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8505" yWindow="0" windowWidth="25605" windowHeight="16065" tabRatio="795" activeTab="10"/>
  </bookViews>
  <sheets>
    <sheet name="Contents" sheetId="11" r:id="rId1"/>
    <sheet name="Read Me" sheetId="9" r:id="rId2"/>
    <sheet name="US Inflation" sheetId="4" r:id="rId3"/>
    <sheet name="Raw" sheetId="1" state="hidden" r:id="rId4"/>
    <sheet name="Black Market End of Year" sheetId="2" r:id="rId5"/>
    <sheet name="Black Market Inflation" sheetId="3" r:id="rId6"/>
    <sheet name="RawO" sheetId="5" state="hidden" r:id="rId7"/>
    <sheet name="Official End of Year" sheetId="6" r:id="rId8"/>
    <sheet name="Official Inflation" sheetId="7" r:id="rId9"/>
    <sheet name="Compare" sheetId="8" r:id="rId10"/>
    <sheet name="Analysis" sheetId="10" r:id="rId11"/>
  </sheets>
  <calcPr calcId="145621" iterate="1" iterateCount="1000" iterateDelta="9.9999999999999995E-7" calcOnSave="0" concurrentCalc="0"/>
  <extLst>
    <ext xmlns:mx="http://schemas.microsoft.com/office/mac/excel/2008/main" uri="{7523E5D3-25F3-A5E0-1632-64F254C22452}">
      <mx:ArchID Flags="2"/>
    </ext>
  </extLst>
</workbook>
</file>

<file path=xl/calcChain.xml><?xml version="1.0" encoding="utf-8"?>
<calcChain xmlns="http://schemas.openxmlformats.org/spreadsheetml/2006/main">
  <c r="C5" i="4" l="1"/>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4" i="4"/>
  <c r="D2" i="7"/>
  <c r="B1" i="8"/>
  <c r="B2" i="3"/>
  <c r="C2" i="3"/>
  <c r="D2" i="3"/>
  <c r="E2" i="3"/>
  <c r="F2" i="3"/>
  <c r="G2" i="3"/>
  <c r="H2" i="3"/>
  <c r="I2" i="3"/>
  <c r="J2" i="3"/>
  <c r="K2" i="3"/>
  <c r="L2" i="3"/>
  <c r="M2" i="3"/>
  <c r="N2" i="3"/>
  <c r="O2" i="3"/>
  <c r="P2" i="3"/>
  <c r="Q2" i="3"/>
  <c r="R2" i="3"/>
  <c r="S2" i="3"/>
  <c r="T2" i="3"/>
  <c r="U2" i="3"/>
  <c r="V2" i="3"/>
  <c r="W2" i="3"/>
  <c r="X2" i="3"/>
  <c r="Y2" i="3"/>
  <c r="Z2" i="3"/>
  <c r="AA2" i="3"/>
  <c r="AB2" i="3"/>
  <c r="AC2" i="3"/>
  <c r="AD2" i="3"/>
  <c r="AE2" i="3"/>
  <c r="AF2" i="3"/>
  <c r="AG2" i="3"/>
  <c r="AH2" i="3"/>
  <c r="AI2" i="3"/>
  <c r="AJ2" i="3"/>
  <c r="AK2" i="3"/>
  <c r="AL2" i="3"/>
  <c r="AM2" i="3"/>
  <c r="AN2" i="3"/>
  <c r="AO2" i="3"/>
  <c r="AP2" i="3"/>
  <c r="AQ2" i="3"/>
  <c r="AS2" i="3"/>
  <c r="AT2" i="3"/>
  <c r="AU2" i="3"/>
  <c r="AV2" i="3"/>
  <c r="AW2" i="3"/>
  <c r="AX2" i="3"/>
  <c r="AY2" i="3"/>
  <c r="AZ2" i="3"/>
  <c r="BA2" i="3"/>
  <c r="BB2" i="3"/>
  <c r="BC2" i="3"/>
  <c r="BD2" i="3"/>
  <c r="BE2" i="3"/>
  <c r="BF2" i="3"/>
  <c r="BG2" i="3"/>
  <c r="BH2" i="3"/>
  <c r="BI2" i="3"/>
  <c r="BJ2" i="3"/>
  <c r="BK2" i="3"/>
  <c r="BL2" i="3"/>
  <c r="BM2" i="3"/>
  <c r="BN2" i="3"/>
  <c r="BO2" i="3"/>
  <c r="BP2" i="3"/>
  <c r="BQ2" i="3"/>
  <c r="BR2" i="3"/>
  <c r="BS2" i="3"/>
  <c r="BT2" i="3"/>
  <c r="BU2" i="3"/>
  <c r="BV2" i="3"/>
  <c r="BW2" i="3"/>
  <c r="BX2" i="3"/>
  <c r="BY2" i="3"/>
  <c r="BZ2" i="3"/>
  <c r="CA2" i="3"/>
  <c r="CB2" i="3"/>
  <c r="CD2" i="3"/>
  <c r="CE2" i="3"/>
  <c r="CF2" i="3"/>
  <c r="CG2" i="3"/>
  <c r="CH2" i="3"/>
  <c r="CI2" i="3"/>
  <c r="CJ2" i="3"/>
  <c r="CK2" i="3"/>
  <c r="CL2" i="3"/>
  <c r="CM2" i="3"/>
  <c r="CN2" i="3"/>
  <c r="CO2" i="3"/>
  <c r="CP2" i="3"/>
  <c r="CQ2" i="3"/>
  <c r="CR2" i="3"/>
  <c r="CS2" i="3"/>
  <c r="CT2" i="3"/>
  <c r="CU2" i="3"/>
  <c r="CV2" i="3"/>
  <c r="CW2" i="3"/>
  <c r="CX2" i="3"/>
  <c r="CY2" i="3"/>
  <c r="CZ2" i="3"/>
  <c r="DA2" i="3"/>
  <c r="DB2" i="3"/>
  <c r="DC2" i="3"/>
  <c r="DD2" i="3"/>
  <c r="DE2" i="3"/>
  <c r="DF2" i="3"/>
  <c r="DG2" i="3"/>
  <c r="DH2" i="3"/>
  <c r="DI2" i="3"/>
  <c r="DJ2" i="3"/>
  <c r="DK2" i="3"/>
  <c r="DL2" i="3"/>
  <c r="DM2" i="3"/>
  <c r="DN2" i="3"/>
  <c r="DO2" i="3"/>
  <c r="DP2" i="3"/>
  <c r="DQ2" i="3"/>
  <c r="DR2" i="3"/>
  <c r="DS2" i="3"/>
  <c r="DT2" i="3"/>
  <c r="DU2" i="3"/>
  <c r="DV2" i="3"/>
  <c r="DW2" i="3"/>
  <c r="DX2" i="3"/>
  <c r="DY2" i="3"/>
  <c r="DZ2" i="3"/>
  <c r="EA2" i="3"/>
  <c r="EB2" i="3"/>
  <c r="EC2" i="3"/>
  <c r="ED2" i="3"/>
  <c r="EE2" i="3"/>
  <c r="EF2" i="3"/>
  <c r="EG2" i="3"/>
  <c r="EH2" i="3"/>
  <c r="EI2" i="3"/>
  <c r="EJ2" i="3"/>
  <c r="EK2" i="3"/>
  <c r="EL2" i="3"/>
  <c r="EM2" i="3"/>
  <c r="EN2" i="3"/>
  <c r="EO2" i="3"/>
  <c r="EP2" i="3"/>
  <c r="EQ2" i="3"/>
  <c r="ES2" i="3"/>
  <c r="ET2" i="3"/>
  <c r="EU2" i="3"/>
  <c r="EV2" i="3"/>
  <c r="EW2" i="3"/>
  <c r="EX2" i="3"/>
  <c r="EY2" i="3"/>
  <c r="EZ2" i="3"/>
  <c r="FA2" i="3"/>
  <c r="FB2" i="3"/>
  <c r="FC2" i="3"/>
  <c r="FD2" i="3"/>
  <c r="FE2" i="3"/>
  <c r="FF2" i="3"/>
  <c r="FG2" i="3"/>
  <c r="FH2" i="3"/>
  <c r="FI2" i="3"/>
  <c r="FJ2" i="3"/>
  <c r="FK2" i="3"/>
  <c r="FL2" i="3"/>
  <c r="FM2" i="3"/>
  <c r="FN2" i="3"/>
  <c r="FO2" i="3"/>
  <c r="FP2" i="3"/>
  <c r="FQ2" i="3"/>
  <c r="FR2" i="3"/>
  <c r="FS2" i="3"/>
  <c r="FT2" i="3"/>
  <c r="FU2" i="3"/>
  <c r="FV2" i="3"/>
  <c r="FW2" i="3"/>
  <c r="FX2" i="3"/>
  <c r="FY2" i="3"/>
  <c r="FZ2" i="3"/>
  <c r="GA2" i="3"/>
  <c r="GB2" i="3"/>
  <c r="GC2" i="3"/>
  <c r="GD2" i="3"/>
  <c r="GE2" i="3"/>
  <c r="GF2" i="3"/>
  <c r="GG2" i="3"/>
  <c r="GH2" i="3"/>
  <c r="GI2" i="3"/>
  <c r="GJ2" i="3"/>
  <c r="GK2" i="3"/>
  <c r="GL2" i="3"/>
  <c r="GM2" i="3"/>
  <c r="GN2" i="3"/>
  <c r="GO2" i="3"/>
  <c r="GP2" i="3"/>
  <c r="GQ2" i="3"/>
  <c r="GR2" i="3"/>
  <c r="GS2" i="3"/>
  <c r="GT2" i="3"/>
  <c r="GU2" i="3"/>
  <c r="GV2" i="3"/>
  <c r="GW2" i="3"/>
  <c r="GX2" i="3"/>
  <c r="GY2" i="3"/>
  <c r="GZ2" i="3"/>
  <c r="HA2" i="3"/>
  <c r="HB2" i="3"/>
  <c r="HC2" i="3"/>
  <c r="HD2" i="3"/>
  <c r="HE2" i="3"/>
  <c r="HF2" i="3"/>
  <c r="HG2" i="3"/>
  <c r="HH2" i="3"/>
  <c r="HI2" i="3"/>
  <c r="HJ2" i="3"/>
  <c r="HK2" i="3"/>
  <c r="HL2" i="3"/>
  <c r="HM2" i="3"/>
  <c r="HN2" i="3"/>
  <c r="HO2" i="3"/>
  <c r="HP2" i="3"/>
  <c r="HQ2" i="3"/>
  <c r="HR2" i="3"/>
  <c r="HS2" i="3"/>
  <c r="HT2" i="3"/>
  <c r="HU2" i="3"/>
  <c r="HV2" i="3"/>
  <c r="HW2" i="3"/>
  <c r="HX2" i="3"/>
  <c r="HY2" i="3"/>
  <c r="HZ2" i="3"/>
  <c r="IA2" i="3"/>
  <c r="IC2" i="3"/>
  <c r="ID2" i="3"/>
  <c r="IE2" i="3"/>
  <c r="IF2" i="3"/>
  <c r="IG2" i="3"/>
  <c r="IH2" i="3"/>
  <c r="C3" i="3"/>
  <c r="D3" i="3"/>
  <c r="E3" i="3"/>
  <c r="F3" i="3"/>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U3" i="3"/>
  <c r="CV3" i="3"/>
  <c r="CW3" i="3"/>
  <c r="CX3" i="3"/>
  <c r="CY3" i="3"/>
  <c r="CZ3"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EC3" i="3"/>
  <c r="ED3" i="3"/>
  <c r="EE3" i="3"/>
  <c r="EF3" i="3"/>
  <c r="EG3" i="3"/>
  <c r="EH3" i="3"/>
  <c r="EI3" i="3"/>
  <c r="EJ3" i="3"/>
  <c r="EK3" i="3"/>
  <c r="EL3" i="3"/>
  <c r="EM3" i="3"/>
  <c r="EN3" i="3"/>
  <c r="EO3" i="3"/>
  <c r="EP3" i="3"/>
  <c r="EQ3" i="3"/>
  <c r="ER3" i="3"/>
  <c r="ES3" i="3"/>
  <c r="ET3" i="3"/>
  <c r="EU3" i="3"/>
  <c r="EV3" i="3"/>
  <c r="EW3" i="3"/>
  <c r="EX3" i="3"/>
  <c r="EY3" i="3"/>
  <c r="EZ3" i="3"/>
  <c r="FA3" i="3"/>
  <c r="FB3" i="3"/>
  <c r="FC3" i="3"/>
  <c r="FD3" i="3"/>
  <c r="FE3" i="3"/>
  <c r="FF3" i="3"/>
  <c r="FG3" i="3"/>
  <c r="FH3" i="3"/>
  <c r="FI3" i="3"/>
  <c r="FJ3" i="3"/>
  <c r="FK3" i="3"/>
  <c r="FL3" i="3"/>
  <c r="FM3" i="3"/>
  <c r="FN3" i="3"/>
  <c r="FO3" i="3"/>
  <c r="FP3" i="3"/>
  <c r="FQ3" i="3"/>
  <c r="FR3" i="3"/>
  <c r="FS3" i="3"/>
  <c r="FT3" i="3"/>
  <c r="FU3" i="3"/>
  <c r="FV3" i="3"/>
  <c r="FW3" i="3"/>
  <c r="FX3" i="3"/>
  <c r="FY3" i="3"/>
  <c r="FZ3" i="3"/>
  <c r="GA3" i="3"/>
  <c r="GB3" i="3"/>
  <c r="GC3" i="3"/>
  <c r="GD3" i="3"/>
  <c r="GE3" i="3"/>
  <c r="GF3" i="3"/>
  <c r="GG3" i="3"/>
  <c r="GH3" i="3"/>
  <c r="GI3" i="3"/>
  <c r="GJ3" i="3"/>
  <c r="GK3" i="3"/>
  <c r="GL3" i="3"/>
  <c r="GM3" i="3"/>
  <c r="GN3" i="3"/>
  <c r="GO3" i="3"/>
  <c r="GP3" i="3"/>
  <c r="GQ3" i="3"/>
  <c r="GR3" i="3"/>
  <c r="GS3" i="3"/>
  <c r="GT3" i="3"/>
  <c r="GU3" i="3"/>
  <c r="GV3" i="3"/>
  <c r="GW3" i="3"/>
  <c r="GX3" i="3"/>
  <c r="GY3" i="3"/>
  <c r="GZ3" i="3"/>
  <c r="HA3" i="3"/>
  <c r="HB3" i="3"/>
  <c r="HC3" i="3"/>
  <c r="HD3" i="3"/>
  <c r="HE3" i="3"/>
  <c r="HF3" i="3"/>
  <c r="HG3" i="3"/>
  <c r="HH3" i="3"/>
  <c r="HI3" i="3"/>
  <c r="HJ3" i="3"/>
  <c r="HK3" i="3"/>
  <c r="HL3" i="3"/>
  <c r="HM3" i="3"/>
  <c r="HN3" i="3"/>
  <c r="HO3" i="3"/>
  <c r="HP3" i="3"/>
  <c r="HQ3" i="3"/>
  <c r="HR3" i="3"/>
  <c r="HS3" i="3"/>
  <c r="HT3" i="3"/>
  <c r="HU3" i="3"/>
  <c r="HV3" i="3"/>
  <c r="HW3" i="3"/>
  <c r="HX3" i="3"/>
  <c r="HY3" i="3"/>
  <c r="HZ3" i="3"/>
  <c r="IA3" i="3"/>
  <c r="IB3" i="3"/>
  <c r="IC3" i="3"/>
  <c r="ID3" i="3"/>
  <c r="IE3" i="3"/>
  <c r="IF3" i="3"/>
  <c r="IG3" i="3"/>
  <c r="IH3" i="3"/>
  <c r="B3" i="8"/>
  <c r="W4" i="2"/>
  <c r="W3" i="2"/>
  <c r="W4" i="3"/>
  <c r="D4" i="2"/>
  <c r="D3" i="2"/>
  <c r="D4" i="3"/>
  <c r="N4" i="2"/>
  <c r="N3" i="2"/>
  <c r="N4" i="3"/>
  <c r="U4" i="2"/>
  <c r="U3" i="2"/>
  <c r="U4" i="3"/>
  <c r="Z4" i="2"/>
  <c r="Z3" i="2"/>
  <c r="Z4" i="3"/>
  <c r="AB4" i="2"/>
  <c r="AB3" i="2"/>
  <c r="AB4" i="3"/>
  <c r="BW4" i="2"/>
  <c r="BW3" i="2"/>
  <c r="BW4" i="3"/>
  <c r="CD4" i="2"/>
  <c r="CD3" i="2"/>
  <c r="CD4" i="3"/>
  <c r="FD4" i="2"/>
  <c r="FD3" i="2"/>
  <c r="FD4" i="3"/>
  <c r="BG4" i="2"/>
  <c r="BG3" i="2"/>
  <c r="BG4" i="3"/>
  <c r="CV4" i="2"/>
  <c r="CV3" i="2"/>
  <c r="CV4" i="3"/>
  <c r="M4" i="2"/>
  <c r="M3" i="2"/>
  <c r="M4" i="3"/>
  <c r="B6" i="8"/>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3" i="10"/>
  <c r="B2" i="7"/>
  <c r="C3" i="6"/>
  <c r="D3" i="6"/>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AQ3" i="6"/>
  <c r="AR3" i="6"/>
  <c r="AS3" i="6"/>
  <c r="AT3" i="6"/>
  <c r="AU3" i="6"/>
  <c r="AV3" i="6"/>
  <c r="AW3" i="6"/>
  <c r="AX3" i="6"/>
  <c r="AY3" i="6"/>
  <c r="AZ3" i="6"/>
  <c r="BA3" i="6"/>
  <c r="BB3" i="6"/>
  <c r="BC3" i="6"/>
  <c r="BD3" i="6"/>
  <c r="BE3" i="6"/>
  <c r="BF3" i="6"/>
  <c r="BG3" i="6"/>
  <c r="BH3" i="6"/>
  <c r="BI3" i="6"/>
  <c r="BJ3" i="6"/>
  <c r="BK3" i="6"/>
  <c r="BL3" i="6"/>
  <c r="BM3" i="6"/>
  <c r="BN3" i="6"/>
  <c r="BO3" i="6"/>
  <c r="BP3" i="6"/>
  <c r="BQ3" i="6"/>
  <c r="BR3" i="6"/>
  <c r="BS3" i="6"/>
  <c r="BT3" i="6"/>
  <c r="BU3" i="6"/>
  <c r="BV3" i="6"/>
  <c r="BW3" i="6"/>
  <c r="BX3" i="6"/>
  <c r="BY3" i="6"/>
  <c r="BZ3" i="6"/>
  <c r="CA3" i="6"/>
  <c r="CB3" i="6"/>
  <c r="CC3" i="6"/>
  <c r="CD3" i="6"/>
  <c r="CE3" i="6"/>
  <c r="CF3" i="6"/>
  <c r="CG3" i="6"/>
  <c r="CH3" i="6"/>
  <c r="CI3" i="6"/>
  <c r="CJ3" i="6"/>
  <c r="CK3" i="6"/>
  <c r="CL3" i="6"/>
  <c r="CM3" i="6"/>
  <c r="CN3" i="6"/>
  <c r="CO3" i="6"/>
  <c r="CP3" i="6"/>
  <c r="CQ3" i="6"/>
  <c r="CR3" i="6"/>
  <c r="CS3" i="6"/>
  <c r="CT3" i="6"/>
  <c r="CU3" i="6"/>
  <c r="CV3" i="6"/>
  <c r="CW3" i="6"/>
  <c r="CX3" i="6"/>
  <c r="CY3" i="6"/>
  <c r="CZ3" i="6"/>
  <c r="DA3" i="6"/>
  <c r="DB3" i="6"/>
  <c r="DC3" i="6"/>
  <c r="DD3" i="6"/>
  <c r="DE3" i="6"/>
  <c r="DF3" i="6"/>
  <c r="DG3" i="6"/>
  <c r="C4" i="6"/>
  <c r="D4" i="6"/>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AQ4" i="6"/>
  <c r="AR4" i="6"/>
  <c r="AS4" i="6"/>
  <c r="AT4" i="6"/>
  <c r="AU4" i="6"/>
  <c r="AV4" i="6"/>
  <c r="AW4" i="6"/>
  <c r="AX4" i="6"/>
  <c r="AY4" i="6"/>
  <c r="AZ4" i="6"/>
  <c r="BA4" i="6"/>
  <c r="BB4" i="6"/>
  <c r="BC4" i="6"/>
  <c r="BD4" i="6"/>
  <c r="BE4" i="6"/>
  <c r="BF4" i="6"/>
  <c r="BG4" i="6"/>
  <c r="BH4" i="6"/>
  <c r="BI4" i="6"/>
  <c r="BJ4" i="6"/>
  <c r="BK4" i="6"/>
  <c r="BL4" i="6"/>
  <c r="BM4" i="6"/>
  <c r="BN4" i="6"/>
  <c r="BO4" i="6"/>
  <c r="BP4" i="6"/>
  <c r="BQ4" i="6"/>
  <c r="BR4" i="6"/>
  <c r="BS4" i="6"/>
  <c r="BT4" i="6"/>
  <c r="BU4" i="6"/>
  <c r="BV4" i="6"/>
  <c r="BW4" i="6"/>
  <c r="BX4" i="6"/>
  <c r="BY4" i="6"/>
  <c r="BZ4" i="6"/>
  <c r="CA4" i="6"/>
  <c r="CB4" i="6"/>
  <c r="CC4" i="6"/>
  <c r="CD4" i="6"/>
  <c r="CE4" i="6"/>
  <c r="CF4" i="6"/>
  <c r="CG4" i="6"/>
  <c r="CH4" i="6"/>
  <c r="CI4" i="6"/>
  <c r="CJ4" i="6"/>
  <c r="CK4" i="6"/>
  <c r="CL4" i="6"/>
  <c r="CM4" i="6"/>
  <c r="CN4" i="6"/>
  <c r="CO4" i="6"/>
  <c r="CP4" i="6"/>
  <c r="CQ4" i="6"/>
  <c r="CR4" i="6"/>
  <c r="CS4" i="6"/>
  <c r="CT4" i="6"/>
  <c r="CU4" i="6"/>
  <c r="CV4" i="6"/>
  <c r="CW4" i="6"/>
  <c r="CX4" i="6"/>
  <c r="CY4" i="6"/>
  <c r="CZ4" i="6"/>
  <c r="DA4" i="6"/>
  <c r="DB4" i="6"/>
  <c r="DC4" i="6"/>
  <c r="DD4" i="6"/>
  <c r="DE4" i="6"/>
  <c r="DF4" i="6"/>
  <c r="DG4" i="6"/>
  <c r="C5" i="6"/>
  <c r="D5"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BQ5" i="6"/>
  <c r="BR5" i="6"/>
  <c r="BS5" i="6"/>
  <c r="BT5" i="6"/>
  <c r="BU5" i="6"/>
  <c r="BV5" i="6"/>
  <c r="BW5" i="6"/>
  <c r="BX5" i="6"/>
  <c r="BY5" i="6"/>
  <c r="BZ5" i="6"/>
  <c r="CA5" i="6"/>
  <c r="CB5" i="6"/>
  <c r="CC5" i="6"/>
  <c r="CD5" i="6"/>
  <c r="CE5" i="6"/>
  <c r="CF5" i="6"/>
  <c r="CG5" i="6"/>
  <c r="CH5" i="6"/>
  <c r="CI5" i="6"/>
  <c r="CJ5" i="6"/>
  <c r="CK5" i="6"/>
  <c r="CL5" i="6"/>
  <c r="CM5" i="6"/>
  <c r="CN5" i="6"/>
  <c r="CO5" i="6"/>
  <c r="CP5" i="6"/>
  <c r="CQ5" i="6"/>
  <c r="CR5" i="6"/>
  <c r="CS5" i="6"/>
  <c r="CT5" i="6"/>
  <c r="CU5" i="6"/>
  <c r="CV5" i="6"/>
  <c r="CW5" i="6"/>
  <c r="CX5" i="6"/>
  <c r="CY5" i="6"/>
  <c r="CZ5" i="6"/>
  <c r="DA5" i="6"/>
  <c r="DB5" i="6"/>
  <c r="DC5" i="6"/>
  <c r="DD5" i="6"/>
  <c r="DE5" i="6"/>
  <c r="DF5" i="6"/>
  <c r="DG5" i="6"/>
  <c r="C6" i="6"/>
  <c r="D6"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BY6" i="6"/>
  <c r="BZ6" i="6"/>
  <c r="CA6" i="6"/>
  <c r="CB6" i="6"/>
  <c r="CC6" i="6"/>
  <c r="CD6" i="6"/>
  <c r="CE6" i="6"/>
  <c r="CF6" i="6"/>
  <c r="CG6" i="6"/>
  <c r="CH6" i="6"/>
  <c r="CI6" i="6"/>
  <c r="CJ6" i="6"/>
  <c r="CK6" i="6"/>
  <c r="CL6" i="6"/>
  <c r="CM6" i="6"/>
  <c r="CN6" i="6"/>
  <c r="CO6" i="6"/>
  <c r="CP6" i="6"/>
  <c r="CQ6" i="6"/>
  <c r="CR6" i="6"/>
  <c r="CS6" i="6"/>
  <c r="CT6" i="6"/>
  <c r="CU6" i="6"/>
  <c r="CV6" i="6"/>
  <c r="CW6" i="6"/>
  <c r="CX6" i="6"/>
  <c r="CY6" i="6"/>
  <c r="CZ6" i="6"/>
  <c r="DA6" i="6"/>
  <c r="DB6" i="6"/>
  <c r="DC6" i="6"/>
  <c r="DD6" i="6"/>
  <c r="DE6" i="6"/>
  <c r="DF6" i="6"/>
  <c r="DG6" i="6"/>
  <c r="C7" i="6"/>
  <c r="D7"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CB7" i="6"/>
  <c r="CC7" i="6"/>
  <c r="CD7" i="6"/>
  <c r="CE7" i="6"/>
  <c r="CF7" i="6"/>
  <c r="CG7" i="6"/>
  <c r="CH7" i="6"/>
  <c r="CI7" i="6"/>
  <c r="CJ7" i="6"/>
  <c r="CK7" i="6"/>
  <c r="CL7" i="6"/>
  <c r="CM7" i="6"/>
  <c r="CN7" i="6"/>
  <c r="CO7" i="6"/>
  <c r="CP7" i="6"/>
  <c r="CQ7" i="6"/>
  <c r="CR7" i="6"/>
  <c r="CS7" i="6"/>
  <c r="CT7" i="6"/>
  <c r="CU7" i="6"/>
  <c r="CV7" i="6"/>
  <c r="CW7" i="6"/>
  <c r="CX7" i="6"/>
  <c r="CY7" i="6"/>
  <c r="CZ7" i="6"/>
  <c r="DA7" i="6"/>
  <c r="DB7" i="6"/>
  <c r="DC7" i="6"/>
  <c r="DD7" i="6"/>
  <c r="DE7" i="6"/>
  <c r="DF7" i="6"/>
  <c r="DG7" i="6"/>
  <c r="C8" i="6"/>
  <c r="D8"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BT8" i="6"/>
  <c r="BU8" i="6"/>
  <c r="BV8" i="6"/>
  <c r="BW8" i="6"/>
  <c r="BX8" i="6"/>
  <c r="BY8" i="6"/>
  <c r="BZ8" i="6"/>
  <c r="CA8" i="6"/>
  <c r="CB8" i="6"/>
  <c r="CC8" i="6"/>
  <c r="CD8" i="6"/>
  <c r="CE8" i="6"/>
  <c r="CF8" i="6"/>
  <c r="CG8" i="6"/>
  <c r="CH8" i="6"/>
  <c r="CI8" i="6"/>
  <c r="CJ8" i="6"/>
  <c r="CK8" i="6"/>
  <c r="CL8" i="6"/>
  <c r="CM8" i="6"/>
  <c r="CN8" i="6"/>
  <c r="CO8" i="6"/>
  <c r="CP8" i="6"/>
  <c r="CQ8" i="6"/>
  <c r="CR8" i="6"/>
  <c r="CS8" i="6"/>
  <c r="CT8" i="6"/>
  <c r="CU8" i="6"/>
  <c r="CV8" i="6"/>
  <c r="CW8" i="6"/>
  <c r="CX8" i="6"/>
  <c r="CY8" i="6"/>
  <c r="CZ8" i="6"/>
  <c r="DA8" i="6"/>
  <c r="DB8" i="6"/>
  <c r="DC8" i="6"/>
  <c r="DD8" i="6"/>
  <c r="DE8" i="6"/>
  <c r="DF8" i="6"/>
  <c r="DG8" i="6"/>
  <c r="C9" i="6"/>
  <c r="D9"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C10" i="6"/>
  <c r="D10"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DD10" i="6"/>
  <c r="DE10" i="6"/>
  <c r="DF10" i="6"/>
  <c r="DG10"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DC11" i="6"/>
  <c r="DD11" i="6"/>
  <c r="DE11" i="6"/>
  <c r="DF11" i="6"/>
  <c r="DG11" i="6"/>
  <c r="C12" i="6"/>
  <c r="D12" i="6"/>
  <c r="E12"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DC12" i="6"/>
  <c r="DD12" i="6"/>
  <c r="DE12" i="6"/>
  <c r="DF12" i="6"/>
  <c r="DG12" i="6"/>
  <c r="C13" i="6"/>
  <c r="D13" i="6"/>
  <c r="E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DC13" i="6"/>
  <c r="DD13" i="6"/>
  <c r="DE13" i="6"/>
  <c r="DF13" i="6"/>
  <c r="DG13" i="6"/>
  <c r="C14" i="6"/>
  <c r="D14"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DC14" i="6"/>
  <c r="DD14" i="6"/>
  <c r="DE14" i="6"/>
  <c r="DF14" i="6"/>
  <c r="DG14"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DC15" i="6"/>
  <c r="DD15" i="6"/>
  <c r="DE15" i="6"/>
  <c r="DF15" i="6"/>
  <c r="DG15" i="6"/>
  <c r="C16"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DC16" i="6"/>
  <c r="DD16" i="6"/>
  <c r="DE16" i="6"/>
  <c r="DF16" i="6"/>
  <c r="DG16" i="6"/>
  <c r="C17" i="6"/>
  <c r="D17"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DC17" i="6"/>
  <c r="DD17" i="6"/>
  <c r="DE17" i="6"/>
  <c r="DF17" i="6"/>
  <c r="DG17" i="6"/>
  <c r="C1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BQ18" i="6"/>
  <c r="BR18" i="6"/>
  <c r="BS18" i="6"/>
  <c r="BT18" i="6"/>
  <c r="BU18" i="6"/>
  <c r="BV18" i="6"/>
  <c r="BW18" i="6"/>
  <c r="BX18" i="6"/>
  <c r="BY18" i="6"/>
  <c r="BZ18" i="6"/>
  <c r="CA18" i="6"/>
  <c r="CB18" i="6"/>
  <c r="CC18" i="6"/>
  <c r="CD18" i="6"/>
  <c r="CE18" i="6"/>
  <c r="CF18" i="6"/>
  <c r="CG18" i="6"/>
  <c r="CH18" i="6"/>
  <c r="CI18" i="6"/>
  <c r="CJ18" i="6"/>
  <c r="CK18" i="6"/>
  <c r="CL18" i="6"/>
  <c r="CM18" i="6"/>
  <c r="CN18" i="6"/>
  <c r="CO18" i="6"/>
  <c r="CP18" i="6"/>
  <c r="CQ18" i="6"/>
  <c r="CR18" i="6"/>
  <c r="CS18" i="6"/>
  <c r="CT18" i="6"/>
  <c r="CU18" i="6"/>
  <c r="CV18" i="6"/>
  <c r="CW18" i="6"/>
  <c r="CX18" i="6"/>
  <c r="CY18" i="6"/>
  <c r="CZ18" i="6"/>
  <c r="DA18" i="6"/>
  <c r="DB18" i="6"/>
  <c r="DC18" i="6"/>
  <c r="DD18" i="6"/>
  <c r="DE18" i="6"/>
  <c r="DF18" i="6"/>
  <c r="DG18" i="6"/>
  <c r="C19"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M19" i="6"/>
  <c r="CN19" i="6"/>
  <c r="CO19" i="6"/>
  <c r="CP19" i="6"/>
  <c r="CQ19" i="6"/>
  <c r="CR19" i="6"/>
  <c r="CS19" i="6"/>
  <c r="CT19" i="6"/>
  <c r="CU19" i="6"/>
  <c r="CV19" i="6"/>
  <c r="CW19" i="6"/>
  <c r="CX19" i="6"/>
  <c r="CY19" i="6"/>
  <c r="CZ19" i="6"/>
  <c r="DA19" i="6"/>
  <c r="DB19" i="6"/>
  <c r="DC19" i="6"/>
  <c r="DD19" i="6"/>
  <c r="DE19" i="6"/>
  <c r="DF19" i="6"/>
  <c r="DG19" i="6"/>
  <c r="C20" i="6"/>
  <c r="D20"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C21"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C22"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B22" i="6"/>
  <c r="CC22" i="6"/>
  <c r="CD22" i="6"/>
  <c r="CE22" i="6"/>
  <c r="CF22" i="6"/>
  <c r="CG22" i="6"/>
  <c r="CH22" i="6"/>
  <c r="CI22" i="6"/>
  <c r="CJ22" i="6"/>
  <c r="CK22" i="6"/>
  <c r="CL22" i="6"/>
  <c r="CM22" i="6"/>
  <c r="CN22" i="6"/>
  <c r="CO22" i="6"/>
  <c r="CP22" i="6"/>
  <c r="CQ22" i="6"/>
  <c r="CR22" i="6"/>
  <c r="CS22" i="6"/>
  <c r="CT22" i="6"/>
  <c r="CU22" i="6"/>
  <c r="CV22" i="6"/>
  <c r="CW22" i="6"/>
  <c r="CX22" i="6"/>
  <c r="CY22" i="6"/>
  <c r="CZ22" i="6"/>
  <c r="DA22" i="6"/>
  <c r="DB22" i="6"/>
  <c r="DC22" i="6"/>
  <c r="DD22" i="6"/>
  <c r="DE22" i="6"/>
  <c r="DF22" i="6"/>
  <c r="DG22" i="6"/>
  <c r="C23"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M23" i="6"/>
  <c r="CN23" i="6"/>
  <c r="CO23" i="6"/>
  <c r="CP23" i="6"/>
  <c r="CQ23" i="6"/>
  <c r="CR23" i="6"/>
  <c r="CS23" i="6"/>
  <c r="CT23" i="6"/>
  <c r="CU23" i="6"/>
  <c r="CV23" i="6"/>
  <c r="CW23" i="6"/>
  <c r="CX23" i="6"/>
  <c r="CY23" i="6"/>
  <c r="CZ23" i="6"/>
  <c r="DA23" i="6"/>
  <c r="DB23" i="6"/>
  <c r="DC23" i="6"/>
  <c r="DD23" i="6"/>
  <c r="DE23" i="6"/>
  <c r="DF23" i="6"/>
  <c r="DG23" i="6"/>
  <c r="C24" i="6"/>
  <c r="D24"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M24" i="6"/>
  <c r="CN24" i="6"/>
  <c r="CO24" i="6"/>
  <c r="CP24" i="6"/>
  <c r="CQ24" i="6"/>
  <c r="CR24" i="6"/>
  <c r="CS24" i="6"/>
  <c r="CT24" i="6"/>
  <c r="CU24" i="6"/>
  <c r="CV24" i="6"/>
  <c r="CW24" i="6"/>
  <c r="CX24" i="6"/>
  <c r="CY24" i="6"/>
  <c r="CZ24" i="6"/>
  <c r="DA24" i="6"/>
  <c r="DB24" i="6"/>
  <c r="DC24" i="6"/>
  <c r="DD24" i="6"/>
  <c r="DE24" i="6"/>
  <c r="DF24" i="6"/>
  <c r="DG24" i="6"/>
  <c r="C25" i="6"/>
  <c r="D25"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BQ25" i="6"/>
  <c r="BR25" i="6"/>
  <c r="BS25" i="6"/>
  <c r="BT25" i="6"/>
  <c r="BU25" i="6"/>
  <c r="BV25" i="6"/>
  <c r="BW25" i="6"/>
  <c r="BX25" i="6"/>
  <c r="BY25" i="6"/>
  <c r="BZ25" i="6"/>
  <c r="CA25" i="6"/>
  <c r="CB25" i="6"/>
  <c r="CC25" i="6"/>
  <c r="CD25" i="6"/>
  <c r="CE25" i="6"/>
  <c r="CF25" i="6"/>
  <c r="CG25" i="6"/>
  <c r="CH25" i="6"/>
  <c r="CI25" i="6"/>
  <c r="CJ25" i="6"/>
  <c r="CK25" i="6"/>
  <c r="CL25" i="6"/>
  <c r="CM25" i="6"/>
  <c r="CN25" i="6"/>
  <c r="CO25" i="6"/>
  <c r="CP25" i="6"/>
  <c r="CQ25" i="6"/>
  <c r="CR25" i="6"/>
  <c r="CS25" i="6"/>
  <c r="CT25" i="6"/>
  <c r="CU25" i="6"/>
  <c r="CV25" i="6"/>
  <c r="CW25" i="6"/>
  <c r="CX25" i="6"/>
  <c r="CY25" i="6"/>
  <c r="CZ25" i="6"/>
  <c r="DA25" i="6"/>
  <c r="DB25" i="6"/>
  <c r="DC25" i="6"/>
  <c r="DD25" i="6"/>
  <c r="DE25" i="6"/>
  <c r="DF25" i="6"/>
  <c r="DG25" i="6"/>
  <c r="C26" i="6"/>
  <c r="D26"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BQ26" i="6"/>
  <c r="BR26" i="6"/>
  <c r="BS26" i="6"/>
  <c r="BT26" i="6"/>
  <c r="BU26" i="6"/>
  <c r="BV26" i="6"/>
  <c r="BW26" i="6"/>
  <c r="BX26" i="6"/>
  <c r="BY26" i="6"/>
  <c r="BZ26" i="6"/>
  <c r="CA26" i="6"/>
  <c r="CB26" i="6"/>
  <c r="CC26" i="6"/>
  <c r="CD26" i="6"/>
  <c r="CE26" i="6"/>
  <c r="CF26" i="6"/>
  <c r="CG26" i="6"/>
  <c r="CH26" i="6"/>
  <c r="CI26" i="6"/>
  <c r="CJ26" i="6"/>
  <c r="CK26" i="6"/>
  <c r="CL26" i="6"/>
  <c r="CM26" i="6"/>
  <c r="CN26" i="6"/>
  <c r="CO26" i="6"/>
  <c r="CP26" i="6"/>
  <c r="CQ26" i="6"/>
  <c r="CR26" i="6"/>
  <c r="CS26" i="6"/>
  <c r="CT26" i="6"/>
  <c r="CU26" i="6"/>
  <c r="CV26" i="6"/>
  <c r="CW26" i="6"/>
  <c r="CX26" i="6"/>
  <c r="CY26" i="6"/>
  <c r="CZ26" i="6"/>
  <c r="DA26" i="6"/>
  <c r="DB26" i="6"/>
  <c r="DC26" i="6"/>
  <c r="DD26" i="6"/>
  <c r="DE26" i="6"/>
  <c r="DF26" i="6"/>
  <c r="DG26" i="6"/>
  <c r="C27" i="6"/>
  <c r="D27"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BQ27" i="6"/>
  <c r="BR27" i="6"/>
  <c r="BS27" i="6"/>
  <c r="BT27" i="6"/>
  <c r="BU27" i="6"/>
  <c r="BV27" i="6"/>
  <c r="BW27" i="6"/>
  <c r="BX27" i="6"/>
  <c r="BY27" i="6"/>
  <c r="BZ27" i="6"/>
  <c r="CA27" i="6"/>
  <c r="CB27" i="6"/>
  <c r="CC27" i="6"/>
  <c r="CD27" i="6"/>
  <c r="CE27" i="6"/>
  <c r="CF27" i="6"/>
  <c r="CG27" i="6"/>
  <c r="CH27" i="6"/>
  <c r="CI27" i="6"/>
  <c r="CJ27" i="6"/>
  <c r="CK27" i="6"/>
  <c r="CL27" i="6"/>
  <c r="CM27" i="6"/>
  <c r="CN27" i="6"/>
  <c r="CO27" i="6"/>
  <c r="CP27" i="6"/>
  <c r="CQ27" i="6"/>
  <c r="CR27" i="6"/>
  <c r="CS27" i="6"/>
  <c r="CT27" i="6"/>
  <c r="CU27" i="6"/>
  <c r="CV27" i="6"/>
  <c r="CW27" i="6"/>
  <c r="CX27" i="6"/>
  <c r="CY27" i="6"/>
  <c r="CZ27" i="6"/>
  <c r="DA27" i="6"/>
  <c r="DB27" i="6"/>
  <c r="DC27" i="6"/>
  <c r="DD27" i="6"/>
  <c r="DE27" i="6"/>
  <c r="DF27" i="6"/>
  <c r="DG27" i="6"/>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BO28" i="6"/>
  <c r="BP28" i="6"/>
  <c r="BQ28" i="6"/>
  <c r="BR28" i="6"/>
  <c r="BS28" i="6"/>
  <c r="BT28" i="6"/>
  <c r="BU28" i="6"/>
  <c r="BV28" i="6"/>
  <c r="BW28" i="6"/>
  <c r="BX28" i="6"/>
  <c r="BY28" i="6"/>
  <c r="BZ28" i="6"/>
  <c r="CA28" i="6"/>
  <c r="CB28" i="6"/>
  <c r="CC28" i="6"/>
  <c r="CD28" i="6"/>
  <c r="CE28" i="6"/>
  <c r="CF28" i="6"/>
  <c r="CG28" i="6"/>
  <c r="CH28" i="6"/>
  <c r="CI28" i="6"/>
  <c r="CJ28" i="6"/>
  <c r="CK28" i="6"/>
  <c r="CL28" i="6"/>
  <c r="CM28" i="6"/>
  <c r="CN28" i="6"/>
  <c r="CO28" i="6"/>
  <c r="CP28" i="6"/>
  <c r="CQ28" i="6"/>
  <c r="CR28" i="6"/>
  <c r="CS28" i="6"/>
  <c r="CT28" i="6"/>
  <c r="CU28" i="6"/>
  <c r="CV28" i="6"/>
  <c r="CW28" i="6"/>
  <c r="CX28" i="6"/>
  <c r="CY28" i="6"/>
  <c r="CZ28" i="6"/>
  <c r="DA28" i="6"/>
  <c r="DB28" i="6"/>
  <c r="DC28" i="6"/>
  <c r="DD28" i="6"/>
  <c r="DE28" i="6"/>
  <c r="DF28" i="6"/>
  <c r="DG28" i="6"/>
  <c r="C29" i="6"/>
  <c r="D29"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BO29" i="6"/>
  <c r="BP29" i="6"/>
  <c r="BQ29" i="6"/>
  <c r="BR29" i="6"/>
  <c r="BS29" i="6"/>
  <c r="BT29" i="6"/>
  <c r="BU29" i="6"/>
  <c r="BV29" i="6"/>
  <c r="BW29" i="6"/>
  <c r="BX29" i="6"/>
  <c r="BY29" i="6"/>
  <c r="BZ29" i="6"/>
  <c r="CA29" i="6"/>
  <c r="CB29" i="6"/>
  <c r="CC29" i="6"/>
  <c r="CD29" i="6"/>
  <c r="CE29" i="6"/>
  <c r="CF29" i="6"/>
  <c r="CG29" i="6"/>
  <c r="CH29" i="6"/>
  <c r="CI29" i="6"/>
  <c r="CJ29" i="6"/>
  <c r="CK29" i="6"/>
  <c r="CL29" i="6"/>
  <c r="CM29" i="6"/>
  <c r="CN29" i="6"/>
  <c r="CO29" i="6"/>
  <c r="CP29" i="6"/>
  <c r="CQ29" i="6"/>
  <c r="CR29" i="6"/>
  <c r="CS29" i="6"/>
  <c r="CT29" i="6"/>
  <c r="CU29" i="6"/>
  <c r="CV29" i="6"/>
  <c r="CW29" i="6"/>
  <c r="CX29" i="6"/>
  <c r="CY29" i="6"/>
  <c r="CZ29" i="6"/>
  <c r="DA29" i="6"/>
  <c r="DB29" i="6"/>
  <c r="DC29" i="6"/>
  <c r="DD29" i="6"/>
  <c r="DE29" i="6"/>
  <c r="DF29" i="6"/>
  <c r="DG29" i="6"/>
  <c r="C30" i="6"/>
  <c r="D30"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E30" i="6"/>
  <c r="CF30" i="6"/>
  <c r="CG30" i="6"/>
  <c r="CH30" i="6"/>
  <c r="CI30" i="6"/>
  <c r="CJ30" i="6"/>
  <c r="CK30" i="6"/>
  <c r="CL30" i="6"/>
  <c r="CM30" i="6"/>
  <c r="CN30" i="6"/>
  <c r="CO30" i="6"/>
  <c r="CP30" i="6"/>
  <c r="CQ30" i="6"/>
  <c r="CR30" i="6"/>
  <c r="CS30" i="6"/>
  <c r="CT30" i="6"/>
  <c r="CU30" i="6"/>
  <c r="CV30" i="6"/>
  <c r="CW30" i="6"/>
  <c r="CX30" i="6"/>
  <c r="CY30" i="6"/>
  <c r="CZ30" i="6"/>
  <c r="DA30" i="6"/>
  <c r="DB30" i="6"/>
  <c r="DC30" i="6"/>
  <c r="DD30" i="6"/>
  <c r="DE30" i="6"/>
  <c r="DF30" i="6"/>
  <c r="DG30" i="6"/>
  <c r="C31"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BO31" i="6"/>
  <c r="BP31" i="6"/>
  <c r="BQ31" i="6"/>
  <c r="BR31" i="6"/>
  <c r="BS31" i="6"/>
  <c r="BT31" i="6"/>
  <c r="BU31" i="6"/>
  <c r="BV31" i="6"/>
  <c r="BW31" i="6"/>
  <c r="BX31" i="6"/>
  <c r="BY31" i="6"/>
  <c r="BZ31" i="6"/>
  <c r="CA31" i="6"/>
  <c r="CB31" i="6"/>
  <c r="CC31" i="6"/>
  <c r="CD31" i="6"/>
  <c r="CE31" i="6"/>
  <c r="CF31" i="6"/>
  <c r="CG31" i="6"/>
  <c r="CH31" i="6"/>
  <c r="CI31" i="6"/>
  <c r="CJ31" i="6"/>
  <c r="CK31" i="6"/>
  <c r="CL31" i="6"/>
  <c r="CM31" i="6"/>
  <c r="CN31" i="6"/>
  <c r="CO31" i="6"/>
  <c r="CP31" i="6"/>
  <c r="CQ31" i="6"/>
  <c r="CR31" i="6"/>
  <c r="CS31" i="6"/>
  <c r="CT31" i="6"/>
  <c r="CU31" i="6"/>
  <c r="CV31" i="6"/>
  <c r="CW31" i="6"/>
  <c r="CX31" i="6"/>
  <c r="CY31" i="6"/>
  <c r="CZ31" i="6"/>
  <c r="DA31" i="6"/>
  <c r="DB31" i="6"/>
  <c r="DC31" i="6"/>
  <c r="DD31" i="6"/>
  <c r="DE31" i="6"/>
  <c r="DF31" i="6"/>
  <c r="DG31" i="6"/>
  <c r="C32" i="6"/>
  <c r="D32"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BO32" i="6"/>
  <c r="BP32" i="6"/>
  <c r="BQ32" i="6"/>
  <c r="BR32" i="6"/>
  <c r="BS32" i="6"/>
  <c r="BT32" i="6"/>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C33" i="6"/>
  <c r="D33"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BO33" i="6"/>
  <c r="BP33" i="6"/>
  <c r="BQ33" i="6"/>
  <c r="BR33" i="6"/>
  <c r="BS33" i="6"/>
  <c r="BT33" i="6"/>
  <c r="BU33" i="6"/>
  <c r="BV33" i="6"/>
  <c r="BW33" i="6"/>
  <c r="BX33" i="6"/>
  <c r="BY33" i="6"/>
  <c r="BZ33" i="6"/>
  <c r="CA33" i="6"/>
  <c r="CB33" i="6"/>
  <c r="CC33" i="6"/>
  <c r="CD33" i="6"/>
  <c r="CE33" i="6"/>
  <c r="CF33" i="6"/>
  <c r="CG33" i="6"/>
  <c r="CH33" i="6"/>
  <c r="CI33" i="6"/>
  <c r="CJ33" i="6"/>
  <c r="CK33" i="6"/>
  <c r="CL33" i="6"/>
  <c r="CM33" i="6"/>
  <c r="CN33" i="6"/>
  <c r="CO33" i="6"/>
  <c r="CP33" i="6"/>
  <c r="CQ33" i="6"/>
  <c r="CR33" i="6"/>
  <c r="CS33" i="6"/>
  <c r="CT33" i="6"/>
  <c r="CU33" i="6"/>
  <c r="CV33" i="6"/>
  <c r="CW33" i="6"/>
  <c r="CX33" i="6"/>
  <c r="CY33" i="6"/>
  <c r="CZ33" i="6"/>
  <c r="DA33" i="6"/>
  <c r="DB33" i="6"/>
  <c r="DC33" i="6"/>
  <c r="DD33" i="6"/>
  <c r="DE33" i="6"/>
  <c r="DF33" i="6"/>
  <c r="DG33" i="6"/>
  <c r="C34" i="6"/>
  <c r="D34"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BT34" i="6"/>
  <c r="BU34" i="6"/>
  <c r="BV34" i="6"/>
  <c r="BW34" i="6"/>
  <c r="BX34" i="6"/>
  <c r="BY34" i="6"/>
  <c r="BZ34" i="6"/>
  <c r="CA34" i="6"/>
  <c r="CB34" i="6"/>
  <c r="CC34" i="6"/>
  <c r="CD34" i="6"/>
  <c r="CE34" i="6"/>
  <c r="CF34" i="6"/>
  <c r="CG34" i="6"/>
  <c r="CH34" i="6"/>
  <c r="CI34" i="6"/>
  <c r="CJ34" i="6"/>
  <c r="CK34" i="6"/>
  <c r="CL34" i="6"/>
  <c r="CM34" i="6"/>
  <c r="CN34" i="6"/>
  <c r="CO34" i="6"/>
  <c r="CP34" i="6"/>
  <c r="CQ34" i="6"/>
  <c r="CR34" i="6"/>
  <c r="CS34" i="6"/>
  <c r="CT34" i="6"/>
  <c r="CU34" i="6"/>
  <c r="CV34" i="6"/>
  <c r="CW34" i="6"/>
  <c r="CX34" i="6"/>
  <c r="CY34" i="6"/>
  <c r="CZ34" i="6"/>
  <c r="DA34" i="6"/>
  <c r="DB34" i="6"/>
  <c r="DC34" i="6"/>
  <c r="DD34" i="6"/>
  <c r="DE34" i="6"/>
  <c r="DF34" i="6"/>
  <c r="DG34" i="6"/>
  <c r="C35" i="6"/>
  <c r="D35"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CB35" i="6"/>
  <c r="CC35" i="6"/>
  <c r="CD35" i="6"/>
  <c r="CE35" i="6"/>
  <c r="CF35" i="6"/>
  <c r="CG35" i="6"/>
  <c r="CH35" i="6"/>
  <c r="CI35" i="6"/>
  <c r="CJ35" i="6"/>
  <c r="CK35" i="6"/>
  <c r="CL35" i="6"/>
  <c r="CM35" i="6"/>
  <c r="CN35" i="6"/>
  <c r="CO35" i="6"/>
  <c r="CP35" i="6"/>
  <c r="CQ35" i="6"/>
  <c r="CR35" i="6"/>
  <c r="CS35" i="6"/>
  <c r="CT35" i="6"/>
  <c r="CU35" i="6"/>
  <c r="CV35" i="6"/>
  <c r="CW35" i="6"/>
  <c r="CX35" i="6"/>
  <c r="CY35" i="6"/>
  <c r="CZ35" i="6"/>
  <c r="DA35" i="6"/>
  <c r="DB35" i="6"/>
  <c r="DC35" i="6"/>
  <c r="DD35" i="6"/>
  <c r="DE35" i="6"/>
  <c r="DF35" i="6"/>
  <c r="DG35" i="6"/>
  <c r="C36" i="6"/>
  <c r="D36"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BQ36" i="6"/>
  <c r="BR36" i="6"/>
  <c r="BS36" i="6"/>
  <c r="BT36" i="6"/>
  <c r="BU36" i="6"/>
  <c r="BV36" i="6"/>
  <c r="BW36" i="6"/>
  <c r="BX36" i="6"/>
  <c r="BY36" i="6"/>
  <c r="BZ36" i="6"/>
  <c r="CA36" i="6"/>
  <c r="CB36" i="6"/>
  <c r="CC36" i="6"/>
  <c r="CD36" i="6"/>
  <c r="CE36" i="6"/>
  <c r="CF36" i="6"/>
  <c r="CG36" i="6"/>
  <c r="CH36" i="6"/>
  <c r="CI36" i="6"/>
  <c r="CJ36" i="6"/>
  <c r="CK36" i="6"/>
  <c r="CL36" i="6"/>
  <c r="CM36" i="6"/>
  <c r="CN36" i="6"/>
  <c r="CO36" i="6"/>
  <c r="CP36" i="6"/>
  <c r="CQ36" i="6"/>
  <c r="CR36" i="6"/>
  <c r="CS36" i="6"/>
  <c r="CT36" i="6"/>
  <c r="CU36" i="6"/>
  <c r="CV36" i="6"/>
  <c r="CW36" i="6"/>
  <c r="CX36" i="6"/>
  <c r="CY36" i="6"/>
  <c r="CZ36" i="6"/>
  <c r="DA36" i="6"/>
  <c r="DB36" i="6"/>
  <c r="DC36" i="6"/>
  <c r="DD36" i="6"/>
  <c r="DE36" i="6"/>
  <c r="DF36" i="6"/>
  <c r="DG36" i="6"/>
  <c r="C37"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E37" i="6"/>
  <c r="CF37" i="6"/>
  <c r="CG37" i="6"/>
  <c r="CH37" i="6"/>
  <c r="CI37" i="6"/>
  <c r="CJ37" i="6"/>
  <c r="CK37" i="6"/>
  <c r="CL37" i="6"/>
  <c r="CM37" i="6"/>
  <c r="CN37" i="6"/>
  <c r="CO37" i="6"/>
  <c r="CP37" i="6"/>
  <c r="CQ37" i="6"/>
  <c r="CR37" i="6"/>
  <c r="CS37" i="6"/>
  <c r="CT37" i="6"/>
  <c r="CU37" i="6"/>
  <c r="CV37" i="6"/>
  <c r="CW37" i="6"/>
  <c r="CX37" i="6"/>
  <c r="CY37" i="6"/>
  <c r="CZ37" i="6"/>
  <c r="DA37" i="6"/>
  <c r="DB37" i="6"/>
  <c r="DC37" i="6"/>
  <c r="DD37" i="6"/>
  <c r="DE37" i="6"/>
  <c r="DF37" i="6"/>
  <c r="DG37"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CT38" i="6"/>
  <c r="CU38" i="6"/>
  <c r="CV38" i="6"/>
  <c r="CW38" i="6"/>
  <c r="CX38" i="6"/>
  <c r="CY38" i="6"/>
  <c r="CZ38" i="6"/>
  <c r="DA38" i="6"/>
  <c r="DB38" i="6"/>
  <c r="DC38" i="6"/>
  <c r="DD38" i="6"/>
  <c r="DE38" i="6"/>
  <c r="DF38" i="6"/>
  <c r="DG38" i="6"/>
  <c r="C39" i="6"/>
  <c r="D39"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DE39" i="6"/>
  <c r="DF39" i="6"/>
  <c r="DG39" i="6"/>
  <c r="C40" i="6"/>
  <c r="D40"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BQ40" i="6"/>
  <c r="BR40" i="6"/>
  <c r="BS40" i="6"/>
  <c r="BT40" i="6"/>
  <c r="BU40" i="6"/>
  <c r="BV40" i="6"/>
  <c r="BW40" i="6"/>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DE40" i="6"/>
  <c r="DF40" i="6"/>
  <c r="DG40" i="6"/>
  <c r="C41" i="6"/>
  <c r="D41" i="6"/>
  <c r="E41" i="6"/>
  <c r="F41"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BQ41" i="6"/>
  <c r="BR41" i="6"/>
  <c r="BS41" i="6"/>
  <c r="BT41" i="6"/>
  <c r="BU41" i="6"/>
  <c r="BV41" i="6"/>
  <c r="BW41" i="6"/>
  <c r="BX41" i="6"/>
  <c r="BY41" i="6"/>
  <c r="BZ41" i="6"/>
  <c r="CA41" i="6"/>
  <c r="CB41" i="6"/>
  <c r="CC41" i="6"/>
  <c r="CD41" i="6"/>
  <c r="CE41" i="6"/>
  <c r="CF41" i="6"/>
  <c r="CG41" i="6"/>
  <c r="CH41" i="6"/>
  <c r="CI41" i="6"/>
  <c r="CJ41" i="6"/>
  <c r="CK41" i="6"/>
  <c r="CL41" i="6"/>
  <c r="CM41" i="6"/>
  <c r="CN41" i="6"/>
  <c r="CO41" i="6"/>
  <c r="CP41" i="6"/>
  <c r="CQ41" i="6"/>
  <c r="CR41" i="6"/>
  <c r="CS41" i="6"/>
  <c r="CT41" i="6"/>
  <c r="CU41" i="6"/>
  <c r="CV41" i="6"/>
  <c r="CW41" i="6"/>
  <c r="CX41" i="6"/>
  <c r="CY41" i="6"/>
  <c r="CZ41" i="6"/>
  <c r="DA41" i="6"/>
  <c r="DB41" i="6"/>
  <c r="DC41" i="6"/>
  <c r="DD41" i="6"/>
  <c r="DE41" i="6"/>
  <c r="DF41" i="6"/>
  <c r="DG41" i="6"/>
  <c r="C42" i="6"/>
  <c r="D42" i="6"/>
  <c r="E42" i="6"/>
  <c r="F42"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BQ42" i="6"/>
  <c r="BR42" i="6"/>
  <c r="BS42" i="6"/>
  <c r="BT42" i="6"/>
  <c r="BU42" i="6"/>
  <c r="BV42" i="6"/>
  <c r="BW42" i="6"/>
  <c r="BX42" i="6"/>
  <c r="BY42" i="6"/>
  <c r="BZ42" i="6"/>
  <c r="CA42" i="6"/>
  <c r="CB42" i="6"/>
  <c r="CC42" i="6"/>
  <c r="CD42" i="6"/>
  <c r="CE42" i="6"/>
  <c r="CF42" i="6"/>
  <c r="CG42" i="6"/>
  <c r="CH42" i="6"/>
  <c r="CI42" i="6"/>
  <c r="CJ42" i="6"/>
  <c r="CK42" i="6"/>
  <c r="CL42" i="6"/>
  <c r="CM42" i="6"/>
  <c r="CN42" i="6"/>
  <c r="CO42" i="6"/>
  <c r="CP42" i="6"/>
  <c r="CQ42" i="6"/>
  <c r="CR42" i="6"/>
  <c r="CS42" i="6"/>
  <c r="CT42" i="6"/>
  <c r="CU42" i="6"/>
  <c r="CV42" i="6"/>
  <c r="CW42" i="6"/>
  <c r="CX42" i="6"/>
  <c r="CY42" i="6"/>
  <c r="CZ42" i="6"/>
  <c r="DA42" i="6"/>
  <c r="DB42" i="6"/>
  <c r="DC42" i="6"/>
  <c r="DD42" i="6"/>
  <c r="DE42" i="6"/>
  <c r="DF42" i="6"/>
  <c r="DG42"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BQ43" i="6"/>
  <c r="BR43" i="6"/>
  <c r="BS43" i="6"/>
  <c r="BT43" i="6"/>
  <c r="BU43" i="6"/>
  <c r="BV43" i="6"/>
  <c r="BW43" i="6"/>
  <c r="BX43" i="6"/>
  <c r="BY43" i="6"/>
  <c r="BZ43" i="6"/>
  <c r="CA43" i="6"/>
  <c r="CB43" i="6"/>
  <c r="CC43" i="6"/>
  <c r="CD43" i="6"/>
  <c r="CE43" i="6"/>
  <c r="CF43" i="6"/>
  <c r="CG43" i="6"/>
  <c r="CH43" i="6"/>
  <c r="CI43" i="6"/>
  <c r="CJ43" i="6"/>
  <c r="CK43" i="6"/>
  <c r="CL43" i="6"/>
  <c r="CM43" i="6"/>
  <c r="CN43" i="6"/>
  <c r="CO43" i="6"/>
  <c r="CP43" i="6"/>
  <c r="CQ43" i="6"/>
  <c r="CR43" i="6"/>
  <c r="CS43" i="6"/>
  <c r="CT43" i="6"/>
  <c r="CU43" i="6"/>
  <c r="CV43" i="6"/>
  <c r="CW43" i="6"/>
  <c r="CX43" i="6"/>
  <c r="CY43" i="6"/>
  <c r="CZ43" i="6"/>
  <c r="DA43" i="6"/>
  <c r="DB43" i="6"/>
  <c r="DC43" i="6"/>
  <c r="DD43" i="6"/>
  <c r="DE43" i="6"/>
  <c r="DF43" i="6"/>
  <c r="DG43" i="6"/>
  <c r="C44" i="6"/>
  <c r="D44"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CB44" i="6"/>
  <c r="CC44" i="6"/>
  <c r="CD44" i="6"/>
  <c r="CE44" i="6"/>
  <c r="CF44" i="6"/>
  <c r="CG44" i="6"/>
  <c r="CH44" i="6"/>
  <c r="CI44" i="6"/>
  <c r="CJ44" i="6"/>
  <c r="CK44" i="6"/>
  <c r="CL44" i="6"/>
  <c r="CM44" i="6"/>
  <c r="CN44" i="6"/>
  <c r="CO44" i="6"/>
  <c r="CP44" i="6"/>
  <c r="CQ44" i="6"/>
  <c r="CR44" i="6"/>
  <c r="CS44" i="6"/>
  <c r="CT44" i="6"/>
  <c r="CU44" i="6"/>
  <c r="CV44" i="6"/>
  <c r="CW44" i="6"/>
  <c r="CX44" i="6"/>
  <c r="CY44" i="6"/>
  <c r="CZ44" i="6"/>
  <c r="DA44" i="6"/>
  <c r="DB44" i="6"/>
  <c r="DC44" i="6"/>
  <c r="DD44" i="6"/>
  <c r="DE44" i="6"/>
  <c r="DF44" i="6"/>
  <c r="DG44" i="6"/>
  <c r="C45" i="6"/>
  <c r="D45" i="6"/>
  <c r="E45" i="6"/>
  <c r="F45"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BO45" i="6"/>
  <c r="BP45" i="6"/>
  <c r="BQ45" i="6"/>
  <c r="BR45" i="6"/>
  <c r="BS45" i="6"/>
  <c r="BT45" i="6"/>
  <c r="BU45" i="6"/>
  <c r="BV45" i="6"/>
  <c r="BW45" i="6"/>
  <c r="BX45" i="6"/>
  <c r="BY45" i="6"/>
  <c r="BZ45" i="6"/>
  <c r="CA45" i="6"/>
  <c r="CB45" i="6"/>
  <c r="CC45" i="6"/>
  <c r="CD45" i="6"/>
  <c r="CE45" i="6"/>
  <c r="CF45" i="6"/>
  <c r="CG45" i="6"/>
  <c r="CH45" i="6"/>
  <c r="CI45" i="6"/>
  <c r="CJ45" i="6"/>
  <c r="CK45" i="6"/>
  <c r="CL45" i="6"/>
  <c r="CM45" i="6"/>
  <c r="CN45" i="6"/>
  <c r="CO45" i="6"/>
  <c r="CP45" i="6"/>
  <c r="CQ45" i="6"/>
  <c r="CR45" i="6"/>
  <c r="CS45" i="6"/>
  <c r="CT45" i="6"/>
  <c r="CU45" i="6"/>
  <c r="CV45" i="6"/>
  <c r="CW45" i="6"/>
  <c r="CX45" i="6"/>
  <c r="CY45" i="6"/>
  <c r="CZ45" i="6"/>
  <c r="DA45" i="6"/>
  <c r="DB45" i="6"/>
  <c r="DC45" i="6"/>
  <c r="DD45" i="6"/>
  <c r="DE45" i="6"/>
  <c r="DF45" i="6"/>
  <c r="DG45" i="6"/>
  <c r="C46" i="6"/>
  <c r="D46" i="6"/>
  <c r="E46" i="6"/>
  <c r="F46"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CP46" i="6"/>
  <c r="CQ46" i="6"/>
  <c r="CR46" i="6"/>
  <c r="CS46" i="6"/>
  <c r="CT46" i="6"/>
  <c r="CU46" i="6"/>
  <c r="CV46" i="6"/>
  <c r="CW46" i="6"/>
  <c r="CX46" i="6"/>
  <c r="CY46" i="6"/>
  <c r="CZ46" i="6"/>
  <c r="DA46" i="6"/>
  <c r="DB46" i="6"/>
  <c r="DC46" i="6"/>
  <c r="DD46" i="6"/>
  <c r="DE46" i="6"/>
  <c r="DF46" i="6"/>
  <c r="DG46" i="6"/>
  <c r="C47" i="6"/>
  <c r="D47" i="6"/>
  <c r="E47" i="6"/>
  <c r="F47"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BQ47" i="6"/>
  <c r="BR47" i="6"/>
  <c r="BS47" i="6"/>
  <c r="BT47" i="6"/>
  <c r="BU47" i="6"/>
  <c r="BV47" i="6"/>
  <c r="BW47" i="6"/>
  <c r="BX47" i="6"/>
  <c r="BY47" i="6"/>
  <c r="BZ47" i="6"/>
  <c r="CA47" i="6"/>
  <c r="CB47" i="6"/>
  <c r="CC47" i="6"/>
  <c r="CD47" i="6"/>
  <c r="CE47" i="6"/>
  <c r="CF47" i="6"/>
  <c r="CG47" i="6"/>
  <c r="CH47" i="6"/>
  <c r="CI47" i="6"/>
  <c r="CJ47" i="6"/>
  <c r="CK47" i="6"/>
  <c r="CL47" i="6"/>
  <c r="CM47" i="6"/>
  <c r="CN47" i="6"/>
  <c r="CO47" i="6"/>
  <c r="CP47" i="6"/>
  <c r="CQ47" i="6"/>
  <c r="CR47" i="6"/>
  <c r="CS47" i="6"/>
  <c r="CT47" i="6"/>
  <c r="CU47" i="6"/>
  <c r="CV47" i="6"/>
  <c r="CW47" i="6"/>
  <c r="CX47" i="6"/>
  <c r="CY47" i="6"/>
  <c r="CZ47" i="6"/>
  <c r="DA47" i="6"/>
  <c r="DB47" i="6"/>
  <c r="DC47" i="6"/>
  <c r="DD47" i="6"/>
  <c r="DE47" i="6"/>
  <c r="DF47" i="6"/>
  <c r="DG47" i="6"/>
  <c r="C48" i="6"/>
  <c r="D48"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BQ48" i="6"/>
  <c r="BR48" i="6"/>
  <c r="BS48" i="6"/>
  <c r="BT48" i="6"/>
  <c r="BU48" i="6"/>
  <c r="BV48" i="6"/>
  <c r="BW48" i="6"/>
  <c r="BX48" i="6"/>
  <c r="BY48" i="6"/>
  <c r="BZ48" i="6"/>
  <c r="CA48" i="6"/>
  <c r="CB48" i="6"/>
  <c r="CC48" i="6"/>
  <c r="CD48" i="6"/>
  <c r="CE48" i="6"/>
  <c r="CF48" i="6"/>
  <c r="CG48" i="6"/>
  <c r="CH48" i="6"/>
  <c r="CI48" i="6"/>
  <c r="CJ48" i="6"/>
  <c r="CK48" i="6"/>
  <c r="CL48" i="6"/>
  <c r="CM48" i="6"/>
  <c r="CN48" i="6"/>
  <c r="CO48" i="6"/>
  <c r="CP48" i="6"/>
  <c r="CQ48" i="6"/>
  <c r="CR48" i="6"/>
  <c r="CS48" i="6"/>
  <c r="CT48" i="6"/>
  <c r="CU48" i="6"/>
  <c r="CV48" i="6"/>
  <c r="CW48" i="6"/>
  <c r="CX48" i="6"/>
  <c r="CY48" i="6"/>
  <c r="CZ48" i="6"/>
  <c r="DA48" i="6"/>
  <c r="DB48" i="6"/>
  <c r="DC48" i="6"/>
  <c r="DD48" i="6"/>
  <c r="DE48" i="6"/>
  <c r="DF48" i="6"/>
  <c r="DG48" i="6"/>
  <c r="C49" i="6"/>
  <c r="D49" i="6"/>
  <c r="E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BQ49" i="6"/>
  <c r="BR49" i="6"/>
  <c r="BS49" i="6"/>
  <c r="BT49" i="6"/>
  <c r="BU49" i="6"/>
  <c r="BV49" i="6"/>
  <c r="BW49" i="6"/>
  <c r="BX49" i="6"/>
  <c r="BY49" i="6"/>
  <c r="BZ49" i="6"/>
  <c r="CA49" i="6"/>
  <c r="CB49" i="6"/>
  <c r="CC49" i="6"/>
  <c r="CD49" i="6"/>
  <c r="CE49" i="6"/>
  <c r="CF49" i="6"/>
  <c r="CG49" i="6"/>
  <c r="CH49" i="6"/>
  <c r="CI49" i="6"/>
  <c r="CJ49" i="6"/>
  <c r="CK49" i="6"/>
  <c r="CL49" i="6"/>
  <c r="CM49" i="6"/>
  <c r="CN49" i="6"/>
  <c r="CO49" i="6"/>
  <c r="CP49" i="6"/>
  <c r="CQ49" i="6"/>
  <c r="CR49" i="6"/>
  <c r="CS49" i="6"/>
  <c r="CT49" i="6"/>
  <c r="CU49" i="6"/>
  <c r="CV49" i="6"/>
  <c r="CW49" i="6"/>
  <c r="CX49" i="6"/>
  <c r="CY49" i="6"/>
  <c r="CZ49" i="6"/>
  <c r="DA49" i="6"/>
  <c r="DB49" i="6"/>
  <c r="DC49" i="6"/>
  <c r="DD49" i="6"/>
  <c r="DE49" i="6"/>
  <c r="DF49" i="6"/>
  <c r="DG49" i="6"/>
  <c r="C50" i="6"/>
  <c r="D50" i="6"/>
  <c r="E50" i="6"/>
  <c r="F50"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BO50" i="6"/>
  <c r="BP50" i="6"/>
  <c r="BQ50" i="6"/>
  <c r="BR50" i="6"/>
  <c r="BS50" i="6"/>
  <c r="BT50" i="6"/>
  <c r="BU50" i="6"/>
  <c r="BV50" i="6"/>
  <c r="BW50" i="6"/>
  <c r="BX50" i="6"/>
  <c r="BY50" i="6"/>
  <c r="BZ50" i="6"/>
  <c r="CA50" i="6"/>
  <c r="CB50" i="6"/>
  <c r="CC50" i="6"/>
  <c r="CD50" i="6"/>
  <c r="CE50" i="6"/>
  <c r="CF50" i="6"/>
  <c r="CG50" i="6"/>
  <c r="CH50" i="6"/>
  <c r="CI50" i="6"/>
  <c r="CJ50" i="6"/>
  <c r="CK50" i="6"/>
  <c r="CL50" i="6"/>
  <c r="CM50" i="6"/>
  <c r="CN50" i="6"/>
  <c r="CO50" i="6"/>
  <c r="CP50" i="6"/>
  <c r="CQ50" i="6"/>
  <c r="CR50" i="6"/>
  <c r="CS50" i="6"/>
  <c r="CT50" i="6"/>
  <c r="CU50" i="6"/>
  <c r="CV50" i="6"/>
  <c r="CW50" i="6"/>
  <c r="CX50" i="6"/>
  <c r="CY50" i="6"/>
  <c r="CZ50" i="6"/>
  <c r="DA50" i="6"/>
  <c r="DB50" i="6"/>
  <c r="DC50" i="6"/>
  <c r="DD50" i="6"/>
  <c r="DE50" i="6"/>
  <c r="DF50" i="6"/>
  <c r="DG50" i="6"/>
  <c r="C51" i="6"/>
  <c r="D51"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E51" i="6"/>
  <c r="CF51" i="6"/>
  <c r="CG51" i="6"/>
  <c r="CH51" i="6"/>
  <c r="CI51" i="6"/>
  <c r="CJ51" i="6"/>
  <c r="CK51" i="6"/>
  <c r="CL51" i="6"/>
  <c r="CM51" i="6"/>
  <c r="CN51" i="6"/>
  <c r="CO51" i="6"/>
  <c r="CP51" i="6"/>
  <c r="CQ51" i="6"/>
  <c r="CR51" i="6"/>
  <c r="CS51" i="6"/>
  <c r="CT51" i="6"/>
  <c r="CU51" i="6"/>
  <c r="CV51" i="6"/>
  <c r="CW51" i="6"/>
  <c r="CX51" i="6"/>
  <c r="CY51" i="6"/>
  <c r="CZ51" i="6"/>
  <c r="DA51" i="6"/>
  <c r="DB51" i="6"/>
  <c r="DC51" i="6"/>
  <c r="DD51" i="6"/>
  <c r="DE51" i="6"/>
  <c r="DF51" i="6"/>
  <c r="DG51" i="6"/>
  <c r="C52" i="6"/>
  <c r="D52" i="6"/>
  <c r="E52"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BO52" i="6"/>
  <c r="BP52" i="6"/>
  <c r="BQ52" i="6"/>
  <c r="BR52" i="6"/>
  <c r="BS52" i="6"/>
  <c r="BT52" i="6"/>
  <c r="BU52" i="6"/>
  <c r="BV52" i="6"/>
  <c r="BW52" i="6"/>
  <c r="BX52" i="6"/>
  <c r="BY52" i="6"/>
  <c r="BZ52" i="6"/>
  <c r="CA52" i="6"/>
  <c r="CB52" i="6"/>
  <c r="CC52" i="6"/>
  <c r="CD52" i="6"/>
  <c r="CE52" i="6"/>
  <c r="CF52" i="6"/>
  <c r="CG52" i="6"/>
  <c r="CH52" i="6"/>
  <c r="CI52" i="6"/>
  <c r="CJ52" i="6"/>
  <c r="CK52" i="6"/>
  <c r="CL52" i="6"/>
  <c r="CM52" i="6"/>
  <c r="CN52" i="6"/>
  <c r="CO52" i="6"/>
  <c r="CP52" i="6"/>
  <c r="CQ52" i="6"/>
  <c r="CR52" i="6"/>
  <c r="CS52" i="6"/>
  <c r="CT52" i="6"/>
  <c r="CU52" i="6"/>
  <c r="CV52" i="6"/>
  <c r="CW52" i="6"/>
  <c r="CX52" i="6"/>
  <c r="CY52" i="6"/>
  <c r="CZ52" i="6"/>
  <c r="DA52" i="6"/>
  <c r="DB52" i="6"/>
  <c r="DC52" i="6"/>
  <c r="DD52" i="6"/>
  <c r="DE52" i="6"/>
  <c r="DF52" i="6"/>
  <c r="DG52" i="6"/>
  <c r="C53" i="6"/>
  <c r="D53" i="6"/>
  <c r="E53" i="6"/>
  <c r="F53"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BO53" i="6"/>
  <c r="BP53" i="6"/>
  <c r="BQ53" i="6"/>
  <c r="BR53" i="6"/>
  <c r="BS53" i="6"/>
  <c r="BT53" i="6"/>
  <c r="BU53" i="6"/>
  <c r="BV53" i="6"/>
  <c r="BW53" i="6"/>
  <c r="BX53" i="6"/>
  <c r="BY53" i="6"/>
  <c r="BZ53" i="6"/>
  <c r="CA53" i="6"/>
  <c r="CB53" i="6"/>
  <c r="CC53" i="6"/>
  <c r="CD53" i="6"/>
  <c r="CE53" i="6"/>
  <c r="CF53" i="6"/>
  <c r="CG53" i="6"/>
  <c r="CH53" i="6"/>
  <c r="CI53" i="6"/>
  <c r="CJ53" i="6"/>
  <c r="CK53" i="6"/>
  <c r="CL53" i="6"/>
  <c r="CM53" i="6"/>
  <c r="CN53" i="6"/>
  <c r="CO53" i="6"/>
  <c r="CP53" i="6"/>
  <c r="CQ53" i="6"/>
  <c r="CR53" i="6"/>
  <c r="CS53" i="6"/>
  <c r="CT53" i="6"/>
  <c r="CU53" i="6"/>
  <c r="CV53" i="6"/>
  <c r="CW53" i="6"/>
  <c r="CX53" i="6"/>
  <c r="CY53" i="6"/>
  <c r="CZ53" i="6"/>
  <c r="DA53" i="6"/>
  <c r="DB53" i="6"/>
  <c r="DC53" i="6"/>
  <c r="DD53" i="6"/>
  <c r="DE53" i="6"/>
  <c r="DF53" i="6"/>
  <c r="DG53" i="6"/>
  <c r="C54" i="6"/>
  <c r="D54" i="6"/>
  <c r="E54" i="6"/>
  <c r="F54"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CP54" i="6"/>
  <c r="CQ54" i="6"/>
  <c r="CR54" i="6"/>
  <c r="CS54" i="6"/>
  <c r="CT54" i="6"/>
  <c r="CU54" i="6"/>
  <c r="CV54" i="6"/>
  <c r="CW54" i="6"/>
  <c r="CX54" i="6"/>
  <c r="CY54" i="6"/>
  <c r="CZ54" i="6"/>
  <c r="DA54" i="6"/>
  <c r="DB54" i="6"/>
  <c r="DC54" i="6"/>
  <c r="DD54" i="6"/>
  <c r="DE54" i="6"/>
  <c r="DF54" i="6"/>
  <c r="DG54" i="6"/>
  <c r="C55" i="6"/>
  <c r="D55"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BO55" i="6"/>
  <c r="BP55" i="6"/>
  <c r="BQ55" i="6"/>
  <c r="BR55" i="6"/>
  <c r="BS55" i="6"/>
  <c r="BT55" i="6"/>
  <c r="BU55" i="6"/>
  <c r="BV55" i="6"/>
  <c r="BW55" i="6"/>
  <c r="BX55" i="6"/>
  <c r="BY55" i="6"/>
  <c r="BZ55" i="6"/>
  <c r="CA55" i="6"/>
  <c r="CB55" i="6"/>
  <c r="CC55" i="6"/>
  <c r="CD55" i="6"/>
  <c r="CE55" i="6"/>
  <c r="CF55" i="6"/>
  <c r="CG55" i="6"/>
  <c r="CH55" i="6"/>
  <c r="CI55" i="6"/>
  <c r="CJ55" i="6"/>
  <c r="CK55" i="6"/>
  <c r="CL55" i="6"/>
  <c r="CM55" i="6"/>
  <c r="CN55" i="6"/>
  <c r="CO55" i="6"/>
  <c r="CP55" i="6"/>
  <c r="CQ55" i="6"/>
  <c r="CR55" i="6"/>
  <c r="CS55" i="6"/>
  <c r="CT55" i="6"/>
  <c r="CU55" i="6"/>
  <c r="CV55" i="6"/>
  <c r="CW55" i="6"/>
  <c r="CX55" i="6"/>
  <c r="CY55" i="6"/>
  <c r="CZ55" i="6"/>
  <c r="DA55" i="6"/>
  <c r="DB55" i="6"/>
  <c r="DC55" i="6"/>
  <c r="DD55" i="6"/>
  <c r="DE55" i="6"/>
  <c r="DF55" i="6"/>
  <c r="DG55"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4" i="6"/>
  <c r="B3" i="6"/>
  <c r="IE55" i="2"/>
  <c r="IE56" i="2"/>
  <c r="IC55" i="2"/>
  <c r="IC56" i="2"/>
  <c r="HZ55" i="2"/>
  <c r="HZ56" i="2"/>
  <c r="HU56" i="2"/>
  <c r="HQ55" i="2"/>
  <c r="HQ56" i="2"/>
  <c r="HP55" i="2"/>
  <c r="HP56" i="2"/>
  <c r="HI55" i="2"/>
  <c r="HI56" i="2"/>
  <c r="HG55" i="2"/>
  <c r="HG56" i="2"/>
  <c r="GX55" i="2"/>
  <c r="GX56" i="2"/>
  <c r="GU56" i="2"/>
  <c r="GF55" i="2"/>
  <c r="GF56" i="2"/>
  <c r="GC55" i="2"/>
  <c r="GC56" i="2"/>
  <c r="FZ56" i="2"/>
  <c r="FV55" i="2"/>
  <c r="FV56" i="2"/>
  <c r="FT55" i="2"/>
  <c r="FT56" i="2"/>
  <c r="FQ55" i="2"/>
  <c r="FQ56" i="2"/>
  <c r="FM55" i="2"/>
  <c r="FM56" i="2"/>
  <c r="FL55" i="2"/>
  <c r="FL56" i="2"/>
  <c r="FK55" i="2"/>
  <c r="FK56" i="2"/>
  <c r="FG55" i="2"/>
  <c r="FG56" i="2"/>
  <c r="FF55" i="2"/>
  <c r="FF56" i="2"/>
  <c r="FE55" i="2"/>
  <c r="FE56" i="2"/>
  <c r="FA56" i="2"/>
  <c r="EV55" i="2"/>
  <c r="EV56" i="2"/>
  <c r="EP55" i="2"/>
  <c r="EP56" i="2"/>
  <c r="EN55" i="2"/>
  <c r="EN56" i="2"/>
  <c r="EL55" i="2"/>
  <c r="EL56" i="2"/>
  <c r="EJ55" i="2"/>
  <c r="EJ56" i="2"/>
  <c r="EG55" i="2"/>
  <c r="EG56" i="2"/>
  <c r="EF55" i="2"/>
  <c r="EF56" i="2"/>
  <c r="EE56" i="2"/>
  <c r="DL55" i="2"/>
  <c r="DL56" i="2"/>
  <c r="DI55" i="2"/>
  <c r="DI56" i="2"/>
  <c r="DF56" i="2"/>
  <c r="DE55" i="2"/>
  <c r="DE56" i="2"/>
  <c r="CZ55" i="2"/>
  <c r="CZ56" i="2"/>
  <c r="CY56" i="2"/>
  <c r="CL55" i="2"/>
  <c r="CL56" i="2"/>
  <c r="CJ55" i="2"/>
  <c r="CJ56" i="2"/>
  <c r="CI55" i="2"/>
  <c r="CI56" i="2"/>
  <c r="CE56" i="2"/>
  <c r="BX55" i="2"/>
  <c r="BX56" i="2"/>
  <c r="BU56" i="2"/>
  <c r="BS56" i="2"/>
  <c r="BR56" i="2"/>
  <c r="BE55" i="2"/>
  <c r="BE56" i="2"/>
  <c r="BD56" i="2"/>
  <c r="FA4" i="2"/>
  <c r="AY4" i="2"/>
  <c r="FA5" i="2"/>
  <c r="AY5" i="2"/>
  <c r="FA6" i="2"/>
  <c r="AY6" i="2"/>
  <c r="FA7" i="2"/>
  <c r="AY7" i="2"/>
  <c r="FA8" i="2"/>
  <c r="AY8" i="2"/>
  <c r="FA9" i="2"/>
  <c r="AY9" i="2"/>
  <c r="FA10" i="2"/>
  <c r="AY10" i="2"/>
  <c r="FA11" i="2"/>
  <c r="AY11" i="2"/>
  <c r="FA12" i="2"/>
  <c r="AY12" i="2"/>
  <c r="FA13" i="2"/>
  <c r="AY13" i="2"/>
  <c r="FA14" i="2"/>
  <c r="AY14" i="2"/>
  <c r="FA15" i="2"/>
  <c r="AY15" i="2"/>
  <c r="FA16" i="2"/>
  <c r="AY16" i="2"/>
  <c r="FA17" i="2"/>
  <c r="AY17" i="2"/>
  <c r="FA18" i="2"/>
  <c r="AY18" i="2"/>
  <c r="FA19" i="2"/>
  <c r="AY19" i="2"/>
  <c r="FA20" i="2"/>
  <c r="AY20" i="2"/>
  <c r="FA21" i="2"/>
  <c r="AY21" i="2"/>
  <c r="FA22" i="2"/>
  <c r="AY22" i="2"/>
  <c r="FA23" i="2"/>
  <c r="AY23" i="2"/>
  <c r="FA24" i="2"/>
  <c r="AY24" i="2"/>
  <c r="FA25" i="2"/>
  <c r="AY25" i="2"/>
  <c r="FA26" i="2"/>
  <c r="AY26" i="2"/>
  <c r="FA27" i="2"/>
  <c r="AY27" i="2"/>
  <c r="FA28" i="2"/>
  <c r="AY28" i="2"/>
  <c r="FA29" i="2"/>
  <c r="AY29" i="2"/>
  <c r="FA30" i="2"/>
  <c r="AY30" i="2"/>
  <c r="FA31" i="2"/>
  <c r="AY31" i="2"/>
  <c r="FA32" i="2"/>
  <c r="AY32" i="2"/>
  <c r="FA33" i="2"/>
  <c r="AY33" i="2"/>
  <c r="FA34" i="2"/>
  <c r="AY34" i="2"/>
  <c r="FA35" i="2"/>
  <c r="AY35" i="2"/>
  <c r="FA36" i="2"/>
  <c r="AY36" i="2"/>
  <c r="FA37" i="2"/>
  <c r="AY37" i="2"/>
  <c r="FA38" i="2"/>
  <c r="AY38" i="2"/>
  <c r="FA39" i="2"/>
  <c r="AY39" i="2"/>
  <c r="FA40" i="2"/>
  <c r="AY40" i="2"/>
  <c r="FA41" i="2"/>
  <c r="AY41" i="2"/>
  <c r="FA42" i="2"/>
  <c r="AY42" i="2"/>
  <c r="FA43" i="2"/>
  <c r="AY43" i="2"/>
  <c r="FA44" i="2"/>
  <c r="AY44" i="2"/>
  <c r="FA45" i="2"/>
  <c r="AY45" i="2"/>
  <c r="FA46" i="2"/>
  <c r="AY46" i="2"/>
  <c r="FA47" i="2"/>
  <c r="AY47" i="2"/>
  <c r="FA48" i="2"/>
  <c r="AY48" i="2"/>
  <c r="FA49" i="2"/>
  <c r="AY49" i="2"/>
  <c r="FA50" i="2"/>
  <c r="AY50" i="2"/>
  <c r="FA51" i="2"/>
  <c r="AY51" i="2"/>
  <c r="FA52" i="2"/>
  <c r="AY52" i="2"/>
  <c r="FA53" i="2"/>
  <c r="AY53" i="2"/>
  <c r="FA54" i="2"/>
  <c r="AY54" i="2"/>
  <c r="FA55" i="2"/>
  <c r="AY55" i="2"/>
  <c r="FA3" i="2"/>
  <c r="AY3" i="2"/>
  <c r="AY56" i="2"/>
  <c r="AT55" i="2"/>
  <c r="AT56" i="2"/>
  <c r="AS55" i="2"/>
  <c r="AS56" i="2"/>
  <c r="AN56" i="2"/>
  <c r="AE55" i="2"/>
  <c r="AE56" i="2"/>
  <c r="AD55" i="2"/>
  <c r="AD56" i="2"/>
  <c r="M56" i="2"/>
  <c r="B55" i="2"/>
  <c r="B56" i="3"/>
  <c r="C55" i="2"/>
  <c r="C56" i="3"/>
  <c r="D55" i="2"/>
  <c r="D56" i="3"/>
  <c r="E56" i="3"/>
  <c r="F55" i="2"/>
  <c r="F56" i="3"/>
  <c r="G55" i="2"/>
  <c r="G56" i="3"/>
  <c r="H55" i="2"/>
  <c r="H56" i="3"/>
  <c r="I55" i="2"/>
  <c r="I56" i="3"/>
  <c r="J55" i="2"/>
  <c r="J56" i="3"/>
  <c r="K55" i="2"/>
  <c r="K56" i="3"/>
  <c r="L55" i="2"/>
  <c r="L56" i="3"/>
  <c r="M55" i="2"/>
  <c r="M56" i="3"/>
  <c r="N55" i="2"/>
  <c r="N56" i="3"/>
  <c r="O55" i="2"/>
  <c r="O56" i="3"/>
  <c r="P55" i="2"/>
  <c r="P56" i="3"/>
  <c r="Q55" i="2"/>
  <c r="Q56" i="3"/>
  <c r="R55" i="2"/>
  <c r="R56" i="3"/>
  <c r="S55" i="2"/>
  <c r="S56" i="3"/>
  <c r="T55" i="2"/>
  <c r="T56" i="3"/>
  <c r="U55" i="2"/>
  <c r="U56" i="3"/>
  <c r="V55" i="2"/>
  <c r="V56" i="3"/>
  <c r="W55" i="2"/>
  <c r="W56" i="3"/>
  <c r="X55" i="2"/>
  <c r="X56" i="3"/>
  <c r="Y55" i="2"/>
  <c r="Y56" i="3"/>
  <c r="Z55" i="2"/>
  <c r="Z56" i="3"/>
  <c r="AA55" i="2"/>
  <c r="AA56" i="3"/>
  <c r="AB55" i="2"/>
  <c r="AB56" i="3"/>
  <c r="AC55" i="2"/>
  <c r="AC56" i="3"/>
  <c r="AD56" i="3"/>
  <c r="AE56" i="3"/>
  <c r="AF55" i="2"/>
  <c r="AF56" i="3"/>
  <c r="AG55" i="2"/>
  <c r="AG56" i="3"/>
  <c r="AH55" i="2"/>
  <c r="AH56" i="3"/>
  <c r="AI55" i="2"/>
  <c r="AI56" i="3"/>
  <c r="AJ55" i="2"/>
  <c r="AJ56" i="3"/>
  <c r="AK55" i="2"/>
  <c r="AK56" i="3"/>
  <c r="AL55" i="2"/>
  <c r="AL56" i="3"/>
  <c r="AM55" i="2"/>
  <c r="AM56" i="3"/>
  <c r="AN55" i="2"/>
  <c r="AN56" i="3"/>
  <c r="AO55" i="2"/>
  <c r="AO56" i="3"/>
  <c r="AP55" i="2"/>
  <c r="AP56" i="3"/>
  <c r="AQ55" i="2"/>
  <c r="AQ56" i="3"/>
  <c r="AR55" i="2"/>
  <c r="AR56" i="3"/>
  <c r="AS56" i="3"/>
  <c r="AT56" i="3"/>
  <c r="AU55" i="2"/>
  <c r="AU56" i="3"/>
  <c r="AV55" i="2"/>
  <c r="AV56" i="3"/>
  <c r="AW55" i="2"/>
  <c r="AW56" i="3"/>
  <c r="AX55" i="2"/>
  <c r="AX56" i="3"/>
  <c r="AY56" i="3"/>
  <c r="AZ55" i="2"/>
  <c r="AZ56" i="3"/>
  <c r="BA55" i="2"/>
  <c r="BA56" i="3"/>
  <c r="BB55" i="2"/>
  <c r="BB56" i="3"/>
  <c r="BC55" i="2"/>
  <c r="BC56" i="3"/>
  <c r="BD55" i="2"/>
  <c r="BD56" i="3"/>
  <c r="BE56" i="3"/>
  <c r="BF55" i="2"/>
  <c r="BF56" i="3"/>
  <c r="BG55" i="2"/>
  <c r="BG56" i="3"/>
  <c r="BH55" i="2"/>
  <c r="BH56" i="3"/>
  <c r="BI55" i="2"/>
  <c r="BI56" i="3"/>
  <c r="BJ55" i="2"/>
  <c r="BJ56" i="3"/>
  <c r="BK55" i="2"/>
  <c r="BK56" i="3"/>
  <c r="BL55" i="2"/>
  <c r="BL56" i="3"/>
  <c r="BM55" i="2"/>
  <c r="BM56" i="3"/>
  <c r="BN55" i="2"/>
  <c r="BN56" i="3"/>
  <c r="BO55" i="2"/>
  <c r="BO56" i="3"/>
  <c r="BP55" i="2"/>
  <c r="BP56" i="3"/>
  <c r="BQ55" i="2"/>
  <c r="BQ56" i="3"/>
  <c r="BR55" i="2"/>
  <c r="BR56" i="3"/>
  <c r="BS55" i="2"/>
  <c r="BS56" i="3"/>
  <c r="BT55" i="2"/>
  <c r="BT56" i="3"/>
  <c r="BU55" i="2"/>
  <c r="BU56" i="3"/>
  <c r="BV55" i="2"/>
  <c r="BV56" i="3"/>
  <c r="BW55" i="2"/>
  <c r="BW56" i="3"/>
  <c r="BX56" i="3"/>
  <c r="BY55" i="2"/>
  <c r="BY56" i="3"/>
  <c r="BZ55" i="2"/>
  <c r="BZ56" i="3"/>
  <c r="CA55" i="2"/>
  <c r="CA56" i="3"/>
  <c r="CB55" i="2"/>
  <c r="CB56" i="3"/>
  <c r="CC55" i="2"/>
  <c r="CC56" i="3"/>
  <c r="CD55" i="2"/>
  <c r="CD56" i="3"/>
  <c r="CE55" i="2"/>
  <c r="CE56" i="3"/>
  <c r="CF55" i="2"/>
  <c r="CF56" i="3"/>
  <c r="CG55" i="2"/>
  <c r="CG56" i="3"/>
  <c r="CH55" i="2"/>
  <c r="CH56" i="3"/>
  <c r="CI56" i="3"/>
  <c r="CJ56" i="3"/>
  <c r="CK55" i="2"/>
  <c r="CK56" i="3"/>
  <c r="CL56" i="3"/>
  <c r="CM55" i="2"/>
  <c r="CM56" i="3"/>
  <c r="CN55" i="2"/>
  <c r="CN56" i="3"/>
  <c r="CO55" i="2"/>
  <c r="CO56" i="3"/>
  <c r="CP55" i="2"/>
  <c r="CP56" i="3"/>
  <c r="CQ55" i="2"/>
  <c r="CQ56" i="3"/>
  <c r="CR55" i="2"/>
  <c r="CR56" i="3"/>
  <c r="CS55" i="2"/>
  <c r="CS56" i="3"/>
  <c r="CT55" i="2"/>
  <c r="CT56" i="3"/>
  <c r="CU55" i="2"/>
  <c r="CU56" i="3"/>
  <c r="CV55" i="2"/>
  <c r="CV56" i="3"/>
  <c r="CW55" i="2"/>
  <c r="CW56" i="3"/>
  <c r="CX55" i="2"/>
  <c r="CX56" i="3"/>
  <c r="CY55" i="2"/>
  <c r="CY56" i="3"/>
  <c r="CZ56" i="3"/>
  <c r="DA55" i="2"/>
  <c r="DA56" i="3"/>
  <c r="DB55" i="2"/>
  <c r="DB56" i="3"/>
  <c r="DC55" i="2"/>
  <c r="DC56" i="3"/>
  <c r="DD55" i="2"/>
  <c r="DD56" i="3"/>
  <c r="DE56" i="3"/>
  <c r="DF55" i="2"/>
  <c r="DF56" i="3"/>
  <c r="DG55" i="2"/>
  <c r="DG56" i="3"/>
  <c r="DH55" i="2"/>
  <c r="DH56" i="3"/>
  <c r="DI56" i="3"/>
  <c r="DJ55" i="2"/>
  <c r="DJ56" i="3"/>
  <c r="DK55" i="2"/>
  <c r="DK56" i="3"/>
  <c r="DL56" i="3"/>
  <c r="DM55" i="2"/>
  <c r="DM56" i="3"/>
  <c r="DN55" i="2"/>
  <c r="DN56" i="3"/>
  <c r="DO55" i="2"/>
  <c r="DO56" i="3"/>
  <c r="DP55" i="2"/>
  <c r="DP56" i="3"/>
  <c r="DQ55" i="2"/>
  <c r="DQ56" i="3"/>
  <c r="DR55" i="2"/>
  <c r="DR56" i="3"/>
  <c r="DS55" i="2"/>
  <c r="DS56" i="3"/>
  <c r="DT55" i="2"/>
  <c r="DT56" i="3"/>
  <c r="DU55" i="2"/>
  <c r="DU56" i="3"/>
  <c r="DV55" i="2"/>
  <c r="DV56" i="3"/>
  <c r="DW55" i="2"/>
  <c r="DW56" i="3"/>
  <c r="DX55" i="2"/>
  <c r="DX56" i="3"/>
  <c r="DY55" i="2"/>
  <c r="DY56" i="3"/>
  <c r="DZ55" i="2"/>
  <c r="DZ56" i="3"/>
  <c r="EA55" i="2"/>
  <c r="EA56" i="3"/>
  <c r="EB55" i="2"/>
  <c r="EB56" i="3"/>
  <c r="EC55" i="2"/>
  <c r="EC56" i="3"/>
  <c r="ED55" i="2"/>
  <c r="ED56" i="3"/>
  <c r="EE55" i="2"/>
  <c r="EE56" i="3"/>
  <c r="EF56" i="3"/>
  <c r="EG56" i="3"/>
  <c r="EH55" i="2"/>
  <c r="EH56" i="3"/>
  <c r="EI55" i="2"/>
  <c r="EI56" i="3"/>
  <c r="EJ56" i="3"/>
  <c r="EK55" i="2"/>
  <c r="EK56" i="3"/>
  <c r="EL56" i="3"/>
  <c r="EM55" i="2"/>
  <c r="EM56" i="3"/>
  <c r="EN56" i="3"/>
  <c r="EO55" i="2"/>
  <c r="EO56" i="3"/>
  <c r="EP56" i="3"/>
  <c r="EQ55" i="2"/>
  <c r="EQ56" i="3"/>
  <c r="ER55" i="2"/>
  <c r="ER56" i="3"/>
  <c r="ES55" i="2"/>
  <c r="ES56" i="3"/>
  <c r="ET55" i="2"/>
  <c r="ET56" i="3"/>
  <c r="EU55" i="2"/>
  <c r="EU56" i="3"/>
  <c r="EV56" i="3"/>
  <c r="EW55" i="2"/>
  <c r="EW56" i="3"/>
  <c r="EX55" i="2"/>
  <c r="EX56" i="3"/>
  <c r="EY55" i="2"/>
  <c r="EY56" i="3"/>
  <c r="EZ55" i="2"/>
  <c r="EZ56" i="3"/>
  <c r="FA56" i="3"/>
  <c r="FB55" i="2"/>
  <c r="FB56" i="3"/>
  <c r="FC55" i="2"/>
  <c r="FC56" i="3"/>
  <c r="FD55" i="2"/>
  <c r="FD56" i="3"/>
  <c r="FE56" i="3"/>
  <c r="FF56" i="3"/>
  <c r="FG56" i="3"/>
  <c r="FH55" i="2"/>
  <c r="FH56" i="3"/>
  <c r="FI55" i="2"/>
  <c r="FI56" i="3"/>
  <c r="FJ55" i="2"/>
  <c r="FJ56" i="3"/>
  <c r="FK56" i="3"/>
  <c r="FL56" i="3"/>
  <c r="FM56" i="3"/>
  <c r="FN55" i="2"/>
  <c r="FN56" i="3"/>
  <c r="FO55" i="2"/>
  <c r="FO56" i="3"/>
  <c r="FP55" i="2"/>
  <c r="FP56" i="3"/>
  <c r="FQ56" i="3"/>
  <c r="FR55" i="2"/>
  <c r="FR56" i="3"/>
  <c r="FS55" i="2"/>
  <c r="FS56" i="3"/>
  <c r="FT56" i="3"/>
  <c r="FU55" i="2"/>
  <c r="FU56" i="3"/>
  <c r="FV56" i="3"/>
  <c r="FW55" i="2"/>
  <c r="FW56" i="3"/>
  <c r="FX55" i="2"/>
  <c r="FX56" i="3"/>
  <c r="FY55" i="2"/>
  <c r="FY56" i="3"/>
  <c r="FZ55" i="2"/>
  <c r="FZ56" i="3"/>
  <c r="GA55" i="2"/>
  <c r="GA56" i="3"/>
  <c r="GB55" i="2"/>
  <c r="GB56" i="3"/>
  <c r="GC56" i="3"/>
  <c r="GD55" i="2"/>
  <c r="GD56" i="3"/>
  <c r="GE55" i="2"/>
  <c r="GE56" i="3"/>
  <c r="GF56" i="3"/>
  <c r="GG55" i="2"/>
  <c r="GG56" i="3"/>
  <c r="GH55" i="2"/>
  <c r="GH56" i="3"/>
  <c r="GI55" i="2"/>
  <c r="GI56" i="3"/>
  <c r="GJ55" i="2"/>
  <c r="GJ56" i="3"/>
  <c r="GK55" i="2"/>
  <c r="GK56" i="3"/>
  <c r="GL55" i="2"/>
  <c r="GL56" i="3"/>
  <c r="GM55" i="2"/>
  <c r="GM56" i="3"/>
  <c r="GN55" i="2"/>
  <c r="GN56" i="3"/>
  <c r="GO55" i="2"/>
  <c r="GO56" i="3"/>
  <c r="GP55" i="2"/>
  <c r="GP56" i="3"/>
  <c r="GQ55" i="2"/>
  <c r="GQ56" i="3"/>
  <c r="GR55" i="2"/>
  <c r="GR56" i="3"/>
  <c r="GS55" i="2"/>
  <c r="GS56" i="3"/>
  <c r="GT55" i="2"/>
  <c r="GT56" i="3"/>
  <c r="GU55" i="2"/>
  <c r="GU56" i="3"/>
  <c r="GV55" i="2"/>
  <c r="GV56" i="3"/>
  <c r="GW55" i="2"/>
  <c r="GW56" i="3"/>
  <c r="GX56" i="3"/>
  <c r="GY55" i="2"/>
  <c r="GY56" i="3"/>
  <c r="GZ55" i="2"/>
  <c r="GZ56" i="3"/>
  <c r="HA55" i="2"/>
  <c r="HA56" i="3"/>
  <c r="HB55" i="2"/>
  <c r="HB56" i="3"/>
  <c r="HC55" i="2"/>
  <c r="HC56" i="3"/>
  <c r="HD55" i="2"/>
  <c r="HD56" i="3"/>
  <c r="HE55" i="2"/>
  <c r="HE56" i="3"/>
  <c r="HF55" i="2"/>
  <c r="HF56" i="3"/>
  <c r="HG56" i="3"/>
  <c r="HH55" i="2"/>
  <c r="HH56" i="3"/>
  <c r="HI56" i="3"/>
  <c r="HJ55" i="2"/>
  <c r="HJ56" i="3"/>
  <c r="HK55" i="2"/>
  <c r="HK56" i="3"/>
  <c r="HL55" i="2"/>
  <c r="HL56" i="3"/>
  <c r="HM55" i="2"/>
  <c r="HM56" i="3"/>
  <c r="HN55" i="2"/>
  <c r="HN56" i="3"/>
  <c r="HO55" i="2"/>
  <c r="HO56" i="3"/>
  <c r="HP56" i="3"/>
  <c r="HQ56" i="3"/>
  <c r="HR55" i="2"/>
  <c r="HR56" i="3"/>
  <c r="HS55" i="2"/>
  <c r="HS56" i="3"/>
  <c r="HT55" i="2"/>
  <c r="HT56" i="3"/>
  <c r="HU55" i="2"/>
  <c r="HU56" i="3"/>
  <c r="HV55" i="2"/>
  <c r="HV56" i="3"/>
  <c r="HW55" i="2"/>
  <c r="HW56" i="3"/>
  <c r="HX55" i="2"/>
  <c r="HX56" i="3"/>
  <c r="HY55" i="2"/>
  <c r="HY56" i="3"/>
  <c r="HZ56" i="3"/>
  <c r="IA55" i="2"/>
  <c r="IA56" i="3"/>
  <c r="IB55" i="2"/>
  <c r="IB56" i="3"/>
  <c r="IC56" i="3"/>
  <c r="ID55" i="2"/>
  <c r="ID56" i="3"/>
  <c r="IE56" i="3"/>
  <c r="IF55" i="2"/>
  <c r="IF56" i="3"/>
  <c r="IG55" i="2"/>
  <c r="IG56" i="3"/>
  <c r="IH55" i="2"/>
  <c r="IH56" i="3"/>
  <c r="BW6" i="2"/>
  <c r="BW5" i="2"/>
  <c r="BW6" i="3"/>
  <c r="GU6" i="2"/>
  <c r="GU5" i="2"/>
  <c r="GU6" i="3"/>
  <c r="J6" i="2"/>
  <c r="J5" i="2"/>
  <c r="J6" i="3"/>
  <c r="M6" i="2"/>
  <c r="M5" i="2"/>
  <c r="M6" i="3"/>
  <c r="N6" i="2"/>
  <c r="N5" i="2"/>
  <c r="N6" i="3"/>
  <c r="U6" i="2"/>
  <c r="U5" i="2"/>
  <c r="U6" i="3"/>
  <c r="W6" i="2"/>
  <c r="W5" i="2"/>
  <c r="W6" i="3"/>
  <c r="Z6" i="2"/>
  <c r="Z5" i="2"/>
  <c r="Z6" i="3"/>
  <c r="AB6" i="2"/>
  <c r="AB5" i="2"/>
  <c r="AB6" i="3"/>
  <c r="AC6" i="2"/>
  <c r="AC5" i="2"/>
  <c r="AC6" i="3"/>
  <c r="AI6" i="2"/>
  <c r="AI5" i="2"/>
  <c r="AI6" i="3"/>
  <c r="AL6" i="2"/>
  <c r="AL5" i="2"/>
  <c r="AL6" i="3"/>
  <c r="AQ6" i="2"/>
  <c r="AQ5" i="2"/>
  <c r="AQ6" i="3"/>
  <c r="CR6" i="2"/>
  <c r="CR5" i="2"/>
  <c r="CR6" i="3"/>
  <c r="AR6" i="2"/>
  <c r="AR5" i="2"/>
  <c r="AR6" i="3"/>
  <c r="AU6" i="2"/>
  <c r="AU5" i="2"/>
  <c r="AU6" i="3"/>
  <c r="AZ6" i="2"/>
  <c r="AZ5" i="2"/>
  <c r="AZ6" i="3"/>
  <c r="BD6" i="2"/>
  <c r="BD5" i="2"/>
  <c r="BD6" i="3"/>
  <c r="BG6" i="2"/>
  <c r="BG5" i="2"/>
  <c r="BG6" i="3"/>
  <c r="BJ6" i="2"/>
  <c r="BJ5" i="2"/>
  <c r="BJ6" i="3"/>
  <c r="BK6" i="2"/>
  <c r="BK5" i="2"/>
  <c r="BK6" i="3"/>
  <c r="BL6" i="2"/>
  <c r="BL5" i="2"/>
  <c r="BL6" i="3"/>
  <c r="BM6" i="2"/>
  <c r="BM5" i="2"/>
  <c r="BM6" i="3"/>
  <c r="BV6" i="2"/>
  <c r="BV5" i="2"/>
  <c r="BV6" i="3"/>
  <c r="CA6" i="2"/>
  <c r="CA5" i="2"/>
  <c r="CA6" i="3"/>
  <c r="D6" i="2"/>
  <c r="D5" i="2"/>
  <c r="D6" i="3"/>
  <c r="CC6" i="2"/>
  <c r="CC5" i="2"/>
  <c r="CC6" i="3"/>
  <c r="CD6" i="2"/>
  <c r="CD5" i="2"/>
  <c r="CD6" i="3"/>
  <c r="CF6" i="2"/>
  <c r="CF5" i="2"/>
  <c r="CF6" i="3"/>
  <c r="CK6" i="2"/>
  <c r="CK5" i="2"/>
  <c r="CK6" i="3"/>
  <c r="CM6" i="2"/>
  <c r="CM5" i="2"/>
  <c r="CM6" i="3"/>
  <c r="CO6" i="2"/>
  <c r="CO5" i="2"/>
  <c r="CO6" i="3"/>
  <c r="CP6" i="2"/>
  <c r="CP5" i="2"/>
  <c r="CP6" i="3"/>
  <c r="W5" i="3"/>
  <c r="D5" i="3"/>
  <c r="N5" i="3"/>
  <c r="U5" i="3"/>
  <c r="Z5" i="3"/>
  <c r="AB5" i="3"/>
  <c r="BW5" i="3"/>
  <c r="CD5" i="3"/>
  <c r="FD5" i="2"/>
  <c r="FD5" i="3"/>
  <c r="BG5" i="3"/>
  <c r="CV5" i="2"/>
  <c r="CV5" i="3"/>
  <c r="M5" i="3"/>
  <c r="B7" i="8"/>
  <c r="BW7" i="2"/>
  <c r="BW7" i="3"/>
  <c r="GU7" i="2"/>
  <c r="GU7" i="3"/>
  <c r="J7" i="2"/>
  <c r="J7" i="3"/>
  <c r="M7" i="2"/>
  <c r="M7" i="3"/>
  <c r="N7" i="2"/>
  <c r="N7" i="3"/>
  <c r="U7" i="2"/>
  <c r="U7" i="3"/>
  <c r="W7" i="2"/>
  <c r="W7" i="3"/>
  <c r="Z7" i="2"/>
  <c r="Z7" i="3"/>
  <c r="AB7" i="2"/>
  <c r="AB7" i="3"/>
  <c r="AC7" i="2"/>
  <c r="AC7" i="3"/>
  <c r="AI7" i="2"/>
  <c r="AI7" i="3"/>
  <c r="AL7" i="2"/>
  <c r="AL7" i="3"/>
  <c r="AQ7" i="2"/>
  <c r="AQ7" i="3"/>
  <c r="CR7" i="2"/>
  <c r="CR7" i="3"/>
  <c r="AR7" i="2"/>
  <c r="AR7" i="3"/>
  <c r="AU7" i="2"/>
  <c r="AU7" i="3"/>
  <c r="AZ7" i="2"/>
  <c r="AZ7" i="3"/>
  <c r="BD7" i="2"/>
  <c r="BD7" i="3"/>
  <c r="BG7" i="2"/>
  <c r="BG7" i="3"/>
  <c r="BJ7" i="2"/>
  <c r="BJ7" i="3"/>
  <c r="BK7" i="2"/>
  <c r="BK7" i="3"/>
  <c r="BL7" i="2"/>
  <c r="BL7" i="3"/>
  <c r="BM7" i="2"/>
  <c r="BM7" i="3"/>
  <c r="BV7" i="2"/>
  <c r="BV7" i="3"/>
  <c r="CA7" i="2"/>
  <c r="CA7" i="3"/>
  <c r="D7" i="2"/>
  <c r="D7" i="3"/>
  <c r="CC7" i="2"/>
  <c r="CC7" i="3"/>
  <c r="CD7" i="2"/>
  <c r="CD7" i="3"/>
  <c r="CF7" i="2"/>
  <c r="CF7" i="3"/>
  <c r="CK7" i="2"/>
  <c r="CK7" i="3"/>
  <c r="CM7" i="2"/>
  <c r="CM7" i="3"/>
  <c r="CO7" i="2"/>
  <c r="CO7" i="3"/>
  <c r="CP7" i="2"/>
  <c r="CP7" i="3"/>
  <c r="FD6" i="2"/>
  <c r="FD6" i="3"/>
  <c r="CV6" i="2"/>
  <c r="CV6" i="3"/>
  <c r="B8" i="8"/>
  <c r="BW8" i="2"/>
  <c r="BW8" i="3"/>
  <c r="GU8" i="2"/>
  <c r="GU8" i="3"/>
  <c r="J8" i="2"/>
  <c r="J8" i="3"/>
  <c r="M8" i="2"/>
  <c r="M8" i="3"/>
  <c r="N8" i="2"/>
  <c r="N8" i="3"/>
  <c r="U8" i="2"/>
  <c r="U8" i="3"/>
  <c r="W8" i="2"/>
  <c r="W8" i="3"/>
  <c r="Z8" i="2"/>
  <c r="Z8" i="3"/>
  <c r="AB8" i="2"/>
  <c r="AB8" i="3"/>
  <c r="AC8" i="2"/>
  <c r="AC8" i="3"/>
  <c r="AI8" i="2"/>
  <c r="AI8" i="3"/>
  <c r="AL8" i="2"/>
  <c r="AL8" i="3"/>
  <c r="AQ8" i="2"/>
  <c r="AQ8" i="3"/>
  <c r="CR8" i="2"/>
  <c r="CR8" i="3"/>
  <c r="AR8" i="2"/>
  <c r="AR8" i="3"/>
  <c r="AU8" i="2"/>
  <c r="AU8" i="3"/>
  <c r="AZ8" i="2"/>
  <c r="AZ8" i="3"/>
  <c r="BD8" i="2"/>
  <c r="BD8" i="3"/>
  <c r="BG8" i="2"/>
  <c r="BG8" i="3"/>
  <c r="BJ8" i="2"/>
  <c r="BJ8" i="3"/>
  <c r="BK8" i="2"/>
  <c r="BK8" i="3"/>
  <c r="BL8" i="2"/>
  <c r="BL8" i="3"/>
  <c r="BM8" i="2"/>
  <c r="BM8" i="3"/>
  <c r="BV8" i="2"/>
  <c r="BV8" i="3"/>
  <c r="CA8" i="2"/>
  <c r="CA8" i="3"/>
  <c r="D8" i="2"/>
  <c r="D8" i="3"/>
  <c r="CC8" i="2"/>
  <c r="CC8" i="3"/>
  <c r="CD8" i="2"/>
  <c r="CD8" i="3"/>
  <c r="CF8" i="2"/>
  <c r="CF8" i="3"/>
  <c r="CK8" i="2"/>
  <c r="CK8" i="3"/>
  <c r="CM8" i="2"/>
  <c r="CM8" i="3"/>
  <c r="CO8" i="2"/>
  <c r="CO8" i="3"/>
  <c r="CP8" i="2"/>
  <c r="CP8" i="3"/>
  <c r="FD7" i="2"/>
  <c r="FD7" i="3"/>
  <c r="CV7" i="2"/>
  <c r="CV7" i="3"/>
  <c r="B9" i="8"/>
  <c r="BW9" i="2"/>
  <c r="BW9" i="3"/>
  <c r="GU9" i="2"/>
  <c r="GU9" i="3"/>
  <c r="J9" i="2"/>
  <c r="J9" i="3"/>
  <c r="M9" i="2"/>
  <c r="M9" i="3"/>
  <c r="N9" i="2"/>
  <c r="N9" i="3"/>
  <c r="U9" i="2"/>
  <c r="U9" i="3"/>
  <c r="W9" i="2"/>
  <c r="W9" i="3"/>
  <c r="Z9" i="2"/>
  <c r="Z9" i="3"/>
  <c r="AB9" i="2"/>
  <c r="AB9" i="3"/>
  <c r="AC9" i="2"/>
  <c r="AC9" i="3"/>
  <c r="AI9" i="2"/>
  <c r="AI9" i="3"/>
  <c r="AL9" i="2"/>
  <c r="AL9" i="3"/>
  <c r="AQ9" i="2"/>
  <c r="AQ9" i="3"/>
  <c r="CR9" i="2"/>
  <c r="CR9" i="3"/>
  <c r="AR9" i="2"/>
  <c r="AR9" i="3"/>
  <c r="AU9" i="2"/>
  <c r="AU9" i="3"/>
  <c r="AZ9" i="2"/>
  <c r="AZ9" i="3"/>
  <c r="BD9" i="2"/>
  <c r="BD9" i="3"/>
  <c r="BG9" i="2"/>
  <c r="BG9" i="3"/>
  <c r="BJ9" i="2"/>
  <c r="BJ9" i="3"/>
  <c r="BK9" i="2"/>
  <c r="BK9" i="3"/>
  <c r="BL9" i="2"/>
  <c r="BL9" i="3"/>
  <c r="BM9" i="2"/>
  <c r="BM9" i="3"/>
  <c r="BV9" i="2"/>
  <c r="BV9" i="3"/>
  <c r="CA9" i="2"/>
  <c r="CA9" i="3"/>
  <c r="D9" i="2"/>
  <c r="D9" i="3"/>
  <c r="CC9" i="2"/>
  <c r="CC9" i="3"/>
  <c r="CD9" i="2"/>
  <c r="CD9" i="3"/>
  <c r="CF9" i="2"/>
  <c r="CF9" i="3"/>
  <c r="CK9" i="2"/>
  <c r="CK9" i="3"/>
  <c r="CM9" i="2"/>
  <c r="CM9" i="3"/>
  <c r="CO9" i="2"/>
  <c r="CO9" i="3"/>
  <c r="CP9" i="2"/>
  <c r="CP9" i="3"/>
  <c r="FD8" i="2"/>
  <c r="FD8" i="3"/>
  <c r="CV8" i="2"/>
  <c r="CV8" i="3"/>
  <c r="B10" i="8"/>
  <c r="BW10" i="2"/>
  <c r="BW10" i="3"/>
  <c r="GU10" i="2"/>
  <c r="GU10" i="3"/>
  <c r="J10" i="2"/>
  <c r="J10" i="3"/>
  <c r="M10" i="2"/>
  <c r="M10" i="3"/>
  <c r="N10" i="2"/>
  <c r="N10" i="3"/>
  <c r="U10" i="2"/>
  <c r="U10" i="3"/>
  <c r="W10" i="2"/>
  <c r="W10" i="3"/>
  <c r="Z10" i="2"/>
  <c r="Z10" i="3"/>
  <c r="AB10" i="2"/>
  <c r="AB10" i="3"/>
  <c r="AC10" i="2"/>
  <c r="AC10" i="3"/>
  <c r="AI10" i="2"/>
  <c r="AI10" i="3"/>
  <c r="AL10" i="2"/>
  <c r="AL10" i="3"/>
  <c r="AQ10" i="2"/>
  <c r="AQ10" i="3"/>
  <c r="CR10" i="2"/>
  <c r="CR10" i="3"/>
  <c r="AR10" i="2"/>
  <c r="AR10" i="3"/>
  <c r="AU10" i="2"/>
  <c r="AU10" i="3"/>
  <c r="AZ10" i="2"/>
  <c r="AZ10" i="3"/>
  <c r="BD10" i="2"/>
  <c r="BD10" i="3"/>
  <c r="BG10" i="2"/>
  <c r="BG10" i="3"/>
  <c r="BJ10" i="2"/>
  <c r="BJ10" i="3"/>
  <c r="BK10" i="2"/>
  <c r="BK10" i="3"/>
  <c r="BL10" i="2"/>
  <c r="BL10" i="3"/>
  <c r="BM10" i="2"/>
  <c r="BM10" i="3"/>
  <c r="BV10" i="2"/>
  <c r="BV10" i="3"/>
  <c r="CA10" i="2"/>
  <c r="CA10" i="3"/>
  <c r="D10" i="2"/>
  <c r="D10" i="3"/>
  <c r="CC10" i="2"/>
  <c r="CC10" i="3"/>
  <c r="CD10" i="2"/>
  <c r="CD10" i="3"/>
  <c r="CF10" i="2"/>
  <c r="CF10" i="3"/>
  <c r="CK10" i="2"/>
  <c r="CK10" i="3"/>
  <c r="CM10" i="2"/>
  <c r="CM10" i="3"/>
  <c r="CO10" i="2"/>
  <c r="CO10" i="3"/>
  <c r="CP10" i="2"/>
  <c r="CP10" i="3"/>
  <c r="FD9" i="2"/>
  <c r="FD9" i="3"/>
  <c r="CV9" i="2"/>
  <c r="CV9" i="3"/>
  <c r="B11" i="8"/>
  <c r="BW11" i="2"/>
  <c r="BW11" i="3"/>
  <c r="GU11" i="2"/>
  <c r="GU11" i="3"/>
  <c r="J11" i="2"/>
  <c r="J11" i="3"/>
  <c r="M11" i="2"/>
  <c r="M11" i="3"/>
  <c r="N11" i="2"/>
  <c r="N11" i="3"/>
  <c r="U11" i="2"/>
  <c r="U11" i="3"/>
  <c r="W11" i="2"/>
  <c r="W11" i="3"/>
  <c r="Z11" i="2"/>
  <c r="Z11" i="3"/>
  <c r="AB11" i="2"/>
  <c r="AB11" i="3"/>
  <c r="AC11" i="2"/>
  <c r="AC11" i="3"/>
  <c r="AI11" i="2"/>
  <c r="AI11" i="3"/>
  <c r="AL11" i="2"/>
  <c r="AL11" i="3"/>
  <c r="AQ11" i="2"/>
  <c r="AQ11" i="3"/>
  <c r="CR11" i="2"/>
  <c r="CR11" i="3"/>
  <c r="AR11" i="2"/>
  <c r="AR11" i="3"/>
  <c r="AU11" i="2"/>
  <c r="AU11" i="3"/>
  <c r="AZ11" i="2"/>
  <c r="AZ11" i="3"/>
  <c r="BD11" i="2"/>
  <c r="BD11" i="3"/>
  <c r="BG11" i="2"/>
  <c r="BG11" i="3"/>
  <c r="BJ11" i="2"/>
  <c r="BJ11" i="3"/>
  <c r="BK11" i="2"/>
  <c r="BK11" i="3"/>
  <c r="BL11" i="2"/>
  <c r="BL11" i="3"/>
  <c r="BM11" i="2"/>
  <c r="BM11" i="3"/>
  <c r="BV11" i="2"/>
  <c r="BV11" i="3"/>
  <c r="CA11" i="2"/>
  <c r="CA11" i="3"/>
  <c r="D11" i="2"/>
  <c r="D11" i="3"/>
  <c r="CC11" i="2"/>
  <c r="CC11" i="3"/>
  <c r="CD11" i="2"/>
  <c r="CD11" i="3"/>
  <c r="CF11" i="2"/>
  <c r="CF11" i="3"/>
  <c r="CK11" i="2"/>
  <c r="CK11" i="3"/>
  <c r="CM11" i="2"/>
  <c r="CM11" i="3"/>
  <c r="CO11" i="2"/>
  <c r="CO11" i="3"/>
  <c r="CP11" i="2"/>
  <c r="CP11" i="3"/>
  <c r="FD10" i="2"/>
  <c r="FD10" i="3"/>
  <c r="CV10" i="2"/>
  <c r="CV10" i="3"/>
  <c r="B12" i="8"/>
  <c r="BW12" i="2"/>
  <c r="BW12" i="3"/>
  <c r="GU12" i="2"/>
  <c r="GU12" i="3"/>
  <c r="J12" i="2"/>
  <c r="J12" i="3"/>
  <c r="M12" i="2"/>
  <c r="M12" i="3"/>
  <c r="N12" i="2"/>
  <c r="N12" i="3"/>
  <c r="U12" i="2"/>
  <c r="U12" i="3"/>
  <c r="W12" i="2"/>
  <c r="W12" i="3"/>
  <c r="Z12" i="2"/>
  <c r="Z12" i="3"/>
  <c r="AB12" i="2"/>
  <c r="AB12" i="3"/>
  <c r="AC12" i="2"/>
  <c r="AC12" i="3"/>
  <c r="AI12" i="2"/>
  <c r="AI12" i="3"/>
  <c r="AL12" i="2"/>
  <c r="AL12" i="3"/>
  <c r="AQ12" i="2"/>
  <c r="AQ12" i="3"/>
  <c r="CR12" i="2"/>
  <c r="CR12" i="3"/>
  <c r="AR12" i="2"/>
  <c r="AR12" i="3"/>
  <c r="AU12" i="2"/>
  <c r="AU12" i="3"/>
  <c r="AZ12" i="2"/>
  <c r="AZ12" i="3"/>
  <c r="BD12" i="2"/>
  <c r="BD12" i="3"/>
  <c r="BG12" i="2"/>
  <c r="BG12" i="3"/>
  <c r="BJ12" i="2"/>
  <c r="BJ12" i="3"/>
  <c r="BK12" i="2"/>
  <c r="BK12" i="3"/>
  <c r="BL12" i="2"/>
  <c r="BL12" i="3"/>
  <c r="BM12" i="2"/>
  <c r="BM12" i="3"/>
  <c r="BV12" i="2"/>
  <c r="BV12" i="3"/>
  <c r="CA12" i="2"/>
  <c r="CA12" i="3"/>
  <c r="D12" i="2"/>
  <c r="D12" i="3"/>
  <c r="CC12" i="2"/>
  <c r="CC12" i="3"/>
  <c r="CD12" i="2"/>
  <c r="CD12" i="3"/>
  <c r="CF12" i="2"/>
  <c r="CF12" i="3"/>
  <c r="CK12" i="2"/>
  <c r="CK12" i="3"/>
  <c r="CM12" i="2"/>
  <c r="CM12" i="3"/>
  <c r="CO12" i="2"/>
  <c r="CO12" i="3"/>
  <c r="CP12" i="2"/>
  <c r="CP12" i="3"/>
  <c r="FD11" i="2"/>
  <c r="FD11" i="3"/>
  <c r="CV11" i="2"/>
  <c r="CV11" i="3"/>
  <c r="B13" i="8"/>
  <c r="BW13" i="2"/>
  <c r="BW13" i="3"/>
  <c r="GU13" i="2"/>
  <c r="GU13" i="3"/>
  <c r="J13" i="2"/>
  <c r="J13" i="3"/>
  <c r="M13" i="2"/>
  <c r="M13" i="3"/>
  <c r="N13" i="2"/>
  <c r="N13" i="3"/>
  <c r="U13" i="2"/>
  <c r="U13" i="3"/>
  <c r="W13" i="2"/>
  <c r="W13" i="3"/>
  <c r="Z13" i="2"/>
  <c r="Z13" i="3"/>
  <c r="AB13" i="2"/>
  <c r="AB13" i="3"/>
  <c r="AC13" i="2"/>
  <c r="AC13" i="3"/>
  <c r="AI13" i="2"/>
  <c r="AI13" i="3"/>
  <c r="AL13" i="2"/>
  <c r="AL13" i="3"/>
  <c r="AQ13" i="2"/>
  <c r="AQ13" i="3"/>
  <c r="CR13" i="2"/>
  <c r="CR13" i="3"/>
  <c r="AR13" i="2"/>
  <c r="AR13" i="3"/>
  <c r="AU13" i="2"/>
  <c r="AU13" i="3"/>
  <c r="AZ13" i="2"/>
  <c r="AZ13" i="3"/>
  <c r="BD13" i="2"/>
  <c r="BD13" i="3"/>
  <c r="BG13" i="2"/>
  <c r="BG13" i="3"/>
  <c r="BJ13" i="2"/>
  <c r="BJ13" i="3"/>
  <c r="BK13" i="2"/>
  <c r="BK13" i="3"/>
  <c r="BL13" i="2"/>
  <c r="BL13" i="3"/>
  <c r="BM13" i="2"/>
  <c r="BM13" i="3"/>
  <c r="BV13" i="2"/>
  <c r="BV13" i="3"/>
  <c r="CA13" i="2"/>
  <c r="CA13" i="3"/>
  <c r="D13" i="2"/>
  <c r="D13" i="3"/>
  <c r="CC13" i="2"/>
  <c r="CC13" i="3"/>
  <c r="CD13" i="2"/>
  <c r="CD13" i="3"/>
  <c r="CF13" i="2"/>
  <c r="CF13" i="3"/>
  <c r="CK13" i="2"/>
  <c r="CK13" i="3"/>
  <c r="CM13" i="2"/>
  <c r="CM13" i="3"/>
  <c r="CO13" i="2"/>
  <c r="CO13" i="3"/>
  <c r="CP13" i="2"/>
  <c r="CP13" i="3"/>
  <c r="FD12" i="2"/>
  <c r="FD12" i="3"/>
  <c r="CV12" i="2"/>
  <c r="CV12" i="3"/>
  <c r="B14" i="8"/>
  <c r="BW14" i="2"/>
  <c r="BW14" i="3"/>
  <c r="GU14" i="2"/>
  <c r="GU14" i="3"/>
  <c r="J14" i="2"/>
  <c r="J14" i="3"/>
  <c r="M14" i="2"/>
  <c r="M14" i="3"/>
  <c r="N14" i="2"/>
  <c r="N14" i="3"/>
  <c r="U14" i="2"/>
  <c r="U14" i="3"/>
  <c r="W14" i="2"/>
  <c r="W14" i="3"/>
  <c r="Z14" i="2"/>
  <c r="Z14" i="3"/>
  <c r="AB14" i="2"/>
  <c r="AB14" i="3"/>
  <c r="AC14" i="2"/>
  <c r="AC14" i="3"/>
  <c r="AI14" i="2"/>
  <c r="AI14" i="3"/>
  <c r="AL14" i="2"/>
  <c r="AL14" i="3"/>
  <c r="AQ14" i="2"/>
  <c r="AQ14" i="3"/>
  <c r="CR14" i="2"/>
  <c r="CR14" i="3"/>
  <c r="AR14" i="2"/>
  <c r="AR14" i="3"/>
  <c r="AU14" i="2"/>
  <c r="AU14" i="3"/>
  <c r="AZ14" i="2"/>
  <c r="AZ14" i="3"/>
  <c r="BD14" i="2"/>
  <c r="BD14" i="3"/>
  <c r="BG14" i="2"/>
  <c r="BG14" i="3"/>
  <c r="BJ14" i="2"/>
  <c r="BJ14" i="3"/>
  <c r="BK14" i="2"/>
  <c r="BK14" i="3"/>
  <c r="BL14" i="2"/>
  <c r="BL14" i="3"/>
  <c r="BM14" i="2"/>
  <c r="BM14" i="3"/>
  <c r="BV14" i="2"/>
  <c r="BV14" i="3"/>
  <c r="CA14" i="2"/>
  <c r="CA14" i="3"/>
  <c r="D14" i="2"/>
  <c r="D14" i="3"/>
  <c r="CC14" i="2"/>
  <c r="CC14" i="3"/>
  <c r="CD14" i="2"/>
  <c r="CD14" i="3"/>
  <c r="CF14" i="2"/>
  <c r="CF14" i="3"/>
  <c r="CK14" i="2"/>
  <c r="CK14" i="3"/>
  <c r="CM14" i="2"/>
  <c r="CM14" i="3"/>
  <c r="CO14" i="2"/>
  <c r="CO14" i="3"/>
  <c r="CP14" i="2"/>
  <c r="CP14" i="3"/>
  <c r="FD13" i="2"/>
  <c r="FD13" i="3"/>
  <c r="CV13" i="2"/>
  <c r="CV13" i="3"/>
  <c r="B15" i="8"/>
  <c r="BW15" i="2"/>
  <c r="BW15" i="3"/>
  <c r="GU15" i="2"/>
  <c r="GU15" i="3"/>
  <c r="J15" i="2"/>
  <c r="J15" i="3"/>
  <c r="M15" i="2"/>
  <c r="M15" i="3"/>
  <c r="N15" i="2"/>
  <c r="N15" i="3"/>
  <c r="U15" i="2"/>
  <c r="U15" i="3"/>
  <c r="W15" i="2"/>
  <c r="W15" i="3"/>
  <c r="Z15" i="2"/>
  <c r="Z15" i="3"/>
  <c r="AB15" i="2"/>
  <c r="AB15" i="3"/>
  <c r="AC15" i="2"/>
  <c r="AC15" i="3"/>
  <c r="AI15" i="2"/>
  <c r="AI15" i="3"/>
  <c r="AL15" i="2"/>
  <c r="AL15" i="3"/>
  <c r="AQ15" i="2"/>
  <c r="AQ15" i="3"/>
  <c r="CR15" i="2"/>
  <c r="CR15" i="3"/>
  <c r="AR15" i="2"/>
  <c r="AR15" i="3"/>
  <c r="AU15" i="2"/>
  <c r="AU15" i="3"/>
  <c r="AZ15" i="2"/>
  <c r="AZ15" i="3"/>
  <c r="BD15" i="2"/>
  <c r="BD15" i="3"/>
  <c r="BG15" i="2"/>
  <c r="BG15" i="3"/>
  <c r="BJ15" i="2"/>
  <c r="BJ15" i="3"/>
  <c r="BK15" i="2"/>
  <c r="BK15" i="3"/>
  <c r="BL15" i="2"/>
  <c r="BL15" i="3"/>
  <c r="BM15" i="2"/>
  <c r="BM15" i="3"/>
  <c r="BV15" i="2"/>
  <c r="BV15" i="3"/>
  <c r="CA15" i="2"/>
  <c r="CA15" i="3"/>
  <c r="D15" i="2"/>
  <c r="D15" i="3"/>
  <c r="CC15" i="2"/>
  <c r="CC15" i="3"/>
  <c r="CD15" i="2"/>
  <c r="CD15" i="3"/>
  <c r="CF15" i="2"/>
  <c r="CF15" i="3"/>
  <c r="CK15" i="2"/>
  <c r="CK15" i="3"/>
  <c r="CM15" i="2"/>
  <c r="CM15" i="3"/>
  <c r="CO15" i="2"/>
  <c r="CO15" i="3"/>
  <c r="CP15" i="2"/>
  <c r="CP15" i="3"/>
  <c r="FD14" i="2"/>
  <c r="FD14" i="3"/>
  <c r="CV14" i="2"/>
  <c r="CV14" i="3"/>
  <c r="B16" i="8"/>
  <c r="BW16" i="2"/>
  <c r="BW16" i="3"/>
  <c r="GU16" i="2"/>
  <c r="GU16" i="3"/>
  <c r="J16" i="2"/>
  <c r="J16" i="3"/>
  <c r="M16" i="2"/>
  <c r="M16" i="3"/>
  <c r="N16" i="2"/>
  <c r="N16" i="3"/>
  <c r="U16" i="2"/>
  <c r="U16" i="3"/>
  <c r="W16" i="2"/>
  <c r="W16" i="3"/>
  <c r="Z16" i="2"/>
  <c r="Z16" i="3"/>
  <c r="AB16" i="2"/>
  <c r="AB16" i="3"/>
  <c r="AC16" i="2"/>
  <c r="AC16" i="3"/>
  <c r="AI16" i="2"/>
  <c r="AI16" i="3"/>
  <c r="AL16" i="2"/>
  <c r="AL16" i="3"/>
  <c r="AQ16" i="2"/>
  <c r="AQ16" i="3"/>
  <c r="CR16" i="2"/>
  <c r="CR16" i="3"/>
  <c r="AR16" i="2"/>
  <c r="AR16" i="3"/>
  <c r="AU16" i="2"/>
  <c r="AU16" i="3"/>
  <c r="AZ16" i="2"/>
  <c r="AZ16" i="3"/>
  <c r="BD16" i="2"/>
  <c r="BD16" i="3"/>
  <c r="BG16" i="2"/>
  <c r="BG16" i="3"/>
  <c r="BJ16" i="2"/>
  <c r="BJ16" i="3"/>
  <c r="BK16" i="2"/>
  <c r="BK16" i="3"/>
  <c r="BL16" i="2"/>
  <c r="BL16" i="3"/>
  <c r="BM16" i="2"/>
  <c r="BM16" i="3"/>
  <c r="BV16" i="2"/>
  <c r="BV16" i="3"/>
  <c r="CA16" i="2"/>
  <c r="CA16" i="3"/>
  <c r="D16" i="2"/>
  <c r="D16" i="3"/>
  <c r="CC16" i="2"/>
  <c r="CC16" i="3"/>
  <c r="CD16" i="2"/>
  <c r="CD16" i="3"/>
  <c r="CF16" i="2"/>
  <c r="CF16" i="3"/>
  <c r="CK16" i="2"/>
  <c r="CK16" i="3"/>
  <c r="CM16" i="2"/>
  <c r="CM16" i="3"/>
  <c r="CO16" i="2"/>
  <c r="CO16" i="3"/>
  <c r="CP16" i="2"/>
  <c r="CP16" i="3"/>
  <c r="FD15" i="2"/>
  <c r="FD15" i="3"/>
  <c r="CV15" i="2"/>
  <c r="CV15" i="3"/>
  <c r="B17" i="8"/>
  <c r="BW17" i="2"/>
  <c r="BW17" i="3"/>
  <c r="GU17" i="2"/>
  <c r="GU17" i="3"/>
  <c r="J17" i="2"/>
  <c r="J17" i="3"/>
  <c r="M17" i="2"/>
  <c r="M17" i="3"/>
  <c r="N17" i="2"/>
  <c r="N17" i="3"/>
  <c r="U17" i="2"/>
  <c r="U17" i="3"/>
  <c r="W17" i="2"/>
  <c r="W17" i="3"/>
  <c r="Z17" i="2"/>
  <c r="Z17" i="3"/>
  <c r="AB17" i="2"/>
  <c r="AB17" i="3"/>
  <c r="AC17" i="2"/>
  <c r="AC17" i="3"/>
  <c r="AI17" i="2"/>
  <c r="AI17" i="3"/>
  <c r="AL17" i="2"/>
  <c r="AL17" i="3"/>
  <c r="AQ17" i="2"/>
  <c r="AQ17" i="3"/>
  <c r="CR17" i="2"/>
  <c r="CR17" i="3"/>
  <c r="AR17" i="2"/>
  <c r="AR17" i="3"/>
  <c r="AU17" i="2"/>
  <c r="AU17" i="3"/>
  <c r="AZ17" i="2"/>
  <c r="AZ17" i="3"/>
  <c r="BD17" i="2"/>
  <c r="BD17" i="3"/>
  <c r="BG17" i="2"/>
  <c r="BG17" i="3"/>
  <c r="BJ17" i="2"/>
  <c r="BJ17" i="3"/>
  <c r="BK17" i="2"/>
  <c r="BK17" i="3"/>
  <c r="BL17" i="2"/>
  <c r="BL17" i="3"/>
  <c r="BM17" i="2"/>
  <c r="BM17" i="3"/>
  <c r="BV17" i="2"/>
  <c r="BV17" i="3"/>
  <c r="CA17" i="2"/>
  <c r="CA17" i="3"/>
  <c r="D17" i="2"/>
  <c r="D17" i="3"/>
  <c r="CC17" i="2"/>
  <c r="CC17" i="3"/>
  <c r="CD17" i="2"/>
  <c r="CD17" i="3"/>
  <c r="CF17" i="2"/>
  <c r="CF17" i="3"/>
  <c r="CK17" i="2"/>
  <c r="CK17" i="3"/>
  <c r="CM17" i="2"/>
  <c r="CM17" i="3"/>
  <c r="CO17" i="2"/>
  <c r="CO17" i="3"/>
  <c r="CP17" i="2"/>
  <c r="CP17" i="3"/>
  <c r="FD16" i="2"/>
  <c r="FD16" i="3"/>
  <c r="CV16" i="2"/>
  <c r="CV16" i="3"/>
  <c r="B18" i="8"/>
  <c r="BW18" i="2"/>
  <c r="BW18" i="3"/>
  <c r="GU18" i="2"/>
  <c r="GU18" i="3"/>
  <c r="J18" i="2"/>
  <c r="J18" i="3"/>
  <c r="M18" i="2"/>
  <c r="M18" i="3"/>
  <c r="N18" i="2"/>
  <c r="N18" i="3"/>
  <c r="U18" i="2"/>
  <c r="U18" i="3"/>
  <c r="W18" i="2"/>
  <c r="W18" i="3"/>
  <c r="Z18" i="2"/>
  <c r="Z18" i="3"/>
  <c r="AB18" i="2"/>
  <c r="AB18" i="3"/>
  <c r="AC18" i="2"/>
  <c r="AC18" i="3"/>
  <c r="AI18" i="2"/>
  <c r="AI18" i="3"/>
  <c r="AL18" i="2"/>
  <c r="AL18" i="3"/>
  <c r="AQ18" i="2"/>
  <c r="AQ18" i="3"/>
  <c r="CR18" i="2"/>
  <c r="CR18" i="3"/>
  <c r="AR18" i="2"/>
  <c r="AR18" i="3"/>
  <c r="AU18" i="2"/>
  <c r="AU18" i="3"/>
  <c r="AZ18" i="2"/>
  <c r="AZ18" i="3"/>
  <c r="BD18" i="2"/>
  <c r="BD18" i="3"/>
  <c r="BG18" i="2"/>
  <c r="BG18" i="3"/>
  <c r="BJ18" i="2"/>
  <c r="BJ18" i="3"/>
  <c r="BK18" i="2"/>
  <c r="BK18" i="3"/>
  <c r="BL18" i="2"/>
  <c r="BL18" i="3"/>
  <c r="BM18" i="2"/>
  <c r="BM18" i="3"/>
  <c r="BV18" i="2"/>
  <c r="BV18" i="3"/>
  <c r="CA18" i="2"/>
  <c r="CA18" i="3"/>
  <c r="D18" i="2"/>
  <c r="D18" i="3"/>
  <c r="CC18" i="2"/>
  <c r="CC18" i="3"/>
  <c r="CD18" i="2"/>
  <c r="CD18" i="3"/>
  <c r="CF18" i="2"/>
  <c r="CF18" i="3"/>
  <c r="CK18" i="2"/>
  <c r="CK18" i="3"/>
  <c r="CM18" i="2"/>
  <c r="CM18" i="3"/>
  <c r="CO18" i="2"/>
  <c r="CO18" i="3"/>
  <c r="CP18" i="2"/>
  <c r="CP18" i="3"/>
  <c r="FD17" i="2"/>
  <c r="FD17" i="3"/>
  <c r="CV17" i="2"/>
  <c r="CV17" i="3"/>
  <c r="B19" i="8"/>
  <c r="BW19" i="2"/>
  <c r="BW19" i="3"/>
  <c r="GU19" i="2"/>
  <c r="GU19" i="3"/>
  <c r="J19" i="2"/>
  <c r="J19" i="3"/>
  <c r="M19" i="2"/>
  <c r="M19" i="3"/>
  <c r="N19" i="2"/>
  <c r="N19" i="3"/>
  <c r="U19" i="2"/>
  <c r="U19" i="3"/>
  <c r="W19" i="2"/>
  <c r="W19" i="3"/>
  <c r="Z19" i="2"/>
  <c r="Z19" i="3"/>
  <c r="AB19" i="2"/>
  <c r="AB19" i="3"/>
  <c r="AC19" i="2"/>
  <c r="AC19" i="3"/>
  <c r="AI19" i="2"/>
  <c r="AI19" i="3"/>
  <c r="AL19" i="2"/>
  <c r="AL19" i="3"/>
  <c r="AQ19" i="2"/>
  <c r="AQ19" i="3"/>
  <c r="CR19" i="2"/>
  <c r="CR19" i="3"/>
  <c r="AR19" i="2"/>
  <c r="AR19" i="3"/>
  <c r="AU19" i="2"/>
  <c r="AU19" i="3"/>
  <c r="AZ19" i="2"/>
  <c r="AZ19" i="3"/>
  <c r="BD19" i="2"/>
  <c r="BD19" i="3"/>
  <c r="BG19" i="2"/>
  <c r="BG19" i="3"/>
  <c r="BJ19" i="2"/>
  <c r="BJ19" i="3"/>
  <c r="BK19" i="2"/>
  <c r="BK19" i="3"/>
  <c r="BL19" i="2"/>
  <c r="BL19" i="3"/>
  <c r="BM19" i="2"/>
  <c r="BM19" i="3"/>
  <c r="BV19" i="2"/>
  <c r="BV19" i="3"/>
  <c r="CA19" i="2"/>
  <c r="CA19" i="3"/>
  <c r="D19" i="2"/>
  <c r="D19" i="3"/>
  <c r="CC19" i="2"/>
  <c r="CC19" i="3"/>
  <c r="CD19" i="2"/>
  <c r="CD19" i="3"/>
  <c r="CF19" i="2"/>
  <c r="CF19" i="3"/>
  <c r="CK19" i="2"/>
  <c r="CK19" i="3"/>
  <c r="CM19" i="2"/>
  <c r="CM19" i="3"/>
  <c r="CO19" i="2"/>
  <c r="CO19" i="3"/>
  <c r="CP19" i="2"/>
  <c r="CP19" i="3"/>
  <c r="FD18" i="2"/>
  <c r="FD18" i="3"/>
  <c r="CV18" i="2"/>
  <c r="CV18" i="3"/>
  <c r="B20" i="8"/>
  <c r="BW20" i="2"/>
  <c r="BW20" i="3"/>
  <c r="GU20" i="2"/>
  <c r="GU20" i="3"/>
  <c r="J20" i="2"/>
  <c r="J20" i="3"/>
  <c r="M20" i="2"/>
  <c r="M20" i="3"/>
  <c r="N20" i="2"/>
  <c r="N20" i="3"/>
  <c r="U20" i="2"/>
  <c r="U20" i="3"/>
  <c r="W20" i="2"/>
  <c r="W20" i="3"/>
  <c r="Z20" i="2"/>
  <c r="Z20" i="3"/>
  <c r="AB20" i="2"/>
  <c r="AB20" i="3"/>
  <c r="AC20" i="2"/>
  <c r="AC20" i="3"/>
  <c r="AI20" i="2"/>
  <c r="AI20" i="3"/>
  <c r="AL20" i="2"/>
  <c r="AL20" i="3"/>
  <c r="AQ20" i="2"/>
  <c r="AQ20" i="3"/>
  <c r="CR20" i="2"/>
  <c r="CR20" i="3"/>
  <c r="AR20" i="2"/>
  <c r="AR20" i="3"/>
  <c r="AU20" i="2"/>
  <c r="AU20" i="3"/>
  <c r="AZ20" i="2"/>
  <c r="AZ20" i="3"/>
  <c r="BD20" i="2"/>
  <c r="BD20" i="3"/>
  <c r="BG20" i="2"/>
  <c r="BG20" i="3"/>
  <c r="BJ20" i="2"/>
  <c r="BJ20" i="3"/>
  <c r="BK20" i="2"/>
  <c r="BK20" i="3"/>
  <c r="BL20" i="2"/>
  <c r="BL20" i="3"/>
  <c r="BM20" i="2"/>
  <c r="BM20" i="3"/>
  <c r="BV20" i="2"/>
  <c r="BV20" i="3"/>
  <c r="CA20" i="2"/>
  <c r="CA20" i="3"/>
  <c r="D20" i="2"/>
  <c r="D20" i="3"/>
  <c r="CC20" i="2"/>
  <c r="CC20" i="3"/>
  <c r="CD20" i="2"/>
  <c r="CD20" i="3"/>
  <c r="CF20" i="2"/>
  <c r="CF20" i="3"/>
  <c r="CK20" i="2"/>
  <c r="CK20" i="3"/>
  <c r="CM20" i="2"/>
  <c r="CM20" i="3"/>
  <c r="CO20" i="2"/>
  <c r="CO20" i="3"/>
  <c r="CP20" i="2"/>
  <c r="CP20" i="3"/>
  <c r="FD19" i="2"/>
  <c r="FD19" i="3"/>
  <c r="CV19" i="2"/>
  <c r="CV19" i="3"/>
  <c r="B21" i="8"/>
  <c r="BW21" i="2"/>
  <c r="BW21" i="3"/>
  <c r="GU21" i="2"/>
  <c r="GU21" i="3"/>
  <c r="J21" i="2"/>
  <c r="J21" i="3"/>
  <c r="M21" i="2"/>
  <c r="M21" i="3"/>
  <c r="N21" i="2"/>
  <c r="N21" i="3"/>
  <c r="U21" i="2"/>
  <c r="U21" i="3"/>
  <c r="W21" i="2"/>
  <c r="W21" i="3"/>
  <c r="Z21" i="2"/>
  <c r="Z21" i="3"/>
  <c r="AB21" i="2"/>
  <c r="AB21" i="3"/>
  <c r="AC21" i="2"/>
  <c r="AC21" i="3"/>
  <c r="AI21" i="2"/>
  <c r="AI21" i="3"/>
  <c r="AL21" i="2"/>
  <c r="AL21" i="3"/>
  <c r="AQ21" i="2"/>
  <c r="AQ21" i="3"/>
  <c r="CR21" i="2"/>
  <c r="CR21" i="3"/>
  <c r="AR21" i="2"/>
  <c r="AR21" i="3"/>
  <c r="AU21" i="2"/>
  <c r="AU21" i="3"/>
  <c r="AZ21" i="2"/>
  <c r="AZ21" i="3"/>
  <c r="BD21" i="2"/>
  <c r="BD21" i="3"/>
  <c r="BG21" i="2"/>
  <c r="BG21" i="3"/>
  <c r="BJ21" i="2"/>
  <c r="BJ21" i="3"/>
  <c r="BK21" i="2"/>
  <c r="BK21" i="3"/>
  <c r="BL21" i="2"/>
  <c r="BL21" i="3"/>
  <c r="BM21" i="2"/>
  <c r="BM21" i="3"/>
  <c r="BV21" i="2"/>
  <c r="BV21" i="3"/>
  <c r="CA21" i="2"/>
  <c r="CA21" i="3"/>
  <c r="D21" i="2"/>
  <c r="D21" i="3"/>
  <c r="CC21" i="2"/>
  <c r="CC21" i="3"/>
  <c r="CD21" i="2"/>
  <c r="CD21" i="3"/>
  <c r="CF21" i="2"/>
  <c r="CF21" i="3"/>
  <c r="CK21" i="2"/>
  <c r="CK21" i="3"/>
  <c r="CM21" i="2"/>
  <c r="CM21" i="3"/>
  <c r="CO21" i="2"/>
  <c r="CO21" i="3"/>
  <c r="CP21" i="2"/>
  <c r="CP21" i="3"/>
  <c r="FD20" i="2"/>
  <c r="FD20" i="3"/>
  <c r="CV20" i="2"/>
  <c r="CV20" i="3"/>
  <c r="B22" i="8"/>
  <c r="BW22" i="2"/>
  <c r="BW22" i="3"/>
  <c r="GU22" i="2"/>
  <c r="GU22" i="3"/>
  <c r="J22" i="2"/>
  <c r="J22" i="3"/>
  <c r="M22" i="2"/>
  <c r="M22" i="3"/>
  <c r="N22" i="2"/>
  <c r="N22" i="3"/>
  <c r="U22" i="2"/>
  <c r="U22" i="3"/>
  <c r="W22" i="2"/>
  <c r="W22" i="3"/>
  <c r="Z22" i="2"/>
  <c r="Z22" i="3"/>
  <c r="AB22" i="2"/>
  <c r="AB22" i="3"/>
  <c r="AC22" i="2"/>
  <c r="AC22" i="3"/>
  <c r="AI22" i="2"/>
  <c r="AI22" i="3"/>
  <c r="AL22" i="2"/>
  <c r="AL22" i="3"/>
  <c r="AQ22" i="2"/>
  <c r="AQ22" i="3"/>
  <c r="CR22" i="2"/>
  <c r="CR22" i="3"/>
  <c r="AR22" i="2"/>
  <c r="AR22" i="3"/>
  <c r="AU22" i="2"/>
  <c r="AU22" i="3"/>
  <c r="AZ22" i="2"/>
  <c r="AZ22" i="3"/>
  <c r="BD22" i="2"/>
  <c r="BD22" i="3"/>
  <c r="BG22" i="2"/>
  <c r="BG22" i="3"/>
  <c r="BJ22" i="2"/>
  <c r="BJ22" i="3"/>
  <c r="BK22" i="2"/>
  <c r="BK22" i="3"/>
  <c r="BL22" i="2"/>
  <c r="BL22" i="3"/>
  <c r="BM22" i="2"/>
  <c r="BM22" i="3"/>
  <c r="BV22" i="2"/>
  <c r="BV22" i="3"/>
  <c r="CA22" i="2"/>
  <c r="CA22" i="3"/>
  <c r="D22" i="2"/>
  <c r="D22" i="3"/>
  <c r="CC22" i="2"/>
  <c r="CC22" i="3"/>
  <c r="CD22" i="2"/>
  <c r="CD22" i="3"/>
  <c r="CF22" i="2"/>
  <c r="CF22" i="3"/>
  <c r="CK22" i="2"/>
  <c r="CK22" i="3"/>
  <c r="CM22" i="2"/>
  <c r="CM22" i="3"/>
  <c r="CO22" i="2"/>
  <c r="CO22" i="3"/>
  <c r="CP22" i="2"/>
  <c r="CP22" i="3"/>
  <c r="FD21" i="2"/>
  <c r="FD21" i="3"/>
  <c r="CV21" i="2"/>
  <c r="CV21" i="3"/>
  <c r="B23" i="8"/>
  <c r="BW23" i="2"/>
  <c r="BW23" i="3"/>
  <c r="GU23" i="2"/>
  <c r="GU23" i="3"/>
  <c r="J23" i="2"/>
  <c r="J23" i="3"/>
  <c r="M23" i="2"/>
  <c r="M23" i="3"/>
  <c r="N23" i="2"/>
  <c r="N23" i="3"/>
  <c r="U23" i="2"/>
  <c r="U23" i="3"/>
  <c r="W23" i="2"/>
  <c r="W23" i="3"/>
  <c r="Z23" i="2"/>
  <c r="Z23" i="3"/>
  <c r="AB23" i="2"/>
  <c r="AB23" i="3"/>
  <c r="AC23" i="2"/>
  <c r="AC23" i="3"/>
  <c r="AI23" i="2"/>
  <c r="AI23" i="3"/>
  <c r="AL23" i="2"/>
  <c r="AL23" i="3"/>
  <c r="AQ23" i="2"/>
  <c r="AQ23" i="3"/>
  <c r="CR23" i="2"/>
  <c r="CR23" i="3"/>
  <c r="AR23" i="2"/>
  <c r="AR23" i="3"/>
  <c r="AU23" i="2"/>
  <c r="AU23" i="3"/>
  <c r="AZ23" i="2"/>
  <c r="AZ23" i="3"/>
  <c r="BD23" i="2"/>
  <c r="BD23" i="3"/>
  <c r="BG23" i="2"/>
  <c r="BG23" i="3"/>
  <c r="BJ23" i="2"/>
  <c r="BJ23" i="3"/>
  <c r="BK23" i="2"/>
  <c r="BK23" i="3"/>
  <c r="BL23" i="2"/>
  <c r="BL23" i="3"/>
  <c r="BM23" i="2"/>
  <c r="BM23" i="3"/>
  <c r="BV23" i="2"/>
  <c r="BV23" i="3"/>
  <c r="CA23" i="2"/>
  <c r="CA23" i="3"/>
  <c r="D23" i="2"/>
  <c r="D23" i="3"/>
  <c r="CC23" i="2"/>
  <c r="CC23" i="3"/>
  <c r="CD23" i="2"/>
  <c r="CD23" i="3"/>
  <c r="CF23" i="2"/>
  <c r="CF23" i="3"/>
  <c r="CK23" i="2"/>
  <c r="CK23" i="3"/>
  <c r="CM23" i="2"/>
  <c r="CM23" i="3"/>
  <c r="CO23" i="2"/>
  <c r="CO23" i="3"/>
  <c r="CP23" i="2"/>
  <c r="CP23" i="3"/>
  <c r="FD22" i="2"/>
  <c r="FD22" i="3"/>
  <c r="CV22" i="2"/>
  <c r="CV22" i="3"/>
  <c r="B24" i="8"/>
  <c r="BW24" i="2"/>
  <c r="BW24" i="3"/>
  <c r="GU24" i="2"/>
  <c r="GU24" i="3"/>
  <c r="J24" i="2"/>
  <c r="J24" i="3"/>
  <c r="M24" i="2"/>
  <c r="M24" i="3"/>
  <c r="N24" i="2"/>
  <c r="N24" i="3"/>
  <c r="U24" i="2"/>
  <c r="U24" i="3"/>
  <c r="W24" i="2"/>
  <c r="W24" i="3"/>
  <c r="Z24" i="2"/>
  <c r="Z24" i="3"/>
  <c r="AB24" i="2"/>
  <c r="AB24" i="3"/>
  <c r="AC24" i="2"/>
  <c r="AC24" i="3"/>
  <c r="AI24" i="2"/>
  <c r="AI24" i="3"/>
  <c r="AL24" i="2"/>
  <c r="AL24" i="3"/>
  <c r="AQ24" i="2"/>
  <c r="AQ24" i="3"/>
  <c r="CR24" i="2"/>
  <c r="CR24" i="3"/>
  <c r="AR24" i="2"/>
  <c r="AR24" i="3"/>
  <c r="AU24" i="2"/>
  <c r="AU24" i="3"/>
  <c r="AZ24" i="2"/>
  <c r="AZ24" i="3"/>
  <c r="BD24" i="2"/>
  <c r="BD24" i="3"/>
  <c r="BG24" i="2"/>
  <c r="BG24" i="3"/>
  <c r="BJ24" i="2"/>
  <c r="BJ24" i="3"/>
  <c r="BK24" i="2"/>
  <c r="BK24" i="3"/>
  <c r="BL24" i="2"/>
  <c r="BL24" i="3"/>
  <c r="BM24" i="2"/>
  <c r="BM24" i="3"/>
  <c r="BV24" i="2"/>
  <c r="BV24" i="3"/>
  <c r="CA24" i="2"/>
  <c r="CA24" i="3"/>
  <c r="D24" i="2"/>
  <c r="D24" i="3"/>
  <c r="CC24" i="2"/>
  <c r="CC24" i="3"/>
  <c r="CD24" i="2"/>
  <c r="CD24" i="3"/>
  <c r="CF24" i="2"/>
  <c r="CF24" i="3"/>
  <c r="CK24" i="2"/>
  <c r="CK24" i="3"/>
  <c r="CM24" i="2"/>
  <c r="CM24" i="3"/>
  <c r="CO24" i="2"/>
  <c r="CO24" i="3"/>
  <c r="CP24" i="2"/>
  <c r="CP24" i="3"/>
  <c r="FD23" i="2"/>
  <c r="FD23" i="3"/>
  <c r="CV23" i="2"/>
  <c r="CV23" i="3"/>
  <c r="B25" i="8"/>
  <c r="BW25" i="2"/>
  <c r="BW25" i="3"/>
  <c r="GU25" i="2"/>
  <c r="GU25" i="3"/>
  <c r="J25" i="2"/>
  <c r="J25" i="3"/>
  <c r="M25" i="2"/>
  <c r="M25" i="3"/>
  <c r="N25" i="2"/>
  <c r="N25" i="3"/>
  <c r="U25" i="2"/>
  <c r="U25" i="3"/>
  <c r="W25" i="2"/>
  <c r="W25" i="3"/>
  <c r="Z25" i="2"/>
  <c r="Z25" i="3"/>
  <c r="AB25" i="2"/>
  <c r="AB25" i="3"/>
  <c r="AC25" i="2"/>
  <c r="AC25" i="3"/>
  <c r="AI25" i="2"/>
  <c r="AI25" i="3"/>
  <c r="AL25" i="2"/>
  <c r="AL25" i="3"/>
  <c r="AQ25" i="2"/>
  <c r="AQ25" i="3"/>
  <c r="CR25" i="2"/>
  <c r="CR25" i="3"/>
  <c r="AR25" i="2"/>
  <c r="AR25" i="3"/>
  <c r="AU25" i="2"/>
  <c r="AU25" i="3"/>
  <c r="AZ25" i="2"/>
  <c r="AZ25" i="3"/>
  <c r="BD25" i="2"/>
  <c r="BD25" i="3"/>
  <c r="BG25" i="2"/>
  <c r="BG25" i="3"/>
  <c r="BJ25" i="2"/>
  <c r="BJ25" i="3"/>
  <c r="BK25" i="2"/>
  <c r="BK25" i="3"/>
  <c r="BL25" i="2"/>
  <c r="BL25" i="3"/>
  <c r="BM25" i="2"/>
  <c r="BM25" i="3"/>
  <c r="BV25" i="2"/>
  <c r="BV25" i="3"/>
  <c r="CA25" i="2"/>
  <c r="CA25" i="3"/>
  <c r="D25" i="2"/>
  <c r="D25" i="3"/>
  <c r="CC25" i="2"/>
  <c r="CC25" i="3"/>
  <c r="CD25" i="2"/>
  <c r="CD25" i="3"/>
  <c r="CF25" i="2"/>
  <c r="CF25" i="3"/>
  <c r="CK25" i="2"/>
  <c r="CK25" i="3"/>
  <c r="CM25" i="2"/>
  <c r="CM25" i="3"/>
  <c r="CO25" i="2"/>
  <c r="CO25" i="3"/>
  <c r="CP25" i="2"/>
  <c r="CP25" i="3"/>
  <c r="FD24" i="2"/>
  <c r="FD24" i="3"/>
  <c r="CV24" i="2"/>
  <c r="CV24" i="3"/>
  <c r="B26" i="8"/>
  <c r="BW26" i="2"/>
  <c r="BW26" i="3"/>
  <c r="GU26" i="2"/>
  <c r="GU26" i="3"/>
  <c r="J26" i="2"/>
  <c r="J26" i="3"/>
  <c r="M26" i="2"/>
  <c r="M26" i="3"/>
  <c r="N26" i="2"/>
  <c r="N26" i="3"/>
  <c r="U26" i="2"/>
  <c r="U26" i="3"/>
  <c r="W26" i="2"/>
  <c r="W26" i="3"/>
  <c r="Z26" i="2"/>
  <c r="Z26" i="3"/>
  <c r="AB26" i="2"/>
  <c r="AB26" i="3"/>
  <c r="AC26" i="2"/>
  <c r="AC26" i="3"/>
  <c r="AI26" i="2"/>
  <c r="AI26" i="3"/>
  <c r="AL26" i="2"/>
  <c r="AL26" i="3"/>
  <c r="AQ26" i="2"/>
  <c r="AQ26" i="3"/>
  <c r="CR26" i="2"/>
  <c r="CR26" i="3"/>
  <c r="AR26" i="2"/>
  <c r="AR26" i="3"/>
  <c r="AU26" i="2"/>
  <c r="AU26" i="3"/>
  <c r="AZ26" i="2"/>
  <c r="AZ26" i="3"/>
  <c r="BD26" i="2"/>
  <c r="BD26" i="3"/>
  <c r="BG26" i="2"/>
  <c r="BG26" i="3"/>
  <c r="BJ26" i="2"/>
  <c r="BJ26" i="3"/>
  <c r="BK26" i="2"/>
  <c r="BK26" i="3"/>
  <c r="BL26" i="2"/>
  <c r="BL26" i="3"/>
  <c r="BM26" i="2"/>
  <c r="BM26" i="3"/>
  <c r="BV26" i="2"/>
  <c r="BV26" i="3"/>
  <c r="CA26" i="2"/>
  <c r="CA26" i="3"/>
  <c r="D26" i="2"/>
  <c r="D26" i="3"/>
  <c r="CC26" i="2"/>
  <c r="CC26" i="3"/>
  <c r="CD26" i="2"/>
  <c r="CD26" i="3"/>
  <c r="CF26" i="2"/>
  <c r="CF26" i="3"/>
  <c r="CK26" i="2"/>
  <c r="CK26" i="3"/>
  <c r="CM26" i="2"/>
  <c r="CM26" i="3"/>
  <c r="CO26" i="2"/>
  <c r="CO26" i="3"/>
  <c r="CP26" i="2"/>
  <c r="CP26" i="3"/>
  <c r="FD25" i="2"/>
  <c r="FD25" i="3"/>
  <c r="CV25" i="2"/>
  <c r="CV25" i="3"/>
  <c r="B27" i="8"/>
  <c r="BW27" i="2"/>
  <c r="BW27" i="3"/>
  <c r="GU27" i="2"/>
  <c r="GU27" i="3"/>
  <c r="J27" i="2"/>
  <c r="J27" i="3"/>
  <c r="M27" i="2"/>
  <c r="M27" i="3"/>
  <c r="N27" i="2"/>
  <c r="N27" i="3"/>
  <c r="U27" i="2"/>
  <c r="U27" i="3"/>
  <c r="W27" i="2"/>
  <c r="W27" i="3"/>
  <c r="Z27" i="2"/>
  <c r="Z27" i="3"/>
  <c r="AB27" i="2"/>
  <c r="AB27" i="3"/>
  <c r="AC27" i="2"/>
  <c r="AC27" i="3"/>
  <c r="AI27" i="2"/>
  <c r="AI27" i="3"/>
  <c r="AL27" i="2"/>
  <c r="AL27" i="3"/>
  <c r="AQ27" i="2"/>
  <c r="AQ27" i="3"/>
  <c r="CR27" i="2"/>
  <c r="CR27" i="3"/>
  <c r="AR27" i="2"/>
  <c r="AR27" i="3"/>
  <c r="AU27" i="2"/>
  <c r="AU27" i="3"/>
  <c r="AZ27" i="2"/>
  <c r="AZ27" i="3"/>
  <c r="BD27" i="2"/>
  <c r="BD27" i="3"/>
  <c r="BG27" i="2"/>
  <c r="BG27" i="3"/>
  <c r="BJ27" i="2"/>
  <c r="BJ27" i="3"/>
  <c r="BK27" i="2"/>
  <c r="BK27" i="3"/>
  <c r="BL27" i="2"/>
  <c r="BL27" i="3"/>
  <c r="BM27" i="2"/>
  <c r="BM27" i="3"/>
  <c r="BV27" i="2"/>
  <c r="BV27" i="3"/>
  <c r="CA27" i="2"/>
  <c r="CA27" i="3"/>
  <c r="D27" i="2"/>
  <c r="D27" i="3"/>
  <c r="CC27" i="2"/>
  <c r="CC27" i="3"/>
  <c r="CD27" i="2"/>
  <c r="CD27" i="3"/>
  <c r="CF27" i="2"/>
  <c r="CF27" i="3"/>
  <c r="CK27" i="2"/>
  <c r="CK27" i="3"/>
  <c r="CM27" i="2"/>
  <c r="CM27" i="3"/>
  <c r="CO27" i="2"/>
  <c r="CO27" i="3"/>
  <c r="CP27" i="2"/>
  <c r="CP27" i="3"/>
  <c r="FD26" i="2"/>
  <c r="FD26" i="3"/>
  <c r="CV26" i="2"/>
  <c r="CV26" i="3"/>
  <c r="B28" i="8"/>
  <c r="BW28" i="2"/>
  <c r="BW28" i="3"/>
  <c r="GU28" i="2"/>
  <c r="GU28" i="3"/>
  <c r="J28" i="2"/>
  <c r="J28" i="3"/>
  <c r="M28" i="2"/>
  <c r="M28" i="3"/>
  <c r="N28" i="2"/>
  <c r="N28" i="3"/>
  <c r="U28" i="2"/>
  <c r="U28" i="3"/>
  <c r="W28" i="2"/>
  <c r="W28" i="3"/>
  <c r="Z28" i="2"/>
  <c r="Z28" i="3"/>
  <c r="AB28" i="2"/>
  <c r="AB28" i="3"/>
  <c r="AC28" i="2"/>
  <c r="AC28" i="3"/>
  <c r="AI28" i="2"/>
  <c r="AI28" i="3"/>
  <c r="AL28" i="2"/>
  <c r="AL28" i="3"/>
  <c r="AQ28" i="2"/>
  <c r="AQ28" i="3"/>
  <c r="CR28" i="2"/>
  <c r="CR28" i="3"/>
  <c r="AR28" i="2"/>
  <c r="AR28" i="3"/>
  <c r="AU28" i="2"/>
  <c r="AU28" i="3"/>
  <c r="AZ28" i="2"/>
  <c r="AZ28" i="3"/>
  <c r="BD28" i="2"/>
  <c r="BD28" i="3"/>
  <c r="BG28" i="2"/>
  <c r="BG28" i="3"/>
  <c r="BJ28" i="2"/>
  <c r="BJ28" i="3"/>
  <c r="BK28" i="2"/>
  <c r="BK28" i="3"/>
  <c r="BL28" i="2"/>
  <c r="BL28" i="3"/>
  <c r="BM28" i="2"/>
  <c r="BM28" i="3"/>
  <c r="BV28" i="2"/>
  <c r="BV28" i="3"/>
  <c r="CA28" i="2"/>
  <c r="CA28" i="3"/>
  <c r="D28" i="2"/>
  <c r="D28" i="3"/>
  <c r="CC28" i="2"/>
  <c r="CC28" i="3"/>
  <c r="CD28" i="2"/>
  <c r="CD28" i="3"/>
  <c r="CF28" i="2"/>
  <c r="CF28" i="3"/>
  <c r="CK28" i="2"/>
  <c r="CK28" i="3"/>
  <c r="CM28" i="2"/>
  <c r="CM28" i="3"/>
  <c r="CO28" i="2"/>
  <c r="CO28" i="3"/>
  <c r="CP28" i="2"/>
  <c r="CP28" i="3"/>
  <c r="FD27" i="2"/>
  <c r="FD27" i="3"/>
  <c r="CV27" i="2"/>
  <c r="CV27" i="3"/>
  <c r="B29" i="8"/>
  <c r="BW29" i="2"/>
  <c r="BW29" i="3"/>
  <c r="GU29" i="2"/>
  <c r="GU29" i="3"/>
  <c r="J29" i="2"/>
  <c r="J29" i="3"/>
  <c r="M29" i="2"/>
  <c r="M29" i="3"/>
  <c r="N29" i="2"/>
  <c r="N29" i="3"/>
  <c r="U29" i="2"/>
  <c r="U29" i="3"/>
  <c r="W29" i="2"/>
  <c r="W29" i="3"/>
  <c r="Z29" i="2"/>
  <c r="Z29" i="3"/>
  <c r="AB29" i="2"/>
  <c r="AB29" i="3"/>
  <c r="AC29" i="2"/>
  <c r="AC29" i="3"/>
  <c r="AI29" i="2"/>
  <c r="AI29" i="3"/>
  <c r="AL29" i="2"/>
  <c r="AL29" i="3"/>
  <c r="AQ29" i="2"/>
  <c r="AQ29" i="3"/>
  <c r="CR29" i="2"/>
  <c r="CR29" i="3"/>
  <c r="AR29" i="2"/>
  <c r="AR29" i="3"/>
  <c r="AU29" i="2"/>
  <c r="AU29" i="3"/>
  <c r="AZ29" i="2"/>
  <c r="AZ29" i="3"/>
  <c r="BD29" i="2"/>
  <c r="BD29" i="3"/>
  <c r="BG29" i="2"/>
  <c r="BG29" i="3"/>
  <c r="BJ29" i="2"/>
  <c r="BJ29" i="3"/>
  <c r="BK29" i="2"/>
  <c r="BK29" i="3"/>
  <c r="BL29" i="2"/>
  <c r="BL29" i="3"/>
  <c r="BM29" i="2"/>
  <c r="BM29" i="3"/>
  <c r="BV29" i="2"/>
  <c r="BV29" i="3"/>
  <c r="CA29" i="2"/>
  <c r="CA29" i="3"/>
  <c r="D29" i="2"/>
  <c r="D29" i="3"/>
  <c r="CC29" i="2"/>
  <c r="CC29" i="3"/>
  <c r="CD29" i="2"/>
  <c r="CD29" i="3"/>
  <c r="CF29" i="2"/>
  <c r="CF29" i="3"/>
  <c r="CK29" i="2"/>
  <c r="CK29" i="3"/>
  <c r="CM29" i="2"/>
  <c r="CM29" i="3"/>
  <c r="CO29" i="2"/>
  <c r="CO29" i="3"/>
  <c r="CP29" i="2"/>
  <c r="CP29" i="3"/>
  <c r="FD28" i="2"/>
  <c r="FD28" i="3"/>
  <c r="CV28" i="2"/>
  <c r="CV28" i="3"/>
  <c r="B30" i="8"/>
  <c r="BW30" i="2"/>
  <c r="BW30" i="3"/>
  <c r="GU30" i="2"/>
  <c r="GU30" i="3"/>
  <c r="J30" i="2"/>
  <c r="J30" i="3"/>
  <c r="M30" i="2"/>
  <c r="M30" i="3"/>
  <c r="N30" i="2"/>
  <c r="N30" i="3"/>
  <c r="U30" i="2"/>
  <c r="U30" i="3"/>
  <c r="W30" i="2"/>
  <c r="W30" i="3"/>
  <c r="Z30" i="2"/>
  <c r="Z30" i="3"/>
  <c r="AB30" i="2"/>
  <c r="AB30" i="3"/>
  <c r="AC30" i="2"/>
  <c r="AC30" i="3"/>
  <c r="AI30" i="2"/>
  <c r="AI30" i="3"/>
  <c r="AL30" i="2"/>
  <c r="AL30" i="3"/>
  <c r="AQ30" i="2"/>
  <c r="AQ30" i="3"/>
  <c r="CR30" i="2"/>
  <c r="CR30" i="3"/>
  <c r="AR30" i="2"/>
  <c r="AR30" i="3"/>
  <c r="AU30" i="2"/>
  <c r="AU30" i="3"/>
  <c r="AZ30" i="2"/>
  <c r="AZ30" i="3"/>
  <c r="BD30" i="2"/>
  <c r="BD30" i="3"/>
  <c r="BG30" i="2"/>
  <c r="BG30" i="3"/>
  <c r="BJ30" i="2"/>
  <c r="BJ30" i="3"/>
  <c r="BK30" i="2"/>
  <c r="BK30" i="3"/>
  <c r="BL30" i="2"/>
  <c r="BL30" i="3"/>
  <c r="BM30" i="2"/>
  <c r="BM30" i="3"/>
  <c r="BV30" i="2"/>
  <c r="BV30" i="3"/>
  <c r="CA30" i="2"/>
  <c r="CA30" i="3"/>
  <c r="D30" i="2"/>
  <c r="D30" i="3"/>
  <c r="CC30" i="2"/>
  <c r="CC30" i="3"/>
  <c r="CD30" i="2"/>
  <c r="CD30" i="3"/>
  <c r="CF30" i="2"/>
  <c r="CF30" i="3"/>
  <c r="CK30" i="2"/>
  <c r="CK30" i="3"/>
  <c r="CM30" i="2"/>
  <c r="CM30" i="3"/>
  <c r="CO30" i="2"/>
  <c r="CO30" i="3"/>
  <c r="CP30" i="2"/>
  <c r="CP30" i="3"/>
  <c r="FD29" i="2"/>
  <c r="FD29" i="3"/>
  <c r="CV29" i="2"/>
  <c r="CV29" i="3"/>
  <c r="B31" i="8"/>
  <c r="BW31" i="2"/>
  <c r="BW31" i="3"/>
  <c r="GU31" i="2"/>
  <c r="GU31" i="3"/>
  <c r="J31" i="2"/>
  <c r="J31" i="3"/>
  <c r="M31" i="2"/>
  <c r="M31" i="3"/>
  <c r="N31" i="2"/>
  <c r="N31" i="3"/>
  <c r="U31" i="2"/>
  <c r="U31" i="3"/>
  <c r="W31" i="2"/>
  <c r="W31" i="3"/>
  <c r="Z31" i="2"/>
  <c r="Z31" i="3"/>
  <c r="AB31" i="2"/>
  <c r="AB31" i="3"/>
  <c r="AC31" i="2"/>
  <c r="AC31" i="3"/>
  <c r="AI31" i="2"/>
  <c r="AI31" i="3"/>
  <c r="AL31" i="2"/>
  <c r="AL31" i="3"/>
  <c r="AQ31" i="2"/>
  <c r="AQ31" i="3"/>
  <c r="CR31" i="2"/>
  <c r="CR31" i="3"/>
  <c r="AR31" i="2"/>
  <c r="AR31" i="3"/>
  <c r="AU31" i="2"/>
  <c r="AU31" i="3"/>
  <c r="AZ31" i="2"/>
  <c r="AZ31" i="3"/>
  <c r="BD31" i="2"/>
  <c r="BD31" i="3"/>
  <c r="BG31" i="2"/>
  <c r="BG31" i="3"/>
  <c r="BJ31" i="2"/>
  <c r="BJ31" i="3"/>
  <c r="BK31" i="2"/>
  <c r="BK31" i="3"/>
  <c r="BL31" i="2"/>
  <c r="BL31" i="3"/>
  <c r="BM31" i="2"/>
  <c r="BM31" i="3"/>
  <c r="BV31" i="2"/>
  <c r="BV31" i="3"/>
  <c r="CA31" i="2"/>
  <c r="CA31" i="3"/>
  <c r="D31" i="2"/>
  <c r="D31" i="3"/>
  <c r="CC31" i="2"/>
  <c r="CC31" i="3"/>
  <c r="CD31" i="2"/>
  <c r="CD31" i="3"/>
  <c r="CF31" i="2"/>
  <c r="CF31" i="3"/>
  <c r="CK31" i="2"/>
  <c r="CK31" i="3"/>
  <c r="CM31" i="2"/>
  <c r="CM31" i="3"/>
  <c r="CO31" i="2"/>
  <c r="CO31" i="3"/>
  <c r="CP31" i="2"/>
  <c r="CP31" i="3"/>
  <c r="FD30" i="2"/>
  <c r="FD30" i="3"/>
  <c r="CV30" i="2"/>
  <c r="CV30" i="3"/>
  <c r="B32" i="8"/>
  <c r="BW32" i="2"/>
  <c r="BW32" i="3"/>
  <c r="GU32" i="2"/>
  <c r="GU32" i="3"/>
  <c r="J32" i="2"/>
  <c r="J32" i="3"/>
  <c r="M32" i="2"/>
  <c r="M32" i="3"/>
  <c r="N32" i="2"/>
  <c r="N32" i="3"/>
  <c r="U32" i="2"/>
  <c r="U32" i="3"/>
  <c r="W32" i="2"/>
  <c r="W32" i="3"/>
  <c r="Z32" i="2"/>
  <c r="Z32" i="3"/>
  <c r="AB32" i="2"/>
  <c r="AB32" i="3"/>
  <c r="AC32" i="2"/>
  <c r="AC32" i="3"/>
  <c r="AI32" i="2"/>
  <c r="AI32" i="3"/>
  <c r="AL32" i="2"/>
  <c r="AL32" i="3"/>
  <c r="AQ32" i="2"/>
  <c r="AQ32" i="3"/>
  <c r="CR32" i="2"/>
  <c r="CR32" i="3"/>
  <c r="AR32" i="2"/>
  <c r="AR32" i="3"/>
  <c r="AU32" i="2"/>
  <c r="AU32" i="3"/>
  <c r="AZ32" i="2"/>
  <c r="AZ32" i="3"/>
  <c r="BD32" i="2"/>
  <c r="BD32" i="3"/>
  <c r="BG32" i="2"/>
  <c r="BG32" i="3"/>
  <c r="BJ32" i="2"/>
  <c r="BJ32" i="3"/>
  <c r="BK32" i="2"/>
  <c r="BK32" i="3"/>
  <c r="BL32" i="2"/>
  <c r="BL32" i="3"/>
  <c r="BM32" i="2"/>
  <c r="BM32" i="3"/>
  <c r="BV32" i="2"/>
  <c r="BV32" i="3"/>
  <c r="CA32" i="2"/>
  <c r="CA32" i="3"/>
  <c r="D32" i="2"/>
  <c r="D32" i="3"/>
  <c r="CC32" i="2"/>
  <c r="CC32" i="3"/>
  <c r="CD32" i="2"/>
  <c r="CD32" i="3"/>
  <c r="CF32" i="2"/>
  <c r="CF32" i="3"/>
  <c r="CK32" i="2"/>
  <c r="CK32" i="3"/>
  <c r="CM32" i="2"/>
  <c r="CM32" i="3"/>
  <c r="CO32" i="2"/>
  <c r="CO32" i="3"/>
  <c r="CP32" i="2"/>
  <c r="CP32" i="3"/>
  <c r="FD31" i="2"/>
  <c r="FD31" i="3"/>
  <c r="CV31" i="2"/>
  <c r="CV31" i="3"/>
  <c r="B33" i="8"/>
  <c r="BW33" i="2"/>
  <c r="BW33" i="3"/>
  <c r="GU33" i="2"/>
  <c r="GU33" i="3"/>
  <c r="J33" i="2"/>
  <c r="J33" i="3"/>
  <c r="M33" i="2"/>
  <c r="M33" i="3"/>
  <c r="N33" i="2"/>
  <c r="N33" i="3"/>
  <c r="U33" i="2"/>
  <c r="U33" i="3"/>
  <c r="W33" i="2"/>
  <c r="W33" i="3"/>
  <c r="Z33" i="2"/>
  <c r="Z33" i="3"/>
  <c r="AB33" i="2"/>
  <c r="AB33" i="3"/>
  <c r="AC33" i="2"/>
  <c r="AC33" i="3"/>
  <c r="AI33" i="2"/>
  <c r="AI33" i="3"/>
  <c r="AL33" i="2"/>
  <c r="AL33" i="3"/>
  <c r="AQ33" i="2"/>
  <c r="AQ33" i="3"/>
  <c r="CR33" i="2"/>
  <c r="CR33" i="3"/>
  <c r="AR33" i="2"/>
  <c r="AR33" i="3"/>
  <c r="AU33" i="2"/>
  <c r="AU33" i="3"/>
  <c r="AZ33" i="2"/>
  <c r="AZ33" i="3"/>
  <c r="BD33" i="2"/>
  <c r="BD33" i="3"/>
  <c r="BG33" i="2"/>
  <c r="BG33" i="3"/>
  <c r="BJ33" i="2"/>
  <c r="BJ33" i="3"/>
  <c r="BK33" i="2"/>
  <c r="BK33" i="3"/>
  <c r="BL33" i="2"/>
  <c r="BL33" i="3"/>
  <c r="BM33" i="2"/>
  <c r="BM33" i="3"/>
  <c r="BV33" i="2"/>
  <c r="BV33" i="3"/>
  <c r="CA33" i="2"/>
  <c r="CA33" i="3"/>
  <c r="D33" i="2"/>
  <c r="D33" i="3"/>
  <c r="CC33" i="2"/>
  <c r="CC33" i="3"/>
  <c r="CD33" i="2"/>
  <c r="CD33" i="3"/>
  <c r="CF33" i="2"/>
  <c r="CF33" i="3"/>
  <c r="CK33" i="2"/>
  <c r="CK33" i="3"/>
  <c r="CM33" i="2"/>
  <c r="CM33" i="3"/>
  <c r="CO33" i="2"/>
  <c r="CO33" i="3"/>
  <c r="CP33" i="2"/>
  <c r="CP33" i="3"/>
  <c r="FD32" i="2"/>
  <c r="FD32" i="3"/>
  <c r="CV32" i="2"/>
  <c r="CV32" i="3"/>
  <c r="B34" i="8"/>
  <c r="BW34" i="2"/>
  <c r="BW34" i="3"/>
  <c r="GU34" i="2"/>
  <c r="GU34" i="3"/>
  <c r="J34" i="2"/>
  <c r="J34" i="3"/>
  <c r="M34" i="2"/>
  <c r="M34" i="3"/>
  <c r="N34" i="2"/>
  <c r="N34" i="3"/>
  <c r="U34" i="2"/>
  <c r="U34" i="3"/>
  <c r="W34" i="2"/>
  <c r="W34" i="3"/>
  <c r="Z34" i="2"/>
  <c r="Z34" i="3"/>
  <c r="AB34" i="2"/>
  <c r="AB34" i="3"/>
  <c r="AC34" i="2"/>
  <c r="AC34" i="3"/>
  <c r="AI34" i="2"/>
  <c r="AI34" i="3"/>
  <c r="AL34" i="2"/>
  <c r="AL34" i="3"/>
  <c r="AQ34" i="2"/>
  <c r="AQ34" i="3"/>
  <c r="CR34" i="2"/>
  <c r="CR34" i="3"/>
  <c r="AR34" i="2"/>
  <c r="AR34" i="3"/>
  <c r="AU34" i="2"/>
  <c r="AU34" i="3"/>
  <c r="AZ34" i="2"/>
  <c r="AZ34" i="3"/>
  <c r="BD34" i="2"/>
  <c r="BD34" i="3"/>
  <c r="BG34" i="2"/>
  <c r="BG34" i="3"/>
  <c r="BJ34" i="2"/>
  <c r="BJ34" i="3"/>
  <c r="BK34" i="2"/>
  <c r="BK34" i="3"/>
  <c r="BL34" i="2"/>
  <c r="BL34" i="3"/>
  <c r="BM34" i="2"/>
  <c r="BM34" i="3"/>
  <c r="BV34" i="2"/>
  <c r="BV34" i="3"/>
  <c r="CA34" i="2"/>
  <c r="CA34" i="3"/>
  <c r="D34" i="2"/>
  <c r="D34" i="3"/>
  <c r="CC34" i="2"/>
  <c r="CC34" i="3"/>
  <c r="CD34" i="2"/>
  <c r="CD34" i="3"/>
  <c r="CF34" i="2"/>
  <c r="CF34" i="3"/>
  <c r="CK34" i="2"/>
  <c r="CK34" i="3"/>
  <c r="CM34" i="2"/>
  <c r="CM34" i="3"/>
  <c r="CO34" i="2"/>
  <c r="CO34" i="3"/>
  <c r="CP34" i="2"/>
  <c r="CP34" i="3"/>
  <c r="FD33" i="2"/>
  <c r="FD33" i="3"/>
  <c r="CV33" i="2"/>
  <c r="CV33" i="3"/>
  <c r="B35" i="8"/>
  <c r="BW35" i="2"/>
  <c r="BW35" i="3"/>
  <c r="GU35" i="2"/>
  <c r="GU35" i="3"/>
  <c r="J35" i="2"/>
  <c r="J35" i="3"/>
  <c r="M35" i="2"/>
  <c r="M35" i="3"/>
  <c r="N35" i="2"/>
  <c r="N35" i="3"/>
  <c r="U35" i="2"/>
  <c r="U35" i="3"/>
  <c r="W35" i="2"/>
  <c r="W35" i="3"/>
  <c r="Z35" i="2"/>
  <c r="Z35" i="3"/>
  <c r="AB35" i="2"/>
  <c r="AB35" i="3"/>
  <c r="AC35" i="2"/>
  <c r="AC35" i="3"/>
  <c r="AI35" i="2"/>
  <c r="AI35" i="3"/>
  <c r="AL35" i="2"/>
  <c r="AL35" i="3"/>
  <c r="AQ35" i="2"/>
  <c r="AQ35" i="3"/>
  <c r="CR35" i="2"/>
  <c r="CR35" i="3"/>
  <c r="AR35" i="2"/>
  <c r="AR35" i="3"/>
  <c r="AU35" i="2"/>
  <c r="AU35" i="3"/>
  <c r="AZ35" i="2"/>
  <c r="AZ35" i="3"/>
  <c r="BD35" i="2"/>
  <c r="BD35" i="3"/>
  <c r="BG35" i="2"/>
  <c r="BG35" i="3"/>
  <c r="BJ35" i="2"/>
  <c r="BJ35" i="3"/>
  <c r="BK35" i="2"/>
  <c r="BK35" i="3"/>
  <c r="BL35" i="2"/>
  <c r="BL35" i="3"/>
  <c r="BM35" i="2"/>
  <c r="BM35" i="3"/>
  <c r="BV35" i="2"/>
  <c r="BV35" i="3"/>
  <c r="CA35" i="2"/>
  <c r="CA35" i="3"/>
  <c r="D35" i="2"/>
  <c r="D35" i="3"/>
  <c r="CC35" i="2"/>
  <c r="CC35" i="3"/>
  <c r="CD35" i="2"/>
  <c r="CD35" i="3"/>
  <c r="CF35" i="2"/>
  <c r="CF35" i="3"/>
  <c r="CK35" i="2"/>
  <c r="CK35" i="3"/>
  <c r="CM35" i="2"/>
  <c r="CM35" i="3"/>
  <c r="CO35" i="2"/>
  <c r="CO35" i="3"/>
  <c r="CP35" i="2"/>
  <c r="CP35" i="3"/>
  <c r="FD34" i="2"/>
  <c r="FD34" i="3"/>
  <c r="CV34" i="2"/>
  <c r="CV34" i="3"/>
  <c r="B36" i="8"/>
  <c r="BW36" i="2"/>
  <c r="BW36" i="3"/>
  <c r="GU36" i="2"/>
  <c r="GU36" i="3"/>
  <c r="J36" i="2"/>
  <c r="J36" i="3"/>
  <c r="M36" i="2"/>
  <c r="M36" i="3"/>
  <c r="N36" i="2"/>
  <c r="N36" i="3"/>
  <c r="U36" i="2"/>
  <c r="U36" i="3"/>
  <c r="W36" i="2"/>
  <c r="W36" i="3"/>
  <c r="Z36" i="2"/>
  <c r="Z36" i="3"/>
  <c r="AB36" i="2"/>
  <c r="AB36" i="3"/>
  <c r="AC36" i="2"/>
  <c r="AC36" i="3"/>
  <c r="AI36" i="2"/>
  <c r="AI36" i="3"/>
  <c r="AL36" i="2"/>
  <c r="AL36" i="3"/>
  <c r="AQ36" i="2"/>
  <c r="AQ36" i="3"/>
  <c r="CR36" i="2"/>
  <c r="CR36" i="3"/>
  <c r="AR36" i="2"/>
  <c r="AR36" i="3"/>
  <c r="AU36" i="2"/>
  <c r="AU36" i="3"/>
  <c r="AZ36" i="2"/>
  <c r="AZ36" i="3"/>
  <c r="BD36" i="2"/>
  <c r="BD36" i="3"/>
  <c r="BG36" i="2"/>
  <c r="BG36" i="3"/>
  <c r="BJ36" i="2"/>
  <c r="BJ36" i="3"/>
  <c r="BK36" i="2"/>
  <c r="BK36" i="3"/>
  <c r="BL36" i="2"/>
  <c r="BL36" i="3"/>
  <c r="BM36" i="2"/>
  <c r="BM36" i="3"/>
  <c r="BV36" i="2"/>
  <c r="BV36" i="3"/>
  <c r="CA36" i="2"/>
  <c r="CA36" i="3"/>
  <c r="D36" i="2"/>
  <c r="D36" i="3"/>
  <c r="CC36" i="2"/>
  <c r="CC36" i="3"/>
  <c r="CD36" i="2"/>
  <c r="CD36" i="3"/>
  <c r="CF36" i="2"/>
  <c r="CF36" i="3"/>
  <c r="CK36" i="2"/>
  <c r="CK36" i="3"/>
  <c r="CM36" i="2"/>
  <c r="CM36" i="3"/>
  <c r="CO36" i="2"/>
  <c r="CO36" i="3"/>
  <c r="CP36" i="2"/>
  <c r="CP36" i="3"/>
  <c r="FD35" i="2"/>
  <c r="FD35" i="3"/>
  <c r="CV35" i="2"/>
  <c r="CV35" i="3"/>
  <c r="B37" i="8"/>
  <c r="BW37" i="2"/>
  <c r="BW37" i="3"/>
  <c r="GU37" i="2"/>
  <c r="GU37" i="3"/>
  <c r="J37" i="2"/>
  <c r="J37" i="3"/>
  <c r="M37" i="2"/>
  <c r="M37" i="3"/>
  <c r="N37" i="2"/>
  <c r="N37" i="3"/>
  <c r="U37" i="2"/>
  <c r="U37" i="3"/>
  <c r="W37" i="2"/>
  <c r="W37" i="3"/>
  <c r="Z37" i="2"/>
  <c r="Z37" i="3"/>
  <c r="AB37" i="2"/>
  <c r="AB37" i="3"/>
  <c r="AC37" i="2"/>
  <c r="AC37" i="3"/>
  <c r="AI37" i="2"/>
  <c r="AI37" i="3"/>
  <c r="AL37" i="2"/>
  <c r="AL37" i="3"/>
  <c r="AQ37" i="2"/>
  <c r="AQ37" i="3"/>
  <c r="CR37" i="2"/>
  <c r="CR37" i="3"/>
  <c r="AR37" i="2"/>
  <c r="AR37" i="3"/>
  <c r="AU37" i="2"/>
  <c r="AU37" i="3"/>
  <c r="AZ37" i="2"/>
  <c r="AZ37" i="3"/>
  <c r="BD37" i="2"/>
  <c r="BD37" i="3"/>
  <c r="BG37" i="2"/>
  <c r="BG37" i="3"/>
  <c r="BJ37" i="2"/>
  <c r="BJ37" i="3"/>
  <c r="BK37" i="2"/>
  <c r="BK37" i="3"/>
  <c r="BL37" i="2"/>
  <c r="BL37" i="3"/>
  <c r="BM37" i="2"/>
  <c r="BM37" i="3"/>
  <c r="BV37" i="2"/>
  <c r="BV37" i="3"/>
  <c r="CA37" i="2"/>
  <c r="CA37" i="3"/>
  <c r="D37" i="2"/>
  <c r="D37" i="3"/>
  <c r="CC37" i="2"/>
  <c r="CC37" i="3"/>
  <c r="CD37" i="2"/>
  <c r="CD37" i="3"/>
  <c r="CF37" i="2"/>
  <c r="CF37" i="3"/>
  <c r="CK37" i="2"/>
  <c r="CK37" i="3"/>
  <c r="CM37" i="2"/>
  <c r="CM37" i="3"/>
  <c r="CO37" i="2"/>
  <c r="CO37" i="3"/>
  <c r="CP37" i="2"/>
  <c r="CP37" i="3"/>
  <c r="FD36" i="2"/>
  <c r="FD36" i="3"/>
  <c r="CV36" i="2"/>
  <c r="CV36" i="3"/>
  <c r="B38" i="8"/>
  <c r="BW38" i="2"/>
  <c r="BW38" i="3"/>
  <c r="GU38" i="2"/>
  <c r="GU38" i="3"/>
  <c r="J38" i="2"/>
  <c r="J38" i="3"/>
  <c r="M38" i="2"/>
  <c r="M38" i="3"/>
  <c r="N38" i="2"/>
  <c r="N38" i="3"/>
  <c r="U38" i="2"/>
  <c r="U38" i="3"/>
  <c r="W38" i="2"/>
  <c r="W38" i="3"/>
  <c r="Z38" i="2"/>
  <c r="Z38" i="3"/>
  <c r="AB38" i="2"/>
  <c r="AB38" i="3"/>
  <c r="AC38" i="2"/>
  <c r="AC38" i="3"/>
  <c r="AI38" i="2"/>
  <c r="AI38" i="3"/>
  <c r="AL38" i="2"/>
  <c r="AL38" i="3"/>
  <c r="AQ38" i="2"/>
  <c r="AQ38" i="3"/>
  <c r="CR38" i="2"/>
  <c r="CR38" i="3"/>
  <c r="AR38" i="2"/>
  <c r="AR38" i="3"/>
  <c r="AU38" i="2"/>
  <c r="AU38" i="3"/>
  <c r="AZ38" i="2"/>
  <c r="AZ38" i="3"/>
  <c r="BD38" i="2"/>
  <c r="BD38" i="3"/>
  <c r="BG38" i="2"/>
  <c r="BG38" i="3"/>
  <c r="BJ38" i="2"/>
  <c r="BJ38" i="3"/>
  <c r="BK38" i="2"/>
  <c r="BK38" i="3"/>
  <c r="BL38" i="2"/>
  <c r="BL38" i="3"/>
  <c r="BM38" i="2"/>
  <c r="BM38" i="3"/>
  <c r="BV38" i="2"/>
  <c r="BV38" i="3"/>
  <c r="CA38" i="2"/>
  <c r="CA38" i="3"/>
  <c r="D38" i="2"/>
  <c r="D38" i="3"/>
  <c r="CC38" i="2"/>
  <c r="CC38" i="3"/>
  <c r="CD38" i="2"/>
  <c r="CD38" i="3"/>
  <c r="CF38" i="2"/>
  <c r="CF38" i="3"/>
  <c r="CK38" i="2"/>
  <c r="CK38" i="3"/>
  <c r="CM38" i="2"/>
  <c r="CM38" i="3"/>
  <c r="CO38" i="2"/>
  <c r="CO38" i="3"/>
  <c r="CP38" i="2"/>
  <c r="CP38" i="3"/>
  <c r="FD37" i="2"/>
  <c r="FD37" i="3"/>
  <c r="CV37" i="2"/>
  <c r="CV37" i="3"/>
  <c r="B39" i="8"/>
  <c r="BW39" i="2"/>
  <c r="BW39" i="3"/>
  <c r="GU39" i="2"/>
  <c r="GU39" i="3"/>
  <c r="J39" i="2"/>
  <c r="J39" i="3"/>
  <c r="M39" i="2"/>
  <c r="M39" i="3"/>
  <c r="N39" i="2"/>
  <c r="N39" i="3"/>
  <c r="U39" i="2"/>
  <c r="U39" i="3"/>
  <c r="W39" i="2"/>
  <c r="W39" i="3"/>
  <c r="Z39" i="2"/>
  <c r="Z39" i="3"/>
  <c r="AB39" i="2"/>
  <c r="AB39" i="3"/>
  <c r="AC39" i="2"/>
  <c r="AC39" i="3"/>
  <c r="AI39" i="2"/>
  <c r="AI39" i="3"/>
  <c r="AL39" i="2"/>
  <c r="AL39" i="3"/>
  <c r="AQ39" i="2"/>
  <c r="AQ39" i="3"/>
  <c r="CR39" i="2"/>
  <c r="CR39" i="3"/>
  <c r="AR39" i="2"/>
  <c r="AR39" i="3"/>
  <c r="AU39" i="2"/>
  <c r="AU39" i="3"/>
  <c r="AZ39" i="2"/>
  <c r="AZ39" i="3"/>
  <c r="BD39" i="2"/>
  <c r="BD39" i="3"/>
  <c r="BG39" i="2"/>
  <c r="BG39" i="3"/>
  <c r="BJ39" i="2"/>
  <c r="BJ39" i="3"/>
  <c r="BK39" i="2"/>
  <c r="BK39" i="3"/>
  <c r="BL39" i="2"/>
  <c r="BL39" i="3"/>
  <c r="BM39" i="2"/>
  <c r="BM39" i="3"/>
  <c r="BV39" i="2"/>
  <c r="BV39" i="3"/>
  <c r="CA39" i="2"/>
  <c r="CA39" i="3"/>
  <c r="D39" i="2"/>
  <c r="D39" i="3"/>
  <c r="CC39" i="2"/>
  <c r="CC39" i="3"/>
  <c r="CD39" i="2"/>
  <c r="CD39" i="3"/>
  <c r="CF39" i="2"/>
  <c r="CF39" i="3"/>
  <c r="CK39" i="2"/>
  <c r="CK39" i="3"/>
  <c r="CM39" i="2"/>
  <c r="CM39" i="3"/>
  <c r="CO39" i="2"/>
  <c r="CO39" i="3"/>
  <c r="CP39" i="2"/>
  <c r="CP39" i="3"/>
  <c r="FD38" i="2"/>
  <c r="FD38" i="3"/>
  <c r="CV38" i="2"/>
  <c r="CV38" i="3"/>
  <c r="B40" i="8"/>
  <c r="BW40" i="2"/>
  <c r="BW40" i="3"/>
  <c r="GU40" i="2"/>
  <c r="GU40" i="3"/>
  <c r="J40" i="2"/>
  <c r="J40" i="3"/>
  <c r="M40" i="2"/>
  <c r="M40" i="3"/>
  <c r="N40" i="2"/>
  <c r="N40" i="3"/>
  <c r="U40" i="2"/>
  <c r="U40" i="3"/>
  <c r="W40" i="2"/>
  <c r="W40" i="3"/>
  <c r="Z40" i="2"/>
  <c r="Z40" i="3"/>
  <c r="AB40" i="2"/>
  <c r="AB40" i="3"/>
  <c r="AC40" i="2"/>
  <c r="AC40" i="3"/>
  <c r="AI40" i="2"/>
  <c r="AI40" i="3"/>
  <c r="AL40" i="2"/>
  <c r="AL40" i="3"/>
  <c r="AQ40" i="2"/>
  <c r="AQ40" i="3"/>
  <c r="CR40" i="2"/>
  <c r="CR40" i="3"/>
  <c r="AR40" i="2"/>
  <c r="AR40" i="3"/>
  <c r="AU40" i="2"/>
  <c r="AU40" i="3"/>
  <c r="AZ40" i="2"/>
  <c r="AZ40" i="3"/>
  <c r="BD40" i="2"/>
  <c r="BD40" i="3"/>
  <c r="BG40" i="2"/>
  <c r="BG40" i="3"/>
  <c r="BJ40" i="2"/>
  <c r="BJ40" i="3"/>
  <c r="BK40" i="2"/>
  <c r="BK40" i="3"/>
  <c r="BL40" i="2"/>
  <c r="BL40" i="3"/>
  <c r="BM40" i="2"/>
  <c r="BM40" i="3"/>
  <c r="BV40" i="2"/>
  <c r="BV40" i="3"/>
  <c r="CA40" i="2"/>
  <c r="CA40" i="3"/>
  <c r="D40" i="2"/>
  <c r="D40" i="3"/>
  <c r="CC40" i="2"/>
  <c r="CC40" i="3"/>
  <c r="CD40" i="2"/>
  <c r="CD40" i="3"/>
  <c r="CF40" i="2"/>
  <c r="CF40" i="3"/>
  <c r="CK40" i="2"/>
  <c r="CK40" i="3"/>
  <c r="CM40" i="2"/>
  <c r="CM40" i="3"/>
  <c r="CO40" i="2"/>
  <c r="CO40" i="3"/>
  <c r="CP40" i="2"/>
  <c r="CP40" i="3"/>
  <c r="FD39" i="2"/>
  <c r="FD39" i="3"/>
  <c r="CV39" i="2"/>
  <c r="CV39" i="3"/>
  <c r="B41" i="8"/>
  <c r="BW41" i="2"/>
  <c r="BW41" i="3"/>
  <c r="GU41" i="2"/>
  <c r="GU41" i="3"/>
  <c r="J41" i="2"/>
  <c r="J41" i="3"/>
  <c r="M41" i="2"/>
  <c r="M41" i="3"/>
  <c r="N41" i="2"/>
  <c r="N41" i="3"/>
  <c r="U41" i="2"/>
  <c r="U41" i="3"/>
  <c r="W41" i="2"/>
  <c r="W41" i="3"/>
  <c r="Z41" i="2"/>
  <c r="Z41" i="3"/>
  <c r="AB41" i="2"/>
  <c r="AB41" i="3"/>
  <c r="AC41" i="2"/>
  <c r="AC41" i="3"/>
  <c r="AI41" i="2"/>
  <c r="AI41" i="3"/>
  <c r="AL41" i="2"/>
  <c r="AL41" i="3"/>
  <c r="AQ41" i="2"/>
  <c r="AQ41" i="3"/>
  <c r="CR41" i="2"/>
  <c r="CR41" i="3"/>
  <c r="AR41" i="2"/>
  <c r="AR41" i="3"/>
  <c r="AU41" i="2"/>
  <c r="AU41" i="3"/>
  <c r="AZ41" i="2"/>
  <c r="AZ41" i="3"/>
  <c r="BD41" i="2"/>
  <c r="BD41" i="3"/>
  <c r="BG41" i="2"/>
  <c r="BG41" i="3"/>
  <c r="BJ41" i="2"/>
  <c r="BJ41" i="3"/>
  <c r="BK41" i="2"/>
  <c r="BK41" i="3"/>
  <c r="BL41" i="2"/>
  <c r="BL41" i="3"/>
  <c r="BM41" i="2"/>
  <c r="BM41" i="3"/>
  <c r="BV41" i="2"/>
  <c r="BV41" i="3"/>
  <c r="CA41" i="2"/>
  <c r="CA41" i="3"/>
  <c r="D41" i="2"/>
  <c r="D41" i="3"/>
  <c r="CC41" i="2"/>
  <c r="CC41" i="3"/>
  <c r="CD41" i="2"/>
  <c r="CD41" i="3"/>
  <c r="CF41" i="2"/>
  <c r="CF41" i="3"/>
  <c r="CK41" i="2"/>
  <c r="CK41" i="3"/>
  <c r="CM41" i="2"/>
  <c r="CM41" i="3"/>
  <c r="CO41" i="2"/>
  <c r="CO41" i="3"/>
  <c r="CP41" i="2"/>
  <c r="CP41" i="3"/>
  <c r="FD40" i="2"/>
  <c r="FD40" i="3"/>
  <c r="CV40" i="2"/>
  <c r="CV40" i="3"/>
  <c r="B42" i="8"/>
  <c r="BW42" i="2"/>
  <c r="BW42" i="3"/>
  <c r="GU42" i="2"/>
  <c r="GU42" i="3"/>
  <c r="J42" i="2"/>
  <c r="J42" i="3"/>
  <c r="M42" i="2"/>
  <c r="M42" i="3"/>
  <c r="N42" i="2"/>
  <c r="N42" i="3"/>
  <c r="U42" i="2"/>
  <c r="U42" i="3"/>
  <c r="W42" i="2"/>
  <c r="W42" i="3"/>
  <c r="Z42" i="2"/>
  <c r="Z42" i="3"/>
  <c r="AB42" i="2"/>
  <c r="AB42" i="3"/>
  <c r="AC42" i="2"/>
  <c r="AC42" i="3"/>
  <c r="AI42" i="2"/>
  <c r="AI42" i="3"/>
  <c r="AL42" i="2"/>
  <c r="AL42" i="3"/>
  <c r="AQ42" i="2"/>
  <c r="AQ42" i="3"/>
  <c r="CR42" i="2"/>
  <c r="CR42" i="3"/>
  <c r="AR42" i="2"/>
  <c r="AR42" i="3"/>
  <c r="AU42" i="2"/>
  <c r="AU42" i="3"/>
  <c r="AZ42" i="2"/>
  <c r="AZ42" i="3"/>
  <c r="BD42" i="2"/>
  <c r="BD42" i="3"/>
  <c r="BG42" i="2"/>
  <c r="BG42" i="3"/>
  <c r="BJ42" i="2"/>
  <c r="BJ42" i="3"/>
  <c r="BK42" i="2"/>
  <c r="BK42" i="3"/>
  <c r="BL42" i="2"/>
  <c r="BL42" i="3"/>
  <c r="BM42" i="2"/>
  <c r="BM42" i="3"/>
  <c r="BV42" i="2"/>
  <c r="BV42" i="3"/>
  <c r="CA42" i="2"/>
  <c r="CA42" i="3"/>
  <c r="D42" i="2"/>
  <c r="D42" i="3"/>
  <c r="CC42" i="2"/>
  <c r="CC42" i="3"/>
  <c r="CD42" i="2"/>
  <c r="CD42" i="3"/>
  <c r="CF42" i="2"/>
  <c r="CF42" i="3"/>
  <c r="CK42" i="2"/>
  <c r="CK42" i="3"/>
  <c r="CM42" i="2"/>
  <c r="CM42" i="3"/>
  <c r="CO42" i="2"/>
  <c r="CO42" i="3"/>
  <c r="CP42" i="2"/>
  <c r="CP42" i="3"/>
  <c r="FD41" i="2"/>
  <c r="FD41" i="3"/>
  <c r="CV41" i="2"/>
  <c r="CV41" i="3"/>
  <c r="B43" i="8"/>
  <c r="BW43" i="2"/>
  <c r="BW43" i="3"/>
  <c r="GU43" i="2"/>
  <c r="GU43" i="3"/>
  <c r="J43" i="2"/>
  <c r="J43" i="3"/>
  <c r="M43" i="2"/>
  <c r="M43" i="3"/>
  <c r="N43" i="2"/>
  <c r="N43" i="3"/>
  <c r="U43" i="2"/>
  <c r="U43" i="3"/>
  <c r="W43" i="2"/>
  <c r="W43" i="3"/>
  <c r="Z43" i="2"/>
  <c r="Z43" i="3"/>
  <c r="AB43" i="2"/>
  <c r="AB43" i="3"/>
  <c r="AC43" i="2"/>
  <c r="AC43" i="3"/>
  <c r="AI43" i="2"/>
  <c r="AI43" i="3"/>
  <c r="AL43" i="2"/>
  <c r="AL43" i="3"/>
  <c r="AQ43" i="2"/>
  <c r="AQ43" i="3"/>
  <c r="CR43" i="2"/>
  <c r="CR43" i="3"/>
  <c r="AR43" i="2"/>
  <c r="AR43" i="3"/>
  <c r="AU43" i="2"/>
  <c r="AU43" i="3"/>
  <c r="AZ43" i="2"/>
  <c r="AZ43" i="3"/>
  <c r="BD43" i="2"/>
  <c r="BD43" i="3"/>
  <c r="BG43" i="2"/>
  <c r="BG43" i="3"/>
  <c r="BJ43" i="2"/>
  <c r="BJ43" i="3"/>
  <c r="BK43" i="2"/>
  <c r="BK43" i="3"/>
  <c r="BL43" i="2"/>
  <c r="BL43" i="3"/>
  <c r="BM43" i="2"/>
  <c r="BM43" i="3"/>
  <c r="BV43" i="2"/>
  <c r="BV43" i="3"/>
  <c r="CA43" i="2"/>
  <c r="CA43" i="3"/>
  <c r="D43" i="2"/>
  <c r="D43" i="3"/>
  <c r="CC43" i="2"/>
  <c r="CC43" i="3"/>
  <c r="CD43" i="2"/>
  <c r="CD43" i="3"/>
  <c r="CF43" i="2"/>
  <c r="CF43" i="3"/>
  <c r="CK43" i="2"/>
  <c r="CK43" i="3"/>
  <c r="CM43" i="2"/>
  <c r="CM43" i="3"/>
  <c r="CO43" i="2"/>
  <c r="CO43" i="3"/>
  <c r="CP43" i="2"/>
  <c r="CP43" i="3"/>
  <c r="FD42" i="2"/>
  <c r="FD42" i="3"/>
  <c r="CV42" i="2"/>
  <c r="CV42" i="3"/>
  <c r="B44" i="8"/>
  <c r="BW44" i="2"/>
  <c r="BW44" i="3"/>
  <c r="GU44" i="2"/>
  <c r="GU44" i="3"/>
  <c r="J44" i="2"/>
  <c r="J44" i="3"/>
  <c r="M44" i="2"/>
  <c r="M44" i="3"/>
  <c r="N44" i="2"/>
  <c r="N44" i="3"/>
  <c r="U44" i="2"/>
  <c r="U44" i="3"/>
  <c r="W44" i="2"/>
  <c r="W44" i="3"/>
  <c r="Z44" i="2"/>
  <c r="Z44" i="3"/>
  <c r="AB44" i="2"/>
  <c r="AB44" i="3"/>
  <c r="AC44" i="2"/>
  <c r="AC44" i="3"/>
  <c r="AI44" i="2"/>
  <c r="AI44" i="3"/>
  <c r="AL44" i="2"/>
  <c r="AL44" i="3"/>
  <c r="AQ44" i="2"/>
  <c r="AQ44" i="3"/>
  <c r="CR44" i="2"/>
  <c r="CR44" i="3"/>
  <c r="AR44" i="2"/>
  <c r="AR44" i="3"/>
  <c r="AU44" i="2"/>
  <c r="AU44" i="3"/>
  <c r="AZ44" i="2"/>
  <c r="AZ44" i="3"/>
  <c r="BD44" i="2"/>
  <c r="BD44" i="3"/>
  <c r="BG44" i="2"/>
  <c r="BG44" i="3"/>
  <c r="BJ44" i="2"/>
  <c r="BJ44" i="3"/>
  <c r="BK44" i="2"/>
  <c r="BK44" i="3"/>
  <c r="BL44" i="2"/>
  <c r="BL44" i="3"/>
  <c r="BM44" i="2"/>
  <c r="BM44" i="3"/>
  <c r="BV44" i="2"/>
  <c r="BV44" i="3"/>
  <c r="CA44" i="2"/>
  <c r="CA44" i="3"/>
  <c r="D44" i="2"/>
  <c r="D44" i="3"/>
  <c r="CC44" i="2"/>
  <c r="CC44" i="3"/>
  <c r="CD44" i="2"/>
  <c r="CD44" i="3"/>
  <c r="CF44" i="2"/>
  <c r="CF44" i="3"/>
  <c r="CK44" i="2"/>
  <c r="CK44" i="3"/>
  <c r="CM44" i="2"/>
  <c r="CM44" i="3"/>
  <c r="CO44" i="2"/>
  <c r="CO44" i="3"/>
  <c r="CP44" i="2"/>
  <c r="CP44" i="3"/>
  <c r="FD43" i="2"/>
  <c r="FD43" i="3"/>
  <c r="CV43" i="2"/>
  <c r="CV43" i="3"/>
  <c r="B45" i="8"/>
  <c r="BW45" i="2"/>
  <c r="BW45" i="3"/>
  <c r="GU45" i="2"/>
  <c r="GU45" i="3"/>
  <c r="J45" i="2"/>
  <c r="J45" i="3"/>
  <c r="M45" i="2"/>
  <c r="M45" i="3"/>
  <c r="N45" i="2"/>
  <c r="N45" i="3"/>
  <c r="U45" i="2"/>
  <c r="U45" i="3"/>
  <c r="W45" i="2"/>
  <c r="W45" i="3"/>
  <c r="Z45" i="2"/>
  <c r="Z45" i="3"/>
  <c r="AB45" i="2"/>
  <c r="AB45" i="3"/>
  <c r="AC45" i="2"/>
  <c r="AC45" i="3"/>
  <c r="AI45" i="2"/>
  <c r="AI45" i="3"/>
  <c r="AL45" i="2"/>
  <c r="AL45" i="3"/>
  <c r="AQ45" i="2"/>
  <c r="AQ45" i="3"/>
  <c r="CR45" i="2"/>
  <c r="CR45" i="3"/>
  <c r="AR45" i="2"/>
  <c r="AR45" i="3"/>
  <c r="AU45" i="2"/>
  <c r="AU45" i="3"/>
  <c r="AZ45" i="2"/>
  <c r="AZ45" i="3"/>
  <c r="BD45" i="2"/>
  <c r="BD45" i="3"/>
  <c r="BG45" i="2"/>
  <c r="BG45" i="3"/>
  <c r="BJ45" i="2"/>
  <c r="BJ45" i="3"/>
  <c r="BK45" i="2"/>
  <c r="BK45" i="3"/>
  <c r="BL45" i="2"/>
  <c r="BL45" i="3"/>
  <c r="BM45" i="2"/>
  <c r="BM45" i="3"/>
  <c r="BV45" i="2"/>
  <c r="BV45" i="3"/>
  <c r="CA45" i="2"/>
  <c r="CA45" i="3"/>
  <c r="D45" i="2"/>
  <c r="D45" i="3"/>
  <c r="CC45" i="2"/>
  <c r="CC45" i="3"/>
  <c r="CD45" i="2"/>
  <c r="CD45" i="3"/>
  <c r="CF45" i="2"/>
  <c r="CF45" i="3"/>
  <c r="CK45" i="2"/>
  <c r="CK45" i="3"/>
  <c r="CM45" i="2"/>
  <c r="CM45" i="3"/>
  <c r="CO45" i="2"/>
  <c r="CO45" i="3"/>
  <c r="CP45" i="2"/>
  <c r="CP45" i="3"/>
  <c r="FD44" i="2"/>
  <c r="FD44" i="3"/>
  <c r="CV44" i="2"/>
  <c r="CV44" i="3"/>
  <c r="B46" i="8"/>
  <c r="BW46" i="2"/>
  <c r="BW46" i="3"/>
  <c r="GU46" i="2"/>
  <c r="GU46" i="3"/>
  <c r="J46" i="2"/>
  <c r="J46" i="3"/>
  <c r="M46" i="2"/>
  <c r="M46" i="3"/>
  <c r="N46" i="2"/>
  <c r="N46" i="3"/>
  <c r="U46" i="2"/>
  <c r="U46" i="3"/>
  <c r="W46" i="2"/>
  <c r="W46" i="3"/>
  <c r="Z46" i="2"/>
  <c r="Z46" i="3"/>
  <c r="AB46" i="2"/>
  <c r="AB46" i="3"/>
  <c r="AC46" i="2"/>
  <c r="AC46" i="3"/>
  <c r="AI46" i="2"/>
  <c r="AI46" i="3"/>
  <c r="AL46" i="2"/>
  <c r="AL46" i="3"/>
  <c r="AQ46" i="2"/>
  <c r="AQ46" i="3"/>
  <c r="CR46" i="2"/>
  <c r="CR46" i="3"/>
  <c r="AR46" i="2"/>
  <c r="AR46" i="3"/>
  <c r="AU46" i="2"/>
  <c r="AU46" i="3"/>
  <c r="AZ46" i="2"/>
  <c r="AZ46" i="3"/>
  <c r="BD46" i="2"/>
  <c r="BD46" i="3"/>
  <c r="BG46" i="2"/>
  <c r="BG46" i="3"/>
  <c r="BJ46" i="2"/>
  <c r="BJ46" i="3"/>
  <c r="BK46" i="2"/>
  <c r="BK46" i="3"/>
  <c r="BL46" i="2"/>
  <c r="BL46" i="3"/>
  <c r="BM46" i="2"/>
  <c r="BM46" i="3"/>
  <c r="BV46" i="2"/>
  <c r="BV46" i="3"/>
  <c r="CA46" i="2"/>
  <c r="CA46" i="3"/>
  <c r="D46" i="2"/>
  <c r="D46" i="3"/>
  <c r="CC46" i="2"/>
  <c r="CC46" i="3"/>
  <c r="CD46" i="2"/>
  <c r="CD46" i="3"/>
  <c r="CF46" i="2"/>
  <c r="CF46" i="3"/>
  <c r="CK46" i="2"/>
  <c r="CK46" i="3"/>
  <c r="CM46" i="2"/>
  <c r="CM46" i="3"/>
  <c r="CO46" i="2"/>
  <c r="CO46" i="3"/>
  <c r="CP46" i="2"/>
  <c r="CP46" i="3"/>
  <c r="FD45" i="2"/>
  <c r="FD45" i="3"/>
  <c r="CV45" i="2"/>
  <c r="CV45" i="3"/>
  <c r="B47" i="8"/>
  <c r="BW47" i="2"/>
  <c r="BW47" i="3"/>
  <c r="GU47" i="2"/>
  <c r="GU47" i="3"/>
  <c r="J47" i="2"/>
  <c r="J47" i="3"/>
  <c r="M47" i="2"/>
  <c r="M47" i="3"/>
  <c r="N47" i="2"/>
  <c r="N47" i="3"/>
  <c r="U47" i="2"/>
  <c r="U47" i="3"/>
  <c r="W47" i="2"/>
  <c r="W47" i="3"/>
  <c r="Z47" i="2"/>
  <c r="Z47" i="3"/>
  <c r="AB47" i="2"/>
  <c r="AB47" i="3"/>
  <c r="AC47" i="2"/>
  <c r="AC47" i="3"/>
  <c r="AI47" i="2"/>
  <c r="AI47" i="3"/>
  <c r="AL47" i="2"/>
  <c r="AL47" i="3"/>
  <c r="AQ47" i="2"/>
  <c r="AQ47" i="3"/>
  <c r="CR47" i="2"/>
  <c r="CR47" i="3"/>
  <c r="AR47" i="2"/>
  <c r="AR47" i="3"/>
  <c r="AU47" i="2"/>
  <c r="AU47" i="3"/>
  <c r="AZ47" i="2"/>
  <c r="AZ47" i="3"/>
  <c r="BD47" i="2"/>
  <c r="BD47" i="3"/>
  <c r="BG47" i="2"/>
  <c r="BG47" i="3"/>
  <c r="BJ47" i="2"/>
  <c r="BJ47" i="3"/>
  <c r="BK47" i="2"/>
  <c r="BK47" i="3"/>
  <c r="BL47" i="2"/>
  <c r="BL47" i="3"/>
  <c r="BM47" i="2"/>
  <c r="BM47" i="3"/>
  <c r="BV47" i="2"/>
  <c r="BV47" i="3"/>
  <c r="CA47" i="2"/>
  <c r="CA47" i="3"/>
  <c r="D47" i="2"/>
  <c r="D47" i="3"/>
  <c r="CC47" i="2"/>
  <c r="CC47" i="3"/>
  <c r="CD47" i="2"/>
  <c r="CD47" i="3"/>
  <c r="CF47" i="2"/>
  <c r="CF47" i="3"/>
  <c r="CK47" i="2"/>
  <c r="CK47" i="3"/>
  <c r="CM47" i="2"/>
  <c r="CM47" i="3"/>
  <c r="CO47" i="2"/>
  <c r="CO47" i="3"/>
  <c r="CP47" i="2"/>
  <c r="CP47" i="3"/>
  <c r="FD46" i="2"/>
  <c r="FD46" i="3"/>
  <c r="CV46" i="2"/>
  <c r="CV46" i="3"/>
  <c r="B48" i="8"/>
  <c r="BW48" i="2"/>
  <c r="BW48" i="3"/>
  <c r="GU48" i="2"/>
  <c r="GU48" i="3"/>
  <c r="J48" i="2"/>
  <c r="J48" i="3"/>
  <c r="M48" i="2"/>
  <c r="M48" i="3"/>
  <c r="N48" i="2"/>
  <c r="N48" i="3"/>
  <c r="U48" i="2"/>
  <c r="U48" i="3"/>
  <c r="W48" i="2"/>
  <c r="W48" i="3"/>
  <c r="Z48" i="2"/>
  <c r="Z48" i="3"/>
  <c r="AB48" i="2"/>
  <c r="AB48" i="3"/>
  <c r="AC48" i="2"/>
  <c r="AC48" i="3"/>
  <c r="AI48" i="2"/>
  <c r="AI48" i="3"/>
  <c r="AL48" i="2"/>
  <c r="AL48" i="3"/>
  <c r="AQ48" i="2"/>
  <c r="AQ48" i="3"/>
  <c r="CR48" i="2"/>
  <c r="CR48" i="3"/>
  <c r="AR48" i="2"/>
  <c r="AR48" i="3"/>
  <c r="AU48" i="2"/>
  <c r="AU48" i="3"/>
  <c r="AZ48" i="2"/>
  <c r="AZ48" i="3"/>
  <c r="BD48" i="2"/>
  <c r="BD48" i="3"/>
  <c r="BG48" i="2"/>
  <c r="BG48" i="3"/>
  <c r="BJ48" i="2"/>
  <c r="BJ48" i="3"/>
  <c r="BK48" i="2"/>
  <c r="BK48" i="3"/>
  <c r="BL48" i="2"/>
  <c r="BL48" i="3"/>
  <c r="BM48" i="2"/>
  <c r="BM48" i="3"/>
  <c r="BV48" i="2"/>
  <c r="BV48" i="3"/>
  <c r="CA48" i="2"/>
  <c r="CA48" i="3"/>
  <c r="D48" i="2"/>
  <c r="D48" i="3"/>
  <c r="CC48" i="2"/>
  <c r="CC48" i="3"/>
  <c r="CD48" i="2"/>
  <c r="CD48" i="3"/>
  <c r="CF48" i="2"/>
  <c r="CF48" i="3"/>
  <c r="CK48" i="2"/>
  <c r="CK48" i="3"/>
  <c r="CM48" i="2"/>
  <c r="CM48" i="3"/>
  <c r="CO48" i="2"/>
  <c r="CO48" i="3"/>
  <c r="CP48" i="2"/>
  <c r="CP48" i="3"/>
  <c r="FD47" i="2"/>
  <c r="FD47" i="3"/>
  <c r="CV47" i="2"/>
  <c r="CV47" i="3"/>
  <c r="B49" i="8"/>
  <c r="BW49" i="2"/>
  <c r="BW49" i="3"/>
  <c r="GU49" i="2"/>
  <c r="GU49" i="3"/>
  <c r="J49" i="2"/>
  <c r="J49" i="3"/>
  <c r="M49" i="2"/>
  <c r="M49" i="3"/>
  <c r="N49" i="2"/>
  <c r="N49" i="3"/>
  <c r="U49" i="2"/>
  <c r="U49" i="3"/>
  <c r="W49" i="2"/>
  <c r="W49" i="3"/>
  <c r="Z49" i="2"/>
  <c r="Z49" i="3"/>
  <c r="AB49" i="2"/>
  <c r="AB49" i="3"/>
  <c r="AC49" i="2"/>
  <c r="AC49" i="3"/>
  <c r="AI49" i="2"/>
  <c r="AI49" i="3"/>
  <c r="AL49" i="2"/>
  <c r="AL49" i="3"/>
  <c r="AQ49" i="2"/>
  <c r="AQ49" i="3"/>
  <c r="CR49" i="2"/>
  <c r="CR49" i="3"/>
  <c r="AR49" i="2"/>
  <c r="AR49" i="3"/>
  <c r="AU49" i="2"/>
  <c r="AU49" i="3"/>
  <c r="AZ49" i="2"/>
  <c r="AZ49" i="3"/>
  <c r="BD49" i="2"/>
  <c r="BD49" i="3"/>
  <c r="BG49" i="2"/>
  <c r="BG49" i="3"/>
  <c r="BJ49" i="2"/>
  <c r="BJ49" i="3"/>
  <c r="BK49" i="2"/>
  <c r="BK49" i="3"/>
  <c r="BL49" i="2"/>
  <c r="BL49" i="3"/>
  <c r="BM49" i="2"/>
  <c r="BM49" i="3"/>
  <c r="BV49" i="2"/>
  <c r="BV49" i="3"/>
  <c r="CA49" i="2"/>
  <c r="CA49" i="3"/>
  <c r="D49" i="2"/>
  <c r="D49" i="3"/>
  <c r="CC49" i="2"/>
  <c r="CC49" i="3"/>
  <c r="CD49" i="2"/>
  <c r="CD49" i="3"/>
  <c r="CF49" i="2"/>
  <c r="CF49" i="3"/>
  <c r="CK49" i="2"/>
  <c r="CK49" i="3"/>
  <c r="CM49" i="2"/>
  <c r="CM49" i="3"/>
  <c r="CO49" i="2"/>
  <c r="CO49" i="3"/>
  <c r="CP49" i="2"/>
  <c r="CP49" i="3"/>
  <c r="FD48" i="2"/>
  <c r="FD48" i="3"/>
  <c r="CV48" i="2"/>
  <c r="CV48" i="3"/>
  <c r="B50" i="8"/>
  <c r="BW50" i="2"/>
  <c r="BW50" i="3"/>
  <c r="GU50" i="2"/>
  <c r="GU50" i="3"/>
  <c r="J50" i="2"/>
  <c r="J50" i="3"/>
  <c r="M50" i="2"/>
  <c r="M50" i="3"/>
  <c r="N50" i="2"/>
  <c r="N50" i="3"/>
  <c r="U50" i="2"/>
  <c r="U50" i="3"/>
  <c r="W50" i="2"/>
  <c r="W50" i="3"/>
  <c r="Z50" i="2"/>
  <c r="Z50" i="3"/>
  <c r="AB50" i="2"/>
  <c r="AB50" i="3"/>
  <c r="AC50" i="2"/>
  <c r="AC50" i="3"/>
  <c r="AI50" i="2"/>
  <c r="AI50" i="3"/>
  <c r="AL50" i="2"/>
  <c r="AL50" i="3"/>
  <c r="AQ50" i="2"/>
  <c r="AQ50" i="3"/>
  <c r="CR50" i="2"/>
  <c r="CR50" i="3"/>
  <c r="AR50" i="2"/>
  <c r="AR50" i="3"/>
  <c r="AU50" i="2"/>
  <c r="AU50" i="3"/>
  <c r="AZ50" i="2"/>
  <c r="AZ50" i="3"/>
  <c r="BD50" i="2"/>
  <c r="BD50" i="3"/>
  <c r="BG50" i="2"/>
  <c r="BG50" i="3"/>
  <c r="BJ50" i="2"/>
  <c r="BJ50" i="3"/>
  <c r="BK50" i="2"/>
  <c r="BK50" i="3"/>
  <c r="BL50" i="2"/>
  <c r="BL50" i="3"/>
  <c r="BM50" i="2"/>
  <c r="BM50" i="3"/>
  <c r="BV50" i="2"/>
  <c r="BV50" i="3"/>
  <c r="CA50" i="2"/>
  <c r="CA50" i="3"/>
  <c r="D50" i="2"/>
  <c r="D50" i="3"/>
  <c r="CC50" i="2"/>
  <c r="CC50" i="3"/>
  <c r="CD50" i="2"/>
  <c r="CD50" i="3"/>
  <c r="CF50" i="2"/>
  <c r="CF50" i="3"/>
  <c r="CK50" i="2"/>
  <c r="CK50" i="3"/>
  <c r="CM50" i="2"/>
  <c r="CM50" i="3"/>
  <c r="CO50" i="2"/>
  <c r="CO50" i="3"/>
  <c r="CP50" i="2"/>
  <c r="CP50" i="3"/>
  <c r="FD49" i="2"/>
  <c r="FD49" i="3"/>
  <c r="CV49" i="2"/>
  <c r="CV49" i="3"/>
  <c r="B51" i="8"/>
  <c r="BW51" i="2"/>
  <c r="BW51" i="3"/>
  <c r="GU51" i="2"/>
  <c r="GU51" i="3"/>
  <c r="J51" i="2"/>
  <c r="J51" i="3"/>
  <c r="M51" i="2"/>
  <c r="M51" i="3"/>
  <c r="N51" i="2"/>
  <c r="N51" i="3"/>
  <c r="U51" i="2"/>
  <c r="U51" i="3"/>
  <c r="W51" i="2"/>
  <c r="W51" i="3"/>
  <c r="Z51" i="2"/>
  <c r="Z51" i="3"/>
  <c r="AB51" i="2"/>
  <c r="AB51" i="3"/>
  <c r="AC51" i="2"/>
  <c r="AC51" i="3"/>
  <c r="AI51" i="2"/>
  <c r="AI51" i="3"/>
  <c r="AL51" i="2"/>
  <c r="AL51" i="3"/>
  <c r="AQ51" i="2"/>
  <c r="AQ51" i="3"/>
  <c r="CR51" i="2"/>
  <c r="CR51" i="3"/>
  <c r="AR51" i="2"/>
  <c r="AR51" i="3"/>
  <c r="AU51" i="2"/>
  <c r="AU51" i="3"/>
  <c r="AZ51" i="2"/>
  <c r="AZ51" i="3"/>
  <c r="BD51" i="2"/>
  <c r="BD51" i="3"/>
  <c r="BG51" i="2"/>
  <c r="BG51" i="3"/>
  <c r="BJ51" i="2"/>
  <c r="BJ51" i="3"/>
  <c r="BK51" i="2"/>
  <c r="BK51" i="3"/>
  <c r="BL51" i="2"/>
  <c r="BL51" i="3"/>
  <c r="BM51" i="2"/>
  <c r="BM51" i="3"/>
  <c r="BV51" i="2"/>
  <c r="BV51" i="3"/>
  <c r="CA51" i="2"/>
  <c r="CA51" i="3"/>
  <c r="D51" i="2"/>
  <c r="D51" i="3"/>
  <c r="CC51" i="2"/>
  <c r="CC51" i="3"/>
  <c r="CD51" i="2"/>
  <c r="CD51" i="3"/>
  <c r="CF51" i="2"/>
  <c r="CF51" i="3"/>
  <c r="CK51" i="2"/>
  <c r="CK51" i="3"/>
  <c r="CM51" i="2"/>
  <c r="CM51" i="3"/>
  <c r="CO51" i="2"/>
  <c r="CO51" i="3"/>
  <c r="CP51" i="2"/>
  <c r="CP51" i="3"/>
  <c r="FD50" i="2"/>
  <c r="FD50" i="3"/>
  <c r="CV50" i="2"/>
  <c r="CV50" i="3"/>
  <c r="B52" i="8"/>
  <c r="BW52" i="2"/>
  <c r="BW52" i="3"/>
  <c r="GU52" i="2"/>
  <c r="GU52" i="3"/>
  <c r="J52" i="2"/>
  <c r="J52" i="3"/>
  <c r="M52" i="2"/>
  <c r="M52" i="3"/>
  <c r="N52" i="2"/>
  <c r="N52" i="3"/>
  <c r="U52" i="2"/>
  <c r="U52" i="3"/>
  <c r="W52" i="2"/>
  <c r="W52" i="3"/>
  <c r="Z52" i="2"/>
  <c r="Z52" i="3"/>
  <c r="AB52" i="2"/>
  <c r="AB52" i="3"/>
  <c r="AC52" i="2"/>
  <c r="AC52" i="3"/>
  <c r="AI52" i="2"/>
  <c r="AI52" i="3"/>
  <c r="AL52" i="2"/>
  <c r="AL52" i="3"/>
  <c r="AQ52" i="2"/>
  <c r="AQ52" i="3"/>
  <c r="CR52" i="2"/>
  <c r="CR52" i="3"/>
  <c r="AR52" i="2"/>
  <c r="AR52" i="3"/>
  <c r="AU52" i="2"/>
  <c r="AU52" i="3"/>
  <c r="AZ52" i="2"/>
  <c r="AZ52" i="3"/>
  <c r="BD52" i="2"/>
  <c r="BD52" i="3"/>
  <c r="BG52" i="2"/>
  <c r="BG52" i="3"/>
  <c r="BJ52" i="2"/>
  <c r="BJ52" i="3"/>
  <c r="BK52" i="2"/>
  <c r="BK52" i="3"/>
  <c r="BL52" i="2"/>
  <c r="BL52" i="3"/>
  <c r="BM52" i="2"/>
  <c r="BM52" i="3"/>
  <c r="BV52" i="2"/>
  <c r="BV52" i="3"/>
  <c r="CA52" i="2"/>
  <c r="CA52" i="3"/>
  <c r="D52" i="2"/>
  <c r="D52" i="3"/>
  <c r="CC52" i="2"/>
  <c r="CC52" i="3"/>
  <c r="CD52" i="2"/>
  <c r="CD52" i="3"/>
  <c r="CF52" i="2"/>
  <c r="CF52" i="3"/>
  <c r="CK52" i="2"/>
  <c r="CK52" i="3"/>
  <c r="CM52" i="2"/>
  <c r="CM52" i="3"/>
  <c r="CO52" i="2"/>
  <c r="CO52" i="3"/>
  <c r="CP52" i="2"/>
  <c r="CP52" i="3"/>
  <c r="FD51" i="2"/>
  <c r="FD51" i="3"/>
  <c r="CV51" i="2"/>
  <c r="CV51" i="3"/>
  <c r="B53" i="8"/>
  <c r="BW53" i="2"/>
  <c r="BW53" i="3"/>
  <c r="GU53" i="2"/>
  <c r="GU53" i="3"/>
  <c r="J53" i="2"/>
  <c r="J53" i="3"/>
  <c r="M53" i="2"/>
  <c r="M53" i="3"/>
  <c r="N53" i="2"/>
  <c r="N53" i="3"/>
  <c r="U53" i="2"/>
  <c r="U53" i="3"/>
  <c r="W53" i="2"/>
  <c r="W53" i="3"/>
  <c r="Z53" i="2"/>
  <c r="Z53" i="3"/>
  <c r="AB53" i="2"/>
  <c r="AB53" i="3"/>
  <c r="AC53" i="2"/>
  <c r="AC53" i="3"/>
  <c r="AI53" i="2"/>
  <c r="AI53" i="3"/>
  <c r="AL53" i="2"/>
  <c r="AL53" i="3"/>
  <c r="AQ53" i="2"/>
  <c r="AQ53" i="3"/>
  <c r="CR53" i="2"/>
  <c r="CR53" i="3"/>
  <c r="AR53" i="2"/>
  <c r="AR53" i="3"/>
  <c r="AU53" i="2"/>
  <c r="AU53" i="3"/>
  <c r="AZ53" i="2"/>
  <c r="AZ53" i="3"/>
  <c r="BD53" i="2"/>
  <c r="BD53" i="3"/>
  <c r="BG53" i="2"/>
  <c r="BG53" i="3"/>
  <c r="BJ53" i="2"/>
  <c r="BJ53" i="3"/>
  <c r="BK53" i="2"/>
  <c r="BK53" i="3"/>
  <c r="BL53" i="2"/>
  <c r="BL53" i="3"/>
  <c r="BM53" i="2"/>
  <c r="BM53" i="3"/>
  <c r="BV53" i="2"/>
  <c r="BV53" i="3"/>
  <c r="CA53" i="2"/>
  <c r="CA53" i="3"/>
  <c r="D53" i="2"/>
  <c r="D53" i="3"/>
  <c r="CC53" i="2"/>
  <c r="CC53" i="3"/>
  <c r="CD53" i="2"/>
  <c r="CD53" i="3"/>
  <c r="CF53" i="2"/>
  <c r="CF53" i="3"/>
  <c r="CK53" i="2"/>
  <c r="CK53" i="3"/>
  <c r="CM53" i="2"/>
  <c r="CM53" i="3"/>
  <c r="CO53" i="2"/>
  <c r="CO53" i="3"/>
  <c r="CP53" i="2"/>
  <c r="CP53" i="3"/>
  <c r="FD52" i="2"/>
  <c r="FD52" i="3"/>
  <c r="CV52" i="2"/>
  <c r="CV52" i="3"/>
  <c r="B54" i="8"/>
  <c r="BW54" i="2"/>
  <c r="BW54" i="3"/>
  <c r="GU54" i="2"/>
  <c r="GU54" i="3"/>
  <c r="J54" i="2"/>
  <c r="J54" i="3"/>
  <c r="M54" i="2"/>
  <c r="M54" i="3"/>
  <c r="N54" i="2"/>
  <c r="N54" i="3"/>
  <c r="U54" i="2"/>
  <c r="U54" i="3"/>
  <c r="W54" i="2"/>
  <c r="W54" i="3"/>
  <c r="Z54" i="2"/>
  <c r="Z54" i="3"/>
  <c r="AB54" i="2"/>
  <c r="AB54" i="3"/>
  <c r="AC54" i="2"/>
  <c r="AC54" i="3"/>
  <c r="AI54" i="2"/>
  <c r="AI54" i="3"/>
  <c r="AL54" i="2"/>
  <c r="AL54" i="3"/>
  <c r="AQ54" i="2"/>
  <c r="AQ54" i="3"/>
  <c r="CR54" i="2"/>
  <c r="CR54" i="3"/>
  <c r="AR54" i="2"/>
  <c r="AR54" i="3"/>
  <c r="AU54" i="2"/>
  <c r="AU54" i="3"/>
  <c r="AZ54" i="2"/>
  <c r="AZ54" i="3"/>
  <c r="BD54" i="2"/>
  <c r="BD54" i="3"/>
  <c r="BG54" i="2"/>
  <c r="BG54" i="3"/>
  <c r="BJ54" i="2"/>
  <c r="BJ54" i="3"/>
  <c r="BK54" i="2"/>
  <c r="BK54" i="3"/>
  <c r="BL54" i="2"/>
  <c r="BL54" i="3"/>
  <c r="BM54" i="2"/>
  <c r="BM54" i="3"/>
  <c r="BV54" i="2"/>
  <c r="BV54" i="3"/>
  <c r="CA54" i="2"/>
  <c r="CA54" i="3"/>
  <c r="D54" i="2"/>
  <c r="D54" i="3"/>
  <c r="CC54" i="2"/>
  <c r="CC54" i="3"/>
  <c r="CD54" i="2"/>
  <c r="CD54" i="3"/>
  <c r="CF54" i="2"/>
  <c r="CF54" i="3"/>
  <c r="CK54" i="2"/>
  <c r="CK54" i="3"/>
  <c r="CM54" i="2"/>
  <c r="CM54" i="3"/>
  <c r="CO54" i="2"/>
  <c r="CO54" i="3"/>
  <c r="CP54" i="2"/>
  <c r="CP54" i="3"/>
  <c r="FD53" i="2"/>
  <c r="FD53" i="3"/>
  <c r="CV53" i="2"/>
  <c r="CV53" i="3"/>
  <c r="B55" i="8"/>
  <c r="BW55" i="3"/>
  <c r="GU55" i="3"/>
  <c r="J55" i="3"/>
  <c r="M55" i="3"/>
  <c r="N55" i="3"/>
  <c r="U55" i="3"/>
  <c r="W55" i="3"/>
  <c r="Z55" i="3"/>
  <c r="AB55" i="3"/>
  <c r="AC55" i="3"/>
  <c r="AI55" i="3"/>
  <c r="AL55" i="3"/>
  <c r="AQ55" i="3"/>
  <c r="CR55" i="3"/>
  <c r="AR55" i="3"/>
  <c r="AU55" i="3"/>
  <c r="AZ55" i="3"/>
  <c r="BD55" i="3"/>
  <c r="BG55" i="3"/>
  <c r="BJ55" i="3"/>
  <c r="BK55" i="3"/>
  <c r="BL55" i="3"/>
  <c r="BM55" i="3"/>
  <c r="BV55" i="3"/>
  <c r="CA55" i="3"/>
  <c r="D55" i="3"/>
  <c r="CC55" i="3"/>
  <c r="CD55" i="3"/>
  <c r="CF55" i="3"/>
  <c r="CK55" i="3"/>
  <c r="CM55" i="3"/>
  <c r="CO55" i="3"/>
  <c r="CP55" i="3"/>
  <c r="FD54" i="2"/>
  <c r="FD54" i="3"/>
  <c r="CV54" i="2"/>
  <c r="CV54" i="3"/>
  <c r="B56" i="8"/>
  <c r="FD55" i="3"/>
  <c r="CV55" i="3"/>
  <c r="B57" i="8"/>
  <c r="GU4" i="2"/>
  <c r="GU5" i="3"/>
  <c r="J4" i="2"/>
  <c r="J5" i="3"/>
  <c r="AC4" i="2"/>
  <c r="AC5" i="3"/>
  <c r="AI4" i="2"/>
  <c r="AI5" i="3"/>
  <c r="AL4" i="2"/>
  <c r="AL5" i="3"/>
  <c r="AQ4" i="2"/>
  <c r="AQ5" i="3"/>
  <c r="CR4" i="2"/>
  <c r="CR5" i="3"/>
  <c r="AR4" i="2"/>
  <c r="AR5" i="3"/>
  <c r="AU4" i="2"/>
  <c r="AU5" i="3"/>
  <c r="AZ4" i="2"/>
  <c r="AZ5" i="3"/>
  <c r="BD4" i="2"/>
  <c r="BD5" i="3"/>
  <c r="BJ4" i="2"/>
  <c r="BJ5" i="3"/>
  <c r="BK4" i="2"/>
  <c r="BK5" i="3"/>
  <c r="BL4" i="2"/>
  <c r="BL5" i="3"/>
  <c r="BM4" i="2"/>
  <c r="BM5" i="3"/>
  <c r="BV4" i="2"/>
  <c r="BV5" i="3"/>
  <c r="CA4" i="2"/>
  <c r="CA5" i="3"/>
  <c r="CC4" i="2"/>
  <c r="CC5" i="3"/>
  <c r="CF4" i="2"/>
  <c r="CF5" i="3"/>
  <c r="CK4" i="2"/>
  <c r="CK5" i="3"/>
  <c r="CM4" i="2"/>
  <c r="CM5" i="3"/>
  <c r="CO4" i="2"/>
  <c r="CO5" i="3"/>
  <c r="CP4" i="2"/>
  <c r="CP5" i="3"/>
  <c r="CR3" i="2"/>
  <c r="CR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4" i="3"/>
  <c r="DD54" i="2"/>
  <c r="DD55" i="3"/>
  <c r="C2" i="7"/>
  <c r="E2" i="7"/>
  <c r="F2" i="7"/>
  <c r="G2" i="7"/>
  <c r="H2" i="7"/>
  <c r="I2" i="7"/>
  <c r="J2" i="7"/>
  <c r="K2" i="7"/>
  <c r="L2" i="7"/>
  <c r="M2" i="7"/>
  <c r="O2" i="7"/>
  <c r="P2" i="7"/>
  <c r="Q2" i="7"/>
  <c r="R2" i="7"/>
  <c r="S2" i="7"/>
  <c r="T2" i="7"/>
  <c r="U2" i="7"/>
  <c r="V2" i="7"/>
  <c r="W2" i="7"/>
  <c r="X2" i="7"/>
  <c r="Y2" i="7"/>
  <c r="Z2" i="7"/>
  <c r="AB2" i="7"/>
  <c r="AC2" i="7"/>
  <c r="AD2" i="7"/>
  <c r="AE2" i="7"/>
  <c r="AF2" i="7"/>
  <c r="AG2" i="7"/>
  <c r="AH2" i="7"/>
  <c r="AI2" i="7"/>
  <c r="AJ2" i="7"/>
  <c r="AK2" i="7"/>
  <c r="AL2" i="7"/>
  <c r="AN2" i="7"/>
  <c r="AO2" i="7"/>
  <c r="AP2" i="7"/>
  <c r="AQ2" i="7"/>
  <c r="AR2" i="7"/>
  <c r="AS2" i="7"/>
  <c r="AT2" i="7"/>
  <c r="AU2" i="7"/>
  <c r="AV2" i="7"/>
  <c r="AW2" i="7"/>
  <c r="AY2" i="7"/>
  <c r="AZ2" i="7"/>
  <c r="BA2" i="7"/>
  <c r="BB2" i="7"/>
  <c r="BC2" i="7"/>
  <c r="BD2" i="7"/>
  <c r="BE2" i="7"/>
  <c r="BF2" i="7"/>
  <c r="BG2" i="7"/>
  <c r="BH2" i="7"/>
  <c r="BI2" i="7"/>
  <c r="BJ2" i="7"/>
  <c r="BK2" i="7"/>
  <c r="BL2" i="7"/>
  <c r="BM2" i="7"/>
  <c r="BN2" i="7"/>
  <c r="BO2" i="7"/>
  <c r="BP2" i="7"/>
  <c r="BQ2" i="7"/>
  <c r="BR2" i="7"/>
  <c r="BS2" i="7"/>
  <c r="BT2" i="7"/>
  <c r="BU2" i="7"/>
  <c r="BV2" i="7"/>
  <c r="BW2" i="7"/>
  <c r="BX2" i="7"/>
  <c r="BY2" i="7"/>
  <c r="BZ2" i="7"/>
  <c r="CA2" i="7"/>
  <c r="CB2" i="7"/>
  <c r="CC2" i="7"/>
  <c r="CD2" i="7"/>
  <c r="CE2" i="7"/>
  <c r="CG2" i="7"/>
  <c r="CH2" i="7"/>
  <c r="CI2" i="7"/>
  <c r="CJ2" i="7"/>
  <c r="CK2" i="7"/>
  <c r="CL2" i="7"/>
  <c r="CM2" i="7"/>
  <c r="CO2" i="7"/>
  <c r="CP2" i="7"/>
  <c r="CR2" i="7"/>
  <c r="CS2" i="7"/>
  <c r="CT2" i="7"/>
  <c r="CU2" i="7"/>
  <c r="CV2" i="7"/>
  <c r="CW2" i="7"/>
  <c r="CX2" i="7"/>
  <c r="CY2" i="7"/>
  <c r="CZ2" i="7"/>
  <c r="DA2" i="7"/>
  <c r="DB2" i="7"/>
  <c r="DC2" i="7"/>
  <c r="DD2" i="7"/>
  <c r="DE2" i="7"/>
  <c r="DF2" i="7"/>
  <c r="DG2" i="7"/>
  <c r="C3" i="7"/>
  <c r="D3" i="7"/>
  <c r="E3" i="7"/>
  <c r="F3" i="7"/>
  <c r="G3" i="7"/>
  <c r="H3" i="7"/>
  <c r="I3" i="7"/>
  <c r="J3" i="7"/>
  <c r="K3" i="7"/>
  <c r="L3" i="7"/>
  <c r="M3" i="7"/>
  <c r="N3" i="7"/>
  <c r="O3" i="7"/>
  <c r="P3" i="7"/>
  <c r="Q3" i="7"/>
  <c r="R3" i="7"/>
  <c r="S3" i="7"/>
  <c r="T3" i="7"/>
  <c r="U3" i="7"/>
  <c r="V3" i="7"/>
  <c r="W3" i="7"/>
  <c r="X3" i="7"/>
  <c r="Y3" i="7"/>
  <c r="Z3" i="7"/>
  <c r="AA3" i="7"/>
  <c r="AB3" i="7"/>
  <c r="AC3" i="7"/>
  <c r="AD3" i="7"/>
  <c r="AE3" i="7"/>
  <c r="AF3" i="7"/>
  <c r="AG3" i="7"/>
  <c r="AH3" i="7"/>
  <c r="AI3" i="7"/>
  <c r="AJ3" i="7"/>
  <c r="AK3" i="7"/>
  <c r="AL3" i="7"/>
  <c r="AM3" i="7"/>
  <c r="AN3" i="7"/>
  <c r="AO3" i="7"/>
  <c r="AP3" i="7"/>
  <c r="AQ3" i="7"/>
  <c r="AR3" i="7"/>
  <c r="AS3" i="7"/>
  <c r="AT3" i="7"/>
  <c r="AU3" i="7"/>
  <c r="AV3" i="7"/>
  <c r="AW3" i="7"/>
  <c r="AX3" i="7"/>
  <c r="AY3" i="7"/>
  <c r="AZ3" i="7"/>
  <c r="BA3" i="7"/>
  <c r="BB3" i="7"/>
  <c r="BC3" i="7"/>
  <c r="BD3" i="7"/>
  <c r="BE3" i="7"/>
  <c r="BF3" i="7"/>
  <c r="BG3" i="7"/>
  <c r="BH3" i="7"/>
  <c r="BI3" i="7"/>
  <c r="BJ3" i="7"/>
  <c r="BK3" i="7"/>
  <c r="BL3" i="7"/>
  <c r="BM3" i="7"/>
  <c r="BN3" i="7"/>
  <c r="BO3" i="7"/>
  <c r="BP3" i="7"/>
  <c r="BQ3" i="7"/>
  <c r="BR3" i="7"/>
  <c r="BS3" i="7"/>
  <c r="BT3" i="7"/>
  <c r="BU3" i="7"/>
  <c r="BV3" i="7"/>
  <c r="BW3" i="7"/>
  <c r="BX3" i="7"/>
  <c r="BY3" i="7"/>
  <c r="BZ3" i="7"/>
  <c r="CA3" i="7"/>
  <c r="CB3" i="7"/>
  <c r="CC3" i="7"/>
  <c r="CD3" i="7"/>
  <c r="CE3" i="7"/>
  <c r="CF3" i="7"/>
  <c r="CG3" i="7"/>
  <c r="CH3" i="7"/>
  <c r="CI3" i="7"/>
  <c r="CJ3" i="7"/>
  <c r="CK3" i="7"/>
  <c r="CL3" i="7"/>
  <c r="CM3" i="7"/>
  <c r="CN3" i="7"/>
  <c r="CO3" i="7"/>
  <c r="CP3" i="7"/>
  <c r="CQ3" i="7"/>
  <c r="CR3" i="7"/>
  <c r="CS3" i="7"/>
  <c r="CT3" i="7"/>
  <c r="CU3" i="7"/>
  <c r="CV3" i="7"/>
  <c r="CW3" i="7"/>
  <c r="CX3" i="7"/>
  <c r="CY3" i="7"/>
  <c r="CZ3" i="7"/>
  <c r="DA3" i="7"/>
  <c r="DB3" i="7"/>
  <c r="DC3" i="7"/>
  <c r="DD3" i="7"/>
  <c r="DE3" i="7"/>
  <c r="DF3" i="7"/>
  <c r="DG3" i="7"/>
  <c r="B2" i="8"/>
  <c r="AS55" i="7"/>
  <c r="C55" i="7"/>
  <c r="N55" i="7"/>
  <c r="O55" i="7"/>
  <c r="P55" i="7"/>
  <c r="Q55" i="7"/>
  <c r="Y55" i="7"/>
  <c r="Z55" i="7"/>
  <c r="CA55" i="7"/>
  <c r="D55" i="7"/>
  <c r="E55" i="7"/>
  <c r="F55" i="7"/>
  <c r="G55" i="7"/>
  <c r="H55" i="7"/>
  <c r="I55" i="7"/>
  <c r="J55" i="7"/>
  <c r="K55" i="7"/>
  <c r="L55" i="7"/>
  <c r="M55" i="7"/>
  <c r="R55" i="7"/>
  <c r="S55" i="7"/>
  <c r="T55" i="7"/>
  <c r="U55" i="7"/>
  <c r="V55" i="7"/>
  <c r="W55" i="7"/>
  <c r="X55" i="7"/>
  <c r="AA55" i="7"/>
  <c r="B55" i="7"/>
  <c r="AB55" i="7"/>
  <c r="AC55" i="7"/>
  <c r="AD55" i="7"/>
  <c r="AE55" i="7"/>
  <c r="AF55" i="7"/>
  <c r="AG55" i="7"/>
  <c r="AH55" i="7"/>
  <c r="G54" i="7"/>
  <c r="B54" i="7"/>
  <c r="E54" i="7"/>
  <c r="F54" i="7"/>
  <c r="H54" i="7"/>
  <c r="I54" i="7"/>
  <c r="Z54" i="7"/>
  <c r="AC54" i="7"/>
  <c r="BP54" i="7"/>
  <c r="T54" i="7"/>
  <c r="AL54" i="7"/>
  <c r="D54" i="7"/>
  <c r="C57" i="8"/>
  <c r="AI55" i="7"/>
  <c r="AJ55" i="7"/>
  <c r="AK55" i="7"/>
  <c r="AL55" i="7"/>
  <c r="AM55" i="7"/>
  <c r="AN55" i="7"/>
  <c r="AO55" i="7"/>
  <c r="AP55" i="7"/>
  <c r="AQ55" i="7"/>
  <c r="AR55" i="7"/>
  <c r="AT55" i="7"/>
  <c r="AU55" i="7"/>
  <c r="AV55" i="7"/>
  <c r="AW55" i="7"/>
  <c r="AX55" i="7"/>
  <c r="AY55" i="7"/>
  <c r="AZ55" i="7"/>
  <c r="BA55" i="7"/>
  <c r="BB55" i="7"/>
  <c r="BC55" i="7"/>
  <c r="BD55" i="7"/>
  <c r="BE55" i="7"/>
  <c r="BF55" i="7"/>
  <c r="BG55" i="7"/>
  <c r="BH55" i="7"/>
  <c r="BI55" i="7"/>
  <c r="BJ55" i="7"/>
  <c r="BK55" i="7"/>
  <c r="BL55" i="7"/>
  <c r="BM55" i="7"/>
  <c r="BN55" i="7"/>
  <c r="BO55" i="7"/>
  <c r="BP55" i="7"/>
  <c r="BQ55" i="7"/>
  <c r="BR55" i="7"/>
  <c r="BS55" i="7"/>
  <c r="BT55" i="7"/>
  <c r="BU55" i="7"/>
  <c r="BV55" i="7"/>
  <c r="BW55" i="7"/>
  <c r="BX55" i="7"/>
  <c r="BY55" i="7"/>
  <c r="BZ55" i="7"/>
  <c r="CB55" i="7"/>
  <c r="CC55" i="7"/>
  <c r="CD55" i="7"/>
  <c r="CE55" i="7"/>
  <c r="CF55" i="7"/>
  <c r="CG55" i="7"/>
  <c r="CH55" i="7"/>
  <c r="CI55" i="7"/>
  <c r="CJ55" i="7"/>
  <c r="CK55" i="7"/>
  <c r="CL55" i="7"/>
  <c r="CM55" i="7"/>
  <c r="CN55" i="7"/>
  <c r="CO55" i="7"/>
  <c r="CP55" i="7"/>
  <c r="CQ55" i="7"/>
  <c r="CR55" i="7"/>
  <c r="CS55" i="7"/>
  <c r="CT55" i="7"/>
  <c r="CU55" i="7"/>
  <c r="CV55" i="7"/>
  <c r="CW55" i="7"/>
  <c r="CX55" i="7"/>
  <c r="CY55" i="7"/>
  <c r="CZ55" i="7"/>
  <c r="DA55" i="7"/>
  <c r="DB55" i="7"/>
  <c r="DC55" i="7"/>
  <c r="DD55" i="7"/>
  <c r="DE55" i="7"/>
  <c r="DF55" i="7"/>
  <c r="DG55" i="7"/>
  <c r="F5" i="7"/>
  <c r="G5" i="7"/>
  <c r="H5" i="7"/>
  <c r="I5" i="7"/>
  <c r="J5" i="7"/>
  <c r="K5" i="7"/>
  <c r="L5" i="7"/>
  <c r="M5" i="7"/>
  <c r="N5" i="7"/>
  <c r="O5" i="7"/>
  <c r="P5" i="7"/>
  <c r="Q5" i="7"/>
  <c r="R5" i="7"/>
  <c r="S5" i="7"/>
  <c r="T5" i="7"/>
  <c r="BD5" i="7"/>
  <c r="CK5" i="7"/>
  <c r="BY5" i="7"/>
  <c r="CW5" i="7"/>
  <c r="CE5" i="7"/>
  <c r="X5" i="7"/>
  <c r="Z5" i="7"/>
  <c r="AC5" i="7"/>
  <c r="Y5" i="7"/>
  <c r="AE5" i="7"/>
  <c r="B5" i="7"/>
  <c r="C5" i="7"/>
  <c r="DF5" i="7"/>
  <c r="DG5" i="7"/>
  <c r="DE5" i="7"/>
  <c r="CV5" i="7"/>
  <c r="CP5" i="7"/>
  <c r="CJ5" i="7"/>
  <c r="AS5" i="7"/>
  <c r="CA5" i="7"/>
  <c r="D5" i="7"/>
  <c r="E5" i="7"/>
  <c r="U5" i="7"/>
  <c r="V5" i="7"/>
  <c r="W5" i="7"/>
  <c r="AA5" i="7"/>
  <c r="AB5" i="7"/>
  <c r="AD5" i="7"/>
  <c r="AF5" i="7"/>
  <c r="AG5" i="7"/>
  <c r="AH5" i="7"/>
  <c r="G4" i="7"/>
  <c r="B4" i="7"/>
  <c r="E4" i="7"/>
  <c r="F4" i="7"/>
  <c r="H4" i="7"/>
  <c r="I4" i="7"/>
  <c r="Z4" i="7"/>
  <c r="AC4" i="7"/>
  <c r="BP4" i="7"/>
  <c r="T4" i="7"/>
  <c r="AL4" i="7"/>
  <c r="D4" i="7"/>
  <c r="C7" i="8"/>
  <c r="F6" i="7"/>
  <c r="G6" i="7"/>
  <c r="H6" i="7"/>
  <c r="I6" i="7"/>
  <c r="J6" i="7"/>
  <c r="K6" i="7"/>
  <c r="L6" i="7"/>
  <c r="M6" i="7"/>
  <c r="N6" i="7"/>
  <c r="O6" i="7"/>
  <c r="P6" i="7"/>
  <c r="Q6" i="7"/>
  <c r="R6" i="7"/>
  <c r="S6" i="7"/>
  <c r="T6" i="7"/>
  <c r="BD6" i="7"/>
  <c r="CK6" i="7"/>
  <c r="BY6" i="7"/>
  <c r="CE6" i="7"/>
  <c r="X6" i="7"/>
  <c r="Z6" i="7"/>
  <c r="AC6" i="7"/>
  <c r="Y6" i="7"/>
  <c r="AE6" i="7"/>
  <c r="B6" i="7"/>
  <c r="C6" i="7"/>
  <c r="DF6" i="7"/>
  <c r="DE6" i="7"/>
  <c r="CV6" i="7"/>
  <c r="CP6" i="7"/>
  <c r="CJ6" i="7"/>
  <c r="AS6" i="7"/>
  <c r="CA6" i="7"/>
  <c r="D6" i="7"/>
  <c r="E6" i="7"/>
  <c r="U6" i="7"/>
  <c r="V6" i="7"/>
  <c r="W6" i="7"/>
  <c r="AA6" i="7"/>
  <c r="AB6" i="7"/>
  <c r="AD6" i="7"/>
  <c r="AF6" i="7"/>
  <c r="AG6" i="7"/>
  <c r="AH6" i="7"/>
  <c r="BP5" i="7"/>
  <c r="AL5" i="7"/>
  <c r="C8" i="8"/>
  <c r="F7" i="7"/>
  <c r="G7" i="7"/>
  <c r="H7" i="7"/>
  <c r="I7" i="7"/>
  <c r="J7" i="7"/>
  <c r="K7" i="7"/>
  <c r="L7" i="7"/>
  <c r="M7" i="7"/>
  <c r="N7" i="7"/>
  <c r="O7" i="7"/>
  <c r="P7" i="7"/>
  <c r="Q7" i="7"/>
  <c r="R7" i="7"/>
  <c r="S7" i="7"/>
  <c r="T7" i="7"/>
  <c r="BD7" i="7"/>
  <c r="CK7" i="7"/>
  <c r="BY7" i="7"/>
  <c r="CE7" i="7"/>
  <c r="X7" i="7"/>
  <c r="Z7" i="7"/>
  <c r="AC7" i="7"/>
  <c r="Y7" i="7"/>
  <c r="AE7" i="7"/>
  <c r="B7" i="7"/>
  <c r="C7" i="7"/>
  <c r="DF7" i="7"/>
  <c r="DE7" i="7"/>
  <c r="CV7" i="7"/>
  <c r="CP7" i="7"/>
  <c r="CJ7" i="7"/>
  <c r="AS7" i="7"/>
  <c r="CA7" i="7"/>
  <c r="D7" i="7"/>
  <c r="E7" i="7"/>
  <c r="U7" i="7"/>
  <c r="V7" i="7"/>
  <c r="W7" i="7"/>
  <c r="AA7" i="7"/>
  <c r="AB7" i="7"/>
  <c r="AD7" i="7"/>
  <c r="AF7" i="7"/>
  <c r="AG7" i="7"/>
  <c r="AH7" i="7"/>
  <c r="BP6" i="7"/>
  <c r="AL6" i="7"/>
  <c r="C9" i="8"/>
  <c r="F8" i="7"/>
  <c r="G8" i="7"/>
  <c r="H8" i="7"/>
  <c r="I8" i="7"/>
  <c r="J8" i="7"/>
  <c r="K8" i="7"/>
  <c r="L8" i="7"/>
  <c r="M8" i="7"/>
  <c r="N8" i="7"/>
  <c r="O8" i="7"/>
  <c r="P8" i="7"/>
  <c r="Q8" i="7"/>
  <c r="R8" i="7"/>
  <c r="S8" i="7"/>
  <c r="T8" i="7"/>
  <c r="BD8" i="7"/>
  <c r="CK8" i="7"/>
  <c r="BY8" i="7"/>
  <c r="CE8" i="7"/>
  <c r="X8" i="7"/>
  <c r="Z8" i="7"/>
  <c r="AC8" i="7"/>
  <c r="Y8" i="7"/>
  <c r="AE8" i="7"/>
  <c r="B8" i="7"/>
  <c r="C8" i="7"/>
  <c r="DF8" i="7"/>
  <c r="DE8" i="7"/>
  <c r="CV8" i="7"/>
  <c r="CP8" i="7"/>
  <c r="CJ8" i="7"/>
  <c r="AS8" i="7"/>
  <c r="CA8" i="7"/>
  <c r="D8" i="7"/>
  <c r="E8" i="7"/>
  <c r="U8" i="7"/>
  <c r="V8" i="7"/>
  <c r="W8" i="7"/>
  <c r="AA8" i="7"/>
  <c r="AB8" i="7"/>
  <c r="AD8" i="7"/>
  <c r="AF8" i="7"/>
  <c r="AG8" i="7"/>
  <c r="AH8" i="7"/>
  <c r="BP7" i="7"/>
  <c r="AL7" i="7"/>
  <c r="C10" i="8"/>
  <c r="F9" i="7"/>
  <c r="G9" i="7"/>
  <c r="H9" i="7"/>
  <c r="I9" i="7"/>
  <c r="J9" i="7"/>
  <c r="K9" i="7"/>
  <c r="L9" i="7"/>
  <c r="M9" i="7"/>
  <c r="N9" i="7"/>
  <c r="O9" i="7"/>
  <c r="P9" i="7"/>
  <c r="Q9" i="7"/>
  <c r="R9" i="7"/>
  <c r="S9" i="7"/>
  <c r="T9" i="7"/>
  <c r="BD9" i="7"/>
  <c r="CK9" i="7"/>
  <c r="BY9" i="7"/>
  <c r="CE9" i="7"/>
  <c r="X9" i="7"/>
  <c r="Z9" i="7"/>
  <c r="AC9" i="7"/>
  <c r="Y9" i="7"/>
  <c r="AE9" i="7"/>
  <c r="B9" i="7"/>
  <c r="C9" i="7"/>
  <c r="DF9" i="7"/>
  <c r="DE9" i="7"/>
  <c r="CV9" i="7"/>
  <c r="CP9" i="7"/>
  <c r="CJ9" i="7"/>
  <c r="AS9" i="7"/>
  <c r="CA9" i="7"/>
  <c r="D9" i="7"/>
  <c r="E9" i="7"/>
  <c r="U9" i="7"/>
  <c r="V9" i="7"/>
  <c r="W9" i="7"/>
  <c r="AA9" i="7"/>
  <c r="AB9" i="7"/>
  <c r="AD9" i="7"/>
  <c r="AF9" i="7"/>
  <c r="AG9" i="7"/>
  <c r="AH9" i="7"/>
  <c r="BP8" i="7"/>
  <c r="AL8" i="7"/>
  <c r="C11" i="8"/>
  <c r="F10" i="7"/>
  <c r="G10" i="7"/>
  <c r="H10" i="7"/>
  <c r="I10" i="7"/>
  <c r="J10" i="7"/>
  <c r="K10" i="7"/>
  <c r="L10" i="7"/>
  <c r="M10" i="7"/>
  <c r="N10" i="7"/>
  <c r="O10" i="7"/>
  <c r="P10" i="7"/>
  <c r="Q10" i="7"/>
  <c r="R10" i="7"/>
  <c r="S10" i="7"/>
  <c r="T10" i="7"/>
  <c r="BD10" i="7"/>
  <c r="CK10" i="7"/>
  <c r="BY10" i="7"/>
  <c r="CE10" i="7"/>
  <c r="X10" i="7"/>
  <c r="Z10" i="7"/>
  <c r="AC10" i="7"/>
  <c r="Y10" i="7"/>
  <c r="AE10" i="7"/>
  <c r="B10" i="7"/>
  <c r="C10" i="7"/>
  <c r="DF10" i="7"/>
  <c r="DG10" i="7"/>
  <c r="DE10" i="7"/>
  <c r="CV10" i="7"/>
  <c r="CP10" i="7"/>
  <c r="CJ10" i="7"/>
  <c r="AS10" i="7"/>
  <c r="CA10" i="7"/>
  <c r="D10" i="7"/>
  <c r="E10" i="7"/>
  <c r="U10" i="7"/>
  <c r="V10" i="7"/>
  <c r="W10" i="7"/>
  <c r="AA10" i="7"/>
  <c r="AB10" i="7"/>
  <c r="AD10" i="7"/>
  <c r="AF10" i="7"/>
  <c r="AG10" i="7"/>
  <c r="AH10" i="7"/>
  <c r="BP9" i="7"/>
  <c r="AL9" i="7"/>
  <c r="C12" i="8"/>
  <c r="F11" i="7"/>
  <c r="G11" i="7"/>
  <c r="H11" i="7"/>
  <c r="I11" i="7"/>
  <c r="J11" i="7"/>
  <c r="K11" i="7"/>
  <c r="L11" i="7"/>
  <c r="M11" i="7"/>
  <c r="N11" i="7"/>
  <c r="O11" i="7"/>
  <c r="P11" i="7"/>
  <c r="Q11" i="7"/>
  <c r="R11" i="7"/>
  <c r="S11" i="7"/>
  <c r="T11" i="7"/>
  <c r="BD11" i="7"/>
  <c r="CK11" i="7"/>
  <c r="BY11" i="7"/>
  <c r="CE11" i="7"/>
  <c r="X11" i="7"/>
  <c r="Z11" i="7"/>
  <c r="AC11" i="7"/>
  <c r="Y11" i="7"/>
  <c r="AE11" i="7"/>
  <c r="B11" i="7"/>
  <c r="C11" i="7"/>
  <c r="DF11" i="7"/>
  <c r="DG11" i="7"/>
  <c r="DE11" i="7"/>
  <c r="CV11" i="7"/>
  <c r="CP11" i="7"/>
  <c r="CJ11" i="7"/>
  <c r="AS11" i="7"/>
  <c r="CA11" i="7"/>
  <c r="D11" i="7"/>
  <c r="E11" i="7"/>
  <c r="U11" i="7"/>
  <c r="V11" i="7"/>
  <c r="W11" i="7"/>
  <c r="AA11" i="7"/>
  <c r="AB11" i="7"/>
  <c r="AD11" i="7"/>
  <c r="AF11" i="7"/>
  <c r="AG11" i="7"/>
  <c r="AH11" i="7"/>
  <c r="BP10" i="7"/>
  <c r="AL10" i="7"/>
  <c r="C13" i="8"/>
  <c r="F12" i="7"/>
  <c r="G12" i="7"/>
  <c r="H12" i="7"/>
  <c r="I12" i="7"/>
  <c r="J12" i="7"/>
  <c r="K12" i="7"/>
  <c r="L12" i="7"/>
  <c r="M12" i="7"/>
  <c r="N12" i="7"/>
  <c r="O12" i="7"/>
  <c r="P12" i="7"/>
  <c r="Q12" i="7"/>
  <c r="R12" i="7"/>
  <c r="S12" i="7"/>
  <c r="T12" i="7"/>
  <c r="BD12" i="7"/>
  <c r="CK12" i="7"/>
  <c r="BY12" i="7"/>
  <c r="CE12" i="7"/>
  <c r="X12" i="7"/>
  <c r="Z12" i="7"/>
  <c r="AC12" i="7"/>
  <c r="Y12" i="7"/>
  <c r="AE12" i="7"/>
  <c r="B12" i="7"/>
  <c r="C12" i="7"/>
  <c r="DF12" i="7"/>
  <c r="DG12" i="7"/>
  <c r="DE12" i="7"/>
  <c r="CV12" i="7"/>
  <c r="CP12" i="7"/>
  <c r="CJ12" i="7"/>
  <c r="AS12" i="7"/>
  <c r="CA12" i="7"/>
  <c r="D12" i="7"/>
  <c r="E12" i="7"/>
  <c r="U12" i="7"/>
  <c r="V12" i="7"/>
  <c r="W12" i="7"/>
  <c r="AA12" i="7"/>
  <c r="AB12" i="7"/>
  <c r="AD12" i="7"/>
  <c r="AF12" i="7"/>
  <c r="AG12" i="7"/>
  <c r="AH12" i="7"/>
  <c r="BP11" i="7"/>
  <c r="AL11" i="7"/>
  <c r="C14" i="8"/>
  <c r="F13" i="7"/>
  <c r="G13" i="7"/>
  <c r="H13" i="7"/>
  <c r="I13" i="7"/>
  <c r="J13" i="7"/>
  <c r="K13" i="7"/>
  <c r="L13" i="7"/>
  <c r="M13" i="7"/>
  <c r="N13" i="7"/>
  <c r="O13" i="7"/>
  <c r="P13" i="7"/>
  <c r="Q13" i="7"/>
  <c r="R13" i="7"/>
  <c r="S13" i="7"/>
  <c r="T13" i="7"/>
  <c r="BD13" i="7"/>
  <c r="CK13" i="7"/>
  <c r="BY13" i="7"/>
  <c r="CW13" i="7"/>
  <c r="CE13" i="7"/>
  <c r="X13" i="7"/>
  <c r="Z13" i="7"/>
  <c r="AC13" i="7"/>
  <c r="Y13" i="7"/>
  <c r="AE13" i="7"/>
  <c r="B13" i="7"/>
  <c r="C13" i="7"/>
  <c r="DF13" i="7"/>
  <c r="DG13" i="7"/>
  <c r="DE13" i="7"/>
  <c r="DD13" i="7"/>
  <c r="CV13" i="7"/>
  <c r="CP13" i="7"/>
  <c r="CJ13" i="7"/>
  <c r="AS13" i="7"/>
  <c r="CA13" i="7"/>
  <c r="D13" i="7"/>
  <c r="E13" i="7"/>
  <c r="U13" i="7"/>
  <c r="V13" i="7"/>
  <c r="W13" i="7"/>
  <c r="AA13" i="7"/>
  <c r="AB13" i="7"/>
  <c r="AD13" i="7"/>
  <c r="AF13" i="7"/>
  <c r="AG13" i="7"/>
  <c r="AH13" i="7"/>
  <c r="BP12" i="7"/>
  <c r="AL12" i="7"/>
  <c r="C15" i="8"/>
  <c r="F14" i="7"/>
  <c r="G14" i="7"/>
  <c r="H14" i="7"/>
  <c r="I14" i="7"/>
  <c r="J14" i="7"/>
  <c r="K14" i="7"/>
  <c r="L14" i="7"/>
  <c r="M14" i="7"/>
  <c r="N14" i="7"/>
  <c r="O14" i="7"/>
  <c r="P14" i="7"/>
  <c r="Q14" i="7"/>
  <c r="R14" i="7"/>
  <c r="S14" i="7"/>
  <c r="T14" i="7"/>
  <c r="BD14" i="7"/>
  <c r="CK14" i="7"/>
  <c r="BY14" i="7"/>
  <c r="CW14" i="7"/>
  <c r="CE14" i="7"/>
  <c r="X14" i="7"/>
  <c r="Z14" i="7"/>
  <c r="AC14" i="7"/>
  <c r="Y14" i="7"/>
  <c r="AE14" i="7"/>
  <c r="B14" i="7"/>
  <c r="C14" i="7"/>
  <c r="DF14" i="7"/>
  <c r="DG14" i="7"/>
  <c r="DE14" i="7"/>
  <c r="DD14" i="7"/>
  <c r="CV14" i="7"/>
  <c r="CP14" i="7"/>
  <c r="CJ14" i="7"/>
  <c r="AS14" i="7"/>
  <c r="CA14" i="7"/>
  <c r="D14" i="7"/>
  <c r="E14" i="7"/>
  <c r="U14" i="7"/>
  <c r="V14" i="7"/>
  <c r="W14" i="7"/>
  <c r="AA14" i="7"/>
  <c r="AB14" i="7"/>
  <c r="AD14" i="7"/>
  <c r="AF14" i="7"/>
  <c r="AG14" i="7"/>
  <c r="AH14" i="7"/>
  <c r="BP13" i="7"/>
  <c r="AL13" i="7"/>
  <c r="C16" i="8"/>
  <c r="F15" i="7"/>
  <c r="G15" i="7"/>
  <c r="H15" i="7"/>
  <c r="I15" i="7"/>
  <c r="J15" i="7"/>
  <c r="K15" i="7"/>
  <c r="L15" i="7"/>
  <c r="M15" i="7"/>
  <c r="N15" i="7"/>
  <c r="O15" i="7"/>
  <c r="P15" i="7"/>
  <c r="Q15" i="7"/>
  <c r="R15" i="7"/>
  <c r="S15" i="7"/>
  <c r="T15" i="7"/>
  <c r="BD15" i="7"/>
  <c r="CK15" i="7"/>
  <c r="BY15" i="7"/>
  <c r="CW15" i="7"/>
  <c r="CE15" i="7"/>
  <c r="X15" i="7"/>
  <c r="Z15" i="7"/>
  <c r="AC15" i="7"/>
  <c r="Y15" i="7"/>
  <c r="AE15" i="7"/>
  <c r="B15" i="7"/>
  <c r="C15" i="7"/>
  <c r="DF15" i="7"/>
  <c r="DG15" i="7"/>
  <c r="DE15" i="7"/>
  <c r="DD15" i="7"/>
  <c r="CV15" i="7"/>
  <c r="CP15" i="7"/>
  <c r="CJ15" i="7"/>
  <c r="AS15" i="7"/>
  <c r="CA15" i="7"/>
  <c r="D15" i="7"/>
  <c r="E15" i="7"/>
  <c r="U15" i="7"/>
  <c r="V15" i="7"/>
  <c r="W15" i="7"/>
  <c r="AA15" i="7"/>
  <c r="AB15" i="7"/>
  <c r="AD15" i="7"/>
  <c r="AF15" i="7"/>
  <c r="AG15" i="7"/>
  <c r="AH15" i="7"/>
  <c r="BP14" i="7"/>
  <c r="AL14" i="7"/>
  <c r="C17" i="8"/>
  <c r="F16" i="7"/>
  <c r="G16" i="7"/>
  <c r="H16" i="7"/>
  <c r="I16" i="7"/>
  <c r="J16" i="7"/>
  <c r="K16" i="7"/>
  <c r="L16" i="7"/>
  <c r="M16" i="7"/>
  <c r="N16" i="7"/>
  <c r="O16" i="7"/>
  <c r="P16" i="7"/>
  <c r="Q16" i="7"/>
  <c r="R16" i="7"/>
  <c r="S16" i="7"/>
  <c r="T16" i="7"/>
  <c r="BD16" i="7"/>
  <c r="CK16" i="7"/>
  <c r="BY16" i="7"/>
  <c r="CW16" i="7"/>
  <c r="CE16" i="7"/>
  <c r="X16" i="7"/>
  <c r="Z16" i="7"/>
  <c r="AC16" i="7"/>
  <c r="Y16" i="7"/>
  <c r="AE16" i="7"/>
  <c r="B16" i="7"/>
  <c r="C16" i="7"/>
  <c r="DF16" i="7"/>
  <c r="DG16" i="7"/>
  <c r="DE16" i="7"/>
  <c r="DD16" i="7"/>
  <c r="CV16" i="7"/>
  <c r="CP16" i="7"/>
  <c r="CJ16" i="7"/>
  <c r="AS16" i="7"/>
  <c r="CA16" i="7"/>
  <c r="D16" i="7"/>
  <c r="E16" i="7"/>
  <c r="U16" i="7"/>
  <c r="V16" i="7"/>
  <c r="W16" i="7"/>
  <c r="AA16" i="7"/>
  <c r="AB16" i="7"/>
  <c r="AD16" i="7"/>
  <c r="AF16" i="7"/>
  <c r="AG16" i="7"/>
  <c r="AH16" i="7"/>
  <c r="BP15" i="7"/>
  <c r="AL15" i="7"/>
  <c r="C18" i="8"/>
  <c r="F17" i="7"/>
  <c r="G17" i="7"/>
  <c r="H17" i="7"/>
  <c r="I17" i="7"/>
  <c r="J17" i="7"/>
  <c r="K17" i="7"/>
  <c r="L17" i="7"/>
  <c r="M17" i="7"/>
  <c r="N17" i="7"/>
  <c r="O17" i="7"/>
  <c r="P17" i="7"/>
  <c r="Q17" i="7"/>
  <c r="R17" i="7"/>
  <c r="S17" i="7"/>
  <c r="T17" i="7"/>
  <c r="BD17" i="7"/>
  <c r="CK17" i="7"/>
  <c r="BY17" i="7"/>
  <c r="CW17" i="7"/>
  <c r="CE17" i="7"/>
  <c r="X17" i="7"/>
  <c r="Z17" i="7"/>
  <c r="AC17" i="7"/>
  <c r="Y17" i="7"/>
  <c r="AE17" i="7"/>
  <c r="B17" i="7"/>
  <c r="C17" i="7"/>
  <c r="DF17" i="7"/>
  <c r="DG17" i="7"/>
  <c r="DE17" i="7"/>
  <c r="DD17" i="7"/>
  <c r="CV17" i="7"/>
  <c r="CP17" i="7"/>
  <c r="CJ17" i="7"/>
  <c r="AS17" i="7"/>
  <c r="CA17" i="7"/>
  <c r="D17" i="7"/>
  <c r="E17" i="7"/>
  <c r="U17" i="7"/>
  <c r="V17" i="7"/>
  <c r="W17" i="7"/>
  <c r="AA17" i="7"/>
  <c r="AB17" i="7"/>
  <c r="AD17" i="7"/>
  <c r="AF17" i="7"/>
  <c r="AG17" i="7"/>
  <c r="AH17" i="7"/>
  <c r="BP16" i="7"/>
  <c r="AL16" i="7"/>
  <c r="C19" i="8"/>
  <c r="F18" i="7"/>
  <c r="G18" i="7"/>
  <c r="H18" i="7"/>
  <c r="I18" i="7"/>
  <c r="J18" i="7"/>
  <c r="K18" i="7"/>
  <c r="L18" i="7"/>
  <c r="M18" i="7"/>
  <c r="N18" i="7"/>
  <c r="O18" i="7"/>
  <c r="P18" i="7"/>
  <c r="Q18" i="7"/>
  <c r="R18" i="7"/>
  <c r="S18" i="7"/>
  <c r="T18" i="7"/>
  <c r="BD18" i="7"/>
  <c r="CK18" i="7"/>
  <c r="BY18" i="7"/>
  <c r="CW18" i="7"/>
  <c r="CE18" i="7"/>
  <c r="X18" i="7"/>
  <c r="Z18" i="7"/>
  <c r="AC18" i="7"/>
  <c r="Y18" i="7"/>
  <c r="AE18" i="7"/>
  <c r="B18" i="7"/>
  <c r="C18" i="7"/>
  <c r="DF18" i="7"/>
  <c r="DG18" i="7"/>
  <c r="DE18" i="7"/>
  <c r="DD18" i="7"/>
  <c r="CV18" i="7"/>
  <c r="CP18" i="7"/>
  <c r="CJ18" i="7"/>
  <c r="AS18" i="7"/>
  <c r="CA18" i="7"/>
  <c r="D18" i="7"/>
  <c r="E18" i="7"/>
  <c r="U18" i="7"/>
  <c r="V18" i="7"/>
  <c r="W18" i="7"/>
  <c r="AA18" i="7"/>
  <c r="AB18" i="7"/>
  <c r="AD18" i="7"/>
  <c r="AF18" i="7"/>
  <c r="AG18" i="7"/>
  <c r="AH18" i="7"/>
  <c r="BP17" i="7"/>
  <c r="AL17" i="7"/>
  <c r="C20" i="8"/>
  <c r="F19" i="7"/>
  <c r="G19" i="7"/>
  <c r="H19" i="7"/>
  <c r="I19" i="7"/>
  <c r="J19" i="7"/>
  <c r="K19" i="7"/>
  <c r="L19" i="7"/>
  <c r="M19" i="7"/>
  <c r="N19" i="7"/>
  <c r="O19" i="7"/>
  <c r="P19" i="7"/>
  <c r="Q19" i="7"/>
  <c r="R19" i="7"/>
  <c r="S19" i="7"/>
  <c r="T19" i="7"/>
  <c r="BD19" i="7"/>
  <c r="CK19" i="7"/>
  <c r="BY19" i="7"/>
  <c r="CW19" i="7"/>
  <c r="CE19" i="7"/>
  <c r="X19" i="7"/>
  <c r="Z19" i="7"/>
  <c r="AC19" i="7"/>
  <c r="Y19" i="7"/>
  <c r="AE19" i="7"/>
  <c r="B19" i="7"/>
  <c r="C19" i="7"/>
  <c r="DF19" i="7"/>
  <c r="DG19" i="7"/>
  <c r="DE19" i="7"/>
  <c r="DD19" i="7"/>
  <c r="CV19" i="7"/>
  <c r="CP19" i="7"/>
  <c r="CJ19" i="7"/>
  <c r="AS19" i="7"/>
  <c r="CA19" i="7"/>
  <c r="D19" i="7"/>
  <c r="E19" i="7"/>
  <c r="U19" i="7"/>
  <c r="V19" i="7"/>
  <c r="W19" i="7"/>
  <c r="AA19" i="7"/>
  <c r="AB19" i="7"/>
  <c r="AD19" i="7"/>
  <c r="AF19" i="7"/>
  <c r="AG19" i="7"/>
  <c r="AH19" i="7"/>
  <c r="BP18" i="7"/>
  <c r="AL18" i="7"/>
  <c r="C21" i="8"/>
  <c r="F20" i="7"/>
  <c r="G20" i="7"/>
  <c r="H20" i="7"/>
  <c r="I20" i="7"/>
  <c r="J20" i="7"/>
  <c r="K20" i="7"/>
  <c r="L20" i="7"/>
  <c r="M20" i="7"/>
  <c r="N20" i="7"/>
  <c r="O20" i="7"/>
  <c r="P20" i="7"/>
  <c r="Q20" i="7"/>
  <c r="R20" i="7"/>
  <c r="S20" i="7"/>
  <c r="T20" i="7"/>
  <c r="BD20" i="7"/>
  <c r="CK20" i="7"/>
  <c r="BY20" i="7"/>
  <c r="CW20" i="7"/>
  <c r="CE20" i="7"/>
  <c r="X20" i="7"/>
  <c r="Z20" i="7"/>
  <c r="AC20" i="7"/>
  <c r="Y20" i="7"/>
  <c r="AE20" i="7"/>
  <c r="B20" i="7"/>
  <c r="C20" i="7"/>
  <c r="DF20" i="7"/>
  <c r="DG20" i="7"/>
  <c r="DE20" i="7"/>
  <c r="DD20" i="7"/>
  <c r="CV20" i="7"/>
  <c r="CP20" i="7"/>
  <c r="CJ20" i="7"/>
  <c r="AS20" i="7"/>
  <c r="CA20" i="7"/>
  <c r="D20" i="7"/>
  <c r="E20" i="7"/>
  <c r="U20" i="7"/>
  <c r="V20" i="7"/>
  <c r="W20" i="7"/>
  <c r="AA20" i="7"/>
  <c r="AB20" i="7"/>
  <c r="AD20" i="7"/>
  <c r="AF20" i="7"/>
  <c r="AG20" i="7"/>
  <c r="AH20" i="7"/>
  <c r="BP19" i="7"/>
  <c r="AL19" i="7"/>
  <c r="C22" i="8"/>
  <c r="F21" i="7"/>
  <c r="G21" i="7"/>
  <c r="H21" i="7"/>
  <c r="I21" i="7"/>
  <c r="J21" i="7"/>
  <c r="K21" i="7"/>
  <c r="L21" i="7"/>
  <c r="M21" i="7"/>
  <c r="N21" i="7"/>
  <c r="O21" i="7"/>
  <c r="P21" i="7"/>
  <c r="Q21" i="7"/>
  <c r="R21" i="7"/>
  <c r="S21" i="7"/>
  <c r="T21" i="7"/>
  <c r="BD21" i="7"/>
  <c r="CK21" i="7"/>
  <c r="BY21" i="7"/>
  <c r="CW21" i="7"/>
  <c r="CE21" i="7"/>
  <c r="X21" i="7"/>
  <c r="Z21" i="7"/>
  <c r="AC21" i="7"/>
  <c r="Y21" i="7"/>
  <c r="AE21" i="7"/>
  <c r="B21" i="7"/>
  <c r="C21" i="7"/>
  <c r="DF21" i="7"/>
  <c r="DG21" i="7"/>
  <c r="DE21" i="7"/>
  <c r="DD21" i="7"/>
  <c r="CV21" i="7"/>
  <c r="CP21" i="7"/>
  <c r="CJ21" i="7"/>
  <c r="AS21" i="7"/>
  <c r="CA21" i="7"/>
  <c r="D21" i="7"/>
  <c r="E21" i="7"/>
  <c r="U21" i="7"/>
  <c r="V21" i="7"/>
  <c r="W21" i="7"/>
  <c r="AA21" i="7"/>
  <c r="AB21" i="7"/>
  <c r="AD21" i="7"/>
  <c r="AF21" i="7"/>
  <c r="AG21" i="7"/>
  <c r="AH21" i="7"/>
  <c r="BP20" i="7"/>
  <c r="AL20" i="7"/>
  <c r="C23" i="8"/>
  <c r="F22" i="7"/>
  <c r="G22" i="7"/>
  <c r="H22" i="7"/>
  <c r="I22" i="7"/>
  <c r="J22" i="7"/>
  <c r="K22" i="7"/>
  <c r="L22" i="7"/>
  <c r="M22" i="7"/>
  <c r="N22" i="7"/>
  <c r="O22" i="7"/>
  <c r="P22" i="7"/>
  <c r="Q22" i="7"/>
  <c r="R22" i="7"/>
  <c r="S22" i="7"/>
  <c r="T22" i="7"/>
  <c r="BD22" i="7"/>
  <c r="CK22" i="7"/>
  <c r="BY22" i="7"/>
  <c r="CW22" i="7"/>
  <c r="CE22" i="7"/>
  <c r="X22" i="7"/>
  <c r="Z22" i="7"/>
  <c r="AC22" i="7"/>
  <c r="Y22" i="7"/>
  <c r="AE22" i="7"/>
  <c r="B22" i="7"/>
  <c r="C22" i="7"/>
  <c r="DF22" i="7"/>
  <c r="DG22" i="7"/>
  <c r="DE22" i="7"/>
  <c r="DD22" i="7"/>
  <c r="CV22" i="7"/>
  <c r="CP22" i="7"/>
  <c r="CJ22" i="7"/>
  <c r="AS22" i="7"/>
  <c r="CA22" i="7"/>
  <c r="D22" i="7"/>
  <c r="E22" i="7"/>
  <c r="U22" i="7"/>
  <c r="V22" i="7"/>
  <c r="W22" i="7"/>
  <c r="AA22" i="7"/>
  <c r="AB22" i="7"/>
  <c r="AD22" i="7"/>
  <c r="AF22" i="7"/>
  <c r="AG22" i="7"/>
  <c r="AH22" i="7"/>
  <c r="BP21" i="7"/>
  <c r="AL21" i="7"/>
  <c r="C24" i="8"/>
  <c r="F23" i="7"/>
  <c r="G23" i="7"/>
  <c r="H23" i="7"/>
  <c r="I23" i="7"/>
  <c r="J23" i="7"/>
  <c r="K23" i="7"/>
  <c r="L23" i="7"/>
  <c r="M23" i="7"/>
  <c r="N23" i="7"/>
  <c r="O23" i="7"/>
  <c r="P23" i="7"/>
  <c r="Q23" i="7"/>
  <c r="R23" i="7"/>
  <c r="S23" i="7"/>
  <c r="T23" i="7"/>
  <c r="BD23" i="7"/>
  <c r="CK23" i="7"/>
  <c r="BY23" i="7"/>
  <c r="CW23" i="7"/>
  <c r="CE23" i="7"/>
  <c r="X23" i="7"/>
  <c r="Z23" i="7"/>
  <c r="AC23" i="7"/>
  <c r="Y23" i="7"/>
  <c r="AE23" i="7"/>
  <c r="B23" i="7"/>
  <c r="C23" i="7"/>
  <c r="DF23" i="7"/>
  <c r="DG23" i="7"/>
  <c r="DE23" i="7"/>
  <c r="DD23" i="7"/>
  <c r="CV23" i="7"/>
  <c r="CP23" i="7"/>
  <c r="CJ23" i="7"/>
  <c r="AS23" i="7"/>
  <c r="CA23" i="7"/>
  <c r="D23" i="7"/>
  <c r="E23" i="7"/>
  <c r="U23" i="7"/>
  <c r="V23" i="7"/>
  <c r="W23" i="7"/>
  <c r="AA23" i="7"/>
  <c r="AB23" i="7"/>
  <c r="AD23" i="7"/>
  <c r="AF23" i="7"/>
  <c r="AG23" i="7"/>
  <c r="AH23" i="7"/>
  <c r="BP22" i="7"/>
  <c r="AL22" i="7"/>
  <c r="C25" i="8"/>
  <c r="F24" i="7"/>
  <c r="G24" i="7"/>
  <c r="H24" i="7"/>
  <c r="I24" i="7"/>
  <c r="J24" i="7"/>
  <c r="K24" i="7"/>
  <c r="L24" i="7"/>
  <c r="M24" i="7"/>
  <c r="N24" i="7"/>
  <c r="O24" i="7"/>
  <c r="P24" i="7"/>
  <c r="Q24" i="7"/>
  <c r="R24" i="7"/>
  <c r="S24" i="7"/>
  <c r="T24" i="7"/>
  <c r="BD24" i="7"/>
  <c r="CK24" i="7"/>
  <c r="BY24" i="7"/>
  <c r="CW24" i="7"/>
  <c r="CE24" i="7"/>
  <c r="X24" i="7"/>
  <c r="Z24" i="7"/>
  <c r="AC24" i="7"/>
  <c r="Y24" i="7"/>
  <c r="AE24" i="7"/>
  <c r="B24" i="7"/>
  <c r="C24" i="7"/>
  <c r="DF24" i="7"/>
  <c r="DG24" i="7"/>
  <c r="DE24" i="7"/>
  <c r="DD24" i="7"/>
  <c r="CV24" i="7"/>
  <c r="CP24" i="7"/>
  <c r="CJ24" i="7"/>
  <c r="AS24" i="7"/>
  <c r="CA24" i="7"/>
  <c r="D24" i="7"/>
  <c r="E24" i="7"/>
  <c r="U24" i="7"/>
  <c r="V24" i="7"/>
  <c r="W24" i="7"/>
  <c r="AA24" i="7"/>
  <c r="AB24" i="7"/>
  <c r="AD24" i="7"/>
  <c r="AF24" i="7"/>
  <c r="AG24" i="7"/>
  <c r="AH24" i="7"/>
  <c r="BP23" i="7"/>
  <c r="AL23" i="7"/>
  <c r="C26" i="8"/>
  <c r="F25" i="7"/>
  <c r="G25" i="7"/>
  <c r="H25" i="7"/>
  <c r="I25" i="7"/>
  <c r="J25" i="7"/>
  <c r="K25" i="7"/>
  <c r="L25" i="7"/>
  <c r="M25" i="7"/>
  <c r="N25" i="7"/>
  <c r="O25" i="7"/>
  <c r="P25" i="7"/>
  <c r="Q25" i="7"/>
  <c r="R25" i="7"/>
  <c r="S25" i="7"/>
  <c r="T25" i="7"/>
  <c r="BD25" i="7"/>
  <c r="CK25" i="7"/>
  <c r="BY25" i="7"/>
  <c r="CW25" i="7"/>
  <c r="CE25" i="7"/>
  <c r="X25" i="7"/>
  <c r="Z25" i="7"/>
  <c r="AC25" i="7"/>
  <c r="Y25" i="7"/>
  <c r="AE25" i="7"/>
  <c r="B25" i="7"/>
  <c r="C25" i="7"/>
  <c r="DF25" i="7"/>
  <c r="DG25" i="7"/>
  <c r="DE25" i="7"/>
  <c r="DD25" i="7"/>
  <c r="CV25" i="7"/>
  <c r="CP25" i="7"/>
  <c r="CJ25" i="7"/>
  <c r="AS25" i="7"/>
  <c r="CA25" i="7"/>
  <c r="D25" i="7"/>
  <c r="E25" i="7"/>
  <c r="U25" i="7"/>
  <c r="V25" i="7"/>
  <c r="W25" i="7"/>
  <c r="AA25" i="7"/>
  <c r="AB25" i="7"/>
  <c r="AD25" i="7"/>
  <c r="AF25" i="7"/>
  <c r="AG25" i="7"/>
  <c r="AH25" i="7"/>
  <c r="BP24" i="7"/>
  <c r="AL24" i="7"/>
  <c r="C27" i="8"/>
  <c r="F26" i="7"/>
  <c r="G26" i="7"/>
  <c r="H26" i="7"/>
  <c r="I26" i="7"/>
  <c r="J26" i="7"/>
  <c r="K26" i="7"/>
  <c r="L26" i="7"/>
  <c r="M26" i="7"/>
  <c r="N26" i="7"/>
  <c r="O26" i="7"/>
  <c r="P26" i="7"/>
  <c r="Q26" i="7"/>
  <c r="R26" i="7"/>
  <c r="S26" i="7"/>
  <c r="T26" i="7"/>
  <c r="BD26" i="7"/>
  <c r="CK26" i="7"/>
  <c r="BY26" i="7"/>
  <c r="CW26" i="7"/>
  <c r="CE26" i="7"/>
  <c r="X26" i="7"/>
  <c r="Z26" i="7"/>
  <c r="AC26" i="7"/>
  <c r="Y26" i="7"/>
  <c r="AE26" i="7"/>
  <c r="B26" i="7"/>
  <c r="C26" i="7"/>
  <c r="DF26" i="7"/>
  <c r="DG26" i="7"/>
  <c r="DE26" i="7"/>
  <c r="DD26" i="7"/>
  <c r="CV26" i="7"/>
  <c r="CP26" i="7"/>
  <c r="CJ26" i="7"/>
  <c r="AS26" i="7"/>
  <c r="CA26" i="7"/>
  <c r="D26" i="7"/>
  <c r="E26" i="7"/>
  <c r="U26" i="7"/>
  <c r="V26" i="7"/>
  <c r="W26" i="7"/>
  <c r="AA26" i="7"/>
  <c r="AB26" i="7"/>
  <c r="AD26" i="7"/>
  <c r="AF26" i="7"/>
  <c r="AG26" i="7"/>
  <c r="AH26" i="7"/>
  <c r="BP25" i="7"/>
  <c r="AL25" i="7"/>
  <c r="C28" i="8"/>
  <c r="F27" i="7"/>
  <c r="G27" i="7"/>
  <c r="H27" i="7"/>
  <c r="I27" i="7"/>
  <c r="J27" i="7"/>
  <c r="K27" i="7"/>
  <c r="L27" i="7"/>
  <c r="M27" i="7"/>
  <c r="N27" i="7"/>
  <c r="O27" i="7"/>
  <c r="P27" i="7"/>
  <c r="Q27" i="7"/>
  <c r="R27" i="7"/>
  <c r="S27" i="7"/>
  <c r="T27" i="7"/>
  <c r="BD27" i="7"/>
  <c r="CK27" i="7"/>
  <c r="BY27" i="7"/>
  <c r="CW27" i="7"/>
  <c r="CE27" i="7"/>
  <c r="X27" i="7"/>
  <c r="Z27" i="7"/>
  <c r="AC27" i="7"/>
  <c r="Y27" i="7"/>
  <c r="AE27" i="7"/>
  <c r="B27" i="7"/>
  <c r="C27" i="7"/>
  <c r="DF27" i="7"/>
  <c r="DG27" i="7"/>
  <c r="DE27" i="7"/>
  <c r="DD27" i="7"/>
  <c r="CV27" i="7"/>
  <c r="CP27" i="7"/>
  <c r="CJ27" i="7"/>
  <c r="AS27" i="7"/>
  <c r="CA27" i="7"/>
  <c r="D27" i="7"/>
  <c r="E27" i="7"/>
  <c r="U27" i="7"/>
  <c r="V27" i="7"/>
  <c r="W27" i="7"/>
  <c r="AA27" i="7"/>
  <c r="AB27" i="7"/>
  <c r="AD27" i="7"/>
  <c r="AF27" i="7"/>
  <c r="AG27" i="7"/>
  <c r="AH27" i="7"/>
  <c r="BP26" i="7"/>
  <c r="AL26" i="7"/>
  <c r="C29" i="8"/>
  <c r="F28" i="7"/>
  <c r="G28" i="7"/>
  <c r="H28" i="7"/>
  <c r="I28" i="7"/>
  <c r="J28" i="7"/>
  <c r="K28" i="7"/>
  <c r="L28" i="7"/>
  <c r="M28" i="7"/>
  <c r="N28" i="7"/>
  <c r="O28" i="7"/>
  <c r="P28" i="7"/>
  <c r="Q28" i="7"/>
  <c r="R28" i="7"/>
  <c r="S28" i="7"/>
  <c r="T28" i="7"/>
  <c r="BD28" i="7"/>
  <c r="CK28" i="7"/>
  <c r="BY28" i="7"/>
  <c r="CW28" i="7"/>
  <c r="CE28" i="7"/>
  <c r="X28" i="7"/>
  <c r="Z28" i="7"/>
  <c r="AC28" i="7"/>
  <c r="Y28" i="7"/>
  <c r="AE28" i="7"/>
  <c r="B28" i="7"/>
  <c r="C28" i="7"/>
  <c r="DF28" i="7"/>
  <c r="DG28" i="7"/>
  <c r="DE28" i="7"/>
  <c r="DD28" i="7"/>
  <c r="CV28" i="7"/>
  <c r="CP28" i="7"/>
  <c r="CJ28" i="7"/>
  <c r="AS28" i="7"/>
  <c r="CA28" i="7"/>
  <c r="D28" i="7"/>
  <c r="E28" i="7"/>
  <c r="U28" i="7"/>
  <c r="V28" i="7"/>
  <c r="W28" i="7"/>
  <c r="AA28" i="7"/>
  <c r="AB28" i="7"/>
  <c r="AD28" i="7"/>
  <c r="AF28" i="7"/>
  <c r="AG28" i="7"/>
  <c r="AH28" i="7"/>
  <c r="BP27" i="7"/>
  <c r="AL27" i="7"/>
  <c r="C30" i="8"/>
  <c r="F29" i="7"/>
  <c r="G29" i="7"/>
  <c r="H29" i="7"/>
  <c r="I29" i="7"/>
  <c r="J29" i="7"/>
  <c r="K29" i="7"/>
  <c r="L29" i="7"/>
  <c r="M29" i="7"/>
  <c r="N29" i="7"/>
  <c r="O29" i="7"/>
  <c r="P29" i="7"/>
  <c r="Q29" i="7"/>
  <c r="R29" i="7"/>
  <c r="S29" i="7"/>
  <c r="T29" i="7"/>
  <c r="BD29" i="7"/>
  <c r="CK29" i="7"/>
  <c r="BY29" i="7"/>
  <c r="CW29" i="7"/>
  <c r="CE29" i="7"/>
  <c r="X29" i="7"/>
  <c r="Z29" i="7"/>
  <c r="AC29" i="7"/>
  <c r="Y29" i="7"/>
  <c r="AE29" i="7"/>
  <c r="B29" i="7"/>
  <c r="C29" i="7"/>
  <c r="DF29" i="7"/>
  <c r="DG29" i="7"/>
  <c r="DE29" i="7"/>
  <c r="DD29" i="7"/>
  <c r="CV29" i="7"/>
  <c r="CP29" i="7"/>
  <c r="CJ29" i="7"/>
  <c r="AS29" i="7"/>
  <c r="CA29" i="7"/>
  <c r="D29" i="7"/>
  <c r="E29" i="7"/>
  <c r="U29" i="7"/>
  <c r="V29" i="7"/>
  <c r="W29" i="7"/>
  <c r="AA29" i="7"/>
  <c r="AB29" i="7"/>
  <c r="AD29" i="7"/>
  <c r="AF29" i="7"/>
  <c r="AG29" i="7"/>
  <c r="AH29" i="7"/>
  <c r="BP28" i="7"/>
  <c r="AL28" i="7"/>
  <c r="C31" i="8"/>
  <c r="F30" i="7"/>
  <c r="G30" i="7"/>
  <c r="H30" i="7"/>
  <c r="I30" i="7"/>
  <c r="J30" i="7"/>
  <c r="K30" i="7"/>
  <c r="L30" i="7"/>
  <c r="M30" i="7"/>
  <c r="N30" i="7"/>
  <c r="O30" i="7"/>
  <c r="P30" i="7"/>
  <c r="Q30" i="7"/>
  <c r="R30" i="7"/>
  <c r="S30" i="7"/>
  <c r="T30" i="7"/>
  <c r="BD30" i="7"/>
  <c r="CK30" i="7"/>
  <c r="BY30" i="7"/>
  <c r="CW30" i="7"/>
  <c r="CE30" i="7"/>
  <c r="X30" i="7"/>
  <c r="Z30" i="7"/>
  <c r="AC30" i="7"/>
  <c r="Y30" i="7"/>
  <c r="AE30" i="7"/>
  <c r="B30" i="7"/>
  <c r="C30" i="7"/>
  <c r="DF30" i="7"/>
  <c r="DG30" i="7"/>
  <c r="DE30" i="7"/>
  <c r="DD30" i="7"/>
  <c r="CV30" i="7"/>
  <c r="CP30" i="7"/>
  <c r="CJ30" i="7"/>
  <c r="AS30" i="7"/>
  <c r="CA30" i="7"/>
  <c r="D30" i="7"/>
  <c r="E30" i="7"/>
  <c r="U30" i="7"/>
  <c r="V30" i="7"/>
  <c r="W30" i="7"/>
  <c r="AA30" i="7"/>
  <c r="AB30" i="7"/>
  <c r="AD30" i="7"/>
  <c r="AF30" i="7"/>
  <c r="AG30" i="7"/>
  <c r="AH30" i="7"/>
  <c r="BP29" i="7"/>
  <c r="AL29" i="7"/>
  <c r="C32" i="8"/>
  <c r="F31" i="7"/>
  <c r="G31" i="7"/>
  <c r="H31" i="7"/>
  <c r="I31" i="7"/>
  <c r="J31" i="7"/>
  <c r="K31" i="7"/>
  <c r="L31" i="7"/>
  <c r="M31" i="7"/>
  <c r="N31" i="7"/>
  <c r="O31" i="7"/>
  <c r="P31" i="7"/>
  <c r="Q31" i="7"/>
  <c r="R31" i="7"/>
  <c r="S31" i="7"/>
  <c r="T31" i="7"/>
  <c r="BD31" i="7"/>
  <c r="CK31" i="7"/>
  <c r="BY31" i="7"/>
  <c r="CW31" i="7"/>
  <c r="CE31" i="7"/>
  <c r="X31" i="7"/>
  <c r="Z31" i="7"/>
  <c r="AC31" i="7"/>
  <c r="Y31" i="7"/>
  <c r="AE31" i="7"/>
  <c r="B31" i="7"/>
  <c r="C31" i="7"/>
  <c r="DF31" i="7"/>
  <c r="DG31" i="7"/>
  <c r="DE31" i="7"/>
  <c r="DD31" i="7"/>
  <c r="CV31" i="7"/>
  <c r="CP31" i="7"/>
  <c r="CJ31" i="7"/>
  <c r="AS31" i="7"/>
  <c r="CA31" i="7"/>
  <c r="D31" i="7"/>
  <c r="E31" i="7"/>
  <c r="U31" i="7"/>
  <c r="V31" i="7"/>
  <c r="W31" i="7"/>
  <c r="AA31" i="7"/>
  <c r="AB31" i="7"/>
  <c r="AD31" i="7"/>
  <c r="AF31" i="7"/>
  <c r="AG31" i="7"/>
  <c r="AH31" i="7"/>
  <c r="BP30" i="7"/>
  <c r="AL30" i="7"/>
  <c r="C33" i="8"/>
  <c r="F32" i="7"/>
  <c r="G32" i="7"/>
  <c r="H32" i="7"/>
  <c r="I32" i="7"/>
  <c r="J32" i="7"/>
  <c r="K32" i="7"/>
  <c r="L32" i="7"/>
  <c r="M32" i="7"/>
  <c r="N32" i="7"/>
  <c r="O32" i="7"/>
  <c r="P32" i="7"/>
  <c r="Q32" i="7"/>
  <c r="R32" i="7"/>
  <c r="S32" i="7"/>
  <c r="T32" i="7"/>
  <c r="BD32" i="7"/>
  <c r="CK32" i="7"/>
  <c r="BY32" i="7"/>
  <c r="CW32" i="7"/>
  <c r="CE32" i="7"/>
  <c r="X32" i="7"/>
  <c r="Z32" i="7"/>
  <c r="AC32" i="7"/>
  <c r="Y32" i="7"/>
  <c r="AE32" i="7"/>
  <c r="B32" i="7"/>
  <c r="C32" i="7"/>
  <c r="DF32" i="7"/>
  <c r="DG32" i="7"/>
  <c r="DE32" i="7"/>
  <c r="DD32" i="7"/>
  <c r="CV32" i="7"/>
  <c r="CP32" i="7"/>
  <c r="CJ32" i="7"/>
  <c r="AS32" i="7"/>
  <c r="CA32" i="7"/>
  <c r="D32" i="7"/>
  <c r="E32" i="7"/>
  <c r="U32" i="7"/>
  <c r="V32" i="7"/>
  <c r="W32" i="7"/>
  <c r="AA32" i="7"/>
  <c r="AB32" i="7"/>
  <c r="AD32" i="7"/>
  <c r="AF32" i="7"/>
  <c r="AG32" i="7"/>
  <c r="AH32" i="7"/>
  <c r="BP31" i="7"/>
  <c r="AL31" i="7"/>
  <c r="C34" i="8"/>
  <c r="F33" i="7"/>
  <c r="G33" i="7"/>
  <c r="H33" i="7"/>
  <c r="I33" i="7"/>
  <c r="J33" i="7"/>
  <c r="K33" i="7"/>
  <c r="L33" i="7"/>
  <c r="M33" i="7"/>
  <c r="N33" i="7"/>
  <c r="O33" i="7"/>
  <c r="P33" i="7"/>
  <c r="Q33" i="7"/>
  <c r="R33" i="7"/>
  <c r="S33" i="7"/>
  <c r="T33" i="7"/>
  <c r="BD33" i="7"/>
  <c r="CK33" i="7"/>
  <c r="BY33" i="7"/>
  <c r="CW33" i="7"/>
  <c r="CE33" i="7"/>
  <c r="X33" i="7"/>
  <c r="Z33" i="7"/>
  <c r="AC33" i="7"/>
  <c r="Y33" i="7"/>
  <c r="AE33" i="7"/>
  <c r="B33" i="7"/>
  <c r="C33" i="7"/>
  <c r="DF33" i="7"/>
  <c r="DG33" i="7"/>
  <c r="DE33" i="7"/>
  <c r="DD33" i="7"/>
  <c r="CV33" i="7"/>
  <c r="CP33" i="7"/>
  <c r="CJ33" i="7"/>
  <c r="AS33" i="7"/>
  <c r="CA33" i="7"/>
  <c r="D33" i="7"/>
  <c r="E33" i="7"/>
  <c r="U33" i="7"/>
  <c r="V33" i="7"/>
  <c r="W33" i="7"/>
  <c r="AA33" i="7"/>
  <c r="AB33" i="7"/>
  <c r="AD33" i="7"/>
  <c r="AF33" i="7"/>
  <c r="AG33" i="7"/>
  <c r="AH33" i="7"/>
  <c r="BP32" i="7"/>
  <c r="AL32" i="7"/>
  <c r="C35" i="8"/>
  <c r="F34" i="7"/>
  <c r="G34" i="7"/>
  <c r="H34" i="7"/>
  <c r="I34" i="7"/>
  <c r="J34" i="7"/>
  <c r="K34" i="7"/>
  <c r="L34" i="7"/>
  <c r="M34" i="7"/>
  <c r="N34" i="7"/>
  <c r="O34" i="7"/>
  <c r="P34" i="7"/>
  <c r="Q34" i="7"/>
  <c r="R34" i="7"/>
  <c r="S34" i="7"/>
  <c r="T34" i="7"/>
  <c r="BD34" i="7"/>
  <c r="CK34" i="7"/>
  <c r="BY34" i="7"/>
  <c r="CW34" i="7"/>
  <c r="CE34" i="7"/>
  <c r="X34" i="7"/>
  <c r="Z34" i="7"/>
  <c r="AC34" i="7"/>
  <c r="Y34" i="7"/>
  <c r="AE34" i="7"/>
  <c r="B34" i="7"/>
  <c r="C34" i="7"/>
  <c r="DF34" i="7"/>
  <c r="DG34" i="7"/>
  <c r="DE34" i="7"/>
  <c r="DD34" i="7"/>
  <c r="CV34" i="7"/>
  <c r="CP34" i="7"/>
  <c r="CJ34" i="7"/>
  <c r="AS34" i="7"/>
  <c r="CA34" i="7"/>
  <c r="D34" i="7"/>
  <c r="E34" i="7"/>
  <c r="U34" i="7"/>
  <c r="V34" i="7"/>
  <c r="W34" i="7"/>
  <c r="AA34" i="7"/>
  <c r="AB34" i="7"/>
  <c r="AD34" i="7"/>
  <c r="AF34" i="7"/>
  <c r="AG34" i="7"/>
  <c r="AH34" i="7"/>
  <c r="BP33" i="7"/>
  <c r="AL33" i="7"/>
  <c r="C36" i="8"/>
  <c r="F35" i="7"/>
  <c r="G35" i="7"/>
  <c r="H35" i="7"/>
  <c r="I35" i="7"/>
  <c r="J35" i="7"/>
  <c r="K35" i="7"/>
  <c r="L35" i="7"/>
  <c r="M35" i="7"/>
  <c r="N35" i="7"/>
  <c r="O35" i="7"/>
  <c r="P35" i="7"/>
  <c r="Q35" i="7"/>
  <c r="R35" i="7"/>
  <c r="S35" i="7"/>
  <c r="T35" i="7"/>
  <c r="BD35" i="7"/>
  <c r="CK35" i="7"/>
  <c r="BY35" i="7"/>
  <c r="CW35" i="7"/>
  <c r="CE35" i="7"/>
  <c r="X35" i="7"/>
  <c r="Z35" i="7"/>
  <c r="AC35" i="7"/>
  <c r="Y35" i="7"/>
  <c r="AE35" i="7"/>
  <c r="B35" i="7"/>
  <c r="C35" i="7"/>
  <c r="DF35" i="7"/>
  <c r="DG35" i="7"/>
  <c r="DE35" i="7"/>
  <c r="DD35" i="7"/>
  <c r="CV35" i="7"/>
  <c r="CP35" i="7"/>
  <c r="CJ35" i="7"/>
  <c r="AS35" i="7"/>
  <c r="CA35" i="7"/>
  <c r="D35" i="7"/>
  <c r="E35" i="7"/>
  <c r="U35" i="7"/>
  <c r="V35" i="7"/>
  <c r="W35" i="7"/>
  <c r="AA35" i="7"/>
  <c r="AB35" i="7"/>
  <c r="AD35" i="7"/>
  <c r="AF35" i="7"/>
  <c r="AG35" i="7"/>
  <c r="AH35" i="7"/>
  <c r="BP34" i="7"/>
  <c r="AL34" i="7"/>
  <c r="C37" i="8"/>
  <c r="F36" i="7"/>
  <c r="G36" i="7"/>
  <c r="H36" i="7"/>
  <c r="I36" i="7"/>
  <c r="J36" i="7"/>
  <c r="K36" i="7"/>
  <c r="L36" i="7"/>
  <c r="M36" i="7"/>
  <c r="N36" i="7"/>
  <c r="O36" i="7"/>
  <c r="P36" i="7"/>
  <c r="Q36" i="7"/>
  <c r="R36" i="7"/>
  <c r="S36" i="7"/>
  <c r="T36" i="7"/>
  <c r="BD36" i="7"/>
  <c r="CK36" i="7"/>
  <c r="BY36" i="7"/>
  <c r="CW36" i="7"/>
  <c r="CE36" i="7"/>
  <c r="X36" i="7"/>
  <c r="Z36" i="7"/>
  <c r="AC36" i="7"/>
  <c r="Y36" i="7"/>
  <c r="AE36" i="7"/>
  <c r="B36" i="7"/>
  <c r="C36" i="7"/>
  <c r="DF36" i="7"/>
  <c r="DG36" i="7"/>
  <c r="DE36" i="7"/>
  <c r="DD36" i="7"/>
  <c r="CV36" i="7"/>
  <c r="CP36" i="7"/>
  <c r="CJ36" i="7"/>
  <c r="AS36" i="7"/>
  <c r="CA36" i="7"/>
  <c r="D36" i="7"/>
  <c r="E36" i="7"/>
  <c r="U36" i="7"/>
  <c r="V36" i="7"/>
  <c r="W36" i="7"/>
  <c r="AA36" i="7"/>
  <c r="AB36" i="7"/>
  <c r="AD36" i="7"/>
  <c r="AF36" i="7"/>
  <c r="AG36" i="7"/>
  <c r="AH36" i="7"/>
  <c r="BP35" i="7"/>
  <c r="AL35" i="7"/>
  <c r="C38" i="8"/>
  <c r="F37" i="7"/>
  <c r="G37" i="7"/>
  <c r="H37" i="7"/>
  <c r="I37" i="7"/>
  <c r="J37" i="7"/>
  <c r="K37" i="7"/>
  <c r="L37" i="7"/>
  <c r="M37" i="7"/>
  <c r="N37" i="7"/>
  <c r="O37" i="7"/>
  <c r="P37" i="7"/>
  <c r="Q37" i="7"/>
  <c r="R37" i="7"/>
  <c r="S37" i="7"/>
  <c r="T37" i="7"/>
  <c r="BD37" i="7"/>
  <c r="CK37" i="7"/>
  <c r="BY37" i="7"/>
  <c r="CW37" i="7"/>
  <c r="CE37" i="7"/>
  <c r="X37" i="7"/>
  <c r="Z37" i="7"/>
  <c r="AC37" i="7"/>
  <c r="Y37" i="7"/>
  <c r="AE37" i="7"/>
  <c r="B37" i="7"/>
  <c r="C37" i="7"/>
  <c r="DF37" i="7"/>
  <c r="DG37" i="7"/>
  <c r="DE37" i="7"/>
  <c r="DD37" i="7"/>
  <c r="CV37" i="7"/>
  <c r="CP37" i="7"/>
  <c r="CJ37" i="7"/>
  <c r="AS37" i="7"/>
  <c r="CA37" i="7"/>
  <c r="D37" i="7"/>
  <c r="E37" i="7"/>
  <c r="U37" i="7"/>
  <c r="V37" i="7"/>
  <c r="W37" i="7"/>
  <c r="AA37" i="7"/>
  <c r="AB37" i="7"/>
  <c r="AD37" i="7"/>
  <c r="AF37" i="7"/>
  <c r="AG37" i="7"/>
  <c r="AH37" i="7"/>
  <c r="BP36" i="7"/>
  <c r="AL36" i="7"/>
  <c r="C39" i="8"/>
  <c r="F38" i="7"/>
  <c r="G38" i="7"/>
  <c r="H38" i="7"/>
  <c r="I38" i="7"/>
  <c r="J38" i="7"/>
  <c r="K38" i="7"/>
  <c r="L38" i="7"/>
  <c r="M38" i="7"/>
  <c r="N38" i="7"/>
  <c r="O38" i="7"/>
  <c r="P38" i="7"/>
  <c r="Q38" i="7"/>
  <c r="R38" i="7"/>
  <c r="S38" i="7"/>
  <c r="T38" i="7"/>
  <c r="BD38" i="7"/>
  <c r="CK38" i="7"/>
  <c r="BY38" i="7"/>
  <c r="CW38" i="7"/>
  <c r="CE38" i="7"/>
  <c r="X38" i="7"/>
  <c r="Z38" i="7"/>
  <c r="AC38" i="7"/>
  <c r="Y38" i="7"/>
  <c r="AE38" i="7"/>
  <c r="B38" i="7"/>
  <c r="C38" i="7"/>
  <c r="DF38" i="7"/>
  <c r="DG38" i="7"/>
  <c r="DE38" i="7"/>
  <c r="DD38" i="7"/>
  <c r="CV38" i="7"/>
  <c r="CP38" i="7"/>
  <c r="CJ38" i="7"/>
  <c r="AS38" i="7"/>
  <c r="CA38" i="7"/>
  <c r="D38" i="7"/>
  <c r="E38" i="7"/>
  <c r="U38" i="7"/>
  <c r="V38" i="7"/>
  <c r="W38" i="7"/>
  <c r="AA38" i="7"/>
  <c r="AB38" i="7"/>
  <c r="AD38" i="7"/>
  <c r="AF38" i="7"/>
  <c r="AG38" i="7"/>
  <c r="AH38" i="7"/>
  <c r="BP37" i="7"/>
  <c r="AL37" i="7"/>
  <c r="C40" i="8"/>
  <c r="F39" i="7"/>
  <c r="G39" i="7"/>
  <c r="H39" i="7"/>
  <c r="I39" i="7"/>
  <c r="J39" i="7"/>
  <c r="K39" i="7"/>
  <c r="L39" i="7"/>
  <c r="M39" i="7"/>
  <c r="N39" i="7"/>
  <c r="O39" i="7"/>
  <c r="P39" i="7"/>
  <c r="Q39" i="7"/>
  <c r="R39" i="7"/>
  <c r="S39" i="7"/>
  <c r="T39" i="7"/>
  <c r="BD39" i="7"/>
  <c r="CK39" i="7"/>
  <c r="BY39" i="7"/>
  <c r="CW39" i="7"/>
  <c r="CE39" i="7"/>
  <c r="X39" i="7"/>
  <c r="Z39" i="7"/>
  <c r="AC39" i="7"/>
  <c r="Y39" i="7"/>
  <c r="AE39" i="7"/>
  <c r="B39" i="7"/>
  <c r="C39" i="7"/>
  <c r="DF39" i="7"/>
  <c r="DG39" i="7"/>
  <c r="DE39" i="7"/>
  <c r="DD39" i="7"/>
  <c r="CV39" i="7"/>
  <c r="CP39" i="7"/>
  <c r="CJ39" i="7"/>
  <c r="AS39" i="7"/>
  <c r="CA39" i="7"/>
  <c r="D39" i="7"/>
  <c r="E39" i="7"/>
  <c r="U39" i="7"/>
  <c r="V39" i="7"/>
  <c r="W39" i="7"/>
  <c r="AA39" i="7"/>
  <c r="AB39" i="7"/>
  <c r="AD39" i="7"/>
  <c r="AF39" i="7"/>
  <c r="AG39" i="7"/>
  <c r="AH39" i="7"/>
  <c r="BP38" i="7"/>
  <c r="AL38" i="7"/>
  <c r="C41" i="8"/>
  <c r="F40" i="7"/>
  <c r="G40" i="7"/>
  <c r="H40" i="7"/>
  <c r="I40" i="7"/>
  <c r="J40" i="7"/>
  <c r="K40" i="7"/>
  <c r="L40" i="7"/>
  <c r="M40" i="7"/>
  <c r="N40" i="7"/>
  <c r="O40" i="7"/>
  <c r="P40" i="7"/>
  <c r="Q40" i="7"/>
  <c r="R40" i="7"/>
  <c r="S40" i="7"/>
  <c r="T40" i="7"/>
  <c r="BD40" i="7"/>
  <c r="CK40" i="7"/>
  <c r="BY40" i="7"/>
  <c r="CW40" i="7"/>
  <c r="CE40" i="7"/>
  <c r="X40" i="7"/>
  <c r="Z40" i="7"/>
  <c r="AC40" i="7"/>
  <c r="Y40" i="7"/>
  <c r="AE40" i="7"/>
  <c r="B40" i="7"/>
  <c r="C40" i="7"/>
  <c r="DF40" i="7"/>
  <c r="DG40" i="7"/>
  <c r="DE40" i="7"/>
  <c r="DD40" i="7"/>
  <c r="CV40" i="7"/>
  <c r="CP40" i="7"/>
  <c r="CJ40" i="7"/>
  <c r="AS40" i="7"/>
  <c r="CA40" i="7"/>
  <c r="D40" i="7"/>
  <c r="E40" i="7"/>
  <c r="U40" i="7"/>
  <c r="V40" i="7"/>
  <c r="W40" i="7"/>
  <c r="AA40" i="7"/>
  <c r="AB40" i="7"/>
  <c r="AD40" i="7"/>
  <c r="AF40" i="7"/>
  <c r="AG40" i="7"/>
  <c r="AH40" i="7"/>
  <c r="BP39" i="7"/>
  <c r="AL39" i="7"/>
  <c r="C42" i="8"/>
  <c r="F41" i="7"/>
  <c r="G41" i="7"/>
  <c r="H41" i="7"/>
  <c r="I41" i="7"/>
  <c r="J41" i="7"/>
  <c r="K41" i="7"/>
  <c r="L41" i="7"/>
  <c r="M41" i="7"/>
  <c r="N41" i="7"/>
  <c r="O41" i="7"/>
  <c r="P41" i="7"/>
  <c r="Q41" i="7"/>
  <c r="R41" i="7"/>
  <c r="S41" i="7"/>
  <c r="T41" i="7"/>
  <c r="BD41" i="7"/>
  <c r="CK41" i="7"/>
  <c r="BY41" i="7"/>
  <c r="CW41" i="7"/>
  <c r="CE41" i="7"/>
  <c r="X41" i="7"/>
  <c r="Z41" i="7"/>
  <c r="AC41" i="7"/>
  <c r="Y41" i="7"/>
  <c r="AE41" i="7"/>
  <c r="B41" i="7"/>
  <c r="C41" i="7"/>
  <c r="DF41" i="7"/>
  <c r="DG41" i="7"/>
  <c r="DE41" i="7"/>
  <c r="DD41" i="7"/>
  <c r="CV41" i="7"/>
  <c r="CP41" i="7"/>
  <c r="CJ41" i="7"/>
  <c r="AS41" i="7"/>
  <c r="CA41" i="7"/>
  <c r="D41" i="7"/>
  <c r="E41" i="7"/>
  <c r="U41" i="7"/>
  <c r="V41" i="7"/>
  <c r="W41" i="7"/>
  <c r="AA41" i="7"/>
  <c r="AB41" i="7"/>
  <c r="AD41" i="7"/>
  <c r="AF41" i="7"/>
  <c r="AG41" i="7"/>
  <c r="AH41" i="7"/>
  <c r="BP40" i="7"/>
  <c r="AL40" i="7"/>
  <c r="C43" i="8"/>
  <c r="F42" i="7"/>
  <c r="G42" i="7"/>
  <c r="H42" i="7"/>
  <c r="I42" i="7"/>
  <c r="J42" i="7"/>
  <c r="K42" i="7"/>
  <c r="L42" i="7"/>
  <c r="M42" i="7"/>
  <c r="N42" i="7"/>
  <c r="O42" i="7"/>
  <c r="P42" i="7"/>
  <c r="Q42" i="7"/>
  <c r="R42" i="7"/>
  <c r="S42" i="7"/>
  <c r="T42" i="7"/>
  <c r="BD42" i="7"/>
  <c r="CK42" i="7"/>
  <c r="BY42" i="7"/>
  <c r="CW42" i="7"/>
  <c r="CE42" i="7"/>
  <c r="X42" i="7"/>
  <c r="Z42" i="7"/>
  <c r="AC42" i="7"/>
  <c r="Y42" i="7"/>
  <c r="AE42" i="7"/>
  <c r="B42" i="7"/>
  <c r="C42" i="7"/>
  <c r="DF42" i="7"/>
  <c r="DG42" i="7"/>
  <c r="DE42" i="7"/>
  <c r="DD42" i="7"/>
  <c r="CV42" i="7"/>
  <c r="CP42" i="7"/>
  <c r="CJ42" i="7"/>
  <c r="AS42" i="7"/>
  <c r="CA42" i="7"/>
  <c r="D42" i="7"/>
  <c r="E42" i="7"/>
  <c r="U42" i="7"/>
  <c r="V42" i="7"/>
  <c r="W42" i="7"/>
  <c r="AA42" i="7"/>
  <c r="AB42" i="7"/>
  <c r="AD42" i="7"/>
  <c r="AF42" i="7"/>
  <c r="AG42" i="7"/>
  <c r="AH42" i="7"/>
  <c r="BP41" i="7"/>
  <c r="AL41" i="7"/>
  <c r="C44" i="8"/>
  <c r="F43" i="7"/>
  <c r="G43" i="7"/>
  <c r="H43" i="7"/>
  <c r="I43" i="7"/>
  <c r="J43" i="7"/>
  <c r="K43" i="7"/>
  <c r="L43" i="7"/>
  <c r="M43" i="7"/>
  <c r="N43" i="7"/>
  <c r="O43" i="7"/>
  <c r="P43" i="7"/>
  <c r="Q43" i="7"/>
  <c r="R43" i="7"/>
  <c r="S43" i="7"/>
  <c r="T43" i="7"/>
  <c r="BD43" i="7"/>
  <c r="CK43" i="7"/>
  <c r="BY43" i="7"/>
  <c r="CW43" i="7"/>
  <c r="CE43" i="7"/>
  <c r="X43" i="7"/>
  <c r="Z43" i="7"/>
  <c r="AC43" i="7"/>
  <c r="Y43" i="7"/>
  <c r="AE43" i="7"/>
  <c r="B43" i="7"/>
  <c r="C43" i="7"/>
  <c r="DF43" i="7"/>
  <c r="DG43" i="7"/>
  <c r="DE43" i="7"/>
  <c r="DD43" i="7"/>
  <c r="CV43" i="7"/>
  <c r="CP43" i="7"/>
  <c r="CJ43" i="7"/>
  <c r="AS43" i="7"/>
  <c r="CA43" i="7"/>
  <c r="D43" i="7"/>
  <c r="E43" i="7"/>
  <c r="U43" i="7"/>
  <c r="V43" i="7"/>
  <c r="W43" i="7"/>
  <c r="AA43" i="7"/>
  <c r="AB43" i="7"/>
  <c r="AD43" i="7"/>
  <c r="AF43" i="7"/>
  <c r="AG43" i="7"/>
  <c r="AH43" i="7"/>
  <c r="BP42" i="7"/>
  <c r="AL42" i="7"/>
  <c r="C45" i="8"/>
  <c r="F44" i="7"/>
  <c r="G44" i="7"/>
  <c r="H44" i="7"/>
  <c r="I44" i="7"/>
  <c r="J44" i="7"/>
  <c r="K44" i="7"/>
  <c r="L44" i="7"/>
  <c r="M44" i="7"/>
  <c r="N44" i="7"/>
  <c r="O44" i="7"/>
  <c r="P44" i="7"/>
  <c r="Q44" i="7"/>
  <c r="R44" i="7"/>
  <c r="S44" i="7"/>
  <c r="T44" i="7"/>
  <c r="BD44" i="7"/>
  <c r="CK44" i="7"/>
  <c r="BY44" i="7"/>
  <c r="CW44" i="7"/>
  <c r="CE44" i="7"/>
  <c r="X44" i="7"/>
  <c r="Z44" i="7"/>
  <c r="AC44" i="7"/>
  <c r="Y44" i="7"/>
  <c r="AE44" i="7"/>
  <c r="B44" i="7"/>
  <c r="C44" i="7"/>
  <c r="DF44" i="7"/>
  <c r="DG44" i="7"/>
  <c r="DE44" i="7"/>
  <c r="DD44" i="7"/>
  <c r="CV44" i="7"/>
  <c r="CP44" i="7"/>
  <c r="CJ44" i="7"/>
  <c r="AS44" i="7"/>
  <c r="CA44" i="7"/>
  <c r="D44" i="7"/>
  <c r="E44" i="7"/>
  <c r="U44" i="7"/>
  <c r="V44" i="7"/>
  <c r="W44" i="7"/>
  <c r="AA44" i="7"/>
  <c r="AB44" i="7"/>
  <c r="AD44" i="7"/>
  <c r="AF44" i="7"/>
  <c r="AG44" i="7"/>
  <c r="AH44" i="7"/>
  <c r="BP43" i="7"/>
  <c r="AL43" i="7"/>
  <c r="C46" i="8"/>
  <c r="F45" i="7"/>
  <c r="G45" i="7"/>
  <c r="H45" i="7"/>
  <c r="I45" i="7"/>
  <c r="J45" i="7"/>
  <c r="K45" i="7"/>
  <c r="L45" i="7"/>
  <c r="M45" i="7"/>
  <c r="N45" i="7"/>
  <c r="O45" i="7"/>
  <c r="P45" i="7"/>
  <c r="Q45" i="7"/>
  <c r="R45" i="7"/>
  <c r="S45" i="7"/>
  <c r="T45" i="7"/>
  <c r="BD45" i="7"/>
  <c r="CK45" i="7"/>
  <c r="BY45" i="7"/>
  <c r="CW45" i="7"/>
  <c r="CE45" i="7"/>
  <c r="X45" i="7"/>
  <c r="Z45" i="7"/>
  <c r="AC45" i="7"/>
  <c r="Y45" i="7"/>
  <c r="AE45" i="7"/>
  <c r="B45" i="7"/>
  <c r="C45" i="7"/>
  <c r="DF45" i="7"/>
  <c r="DG45" i="7"/>
  <c r="DE45" i="7"/>
  <c r="DD45" i="7"/>
  <c r="CV45" i="7"/>
  <c r="CP45" i="7"/>
  <c r="CJ45" i="7"/>
  <c r="AS45" i="7"/>
  <c r="CA45" i="7"/>
  <c r="D45" i="7"/>
  <c r="E45" i="7"/>
  <c r="U45" i="7"/>
  <c r="V45" i="7"/>
  <c r="W45" i="7"/>
  <c r="AA45" i="7"/>
  <c r="AB45" i="7"/>
  <c r="AD45" i="7"/>
  <c r="AF45" i="7"/>
  <c r="AG45" i="7"/>
  <c r="AH45" i="7"/>
  <c r="BP44" i="7"/>
  <c r="AL44" i="7"/>
  <c r="C47" i="8"/>
  <c r="F46" i="7"/>
  <c r="G46" i="7"/>
  <c r="H46" i="7"/>
  <c r="I46" i="7"/>
  <c r="J46" i="7"/>
  <c r="K46" i="7"/>
  <c r="L46" i="7"/>
  <c r="M46" i="7"/>
  <c r="N46" i="7"/>
  <c r="O46" i="7"/>
  <c r="P46" i="7"/>
  <c r="Q46" i="7"/>
  <c r="R46" i="7"/>
  <c r="S46" i="7"/>
  <c r="T46" i="7"/>
  <c r="BD46" i="7"/>
  <c r="CK46" i="7"/>
  <c r="BY46" i="7"/>
  <c r="CW46" i="7"/>
  <c r="CE46" i="7"/>
  <c r="X46" i="7"/>
  <c r="Z46" i="7"/>
  <c r="AC46" i="7"/>
  <c r="Y46" i="7"/>
  <c r="AE46" i="7"/>
  <c r="B46" i="7"/>
  <c r="C46" i="7"/>
  <c r="DF46" i="7"/>
  <c r="DG46" i="7"/>
  <c r="DE46" i="7"/>
  <c r="DD46" i="7"/>
  <c r="CV46" i="7"/>
  <c r="CP46" i="7"/>
  <c r="CJ46" i="7"/>
  <c r="AS46" i="7"/>
  <c r="CA46" i="7"/>
  <c r="D46" i="7"/>
  <c r="E46" i="7"/>
  <c r="U46" i="7"/>
  <c r="V46" i="7"/>
  <c r="W46" i="7"/>
  <c r="AA46" i="7"/>
  <c r="AB46" i="7"/>
  <c r="AD46" i="7"/>
  <c r="AF46" i="7"/>
  <c r="AG46" i="7"/>
  <c r="AH46" i="7"/>
  <c r="BP45" i="7"/>
  <c r="AL45" i="7"/>
  <c r="C48" i="8"/>
  <c r="F47" i="7"/>
  <c r="G47" i="7"/>
  <c r="H47" i="7"/>
  <c r="I47" i="7"/>
  <c r="J47" i="7"/>
  <c r="K47" i="7"/>
  <c r="L47" i="7"/>
  <c r="M47" i="7"/>
  <c r="N47" i="7"/>
  <c r="O47" i="7"/>
  <c r="P47" i="7"/>
  <c r="Q47" i="7"/>
  <c r="R47" i="7"/>
  <c r="S47" i="7"/>
  <c r="T47" i="7"/>
  <c r="BD47" i="7"/>
  <c r="CK47" i="7"/>
  <c r="BY47" i="7"/>
  <c r="CW47" i="7"/>
  <c r="CE47" i="7"/>
  <c r="X47" i="7"/>
  <c r="Z47" i="7"/>
  <c r="AC47" i="7"/>
  <c r="Y47" i="7"/>
  <c r="AE47" i="7"/>
  <c r="B47" i="7"/>
  <c r="C47" i="7"/>
  <c r="DF47" i="7"/>
  <c r="DG47" i="7"/>
  <c r="DE47" i="7"/>
  <c r="DD47" i="7"/>
  <c r="CV47" i="7"/>
  <c r="CP47" i="7"/>
  <c r="CJ47" i="7"/>
  <c r="AS47" i="7"/>
  <c r="CA47" i="7"/>
  <c r="D47" i="7"/>
  <c r="E47" i="7"/>
  <c r="U47" i="7"/>
  <c r="V47" i="7"/>
  <c r="W47" i="7"/>
  <c r="AA47" i="7"/>
  <c r="AB47" i="7"/>
  <c r="AD47" i="7"/>
  <c r="AF47" i="7"/>
  <c r="AG47" i="7"/>
  <c r="AH47" i="7"/>
  <c r="BP46" i="7"/>
  <c r="AL46" i="7"/>
  <c r="C49" i="8"/>
  <c r="F48" i="7"/>
  <c r="G48" i="7"/>
  <c r="H48" i="7"/>
  <c r="I48" i="7"/>
  <c r="J48" i="7"/>
  <c r="K48" i="7"/>
  <c r="L48" i="7"/>
  <c r="M48" i="7"/>
  <c r="N48" i="7"/>
  <c r="O48" i="7"/>
  <c r="P48" i="7"/>
  <c r="Q48" i="7"/>
  <c r="R48" i="7"/>
  <c r="S48" i="7"/>
  <c r="T48" i="7"/>
  <c r="BD48" i="7"/>
  <c r="CK48" i="7"/>
  <c r="BY48" i="7"/>
  <c r="CW48" i="7"/>
  <c r="CE48" i="7"/>
  <c r="X48" i="7"/>
  <c r="Z48" i="7"/>
  <c r="AC48" i="7"/>
  <c r="Y48" i="7"/>
  <c r="AE48" i="7"/>
  <c r="B48" i="7"/>
  <c r="C48" i="7"/>
  <c r="DF48" i="7"/>
  <c r="DG48" i="7"/>
  <c r="DE48" i="7"/>
  <c r="DD48" i="7"/>
  <c r="CV48" i="7"/>
  <c r="CP48" i="7"/>
  <c r="CJ48" i="7"/>
  <c r="AS48" i="7"/>
  <c r="CA48" i="7"/>
  <c r="D48" i="7"/>
  <c r="E48" i="7"/>
  <c r="U48" i="7"/>
  <c r="V48" i="7"/>
  <c r="W48" i="7"/>
  <c r="AA48" i="7"/>
  <c r="AB48" i="7"/>
  <c r="AD48" i="7"/>
  <c r="AF48" i="7"/>
  <c r="AG48" i="7"/>
  <c r="AH48" i="7"/>
  <c r="BP47" i="7"/>
  <c r="AL47" i="7"/>
  <c r="C50" i="8"/>
  <c r="F49" i="7"/>
  <c r="G49" i="7"/>
  <c r="H49" i="7"/>
  <c r="I49" i="7"/>
  <c r="J49" i="7"/>
  <c r="K49" i="7"/>
  <c r="L49" i="7"/>
  <c r="M49" i="7"/>
  <c r="N49" i="7"/>
  <c r="O49" i="7"/>
  <c r="P49" i="7"/>
  <c r="Q49" i="7"/>
  <c r="R49" i="7"/>
  <c r="S49" i="7"/>
  <c r="T49" i="7"/>
  <c r="BD49" i="7"/>
  <c r="CK49" i="7"/>
  <c r="BY49" i="7"/>
  <c r="CW49" i="7"/>
  <c r="CE49" i="7"/>
  <c r="X49" i="7"/>
  <c r="Z49" i="7"/>
  <c r="AC49" i="7"/>
  <c r="Y49" i="7"/>
  <c r="AE49" i="7"/>
  <c r="B49" i="7"/>
  <c r="C49" i="7"/>
  <c r="DF49" i="7"/>
  <c r="DG49" i="7"/>
  <c r="DE49" i="7"/>
  <c r="DD49" i="7"/>
  <c r="CV49" i="7"/>
  <c r="CP49" i="7"/>
  <c r="CJ49" i="7"/>
  <c r="AS49" i="7"/>
  <c r="CA49" i="7"/>
  <c r="D49" i="7"/>
  <c r="E49" i="7"/>
  <c r="U49" i="7"/>
  <c r="V49" i="7"/>
  <c r="W49" i="7"/>
  <c r="AA49" i="7"/>
  <c r="AB49" i="7"/>
  <c r="AD49" i="7"/>
  <c r="AF49" i="7"/>
  <c r="AG49" i="7"/>
  <c r="AH49" i="7"/>
  <c r="BP48" i="7"/>
  <c r="AL48" i="7"/>
  <c r="C51" i="8"/>
  <c r="F50" i="7"/>
  <c r="G50" i="7"/>
  <c r="H50" i="7"/>
  <c r="I50" i="7"/>
  <c r="J50" i="7"/>
  <c r="K50" i="7"/>
  <c r="L50" i="7"/>
  <c r="M50" i="7"/>
  <c r="N50" i="7"/>
  <c r="O50" i="7"/>
  <c r="P50" i="7"/>
  <c r="Q50" i="7"/>
  <c r="R50" i="7"/>
  <c r="S50" i="7"/>
  <c r="T50" i="7"/>
  <c r="BD50" i="7"/>
  <c r="CK50" i="7"/>
  <c r="BY50" i="7"/>
  <c r="CW50" i="7"/>
  <c r="CE50" i="7"/>
  <c r="X50" i="7"/>
  <c r="Z50" i="7"/>
  <c r="AC50" i="7"/>
  <c r="Y50" i="7"/>
  <c r="AE50" i="7"/>
  <c r="B50" i="7"/>
  <c r="C50" i="7"/>
  <c r="DF50" i="7"/>
  <c r="DG50" i="7"/>
  <c r="DE50" i="7"/>
  <c r="DD50" i="7"/>
  <c r="CV50" i="7"/>
  <c r="CP50" i="7"/>
  <c r="CJ50" i="7"/>
  <c r="AS50" i="7"/>
  <c r="CA50" i="7"/>
  <c r="D50" i="7"/>
  <c r="E50" i="7"/>
  <c r="U50" i="7"/>
  <c r="V50" i="7"/>
  <c r="W50" i="7"/>
  <c r="AA50" i="7"/>
  <c r="AB50" i="7"/>
  <c r="AD50" i="7"/>
  <c r="AF50" i="7"/>
  <c r="AG50" i="7"/>
  <c r="AH50" i="7"/>
  <c r="BP49" i="7"/>
  <c r="AL49" i="7"/>
  <c r="C52" i="8"/>
  <c r="F51" i="7"/>
  <c r="G51" i="7"/>
  <c r="H51" i="7"/>
  <c r="I51" i="7"/>
  <c r="J51" i="7"/>
  <c r="K51" i="7"/>
  <c r="L51" i="7"/>
  <c r="M51" i="7"/>
  <c r="N51" i="7"/>
  <c r="O51" i="7"/>
  <c r="P51" i="7"/>
  <c r="Q51" i="7"/>
  <c r="R51" i="7"/>
  <c r="S51" i="7"/>
  <c r="T51" i="7"/>
  <c r="BD51" i="7"/>
  <c r="CK51" i="7"/>
  <c r="BY51" i="7"/>
  <c r="CW51" i="7"/>
  <c r="CE51" i="7"/>
  <c r="X51" i="7"/>
  <c r="Z51" i="7"/>
  <c r="AC51" i="7"/>
  <c r="Y51" i="7"/>
  <c r="AE51" i="7"/>
  <c r="B51" i="7"/>
  <c r="C51" i="7"/>
  <c r="DF51" i="7"/>
  <c r="DG51" i="7"/>
  <c r="DE51" i="7"/>
  <c r="DD51" i="7"/>
  <c r="CV51" i="7"/>
  <c r="CP51" i="7"/>
  <c r="CJ51" i="7"/>
  <c r="AS51" i="7"/>
  <c r="CA51" i="7"/>
  <c r="D51" i="7"/>
  <c r="E51" i="7"/>
  <c r="U51" i="7"/>
  <c r="V51" i="7"/>
  <c r="W51" i="7"/>
  <c r="AA51" i="7"/>
  <c r="AB51" i="7"/>
  <c r="AD51" i="7"/>
  <c r="AF51" i="7"/>
  <c r="AG51" i="7"/>
  <c r="AH51" i="7"/>
  <c r="BP50" i="7"/>
  <c r="AL50" i="7"/>
  <c r="C53" i="8"/>
  <c r="F52" i="7"/>
  <c r="G52" i="7"/>
  <c r="H52" i="7"/>
  <c r="I52" i="7"/>
  <c r="J52" i="7"/>
  <c r="K52" i="7"/>
  <c r="L52" i="7"/>
  <c r="M52" i="7"/>
  <c r="N52" i="7"/>
  <c r="O52" i="7"/>
  <c r="P52" i="7"/>
  <c r="Q52" i="7"/>
  <c r="R52" i="7"/>
  <c r="S52" i="7"/>
  <c r="T52" i="7"/>
  <c r="BD52" i="7"/>
  <c r="CK52" i="7"/>
  <c r="BY52" i="7"/>
  <c r="CW52" i="7"/>
  <c r="CE52" i="7"/>
  <c r="X52" i="7"/>
  <c r="Z52" i="7"/>
  <c r="AC52" i="7"/>
  <c r="Y52" i="7"/>
  <c r="AE52" i="7"/>
  <c r="B52" i="7"/>
  <c r="C52" i="7"/>
  <c r="DF52" i="7"/>
  <c r="DG52" i="7"/>
  <c r="DE52" i="7"/>
  <c r="DD52" i="7"/>
  <c r="CV52" i="7"/>
  <c r="CP52" i="7"/>
  <c r="CJ52" i="7"/>
  <c r="AS52" i="7"/>
  <c r="CA52" i="7"/>
  <c r="D52" i="7"/>
  <c r="E52" i="7"/>
  <c r="U52" i="7"/>
  <c r="V52" i="7"/>
  <c r="W52" i="7"/>
  <c r="AA52" i="7"/>
  <c r="AB52" i="7"/>
  <c r="AD52" i="7"/>
  <c r="AF52" i="7"/>
  <c r="AG52" i="7"/>
  <c r="AH52" i="7"/>
  <c r="BP51" i="7"/>
  <c r="AL51" i="7"/>
  <c r="C54" i="8"/>
  <c r="F53" i="7"/>
  <c r="G53" i="7"/>
  <c r="H53" i="7"/>
  <c r="I53" i="7"/>
  <c r="J53" i="7"/>
  <c r="K53" i="7"/>
  <c r="L53" i="7"/>
  <c r="M53" i="7"/>
  <c r="N53" i="7"/>
  <c r="O53" i="7"/>
  <c r="P53" i="7"/>
  <c r="Q53" i="7"/>
  <c r="R53" i="7"/>
  <c r="S53" i="7"/>
  <c r="T53" i="7"/>
  <c r="BD53" i="7"/>
  <c r="CK53" i="7"/>
  <c r="BY53" i="7"/>
  <c r="CW53" i="7"/>
  <c r="CE53" i="7"/>
  <c r="X53" i="7"/>
  <c r="Z53" i="7"/>
  <c r="AC53" i="7"/>
  <c r="Y53" i="7"/>
  <c r="AE53" i="7"/>
  <c r="B53" i="7"/>
  <c r="C53" i="7"/>
  <c r="DF53" i="7"/>
  <c r="DG53" i="7"/>
  <c r="DE53" i="7"/>
  <c r="DD53" i="7"/>
  <c r="CV53" i="7"/>
  <c r="CP53" i="7"/>
  <c r="CJ53" i="7"/>
  <c r="AS53" i="7"/>
  <c r="CA53" i="7"/>
  <c r="D53" i="7"/>
  <c r="E53" i="7"/>
  <c r="U53" i="7"/>
  <c r="V53" i="7"/>
  <c r="W53" i="7"/>
  <c r="AA53" i="7"/>
  <c r="AB53" i="7"/>
  <c r="AD53" i="7"/>
  <c r="AF53" i="7"/>
  <c r="AG53" i="7"/>
  <c r="AH53" i="7"/>
  <c r="BP52" i="7"/>
  <c r="AL52" i="7"/>
  <c r="C55" i="8"/>
  <c r="J54" i="7"/>
  <c r="K54" i="7"/>
  <c r="L54" i="7"/>
  <c r="M54" i="7"/>
  <c r="N54" i="7"/>
  <c r="O54" i="7"/>
  <c r="P54" i="7"/>
  <c r="Q54" i="7"/>
  <c r="R54" i="7"/>
  <c r="S54" i="7"/>
  <c r="BD54" i="7"/>
  <c r="CK54" i="7"/>
  <c r="BY54" i="7"/>
  <c r="CW54" i="7"/>
  <c r="CE54" i="7"/>
  <c r="X54" i="7"/>
  <c r="Y54" i="7"/>
  <c r="AE54" i="7"/>
  <c r="C54" i="7"/>
  <c r="DF54" i="7"/>
  <c r="DG54" i="7"/>
  <c r="DE54" i="7"/>
  <c r="DD54" i="7"/>
  <c r="CV54" i="7"/>
  <c r="CP54" i="7"/>
  <c r="CJ54" i="7"/>
  <c r="AS54" i="7"/>
  <c r="CA54" i="7"/>
  <c r="U54" i="7"/>
  <c r="V54" i="7"/>
  <c r="W54" i="7"/>
  <c r="AA54" i="7"/>
  <c r="AB54" i="7"/>
  <c r="AD54" i="7"/>
  <c r="AF54" i="7"/>
  <c r="AG54" i="7"/>
  <c r="AH54" i="7"/>
  <c r="BP53" i="7"/>
  <c r="AL53" i="7"/>
  <c r="C56" i="8"/>
  <c r="J4" i="7"/>
  <c r="K4" i="7"/>
  <c r="L4" i="7"/>
  <c r="M4" i="7"/>
  <c r="N4" i="7"/>
  <c r="O4" i="7"/>
  <c r="P4" i="7"/>
  <c r="Q4" i="7"/>
  <c r="R4" i="7"/>
  <c r="S4" i="7"/>
  <c r="BD4" i="7"/>
  <c r="CK4" i="7"/>
  <c r="BY4" i="7"/>
  <c r="CW4" i="7"/>
  <c r="CE4" i="7"/>
  <c r="X4" i="7"/>
  <c r="Y4" i="7"/>
  <c r="AE4" i="7"/>
  <c r="C4" i="7"/>
  <c r="DF4" i="7"/>
  <c r="DG4" i="7"/>
  <c r="DE4" i="7"/>
  <c r="CV4" i="7"/>
  <c r="CP4" i="7"/>
  <c r="CJ4" i="7"/>
  <c r="AS4" i="7"/>
  <c r="CA4" i="7"/>
  <c r="U4" i="7"/>
  <c r="V4" i="7"/>
  <c r="W4" i="7"/>
  <c r="AA4" i="7"/>
  <c r="AB4" i="7"/>
  <c r="AD4" i="7"/>
  <c r="AF4" i="7"/>
  <c r="AG4" i="7"/>
  <c r="AH4" i="7"/>
  <c r="C6" i="8"/>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4" i="7"/>
  <c r="EA5" i="2"/>
  <c r="EA4" i="2"/>
  <c r="EA5" i="3"/>
  <c r="HR5" i="2"/>
  <c r="HR4" i="2"/>
  <c r="HR5" i="3"/>
  <c r="GS5" i="2"/>
  <c r="GS4" i="2"/>
  <c r="GS5" i="3"/>
  <c r="BQ5" i="2"/>
  <c r="BQ4" i="2"/>
  <c r="BQ5" i="3"/>
  <c r="HA5" i="2"/>
  <c r="HA4" i="2"/>
  <c r="HA5" i="3"/>
  <c r="IB5" i="2"/>
  <c r="IB4" i="2"/>
  <c r="IB5" i="3"/>
  <c r="HS5" i="2"/>
  <c r="HS4" i="2"/>
  <c r="HS5" i="3"/>
  <c r="GL5" i="2"/>
  <c r="GL4" i="2"/>
  <c r="GL5" i="3"/>
  <c r="BP5" i="2"/>
  <c r="BP4" i="2"/>
  <c r="BP5" i="3"/>
  <c r="IH5" i="2"/>
  <c r="IH4" i="2"/>
  <c r="IH5" i="3"/>
  <c r="HN5" i="2"/>
  <c r="HN4" i="2"/>
  <c r="HN5" i="3"/>
  <c r="DD5" i="2"/>
  <c r="DD4" i="2"/>
  <c r="DD5" i="3"/>
  <c r="EA6" i="2"/>
  <c r="EA6" i="3"/>
  <c r="HR6" i="2"/>
  <c r="HR6" i="3"/>
  <c r="GS6" i="2"/>
  <c r="GS6" i="3"/>
  <c r="BQ6" i="2"/>
  <c r="BQ6" i="3"/>
  <c r="HA6" i="2"/>
  <c r="HA6" i="3"/>
  <c r="IB6" i="2"/>
  <c r="IB6" i="3"/>
  <c r="HS6" i="2"/>
  <c r="HS6" i="3"/>
  <c r="GL6" i="2"/>
  <c r="GL6" i="3"/>
  <c r="BP6" i="2"/>
  <c r="BP6" i="3"/>
  <c r="IH6" i="2"/>
  <c r="IH6" i="3"/>
  <c r="HN6" i="2"/>
  <c r="HN6" i="3"/>
  <c r="DD6" i="2"/>
  <c r="DD6" i="3"/>
  <c r="EA7" i="2"/>
  <c r="EA7" i="3"/>
  <c r="HR7" i="2"/>
  <c r="HR7" i="3"/>
  <c r="GS7" i="2"/>
  <c r="GS7" i="3"/>
  <c r="BQ7" i="2"/>
  <c r="BQ7" i="3"/>
  <c r="HA7" i="2"/>
  <c r="HA7" i="3"/>
  <c r="IB7" i="2"/>
  <c r="IB7" i="3"/>
  <c r="HS7" i="2"/>
  <c r="HS7" i="3"/>
  <c r="GL7" i="2"/>
  <c r="GL7" i="3"/>
  <c r="BP7" i="2"/>
  <c r="BP7" i="3"/>
  <c r="IH7" i="2"/>
  <c r="IH7" i="3"/>
  <c r="HN7" i="2"/>
  <c r="HN7" i="3"/>
  <c r="DD7" i="2"/>
  <c r="DD7" i="3"/>
  <c r="EA8" i="2"/>
  <c r="EA8" i="3"/>
  <c r="HR8" i="2"/>
  <c r="HR8" i="3"/>
  <c r="GS8" i="2"/>
  <c r="GS8" i="3"/>
  <c r="BQ8" i="2"/>
  <c r="BQ8" i="3"/>
  <c r="HA8" i="2"/>
  <c r="HA8" i="3"/>
  <c r="IB8" i="2"/>
  <c r="IB8" i="3"/>
  <c r="HS8" i="2"/>
  <c r="HS8" i="3"/>
  <c r="GL8" i="2"/>
  <c r="GL8" i="3"/>
  <c r="BP8" i="2"/>
  <c r="BP8" i="3"/>
  <c r="IH8" i="2"/>
  <c r="IH8" i="3"/>
  <c r="HN8" i="2"/>
  <c r="HN8" i="3"/>
  <c r="DD8" i="2"/>
  <c r="DD8" i="3"/>
  <c r="EA9" i="2"/>
  <c r="EA9" i="3"/>
  <c r="HR9" i="2"/>
  <c r="HR9" i="3"/>
  <c r="GS9" i="2"/>
  <c r="GS9" i="3"/>
  <c r="BQ9" i="2"/>
  <c r="BQ9" i="3"/>
  <c r="HA9" i="2"/>
  <c r="HA9" i="3"/>
  <c r="IB9" i="2"/>
  <c r="IB9" i="3"/>
  <c r="HS9" i="2"/>
  <c r="HS9" i="3"/>
  <c r="GL9" i="2"/>
  <c r="GL9" i="3"/>
  <c r="BP9" i="2"/>
  <c r="BP9" i="3"/>
  <c r="IH9" i="2"/>
  <c r="IH9" i="3"/>
  <c r="HN9" i="2"/>
  <c r="HN9" i="3"/>
  <c r="DD9" i="2"/>
  <c r="DD9" i="3"/>
  <c r="EA10" i="2"/>
  <c r="EA10" i="3"/>
  <c r="HR10" i="2"/>
  <c r="HR10" i="3"/>
  <c r="GS10" i="2"/>
  <c r="GS10" i="3"/>
  <c r="BQ10" i="2"/>
  <c r="BQ10" i="3"/>
  <c r="HA10" i="2"/>
  <c r="HA10" i="3"/>
  <c r="IB10" i="2"/>
  <c r="IB10" i="3"/>
  <c r="HS10" i="2"/>
  <c r="HS10" i="3"/>
  <c r="GL10" i="2"/>
  <c r="GL10" i="3"/>
  <c r="BP10" i="2"/>
  <c r="BP10" i="3"/>
  <c r="IH10" i="2"/>
  <c r="IH10" i="3"/>
  <c r="HN10" i="2"/>
  <c r="HN10" i="3"/>
  <c r="DD10" i="2"/>
  <c r="DD10" i="3"/>
  <c r="EA11" i="2"/>
  <c r="EA11" i="3"/>
  <c r="HR11" i="2"/>
  <c r="HR11" i="3"/>
  <c r="GS11" i="2"/>
  <c r="GS11" i="3"/>
  <c r="BQ11" i="2"/>
  <c r="BQ11" i="3"/>
  <c r="HA11" i="2"/>
  <c r="HA11" i="3"/>
  <c r="IB11" i="2"/>
  <c r="IB11" i="3"/>
  <c r="HS11" i="2"/>
  <c r="HS11" i="3"/>
  <c r="GL11" i="2"/>
  <c r="GL11" i="3"/>
  <c r="BP11" i="2"/>
  <c r="BP11" i="3"/>
  <c r="IH11" i="2"/>
  <c r="IH11" i="3"/>
  <c r="HN11" i="2"/>
  <c r="HN11" i="3"/>
  <c r="DD11" i="2"/>
  <c r="DD11" i="3"/>
  <c r="EA12" i="2"/>
  <c r="EA12" i="3"/>
  <c r="HR12" i="2"/>
  <c r="HR12" i="3"/>
  <c r="GS12" i="2"/>
  <c r="GS12" i="3"/>
  <c r="BQ12" i="2"/>
  <c r="BQ12" i="3"/>
  <c r="HA12" i="2"/>
  <c r="HA12" i="3"/>
  <c r="IB12" i="2"/>
  <c r="IB12" i="3"/>
  <c r="HS12" i="2"/>
  <c r="HS12" i="3"/>
  <c r="GL12" i="2"/>
  <c r="GL12" i="3"/>
  <c r="BP12" i="2"/>
  <c r="BP12" i="3"/>
  <c r="IH12" i="2"/>
  <c r="IH12" i="3"/>
  <c r="HN12" i="2"/>
  <c r="HN12" i="3"/>
  <c r="DD12" i="2"/>
  <c r="DD12" i="3"/>
  <c r="EA13" i="2"/>
  <c r="EA13" i="3"/>
  <c r="HR13" i="2"/>
  <c r="HR13" i="3"/>
  <c r="GS13" i="2"/>
  <c r="GS13" i="3"/>
  <c r="BQ13" i="2"/>
  <c r="BQ13" i="3"/>
  <c r="HA13" i="2"/>
  <c r="HA13" i="3"/>
  <c r="IB13" i="2"/>
  <c r="IB13" i="3"/>
  <c r="HS13" i="2"/>
  <c r="HS13" i="3"/>
  <c r="GL13" i="2"/>
  <c r="GL13" i="3"/>
  <c r="BP13" i="2"/>
  <c r="BP13" i="3"/>
  <c r="IH13" i="2"/>
  <c r="IH13" i="3"/>
  <c r="HN13" i="2"/>
  <c r="HN13" i="3"/>
  <c r="DD13" i="2"/>
  <c r="DD13" i="3"/>
  <c r="EA14" i="2"/>
  <c r="EA14" i="3"/>
  <c r="HR14" i="2"/>
  <c r="HR14" i="3"/>
  <c r="GS14" i="2"/>
  <c r="GS14" i="3"/>
  <c r="BQ14" i="2"/>
  <c r="BQ14" i="3"/>
  <c r="HA14" i="2"/>
  <c r="HA14" i="3"/>
  <c r="IB14" i="2"/>
  <c r="IB14" i="3"/>
  <c r="HS14" i="2"/>
  <c r="HS14" i="3"/>
  <c r="GL14" i="2"/>
  <c r="GL14" i="3"/>
  <c r="BP14" i="2"/>
  <c r="BP14" i="3"/>
  <c r="IH14" i="2"/>
  <c r="IH14" i="3"/>
  <c r="HN14" i="2"/>
  <c r="HN14" i="3"/>
  <c r="DD14" i="2"/>
  <c r="DD14" i="3"/>
  <c r="EA15" i="2"/>
  <c r="EA15" i="3"/>
  <c r="HR15" i="2"/>
  <c r="HR15" i="3"/>
  <c r="GS15" i="2"/>
  <c r="GS15" i="3"/>
  <c r="BQ15" i="2"/>
  <c r="BQ15" i="3"/>
  <c r="HA15" i="2"/>
  <c r="HA15" i="3"/>
  <c r="IB15" i="2"/>
  <c r="IB15" i="3"/>
  <c r="HS15" i="2"/>
  <c r="HS15" i="3"/>
  <c r="GL15" i="2"/>
  <c r="GL15" i="3"/>
  <c r="BP15" i="2"/>
  <c r="BP15" i="3"/>
  <c r="IH15" i="2"/>
  <c r="IH15" i="3"/>
  <c r="HN15" i="2"/>
  <c r="HN15" i="3"/>
  <c r="DD15" i="2"/>
  <c r="DD15" i="3"/>
  <c r="EA16" i="2"/>
  <c r="EA16" i="3"/>
  <c r="HR16" i="2"/>
  <c r="HR16" i="3"/>
  <c r="GS16" i="2"/>
  <c r="GS16" i="3"/>
  <c r="BQ16" i="2"/>
  <c r="BQ16" i="3"/>
  <c r="HA16" i="2"/>
  <c r="HA16" i="3"/>
  <c r="IB16" i="2"/>
  <c r="IB16" i="3"/>
  <c r="HS16" i="2"/>
  <c r="HS16" i="3"/>
  <c r="GL16" i="2"/>
  <c r="GL16" i="3"/>
  <c r="BP16" i="2"/>
  <c r="BP16" i="3"/>
  <c r="IH16" i="2"/>
  <c r="IH16" i="3"/>
  <c r="HN16" i="2"/>
  <c r="HN16" i="3"/>
  <c r="DD16" i="2"/>
  <c r="DD16" i="3"/>
  <c r="EA17" i="2"/>
  <c r="EA17" i="3"/>
  <c r="HR17" i="2"/>
  <c r="HR17" i="3"/>
  <c r="GS17" i="2"/>
  <c r="GS17" i="3"/>
  <c r="BQ17" i="2"/>
  <c r="BQ17" i="3"/>
  <c r="HA17" i="2"/>
  <c r="HA17" i="3"/>
  <c r="IB17" i="2"/>
  <c r="IB17" i="3"/>
  <c r="HS17" i="2"/>
  <c r="HS17" i="3"/>
  <c r="GL17" i="2"/>
  <c r="GL17" i="3"/>
  <c r="BP17" i="2"/>
  <c r="BP17" i="3"/>
  <c r="IH17" i="2"/>
  <c r="IH17" i="3"/>
  <c r="HN17" i="2"/>
  <c r="HN17" i="3"/>
  <c r="DD17" i="2"/>
  <c r="DD17" i="3"/>
  <c r="EA18" i="2"/>
  <c r="EA18" i="3"/>
  <c r="HR18" i="2"/>
  <c r="HR18" i="3"/>
  <c r="GS18" i="2"/>
  <c r="GS18" i="3"/>
  <c r="BQ18" i="2"/>
  <c r="BQ18" i="3"/>
  <c r="HA18" i="2"/>
  <c r="HA18" i="3"/>
  <c r="IB18" i="2"/>
  <c r="IB18" i="3"/>
  <c r="HS18" i="2"/>
  <c r="HS18" i="3"/>
  <c r="GL18" i="2"/>
  <c r="GL18" i="3"/>
  <c r="BP18" i="2"/>
  <c r="BP18" i="3"/>
  <c r="IH18" i="2"/>
  <c r="IH18" i="3"/>
  <c r="HN18" i="2"/>
  <c r="HN18" i="3"/>
  <c r="DD18" i="2"/>
  <c r="DD18" i="3"/>
  <c r="EA19" i="2"/>
  <c r="EA19" i="3"/>
  <c r="HR19" i="2"/>
  <c r="HR19" i="3"/>
  <c r="GS19" i="2"/>
  <c r="GS19" i="3"/>
  <c r="BQ19" i="2"/>
  <c r="BQ19" i="3"/>
  <c r="HA19" i="2"/>
  <c r="HA19" i="3"/>
  <c r="IB19" i="2"/>
  <c r="IB19" i="3"/>
  <c r="HS19" i="2"/>
  <c r="HS19" i="3"/>
  <c r="GL19" i="2"/>
  <c r="GL19" i="3"/>
  <c r="BP19" i="2"/>
  <c r="BP19" i="3"/>
  <c r="IH19" i="2"/>
  <c r="IH19" i="3"/>
  <c r="HN19" i="2"/>
  <c r="HN19" i="3"/>
  <c r="DD19" i="2"/>
  <c r="DD19" i="3"/>
  <c r="EA20" i="2"/>
  <c r="EA20" i="3"/>
  <c r="HR20" i="2"/>
  <c r="HR20" i="3"/>
  <c r="GS20" i="2"/>
  <c r="GS20" i="3"/>
  <c r="BQ20" i="2"/>
  <c r="BQ20" i="3"/>
  <c r="HA20" i="2"/>
  <c r="HA20" i="3"/>
  <c r="IB20" i="2"/>
  <c r="IB20" i="3"/>
  <c r="HS20" i="2"/>
  <c r="HS20" i="3"/>
  <c r="GL20" i="2"/>
  <c r="GL20" i="3"/>
  <c r="BP20" i="2"/>
  <c r="BP20" i="3"/>
  <c r="IH20" i="2"/>
  <c r="IH20" i="3"/>
  <c r="HN20" i="2"/>
  <c r="HN20" i="3"/>
  <c r="DD20" i="2"/>
  <c r="DD20" i="3"/>
  <c r="EA21" i="2"/>
  <c r="EA21" i="3"/>
  <c r="HR21" i="2"/>
  <c r="HR21" i="3"/>
  <c r="GS21" i="2"/>
  <c r="GS21" i="3"/>
  <c r="BQ21" i="2"/>
  <c r="BQ21" i="3"/>
  <c r="HA21" i="2"/>
  <c r="HA21" i="3"/>
  <c r="IB21" i="2"/>
  <c r="IB21" i="3"/>
  <c r="HS21" i="2"/>
  <c r="HS21" i="3"/>
  <c r="GL21" i="2"/>
  <c r="GL21" i="3"/>
  <c r="BP21" i="2"/>
  <c r="BP21" i="3"/>
  <c r="IH21" i="2"/>
  <c r="IH21" i="3"/>
  <c r="HN21" i="2"/>
  <c r="HN21" i="3"/>
  <c r="DD21" i="2"/>
  <c r="DD21" i="3"/>
  <c r="EA22" i="2"/>
  <c r="EA22" i="3"/>
  <c r="HR22" i="2"/>
  <c r="HR22" i="3"/>
  <c r="GS22" i="2"/>
  <c r="GS22" i="3"/>
  <c r="BQ22" i="2"/>
  <c r="BQ22" i="3"/>
  <c r="HA22" i="2"/>
  <c r="HA22" i="3"/>
  <c r="IB22" i="2"/>
  <c r="IB22" i="3"/>
  <c r="HS22" i="2"/>
  <c r="HS22" i="3"/>
  <c r="GL22" i="2"/>
  <c r="GL22" i="3"/>
  <c r="BP22" i="2"/>
  <c r="BP22" i="3"/>
  <c r="IH22" i="2"/>
  <c r="IH22" i="3"/>
  <c r="HN22" i="2"/>
  <c r="HN22" i="3"/>
  <c r="DD22" i="2"/>
  <c r="DD22" i="3"/>
  <c r="EA23" i="2"/>
  <c r="EA23" i="3"/>
  <c r="HR23" i="2"/>
  <c r="HR23" i="3"/>
  <c r="GS23" i="2"/>
  <c r="GS23" i="3"/>
  <c r="BQ23" i="2"/>
  <c r="BQ23" i="3"/>
  <c r="HA23" i="2"/>
  <c r="HA23" i="3"/>
  <c r="IB23" i="2"/>
  <c r="IB23" i="3"/>
  <c r="HS23" i="2"/>
  <c r="HS23" i="3"/>
  <c r="GL23" i="2"/>
  <c r="GL23" i="3"/>
  <c r="BP23" i="2"/>
  <c r="BP23" i="3"/>
  <c r="IH23" i="2"/>
  <c r="IH23" i="3"/>
  <c r="HN23" i="2"/>
  <c r="HN23" i="3"/>
  <c r="DD23" i="2"/>
  <c r="DD23" i="3"/>
  <c r="EA24" i="2"/>
  <c r="EA24" i="3"/>
  <c r="HR24" i="2"/>
  <c r="HR24" i="3"/>
  <c r="GS24" i="2"/>
  <c r="GS24" i="3"/>
  <c r="BQ24" i="2"/>
  <c r="BQ24" i="3"/>
  <c r="HA24" i="2"/>
  <c r="HA24" i="3"/>
  <c r="IB24" i="2"/>
  <c r="IB24" i="3"/>
  <c r="HS24" i="2"/>
  <c r="HS24" i="3"/>
  <c r="GL24" i="2"/>
  <c r="GL24" i="3"/>
  <c r="BP24" i="2"/>
  <c r="BP24" i="3"/>
  <c r="IH24" i="2"/>
  <c r="IH24" i="3"/>
  <c r="HN24" i="2"/>
  <c r="HN24" i="3"/>
  <c r="DD24" i="2"/>
  <c r="DD24" i="3"/>
  <c r="EA25" i="2"/>
  <c r="EA25" i="3"/>
  <c r="HR25" i="2"/>
  <c r="HR25" i="3"/>
  <c r="GS25" i="2"/>
  <c r="GS25" i="3"/>
  <c r="BQ25" i="2"/>
  <c r="BQ25" i="3"/>
  <c r="HA25" i="2"/>
  <c r="HA25" i="3"/>
  <c r="IB25" i="2"/>
  <c r="IB25" i="3"/>
  <c r="HS25" i="2"/>
  <c r="HS25" i="3"/>
  <c r="GL25" i="2"/>
  <c r="GL25" i="3"/>
  <c r="BP25" i="2"/>
  <c r="BP25" i="3"/>
  <c r="IH25" i="2"/>
  <c r="IH25" i="3"/>
  <c r="HN25" i="2"/>
  <c r="HN25" i="3"/>
  <c r="DD25" i="2"/>
  <c r="DD25" i="3"/>
  <c r="EA26" i="2"/>
  <c r="EA26" i="3"/>
  <c r="HR26" i="2"/>
  <c r="HR26" i="3"/>
  <c r="GS26" i="2"/>
  <c r="GS26" i="3"/>
  <c r="BQ26" i="2"/>
  <c r="BQ26" i="3"/>
  <c r="HA26" i="2"/>
  <c r="HA26" i="3"/>
  <c r="IB26" i="2"/>
  <c r="IB26" i="3"/>
  <c r="HS26" i="2"/>
  <c r="HS26" i="3"/>
  <c r="GL26" i="2"/>
  <c r="GL26" i="3"/>
  <c r="BP26" i="2"/>
  <c r="BP26" i="3"/>
  <c r="IH26" i="2"/>
  <c r="IH26" i="3"/>
  <c r="HN26" i="2"/>
  <c r="HN26" i="3"/>
  <c r="DD26" i="2"/>
  <c r="DD26" i="3"/>
  <c r="EA27" i="2"/>
  <c r="EA27" i="3"/>
  <c r="HR27" i="2"/>
  <c r="HR27" i="3"/>
  <c r="GS27" i="2"/>
  <c r="GS27" i="3"/>
  <c r="BQ27" i="2"/>
  <c r="BQ27" i="3"/>
  <c r="HA27" i="2"/>
  <c r="HA27" i="3"/>
  <c r="IB27" i="2"/>
  <c r="IB27" i="3"/>
  <c r="HS27" i="2"/>
  <c r="HS27" i="3"/>
  <c r="GL27" i="2"/>
  <c r="GL27" i="3"/>
  <c r="BP27" i="2"/>
  <c r="BP27" i="3"/>
  <c r="IH27" i="2"/>
  <c r="IH27" i="3"/>
  <c r="HN27" i="2"/>
  <c r="HN27" i="3"/>
  <c r="DD27" i="2"/>
  <c r="DD27" i="3"/>
  <c r="EA28" i="2"/>
  <c r="EA28" i="3"/>
  <c r="HR28" i="2"/>
  <c r="HR28" i="3"/>
  <c r="GS28" i="2"/>
  <c r="GS28" i="3"/>
  <c r="BQ28" i="2"/>
  <c r="BQ28" i="3"/>
  <c r="HA28" i="2"/>
  <c r="HA28" i="3"/>
  <c r="IB28" i="2"/>
  <c r="IB28" i="3"/>
  <c r="HS28" i="2"/>
  <c r="HS28" i="3"/>
  <c r="GL28" i="2"/>
  <c r="GL28" i="3"/>
  <c r="BP28" i="2"/>
  <c r="BP28" i="3"/>
  <c r="IH28" i="2"/>
  <c r="IH28" i="3"/>
  <c r="HN28" i="2"/>
  <c r="HN28" i="3"/>
  <c r="DD28" i="2"/>
  <c r="DD28" i="3"/>
  <c r="EA29" i="2"/>
  <c r="EA29" i="3"/>
  <c r="HR29" i="2"/>
  <c r="HR29" i="3"/>
  <c r="GS29" i="2"/>
  <c r="GS29" i="3"/>
  <c r="BQ29" i="2"/>
  <c r="BQ29" i="3"/>
  <c r="HA29" i="2"/>
  <c r="HA29" i="3"/>
  <c r="IB29" i="2"/>
  <c r="IB29" i="3"/>
  <c r="HS29" i="2"/>
  <c r="HS29" i="3"/>
  <c r="GL29" i="2"/>
  <c r="GL29" i="3"/>
  <c r="BP29" i="2"/>
  <c r="BP29" i="3"/>
  <c r="IH29" i="2"/>
  <c r="IH29" i="3"/>
  <c r="HN29" i="2"/>
  <c r="HN29" i="3"/>
  <c r="DD29" i="2"/>
  <c r="DD29" i="3"/>
  <c r="EA30" i="2"/>
  <c r="EA30" i="3"/>
  <c r="HR30" i="2"/>
  <c r="HR30" i="3"/>
  <c r="GS30" i="2"/>
  <c r="GS30" i="3"/>
  <c r="BQ30" i="2"/>
  <c r="BQ30" i="3"/>
  <c r="HA30" i="2"/>
  <c r="HA30" i="3"/>
  <c r="IB30" i="2"/>
  <c r="IB30" i="3"/>
  <c r="HS30" i="2"/>
  <c r="HS30" i="3"/>
  <c r="GL30" i="2"/>
  <c r="GL30" i="3"/>
  <c r="BP30" i="2"/>
  <c r="BP30" i="3"/>
  <c r="IH30" i="2"/>
  <c r="IH30" i="3"/>
  <c r="HN30" i="2"/>
  <c r="HN30" i="3"/>
  <c r="DD30" i="2"/>
  <c r="DD30" i="3"/>
  <c r="EA31" i="2"/>
  <c r="EA31" i="3"/>
  <c r="HR31" i="2"/>
  <c r="HR31" i="3"/>
  <c r="GS31" i="2"/>
  <c r="GS31" i="3"/>
  <c r="BQ31" i="2"/>
  <c r="BQ31" i="3"/>
  <c r="HA31" i="2"/>
  <c r="HA31" i="3"/>
  <c r="IB31" i="2"/>
  <c r="IB31" i="3"/>
  <c r="HS31" i="2"/>
  <c r="HS31" i="3"/>
  <c r="GL31" i="2"/>
  <c r="GL31" i="3"/>
  <c r="BP31" i="2"/>
  <c r="BP31" i="3"/>
  <c r="IH31" i="2"/>
  <c r="IH31" i="3"/>
  <c r="HN31" i="2"/>
  <c r="HN31" i="3"/>
  <c r="DD31" i="2"/>
  <c r="DD31" i="3"/>
  <c r="EA32" i="2"/>
  <c r="EA32" i="3"/>
  <c r="HR32" i="2"/>
  <c r="HR32" i="3"/>
  <c r="GS32" i="2"/>
  <c r="GS32" i="3"/>
  <c r="BQ32" i="2"/>
  <c r="BQ32" i="3"/>
  <c r="HA32" i="2"/>
  <c r="HA32" i="3"/>
  <c r="IB32" i="2"/>
  <c r="IB32" i="3"/>
  <c r="HS32" i="2"/>
  <c r="HS32" i="3"/>
  <c r="GL32" i="2"/>
  <c r="GL32" i="3"/>
  <c r="BP32" i="2"/>
  <c r="BP32" i="3"/>
  <c r="IH32" i="2"/>
  <c r="IH32" i="3"/>
  <c r="HN32" i="2"/>
  <c r="HN32" i="3"/>
  <c r="DD32" i="2"/>
  <c r="DD32" i="3"/>
  <c r="EA33" i="2"/>
  <c r="EA33" i="3"/>
  <c r="HR33" i="2"/>
  <c r="HR33" i="3"/>
  <c r="GS33" i="2"/>
  <c r="GS33" i="3"/>
  <c r="BQ33" i="2"/>
  <c r="BQ33" i="3"/>
  <c r="HA33" i="2"/>
  <c r="HA33" i="3"/>
  <c r="IB33" i="2"/>
  <c r="IB33" i="3"/>
  <c r="HS33" i="2"/>
  <c r="HS33" i="3"/>
  <c r="GL33" i="2"/>
  <c r="GL33" i="3"/>
  <c r="BP33" i="2"/>
  <c r="BP33" i="3"/>
  <c r="IH33" i="2"/>
  <c r="IH33" i="3"/>
  <c r="HN33" i="2"/>
  <c r="HN33" i="3"/>
  <c r="DD33" i="2"/>
  <c r="DD33" i="3"/>
  <c r="EA34" i="2"/>
  <c r="EA34" i="3"/>
  <c r="HR34" i="2"/>
  <c r="HR34" i="3"/>
  <c r="GS34" i="2"/>
  <c r="GS34" i="3"/>
  <c r="BQ34" i="2"/>
  <c r="BQ34" i="3"/>
  <c r="HA34" i="2"/>
  <c r="HA34" i="3"/>
  <c r="IB34" i="2"/>
  <c r="IB34" i="3"/>
  <c r="HS34" i="2"/>
  <c r="HS34" i="3"/>
  <c r="GL34" i="2"/>
  <c r="GL34" i="3"/>
  <c r="BP34" i="2"/>
  <c r="BP34" i="3"/>
  <c r="IH34" i="2"/>
  <c r="IH34" i="3"/>
  <c r="HN34" i="2"/>
  <c r="HN34" i="3"/>
  <c r="DD34" i="2"/>
  <c r="DD34" i="3"/>
  <c r="EA35" i="2"/>
  <c r="EA35" i="3"/>
  <c r="HR35" i="2"/>
  <c r="HR35" i="3"/>
  <c r="GS35" i="2"/>
  <c r="GS35" i="3"/>
  <c r="BQ35" i="2"/>
  <c r="BQ35" i="3"/>
  <c r="HA35" i="2"/>
  <c r="HA35" i="3"/>
  <c r="IB35" i="2"/>
  <c r="IB35" i="3"/>
  <c r="HS35" i="2"/>
  <c r="HS35" i="3"/>
  <c r="GL35" i="2"/>
  <c r="GL35" i="3"/>
  <c r="BP35" i="2"/>
  <c r="BP35" i="3"/>
  <c r="IH35" i="2"/>
  <c r="IH35" i="3"/>
  <c r="HN35" i="2"/>
  <c r="HN35" i="3"/>
  <c r="DD35" i="2"/>
  <c r="DD35" i="3"/>
  <c r="EA36" i="2"/>
  <c r="EA36" i="3"/>
  <c r="HR36" i="2"/>
  <c r="HR36" i="3"/>
  <c r="GS36" i="2"/>
  <c r="GS36" i="3"/>
  <c r="BQ36" i="2"/>
  <c r="BQ36" i="3"/>
  <c r="HA36" i="2"/>
  <c r="HA36" i="3"/>
  <c r="IB36" i="2"/>
  <c r="IB36" i="3"/>
  <c r="HS36" i="2"/>
  <c r="HS36" i="3"/>
  <c r="GL36" i="2"/>
  <c r="GL36" i="3"/>
  <c r="BP36" i="2"/>
  <c r="BP36" i="3"/>
  <c r="IH36" i="2"/>
  <c r="IH36" i="3"/>
  <c r="HN36" i="2"/>
  <c r="HN36" i="3"/>
  <c r="DD36" i="2"/>
  <c r="DD36" i="3"/>
  <c r="EA37" i="2"/>
  <c r="EA37" i="3"/>
  <c r="HR37" i="2"/>
  <c r="HR37" i="3"/>
  <c r="GS37" i="2"/>
  <c r="GS37" i="3"/>
  <c r="BQ37" i="2"/>
  <c r="BQ37" i="3"/>
  <c r="HA37" i="2"/>
  <c r="HA37" i="3"/>
  <c r="IB37" i="2"/>
  <c r="IB37" i="3"/>
  <c r="HS37" i="2"/>
  <c r="HS37" i="3"/>
  <c r="GL37" i="2"/>
  <c r="GL37" i="3"/>
  <c r="BP37" i="2"/>
  <c r="BP37" i="3"/>
  <c r="IH37" i="2"/>
  <c r="IH37" i="3"/>
  <c r="HN37" i="2"/>
  <c r="HN37" i="3"/>
  <c r="DD37" i="2"/>
  <c r="DD37" i="3"/>
  <c r="EA38" i="2"/>
  <c r="EA38" i="3"/>
  <c r="HR38" i="2"/>
  <c r="HR38" i="3"/>
  <c r="GS38" i="2"/>
  <c r="GS38" i="3"/>
  <c r="BQ38" i="2"/>
  <c r="BQ38" i="3"/>
  <c r="HA38" i="2"/>
  <c r="HA38" i="3"/>
  <c r="IB38" i="2"/>
  <c r="IB38" i="3"/>
  <c r="HS38" i="2"/>
  <c r="HS38" i="3"/>
  <c r="GL38" i="2"/>
  <c r="GL38" i="3"/>
  <c r="BP38" i="2"/>
  <c r="BP38" i="3"/>
  <c r="IH38" i="2"/>
  <c r="IH38" i="3"/>
  <c r="HN38" i="2"/>
  <c r="HN38" i="3"/>
  <c r="DD38" i="2"/>
  <c r="DD38" i="3"/>
  <c r="EA39" i="2"/>
  <c r="EA39" i="3"/>
  <c r="HR39" i="2"/>
  <c r="HR39" i="3"/>
  <c r="GS39" i="2"/>
  <c r="GS39" i="3"/>
  <c r="BQ39" i="2"/>
  <c r="BQ39" i="3"/>
  <c r="HA39" i="2"/>
  <c r="HA39" i="3"/>
  <c r="IB39" i="2"/>
  <c r="IB39" i="3"/>
  <c r="HS39" i="2"/>
  <c r="HS39" i="3"/>
  <c r="GL39" i="2"/>
  <c r="GL39" i="3"/>
  <c r="BP39" i="2"/>
  <c r="BP39" i="3"/>
  <c r="IH39" i="2"/>
  <c r="IH39" i="3"/>
  <c r="HN39" i="2"/>
  <c r="HN39" i="3"/>
  <c r="DD39" i="2"/>
  <c r="DD39" i="3"/>
  <c r="EA40" i="2"/>
  <c r="EA40" i="3"/>
  <c r="HR40" i="2"/>
  <c r="HR40" i="3"/>
  <c r="GS40" i="2"/>
  <c r="GS40" i="3"/>
  <c r="BQ40" i="2"/>
  <c r="BQ40" i="3"/>
  <c r="HA40" i="2"/>
  <c r="HA40" i="3"/>
  <c r="IB40" i="2"/>
  <c r="IB40" i="3"/>
  <c r="HS40" i="2"/>
  <c r="HS40" i="3"/>
  <c r="GL40" i="2"/>
  <c r="GL40" i="3"/>
  <c r="BP40" i="2"/>
  <c r="BP40" i="3"/>
  <c r="IH40" i="2"/>
  <c r="IH40" i="3"/>
  <c r="HN40" i="2"/>
  <c r="HN40" i="3"/>
  <c r="DD40" i="2"/>
  <c r="DD40" i="3"/>
  <c r="EA41" i="2"/>
  <c r="EA41" i="3"/>
  <c r="HR41" i="2"/>
  <c r="HR41" i="3"/>
  <c r="GS41" i="2"/>
  <c r="GS41" i="3"/>
  <c r="BQ41" i="2"/>
  <c r="BQ41" i="3"/>
  <c r="HA41" i="2"/>
  <c r="HA41" i="3"/>
  <c r="IB41" i="2"/>
  <c r="IB41" i="3"/>
  <c r="HS41" i="2"/>
  <c r="HS41" i="3"/>
  <c r="GL41" i="2"/>
  <c r="GL41" i="3"/>
  <c r="BP41" i="2"/>
  <c r="BP41" i="3"/>
  <c r="IH41" i="2"/>
  <c r="IH41" i="3"/>
  <c r="HN41" i="2"/>
  <c r="HN41" i="3"/>
  <c r="DD41" i="2"/>
  <c r="DD41" i="3"/>
  <c r="EA42" i="2"/>
  <c r="EA42" i="3"/>
  <c r="HR42" i="2"/>
  <c r="HR42" i="3"/>
  <c r="GS42" i="2"/>
  <c r="GS42" i="3"/>
  <c r="BQ42" i="2"/>
  <c r="BQ42" i="3"/>
  <c r="HA42" i="2"/>
  <c r="HA42" i="3"/>
  <c r="IB42" i="2"/>
  <c r="IB42" i="3"/>
  <c r="HS42" i="2"/>
  <c r="HS42" i="3"/>
  <c r="GL42" i="2"/>
  <c r="GL42" i="3"/>
  <c r="BP42" i="2"/>
  <c r="BP42" i="3"/>
  <c r="IH42" i="2"/>
  <c r="IH42" i="3"/>
  <c r="HN42" i="2"/>
  <c r="HN42" i="3"/>
  <c r="DD42" i="2"/>
  <c r="DD42" i="3"/>
  <c r="EA43" i="2"/>
  <c r="EA43" i="3"/>
  <c r="HR43" i="2"/>
  <c r="HR43" i="3"/>
  <c r="GS43" i="2"/>
  <c r="GS43" i="3"/>
  <c r="BQ43" i="2"/>
  <c r="BQ43" i="3"/>
  <c r="HA43" i="2"/>
  <c r="HA43" i="3"/>
  <c r="IB43" i="2"/>
  <c r="IB43" i="3"/>
  <c r="HS43" i="2"/>
  <c r="HS43" i="3"/>
  <c r="GL43" i="2"/>
  <c r="GL43" i="3"/>
  <c r="BP43" i="2"/>
  <c r="BP43" i="3"/>
  <c r="IH43" i="2"/>
  <c r="IH43" i="3"/>
  <c r="HN43" i="2"/>
  <c r="HN43" i="3"/>
  <c r="DD43" i="2"/>
  <c r="DD43" i="3"/>
  <c r="EA44" i="2"/>
  <c r="EA44" i="3"/>
  <c r="HR44" i="2"/>
  <c r="HR44" i="3"/>
  <c r="GS44" i="2"/>
  <c r="GS44" i="3"/>
  <c r="BQ44" i="2"/>
  <c r="BQ44" i="3"/>
  <c r="HA44" i="2"/>
  <c r="HA44" i="3"/>
  <c r="IB44" i="2"/>
  <c r="IB44" i="3"/>
  <c r="HS44" i="2"/>
  <c r="HS44" i="3"/>
  <c r="GL44" i="2"/>
  <c r="GL44" i="3"/>
  <c r="BP44" i="2"/>
  <c r="BP44" i="3"/>
  <c r="IH44" i="2"/>
  <c r="IH44" i="3"/>
  <c r="HN44" i="2"/>
  <c r="HN44" i="3"/>
  <c r="DD44" i="2"/>
  <c r="DD44" i="3"/>
  <c r="EA45" i="2"/>
  <c r="EA45" i="3"/>
  <c r="HR45" i="2"/>
  <c r="HR45" i="3"/>
  <c r="GS45" i="2"/>
  <c r="GS45" i="3"/>
  <c r="BQ45" i="2"/>
  <c r="BQ45" i="3"/>
  <c r="HA45" i="2"/>
  <c r="HA45" i="3"/>
  <c r="IB45" i="2"/>
  <c r="IB45" i="3"/>
  <c r="HS45" i="2"/>
  <c r="HS45" i="3"/>
  <c r="GL45" i="2"/>
  <c r="GL45" i="3"/>
  <c r="BP45" i="2"/>
  <c r="BP45" i="3"/>
  <c r="IH45" i="2"/>
  <c r="IH45" i="3"/>
  <c r="HN45" i="2"/>
  <c r="HN45" i="3"/>
  <c r="DD45" i="2"/>
  <c r="DD45" i="3"/>
  <c r="EA46" i="2"/>
  <c r="EA46" i="3"/>
  <c r="HR46" i="2"/>
  <c r="HR46" i="3"/>
  <c r="GS46" i="2"/>
  <c r="GS46" i="3"/>
  <c r="BQ46" i="2"/>
  <c r="BQ46" i="3"/>
  <c r="HA46" i="2"/>
  <c r="HA46" i="3"/>
  <c r="IB46" i="2"/>
  <c r="IB46" i="3"/>
  <c r="HS46" i="2"/>
  <c r="HS46" i="3"/>
  <c r="GL46" i="2"/>
  <c r="GL46" i="3"/>
  <c r="BP46" i="2"/>
  <c r="BP46" i="3"/>
  <c r="IH46" i="2"/>
  <c r="IH46" i="3"/>
  <c r="HN46" i="2"/>
  <c r="HN46" i="3"/>
  <c r="DD46" i="2"/>
  <c r="DD46" i="3"/>
  <c r="EA47" i="2"/>
  <c r="EA47" i="3"/>
  <c r="HR47" i="2"/>
  <c r="HR47" i="3"/>
  <c r="GS47" i="2"/>
  <c r="GS47" i="3"/>
  <c r="BQ47" i="2"/>
  <c r="BQ47" i="3"/>
  <c r="HA47" i="2"/>
  <c r="HA47" i="3"/>
  <c r="IB47" i="2"/>
  <c r="IB47" i="3"/>
  <c r="HS47" i="2"/>
  <c r="HS47" i="3"/>
  <c r="GL47" i="2"/>
  <c r="GL47" i="3"/>
  <c r="BP47" i="2"/>
  <c r="BP47" i="3"/>
  <c r="IH47" i="2"/>
  <c r="IH47" i="3"/>
  <c r="HN47" i="2"/>
  <c r="HN47" i="3"/>
  <c r="DD47" i="2"/>
  <c r="DD47" i="3"/>
  <c r="EA48" i="2"/>
  <c r="EA48" i="3"/>
  <c r="HR48" i="2"/>
  <c r="HR48" i="3"/>
  <c r="GS48" i="2"/>
  <c r="GS48" i="3"/>
  <c r="BQ48" i="2"/>
  <c r="BQ48" i="3"/>
  <c r="HA48" i="2"/>
  <c r="HA48" i="3"/>
  <c r="IB48" i="2"/>
  <c r="IB48" i="3"/>
  <c r="HS48" i="2"/>
  <c r="HS48" i="3"/>
  <c r="GL48" i="2"/>
  <c r="GL48" i="3"/>
  <c r="BP48" i="2"/>
  <c r="BP48" i="3"/>
  <c r="IH48" i="2"/>
  <c r="IH48" i="3"/>
  <c r="HN48" i="2"/>
  <c r="HN48" i="3"/>
  <c r="DD48" i="2"/>
  <c r="DD48" i="3"/>
  <c r="EA49" i="2"/>
  <c r="EA49" i="3"/>
  <c r="HR49" i="2"/>
  <c r="HR49" i="3"/>
  <c r="GS49" i="2"/>
  <c r="GS49" i="3"/>
  <c r="BQ49" i="2"/>
  <c r="BQ49" i="3"/>
  <c r="HA49" i="2"/>
  <c r="HA49" i="3"/>
  <c r="IB49" i="2"/>
  <c r="IB49" i="3"/>
  <c r="HS49" i="2"/>
  <c r="HS49" i="3"/>
  <c r="GL49" i="2"/>
  <c r="GL49" i="3"/>
  <c r="BP49" i="2"/>
  <c r="BP49" i="3"/>
  <c r="IH49" i="2"/>
  <c r="IH49" i="3"/>
  <c r="HN49" i="2"/>
  <c r="HN49" i="3"/>
  <c r="DD49" i="2"/>
  <c r="DD49" i="3"/>
  <c r="EA50" i="2"/>
  <c r="EA50" i="3"/>
  <c r="HR50" i="2"/>
  <c r="HR50" i="3"/>
  <c r="GS50" i="2"/>
  <c r="GS50" i="3"/>
  <c r="BQ50" i="2"/>
  <c r="BQ50" i="3"/>
  <c r="HA50" i="2"/>
  <c r="HA50" i="3"/>
  <c r="IB50" i="2"/>
  <c r="IB50" i="3"/>
  <c r="HS50" i="2"/>
  <c r="HS50" i="3"/>
  <c r="GL50" i="2"/>
  <c r="GL50" i="3"/>
  <c r="BP50" i="2"/>
  <c r="BP50" i="3"/>
  <c r="IH50" i="2"/>
  <c r="IH50" i="3"/>
  <c r="HN50" i="2"/>
  <c r="HN50" i="3"/>
  <c r="DD50" i="2"/>
  <c r="DD50" i="3"/>
  <c r="EA51" i="2"/>
  <c r="EA51" i="3"/>
  <c r="HR51" i="2"/>
  <c r="HR51" i="3"/>
  <c r="GS51" i="2"/>
  <c r="GS51" i="3"/>
  <c r="BQ51" i="2"/>
  <c r="BQ51" i="3"/>
  <c r="HA51" i="2"/>
  <c r="HA51" i="3"/>
  <c r="IB51" i="2"/>
  <c r="IB51" i="3"/>
  <c r="HS51" i="2"/>
  <c r="HS51" i="3"/>
  <c r="GL51" i="2"/>
  <c r="GL51" i="3"/>
  <c r="BP51" i="2"/>
  <c r="BP51" i="3"/>
  <c r="IH51" i="2"/>
  <c r="IH51" i="3"/>
  <c r="HN51" i="2"/>
  <c r="HN51" i="3"/>
  <c r="DD51" i="2"/>
  <c r="DD51" i="3"/>
  <c r="EA52" i="2"/>
  <c r="EA52" i="3"/>
  <c r="HR52" i="2"/>
  <c r="HR52" i="3"/>
  <c r="GS52" i="2"/>
  <c r="GS52" i="3"/>
  <c r="BQ52" i="2"/>
  <c r="BQ52" i="3"/>
  <c r="HA52" i="2"/>
  <c r="HA52" i="3"/>
  <c r="IB52" i="2"/>
  <c r="IB52" i="3"/>
  <c r="HS52" i="2"/>
  <c r="HS52" i="3"/>
  <c r="GL52" i="2"/>
  <c r="GL52" i="3"/>
  <c r="BP52" i="2"/>
  <c r="BP52" i="3"/>
  <c r="IH52" i="2"/>
  <c r="IH52" i="3"/>
  <c r="HN52" i="2"/>
  <c r="HN52" i="3"/>
  <c r="DD52" i="2"/>
  <c r="DD52" i="3"/>
  <c r="EA53" i="2"/>
  <c r="EA53" i="3"/>
  <c r="HR53" i="2"/>
  <c r="HR53" i="3"/>
  <c r="GS53" i="2"/>
  <c r="GS53" i="3"/>
  <c r="BQ53" i="2"/>
  <c r="BQ53" i="3"/>
  <c r="HA53" i="2"/>
  <c r="HA53" i="3"/>
  <c r="IB53" i="2"/>
  <c r="IB53" i="3"/>
  <c r="HS53" i="2"/>
  <c r="HS53" i="3"/>
  <c r="GL53" i="2"/>
  <c r="GL53" i="3"/>
  <c r="BP53" i="2"/>
  <c r="BP53" i="3"/>
  <c r="IH53" i="2"/>
  <c r="IH53" i="3"/>
  <c r="HN53" i="2"/>
  <c r="HN53" i="3"/>
  <c r="DD53" i="2"/>
  <c r="DD53" i="3"/>
  <c r="EA54" i="2"/>
  <c r="EA54" i="3"/>
  <c r="HR54" i="2"/>
  <c r="HR54" i="3"/>
  <c r="GS54" i="2"/>
  <c r="GS54" i="3"/>
  <c r="BQ54" i="2"/>
  <c r="BQ54" i="3"/>
  <c r="HA54" i="2"/>
  <c r="HA54" i="3"/>
  <c r="IB54" i="2"/>
  <c r="IB54" i="3"/>
  <c r="HS54" i="2"/>
  <c r="HS54" i="3"/>
  <c r="GL54" i="2"/>
  <c r="GL54" i="3"/>
  <c r="BP54" i="2"/>
  <c r="BP54" i="3"/>
  <c r="IH54" i="2"/>
  <c r="IH54" i="3"/>
  <c r="HN54" i="2"/>
  <c r="HN54" i="3"/>
  <c r="DD54" i="3"/>
  <c r="AC3" i="2"/>
  <c r="AC4" i="3"/>
  <c r="AI3" i="2"/>
  <c r="AI4" i="3"/>
  <c r="AL3" i="2"/>
  <c r="AL4" i="3"/>
  <c r="AQ3" i="2"/>
  <c r="AQ4" i="3"/>
  <c r="AR3" i="2"/>
  <c r="AR4" i="3"/>
  <c r="AU3" i="2"/>
  <c r="AU4" i="3"/>
  <c r="AZ3" i="2"/>
  <c r="AZ4" i="3"/>
  <c r="BD3" i="2"/>
  <c r="BD4" i="3"/>
  <c r="EA3" i="2"/>
  <c r="EA4" i="3"/>
  <c r="HR3" i="2"/>
  <c r="HR4" i="3"/>
  <c r="GS3" i="2"/>
  <c r="GS4" i="3"/>
  <c r="BQ3" i="2"/>
  <c r="BQ4" i="3"/>
  <c r="HA3" i="2"/>
  <c r="HA4" i="3"/>
  <c r="BM3" i="2"/>
  <c r="BM4" i="3"/>
  <c r="BV3" i="2"/>
  <c r="BV4" i="3"/>
  <c r="CK3" i="2"/>
  <c r="CK4" i="3"/>
  <c r="J3" i="2"/>
  <c r="J4" i="3"/>
  <c r="IB3" i="2"/>
  <c r="IB4" i="3"/>
  <c r="HS3" i="2"/>
  <c r="HS4" i="3"/>
  <c r="GL3" i="2"/>
  <c r="GL4" i="3"/>
  <c r="BP3" i="2"/>
  <c r="BP4" i="3"/>
  <c r="IH3" i="2"/>
  <c r="IH4" i="3"/>
  <c r="HN3" i="2"/>
  <c r="HN4" i="3"/>
  <c r="DD3" i="2"/>
  <c r="DD4" i="3"/>
  <c r="A4" i="6"/>
  <c r="A6" i="8"/>
  <c r="A5" i="6"/>
  <c r="T4" i="2"/>
  <c r="T3" i="2"/>
  <c r="T4" i="3"/>
  <c r="A7" i="8"/>
  <c r="A6" i="6"/>
  <c r="A8" i="8"/>
  <c r="A7" i="6"/>
  <c r="A9" i="8"/>
  <c r="A8" i="6"/>
  <c r="A10" i="8"/>
  <c r="A9" i="6"/>
  <c r="A11" i="8"/>
  <c r="A10" i="6"/>
  <c r="A12" i="8"/>
  <c r="A11" i="6"/>
  <c r="A13" i="8"/>
  <c r="A12" i="6"/>
  <c r="A14" i="8"/>
  <c r="A13" i="6"/>
  <c r="A15" i="8"/>
  <c r="A14" i="6"/>
  <c r="A16" i="8"/>
  <c r="A15" i="6"/>
  <c r="A17" i="8"/>
  <c r="A16" i="6"/>
  <c r="A18" i="8"/>
  <c r="A17" i="6"/>
  <c r="A19" i="8"/>
  <c r="A18" i="6"/>
  <c r="A20" i="8"/>
  <c r="A19" i="6"/>
  <c r="A21" i="8"/>
  <c r="A20" i="6"/>
  <c r="A22" i="8"/>
  <c r="A21" i="6"/>
  <c r="A23" i="8"/>
  <c r="A22" i="6"/>
  <c r="A24" i="8"/>
  <c r="A23" i="6"/>
  <c r="A25" i="8"/>
  <c r="A24" i="6"/>
  <c r="A26" i="8"/>
  <c r="A25" i="6"/>
  <c r="A27" i="8"/>
  <c r="A26" i="6"/>
  <c r="A28" i="8"/>
  <c r="A27" i="6"/>
  <c r="A29" i="8"/>
  <c r="A28" i="6"/>
  <c r="A30" i="8"/>
  <c r="A29" i="6"/>
  <c r="A31" i="8"/>
  <c r="A30" i="6"/>
  <c r="A32" i="8"/>
  <c r="A31" i="6"/>
  <c r="A33" i="8"/>
  <c r="A32" i="6"/>
  <c r="A34" i="8"/>
  <c r="A33" i="6"/>
  <c r="A35" i="8"/>
  <c r="A34" i="6"/>
  <c r="A36" i="8"/>
  <c r="A35" i="6"/>
  <c r="A37" i="8"/>
  <c r="A36" i="6"/>
  <c r="A38" i="8"/>
  <c r="A37" i="6"/>
  <c r="A39" i="8"/>
  <c r="A38" i="6"/>
  <c r="A40" i="8"/>
  <c r="A39" i="6"/>
  <c r="A41" i="8"/>
  <c r="A40" i="6"/>
  <c r="A42" i="8"/>
  <c r="A41" i="6"/>
  <c r="A43" i="8"/>
  <c r="A42" i="6"/>
  <c r="A44" i="8"/>
  <c r="A43" i="6"/>
  <c r="A45" i="8"/>
  <c r="A44" i="6"/>
  <c r="A46" i="8"/>
  <c r="A45" i="6"/>
  <c r="A47" i="8"/>
  <c r="A46" i="6"/>
  <c r="A48" i="8"/>
  <c r="A47" i="6"/>
  <c r="A49" i="8"/>
  <c r="A48" i="6"/>
  <c r="A50" i="8"/>
  <c r="A49" i="6"/>
  <c r="A51" i="8"/>
  <c r="A50" i="6"/>
  <c r="A52" i="8"/>
  <c r="A51" i="6"/>
  <c r="A53" i="8"/>
  <c r="A52" i="6"/>
  <c r="A54" i="8"/>
  <c r="A53" i="6"/>
  <c r="A55" i="8"/>
  <c r="A54" i="6"/>
  <c r="A56" i="8"/>
  <c r="A56" i="6"/>
  <c r="A57" i="6"/>
  <c r="A3" i="6"/>
  <c r="O58" i="7"/>
  <c r="P58" i="7"/>
  <c r="Q58" i="7"/>
  <c r="R58" i="7"/>
  <c r="S58" i="7"/>
  <c r="T58" i="7"/>
  <c r="U58" i="7"/>
  <c r="V58" i="7"/>
  <c r="W58" i="7"/>
  <c r="X58" i="7"/>
  <c r="Y58" i="7"/>
  <c r="Z58" i="7"/>
  <c r="AA58" i="7"/>
  <c r="AB58" i="7"/>
  <c r="AC58" i="7"/>
  <c r="AD58" i="7"/>
  <c r="AE58" i="7"/>
  <c r="AF58" i="7"/>
  <c r="AG58" i="7"/>
  <c r="AH58" i="7"/>
  <c r="AI58" i="7"/>
  <c r="AJ58" i="7"/>
  <c r="AK58" i="7"/>
  <c r="AL58" i="7"/>
  <c r="AM58" i="7"/>
  <c r="AN58" i="7"/>
  <c r="AO58" i="7"/>
  <c r="AP58" i="7"/>
  <c r="AQ58" i="7"/>
  <c r="AR58" i="7"/>
  <c r="AS58" i="7"/>
  <c r="AT58" i="7"/>
  <c r="AU58" i="7"/>
  <c r="AV58" i="7"/>
  <c r="AW58" i="7"/>
  <c r="AX58" i="7"/>
  <c r="AY58" i="7"/>
  <c r="AZ58" i="7"/>
  <c r="BA58" i="7"/>
  <c r="BB58" i="7"/>
  <c r="BC58" i="7"/>
  <c r="BD58" i="7"/>
  <c r="BE58" i="7"/>
  <c r="BF58" i="7"/>
  <c r="BG58" i="7"/>
  <c r="BH58" i="7"/>
  <c r="BI58" i="7"/>
  <c r="BJ58" i="7"/>
  <c r="BK58" i="7"/>
  <c r="BL58" i="7"/>
  <c r="BM58" i="7"/>
  <c r="BN58" i="7"/>
  <c r="BO58" i="7"/>
  <c r="BP58" i="7"/>
  <c r="BQ58" i="7"/>
  <c r="BR58" i="7"/>
  <c r="BS58" i="7"/>
  <c r="BT58" i="7"/>
  <c r="BU58" i="7"/>
  <c r="BV58" i="7"/>
  <c r="BW58" i="7"/>
  <c r="BX58" i="7"/>
  <c r="BY58" i="7"/>
  <c r="BZ58" i="7"/>
  <c r="CA58" i="7"/>
  <c r="CB58" i="7"/>
  <c r="CC58" i="7"/>
  <c r="CD58" i="7"/>
  <c r="CE58" i="7"/>
  <c r="CF58" i="7"/>
  <c r="CG58" i="7"/>
  <c r="CH58" i="7"/>
  <c r="CI58" i="7"/>
  <c r="CJ58" i="7"/>
  <c r="CK58" i="7"/>
  <c r="CL58" i="7"/>
  <c r="CM58" i="7"/>
  <c r="CN58" i="7"/>
  <c r="CO58" i="7"/>
  <c r="CP58" i="7"/>
  <c r="CQ58" i="7"/>
  <c r="CR58" i="7"/>
  <c r="CS58" i="7"/>
  <c r="CT58" i="7"/>
  <c r="CU58" i="7"/>
  <c r="CV58" i="7"/>
  <c r="CW58" i="7"/>
  <c r="CX58" i="7"/>
  <c r="CY58" i="7"/>
  <c r="CZ58" i="7"/>
  <c r="DA58" i="7"/>
  <c r="DB58" i="7"/>
  <c r="DC58" i="7"/>
  <c r="DD58" i="7"/>
  <c r="DE58" i="7"/>
  <c r="DF58" i="7"/>
  <c r="DG58" i="7"/>
  <c r="C58" i="7"/>
  <c r="D58" i="7"/>
  <c r="E58" i="7"/>
  <c r="F58" i="7"/>
  <c r="G58" i="7"/>
  <c r="H58" i="7"/>
  <c r="I58" i="7"/>
  <c r="J58" i="7"/>
  <c r="K58" i="7"/>
  <c r="L58" i="7"/>
  <c r="M58" i="7"/>
  <c r="N58" i="7"/>
  <c r="B58" i="7"/>
  <c r="B5" i="2"/>
  <c r="B4" i="2"/>
  <c r="B5" i="3"/>
  <c r="B6" i="2"/>
  <c r="B6" i="3"/>
  <c r="B7" i="2"/>
  <c r="B7" i="3"/>
  <c r="B8" i="2"/>
  <c r="B8" i="3"/>
  <c r="B9" i="2"/>
  <c r="B9" i="3"/>
  <c r="B10" i="2"/>
  <c r="B10" i="3"/>
  <c r="B11" i="2"/>
  <c r="B11" i="3"/>
  <c r="B12" i="2"/>
  <c r="B12" i="3"/>
  <c r="B13" i="2"/>
  <c r="B13" i="3"/>
  <c r="B14" i="2"/>
  <c r="B14" i="3"/>
  <c r="B15" i="2"/>
  <c r="B15" i="3"/>
  <c r="B16" i="2"/>
  <c r="B16" i="3"/>
  <c r="B17" i="2"/>
  <c r="B17" i="3"/>
  <c r="B18" i="2"/>
  <c r="B18" i="3"/>
  <c r="B19" i="2"/>
  <c r="B19" i="3"/>
  <c r="B20" i="2"/>
  <c r="B20" i="3"/>
  <c r="B21" i="2"/>
  <c r="B21" i="3"/>
  <c r="B22" i="2"/>
  <c r="B22" i="3"/>
  <c r="B23" i="2"/>
  <c r="B23" i="3"/>
  <c r="B24" i="2"/>
  <c r="B24" i="3"/>
  <c r="B25" i="2"/>
  <c r="B25" i="3"/>
  <c r="B26" i="2"/>
  <c r="B26" i="3"/>
  <c r="B27" i="2"/>
  <c r="B27" i="3"/>
  <c r="B28" i="2"/>
  <c r="B28" i="3"/>
  <c r="B29" i="2"/>
  <c r="B29" i="3"/>
  <c r="B30" i="2"/>
  <c r="B30" i="3"/>
  <c r="B31" i="2"/>
  <c r="B31" i="3"/>
  <c r="B32" i="2"/>
  <c r="B32" i="3"/>
  <c r="B33" i="2"/>
  <c r="B33" i="3"/>
  <c r="B34" i="2"/>
  <c r="B34" i="3"/>
  <c r="B35" i="2"/>
  <c r="B35" i="3"/>
  <c r="B36" i="2"/>
  <c r="B36" i="3"/>
  <c r="B37" i="2"/>
  <c r="B37" i="3"/>
  <c r="B38" i="2"/>
  <c r="B38" i="3"/>
  <c r="B39" i="2"/>
  <c r="B39" i="3"/>
  <c r="B40" i="2"/>
  <c r="B40" i="3"/>
  <c r="B41" i="2"/>
  <c r="B41" i="3"/>
  <c r="B42" i="2"/>
  <c r="B42" i="3"/>
  <c r="B43" i="2"/>
  <c r="B43" i="3"/>
  <c r="B44" i="2"/>
  <c r="B44" i="3"/>
  <c r="B45" i="2"/>
  <c r="B45" i="3"/>
  <c r="B46" i="2"/>
  <c r="B46" i="3"/>
  <c r="B47" i="2"/>
  <c r="B47" i="3"/>
  <c r="B48" i="2"/>
  <c r="B48" i="3"/>
  <c r="B49" i="2"/>
  <c r="B49" i="3"/>
  <c r="B50" i="2"/>
  <c r="B50" i="3"/>
  <c r="B51" i="2"/>
  <c r="B51" i="3"/>
  <c r="B52" i="2"/>
  <c r="B52" i="3"/>
  <c r="B53" i="2"/>
  <c r="B53" i="3"/>
  <c r="B54" i="2"/>
  <c r="B54" i="3"/>
  <c r="B55" i="3"/>
  <c r="DG6" i="7"/>
  <c r="DG7" i="7"/>
  <c r="DG8" i="7"/>
  <c r="DG9" i="7"/>
  <c r="AI4" i="7"/>
  <c r="AJ4" i="7"/>
  <c r="AK4" i="7"/>
  <c r="AM4" i="7"/>
  <c r="AN4" i="7"/>
  <c r="AO4" i="7"/>
  <c r="AP4" i="7"/>
  <c r="AQ4" i="7"/>
  <c r="AR4" i="7"/>
  <c r="AT4" i="7"/>
  <c r="AU4" i="7"/>
  <c r="AV4" i="7"/>
  <c r="AW4" i="7"/>
  <c r="AX4" i="7"/>
  <c r="AY4" i="7"/>
  <c r="AZ4" i="7"/>
  <c r="BA4" i="7"/>
  <c r="BB4" i="7"/>
  <c r="BC4" i="7"/>
  <c r="BE4" i="7"/>
  <c r="BF4" i="7"/>
  <c r="BG4" i="7"/>
  <c r="BH4" i="7"/>
  <c r="BI4" i="7"/>
  <c r="BJ4" i="7"/>
  <c r="BK4" i="7"/>
  <c r="BL4" i="7"/>
  <c r="BM4" i="7"/>
  <c r="BN4" i="7"/>
  <c r="BO4" i="7"/>
  <c r="BQ4" i="7"/>
  <c r="BR4" i="7"/>
  <c r="BS4" i="7"/>
  <c r="BT4" i="7"/>
  <c r="BU4" i="7"/>
  <c r="BV4" i="7"/>
  <c r="BW4" i="7"/>
  <c r="BX4" i="7"/>
  <c r="BZ4" i="7"/>
  <c r="CB4" i="7"/>
  <c r="CC4" i="7"/>
  <c r="CD4" i="7"/>
  <c r="CF4" i="7"/>
  <c r="CG4" i="7"/>
  <c r="CH4" i="7"/>
  <c r="CI4" i="7"/>
  <c r="CL4" i="7"/>
  <c r="CM4" i="7"/>
  <c r="CN4" i="7"/>
  <c r="CO4" i="7"/>
  <c r="CQ4" i="7"/>
  <c r="CR4" i="7"/>
  <c r="CS4" i="7"/>
  <c r="CT4" i="7"/>
  <c r="CU4" i="7"/>
  <c r="CX4" i="7"/>
  <c r="CY4" i="7"/>
  <c r="CZ4" i="7"/>
  <c r="DA4" i="7"/>
  <c r="DB4" i="7"/>
  <c r="DC4" i="7"/>
  <c r="DD4" i="7"/>
  <c r="AI5" i="7"/>
  <c r="AJ5" i="7"/>
  <c r="AK5" i="7"/>
  <c r="AM5" i="7"/>
  <c r="AN5" i="7"/>
  <c r="AO5" i="7"/>
  <c r="AP5" i="7"/>
  <c r="AQ5" i="7"/>
  <c r="AR5" i="7"/>
  <c r="AT5" i="7"/>
  <c r="AU5" i="7"/>
  <c r="AV5" i="7"/>
  <c r="AW5" i="7"/>
  <c r="AX5" i="7"/>
  <c r="AY5" i="7"/>
  <c r="AZ5" i="7"/>
  <c r="BA5" i="7"/>
  <c r="BB5" i="7"/>
  <c r="BC5" i="7"/>
  <c r="BE5" i="7"/>
  <c r="BF5" i="7"/>
  <c r="BG5" i="7"/>
  <c r="BH5" i="7"/>
  <c r="BI5" i="7"/>
  <c r="BJ5" i="7"/>
  <c r="BK5" i="7"/>
  <c r="BL5" i="7"/>
  <c r="BM5" i="7"/>
  <c r="BN5" i="7"/>
  <c r="BO5" i="7"/>
  <c r="BQ5" i="7"/>
  <c r="BR5" i="7"/>
  <c r="BS5" i="7"/>
  <c r="BT5" i="7"/>
  <c r="BU5" i="7"/>
  <c r="BV5" i="7"/>
  <c r="BW5" i="7"/>
  <c r="BX5" i="7"/>
  <c r="BZ5" i="7"/>
  <c r="CB5" i="7"/>
  <c r="CC5" i="7"/>
  <c r="CD5" i="7"/>
  <c r="CF5" i="7"/>
  <c r="CG5" i="7"/>
  <c r="CH5" i="7"/>
  <c r="CI5" i="7"/>
  <c r="CL5" i="7"/>
  <c r="CM5" i="7"/>
  <c r="CN5" i="7"/>
  <c r="CO5" i="7"/>
  <c r="CQ5" i="7"/>
  <c r="CR5" i="7"/>
  <c r="CS5" i="7"/>
  <c r="CT5" i="7"/>
  <c r="CU5" i="7"/>
  <c r="CX5" i="7"/>
  <c r="CY5" i="7"/>
  <c r="CZ5" i="7"/>
  <c r="DA5" i="7"/>
  <c r="DB5" i="7"/>
  <c r="DC5" i="7"/>
  <c r="DD5" i="7"/>
  <c r="AI6" i="7"/>
  <c r="AJ6" i="7"/>
  <c r="AK6" i="7"/>
  <c r="AM6" i="7"/>
  <c r="AN6" i="7"/>
  <c r="AO6" i="7"/>
  <c r="AP6" i="7"/>
  <c r="AQ6" i="7"/>
  <c r="AR6" i="7"/>
  <c r="AT6" i="7"/>
  <c r="AU6" i="7"/>
  <c r="AV6" i="7"/>
  <c r="AW6" i="7"/>
  <c r="AX6" i="7"/>
  <c r="AY6" i="7"/>
  <c r="AZ6" i="7"/>
  <c r="BA6" i="7"/>
  <c r="BB6" i="7"/>
  <c r="BC6" i="7"/>
  <c r="BE6" i="7"/>
  <c r="BF6" i="7"/>
  <c r="BG6" i="7"/>
  <c r="BH6" i="7"/>
  <c r="BI6" i="7"/>
  <c r="BJ6" i="7"/>
  <c r="BK6" i="7"/>
  <c r="BL6" i="7"/>
  <c r="BM6" i="7"/>
  <c r="BN6" i="7"/>
  <c r="BO6" i="7"/>
  <c r="BQ6" i="7"/>
  <c r="BR6" i="7"/>
  <c r="BS6" i="7"/>
  <c r="BT6" i="7"/>
  <c r="BU6" i="7"/>
  <c r="BV6" i="7"/>
  <c r="BW6" i="7"/>
  <c r="BX6" i="7"/>
  <c r="BZ6" i="7"/>
  <c r="CB6" i="7"/>
  <c r="CC6" i="7"/>
  <c r="CD6" i="7"/>
  <c r="CF6" i="7"/>
  <c r="CG6" i="7"/>
  <c r="CH6" i="7"/>
  <c r="CI6" i="7"/>
  <c r="CL6" i="7"/>
  <c r="CM6" i="7"/>
  <c r="CN6" i="7"/>
  <c r="CO6" i="7"/>
  <c r="CQ6" i="7"/>
  <c r="CR6" i="7"/>
  <c r="CS6" i="7"/>
  <c r="CT6" i="7"/>
  <c r="CU6" i="7"/>
  <c r="CW6" i="7"/>
  <c r="CX6" i="7"/>
  <c r="CY6" i="7"/>
  <c r="CZ6" i="7"/>
  <c r="DA6" i="7"/>
  <c r="DB6" i="7"/>
  <c r="DC6" i="7"/>
  <c r="DD6" i="7"/>
  <c r="AI7" i="7"/>
  <c r="AJ7" i="7"/>
  <c r="AK7" i="7"/>
  <c r="AM7" i="7"/>
  <c r="AN7" i="7"/>
  <c r="AO7" i="7"/>
  <c r="AP7" i="7"/>
  <c r="AQ7" i="7"/>
  <c r="AR7" i="7"/>
  <c r="AT7" i="7"/>
  <c r="AU7" i="7"/>
  <c r="AV7" i="7"/>
  <c r="AW7" i="7"/>
  <c r="AX7" i="7"/>
  <c r="AY7" i="7"/>
  <c r="AZ7" i="7"/>
  <c r="BA7" i="7"/>
  <c r="BB7" i="7"/>
  <c r="BC7" i="7"/>
  <c r="BE7" i="7"/>
  <c r="BF7" i="7"/>
  <c r="BG7" i="7"/>
  <c r="BH7" i="7"/>
  <c r="BI7" i="7"/>
  <c r="BJ7" i="7"/>
  <c r="BK7" i="7"/>
  <c r="BL7" i="7"/>
  <c r="BM7" i="7"/>
  <c r="BN7" i="7"/>
  <c r="BO7" i="7"/>
  <c r="BQ7" i="7"/>
  <c r="BR7" i="7"/>
  <c r="BS7" i="7"/>
  <c r="BT7" i="7"/>
  <c r="BU7" i="7"/>
  <c r="BV7" i="7"/>
  <c r="BW7" i="7"/>
  <c r="BX7" i="7"/>
  <c r="BZ7" i="7"/>
  <c r="CB7" i="7"/>
  <c r="CC7" i="7"/>
  <c r="CD7" i="7"/>
  <c r="CF7" i="7"/>
  <c r="CG7" i="7"/>
  <c r="CH7" i="7"/>
  <c r="CI7" i="7"/>
  <c r="CL7" i="7"/>
  <c r="CM7" i="7"/>
  <c r="CN7" i="7"/>
  <c r="CO7" i="7"/>
  <c r="CQ7" i="7"/>
  <c r="CR7" i="7"/>
  <c r="CS7" i="7"/>
  <c r="CT7" i="7"/>
  <c r="CU7" i="7"/>
  <c r="CW7" i="7"/>
  <c r="CX7" i="7"/>
  <c r="CY7" i="7"/>
  <c r="CZ7" i="7"/>
  <c r="DA7" i="7"/>
  <c r="DB7" i="7"/>
  <c r="DC7" i="7"/>
  <c r="DD7" i="7"/>
  <c r="AI8" i="7"/>
  <c r="AJ8" i="7"/>
  <c r="AK8" i="7"/>
  <c r="AM8" i="7"/>
  <c r="AN8" i="7"/>
  <c r="AO8" i="7"/>
  <c r="AP8" i="7"/>
  <c r="AQ8" i="7"/>
  <c r="AR8" i="7"/>
  <c r="AT8" i="7"/>
  <c r="AU8" i="7"/>
  <c r="AV8" i="7"/>
  <c r="AW8" i="7"/>
  <c r="AX8" i="7"/>
  <c r="AY8" i="7"/>
  <c r="AZ8" i="7"/>
  <c r="BA8" i="7"/>
  <c r="BB8" i="7"/>
  <c r="BC8" i="7"/>
  <c r="BE8" i="7"/>
  <c r="BF8" i="7"/>
  <c r="BG8" i="7"/>
  <c r="BH8" i="7"/>
  <c r="BI8" i="7"/>
  <c r="BJ8" i="7"/>
  <c r="BK8" i="7"/>
  <c r="BL8" i="7"/>
  <c r="BM8" i="7"/>
  <c r="BN8" i="7"/>
  <c r="BO8" i="7"/>
  <c r="BQ8" i="7"/>
  <c r="BR8" i="7"/>
  <c r="BS8" i="7"/>
  <c r="BT8" i="7"/>
  <c r="BU8" i="7"/>
  <c r="BV8" i="7"/>
  <c r="BW8" i="7"/>
  <c r="BX8" i="7"/>
  <c r="BZ8" i="7"/>
  <c r="CB8" i="7"/>
  <c r="CC8" i="7"/>
  <c r="CD8" i="7"/>
  <c r="CF8" i="7"/>
  <c r="CG8" i="7"/>
  <c r="CH8" i="7"/>
  <c r="CI8" i="7"/>
  <c r="CL8" i="7"/>
  <c r="CM8" i="7"/>
  <c r="CN8" i="7"/>
  <c r="CO8" i="7"/>
  <c r="CQ8" i="7"/>
  <c r="CR8" i="7"/>
  <c r="CS8" i="7"/>
  <c r="CT8" i="7"/>
  <c r="CU8" i="7"/>
  <c r="CW8" i="7"/>
  <c r="CX8" i="7"/>
  <c r="CY8" i="7"/>
  <c r="CZ8" i="7"/>
  <c r="DA8" i="7"/>
  <c r="DB8" i="7"/>
  <c r="DC8" i="7"/>
  <c r="DD8" i="7"/>
  <c r="AI9" i="7"/>
  <c r="AJ9" i="7"/>
  <c r="AK9" i="7"/>
  <c r="AM9" i="7"/>
  <c r="AN9" i="7"/>
  <c r="AO9" i="7"/>
  <c r="AP9" i="7"/>
  <c r="AQ9" i="7"/>
  <c r="AR9" i="7"/>
  <c r="AT9" i="7"/>
  <c r="AU9" i="7"/>
  <c r="AV9" i="7"/>
  <c r="AW9" i="7"/>
  <c r="AX9" i="7"/>
  <c r="AY9" i="7"/>
  <c r="AZ9" i="7"/>
  <c r="BA9" i="7"/>
  <c r="BB9" i="7"/>
  <c r="BC9" i="7"/>
  <c r="BE9" i="7"/>
  <c r="BF9" i="7"/>
  <c r="BG9" i="7"/>
  <c r="BH9" i="7"/>
  <c r="BI9" i="7"/>
  <c r="BJ9" i="7"/>
  <c r="BK9" i="7"/>
  <c r="BL9" i="7"/>
  <c r="BM9" i="7"/>
  <c r="BN9" i="7"/>
  <c r="BO9" i="7"/>
  <c r="BQ9" i="7"/>
  <c r="BR9" i="7"/>
  <c r="BS9" i="7"/>
  <c r="BT9" i="7"/>
  <c r="BU9" i="7"/>
  <c r="BV9" i="7"/>
  <c r="BW9" i="7"/>
  <c r="BX9" i="7"/>
  <c r="BZ9" i="7"/>
  <c r="CB9" i="7"/>
  <c r="CC9" i="7"/>
  <c r="CD9" i="7"/>
  <c r="CF9" i="7"/>
  <c r="CG9" i="7"/>
  <c r="CH9" i="7"/>
  <c r="CI9" i="7"/>
  <c r="CL9" i="7"/>
  <c r="CM9" i="7"/>
  <c r="CN9" i="7"/>
  <c r="CO9" i="7"/>
  <c r="CQ9" i="7"/>
  <c r="CR9" i="7"/>
  <c r="CS9" i="7"/>
  <c r="CT9" i="7"/>
  <c r="CU9" i="7"/>
  <c r="CW9" i="7"/>
  <c r="CX9" i="7"/>
  <c r="CY9" i="7"/>
  <c r="CZ9" i="7"/>
  <c r="DA9" i="7"/>
  <c r="DB9" i="7"/>
  <c r="DC9" i="7"/>
  <c r="DD9" i="7"/>
  <c r="AI10" i="7"/>
  <c r="AJ10" i="7"/>
  <c r="AK10" i="7"/>
  <c r="AM10" i="7"/>
  <c r="AN10" i="7"/>
  <c r="AO10" i="7"/>
  <c r="AP10" i="7"/>
  <c r="AQ10" i="7"/>
  <c r="AR10" i="7"/>
  <c r="AT10" i="7"/>
  <c r="AU10" i="7"/>
  <c r="AV10" i="7"/>
  <c r="AW10" i="7"/>
  <c r="AX10" i="7"/>
  <c r="AY10" i="7"/>
  <c r="AZ10" i="7"/>
  <c r="BA10" i="7"/>
  <c r="BB10" i="7"/>
  <c r="BC10" i="7"/>
  <c r="BE10" i="7"/>
  <c r="BF10" i="7"/>
  <c r="BG10" i="7"/>
  <c r="BH10" i="7"/>
  <c r="BI10" i="7"/>
  <c r="BJ10" i="7"/>
  <c r="BK10" i="7"/>
  <c r="BL10" i="7"/>
  <c r="BM10" i="7"/>
  <c r="BN10" i="7"/>
  <c r="BO10" i="7"/>
  <c r="BQ10" i="7"/>
  <c r="BR10" i="7"/>
  <c r="BS10" i="7"/>
  <c r="BT10" i="7"/>
  <c r="BU10" i="7"/>
  <c r="BV10" i="7"/>
  <c r="BW10" i="7"/>
  <c r="BX10" i="7"/>
  <c r="BZ10" i="7"/>
  <c r="CB10" i="7"/>
  <c r="CC10" i="7"/>
  <c r="CD10" i="7"/>
  <c r="CF10" i="7"/>
  <c r="CG10" i="7"/>
  <c r="CH10" i="7"/>
  <c r="CI10" i="7"/>
  <c r="CL10" i="7"/>
  <c r="CM10" i="7"/>
  <c r="CN10" i="7"/>
  <c r="CO10" i="7"/>
  <c r="CQ10" i="7"/>
  <c r="CR10" i="7"/>
  <c r="CS10" i="7"/>
  <c r="CT10" i="7"/>
  <c r="CU10" i="7"/>
  <c r="CW10" i="7"/>
  <c r="CX10" i="7"/>
  <c r="CY10" i="7"/>
  <c r="CZ10" i="7"/>
  <c r="DA10" i="7"/>
  <c r="DB10" i="7"/>
  <c r="DC10" i="7"/>
  <c r="DD10" i="7"/>
  <c r="AI11" i="7"/>
  <c r="AJ11" i="7"/>
  <c r="AK11" i="7"/>
  <c r="AM11" i="7"/>
  <c r="AN11" i="7"/>
  <c r="AO11" i="7"/>
  <c r="AP11" i="7"/>
  <c r="AQ11" i="7"/>
  <c r="AR11" i="7"/>
  <c r="AT11" i="7"/>
  <c r="AU11" i="7"/>
  <c r="AV11" i="7"/>
  <c r="AW11" i="7"/>
  <c r="AX11" i="7"/>
  <c r="AY11" i="7"/>
  <c r="AZ11" i="7"/>
  <c r="BA11" i="7"/>
  <c r="BB11" i="7"/>
  <c r="BC11" i="7"/>
  <c r="BE11" i="7"/>
  <c r="BF11" i="7"/>
  <c r="BG11" i="7"/>
  <c r="BH11" i="7"/>
  <c r="BI11" i="7"/>
  <c r="BJ11" i="7"/>
  <c r="BK11" i="7"/>
  <c r="BL11" i="7"/>
  <c r="BM11" i="7"/>
  <c r="BN11" i="7"/>
  <c r="BO11" i="7"/>
  <c r="BQ11" i="7"/>
  <c r="BR11" i="7"/>
  <c r="BS11" i="7"/>
  <c r="BT11" i="7"/>
  <c r="BU11" i="7"/>
  <c r="BV11" i="7"/>
  <c r="BW11" i="7"/>
  <c r="BX11" i="7"/>
  <c r="BZ11" i="7"/>
  <c r="CB11" i="7"/>
  <c r="CC11" i="7"/>
  <c r="CD11" i="7"/>
  <c r="CF11" i="7"/>
  <c r="CG11" i="7"/>
  <c r="CH11" i="7"/>
  <c r="CI11" i="7"/>
  <c r="CL11" i="7"/>
  <c r="CM11" i="7"/>
  <c r="CN11" i="7"/>
  <c r="CO11" i="7"/>
  <c r="CQ11" i="7"/>
  <c r="CR11" i="7"/>
  <c r="CS11" i="7"/>
  <c r="CT11" i="7"/>
  <c r="CU11" i="7"/>
  <c r="CW11" i="7"/>
  <c r="CX11" i="7"/>
  <c r="CY11" i="7"/>
  <c r="CZ11" i="7"/>
  <c r="DA11" i="7"/>
  <c r="DB11" i="7"/>
  <c r="DC11" i="7"/>
  <c r="DD11" i="7"/>
  <c r="AI12" i="7"/>
  <c r="AJ12" i="7"/>
  <c r="AK12" i="7"/>
  <c r="AM12" i="7"/>
  <c r="AN12" i="7"/>
  <c r="AO12" i="7"/>
  <c r="AP12" i="7"/>
  <c r="AQ12" i="7"/>
  <c r="AR12" i="7"/>
  <c r="AT12" i="7"/>
  <c r="AU12" i="7"/>
  <c r="AV12" i="7"/>
  <c r="AW12" i="7"/>
  <c r="AX12" i="7"/>
  <c r="AY12" i="7"/>
  <c r="AZ12" i="7"/>
  <c r="BA12" i="7"/>
  <c r="BB12" i="7"/>
  <c r="BC12" i="7"/>
  <c r="BE12" i="7"/>
  <c r="BF12" i="7"/>
  <c r="BG12" i="7"/>
  <c r="BH12" i="7"/>
  <c r="BI12" i="7"/>
  <c r="BJ12" i="7"/>
  <c r="BK12" i="7"/>
  <c r="BL12" i="7"/>
  <c r="BM12" i="7"/>
  <c r="BN12" i="7"/>
  <c r="BO12" i="7"/>
  <c r="BQ12" i="7"/>
  <c r="BR12" i="7"/>
  <c r="BS12" i="7"/>
  <c r="BT12" i="7"/>
  <c r="BU12" i="7"/>
  <c r="BV12" i="7"/>
  <c r="BW12" i="7"/>
  <c r="BX12" i="7"/>
  <c r="BZ12" i="7"/>
  <c r="CB12" i="7"/>
  <c r="CC12" i="7"/>
  <c r="CD12" i="7"/>
  <c r="CF12" i="7"/>
  <c r="CG12" i="7"/>
  <c r="CH12" i="7"/>
  <c r="CI12" i="7"/>
  <c r="CL12" i="7"/>
  <c r="CM12" i="7"/>
  <c r="CN12" i="7"/>
  <c r="CO12" i="7"/>
  <c r="CQ12" i="7"/>
  <c r="CR12" i="7"/>
  <c r="CS12" i="7"/>
  <c r="CT12" i="7"/>
  <c r="CU12" i="7"/>
  <c r="CW12" i="7"/>
  <c r="CX12" i="7"/>
  <c r="CY12" i="7"/>
  <c r="CZ12" i="7"/>
  <c r="DA12" i="7"/>
  <c r="DB12" i="7"/>
  <c r="DC12" i="7"/>
  <c r="DD12" i="7"/>
  <c r="AI13" i="7"/>
  <c r="AJ13" i="7"/>
  <c r="AK13" i="7"/>
  <c r="AM13" i="7"/>
  <c r="AN13" i="7"/>
  <c r="AO13" i="7"/>
  <c r="AP13" i="7"/>
  <c r="AQ13" i="7"/>
  <c r="AR13" i="7"/>
  <c r="AT13" i="7"/>
  <c r="AU13" i="7"/>
  <c r="AV13" i="7"/>
  <c r="AW13" i="7"/>
  <c r="AX13" i="7"/>
  <c r="AY13" i="7"/>
  <c r="AZ13" i="7"/>
  <c r="BA13" i="7"/>
  <c r="BB13" i="7"/>
  <c r="BC13" i="7"/>
  <c r="BE13" i="7"/>
  <c r="BF13" i="7"/>
  <c r="BG13" i="7"/>
  <c r="BH13" i="7"/>
  <c r="BI13" i="7"/>
  <c r="BJ13" i="7"/>
  <c r="BK13" i="7"/>
  <c r="BL13" i="7"/>
  <c r="BM13" i="7"/>
  <c r="BN13" i="7"/>
  <c r="BO13" i="7"/>
  <c r="BQ13" i="7"/>
  <c r="BR13" i="7"/>
  <c r="BS13" i="7"/>
  <c r="BT13" i="7"/>
  <c r="BU13" i="7"/>
  <c r="BV13" i="7"/>
  <c r="BW13" i="7"/>
  <c r="BX13" i="7"/>
  <c r="BZ13" i="7"/>
  <c r="CB13" i="7"/>
  <c r="CC13" i="7"/>
  <c r="CD13" i="7"/>
  <c r="CF13" i="7"/>
  <c r="CG13" i="7"/>
  <c r="CH13" i="7"/>
  <c r="CI13" i="7"/>
  <c r="CL13" i="7"/>
  <c r="CM13" i="7"/>
  <c r="CN13" i="7"/>
  <c r="CO13" i="7"/>
  <c r="CQ13" i="7"/>
  <c r="CR13" i="7"/>
  <c r="CS13" i="7"/>
  <c r="CT13" i="7"/>
  <c r="CU13" i="7"/>
  <c r="CX13" i="7"/>
  <c r="CY13" i="7"/>
  <c r="CZ13" i="7"/>
  <c r="DA13" i="7"/>
  <c r="DB13" i="7"/>
  <c r="DC13" i="7"/>
  <c r="AI14" i="7"/>
  <c r="AJ14" i="7"/>
  <c r="AK14" i="7"/>
  <c r="AM14" i="7"/>
  <c r="AN14" i="7"/>
  <c r="AO14" i="7"/>
  <c r="AP14" i="7"/>
  <c r="AQ14" i="7"/>
  <c r="AR14" i="7"/>
  <c r="AT14" i="7"/>
  <c r="AU14" i="7"/>
  <c r="AV14" i="7"/>
  <c r="AW14" i="7"/>
  <c r="AX14" i="7"/>
  <c r="AY14" i="7"/>
  <c r="AZ14" i="7"/>
  <c r="BA14" i="7"/>
  <c r="BB14" i="7"/>
  <c r="BC14" i="7"/>
  <c r="BE14" i="7"/>
  <c r="BF14" i="7"/>
  <c r="BG14" i="7"/>
  <c r="BH14" i="7"/>
  <c r="BI14" i="7"/>
  <c r="BJ14" i="7"/>
  <c r="BK14" i="7"/>
  <c r="BL14" i="7"/>
  <c r="BM14" i="7"/>
  <c r="BN14" i="7"/>
  <c r="BO14" i="7"/>
  <c r="BQ14" i="7"/>
  <c r="BR14" i="7"/>
  <c r="BS14" i="7"/>
  <c r="BT14" i="7"/>
  <c r="BU14" i="7"/>
  <c r="BV14" i="7"/>
  <c r="BW14" i="7"/>
  <c r="BX14" i="7"/>
  <c r="BZ14" i="7"/>
  <c r="CB14" i="7"/>
  <c r="CC14" i="7"/>
  <c r="CD14" i="7"/>
  <c r="CF14" i="7"/>
  <c r="CG14" i="7"/>
  <c r="CH14" i="7"/>
  <c r="CI14" i="7"/>
  <c r="CL14" i="7"/>
  <c r="CM14" i="7"/>
  <c r="CN14" i="7"/>
  <c r="CO14" i="7"/>
  <c r="CQ14" i="7"/>
  <c r="CR14" i="7"/>
  <c r="CS14" i="7"/>
  <c r="CT14" i="7"/>
  <c r="CU14" i="7"/>
  <c r="CX14" i="7"/>
  <c r="CY14" i="7"/>
  <c r="CZ14" i="7"/>
  <c r="DA14" i="7"/>
  <c r="DB14" i="7"/>
  <c r="DC14" i="7"/>
  <c r="AI15" i="7"/>
  <c r="AJ15" i="7"/>
  <c r="AK15" i="7"/>
  <c r="AM15" i="7"/>
  <c r="AN15" i="7"/>
  <c r="AO15" i="7"/>
  <c r="AP15" i="7"/>
  <c r="AQ15" i="7"/>
  <c r="AR15" i="7"/>
  <c r="AT15" i="7"/>
  <c r="AU15" i="7"/>
  <c r="AV15" i="7"/>
  <c r="AW15" i="7"/>
  <c r="AX15" i="7"/>
  <c r="AY15" i="7"/>
  <c r="AZ15" i="7"/>
  <c r="BA15" i="7"/>
  <c r="BB15" i="7"/>
  <c r="BC15" i="7"/>
  <c r="BE15" i="7"/>
  <c r="BF15" i="7"/>
  <c r="BG15" i="7"/>
  <c r="BH15" i="7"/>
  <c r="BI15" i="7"/>
  <c r="BJ15" i="7"/>
  <c r="BK15" i="7"/>
  <c r="BL15" i="7"/>
  <c r="BM15" i="7"/>
  <c r="BN15" i="7"/>
  <c r="BO15" i="7"/>
  <c r="BQ15" i="7"/>
  <c r="BR15" i="7"/>
  <c r="BS15" i="7"/>
  <c r="BT15" i="7"/>
  <c r="BU15" i="7"/>
  <c r="BV15" i="7"/>
  <c r="BW15" i="7"/>
  <c r="BX15" i="7"/>
  <c r="BZ15" i="7"/>
  <c r="CB15" i="7"/>
  <c r="CC15" i="7"/>
  <c r="CD15" i="7"/>
  <c r="CF15" i="7"/>
  <c r="CG15" i="7"/>
  <c r="CH15" i="7"/>
  <c r="CI15" i="7"/>
  <c r="CL15" i="7"/>
  <c r="CM15" i="7"/>
  <c r="CN15" i="7"/>
  <c r="CO15" i="7"/>
  <c r="CQ15" i="7"/>
  <c r="CR15" i="7"/>
  <c r="CS15" i="7"/>
  <c r="CT15" i="7"/>
  <c r="CU15" i="7"/>
  <c r="CX15" i="7"/>
  <c r="CY15" i="7"/>
  <c r="CZ15" i="7"/>
  <c r="DA15" i="7"/>
  <c r="DB15" i="7"/>
  <c r="DC15" i="7"/>
  <c r="AI16" i="7"/>
  <c r="AJ16" i="7"/>
  <c r="AK16" i="7"/>
  <c r="AM16" i="7"/>
  <c r="AN16" i="7"/>
  <c r="AO16" i="7"/>
  <c r="AP16" i="7"/>
  <c r="AQ16" i="7"/>
  <c r="AR16" i="7"/>
  <c r="AT16" i="7"/>
  <c r="AU16" i="7"/>
  <c r="AV16" i="7"/>
  <c r="AW16" i="7"/>
  <c r="AX16" i="7"/>
  <c r="AY16" i="7"/>
  <c r="AZ16" i="7"/>
  <c r="BA16" i="7"/>
  <c r="BB16" i="7"/>
  <c r="BC16" i="7"/>
  <c r="BE16" i="7"/>
  <c r="BF16" i="7"/>
  <c r="BG16" i="7"/>
  <c r="BH16" i="7"/>
  <c r="BI16" i="7"/>
  <c r="BJ16" i="7"/>
  <c r="BK16" i="7"/>
  <c r="BL16" i="7"/>
  <c r="BM16" i="7"/>
  <c r="BN16" i="7"/>
  <c r="BO16" i="7"/>
  <c r="BQ16" i="7"/>
  <c r="BR16" i="7"/>
  <c r="BS16" i="7"/>
  <c r="BT16" i="7"/>
  <c r="BU16" i="7"/>
  <c r="BV16" i="7"/>
  <c r="BW16" i="7"/>
  <c r="BX16" i="7"/>
  <c r="BZ16" i="7"/>
  <c r="CB16" i="7"/>
  <c r="CC16" i="7"/>
  <c r="CD16" i="7"/>
  <c r="CF16" i="7"/>
  <c r="CG16" i="7"/>
  <c r="CH16" i="7"/>
  <c r="CI16" i="7"/>
  <c r="CL16" i="7"/>
  <c r="CM16" i="7"/>
  <c r="CN16" i="7"/>
  <c r="CO16" i="7"/>
  <c r="CQ16" i="7"/>
  <c r="CR16" i="7"/>
  <c r="CS16" i="7"/>
  <c r="CT16" i="7"/>
  <c r="CU16" i="7"/>
  <c r="CX16" i="7"/>
  <c r="CY16" i="7"/>
  <c r="CZ16" i="7"/>
  <c r="DA16" i="7"/>
  <c r="DB16" i="7"/>
  <c r="DC16" i="7"/>
  <c r="AI17" i="7"/>
  <c r="AJ17" i="7"/>
  <c r="AK17" i="7"/>
  <c r="AM17" i="7"/>
  <c r="AN17" i="7"/>
  <c r="AO17" i="7"/>
  <c r="AP17" i="7"/>
  <c r="AQ17" i="7"/>
  <c r="AR17" i="7"/>
  <c r="AT17" i="7"/>
  <c r="AU17" i="7"/>
  <c r="AV17" i="7"/>
  <c r="AW17" i="7"/>
  <c r="AX17" i="7"/>
  <c r="AY17" i="7"/>
  <c r="AZ17" i="7"/>
  <c r="BA17" i="7"/>
  <c r="BB17" i="7"/>
  <c r="BC17" i="7"/>
  <c r="BE17" i="7"/>
  <c r="BF17" i="7"/>
  <c r="BG17" i="7"/>
  <c r="BH17" i="7"/>
  <c r="BI17" i="7"/>
  <c r="BJ17" i="7"/>
  <c r="BK17" i="7"/>
  <c r="BL17" i="7"/>
  <c r="BM17" i="7"/>
  <c r="BN17" i="7"/>
  <c r="BO17" i="7"/>
  <c r="BQ17" i="7"/>
  <c r="BR17" i="7"/>
  <c r="BS17" i="7"/>
  <c r="BT17" i="7"/>
  <c r="BU17" i="7"/>
  <c r="BV17" i="7"/>
  <c r="BW17" i="7"/>
  <c r="BX17" i="7"/>
  <c r="BZ17" i="7"/>
  <c r="CB17" i="7"/>
  <c r="CC17" i="7"/>
  <c r="CD17" i="7"/>
  <c r="CF17" i="7"/>
  <c r="CG17" i="7"/>
  <c r="CH17" i="7"/>
  <c r="CI17" i="7"/>
  <c r="CL17" i="7"/>
  <c r="CM17" i="7"/>
  <c r="CN17" i="7"/>
  <c r="CO17" i="7"/>
  <c r="CQ17" i="7"/>
  <c r="CR17" i="7"/>
  <c r="CS17" i="7"/>
  <c r="CT17" i="7"/>
  <c r="CU17" i="7"/>
  <c r="CX17" i="7"/>
  <c r="CY17" i="7"/>
  <c r="CZ17" i="7"/>
  <c r="DA17" i="7"/>
  <c r="DB17" i="7"/>
  <c r="DC17" i="7"/>
  <c r="AI18" i="7"/>
  <c r="AJ18" i="7"/>
  <c r="AK18" i="7"/>
  <c r="AM18" i="7"/>
  <c r="AN18" i="7"/>
  <c r="AO18" i="7"/>
  <c r="AP18" i="7"/>
  <c r="AQ18" i="7"/>
  <c r="AR18" i="7"/>
  <c r="AT18" i="7"/>
  <c r="AU18" i="7"/>
  <c r="AV18" i="7"/>
  <c r="AW18" i="7"/>
  <c r="AX18" i="7"/>
  <c r="AY18" i="7"/>
  <c r="AZ18" i="7"/>
  <c r="BA18" i="7"/>
  <c r="BB18" i="7"/>
  <c r="BC18" i="7"/>
  <c r="BE18" i="7"/>
  <c r="BF18" i="7"/>
  <c r="BG18" i="7"/>
  <c r="BH18" i="7"/>
  <c r="BI18" i="7"/>
  <c r="BJ18" i="7"/>
  <c r="BK18" i="7"/>
  <c r="BL18" i="7"/>
  <c r="BM18" i="7"/>
  <c r="BN18" i="7"/>
  <c r="BO18" i="7"/>
  <c r="BQ18" i="7"/>
  <c r="BR18" i="7"/>
  <c r="BS18" i="7"/>
  <c r="BT18" i="7"/>
  <c r="BU18" i="7"/>
  <c r="BV18" i="7"/>
  <c r="BW18" i="7"/>
  <c r="BX18" i="7"/>
  <c r="BZ18" i="7"/>
  <c r="CB18" i="7"/>
  <c r="CC18" i="7"/>
  <c r="CD18" i="7"/>
  <c r="CF18" i="7"/>
  <c r="CG18" i="7"/>
  <c r="CH18" i="7"/>
  <c r="CI18" i="7"/>
  <c r="CL18" i="7"/>
  <c r="CM18" i="7"/>
  <c r="CN18" i="7"/>
  <c r="CO18" i="7"/>
  <c r="CQ18" i="7"/>
  <c r="CR18" i="7"/>
  <c r="CS18" i="7"/>
  <c r="CT18" i="7"/>
  <c r="CU18" i="7"/>
  <c r="CX18" i="7"/>
  <c r="CY18" i="7"/>
  <c r="CZ18" i="7"/>
  <c r="DA18" i="7"/>
  <c r="DB18" i="7"/>
  <c r="DC18" i="7"/>
  <c r="AI19" i="7"/>
  <c r="AJ19" i="7"/>
  <c r="AK19" i="7"/>
  <c r="AM19" i="7"/>
  <c r="AN19" i="7"/>
  <c r="AO19" i="7"/>
  <c r="AP19" i="7"/>
  <c r="AQ19" i="7"/>
  <c r="AR19" i="7"/>
  <c r="AT19" i="7"/>
  <c r="AU19" i="7"/>
  <c r="AV19" i="7"/>
  <c r="AW19" i="7"/>
  <c r="AX19" i="7"/>
  <c r="AY19" i="7"/>
  <c r="AZ19" i="7"/>
  <c r="BA19" i="7"/>
  <c r="BB19" i="7"/>
  <c r="BC19" i="7"/>
  <c r="BE19" i="7"/>
  <c r="BF19" i="7"/>
  <c r="BG19" i="7"/>
  <c r="BH19" i="7"/>
  <c r="BI19" i="7"/>
  <c r="BJ19" i="7"/>
  <c r="BK19" i="7"/>
  <c r="BL19" i="7"/>
  <c r="BM19" i="7"/>
  <c r="BN19" i="7"/>
  <c r="BO19" i="7"/>
  <c r="BQ19" i="7"/>
  <c r="BR19" i="7"/>
  <c r="BS19" i="7"/>
  <c r="BT19" i="7"/>
  <c r="BU19" i="7"/>
  <c r="BV19" i="7"/>
  <c r="BW19" i="7"/>
  <c r="BX19" i="7"/>
  <c r="BZ19" i="7"/>
  <c r="CB19" i="7"/>
  <c r="CC19" i="7"/>
  <c r="CD19" i="7"/>
  <c r="CF19" i="7"/>
  <c r="CG19" i="7"/>
  <c r="CH19" i="7"/>
  <c r="CI19" i="7"/>
  <c r="CL19" i="7"/>
  <c r="CM19" i="7"/>
  <c r="CN19" i="7"/>
  <c r="CO19" i="7"/>
  <c r="CQ19" i="7"/>
  <c r="CR19" i="7"/>
  <c r="CS19" i="7"/>
  <c r="CT19" i="7"/>
  <c r="CU19" i="7"/>
  <c r="CX19" i="7"/>
  <c r="CY19" i="7"/>
  <c r="CZ19" i="7"/>
  <c r="DA19" i="7"/>
  <c r="DB19" i="7"/>
  <c r="DC19" i="7"/>
  <c r="AI20" i="7"/>
  <c r="AJ20" i="7"/>
  <c r="AK20" i="7"/>
  <c r="AM20" i="7"/>
  <c r="AN20" i="7"/>
  <c r="AO20" i="7"/>
  <c r="AP20" i="7"/>
  <c r="AQ20" i="7"/>
  <c r="AR20" i="7"/>
  <c r="AT20" i="7"/>
  <c r="AU20" i="7"/>
  <c r="AV20" i="7"/>
  <c r="AW20" i="7"/>
  <c r="AX20" i="7"/>
  <c r="AY20" i="7"/>
  <c r="AZ20" i="7"/>
  <c r="BA20" i="7"/>
  <c r="BB20" i="7"/>
  <c r="BC20" i="7"/>
  <c r="BE20" i="7"/>
  <c r="BF20" i="7"/>
  <c r="BG20" i="7"/>
  <c r="BH20" i="7"/>
  <c r="BI20" i="7"/>
  <c r="BJ20" i="7"/>
  <c r="BK20" i="7"/>
  <c r="BL20" i="7"/>
  <c r="BM20" i="7"/>
  <c r="BN20" i="7"/>
  <c r="BO20" i="7"/>
  <c r="BQ20" i="7"/>
  <c r="BR20" i="7"/>
  <c r="BS20" i="7"/>
  <c r="BT20" i="7"/>
  <c r="BU20" i="7"/>
  <c r="BV20" i="7"/>
  <c r="BW20" i="7"/>
  <c r="BX20" i="7"/>
  <c r="BZ20" i="7"/>
  <c r="CB20" i="7"/>
  <c r="CC20" i="7"/>
  <c r="CD20" i="7"/>
  <c r="CF20" i="7"/>
  <c r="CG20" i="7"/>
  <c r="CH20" i="7"/>
  <c r="CI20" i="7"/>
  <c r="CL20" i="7"/>
  <c r="CM20" i="7"/>
  <c r="CN20" i="7"/>
  <c r="CO20" i="7"/>
  <c r="CQ20" i="7"/>
  <c r="CR20" i="7"/>
  <c r="CS20" i="7"/>
  <c r="CT20" i="7"/>
  <c r="CU20" i="7"/>
  <c r="CX20" i="7"/>
  <c r="CY20" i="7"/>
  <c r="CZ20" i="7"/>
  <c r="DA20" i="7"/>
  <c r="DB20" i="7"/>
  <c r="DC20" i="7"/>
  <c r="AI21" i="7"/>
  <c r="AJ21" i="7"/>
  <c r="AK21" i="7"/>
  <c r="AM21" i="7"/>
  <c r="AN21" i="7"/>
  <c r="AO21" i="7"/>
  <c r="AP21" i="7"/>
  <c r="AQ21" i="7"/>
  <c r="AR21" i="7"/>
  <c r="AT21" i="7"/>
  <c r="AU21" i="7"/>
  <c r="AV21" i="7"/>
  <c r="AW21" i="7"/>
  <c r="AX21" i="7"/>
  <c r="AY21" i="7"/>
  <c r="AZ21" i="7"/>
  <c r="BA21" i="7"/>
  <c r="BB21" i="7"/>
  <c r="BC21" i="7"/>
  <c r="BE21" i="7"/>
  <c r="BF21" i="7"/>
  <c r="BG21" i="7"/>
  <c r="BH21" i="7"/>
  <c r="BI21" i="7"/>
  <c r="BJ21" i="7"/>
  <c r="BK21" i="7"/>
  <c r="BL21" i="7"/>
  <c r="BM21" i="7"/>
  <c r="BN21" i="7"/>
  <c r="BO21" i="7"/>
  <c r="BQ21" i="7"/>
  <c r="BR21" i="7"/>
  <c r="BS21" i="7"/>
  <c r="BT21" i="7"/>
  <c r="BU21" i="7"/>
  <c r="BV21" i="7"/>
  <c r="BW21" i="7"/>
  <c r="BX21" i="7"/>
  <c r="BZ21" i="7"/>
  <c r="CB21" i="7"/>
  <c r="CC21" i="7"/>
  <c r="CD21" i="7"/>
  <c r="CF21" i="7"/>
  <c r="CG21" i="7"/>
  <c r="CH21" i="7"/>
  <c r="CI21" i="7"/>
  <c r="CL21" i="7"/>
  <c r="CM21" i="7"/>
  <c r="CN21" i="7"/>
  <c r="CO21" i="7"/>
  <c r="CQ21" i="7"/>
  <c r="CR21" i="7"/>
  <c r="CS21" i="7"/>
  <c r="CT21" i="7"/>
  <c r="CU21" i="7"/>
  <c r="CX21" i="7"/>
  <c r="CY21" i="7"/>
  <c r="CZ21" i="7"/>
  <c r="DA21" i="7"/>
  <c r="DB21" i="7"/>
  <c r="DC21" i="7"/>
  <c r="AI22" i="7"/>
  <c r="AJ22" i="7"/>
  <c r="AK22" i="7"/>
  <c r="AM22" i="7"/>
  <c r="AN22" i="7"/>
  <c r="AO22" i="7"/>
  <c r="AP22" i="7"/>
  <c r="AQ22" i="7"/>
  <c r="AR22" i="7"/>
  <c r="AT22" i="7"/>
  <c r="AU22" i="7"/>
  <c r="AV22" i="7"/>
  <c r="AW22" i="7"/>
  <c r="AX22" i="7"/>
  <c r="AY22" i="7"/>
  <c r="AZ22" i="7"/>
  <c r="BA22" i="7"/>
  <c r="BB22" i="7"/>
  <c r="BC22" i="7"/>
  <c r="BE22" i="7"/>
  <c r="BF22" i="7"/>
  <c r="BG22" i="7"/>
  <c r="BH22" i="7"/>
  <c r="BI22" i="7"/>
  <c r="BJ22" i="7"/>
  <c r="BK22" i="7"/>
  <c r="BL22" i="7"/>
  <c r="BM22" i="7"/>
  <c r="BN22" i="7"/>
  <c r="BO22" i="7"/>
  <c r="BQ22" i="7"/>
  <c r="BR22" i="7"/>
  <c r="BS22" i="7"/>
  <c r="BT22" i="7"/>
  <c r="BU22" i="7"/>
  <c r="BV22" i="7"/>
  <c r="BW22" i="7"/>
  <c r="BX22" i="7"/>
  <c r="BZ22" i="7"/>
  <c r="CB22" i="7"/>
  <c r="CC22" i="7"/>
  <c r="CD22" i="7"/>
  <c r="CF22" i="7"/>
  <c r="CG22" i="7"/>
  <c r="CH22" i="7"/>
  <c r="CI22" i="7"/>
  <c r="CL22" i="7"/>
  <c r="CM22" i="7"/>
  <c r="CN22" i="7"/>
  <c r="CO22" i="7"/>
  <c r="CQ22" i="7"/>
  <c r="CR22" i="7"/>
  <c r="CS22" i="7"/>
  <c r="CT22" i="7"/>
  <c r="CU22" i="7"/>
  <c r="CX22" i="7"/>
  <c r="CY22" i="7"/>
  <c r="CZ22" i="7"/>
  <c r="DA22" i="7"/>
  <c r="DB22" i="7"/>
  <c r="DC22" i="7"/>
  <c r="AI23" i="7"/>
  <c r="AJ23" i="7"/>
  <c r="AK23" i="7"/>
  <c r="AM23" i="7"/>
  <c r="AN23" i="7"/>
  <c r="AO23" i="7"/>
  <c r="AP23" i="7"/>
  <c r="AQ23" i="7"/>
  <c r="AR23" i="7"/>
  <c r="AT23" i="7"/>
  <c r="AU23" i="7"/>
  <c r="AV23" i="7"/>
  <c r="AW23" i="7"/>
  <c r="AX23" i="7"/>
  <c r="AY23" i="7"/>
  <c r="AZ23" i="7"/>
  <c r="BA23" i="7"/>
  <c r="BB23" i="7"/>
  <c r="BC23" i="7"/>
  <c r="BE23" i="7"/>
  <c r="BF23" i="7"/>
  <c r="BG23" i="7"/>
  <c r="BH23" i="7"/>
  <c r="BI23" i="7"/>
  <c r="BJ23" i="7"/>
  <c r="BK23" i="7"/>
  <c r="BL23" i="7"/>
  <c r="BM23" i="7"/>
  <c r="BN23" i="7"/>
  <c r="BO23" i="7"/>
  <c r="BQ23" i="7"/>
  <c r="BR23" i="7"/>
  <c r="BS23" i="7"/>
  <c r="BT23" i="7"/>
  <c r="BU23" i="7"/>
  <c r="BV23" i="7"/>
  <c r="BW23" i="7"/>
  <c r="BX23" i="7"/>
  <c r="BZ23" i="7"/>
  <c r="CB23" i="7"/>
  <c r="CC23" i="7"/>
  <c r="CD23" i="7"/>
  <c r="CF23" i="7"/>
  <c r="CG23" i="7"/>
  <c r="CH23" i="7"/>
  <c r="CI23" i="7"/>
  <c r="CL23" i="7"/>
  <c r="CM23" i="7"/>
  <c r="CN23" i="7"/>
  <c r="CO23" i="7"/>
  <c r="CQ23" i="7"/>
  <c r="CR23" i="7"/>
  <c r="CS23" i="7"/>
  <c r="CT23" i="7"/>
  <c r="CU23" i="7"/>
  <c r="CX23" i="7"/>
  <c r="CY23" i="7"/>
  <c r="CZ23" i="7"/>
  <c r="DA23" i="7"/>
  <c r="DB23" i="7"/>
  <c r="DC23" i="7"/>
  <c r="AI24" i="7"/>
  <c r="AJ24" i="7"/>
  <c r="AK24" i="7"/>
  <c r="AM24" i="7"/>
  <c r="AN24" i="7"/>
  <c r="AO24" i="7"/>
  <c r="AP24" i="7"/>
  <c r="AQ24" i="7"/>
  <c r="AR24" i="7"/>
  <c r="AT24" i="7"/>
  <c r="AU24" i="7"/>
  <c r="AV24" i="7"/>
  <c r="AW24" i="7"/>
  <c r="AX24" i="7"/>
  <c r="AY24" i="7"/>
  <c r="AZ24" i="7"/>
  <c r="BA24" i="7"/>
  <c r="BB24" i="7"/>
  <c r="BC24" i="7"/>
  <c r="BE24" i="7"/>
  <c r="BF24" i="7"/>
  <c r="BG24" i="7"/>
  <c r="BH24" i="7"/>
  <c r="BI24" i="7"/>
  <c r="BJ24" i="7"/>
  <c r="BK24" i="7"/>
  <c r="BL24" i="7"/>
  <c r="BM24" i="7"/>
  <c r="BN24" i="7"/>
  <c r="BO24" i="7"/>
  <c r="BQ24" i="7"/>
  <c r="BR24" i="7"/>
  <c r="BS24" i="7"/>
  <c r="BT24" i="7"/>
  <c r="BU24" i="7"/>
  <c r="BV24" i="7"/>
  <c r="BW24" i="7"/>
  <c r="BX24" i="7"/>
  <c r="BZ24" i="7"/>
  <c r="CB24" i="7"/>
  <c r="CC24" i="7"/>
  <c r="CD24" i="7"/>
  <c r="CF24" i="7"/>
  <c r="CG24" i="7"/>
  <c r="CH24" i="7"/>
  <c r="CI24" i="7"/>
  <c r="CL24" i="7"/>
  <c r="CM24" i="7"/>
  <c r="CN24" i="7"/>
  <c r="CO24" i="7"/>
  <c r="CQ24" i="7"/>
  <c r="CR24" i="7"/>
  <c r="CS24" i="7"/>
  <c r="CT24" i="7"/>
  <c r="CU24" i="7"/>
  <c r="CX24" i="7"/>
  <c r="CY24" i="7"/>
  <c r="CZ24" i="7"/>
  <c r="DA24" i="7"/>
  <c r="DB24" i="7"/>
  <c r="DC24" i="7"/>
  <c r="AI25" i="7"/>
  <c r="AJ25" i="7"/>
  <c r="AK25" i="7"/>
  <c r="AM25" i="7"/>
  <c r="AN25" i="7"/>
  <c r="AO25" i="7"/>
  <c r="AP25" i="7"/>
  <c r="AQ25" i="7"/>
  <c r="AR25" i="7"/>
  <c r="AT25" i="7"/>
  <c r="AU25" i="7"/>
  <c r="AV25" i="7"/>
  <c r="AW25" i="7"/>
  <c r="AX25" i="7"/>
  <c r="AY25" i="7"/>
  <c r="AZ25" i="7"/>
  <c r="BA25" i="7"/>
  <c r="BB25" i="7"/>
  <c r="BC25" i="7"/>
  <c r="BE25" i="7"/>
  <c r="BF25" i="7"/>
  <c r="BG25" i="7"/>
  <c r="BH25" i="7"/>
  <c r="BI25" i="7"/>
  <c r="BJ25" i="7"/>
  <c r="BK25" i="7"/>
  <c r="BL25" i="7"/>
  <c r="BM25" i="7"/>
  <c r="BN25" i="7"/>
  <c r="BO25" i="7"/>
  <c r="BQ25" i="7"/>
  <c r="BR25" i="7"/>
  <c r="BS25" i="7"/>
  <c r="BT25" i="7"/>
  <c r="BU25" i="7"/>
  <c r="BV25" i="7"/>
  <c r="BW25" i="7"/>
  <c r="BX25" i="7"/>
  <c r="BZ25" i="7"/>
  <c r="CB25" i="7"/>
  <c r="CC25" i="7"/>
  <c r="CD25" i="7"/>
  <c r="CF25" i="7"/>
  <c r="CG25" i="7"/>
  <c r="CH25" i="7"/>
  <c r="CI25" i="7"/>
  <c r="CL25" i="7"/>
  <c r="CM25" i="7"/>
  <c r="CN25" i="7"/>
  <c r="CO25" i="7"/>
  <c r="CQ25" i="7"/>
  <c r="CR25" i="7"/>
  <c r="CS25" i="7"/>
  <c r="CT25" i="7"/>
  <c r="CU25" i="7"/>
  <c r="CX25" i="7"/>
  <c r="CY25" i="7"/>
  <c r="CZ25" i="7"/>
  <c r="DA25" i="7"/>
  <c r="DB25" i="7"/>
  <c r="DC25" i="7"/>
  <c r="AI26" i="7"/>
  <c r="AJ26" i="7"/>
  <c r="AK26" i="7"/>
  <c r="AM26" i="7"/>
  <c r="AN26" i="7"/>
  <c r="AO26" i="7"/>
  <c r="AP26" i="7"/>
  <c r="AQ26" i="7"/>
  <c r="AR26" i="7"/>
  <c r="AT26" i="7"/>
  <c r="AU26" i="7"/>
  <c r="AV26" i="7"/>
  <c r="AW26" i="7"/>
  <c r="AX26" i="7"/>
  <c r="AY26" i="7"/>
  <c r="AZ26" i="7"/>
  <c r="BA26" i="7"/>
  <c r="BB26" i="7"/>
  <c r="BC26" i="7"/>
  <c r="BE26" i="7"/>
  <c r="BF26" i="7"/>
  <c r="BG26" i="7"/>
  <c r="BH26" i="7"/>
  <c r="BI26" i="7"/>
  <c r="BJ26" i="7"/>
  <c r="BK26" i="7"/>
  <c r="BL26" i="7"/>
  <c r="BM26" i="7"/>
  <c r="BN26" i="7"/>
  <c r="BO26" i="7"/>
  <c r="BQ26" i="7"/>
  <c r="BR26" i="7"/>
  <c r="BS26" i="7"/>
  <c r="BT26" i="7"/>
  <c r="BU26" i="7"/>
  <c r="BV26" i="7"/>
  <c r="BW26" i="7"/>
  <c r="BX26" i="7"/>
  <c r="BZ26" i="7"/>
  <c r="CB26" i="7"/>
  <c r="CC26" i="7"/>
  <c r="CD26" i="7"/>
  <c r="CF26" i="7"/>
  <c r="CG26" i="7"/>
  <c r="CH26" i="7"/>
  <c r="CI26" i="7"/>
  <c r="CL26" i="7"/>
  <c r="CM26" i="7"/>
  <c r="CN26" i="7"/>
  <c r="CO26" i="7"/>
  <c r="CQ26" i="7"/>
  <c r="CR26" i="7"/>
  <c r="CS26" i="7"/>
  <c r="CT26" i="7"/>
  <c r="CU26" i="7"/>
  <c r="CX26" i="7"/>
  <c r="CY26" i="7"/>
  <c r="CZ26" i="7"/>
  <c r="DA26" i="7"/>
  <c r="DB26" i="7"/>
  <c r="DC26" i="7"/>
  <c r="AI27" i="7"/>
  <c r="AJ27" i="7"/>
  <c r="AK27" i="7"/>
  <c r="AM27" i="7"/>
  <c r="AN27" i="7"/>
  <c r="AO27" i="7"/>
  <c r="AP27" i="7"/>
  <c r="AQ27" i="7"/>
  <c r="AR27" i="7"/>
  <c r="AT27" i="7"/>
  <c r="AU27" i="7"/>
  <c r="AV27" i="7"/>
  <c r="AW27" i="7"/>
  <c r="AX27" i="7"/>
  <c r="AY27" i="7"/>
  <c r="AZ27" i="7"/>
  <c r="BA27" i="7"/>
  <c r="BB27" i="7"/>
  <c r="BC27" i="7"/>
  <c r="BE27" i="7"/>
  <c r="BF27" i="7"/>
  <c r="BG27" i="7"/>
  <c r="BH27" i="7"/>
  <c r="BI27" i="7"/>
  <c r="BJ27" i="7"/>
  <c r="BK27" i="7"/>
  <c r="BL27" i="7"/>
  <c r="BM27" i="7"/>
  <c r="BN27" i="7"/>
  <c r="BO27" i="7"/>
  <c r="BQ27" i="7"/>
  <c r="BR27" i="7"/>
  <c r="BS27" i="7"/>
  <c r="BT27" i="7"/>
  <c r="BU27" i="7"/>
  <c r="BV27" i="7"/>
  <c r="BW27" i="7"/>
  <c r="BX27" i="7"/>
  <c r="BZ27" i="7"/>
  <c r="CB27" i="7"/>
  <c r="CC27" i="7"/>
  <c r="CD27" i="7"/>
  <c r="CF27" i="7"/>
  <c r="CG27" i="7"/>
  <c r="CH27" i="7"/>
  <c r="CI27" i="7"/>
  <c r="CL27" i="7"/>
  <c r="CM27" i="7"/>
  <c r="CN27" i="7"/>
  <c r="CO27" i="7"/>
  <c r="CQ27" i="7"/>
  <c r="CR27" i="7"/>
  <c r="CS27" i="7"/>
  <c r="CT27" i="7"/>
  <c r="CU27" i="7"/>
  <c r="CX27" i="7"/>
  <c r="CY27" i="7"/>
  <c r="CZ27" i="7"/>
  <c r="DA27" i="7"/>
  <c r="DB27" i="7"/>
  <c r="DC27" i="7"/>
  <c r="AI28" i="7"/>
  <c r="AJ28" i="7"/>
  <c r="AK28" i="7"/>
  <c r="AM28" i="7"/>
  <c r="AN28" i="7"/>
  <c r="AO28" i="7"/>
  <c r="AP28" i="7"/>
  <c r="AQ28" i="7"/>
  <c r="AR28" i="7"/>
  <c r="AT28" i="7"/>
  <c r="AU28" i="7"/>
  <c r="AV28" i="7"/>
  <c r="AW28" i="7"/>
  <c r="AX28" i="7"/>
  <c r="AY28" i="7"/>
  <c r="AZ28" i="7"/>
  <c r="BA28" i="7"/>
  <c r="BB28" i="7"/>
  <c r="BC28" i="7"/>
  <c r="BE28" i="7"/>
  <c r="BF28" i="7"/>
  <c r="BG28" i="7"/>
  <c r="BH28" i="7"/>
  <c r="BI28" i="7"/>
  <c r="BJ28" i="7"/>
  <c r="BK28" i="7"/>
  <c r="BL28" i="7"/>
  <c r="BM28" i="7"/>
  <c r="BN28" i="7"/>
  <c r="BO28" i="7"/>
  <c r="BQ28" i="7"/>
  <c r="BR28" i="7"/>
  <c r="BS28" i="7"/>
  <c r="BT28" i="7"/>
  <c r="BU28" i="7"/>
  <c r="BV28" i="7"/>
  <c r="BW28" i="7"/>
  <c r="BX28" i="7"/>
  <c r="BZ28" i="7"/>
  <c r="CB28" i="7"/>
  <c r="CC28" i="7"/>
  <c r="CD28" i="7"/>
  <c r="CF28" i="7"/>
  <c r="CG28" i="7"/>
  <c r="CH28" i="7"/>
  <c r="CI28" i="7"/>
  <c r="CL28" i="7"/>
  <c r="CM28" i="7"/>
  <c r="CN28" i="7"/>
  <c r="CO28" i="7"/>
  <c r="CQ28" i="7"/>
  <c r="CR28" i="7"/>
  <c r="CS28" i="7"/>
  <c r="CT28" i="7"/>
  <c r="CU28" i="7"/>
  <c r="CX28" i="7"/>
  <c r="CY28" i="7"/>
  <c r="CZ28" i="7"/>
  <c r="DA28" i="7"/>
  <c r="DB28" i="7"/>
  <c r="DC28" i="7"/>
  <c r="AI29" i="7"/>
  <c r="AJ29" i="7"/>
  <c r="AK29" i="7"/>
  <c r="AM29" i="7"/>
  <c r="AN29" i="7"/>
  <c r="AO29" i="7"/>
  <c r="AP29" i="7"/>
  <c r="AQ29" i="7"/>
  <c r="AR29" i="7"/>
  <c r="AT29" i="7"/>
  <c r="AU29" i="7"/>
  <c r="AV29" i="7"/>
  <c r="AW29" i="7"/>
  <c r="AX29" i="7"/>
  <c r="AY29" i="7"/>
  <c r="AZ29" i="7"/>
  <c r="BA29" i="7"/>
  <c r="BB29" i="7"/>
  <c r="BC29" i="7"/>
  <c r="BE29" i="7"/>
  <c r="BF29" i="7"/>
  <c r="BG29" i="7"/>
  <c r="BH29" i="7"/>
  <c r="BI29" i="7"/>
  <c r="BJ29" i="7"/>
  <c r="BK29" i="7"/>
  <c r="BL29" i="7"/>
  <c r="BM29" i="7"/>
  <c r="BN29" i="7"/>
  <c r="BO29" i="7"/>
  <c r="BQ29" i="7"/>
  <c r="BR29" i="7"/>
  <c r="BS29" i="7"/>
  <c r="BT29" i="7"/>
  <c r="BU29" i="7"/>
  <c r="BV29" i="7"/>
  <c r="BW29" i="7"/>
  <c r="BX29" i="7"/>
  <c r="BZ29" i="7"/>
  <c r="CB29" i="7"/>
  <c r="CC29" i="7"/>
  <c r="CD29" i="7"/>
  <c r="CF29" i="7"/>
  <c r="CG29" i="7"/>
  <c r="CH29" i="7"/>
  <c r="CI29" i="7"/>
  <c r="CL29" i="7"/>
  <c r="CM29" i="7"/>
  <c r="CN29" i="7"/>
  <c r="CO29" i="7"/>
  <c r="CQ29" i="7"/>
  <c r="CR29" i="7"/>
  <c r="CS29" i="7"/>
  <c r="CT29" i="7"/>
  <c r="CU29" i="7"/>
  <c r="CX29" i="7"/>
  <c r="CY29" i="7"/>
  <c r="CZ29" i="7"/>
  <c r="DA29" i="7"/>
  <c r="DB29" i="7"/>
  <c r="DC29" i="7"/>
  <c r="AI30" i="7"/>
  <c r="AJ30" i="7"/>
  <c r="AK30" i="7"/>
  <c r="AM30" i="7"/>
  <c r="AN30" i="7"/>
  <c r="AO30" i="7"/>
  <c r="AP30" i="7"/>
  <c r="AQ30" i="7"/>
  <c r="AR30" i="7"/>
  <c r="AT30" i="7"/>
  <c r="AU30" i="7"/>
  <c r="AV30" i="7"/>
  <c r="AW30" i="7"/>
  <c r="AX30" i="7"/>
  <c r="AY30" i="7"/>
  <c r="AZ30" i="7"/>
  <c r="BA30" i="7"/>
  <c r="BB30" i="7"/>
  <c r="BC30" i="7"/>
  <c r="BE30" i="7"/>
  <c r="BF30" i="7"/>
  <c r="BG30" i="7"/>
  <c r="BH30" i="7"/>
  <c r="BI30" i="7"/>
  <c r="BJ30" i="7"/>
  <c r="BK30" i="7"/>
  <c r="BL30" i="7"/>
  <c r="BM30" i="7"/>
  <c r="BN30" i="7"/>
  <c r="BO30" i="7"/>
  <c r="BQ30" i="7"/>
  <c r="BR30" i="7"/>
  <c r="BS30" i="7"/>
  <c r="BT30" i="7"/>
  <c r="BU30" i="7"/>
  <c r="BV30" i="7"/>
  <c r="BW30" i="7"/>
  <c r="BX30" i="7"/>
  <c r="BZ30" i="7"/>
  <c r="CB30" i="7"/>
  <c r="CC30" i="7"/>
  <c r="CD30" i="7"/>
  <c r="CF30" i="7"/>
  <c r="CG30" i="7"/>
  <c r="CH30" i="7"/>
  <c r="CI30" i="7"/>
  <c r="CL30" i="7"/>
  <c r="CM30" i="7"/>
  <c r="CN30" i="7"/>
  <c r="CO30" i="7"/>
  <c r="CQ30" i="7"/>
  <c r="CR30" i="7"/>
  <c r="CS30" i="7"/>
  <c r="CT30" i="7"/>
  <c r="CU30" i="7"/>
  <c r="CX30" i="7"/>
  <c r="CY30" i="7"/>
  <c r="CZ30" i="7"/>
  <c r="DA30" i="7"/>
  <c r="DB30" i="7"/>
  <c r="DC30" i="7"/>
  <c r="AI31" i="7"/>
  <c r="AJ31" i="7"/>
  <c r="AK31" i="7"/>
  <c r="AM31" i="7"/>
  <c r="AN31" i="7"/>
  <c r="AO31" i="7"/>
  <c r="AP31" i="7"/>
  <c r="AQ31" i="7"/>
  <c r="AR31" i="7"/>
  <c r="AT31" i="7"/>
  <c r="AU31" i="7"/>
  <c r="AV31" i="7"/>
  <c r="AW31" i="7"/>
  <c r="AX31" i="7"/>
  <c r="AY31" i="7"/>
  <c r="AZ31" i="7"/>
  <c r="BA31" i="7"/>
  <c r="BB31" i="7"/>
  <c r="BC31" i="7"/>
  <c r="BE31" i="7"/>
  <c r="BF31" i="7"/>
  <c r="BG31" i="7"/>
  <c r="BH31" i="7"/>
  <c r="BI31" i="7"/>
  <c r="BJ31" i="7"/>
  <c r="BK31" i="7"/>
  <c r="BL31" i="7"/>
  <c r="BM31" i="7"/>
  <c r="BN31" i="7"/>
  <c r="BO31" i="7"/>
  <c r="BQ31" i="7"/>
  <c r="BR31" i="7"/>
  <c r="BS31" i="7"/>
  <c r="BT31" i="7"/>
  <c r="BU31" i="7"/>
  <c r="BV31" i="7"/>
  <c r="BW31" i="7"/>
  <c r="BX31" i="7"/>
  <c r="BZ31" i="7"/>
  <c r="CB31" i="7"/>
  <c r="CC31" i="7"/>
  <c r="CD31" i="7"/>
  <c r="CF31" i="7"/>
  <c r="CG31" i="7"/>
  <c r="CH31" i="7"/>
  <c r="CI31" i="7"/>
  <c r="CL31" i="7"/>
  <c r="CM31" i="7"/>
  <c r="CN31" i="7"/>
  <c r="CO31" i="7"/>
  <c r="CQ31" i="7"/>
  <c r="CR31" i="7"/>
  <c r="CS31" i="7"/>
  <c r="CT31" i="7"/>
  <c r="CU31" i="7"/>
  <c r="CX31" i="7"/>
  <c r="CY31" i="7"/>
  <c r="CZ31" i="7"/>
  <c r="DA31" i="7"/>
  <c r="DB31" i="7"/>
  <c r="DC31" i="7"/>
  <c r="AI32" i="7"/>
  <c r="AJ32" i="7"/>
  <c r="AK32" i="7"/>
  <c r="AM32" i="7"/>
  <c r="AN32" i="7"/>
  <c r="AO32" i="7"/>
  <c r="AP32" i="7"/>
  <c r="AQ32" i="7"/>
  <c r="AR32" i="7"/>
  <c r="AT32" i="7"/>
  <c r="AU32" i="7"/>
  <c r="AV32" i="7"/>
  <c r="AW32" i="7"/>
  <c r="AX32" i="7"/>
  <c r="AY32" i="7"/>
  <c r="AZ32" i="7"/>
  <c r="BA32" i="7"/>
  <c r="BB32" i="7"/>
  <c r="BC32" i="7"/>
  <c r="BE32" i="7"/>
  <c r="BF32" i="7"/>
  <c r="BG32" i="7"/>
  <c r="BH32" i="7"/>
  <c r="BI32" i="7"/>
  <c r="BJ32" i="7"/>
  <c r="BK32" i="7"/>
  <c r="BL32" i="7"/>
  <c r="BM32" i="7"/>
  <c r="BN32" i="7"/>
  <c r="BO32" i="7"/>
  <c r="BQ32" i="7"/>
  <c r="BR32" i="7"/>
  <c r="BS32" i="7"/>
  <c r="BT32" i="7"/>
  <c r="BU32" i="7"/>
  <c r="BV32" i="7"/>
  <c r="BW32" i="7"/>
  <c r="BX32" i="7"/>
  <c r="BZ32" i="7"/>
  <c r="CB32" i="7"/>
  <c r="CC32" i="7"/>
  <c r="CD32" i="7"/>
  <c r="CF32" i="7"/>
  <c r="CG32" i="7"/>
  <c r="CH32" i="7"/>
  <c r="CI32" i="7"/>
  <c r="CL32" i="7"/>
  <c r="CM32" i="7"/>
  <c r="CN32" i="7"/>
  <c r="CO32" i="7"/>
  <c r="CQ32" i="7"/>
  <c r="CR32" i="7"/>
  <c r="CS32" i="7"/>
  <c r="CT32" i="7"/>
  <c r="CU32" i="7"/>
  <c r="CX32" i="7"/>
  <c r="CY32" i="7"/>
  <c r="CZ32" i="7"/>
  <c r="DA32" i="7"/>
  <c r="DB32" i="7"/>
  <c r="DC32" i="7"/>
  <c r="AI33" i="7"/>
  <c r="AJ33" i="7"/>
  <c r="AK33" i="7"/>
  <c r="AM33" i="7"/>
  <c r="AN33" i="7"/>
  <c r="AO33" i="7"/>
  <c r="AP33" i="7"/>
  <c r="AQ33" i="7"/>
  <c r="AR33" i="7"/>
  <c r="AT33" i="7"/>
  <c r="AU33" i="7"/>
  <c r="AV33" i="7"/>
  <c r="AW33" i="7"/>
  <c r="AX33" i="7"/>
  <c r="AY33" i="7"/>
  <c r="AZ33" i="7"/>
  <c r="BA33" i="7"/>
  <c r="BB33" i="7"/>
  <c r="BC33" i="7"/>
  <c r="BE33" i="7"/>
  <c r="BF33" i="7"/>
  <c r="BG33" i="7"/>
  <c r="BH33" i="7"/>
  <c r="BI33" i="7"/>
  <c r="BJ33" i="7"/>
  <c r="BK33" i="7"/>
  <c r="BL33" i="7"/>
  <c r="BM33" i="7"/>
  <c r="BN33" i="7"/>
  <c r="BO33" i="7"/>
  <c r="BQ33" i="7"/>
  <c r="BR33" i="7"/>
  <c r="BS33" i="7"/>
  <c r="BT33" i="7"/>
  <c r="BU33" i="7"/>
  <c r="BV33" i="7"/>
  <c r="BW33" i="7"/>
  <c r="BX33" i="7"/>
  <c r="BZ33" i="7"/>
  <c r="CB33" i="7"/>
  <c r="CC33" i="7"/>
  <c r="CD33" i="7"/>
  <c r="CF33" i="7"/>
  <c r="CG33" i="7"/>
  <c r="CH33" i="7"/>
  <c r="CI33" i="7"/>
  <c r="CL33" i="7"/>
  <c r="CM33" i="7"/>
  <c r="CN33" i="7"/>
  <c r="CO33" i="7"/>
  <c r="CQ33" i="7"/>
  <c r="CR33" i="7"/>
  <c r="CS33" i="7"/>
  <c r="CT33" i="7"/>
  <c r="CU33" i="7"/>
  <c r="CX33" i="7"/>
  <c r="CY33" i="7"/>
  <c r="CZ33" i="7"/>
  <c r="DA33" i="7"/>
  <c r="DB33" i="7"/>
  <c r="DC33" i="7"/>
  <c r="AI34" i="7"/>
  <c r="AJ34" i="7"/>
  <c r="AK34" i="7"/>
  <c r="AM34" i="7"/>
  <c r="AN34" i="7"/>
  <c r="AO34" i="7"/>
  <c r="AP34" i="7"/>
  <c r="AQ34" i="7"/>
  <c r="AR34" i="7"/>
  <c r="AT34" i="7"/>
  <c r="AU34" i="7"/>
  <c r="AV34" i="7"/>
  <c r="AW34" i="7"/>
  <c r="AX34" i="7"/>
  <c r="AY34" i="7"/>
  <c r="AZ34" i="7"/>
  <c r="BA34" i="7"/>
  <c r="BB34" i="7"/>
  <c r="BC34" i="7"/>
  <c r="BE34" i="7"/>
  <c r="BF34" i="7"/>
  <c r="BG34" i="7"/>
  <c r="BH34" i="7"/>
  <c r="BI34" i="7"/>
  <c r="BJ34" i="7"/>
  <c r="BK34" i="7"/>
  <c r="BL34" i="7"/>
  <c r="BM34" i="7"/>
  <c r="BN34" i="7"/>
  <c r="BO34" i="7"/>
  <c r="BQ34" i="7"/>
  <c r="BR34" i="7"/>
  <c r="BS34" i="7"/>
  <c r="BT34" i="7"/>
  <c r="BU34" i="7"/>
  <c r="BV34" i="7"/>
  <c r="BW34" i="7"/>
  <c r="BX34" i="7"/>
  <c r="BZ34" i="7"/>
  <c r="CB34" i="7"/>
  <c r="CC34" i="7"/>
  <c r="CD34" i="7"/>
  <c r="CF34" i="7"/>
  <c r="CG34" i="7"/>
  <c r="CH34" i="7"/>
  <c r="CI34" i="7"/>
  <c r="CL34" i="7"/>
  <c r="CM34" i="7"/>
  <c r="CN34" i="7"/>
  <c r="CO34" i="7"/>
  <c r="CQ34" i="7"/>
  <c r="CR34" i="7"/>
  <c r="CS34" i="7"/>
  <c r="CT34" i="7"/>
  <c r="CU34" i="7"/>
  <c r="CX34" i="7"/>
  <c r="CY34" i="7"/>
  <c r="CZ34" i="7"/>
  <c r="DA34" i="7"/>
  <c r="DB34" i="7"/>
  <c r="DC34" i="7"/>
  <c r="AI35" i="7"/>
  <c r="AJ35" i="7"/>
  <c r="AK35" i="7"/>
  <c r="AM35" i="7"/>
  <c r="AN35" i="7"/>
  <c r="AO35" i="7"/>
  <c r="AP35" i="7"/>
  <c r="AQ35" i="7"/>
  <c r="AR35" i="7"/>
  <c r="AT35" i="7"/>
  <c r="AU35" i="7"/>
  <c r="AV35" i="7"/>
  <c r="AW35" i="7"/>
  <c r="AX35" i="7"/>
  <c r="AY35" i="7"/>
  <c r="AZ35" i="7"/>
  <c r="BA35" i="7"/>
  <c r="BB35" i="7"/>
  <c r="BC35" i="7"/>
  <c r="BE35" i="7"/>
  <c r="BF35" i="7"/>
  <c r="BG35" i="7"/>
  <c r="BH35" i="7"/>
  <c r="BI35" i="7"/>
  <c r="BJ35" i="7"/>
  <c r="BK35" i="7"/>
  <c r="BL35" i="7"/>
  <c r="BM35" i="7"/>
  <c r="BN35" i="7"/>
  <c r="BO35" i="7"/>
  <c r="BQ35" i="7"/>
  <c r="BR35" i="7"/>
  <c r="BS35" i="7"/>
  <c r="BT35" i="7"/>
  <c r="BU35" i="7"/>
  <c r="BV35" i="7"/>
  <c r="BW35" i="7"/>
  <c r="BX35" i="7"/>
  <c r="BZ35" i="7"/>
  <c r="CB35" i="7"/>
  <c r="CC35" i="7"/>
  <c r="CD35" i="7"/>
  <c r="CF35" i="7"/>
  <c r="CG35" i="7"/>
  <c r="CH35" i="7"/>
  <c r="CI35" i="7"/>
  <c r="CL35" i="7"/>
  <c r="CM35" i="7"/>
  <c r="CN35" i="7"/>
  <c r="CO35" i="7"/>
  <c r="CQ35" i="7"/>
  <c r="CR35" i="7"/>
  <c r="CS35" i="7"/>
  <c r="CT35" i="7"/>
  <c r="CU35" i="7"/>
  <c r="CX35" i="7"/>
  <c r="CY35" i="7"/>
  <c r="CZ35" i="7"/>
  <c r="DA35" i="7"/>
  <c r="DB35" i="7"/>
  <c r="DC35" i="7"/>
  <c r="AI36" i="7"/>
  <c r="AJ36" i="7"/>
  <c r="AK36" i="7"/>
  <c r="AM36" i="7"/>
  <c r="AN36" i="7"/>
  <c r="AO36" i="7"/>
  <c r="AP36" i="7"/>
  <c r="AQ36" i="7"/>
  <c r="AR36" i="7"/>
  <c r="AT36" i="7"/>
  <c r="AU36" i="7"/>
  <c r="AV36" i="7"/>
  <c r="AW36" i="7"/>
  <c r="AX36" i="7"/>
  <c r="AY36" i="7"/>
  <c r="AZ36" i="7"/>
  <c r="BA36" i="7"/>
  <c r="BB36" i="7"/>
  <c r="BC36" i="7"/>
  <c r="BE36" i="7"/>
  <c r="BF36" i="7"/>
  <c r="BG36" i="7"/>
  <c r="BH36" i="7"/>
  <c r="BI36" i="7"/>
  <c r="BJ36" i="7"/>
  <c r="BK36" i="7"/>
  <c r="BL36" i="7"/>
  <c r="BM36" i="7"/>
  <c r="BN36" i="7"/>
  <c r="BO36" i="7"/>
  <c r="BQ36" i="7"/>
  <c r="BR36" i="7"/>
  <c r="BS36" i="7"/>
  <c r="BT36" i="7"/>
  <c r="BU36" i="7"/>
  <c r="BV36" i="7"/>
  <c r="BW36" i="7"/>
  <c r="BX36" i="7"/>
  <c r="BZ36" i="7"/>
  <c r="CB36" i="7"/>
  <c r="CC36" i="7"/>
  <c r="CD36" i="7"/>
  <c r="CF36" i="7"/>
  <c r="CG36" i="7"/>
  <c r="CH36" i="7"/>
  <c r="CI36" i="7"/>
  <c r="CL36" i="7"/>
  <c r="CM36" i="7"/>
  <c r="CN36" i="7"/>
  <c r="CO36" i="7"/>
  <c r="CQ36" i="7"/>
  <c r="CR36" i="7"/>
  <c r="CS36" i="7"/>
  <c r="CT36" i="7"/>
  <c r="CU36" i="7"/>
  <c r="CX36" i="7"/>
  <c r="CY36" i="7"/>
  <c r="CZ36" i="7"/>
  <c r="DA36" i="7"/>
  <c r="DB36" i="7"/>
  <c r="DC36" i="7"/>
  <c r="AI37" i="7"/>
  <c r="AJ37" i="7"/>
  <c r="AK37" i="7"/>
  <c r="AM37" i="7"/>
  <c r="AN37" i="7"/>
  <c r="AO37" i="7"/>
  <c r="AP37" i="7"/>
  <c r="AQ37" i="7"/>
  <c r="AR37" i="7"/>
  <c r="AT37" i="7"/>
  <c r="AU37" i="7"/>
  <c r="AV37" i="7"/>
  <c r="AW37" i="7"/>
  <c r="AX37" i="7"/>
  <c r="AY37" i="7"/>
  <c r="AZ37" i="7"/>
  <c r="BA37" i="7"/>
  <c r="BB37" i="7"/>
  <c r="BC37" i="7"/>
  <c r="BE37" i="7"/>
  <c r="BF37" i="7"/>
  <c r="BG37" i="7"/>
  <c r="BH37" i="7"/>
  <c r="BI37" i="7"/>
  <c r="BJ37" i="7"/>
  <c r="BK37" i="7"/>
  <c r="BL37" i="7"/>
  <c r="BM37" i="7"/>
  <c r="BN37" i="7"/>
  <c r="BO37" i="7"/>
  <c r="BQ37" i="7"/>
  <c r="BR37" i="7"/>
  <c r="BS37" i="7"/>
  <c r="BT37" i="7"/>
  <c r="BU37" i="7"/>
  <c r="BV37" i="7"/>
  <c r="BW37" i="7"/>
  <c r="BX37" i="7"/>
  <c r="BZ37" i="7"/>
  <c r="CB37" i="7"/>
  <c r="CC37" i="7"/>
  <c r="CD37" i="7"/>
  <c r="CF37" i="7"/>
  <c r="CG37" i="7"/>
  <c r="CH37" i="7"/>
  <c r="CI37" i="7"/>
  <c r="CL37" i="7"/>
  <c r="CM37" i="7"/>
  <c r="CN37" i="7"/>
  <c r="CO37" i="7"/>
  <c r="CQ37" i="7"/>
  <c r="CR37" i="7"/>
  <c r="CS37" i="7"/>
  <c r="CT37" i="7"/>
  <c r="CU37" i="7"/>
  <c r="CX37" i="7"/>
  <c r="CY37" i="7"/>
  <c r="CZ37" i="7"/>
  <c r="DA37" i="7"/>
  <c r="DB37" i="7"/>
  <c r="DC37" i="7"/>
  <c r="AI38" i="7"/>
  <c r="AJ38" i="7"/>
  <c r="AK38" i="7"/>
  <c r="AM38" i="7"/>
  <c r="AN38" i="7"/>
  <c r="AO38" i="7"/>
  <c r="AP38" i="7"/>
  <c r="AQ38" i="7"/>
  <c r="AR38" i="7"/>
  <c r="AT38" i="7"/>
  <c r="AU38" i="7"/>
  <c r="AV38" i="7"/>
  <c r="AW38" i="7"/>
  <c r="AX38" i="7"/>
  <c r="AY38" i="7"/>
  <c r="AZ38" i="7"/>
  <c r="BA38" i="7"/>
  <c r="BB38" i="7"/>
  <c r="BC38" i="7"/>
  <c r="BE38" i="7"/>
  <c r="BF38" i="7"/>
  <c r="BG38" i="7"/>
  <c r="BH38" i="7"/>
  <c r="BI38" i="7"/>
  <c r="BJ38" i="7"/>
  <c r="BK38" i="7"/>
  <c r="BL38" i="7"/>
  <c r="BM38" i="7"/>
  <c r="BN38" i="7"/>
  <c r="BO38" i="7"/>
  <c r="BQ38" i="7"/>
  <c r="BR38" i="7"/>
  <c r="BS38" i="7"/>
  <c r="BT38" i="7"/>
  <c r="BU38" i="7"/>
  <c r="BV38" i="7"/>
  <c r="BW38" i="7"/>
  <c r="BX38" i="7"/>
  <c r="BZ38" i="7"/>
  <c r="CB38" i="7"/>
  <c r="CC38" i="7"/>
  <c r="CD38" i="7"/>
  <c r="CF38" i="7"/>
  <c r="CG38" i="7"/>
  <c r="CH38" i="7"/>
  <c r="CI38" i="7"/>
  <c r="CL38" i="7"/>
  <c r="CM38" i="7"/>
  <c r="CN38" i="7"/>
  <c r="CO38" i="7"/>
  <c r="CQ38" i="7"/>
  <c r="CR38" i="7"/>
  <c r="CS38" i="7"/>
  <c r="CT38" i="7"/>
  <c r="CU38" i="7"/>
  <c r="CX38" i="7"/>
  <c r="CY38" i="7"/>
  <c r="CZ38" i="7"/>
  <c r="DA38" i="7"/>
  <c r="DB38" i="7"/>
  <c r="DC38" i="7"/>
  <c r="AI39" i="7"/>
  <c r="AJ39" i="7"/>
  <c r="AK39" i="7"/>
  <c r="AM39" i="7"/>
  <c r="AN39" i="7"/>
  <c r="AO39" i="7"/>
  <c r="AP39" i="7"/>
  <c r="AQ39" i="7"/>
  <c r="AR39" i="7"/>
  <c r="AT39" i="7"/>
  <c r="AU39" i="7"/>
  <c r="AV39" i="7"/>
  <c r="AW39" i="7"/>
  <c r="AX39" i="7"/>
  <c r="AY39" i="7"/>
  <c r="AZ39" i="7"/>
  <c r="BA39" i="7"/>
  <c r="BB39" i="7"/>
  <c r="BC39" i="7"/>
  <c r="BE39" i="7"/>
  <c r="BF39" i="7"/>
  <c r="BG39" i="7"/>
  <c r="BH39" i="7"/>
  <c r="BI39" i="7"/>
  <c r="BJ39" i="7"/>
  <c r="BK39" i="7"/>
  <c r="BL39" i="7"/>
  <c r="BM39" i="7"/>
  <c r="BN39" i="7"/>
  <c r="BO39" i="7"/>
  <c r="BQ39" i="7"/>
  <c r="BR39" i="7"/>
  <c r="BS39" i="7"/>
  <c r="BT39" i="7"/>
  <c r="BU39" i="7"/>
  <c r="BV39" i="7"/>
  <c r="BW39" i="7"/>
  <c r="BX39" i="7"/>
  <c r="BZ39" i="7"/>
  <c r="CB39" i="7"/>
  <c r="CC39" i="7"/>
  <c r="CD39" i="7"/>
  <c r="CF39" i="7"/>
  <c r="CG39" i="7"/>
  <c r="CH39" i="7"/>
  <c r="CI39" i="7"/>
  <c r="CL39" i="7"/>
  <c r="CM39" i="7"/>
  <c r="CN39" i="7"/>
  <c r="CO39" i="7"/>
  <c r="CQ39" i="7"/>
  <c r="CR39" i="7"/>
  <c r="CS39" i="7"/>
  <c r="CT39" i="7"/>
  <c r="CU39" i="7"/>
  <c r="CX39" i="7"/>
  <c r="CY39" i="7"/>
  <c r="CZ39" i="7"/>
  <c r="DA39" i="7"/>
  <c r="DB39" i="7"/>
  <c r="DC39" i="7"/>
  <c r="AI40" i="7"/>
  <c r="AJ40" i="7"/>
  <c r="AK40" i="7"/>
  <c r="AM40" i="7"/>
  <c r="AN40" i="7"/>
  <c r="AO40" i="7"/>
  <c r="AP40" i="7"/>
  <c r="AQ40" i="7"/>
  <c r="AR40" i="7"/>
  <c r="AT40" i="7"/>
  <c r="AU40" i="7"/>
  <c r="AV40" i="7"/>
  <c r="AW40" i="7"/>
  <c r="AX40" i="7"/>
  <c r="AY40" i="7"/>
  <c r="AZ40" i="7"/>
  <c r="BA40" i="7"/>
  <c r="BB40" i="7"/>
  <c r="BC40" i="7"/>
  <c r="BE40" i="7"/>
  <c r="BF40" i="7"/>
  <c r="BG40" i="7"/>
  <c r="BH40" i="7"/>
  <c r="BI40" i="7"/>
  <c r="BJ40" i="7"/>
  <c r="BK40" i="7"/>
  <c r="BL40" i="7"/>
  <c r="BM40" i="7"/>
  <c r="BN40" i="7"/>
  <c r="BO40" i="7"/>
  <c r="BQ40" i="7"/>
  <c r="BR40" i="7"/>
  <c r="BS40" i="7"/>
  <c r="BT40" i="7"/>
  <c r="BU40" i="7"/>
  <c r="BV40" i="7"/>
  <c r="BW40" i="7"/>
  <c r="BX40" i="7"/>
  <c r="BZ40" i="7"/>
  <c r="CB40" i="7"/>
  <c r="CC40" i="7"/>
  <c r="CD40" i="7"/>
  <c r="CF40" i="7"/>
  <c r="CG40" i="7"/>
  <c r="CH40" i="7"/>
  <c r="CI40" i="7"/>
  <c r="CL40" i="7"/>
  <c r="CM40" i="7"/>
  <c r="CN40" i="7"/>
  <c r="CO40" i="7"/>
  <c r="CQ40" i="7"/>
  <c r="CR40" i="7"/>
  <c r="CS40" i="7"/>
  <c r="CT40" i="7"/>
  <c r="CU40" i="7"/>
  <c r="CX40" i="7"/>
  <c r="CY40" i="7"/>
  <c r="CZ40" i="7"/>
  <c r="DA40" i="7"/>
  <c r="DB40" i="7"/>
  <c r="DC40" i="7"/>
  <c r="AI41" i="7"/>
  <c r="AJ41" i="7"/>
  <c r="AK41" i="7"/>
  <c r="AM41" i="7"/>
  <c r="AN41" i="7"/>
  <c r="AO41" i="7"/>
  <c r="AP41" i="7"/>
  <c r="AQ41" i="7"/>
  <c r="AR41" i="7"/>
  <c r="AT41" i="7"/>
  <c r="AU41" i="7"/>
  <c r="AV41" i="7"/>
  <c r="AW41" i="7"/>
  <c r="AX41" i="7"/>
  <c r="AY41" i="7"/>
  <c r="AZ41" i="7"/>
  <c r="BA41" i="7"/>
  <c r="BB41" i="7"/>
  <c r="BC41" i="7"/>
  <c r="BE41" i="7"/>
  <c r="BF41" i="7"/>
  <c r="BG41" i="7"/>
  <c r="BH41" i="7"/>
  <c r="BI41" i="7"/>
  <c r="BJ41" i="7"/>
  <c r="BK41" i="7"/>
  <c r="BL41" i="7"/>
  <c r="BM41" i="7"/>
  <c r="BN41" i="7"/>
  <c r="BO41" i="7"/>
  <c r="BQ41" i="7"/>
  <c r="BR41" i="7"/>
  <c r="BS41" i="7"/>
  <c r="BT41" i="7"/>
  <c r="BU41" i="7"/>
  <c r="BV41" i="7"/>
  <c r="BW41" i="7"/>
  <c r="BX41" i="7"/>
  <c r="BZ41" i="7"/>
  <c r="CB41" i="7"/>
  <c r="CC41" i="7"/>
  <c r="CD41" i="7"/>
  <c r="CF41" i="7"/>
  <c r="CG41" i="7"/>
  <c r="CH41" i="7"/>
  <c r="CI41" i="7"/>
  <c r="CL41" i="7"/>
  <c r="CM41" i="7"/>
  <c r="CN41" i="7"/>
  <c r="CO41" i="7"/>
  <c r="CQ41" i="7"/>
  <c r="CR41" i="7"/>
  <c r="CS41" i="7"/>
  <c r="CT41" i="7"/>
  <c r="CU41" i="7"/>
  <c r="CX41" i="7"/>
  <c r="CY41" i="7"/>
  <c r="CZ41" i="7"/>
  <c r="DA41" i="7"/>
  <c r="DB41" i="7"/>
  <c r="DC41" i="7"/>
  <c r="AI42" i="7"/>
  <c r="AJ42" i="7"/>
  <c r="AK42" i="7"/>
  <c r="AM42" i="7"/>
  <c r="AN42" i="7"/>
  <c r="AO42" i="7"/>
  <c r="AP42" i="7"/>
  <c r="AQ42" i="7"/>
  <c r="AR42" i="7"/>
  <c r="AT42" i="7"/>
  <c r="AU42" i="7"/>
  <c r="AV42" i="7"/>
  <c r="AW42" i="7"/>
  <c r="AX42" i="7"/>
  <c r="AY42" i="7"/>
  <c r="AZ42" i="7"/>
  <c r="BA42" i="7"/>
  <c r="BB42" i="7"/>
  <c r="BC42" i="7"/>
  <c r="BE42" i="7"/>
  <c r="BF42" i="7"/>
  <c r="BG42" i="7"/>
  <c r="BH42" i="7"/>
  <c r="BI42" i="7"/>
  <c r="BJ42" i="7"/>
  <c r="BK42" i="7"/>
  <c r="BL42" i="7"/>
  <c r="BM42" i="7"/>
  <c r="BN42" i="7"/>
  <c r="BO42" i="7"/>
  <c r="BQ42" i="7"/>
  <c r="BR42" i="7"/>
  <c r="BS42" i="7"/>
  <c r="BT42" i="7"/>
  <c r="BU42" i="7"/>
  <c r="BV42" i="7"/>
  <c r="BW42" i="7"/>
  <c r="BX42" i="7"/>
  <c r="BZ42" i="7"/>
  <c r="CB42" i="7"/>
  <c r="CC42" i="7"/>
  <c r="CD42" i="7"/>
  <c r="CF42" i="7"/>
  <c r="CG42" i="7"/>
  <c r="CH42" i="7"/>
  <c r="CI42" i="7"/>
  <c r="CL42" i="7"/>
  <c r="CM42" i="7"/>
  <c r="CN42" i="7"/>
  <c r="CO42" i="7"/>
  <c r="CQ42" i="7"/>
  <c r="CR42" i="7"/>
  <c r="CS42" i="7"/>
  <c r="CT42" i="7"/>
  <c r="CU42" i="7"/>
  <c r="CX42" i="7"/>
  <c r="CY42" i="7"/>
  <c r="CZ42" i="7"/>
  <c r="DA42" i="7"/>
  <c r="DB42" i="7"/>
  <c r="DC42" i="7"/>
  <c r="AI43" i="7"/>
  <c r="AJ43" i="7"/>
  <c r="AK43" i="7"/>
  <c r="AM43" i="7"/>
  <c r="AN43" i="7"/>
  <c r="AO43" i="7"/>
  <c r="AP43" i="7"/>
  <c r="AQ43" i="7"/>
  <c r="AR43" i="7"/>
  <c r="AT43" i="7"/>
  <c r="AU43" i="7"/>
  <c r="AV43" i="7"/>
  <c r="AW43" i="7"/>
  <c r="AX43" i="7"/>
  <c r="AY43" i="7"/>
  <c r="AZ43" i="7"/>
  <c r="BA43" i="7"/>
  <c r="BB43" i="7"/>
  <c r="BC43" i="7"/>
  <c r="BE43" i="7"/>
  <c r="BF43" i="7"/>
  <c r="BG43" i="7"/>
  <c r="BH43" i="7"/>
  <c r="BI43" i="7"/>
  <c r="BJ43" i="7"/>
  <c r="BK43" i="7"/>
  <c r="BL43" i="7"/>
  <c r="BM43" i="7"/>
  <c r="BN43" i="7"/>
  <c r="BO43" i="7"/>
  <c r="BQ43" i="7"/>
  <c r="BR43" i="7"/>
  <c r="BS43" i="7"/>
  <c r="BT43" i="7"/>
  <c r="BU43" i="7"/>
  <c r="BV43" i="7"/>
  <c r="BW43" i="7"/>
  <c r="BX43" i="7"/>
  <c r="BZ43" i="7"/>
  <c r="CB43" i="7"/>
  <c r="CC43" i="7"/>
  <c r="CD43" i="7"/>
  <c r="CF43" i="7"/>
  <c r="CG43" i="7"/>
  <c r="CH43" i="7"/>
  <c r="CI43" i="7"/>
  <c r="CL43" i="7"/>
  <c r="CM43" i="7"/>
  <c r="CN43" i="7"/>
  <c r="CO43" i="7"/>
  <c r="CQ43" i="7"/>
  <c r="CR43" i="7"/>
  <c r="CS43" i="7"/>
  <c r="CT43" i="7"/>
  <c r="CU43" i="7"/>
  <c r="CX43" i="7"/>
  <c r="CY43" i="7"/>
  <c r="CZ43" i="7"/>
  <c r="DA43" i="7"/>
  <c r="DB43" i="7"/>
  <c r="DC43" i="7"/>
  <c r="AI44" i="7"/>
  <c r="AJ44" i="7"/>
  <c r="AK44" i="7"/>
  <c r="AM44" i="7"/>
  <c r="AN44" i="7"/>
  <c r="AO44" i="7"/>
  <c r="AP44" i="7"/>
  <c r="AQ44" i="7"/>
  <c r="AR44" i="7"/>
  <c r="AT44" i="7"/>
  <c r="AU44" i="7"/>
  <c r="AV44" i="7"/>
  <c r="AW44" i="7"/>
  <c r="AX44" i="7"/>
  <c r="AY44" i="7"/>
  <c r="AZ44" i="7"/>
  <c r="BA44" i="7"/>
  <c r="BB44" i="7"/>
  <c r="BC44" i="7"/>
  <c r="BE44" i="7"/>
  <c r="BF44" i="7"/>
  <c r="BG44" i="7"/>
  <c r="BH44" i="7"/>
  <c r="BI44" i="7"/>
  <c r="BJ44" i="7"/>
  <c r="BK44" i="7"/>
  <c r="BL44" i="7"/>
  <c r="BM44" i="7"/>
  <c r="BN44" i="7"/>
  <c r="BO44" i="7"/>
  <c r="BQ44" i="7"/>
  <c r="BR44" i="7"/>
  <c r="BS44" i="7"/>
  <c r="BT44" i="7"/>
  <c r="BU44" i="7"/>
  <c r="BV44" i="7"/>
  <c r="BW44" i="7"/>
  <c r="BX44" i="7"/>
  <c r="BZ44" i="7"/>
  <c r="CB44" i="7"/>
  <c r="CC44" i="7"/>
  <c r="CD44" i="7"/>
  <c r="CF44" i="7"/>
  <c r="CG44" i="7"/>
  <c r="CH44" i="7"/>
  <c r="CI44" i="7"/>
  <c r="CL44" i="7"/>
  <c r="CM44" i="7"/>
  <c r="CN44" i="7"/>
  <c r="CO44" i="7"/>
  <c r="CQ44" i="7"/>
  <c r="CR44" i="7"/>
  <c r="CS44" i="7"/>
  <c r="CT44" i="7"/>
  <c r="CU44" i="7"/>
  <c r="CX44" i="7"/>
  <c r="CY44" i="7"/>
  <c r="CZ44" i="7"/>
  <c r="DA44" i="7"/>
  <c r="DB44" i="7"/>
  <c r="DC44" i="7"/>
  <c r="AI45" i="7"/>
  <c r="AJ45" i="7"/>
  <c r="AK45" i="7"/>
  <c r="AM45" i="7"/>
  <c r="AN45" i="7"/>
  <c r="AO45" i="7"/>
  <c r="AP45" i="7"/>
  <c r="AQ45" i="7"/>
  <c r="AR45" i="7"/>
  <c r="AT45" i="7"/>
  <c r="AU45" i="7"/>
  <c r="AV45" i="7"/>
  <c r="AW45" i="7"/>
  <c r="AX45" i="7"/>
  <c r="AY45" i="7"/>
  <c r="AZ45" i="7"/>
  <c r="BA45" i="7"/>
  <c r="BB45" i="7"/>
  <c r="BC45" i="7"/>
  <c r="BE45" i="7"/>
  <c r="BF45" i="7"/>
  <c r="BG45" i="7"/>
  <c r="BH45" i="7"/>
  <c r="BI45" i="7"/>
  <c r="BJ45" i="7"/>
  <c r="BK45" i="7"/>
  <c r="BL45" i="7"/>
  <c r="BM45" i="7"/>
  <c r="BN45" i="7"/>
  <c r="BO45" i="7"/>
  <c r="BQ45" i="7"/>
  <c r="BR45" i="7"/>
  <c r="BS45" i="7"/>
  <c r="BT45" i="7"/>
  <c r="BU45" i="7"/>
  <c r="BV45" i="7"/>
  <c r="BW45" i="7"/>
  <c r="BX45" i="7"/>
  <c r="BZ45" i="7"/>
  <c r="CB45" i="7"/>
  <c r="CC45" i="7"/>
  <c r="CD45" i="7"/>
  <c r="CF45" i="7"/>
  <c r="CG45" i="7"/>
  <c r="CH45" i="7"/>
  <c r="CI45" i="7"/>
  <c r="CL45" i="7"/>
  <c r="CM45" i="7"/>
  <c r="CN45" i="7"/>
  <c r="CO45" i="7"/>
  <c r="CQ45" i="7"/>
  <c r="CR45" i="7"/>
  <c r="CS45" i="7"/>
  <c r="CT45" i="7"/>
  <c r="CU45" i="7"/>
  <c r="CX45" i="7"/>
  <c r="CY45" i="7"/>
  <c r="CZ45" i="7"/>
  <c r="DA45" i="7"/>
  <c r="DB45" i="7"/>
  <c r="DC45" i="7"/>
  <c r="AI46" i="7"/>
  <c r="AJ46" i="7"/>
  <c r="AK46" i="7"/>
  <c r="AM46" i="7"/>
  <c r="AN46" i="7"/>
  <c r="AO46" i="7"/>
  <c r="AP46" i="7"/>
  <c r="AQ46" i="7"/>
  <c r="AR46" i="7"/>
  <c r="AT46" i="7"/>
  <c r="AU46" i="7"/>
  <c r="AV46" i="7"/>
  <c r="AW46" i="7"/>
  <c r="AX46" i="7"/>
  <c r="AY46" i="7"/>
  <c r="AZ46" i="7"/>
  <c r="BA46" i="7"/>
  <c r="BB46" i="7"/>
  <c r="BC46" i="7"/>
  <c r="BE46" i="7"/>
  <c r="BF46" i="7"/>
  <c r="BG46" i="7"/>
  <c r="BH46" i="7"/>
  <c r="BI46" i="7"/>
  <c r="BJ46" i="7"/>
  <c r="BK46" i="7"/>
  <c r="BL46" i="7"/>
  <c r="BM46" i="7"/>
  <c r="BN46" i="7"/>
  <c r="BO46" i="7"/>
  <c r="BQ46" i="7"/>
  <c r="BR46" i="7"/>
  <c r="BS46" i="7"/>
  <c r="BT46" i="7"/>
  <c r="BU46" i="7"/>
  <c r="BV46" i="7"/>
  <c r="BW46" i="7"/>
  <c r="BX46" i="7"/>
  <c r="BZ46" i="7"/>
  <c r="CB46" i="7"/>
  <c r="CC46" i="7"/>
  <c r="CD46" i="7"/>
  <c r="CF46" i="7"/>
  <c r="CG46" i="7"/>
  <c r="CH46" i="7"/>
  <c r="CI46" i="7"/>
  <c r="CL46" i="7"/>
  <c r="CM46" i="7"/>
  <c r="CN46" i="7"/>
  <c r="CO46" i="7"/>
  <c r="CQ46" i="7"/>
  <c r="CR46" i="7"/>
  <c r="CS46" i="7"/>
  <c r="CT46" i="7"/>
  <c r="CU46" i="7"/>
  <c r="CX46" i="7"/>
  <c r="CY46" i="7"/>
  <c r="CZ46" i="7"/>
  <c r="DA46" i="7"/>
  <c r="DB46" i="7"/>
  <c r="DC46" i="7"/>
  <c r="AI47" i="7"/>
  <c r="AJ47" i="7"/>
  <c r="AK47" i="7"/>
  <c r="AM47" i="7"/>
  <c r="AN47" i="7"/>
  <c r="AO47" i="7"/>
  <c r="AP47" i="7"/>
  <c r="AQ47" i="7"/>
  <c r="AR47" i="7"/>
  <c r="AT47" i="7"/>
  <c r="AU47" i="7"/>
  <c r="AV47" i="7"/>
  <c r="AW47" i="7"/>
  <c r="AX47" i="7"/>
  <c r="AY47" i="7"/>
  <c r="AZ47" i="7"/>
  <c r="BA47" i="7"/>
  <c r="BB47" i="7"/>
  <c r="BC47" i="7"/>
  <c r="BE47" i="7"/>
  <c r="BF47" i="7"/>
  <c r="BG47" i="7"/>
  <c r="BH47" i="7"/>
  <c r="BI47" i="7"/>
  <c r="BJ47" i="7"/>
  <c r="BK47" i="7"/>
  <c r="BL47" i="7"/>
  <c r="BM47" i="7"/>
  <c r="BN47" i="7"/>
  <c r="BO47" i="7"/>
  <c r="BQ47" i="7"/>
  <c r="BR47" i="7"/>
  <c r="BS47" i="7"/>
  <c r="BT47" i="7"/>
  <c r="BU47" i="7"/>
  <c r="BV47" i="7"/>
  <c r="BW47" i="7"/>
  <c r="BX47" i="7"/>
  <c r="BZ47" i="7"/>
  <c r="CB47" i="7"/>
  <c r="CC47" i="7"/>
  <c r="CD47" i="7"/>
  <c r="CF47" i="7"/>
  <c r="CG47" i="7"/>
  <c r="CH47" i="7"/>
  <c r="CI47" i="7"/>
  <c r="CL47" i="7"/>
  <c r="CM47" i="7"/>
  <c r="CN47" i="7"/>
  <c r="CO47" i="7"/>
  <c r="CQ47" i="7"/>
  <c r="CR47" i="7"/>
  <c r="CS47" i="7"/>
  <c r="CT47" i="7"/>
  <c r="CU47" i="7"/>
  <c r="CX47" i="7"/>
  <c r="CY47" i="7"/>
  <c r="CZ47" i="7"/>
  <c r="DA47" i="7"/>
  <c r="DB47" i="7"/>
  <c r="DC47" i="7"/>
  <c r="AI48" i="7"/>
  <c r="AJ48" i="7"/>
  <c r="AK48" i="7"/>
  <c r="AM48" i="7"/>
  <c r="AN48" i="7"/>
  <c r="AO48" i="7"/>
  <c r="AP48" i="7"/>
  <c r="AQ48" i="7"/>
  <c r="AR48" i="7"/>
  <c r="AT48" i="7"/>
  <c r="AU48" i="7"/>
  <c r="AV48" i="7"/>
  <c r="AW48" i="7"/>
  <c r="AX48" i="7"/>
  <c r="AY48" i="7"/>
  <c r="AZ48" i="7"/>
  <c r="BA48" i="7"/>
  <c r="BB48" i="7"/>
  <c r="BC48" i="7"/>
  <c r="BE48" i="7"/>
  <c r="BF48" i="7"/>
  <c r="BG48" i="7"/>
  <c r="BH48" i="7"/>
  <c r="BI48" i="7"/>
  <c r="BJ48" i="7"/>
  <c r="BK48" i="7"/>
  <c r="BL48" i="7"/>
  <c r="BM48" i="7"/>
  <c r="BN48" i="7"/>
  <c r="BO48" i="7"/>
  <c r="BQ48" i="7"/>
  <c r="BR48" i="7"/>
  <c r="BS48" i="7"/>
  <c r="BT48" i="7"/>
  <c r="BU48" i="7"/>
  <c r="BV48" i="7"/>
  <c r="BW48" i="7"/>
  <c r="BX48" i="7"/>
  <c r="BZ48" i="7"/>
  <c r="CB48" i="7"/>
  <c r="CC48" i="7"/>
  <c r="CD48" i="7"/>
  <c r="CF48" i="7"/>
  <c r="CG48" i="7"/>
  <c r="CH48" i="7"/>
  <c r="CI48" i="7"/>
  <c r="CL48" i="7"/>
  <c r="CM48" i="7"/>
  <c r="CN48" i="7"/>
  <c r="CO48" i="7"/>
  <c r="CQ48" i="7"/>
  <c r="CR48" i="7"/>
  <c r="CS48" i="7"/>
  <c r="CT48" i="7"/>
  <c r="CU48" i="7"/>
  <c r="CX48" i="7"/>
  <c r="CY48" i="7"/>
  <c r="CZ48" i="7"/>
  <c r="DA48" i="7"/>
  <c r="DB48" i="7"/>
  <c r="DC48" i="7"/>
  <c r="AI49" i="7"/>
  <c r="AJ49" i="7"/>
  <c r="AK49" i="7"/>
  <c r="AM49" i="7"/>
  <c r="AN49" i="7"/>
  <c r="AO49" i="7"/>
  <c r="AP49" i="7"/>
  <c r="AQ49" i="7"/>
  <c r="AR49" i="7"/>
  <c r="AT49" i="7"/>
  <c r="AU49" i="7"/>
  <c r="AV49" i="7"/>
  <c r="AW49" i="7"/>
  <c r="AX49" i="7"/>
  <c r="AY49" i="7"/>
  <c r="AZ49" i="7"/>
  <c r="BA49" i="7"/>
  <c r="BB49" i="7"/>
  <c r="BC49" i="7"/>
  <c r="BE49" i="7"/>
  <c r="BF49" i="7"/>
  <c r="BG49" i="7"/>
  <c r="BH49" i="7"/>
  <c r="BI49" i="7"/>
  <c r="BJ49" i="7"/>
  <c r="BK49" i="7"/>
  <c r="BL49" i="7"/>
  <c r="BM49" i="7"/>
  <c r="BN49" i="7"/>
  <c r="BO49" i="7"/>
  <c r="BQ49" i="7"/>
  <c r="BR49" i="7"/>
  <c r="BS49" i="7"/>
  <c r="BT49" i="7"/>
  <c r="BU49" i="7"/>
  <c r="BV49" i="7"/>
  <c r="BW49" i="7"/>
  <c r="BX49" i="7"/>
  <c r="BZ49" i="7"/>
  <c r="CB49" i="7"/>
  <c r="CC49" i="7"/>
  <c r="CD49" i="7"/>
  <c r="CF49" i="7"/>
  <c r="CG49" i="7"/>
  <c r="CH49" i="7"/>
  <c r="CI49" i="7"/>
  <c r="CL49" i="7"/>
  <c r="CM49" i="7"/>
  <c r="CN49" i="7"/>
  <c r="CO49" i="7"/>
  <c r="CQ49" i="7"/>
  <c r="CR49" i="7"/>
  <c r="CS49" i="7"/>
  <c r="CT49" i="7"/>
  <c r="CU49" i="7"/>
  <c r="CX49" i="7"/>
  <c r="CY49" i="7"/>
  <c r="CZ49" i="7"/>
  <c r="DA49" i="7"/>
  <c r="DB49" i="7"/>
  <c r="DC49" i="7"/>
  <c r="AI50" i="7"/>
  <c r="AJ50" i="7"/>
  <c r="AK50" i="7"/>
  <c r="AM50" i="7"/>
  <c r="AN50" i="7"/>
  <c r="AO50" i="7"/>
  <c r="AP50" i="7"/>
  <c r="AQ50" i="7"/>
  <c r="AR50" i="7"/>
  <c r="AT50" i="7"/>
  <c r="AU50" i="7"/>
  <c r="AV50" i="7"/>
  <c r="AW50" i="7"/>
  <c r="AX50" i="7"/>
  <c r="AY50" i="7"/>
  <c r="AZ50" i="7"/>
  <c r="BA50" i="7"/>
  <c r="BB50" i="7"/>
  <c r="BC50" i="7"/>
  <c r="BE50" i="7"/>
  <c r="BF50" i="7"/>
  <c r="BG50" i="7"/>
  <c r="BH50" i="7"/>
  <c r="BI50" i="7"/>
  <c r="BJ50" i="7"/>
  <c r="BK50" i="7"/>
  <c r="BL50" i="7"/>
  <c r="BM50" i="7"/>
  <c r="BN50" i="7"/>
  <c r="BO50" i="7"/>
  <c r="BQ50" i="7"/>
  <c r="BR50" i="7"/>
  <c r="BS50" i="7"/>
  <c r="BT50" i="7"/>
  <c r="BU50" i="7"/>
  <c r="BV50" i="7"/>
  <c r="BW50" i="7"/>
  <c r="BX50" i="7"/>
  <c r="BZ50" i="7"/>
  <c r="CB50" i="7"/>
  <c r="CC50" i="7"/>
  <c r="CD50" i="7"/>
  <c r="CF50" i="7"/>
  <c r="CG50" i="7"/>
  <c r="CH50" i="7"/>
  <c r="CI50" i="7"/>
  <c r="CL50" i="7"/>
  <c r="CM50" i="7"/>
  <c r="CN50" i="7"/>
  <c r="CO50" i="7"/>
  <c r="CQ50" i="7"/>
  <c r="CR50" i="7"/>
  <c r="CS50" i="7"/>
  <c r="CT50" i="7"/>
  <c r="CU50" i="7"/>
  <c r="CX50" i="7"/>
  <c r="CY50" i="7"/>
  <c r="CZ50" i="7"/>
  <c r="DA50" i="7"/>
  <c r="DB50" i="7"/>
  <c r="DC50" i="7"/>
  <c r="AI51" i="7"/>
  <c r="AJ51" i="7"/>
  <c r="AK51" i="7"/>
  <c r="AM51" i="7"/>
  <c r="AN51" i="7"/>
  <c r="AO51" i="7"/>
  <c r="AP51" i="7"/>
  <c r="AQ51" i="7"/>
  <c r="AR51" i="7"/>
  <c r="AT51" i="7"/>
  <c r="AU51" i="7"/>
  <c r="AV51" i="7"/>
  <c r="AW51" i="7"/>
  <c r="AX51" i="7"/>
  <c r="AY51" i="7"/>
  <c r="AZ51" i="7"/>
  <c r="BA51" i="7"/>
  <c r="BB51" i="7"/>
  <c r="BC51" i="7"/>
  <c r="BE51" i="7"/>
  <c r="BF51" i="7"/>
  <c r="BG51" i="7"/>
  <c r="BH51" i="7"/>
  <c r="BI51" i="7"/>
  <c r="BJ51" i="7"/>
  <c r="BK51" i="7"/>
  <c r="BL51" i="7"/>
  <c r="BM51" i="7"/>
  <c r="BN51" i="7"/>
  <c r="BO51" i="7"/>
  <c r="BQ51" i="7"/>
  <c r="BR51" i="7"/>
  <c r="BS51" i="7"/>
  <c r="BT51" i="7"/>
  <c r="BU51" i="7"/>
  <c r="BV51" i="7"/>
  <c r="BW51" i="7"/>
  <c r="BX51" i="7"/>
  <c r="BZ51" i="7"/>
  <c r="CB51" i="7"/>
  <c r="CC51" i="7"/>
  <c r="CD51" i="7"/>
  <c r="CF51" i="7"/>
  <c r="CG51" i="7"/>
  <c r="CH51" i="7"/>
  <c r="CI51" i="7"/>
  <c r="CL51" i="7"/>
  <c r="CM51" i="7"/>
  <c r="CN51" i="7"/>
  <c r="CO51" i="7"/>
  <c r="CQ51" i="7"/>
  <c r="CR51" i="7"/>
  <c r="CS51" i="7"/>
  <c r="CT51" i="7"/>
  <c r="CU51" i="7"/>
  <c r="CX51" i="7"/>
  <c r="CY51" i="7"/>
  <c r="CZ51" i="7"/>
  <c r="DA51" i="7"/>
  <c r="DB51" i="7"/>
  <c r="DC51" i="7"/>
  <c r="AI52" i="7"/>
  <c r="AJ52" i="7"/>
  <c r="AK52" i="7"/>
  <c r="AM52" i="7"/>
  <c r="AN52" i="7"/>
  <c r="AO52" i="7"/>
  <c r="AP52" i="7"/>
  <c r="AQ52" i="7"/>
  <c r="AR52" i="7"/>
  <c r="AT52" i="7"/>
  <c r="AU52" i="7"/>
  <c r="AV52" i="7"/>
  <c r="AW52" i="7"/>
  <c r="AX52" i="7"/>
  <c r="AY52" i="7"/>
  <c r="AZ52" i="7"/>
  <c r="BA52" i="7"/>
  <c r="BB52" i="7"/>
  <c r="BC52" i="7"/>
  <c r="BE52" i="7"/>
  <c r="BF52" i="7"/>
  <c r="BG52" i="7"/>
  <c r="BH52" i="7"/>
  <c r="BI52" i="7"/>
  <c r="BJ52" i="7"/>
  <c r="BK52" i="7"/>
  <c r="BL52" i="7"/>
  <c r="BM52" i="7"/>
  <c r="BN52" i="7"/>
  <c r="BO52" i="7"/>
  <c r="BQ52" i="7"/>
  <c r="BR52" i="7"/>
  <c r="BS52" i="7"/>
  <c r="BT52" i="7"/>
  <c r="BU52" i="7"/>
  <c r="BV52" i="7"/>
  <c r="BW52" i="7"/>
  <c r="BX52" i="7"/>
  <c r="BZ52" i="7"/>
  <c r="CB52" i="7"/>
  <c r="CC52" i="7"/>
  <c r="CD52" i="7"/>
  <c r="CF52" i="7"/>
  <c r="CG52" i="7"/>
  <c r="CH52" i="7"/>
  <c r="CI52" i="7"/>
  <c r="CL52" i="7"/>
  <c r="CM52" i="7"/>
  <c r="CN52" i="7"/>
  <c r="CO52" i="7"/>
  <c r="CQ52" i="7"/>
  <c r="CR52" i="7"/>
  <c r="CS52" i="7"/>
  <c r="CT52" i="7"/>
  <c r="CU52" i="7"/>
  <c r="CX52" i="7"/>
  <c r="CY52" i="7"/>
  <c r="CZ52" i="7"/>
  <c r="DA52" i="7"/>
  <c r="DB52" i="7"/>
  <c r="DC52" i="7"/>
  <c r="AI53" i="7"/>
  <c r="AJ53" i="7"/>
  <c r="AK53" i="7"/>
  <c r="AM53" i="7"/>
  <c r="AN53" i="7"/>
  <c r="AO53" i="7"/>
  <c r="AP53" i="7"/>
  <c r="AQ53" i="7"/>
  <c r="AR53" i="7"/>
  <c r="AT53" i="7"/>
  <c r="AU53" i="7"/>
  <c r="AV53" i="7"/>
  <c r="AW53" i="7"/>
  <c r="AX53" i="7"/>
  <c r="AY53" i="7"/>
  <c r="AZ53" i="7"/>
  <c r="BA53" i="7"/>
  <c r="BB53" i="7"/>
  <c r="BC53" i="7"/>
  <c r="BE53" i="7"/>
  <c r="BF53" i="7"/>
  <c r="BG53" i="7"/>
  <c r="BH53" i="7"/>
  <c r="BI53" i="7"/>
  <c r="BJ53" i="7"/>
  <c r="BK53" i="7"/>
  <c r="BL53" i="7"/>
  <c r="BM53" i="7"/>
  <c r="BN53" i="7"/>
  <c r="BO53" i="7"/>
  <c r="BQ53" i="7"/>
  <c r="BR53" i="7"/>
  <c r="BS53" i="7"/>
  <c r="BT53" i="7"/>
  <c r="BU53" i="7"/>
  <c r="BV53" i="7"/>
  <c r="BW53" i="7"/>
  <c r="BX53" i="7"/>
  <c r="BZ53" i="7"/>
  <c r="CB53" i="7"/>
  <c r="CC53" i="7"/>
  <c r="CD53" i="7"/>
  <c r="CF53" i="7"/>
  <c r="CG53" i="7"/>
  <c r="CH53" i="7"/>
  <c r="CI53" i="7"/>
  <c r="CL53" i="7"/>
  <c r="CM53" i="7"/>
  <c r="CN53" i="7"/>
  <c r="CO53" i="7"/>
  <c r="CQ53" i="7"/>
  <c r="CR53" i="7"/>
  <c r="CS53" i="7"/>
  <c r="CT53" i="7"/>
  <c r="CU53" i="7"/>
  <c r="CX53" i="7"/>
  <c r="CY53" i="7"/>
  <c r="CZ53" i="7"/>
  <c r="DA53" i="7"/>
  <c r="DB53" i="7"/>
  <c r="DC53" i="7"/>
  <c r="AI54" i="7"/>
  <c r="AJ54" i="7"/>
  <c r="AK54" i="7"/>
  <c r="AM54" i="7"/>
  <c r="AN54" i="7"/>
  <c r="AO54" i="7"/>
  <c r="AP54" i="7"/>
  <c r="AQ54" i="7"/>
  <c r="AR54" i="7"/>
  <c r="AT54" i="7"/>
  <c r="AU54" i="7"/>
  <c r="AV54" i="7"/>
  <c r="AW54" i="7"/>
  <c r="AX54" i="7"/>
  <c r="AY54" i="7"/>
  <c r="AZ54" i="7"/>
  <c r="BA54" i="7"/>
  <c r="BB54" i="7"/>
  <c r="BC54" i="7"/>
  <c r="BE54" i="7"/>
  <c r="BF54" i="7"/>
  <c r="BG54" i="7"/>
  <c r="BH54" i="7"/>
  <c r="BI54" i="7"/>
  <c r="BJ54" i="7"/>
  <c r="BK54" i="7"/>
  <c r="BL54" i="7"/>
  <c r="BM54" i="7"/>
  <c r="BN54" i="7"/>
  <c r="BO54" i="7"/>
  <c r="BQ54" i="7"/>
  <c r="BR54" i="7"/>
  <c r="BS54" i="7"/>
  <c r="BT54" i="7"/>
  <c r="BU54" i="7"/>
  <c r="BV54" i="7"/>
  <c r="BW54" i="7"/>
  <c r="BX54" i="7"/>
  <c r="BZ54" i="7"/>
  <c r="CB54" i="7"/>
  <c r="CC54" i="7"/>
  <c r="CD54" i="7"/>
  <c r="CF54" i="7"/>
  <c r="CG54" i="7"/>
  <c r="CH54" i="7"/>
  <c r="CI54" i="7"/>
  <c r="CL54" i="7"/>
  <c r="CM54" i="7"/>
  <c r="CN54" i="7"/>
  <c r="CO54" i="7"/>
  <c r="CQ54" i="7"/>
  <c r="CR54" i="7"/>
  <c r="CS54" i="7"/>
  <c r="CT54" i="7"/>
  <c r="CU54" i="7"/>
  <c r="CX54" i="7"/>
  <c r="CY54" i="7"/>
  <c r="CZ54" i="7"/>
  <c r="DA54" i="7"/>
  <c r="DB54" i="7"/>
  <c r="DC54" i="7"/>
  <c r="E4" i="3"/>
  <c r="F4" i="2"/>
  <c r="F3" i="2"/>
  <c r="F4" i="3"/>
  <c r="G4" i="2"/>
  <c r="G3" i="2"/>
  <c r="G4" i="3"/>
  <c r="H4" i="2"/>
  <c r="H3" i="2"/>
  <c r="H4" i="3"/>
  <c r="I4" i="2"/>
  <c r="I3" i="2"/>
  <c r="I4" i="3"/>
  <c r="K4" i="2"/>
  <c r="K3" i="2"/>
  <c r="K4" i="3"/>
  <c r="L4" i="2"/>
  <c r="L3" i="2"/>
  <c r="L4" i="3"/>
  <c r="O4" i="2"/>
  <c r="O3" i="2"/>
  <c r="O4" i="3"/>
  <c r="P4" i="2"/>
  <c r="P3" i="2"/>
  <c r="P4" i="3"/>
  <c r="Q4" i="2"/>
  <c r="Q3" i="2"/>
  <c r="Q4" i="3"/>
  <c r="R4" i="2"/>
  <c r="R3" i="2"/>
  <c r="R4" i="3"/>
  <c r="S4" i="2"/>
  <c r="S3" i="2"/>
  <c r="S4" i="3"/>
  <c r="V4" i="2"/>
  <c r="V3" i="2"/>
  <c r="V4" i="3"/>
  <c r="X4" i="2"/>
  <c r="X3" i="2"/>
  <c r="X4" i="3"/>
  <c r="Y4" i="2"/>
  <c r="Y3" i="2"/>
  <c r="Y4" i="3"/>
  <c r="AA4" i="2"/>
  <c r="AA3" i="2"/>
  <c r="AA4" i="3"/>
  <c r="AD4" i="2"/>
  <c r="AD3" i="2"/>
  <c r="AD4" i="3"/>
  <c r="AE4" i="2"/>
  <c r="AE3" i="2"/>
  <c r="AE4" i="3"/>
  <c r="AF4" i="2"/>
  <c r="AF3" i="2"/>
  <c r="AF4" i="3"/>
  <c r="AG4" i="2"/>
  <c r="AG3" i="2"/>
  <c r="AG4" i="3"/>
  <c r="AH4" i="2"/>
  <c r="AH3" i="2"/>
  <c r="AH4" i="3"/>
  <c r="AJ4" i="2"/>
  <c r="AJ3" i="2"/>
  <c r="AJ4" i="3"/>
  <c r="AK4" i="2"/>
  <c r="AK3" i="2"/>
  <c r="AK4" i="3"/>
  <c r="AM4" i="2"/>
  <c r="AM3" i="2"/>
  <c r="AM4" i="3"/>
  <c r="AN4" i="2"/>
  <c r="AN3" i="2"/>
  <c r="AN4" i="3"/>
  <c r="AO4" i="2"/>
  <c r="AO3" i="2"/>
  <c r="AO4" i="3"/>
  <c r="AP4" i="2"/>
  <c r="AP3" i="2"/>
  <c r="AP4" i="3"/>
  <c r="AS4" i="2"/>
  <c r="AS3" i="2"/>
  <c r="AS4" i="3"/>
  <c r="AT4" i="2"/>
  <c r="AT3" i="2"/>
  <c r="AT4" i="3"/>
  <c r="AV4" i="2"/>
  <c r="AV3" i="2"/>
  <c r="AV4" i="3"/>
  <c r="AW4" i="2"/>
  <c r="AW3" i="2"/>
  <c r="AW4" i="3"/>
  <c r="AX4" i="2"/>
  <c r="AX3" i="2"/>
  <c r="AX4" i="3"/>
  <c r="AY4" i="3"/>
  <c r="BA4" i="2"/>
  <c r="BA3" i="2"/>
  <c r="BA4" i="3"/>
  <c r="BB4" i="2"/>
  <c r="BB3" i="2"/>
  <c r="BB4" i="3"/>
  <c r="BC4" i="2"/>
  <c r="BC3" i="2"/>
  <c r="BC4" i="3"/>
  <c r="BE4" i="2"/>
  <c r="BE3" i="2"/>
  <c r="BE4" i="3"/>
  <c r="BF4" i="2"/>
  <c r="BF3" i="2"/>
  <c r="BF4" i="3"/>
  <c r="BH4" i="2"/>
  <c r="BH3" i="2"/>
  <c r="BH4" i="3"/>
  <c r="BI4" i="2"/>
  <c r="BI3" i="2"/>
  <c r="BI4" i="3"/>
  <c r="BJ3" i="2"/>
  <c r="BJ4" i="3"/>
  <c r="BK3" i="2"/>
  <c r="BK4" i="3"/>
  <c r="BL3" i="2"/>
  <c r="BL4" i="3"/>
  <c r="BN4" i="2"/>
  <c r="BN3" i="2"/>
  <c r="BN4" i="3"/>
  <c r="BO4" i="2"/>
  <c r="BO3" i="2"/>
  <c r="BO4" i="3"/>
  <c r="BR4" i="2"/>
  <c r="BR3" i="2"/>
  <c r="BR4" i="3"/>
  <c r="BS4" i="2"/>
  <c r="BS3" i="2"/>
  <c r="BS4" i="3"/>
  <c r="BT4" i="2"/>
  <c r="BT3" i="2"/>
  <c r="BT4" i="3"/>
  <c r="BU4" i="2"/>
  <c r="BU3" i="2"/>
  <c r="BU4" i="3"/>
  <c r="BX4" i="2"/>
  <c r="BX3" i="2"/>
  <c r="BX4" i="3"/>
  <c r="BY4" i="2"/>
  <c r="BY3" i="2"/>
  <c r="BY4" i="3"/>
  <c r="BZ4" i="2"/>
  <c r="BZ3" i="2"/>
  <c r="BZ4" i="3"/>
  <c r="CA3" i="2"/>
  <c r="CA4" i="3"/>
  <c r="CB4" i="2"/>
  <c r="CB3" i="2"/>
  <c r="CB4" i="3"/>
  <c r="CC3" i="2"/>
  <c r="CC4" i="3"/>
  <c r="CE4" i="2"/>
  <c r="CE3" i="2"/>
  <c r="CE4" i="3"/>
  <c r="CF3" i="2"/>
  <c r="CF4" i="3"/>
  <c r="CG4" i="2"/>
  <c r="CG3" i="2"/>
  <c r="CG4" i="3"/>
  <c r="CH4" i="2"/>
  <c r="CH3" i="2"/>
  <c r="CH4" i="3"/>
  <c r="CI4" i="2"/>
  <c r="CI3" i="2"/>
  <c r="CI4" i="3"/>
  <c r="CJ4" i="2"/>
  <c r="CJ3" i="2"/>
  <c r="CJ4" i="3"/>
  <c r="CL4" i="2"/>
  <c r="CL3" i="2"/>
  <c r="CL4" i="3"/>
  <c r="CM3" i="2"/>
  <c r="CM4" i="3"/>
  <c r="CN4" i="2"/>
  <c r="CN3" i="2"/>
  <c r="CN4" i="3"/>
  <c r="CO3" i="2"/>
  <c r="CO4" i="3"/>
  <c r="CP3" i="2"/>
  <c r="CP4" i="3"/>
  <c r="CQ4" i="2"/>
  <c r="CQ3" i="2"/>
  <c r="CQ4" i="3"/>
  <c r="CS4" i="2"/>
  <c r="CS3" i="2"/>
  <c r="CS4" i="3"/>
  <c r="CT4" i="2"/>
  <c r="CT3" i="2"/>
  <c r="CT4" i="3"/>
  <c r="CU4" i="2"/>
  <c r="CU3" i="2"/>
  <c r="CU4" i="3"/>
  <c r="CW4" i="2"/>
  <c r="CW3" i="2"/>
  <c r="CW4" i="3"/>
  <c r="CX4" i="2"/>
  <c r="CX3" i="2"/>
  <c r="CX4" i="3"/>
  <c r="CY4" i="2"/>
  <c r="CY3" i="2"/>
  <c r="CY4" i="3"/>
  <c r="CZ4" i="2"/>
  <c r="CZ3" i="2"/>
  <c r="CZ4" i="3"/>
  <c r="DA4" i="2"/>
  <c r="DA3" i="2"/>
  <c r="DA4" i="3"/>
  <c r="DB4" i="2"/>
  <c r="DB3" i="2"/>
  <c r="DB4" i="3"/>
  <c r="DC4" i="2"/>
  <c r="DC3" i="2"/>
  <c r="DC4" i="3"/>
  <c r="DE4" i="2"/>
  <c r="DE3" i="2"/>
  <c r="DE4" i="3"/>
  <c r="DF4" i="2"/>
  <c r="DF3" i="2"/>
  <c r="DF4" i="3"/>
  <c r="DG4" i="2"/>
  <c r="DG3" i="2"/>
  <c r="DG4" i="3"/>
  <c r="DH4" i="2"/>
  <c r="DH3" i="2"/>
  <c r="DH4" i="3"/>
  <c r="DI4" i="2"/>
  <c r="DI3" i="2"/>
  <c r="DI4" i="3"/>
  <c r="DJ4" i="2"/>
  <c r="DJ3" i="2"/>
  <c r="DJ4" i="3"/>
  <c r="DK4" i="2"/>
  <c r="DK3" i="2"/>
  <c r="DK4" i="3"/>
  <c r="DL4" i="2"/>
  <c r="DL3" i="2"/>
  <c r="DL4" i="3"/>
  <c r="DM4" i="2"/>
  <c r="DM3" i="2"/>
  <c r="DM4" i="3"/>
  <c r="DN4" i="2"/>
  <c r="DN3" i="2"/>
  <c r="DN4" i="3"/>
  <c r="DO4" i="2"/>
  <c r="DO3" i="2"/>
  <c r="DO4" i="3"/>
  <c r="DP4" i="2"/>
  <c r="DP3" i="2"/>
  <c r="DP4" i="3"/>
  <c r="DQ4" i="2"/>
  <c r="DQ3" i="2"/>
  <c r="DQ4" i="3"/>
  <c r="DR4" i="2"/>
  <c r="DR3" i="2"/>
  <c r="DR4" i="3"/>
  <c r="DS4" i="2"/>
  <c r="DS3" i="2"/>
  <c r="DS4" i="3"/>
  <c r="DT4" i="2"/>
  <c r="DT3" i="2"/>
  <c r="DT4" i="3"/>
  <c r="DU4" i="2"/>
  <c r="DU3" i="2"/>
  <c r="DU4" i="3"/>
  <c r="DV4" i="2"/>
  <c r="DV3" i="2"/>
  <c r="DV4" i="3"/>
  <c r="DW4" i="2"/>
  <c r="DW3" i="2"/>
  <c r="DW4" i="3"/>
  <c r="DX4" i="2"/>
  <c r="DX3" i="2"/>
  <c r="DX4" i="3"/>
  <c r="DY4" i="2"/>
  <c r="DY3" i="2"/>
  <c r="DY4" i="3"/>
  <c r="DZ4" i="2"/>
  <c r="DZ3" i="2"/>
  <c r="DZ4" i="3"/>
  <c r="EB4" i="2"/>
  <c r="EB3" i="2"/>
  <c r="EB4" i="3"/>
  <c r="EC4" i="2"/>
  <c r="EC3" i="2"/>
  <c r="EC4" i="3"/>
  <c r="ED4" i="2"/>
  <c r="ED3" i="2"/>
  <c r="ED4" i="3"/>
  <c r="EE4" i="2"/>
  <c r="EE3" i="2"/>
  <c r="EE4" i="3"/>
  <c r="EF4" i="2"/>
  <c r="EF3" i="2"/>
  <c r="EF4" i="3"/>
  <c r="EG4" i="2"/>
  <c r="EG3" i="2"/>
  <c r="EG4" i="3"/>
  <c r="EH4" i="2"/>
  <c r="EH3" i="2"/>
  <c r="EH4" i="3"/>
  <c r="EI4" i="2"/>
  <c r="EI3" i="2"/>
  <c r="EI4" i="3"/>
  <c r="EJ4" i="2"/>
  <c r="EJ3" i="2"/>
  <c r="EJ4" i="3"/>
  <c r="EK4" i="2"/>
  <c r="EK3" i="2"/>
  <c r="EK4" i="3"/>
  <c r="EL4" i="2"/>
  <c r="EL3" i="2"/>
  <c r="EL4" i="3"/>
  <c r="EM4" i="2"/>
  <c r="EM3" i="2"/>
  <c r="EM4" i="3"/>
  <c r="EN4" i="2"/>
  <c r="EN3" i="2"/>
  <c r="EN4" i="3"/>
  <c r="EO4" i="2"/>
  <c r="EO3" i="2"/>
  <c r="EO4" i="3"/>
  <c r="EP4" i="2"/>
  <c r="EP3" i="2"/>
  <c r="EP4" i="3"/>
  <c r="EQ4" i="2"/>
  <c r="EQ3" i="2"/>
  <c r="EQ4" i="3"/>
  <c r="ER4" i="2"/>
  <c r="ER3" i="2"/>
  <c r="ER4" i="3"/>
  <c r="ES4" i="2"/>
  <c r="ES3" i="2"/>
  <c r="ES4" i="3"/>
  <c r="ET4" i="2"/>
  <c r="ET3" i="2"/>
  <c r="ET4" i="3"/>
  <c r="EU4" i="2"/>
  <c r="EU3" i="2"/>
  <c r="EU4" i="3"/>
  <c r="EV4" i="2"/>
  <c r="EV3" i="2"/>
  <c r="EV4" i="3"/>
  <c r="EW4" i="2"/>
  <c r="EW3" i="2"/>
  <c r="EW4" i="3"/>
  <c r="EX4" i="2"/>
  <c r="EX3" i="2"/>
  <c r="EX4" i="3"/>
  <c r="EY4" i="2"/>
  <c r="EY3" i="2"/>
  <c r="EY4" i="3"/>
  <c r="EZ4" i="2"/>
  <c r="EZ3" i="2"/>
  <c r="EZ4" i="3"/>
  <c r="FA4" i="3"/>
  <c r="FB4" i="2"/>
  <c r="FB3" i="2"/>
  <c r="FB4" i="3"/>
  <c r="FC4" i="2"/>
  <c r="FC3" i="2"/>
  <c r="FC4" i="3"/>
  <c r="FE4" i="2"/>
  <c r="FE3" i="2"/>
  <c r="FE4" i="3"/>
  <c r="FF4" i="2"/>
  <c r="FF3" i="2"/>
  <c r="FF4" i="3"/>
  <c r="FG4" i="2"/>
  <c r="FG3" i="2"/>
  <c r="FG4" i="3"/>
  <c r="FH4" i="2"/>
  <c r="FH3" i="2"/>
  <c r="FH4" i="3"/>
  <c r="FI4" i="2"/>
  <c r="FI3" i="2"/>
  <c r="FI4" i="3"/>
  <c r="FJ4" i="2"/>
  <c r="FJ3" i="2"/>
  <c r="FJ4" i="3"/>
  <c r="FK4" i="2"/>
  <c r="FK3" i="2"/>
  <c r="FK4" i="3"/>
  <c r="FL4" i="2"/>
  <c r="FL3" i="2"/>
  <c r="FL4" i="3"/>
  <c r="FM4" i="2"/>
  <c r="FM3" i="2"/>
  <c r="FM4" i="3"/>
  <c r="FN4" i="2"/>
  <c r="FN3" i="2"/>
  <c r="FN4" i="3"/>
  <c r="FO4" i="2"/>
  <c r="FO3" i="2"/>
  <c r="FO4" i="3"/>
  <c r="FP4" i="2"/>
  <c r="FP3" i="2"/>
  <c r="FP4" i="3"/>
  <c r="FQ4" i="2"/>
  <c r="FQ3" i="2"/>
  <c r="FQ4" i="3"/>
  <c r="FR4" i="2"/>
  <c r="FR3" i="2"/>
  <c r="FR4" i="3"/>
  <c r="FS4" i="2"/>
  <c r="FS3" i="2"/>
  <c r="FS4" i="3"/>
  <c r="FT4" i="2"/>
  <c r="FT3" i="2"/>
  <c r="FT4" i="3"/>
  <c r="FU4" i="2"/>
  <c r="FU3" i="2"/>
  <c r="FU4" i="3"/>
  <c r="FV4" i="2"/>
  <c r="FV3" i="2"/>
  <c r="FV4" i="3"/>
  <c r="FW4" i="2"/>
  <c r="FW3" i="2"/>
  <c r="FW4" i="3"/>
  <c r="FX4" i="2"/>
  <c r="FX3" i="2"/>
  <c r="FX4" i="3"/>
  <c r="FY4" i="2"/>
  <c r="FY3" i="2"/>
  <c r="FY4" i="3"/>
  <c r="FZ4" i="2"/>
  <c r="FZ3" i="2"/>
  <c r="FZ4" i="3"/>
  <c r="GA4" i="2"/>
  <c r="GA3" i="2"/>
  <c r="GA4" i="3"/>
  <c r="GB4" i="2"/>
  <c r="GB3" i="2"/>
  <c r="GB4" i="3"/>
  <c r="GC4" i="2"/>
  <c r="GC3" i="2"/>
  <c r="GC4" i="3"/>
  <c r="GD4" i="2"/>
  <c r="GD3" i="2"/>
  <c r="GD4" i="3"/>
  <c r="GE4" i="2"/>
  <c r="GE3" i="2"/>
  <c r="GE4" i="3"/>
  <c r="GF4" i="2"/>
  <c r="GF3" i="2"/>
  <c r="GF4" i="3"/>
  <c r="GG4" i="2"/>
  <c r="GG3" i="2"/>
  <c r="GG4" i="3"/>
  <c r="GH4" i="2"/>
  <c r="GH3" i="2"/>
  <c r="GH4" i="3"/>
  <c r="GI4" i="2"/>
  <c r="GI3" i="2"/>
  <c r="GI4" i="3"/>
  <c r="GJ4" i="2"/>
  <c r="GJ3" i="2"/>
  <c r="GJ4" i="3"/>
  <c r="GK4" i="2"/>
  <c r="GK3" i="2"/>
  <c r="GK4" i="3"/>
  <c r="GM4" i="2"/>
  <c r="GM3" i="2"/>
  <c r="GM4" i="3"/>
  <c r="GN4" i="2"/>
  <c r="GN3" i="2"/>
  <c r="GN4" i="3"/>
  <c r="GO4" i="2"/>
  <c r="GO3" i="2"/>
  <c r="GO4" i="3"/>
  <c r="GP4" i="2"/>
  <c r="GP3" i="2"/>
  <c r="GP4" i="3"/>
  <c r="GQ4" i="2"/>
  <c r="GQ3" i="2"/>
  <c r="GQ4" i="3"/>
  <c r="GR4" i="2"/>
  <c r="GR3" i="2"/>
  <c r="GR4" i="3"/>
  <c r="GT4" i="2"/>
  <c r="GT3" i="2"/>
  <c r="GT4" i="3"/>
  <c r="GU3" i="2"/>
  <c r="GU4" i="3"/>
  <c r="GV4" i="2"/>
  <c r="GV3" i="2"/>
  <c r="GV4" i="3"/>
  <c r="GW4" i="2"/>
  <c r="GW3" i="2"/>
  <c r="GW4" i="3"/>
  <c r="GX4" i="2"/>
  <c r="GX3" i="2"/>
  <c r="GX4" i="3"/>
  <c r="GY4" i="2"/>
  <c r="GY3" i="2"/>
  <c r="GY4" i="3"/>
  <c r="GZ4" i="2"/>
  <c r="GZ3" i="2"/>
  <c r="GZ4" i="3"/>
  <c r="HB4" i="2"/>
  <c r="HB3" i="2"/>
  <c r="HB4" i="3"/>
  <c r="HC4" i="2"/>
  <c r="HC3" i="2"/>
  <c r="HC4" i="3"/>
  <c r="HD4" i="2"/>
  <c r="HD3" i="2"/>
  <c r="HD4" i="3"/>
  <c r="HE4" i="2"/>
  <c r="HE3" i="2"/>
  <c r="HE4" i="3"/>
  <c r="HF4" i="2"/>
  <c r="HF3" i="2"/>
  <c r="HF4" i="3"/>
  <c r="HG4" i="2"/>
  <c r="HG3" i="2"/>
  <c r="HG4" i="3"/>
  <c r="HH4" i="2"/>
  <c r="HH3" i="2"/>
  <c r="HH4" i="3"/>
  <c r="HI4" i="2"/>
  <c r="HI3" i="2"/>
  <c r="HI4" i="3"/>
  <c r="HJ4" i="2"/>
  <c r="HJ3" i="2"/>
  <c r="HJ4" i="3"/>
  <c r="HK4" i="2"/>
  <c r="HK3" i="2"/>
  <c r="HK4" i="3"/>
  <c r="HL4" i="2"/>
  <c r="HL3" i="2"/>
  <c r="HL4" i="3"/>
  <c r="HM4" i="2"/>
  <c r="HM3" i="2"/>
  <c r="HM4" i="3"/>
  <c r="HO4" i="2"/>
  <c r="HO3" i="2"/>
  <c r="HO4" i="3"/>
  <c r="HP4" i="2"/>
  <c r="HP3" i="2"/>
  <c r="HP4" i="3"/>
  <c r="HQ4" i="2"/>
  <c r="HQ3" i="2"/>
  <c r="HQ4" i="3"/>
  <c r="HT4" i="2"/>
  <c r="HT3" i="2"/>
  <c r="HT4" i="3"/>
  <c r="HU4" i="2"/>
  <c r="HU3" i="2"/>
  <c r="HU4" i="3"/>
  <c r="HV4" i="2"/>
  <c r="HV3" i="2"/>
  <c r="HV4" i="3"/>
  <c r="HW4" i="2"/>
  <c r="HW3" i="2"/>
  <c r="HW4" i="3"/>
  <c r="HX4" i="2"/>
  <c r="HX3" i="2"/>
  <c r="HX4" i="3"/>
  <c r="HY4" i="2"/>
  <c r="HY3" i="2"/>
  <c r="HY4" i="3"/>
  <c r="HZ4" i="2"/>
  <c r="HZ3" i="2"/>
  <c r="HZ4" i="3"/>
  <c r="IA4" i="2"/>
  <c r="IA3" i="2"/>
  <c r="IA4" i="3"/>
  <c r="IC4" i="2"/>
  <c r="IC3" i="2"/>
  <c r="IC4" i="3"/>
  <c r="ID4" i="2"/>
  <c r="ID3" i="2"/>
  <c r="ID4" i="3"/>
  <c r="IE4" i="2"/>
  <c r="IE3" i="2"/>
  <c r="IE4" i="3"/>
  <c r="IF4" i="2"/>
  <c r="IF3" i="2"/>
  <c r="IF4" i="3"/>
  <c r="IG4" i="2"/>
  <c r="IG3" i="2"/>
  <c r="IG4" i="3"/>
  <c r="E5" i="3"/>
  <c r="F5" i="2"/>
  <c r="F5" i="3"/>
  <c r="G5" i="2"/>
  <c r="G5" i="3"/>
  <c r="H5" i="2"/>
  <c r="H5" i="3"/>
  <c r="I5" i="2"/>
  <c r="I5" i="3"/>
  <c r="K5" i="2"/>
  <c r="K5" i="3"/>
  <c r="L5" i="2"/>
  <c r="L5" i="3"/>
  <c r="O5" i="2"/>
  <c r="O5" i="3"/>
  <c r="P5" i="2"/>
  <c r="P5" i="3"/>
  <c r="Q5" i="2"/>
  <c r="Q5" i="3"/>
  <c r="R5" i="2"/>
  <c r="R5" i="3"/>
  <c r="S5" i="2"/>
  <c r="S5" i="3"/>
  <c r="T5" i="2"/>
  <c r="T5" i="3"/>
  <c r="V5" i="2"/>
  <c r="V5" i="3"/>
  <c r="X5" i="2"/>
  <c r="X5" i="3"/>
  <c r="Y5" i="2"/>
  <c r="Y5" i="3"/>
  <c r="AA5" i="2"/>
  <c r="AA5" i="3"/>
  <c r="AD5" i="2"/>
  <c r="AD5" i="3"/>
  <c r="AE5" i="2"/>
  <c r="AE5" i="3"/>
  <c r="AF5" i="2"/>
  <c r="AF5" i="3"/>
  <c r="AG5" i="2"/>
  <c r="AG5" i="3"/>
  <c r="AH5" i="2"/>
  <c r="AH5" i="3"/>
  <c r="AJ5" i="2"/>
  <c r="AJ5" i="3"/>
  <c r="AK5" i="2"/>
  <c r="AK5" i="3"/>
  <c r="AM5" i="2"/>
  <c r="AM5" i="3"/>
  <c r="AN5" i="2"/>
  <c r="AN5" i="3"/>
  <c r="AO5" i="2"/>
  <c r="AO5" i="3"/>
  <c r="AP5" i="2"/>
  <c r="AP5" i="3"/>
  <c r="AS5" i="2"/>
  <c r="AS5" i="3"/>
  <c r="AT5" i="2"/>
  <c r="AT5" i="3"/>
  <c r="AV5" i="2"/>
  <c r="AV5" i="3"/>
  <c r="AW5" i="2"/>
  <c r="AW5" i="3"/>
  <c r="AX5" i="2"/>
  <c r="AX5" i="3"/>
  <c r="AY5" i="3"/>
  <c r="BA5" i="2"/>
  <c r="BA5" i="3"/>
  <c r="BB5" i="2"/>
  <c r="BB5" i="3"/>
  <c r="BC5" i="2"/>
  <c r="BC5" i="3"/>
  <c r="BE5" i="2"/>
  <c r="BE5" i="3"/>
  <c r="BF5" i="2"/>
  <c r="BF5" i="3"/>
  <c r="BH5" i="2"/>
  <c r="BH5" i="3"/>
  <c r="BI5" i="2"/>
  <c r="BI5" i="3"/>
  <c r="BN5" i="2"/>
  <c r="BN5" i="3"/>
  <c r="BO5" i="2"/>
  <c r="BO5" i="3"/>
  <c r="BR5" i="2"/>
  <c r="BR5" i="3"/>
  <c r="BS5" i="2"/>
  <c r="BS5" i="3"/>
  <c r="BT5" i="2"/>
  <c r="BT5" i="3"/>
  <c r="BU5" i="2"/>
  <c r="BU5" i="3"/>
  <c r="BX5" i="2"/>
  <c r="BX5" i="3"/>
  <c r="BY5" i="2"/>
  <c r="BY5" i="3"/>
  <c r="BZ5" i="2"/>
  <c r="BZ5" i="3"/>
  <c r="CB5" i="2"/>
  <c r="CB5" i="3"/>
  <c r="CE5" i="2"/>
  <c r="CE5" i="3"/>
  <c r="CG5" i="2"/>
  <c r="CG5" i="3"/>
  <c r="CH5" i="2"/>
  <c r="CH5" i="3"/>
  <c r="CI5" i="2"/>
  <c r="CI5" i="3"/>
  <c r="CJ5" i="2"/>
  <c r="CJ5" i="3"/>
  <c r="CL5" i="2"/>
  <c r="CL5" i="3"/>
  <c r="CN5" i="2"/>
  <c r="CN5" i="3"/>
  <c r="CQ5" i="2"/>
  <c r="CQ5" i="3"/>
  <c r="CS5" i="2"/>
  <c r="CS5" i="3"/>
  <c r="CT5" i="2"/>
  <c r="CT5" i="3"/>
  <c r="CU5" i="2"/>
  <c r="CU5" i="3"/>
  <c r="CW5" i="2"/>
  <c r="CW5" i="3"/>
  <c r="CX5" i="2"/>
  <c r="CX5" i="3"/>
  <c r="CY5" i="2"/>
  <c r="CY5" i="3"/>
  <c r="CZ5" i="2"/>
  <c r="CZ5" i="3"/>
  <c r="DA5" i="2"/>
  <c r="DA5" i="3"/>
  <c r="DB5" i="2"/>
  <c r="DB5" i="3"/>
  <c r="DC5" i="2"/>
  <c r="DC5" i="3"/>
  <c r="DE5" i="2"/>
  <c r="DE5" i="3"/>
  <c r="DF5" i="2"/>
  <c r="DF5" i="3"/>
  <c r="DG5" i="2"/>
  <c r="DG5" i="3"/>
  <c r="DH5" i="2"/>
  <c r="DH5" i="3"/>
  <c r="DI5" i="2"/>
  <c r="DI5" i="3"/>
  <c r="DJ5" i="2"/>
  <c r="DJ5" i="3"/>
  <c r="DK5" i="2"/>
  <c r="DK5" i="3"/>
  <c r="DL5" i="2"/>
  <c r="DL5" i="3"/>
  <c r="DM5" i="2"/>
  <c r="DM5" i="3"/>
  <c r="DN5" i="2"/>
  <c r="DN5" i="3"/>
  <c r="DO5" i="2"/>
  <c r="DO5" i="3"/>
  <c r="DP5" i="2"/>
  <c r="DP5" i="3"/>
  <c r="DQ5" i="2"/>
  <c r="DQ5" i="3"/>
  <c r="DR5" i="2"/>
  <c r="DR5" i="3"/>
  <c r="DS5" i="2"/>
  <c r="DS5" i="3"/>
  <c r="DT5" i="2"/>
  <c r="DT5" i="3"/>
  <c r="DU5" i="2"/>
  <c r="DU5" i="3"/>
  <c r="DV5" i="2"/>
  <c r="DV5" i="3"/>
  <c r="DW5" i="2"/>
  <c r="DW5" i="3"/>
  <c r="DX5" i="2"/>
  <c r="DX5" i="3"/>
  <c r="DY5" i="2"/>
  <c r="DY5" i="3"/>
  <c r="DZ5" i="2"/>
  <c r="DZ5" i="3"/>
  <c r="EB5" i="2"/>
  <c r="EB5" i="3"/>
  <c r="EC5" i="2"/>
  <c r="EC5" i="3"/>
  <c r="ED5" i="2"/>
  <c r="ED5" i="3"/>
  <c r="EE5" i="2"/>
  <c r="EE5" i="3"/>
  <c r="EF5" i="2"/>
  <c r="EF5" i="3"/>
  <c r="EG5" i="2"/>
  <c r="EG5" i="3"/>
  <c r="EH5" i="2"/>
  <c r="EH5" i="3"/>
  <c r="EI5" i="2"/>
  <c r="EI5" i="3"/>
  <c r="EJ5" i="2"/>
  <c r="EJ5" i="3"/>
  <c r="EK5" i="2"/>
  <c r="EK5" i="3"/>
  <c r="EL5" i="2"/>
  <c r="EL5" i="3"/>
  <c r="EM5" i="2"/>
  <c r="EM5" i="3"/>
  <c r="EN5" i="2"/>
  <c r="EN5" i="3"/>
  <c r="EO5" i="2"/>
  <c r="EO5" i="3"/>
  <c r="EP5" i="2"/>
  <c r="EP5" i="3"/>
  <c r="EQ5" i="2"/>
  <c r="EQ5" i="3"/>
  <c r="ER5" i="2"/>
  <c r="ER5" i="3"/>
  <c r="ES5" i="2"/>
  <c r="ES5" i="3"/>
  <c r="ET5" i="2"/>
  <c r="ET5" i="3"/>
  <c r="EU5" i="2"/>
  <c r="EU5" i="3"/>
  <c r="EV5" i="2"/>
  <c r="EV5" i="3"/>
  <c r="EW5" i="2"/>
  <c r="EW5" i="3"/>
  <c r="EX5" i="2"/>
  <c r="EX5" i="3"/>
  <c r="EY5" i="2"/>
  <c r="EY5" i="3"/>
  <c r="EZ5" i="2"/>
  <c r="EZ5" i="3"/>
  <c r="FA5" i="3"/>
  <c r="FB5" i="2"/>
  <c r="FB5" i="3"/>
  <c r="FC5" i="2"/>
  <c r="FC5" i="3"/>
  <c r="FE5" i="2"/>
  <c r="FE5" i="3"/>
  <c r="FF5" i="2"/>
  <c r="FF5" i="3"/>
  <c r="FG5" i="2"/>
  <c r="FG5" i="3"/>
  <c r="FH5" i="2"/>
  <c r="FH5" i="3"/>
  <c r="FI5" i="2"/>
  <c r="FI5" i="3"/>
  <c r="FJ5" i="2"/>
  <c r="FJ5" i="3"/>
  <c r="FK5" i="2"/>
  <c r="FK5" i="3"/>
  <c r="FL5" i="2"/>
  <c r="FL5" i="3"/>
  <c r="FM5" i="2"/>
  <c r="FM5" i="3"/>
  <c r="FN5" i="2"/>
  <c r="FN5" i="3"/>
  <c r="FO5" i="2"/>
  <c r="FO5" i="3"/>
  <c r="FP5" i="2"/>
  <c r="FP5" i="3"/>
  <c r="FQ5" i="2"/>
  <c r="FQ5" i="3"/>
  <c r="FR5" i="2"/>
  <c r="FR5" i="3"/>
  <c r="FS5" i="2"/>
  <c r="FS5" i="3"/>
  <c r="FT5" i="2"/>
  <c r="FT5" i="3"/>
  <c r="FU5" i="2"/>
  <c r="FU5" i="3"/>
  <c r="FV5" i="2"/>
  <c r="FV5" i="3"/>
  <c r="FW5" i="2"/>
  <c r="FW5" i="3"/>
  <c r="FX5" i="2"/>
  <c r="FX5" i="3"/>
  <c r="FY5" i="2"/>
  <c r="FY5" i="3"/>
  <c r="FZ5" i="2"/>
  <c r="FZ5" i="3"/>
  <c r="GA5" i="2"/>
  <c r="GA5" i="3"/>
  <c r="GB5" i="2"/>
  <c r="GB5" i="3"/>
  <c r="GC5" i="2"/>
  <c r="GC5" i="3"/>
  <c r="GD5" i="2"/>
  <c r="GD5" i="3"/>
  <c r="GE5" i="2"/>
  <c r="GE5" i="3"/>
  <c r="GF5" i="2"/>
  <c r="GF5" i="3"/>
  <c r="GG5" i="2"/>
  <c r="GG5" i="3"/>
  <c r="GH5" i="2"/>
  <c r="GH5" i="3"/>
  <c r="GI5" i="2"/>
  <c r="GI5" i="3"/>
  <c r="GJ5" i="2"/>
  <c r="GJ5" i="3"/>
  <c r="GK5" i="2"/>
  <c r="GK5" i="3"/>
  <c r="GM5" i="2"/>
  <c r="GM5" i="3"/>
  <c r="GN5" i="2"/>
  <c r="GN5" i="3"/>
  <c r="GO5" i="2"/>
  <c r="GO5" i="3"/>
  <c r="GP5" i="2"/>
  <c r="GP5" i="3"/>
  <c r="GQ5" i="2"/>
  <c r="GQ5" i="3"/>
  <c r="GR5" i="2"/>
  <c r="GR5" i="3"/>
  <c r="GT5" i="2"/>
  <c r="GT5" i="3"/>
  <c r="GV5" i="2"/>
  <c r="GV5" i="3"/>
  <c r="GW5" i="2"/>
  <c r="GW5" i="3"/>
  <c r="GX5" i="2"/>
  <c r="GX5" i="3"/>
  <c r="GY5" i="2"/>
  <c r="GY5" i="3"/>
  <c r="GZ5" i="2"/>
  <c r="GZ5" i="3"/>
  <c r="HB5" i="2"/>
  <c r="HB5" i="3"/>
  <c r="HC5" i="2"/>
  <c r="HC5" i="3"/>
  <c r="HD5" i="2"/>
  <c r="HD5" i="3"/>
  <c r="HE5" i="2"/>
  <c r="HE5" i="3"/>
  <c r="HF5" i="2"/>
  <c r="HF5" i="3"/>
  <c r="HG5" i="2"/>
  <c r="HG5" i="3"/>
  <c r="HH5" i="2"/>
  <c r="HH5" i="3"/>
  <c r="HI5" i="2"/>
  <c r="HI5" i="3"/>
  <c r="HJ5" i="2"/>
  <c r="HJ5" i="3"/>
  <c r="HK5" i="2"/>
  <c r="HK5" i="3"/>
  <c r="HL5" i="2"/>
  <c r="HL5" i="3"/>
  <c r="HM5" i="2"/>
  <c r="HM5" i="3"/>
  <c r="HO5" i="2"/>
  <c r="HO5" i="3"/>
  <c r="HP5" i="2"/>
  <c r="HP5" i="3"/>
  <c r="HQ5" i="2"/>
  <c r="HQ5" i="3"/>
  <c r="HT5" i="2"/>
  <c r="HT5" i="3"/>
  <c r="HU5" i="2"/>
  <c r="HU5" i="3"/>
  <c r="HV5" i="2"/>
  <c r="HV5" i="3"/>
  <c r="HW5" i="2"/>
  <c r="HW5" i="3"/>
  <c r="HX5" i="2"/>
  <c r="HX5" i="3"/>
  <c r="HY5" i="2"/>
  <c r="HY5" i="3"/>
  <c r="HZ5" i="2"/>
  <c r="HZ5" i="3"/>
  <c r="IA5" i="2"/>
  <c r="IA5" i="3"/>
  <c r="IC5" i="2"/>
  <c r="IC5" i="3"/>
  <c r="ID5" i="2"/>
  <c r="ID5" i="3"/>
  <c r="IE5" i="2"/>
  <c r="IE5" i="3"/>
  <c r="IF5" i="2"/>
  <c r="IF5" i="3"/>
  <c r="IG5" i="2"/>
  <c r="IG5" i="3"/>
  <c r="E6" i="3"/>
  <c r="F6" i="2"/>
  <c r="F6" i="3"/>
  <c r="G6" i="2"/>
  <c r="G6" i="3"/>
  <c r="H6" i="2"/>
  <c r="H6" i="3"/>
  <c r="I6" i="2"/>
  <c r="I6" i="3"/>
  <c r="K6" i="2"/>
  <c r="K6" i="3"/>
  <c r="L6" i="2"/>
  <c r="L6" i="3"/>
  <c r="O6" i="2"/>
  <c r="O6" i="3"/>
  <c r="P6" i="2"/>
  <c r="P6" i="3"/>
  <c r="Q6" i="2"/>
  <c r="Q6" i="3"/>
  <c r="R6" i="2"/>
  <c r="R6" i="3"/>
  <c r="S6" i="2"/>
  <c r="S6" i="3"/>
  <c r="T6" i="2"/>
  <c r="T6" i="3"/>
  <c r="V6" i="2"/>
  <c r="V6" i="3"/>
  <c r="X6" i="2"/>
  <c r="X6" i="3"/>
  <c r="Y6" i="2"/>
  <c r="Y6" i="3"/>
  <c r="AA6" i="2"/>
  <c r="AA6" i="3"/>
  <c r="AD6" i="2"/>
  <c r="AD6" i="3"/>
  <c r="AE6" i="2"/>
  <c r="AE6" i="3"/>
  <c r="AF6" i="2"/>
  <c r="AF6" i="3"/>
  <c r="AG6" i="2"/>
  <c r="AG6" i="3"/>
  <c r="AH6" i="2"/>
  <c r="AH6" i="3"/>
  <c r="AJ6" i="2"/>
  <c r="AJ6" i="3"/>
  <c r="AK6" i="2"/>
  <c r="AK6" i="3"/>
  <c r="AM6" i="2"/>
  <c r="AM6" i="3"/>
  <c r="AN6" i="2"/>
  <c r="AN6" i="3"/>
  <c r="AO6" i="2"/>
  <c r="AO6" i="3"/>
  <c r="AP6" i="2"/>
  <c r="AP6" i="3"/>
  <c r="AS6" i="2"/>
  <c r="AS6" i="3"/>
  <c r="AT6" i="2"/>
  <c r="AT6" i="3"/>
  <c r="AV6" i="2"/>
  <c r="AV6" i="3"/>
  <c r="AW6" i="2"/>
  <c r="AW6" i="3"/>
  <c r="AX6" i="2"/>
  <c r="AX6" i="3"/>
  <c r="AY6" i="3"/>
  <c r="BA6" i="2"/>
  <c r="BA6" i="3"/>
  <c r="BB6" i="2"/>
  <c r="BB6" i="3"/>
  <c r="BC6" i="2"/>
  <c r="BC6" i="3"/>
  <c r="BE6" i="2"/>
  <c r="BE6" i="3"/>
  <c r="BF6" i="2"/>
  <c r="BF6" i="3"/>
  <c r="BH6" i="2"/>
  <c r="BH6" i="3"/>
  <c r="BI6" i="2"/>
  <c r="BI6" i="3"/>
  <c r="BN6" i="2"/>
  <c r="BN6" i="3"/>
  <c r="BO6" i="2"/>
  <c r="BO6" i="3"/>
  <c r="BR6" i="2"/>
  <c r="BR6" i="3"/>
  <c r="BS6" i="2"/>
  <c r="BS6" i="3"/>
  <c r="BT6" i="2"/>
  <c r="BT6" i="3"/>
  <c r="BU6" i="2"/>
  <c r="BU6" i="3"/>
  <c r="BX6" i="2"/>
  <c r="BX6" i="3"/>
  <c r="BY6" i="2"/>
  <c r="BY6" i="3"/>
  <c r="BZ6" i="2"/>
  <c r="BZ6" i="3"/>
  <c r="CB6" i="2"/>
  <c r="CB6" i="3"/>
  <c r="CE6" i="2"/>
  <c r="CE6" i="3"/>
  <c r="CG6" i="2"/>
  <c r="CG6" i="3"/>
  <c r="CH6" i="2"/>
  <c r="CH6" i="3"/>
  <c r="CI6" i="2"/>
  <c r="CI6" i="3"/>
  <c r="CJ6" i="2"/>
  <c r="CJ6" i="3"/>
  <c r="CL6" i="2"/>
  <c r="CL6" i="3"/>
  <c r="CN6" i="2"/>
  <c r="CN6" i="3"/>
  <c r="CQ6" i="2"/>
  <c r="CQ6" i="3"/>
  <c r="CS6" i="2"/>
  <c r="CS6" i="3"/>
  <c r="CT6" i="2"/>
  <c r="CT6" i="3"/>
  <c r="CU6" i="2"/>
  <c r="CU6" i="3"/>
  <c r="CW6" i="2"/>
  <c r="CW6" i="3"/>
  <c r="CX6" i="2"/>
  <c r="CX6" i="3"/>
  <c r="CY6" i="2"/>
  <c r="CY6" i="3"/>
  <c r="CZ6" i="2"/>
  <c r="CZ6" i="3"/>
  <c r="DA6" i="2"/>
  <c r="DA6" i="3"/>
  <c r="DB6" i="2"/>
  <c r="DB6" i="3"/>
  <c r="DC6" i="2"/>
  <c r="DC6" i="3"/>
  <c r="DE6" i="2"/>
  <c r="DE6" i="3"/>
  <c r="DF6" i="2"/>
  <c r="DF6" i="3"/>
  <c r="DG6" i="2"/>
  <c r="DG6" i="3"/>
  <c r="DH6" i="2"/>
  <c r="DH6" i="3"/>
  <c r="DI6" i="2"/>
  <c r="DI6" i="3"/>
  <c r="DJ6" i="2"/>
  <c r="DJ6" i="3"/>
  <c r="DK6" i="2"/>
  <c r="DK6" i="3"/>
  <c r="DL6" i="2"/>
  <c r="DL6" i="3"/>
  <c r="DM6" i="2"/>
  <c r="DM6" i="3"/>
  <c r="DN6" i="2"/>
  <c r="DN6" i="3"/>
  <c r="DO6" i="2"/>
  <c r="DO6" i="3"/>
  <c r="DP6" i="2"/>
  <c r="DP6" i="3"/>
  <c r="DQ6" i="2"/>
  <c r="DQ6" i="3"/>
  <c r="DR6" i="2"/>
  <c r="DR6" i="3"/>
  <c r="DS6" i="2"/>
  <c r="DS6" i="3"/>
  <c r="DT6" i="2"/>
  <c r="DT6" i="3"/>
  <c r="DU6" i="2"/>
  <c r="DU6" i="3"/>
  <c r="DV6" i="2"/>
  <c r="DV6" i="3"/>
  <c r="DW6" i="2"/>
  <c r="DW6" i="3"/>
  <c r="DX6" i="2"/>
  <c r="DX6" i="3"/>
  <c r="DY6" i="2"/>
  <c r="DY6" i="3"/>
  <c r="DZ6" i="2"/>
  <c r="DZ6" i="3"/>
  <c r="EB6" i="2"/>
  <c r="EB6" i="3"/>
  <c r="EC6" i="2"/>
  <c r="EC6" i="3"/>
  <c r="ED6" i="2"/>
  <c r="ED6" i="3"/>
  <c r="EE6" i="2"/>
  <c r="EE6" i="3"/>
  <c r="EF6" i="2"/>
  <c r="EF6" i="3"/>
  <c r="EG6" i="2"/>
  <c r="EG6" i="3"/>
  <c r="EH6" i="2"/>
  <c r="EH6" i="3"/>
  <c r="EI6" i="2"/>
  <c r="EI6" i="3"/>
  <c r="EJ6" i="2"/>
  <c r="EJ6" i="3"/>
  <c r="EK6" i="2"/>
  <c r="EK6" i="3"/>
  <c r="EL6" i="2"/>
  <c r="EL6" i="3"/>
  <c r="EM6" i="2"/>
  <c r="EM6" i="3"/>
  <c r="EN6" i="2"/>
  <c r="EN6" i="3"/>
  <c r="EO6" i="2"/>
  <c r="EO6" i="3"/>
  <c r="EP6" i="2"/>
  <c r="EP6" i="3"/>
  <c r="EQ6" i="2"/>
  <c r="EQ6" i="3"/>
  <c r="ER6" i="2"/>
  <c r="ER6" i="3"/>
  <c r="ES6" i="2"/>
  <c r="ES6" i="3"/>
  <c r="ET6" i="2"/>
  <c r="ET6" i="3"/>
  <c r="EU6" i="2"/>
  <c r="EU6" i="3"/>
  <c r="EV6" i="2"/>
  <c r="EV6" i="3"/>
  <c r="EW6" i="2"/>
  <c r="EW6" i="3"/>
  <c r="EX6" i="2"/>
  <c r="EX6" i="3"/>
  <c r="EY6" i="2"/>
  <c r="EY6" i="3"/>
  <c r="EZ6" i="2"/>
  <c r="EZ6" i="3"/>
  <c r="FA6" i="3"/>
  <c r="FB6" i="2"/>
  <c r="FB6" i="3"/>
  <c r="FC6" i="2"/>
  <c r="FC6" i="3"/>
  <c r="FE6" i="2"/>
  <c r="FE6" i="3"/>
  <c r="FF6" i="2"/>
  <c r="FF6" i="3"/>
  <c r="FG6" i="2"/>
  <c r="FG6" i="3"/>
  <c r="FH6" i="2"/>
  <c r="FH6" i="3"/>
  <c r="FI6" i="2"/>
  <c r="FI6" i="3"/>
  <c r="FJ6" i="2"/>
  <c r="FJ6" i="3"/>
  <c r="FK6" i="2"/>
  <c r="FK6" i="3"/>
  <c r="FL6" i="2"/>
  <c r="FL6" i="3"/>
  <c r="FM6" i="2"/>
  <c r="FM6" i="3"/>
  <c r="FN6" i="2"/>
  <c r="FN6" i="3"/>
  <c r="FO6" i="2"/>
  <c r="FO6" i="3"/>
  <c r="FP6" i="2"/>
  <c r="FP6" i="3"/>
  <c r="FQ6" i="2"/>
  <c r="FQ6" i="3"/>
  <c r="FR6" i="2"/>
  <c r="FR6" i="3"/>
  <c r="FS6" i="2"/>
  <c r="FS6" i="3"/>
  <c r="FT6" i="2"/>
  <c r="FT6" i="3"/>
  <c r="FU6" i="2"/>
  <c r="FU6" i="3"/>
  <c r="FV6" i="2"/>
  <c r="FV6" i="3"/>
  <c r="FW6" i="2"/>
  <c r="FW6" i="3"/>
  <c r="FX6" i="2"/>
  <c r="FX6" i="3"/>
  <c r="FY6" i="2"/>
  <c r="FY6" i="3"/>
  <c r="FZ6" i="2"/>
  <c r="FZ6" i="3"/>
  <c r="GA6" i="2"/>
  <c r="GA6" i="3"/>
  <c r="GB6" i="2"/>
  <c r="GB6" i="3"/>
  <c r="GC6" i="2"/>
  <c r="GC6" i="3"/>
  <c r="GD6" i="2"/>
  <c r="GD6" i="3"/>
  <c r="GE6" i="2"/>
  <c r="GE6" i="3"/>
  <c r="GF6" i="2"/>
  <c r="GF6" i="3"/>
  <c r="GG6" i="2"/>
  <c r="GG6" i="3"/>
  <c r="GH6" i="2"/>
  <c r="GH6" i="3"/>
  <c r="GI6" i="2"/>
  <c r="GI6" i="3"/>
  <c r="GJ6" i="2"/>
  <c r="GJ6" i="3"/>
  <c r="GK6" i="2"/>
  <c r="GK6" i="3"/>
  <c r="GM6" i="2"/>
  <c r="GM6" i="3"/>
  <c r="GN6" i="2"/>
  <c r="GN6" i="3"/>
  <c r="GO6" i="2"/>
  <c r="GO6" i="3"/>
  <c r="GP6" i="2"/>
  <c r="GP6" i="3"/>
  <c r="GQ6" i="2"/>
  <c r="GQ6" i="3"/>
  <c r="GR6" i="2"/>
  <c r="GR6" i="3"/>
  <c r="GT6" i="2"/>
  <c r="GT6" i="3"/>
  <c r="GV6" i="2"/>
  <c r="GV6" i="3"/>
  <c r="GW6" i="2"/>
  <c r="GW6" i="3"/>
  <c r="GX6" i="2"/>
  <c r="GX6" i="3"/>
  <c r="GY6" i="2"/>
  <c r="GY6" i="3"/>
  <c r="GZ6" i="2"/>
  <c r="GZ6" i="3"/>
  <c r="HB6" i="2"/>
  <c r="HB6" i="3"/>
  <c r="HC6" i="2"/>
  <c r="HC6" i="3"/>
  <c r="HD6" i="2"/>
  <c r="HD6" i="3"/>
  <c r="HE6" i="2"/>
  <c r="HE6" i="3"/>
  <c r="HF6" i="2"/>
  <c r="HF6" i="3"/>
  <c r="HG6" i="2"/>
  <c r="HG6" i="3"/>
  <c r="HH6" i="2"/>
  <c r="HH6" i="3"/>
  <c r="HI6" i="2"/>
  <c r="HI6" i="3"/>
  <c r="HJ6" i="2"/>
  <c r="HJ6" i="3"/>
  <c r="HK6" i="2"/>
  <c r="HK6" i="3"/>
  <c r="HL6" i="2"/>
  <c r="HL6" i="3"/>
  <c r="HM6" i="2"/>
  <c r="HM6" i="3"/>
  <c r="HO6" i="2"/>
  <c r="HO6" i="3"/>
  <c r="HP6" i="2"/>
  <c r="HP6" i="3"/>
  <c r="HQ6" i="2"/>
  <c r="HQ6" i="3"/>
  <c r="HT6" i="2"/>
  <c r="HT6" i="3"/>
  <c r="HU6" i="2"/>
  <c r="HU6" i="3"/>
  <c r="HV6" i="2"/>
  <c r="HV6" i="3"/>
  <c r="HW6" i="2"/>
  <c r="HW6" i="3"/>
  <c r="HX6" i="2"/>
  <c r="HX6" i="3"/>
  <c r="HY6" i="2"/>
  <c r="HY6" i="3"/>
  <c r="HZ6" i="2"/>
  <c r="HZ6" i="3"/>
  <c r="IA6" i="2"/>
  <c r="IA6" i="3"/>
  <c r="IC6" i="2"/>
  <c r="IC6" i="3"/>
  <c r="ID6" i="2"/>
  <c r="ID6" i="3"/>
  <c r="IE6" i="2"/>
  <c r="IE6" i="3"/>
  <c r="IF6" i="2"/>
  <c r="IF6" i="3"/>
  <c r="IG6" i="2"/>
  <c r="IG6" i="3"/>
  <c r="E7" i="3"/>
  <c r="F7" i="2"/>
  <c r="F7" i="3"/>
  <c r="G7" i="2"/>
  <c r="G7" i="3"/>
  <c r="H7" i="2"/>
  <c r="H7" i="3"/>
  <c r="I7" i="2"/>
  <c r="I7" i="3"/>
  <c r="K7" i="2"/>
  <c r="K7" i="3"/>
  <c r="L7" i="2"/>
  <c r="L7" i="3"/>
  <c r="O7" i="2"/>
  <c r="O7" i="3"/>
  <c r="P7" i="2"/>
  <c r="P7" i="3"/>
  <c r="Q7" i="2"/>
  <c r="Q7" i="3"/>
  <c r="R7" i="2"/>
  <c r="R7" i="3"/>
  <c r="S7" i="2"/>
  <c r="S7" i="3"/>
  <c r="T7" i="2"/>
  <c r="T7" i="3"/>
  <c r="V7" i="2"/>
  <c r="V7" i="3"/>
  <c r="X7" i="2"/>
  <c r="X7" i="3"/>
  <c r="Y7" i="2"/>
  <c r="Y7" i="3"/>
  <c r="AA7" i="2"/>
  <c r="AA7" i="3"/>
  <c r="AD7" i="2"/>
  <c r="AD7" i="3"/>
  <c r="AE7" i="2"/>
  <c r="AE7" i="3"/>
  <c r="AF7" i="2"/>
  <c r="AF7" i="3"/>
  <c r="AG7" i="2"/>
  <c r="AG7" i="3"/>
  <c r="AH7" i="2"/>
  <c r="AH7" i="3"/>
  <c r="AJ7" i="2"/>
  <c r="AJ7" i="3"/>
  <c r="AK7" i="2"/>
  <c r="AK7" i="3"/>
  <c r="AM7" i="2"/>
  <c r="AM7" i="3"/>
  <c r="AN7" i="2"/>
  <c r="AN7" i="3"/>
  <c r="AO7" i="2"/>
  <c r="AO7" i="3"/>
  <c r="AP7" i="2"/>
  <c r="AP7" i="3"/>
  <c r="AS7" i="2"/>
  <c r="AS7" i="3"/>
  <c r="AT7" i="2"/>
  <c r="AT7" i="3"/>
  <c r="AV7" i="2"/>
  <c r="AV7" i="3"/>
  <c r="AW7" i="2"/>
  <c r="AW7" i="3"/>
  <c r="AX7" i="2"/>
  <c r="AX7" i="3"/>
  <c r="AY7" i="3"/>
  <c r="BA7" i="2"/>
  <c r="BA7" i="3"/>
  <c r="BB7" i="2"/>
  <c r="BB7" i="3"/>
  <c r="BC7" i="2"/>
  <c r="BC7" i="3"/>
  <c r="BE7" i="2"/>
  <c r="BE7" i="3"/>
  <c r="BF7" i="2"/>
  <c r="BF7" i="3"/>
  <c r="BH7" i="2"/>
  <c r="BH7" i="3"/>
  <c r="BI7" i="2"/>
  <c r="BI7" i="3"/>
  <c r="BN7" i="2"/>
  <c r="BN7" i="3"/>
  <c r="BO7" i="2"/>
  <c r="BO7" i="3"/>
  <c r="BR7" i="2"/>
  <c r="BR7" i="3"/>
  <c r="BS7" i="2"/>
  <c r="BS7" i="3"/>
  <c r="BT7" i="2"/>
  <c r="BT7" i="3"/>
  <c r="BU7" i="2"/>
  <c r="BU7" i="3"/>
  <c r="BX7" i="2"/>
  <c r="BX7" i="3"/>
  <c r="BY7" i="2"/>
  <c r="BY7" i="3"/>
  <c r="BZ7" i="2"/>
  <c r="BZ7" i="3"/>
  <c r="CB7" i="2"/>
  <c r="CB7" i="3"/>
  <c r="CE7" i="2"/>
  <c r="CE7" i="3"/>
  <c r="CG7" i="2"/>
  <c r="CG7" i="3"/>
  <c r="CH7" i="2"/>
  <c r="CH7" i="3"/>
  <c r="CI7" i="2"/>
  <c r="CI7" i="3"/>
  <c r="CJ7" i="2"/>
  <c r="CJ7" i="3"/>
  <c r="CL7" i="2"/>
  <c r="CL7" i="3"/>
  <c r="CN7" i="2"/>
  <c r="CN7" i="3"/>
  <c r="CQ7" i="2"/>
  <c r="CQ7" i="3"/>
  <c r="CS7" i="2"/>
  <c r="CS7" i="3"/>
  <c r="CT7" i="2"/>
  <c r="CT7" i="3"/>
  <c r="CU7" i="2"/>
  <c r="CU7" i="3"/>
  <c r="CW7" i="2"/>
  <c r="CW7" i="3"/>
  <c r="CX7" i="2"/>
  <c r="CX7" i="3"/>
  <c r="CY7" i="2"/>
  <c r="CY7" i="3"/>
  <c r="CZ7" i="2"/>
  <c r="CZ7" i="3"/>
  <c r="DA7" i="2"/>
  <c r="DA7" i="3"/>
  <c r="DB7" i="2"/>
  <c r="DB7" i="3"/>
  <c r="DC7" i="2"/>
  <c r="DC7" i="3"/>
  <c r="DE7" i="2"/>
  <c r="DE7" i="3"/>
  <c r="DF7" i="2"/>
  <c r="DF7" i="3"/>
  <c r="DG7" i="2"/>
  <c r="DG7" i="3"/>
  <c r="DH7" i="2"/>
  <c r="DH7" i="3"/>
  <c r="DI7" i="2"/>
  <c r="DI7" i="3"/>
  <c r="DJ7" i="2"/>
  <c r="DJ7" i="3"/>
  <c r="DK7" i="2"/>
  <c r="DK7" i="3"/>
  <c r="DL7" i="2"/>
  <c r="DL7" i="3"/>
  <c r="DM7" i="2"/>
  <c r="DM7" i="3"/>
  <c r="DN7" i="2"/>
  <c r="DN7" i="3"/>
  <c r="DO7" i="2"/>
  <c r="DO7" i="3"/>
  <c r="DP7" i="2"/>
  <c r="DP7" i="3"/>
  <c r="DQ7" i="2"/>
  <c r="DQ7" i="3"/>
  <c r="DR7" i="2"/>
  <c r="DR7" i="3"/>
  <c r="DS7" i="2"/>
  <c r="DS7" i="3"/>
  <c r="DT7" i="2"/>
  <c r="DT7" i="3"/>
  <c r="DU7" i="2"/>
  <c r="DU7" i="3"/>
  <c r="DV7" i="2"/>
  <c r="DV7" i="3"/>
  <c r="DW7" i="2"/>
  <c r="DW7" i="3"/>
  <c r="DX7" i="2"/>
  <c r="DX7" i="3"/>
  <c r="DY7" i="2"/>
  <c r="DY7" i="3"/>
  <c r="DZ7" i="2"/>
  <c r="DZ7" i="3"/>
  <c r="EB7" i="2"/>
  <c r="EB7" i="3"/>
  <c r="EC7" i="2"/>
  <c r="EC7" i="3"/>
  <c r="ED7" i="2"/>
  <c r="ED7" i="3"/>
  <c r="EE7" i="2"/>
  <c r="EE7" i="3"/>
  <c r="EF7" i="2"/>
  <c r="EF7" i="3"/>
  <c r="EG7" i="2"/>
  <c r="EG7" i="3"/>
  <c r="EH7" i="2"/>
  <c r="EH7" i="3"/>
  <c r="EI7" i="2"/>
  <c r="EI7" i="3"/>
  <c r="EJ7" i="2"/>
  <c r="EJ7" i="3"/>
  <c r="EK7" i="2"/>
  <c r="EK7" i="3"/>
  <c r="EL7" i="2"/>
  <c r="EL7" i="3"/>
  <c r="EM7" i="2"/>
  <c r="EM7" i="3"/>
  <c r="EN7" i="2"/>
  <c r="EN7" i="3"/>
  <c r="EO7" i="2"/>
  <c r="EO7" i="3"/>
  <c r="EP7" i="2"/>
  <c r="EP7" i="3"/>
  <c r="EQ7" i="2"/>
  <c r="EQ7" i="3"/>
  <c r="ER7" i="2"/>
  <c r="ER7" i="3"/>
  <c r="ES7" i="2"/>
  <c r="ES7" i="3"/>
  <c r="ET7" i="2"/>
  <c r="ET7" i="3"/>
  <c r="EU7" i="2"/>
  <c r="EU7" i="3"/>
  <c r="EV7" i="2"/>
  <c r="EV7" i="3"/>
  <c r="EW7" i="2"/>
  <c r="EW7" i="3"/>
  <c r="EX7" i="2"/>
  <c r="EX7" i="3"/>
  <c r="EY7" i="2"/>
  <c r="EY7" i="3"/>
  <c r="EZ7" i="2"/>
  <c r="EZ7" i="3"/>
  <c r="FA7" i="3"/>
  <c r="FB7" i="2"/>
  <c r="FB7" i="3"/>
  <c r="FC7" i="2"/>
  <c r="FC7" i="3"/>
  <c r="FE7" i="2"/>
  <c r="FE7" i="3"/>
  <c r="FF7" i="2"/>
  <c r="FF7" i="3"/>
  <c r="FG7" i="2"/>
  <c r="FG7" i="3"/>
  <c r="FH7" i="2"/>
  <c r="FH7" i="3"/>
  <c r="FI7" i="2"/>
  <c r="FI7" i="3"/>
  <c r="FJ7" i="2"/>
  <c r="FJ7" i="3"/>
  <c r="FK7" i="2"/>
  <c r="FK7" i="3"/>
  <c r="FL7" i="2"/>
  <c r="FL7" i="3"/>
  <c r="FM7" i="2"/>
  <c r="FM7" i="3"/>
  <c r="FN7" i="2"/>
  <c r="FN7" i="3"/>
  <c r="FO7" i="2"/>
  <c r="FO7" i="3"/>
  <c r="FP7" i="2"/>
  <c r="FP7" i="3"/>
  <c r="FQ7" i="2"/>
  <c r="FQ7" i="3"/>
  <c r="FR7" i="2"/>
  <c r="FR7" i="3"/>
  <c r="FS7" i="2"/>
  <c r="FS7" i="3"/>
  <c r="FT7" i="2"/>
  <c r="FT7" i="3"/>
  <c r="FU7" i="2"/>
  <c r="FU7" i="3"/>
  <c r="FV7" i="2"/>
  <c r="FV7" i="3"/>
  <c r="FW7" i="2"/>
  <c r="FW7" i="3"/>
  <c r="FX7" i="2"/>
  <c r="FX7" i="3"/>
  <c r="FY7" i="2"/>
  <c r="FY7" i="3"/>
  <c r="FZ7" i="2"/>
  <c r="FZ7" i="3"/>
  <c r="GA7" i="2"/>
  <c r="GA7" i="3"/>
  <c r="GB7" i="2"/>
  <c r="GB7" i="3"/>
  <c r="GC7" i="2"/>
  <c r="GC7" i="3"/>
  <c r="GD7" i="2"/>
  <c r="GD7" i="3"/>
  <c r="GE7" i="2"/>
  <c r="GE7" i="3"/>
  <c r="GF7" i="2"/>
  <c r="GF7" i="3"/>
  <c r="GG7" i="2"/>
  <c r="GG7" i="3"/>
  <c r="GH7" i="2"/>
  <c r="GH7" i="3"/>
  <c r="GI7" i="2"/>
  <c r="GI7" i="3"/>
  <c r="GJ7" i="2"/>
  <c r="GJ7" i="3"/>
  <c r="GK7" i="2"/>
  <c r="GK7" i="3"/>
  <c r="GM7" i="2"/>
  <c r="GM7" i="3"/>
  <c r="GN7" i="2"/>
  <c r="GN7" i="3"/>
  <c r="GO7" i="2"/>
  <c r="GO7" i="3"/>
  <c r="GP7" i="2"/>
  <c r="GP7" i="3"/>
  <c r="GQ7" i="2"/>
  <c r="GQ7" i="3"/>
  <c r="GR7" i="2"/>
  <c r="GR7" i="3"/>
  <c r="GT7" i="2"/>
  <c r="GT7" i="3"/>
  <c r="GV7" i="2"/>
  <c r="GV7" i="3"/>
  <c r="GW7" i="2"/>
  <c r="GW7" i="3"/>
  <c r="GX7" i="2"/>
  <c r="GX7" i="3"/>
  <c r="GY7" i="2"/>
  <c r="GY7" i="3"/>
  <c r="GZ7" i="2"/>
  <c r="GZ7" i="3"/>
  <c r="HB7" i="2"/>
  <c r="HB7" i="3"/>
  <c r="HC7" i="2"/>
  <c r="HC7" i="3"/>
  <c r="HD7" i="2"/>
  <c r="HD7" i="3"/>
  <c r="HE7" i="2"/>
  <c r="HE7" i="3"/>
  <c r="HF7" i="2"/>
  <c r="HF7" i="3"/>
  <c r="HG7" i="2"/>
  <c r="HG7" i="3"/>
  <c r="HH7" i="2"/>
  <c r="HH7" i="3"/>
  <c r="HI7" i="2"/>
  <c r="HI7" i="3"/>
  <c r="HJ7" i="2"/>
  <c r="HJ7" i="3"/>
  <c r="HK7" i="2"/>
  <c r="HK7" i="3"/>
  <c r="HL7" i="2"/>
  <c r="HL7" i="3"/>
  <c r="HM7" i="2"/>
  <c r="HM7" i="3"/>
  <c r="HO7" i="2"/>
  <c r="HO7" i="3"/>
  <c r="HP7" i="2"/>
  <c r="HP7" i="3"/>
  <c r="HQ7" i="2"/>
  <c r="HQ7" i="3"/>
  <c r="HT7" i="2"/>
  <c r="HT7" i="3"/>
  <c r="HU7" i="2"/>
  <c r="HU7" i="3"/>
  <c r="HV7" i="2"/>
  <c r="HV7" i="3"/>
  <c r="HW7" i="2"/>
  <c r="HW7" i="3"/>
  <c r="HX7" i="2"/>
  <c r="HX7" i="3"/>
  <c r="HY7" i="2"/>
  <c r="HY7" i="3"/>
  <c r="HZ7" i="2"/>
  <c r="HZ7" i="3"/>
  <c r="IA7" i="2"/>
  <c r="IA7" i="3"/>
  <c r="IC7" i="2"/>
  <c r="IC7" i="3"/>
  <c r="ID7" i="2"/>
  <c r="ID7" i="3"/>
  <c r="IE7" i="2"/>
  <c r="IE7" i="3"/>
  <c r="IF7" i="2"/>
  <c r="IF7" i="3"/>
  <c r="IG7" i="2"/>
  <c r="IG7" i="3"/>
  <c r="E8" i="3"/>
  <c r="F8" i="2"/>
  <c r="F8" i="3"/>
  <c r="G8" i="2"/>
  <c r="G8" i="3"/>
  <c r="H8" i="2"/>
  <c r="H8" i="3"/>
  <c r="I8" i="2"/>
  <c r="I8" i="3"/>
  <c r="K8" i="2"/>
  <c r="K8" i="3"/>
  <c r="L8" i="2"/>
  <c r="L8" i="3"/>
  <c r="O8" i="2"/>
  <c r="O8" i="3"/>
  <c r="P8" i="2"/>
  <c r="P8" i="3"/>
  <c r="Q8" i="2"/>
  <c r="Q8" i="3"/>
  <c r="R8" i="2"/>
  <c r="R8" i="3"/>
  <c r="S8" i="2"/>
  <c r="S8" i="3"/>
  <c r="T8" i="2"/>
  <c r="T8" i="3"/>
  <c r="V8" i="2"/>
  <c r="V8" i="3"/>
  <c r="X8" i="2"/>
  <c r="X8" i="3"/>
  <c r="Y8" i="2"/>
  <c r="Y8" i="3"/>
  <c r="AA8" i="2"/>
  <c r="AA8" i="3"/>
  <c r="AD8" i="2"/>
  <c r="AD8" i="3"/>
  <c r="AE8" i="2"/>
  <c r="AE8" i="3"/>
  <c r="AF8" i="2"/>
  <c r="AF8" i="3"/>
  <c r="AG8" i="2"/>
  <c r="AG8" i="3"/>
  <c r="AH8" i="2"/>
  <c r="AH8" i="3"/>
  <c r="AJ8" i="2"/>
  <c r="AJ8" i="3"/>
  <c r="AK8" i="2"/>
  <c r="AK8" i="3"/>
  <c r="AM8" i="2"/>
  <c r="AM8" i="3"/>
  <c r="AN8" i="2"/>
  <c r="AN8" i="3"/>
  <c r="AO8" i="2"/>
  <c r="AO8" i="3"/>
  <c r="AP8" i="2"/>
  <c r="AP8" i="3"/>
  <c r="AS8" i="2"/>
  <c r="AS8" i="3"/>
  <c r="AT8" i="2"/>
  <c r="AT8" i="3"/>
  <c r="AV8" i="2"/>
  <c r="AV8" i="3"/>
  <c r="AW8" i="2"/>
  <c r="AW8" i="3"/>
  <c r="AX8" i="2"/>
  <c r="AX8" i="3"/>
  <c r="AY8" i="3"/>
  <c r="BA8" i="2"/>
  <c r="BA8" i="3"/>
  <c r="BB8" i="2"/>
  <c r="BB8" i="3"/>
  <c r="BC8" i="2"/>
  <c r="BC8" i="3"/>
  <c r="BE8" i="2"/>
  <c r="BE8" i="3"/>
  <c r="BF8" i="2"/>
  <c r="BF8" i="3"/>
  <c r="BH8" i="2"/>
  <c r="BH8" i="3"/>
  <c r="BI8" i="2"/>
  <c r="BI8" i="3"/>
  <c r="BN8" i="2"/>
  <c r="BN8" i="3"/>
  <c r="BO8" i="2"/>
  <c r="BO8" i="3"/>
  <c r="BR8" i="2"/>
  <c r="BR8" i="3"/>
  <c r="BS8" i="2"/>
  <c r="BS8" i="3"/>
  <c r="BT8" i="2"/>
  <c r="BT8" i="3"/>
  <c r="BU8" i="2"/>
  <c r="BU8" i="3"/>
  <c r="BX8" i="2"/>
  <c r="BX8" i="3"/>
  <c r="BY8" i="2"/>
  <c r="BY8" i="3"/>
  <c r="BZ8" i="2"/>
  <c r="BZ8" i="3"/>
  <c r="CB8" i="2"/>
  <c r="CB8" i="3"/>
  <c r="CE8" i="2"/>
  <c r="CE8" i="3"/>
  <c r="CG8" i="2"/>
  <c r="CG8" i="3"/>
  <c r="CH8" i="2"/>
  <c r="CH8" i="3"/>
  <c r="CI8" i="2"/>
  <c r="CI8" i="3"/>
  <c r="CJ8" i="2"/>
  <c r="CJ8" i="3"/>
  <c r="CL8" i="2"/>
  <c r="CL8" i="3"/>
  <c r="CN8" i="2"/>
  <c r="CN8" i="3"/>
  <c r="CQ8" i="2"/>
  <c r="CQ8" i="3"/>
  <c r="CS8" i="2"/>
  <c r="CS8" i="3"/>
  <c r="CT8" i="2"/>
  <c r="CT8" i="3"/>
  <c r="CU8" i="2"/>
  <c r="CU8" i="3"/>
  <c r="CW8" i="2"/>
  <c r="CW8" i="3"/>
  <c r="CX8" i="2"/>
  <c r="CX8" i="3"/>
  <c r="CY8" i="2"/>
  <c r="CY8" i="3"/>
  <c r="CZ8" i="2"/>
  <c r="CZ8" i="3"/>
  <c r="DA8" i="2"/>
  <c r="DA8" i="3"/>
  <c r="DB8" i="2"/>
  <c r="DB8" i="3"/>
  <c r="DC8" i="2"/>
  <c r="DC8" i="3"/>
  <c r="DE8" i="2"/>
  <c r="DE8" i="3"/>
  <c r="DF8" i="2"/>
  <c r="DF8" i="3"/>
  <c r="DG8" i="2"/>
  <c r="DG8" i="3"/>
  <c r="DH8" i="2"/>
  <c r="DH8" i="3"/>
  <c r="DI8" i="2"/>
  <c r="DI8" i="3"/>
  <c r="DJ8" i="2"/>
  <c r="DJ8" i="3"/>
  <c r="DK8" i="2"/>
  <c r="DK8" i="3"/>
  <c r="DL8" i="2"/>
  <c r="DL8" i="3"/>
  <c r="DM8" i="2"/>
  <c r="DM8" i="3"/>
  <c r="DN8" i="2"/>
  <c r="DN8" i="3"/>
  <c r="DO8" i="2"/>
  <c r="DO8" i="3"/>
  <c r="DP8" i="2"/>
  <c r="DP8" i="3"/>
  <c r="DQ8" i="2"/>
  <c r="DQ8" i="3"/>
  <c r="DR8" i="2"/>
  <c r="DR8" i="3"/>
  <c r="DS8" i="2"/>
  <c r="DS8" i="3"/>
  <c r="DT8" i="2"/>
  <c r="DT8" i="3"/>
  <c r="DU8" i="2"/>
  <c r="DU8" i="3"/>
  <c r="DV8" i="2"/>
  <c r="DV8" i="3"/>
  <c r="DW8" i="2"/>
  <c r="DW8" i="3"/>
  <c r="DX8" i="2"/>
  <c r="DX8" i="3"/>
  <c r="DY8" i="2"/>
  <c r="DY8" i="3"/>
  <c r="DZ8" i="2"/>
  <c r="DZ8" i="3"/>
  <c r="EB8" i="2"/>
  <c r="EB8" i="3"/>
  <c r="EC8" i="2"/>
  <c r="EC8" i="3"/>
  <c r="ED8" i="2"/>
  <c r="ED8" i="3"/>
  <c r="EE8" i="2"/>
  <c r="EE8" i="3"/>
  <c r="EF8" i="2"/>
  <c r="EF8" i="3"/>
  <c r="EG8" i="2"/>
  <c r="EG8" i="3"/>
  <c r="EH8" i="2"/>
  <c r="EH8" i="3"/>
  <c r="EI8" i="2"/>
  <c r="EI8" i="3"/>
  <c r="EJ8" i="2"/>
  <c r="EJ8" i="3"/>
  <c r="EK8" i="2"/>
  <c r="EK8" i="3"/>
  <c r="EL8" i="2"/>
  <c r="EL8" i="3"/>
  <c r="EM8" i="2"/>
  <c r="EM8" i="3"/>
  <c r="EN8" i="2"/>
  <c r="EN8" i="3"/>
  <c r="EO8" i="2"/>
  <c r="EO8" i="3"/>
  <c r="EP8" i="2"/>
  <c r="EP8" i="3"/>
  <c r="EQ8" i="2"/>
  <c r="EQ8" i="3"/>
  <c r="ER8" i="2"/>
  <c r="ER8" i="3"/>
  <c r="ES8" i="2"/>
  <c r="ES8" i="3"/>
  <c r="ET8" i="2"/>
  <c r="ET8" i="3"/>
  <c r="EU8" i="2"/>
  <c r="EU8" i="3"/>
  <c r="EV8" i="2"/>
  <c r="EV8" i="3"/>
  <c r="EW8" i="2"/>
  <c r="EW8" i="3"/>
  <c r="EX8" i="2"/>
  <c r="EX8" i="3"/>
  <c r="EY8" i="2"/>
  <c r="EY8" i="3"/>
  <c r="EZ8" i="2"/>
  <c r="EZ8" i="3"/>
  <c r="FA8" i="3"/>
  <c r="FB8" i="2"/>
  <c r="FB8" i="3"/>
  <c r="FC8" i="2"/>
  <c r="FC8" i="3"/>
  <c r="FE8" i="2"/>
  <c r="FE8" i="3"/>
  <c r="FF8" i="2"/>
  <c r="FF8" i="3"/>
  <c r="FG8" i="2"/>
  <c r="FG8" i="3"/>
  <c r="FH8" i="2"/>
  <c r="FH8" i="3"/>
  <c r="FI8" i="2"/>
  <c r="FI8" i="3"/>
  <c r="FJ8" i="2"/>
  <c r="FJ8" i="3"/>
  <c r="FK8" i="2"/>
  <c r="FK8" i="3"/>
  <c r="FL8" i="2"/>
  <c r="FL8" i="3"/>
  <c r="FM8" i="2"/>
  <c r="FM8" i="3"/>
  <c r="FN8" i="2"/>
  <c r="FN8" i="3"/>
  <c r="FO8" i="2"/>
  <c r="FO8" i="3"/>
  <c r="FP8" i="2"/>
  <c r="FP8" i="3"/>
  <c r="FQ8" i="2"/>
  <c r="FQ8" i="3"/>
  <c r="FR8" i="2"/>
  <c r="FR8" i="3"/>
  <c r="FS8" i="2"/>
  <c r="FS8" i="3"/>
  <c r="FT8" i="2"/>
  <c r="FT8" i="3"/>
  <c r="FU8" i="2"/>
  <c r="FU8" i="3"/>
  <c r="FV8" i="2"/>
  <c r="FV8" i="3"/>
  <c r="FW8" i="2"/>
  <c r="FW8" i="3"/>
  <c r="FX8" i="2"/>
  <c r="FX8" i="3"/>
  <c r="FY8" i="2"/>
  <c r="FY8" i="3"/>
  <c r="FZ8" i="2"/>
  <c r="FZ8" i="3"/>
  <c r="GA8" i="2"/>
  <c r="GA8" i="3"/>
  <c r="GB8" i="2"/>
  <c r="GB8" i="3"/>
  <c r="GC8" i="2"/>
  <c r="GC8" i="3"/>
  <c r="GD8" i="2"/>
  <c r="GD8" i="3"/>
  <c r="GE8" i="2"/>
  <c r="GE8" i="3"/>
  <c r="GF8" i="2"/>
  <c r="GF8" i="3"/>
  <c r="GG8" i="2"/>
  <c r="GG8" i="3"/>
  <c r="GH8" i="2"/>
  <c r="GH8" i="3"/>
  <c r="GI8" i="2"/>
  <c r="GI8" i="3"/>
  <c r="GJ8" i="2"/>
  <c r="GJ8" i="3"/>
  <c r="GK8" i="2"/>
  <c r="GK8" i="3"/>
  <c r="GM8" i="2"/>
  <c r="GM8" i="3"/>
  <c r="GN8" i="2"/>
  <c r="GN8" i="3"/>
  <c r="GO8" i="2"/>
  <c r="GO8" i="3"/>
  <c r="GP8" i="2"/>
  <c r="GP8" i="3"/>
  <c r="GQ8" i="2"/>
  <c r="GQ8" i="3"/>
  <c r="GR8" i="2"/>
  <c r="GR8" i="3"/>
  <c r="GT8" i="2"/>
  <c r="GT8" i="3"/>
  <c r="GV8" i="2"/>
  <c r="GV8" i="3"/>
  <c r="GW8" i="2"/>
  <c r="GW8" i="3"/>
  <c r="GX8" i="2"/>
  <c r="GX8" i="3"/>
  <c r="GY8" i="2"/>
  <c r="GY8" i="3"/>
  <c r="GZ8" i="2"/>
  <c r="GZ8" i="3"/>
  <c r="HB8" i="2"/>
  <c r="HB8" i="3"/>
  <c r="HC8" i="2"/>
  <c r="HC8" i="3"/>
  <c r="HD8" i="2"/>
  <c r="HD8" i="3"/>
  <c r="HE8" i="2"/>
  <c r="HE8" i="3"/>
  <c r="HF8" i="2"/>
  <c r="HF8" i="3"/>
  <c r="HG8" i="2"/>
  <c r="HG8" i="3"/>
  <c r="HH8" i="2"/>
  <c r="HH8" i="3"/>
  <c r="HI8" i="2"/>
  <c r="HI8" i="3"/>
  <c r="HJ8" i="2"/>
  <c r="HJ8" i="3"/>
  <c r="HK8" i="2"/>
  <c r="HK8" i="3"/>
  <c r="HL8" i="2"/>
  <c r="HL8" i="3"/>
  <c r="HM8" i="2"/>
  <c r="HM8" i="3"/>
  <c r="HO8" i="2"/>
  <c r="HO8" i="3"/>
  <c r="HP8" i="2"/>
  <c r="HP8" i="3"/>
  <c r="HQ8" i="2"/>
  <c r="HQ8" i="3"/>
  <c r="HT8" i="2"/>
  <c r="HT8" i="3"/>
  <c r="HU8" i="2"/>
  <c r="HU8" i="3"/>
  <c r="HV8" i="2"/>
  <c r="HV8" i="3"/>
  <c r="HW8" i="2"/>
  <c r="HW8" i="3"/>
  <c r="HX8" i="2"/>
  <c r="HX8" i="3"/>
  <c r="HY8" i="2"/>
  <c r="HY8" i="3"/>
  <c r="HZ8" i="2"/>
  <c r="HZ8" i="3"/>
  <c r="IA8" i="2"/>
  <c r="IA8" i="3"/>
  <c r="IC8" i="2"/>
  <c r="IC8" i="3"/>
  <c r="ID8" i="2"/>
  <c r="ID8" i="3"/>
  <c r="IE8" i="2"/>
  <c r="IE8" i="3"/>
  <c r="IF8" i="2"/>
  <c r="IF8" i="3"/>
  <c r="IG8" i="2"/>
  <c r="IG8" i="3"/>
  <c r="E9" i="3"/>
  <c r="F9" i="2"/>
  <c r="F9" i="3"/>
  <c r="G9" i="2"/>
  <c r="G9" i="3"/>
  <c r="H9" i="2"/>
  <c r="H9" i="3"/>
  <c r="I9" i="2"/>
  <c r="I9" i="3"/>
  <c r="K9" i="2"/>
  <c r="K9" i="3"/>
  <c r="L9" i="2"/>
  <c r="L9" i="3"/>
  <c r="O9" i="2"/>
  <c r="O9" i="3"/>
  <c r="P9" i="2"/>
  <c r="P9" i="3"/>
  <c r="Q9" i="2"/>
  <c r="Q9" i="3"/>
  <c r="R9" i="2"/>
  <c r="R9" i="3"/>
  <c r="S9" i="2"/>
  <c r="S9" i="3"/>
  <c r="T9" i="2"/>
  <c r="T9" i="3"/>
  <c r="V9" i="2"/>
  <c r="V9" i="3"/>
  <c r="X9" i="2"/>
  <c r="X9" i="3"/>
  <c r="Y9" i="2"/>
  <c r="Y9" i="3"/>
  <c r="AA9" i="2"/>
  <c r="AA9" i="3"/>
  <c r="AD9" i="2"/>
  <c r="AD9" i="3"/>
  <c r="AE9" i="2"/>
  <c r="AE9" i="3"/>
  <c r="AF9" i="2"/>
  <c r="AF9" i="3"/>
  <c r="AG9" i="2"/>
  <c r="AG9" i="3"/>
  <c r="AH9" i="2"/>
  <c r="AH9" i="3"/>
  <c r="AJ9" i="2"/>
  <c r="AJ9" i="3"/>
  <c r="AK9" i="2"/>
  <c r="AK9" i="3"/>
  <c r="AM9" i="2"/>
  <c r="AM9" i="3"/>
  <c r="AN9" i="2"/>
  <c r="AN9" i="3"/>
  <c r="AO9" i="2"/>
  <c r="AO9" i="3"/>
  <c r="AP9" i="2"/>
  <c r="AP9" i="3"/>
  <c r="AS9" i="2"/>
  <c r="AS9" i="3"/>
  <c r="AT9" i="2"/>
  <c r="AT9" i="3"/>
  <c r="AV9" i="2"/>
  <c r="AV9" i="3"/>
  <c r="AW9" i="2"/>
  <c r="AW9" i="3"/>
  <c r="AX9" i="2"/>
  <c r="AX9" i="3"/>
  <c r="AY9" i="3"/>
  <c r="BA9" i="2"/>
  <c r="BA9" i="3"/>
  <c r="BB9" i="2"/>
  <c r="BB9" i="3"/>
  <c r="BC9" i="2"/>
  <c r="BC9" i="3"/>
  <c r="BE9" i="2"/>
  <c r="BE9" i="3"/>
  <c r="BF9" i="2"/>
  <c r="BF9" i="3"/>
  <c r="BH9" i="2"/>
  <c r="BH9" i="3"/>
  <c r="BI9" i="2"/>
  <c r="BI9" i="3"/>
  <c r="BN9" i="2"/>
  <c r="BN9" i="3"/>
  <c r="BO9" i="2"/>
  <c r="BO9" i="3"/>
  <c r="BR9" i="2"/>
  <c r="BR9" i="3"/>
  <c r="BS9" i="2"/>
  <c r="BS9" i="3"/>
  <c r="BT9" i="2"/>
  <c r="BT9" i="3"/>
  <c r="BU9" i="2"/>
  <c r="BU9" i="3"/>
  <c r="BX9" i="2"/>
  <c r="BX9" i="3"/>
  <c r="BY9" i="2"/>
  <c r="BY9" i="3"/>
  <c r="BZ9" i="2"/>
  <c r="BZ9" i="3"/>
  <c r="CB9" i="2"/>
  <c r="CB9" i="3"/>
  <c r="CE9" i="2"/>
  <c r="CE9" i="3"/>
  <c r="CG9" i="2"/>
  <c r="CG9" i="3"/>
  <c r="CH9" i="2"/>
  <c r="CH9" i="3"/>
  <c r="CI9" i="2"/>
  <c r="CI9" i="3"/>
  <c r="CJ9" i="2"/>
  <c r="CJ9" i="3"/>
  <c r="CL9" i="2"/>
  <c r="CL9" i="3"/>
  <c r="CN9" i="2"/>
  <c r="CN9" i="3"/>
  <c r="CQ9" i="2"/>
  <c r="CQ9" i="3"/>
  <c r="CS9" i="2"/>
  <c r="CS9" i="3"/>
  <c r="CT9" i="2"/>
  <c r="CT9" i="3"/>
  <c r="CU9" i="2"/>
  <c r="CU9" i="3"/>
  <c r="CW9" i="2"/>
  <c r="CW9" i="3"/>
  <c r="CX9" i="2"/>
  <c r="CX9" i="3"/>
  <c r="CY9" i="2"/>
  <c r="CY9" i="3"/>
  <c r="CZ9" i="2"/>
  <c r="CZ9" i="3"/>
  <c r="DA9" i="2"/>
  <c r="DA9" i="3"/>
  <c r="DB9" i="2"/>
  <c r="DB9" i="3"/>
  <c r="DC9" i="2"/>
  <c r="DC9" i="3"/>
  <c r="DE9" i="2"/>
  <c r="DE9" i="3"/>
  <c r="DF9" i="2"/>
  <c r="DF9" i="3"/>
  <c r="DG9" i="2"/>
  <c r="DG9" i="3"/>
  <c r="DH9" i="2"/>
  <c r="DH9" i="3"/>
  <c r="DI9" i="2"/>
  <c r="DI9" i="3"/>
  <c r="DJ9" i="2"/>
  <c r="DJ9" i="3"/>
  <c r="DK9" i="2"/>
  <c r="DK9" i="3"/>
  <c r="DL9" i="2"/>
  <c r="DL9" i="3"/>
  <c r="DM9" i="2"/>
  <c r="DM9" i="3"/>
  <c r="DN9" i="2"/>
  <c r="DN9" i="3"/>
  <c r="DO9" i="2"/>
  <c r="DO9" i="3"/>
  <c r="DP9" i="2"/>
  <c r="DP9" i="3"/>
  <c r="DQ9" i="2"/>
  <c r="DQ9" i="3"/>
  <c r="DR9" i="2"/>
  <c r="DR9" i="3"/>
  <c r="DS9" i="2"/>
  <c r="DS9" i="3"/>
  <c r="DT9" i="2"/>
  <c r="DT9" i="3"/>
  <c r="DU9" i="2"/>
  <c r="DU9" i="3"/>
  <c r="DV9" i="2"/>
  <c r="DV9" i="3"/>
  <c r="DW9" i="2"/>
  <c r="DW9" i="3"/>
  <c r="DX9" i="2"/>
  <c r="DX9" i="3"/>
  <c r="DY9" i="2"/>
  <c r="DY9" i="3"/>
  <c r="DZ9" i="2"/>
  <c r="DZ9" i="3"/>
  <c r="EB9" i="2"/>
  <c r="EB9" i="3"/>
  <c r="EC9" i="2"/>
  <c r="EC9" i="3"/>
  <c r="ED9" i="2"/>
  <c r="ED9" i="3"/>
  <c r="EE9" i="2"/>
  <c r="EE9" i="3"/>
  <c r="EF9" i="2"/>
  <c r="EF9" i="3"/>
  <c r="EG9" i="2"/>
  <c r="EG9" i="3"/>
  <c r="EH9" i="2"/>
  <c r="EH9" i="3"/>
  <c r="EI9" i="2"/>
  <c r="EI9" i="3"/>
  <c r="EJ9" i="2"/>
  <c r="EJ9" i="3"/>
  <c r="EK9" i="2"/>
  <c r="EK9" i="3"/>
  <c r="EL9" i="2"/>
  <c r="EL9" i="3"/>
  <c r="EM9" i="2"/>
  <c r="EM9" i="3"/>
  <c r="EN9" i="2"/>
  <c r="EN9" i="3"/>
  <c r="EO9" i="2"/>
  <c r="EO9" i="3"/>
  <c r="EP9" i="2"/>
  <c r="EP9" i="3"/>
  <c r="EQ9" i="2"/>
  <c r="EQ9" i="3"/>
  <c r="ER9" i="2"/>
  <c r="ER9" i="3"/>
  <c r="ES9" i="2"/>
  <c r="ES9" i="3"/>
  <c r="ET9" i="2"/>
  <c r="ET9" i="3"/>
  <c r="EU9" i="2"/>
  <c r="EU9" i="3"/>
  <c r="EV9" i="2"/>
  <c r="EV9" i="3"/>
  <c r="EW9" i="2"/>
  <c r="EW9" i="3"/>
  <c r="EX9" i="2"/>
  <c r="EX9" i="3"/>
  <c r="EY9" i="2"/>
  <c r="EY9" i="3"/>
  <c r="EZ9" i="2"/>
  <c r="EZ9" i="3"/>
  <c r="FA9" i="3"/>
  <c r="FB9" i="2"/>
  <c r="FB9" i="3"/>
  <c r="FC9" i="2"/>
  <c r="FC9" i="3"/>
  <c r="FE9" i="2"/>
  <c r="FE9" i="3"/>
  <c r="FF9" i="2"/>
  <c r="FF9" i="3"/>
  <c r="FG9" i="2"/>
  <c r="FG9" i="3"/>
  <c r="FH9" i="2"/>
  <c r="FH9" i="3"/>
  <c r="FI9" i="2"/>
  <c r="FI9" i="3"/>
  <c r="FJ9" i="2"/>
  <c r="FJ9" i="3"/>
  <c r="FK9" i="2"/>
  <c r="FK9" i="3"/>
  <c r="FL9" i="2"/>
  <c r="FL9" i="3"/>
  <c r="FM9" i="2"/>
  <c r="FM9" i="3"/>
  <c r="FN9" i="2"/>
  <c r="FN9" i="3"/>
  <c r="FO9" i="2"/>
  <c r="FO9" i="3"/>
  <c r="FP9" i="2"/>
  <c r="FP9" i="3"/>
  <c r="FQ9" i="2"/>
  <c r="FQ9" i="3"/>
  <c r="FR9" i="2"/>
  <c r="FR9" i="3"/>
  <c r="FS9" i="2"/>
  <c r="FS9" i="3"/>
  <c r="FT9" i="2"/>
  <c r="FT9" i="3"/>
  <c r="FU9" i="2"/>
  <c r="FU9" i="3"/>
  <c r="FV9" i="2"/>
  <c r="FV9" i="3"/>
  <c r="FW9" i="2"/>
  <c r="FW9" i="3"/>
  <c r="FX9" i="2"/>
  <c r="FX9" i="3"/>
  <c r="FY9" i="2"/>
  <c r="FY9" i="3"/>
  <c r="FZ9" i="2"/>
  <c r="FZ9" i="3"/>
  <c r="GA9" i="2"/>
  <c r="GA9" i="3"/>
  <c r="GB9" i="2"/>
  <c r="GB9" i="3"/>
  <c r="GC9" i="2"/>
  <c r="GC9" i="3"/>
  <c r="GD9" i="2"/>
  <c r="GD9" i="3"/>
  <c r="GE9" i="2"/>
  <c r="GE9" i="3"/>
  <c r="GF9" i="2"/>
  <c r="GF9" i="3"/>
  <c r="GG9" i="2"/>
  <c r="GG9" i="3"/>
  <c r="GH9" i="2"/>
  <c r="GH9" i="3"/>
  <c r="GI9" i="2"/>
  <c r="GI9" i="3"/>
  <c r="GJ9" i="2"/>
  <c r="GJ9" i="3"/>
  <c r="GK9" i="2"/>
  <c r="GK9" i="3"/>
  <c r="GM9" i="2"/>
  <c r="GM9" i="3"/>
  <c r="GN9" i="2"/>
  <c r="GN9" i="3"/>
  <c r="GO9" i="2"/>
  <c r="GO9" i="3"/>
  <c r="GP9" i="2"/>
  <c r="GP9" i="3"/>
  <c r="GQ9" i="2"/>
  <c r="GQ9" i="3"/>
  <c r="GR9" i="2"/>
  <c r="GR9" i="3"/>
  <c r="GT9" i="2"/>
  <c r="GT9" i="3"/>
  <c r="GV9" i="2"/>
  <c r="GV9" i="3"/>
  <c r="GW9" i="2"/>
  <c r="GW9" i="3"/>
  <c r="GX9" i="2"/>
  <c r="GX9" i="3"/>
  <c r="GY9" i="2"/>
  <c r="GY9" i="3"/>
  <c r="GZ9" i="2"/>
  <c r="GZ9" i="3"/>
  <c r="HB9" i="2"/>
  <c r="HB9" i="3"/>
  <c r="HC9" i="2"/>
  <c r="HC9" i="3"/>
  <c r="HD9" i="2"/>
  <c r="HD9" i="3"/>
  <c r="HE9" i="2"/>
  <c r="HE9" i="3"/>
  <c r="HF9" i="2"/>
  <c r="HF9" i="3"/>
  <c r="HG9" i="2"/>
  <c r="HG9" i="3"/>
  <c r="HH9" i="2"/>
  <c r="HH9" i="3"/>
  <c r="HI9" i="2"/>
  <c r="HI9" i="3"/>
  <c r="HJ9" i="2"/>
  <c r="HJ9" i="3"/>
  <c r="HK9" i="2"/>
  <c r="HK9" i="3"/>
  <c r="HL9" i="2"/>
  <c r="HL9" i="3"/>
  <c r="HM9" i="2"/>
  <c r="HM9" i="3"/>
  <c r="HO9" i="2"/>
  <c r="HO9" i="3"/>
  <c r="HP9" i="2"/>
  <c r="HP9" i="3"/>
  <c r="HQ9" i="2"/>
  <c r="HQ9" i="3"/>
  <c r="HT9" i="2"/>
  <c r="HT9" i="3"/>
  <c r="HU9" i="2"/>
  <c r="HU9" i="3"/>
  <c r="HV9" i="2"/>
  <c r="HV9" i="3"/>
  <c r="HW9" i="2"/>
  <c r="HW9" i="3"/>
  <c r="HX9" i="2"/>
  <c r="HX9" i="3"/>
  <c r="HY9" i="2"/>
  <c r="HY9" i="3"/>
  <c r="HZ9" i="2"/>
  <c r="HZ9" i="3"/>
  <c r="IA9" i="2"/>
  <c r="IA9" i="3"/>
  <c r="IC9" i="2"/>
  <c r="IC9" i="3"/>
  <c r="ID9" i="2"/>
  <c r="ID9" i="3"/>
  <c r="IE9" i="2"/>
  <c r="IE9" i="3"/>
  <c r="IF9" i="2"/>
  <c r="IF9" i="3"/>
  <c r="IG9" i="2"/>
  <c r="IG9" i="3"/>
  <c r="E10" i="3"/>
  <c r="F10" i="2"/>
  <c r="F10" i="3"/>
  <c r="G10" i="2"/>
  <c r="G10" i="3"/>
  <c r="H10" i="2"/>
  <c r="H10" i="3"/>
  <c r="I10" i="2"/>
  <c r="I10" i="3"/>
  <c r="K10" i="2"/>
  <c r="K10" i="3"/>
  <c r="L10" i="2"/>
  <c r="L10" i="3"/>
  <c r="O10" i="2"/>
  <c r="O10" i="3"/>
  <c r="P10" i="2"/>
  <c r="P10" i="3"/>
  <c r="Q10" i="2"/>
  <c r="Q10" i="3"/>
  <c r="R10" i="2"/>
  <c r="R10" i="3"/>
  <c r="S10" i="2"/>
  <c r="S10" i="3"/>
  <c r="T10" i="2"/>
  <c r="T10" i="3"/>
  <c r="V10" i="2"/>
  <c r="V10" i="3"/>
  <c r="X10" i="2"/>
  <c r="X10" i="3"/>
  <c r="Y10" i="2"/>
  <c r="Y10" i="3"/>
  <c r="AA10" i="2"/>
  <c r="AA10" i="3"/>
  <c r="AD10" i="2"/>
  <c r="AD10" i="3"/>
  <c r="AE10" i="2"/>
  <c r="AE10" i="3"/>
  <c r="AF10" i="2"/>
  <c r="AF10" i="3"/>
  <c r="AG10" i="2"/>
  <c r="AG10" i="3"/>
  <c r="AH10" i="2"/>
  <c r="AH10" i="3"/>
  <c r="AJ10" i="2"/>
  <c r="AJ10" i="3"/>
  <c r="AK10" i="2"/>
  <c r="AK10" i="3"/>
  <c r="AM10" i="2"/>
  <c r="AM10" i="3"/>
  <c r="AN10" i="2"/>
  <c r="AN10" i="3"/>
  <c r="AO10" i="2"/>
  <c r="AO10" i="3"/>
  <c r="AP10" i="2"/>
  <c r="AP10" i="3"/>
  <c r="AS10" i="2"/>
  <c r="AS10" i="3"/>
  <c r="AT10" i="2"/>
  <c r="AT10" i="3"/>
  <c r="AV10" i="2"/>
  <c r="AV10" i="3"/>
  <c r="AW10" i="2"/>
  <c r="AW10" i="3"/>
  <c r="AX10" i="2"/>
  <c r="AX10" i="3"/>
  <c r="AY10" i="3"/>
  <c r="BA10" i="2"/>
  <c r="BA10" i="3"/>
  <c r="BB10" i="2"/>
  <c r="BB10" i="3"/>
  <c r="BC10" i="2"/>
  <c r="BC10" i="3"/>
  <c r="BE10" i="2"/>
  <c r="BE10" i="3"/>
  <c r="BF10" i="2"/>
  <c r="BF10" i="3"/>
  <c r="BH10" i="2"/>
  <c r="BH10" i="3"/>
  <c r="BI10" i="2"/>
  <c r="BI10" i="3"/>
  <c r="BN10" i="2"/>
  <c r="BN10" i="3"/>
  <c r="BO10" i="2"/>
  <c r="BO10" i="3"/>
  <c r="BR10" i="2"/>
  <c r="BR10" i="3"/>
  <c r="BS10" i="2"/>
  <c r="BS10" i="3"/>
  <c r="BT10" i="2"/>
  <c r="BT10" i="3"/>
  <c r="BU10" i="2"/>
  <c r="BU10" i="3"/>
  <c r="BX10" i="2"/>
  <c r="BX10" i="3"/>
  <c r="BY10" i="2"/>
  <c r="BY10" i="3"/>
  <c r="BZ10" i="2"/>
  <c r="BZ10" i="3"/>
  <c r="CB10" i="2"/>
  <c r="CB10" i="3"/>
  <c r="CE10" i="2"/>
  <c r="CE10" i="3"/>
  <c r="CG10" i="2"/>
  <c r="CG10" i="3"/>
  <c r="CH10" i="2"/>
  <c r="CH10" i="3"/>
  <c r="CI10" i="2"/>
  <c r="CI10" i="3"/>
  <c r="CJ10" i="2"/>
  <c r="CJ10" i="3"/>
  <c r="CL10" i="2"/>
  <c r="CL10" i="3"/>
  <c r="CN10" i="2"/>
  <c r="CN10" i="3"/>
  <c r="CQ10" i="2"/>
  <c r="CQ10" i="3"/>
  <c r="CS10" i="2"/>
  <c r="CS10" i="3"/>
  <c r="CT10" i="2"/>
  <c r="CT10" i="3"/>
  <c r="CU10" i="2"/>
  <c r="CU10" i="3"/>
  <c r="CW10" i="2"/>
  <c r="CW10" i="3"/>
  <c r="CX10" i="2"/>
  <c r="CX10" i="3"/>
  <c r="CY10" i="2"/>
  <c r="CY10" i="3"/>
  <c r="CZ10" i="2"/>
  <c r="CZ10" i="3"/>
  <c r="DA10" i="2"/>
  <c r="DA10" i="3"/>
  <c r="DB10" i="2"/>
  <c r="DB10" i="3"/>
  <c r="DC10" i="2"/>
  <c r="DC10" i="3"/>
  <c r="DE10" i="2"/>
  <c r="DE10" i="3"/>
  <c r="DF10" i="2"/>
  <c r="DF10" i="3"/>
  <c r="DG10" i="2"/>
  <c r="DG10" i="3"/>
  <c r="DH10" i="2"/>
  <c r="DH10" i="3"/>
  <c r="DI10" i="2"/>
  <c r="DI10" i="3"/>
  <c r="DJ10" i="2"/>
  <c r="DJ10" i="3"/>
  <c r="DK10" i="2"/>
  <c r="DK10" i="3"/>
  <c r="DL10" i="2"/>
  <c r="DL10" i="3"/>
  <c r="DM10" i="2"/>
  <c r="DM10" i="3"/>
  <c r="DN10" i="2"/>
  <c r="DN10" i="3"/>
  <c r="DO10" i="2"/>
  <c r="DO10" i="3"/>
  <c r="DP10" i="2"/>
  <c r="DP10" i="3"/>
  <c r="DQ10" i="2"/>
  <c r="DQ10" i="3"/>
  <c r="DR10" i="2"/>
  <c r="DR10" i="3"/>
  <c r="DS10" i="2"/>
  <c r="DS10" i="3"/>
  <c r="DT10" i="2"/>
  <c r="DT10" i="3"/>
  <c r="DU10" i="2"/>
  <c r="DU10" i="3"/>
  <c r="DV10" i="2"/>
  <c r="DV10" i="3"/>
  <c r="DW10" i="2"/>
  <c r="DW10" i="3"/>
  <c r="DX10" i="2"/>
  <c r="DX10" i="3"/>
  <c r="DY10" i="2"/>
  <c r="DY10" i="3"/>
  <c r="DZ10" i="2"/>
  <c r="DZ10" i="3"/>
  <c r="EB10" i="2"/>
  <c r="EB10" i="3"/>
  <c r="EC10" i="2"/>
  <c r="EC10" i="3"/>
  <c r="ED10" i="2"/>
  <c r="ED10" i="3"/>
  <c r="EE10" i="2"/>
  <c r="EE10" i="3"/>
  <c r="EF10" i="2"/>
  <c r="EF10" i="3"/>
  <c r="EG10" i="2"/>
  <c r="EG10" i="3"/>
  <c r="EH10" i="2"/>
  <c r="EH10" i="3"/>
  <c r="EI10" i="2"/>
  <c r="EI10" i="3"/>
  <c r="EJ10" i="2"/>
  <c r="EJ10" i="3"/>
  <c r="EK10" i="2"/>
  <c r="EK10" i="3"/>
  <c r="EL10" i="2"/>
  <c r="EL10" i="3"/>
  <c r="EM10" i="2"/>
  <c r="EM10" i="3"/>
  <c r="EN10" i="2"/>
  <c r="EN10" i="3"/>
  <c r="EO10" i="2"/>
  <c r="EO10" i="3"/>
  <c r="EP10" i="2"/>
  <c r="EP10" i="3"/>
  <c r="EQ10" i="2"/>
  <c r="EQ10" i="3"/>
  <c r="ER10" i="2"/>
  <c r="ER10" i="3"/>
  <c r="ES10" i="2"/>
  <c r="ES10" i="3"/>
  <c r="ET10" i="2"/>
  <c r="ET10" i="3"/>
  <c r="EU10" i="2"/>
  <c r="EU10" i="3"/>
  <c r="EV10" i="2"/>
  <c r="EV10" i="3"/>
  <c r="EW10" i="2"/>
  <c r="EW10" i="3"/>
  <c r="EX10" i="2"/>
  <c r="EX10" i="3"/>
  <c r="EY10" i="2"/>
  <c r="EY10" i="3"/>
  <c r="EZ10" i="2"/>
  <c r="EZ10" i="3"/>
  <c r="FA10" i="3"/>
  <c r="FB10" i="2"/>
  <c r="FB10" i="3"/>
  <c r="FC10" i="2"/>
  <c r="FC10" i="3"/>
  <c r="FE10" i="2"/>
  <c r="FE10" i="3"/>
  <c r="FF10" i="2"/>
  <c r="FF10" i="3"/>
  <c r="FG10" i="2"/>
  <c r="FG10" i="3"/>
  <c r="FH10" i="2"/>
  <c r="FH10" i="3"/>
  <c r="FI10" i="2"/>
  <c r="FI10" i="3"/>
  <c r="FJ10" i="2"/>
  <c r="FJ10" i="3"/>
  <c r="FK10" i="2"/>
  <c r="FK10" i="3"/>
  <c r="FL10" i="2"/>
  <c r="FL10" i="3"/>
  <c r="FM10" i="2"/>
  <c r="FM10" i="3"/>
  <c r="FN10" i="2"/>
  <c r="FN10" i="3"/>
  <c r="FO10" i="2"/>
  <c r="FO10" i="3"/>
  <c r="FP10" i="2"/>
  <c r="FP10" i="3"/>
  <c r="FQ10" i="2"/>
  <c r="FQ10" i="3"/>
  <c r="FR10" i="2"/>
  <c r="FR10" i="3"/>
  <c r="FS10" i="2"/>
  <c r="FS10" i="3"/>
  <c r="FT10" i="2"/>
  <c r="FT10" i="3"/>
  <c r="FU10" i="2"/>
  <c r="FU10" i="3"/>
  <c r="FV10" i="2"/>
  <c r="FV10" i="3"/>
  <c r="FW10" i="2"/>
  <c r="FW10" i="3"/>
  <c r="FX10" i="2"/>
  <c r="FX10" i="3"/>
  <c r="FY10" i="2"/>
  <c r="FY10" i="3"/>
  <c r="FZ10" i="2"/>
  <c r="FZ10" i="3"/>
  <c r="GA10" i="2"/>
  <c r="GA10" i="3"/>
  <c r="GB10" i="2"/>
  <c r="GB10" i="3"/>
  <c r="GC10" i="2"/>
  <c r="GC10" i="3"/>
  <c r="GD10" i="2"/>
  <c r="GD10" i="3"/>
  <c r="GE10" i="2"/>
  <c r="GE10" i="3"/>
  <c r="GF10" i="2"/>
  <c r="GF10" i="3"/>
  <c r="GG10" i="2"/>
  <c r="GG10" i="3"/>
  <c r="GH10" i="2"/>
  <c r="GH10" i="3"/>
  <c r="GI10" i="2"/>
  <c r="GI10" i="3"/>
  <c r="GJ10" i="2"/>
  <c r="GJ10" i="3"/>
  <c r="GK10" i="2"/>
  <c r="GK10" i="3"/>
  <c r="GM10" i="2"/>
  <c r="GM10" i="3"/>
  <c r="GN10" i="2"/>
  <c r="GN10" i="3"/>
  <c r="GO10" i="2"/>
  <c r="GO10" i="3"/>
  <c r="GP10" i="2"/>
  <c r="GP10" i="3"/>
  <c r="GQ10" i="2"/>
  <c r="GQ10" i="3"/>
  <c r="GR10" i="2"/>
  <c r="GR10" i="3"/>
  <c r="GT10" i="2"/>
  <c r="GT10" i="3"/>
  <c r="GV10" i="2"/>
  <c r="GV10" i="3"/>
  <c r="GW10" i="2"/>
  <c r="GW10" i="3"/>
  <c r="GX10" i="2"/>
  <c r="GX10" i="3"/>
  <c r="GY10" i="2"/>
  <c r="GY10" i="3"/>
  <c r="GZ10" i="2"/>
  <c r="GZ10" i="3"/>
  <c r="HB10" i="2"/>
  <c r="HB10" i="3"/>
  <c r="HC10" i="2"/>
  <c r="HC10" i="3"/>
  <c r="HD10" i="2"/>
  <c r="HD10" i="3"/>
  <c r="HE10" i="2"/>
  <c r="HE10" i="3"/>
  <c r="HF10" i="2"/>
  <c r="HF10" i="3"/>
  <c r="HG10" i="2"/>
  <c r="HG10" i="3"/>
  <c r="HH10" i="2"/>
  <c r="HH10" i="3"/>
  <c r="HI10" i="2"/>
  <c r="HI10" i="3"/>
  <c r="HJ10" i="2"/>
  <c r="HJ10" i="3"/>
  <c r="HK10" i="2"/>
  <c r="HK10" i="3"/>
  <c r="HL10" i="2"/>
  <c r="HL10" i="3"/>
  <c r="HM10" i="2"/>
  <c r="HM10" i="3"/>
  <c r="HO10" i="2"/>
  <c r="HO10" i="3"/>
  <c r="HP10" i="2"/>
  <c r="HP10" i="3"/>
  <c r="HQ10" i="2"/>
  <c r="HQ10" i="3"/>
  <c r="HT10" i="2"/>
  <c r="HT10" i="3"/>
  <c r="HU10" i="2"/>
  <c r="HU10" i="3"/>
  <c r="HV10" i="2"/>
  <c r="HV10" i="3"/>
  <c r="HW10" i="2"/>
  <c r="HW10" i="3"/>
  <c r="HX10" i="2"/>
  <c r="HX10" i="3"/>
  <c r="HY10" i="2"/>
  <c r="HY10" i="3"/>
  <c r="HZ10" i="2"/>
  <c r="HZ10" i="3"/>
  <c r="IA10" i="2"/>
  <c r="IA10" i="3"/>
  <c r="IC10" i="2"/>
  <c r="IC10" i="3"/>
  <c r="ID10" i="2"/>
  <c r="ID10" i="3"/>
  <c r="IE10" i="2"/>
  <c r="IE10" i="3"/>
  <c r="IF10" i="2"/>
  <c r="IF10" i="3"/>
  <c r="IG10" i="2"/>
  <c r="IG10" i="3"/>
  <c r="E11" i="3"/>
  <c r="F11" i="2"/>
  <c r="F11" i="3"/>
  <c r="G11" i="2"/>
  <c r="G11" i="3"/>
  <c r="H11" i="2"/>
  <c r="H11" i="3"/>
  <c r="I11" i="2"/>
  <c r="I11" i="3"/>
  <c r="K11" i="2"/>
  <c r="K11" i="3"/>
  <c r="L11" i="2"/>
  <c r="L11" i="3"/>
  <c r="O11" i="2"/>
  <c r="O11" i="3"/>
  <c r="P11" i="2"/>
  <c r="P11" i="3"/>
  <c r="Q11" i="2"/>
  <c r="Q11" i="3"/>
  <c r="R11" i="2"/>
  <c r="R11" i="3"/>
  <c r="S11" i="2"/>
  <c r="S11" i="3"/>
  <c r="T11" i="2"/>
  <c r="T11" i="3"/>
  <c r="V11" i="2"/>
  <c r="V11" i="3"/>
  <c r="X11" i="2"/>
  <c r="X11" i="3"/>
  <c r="Y11" i="2"/>
  <c r="Y11" i="3"/>
  <c r="AA11" i="2"/>
  <c r="AA11" i="3"/>
  <c r="AD11" i="2"/>
  <c r="AD11" i="3"/>
  <c r="AE11" i="2"/>
  <c r="AE11" i="3"/>
  <c r="AF11" i="2"/>
  <c r="AF11" i="3"/>
  <c r="AG11" i="2"/>
  <c r="AG11" i="3"/>
  <c r="AH11" i="2"/>
  <c r="AH11" i="3"/>
  <c r="AJ11" i="2"/>
  <c r="AJ11" i="3"/>
  <c r="AK11" i="2"/>
  <c r="AK11" i="3"/>
  <c r="AM11" i="2"/>
  <c r="AM11" i="3"/>
  <c r="AN11" i="2"/>
  <c r="AN11" i="3"/>
  <c r="AO11" i="2"/>
  <c r="AO11" i="3"/>
  <c r="AP11" i="2"/>
  <c r="AP11" i="3"/>
  <c r="AS11" i="2"/>
  <c r="AS11" i="3"/>
  <c r="AT11" i="2"/>
  <c r="AT11" i="3"/>
  <c r="AV11" i="2"/>
  <c r="AV11" i="3"/>
  <c r="AW11" i="2"/>
  <c r="AW11" i="3"/>
  <c r="AX11" i="2"/>
  <c r="AX11" i="3"/>
  <c r="AY11" i="3"/>
  <c r="BA11" i="2"/>
  <c r="BA11" i="3"/>
  <c r="BB11" i="2"/>
  <c r="BB11" i="3"/>
  <c r="BC11" i="2"/>
  <c r="BC11" i="3"/>
  <c r="BE11" i="2"/>
  <c r="BE11" i="3"/>
  <c r="BF11" i="2"/>
  <c r="BF11" i="3"/>
  <c r="BH11" i="2"/>
  <c r="BH11" i="3"/>
  <c r="BI11" i="2"/>
  <c r="BI11" i="3"/>
  <c r="BN11" i="2"/>
  <c r="BN11" i="3"/>
  <c r="BO11" i="2"/>
  <c r="BO11" i="3"/>
  <c r="BR11" i="2"/>
  <c r="BR11" i="3"/>
  <c r="BS11" i="2"/>
  <c r="BS11" i="3"/>
  <c r="BT11" i="2"/>
  <c r="BT11" i="3"/>
  <c r="BU11" i="2"/>
  <c r="BU11" i="3"/>
  <c r="BX11" i="2"/>
  <c r="BX11" i="3"/>
  <c r="BY11" i="2"/>
  <c r="BY11" i="3"/>
  <c r="BZ11" i="2"/>
  <c r="BZ11" i="3"/>
  <c r="CB11" i="2"/>
  <c r="CB11" i="3"/>
  <c r="CE11" i="2"/>
  <c r="CE11" i="3"/>
  <c r="CG11" i="2"/>
  <c r="CG11" i="3"/>
  <c r="CH11" i="2"/>
  <c r="CH11" i="3"/>
  <c r="CI11" i="2"/>
  <c r="CI11" i="3"/>
  <c r="CJ11" i="2"/>
  <c r="CJ11" i="3"/>
  <c r="CL11" i="2"/>
  <c r="CL11" i="3"/>
  <c r="CN11" i="2"/>
  <c r="CN11" i="3"/>
  <c r="CQ11" i="2"/>
  <c r="CQ11" i="3"/>
  <c r="CS11" i="2"/>
  <c r="CS11" i="3"/>
  <c r="CT11" i="2"/>
  <c r="CT11" i="3"/>
  <c r="CU11" i="2"/>
  <c r="CU11" i="3"/>
  <c r="CW11" i="2"/>
  <c r="CW11" i="3"/>
  <c r="CX11" i="2"/>
  <c r="CX11" i="3"/>
  <c r="CY11" i="2"/>
  <c r="CY11" i="3"/>
  <c r="CZ11" i="2"/>
  <c r="CZ11" i="3"/>
  <c r="DA11" i="2"/>
  <c r="DA11" i="3"/>
  <c r="DB11" i="2"/>
  <c r="DB11" i="3"/>
  <c r="DC11" i="2"/>
  <c r="DC11" i="3"/>
  <c r="DE11" i="2"/>
  <c r="DE11" i="3"/>
  <c r="DF11" i="2"/>
  <c r="DF11" i="3"/>
  <c r="DG11" i="2"/>
  <c r="DG11" i="3"/>
  <c r="DH11" i="2"/>
  <c r="DH11" i="3"/>
  <c r="DI11" i="2"/>
  <c r="DI11" i="3"/>
  <c r="DJ11" i="2"/>
  <c r="DJ11" i="3"/>
  <c r="DK11" i="2"/>
  <c r="DK11" i="3"/>
  <c r="DL11" i="2"/>
  <c r="DL11" i="3"/>
  <c r="DM11" i="2"/>
  <c r="DM11" i="3"/>
  <c r="DN11" i="2"/>
  <c r="DN11" i="3"/>
  <c r="DO11" i="2"/>
  <c r="DO11" i="3"/>
  <c r="DP11" i="2"/>
  <c r="DP11" i="3"/>
  <c r="DQ11" i="2"/>
  <c r="DQ11" i="3"/>
  <c r="DR11" i="2"/>
  <c r="DR11" i="3"/>
  <c r="DS11" i="2"/>
  <c r="DS11" i="3"/>
  <c r="DT11" i="2"/>
  <c r="DT11" i="3"/>
  <c r="DU11" i="2"/>
  <c r="DU11" i="3"/>
  <c r="DV11" i="2"/>
  <c r="DV11" i="3"/>
  <c r="DW11" i="2"/>
  <c r="DW11" i="3"/>
  <c r="DX11" i="2"/>
  <c r="DX11" i="3"/>
  <c r="DY11" i="2"/>
  <c r="DY11" i="3"/>
  <c r="DZ11" i="2"/>
  <c r="DZ11" i="3"/>
  <c r="EB11" i="2"/>
  <c r="EB11" i="3"/>
  <c r="EC11" i="2"/>
  <c r="EC11" i="3"/>
  <c r="ED11" i="2"/>
  <c r="ED11" i="3"/>
  <c r="EE11" i="2"/>
  <c r="EE11" i="3"/>
  <c r="EF11" i="2"/>
  <c r="EF11" i="3"/>
  <c r="EG11" i="2"/>
  <c r="EG11" i="3"/>
  <c r="EH11" i="2"/>
  <c r="EH11" i="3"/>
  <c r="EI11" i="2"/>
  <c r="EI11" i="3"/>
  <c r="EJ11" i="2"/>
  <c r="EJ11" i="3"/>
  <c r="EK11" i="2"/>
  <c r="EK11" i="3"/>
  <c r="EL11" i="2"/>
  <c r="EL11" i="3"/>
  <c r="EM11" i="2"/>
  <c r="EM11" i="3"/>
  <c r="EN11" i="2"/>
  <c r="EN11" i="3"/>
  <c r="EO11" i="2"/>
  <c r="EO11" i="3"/>
  <c r="EP11" i="2"/>
  <c r="EP11" i="3"/>
  <c r="EQ11" i="2"/>
  <c r="EQ11" i="3"/>
  <c r="ER11" i="2"/>
  <c r="ER11" i="3"/>
  <c r="ES11" i="2"/>
  <c r="ES11" i="3"/>
  <c r="ET11" i="2"/>
  <c r="ET11" i="3"/>
  <c r="EU11" i="2"/>
  <c r="EU11" i="3"/>
  <c r="EV11" i="2"/>
  <c r="EV11" i="3"/>
  <c r="EW11" i="2"/>
  <c r="EW11" i="3"/>
  <c r="EX11" i="2"/>
  <c r="EX11" i="3"/>
  <c r="EY11" i="2"/>
  <c r="EY11" i="3"/>
  <c r="EZ11" i="2"/>
  <c r="EZ11" i="3"/>
  <c r="FA11" i="3"/>
  <c r="FB11" i="2"/>
  <c r="FB11" i="3"/>
  <c r="FC11" i="2"/>
  <c r="FC11" i="3"/>
  <c r="FE11" i="2"/>
  <c r="FE11" i="3"/>
  <c r="FF11" i="2"/>
  <c r="FF11" i="3"/>
  <c r="FG11" i="2"/>
  <c r="FG11" i="3"/>
  <c r="FH11" i="2"/>
  <c r="FH11" i="3"/>
  <c r="FI11" i="2"/>
  <c r="FI11" i="3"/>
  <c r="FJ11" i="2"/>
  <c r="FJ11" i="3"/>
  <c r="FK11" i="2"/>
  <c r="FK11" i="3"/>
  <c r="FL11" i="2"/>
  <c r="FL11" i="3"/>
  <c r="FM11" i="2"/>
  <c r="FM11" i="3"/>
  <c r="FN11" i="2"/>
  <c r="FN11" i="3"/>
  <c r="FO11" i="2"/>
  <c r="FO11" i="3"/>
  <c r="FP11" i="2"/>
  <c r="FP11" i="3"/>
  <c r="FQ11" i="2"/>
  <c r="FQ11" i="3"/>
  <c r="FR11" i="2"/>
  <c r="FR11" i="3"/>
  <c r="FS11" i="2"/>
  <c r="FS11" i="3"/>
  <c r="FT11" i="2"/>
  <c r="FT11" i="3"/>
  <c r="FU11" i="2"/>
  <c r="FU11" i="3"/>
  <c r="FV11" i="2"/>
  <c r="FV11" i="3"/>
  <c r="FW11" i="2"/>
  <c r="FW11" i="3"/>
  <c r="FX11" i="2"/>
  <c r="FX11" i="3"/>
  <c r="FY11" i="2"/>
  <c r="FY11" i="3"/>
  <c r="FZ11" i="2"/>
  <c r="FZ11" i="3"/>
  <c r="GA11" i="2"/>
  <c r="GA11" i="3"/>
  <c r="GB11" i="2"/>
  <c r="GB11" i="3"/>
  <c r="GC11" i="2"/>
  <c r="GC11" i="3"/>
  <c r="GD11" i="2"/>
  <c r="GD11" i="3"/>
  <c r="GE11" i="2"/>
  <c r="GE11" i="3"/>
  <c r="GF11" i="2"/>
  <c r="GF11" i="3"/>
  <c r="GG11" i="2"/>
  <c r="GG11" i="3"/>
  <c r="GH11" i="2"/>
  <c r="GH11" i="3"/>
  <c r="GI11" i="2"/>
  <c r="GI11" i="3"/>
  <c r="GJ11" i="2"/>
  <c r="GJ11" i="3"/>
  <c r="GK11" i="2"/>
  <c r="GK11" i="3"/>
  <c r="GM11" i="2"/>
  <c r="GM11" i="3"/>
  <c r="GN11" i="2"/>
  <c r="GN11" i="3"/>
  <c r="GO11" i="2"/>
  <c r="GO11" i="3"/>
  <c r="GP11" i="2"/>
  <c r="GP11" i="3"/>
  <c r="GQ11" i="2"/>
  <c r="GQ11" i="3"/>
  <c r="GR11" i="2"/>
  <c r="GR11" i="3"/>
  <c r="GT11" i="2"/>
  <c r="GT11" i="3"/>
  <c r="GV11" i="2"/>
  <c r="GV11" i="3"/>
  <c r="GW11" i="2"/>
  <c r="GW11" i="3"/>
  <c r="GX11" i="2"/>
  <c r="GX11" i="3"/>
  <c r="GY11" i="2"/>
  <c r="GY11" i="3"/>
  <c r="GZ11" i="2"/>
  <c r="GZ11" i="3"/>
  <c r="HB11" i="2"/>
  <c r="HB11" i="3"/>
  <c r="HC11" i="2"/>
  <c r="HC11" i="3"/>
  <c r="HD11" i="2"/>
  <c r="HD11" i="3"/>
  <c r="HE11" i="2"/>
  <c r="HE11" i="3"/>
  <c r="HF11" i="2"/>
  <c r="HF11" i="3"/>
  <c r="HG11" i="2"/>
  <c r="HG11" i="3"/>
  <c r="HH11" i="2"/>
  <c r="HH11" i="3"/>
  <c r="HI11" i="2"/>
  <c r="HI11" i="3"/>
  <c r="HJ11" i="2"/>
  <c r="HJ11" i="3"/>
  <c r="HK11" i="2"/>
  <c r="HK11" i="3"/>
  <c r="HL11" i="2"/>
  <c r="HL11" i="3"/>
  <c r="HM11" i="2"/>
  <c r="HM11" i="3"/>
  <c r="HO11" i="2"/>
  <c r="HO11" i="3"/>
  <c r="HP11" i="2"/>
  <c r="HP11" i="3"/>
  <c r="HQ11" i="2"/>
  <c r="HQ11" i="3"/>
  <c r="HT11" i="2"/>
  <c r="HT11" i="3"/>
  <c r="HU11" i="2"/>
  <c r="HU11" i="3"/>
  <c r="HV11" i="2"/>
  <c r="HV11" i="3"/>
  <c r="HW11" i="2"/>
  <c r="HW11" i="3"/>
  <c r="HX11" i="2"/>
  <c r="HX11" i="3"/>
  <c r="HY11" i="2"/>
  <c r="HY11" i="3"/>
  <c r="HZ11" i="2"/>
  <c r="HZ11" i="3"/>
  <c r="IA11" i="2"/>
  <c r="IA11" i="3"/>
  <c r="IC11" i="2"/>
  <c r="IC11" i="3"/>
  <c r="ID11" i="2"/>
  <c r="ID11" i="3"/>
  <c r="IE11" i="2"/>
  <c r="IE11" i="3"/>
  <c r="IF11" i="2"/>
  <c r="IF11" i="3"/>
  <c r="IG11" i="2"/>
  <c r="IG11" i="3"/>
  <c r="E12" i="3"/>
  <c r="F12" i="2"/>
  <c r="F12" i="3"/>
  <c r="G12" i="2"/>
  <c r="G12" i="3"/>
  <c r="H12" i="2"/>
  <c r="H12" i="3"/>
  <c r="I12" i="2"/>
  <c r="I12" i="3"/>
  <c r="K12" i="2"/>
  <c r="K12" i="3"/>
  <c r="L12" i="2"/>
  <c r="L12" i="3"/>
  <c r="O12" i="2"/>
  <c r="O12" i="3"/>
  <c r="P12" i="2"/>
  <c r="P12" i="3"/>
  <c r="Q12" i="2"/>
  <c r="Q12" i="3"/>
  <c r="R12" i="2"/>
  <c r="R12" i="3"/>
  <c r="S12" i="2"/>
  <c r="S12" i="3"/>
  <c r="T12" i="2"/>
  <c r="T12" i="3"/>
  <c r="V12" i="2"/>
  <c r="V12" i="3"/>
  <c r="X12" i="2"/>
  <c r="X12" i="3"/>
  <c r="Y12" i="2"/>
  <c r="Y12" i="3"/>
  <c r="AA12" i="2"/>
  <c r="AA12" i="3"/>
  <c r="AD12" i="2"/>
  <c r="AD12" i="3"/>
  <c r="AE12" i="2"/>
  <c r="AE12" i="3"/>
  <c r="AF12" i="2"/>
  <c r="AF12" i="3"/>
  <c r="AG12" i="2"/>
  <c r="AG12" i="3"/>
  <c r="AH12" i="2"/>
  <c r="AH12" i="3"/>
  <c r="AJ12" i="2"/>
  <c r="AJ12" i="3"/>
  <c r="AK12" i="2"/>
  <c r="AK12" i="3"/>
  <c r="AM12" i="2"/>
  <c r="AM12" i="3"/>
  <c r="AN12" i="2"/>
  <c r="AN12" i="3"/>
  <c r="AO12" i="2"/>
  <c r="AO12" i="3"/>
  <c r="AP12" i="2"/>
  <c r="AP12" i="3"/>
  <c r="AS12" i="2"/>
  <c r="AS12" i="3"/>
  <c r="AT12" i="2"/>
  <c r="AT12" i="3"/>
  <c r="AV12" i="2"/>
  <c r="AV12" i="3"/>
  <c r="AW12" i="2"/>
  <c r="AW12" i="3"/>
  <c r="AX12" i="2"/>
  <c r="AX12" i="3"/>
  <c r="AY12" i="3"/>
  <c r="BA12" i="2"/>
  <c r="BA12" i="3"/>
  <c r="BB12" i="2"/>
  <c r="BB12" i="3"/>
  <c r="BC12" i="2"/>
  <c r="BC12" i="3"/>
  <c r="BE12" i="2"/>
  <c r="BE12" i="3"/>
  <c r="BF12" i="2"/>
  <c r="BF12" i="3"/>
  <c r="BH12" i="2"/>
  <c r="BH12" i="3"/>
  <c r="BI12" i="2"/>
  <c r="BI12" i="3"/>
  <c r="BN12" i="2"/>
  <c r="BN12" i="3"/>
  <c r="BO12" i="2"/>
  <c r="BO12" i="3"/>
  <c r="BR12" i="2"/>
  <c r="BR12" i="3"/>
  <c r="BS12" i="2"/>
  <c r="BS12" i="3"/>
  <c r="BT12" i="2"/>
  <c r="BT12" i="3"/>
  <c r="BU12" i="2"/>
  <c r="BU12" i="3"/>
  <c r="BX12" i="2"/>
  <c r="BX12" i="3"/>
  <c r="BY12" i="2"/>
  <c r="BY12" i="3"/>
  <c r="BZ12" i="2"/>
  <c r="BZ12" i="3"/>
  <c r="CB12" i="2"/>
  <c r="CB12" i="3"/>
  <c r="CE12" i="2"/>
  <c r="CE12" i="3"/>
  <c r="CG12" i="2"/>
  <c r="CG12" i="3"/>
  <c r="CH12" i="2"/>
  <c r="CH12" i="3"/>
  <c r="CI12" i="2"/>
  <c r="CI12" i="3"/>
  <c r="CJ12" i="2"/>
  <c r="CJ12" i="3"/>
  <c r="CL12" i="2"/>
  <c r="CL12" i="3"/>
  <c r="CN12" i="2"/>
  <c r="CN12" i="3"/>
  <c r="CQ12" i="2"/>
  <c r="CQ12" i="3"/>
  <c r="CS12" i="2"/>
  <c r="CS12" i="3"/>
  <c r="CT12" i="2"/>
  <c r="CT12" i="3"/>
  <c r="CU12" i="2"/>
  <c r="CU12" i="3"/>
  <c r="CW12" i="2"/>
  <c r="CW12" i="3"/>
  <c r="CX12" i="2"/>
  <c r="CX12" i="3"/>
  <c r="CY12" i="2"/>
  <c r="CY12" i="3"/>
  <c r="CZ12" i="2"/>
  <c r="CZ12" i="3"/>
  <c r="DA12" i="2"/>
  <c r="DA12" i="3"/>
  <c r="DB12" i="2"/>
  <c r="DB12" i="3"/>
  <c r="DC12" i="2"/>
  <c r="DC12" i="3"/>
  <c r="DE12" i="2"/>
  <c r="DE12" i="3"/>
  <c r="DF12" i="2"/>
  <c r="DF12" i="3"/>
  <c r="DG12" i="2"/>
  <c r="DG12" i="3"/>
  <c r="DH12" i="2"/>
  <c r="DH12" i="3"/>
  <c r="DI12" i="2"/>
  <c r="DI12" i="3"/>
  <c r="DJ12" i="2"/>
  <c r="DJ12" i="3"/>
  <c r="DK12" i="2"/>
  <c r="DK12" i="3"/>
  <c r="DL12" i="2"/>
  <c r="DL12" i="3"/>
  <c r="DM12" i="2"/>
  <c r="DM12" i="3"/>
  <c r="DN12" i="2"/>
  <c r="DN12" i="3"/>
  <c r="DO12" i="2"/>
  <c r="DO12" i="3"/>
  <c r="DP12" i="2"/>
  <c r="DP12" i="3"/>
  <c r="DQ12" i="2"/>
  <c r="DQ12" i="3"/>
  <c r="DR12" i="2"/>
  <c r="DR12" i="3"/>
  <c r="DS12" i="2"/>
  <c r="DS12" i="3"/>
  <c r="DT12" i="2"/>
  <c r="DT12" i="3"/>
  <c r="DU12" i="2"/>
  <c r="DU12" i="3"/>
  <c r="DV12" i="2"/>
  <c r="DV12" i="3"/>
  <c r="DW12" i="2"/>
  <c r="DW12" i="3"/>
  <c r="DX12" i="2"/>
  <c r="DX12" i="3"/>
  <c r="DY12" i="2"/>
  <c r="DY12" i="3"/>
  <c r="DZ12" i="2"/>
  <c r="DZ12" i="3"/>
  <c r="EB12" i="2"/>
  <c r="EB12" i="3"/>
  <c r="EC12" i="2"/>
  <c r="EC12" i="3"/>
  <c r="ED12" i="2"/>
  <c r="ED12" i="3"/>
  <c r="EE12" i="2"/>
  <c r="EE12" i="3"/>
  <c r="EF12" i="2"/>
  <c r="EF12" i="3"/>
  <c r="EG12" i="2"/>
  <c r="EG12" i="3"/>
  <c r="EH12" i="2"/>
  <c r="EH12" i="3"/>
  <c r="EI12" i="2"/>
  <c r="EI12" i="3"/>
  <c r="EJ12" i="2"/>
  <c r="EJ12" i="3"/>
  <c r="EK12" i="2"/>
  <c r="EK12" i="3"/>
  <c r="EL12" i="2"/>
  <c r="EL12" i="3"/>
  <c r="EM12" i="2"/>
  <c r="EM12" i="3"/>
  <c r="EN12" i="2"/>
  <c r="EN12" i="3"/>
  <c r="EO12" i="2"/>
  <c r="EO12" i="3"/>
  <c r="EP12" i="2"/>
  <c r="EP12" i="3"/>
  <c r="EQ12" i="2"/>
  <c r="EQ12" i="3"/>
  <c r="ER12" i="2"/>
  <c r="ER12" i="3"/>
  <c r="ES12" i="2"/>
  <c r="ES12" i="3"/>
  <c r="ET12" i="2"/>
  <c r="ET12" i="3"/>
  <c r="EU12" i="2"/>
  <c r="EU12" i="3"/>
  <c r="EV12" i="2"/>
  <c r="EV12" i="3"/>
  <c r="EW12" i="2"/>
  <c r="EW12" i="3"/>
  <c r="EX12" i="2"/>
  <c r="EX12" i="3"/>
  <c r="EY12" i="2"/>
  <c r="EY12" i="3"/>
  <c r="EZ12" i="2"/>
  <c r="EZ12" i="3"/>
  <c r="FA12" i="3"/>
  <c r="FB12" i="2"/>
  <c r="FB12" i="3"/>
  <c r="FC12" i="2"/>
  <c r="FC12" i="3"/>
  <c r="FE12" i="2"/>
  <c r="FE12" i="3"/>
  <c r="FF12" i="2"/>
  <c r="FF12" i="3"/>
  <c r="FG12" i="2"/>
  <c r="FG12" i="3"/>
  <c r="FH12" i="2"/>
  <c r="FH12" i="3"/>
  <c r="FI12" i="2"/>
  <c r="FI12" i="3"/>
  <c r="FJ12" i="2"/>
  <c r="FJ12" i="3"/>
  <c r="FK12" i="2"/>
  <c r="FK12" i="3"/>
  <c r="FL12" i="2"/>
  <c r="FL12" i="3"/>
  <c r="FM12" i="2"/>
  <c r="FM12" i="3"/>
  <c r="FN12" i="2"/>
  <c r="FN12" i="3"/>
  <c r="FO12" i="2"/>
  <c r="FO12" i="3"/>
  <c r="FP12" i="2"/>
  <c r="FP12" i="3"/>
  <c r="FQ12" i="2"/>
  <c r="FQ12" i="3"/>
  <c r="FR12" i="2"/>
  <c r="FR12" i="3"/>
  <c r="FS12" i="2"/>
  <c r="FS12" i="3"/>
  <c r="FT12" i="2"/>
  <c r="FT12" i="3"/>
  <c r="FU12" i="2"/>
  <c r="FU12" i="3"/>
  <c r="FV12" i="2"/>
  <c r="FV12" i="3"/>
  <c r="FW12" i="2"/>
  <c r="FW12" i="3"/>
  <c r="FX12" i="2"/>
  <c r="FX12" i="3"/>
  <c r="FY12" i="2"/>
  <c r="FY12" i="3"/>
  <c r="FZ12" i="2"/>
  <c r="FZ12" i="3"/>
  <c r="GA12" i="2"/>
  <c r="GA12" i="3"/>
  <c r="GB12" i="2"/>
  <c r="GB12" i="3"/>
  <c r="GC12" i="2"/>
  <c r="GC12" i="3"/>
  <c r="GD12" i="2"/>
  <c r="GD12" i="3"/>
  <c r="GE12" i="2"/>
  <c r="GE12" i="3"/>
  <c r="GF12" i="2"/>
  <c r="GF12" i="3"/>
  <c r="GG12" i="2"/>
  <c r="GG12" i="3"/>
  <c r="GH12" i="2"/>
  <c r="GH12" i="3"/>
  <c r="GI12" i="2"/>
  <c r="GI12" i="3"/>
  <c r="GJ12" i="2"/>
  <c r="GJ12" i="3"/>
  <c r="GK12" i="2"/>
  <c r="GK12" i="3"/>
  <c r="GM12" i="2"/>
  <c r="GM12" i="3"/>
  <c r="GN12" i="2"/>
  <c r="GN12" i="3"/>
  <c r="GO12" i="2"/>
  <c r="GO12" i="3"/>
  <c r="GP12" i="2"/>
  <c r="GP12" i="3"/>
  <c r="GQ12" i="2"/>
  <c r="GQ12" i="3"/>
  <c r="GR12" i="2"/>
  <c r="GR12" i="3"/>
  <c r="GT12" i="2"/>
  <c r="GT12" i="3"/>
  <c r="GV12" i="2"/>
  <c r="GV12" i="3"/>
  <c r="GW12" i="2"/>
  <c r="GW12" i="3"/>
  <c r="GX12" i="2"/>
  <c r="GX12" i="3"/>
  <c r="GY12" i="2"/>
  <c r="GY12" i="3"/>
  <c r="GZ12" i="2"/>
  <c r="GZ12" i="3"/>
  <c r="HB12" i="2"/>
  <c r="HB12" i="3"/>
  <c r="HC12" i="2"/>
  <c r="HC12" i="3"/>
  <c r="HD12" i="2"/>
  <c r="HD12" i="3"/>
  <c r="HE12" i="2"/>
  <c r="HE12" i="3"/>
  <c r="HF12" i="2"/>
  <c r="HF12" i="3"/>
  <c r="HG12" i="2"/>
  <c r="HG12" i="3"/>
  <c r="HH12" i="2"/>
  <c r="HH12" i="3"/>
  <c r="HI12" i="2"/>
  <c r="HI12" i="3"/>
  <c r="HJ12" i="2"/>
  <c r="HJ12" i="3"/>
  <c r="HK12" i="2"/>
  <c r="HK12" i="3"/>
  <c r="HL12" i="2"/>
  <c r="HL12" i="3"/>
  <c r="HM12" i="2"/>
  <c r="HM12" i="3"/>
  <c r="HO12" i="2"/>
  <c r="HO12" i="3"/>
  <c r="HP12" i="2"/>
  <c r="HP12" i="3"/>
  <c r="HQ12" i="2"/>
  <c r="HQ12" i="3"/>
  <c r="HT12" i="2"/>
  <c r="HT12" i="3"/>
  <c r="HU12" i="2"/>
  <c r="HU12" i="3"/>
  <c r="HV12" i="2"/>
  <c r="HV12" i="3"/>
  <c r="HW12" i="2"/>
  <c r="HW12" i="3"/>
  <c r="HX12" i="2"/>
  <c r="HX12" i="3"/>
  <c r="HY12" i="2"/>
  <c r="HY12" i="3"/>
  <c r="HZ12" i="2"/>
  <c r="HZ12" i="3"/>
  <c r="IA12" i="2"/>
  <c r="IA12" i="3"/>
  <c r="IC12" i="2"/>
  <c r="IC12" i="3"/>
  <c r="ID12" i="2"/>
  <c r="ID12" i="3"/>
  <c r="IE12" i="2"/>
  <c r="IE12" i="3"/>
  <c r="IF12" i="2"/>
  <c r="IF12" i="3"/>
  <c r="IG12" i="2"/>
  <c r="IG12" i="3"/>
  <c r="E13" i="3"/>
  <c r="F13" i="2"/>
  <c r="F13" i="3"/>
  <c r="G13" i="2"/>
  <c r="G13" i="3"/>
  <c r="H13" i="2"/>
  <c r="H13" i="3"/>
  <c r="I13" i="2"/>
  <c r="I13" i="3"/>
  <c r="K13" i="2"/>
  <c r="K13" i="3"/>
  <c r="L13" i="2"/>
  <c r="L13" i="3"/>
  <c r="O13" i="2"/>
  <c r="O13" i="3"/>
  <c r="P13" i="2"/>
  <c r="P13" i="3"/>
  <c r="Q13" i="2"/>
  <c r="Q13" i="3"/>
  <c r="R13" i="2"/>
  <c r="R13" i="3"/>
  <c r="S13" i="2"/>
  <c r="S13" i="3"/>
  <c r="T13" i="2"/>
  <c r="T13" i="3"/>
  <c r="V13" i="2"/>
  <c r="V13" i="3"/>
  <c r="X13" i="2"/>
  <c r="X13" i="3"/>
  <c r="Y13" i="2"/>
  <c r="Y13" i="3"/>
  <c r="AA13" i="2"/>
  <c r="AA13" i="3"/>
  <c r="AD13" i="2"/>
  <c r="AD13" i="3"/>
  <c r="AE13" i="2"/>
  <c r="AE13" i="3"/>
  <c r="AF13" i="2"/>
  <c r="AF13" i="3"/>
  <c r="AG13" i="2"/>
  <c r="AG13" i="3"/>
  <c r="AH13" i="2"/>
  <c r="AH13" i="3"/>
  <c r="AJ13" i="2"/>
  <c r="AJ13" i="3"/>
  <c r="AK13" i="2"/>
  <c r="AK13" i="3"/>
  <c r="AM13" i="2"/>
  <c r="AM13" i="3"/>
  <c r="AN13" i="2"/>
  <c r="AN13" i="3"/>
  <c r="AO13" i="2"/>
  <c r="AO13" i="3"/>
  <c r="AP13" i="2"/>
  <c r="AP13" i="3"/>
  <c r="AS13" i="2"/>
  <c r="AS13" i="3"/>
  <c r="AT13" i="2"/>
  <c r="AT13" i="3"/>
  <c r="AV13" i="2"/>
  <c r="AV13" i="3"/>
  <c r="AW13" i="2"/>
  <c r="AW13" i="3"/>
  <c r="AX13" i="2"/>
  <c r="AX13" i="3"/>
  <c r="AY13" i="3"/>
  <c r="BA13" i="2"/>
  <c r="BA13" i="3"/>
  <c r="BB13" i="2"/>
  <c r="BB13" i="3"/>
  <c r="BC13" i="2"/>
  <c r="BC13" i="3"/>
  <c r="BE13" i="2"/>
  <c r="BE13" i="3"/>
  <c r="BF13" i="2"/>
  <c r="BF13" i="3"/>
  <c r="BH13" i="2"/>
  <c r="BH13" i="3"/>
  <c r="BI13" i="2"/>
  <c r="BI13" i="3"/>
  <c r="BN13" i="2"/>
  <c r="BN13" i="3"/>
  <c r="BO13" i="2"/>
  <c r="BO13" i="3"/>
  <c r="BR13" i="2"/>
  <c r="BR13" i="3"/>
  <c r="BS13" i="2"/>
  <c r="BS13" i="3"/>
  <c r="BT13" i="2"/>
  <c r="BT13" i="3"/>
  <c r="BU13" i="2"/>
  <c r="BU13" i="3"/>
  <c r="BX13" i="2"/>
  <c r="BX13" i="3"/>
  <c r="BY13" i="2"/>
  <c r="BY13" i="3"/>
  <c r="BZ13" i="2"/>
  <c r="BZ13" i="3"/>
  <c r="CB13" i="2"/>
  <c r="CB13" i="3"/>
  <c r="CE13" i="2"/>
  <c r="CE13" i="3"/>
  <c r="CG13" i="2"/>
  <c r="CG13" i="3"/>
  <c r="CH13" i="2"/>
  <c r="CH13" i="3"/>
  <c r="CI13" i="2"/>
  <c r="CI13" i="3"/>
  <c r="CJ13" i="2"/>
  <c r="CJ13" i="3"/>
  <c r="CL13" i="2"/>
  <c r="CL13" i="3"/>
  <c r="CN13" i="2"/>
  <c r="CN13" i="3"/>
  <c r="CQ13" i="2"/>
  <c r="CQ13" i="3"/>
  <c r="CS13" i="2"/>
  <c r="CS13" i="3"/>
  <c r="CT13" i="2"/>
  <c r="CT13" i="3"/>
  <c r="CU13" i="2"/>
  <c r="CU13" i="3"/>
  <c r="CW13" i="2"/>
  <c r="CW13" i="3"/>
  <c r="CX13" i="2"/>
  <c r="CX13" i="3"/>
  <c r="CY13" i="2"/>
  <c r="CY13" i="3"/>
  <c r="CZ13" i="2"/>
  <c r="CZ13" i="3"/>
  <c r="DA13" i="2"/>
  <c r="DA13" i="3"/>
  <c r="DB13" i="2"/>
  <c r="DB13" i="3"/>
  <c r="DC13" i="2"/>
  <c r="DC13" i="3"/>
  <c r="DE13" i="2"/>
  <c r="DE13" i="3"/>
  <c r="DF13" i="2"/>
  <c r="DF13" i="3"/>
  <c r="DG13" i="2"/>
  <c r="DG13" i="3"/>
  <c r="DH13" i="2"/>
  <c r="DH13" i="3"/>
  <c r="DI13" i="2"/>
  <c r="DI13" i="3"/>
  <c r="DJ13" i="2"/>
  <c r="DJ13" i="3"/>
  <c r="DK13" i="2"/>
  <c r="DK13" i="3"/>
  <c r="DL13" i="2"/>
  <c r="DL13" i="3"/>
  <c r="DM13" i="2"/>
  <c r="DM13" i="3"/>
  <c r="DN13" i="2"/>
  <c r="DN13" i="3"/>
  <c r="DO13" i="2"/>
  <c r="DO13" i="3"/>
  <c r="DP13" i="2"/>
  <c r="DP13" i="3"/>
  <c r="DQ13" i="2"/>
  <c r="DQ13" i="3"/>
  <c r="DR13" i="2"/>
  <c r="DR13" i="3"/>
  <c r="DS13" i="2"/>
  <c r="DS13" i="3"/>
  <c r="DT13" i="2"/>
  <c r="DT13" i="3"/>
  <c r="DU13" i="2"/>
  <c r="DU13" i="3"/>
  <c r="DV13" i="2"/>
  <c r="DV13" i="3"/>
  <c r="DW13" i="2"/>
  <c r="DW13" i="3"/>
  <c r="DX13" i="2"/>
  <c r="DX13" i="3"/>
  <c r="DY13" i="2"/>
  <c r="DY13" i="3"/>
  <c r="DZ13" i="2"/>
  <c r="DZ13" i="3"/>
  <c r="EB13" i="2"/>
  <c r="EB13" i="3"/>
  <c r="EC13" i="2"/>
  <c r="EC13" i="3"/>
  <c r="ED13" i="2"/>
  <c r="ED13" i="3"/>
  <c r="EE13" i="2"/>
  <c r="EE13" i="3"/>
  <c r="EF13" i="2"/>
  <c r="EF13" i="3"/>
  <c r="EG13" i="2"/>
  <c r="EG13" i="3"/>
  <c r="EH13" i="2"/>
  <c r="EH13" i="3"/>
  <c r="EI13" i="2"/>
  <c r="EI13" i="3"/>
  <c r="EJ13" i="2"/>
  <c r="EJ13" i="3"/>
  <c r="EK13" i="2"/>
  <c r="EK13" i="3"/>
  <c r="EL13" i="2"/>
  <c r="EL13" i="3"/>
  <c r="EM13" i="2"/>
  <c r="EM13" i="3"/>
  <c r="EN13" i="2"/>
  <c r="EN13" i="3"/>
  <c r="EO13" i="2"/>
  <c r="EO13" i="3"/>
  <c r="EP13" i="2"/>
  <c r="EP13" i="3"/>
  <c r="EQ13" i="2"/>
  <c r="EQ13" i="3"/>
  <c r="ER13" i="2"/>
  <c r="ER13" i="3"/>
  <c r="ES13" i="2"/>
  <c r="ES13" i="3"/>
  <c r="ET13" i="2"/>
  <c r="ET13" i="3"/>
  <c r="EU13" i="2"/>
  <c r="EU13" i="3"/>
  <c r="EV13" i="2"/>
  <c r="EV13" i="3"/>
  <c r="EW13" i="2"/>
  <c r="EW13" i="3"/>
  <c r="EX13" i="2"/>
  <c r="EX13" i="3"/>
  <c r="EY13" i="2"/>
  <c r="EY13" i="3"/>
  <c r="EZ13" i="2"/>
  <c r="EZ13" i="3"/>
  <c r="FA13" i="3"/>
  <c r="FB13" i="2"/>
  <c r="FB13" i="3"/>
  <c r="FC13" i="2"/>
  <c r="FC13" i="3"/>
  <c r="FE13" i="2"/>
  <c r="FE13" i="3"/>
  <c r="FF13" i="2"/>
  <c r="FF13" i="3"/>
  <c r="FG13" i="2"/>
  <c r="FG13" i="3"/>
  <c r="FH13" i="2"/>
  <c r="FH13" i="3"/>
  <c r="FI13" i="2"/>
  <c r="FI13" i="3"/>
  <c r="FJ13" i="2"/>
  <c r="FJ13" i="3"/>
  <c r="FK13" i="2"/>
  <c r="FK13" i="3"/>
  <c r="FL13" i="2"/>
  <c r="FL13" i="3"/>
  <c r="FM13" i="2"/>
  <c r="FM13" i="3"/>
  <c r="FN13" i="2"/>
  <c r="FN13" i="3"/>
  <c r="FO13" i="2"/>
  <c r="FO13" i="3"/>
  <c r="FP13" i="2"/>
  <c r="FP13" i="3"/>
  <c r="FQ13" i="2"/>
  <c r="FQ13" i="3"/>
  <c r="FR13" i="2"/>
  <c r="FR13" i="3"/>
  <c r="FS13" i="2"/>
  <c r="FS13" i="3"/>
  <c r="FT13" i="2"/>
  <c r="FT13" i="3"/>
  <c r="FU13" i="2"/>
  <c r="FU13" i="3"/>
  <c r="FV13" i="2"/>
  <c r="FV13" i="3"/>
  <c r="FW13" i="2"/>
  <c r="FW13" i="3"/>
  <c r="FX13" i="2"/>
  <c r="FX13" i="3"/>
  <c r="FY13" i="2"/>
  <c r="FY13" i="3"/>
  <c r="FZ13" i="2"/>
  <c r="FZ13" i="3"/>
  <c r="GA13" i="2"/>
  <c r="GA13" i="3"/>
  <c r="GB13" i="2"/>
  <c r="GB13" i="3"/>
  <c r="GC13" i="2"/>
  <c r="GC13" i="3"/>
  <c r="GD13" i="2"/>
  <c r="GD13" i="3"/>
  <c r="GE13" i="2"/>
  <c r="GE13" i="3"/>
  <c r="GF13" i="2"/>
  <c r="GF13" i="3"/>
  <c r="GG13" i="2"/>
  <c r="GG13" i="3"/>
  <c r="GH13" i="2"/>
  <c r="GH13" i="3"/>
  <c r="GI13" i="2"/>
  <c r="GI13" i="3"/>
  <c r="GJ13" i="2"/>
  <c r="GJ13" i="3"/>
  <c r="GK13" i="2"/>
  <c r="GK13" i="3"/>
  <c r="GM13" i="2"/>
  <c r="GM13" i="3"/>
  <c r="GN13" i="2"/>
  <c r="GN13" i="3"/>
  <c r="GO13" i="2"/>
  <c r="GO13" i="3"/>
  <c r="GP13" i="2"/>
  <c r="GP13" i="3"/>
  <c r="GQ13" i="2"/>
  <c r="GQ13" i="3"/>
  <c r="GR13" i="2"/>
  <c r="GR13" i="3"/>
  <c r="GT13" i="2"/>
  <c r="GT13" i="3"/>
  <c r="GV13" i="2"/>
  <c r="GV13" i="3"/>
  <c r="GW13" i="2"/>
  <c r="GW13" i="3"/>
  <c r="GX13" i="2"/>
  <c r="GX13" i="3"/>
  <c r="GY13" i="2"/>
  <c r="GY13" i="3"/>
  <c r="GZ13" i="2"/>
  <c r="GZ13" i="3"/>
  <c r="HB13" i="2"/>
  <c r="HB13" i="3"/>
  <c r="HC13" i="2"/>
  <c r="HC13" i="3"/>
  <c r="HD13" i="2"/>
  <c r="HD13" i="3"/>
  <c r="HE13" i="2"/>
  <c r="HE13" i="3"/>
  <c r="HF13" i="2"/>
  <c r="HF13" i="3"/>
  <c r="HG13" i="2"/>
  <c r="HG13" i="3"/>
  <c r="HH13" i="2"/>
  <c r="HH13" i="3"/>
  <c r="HI13" i="2"/>
  <c r="HI13" i="3"/>
  <c r="HJ13" i="2"/>
  <c r="HJ13" i="3"/>
  <c r="HK13" i="2"/>
  <c r="HK13" i="3"/>
  <c r="HL13" i="2"/>
  <c r="HL13" i="3"/>
  <c r="HM13" i="2"/>
  <c r="HM13" i="3"/>
  <c r="HO13" i="2"/>
  <c r="HO13" i="3"/>
  <c r="HP13" i="2"/>
  <c r="HP13" i="3"/>
  <c r="HQ13" i="2"/>
  <c r="HQ13" i="3"/>
  <c r="HT13" i="2"/>
  <c r="HT13" i="3"/>
  <c r="HU13" i="2"/>
  <c r="HU13" i="3"/>
  <c r="HV13" i="2"/>
  <c r="HV13" i="3"/>
  <c r="HW13" i="2"/>
  <c r="HW13" i="3"/>
  <c r="HX13" i="2"/>
  <c r="HX13" i="3"/>
  <c r="HY13" i="2"/>
  <c r="HY13" i="3"/>
  <c r="HZ13" i="2"/>
  <c r="HZ13" i="3"/>
  <c r="IA13" i="2"/>
  <c r="IA13" i="3"/>
  <c r="IC13" i="2"/>
  <c r="IC13" i="3"/>
  <c r="ID13" i="2"/>
  <c r="ID13" i="3"/>
  <c r="IE13" i="2"/>
  <c r="IE13" i="3"/>
  <c r="IF13" i="2"/>
  <c r="IF13" i="3"/>
  <c r="IG13" i="2"/>
  <c r="IG13" i="3"/>
  <c r="E14" i="3"/>
  <c r="F14" i="2"/>
  <c r="F14" i="3"/>
  <c r="G14" i="2"/>
  <c r="G14" i="3"/>
  <c r="H14" i="2"/>
  <c r="H14" i="3"/>
  <c r="I14" i="2"/>
  <c r="I14" i="3"/>
  <c r="K14" i="2"/>
  <c r="K14" i="3"/>
  <c r="L14" i="2"/>
  <c r="L14" i="3"/>
  <c r="O14" i="2"/>
  <c r="O14" i="3"/>
  <c r="P14" i="2"/>
  <c r="P14" i="3"/>
  <c r="Q14" i="2"/>
  <c r="Q14" i="3"/>
  <c r="R14" i="2"/>
  <c r="R14" i="3"/>
  <c r="S14" i="2"/>
  <c r="S14" i="3"/>
  <c r="T14" i="2"/>
  <c r="T14" i="3"/>
  <c r="V14" i="2"/>
  <c r="V14" i="3"/>
  <c r="X14" i="2"/>
  <c r="X14" i="3"/>
  <c r="Y14" i="2"/>
  <c r="Y14" i="3"/>
  <c r="AA14" i="2"/>
  <c r="AA14" i="3"/>
  <c r="AD14" i="2"/>
  <c r="AD14" i="3"/>
  <c r="AE14" i="2"/>
  <c r="AE14" i="3"/>
  <c r="AF14" i="2"/>
  <c r="AF14" i="3"/>
  <c r="AG14" i="2"/>
  <c r="AG14" i="3"/>
  <c r="AH14" i="2"/>
  <c r="AH14" i="3"/>
  <c r="AJ14" i="2"/>
  <c r="AJ14" i="3"/>
  <c r="AK14" i="2"/>
  <c r="AK14" i="3"/>
  <c r="AM14" i="2"/>
  <c r="AM14" i="3"/>
  <c r="AN14" i="2"/>
  <c r="AN14" i="3"/>
  <c r="AO14" i="2"/>
  <c r="AO14" i="3"/>
  <c r="AP14" i="2"/>
  <c r="AP14" i="3"/>
  <c r="AS14" i="2"/>
  <c r="AS14" i="3"/>
  <c r="AT14" i="2"/>
  <c r="AT14" i="3"/>
  <c r="AV14" i="2"/>
  <c r="AV14" i="3"/>
  <c r="AW14" i="2"/>
  <c r="AW14" i="3"/>
  <c r="AX14" i="2"/>
  <c r="AX14" i="3"/>
  <c r="AY14" i="3"/>
  <c r="BA14" i="2"/>
  <c r="BA14" i="3"/>
  <c r="BB14" i="2"/>
  <c r="BB14" i="3"/>
  <c r="BC14" i="2"/>
  <c r="BC14" i="3"/>
  <c r="BE14" i="2"/>
  <c r="BE14" i="3"/>
  <c r="BF14" i="2"/>
  <c r="BF14" i="3"/>
  <c r="BH14" i="2"/>
  <c r="BH14" i="3"/>
  <c r="BI14" i="2"/>
  <c r="BI14" i="3"/>
  <c r="BN14" i="2"/>
  <c r="BN14" i="3"/>
  <c r="BO14" i="2"/>
  <c r="BO14" i="3"/>
  <c r="BR14" i="2"/>
  <c r="BR14" i="3"/>
  <c r="BS14" i="2"/>
  <c r="BS14" i="3"/>
  <c r="BT14" i="2"/>
  <c r="BT14" i="3"/>
  <c r="BU14" i="2"/>
  <c r="BU14" i="3"/>
  <c r="BX14" i="2"/>
  <c r="BX14" i="3"/>
  <c r="BY14" i="2"/>
  <c r="BY14" i="3"/>
  <c r="BZ14" i="2"/>
  <c r="BZ14" i="3"/>
  <c r="CB14" i="2"/>
  <c r="CB14" i="3"/>
  <c r="CE14" i="2"/>
  <c r="CE14" i="3"/>
  <c r="CG14" i="2"/>
  <c r="CG14" i="3"/>
  <c r="CH14" i="2"/>
  <c r="CH14" i="3"/>
  <c r="CI14" i="2"/>
  <c r="CI14" i="3"/>
  <c r="CJ14" i="2"/>
  <c r="CJ14" i="3"/>
  <c r="CL14" i="2"/>
  <c r="CL14" i="3"/>
  <c r="CN14" i="2"/>
  <c r="CN14" i="3"/>
  <c r="CQ14" i="2"/>
  <c r="CQ14" i="3"/>
  <c r="CS14" i="2"/>
  <c r="CS14" i="3"/>
  <c r="CT14" i="2"/>
  <c r="CT14" i="3"/>
  <c r="CU14" i="2"/>
  <c r="CU14" i="3"/>
  <c r="CW14" i="2"/>
  <c r="CW14" i="3"/>
  <c r="CX14" i="2"/>
  <c r="CX14" i="3"/>
  <c r="CY14" i="2"/>
  <c r="CY14" i="3"/>
  <c r="CZ14" i="2"/>
  <c r="CZ14" i="3"/>
  <c r="DA14" i="2"/>
  <c r="DA14" i="3"/>
  <c r="DB14" i="2"/>
  <c r="DB14" i="3"/>
  <c r="DC14" i="2"/>
  <c r="DC14" i="3"/>
  <c r="DE14" i="2"/>
  <c r="DE14" i="3"/>
  <c r="DF14" i="2"/>
  <c r="DF14" i="3"/>
  <c r="DG14" i="2"/>
  <c r="DG14" i="3"/>
  <c r="DH14" i="2"/>
  <c r="DH14" i="3"/>
  <c r="DI14" i="2"/>
  <c r="DI14" i="3"/>
  <c r="DJ14" i="2"/>
  <c r="DJ14" i="3"/>
  <c r="DK14" i="2"/>
  <c r="DK14" i="3"/>
  <c r="DL14" i="2"/>
  <c r="DL14" i="3"/>
  <c r="DM14" i="2"/>
  <c r="DM14" i="3"/>
  <c r="DN14" i="2"/>
  <c r="DN14" i="3"/>
  <c r="DO14" i="2"/>
  <c r="DO14" i="3"/>
  <c r="DP14" i="2"/>
  <c r="DP14" i="3"/>
  <c r="DQ14" i="2"/>
  <c r="DQ14" i="3"/>
  <c r="DR14" i="2"/>
  <c r="DR14" i="3"/>
  <c r="DS14" i="2"/>
  <c r="DS14" i="3"/>
  <c r="DT14" i="2"/>
  <c r="DT14" i="3"/>
  <c r="DU14" i="2"/>
  <c r="DU14" i="3"/>
  <c r="DV14" i="2"/>
  <c r="DV14" i="3"/>
  <c r="DW14" i="2"/>
  <c r="DW14" i="3"/>
  <c r="DX14" i="2"/>
  <c r="DX14" i="3"/>
  <c r="DY14" i="2"/>
  <c r="DY14" i="3"/>
  <c r="DZ14" i="2"/>
  <c r="DZ14" i="3"/>
  <c r="EB14" i="2"/>
  <c r="EB14" i="3"/>
  <c r="EC14" i="2"/>
  <c r="EC14" i="3"/>
  <c r="ED14" i="2"/>
  <c r="ED14" i="3"/>
  <c r="EE14" i="2"/>
  <c r="EE14" i="3"/>
  <c r="EF14" i="2"/>
  <c r="EF14" i="3"/>
  <c r="EG14" i="2"/>
  <c r="EG14" i="3"/>
  <c r="EH14" i="2"/>
  <c r="EH14" i="3"/>
  <c r="EI14" i="2"/>
  <c r="EI14" i="3"/>
  <c r="EJ14" i="2"/>
  <c r="EJ14" i="3"/>
  <c r="EK14" i="2"/>
  <c r="EK14" i="3"/>
  <c r="EL14" i="2"/>
  <c r="EL14" i="3"/>
  <c r="EM14" i="2"/>
  <c r="EM14" i="3"/>
  <c r="EN14" i="2"/>
  <c r="EN14" i="3"/>
  <c r="EO14" i="2"/>
  <c r="EO14" i="3"/>
  <c r="EP14" i="2"/>
  <c r="EP14" i="3"/>
  <c r="EQ14" i="2"/>
  <c r="EQ14" i="3"/>
  <c r="ER14" i="2"/>
  <c r="ER14" i="3"/>
  <c r="ES14" i="2"/>
  <c r="ES14" i="3"/>
  <c r="ET14" i="2"/>
  <c r="ET14" i="3"/>
  <c r="EU14" i="2"/>
  <c r="EU14" i="3"/>
  <c r="EV14" i="2"/>
  <c r="EV14" i="3"/>
  <c r="EW14" i="2"/>
  <c r="EW14" i="3"/>
  <c r="EX14" i="2"/>
  <c r="EX14" i="3"/>
  <c r="EY14" i="2"/>
  <c r="EY14" i="3"/>
  <c r="EZ14" i="2"/>
  <c r="EZ14" i="3"/>
  <c r="FA14" i="3"/>
  <c r="FB14" i="2"/>
  <c r="FB14" i="3"/>
  <c r="FC14" i="2"/>
  <c r="FC14" i="3"/>
  <c r="FE14" i="2"/>
  <c r="FE14" i="3"/>
  <c r="FF14" i="2"/>
  <c r="FF14" i="3"/>
  <c r="FG14" i="2"/>
  <c r="FG14" i="3"/>
  <c r="FH14" i="2"/>
  <c r="FH14" i="3"/>
  <c r="FI14" i="2"/>
  <c r="FI14" i="3"/>
  <c r="FJ14" i="2"/>
  <c r="FJ14" i="3"/>
  <c r="FK14" i="2"/>
  <c r="FK14" i="3"/>
  <c r="FL14" i="2"/>
  <c r="FL14" i="3"/>
  <c r="FM14" i="2"/>
  <c r="FM14" i="3"/>
  <c r="FN14" i="2"/>
  <c r="FN14" i="3"/>
  <c r="FO14" i="2"/>
  <c r="FO14" i="3"/>
  <c r="FP14" i="2"/>
  <c r="FP14" i="3"/>
  <c r="FQ14" i="2"/>
  <c r="FQ14" i="3"/>
  <c r="FR14" i="2"/>
  <c r="FR14" i="3"/>
  <c r="FS14" i="2"/>
  <c r="FS14" i="3"/>
  <c r="FT14" i="2"/>
  <c r="FT14" i="3"/>
  <c r="FU14" i="2"/>
  <c r="FU14" i="3"/>
  <c r="FV14" i="2"/>
  <c r="FV14" i="3"/>
  <c r="FW14" i="2"/>
  <c r="FW14" i="3"/>
  <c r="FX14" i="2"/>
  <c r="FX14" i="3"/>
  <c r="FY14" i="2"/>
  <c r="FY14" i="3"/>
  <c r="FZ14" i="2"/>
  <c r="FZ14" i="3"/>
  <c r="GA14" i="2"/>
  <c r="GA14" i="3"/>
  <c r="GB14" i="2"/>
  <c r="GB14" i="3"/>
  <c r="GC14" i="2"/>
  <c r="GC14" i="3"/>
  <c r="GD14" i="2"/>
  <c r="GD14" i="3"/>
  <c r="GE14" i="2"/>
  <c r="GE14" i="3"/>
  <c r="GF14" i="2"/>
  <c r="GF14" i="3"/>
  <c r="GG14" i="2"/>
  <c r="GG14" i="3"/>
  <c r="GH14" i="2"/>
  <c r="GH14" i="3"/>
  <c r="GI14" i="2"/>
  <c r="GI14" i="3"/>
  <c r="GJ14" i="2"/>
  <c r="GJ14" i="3"/>
  <c r="GK14" i="2"/>
  <c r="GK14" i="3"/>
  <c r="GM14" i="2"/>
  <c r="GM14" i="3"/>
  <c r="GN14" i="2"/>
  <c r="GN14" i="3"/>
  <c r="GO14" i="2"/>
  <c r="GO14" i="3"/>
  <c r="GP14" i="2"/>
  <c r="GP14" i="3"/>
  <c r="GQ14" i="2"/>
  <c r="GQ14" i="3"/>
  <c r="GR14" i="2"/>
  <c r="GR14" i="3"/>
  <c r="GT14" i="2"/>
  <c r="GT14" i="3"/>
  <c r="GV14" i="2"/>
  <c r="GV14" i="3"/>
  <c r="GW14" i="2"/>
  <c r="GW14" i="3"/>
  <c r="GX14" i="2"/>
  <c r="GX14" i="3"/>
  <c r="GY14" i="2"/>
  <c r="GY14" i="3"/>
  <c r="GZ14" i="2"/>
  <c r="GZ14" i="3"/>
  <c r="HB14" i="2"/>
  <c r="HB14" i="3"/>
  <c r="HC14" i="2"/>
  <c r="HC14" i="3"/>
  <c r="HD14" i="2"/>
  <c r="HD14" i="3"/>
  <c r="HE14" i="2"/>
  <c r="HE14" i="3"/>
  <c r="HF14" i="2"/>
  <c r="HF14" i="3"/>
  <c r="HG14" i="2"/>
  <c r="HG14" i="3"/>
  <c r="HH14" i="2"/>
  <c r="HH14" i="3"/>
  <c r="HI14" i="2"/>
  <c r="HI14" i="3"/>
  <c r="HJ14" i="2"/>
  <c r="HJ14" i="3"/>
  <c r="HK14" i="2"/>
  <c r="HK14" i="3"/>
  <c r="HL14" i="2"/>
  <c r="HL14" i="3"/>
  <c r="HM14" i="2"/>
  <c r="HM14" i="3"/>
  <c r="HO14" i="2"/>
  <c r="HO14" i="3"/>
  <c r="HP14" i="2"/>
  <c r="HP14" i="3"/>
  <c r="HQ14" i="2"/>
  <c r="HQ14" i="3"/>
  <c r="HT14" i="2"/>
  <c r="HT14" i="3"/>
  <c r="HU14" i="2"/>
  <c r="HU14" i="3"/>
  <c r="HV14" i="2"/>
  <c r="HV14" i="3"/>
  <c r="HW14" i="2"/>
  <c r="HW14" i="3"/>
  <c r="HX14" i="2"/>
  <c r="HX14" i="3"/>
  <c r="HY14" i="2"/>
  <c r="HY14" i="3"/>
  <c r="HZ14" i="2"/>
  <c r="HZ14" i="3"/>
  <c r="IA14" i="2"/>
  <c r="IA14" i="3"/>
  <c r="IC14" i="2"/>
  <c r="IC14" i="3"/>
  <c r="ID14" i="2"/>
  <c r="ID14" i="3"/>
  <c r="IE14" i="2"/>
  <c r="IE14" i="3"/>
  <c r="IF14" i="2"/>
  <c r="IF14" i="3"/>
  <c r="IG14" i="2"/>
  <c r="IG14" i="3"/>
  <c r="E15" i="3"/>
  <c r="F15" i="2"/>
  <c r="F15" i="3"/>
  <c r="G15" i="2"/>
  <c r="G15" i="3"/>
  <c r="H15" i="2"/>
  <c r="H15" i="3"/>
  <c r="I15" i="2"/>
  <c r="I15" i="3"/>
  <c r="K15" i="2"/>
  <c r="K15" i="3"/>
  <c r="L15" i="2"/>
  <c r="L15" i="3"/>
  <c r="O15" i="2"/>
  <c r="O15" i="3"/>
  <c r="P15" i="2"/>
  <c r="P15" i="3"/>
  <c r="Q15" i="2"/>
  <c r="Q15" i="3"/>
  <c r="R15" i="2"/>
  <c r="R15" i="3"/>
  <c r="S15" i="2"/>
  <c r="S15" i="3"/>
  <c r="T15" i="2"/>
  <c r="T15" i="3"/>
  <c r="V15" i="2"/>
  <c r="V15" i="3"/>
  <c r="X15" i="2"/>
  <c r="X15" i="3"/>
  <c r="Y15" i="2"/>
  <c r="Y15" i="3"/>
  <c r="AA15" i="2"/>
  <c r="AA15" i="3"/>
  <c r="AD15" i="2"/>
  <c r="AD15" i="3"/>
  <c r="AE15" i="2"/>
  <c r="AE15" i="3"/>
  <c r="AF15" i="2"/>
  <c r="AF15" i="3"/>
  <c r="AG15" i="2"/>
  <c r="AG15" i="3"/>
  <c r="AH15" i="2"/>
  <c r="AH15" i="3"/>
  <c r="AJ15" i="2"/>
  <c r="AJ15" i="3"/>
  <c r="AK15" i="2"/>
  <c r="AK15" i="3"/>
  <c r="AM15" i="2"/>
  <c r="AM15" i="3"/>
  <c r="AN15" i="2"/>
  <c r="AN15" i="3"/>
  <c r="AO15" i="2"/>
  <c r="AO15" i="3"/>
  <c r="AP15" i="2"/>
  <c r="AP15" i="3"/>
  <c r="AS15" i="2"/>
  <c r="AS15" i="3"/>
  <c r="AT15" i="2"/>
  <c r="AT15" i="3"/>
  <c r="AV15" i="2"/>
  <c r="AV15" i="3"/>
  <c r="AW15" i="2"/>
  <c r="AW15" i="3"/>
  <c r="AX15" i="2"/>
  <c r="AX15" i="3"/>
  <c r="AY15" i="3"/>
  <c r="BA15" i="2"/>
  <c r="BA15" i="3"/>
  <c r="BB15" i="2"/>
  <c r="BB15" i="3"/>
  <c r="BC15" i="2"/>
  <c r="BC15" i="3"/>
  <c r="BE15" i="2"/>
  <c r="BE15" i="3"/>
  <c r="BF15" i="2"/>
  <c r="BF15" i="3"/>
  <c r="BH15" i="2"/>
  <c r="BH15" i="3"/>
  <c r="BI15" i="2"/>
  <c r="BI15" i="3"/>
  <c r="BN15" i="2"/>
  <c r="BN15" i="3"/>
  <c r="BO15" i="2"/>
  <c r="BO15" i="3"/>
  <c r="BR15" i="2"/>
  <c r="BR15" i="3"/>
  <c r="BS15" i="2"/>
  <c r="BS15" i="3"/>
  <c r="BT15" i="2"/>
  <c r="BT15" i="3"/>
  <c r="BU15" i="2"/>
  <c r="BU15" i="3"/>
  <c r="BX15" i="2"/>
  <c r="BX15" i="3"/>
  <c r="BY15" i="2"/>
  <c r="BY15" i="3"/>
  <c r="BZ15" i="2"/>
  <c r="BZ15" i="3"/>
  <c r="CB15" i="2"/>
  <c r="CB15" i="3"/>
  <c r="CE15" i="2"/>
  <c r="CE15" i="3"/>
  <c r="CG15" i="2"/>
  <c r="CG15" i="3"/>
  <c r="CH15" i="2"/>
  <c r="CH15" i="3"/>
  <c r="CI15" i="2"/>
  <c r="CI15" i="3"/>
  <c r="CJ15" i="2"/>
  <c r="CJ15" i="3"/>
  <c r="CL15" i="2"/>
  <c r="CL15" i="3"/>
  <c r="CN15" i="2"/>
  <c r="CN15" i="3"/>
  <c r="CQ15" i="2"/>
  <c r="CQ15" i="3"/>
  <c r="CS15" i="2"/>
  <c r="CS15" i="3"/>
  <c r="CT15" i="2"/>
  <c r="CT15" i="3"/>
  <c r="CU15" i="2"/>
  <c r="CU15" i="3"/>
  <c r="CW15" i="2"/>
  <c r="CW15" i="3"/>
  <c r="CX15" i="2"/>
  <c r="CX15" i="3"/>
  <c r="CY15" i="2"/>
  <c r="CY15" i="3"/>
  <c r="CZ15" i="2"/>
  <c r="CZ15" i="3"/>
  <c r="DA15" i="2"/>
  <c r="DA15" i="3"/>
  <c r="DB15" i="2"/>
  <c r="DB15" i="3"/>
  <c r="DC15" i="2"/>
  <c r="DC15" i="3"/>
  <c r="DE15" i="2"/>
  <c r="DE15" i="3"/>
  <c r="DF15" i="2"/>
  <c r="DF15" i="3"/>
  <c r="DG15" i="2"/>
  <c r="DG15" i="3"/>
  <c r="DH15" i="2"/>
  <c r="DH15" i="3"/>
  <c r="DI15" i="2"/>
  <c r="DI15" i="3"/>
  <c r="DJ15" i="2"/>
  <c r="DJ15" i="3"/>
  <c r="DK15" i="2"/>
  <c r="DK15" i="3"/>
  <c r="DL15" i="2"/>
  <c r="DL15" i="3"/>
  <c r="DM15" i="2"/>
  <c r="DM15" i="3"/>
  <c r="DN15" i="2"/>
  <c r="DN15" i="3"/>
  <c r="DO15" i="2"/>
  <c r="DO15" i="3"/>
  <c r="DP15" i="2"/>
  <c r="DP15" i="3"/>
  <c r="DQ15" i="2"/>
  <c r="DQ15" i="3"/>
  <c r="DR15" i="2"/>
  <c r="DR15" i="3"/>
  <c r="DS15" i="2"/>
  <c r="DS15" i="3"/>
  <c r="DT15" i="2"/>
  <c r="DT15" i="3"/>
  <c r="DU15" i="2"/>
  <c r="DU15" i="3"/>
  <c r="DV15" i="2"/>
  <c r="DV15" i="3"/>
  <c r="DW15" i="2"/>
  <c r="DW15" i="3"/>
  <c r="DX15" i="2"/>
  <c r="DX15" i="3"/>
  <c r="DY15" i="2"/>
  <c r="DY15" i="3"/>
  <c r="DZ15" i="2"/>
  <c r="DZ15" i="3"/>
  <c r="EB15" i="2"/>
  <c r="EB15" i="3"/>
  <c r="EC15" i="2"/>
  <c r="EC15" i="3"/>
  <c r="ED15" i="2"/>
  <c r="ED15" i="3"/>
  <c r="EE15" i="2"/>
  <c r="EE15" i="3"/>
  <c r="EF15" i="2"/>
  <c r="EF15" i="3"/>
  <c r="EG15" i="2"/>
  <c r="EG15" i="3"/>
  <c r="EH15" i="2"/>
  <c r="EH15" i="3"/>
  <c r="EI15" i="2"/>
  <c r="EI15" i="3"/>
  <c r="EJ15" i="2"/>
  <c r="EJ15" i="3"/>
  <c r="EK15" i="2"/>
  <c r="EK15" i="3"/>
  <c r="EL15" i="2"/>
  <c r="EL15" i="3"/>
  <c r="EM15" i="2"/>
  <c r="EM15" i="3"/>
  <c r="EN15" i="2"/>
  <c r="EN15" i="3"/>
  <c r="EO15" i="2"/>
  <c r="EO15" i="3"/>
  <c r="EP15" i="2"/>
  <c r="EP15" i="3"/>
  <c r="EQ15" i="2"/>
  <c r="EQ15" i="3"/>
  <c r="ER15" i="2"/>
  <c r="ER15" i="3"/>
  <c r="ES15" i="2"/>
  <c r="ES15" i="3"/>
  <c r="ET15" i="2"/>
  <c r="ET15" i="3"/>
  <c r="EU15" i="2"/>
  <c r="EU15" i="3"/>
  <c r="EV15" i="2"/>
  <c r="EV15" i="3"/>
  <c r="EW15" i="2"/>
  <c r="EW15" i="3"/>
  <c r="EX15" i="2"/>
  <c r="EX15" i="3"/>
  <c r="EY15" i="2"/>
  <c r="EY15" i="3"/>
  <c r="EZ15" i="2"/>
  <c r="EZ15" i="3"/>
  <c r="FA15" i="3"/>
  <c r="FB15" i="2"/>
  <c r="FB15" i="3"/>
  <c r="FC15" i="2"/>
  <c r="FC15" i="3"/>
  <c r="FE15" i="2"/>
  <c r="FE15" i="3"/>
  <c r="FF15" i="2"/>
  <c r="FF15" i="3"/>
  <c r="FG15" i="2"/>
  <c r="FG15" i="3"/>
  <c r="FH15" i="2"/>
  <c r="FH15" i="3"/>
  <c r="FI15" i="2"/>
  <c r="FI15" i="3"/>
  <c r="FJ15" i="2"/>
  <c r="FJ15" i="3"/>
  <c r="FK15" i="2"/>
  <c r="FK15" i="3"/>
  <c r="FL15" i="2"/>
  <c r="FL15" i="3"/>
  <c r="FM15" i="2"/>
  <c r="FM15" i="3"/>
  <c r="FN15" i="2"/>
  <c r="FN15" i="3"/>
  <c r="FO15" i="2"/>
  <c r="FO15" i="3"/>
  <c r="FP15" i="2"/>
  <c r="FP15" i="3"/>
  <c r="FQ15" i="2"/>
  <c r="FQ15" i="3"/>
  <c r="FR15" i="2"/>
  <c r="FR15" i="3"/>
  <c r="FS15" i="2"/>
  <c r="FS15" i="3"/>
  <c r="FT15" i="2"/>
  <c r="FT15" i="3"/>
  <c r="FU15" i="2"/>
  <c r="FU15" i="3"/>
  <c r="FV15" i="2"/>
  <c r="FV15" i="3"/>
  <c r="FW15" i="2"/>
  <c r="FW15" i="3"/>
  <c r="FX15" i="2"/>
  <c r="FX15" i="3"/>
  <c r="FY15" i="2"/>
  <c r="FY15" i="3"/>
  <c r="FZ15" i="2"/>
  <c r="FZ15" i="3"/>
  <c r="GA15" i="2"/>
  <c r="GA15" i="3"/>
  <c r="GB15" i="2"/>
  <c r="GB15" i="3"/>
  <c r="GC15" i="2"/>
  <c r="GC15" i="3"/>
  <c r="GD15" i="2"/>
  <c r="GD15" i="3"/>
  <c r="GE15" i="2"/>
  <c r="GE15" i="3"/>
  <c r="GF15" i="2"/>
  <c r="GF15" i="3"/>
  <c r="GG15" i="2"/>
  <c r="GG15" i="3"/>
  <c r="GH15" i="2"/>
  <c r="GH15" i="3"/>
  <c r="GI15" i="2"/>
  <c r="GI15" i="3"/>
  <c r="GJ15" i="2"/>
  <c r="GJ15" i="3"/>
  <c r="GK15" i="2"/>
  <c r="GK15" i="3"/>
  <c r="GM15" i="2"/>
  <c r="GM15" i="3"/>
  <c r="GN15" i="2"/>
  <c r="GN15" i="3"/>
  <c r="GO15" i="2"/>
  <c r="GO15" i="3"/>
  <c r="GP15" i="2"/>
  <c r="GP15" i="3"/>
  <c r="GQ15" i="2"/>
  <c r="GQ15" i="3"/>
  <c r="GR15" i="2"/>
  <c r="GR15" i="3"/>
  <c r="GT15" i="2"/>
  <c r="GT15" i="3"/>
  <c r="GV15" i="2"/>
  <c r="GV15" i="3"/>
  <c r="GW15" i="2"/>
  <c r="GW15" i="3"/>
  <c r="GX15" i="2"/>
  <c r="GX15" i="3"/>
  <c r="GY15" i="2"/>
  <c r="GY15" i="3"/>
  <c r="GZ15" i="2"/>
  <c r="GZ15" i="3"/>
  <c r="HB15" i="2"/>
  <c r="HB15" i="3"/>
  <c r="HC15" i="2"/>
  <c r="HC15" i="3"/>
  <c r="HD15" i="2"/>
  <c r="HD15" i="3"/>
  <c r="HE15" i="2"/>
  <c r="HE15" i="3"/>
  <c r="HF15" i="2"/>
  <c r="HF15" i="3"/>
  <c r="HG15" i="2"/>
  <c r="HG15" i="3"/>
  <c r="HH15" i="2"/>
  <c r="HH15" i="3"/>
  <c r="HI15" i="2"/>
  <c r="HI15" i="3"/>
  <c r="HJ15" i="2"/>
  <c r="HJ15" i="3"/>
  <c r="HK15" i="2"/>
  <c r="HK15" i="3"/>
  <c r="HL15" i="2"/>
  <c r="HL15" i="3"/>
  <c r="HM15" i="2"/>
  <c r="HM15" i="3"/>
  <c r="HO15" i="2"/>
  <c r="HO15" i="3"/>
  <c r="HP15" i="2"/>
  <c r="HP15" i="3"/>
  <c r="HQ15" i="2"/>
  <c r="HQ15" i="3"/>
  <c r="HT15" i="2"/>
  <c r="HT15" i="3"/>
  <c r="HU15" i="2"/>
  <c r="HU15" i="3"/>
  <c r="HV15" i="2"/>
  <c r="HV15" i="3"/>
  <c r="HW15" i="2"/>
  <c r="HW15" i="3"/>
  <c r="HX15" i="2"/>
  <c r="HX15" i="3"/>
  <c r="HY15" i="2"/>
  <c r="HY15" i="3"/>
  <c r="HZ15" i="2"/>
  <c r="HZ15" i="3"/>
  <c r="IA15" i="2"/>
  <c r="IA15" i="3"/>
  <c r="IC15" i="2"/>
  <c r="IC15" i="3"/>
  <c r="ID15" i="2"/>
  <c r="ID15" i="3"/>
  <c r="IE15" i="2"/>
  <c r="IE15" i="3"/>
  <c r="IF15" i="2"/>
  <c r="IF15" i="3"/>
  <c r="IG15" i="2"/>
  <c r="IG15" i="3"/>
  <c r="E16" i="3"/>
  <c r="F16" i="2"/>
  <c r="F16" i="3"/>
  <c r="G16" i="2"/>
  <c r="G16" i="3"/>
  <c r="H16" i="2"/>
  <c r="H16" i="3"/>
  <c r="I16" i="2"/>
  <c r="I16" i="3"/>
  <c r="K16" i="2"/>
  <c r="K16" i="3"/>
  <c r="L16" i="2"/>
  <c r="L16" i="3"/>
  <c r="O16" i="2"/>
  <c r="O16" i="3"/>
  <c r="P16" i="2"/>
  <c r="P16" i="3"/>
  <c r="Q16" i="2"/>
  <c r="Q16" i="3"/>
  <c r="R16" i="2"/>
  <c r="R16" i="3"/>
  <c r="S16" i="2"/>
  <c r="S16" i="3"/>
  <c r="T16" i="2"/>
  <c r="T16" i="3"/>
  <c r="V16" i="2"/>
  <c r="V16" i="3"/>
  <c r="X16" i="2"/>
  <c r="X16" i="3"/>
  <c r="Y16" i="2"/>
  <c r="Y16" i="3"/>
  <c r="AA16" i="2"/>
  <c r="AA16" i="3"/>
  <c r="AD16" i="2"/>
  <c r="AD16" i="3"/>
  <c r="AE16" i="2"/>
  <c r="AE16" i="3"/>
  <c r="AF16" i="2"/>
  <c r="AF16" i="3"/>
  <c r="AG16" i="2"/>
  <c r="AG16" i="3"/>
  <c r="AH16" i="2"/>
  <c r="AH16" i="3"/>
  <c r="AJ16" i="2"/>
  <c r="AJ16" i="3"/>
  <c r="AK16" i="2"/>
  <c r="AK16" i="3"/>
  <c r="AM16" i="2"/>
  <c r="AM16" i="3"/>
  <c r="AN16" i="2"/>
  <c r="AN16" i="3"/>
  <c r="AO16" i="2"/>
  <c r="AO16" i="3"/>
  <c r="AP16" i="2"/>
  <c r="AP16" i="3"/>
  <c r="AS16" i="2"/>
  <c r="AS16" i="3"/>
  <c r="AT16" i="2"/>
  <c r="AT16" i="3"/>
  <c r="AV16" i="2"/>
  <c r="AV16" i="3"/>
  <c r="AW16" i="2"/>
  <c r="AW16" i="3"/>
  <c r="AX16" i="2"/>
  <c r="AX16" i="3"/>
  <c r="AY16" i="3"/>
  <c r="BA16" i="2"/>
  <c r="BA16" i="3"/>
  <c r="BB16" i="2"/>
  <c r="BB16" i="3"/>
  <c r="BC16" i="2"/>
  <c r="BC16" i="3"/>
  <c r="BE16" i="2"/>
  <c r="BE16" i="3"/>
  <c r="BF16" i="2"/>
  <c r="BF16" i="3"/>
  <c r="BH16" i="2"/>
  <c r="BH16" i="3"/>
  <c r="BI16" i="2"/>
  <c r="BI16" i="3"/>
  <c r="BN16" i="2"/>
  <c r="BN16" i="3"/>
  <c r="BO16" i="2"/>
  <c r="BO16" i="3"/>
  <c r="BR16" i="2"/>
  <c r="BR16" i="3"/>
  <c r="BS16" i="2"/>
  <c r="BS16" i="3"/>
  <c r="BT16" i="2"/>
  <c r="BT16" i="3"/>
  <c r="BU16" i="2"/>
  <c r="BU16" i="3"/>
  <c r="BX16" i="2"/>
  <c r="BX16" i="3"/>
  <c r="BY16" i="2"/>
  <c r="BY16" i="3"/>
  <c r="BZ16" i="2"/>
  <c r="BZ16" i="3"/>
  <c r="CB16" i="2"/>
  <c r="CB16" i="3"/>
  <c r="CE16" i="2"/>
  <c r="CE16" i="3"/>
  <c r="CG16" i="2"/>
  <c r="CG16" i="3"/>
  <c r="CH16" i="2"/>
  <c r="CH16" i="3"/>
  <c r="CI16" i="2"/>
  <c r="CI16" i="3"/>
  <c r="CJ16" i="2"/>
  <c r="CJ16" i="3"/>
  <c r="CL16" i="2"/>
  <c r="CL16" i="3"/>
  <c r="CN16" i="2"/>
  <c r="CN16" i="3"/>
  <c r="CQ16" i="2"/>
  <c r="CQ16" i="3"/>
  <c r="CS16" i="2"/>
  <c r="CS16" i="3"/>
  <c r="CT16" i="2"/>
  <c r="CT16" i="3"/>
  <c r="CU16" i="2"/>
  <c r="CU16" i="3"/>
  <c r="CW16" i="2"/>
  <c r="CW16" i="3"/>
  <c r="CX16" i="2"/>
  <c r="CX16" i="3"/>
  <c r="CY16" i="2"/>
  <c r="CY16" i="3"/>
  <c r="CZ16" i="2"/>
  <c r="CZ16" i="3"/>
  <c r="DA16" i="2"/>
  <c r="DA16" i="3"/>
  <c r="DB16" i="2"/>
  <c r="DB16" i="3"/>
  <c r="DC16" i="2"/>
  <c r="DC16" i="3"/>
  <c r="DE16" i="2"/>
  <c r="DE16" i="3"/>
  <c r="DF16" i="2"/>
  <c r="DF16" i="3"/>
  <c r="DG16" i="2"/>
  <c r="DG16" i="3"/>
  <c r="DH16" i="2"/>
  <c r="DH16" i="3"/>
  <c r="DI16" i="2"/>
  <c r="DI16" i="3"/>
  <c r="DJ16" i="2"/>
  <c r="DJ16" i="3"/>
  <c r="DK16" i="2"/>
  <c r="DK16" i="3"/>
  <c r="DL16" i="2"/>
  <c r="DL16" i="3"/>
  <c r="DM16" i="2"/>
  <c r="DM16" i="3"/>
  <c r="DN16" i="2"/>
  <c r="DN16" i="3"/>
  <c r="DO16" i="2"/>
  <c r="DO16" i="3"/>
  <c r="DP16" i="2"/>
  <c r="DP16" i="3"/>
  <c r="DQ16" i="2"/>
  <c r="DQ16" i="3"/>
  <c r="DR16" i="2"/>
  <c r="DR16" i="3"/>
  <c r="DS16" i="2"/>
  <c r="DS16" i="3"/>
  <c r="DT16" i="2"/>
  <c r="DT16" i="3"/>
  <c r="DU16" i="2"/>
  <c r="DU16" i="3"/>
  <c r="DV16" i="2"/>
  <c r="DV16" i="3"/>
  <c r="DW16" i="2"/>
  <c r="DW16" i="3"/>
  <c r="DX16" i="2"/>
  <c r="DX16" i="3"/>
  <c r="DY16" i="2"/>
  <c r="DY16" i="3"/>
  <c r="DZ16" i="2"/>
  <c r="DZ16" i="3"/>
  <c r="EB16" i="2"/>
  <c r="EB16" i="3"/>
  <c r="EC16" i="2"/>
  <c r="EC16" i="3"/>
  <c r="ED16" i="2"/>
  <c r="ED16" i="3"/>
  <c r="EE16" i="2"/>
  <c r="EE16" i="3"/>
  <c r="EF16" i="2"/>
  <c r="EF16" i="3"/>
  <c r="EG16" i="2"/>
  <c r="EG16" i="3"/>
  <c r="EH16" i="2"/>
  <c r="EH16" i="3"/>
  <c r="EI16" i="2"/>
  <c r="EI16" i="3"/>
  <c r="EJ16" i="2"/>
  <c r="EJ16" i="3"/>
  <c r="EK16" i="2"/>
  <c r="EK16" i="3"/>
  <c r="EL16" i="2"/>
  <c r="EL16" i="3"/>
  <c r="EM16" i="2"/>
  <c r="EM16" i="3"/>
  <c r="EN16" i="2"/>
  <c r="EN16" i="3"/>
  <c r="EO16" i="2"/>
  <c r="EO16" i="3"/>
  <c r="EP16" i="2"/>
  <c r="EP16" i="3"/>
  <c r="EQ16" i="2"/>
  <c r="EQ16" i="3"/>
  <c r="ER16" i="2"/>
  <c r="ER16" i="3"/>
  <c r="ES16" i="2"/>
  <c r="ES16" i="3"/>
  <c r="ET16" i="2"/>
  <c r="ET16" i="3"/>
  <c r="EU16" i="2"/>
  <c r="EU16" i="3"/>
  <c r="EV16" i="2"/>
  <c r="EV16" i="3"/>
  <c r="EW16" i="2"/>
  <c r="EW16" i="3"/>
  <c r="EX16" i="2"/>
  <c r="EX16" i="3"/>
  <c r="EY16" i="2"/>
  <c r="EY16" i="3"/>
  <c r="EZ16" i="2"/>
  <c r="EZ16" i="3"/>
  <c r="FA16" i="3"/>
  <c r="FB16" i="2"/>
  <c r="FB16" i="3"/>
  <c r="FC16" i="2"/>
  <c r="FC16" i="3"/>
  <c r="FE16" i="2"/>
  <c r="FE16" i="3"/>
  <c r="FF16" i="2"/>
  <c r="FF16" i="3"/>
  <c r="FG16" i="2"/>
  <c r="FG16" i="3"/>
  <c r="FH16" i="2"/>
  <c r="FH16" i="3"/>
  <c r="FI16" i="2"/>
  <c r="FI16" i="3"/>
  <c r="FJ16" i="2"/>
  <c r="FJ16" i="3"/>
  <c r="FK16" i="2"/>
  <c r="FK16" i="3"/>
  <c r="FL16" i="2"/>
  <c r="FL16" i="3"/>
  <c r="FM16" i="2"/>
  <c r="FM16" i="3"/>
  <c r="FN16" i="2"/>
  <c r="FN16" i="3"/>
  <c r="FO16" i="2"/>
  <c r="FO16" i="3"/>
  <c r="FP16" i="2"/>
  <c r="FP16" i="3"/>
  <c r="FQ16" i="2"/>
  <c r="FQ16" i="3"/>
  <c r="FR16" i="2"/>
  <c r="FR16" i="3"/>
  <c r="FS16" i="2"/>
  <c r="FS16" i="3"/>
  <c r="FT16" i="2"/>
  <c r="FT16" i="3"/>
  <c r="FU16" i="2"/>
  <c r="FU16" i="3"/>
  <c r="FV16" i="2"/>
  <c r="FV16" i="3"/>
  <c r="FW16" i="2"/>
  <c r="FW16" i="3"/>
  <c r="FX16" i="2"/>
  <c r="FX16" i="3"/>
  <c r="FY16" i="2"/>
  <c r="FY16" i="3"/>
  <c r="FZ16" i="2"/>
  <c r="FZ16" i="3"/>
  <c r="GA16" i="2"/>
  <c r="GA16" i="3"/>
  <c r="GB16" i="2"/>
  <c r="GB16" i="3"/>
  <c r="GC16" i="2"/>
  <c r="GC16" i="3"/>
  <c r="GD16" i="2"/>
  <c r="GD16" i="3"/>
  <c r="GE16" i="2"/>
  <c r="GE16" i="3"/>
  <c r="GF16" i="2"/>
  <c r="GF16" i="3"/>
  <c r="GG16" i="2"/>
  <c r="GG16" i="3"/>
  <c r="GH16" i="2"/>
  <c r="GH16" i="3"/>
  <c r="GI16" i="2"/>
  <c r="GI16" i="3"/>
  <c r="GJ16" i="2"/>
  <c r="GJ16" i="3"/>
  <c r="GK16" i="2"/>
  <c r="GK16" i="3"/>
  <c r="GM16" i="2"/>
  <c r="GM16" i="3"/>
  <c r="GN16" i="2"/>
  <c r="GN16" i="3"/>
  <c r="GO16" i="2"/>
  <c r="GO16" i="3"/>
  <c r="GP16" i="2"/>
  <c r="GP16" i="3"/>
  <c r="GQ16" i="2"/>
  <c r="GQ16" i="3"/>
  <c r="GR16" i="2"/>
  <c r="GR16" i="3"/>
  <c r="GT16" i="2"/>
  <c r="GT16" i="3"/>
  <c r="GV16" i="2"/>
  <c r="GV16" i="3"/>
  <c r="GW16" i="2"/>
  <c r="GW16" i="3"/>
  <c r="GX16" i="2"/>
  <c r="GX16" i="3"/>
  <c r="GY16" i="2"/>
  <c r="GY16" i="3"/>
  <c r="GZ16" i="2"/>
  <c r="GZ16" i="3"/>
  <c r="HB16" i="2"/>
  <c r="HB16" i="3"/>
  <c r="HC16" i="2"/>
  <c r="HC16" i="3"/>
  <c r="HD16" i="2"/>
  <c r="HD16" i="3"/>
  <c r="HE16" i="2"/>
  <c r="HE16" i="3"/>
  <c r="HF16" i="2"/>
  <c r="HF16" i="3"/>
  <c r="HG16" i="2"/>
  <c r="HG16" i="3"/>
  <c r="HH16" i="2"/>
  <c r="HH16" i="3"/>
  <c r="HI16" i="2"/>
  <c r="HI16" i="3"/>
  <c r="HJ16" i="2"/>
  <c r="HJ16" i="3"/>
  <c r="HK16" i="2"/>
  <c r="HK16" i="3"/>
  <c r="HL16" i="2"/>
  <c r="HL16" i="3"/>
  <c r="HM16" i="2"/>
  <c r="HM16" i="3"/>
  <c r="HO16" i="2"/>
  <c r="HO16" i="3"/>
  <c r="HP16" i="2"/>
  <c r="HP16" i="3"/>
  <c r="HQ16" i="2"/>
  <c r="HQ16" i="3"/>
  <c r="HT16" i="2"/>
  <c r="HT16" i="3"/>
  <c r="HU16" i="2"/>
  <c r="HU16" i="3"/>
  <c r="HV16" i="2"/>
  <c r="HV16" i="3"/>
  <c r="HW16" i="2"/>
  <c r="HW16" i="3"/>
  <c r="HX16" i="2"/>
  <c r="HX16" i="3"/>
  <c r="HY16" i="2"/>
  <c r="HY16" i="3"/>
  <c r="HZ16" i="2"/>
  <c r="HZ16" i="3"/>
  <c r="IA16" i="2"/>
  <c r="IA16" i="3"/>
  <c r="IC16" i="2"/>
  <c r="IC16" i="3"/>
  <c r="ID16" i="2"/>
  <c r="ID16" i="3"/>
  <c r="IE16" i="2"/>
  <c r="IE16" i="3"/>
  <c r="IF16" i="2"/>
  <c r="IF16" i="3"/>
  <c r="IG16" i="2"/>
  <c r="IG16" i="3"/>
  <c r="E17" i="3"/>
  <c r="F17" i="2"/>
  <c r="F17" i="3"/>
  <c r="G17" i="2"/>
  <c r="G17" i="3"/>
  <c r="H17" i="2"/>
  <c r="H17" i="3"/>
  <c r="I17" i="2"/>
  <c r="I17" i="3"/>
  <c r="K17" i="2"/>
  <c r="K17" i="3"/>
  <c r="L17" i="2"/>
  <c r="L17" i="3"/>
  <c r="O17" i="2"/>
  <c r="O17" i="3"/>
  <c r="P17" i="2"/>
  <c r="P17" i="3"/>
  <c r="Q17" i="2"/>
  <c r="Q17" i="3"/>
  <c r="R17" i="2"/>
  <c r="R17" i="3"/>
  <c r="S17" i="2"/>
  <c r="S17" i="3"/>
  <c r="T17" i="2"/>
  <c r="T17" i="3"/>
  <c r="V17" i="2"/>
  <c r="V17" i="3"/>
  <c r="X17" i="2"/>
  <c r="X17" i="3"/>
  <c r="Y17" i="2"/>
  <c r="Y17" i="3"/>
  <c r="AA17" i="2"/>
  <c r="AA17" i="3"/>
  <c r="AD17" i="2"/>
  <c r="AD17" i="3"/>
  <c r="AE17" i="2"/>
  <c r="AE17" i="3"/>
  <c r="AF17" i="2"/>
  <c r="AF17" i="3"/>
  <c r="AG17" i="2"/>
  <c r="AG17" i="3"/>
  <c r="AH17" i="2"/>
  <c r="AH17" i="3"/>
  <c r="AJ17" i="2"/>
  <c r="AJ17" i="3"/>
  <c r="AK17" i="2"/>
  <c r="AK17" i="3"/>
  <c r="AM17" i="2"/>
  <c r="AM17" i="3"/>
  <c r="AN17" i="2"/>
  <c r="AN17" i="3"/>
  <c r="AO17" i="2"/>
  <c r="AO17" i="3"/>
  <c r="AP17" i="2"/>
  <c r="AP17" i="3"/>
  <c r="AS17" i="2"/>
  <c r="AS17" i="3"/>
  <c r="AT17" i="2"/>
  <c r="AT17" i="3"/>
  <c r="AV17" i="2"/>
  <c r="AV17" i="3"/>
  <c r="AW17" i="2"/>
  <c r="AW17" i="3"/>
  <c r="AX17" i="2"/>
  <c r="AX17" i="3"/>
  <c r="AY17" i="3"/>
  <c r="BA17" i="2"/>
  <c r="BA17" i="3"/>
  <c r="BB17" i="2"/>
  <c r="BB17" i="3"/>
  <c r="BC17" i="2"/>
  <c r="BC17" i="3"/>
  <c r="BE17" i="2"/>
  <c r="BE17" i="3"/>
  <c r="BF17" i="2"/>
  <c r="BF17" i="3"/>
  <c r="BH17" i="2"/>
  <c r="BH17" i="3"/>
  <c r="BI17" i="2"/>
  <c r="BI17" i="3"/>
  <c r="BN17" i="2"/>
  <c r="BN17" i="3"/>
  <c r="BO17" i="2"/>
  <c r="BO17" i="3"/>
  <c r="BR17" i="2"/>
  <c r="BR17" i="3"/>
  <c r="BS17" i="2"/>
  <c r="BS17" i="3"/>
  <c r="BT17" i="2"/>
  <c r="BT17" i="3"/>
  <c r="BU17" i="2"/>
  <c r="BU17" i="3"/>
  <c r="BX17" i="2"/>
  <c r="BX17" i="3"/>
  <c r="BY17" i="2"/>
  <c r="BY17" i="3"/>
  <c r="BZ17" i="2"/>
  <c r="BZ17" i="3"/>
  <c r="CB17" i="2"/>
  <c r="CB17" i="3"/>
  <c r="CE17" i="2"/>
  <c r="CE17" i="3"/>
  <c r="CG17" i="2"/>
  <c r="CG17" i="3"/>
  <c r="CH17" i="2"/>
  <c r="CH17" i="3"/>
  <c r="CI17" i="2"/>
  <c r="CI17" i="3"/>
  <c r="CJ17" i="2"/>
  <c r="CJ17" i="3"/>
  <c r="CL17" i="2"/>
  <c r="CL17" i="3"/>
  <c r="CN17" i="2"/>
  <c r="CN17" i="3"/>
  <c r="CQ17" i="2"/>
  <c r="CQ17" i="3"/>
  <c r="CS17" i="2"/>
  <c r="CS17" i="3"/>
  <c r="CT17" i="2"/>
  <c r="CT17" i="3"/>
  <c r="CU17" i="2"/>
  <c r="CU17" i="3"/>
  <c r="CW17" i="2"/>
  <c r="CW17" i="3"/>
  <c r="CX17" i="2"/>
  <c r="CX17" i="3"/>
  <c r="CY17" i="2"/>
  <c r="CY17" i="3"/>
  <c r="CZ17" i="2"/>
  <c r="CZ17" i="3"/>
  <c r="DA17" i="2"/>
  <c r="DA17" i="3"/>
  <c r="DB17" i="2"/>
  <c r="DB17" i="3"/>
  <c r="DC17" i="2"/>
  <c r="DC17" i="3"/>
  <c r="DE17" i="2"/>
  <c r="DE17" i="3"/>
  <c r="DF17" i="2"/>
  <c r="DF17" i="3"/>
  <c r="DG17" i="2"/>
  <c r="DG17" i="3"/>
  <c r="DH17" i="2"/>
  <c r="DH17" i="3"/>
  <c r="DI17" i="2"/>
  <c r="DI17" i="3"/>
  <c r="DJ17" i="2"/>
  <c r="DJ17" i="3"/>
  <c r="DK17" i="2"/>
  <c r="DK17" i="3"/>
  <c r="DL17" i="2"/>
  <c r="DL17" i="3"/>
  <c r="DM17" i="2"/>
  <c r="DM17" i="3"/>
  <c r="DN17" i="2"/>
  <c r="DN17" i="3"/>
  <c r="DO17" i="2"/>
  <c r="DO17" i="3"/>
  <c r="DP17" i="2"/>
  <c r="DP17" i="3"/>
  <c r="DQ17" i="2"/>
  <c r="DQ17" i="3"/>
  <c r="DR17" i="2"/>
  <c r="DR17" i="3"/>
  <c r="DS17" i="2"/>
  <c r="DS17" i="3"/>
  <c r="DT17" i="2"/>
  <c r="DT17" i="3"/>
  <c r="DU17" i="2"/>
  <c r="DU17" i="3"/>
  <c r="DV17" i="2"/>
  <c r="DV17" i="3"/>
  <c r="DW17" i="2"/>
  <c r="DW17" i="3"/>
  <c r="DX17" i="2"/>
  <c r="DX17" i="3"/>
  <c r="DY17" i="2"/>
  <c r="DY17" i="3"/>
  <c r="DZ17" i="2"/>
  <c r="DZ17" i="3"/>
  <c r="EB17" i="2"/>
  <c r="EB17" i="3"/>
  <c r="EC17" i="2"/>
  <c r="EC17" i="3"/>
  <c r="ED17" i="2"/>
  <c r="ED17" i="3"/>
  <c r="EE17" i="2"/>
  <c r="EE17" i="3"/>
  <c r="EF17" i="2"/>
  <c r="EF17" i="3"/>
  <c r="EG17" i="2"/>
  <c r="EG17" i="3"/>
  <c r="EH17" i="2"/>
  <c r="EH17" i="3"/>
  <c r="EI17" i="2"/>
  <c r="EI17" i="3"/>
  <c r="EJ17" i="2"/>
  <c r="EJ17" i="3"/>
  <c r="EK17" i="2"/>
  <c r="EK17" i="3"/>
  <c r="EL17" i="2"/>
  <c r="EL17" i="3"/>
  <c r="EM17" i="2"/>
  <c r="EM17" i="3"/>
  <c r="EN17" i="2"/>
  <c r="EN17" i="3"/>
  <c r="EO17" i="2"/>
  <c r="EO17" i="3"/>
  <c r="EP17" i="2"/>
  <c r="EP17" i="3"/>
  <c r="EQ17" i="2"/>
  <c r="EQ17" i="3"/>
  <c r="ER17" i="2"/>
  <c r="ER17" i="3"/>
  <c r="ES17" i="2"/>
  <c r="ES17" i="3"/>
  <c r="ET17" i="2"/>
  <c r="ET17" i="3"/>
  <c r="EU17" i="2"/>
  <c r="EU17" i="3"/>
  <c r="EV17" i="2"/>
  <c r="EV17" i="3"/>
  <c r="EW17" i="2"/>
  <c r="EW17" i="3"/>
  <c r="EX17" i="2"/>
  <c r="EX17" i="3"/>
  <c r="EY17" i="2"/>
  <c r="EY17" i="3"/>
  <c r="EZ17" i="2"/>
  <c r="EZ17" i="3"/>
  <c r="FA17" i="3"/>
  <c r="FB17" i="2"/>
  <c r="FB17" i="3"/>
  <c r="FC17" i="2"/>
  <c r="FC17" i="3"/>
  <c r="FE17" i="2"/>
  <c r="FE17" i="3"/>
  <c r="FF17" i="2"/>
  <c r="FF17" i="3"/>
  <c r="FG17" i="2"/>
  <c r="FG17" i="3"/>
  <c r="FH17" i="2"/>
  <c r="FH17" i="3"/>
  <c r="FI17" i="2"/>
  <c r="FI17" i="3"/>
  <c r="FJ17" i="2"/>
  <c r="FJ17" i="3"/>
  <c r="FK17" i="2"/>
  <c r="FK17" i="3"/>
  <c r="FL17" i="2"/>
  <c r="FL17" i="3"/>
  <c r="FM17" i="2"/>
  <c r="FM17" i="3"/>
  <c r="FN17" i="2"/>
  <c r="FN17" i="3"/>
  <c r="FO17" i="2"/>
  <c r="FO17" i="3"/>
  <c r="FP17" i="2"/>
  <c r="FP17" i="3"/>
  <c r="FQ17" i="2"/>
  <c r="FQ17" i="3"/>
  <c r="FR17" i="2"/>
  <c r="FR17" i="3"/>
  <c r="FS17" i="2"/>
  <c r="FS17" i="3"/>
  <c r="FT17" i="2"/>
  <c r="FT17" i="3"/>
  <c r="FU17" i="2"/>
  <c r="FU17" i="3"/>
  <c r="FV17" i="2"/>
  <c r="FV17" i="3"/>
  <c r="FW17" i="2"/>
  <c r="FW17" i="3"/>
  <c r="FX17" i="2"/>
  <c r="FX17" i="3"/>
  <c r="FY17" i="2"/>
  <c r="FY17" i="3"/>
  <c r="FZ17" i="2"/>
  <c r="FZ17" i="3"/>
  <c r="GA17" i="2"/>
  <c r="GA17" i="3"/>
  <c r="GB17" i="2"/>
  <c r="GB17" i="3"/>
  <c r="GC17" i="2"/>
  <c r="GC17" i="3"/>
  <c r="GD17" i="2"/>
  <c r="GD17" i="3"/>
  <c r="GE17" i="2"/>
  <c r="GE17" i="3"/>
  <c r="GF17" i="2"/>
  <c r="GF17" i="3"/>
  <c r="GG17" i="2"/>
  <c r="GG17" i="3"/>
  <c r="GH17" i="2"/>
  <c r="GH17" i="3"/>
  <c r="GI17" i="2"/>
  <c r="GI17" i="3"/>
  <c r="GJ17" i="2"/>
  <c r="GJ17" i="3"/>
  <c r="GK17" i="2"/>
  <c r="GK17" i="3"/>
  <c r="GM17" i="2"/>
  <c r="GM17" i="3"/>
  <c r="GN17" i="2"/>
  <c r="GN17" i="3"/>
  <c r="GO17" i="2"/>
  <c r="GO17" i="3"/>
  <c r="GP17" i="2"/>
  <c r="GP17" i="3"/>
  <c r="GQ17" i="2"/>
  <c r="GQ17" i="3"/>
  <c r="GR17" i="2"/>
  <c r="GR17" i="3"/>
  <c r="GT17" i="2"/>
  <c r="GT17" i="3"/>
  <c r="GV17" i="2"/>
  <c r="GV17" i="3"/>
  <c r="GW17" i="2"/>
  <c r="GW17" i="3"/>
  <c r="GX17" i="2"/>
  <c r="GX17" i="3"/>
  <c r="GY17" i="2"/>
  <c r="GY17" i="3"/>
  <c r="GZ17" i="2"/>
  <c r="GZ17" i="3"/>
  <c r="HB17" i="2"/>
  <c r="HB17" i="3"/>
  <c r="HC17" i="2"/>
  <c r="HC17" i="3"/>
  <c r="HD17" i="2"/>
  <c r="HD17" i="3"/>
  <c r="HE17" i="2"/>
  <c r="HE17" i="3"/>
  <c r="HF17" i="2"/>
  <c r="HF17" i="3"/>
  <c r="HG17" i="2"/>
  <c r="HG17" i="3"/>
  <c r="HH17" i="2"/>
  <c r="HH17" i="3"/>
  <c r="HI17" i="2"/>
  <c r="HI17" i="3"/>
  <c r="HJ17" i="2"/>
  <c r="HJ17" i="3"/>
  <c r="HK17" i="2"/>
  <c r="HK17" i="3"/>
  <c r="HL17" i="2"/>
  <c r="HL17" i="3"/>
  <c r="HM17" i="2"/>
  <c r="HM17" i="3"/>
  <c r="HO17" i="2"/>
  <c r="HO17" i="3"/>
  <c r="HP17" i="2"/>
  <c r="HP17" i="3"/>
  <c r="HQ17" i="2"/>
  <c r="HQ17" i="3"/>
  <c r="HT17" i="2"/>
  <c r="HT17" i="3"/>
  <c r="HU17" i="2"/>
  <c r="HU17" i="3"/>
  <c r="HV17" i="2"/>
  <c r="HV17" i="3"/>
  <c r="HW17" i="2"/>
  <c r="HW17" i="3"/>
  <c r="HX17" i="2"/>
  <c r="HX17" i="3"/>
  <c r="HY17" i="2"/>
  <c r="HY17" i="3"/>
  <c r="HZ17" i="2"/>
  <c r="HZ17" i="3"/>
  <c r="IA17" i="2"/>
  <c r="IA17" i="3"/>
  <c r="IC17" i="2"/>
  <c r="IC17" i="3"/>
  <c r="ID17" i="2"/>
  <c r="ID17" i="3"/>
  <c r="IE17" i="2"/>
  <c r="IE17" i="3"/>
  <c r="IF17" i="2"/>
  <c r="IF17" i="3"/>
  <c r="IG17" i="2"/>
  <c r="IG17" i="3"/>
  <c r="E18" i="3"/>
  <c r="F18" i="2"/>
  <c r="F18" i="3"/>
  <c r="G18" i="2"/>
  <c r="G18" i="3"/>
  <c r="H18" i="2"/>
  <c r="H18" i="3"/>
  <c r="I18" i="2"/>
  <c r="I18" i="3"/>
  <c r="K18" i="2"/>
  <c r="K18" i="3"/>
  <c r="L18" i="2"/>
  <c r="L18" i="3"/>
  <c r="O18" i="2"/>
  <c r="O18" i="3"/>
  <c r="P18" i="2"/>
  <c r="P18" i="3"/>
  <c r="Q18" i="2"/>
  <c r="Q18" i="3"/>
  <c r="R18" i="2"/>
  <c r="R18" i="3"/>
  <c r="S18" i="2"/>
  <c r="S18" i="3"/>
  <c r="T18" i="2"/>
  <c r="T18" i="3"/>
  <c r="V18" i="2"/>
  <c r="V18" i="3"/>
  <c r="X18" i="2"/>
  <c r="X18" i="3"/>
  <c r="Y18" i="2"/>
  <c r="Y18" i="3"/>
  <c r="AA18" i="2"/>
  <c r="AA18" i="3"/>
  <c r="AD18" i="2"/>
  <c r="AD18" i="3"/>
  <c r="AE18" i="2"/>
  <c r="AE18" i="3"/>
  <c r="AF18" i="2"/>
  <c r="AF18" i="3"/>
  <c r="AG18" i="2"/>
  <c r="AG18" i="3"/>
  <c r="AH18" i="2"/>
  <c r="AH18" i="3"/>
  <c r="AJ18" i="2"/>
  <c r="AJ18" i="3"/>
  <c r="AK18" i="2"/>
  <c r="AK18" i="3"/>
  <c r="AM18" i="2"/>
  <c r="AM18" i="3"/>
  <c r="AN18" i="2"/>
  <c r="AN18" i="3"/>
  <c r="AO18" i="2"/>
  <c r="AO18" i="3"/>
  <c r="AP18" i="2"/>
  <c r="AP18" i="3"/>
  <c r="AS18" i="2"/>
  <c r="AS18" i="3"/>
  <c r="AT18" i="2"/>
  <c r="AT18" i="3"/>
  <c r="AV18" i="2"/>
  <c r="AV18" i="3"/>
  <c r="AW18" i="2"/>
  <c r="AW18" i="3"/>
  <c r="AX18" i="2"/>
  <c r="AX18" i="3"/>
  <c r="AY18" i="3"/>
  <c r="BA18" i="2"/>
  <c r="BA18" i="3"/>
  <c r="BB18" i="2"/>
  <c r="BB18" i="3"/>
  <c r="BC18" i="2"/>
  <c r="BC18" i="3"/>
  <c r="BE18" i="2"/>
  <c r="BE18" i="3"/>
  <c r="BF18" i="2"/>
  <c r="BF18" i="3"/>
  <c r="BH18" i="2"/>
  <c r="BH18" i="3"/>
  <c r="BI18" i="2"/>
  <c r="BI18" i="3"/>
  <c r="BN18" i="2"/>
  <c r="BN18" i="3"/>
  <c r="BO18" i="2"/>
  <c r="BO18" i="3"/>
  <c r="BR18" i="2"/>
  <c r="BR18" i="3"/>
  <c r="BS18" i="2"/>
  <c r="BS18" i="3"/>
  <c r="BT18" i="2"/>
  <c r="BT18" i="3"/>
  <c r="BU18" i="2"/>
  <c r="BU18" i="3"/>
  <c r="BX18" i="2"/>
  <c r="BX18" i="3"/>
  <c r="BY18" i="2"/>
  <c r="BY18" i="3"/>
  <c r="BZ18" i="2"/>
  <c r="BZ18" i="3"/>
  <c r="CB18" i="2"/>
  <c r="CB18" i="3"/>
  <c r="CE18" i="2"/>
  <c r="CE18" i="3"/>
  <c r="CG18" i="2"/>
  <c r="CG18" i="3"/>
  <c r="CH18" i="2"/>
  <c r="CH18" i="3"/>
  <c r="CI18" i="2"/>
  <c r="CI18" i="3"/>
  <c r="CJ18" i="2"/>
  <c r="CJ18" i="3"/>
  <c r="CL18" i="2"/>
  <c r="CL18" i="3"/>
  <c r="CN18" i="2"/>
  <c r="CN18" i="3"/>
  <c r="CQ18" i="2"/>
  <c r="CQ18" i="3"/>
  <c r="CS18" i="2"/>
  <c r="CS18" i="3"/>
  <c r="CT18" i="2"/>
  <c r="CT18" i="3"/>
  <c r="CU18" i="2"/>
  <c r="CU18" i="3"/>
  <c r="CW18" i="2"/>
  <c r="CW18" i="3"/>
  <c r="CX18" i="2"/>
  <c r="CX18" i="3"/>
  <c r="CY18" i="2"/>
  <c r="CY18" i="3"/>
  <c r="CZ18" i="2"/>
  <c r="CZ18" i="3"/>
  <c r="DA18" i="2"/>
  <c r="DA18" i="3"/>
  <c r="DB18" i="2"/>
  <c r="DB18" i="3"/>
  <c r="DC18" i="2"/>
  <c r="DC18" i="3"/>
  <c r="DE18" i="2"/>
  <c r="DE18" i="3"/>
  <c r="DF18" i="2"/>
  <c r="DF18" i="3"/>
  <c r="DG18" i="2"/>
  <c r="DG18" i="3"/>
  <c r="DH18" i="2"/>
  <c r="DH18" i="3"/>
  <c r="DI18" i="2"/>
  <c r="DI18" i="3"/>
  <c r="DJ18" i="2"/>
  <c r="DJ18" i="3"/>
  <c r="DK18" i="2"/>
  <c r="DK18" i="3"/>
  <c r="DL18" i="2"/>
  <c r="DL18" i="3"/>
  <c r="DM18" i="2"/>
  <c r="DM18" i="3"/>
  <c r="DN18" i="2"/>
  <c r="DN18" i="3"/>
  <c r="DO18" i="2"/>
  <c r="DO18" i="3"/>
  <c r="DP18" i="2"/>
  <c r="DP18" i="3"/>
  <c r="DQ18" i="2"/>
  <c r="DQ18" i="3"/>
  <c r="DR18" i="2"/>
  <c r="DR18" i="3"/>
  <c r="DS18" i="2"/>
  <c r="DS18" i="3"/>
  <c r="DT18" i="2"/>
  <c r="DT18" i="3"/>
  <c r="DU18" i="2"/>
  <c r="DU18" i="3"/>
  <c r="DV18" i="2"/>
  <c r="DV18" i="3"/>
  <c r="DW18" i="2"/>
  <c r="DW18" i="3"/>
  <c r="DX18" i="2"/>
  <c r="DX18" i="3"/>
  <c r="DY18" i="2"/>
  <c r="DY18" i="3"/>
  <c r="DZ18" i="2"/>
  <c r="DZ18" i="3"/>
  <c r="EB18" i="2"/>
  <c r="EB18" i="3"/>
  <c r="EC18" i="2"/>
  <c r="EC18" i="3"/>
  <c r="ED18" i="2"/>
  <c r="ED18" i="3"/>
  <c r="EE18" i="2"/>
  <c r="EE18" i="3"/>
  <c r="EF18" i="2"/>
  <c r="EF18" i="3"/>
  <c r="EG18" i="2"/>
  <c r="EG18" i="3"/>
  <c r="EH18" i="2"/>
  <c r="EH18" i="3"/>
  <c r="EI18" i="2"/>
  <c r="EI18" i="3"/>
  <c r="EJ18" i="2"/>
  <c r="EJ18" i="3"/>
  <c r="EK18" i="2"/>
  <c r="EK18" i="3"/>
  <c r="EL18" i="2"/>
  <c r="EL18" i="3"/>
  <c r="EM18" i="2"/>
  <c r="EM18" i="3"/>
  <c r="EN18" i="2"/>
  <c r="EN18" i="3"/>
  <c r="EO18" i="2"/>
  <c r="EO18" i="3"/>
  <c r="EP18" i="2"/>
  <c r="EP18" i="3"/>
  <c r="EQ18" i="2"/>
  <c r="EQ18" i="3"/>
  <c r="ER18" i="2"/>
  <c r="ER18" i="3"/>
  <c r="ES18" i="2"/>
  <c r="ES18" i="3"/>
  <c r="ET18" i="2"/>
  <c r="ET18" i="3"/>
  <c r="EU18" i="2"/>
  <c r="EU18" i="3"/>
  <c r="EV18" i="2"/>
  <c r="EV18" i="3"/>
  <c r="EW18" i="2"/>
  <c r="EW18" i="3"/>
  <c r="EX18" i="2"/>
  <c r="EX18" i="3"/>
  <c r="EY18" i="2"/>
  <c r="EY18" i="3"/>
  <c r="EZ18" i="2"/>
  <c r="EZ18" i="3"/>
  <c r="FA18" i="3"/>
  <c r="FB18" i="2"/>
  <c r="FB18" i="3"/>
  <c r="FC18" i="2"/>
  <c r="FC18" i="3"/>
  <c r="FE18" i="2"/>
  <c r="FE18" i="3"/>
  <c r="FF18" i="2"/>
  <c r="FF18" i="3"/>
  <c r="FG18" i="2"/>
  <c r="FG18" i="3"/>
  <c r="FH18" i="2"/>
  <c r="FH18" i="3"/>
  <c r="FI18" i="2"/>
  <c r="FI18" i="3"/>
  <c r="FJ18" i="2"/>
  <c r="FJ18" i="3"/>
  <c r="FK18" i="2"/>
  <c r="FK18" i="3"/>
  <c r="FL18" i="2"/>
  <c r="FL18" i="3"/>
  <c r="FM18" i="2"/>
  <c r="FM18" i="3"/>
  <c r="FN18" i="2"/>
  <c r="FN18" i="3"/>
  <c r="FO18" i="2"/>
  <c r="FO18" i="3"/>
  <c r="FP18" i="2"/>
  <c r="FP18" i="3"/>
  <c r="FQ18" i="2"/>
  <c r="FQ18" i="3"/>
  <c r="FR18" i="2"/>
  <c r="FR18" i="3"/>
  <c r="FS18" i="2"/>
  <c r="FS18" i="3"/>
  <c r="FT18" i="2"/>
  <c r="FT18" i="3"/>
  <c r="FU18" i="2"/>
  <c r="FU18" i="3"/>
  <c r="FV18" i="2"/>
  <c r="FV18" i="3"/>
  <c r="FW18" i="2"/>
  <c r="FW18" i="3"/>
  <c r="FX18" i="2"/>
  <c r="FX18" i="3"/>
  <c r="FY18" i="2"/>
  <c r="FY18" i="3"/>
  <c r="FZ18" i="2"/>
  <c r="FZ18" i="3"/>
  <c r="GA18" i="2"/>
  <c r="GA18" i="3"/>
  <c r="GB18" i="2"/>
  <c r="GB18" i="3"/>
  <c r="GC18" i="2"/>
  <c r="GC18" i="3"/>
  <c r="GD18" i="2"/>
  <c r="GD18" i="3"/>
  <c r="GE18" i="2"/>
  <c r="GE18" i="3"/>
  <c r="GF18" i="2"/>
  <c r="GF18" i="3"/>
  <c r="GG18" i="2"/>
  <c r="GG18" i="3"/>
  <c r="GH18" i="2"/>
  <c r="GH18" i="3"/>
  <c r="GI18" i="2"/>
  <c r="GI18" i="3"/>
  <c r="GJ18" i="2"/>
  <c r="GJ18" i="3"/>
  <c r="GK18" i="2"/>
  <c r="GK18" i="3"/>
  <c r="GM18" i="2"/>
  <c r="GM18" i="3"/>
  <c r="GN18" i="2"/>
  <c r="GN18" i="3"/>
  <c r="GO18" i="2"/>
  <c r="GO18" i="3"/>
  <c r="GP18" i="2"/>
  <c r="GP18" i="3"/>
  <c r="GQ18" i="2"/>
  <c r="GQ18" i="3"/>
  <c r="GR18" i="2"/>
  <c r="GR18" i="3"/>
  <c r="GT18" i="2"/>
  <c r="GT18" i="3"/>
  <c r="GV18" i="2"/>
  <c r="GV18" i="3"/>
  <c r="GW18" i="2"/>
  <c r="GW18" i="3"/>
  <c r="GX18" i="2"/>
  <c r="GX18" i="3"/>
  <c r="GY18" i="2"/>
  <c r="GY18" i="3"/>
  <c r="GZ18" i="2"/>
  <c r="GZ18" i="3"/>
  <c r="HB18" i="2"/>
  <c r="HB18" i="3"/>
  <c r="HC18" i="2"/>
  <c r="HC18" i="3"/>
  <c r="HD18" i="2"/>
  <c r="HD18" i="3"/>
  <c r="HE18" i="2"/>
  <c r="HE18" i="3"/>
  <c r="HF18" i="2"/>
  <c r="HF18" i="3"/>
  <c r="HG18" i="2"/>
  <c r="HG18" i="3"/>
  <c r="HH18" i="2"/>
  <c r="HH18" i="3"/>
  <c r="HI18" i="2"/>
  <c r="HI18" i="3"/>
  <c r="HJ18" i="2"/>
  <c r="HJ18" i="3"/>
  <c r="HK18" i="2"/>
  <c r="HK18" i="3"/>
  <c r="HL18" i="2"/>
  <c r="HL18" i="3"/>
  <c r="HM18" i="2"/>
  <c r="HM18" i="3"/>
  <c r="HO18" i="2"/>
  <c r="HO18" i="3"/>
  <c r="HP18" i="2"/>
  <c r="HP18" i="3"/>
  <c r="HQ18" i="2"/>
  <c r="HQ18" i="3"/>
  <c r="HT18" i="2"/>
  <c r="HT18" i="3"/>
  <c r="HU18" i="2"/>
  <c r="HU18" i="3"/>
  <c r="HV18" i="2"/>
  <c r="HV18" i="3"/>
  <c r="HW18" i="2"/>
  <c r="HW18" i="3"/>
  <c r="HX18" i="2"/>
  <c r="HX18" i="3"/>
  <c r="HY18" i="2"/>
  <c r="HY18" i="3"/>
  <c r="HZ18" i="2"/>
  <c r="HZ18" i="3"/>
  <c r="IA18" i="2"/>
  <c r="IA18" i="3"/>
  <c r="IC18" i="2"/>
  <c r="IC18" i="3"/>
  <c r="ID18" i="2"/>
  <c r="ID18" i="3"/>
  <c r="IE18" i="2"/>
  <c r="IE18" i="3"/>
  <c r="IF18" i="2"/>
  <c r="IF18" i="3"/>
  <c r="IG18" i="2"/>
  <c r="IG18" i="3"/>
  <c r="E19" i="3"/>
  <c r="F19" i="2"/>
  <c r="F19" i="3"/>
  <c r="G19" i="2"/>
  <c r="G19" i="3"/>
  <c r="H19" i="2"/>
  <c r="H19" i="3"/>
  <c r="I19" i="2"/>
  <c r="I19" i="3"/>
  <c r="K19" i="2"/>
  <c r="K19" i="3"/>
  <c r="L19" i="2"/>
  <c r="L19" i="3"/>
  <c r="O19" i="2"/>
  <c r="O19" i="3"/>
  <c r="P19" i="2"/>
  <c r="P19" i="3"/>
  <c r="Q19" i="2"/>
  <c r="Q19" i="3"/>
  <c r="R19" i="2"/>
  <c r="R19" i="3"/>
  <c r="S19" i="2"/>
  <c r="S19" i="3"/>
  <c r="T19" i="2"/>
  <c r="T19" i="3"/>
  <c r="V19" i="2"/>
  <c r="V19" i="3"/>
  <c r="X19" i="2"/>
  <c r="X19" i="3"/>
  <c r="Y19" i="2"/>
  <c r="Y19" i="3"/>
  <c r="AA19" i="2"/>
  <c r="AA19" i="3"/>
  <c r="AD19" i="2"/>
  <c r="AD19" i="3"/>
  <c r="AE19" i="2"/>
  <c r="AE19" i="3"/>
  <c r="AF19" i="2"/>
  <c r="AF19" i="3"/>
  <c r="AG19" i="2"/>
  <c r="AG19" i="3"/>
  <c r="AH19" i="2"/>
  <c r="AH19" i="3"/>
  <c r="AJ19" i="2"/>
  <c r="AJ19" i="3"/>
  <c r="AK19" i="2"/>
  <c r="AK19" i="3"/>
  <c r="AM19" i="2"/>
  <c r="AM19" i="3"/>
  <c r="AN19" i="2"/>
  <c r="AN19" i="3"/>
  <c r="AO19" i="2"/>
  <c r="AO19" i="3"/>
  <c r="AP19" i="2"/>
  <c r="AP19" i="3"/>
  <c r="AS19" i="2"/>
  <c r="AS19" i="3"/>
  <c r="AT19" i="2"/>
  <c r="AT19" i="3"/>
  <c r="AV19" i="2"/>
  <c r="AV19" i="3"/>
  <c r="AW19" i="2"/>
  <c r="AW19" i="3"/>
  <c r="AX19" i="2"/>
  <c r="AX19" i="3"/>
  <c r="AY19" i="3"/>
  <c r="BA19" i="2"/>
  <c r="BA19" i="3"/>
  <c r="BB19" i="2"/>
  <c r="BB19" i="3"/>
  <c r="BC19" i="2"/>
  <c r="BC19" i="3"/>
  <c r="BE19" i="2"/>
  <c r="BE19" i="3"/>
  <c r="BF19" i="2"/>
  <c r="BF19" i="3"/>
  <c r="BH19" i="2"/>
  <c r="BH19" i="3"/>
  <c r="BI19" i="2"/>
  <c r="BI19" i="3"/>
  <c r="BN19" i="2"/>
  <c r="BN19" i="3"/>
  <c r="BO19" i="2"/>
  <c r="BO19" i="3"/>
  <c r="BR19" i="2"/>
  <c r="BR19" i="3"/>
  <c r="BS19" i="2"/>
  <c r="BS19" i="3"/>
  <c r="BT19" i="2"/>
  <c r="BT19" i="3"/>
  <c r="BU19" i="2"/>
  <c r="BU19" i="3"/>
  <c r="BX19" i="2"/>
  <c r="BX19" i="3"/>
  <c r="BY19" i="2"/>
  <c r="BY19" i="3"/>
  <c r="BZ19" i="2"/>
  <c r="BZ19" i="3"/>
  <c r="CB19" i="2"/>
  <c r="CB19" i="3"/>
  <c r="CE19" i="2"/>
  <c r="CE19" i="3"/>
  <c r="CG19" i="2"/>
  <c r="CG19" i="3"/>
  <c r="CH19" i="2"/>
  <c r="CH19" i="3"/>
  <c r="CI19" i="2"/>
  <c r="CI19" i="3"/>
  <c r="CJ19" i="2"/>
  <c r="CJ19" i="3"/>
  <c r="CL19" i="2"/>
  <c r="CL19" i="3"/>
  <c r="CN19" i="2"/>
  <c r="CN19" i="3"/>
  <c r="CQ19" i="2"/>
  <c r="CQ19" i="3"/>
  <c r="CS19" i="2"/>
  <c r="CS19" i="3"/>
  <c r="CT19" i="2"/>
  <c r="CT19" i="3"/>
  <c r="CU19" i="2"/>
  <c r="CU19" i="3"/>
  <c r="CW19" i="2"/>
  <c r="CW19" i="3"/>
  <c r="CX19" i="2"/>
  <c r="CX19" i="3"/>
  <c r="CY19" i="2"/>
  <c r="CY19" i="3"/>
  <c r="CZ19" i="2"/>
  <c r="CZ19" i="3"/>
  <c r="DA19" i="2"/>
  <c r="DA19" i="3"/>
  <c r="DB19" i="2"/>
  <c r="DB19" i="3"/>
  <c r="DC19" i="2"/>
  <c r="DC19" i="3"/>
  <c r="DE19" i="2"/>
  <c r="DE19" i="3"/>
  <c r="DF19" i="2"/>
  <c r="DF19" i="3"/>
  <c r="DG19" i="2"/>
  <c r="DG19" i="3"/>
  <c r="DH19" i="2"/>
  <c r="DH19" i="3"/>
  <c r="DI19" i="2"/>
  <c r="DI19" i="3"/>
  <c r="DJ19" i="2"/>
  <c r="DJ19" i="3"/>
  <c r="DK19" i="2"/>
  <c r="DK19" i="3"/>
  <c r="DL19" i="2"/>
  <c r="DL19" i="3"/>
  <c r="DM19" i="2"/>
  <c r="DM19" i="3"/>
  <c r="DN19" i="2"/>
  <c r="DN19" i="3"/>
  <c r="DO19" i="2"/>
  <c r="DO19" i="3"/>
  <c r="DP19" i="2"/>
  <c r="DP19" i="3"/>
  <c r="DQ19" i="2"/>
  <c r="DQ19" i="3"/>
  <c r="DR19" i="2"/>
  <c r="DR19" i="3"/>
  <c r="DS19" i="2"/>
  <c r="DS19" i="3"/>
  <c r="DT19" i="2"/>
  <c r="DT19" i="3"/>
  <c r="DU19" i="2"/>
  <c r="DU19" i="3"/>
  <c r="DV19" i="2"/>
  <c r="DV19" i="3"/>
  <c r="DW19" i="2"/>
  <c r="DW19" i="3"/>
  <c r="DX19" i="2"/>
  <c r="DX19" i="3"/>
  <c r="DY19" i="2"/>
  <c r="DY19" i="3"/>
  <c r="DZ19" i="2"/>
  <c r="DZ19" i="3"/>
  <c r="EB19" i="2"/>
  <c r="EB19" i="3"/>
  <c r="EC19" i="2"/>
  <c r="EC19" i="3"/>
  <c r="ED19" i="2"/>
  <c r="ED19" i="3"/>
  <c r="EE19" i="2"/>
  <c r="EE19" i="3"/>
  <c r="EF19" i="2"/>
  <c r="EF19" i="3"/>
  <c r="EG19" i="2"/>
  <c r="EG19" i="3"/>
  <c r="EH19" i="2"/>
  <c r="EH19" i="3"/>
  <c r="EI19" i="2"/>
  <c r="EI19" i="3"/>
  <c r="EJ19" i="2"/>
  <c r="EJ19" i="3"/>
  <c r="EK19" i="2"/>
  <c r="EK19" i="3"/>
  <c r="EL19" i="2"/>
  <c r="EL19" i="3"/>
  <c r="EM19" i="2"/>
  <c r="EM19" i="3"/>
  <c r="EN19" i="2"/>
  <c r="EN19" i="3"/>
  <c r="EO19" i="2"/>
  <c r="EO19" i="3"/>
  <c r="EP19" i="2"/>
  <c r="EP19" i="3"/>
  <c r="EQ19" i="2"/>
  <c r="EQ19" i="3"/>
  <c r="ER19" i="2"/>
  <c r="ER19" i="3"/>
  <c r="ES19" i="2"/>
  <c r="ES19" i="3"/>
  <c r="ET19" i="2"/>
  <c r="ET19" i="3"/>
  <c r="EU19" i="2"/>
  <c r="EU19" i="3"/>
  <c r="EV19" i="2"/>
  <c r="EV19" i="3"/>
  <c r="EW19" i="2"/>
  <c r="EW19" i="3"/>
  <c r="EX19" i="2"/>
  <c r="EX19" i="3"/>
  <c r="EY19" i="2"/>
  <c r="EY19" i="3"/>
  <c r="EZ19" i="2"/>
  <c r="EZ19" i="3"/>
  <c r="FA19" i="3"/>
  <c r="FB19" i="2"/>
  <c r="FB19" i="3"/>
  <c r="FC19" i="2"/>
  <c r="FC19" i="3"/>
  <c r="FE19" i="2"/>
  <c r="FE19" i="3"/>
  <c r="FF19" i="2"/>
  <c r="FF19" i="3"/>
  <c r="FG19" i="2"/>
  <c r="FG19" i="3"/>
  <c r="FH19" i="2"/>
  <c r="FH19" i="3"/>
  <c r="FI19" i="2"/>
  <c r="FI19" i="3"/>
  <c r="FJ19" i="2"/>
  <c r="FJ19" i="3"/>
  <c r="FK19" i="2"/>
  <c r="FK19" i="3"/>
  <c r="FL19" i="2"/>
  <c r="FL19" i="3"/>
  <c r="FM19" i="2"/>
  <c r="FM19" i="3"/>
  <c r="FN19" i="2"/>
  <c r="FN19" i="3"/>
  <c r="FO19" i="2"/>
  <c r="FO19" i="3"/>
  <c r="FP19" i="2"/>
  <c r="FP19" i="3"/>
  <c r="FQ19" i="2"/>
  <c r="FQ19" i="3"/>
  <c r="FR19" i="2"/>
  <c r="FR19" i="3"/>
  <c r="FS19" i="2"/>
  <c r="FS19" i="3"/>
  <c r="FT19" i="2"/>
  <c r="FT19" i="3"/>
  <c r="FU19" i="2"/>
  <c r="FU19" i="3"/>
  <c r="FV19" i="2"/>
  <c r="FV19" i="3"/>
  <c r="FW19" i="2"/>
  <c r="FW19" i="3"/>
  <c r="FX19" i="2"/>
  <c r="FX19" i="3"/>
  <c r="FY19" i="2"/>
  <c r="FY19" i="3"/>
  <c r="FZ19" i="2"/>
  <c r="FZ19" i="3"/>
  <c r="GA19" i="2"/>
  <c r="GA19" i="3"/>
  <c r="GB19" i="2"/>
  <c r="GB19" i="3"/>
  <c r="GC19" i="2"/>
  <c r="GC19" i="3"/>
  <c r="GD19" i="2"/>
  <c r="GD19" i="3"/>
  <c r="GE19" i="2"/>
  <c r="GE19" i="3"/>
  <c r="GF19" i="2"/>
  <c r="GF19" i="3"/>
  <c r="GG19" i="2"/>
  <c r="GG19" i="3"/>
  <c r="GH19" i="2"/>
  <c r="GH19" i="3"/>
  <c r="GI19" i="2"/>
  <c r="GI19" i="3"/>
  <c r="GJ19" i="2"/>
  <c r="GJ19" i="3"/>
  <c r="GK19" i="2"/>
  <c r="GK19" i="3"/>
  <c r="GM19" i="2"/>
  <c r="GM19" i="3"/>
  <c r="GN19" i="2"/>
  <c r="GN19" i="3"/>
  <c r="GO19" i="2"/>
  <c r="GO19" i="3"/>
  <c r="GP19" i="2"/>
  <c r="GP19" i="3"/>
  <c r="GQ19" i="2"/>
  <c r="GQ19" i="3"/>
  <c r="GR19" i="2"/>
  <c r="GR19" i="3"/>
  <c r="GT19" i="2"/>
  <c r="GT19" i="3"/>
  <c r="GV19" i="2"/>
  <c r="GV19" i="3"/>
  <c r="GW19" i="2"/>
  <c r="GW19" i="3"/>
  <c r="GX19" i="2"/>
  <c r="GX19" i="3"/>
  <c r="GY19" i="2"/>
  <c r="GY19" i="3"/>
  <c r="GZ19" i="2"/>
  <c r="GZ19" i="3"/>
  <c r="HB19" i="2"/>
  <c r="HB19" i="3"/>
  <c r="HC19" i="2"/>
  <c r="HC19" i="3"/>
  <c r="HD19" i="2"/>
  <c r="HD19" i="3"/>
  <c r="HE19" i="2"/>
  <c r="HE19" i="3"/>
  <c r="HF19" i="2"/>
  <c r="HF19" i="3"/>
  <c r="HG19" i="2"/>
  <c r="HG19" i="3"/>
  <c r="HH19" i="2"/>
  <c r="HH19" i="3"/>
  <c r="HI19" i="2"/>
  <c r="HI19" i="3"/>
  <c r="HJ19" i="2"/>
  <c r="HJ19" i="3"/>
  <c r="HK19" i="2"/>
  <c r="HK19" i="3"/>
  <c r="HL19" i="2"/>
  <c r="HL19" i="3"/>
  <c r="HM19" i="2"/>
  <c r="HM19" i="3"/>
  <c r="HO19" i="2"/>
  <c r="HO19" i="3"/>
  <c r="HP19" i="2"/>
  <c r="HP19" i="3"/>
  <c r="HQ19" i="2"/>
  <c r="HQ19" i="3"/>
  <c r="HT19" i="2"/>
  <c r="HT19" i="3"/>
  <c r="HU19" i="2"/>
  <c r="HU19" i="3"/>
  <c r="HV19" i="2"/>
  <c r="HV19" i="3"/>
  <c r="HW19" i="2"/>
  <c r="HW19" i="3"/>
  <c r="HX19" i="2"/>
  <c r="HX19" i="3"/>
  <c r="HY19" i="2"/>
  <c r="HY19" i="3"/>
  <c r="HZ19" i="2"/>
  <c r="HZ19" i="3"/>
  <c r="IA19" i="2"/>
  <c r="IA19" i="3"/>
  <c r="IC19" i="2"/>
  <c r="IC19" i="3"/>
  <c r="ID19" i="2"/>
  <c r="ID19" i="3"/>
  <c r="IE19" i="2"/>
  <c r="IE19" i="3"/>
  <c r="IF19" i="2"/>
  <c r="IF19" i="3"/>
  <c r="IG19" i="2"/>
  <c r="IG19" i="3"/>
  <c r="E20" i="3"/>
  <c r="F20" i="2"/>
  <c r="F20" i="3"/>
  <c r="G20" i="2"/>
  <c r="G20" i="3"/>
  <c r="H20" i="2"/>
  <c r="H20" i="3"/>
  <c r="I20" i="2"/>
  <c r="I20" i="3"/>
  <c r="K20" i="2"/>
  <c r="K20" i="3"/>
  <c r="L20" i="2"/>
  <c r="L20" i="3"/>
  <c r="O20" i="2"/>
  <c r="O20" i="3"/>
  <c r="P20" i="2"/>
  <c r="P20" i="3"/>
  <c r="Q20" i="2"/>
  <c r="Q20" i="3"/>
  <c r="R20" i="2"/>
  <c r="R20" i="3"/>
  <c r="S20" i="2"/>
  <c r="S20" i="3"/>
  <c r="T20" i="2"/>
  <c r="T20" i="3"/>
  <c r="V20" i="2"/>
  <c r="V20" i="3"/>
  <c r="X20" i="2"/>
  <c r="X20" i="3"/>
  <c r="Y20" i="2"/>
  <c r="Y20" i="3"/>
  <c r="AA20" i="2"/>
  <c r="AA20" i="3"/>
  <c r="AD20" i="2"/>
  <c r="AD20" i="3"/>
  <c r="AE20" i="2"/>
  <c r="AE20" i="3"/>
  <c r="AF20" i="2"/>
  <c r="AF20" i="3"/>
  <c r="AG20" i="2"/>
  <c r="AG20" i="3"/>
  <c r="AH20" i="2"/>
  <c r="AH20" i="3"/>
  <c r="AJ20" i="2"/>
  <c r="AJ20" i="3"/>
  <c r="AK20" i="2"/>
  <c r="AK20" i="3"/>
  <c r="AM20" i="2"/>
  <c r="AM20" i="3"/>
  <c r="AN20" i="2"/>
  <c r="AN20" i="3"/>
  <c r="AO20" i="2"/>
  <c r="AO20" i="3"/>
  <c r="AP20" i="2"/>
  <c r="AP20" i="3"/>
  <c r="AS20" i="2"/>
  <c r="AS20" i="3"/>
  <c r="AT20" i="2"/>
  <c r="AT20" i="3"/>
  <c r="AV20" i="2"/>
  <c r="AV20" i="3"/>
  <c r="AW20" i="2"/>
  <c r="AW20" i="3"/>
  <c r="AX20" i="2"/>
  <c r="AX20" i="3"/>
  <c r="AY20" i="3"/>
  <c r="BA20" i="2"/>
  <c r="BA20" i="3"/>
  <c r="BB20" i="2"/>
  <c r="BB20" i="3"/>
  <c r="BC20" i="2"/>
  <c r="BC20" i="3"/>
  <c r="BE20" i="2"/>
  <c r="BE20" i="3"/>
  <c r="BF20" i="2"/>
  <c r="BF20" i="3"/>
  <c r="BH20" i="2"/>
  <c r="BH20" i="3"/>
  <c r="BI20" i="2"/>
  <c r="BI20" i="3"/>
  <c r="BN20" i="2"/>
  <c r="BN20" i="3"/>
  <c r="BO20" i="2"/>
  <c r="BO20" i="3"/>
  <c r="BR20" i="2"/>
  <c r="BR20" i="3"/>
  <c r="BS20" i="2"/>
  <c r="BS20" i="3"/>
  <c r="BT20" i="2"/>
  <c r="BT20" i="3"/>
  <c r="BU20" i="2"/>
  <c r="BU20" i="3"/>
  <c r="BX20" i="2"/>
  <c r="BX20" i="3"/>
  <c r="BY20" i="2"/>
  <c r="BY20" i="3"/>
  <c r="BZ20" i="2"/>
  <c r="BZ20" i="3"/>
  <c r="CB20" i="2"/>
  <c r="CB20" i="3"/>
  <c r="CE20" i="2"/>
  <c r="CE20" i="3"/>
  <c r="CG20" i="2"/>
  <c r="CG20" i="3"/>
  <c r="CH20" i="2"/>
  <c r="CH20" i="3"/>
  <c r="CI20" i="2"/>
  <c r="CI20" i="3"/>
  <c r="CJ20" i="2"/>
  <c r="CJ20" i="3"/>
  <c r="CL20" i="2"/>
  <c r="CL20" i="3"/>
  <c r="CN20" i="2"/>
  <c r="CN20" i="3"/>
  <c r="CQ20" i="2"/>
  <c r="CQ20" i="3"/>
  <c r="CS20" i="2"/>
  <c r="CS20" i="3"/>
  <c r="CT20" i="2"/>
  <c r="CT20" i="3"/>
  <c r="CU20" i="2"/>
  <c r="CU20" i="3"/>
  <c r="CW20" i="2"/>
  <c r="CW20" i="3"/>
  <c r="CX20" i="2"/>
  <c r="CX20" i="3"/>
  <c r="CY20" i="2"/>
  <c r="CY20" i="3"/>
  <c r="CZ20" i="2"/>
  <c r="CZ20" i="3"/>
  <c r="DA20" i="2"/>
  <c r="DA20" i="3"/>
  <c r="DB20" i="2"/>
  <c r="DB20" i="3"/>
  <c r="DC20" i="2"/>
  <c r="DC20" i="3"/>
  <c r="DE20" i="2"/>
  <c r="DE20" i="3"/>
  <c r="DF20" i="2"/>
  <c r="DF20" i="3"/>
  <c r="DG20" i="2"/>
  <c r="DG20" i="3"/>
  <c r="DH20" i="2"/>
  <c r="DH20" i="3"/>
  <c r="DI20" i="2"/>
  <c r="DI20" i="3"/>
  <c r="DJ20" i="2"/>
  <c r="DJ20" i="3"/>
  <c r="DK20" i="2"/>
  <c r="DK20" i="3"/>
  <c r="DL20" i="2"/>
  <c r="DL20" i="3"/>
  <c r="DM20" i="2"/>
  <c r="DM20" i="3"/>
  <c r="DN20" i="2"/>
  <c r="DN20" i="3"/>
  <c r="DO20" i="2"/>
  <c r="DO20" i="3"/>
  <c r="DP20" i="2"/>
  <c r="DP20" i="3"/>
  <c r="DQ20" i="2"/>
  <c r="DQ20" i="3"/>
  <c r="DR20" i="2"/>
  <c r="DR20" i="3"/>
  <c r="DS20" i="2"/>
  <c r="DS20" i="3"/>
  <c r="DT20" i="2"/>
  <c r="DT20" i="3"/>
  <c r="DU20" i="2"/>
  <c r="DU20" i="3"/>
  <c r="DV20" i="2"/>
  <c r="DV20" i="3"/>
  <c r="DW20" i="2"/>
  <c r="DW20" i="3"/>
  <c r="DX20" i="2"/>
  <c r="DX20" i="3"/>
  <c r="DY20" i="2"/>
  <c r="DY20" i="3"/>
  <c r="DZ20" i="2"/>
  <c r="DZ20" i="3"/>
  <c r="EB20" i="2"/>
  <c r="EB20" i="3"/>
  <c r="EC20" i="2"/>
  <c r="EC20" i="3"/>
  <c r="ED20" i="2"/>
  <c r="ED20" i="3"/>
  <c r="EE20" i="2"/>
  <c r="EE20" i="3"/>
  <c r="EF20" i="2"/>
  <c r="EF20" i="3"/>
  <c r="EG20" i="2"/>
  <c r="EG20" i="3"/>
  <c r="EH20" i="2"/>
  <c r="EH20" i="3"/>
  <c r="EI20" i="2"/>
  <c r="EI20" i="3"/>
  <c r="EJ20" i="2"/>
  <c r="EJ20" i="3"/>
  <c r="EK20" i="2"/>
  <c r="EK20" i="3"/>
  <c r="EL20" i="2"/>
  <c r="EL20" i="3"/>
  <c r="EM20" i="2"/>
  <c r="EM20" i="3"/>
  <c r="EN20" i="2"/>
  <c r="EN20" i="3"/>
  <c r="EO20" i="2"/>
  <c r="EO20" i="3"/>
  <c r="EP20" i="2"/>
  <c r="EP20" i="3"/>
  <c r="EQ20" i="2"/>
  <c r="EQ20" i="3"/>
  <c r="ER20" i="2"/>
  <c r="ER20" i="3"/>
  <c r="ES20" i="2"/>
  <c r="ES20" i="3"/>
  <c r="ET20" i="2"/>
  <c r="ET20" i="3"/>
  <c r="EU20" i="2"/>
  <c r="EU20" i="3"/>
  <c r="EV20" i="2"/>
  <c r="EV20" i="3"/>
  <c r="EW20" i="2"/>
  <c r="EW20" i="3"/>
  <c r="EX20" i="2"/>
  <c r="EX20" i="3"/>
  <c r="EY20" i="2"/>
  <c r="EY20" i="3"/>
  <c r="EZ20" i="2"/>
  <c r="EZ20" i="3"/>
  <c r="FA20" i="3"/>
  <c r="FB20" i="2"/>
  <c r="FB20" i="3"/>
  <c r="FC20" i="2"/>
  <c r="FC20" i="3"/>
  <c r="FE20" i="2"/>
  <c r="FE20" i="3"/>
  <c r="FF20" i="2"/>
  <c r="FF20" i="3"/>
  <c r="FG20" i="2"/>
  <c r="FG20" i="3"/>
  <c r="FH20" i="2"/>
  <c r="FH20" i="3"/>
  <c r="FI20" i="2"/>
  <c r="FI20" i="3"/>
  <c r="FJ20" i="2"/>
  <c r="FJ20" i="3"/>
  <c r="FK20" i="2"/>
  <c r="FK20" i="3"/>
  <c r="FL20" i="2"/>
  <c r="FL20" i="3"/>
  <c r="FM20" i="2"/>
  <c r="FM20" i="3"/>
  <c r="FN20" i="2"/>
  <c r="FN20" i="3"/>
  <c r="FO20" i="2"/>
  <c r="FO20" i="3"/>
  <c r="FP20" i="2"/>
  <c r="FP20" i="3"/>
  <c r="FQ20" i="2"/>
  <c r="FQ20" i="3"/>
  <c r="FR20" i="2"/>
  <c r="FR20" i="3"/>
  <c r="FS20" i="2"/>
  <c r="FS20" i="3"/>
  <c r="FT20" i="2"/>
  <c r="FT20" i="3"/>
  <c r="FU20" i="2"/>
  <c r="FU20" i="3"/>
  <c r="FV20" i="2"/>
  <c r="FV20" i="3"/>
  <c r="FW20" i="2"/>
  <c r="FW20" i="3"/>
  <c r="FX20" i="2"/>
  <c r="FX20" i="3"/>
  <c r="FY20" i="2"/>
  <c r="FY20" i="3"/>
  <c r="FZ20" i="2"/>
  <c r="FZ20" i="3"/>
  <c r="GA20" i="2"/>
  <c r="GA20" i="3"/>
  <c r="GB20" i="2"/>
  <c r="GB20" i="3"/>
  <c r="GC20" i="2"/>
  <c r="GC20" i="3"/>
  <c r="GD20" i="2"/>
  <c r="GD20" i="3"/>
  <c r="GE20" i="2"/>
  <c r="GE20" i="3"/>
  <c r="GF20" i="2"/>
  <c r="GF20" i="3"/>
  <c r="GG20" i="2"/>
  <c r="GG20" i="3"/>
  <c r="GH20" i="2"/>
  <c r="GH20" i="3"/>
  <c r="GI20" i="2"/>
  <c r="GI20" i="3"/>
  <c r="GJ20" i="2"/>
  <c r="GJ20" i="3"/>
  <c r="GK20" i="2"/>
  <c r="GK20" i="3"/>
  <c r="GM20" i="2"/>
  <c r="GM20" i="3"/>
  <c r="GN20" i="2"/>
  <c r="GN20" i="3"/>
  <c r="GO20" i="2"/>
  <c r="GO20" i="3"/>
  <c r="GP20" i="2"/>
  <c r="GP20" i="3"/>
  <c r="GQ20" i="2"/>
  <c r="GQ20" i="3"/>
  <c r="GR20" i="2"/>
  <c r="GR20" i="3"/>
  <c r="GT20" i="2"/>
  <c r="GT20" i="3"/>
  <c r="GV20" i="2"/>
  <c r="GV20" i="3"/>
  <c r="GW20" i="2"/>
  <c r="GW20" i="3"/>
  <c r="GX20" i="2"/>
  <c r="GX20" i="3"/>
  <c r="GY20" i="2"/>
  <c r="GY20" i="3"/>
  <c r="GZ20" i="2"/>
  <c r="GZ20" i="3"/>
  <c r="HB20" i="2"/>
  <c r="HB20" i="3"/>
  <c r="HC20" i="2"/>
  <c r="HC20" i="3"/>
  <c r="HD20" i="2"/>
  <c r="HD20" i="3"/>
  <c r="HE20" i="2"/>
  <c r="HE20" i="3"/>
  <c r="HF20" i="2"/>
  <c r="HF20" i="3"/>
  <c r="HG20" i="2"/>
  <c r="HG20" i="3"/>
  <c r="HH20" i="2"/>
  <c r="HH20" i="3"/>
  <c r="HI20" i="2"/>
  <c r="HI20" i="3"/>
  <c r="HJ20" i="2"/>
  <c r="HJ20" i="3"/>
  <c r="HK20" i="2"/>
  <c r="HK20" i="3"/>
  <c r="HL20" i="2"/>
  <c r="HL20" i="3"/>
  <c r="HM20" i="2"/>
  <c r="HM20" i="3"/>
  <c r="HO20" i="2"/>
  <c r="HO20" i="3"/>
  <c r="HP20" i="2"/>
  <c r="HP20" i="3"/>
  <c r="HQ20" i="2"/>
  <c r="HQ20" i="3"/>
  <c r="HT20" i="2"/>
  <c r="HT20" i="3"/>
  <c r="HU20" i="2"/>
  <c r="HU20" i="3"/>
  <c r="HV20" i="2"/>
  <c r="HV20" i="3"/>
  <c r="HW20" i="2"/>
  <c r="HW20" i="3"/>
  <c r="HX20" i="2"/>
  <c r="HX20" i="3"/>
  <c r="HY20" i="2"/>
  <c r="HY20" i="3"/>
  <c r="HZ20" i="2"/>
  <c r="HZ20" i="3"/>
  <c r="IA20" i="2"/>
  <c r="IA20" i="3"/>
  <c r="IC20" i="2"/>
  <c r="IC20" i="3"/>
  <c r="ID20" i="2"/>
  <c r="ID20" i="3"/>
  <c r="IE20" i="2"/>
  <c r="IE20" i="3"/>
  <c r="IF20" i="2"/>
  <c r="IF20" i="3"/>
  <c r="IG20" i="2"/>
  <c r="IG20" i="3"/>
  <c r="E21" i="3"/>
  <c r="F21" i="2"/>
  <c r="F21" i="3"/>
  <c r="G21" i="2"/>
  <c r="G21" i="3"/>
  <c r="H21" i="2"/>
  <c r="H21" i="3"/>
  <c r="I21" i="2"/>
  <c r="I21" i="3"/>
  <c r="K21" i="2"/>
  <c r="K21" i="3"/>
  <c r="L21" i="2"/>
  <c r="L21" i="3"/>
  <c r="O21" i="2"/>
  <c r="O21" i="3"/>
  <c r="P21" i="2"/>
  <c r="P21" i="3"/>
  <c r="Q21" i="2"/>
  <c r="Q21" i="3"/>
  <c r="R21" i="2"/>
  <c r="R21" i="3"/>
  <c r="S21" i="2"/>
  <c r="S21" i="3"/>
  <c r="T21" i="2"/>
  <c r="T21" i="3"/>
  <c r="V21" i="2"/>
  <c r="V21" i="3"/>
  <c r="X21" i="2"/>
  <c r="X21" i="3"/>
  <c r="Y21" i="2"/>
  <c r="Y21" i="3"/>
  <c r="AA21" i="2"/>
  <c r="AA21" i="3"/>
  <c r="AD21" i="2"/>
  <c r="AD21" i="3"/>
  <c r="AE21" i="2"/>
  <c r="AE21" i="3"/>
  <c r="AF21" i="2"/>
  <c r="AF21" i="3"/>
  <c r="AG21" i="2"/>
  <c r="AG21" i="3"/>
  <c r="AH21" i="2"/>
  <c r="AH21" i="3"/>
  <c r="AJ21" i="2"/>
  <c r="AJ21" i="3"/>
  <c r="AK21" i="2"/>
  <c r="AK21" i="3"/>
  <c r="AM21" i="2"/>
  <c r="AM21" i="3"/>
  <c r="AN21" i="2"/>
  <c r="AN21" i="3"/>
  <c r="AO21" i="2"/>
  <c r="AO21" i="3"/>
  <c r="AP21" i="2"/>
  <c r="AP21" i="3"/>
  <c r="AS21" i="2"/>
  <c r="AS21" i="3"/>
  <c r="AT21" i="2"/>
  <c r="AT21" i="3"/>
  <c r="AV21" i="2"/>
  <c r="AV21" i="3"/>
  <c r="AW21" i="2"/>
  <c r="AW21" i="3"/>
  <c r="AX21" i="2"/>
  <c r="AX21" i="3"/>
  <c r="AY21" i="3"/>
  <c r="BA21" i="2"/>
  <c r="BA21" i="3"/>
  <c r="BB21" i="2"/>
  <c r="BB21" i="3"/>
  <c r="BC21" i="2"/>
  <c r="BC21" i="3"/>
  <c r="BE21" i="2"/>
  <c r="BE21" i="3"/>
  <c r="BF21" i="2"/>
  <c r="BF21" i="3"/>
  <c r="BH21" i="2"/>
  <c r="BH21" i="3"/>
  <c r="BI21" i="2"/>
  <c r="BI21" i="3"/>
  <c r="BN21" i="2"/>
  <c r="BN21" i="3"/>
  <c r="BO21" i="2"/>
  <c r="BO21" i="3"/>
  <c r="BR21" i="2"/>
  <c r="BR21" i="3"/>
  <c r="BS21" i="2"/>
  <c r="BS21" i="3"/>
  <c r="BT21" i="2"/>
  <c r="BT21" i="3"/>
  <c r="BU21" i="2"/>
  <c r="BU21" i="3"/>
  <c r="BX21" i="2"/>
  <c r="BX21" i="3"/>
  <c r="BY21" i="2"/>
  <c r="BY21" i="3"/>
  <c r="BZ21" i="2"/>
  <c r="BZ21" i="3"/>
  <c r="CB21" i="2"/>
  <c r="CB21" i="3"/>
  <c r="CE21" i="2"/>
  <c r="CE21" i="3"/>
  <c r="CG21" i="2"/>
  <c r="CG21" i="3"/>
  <c r="CH21" i="2"/>
  <c r="CH21" i="3"/>
  <c r="CI21" i="2"/>
  <c r="CI21" i="3"/>
  <c r="CJ21" i="2"/>
  <c r="CJ21" i="3"/>
  <c r="CL21" i="2"/>
  <c r="CL21" i="3"/>
  <c r="CN21" i="2"/>
  <c r="CN21" i="3"/>
  <c r="CQ21" i="2"/>
  <c r="CQ21" i="3"/>
  <c r="CS21" i="2"/>
  <c r="CS21" i="3"/>
  <c r="CT21" i="2"/>
  <c r="CT21" i="3"/>
  <c r="CU21" i="2"/>
  <c r="CU21" i="3"/>
  <c r="CW21" i="2"/>
  <c r="CW21" i="3"/>
  <c r="CX21" i="2"/>
  <c r="CX21" i="3"/>
  <c r="CY21" i="2"/>
  <c r="CY21" i="3"/>
  <c r="CZ21" i="2"/>
  <c r="CZ21" i="3"/>
  <c r="DA21" i="2"/>
  <c r="DA21" i="3"/>
  <c r="DB21" i="2"/>
  <c r="DB21" i="3"/>
  <c r="DC21" i="2"/>
  <c r="DC21" i="3"/>
  <c r="DE21" i="2"/>
  <c r="DE21" i="3"/>
  <c r="DF21" i="2"/>
  <c r="DF21" i="3"/>
  <c r="DG21" i="2"/>
  <c r="DG21" i="3"/>
  <c r="DH21" i="2"/>
  <c r="DH21" i="3"/>
  <c r="DI21" i="2"/>
  <c r="DI21" i="3"/>
  <c r="DJ21" i="2"/>
  <c r="DJ21" i="3"/>
  <c r="DK21" i="2"/>
  <c r="DK21" i="3"/>
  <c r="DL21" i="2"/>
  <c r="DL21" i="3"/>
  <c r="DM21" i="2"/>
  <c r="DM21" i="3"/>
  <c r="DN21" i="2"/>
  <c r="DN21" i="3"/>
  <c r="DO21" i="2"/>
  <c r="DO21" i="3"/>
  <c r="DP21" i="2"/>
  <c r="DP21" i="3"/>
  <c r="DQ21" i="2"/>
  <c r="DQ21" i="3"/>
  <c r="DR21" i="2"/>
  <c r="DR21" i="3"/>
  <c r="DS21" i="2"/>
  <c r="DS21" i="3"/>
  <c r="DT21" i="2"/>
  <c r="DT21" i="3"/>
  <c r="DU21" i="2"/>
  <c r="DU21" i="3"/>
  <c r="DV21" i="2"/>
  <c r="DV21" i="3"/>
  <c r="DW21" i="2"/>
  <c r="DW21" i="3"/>
  <c r="DX21" i="2"/>
  <c r="DX21" i="3"/>
  <c r="DY21" i="2"/>
  <c r="DY21" i="3"/>
  <c r="DZ21" i="2"/>
  <c r="DZ21" i="3"/>
  <c r="EB21" i="2"/>
  <c r="EB21" i="3"/>
  <c r="EC21" i="2"/>
  <c r="EC21" i="3"/>
  <c r="ED21" i="2"/>
  <c r="ED21" i="3"/>
  <c r="EE21" i="2"/>
  <c r="EE21" i="3"/>
  <c r="EF21" i="2"/>
  <c r="EF21" i="3"/>
  <c r="EG21" i="2"/>
  <c r="EG21" i="3"/>
  <c r="EH21" i="2"/>
  <c r="EH21" i="3"/>
  <c r="EI21" i="2"/>
  <c r="EI21" i="3"/>
  <c r="EJ21" i="2"/>
  <c r="EJ21" i="3"/>
  <c r="EK21" i="2"/>
  <c r="EK21" i="3"/>
  <c r="EL21" i="2"/>
  <c r="EL21" i="3"/>
  <c r="EM21" i="2"/>
  <c r="EM21" i="3"/>
  <c r="EN21" i="2"/>
  <c r="EN21" i="3"/>
  <c r="EO21" i="2"/>
  <c r="EO21" i="3"/>
  <c r="EP21" i="2"/>
  <c r="EP21" i="3"/>
  <c r="EQ21" i="2"/>
  <c r="EQ21" i="3"/>
  <c r="ER21" i="2"/>
  <c r="ER21" i="3"/>
  <c r="ES21" i="2"/>
  <c r="ES21" i="3"/>
  <c r="ET21" i="2"/>
  <c r="ET21" i="3"/>
  <c r="EU21" i="2"/>
  <c r="EU21" i="3"/>
  <c r="EV21" i="2"/>
  <c r="EV21" i="3"/>
  <c r="EW21" i="2"/>
  <c r="EW21" i="3"/>
  <c r="EX21" i="2"/>
  <c r="EX21" i="3"/>
  <c r="EY21" i="2"/>
  <c r="EY21" i="3"/>
  <c r="EZ21" i="2"/>
  <c r="EZ21" i="3"/>
  <c r="FA21" i="3"/>
  <c r="FB21" i="2"/>
  <c r="FB21" i="3"/>
  <c r="FC21" i="2"/>
  <c r="FC21" i="3"/>
  <c r="FE21" i="2"/>
  <c r="FE21" i="3"/>
  <c r="FF21" i="2"/>
  <c r="FF21" i="3"/>
  <c r="FG21" i="2"/>
  <c r="FG21" i="3"/>
  <c r="FH21" i="2"/>
  <c r="FH21" i="3"/>
  <c r="FI21" i="2"/>
  <c r="FI21" i="3"/>
  <c r="FJ21" i="2"/>
  <c r="FJ21" i="3"/>
  <c r="FK21" i="2"/>
  <c r="FK21" i="3"/>
  <c r="FL21" i="2"/>
  <c r="FL21" i="3"/>
  <c r="FM21" i="2"/>
  <c r="FM21" i="3"/>
  <c r="FN21" i="2"/>
  <c r="FN21" i="3"/>
  <c r="FO21" i="2"/>
  <c r="FO21" i="3"/>
  <c r="FP21" i="2"/>
  <c r="FP21" i="3"/>
  <c r="FQ21" i="2"/>
  <c r="FQ21" i="3"/>
  <c r="FR21" i="2"/>
  <c r="FR21" i="3"/>
  <c r="FS21" i="2"/>
  <c r="FS21" i="3"/>
  <c r="FT21" i="2"/>
  <c r="FT21" i="3"/>
  <c r="FU21" i="2"/>
  <c r="FU21" i="3"/>
  <c r="FV21" i="2"/>
  <c r="FV21" i="3"/>
  <c r="FW21" i="2"/>
  <c r="FW21" i="3"/>
  <c r="FX21" i="2"/>
  <c r="FX21" i="3"/>
  <c r="FY21" i="2"/>
  <c r="FY21" i="3"/>
  <c r="FZ21" i="2"/>
  <c r="FZ21" i="3"/>
  <c r="GA21" i="2"/>
  <c r="GA21" i="3"/>
  <c r="GB21" i="2"/>
  <c r="GB21" i="3"/>
  <c r="GC21" i="2"/>
  <c r="GC21" i="3"/>
  <c r="GD21" i="2"/>
  <c r="GD21" i="3"/>
  <c r="GE21" i="2"/>
  <c r="GE21" i="3"/>
  <c r="GF21" i="2"/>
  <c r="GF21" i="3"/>
  <c r="GG21" i="2"/>
  <c r="GG21" i="3"/>
  <c r="GH21" i="2"/>
  <c r="GH21" i="3"/>
  <c r="GI21" i="2"/>
  <c r="GI21" i="3"/>
  <c r="GJ21" i="2"/>
  <c r="GJ21" i="3"/>
  <c r="GK21" i="2"/>
  <c r="GK21" i="3"/>
  <c r="GM21" i="2"/>
  <c r="GM21" i="3"/>
  <c r="GN21" i="2"/>
  <c r="GN21" i="3"/>
  <c r="GO21" i="2"/>
  <c r="GO21" i="3"/>
  <c r="GP21" i="2"/>
  <c r="GP21" i="3"/>
  <c r="GQ21" i="2"/>
  <c r="GQ21" i="3"/>
  <c r="GR21" i="2"/>
  <c r="GR21" i="3"/>
  <c r="GT21" i="2"/>
  <c r="GT21" i="3"/>
  <c r="GV21" i="2"/>
  <c r="GV21" i="3"/>
  <c r="GW21" i="2"/>
  <c r="GW21" i="3"/>
  <c r="GX21" i="2"/>
  <c r="GX21" i="3"/>
  <c r="GY21" i="2"/>
  <c r="GY21" i="3"/>
  <c r="GZ21" i="2"/>
  <c r="GZ21" i="3"/>
  <c r="HB21" i="2"/>
  <c r="HB21" i="3"/>
  <c r="HC21" i="2"/>
  <c r="HC21" i="3"/>
  <c r="HD21" i="2"/>
  <c r="HD21" i="3"/>
  <c r="HE21" i="2"/>
  <c r="HE21" i="3"/>
  <c r="HF21" i="2"/>
  <c r="HF21" i="3"/>
  <c r="HG21" i="2"/>
  <c r="HG21" i="3"/>
  <c r="HH21" i="2"/>
  <c r="HH21" i="3"/>
  <c r="HI21" i="2"/>
  <c r="HI21" i="3"/>
  <c r="HJ21" i="2"/>
  <c r="HJ21" i="3"/>
  <c r="HK21" i="2"/>
  <c r="HK21" i="3"/>
  <c r="HL21" i="2"/>
  <c r="HL21" i="3"/>
  <c r="HM21" i="2"/>
  <c r="HM21" i="3"/>
  <c r="HO21" i="2"/>
  <c r="HO21" i="3"/>
  <c r="HP21" i="2"/>
  <c r="HP21" i="3"/>
  <c r="HQ21" i="2"/>
  <c r="HQ21" i="3"/>
  <c r="HT21" i="2"/>
  <c r="HT21" i="3"/>
  <c r="HU21" i="2"/>
  <c r="HU21" i="3"/>
  <c r="HV21" i="2"/>
  <c r="HV21" i="3"/>
  <c r="HW21" i="2"/>
  <c r="HW21" i="3"/>
  <c r="HX21" i="2"/>
  <c r="HX21" i="3"/>
  <c r="HY21" i="2"/>
  <c r="HY21" i="3"/>
  <c r="HZ21" i="2"/>
  <c r="HZ21" i="3"/>
  <c r="IA21" i="2"/>
  <c r="IA21" i="3"/>
  <c r="IC21" i="2"/>
  <c r="IC21" i="3"/>
  <c r="ID21" i="2"/>
  <c r="ID21" i="3"/>
  <c r="IE21" i="2"/>
  <c r="IE21" i="3"/>
  <c r="IF21" i="2"/>
  <c r="IF21" i="3"/>
  <c r="IG21" i="2"/>
  <c r="IG21" i="3"/>
  <c r="E22" i="3"/>
  <c r="F22" i="2"/>
  <c r="F22" i="3"/>
  <c r="G22" i="2"/>
  <c r="G22" i="3"/>
  <c r="H22" i="2"/>
  <c r="H22" i="3"/>
  <c r="I22" i="2"/>
  <c r="I22" i="3"/>
  <c r="K22" i="2"/>
  <c r="K22" i="3"/>
  <c r="L22" i="2"/>
  <c r="L22" i="3"/>
  <c r="O22" i="2"/>
  <c r="O22" i="3"/>
  <c r="P22" i="2"/>
  <c r="P22" i="3"/>
  <c r="Q22" i="2"/>
  <c r="Q22" i="3"/>
  <c r="R22" i="2"/>
  <c r="R22" i="3"/>
  <c r="S22" i="2"/>
  <c r="S22" i="3"/>
  <c r="T22" i="2"/>
  <c r="T22" i="3"/>
  <c r="V22" i="2"/>
  <c r="V22" i="3"/>
  <c r="X22" i="2"/>
  <c r="X22" i="3"/>
  <c r="Y22" i="2"/>
  <c r="Y22" i="3"/>
  <c r="AA22" i="2"/>
  <c r="AA22" i="3"/>
  <c r="AD22" i="2"/>
  <c r="AD22" i="3"/>
  <c r="AE22" i="2"/>
  <c r="AE22" i="3"/>
  <c r="AF22" i="2"/>
  <c r="AF22" i="3"/>
  <c r="AG22" i="2"/>
  <c r="AG22" i="3"/>
  <c r="AH22" i="2"/>
  <c r="AH22" i="3"/>
  <c r="AJ22" i="2"/>
  <c r="AJ22" i="3"/>
  <c r="AK22" i="2"/>
  <c r="AK22" i="3"/>
  <c r="AM22" i="2"/>
  <c r="AM22" i="3"/>
  <c r="AN22" i="2"/>
  <c r="AN22" i="3"/>
  <c r="AO22" i="2"/>
  <c r="AO22" i="3"/>
  <c r="AP22" i="2"/>
  <c r="AP22" i="3"/>
  <c r="AS22" i="2"/>
  <c r="AS22" i="3"/>
  <c r="AT22" i="2"/>
  <c r="AT22" i="3"/>
  <c r="AV22" i="2"/>
  <c r="AV22" i="3"/>
  <c r="AW22" i="2"/>
  <c r="AW22" i="3"/>
  <c r="AX22" i="2"/>
  <c r="AX22" i="3"/>
  <c r="AY22" i="3"/>
  <c r="BA22" i="2"/>
  <c r="BA22" i="3"/>
  <c r="BB22" i="2"/>
  <c r="BB22" i="3"/>
  <c r="BC22" i="2"/>
  <c r="BC22" i="3"/>
  <c r="BE22" i="2"/>
  <c r="BE22" i="3"/>
  <c r="BF22" i="2"/>
  <c r="BF22" i="3"/>
  <c r="BH22" i="2"/>
  <c r="BH22" i="3"/>
  <c r="BI22" i="2"/>
  <c r="BI22" i="3"/>
  <c r="BN22" i="2"/>
  <c r="BN22" i="3"/>
  <c r="BO22" i="2"/>
  <c r="BO22" i="3"/>
  <c r="BR22" i="2"/>
  <c r="BR22" i="3"/>
  <c r="BS22" i="2"/>
  <c r="BS22" i="3"/>
  <c r="BT22" i="2"/>
  <c r="BT22" i="3"/>
  <c r="BU22" i="2"/>
  <c r="BU22" i="3"/>
  <c r="BX22" i="2"/>
  <c r="BX22" i="3"/>
  <c r="BY22" i="2"/>
  <c r="BY22" i="3"/>
  <c r="BZ22" i="2"/>
  <c r="BZ22" i="3"/>
  <c r="CB22" i="2"/>
  <c r="CB22" i="3"/>
  <c r="CE22" i="2"/>
  <c r="CE22" i="3"/>
  <c r="CG22" i="2"/>
  <c r="CG22" i="3"/>
  <c r="CH22" i="2"/>
  <c r="CH22" i="3"/>
  <c r="CI22" i="2"/>
  <c r="CI22" i="3"/>
  <c r="CJ22" i="2"/>
  <c r="CJ22" i="3"/>
  <c r="CL22" i="2"/>
  <c r="CL22" i="3"/>
  <c r="CN22" i="2"/>
  <c r="CN22" i="3"/>
  <c r="CQ22" i="2"/>
  <c r="CQ22" i="3"/>
  <c r="CS22" i="2"/>
  <c r="CS22" i="3"/>
  <c r="CT22" i="2"/>
  <c r="CT22" i="3"/>
  <c r="CU22" i="2"/>
  <c r="CU22" i="3"/>
  <c r="CW22" i="2"/>
  <c r="CW22" i="3"/>
  <c r="CX22" i="2"/>
  <c r="CX22" i="3"/>
  <c r="CY22" i="2"/>
  <c r="CY22" i="3"/>
  <c r="CZ22" i="2"/>
  <c r="CZ22" i="3"/>
  <c r="DA22" i="2"/>
  <c r="DA22" i="3"/>
  <c r="DB22" i="2"/>
  <c r="DB22" i="3"/>
  <c r="DC22" i="2"/>
  <c r="DC22" i="3"/>
  <c r="DE22" i="2"/>
  <c r="DE22" i="3"/>
  <c r="DF22" i="2"/>
  <c r="DF22" i="3"/>
  <c r="DG22" i="2"/>
  <c r="DG22" i="3"/>
  <c r="DH22" i="2"/>
  <c r="DH22" i="3"/>
  <c r="DI22" i="2"/>
  <c r="DI22" i="3"/>
  <c r="DJ22" i="2"/>
  <c r="DJ22" i="3"/>
  <c r="DK22" i="2"/>
  <c r="DK22" i="3"/>
  <c r="DL22" i="2"/>
  <c r="DL22" i="3"/>
  <c r="DM22" i="2"/>
  <c r="DM22" i="3"/>
  <c r="DN22" i="2"/>
  <c r="DN22" i="3"/>
  <c r="DO22" i="2"/>
  <c r="DO22" i="3"/>
  <c r="DP22" i="2"/>
  <c r="DP22" i="3"/>
  <c r="DQ22" i="2"/>
  <c r="DQ22" i="3"/>
  <c r="DR22" i="2"/>
  <c r="DR22" i="3"/>
  <c r="DS22" i="2"/>
  <c r="DS22" i="3"/>
  <c r="DT22" i="2"/>
  <c r="DT22" i="3"/>
  <c r="DU22" i="2"/>
  <c r="DU22" i="3"/>
  <c r="DV22" i="2"/>
  <c r="DV22" i="3"/>
  <c r="DW22" i="2"/>
  <c r="DW22" i="3"/>
  <c r="DX22" i="2"/>
  <c r="DX22" i="3"/>
  <c r="DY22" i="2"/>
  <c r="DY22" i="3"/>
  <c r="DZ22" i="2"/>
  <c r="DZ22" i="3"/>
  <c r="EB22" i="2"/>
  <c r="EB22" i="3"/>
  <c r="EC22" i="2"/>
  <c r="EC22" i="3"/>
  <c r="ED22" i="2"/>
  <c r="ED22" i="3"/>
  <c r="EE22" i="2"/>
  <c r="EE22" i="3"/>
  <c r="EF22" i="2"/>
  <c r="EF22" i="3"/>
  <c r="EG22" i="2"/>
  <c r="EG22" i="3"/>
  <c r="EH22" i="2"/>
  <c r="EH22" i="3"/>
  <c r="EI22" i="2"/>
  <c r="EI22" i="3"/>
  <c r="EJ22" i="2"/>
  <c r="EJ22" i="3"/>
  <c r="EK22" i="2"/>
  <c r="EK22" i="3"/>
  <c r="EL22" i="2"/>
  <c r="EL22" i="3"/>
  <c r="EM22" i="2"/>
  <c r="EM22" i="3"/>
  <c r="EN22" i="2"/>
  <c r="EN22" i="3"/>
  <c r="EO22" i="2"/>
  <c r="EO22" i="3"/>
  <c r="EP22" i="2"/>
  <c r="EP22" i="3"/>
  <c r="EQ22" i="2"/>
  <c r="EQ22" i="3"/>
  <c r="ER22" i="2"/>
  <c r="ER22" i="3"/>
  <c r="ES22" i="2"/>
  <c r="ES22" i="3"/>
  <c r="ET22" i="2"/>
  <c r="ET22" i="3"/>
  <c r="EU22" i="2"/>
  <c r="EU22" i="3"/>
  <c r="EV22" i="2"/>
  <c r="EV22" i="3"/>
  <c r="EW22" i="2"/>
  <c r="EW22" i="3"/>
  <c r="EX22" i="2"/>
  <c r="EX22" i="3"/>
  <c r="EY22" i="2"/>
  <c r="EY22" i="3"/>
  <c r="EZ22" i="2"/>
  <c r="EZ22" i="3"/>
  <c r="FA22" i="3"/>
  <c r="FB22" i="2"/>
  <c r="FB22" i="3"/>
  <c r="FC22" i="2"/>
  <c r="FC22" i="3"/>
  <c r="FE22" i="2"/>
  <c r="FE22" i="3"/>
  <c r="FF22" i="2"/>
  <c r="FF22" i="3"/>
  <c r="FG22" i="2"/>
  <c r="FG22" i="3"/>
  <c r="FH22" i="2"/>
  <c r="FH22" i="3"/>
  <c r="FI22" i="2"/>
  <c r="FI22" i="3"/>
  <c r="FJ22" i="2"/>
  <c r="FJ22" i="3"/>
  <c r="FK22" i="2"/>
  <c r="FK22" i="3"/>
  <c r="FL22" i="2"/>
  <c r="FL22" i="3"/>
  <c r="FM22" i="2"/>
  <c r="FM22" i="3"/>
  <c r="FN22" i="2"/>
  <c r="FN22" i="3"/>
  <c r="FO22" i="2"/>
  <c r="FO22" i="3"/>
  <c r="FP22" i="2"/>
  <c r="FP22" i="3"/>
  <c r="FQ22" i="2"/>
  <c r="FQ22" i="3"/>
  <c r="FR22" i="2"/>
  <c r="FR22" i="3"/>
  <c r="FS22" i="2"/>
  <c r="FS22" i="3"/>
  <c r="FT22" i="2"/>
  <c r="FT22" i="3"/>
  <c r="FU22" i="2"/>
  <c r="FU22" i="3"/>
  <c r="FV22" i="2"/>
  <c r="FV22" i="3"/>
  <c r="FW22" i="2"/>
  <c r="FW22" i="3"/>
  <c r="FX22" i="2"/>
  <c r="FX22" i="3"/>
  <c r="FY22" i="2"/>
  <c r="FY22" i="3"/>
  <c r="FZ22" i="2"/>
  <c r="FZ22" i="3"/>
  <c r="GA22" i="2"/>
  <c r="GA22" i="3"/>
  <c r="GB22" i="2"/>
  <c r="GB22" i="3"/>
  <c r="GC22" i="2"/>
  <c r="GC22" i="3"/>
  <c r="GD22" i="2"/>
  <c r="GD22" i="3"/>
  <c r="GE22" i="2"/>
  <c r="GE22" i="3"/>
  <c r="GF22" i="2"/>
  <c r="GF22" i="3"/>
  <c r="GG22" i="2"/>
  <c r="GG22" i="3"/>
  <c r="GH22" i="2"/>
  <c r="GH22" i="3"/>
  <c r="GI22" i="2"/>
  <c r="GI22" i="3"/>
  <c r="GJ22" i="2"/>
  <c r="GJ22" i="3"/>
  <c r="GK22" i="2"/>
  <c r="GK22" i="3"/>
  <c r="GM22" i="2"/>
  <c r="GM22" i="3"/>
  <c r="GN22" i="2"/>
  <c r="GN22" i="3"/>
  <c r="GO22" i="2"/>
  <c r="GO22" i="3"/>
  <c r="GP22" i="2"/>
  <c r="GP22" i="3"/>
  <c r="GQ22" i="2"/>
  <c r="GQ22" i="3"/>
  <c r="GR22" i="2"/>
  <c r="GR22" i="3"/>
  <c r="GT22" i="2"/>
  <c r="GT22" i="3"/>
  <c r="GV22" i="2"/>
  <c r="GV22" i="3"/>
  <c r="GW22" i="2"/>
  <c r="GW22" i="3"/>
  <c r="GX22" i="2"/>
  <c r="GX22" i="3"/>
  <c r="GY22" i="2"/>
  <c r="GY22" i="3"/>
  <c r="GZ22" i="2"/>
  <c r="GZ22" i="3"/>
  <c r="HB22" i="2"/>
  <c r="HB22" i="3"/>
  <c r="HC22" i="2"/>
  <c r="HC22" i="3"/>
  <c r="HD22" i="2"/>
  <c r="HD22" i="3"/>
  <c r="HE22" i="2"/>
  <c r="HE22" i="3"/>
  <c r="HF22" i="2"/>
  <c r="HF22" i="3"/>
  <c r="HG22" i="2"/>
  <c r="HG22" i="3"/>
  <c r="HH22" i="2"/>
  <c r="HH22" i="3"/>
  <c r="HI22" i="2"/>
  <c r="HI22" i="3"/>
  <c r="HJ22" i="2"/>
  <c r="HJ22" i="3"/>
  <c r="HK22" i="2"/>
  <c r="HK22" i="3"/>
  <c r="HL22" i="2"/>
  <c r="HL22" i="3"/>
  <c r="HM22" i="2"/>
  <c r="HM22" i="3"/>
  <c r="HO22" i="2"/>
  <c r="HO22" i="3"/>
  <c r="HP22" i="2"/>
  <c r="HP22" i="3"/>
  <c r="HQ22" i="2"/>
  <c r="HQ22" i="3"/>
  <c r="HT22" i="2"/>
  <c r="HT22" i="3"/>
  <c r="HU22" i="2"/>
  <c r="HU22" i="3"/>
  <c r="HV22" i="2"/>
  <c r="HV22" i="3"/>
  <c r="HW22" i="2"/>
  <c r="HW22" i="3"/>
  <c r="HX22" i="2"/>
  <c r="HX22" i="3"/>
  <c r="HY22" i="2"/>
  <c r="HY22" i="3"/>
  <c r="HZ22" i="2"/>
  <c r="HZ22" i="3"/>
  <c r="IA22" i="2"/>
  <c r="IA22" i="3"/>
  <c r="IC22" i="2"/>
  <c r="IC22" i="3"/>
  <c r="ID22" i="2"/>
  <c r="ID22" i="3"/>
  <c r="IE22" i="2"/>
  <c r="IE22" i="3"/>
  <c r="IF22" i="2"/>
  <c r="IF22" i="3"/>
  <c r="IG22" i="2"/>
  <c r="IG22" i="3"/>
  <c r="E23" i="3"/>
  <c r="F23" i="2"/>
  <c r="F23" i="3"/>
  <c r="G23" i="2"/>
  <c r="G23" i="3"/>
  <c r="H23" i="2"/>
  <c r="H23" i="3"/>
  <c r="I23" i="2"/>
  <c r="I23" i="3"/>
  <c r="K23" i="2"/>
  <c r="K23" i="3"/>
  <c r="L23" i="2"/>
  <c r="L23" i="3"/>
  <c r="O23" i="2"/>
  <c r="O23" i="3"/>
  <c r="P23" i="2"/>
  <c r="P23" i="3"/>
  <c r="Q23" i="2"/>
  <c r="Q23" i="3"/>
  <c r="R23" i="2"/>
  <c r="R23" i="3"/>
  <c r="S23" i="2"/>
  <c r="S23" i="3"/>
  <c r="T23" i="2"/>
  <c r="T23" i="3"/>
  <c r="V23" i="2"/>
  <c r="V23" i="3"/>
  <c r="X23" i="2"/>
  <c r="X23" i="3"/>
  <c r="Y23" i="2"/>
  <c r="Y23" i="3"/>
  <c r="AA23" i="2"/>
  <c r="AA23" i="3"/>
  <c r="AD23" i="2"/>
  <c r="AD23" i="3"/>
  <c r="AE23" i="2"/>
  <c r="AE23" i="3"/>
  <c r="AF23" i="2"/>
  <c r="AF23" i="3"/>
  <c r="AG23" i="2"/>
  <c r="AG23" i="3"/>
  <c r="AH23" i="2"/>
  <c r="AH23" i="3"/>
  <c r="AJ23" i="2"/>
  <c r="AJ23" i="3"/>
  <c r="AK23" i="2"/>
  <c r="AK23" i="3"/>
  <c r="AM23" i="2"/>
  <c r="AM23" i="3"/>
  <c r="AN23" i="2"/>
  <c r="AN23" i="3"/>
  <c r="AO23" i="2"/>
  <c r="AO23" i="3"/>
  <c r="AP23" i="2"/>
  <c r="AP23" i="3"/>
  <c r="AS23" i="2"/>
  <c r="AS23" i="3"/>
  <c r="AT23" i="2"/>
  <c r="AT23" i="3"/>
  <c r="AV23" i="2"/>
  <c r="AV23" i="3"/>
  <c r="AW23" i="2"/>
  <c r="AW23" i="3"/>
  <c r="AX23" i="2"/>
  <c r="AX23" i="3"/>
  <c r="AY23" i="3"/>
  <c r="BA23" i="2"/>
  <c r="BA23" i="3"/>
  <c r="BB23" i="2"/>
  <c r="BB23" i="3"/>
  <c r="BC23" i="2"/>
  <c r="BC23" i="3"/>
  <c r="BE23" i="2"/>
  <c r="BE23" i="3"/>
  <c r="BF23" i="2"/>
  <c r="BF23" i="3"/>
  <c r="BH23" i="2"/>
  <c r="BH23" i="3"/>
  <c r="BI23" i="2"/>
  <c r="BI23" i="3"/>
  <c r="BN23" i="2"/>
  <c r="BN23" i="3"/>
  <c r="BO23" i="2"/>
  <c r="BO23" i="3"/>
  <c r="BR23" i="2"/>
  <c r="BR23" i="3"/>
  <c r="BS23" i="2"/>
  <c r="BS23" i="3"/>
  <c r="BT23" i="2"/>
  <c r="BT23" i="3"/>
  <c r="BU23" i="2"/>
  <c r="BU23" i="3"/>
  <c r="BX23" i="2"/>
  <c r="BX23" i="3"/>
  <c r="BY23" i="2"/>
  <c r="BY23" i="3"/>
  <c r="BZ23" i="2"/>
  <c r="BZ23" i="3"/>
  <c r="CB23" i="2"/>
  <c r="CB23" i="3"/>
  <c r="CE23" i="2"/>
  <c r="CE23" i="3"/>
  <c r="CG23" i="2"/>
  <c r="CG23" i="3"/>
  <c r="CH23" i="2"/>
  <c r="CH23" i="3"/>
  <c r="CI23" i="2"/>
  <c r="CI23" i="3"/>
  <c r="CJ23" i="2"/>
  <c r="CJ23" i="3"/>
  <c r="CL23" i="2"/>
  <c r="CL23" i="3"/>
  <c r="CN23" i="2"/>
  <c r="CN23" i="3"/>
  <c r="CQ23" i="2"/>
  <c r="CQ23" i="3"/>
  <c r="CS23" i="2"/>
  <c r="CS23" i="3"/>
  <c r="CT23" i="2"/>
  <c r="CT23" i="3"/>
  <c r="CU23" i="2"/>
  <c r="CU23" i="3"/>
  <c r="CW23" i="2"/>
  <c r="CW23" i="3"/>
  <c r="CX23" i="2"/>
  <c r="CX23" i="3"/>
  <c r="CY23" i="2"/>
  <c r="CY23" i="3"/>
  <c r="CZ23" i="2"/>
  <c r="CZ23" i="3"/>
  <c r="DA23" i="2"/>
  <c r="DA23" i="3"/>
  <c r="DB23" i="2"/>
  <c r="DB23" i="3"/>
  <c r="DC23" i="2"/>
  <c r="DC23" i="3"/>
  <c r="DE23" i="2"/>
  <c r="DE23" i="3"/>
  <c r="DF23" i="2"/>
  <c r="DF23" i="3"/>
  <c r="DG23" i="2"/>
  <c r="DG23" i="3"/>
  <c r="DH23" i="2"/>
  <c r="DH23" i="3"/>
  <c r="DI23" i="2"/>
  <c r="DI23" i="3"/>
  <c r="DJ23" i="2"/>
  <c r="DJ23" i="3"/>
  <c r="DK23" i="2"/>
  <c r="DK23" i="3"/>
  <c r="DL23" i="2"/>
  <c r="DL23" i="3"/>
  <c r="DM23" i="2"/>
  <c r="DM23" i="3"/>
  <c r="DN23" i="2"/>
  <c r="DN23" i="3"/>
  <c r="DO23" i="2"/>
  <c r="DO23" i="3"/>
  <c r="DP23" i="2"/>
  <c r="DP23" i="3"/>
  <c r="DQ23" i="2"/>
  <c r="DQ23" i="3"/>
  <c r="DR23" i="2"/>
  <c r="DR23" i="3"/>
  <c r="DS23" i="2"/>
  <c r="DS23" i="3"/>
  <c r="DT23" i="2"/>
  <c r="DT23" i="3"/>
  <c r="DU23" i="2"/>
  <c r="DU23" i="3"/>
  <c r="DV23" i="2"/>
  <c r="DV23" i="3"/>
  <c r="DW23" i="2"/>
  <c r="DW23" i="3"/>
  <c r="DX23" i="2"/>
  <c r="DX23" i="3"/>
  <c r="DY23" i="2"/>
  <c r="DY23" i="3"/>
  <c r="DZ23" i="2"/>
  <c r="DZ23" i="3"/>
  <c r="EB23" i="2"/>
  <c r="EB23" i="3"/>
  <c r="EC23" i="2"/>
  <c r="EC23" i="3"/>
  <c r="ED23" i="2"/>
  <c r="ED23" i="3"/>
  <c r="EE23" i="2"/>
  <c r="EE23" i="3"/>
  <c r="EF23" i="2"/>
  <c r="EF23" i="3"/>
  <c r="EG23" i="2"/>
  <c r="EG23" i="3"/>
  <c r="EH23" i="2"/>
  <c r="EH23" i="3"/>
  <c r="EI23" i="2"/>
  <c r="EI23" i="3"/>
  <c r="EJ23" i="2"/>
  <c r="EJ23" i="3"/>
  <c r="EK23" i="2"/>
  <c r="EK23" i="3"/>
  <c r="EL23" i="2"/>
  <c r="EL23" i="3"/>
  <c r="EM23" i="2"/>
  <c r="EM23" i="3"/>
  <c r="EN23" i="2"/>
  <c r="EN23" i="3"/>
  <c r="EO23" i="2"/>
  <c r="EO23" i="3"/>
  <c r="EP23" i="2"/>
  <c r="EP23" i="3"/>
  <c r="EQ23" i="2"/>
  <c r="EQ23" i="3"/>
  <c r="ER23" i="2"/>
  <c r="ER23" i="3"/>
  <c r="ES23" i="2"/>
  <c r="ES23" i="3"/>
  <c r="ET23" i="2"/>
  <c r="ET23" i="3"/>
  <c r="EU23" i="2"/>
  <c r="EU23" i="3"/>
  <c r="EV23" i="2"/>
  <c r="EV23" i="3"/>
  <c r="EW23" i="2"/>
  <c r="EW23" i="3"/>
  <c r="EX23" i="2"/>
  <c r="EX23" i="3"/>
  <c r="EY23" i="2"/>
  <c r="EY23" i="3"/>
  <c r="EZ23" i="2"/>
  <c r="EZ23" i="3"/>
  <c r="FA23" i="3"/>
  <c r="FB23" i="2"/>
  <c r="FB23" i="3"/>
  <c r="FC23" i="2"/>
  <c r="FC23" i="3"/>
  <c r="FE23" i="2"/>
  <c r="FE23" i="3"/>
  <c r="FF23" i="2"/>
  <c r="FF23" i="3"/>
  <c r="FG23" i="2"/>
  <c r="FG23" i="3"/>
  <c r="FH23" i="2"/>
  <c r="FH23" i="3"/>
  <c r="FI23" i="2"/>
  <c r="FI23" i="3"/>
  <c r="FJ23" i="2"/>
  <c r="FJ23" i="3"/>
  <c r="FK23" i="2"/>
  <c r="FK23" i="3"/>
  <c r="FL23" i="2"/>
  <c r="FL23" i="3"/>
  <c r="FM23" i="2"/>
  <c r="FM23" i="3"/>
  <c r="FN23" i="2"/>
  <c r="FN23" i="3"/>
  <c r="FO23" i="2"/>
  <c r="FO23" i="3"/>
  <c r="FP23" i="2"/>
  <c r="FP23" i="3"/>
  <c r="FQ23" i="2"/>
  <c r="FQ23" i="3"/>
  <c r="FR23" i="2"/>
  <c r="FR23" i="3"/>
  <c r="FS23" i="2"/>
  <c r="FS23" i="3"/>
  <c r="FT23" i="2"/>
  <c r="FT23" i="3"/>
  <c r="FU23" i="2"/>
  <c r="FU23" i="3"/>
  <c r="FV23" i="2"/>
  <c r="FV23" i="3"/>
  <c r="FW23" i="2"/>
  <c r="FW23" i="3"/>
  <c r="FX23" i="2"/>
  <c r="FX23" i="3"/>
  <c r="FY23" i="2"/>
  <c r="FY23" i="3"/>
  <c r="FZ23" i="2"/>
  <c r="FZ23" i="3"/>
  <c r="GA23" i="2"/>
  <c r="GA23" i="3"/>
  <c r="GB23" i="2"/>
  <c r="GB23" i="3"/>
  <c r="GC23" i="2"/>
  <c r="GC23" i="3"/>
  <c r="GD23" i="2"/>
  <c r="GD23" i="3"/>
  <c r="GE23" i="2"/>
  <c r="GE23" i="3"/>
  <c r="GF23" i="2"/>
  <c r="GF23" i="3"/>
  <c r="GG23" i="2"/>
  <c r="GG23" i="3"/>
  <c r="GH23" i="2"/>
  <c r="GH23" i="3"/>
  <c r="GI23" i="2"/>
  <c r="GI23" i="3"/>
  <c r="GJ23" i="2"/>
  <c r="GJ23" i="3"/>
  <c r="GK23" i="2"/>
  <c r="GK23" i="3"/>
  <c r="GM23" i="2"/>
  <c r="GM23" i="3"/>
  <c r="GN23" i="2"/>
  <c r="GN23" i="3"/>
  <c r="GO23" i="2"/>
  <c r="GO23" i="3"/>
  <c r="GP23" i="2"/>
  <c r="GP23" i="3"/>
  <c r="GQ23" i="2"/>
  <c r="GQ23" i="3"/>
  <c r="GR23" i="2"/>
  <c r="GR23" i="3"/>
  <c r="GT23" i="2"/>
  <c r="GT23" i="3"/>
  <c r="GV23" i="2"/>
  <c r="GV23" i="3"/>
  <c r="GW23" i="2"/>
  <c r="GW23" i="3"/>
  <c r="GX23" i="2"/>
  <c r="GX23" i="3"/>
  <c r="GY23" i="2"/>
  <c r="GY23" i="3"/>
  <c r="GZ23" i="2"/>
  <c r="GZ23" i="3"/>
  <c r="HB23" i="2"/>
  <c r="HB23" i="3"/>
  <c r="HC23" i="2"/>
  <c r="HC23" i="3"/>
  <c r="HD23" i="2"/>
  <c r="HD23" i="3"/>
  <c r="HE23" i="2"/>
  <c r="HE23" i="3"/>
  <c r="HF23" i="2"/>
  <c r="HF23" i="3"/>
  <c r="HG23" i="2"/>
  <c r="HG23" i="3"/>
  <c r="HH23" i="2"/>
  <c r="HH23" i="3"/>
  <c r="HI23" i="2"/>
  <c r="HI23" i="3"/>
  <c r="HJ23" i="2"/>
  <c r="HJ23" i="3"/>
  <c r="HK23" i="2"/>
  <c r="HK23" i="3"/>
  <c r="HL23" i="2"/>
  <c r="HL23" i="3"/>
  <c r="HM23" i="2"/>
  <c r="HM23" i="3"/>
  <c r="HO23" i="2"/>
  <c r="HO23" i="3"/>
  <c r="HP23" i="2"/>
  <c r="HP23" i="3"/>
  <c r="HQ23" i="2"/>
  <c r="HQ23" i="3"/>
  <c r="HT23" i="2"/>
  <c r="HT23" i="3"/>
  <c r="HU23" i="2"/>
  <c r="HU23" i="3"/>
  <c r="HV23" i="2"/>
  <c r="HV23" i="3"/>
  <c r="HW23" i="2"/>
  <c r="HW23" i="3"/>
  <c r="HX23" i="2"/>
  <c r="HX23" i="3"/>
  <c r="HY23" i="2"/>
  <c r="HY23" i="3"/>
  <c r="HZ23" i="2"/>
  <c r="HZ23" i="3"/>
  <c r="IA23" i="2"/>
  <c r="IA23" i="3"/>
  <c r="IC23" i="2"/>
  <c r="IC23" i="3"/>
  <c r="ID23" i="2"/>
  <c r="ID23" i="3"/>
  <c r="IE23" i="2"/>
  <c r="IE23" i="3"/>
  <c r="IF23" i="2"/>
  <c r="IF23" i="3"/>
  <c r="IG23" i="2"/>
  <c r="IG23" i="3"/>
  <c r="E24" i="3"/>
  <c r="F24" i="2"/>
  <c r="F24" i="3"/>
  <c r="G24" i="2"/>
  <c r="G24" i="3"/>
  <c r="H24" i="2"/>
  <c r="H24" i="3"/>
  <c r="I24" i="2"/>
  <c r="I24" i="3"/>
  <c r="K24" i="2"/>
  <c r="K24" i="3"/>
  <c r="L24" i="2"/>
  <c r="L24" i="3"/>
  <c r="O24" i="2"/>
  <c r="O24" i="3"/>
  <c r="P24" i="2"/>
  <c r="P24" i="3"/>
  <c r="Q24" i="2"/>
  <c r="Q24" i="3"/>
  <c r="R24" i="2"/>
  <c r="R24" i="3"/>
  <c r="S24" i="2"/>
  <c r="S24" i="3"/>
  <c r="T24" i="2"/>
  <c r="T24" i="3"/>
  <c r="V24" i="2"/>
  <c r="V24" i="3"/>
  <c r="X24" i="2"/>
  <c r="X24" i="3"/>
  <c r="Y24" i="2"/>
  <c r="Y24" i="3"/>
  <c r="AA24" i="2"/>
  <c r="AA24" i="3"/>
  <c r="AD24" i="2"/>
  <c r="AD24" i="3"/>
  <c r="AE24" i="2"/>
  <c r="AE24" i="3"/>
  <c r="AF24" i="2"/>
  <c r="AF24" i="3"/>
  <c r="AG24" i="2"/>
  <c r="AG24" i="3"/>
  <c r="AH24" i="2"/>
  <c r="AH24" i="3"/>
  <c r="AJ24" i="2"/>
  <c r="AJ24" i="3"/>
  <c r="AK24" i="2"/>
  <c r="AK24" i="3"/>
  <c r="AM24" i="2"/>
  <c r="AM24" i="3"/>
  <c r="AN24" i="2"/>
  <c r="AN24" i="3"/>
  <c r="AO24" i="2"/>
  <c r="AO24" i="3"/>
  <c r="AP24" i="2"/>
  <c r="AP24" i="3"/>
  <c r="AS24" i="2"/>
  <c r="AS24" i="3"/>
  <c r="AT24" i="2"/>
  <c r="AT24" i="3"/>
  <c r="AV24" i="2"/>
  <c r="AV24" i="3"/>
  <c r="AW24" i="2"/>
  <c r="AW24" i="3"/>
  <c r="AX24" i="2"/>
  <c r="AX24" i="3"/>
  <c r="AY24" i="3"/>
  <c r="BA24" i="2"/>
  <c r="BA24" i="3"/>
  <c r="BB24" i="2"/>
  <c r="BB24" i="3"/>
  <c r="BC24" i="2"/>
  <c r="BC24" i="3"/>
  <c r="BE24" i="2"/>
  <c r="BE24" i="3"/>
  <c r="BF24" i="2"/>
  <c r="BF24" i="3"/>
  <c r="BH24" i="2"/>
  <c r="BH24" i="3"/>
  <c r="BI24" i="2"/>
  <c r="BI24" i="3"/>
  <c r="BN24" i="2"/>
  <c r="BN24" i="3"/>
  <c r="BO24" i="2"/>
  <c r="BO24" i="3"/>
  <c r="BR24" i="2"/>
  <c r="BR24" i="3"/>
  <c r="BS24" i="2"/>
  <c r="BS24" i="3"/>
  <c r="BT24" i="2"/>
  <c r="BT24" i="3"/>
  <c r="BU24" i="2"/>
  <c r="BU24" i="3"/>
  <c r="BX24" i="2"/>
  <c r="BX24" i="3"/>
  <c r="BY24" i="2"/>
  <c r="BY24" i="3"/>
  <c r="BZ24" i="2"/>
  <c r="BZ24" i="3"/>
  <c r="CB24" i="2"/>
  <c r="CB24" i="3"/>
  <c r="CE24" i="2"/>
  <c r="CE24" i="3"/>
  <c r="CG24" i="2"/>
  <c r="CG24" i="3"/>
  <c r="CH24" i="2"/>
  <c r="CH24" i="3"/>
  <c r="CI24" i="2"/>
  <c r="CI24" i="3"/>
  <c r="CJ24" i="2"/>
  <c r="CJ24" i="3"/>
  <c r="CL24" i="2"/>
  <c r="CL24" i="3"/>
  <c r="CN24" i="2"/>
  <c r="CN24" i="3"/>
  <c r="CQ24" i="2"/>
  <c r="CQ24" i="3"/>
  <c r="CS24" i="2"/>
  <c r="CS24" i="3"/>
  <c r="CT24" i="2"/>
  <c r="CT24" i="3"/>
  <c r="CU24" i="2"/>
  <c r="CU24" i="3"/>
  <c r="CW24" i="2"/>
  <c r="CW24" i="3"/>
  <c r="CX24" i="2"/>
  <c r="CX24" i="3"/>
  <c r="CY24" i="2"/>
  <c r="CY24" i="3"/>
  <c r="CZ24" i="2"/>
  <c r="CZ24" i="3"/>
  <c r="DA24" i="2"/>
  <c r="DA24" i="3"/>
  <c r="DB24" i="2"/>
  <c r="DB24" i="3"/>
  <c r="DC24" i="2"/>
  <c r="DC24" i="3"/>
  <c r="DE24" i="2"/>
  <c r="DE24" i="3"/>
  <c r="DF24" i="2"/>
  <c r="DF24" i="3"/>
  <c r="DG24" i="2"/>
  <c r="DG24" i="3"/>
  <c r="DH24" i="2"/>
  <c r="DH24" i="3"/>
  <c r="DI24" i="2"/>
  <c r="DI24" i="3"/>
  <c r="DJ24" i="2"/>
  <c r="DJ24" i="3"/>
  <c r="DK24" i="2"/>
  <c r="DK24" i="3"/>
  <c r="DL24" i="2"/>
  <c r="DL24" i="3"/>
  <c r="DM24" i="2"/>
  <c r="DM24" i="3"/>
  <c r="DN24" i="2"/>
  <c r="DN24" i="3"/>
  <c r="DO24" i="2"/>
  <c r="DO24" i="3"/>
  <c r="DP24" i="2"/>
  <c r="DP24" i="3"/>
  <c r="DQ24" i="2"/>
  <c r="DQ24" i="3"/>
  <c r="DR24" i="2"/>
  <c r="DR24" i="3"/>
  <c r="DS24" i="2"/>
  <c r="DS24" i="3"/>
  <c r="DT24" i="2"/>
  <c r="DT24" i="3"/>
  <c r="DU24" i="2"/>
  <c r="DU24" i="3"/>
  <c r="DV24" i="2"/>
  <c r="DV24" i="3"/>
  <c r="DW24" i="2"/>
  <c r="DW24" i="3"/>
  <c r="DX24" i="2"/>
  <c r="DX24" i="3"/>
  <c r="DY24" i="2"/>
  <c r="DY24" i="3"/>
  <c r="DZ24" i="2"/>
  <c r="DZ24" i="3"/>
  <c r="EB24" i="2"/>
  <c r="EB24" i="3"/>
  <c r="EC24" i="2"/>
  <c r="EC24" i="3"/>
  <c r="ED24" i="2"/>
  <c r="ED24" i="3"/>
  <c r="EE24" i="2"/>
  <c r="EE24" i="3"/>
  <c r="EF24" i="2"/>
  <c r="EF24" i="3"/>
  <c r="EG24" i="2"/>
  <c r="EG24" i="3"/>
  <c r="EH24" i="2"/>
  <c r="EH24" i="3"/>
  <c r="EI24" i="2"/>
  <c r="EI24" i="3"/>
  <c r="EJ24" i="2"/>
  <c r="EJ24" i="3"/>
  <c r="EK24" i="2"/>
  <c r="EK24" i="3"/>
  <c r="EL24" i="2"/>
  <c r="EL24" i="3"/>
  <c r="EM24" i="2"/>
  <c r="EM24" i="3"/>
  <c r="EN24" i="2"/>
  <c r="EN24" i="3"/>
  <c r="EO24" i="2"/>
  <c r="EO24" i="3"/>
  <c r="EP24" i="2"/>
  <c r="EP24" i="3"/>
  <c r="EQ24" i="2"/>
  <c r="EQ24" i="3"/>
  <c r="ER24" i="2"/>
  <c r="ER24" i="3"/>
  <c r="ES24" i="2"/>
  <c r="ES24" i="3"/>
  <c r="ET24" i="2"/>
  <c r="ET24" i="3"/>
  <c r="EU24" i="2"/>
  <c r="EU24" i="3"/>
  <c r="EV24" i="2"/>
  <c r="EV24" i="3"/>
  <c r="EW24" i="2"/>
  <c r="EW24" i="3"/>
  <c r="EX24" i="2"/>
  <c r="EX24" i="3"/>
  <c r="EY24" i="2"/>
  <c r="EY24" i="3"/>
  <c r="EZ24" i="2"/>
  <c r="EZ24" i="3"/>
  <c r="FA24" i="3"/>
  <c r="FB24" i="2"/>
  <c r="FB24" i="3"/>
  <c r="FC24" i="2"/>
  <c r="FC24" i="3"/>
  <c r="FE24" i="2"/>
  <c r="FE24" i="3"/>
  <c r="FF24" i="2"/>
  <c r="FF24" i="3"/>
  <c r="FG24" i="2"/>
  <c r="FG24" i="3"/>
  <c r="FH24" i="2"/>
  <c r="FH24" i="3"/>
  <c r="FI24" i="2"/>
  <c r="FI24" i="3"/>
  <c r="FJ24" i="2"/>
  <c r="FJ24" i="3"/>
  <c r="FK24" i="2"/>
  <c r="FK24" i="3"/>
  <c r="FL24" i="2"/>
  <c r="FL24" i="3"/>
  <c r="FM24" i="2"/>
  <c r="FM24" i="3"/>
  <c r="FN24" i="2"/>
  <c r="FN24" i="3"/>
  <c r="FO24" i="2"/>
  <c r="FO24" i="3"/>
  <c r="FP24" i="2"/>
  <c r="FP24" i="3"/>
  <c r="FQ24" i="2"/>
  <c r="FQ24" i="3"/>
  <c r="FR24" i="2"/>
  <c r="FR24" i="3"/>
  <c r="FS24" i="2"/>
  <c r="FS24" i="3"/>
  <c r="FT24" i="2"/>
  <c r="FT24" i="3"/>
  <c r="FU24" i="2"/>
  <c r="FU24" i="3"/>
  <c r="FV24" i="2"/>
  <c r="FV24" i="3"/>
  <c r="FW24" i="2"/>
  <c r="FW24" i="3"/>
  <c r="FX24" i="2"/>
  <c r="FX24" i="3"/>
  <c r="FY24" i="2"/>
  <c r="FY24" i="3"/>
  <c r="FZ24" i="2"/>
  <c r="FZ24" i="3"/>
  <c r="GA24" i="2"/>
  <c r="GA24" i="3"/>
  <c r="GB24" i="2"/>
  <c r="GB24" i="3"/>
  <c r="GC24" i="2"/>
  <c r="GC24" i="3"/>
  <c r="GD24" i="2"/>
  <c r="GD24" i="3"/>
  <c r="GE24" i="2"/>
  <c r="GE24" i="3"/>
  <c r="GF24" i="2"/>
  <c r="GF24" i="3"/>
  <c r="GG24" i="2"/>
  <c r="GG24" i="3"/>
  <c r="GH24" i="2"/>
  <c r="GH24" i="3"/>
  <c r="GI24" i="2"/>
  <c r="GI24" i="3"/>
  <c r="GJ24" i="2"/>
  <c r="GJ24" i="3"/>
  <c r="GK24" i="2"/>
  <c r="GK24" i="3"/>
  <c r="GM24" i="2"/>
  <c r="GM24" i="3"/>
  <c r="GN24" i="2"/>
  <c r="GN24" i="3"/>
  <c r="GO24" i="2"/>
  <c r="GO24" i="3"/>
  <c r="GP24" i="2"/>
  <c r="GP24" i="3"/>
  <c r="GQ24" i="2"/>
  <c r="GQ24" i="3"/>
  <c r="GR24" i="2"/>
  <c r="GR24" i="3"/>
  <c r="GT24" i="2"/>
  <c r="GT24" i="3"/>
  <c r="GV24" i="2"/>
  <c r="GV24" i="3"/>
  <c r="GW24" i="2"/>
  <c r="GW24" i="3"/>
  <c r="GX24" i="2"/>
  <c r="GX24" i="3"/>
  <c r="GY24" i="2"/>
  <c r="GY24" i="3"/>
  <c r="GZ24" i="2"/>
  <c r="GZ24" i="3"/>
  <c r="HB24" i="2"/>
  <c r="HB24" i="3"/>
  <c r="HC24" i="2"/>
  <c r="HC24" i="3"/>
  <c r="HD24" i="2"/>
  <c r="HD24" i="3"/>
  <c r="HE24" i="2"/>
  <c r="HE24" i="3"/>
  <c r="HF24" i="2"/>
  <c r="HF24" i="3"/>
  <c r="HG24" i="2"/>
  <c r="HG24" i="3"/>
  <c r="HH24" i="2"/>
  <c r="HH24" i="3"/>
  <c r="HI24" i="2"/>
  <c r="HI24" i="3"/>
  <c r="HJ24" i="2"/>
  <c r="HJ24" i="3"/>
  <c r="HK24" i="2"/>
  <c r="HK24" i="3"/>
  <c r="HL24" i="2"/>
  <c r="HL24" i="3"/>
  <c r="HM24" i="2"/>
  <c r="HM24" i="3"/>
  <c r="HO24" i="2"/>
  <c r="HO24" i="3"/>
  <c r="HP24" i="2"/>
  <c r="HP24" i="3"/>
  <c r="HQ24" i="2"/>
  <c r="HQ24" i="3"/>
  <c r="HT24" i="2"/>
  <c r="HT24" i="3"/>
  <c r="HU24" i="2"/>
  <c r="HU24" i="3"/>
  <c r="HV24" i="2"/>
  <c r="HV24" i="3"/>
  <c r="HW24" i="2"/>
  <c r="HW24" i="3"/>
  <c r="HX24" i="2"/>
  <c r="HX24" i="3"/>
  <c r="HY24" i="2"/>
  <c r="HY24" i="3"/>
  <c r="HZ24" i="2"/>
  <c r="HZ24" i="3"/>
  <c r="IA24" i="2"/>
  <c r="IA24" i="3"/>
  <c r="IC24" i="2"/>
  <c r="IC24" i="3"/>
  <c r="ID24" i="2"/>
  <c r="ID24" i="3"/>
  <c r="IE24" i="2"/>
  <c r="IE24" i="3"/>
  <c r="IF24" i="2"/>
  <c r="IF24" i="3"/>
  <c r="IG24" i="2"/>
  <c r="IG24" i="3"/>
  <c r="E25" i="3"/>
  <c r="F25" i="2"/>
  <c r="F25" i="3"/>
  <c r="G25" i="2"/>
  <c r="G25" i="3"/>
  <c r="H25" i="2"/>
  <c r="H25" i="3"/>
  <c r="I25" i="2"/>
  <c r="I25" i="3"/>
  <c r="K25" i="2"/>
  <c r="K25" i="3"/>
  <c r="L25" i="2"/>
  <c r="L25" i="3"/>
  <c r="O25" i="2"/>
  <c r="O25" i="3"/>
  <c r="P25" i="2"/>
  <c r="P25" i="3"/>
  <c r="Q25" i="2"/>
  <c r="Q25" i="3"/>
  <c r="R25" i="2"/>
  <c r="R25" i="3"/>
  <c r="S25" i="2"/>
  <c r="S25" i="3"/>
  <c r="T25" i="2"/>
  <c r="T25" i="3"/>
  <c r="V25" i="2"/>
  <c r="V25" i="3"/>
  <c r="X25" i="2"/>
  <c r="X25" i="3"/>
  <c r="Y25" i="2"/>
  <c r="Y25" i="3"/>
  <c r="AA25" i="2"/>
  <c r="AA25" i="3"/>
  <c r="AD25" i="2"/>
  <c r="AD25" i="3"/>
  <c r="AE25" i="2"/>
  <c r="AE25" i="3"/>
  <c r="AF25" i="2"/>
  <c r="AF25" i="3"/>
  <c r="AG25" i="2"/>
  <c r="AG25" i="3"/>
  <c r="AH25" i="2"/>
  <c r="AH25" i="3"/>
  <c r="AJ25" i="2"/>
  <c r="AJ25" i="3"/>
  <c r="AK25" i="2"/>
  <c r="AK25" i="3"/>
  <c r="AM25" i="2"/>
  <c r="AM25" i="3"/>
  <c r="AN25" i="2"/>
  <c r="AN25" i="3"/>
  <c r="AO25" i="2"/>
  <c r="AO25" i="3"/>
  <c r="AP25" i="2"/>
  <c r="AP25" i="3"/>
  <c r="AS25" i="2"/>
  <c r="AS25" i="3"/>
  <c r="AT25" i="2"/>
  <c r="AT25" i="3"/>
  <c r="AV25" i="2"/>
  <c r="AV25" i="3"/>
  <c r="AW25" i="2"/>
  <c r="AW25" i="3"/>
  <c r="AX25" i="2"/>
  <c r="AX25" i="3"/>
  <c r="AY25" i="3"/>
  <c r="BA25" i="2"/>
  <c r="BA25" i="3"/>
  <c r="BB25" i="2"/>
  <c r="BB25" i="3"/>
  <c r="BC25" i="2"/>
  <c r="BC25" i="3"/>
  <c r="BE25" i="2"/>
  <c r="BE25" i="3"/>
  <c r="BF25" i="2"/>
  <c r="BF25" i="3"/>
  <c r="BH25" i="2"/>
  <c r="BH25" i="3"/>
  <c r="BI25" i="2"/>
  <c r="BI25" i="3"/>
  <c r="BN25" i="2"/>
  <c r="BN25" i="3"/>
  <c r="BO25" i="2"/>
  <c r="BO25" i="3"/>
  <c r="BR25" i="2"/>
  <c r="BR25" i="3"/>
  <c r="BS25" i="2"/>
  <c r="BS25" i="3"/>
  <c r="BT25" i="2"/>
  <c r="BT25" i="3"/>
  <c r="BU25" i="2"/>
  <c r="BU25" i="3"/>
  <c r="BX25" i="2"/>
  <c r="BX25" i="3"/>
  <c r="BY25" i="2"/>
  <c r="BY25" i="3"/>
  <c r="BZ25" i="2"/>
  <c r="BZ25" i="3"/>
  <c r="CB25" i="2"/>
  <c r="CB25" i="3"/>
  <c r="CE25" i="2"/>
  <c r="CE25" i="3"/>
  <c r="CG25" i="2"/>
  <c r="CG25" i="3"/>
  <c r="CH25" i="2"/>
  <c r="CH25" i="3"/>
  <c r="CI25" i="2"/>
  <c r="CI25" i="3"/>
  <c r="CJ25" i="2"/>
  <c r="CJ25" i="3"/>
  <c r="CL25" i="2"/>
  <c r="CL25" i="3"/>
  <c r="CN25" i="2"/>
  <c r="CN25" i="3"/>
  <c r="CQ25" i="2"/>
  <c r="CQ25" i="3"/>
  <c r="CS25" i="2"/>
  <c r="CS25" i="3"/>
  <c r="CT25" i="2"/>
  <c r="CT25" i="3"/>
  <c r="CU25" i="2"/>
  <c r="CU25" i="3"/>
  <c r="CW25" i="2"/>
  <c r="CW25" i="3"/>
  <c r="CX25" i="2"/>
  <c r="CX25" i="3"/>
  <c r="CY25" i="2"/>
  <c r="CY25" i="3"/>
  <c r="CZ25" i="2"/>
  <c r="CZ25" i="3"/>
  <c r="DA25" i="2"/>
  <c r="DA25" i="3"/>
  <c r="DB25" i="2"/>
  <c r="DB25" i="3"/>
  <c r="DC25" i="2"/>
  <c r="DC25" i="3"/>
  <c r="DE25" i="2"/>
  <c r="DE25" i="3"/>
  <c r="DF25" i="2"/>
  <c r="DF25" i="3"/>
  <c r="DG25" i="2"/>
  <c r="DG25" i="3"/>
  <c r="DH25" i="2"/>
  <c r="DH25" i="3"/>
  <c r="DI25" i="2"/>
  <c r="DI25" i="3"/>
  <c r="DJ25" i="2"/>
  <c r="DJ25" i="3"/>
  <c r="DK25" i="2"/>
  <c r="DK25" i="3"/>
  <c r="DL25" i="2"/>
  <c r="DL25" i="3"/>
  <c r="DM25" i="2"/>
  <c r="DM25" i="3"/>
  <c r="DN25" i="2"/>
  <c r="DN25" i="3"/>
  <c r="DO25" i="2"/>
  <c r="DO25" i="3"/>
  <c r="DP25" i="2"/>
  <c r="DP25" i="3"/>
  <c r="DQ25" i="2"/>
  <c r="DQ25" i="3"/>
  <c r="DR25" i="2"/>
  <c r="DR25" i="3"/>
  <c r="DS25" i="2"/>
  <c r="DS25" i="3"/>
  <c r="DT25" i="2"/>
  <c r="DT25" i="3"/>
  <c r="DU25" i="2"/>
  <c r="DU25" i="3"/>
  <c r="DV25" i="2"/>
  <c r="DV25" i="3"/>
  <c r="DW25" i="2"/>
  <c r="DW25" i="3"/>
  <c r="DX25" i="2"/>
  <c r="DX25" i="3"/>
  <c r="DY25" i="2"/>
  <c r="DY25" i="3"/>
  <c r="DZ25" i="2"/>
  <c r="DZ25" i="3"/>
  <c r="EB25" i="2"/>
  <c r="EB25" i="3"/>
  <c r="EC25" i="2"/>
  <c r="EC25" i="3"/>
  <c r="ED25" i="2"/>
  <c r="ED25" i="3"/>
  <c r="EE25" i="2"/>
  <c r="EE25" i="3"/>
  <c r="EF25" i="2"/>
  <c r="EF25" i="3"/>
  <c r="EG25" i="2"/>
  <c r="EG25" i="3"/>
  <c r="EH25" i="2"/>
  <c r="EH25" i="3"/>
  <c r="EI25" i="2"/>
  <c r="EI25" i="3"/>
  <c r="EJ25" i="2"/>
  <c r="EJ25" i="3"/>
  <c r="EK25" i="2"/>
  <c r="EK25" i="3"/>
  <c r="EL25" i="2"/>
  <c r="EL25" i="3"/>
  <c r="EM25" i="2"/>
  <c r="EM25" i="3"/>
  <c r="EN25" i="2"/>
  <c r="EN25" i="3"/>
  <c r="EO25" i="2"/>
  <c r="EO25" i="3"/>
  <c r="EP25" i="2"/>
  <c r="EP25" i="3"/>
  <c r="EQ25" i="2"/>
  <c r="EQ25" i="3"/>
  <c r="ER25" i="2"/>
  <c r="ER25" i="3"/>
  <c r="ES25" i="2"/>
  <c r="ES25" i="3"/>
  <c r="ET25" i="2"/>
  <c r="ET25" i="3"/>
  <c r="EU25" i="2"/>
  <c r="EU25" i="3"/>
  <c r="EV25" i="2"/>
  <c r="EV25" i="3"/>
  <c r="EW25" i="2"/>
  <c r="EW25" i="3"/>
  <c r="EX25" i="2"/>
  <c r="EX25" i="3"/>
  <c r="EY25" i="2"/>
  <c r="EY25" i="3"/>
  <c r="EZ25" i="2"/>
  <c r="EZ25" i="3"/>
  <c r="FA25" i="3"/>
  <c r="FB25" i="2"/>
  <c r="FB25" i="3"/>
  <c r="FC25" i="2"/>
  <c r="FC25" i="3"/>
  <c r="FE25" i="2"/>
  <c r="FE25" i="3"/>
  <c r="FF25" i="2"/>
  <c r="FF25" i="3"/>
  <c r="FG25" i="2"/>
  <c r="FG25" i="3"/>
  <c r="FH25" i="2"/>
  <c r="FH25" i="3"/>
  <c r="FI25" i="2"/>
  <c r="FI25" i="3"/>
  <c r="FJ25" i="2"/>
  <c r="FJ25" i="3"/>
  <c r="FK25" i="2"/>
  <c r="FK25" i="3"/>
  <c r="FL25" i="2"/>
  <c r="FL25" i="3"/>
  <c r="FM25" i="2"/>
  <c r="FM25" i="3"/>
  <c r="FN25" i="2"/>
  <c r="FN25" i="3"/>
  <c r="FO25" i="2"/>
  <c r="FO25" i="3"/>
  <c r="FP25" i="2"/>
  <c r="FP25" i="3"/>
  <c r="FQ25" i="2"/>
  <c r="FQ25" i="3"/>
  <c r="FR25" i="2"/>
  <c r="FR25" i="3"/>
  <c r="FS25" i="2"/>
  <c r="FS25" i="3"/>
  <c r="FT25" i="2"/>
  <c r="FT25" i="3"/>
  <c r="FU25" i="2"/>
  <c r="FU25" i="3"/>
  <c r="FV25" i="2"/>
  <c r="FV25" i="3"/>
  <c r="FW25" i="2"/>
  <c r="FW25" i="3"/>
  <c r="FX25" i="2"/>
  <c r="FX25" i="3"/>
  <c r="FY25" i="2"/>
  <c r="FY25" i="3"/>
  <c r="FZ25" i="2"/>
  <c r="FZ25" i="3"/>
  <c r="GA25" i="2"/>
  <c r="GA25" i="3"/>
  <c r="GB25" i="2"/>
  <c r="GB25" i="3"/>
  <c r="GC25" i="2"/>
  <c r="GC25" i="3"/>
  <c r="GD25" i="2"/>
  <c r="GD25" i="3"/>
  <c r="GE25" i="2"/>
  <c r="GE25" i="3"/>
  <c r="GF25" i="2"/>
  <c r="GF25" i="3"/>
  <c r="GG25" i="2"/>
  <c r="GG25" i="3"/>
  <c r="GH25" i="2"/>
  <c r="GH25" i="3"/>
  <c r="GI25" i="2"/>
  <c r="GI25" i="3"/>
  <c r="GJ25" i="2"/>
  <c r="GJ25" i="3"/>
  <c r="GK25" i="2"/>
  <c r="GK25" i="3"/>
  <c r="GM25" i="2"/>
  <c r="GM25" i="3"/>
  <c r="GN25" i="2"/>
  <c r="GN25" i="3"/>
  <c r="GO25" i="2"/>
  <c r="GO25" i="3"/>
  <c r="GP25" i="2"/>
  <c r="GP25" i="3"/>
  <c r="GQ25" i="2"/>
  <c r="GQ25" i="3"/>
  <c r="GR25" i="2"/>
  <c r="GR25" i="3"/>
  <c r="GT25" i="2"/>
  <c r="GT25" i="3"/>
  <c r="GV25" i="2"/>
  <c r="GV25" i="3"/>
  <c r="GW25" i="2"/>
  <c r="GW25" i="3"/>
  <c r="GX25" i="2"/>
  <c r="GX25" i="3"/>
  <c r="GY25" i="2"/>
  <c r="GY25" i="3"/>
  <c r="GZ25" i="2"/>
  <c r="GZ25" i="3"/>
  <c r="HB25" i="2"/>
  <c r="HB25" i="3"/>
  <c r="HC25" i="2"/>
  <c r="HC25" i="3"/>
  <c r="HD25" i="2"/>
  <c r="HD25" i="3"/>
  <c r="HE25" i="2"/>
  <c r="HE25" i="3"/>
  <c r="HF25" i="2"/>
  <c r="HF25" i="3"/>
  <c r="HG25" i="2"/>
  <c r="HG25" i="3"/>
  <c r="HH25" i="2"/>
  <c r="HH25" i="3"/>
  <c r="HI25" i="2"/>
  <c r="HI25" i="3"/>
  <c r="HJ25" i="2"/>
  <c r="HJ25" i="3"/>
  <c r="HK25" i="2"/>
  <c r="HK25" i="3"/>
  <c r="HL25" i="2"/>
  <c r="HL25" i="3"/>
  <c r="HM25" i="2"/>
  <c r="HM25" i="3"/>
  <c r="HO25" i="2"/>
  <c r="HO25" i="3"/>
  <c r="HP25" i="2"/>
  <c r="HP25" i="3"/>
  <c r="HQ25" i="2"/>
  <c r="HQ25" i="3"/>
  <c r="HT25" i="2"/>
  <c r="HT25" i="3"/>
  <c r="HU25" i="2"/>
  <c r="HU25" i="3"/>
  <c r="HV25" i="2"/>
  <c r="HV25" i="3"/>
  <c r="HW25" i="2"/>
  <c r="HW25" i="3"/>
  <c r="HX25" i="2"/>
  <c r="HX25" i="3"/>
  <c r="HY25" i="2"/>
  <c r="HY25" i="3"/>
  <c r="HZ25" i="2"/>
  <c r="HZ25" i="3"/>
  <c r="IA25" i="2"/>
  <c r="IA25" i="3"/>
  <c r="IC25" i="2"/>
  <c r="IC25" i="3"/>
  <c r="ID25" i="2"/>
  <c r="ID25" i="3"/>
  <c r="IE25" i="2"/>
  <c r="IE25" i="3"/>
  <c r="IF25" i="2"/>
  <c r="IF25" i="3"/>
  <c r="IG25" i="2"/>
  <c r="IG25" i="3"/>
  <c r="E26" i="3"/>
  <c r="F26" i="2"/>
  <c r="F26" i="3"/>
  <c r="G26" i="2"/>
  <c r="G26" i="3"/>
  <c r="H26" i="2"/>
  <c r="H26" i="3"/>
  <c r="I26" i="2"/>
  <c r="I26" i="3"/>
  <c r="K26" i="2"/>
  <c r="K26" i="3"/>
  <c r="L26" i="2"/>
  <c r="L26" i="3"/>
  <c r="O26" i="2"/>
  <c r="O26" i="3"/>
  <c r="P26" i="2"/>
  <c r="P26" i="3"/>
  <c r="Q26" i="2"/>
  <c r="Q26" i="3"/>
  <c r="R26" i="2"/>
  <c r="R26" i="3"/>
  <c r="S26" i="2"/>
  <c r="S26" i="3"/>
  <c r="T26" i="2"/>
  <c r="T26" i="3"/>
  <c r="V26" i="2"/>
  <c r="V26" i="3"/>
  <c r="X26" i="2"/>
  <c r="X26" i="3"/>
  <c r="Y26" i="2"/>
  <c r="Y26" i="3"/>
  <c r="AA26" i="2"/>
  <c r="AA26" i="3"/>
  <c r="AD26" i="2"/>
  <c r="AD26" i="3"/>
  <c r="AE26" i="2"/>
  <c r="AE26" i="3"/>
  <c r="AF26" i="2"/>
  <c r="AF26" i="3"/>
  <c r="AG26" i="2"/>
  <c r="AG26" i="3"/>
  <c r="AH26" i="2"/>
  <c r="AH26" i="3"/>
  <c r="AJ26" i="2"/>
  <c r="AJ26" i="3"/>
  <c r="AK26" i="2"/>
  <c r="AK26" i="3"/>
  <c r="AM26" i="2"/>
  <c r="AM26" i="3"/>
  <c r="AN26" i="2"/>
  <c r="AN26" i="3"/>
  <c r="AO26" i="2"/>
  <c r="AO26" i="3"/>
  <c r="AP26" i="2"/>
  <c r="AP26" i="3"/>
  <c r="AS26" i="2"/>
  <c r="AS26" i="3"/>
  <c r="AT26" i="2"/>
  <c r="AT26" i="3"/>
  <c r="AV26" i="2"/>
  <c r="AV26" i="3"/>
  <c r="AW26" i="2"/>
  <c r="AW26" i="3"/>
  <c r="AX26" i="2"/>
  <c r="AX26" i="3"/>
  <c r="AY26" i="3"/>
  <c r="BA26" i="2"/>
  <c r="BA26" i="3"/>
  <c r="BB26" i="2"/>
  <c r="BB26" i="3"/>
  <c r="BC26" i="2"/>
  <c r="BC26" i="3"/>
  <c r="BE26" i="2"/>
  <c r="BE26" i="3"/>
  <c r="BF26" i="2"/>
  <c r="BF26" i="3"/>
  <c r="BH26" i="2"/>
  <c r="BH26" i="3"/>
  <c r="BI26" i="2"/>
  <c r="BI26" i="3"/>
  <c r="BN26" i="2"/>
  <c r="BN26" i="3"/>
  <c r="BO26" i="2"/>
  <c r="BO26" i="3"/>
  <c r="BR26" i="2"/>
  <c r="BR26" i="3"/>
  <c r="BS26" i="2"/>
  <c r="BS26" i="3"/>
  <c r="BT26" i="2"/>
  <c r="BT26" i="3"/>
  <c r="BU26" i="2"/>
  <c r="BU26" i="3"/>
  <c r="BX26" i="2"/>
  <c r="BX26" i="3"/>
  <c r="BY26" i="2"/>
  <c r="BY26" i="3"/>
  <c r="BZ26" i="2"/>
  <c r="BZ26" i="3"/>
  <c r="CB26" i="2"/>
  <c r="CB26" i="3"/>
  <c r="CE26" i="2"/>
  <c r="CE26" i="3"/>
  <c r="CG26" i="2"/>
  <c r="CG26" i="3"/>
  <c r="CH26" i="2"/>
  <c r="CH26" i="3"/>
  <c r="CI26" i="2"/>
  <c r="CI26" i="3"/>
  <c r="CJ26" i="2"/>
  <c r="CJ26" i="3"/>
  <c r="CL26" i="2"/>
  <c r="CL26" i="3"/>
  <c r="CN26" i="2"/>
  <c r="CN26" i="3"/>
  <c r="CQ26" i="2"/>
  <c r="CQ26" i="3"/>
  <c r="CS26" i="2"/>
  <c r="CS26" i="3"/>
  <c r="CT26" i="2"/>
  <c r="CT26" i="3"/>
  <c r="CU26" i="2"/>
  <c r="CU26" i="3"/>
  <c r="CW26" i="2"/>
  <c r="CW26" i="3"/>
  <c r="CX26" i="2"/>
  <c r="CX26" i="3"/>
  <c r="CY26" i="2"/>
  <c r="CY26" i="3"/>
  <c r="CZ26" i="2"/>
  <c r="CZ26" i="3"/>
  <c r="DA26" i="2"/>
  <c r="DA26" i="3"/>
  <c r="DB26" i="2"/>
  <c r="DB26" i="3"/>
  <c r="DC26" i="2"/>
  <c r="DC26" i="3"/>
  <c r="DE26" i="2"/>
  <c r="DE26" i="3"/>
  <c r="DF26" i="2"/>
  <c r="DF26" i="3"/>
  <c r="DG26" i="2"/>
  <c r="DG26" i="3"/>
  <c r="DH26" i="2"/>
  <c r="DH26" i="3"/>
  <c r="DI26" i="2"/>
  <c r="DI26" i="3"/>
  <c r="DJ26" i="2"/>
  <c r="DJ26" i="3"/>
  <c r="DK26" i="2"/>
  <c r="DK26" i="3"/>
  <c r="DL26" i="2"/>
  <c r="DL26" i="3"/>
  <c r="DM26" i="2"/>
  <c r="DM26" i="3"/>
  <c r="DN26" i="2"/>
  <c r="DN26" i="3"/>
  <c r="DO26" i="2"/>
  <c r="DO26" i="3"/>
  <c r="DP26" i="2"/>
  <c r="DP26" i="3"/>
  <c r="DQ26" i="2"/>
  <c r="DQ26" i="3"/>
  <c r="DR26" i="2"/>
  <c r="DR26" i="3"/>
  <c r="DS26" i="2"/>
  <c r="DS26" i="3"/>
  <c r="DT26" i="2"/>
  <c r="DT26" i="3"/>
  <c r="DU26" i="2"/>
  <c r="DU26" i="3"/>
  <c r="DV26" i="2"/>
  <c r="DV26" i="3"/>
  <c r="DW26" i="2"/>
  <c r="DW26" i="3"/>
  <c r="DX26" i="2"/>
  <c r="DX26" i="3"/>
  <c r="DY26" i="2"/>
  <c r="DY26" i="3"/>
  <c r="DZ26" i="2"/>
  <c r="DZ26" i="3"/>
  <c r="EB26" i="2"/>
  <c r="EB26" i="3"/>
  <c r="EC26" i="2"/>
  <c r="EC26" i="3"/>
  <c r="ED26" i="2"/>
  <c r="ED26" i="3"/>
  <c r="EE26" i="2"/>
  <c r="EE26" i="3"/>
  <c r="EF26" i="2"/>
  <c r="EF26" i="3"/>
  <c r="EG26" i="2"/>
  <c r="EG26" i="3"/>
  <c r="EH26" i="2"/>
  <c r="EH26" i="3"/>
  <c r="EI26" i="2"/>
  <c r="EI26" i="3"/>
  <c r="EJ26" i="2"/>
  <c r="EJ26" i="3"/>
  <c r="EK26" i="2"/>
  <c r="EK26" i="3"/>
  <c r="EL26" i="2"/>
  <c r="EL26" i="3"/>
  <c r="EM26" i="2"/>
  <c r="EM26" i="3"/>
  <c r="EN26" i="2"/>
  <c r="EN26" i="3"/>
  <c r="EO26" i="2"/>
  <c r="EO26" i="3"/>
  <c r="EP26" i="2"/>
  <c r="EP26" i="3"/>
  <c r="EQ26" i="2"/>
  <c r="EQ26" i="3"/>
  <c r="ER26" i="2"/>
  <c r="ER26" i="3"/>
  <c r="ES26" i="2"/>
  <c r="ES26" i="3"/>
  <c r="ET26" i="2"/>
  <c r="ET26" i="3"/>
  <c r="EU26" i="2"/>
  <c r="EU26" i="3"/>
  <c r="EV26" i="2"/>
  <c r="EV26" i="3"/>
  <c r="EW26" i="2"/>
  <c r="EW26" i="3"/>
  <c r="EX26" i="2"/>
  <c r="EX26" i="3"/>
  <c r="EY26" i="2"/>
  <c r="EY26" i="3"/>
  <c r="EZ26" i="2"/>
  <c r="EZ26" i="3"/>
  <c r="FA26" i="3"/>
  <c r="FB26" i="2"/>
  <c r="FB26" i="3"/>
  <c r="FC26" i="2"/>
  <c r="FC26" i="3"/>
  <c r="FE26" i="2"/>
  <c r="FE26" i="3"/>
  <c r="FF26" i="2"/>
  <c r="FF26" i="3"/>
  <c r="FG26" i="2"/>
  <c r="FG26" i="3"/>
  <c r="FH26" i="2"/>
  <c r="FH26" i="3"/>
  <c r="FI26" i="2"/>
  <c r="FI26" i="3"/>
  <c r="FJ26" i="2"/>
  <c r="FJ26" i="3"/>
  <c r="FK26" i="2"/>
  <c r="FK26" i="3"/>
  <c r="FL26" i="2"/>
  <c r="FL26" i="3"/>
  <c r="FM26" i="2"/>
  <c r="FM26" i="3"/>
  <c r="FN26" i="2"/>
  <c r="FN26" i="3"/>
  <c r="FO26" i="2"/>
  <c r="FO26" i="3"/>
  <c r="FP26" i="2"/>
  <c r="FP26" i="3"/>
  <c r="FQ26" i="2"/>
  <c r="FQ26" i="3"/>
  <c r="FR26" i="2"/>
  <c r="FR26" i="3"/>
  <c r="FS26" i="2"/>
  <c r="FS26" i="3"/>
  <c r="FT26" i="2"/>
  <c r="FT26" i="3"/>
  <c r="FU26" i="2"/>
  <c r="FU26" i="3"/>
  <c r="FV26" i="2"/>
  <c r="FV26" i="3"/>
  <c r="FW26" i="2"/>
  <c r="FW26" i="3"/>
  <c r="FX26" i="2"/>
  <c r="FX26" i="3"/>
  <c r="FY26" i="2"/>
  <c r="FY26" i="3"/>
  <c r="FZ26" i="2"/>
  <c r="FZ26" i="3"/>
  <c r="GA26" i="2"/>
  <c r="GA26" i="3"/>
  <c r="GB26" i="2"/>
  <c r="GB26" i="3"/>
  <c r="GC26" i="2"/>
  <c r="GC26" i="3"/>
  <c r="GD26" i="2"/>
  <c r="GD26" i="3"/>
  <c r="GE26" i="2"/>
  <c r="GE26" i="3"/>
  <c r="GF26" i="2"/>
  <c r="GF26" i="3"/>
  <c r="GG26" i="2"/>
  <c r="GG26" i="3"/>
  <c r="GH26" i="2"/>
  <c r="GH26" i="3"/>
  <c r="GI26" i="2"/>
  <c r="GI26" i="3"/>
  <c r="GJ26" i="2"/>
  <c r="GJ26" i="3"/>
  <c r="GK26" i="2"/>
  <c r="GK26" i="3"/>
  <c r="GM26" i="2"/>
  <c r="GM26" i="3"/>
  <c r="GN26" i="2"/>
  <c r="GN26" i="3"/>
  <c r="GO26" i="2"/>
  <c r="GO26" i="3"/>
  <c r="GP26" i="2"/>
  <c r="GP26" i="3"/>
  <c r="GQ26" i="2"/>
  <c r="GQ26" i="3"/>
  <c r="GR26" i="2"/>
  <c r="GR26" i="3"/>
  <c r="GT26" i="2"/>
  <c r="GT26" i="3"/>
  <c r="GV26" i="2"/>
  <c r="GV26" i="3"/>
  <c r="GW26" i="2"/>
  <c r="GW26" i="3"/>
  <c r="GX26" i="2"/>
  <c r="GX26" i="3"/>
  <c r="GY26" i="2"/>
  <c r="GY26" i="3"/>
  <c r="GZ26" i="2"/>
  <c r="GZ26" i="3"/>
  <c r="HB26" i="2"/>
  <c r="HB26" i="3"/>
  <c r="HC26" i="2"/>
  <c r="HC26" i="3"/>
  <c r="HD26" i="2"/>
  <c r="HD26" i="3"/>
  <c r="HE26" i="2"/>
  <c r="HE26" i="3"/>
  <c r="HF26" i="2"/>
  <c r="HF26" i="3"/>
  <c r="HG26" i="2"/>
  <c r="HG26" i="3"/>
  <c r="HH26" i="2"/>
  <c r="HH26" i="3"/>
  <c r="HI26" i="2"/>
  <c r="HI26" i="3"/>
  <c r="HJ26" i="2"/>
  <c r="HJ26" i="3"/>
  <c r="HK26" i="2"/>
  <c r="HK26" i="3"/>
  <c r="HL26" i="2"/>
  <c r="HL26" i="3"/>
  <c r="HM26" i="2"/>
  <c r="HM26" i="3"/>
  <c r="HO26" i="2"/>
  <c r="HO26" i="3"/>
  <c r="HP26" i="2"/>
  <c r="HP26" i="3"/>
  <c r="HQ26" i="2"/>
  <c r="HQ26" i="3"/>
  <c r="HT26" i="2"/>
  <c r="HT26" i="3"/>
  <c r="HU26" i="2"/>
  <c r="HU26" i="3"/>
  <c r="HV26" i="2"/>
  <c r="HV26" i="3"/>
  <c r="HW26" i="2"/>
  <c r="HW26" i="3"/>
  <c r="HX26" i="2"/>
  <c r="HX26" i="3"/>
  <c r="HY26" i="2"/>
  <c r="HY26" i="3"/>
  <c r="HZ26" i="2"/>
  <c r="HZ26" i="3"/>
  <c r="IA26" i="2"/>
  <c r="IA26" i="3"/>
  <c r="IC26" i="2"/>
  <c r="IC26" i="3"/>
  <c r="ID26" i="2"/>
  <c r="ID26" i="3"/>
  <c r="IE26" i="2"/>
  <c r="IE26" i="3"/>
  <c r="IF26" i="2"/>
  <c r="IF26" i="3"/>
  <c r="IG26" i="2"/>
  <c r="IG26" i="3"/>
  <c r="E27" i="3"/>
  <c r="F27" i="2"/>
  <c r="F27" i="3"/>
  <c r="G27" i="2"/>
  <c r="G27" i="3"/>
  <c r="H27" i="2"/>
  <c r="H27" i="3"/>
  <c r="I27" i="2"/>
  <c r="I27" i="3"/>
  <c r="K27" i="2"/>
  <c r="K27" i="3"/>
  <c r="L27" i="2"/>
  <c r="L27" i="3"/>
  <c r="O27" i="2"/>
  <c r="O27" i="3"/>
  <c r="P27" i="2"/>
  <c r="P27" i="3"/>
  <c r="Q27" i="2"/>
  <c r="Q27" i="3"/>
  <c r="R27" i="2"/>
  <c r="R27" i="3"/>
  <c r="S27" i="2"/>
  <c r="S27" i="3"/>
  <c r="T27" i="2"/>
  <c r="T27" i="3"/>
  <c r="V27" i="2"/>
  <c r="V27" i="3"/>
  <c r="X27" i="2"/>
  <c r="X27" i="3"/>
  <c r="Y27" i="2"/>
  <c r="Y27" i="3"/>
  <c r="AA27" i="2"/>
  <c r="AA27" i="3"/>
  <c r="AD27" i="2"/>
  <c r="AD27" i="3"/>
  <c r="AE27" i="2"/>
  <c r="AE27" i="3"/>
  <c r="AF27" i="2"/>
  <c r="AF27" i="3"/>
  <c r="AG27" i="2"/>
  <c r="AG27" i="3"/>
  <c r="AH27" i="2"/>
  <c r="AH27" i="3"/>
  <c r="AJ27" i="2"/>
  <c r="AJ27" i="3"/>
  <c r="AK27" i="2"/>
  <c r="AK27" i="3"/>
  <c r="AM27" i="2"/>
  <c r="AM27" i="3"/>
  <c r="AN27" i="2"/>
  <c r="AN27" i="3"/>
  <c r="AO27" i="2"/>
  <c r="AO27" i="3"/>
  <c r="AP27" i="2"/>
  <c r="AP27" i="3"/>
  <c r="AS27" i="2"/>
  <c r="AS27" i="3"/>
  <c r="AT27" i="2"/>
  <c r="AT27" i="3"/>
  <c r="AV27" i="2"/>
  <c r="AV27" i="3"/>
  <c r="AW27" i="2"/>
  <c r="AW27" i="3"/>
  <c r="AX27" i="2"/>
  <c r="AX27" i="3"/>
  <c r="AY27" i="3"/>
  <c r="BA27" i="2"/>
  <c r="BA27" i="3"/>
  <c r="BB27" i="2"/>
  <c r="BB27" i="3"/>
  <c r="BC27" i="2"/>
  <c r="BC27" i="3"/>
  <c r="BE27" i="2"/>
  <c r="BE27" i="3"/>
  <c r="BF27" i="2"/>
  <c r="BF27" i="3"/>
  <c r="BH27" i="2"/>
  <c r="BH27" i="3"/>
  <c r="BI27" i="2"/>
  <c r="BI27" i="3"/>
  <c r="BN27" i="2"/>
  <c r="BN27" i="3"/>
  <c r="BO27" i="2"/>
  <c r="BO27" i="3"/>
  <c r="BR27" i="2"/>
  <c r="BR27" i="3"/>
  <c r="BS27" i="2"/>
  <c r="BS27" i="3"/>
  <c r="BT27" i="2"/>
  <c r="BT27" i="3"/>
  <c r="BU27" i="2"/>
  <c r="BU27" i="3"/>
  <c r="BX27" i="2"/>
  <c r="BX27" i="3"/>
  <c r="BY27" i="2"/>
  <c r="BY27" i="3"/>
  <c r="BZ27" i="2"/>
  <c r="BZ27" i="3"/>
  <c r="CB27" i="2"/>
  <c r="CB27" i="3"/>
  <c r="CE27" i="2"/>
  <c r="CE27" i="3"/>
  <c r="CG27" i="2"/>
  <c r="CG27" i="3"/>
  <c r="CH27" i="2"/>
  <c r="CH27" i="3"/>
  <c r="CI27" i="2"/>
  <c r="CI27" i="3"/>
  <c r="CJ27" i="2"/>
  <c r="CJ27" i="3"/>
  <c r="CL27" i="2"/>
  <c r="CL27" i="3"/>
  <c r="CN27" i="2"/>
  <c r="CN27" i="3"/>
  <c r="CQ27" i="2"/>
  <c r="CQ27" i="3"/>
  <c r="CS27" i="2"/>
  <c r="CS27" i="3"/>
  <c r="CT27" i="2"/>
  <c r="CT27" i="3"/>
  <c r="CU27" i="2"/>
  <c r="CU27" i="3"/>
  <c r="CW27" i="2"/>
  <c r="CW27" i="3"/>
  <c r="CX27" i="2"/>
  <c r="CX27" i="3"/>
  <c r="CY27" i="2"/>
  <c r="CY27" i="3"/>
  <c r="CZ27" i="2"/>
  <c r="CZ27" i="3"/>
  <c r="DA27" i="2"/>
  <c r="DA27" i="3"/>
  <c r="DB27" i="2"/>
  <c r="DB27" i="3"/>
  <c r="DC27" i="2"/>
  <c r="DC27" i="3"/>
  <c r="DE27" i="2"/>
  <c r="DE27" i="3"/>
  <c r="DF27" i="2"/>
  <c r="DF27" i="3"/>
  <c r="DG27" i="2"/>
  <c r="DG27" i="3"/>
  <c r="DH27" i="2"/>
  <c r="DH27" i="3"/>
  <c r="DI27" i="2"/>
  <c r="DI27" i="3"/>
  <c r="DJ27" i="2"/>
  <c r="DJ27" i="3"/>
  <c r="DK27" i="2"/>
  <c r="DK27" i="3"/>
  <c r="DL27" i="2"/>
  <c r="DL27" i="3"/>
  <c r="DM27" i="2"/>
  <c r="DM27" i="3"/>
  <c r="DN27" i="2"/>
  <c r="DN27" i="3"/>
  <c r="DO27" i="2"/>
  <c r="DO27" i="3"/>
  <c r="DP27" i="2"/>
  <c r="DP27" i="3"/>
  <c r="DQ27" i="2"/>
  <c r="DQ27" i="3"/>
  <c r="DR27" i="2"/>
  <c r="DR27" i="3"/>
  <c r="DS27" i="2"/>
  <c r="DS27" i="3"/>
  <c r="DT27" i="2"/>
  <c r="DT27" i="3"/>
  <c r="DU27" i="2"/>
  <c r="DU27" i="3"/>
  <c r="DV27" i="2"/>
  <c r="DV27" i="3"/>
  <c r="DW27" i="2"/>
  <c r="DW27" i="3"/>
  <c r="DX27" i="2"/>
  <c r="DX27" i="3"/>
  <c r="DY27" i="2"/>
  <c r="DY27" i="3"/>
  <c r="DZ27" i="2"/>
  <c r="DZ27" i="3"/>
  <c r="EB27" i="2"/>
  <c r="EB27" i="3"/>
  <c r="EC27" i="2"/>
  <c r="EC27" i="3"/>
  <c r="ED27" i="2"/>
  <c r="ED27" i="3"/>
  <c r="EE27" i="2"/>
  <c r="EE27" i="3"/>
  <c r="EF27" i="2"/>
  <c r="EF27" i="3"/>
  <c r="EG27" i="2"/>
  <c r="EG27" i="3"/>
  <c r="EH27" i="2"/>
  <c r="EH27" i="3"/>
  <c r="EI27" i="2"/>
  <c r="EI27" i="3"/>
  <c r="EJ27" i="2"/>
  <c r="EJ27" i="3"/>
  <c r="EK27" i="2"/>
  <c r="EK27" i="3"/>
  <c r="EL27" i="2"/>
  <c r="EL27" i="3"/>
  <c r="EM27" i="2"/>
  <c r="EM27" i="3"/>
  <c r="EN27" i="2"/>
  <c r="EN27" i="3"/>
  <c r="EO27" i="2"/>
  <c r="EO27" i="3"/>
  <c r="EP27" i="2"/>
  <c r="EP27" i="3"/>
  <c r="EQ27" i="2"/>
  <c r="EQ27" i="3"/>
  <c r="ER27" i="2"/>
  <c r="ER27" i="3"/>
  <c r="ES27" i="2"/>
  <c r="ES27" i="3"/>
  <c r="ET27" i="2"/>
  <c r="ET27" i="3"/>
  <c r="EU27" i="2"/>
  <c r="EU27" i="3"/>
  <c r="EV27" i="2"/>
  <c r="EV27" i="3"/>
  <c r="EW27" i="2"/>
  <c r="EW27" i="3"/>
  <c r="EX27" i="2"/>
  <c r="EX27" i="3"/>
  <c r="EY27" i="2"/>
  <c r="EY27" i="3"/>
  <c r="EZ27" i="2"/>
  <c r="EZ27" i="3"/>
  <c r="FA27" i="3"/>
  <c r="FB27" i="2"/>
  <c r="FB27" i="3"/>
  <c r="FC27" i="2"/>
  <c r="FC27" i="3"/>
  <c r="FE27" i="2"/>
  <c r="FE27" i="3"/>
  <c r="FF27" i="2"/>
  <c r="FF27" i="3"/>
  <c r="FG27" i="2"/>
  <c r="FG27" i="3"/>
  <c r="FH27" i="2"/>
  <c r="FH27" i="3"/>
  <c r="FI27" i="2"/>
  <c r="FI27" i="3"/>
  <c r="FJ27" i="2"/>
  <c r="FJ27" i="3"/>
  <c r="FK27" i="2"/>
  <c r="FK27" i="3"/>
  <c r="FL27" i="2"/>
  <c r="FL27" i="3"/>
  <c r="FM27" i="2"/>
  <c r="FM27" i="3"/>
  <c r="FN27" i="2"/>
  <c r="FN27" i="3"/>
  <c r="FO27" i="2"/>
  <c r="FO27" i="3"/>
  <c r="FP27" i="2"/>
  <c r="FP27" i="3"/>
  <c r="FQ27" i="2"/>
  <c r="FQ27" i="3"/>
  <c r="FR27" i="2"/>
  <c r="FR27" i="3"/>
  <c r="FS27" i="2"/>
  <c r="FS27" i="3"/>
  <c r="FT27" i="2"/>
  <c r="FT27" i="3"/>
  <c r="FU27" i="2"/>
  <c r="FU27" i="3"/>
  <c r="FV27" i="2"/>
  <c r="FV27" i="3"/>
  <c r="FW27" i="2"/>
  <c r="FW27" i="3"/>
  <c r="FX27" i="2"/>
  <c r="FX27" i="3"/>
  <c r="FY27" i="2"/>
  <c r="FY27" i="3"/>
  <c r="FZ27" i="2"/>
  <c r="FZ27" i="3"/>
  <c r="GA27" i="2"/>
  <c r="GA27" i="3"/>
  <c r="GB27" i="2"/>
  <c r="GB27" i="3"/>
  <c r="GC27" i="2"/>
  <c r="GC27" i="3"/>
  <c r="GD27" i="2"/>
  <c r="GD27" i="3"/>
  <c r="GE27" i="2"/>
  <c r="GE27" i="3"/>
  <c r="GF27" i="2"/>
  <c r="GF27" i="3"/>
  <c r="GG27" i="2"/>
  <c r="GG27" i="3"/>
  <c r="GH27" i="2"/>
  <c r="GH27" i="3"/>
  <c r="GI27" i="2"/>
  <c r="GI27" i="3"/>
  <c r="GJ27" i="2"/>
  <c r="GJ27" i="3"/>
  <c r="GK27" i="2"/>
  <c r="GK27" i="3"/>
  <c r="GM27" i="2"/>
  <c r="GM27" i="3"/>
  <c r="GN27" i="2"/>
  <c r="GN27" i="3"/>
  <c r="GO27" i="2"/>
  <c r="GO27" i="3"/>
  <c r="GP27" i="2"/>
  <c r="GP27" i="3"/>
  <c r="GQ27" i="2"/>
  <c r="GQ27" i="3"/>
  <c r="GR27" i="2"/>
  <c r="GR27" i="3"/>
  <c r="GT27" i="2"/>
  <c r="GT27" i="3"/>
  <c r="GV27" i="2"/>
  <c r="GV27" i="3"/>
  <c r="GW27" i="2"/>
  <c r="GW27" i="3"/>
  <c r="GX27" i="2"/>
  <c r="GX27" i="3"/>
  <c r="GY27" i="2"/>
  <c r="GY27" i="3"/>
  <c r="GZ27" i="2"/>
  <c r="GZ27" i="3"/>
  <c r="HB27" i="2"/>
  <c r="HB27" i="3"/>
  <c r="HC27" i="2"/>
  <c r="HC27" i="3"/>
  <c r="HD27" i="2"/>
  <c r="HD27" i="3"/>
  <c r="HE27" i="2"/>
  <c r="HE27" i="3"/>
  <c r="HF27" i="2"/>
  <c r="HF27" i="3"/>
  <c r="HG27" i="2"/>
  <c r="HG27" i="3"/>
  <c r="HH27" i="2"/>
  <c r="HH27" i="3"/>
  <c r="HI27" i="2"/>
  <c r="HI27" i="3"/>
  <c r="HJ27" i="2"/>
  <c r="HJ27" i="3"/>
  <c r="HK27" i="2"/>
  <c r="HK27" i="3"/>
  <c r="HL27" i="2"/>
  <c r="HL27" i="3"/>
  <c r="HM27" i="2"/>
  <c r="HM27" i="3"/>
  <c r="HO27" i="2"/>
  <c r="HO27" i="3"/>
  <c r="HP27" i="2"/>
  <c r="HP27" i="3"/>
  <c r="HQ27" i="2"/>
  <c r="HQ27" i="3"/>
  <c r="HT27" i="2"/>
  <c r="HT27" i="3"/>
  <c r="HU27" i="2"/>
  <c r="HU27" i="3"/>
  <c r="HV27" i="2"/>
  <c r="HV27" i="3"/>
  <c r="HW27" i="2"/>
  <c r="HW27" i="3"/>
  <c r="HX27" i="2"/>
  <c r="HX27" i="3"/>
  <c r="HY27" i="2"/>
  <c r="HY27" i="3"/>
  <c r="HZ27" i="2"/>
  <c r="HZ27" i="3"/>
  <c r="IA27" i="2"/>
  <c r="IA27" i="3"/>
  <c r="IC27" i="2"/>
  <c r="IC27" i="3"/>
  <c r="ID27" i="2"/>
  <c r="ID27" i="3"/>
  <c r="IE27" i="2"/>
  <c r="IE27" i="3"/>
  <c r="IF27" i="2"/>
  <c r="IF27" i="3"/>
  <c r="IG27" i="2"/>
  <c r="IG27" i="3"/>
  <c r="E28" i="3"/>
  <c r="F28" i="2"/>
  <c r="F28" i="3"/>
  <c r="G28" i="2"/>
  <c r="G28" i="3"/>
  <c r="H28" i="2"/>
  <c r="H28" i="3"/>
  <c r="I28" i="2"/>
  <c r="I28" i="3"/>
  <c r="K28" i="2"/>
  <c r="K28" i="3"/>
  <c r="L28" i="2"/>
  <c r="L28" i="3"/>
  <c r="O28" i="2"/>
  <c r="O28" i="3"/>
  <c r="P28" i="2"/>
  <c r="P28" i="3"/>
  <c r="Q28" i="2"/>
  <c r="Q28" i="3"/>
  <c r="R28" i="2"/>
  <c r="R28" i="3"/>
  <c r="S28" i="2"/>
  <c r="S28" i="3"/>
  <c r="T28" i="2"/>
  <c r="T28" i="3"/>
  <c r="V28" i="2"/>
  <c r="V28" i="3"/>
  <c r="X28" i="2"/>
  <c r="X28" i="3"/>
  <c r="Y28" i="2"/>
  <c r="Y28" i="3"/>
  <c r="AA28" i="2"/>
  <c r="AA28" i="3"/>
  <c r="AD28" i="2"/>
  <c r="AD28" i="3"/>
  <c r="AE28" i="2"/>
  <c r="AE28" i="3"/>
  <c r="AF28" i="2"/>
  <c r="AF28" i="3"/>
  <c r="AG28" i="2"/>
  <c r="AG28" i="3"/>
  <c r="AH28" i="2"/>
  <c r="AH28" i="3"/>
  <c r="AJ28" i="2"/>
  <c r="AJ28" i="3"/>
  <c r="AK28" i="2"/>
  <c r="AK28" i="3"/>
  <c r="AM28" i="2"/>
  <c r="AM28" i="3"/>
  <c r="AN28" i="2"/>
  <c r="AN28" i="3"/>
  <c r="AO28" i="2"/>
  <c r="AO28" i="3"/>
  <c r="AP28" i="2"/>
  <c r="AP28" i="3"/>
  <c r="AS28" i="2"/>
  <c r="AS28" i="3"/>
  <c r="AT28" i="2"/>
  <c r="AT28" i="3"/>
  <c r="AV28" i="2"/>
  <c r="AV28" i="3"/>
  <c r="AW28" i="2"/>
  <c r="AW28" i="3"/>
  <c r="AX28" i="2"/>
  <c r="AX28" i="3"/>
  <c r="AY28" i="3"/>
  <c r="BA28" i="2"/>
  <c r="BA28" i="3"/>
  <c r="BB28" i="2"/>
  <c r="BB28" i="3"/>
  <c r="BC28" i="2"/>
  <c r="BC28" i="3"/>
  <c r="BE28" i="2"/>
  <c r="BE28" i="3"/>
  <c r="BF28" i="2"/>
  <c r="BF28" i="3"/>
  <c r="BH28" i="2"/>
  <c r="BH28" i="3"/>
  <c r="BI28" i="2"/>
  <c r="BI28" i="3"/>
  <c r="BN28" i="2"/>
  <c r="BN28" i="3"/>
  <c r="BO28" i="2"/>
  <c r="BO28" i="3"/>
  <c r="BR28" i="2"/>
  <c r="BR28" i="3"/>
  <c r="BS28" i="2"/>
  <c r="BS28" i="3"/>
  <c r="BT28" i="2"/>
  <c r="BT28" i="3"/>
  <c r="BU28" i="2"/>
  <c r="BU28" i="3"/>
  <c r="BX28" i="2"/>
  <c r="BX28" i="3"/>
  <c r="BY28" i="2"/>
  <c r="BY28" i="3"/>
  <c r="BZ28" i="2"/>
  <c r="BZ28" i="3"/>
  <c r="CB28" i="2"/>
  <c r="CB28" i="3"/>
  <c r="CE28" i="2"/>
  <c r="CE28" i="3"/>
  <c r="CG28" i="2"/>
  <c r="CG28" i="3"/>
  <c r="CH28" i="2"/>
  <c r="CH28" i="3"/>
  <c r="CI28" i="2"/>
  <c r="CI28" i="3"/>
  <c r="CJ28" i="2"/>
  <c r="CJ28" i="3"/>
  <c r="CL28" i="2"/>
  <c r="CL28" i="3"/>
  <c r="CN28" i="2"/>
  <c r="CN28" i="3"/>
  <c r="CQ28" i="2"/>
  <c r="CQ28" i="3"/>
  <c r="CS28" i="2"/>
  <c r="CS28" i="3"/>
  <c r="CT28" i="2"/>
  <c r="CT28" i="3"/>
  <c r="CU28" i="2"/>
  <c r="CU28" i="3"/>
  <c r="CW28" i="2"/>
  <c r="CW28" i="3"/>
  <c r="CX28" i="2"/>
  <c r="CX28" i="3"/>
  <c r="CY28" i="2"/>
  <c r="CY28" i="3"/>
  <c r="CZ28" i="2"/>
  <c r="CZ28" i="3"/>
  <c r="DA28" i="2"/>
  <c r="DA28" i="3"/>
  <c r="DB28" i="2"/>
  <c r="DB28" i="3"/>
  <c r="DC28" i="2"/>
  <c r="DC28" i="3"/>
  <c r="DE28" i="2"/>
  <c r="DE28" i="3"/>
  <c r="DF28" i="2"/>
  <c r="DF28" i="3"/>
  <c r="DG28" i="2"/>
  <c r="DG28" i="3"/>
  <c r="DH28" i="2"/>
  <c r="DH28" i="3"/>
  <c r="DI28" i="2"/>
  <c r="DI28" i="3"/>
  <c r="DJ28" i="2"/>
  <c r="DJ28" i="3"/>
  <c r="DK28" i="2"/>
  <c r="DK28" i="3"/>
  <c r="DL28" i="2"/>
  <c r="DL28" i="3"/>
  <c r="DM28" i="2"/>
  <c r="DM28" i="3"/>
  <c r="DN28" i="2"/>
  <c r="DN28" i="3"/>
  <c r="DO28" i="2"/>
  <c r="DO28" i="3"/>
  <c r="DP28" i="2"/>
  <c r="DP28" i="3"/>
  <c r="DQ28" i="2"/>
  <c r="DQ28" i="3"/>
  <c r="DR28" i="2"/>
  <c r="DR28" i="3"/>
  <c r="DS28" i="2"/>
  <c r="DS28" i="3"/>
  <c r="DT28" i="2"/>
  <c r="DT28" i="3"/>
  <c r="DU28" i="2"/>
  <c r="DU28" i="3"/>
  <c r="DV28" i="2"/>
  <c r="DV28" i="3"/>
  <c r="DW28" i="2"/>
  <c r="DW28" i="3"/>
  <c r="DX28" i="2"/>
  <c r="DX28" i="3"/>
  <c r="DY28" i="2"/>
  <c r="DY28" i="3"/>
  <c r="DZ28" i="2"/>
  <c r="DZ28" i="3"/>
  <c r="EB28" i="2"/>
  <c r="EB28" i="3"/>
  <c r="EC28" i="2"/>
  <c r="EC28" i="3"/>
  <c r="ED28" i="2"/>
  <c r="ED28" i="3"/>
  <c r="EE28" i="2"/>
  <c r="EE28" i="3"/>
  <c r="EF28" i="2"/>
  <c r="EF28" i="3"/>
  <c r="EG28" i="2"/>
  <c r="EG28" i="3"/>
  <c r="EH28" i="2"/>
  <c r="EH28" i="3"/>
  <c r="EI28" i="2"/>
  <c r="EI28" i="3"/>
  <c r="EJ28" i="2"/>
  <c r="EJ28" i="3"/>
  <c r="EK28" i="2"/>
  <c r="EK28" i="3"/>
  <c r="EL28" i="2"/>
  <c r="EL28" i="3"/>
  <c r="EM28" i="2"/>
  <c r="EM28" i="3"/>
  <c r="EN28" i="2"/>
  <c r="EN28" i="3"/>
  <c r="EO28" i="2"/>
  <c r="EO28" i="3"/>
  <c r="EP28" i="2"/>
  <c r="EP28" i="3"/>
  <c r="EQ28" i="2"/>
  <c r="EQ28" i="3"/>
  <c r="ER28" i="2"/>
  <c r="ER28" i="3"/>
  <c r="ES28" i="2"/>
  <c r="ES28" i="3"/>
  <c r="ET28" i="2"/>
  <c r="ET28" i="3"/>
  <c r="EU28" i="2"/>
  <c r="EU28" i="3"/>
  <c r="EV28" i="2"/>
  <c r="EV28" i="3"/>
  <c r="EW28" i="2"/>
  <c r="EW28" i="3"/>
  <c r="EX28" i="2"/>
  <c r="EX28" i="3"/>
  <c r="EY28" i="2"/>
  <c r="EY28" i="3"/>
  <c r="EZ28" i="2"/>
  <c r="EZ28" i="3"/>
  <c r="FA28" i="3"/>
  <c r="FB28" i="2"/>
  <c r="FB28" i="3"/>
  <c r="FC28" i="2"/>
  <c r="FC28" i="3"/>
  <c r="FE28" i="2"/>
  <c r="FE28" i="3"/>
  <c r="FF28" i="2"/>
  <c r="FF28" i="3"/>
  <c r="FG28" i="2"/>
  <c r="FG28" i="3"/>
  <c r="FH28" i="2"/>
  <c r="FH28" i="3"/>
  <c r="FI28" i="2"/>
  <c r="FI28" i="3"/>
  <c r="FJ28" i="2"/>
  <c r="FJ28" i="3"/>
  <c r="FK28" i="2"/>
  <c r="FK28" i="3"/>
  <c r="FL28" i="2"/>
  <c r="FL28" i="3"/>
  <c r="FM28" i="2"/>
  <c r="FM28" i="3"/>
  <c r="FN28" i="2"/>
  <c r="FN28" i="3"/>
  <c r="FO28" i="2"/>
  <c r="FO28" i="3"/>
  <c r="FP28" i="2"/>
  <c r="FP28" i="3"/>
  <c r="FQ28" i="2"/>
  <c r="FQ28" i="3"/>
  <c r="FR28" i="2"/>
  <c r="FR28" i="3"/>
  <c r="FS28" i="2"/>
  <c r="FS28" i="3"/>
  <c r="FT28" i="2"/>
  <c r="FT28" i="3"/>
  <c r="FU28" i="2"/>
  <c r="FU28" i="3"/>
  <c r="FV28" i="2"/>
  <c r="FV28" i="3"/>
  <c r="FW28" i="2"/>
  <c r="FW28" i="3"/>
  <c r="FX28" i="2"/>
  <c r="FX28" i="3"/>
  <c r="FY28" i="2"/>
  <c r="FY28" i="3"/>
  <c r="FZ28" i="2"/>
  <c r="FZ28" i="3"/>
  <c r="GA28" i="2"/>
  <c r="GA28" i="3"/>
  <c r="GB28" i="2"/>
  <c r="GB28" i="3"/>
  <c r="GC28" i="2"/>
  <c r="GC28" i="3"/>
  <c r="GD28" i="2"/>
  <c r="GD28" i="3"/>
  <c r="GE28" i="2"/>
  <c r="GE28" i="3"/>
  <c r="GF28" i="2"/>
  <c r="GF28" i="3"/>
  <c r="GG28" i="2"/>
  <c r="GG28" i="3"/>
  <c r="GH28" i="2"/>
  <c r="GH28" i="3"/>
  <c r="GI28" i="2"/>
  <c r="GI28" i="3"/>
  <c r="GJ28" i="2"/>
  <c r="GJ28" i="3"/>
  <c r="GK28" i="2"/>
  <c r="GK28" i="3"/>
  <c r="GM28" i="2"/>
  <c r="GM28" i="3"/>
  <c r="GN28" i="2"/>
  <c r="GN28" i="3"/>
  <c r="GO28" i="2"/>
  <c r="GO28" i="3"/>
  <c r="GP28" i="2"/>
  <c r="GP28" i="3"/>
  <c r="GQ28" i="2"/>
  <c r="GQ28" i="3"/>
  <c r="GR28" i="2"/>
  <c r="GR28" i="3"/>
  <c r="GT28" i="2"/>
  <c r="GT28" i="3"/>
  <c r="GV28" i="2"/>
  <c r="GV28" i="3"/>
  <c r="GW28" i="2"/>
  <c r="GW28" i="3"/>
  <c r="GX28" i="2"/>
  <c r="GX28" i="3"/>
  <c r="GY28" i="2"/>
  <c r="GY28" i="3"/>
  <c r="GZ28" i="2"/>
  <c r="GZ28" i="3"/>
  <c r="HB28" i="2"/>
  <c r="HB28" i="3"/>
  <c r="HC28" i="2"/>
  <c r="HC28" i="3"/>
  <c r="HD28" i="2"/>
  <c r="HD28" i="3"/>
  <c r="HE28" i="2"/>
  <c r="HE28" i="3"/>
  <c r="HF28" i="2"/>
  <c r="HF28" i="3"/>
  <c r="HG28" i="2"/>
  <c r="HG28" i="3"/>
  <c r="HH28" i="2"/>
  <c r="HH28" i="3"/>
  <c r="HI28" i="2"/>
  <c r="HI28" i="3"/>
  <c r="HJ28" i="2"/>
  <c r="HJ28" i="3"/>
  <c r="HK28" i="2"/>
  <c r="HK28" i="3"/>
  <c r="HL28" i="2"/>
  <c r="HL28" i="3"/>
  <c r="HM28" i="2"/>
  <c r="HM28" i="3"/>
  <c r="HO28" i="2"/>
  <c r="HO28" i="3"/>
  <c r="HP28" i="2"/>
  <c r="HP28" i="3"/>
  <c r="HQ28" i="2"/>
  <c r="HQ28" i="3"/>
  <c r="HT28" i="2"/>
  <c r="HT28" i="3"/>
  <c r="HU28" i="2"/>
  <c r="HU28" i="3"/>
  <c r="HV28" i="2"/>
  <c r="HV28" i="3"/>
  <c r="HW28" i="2"/>
  <c r="HW28" i="3"/>
  <c r="HX28" i="2"/>
  <c r="HX28" i="3"/>
  <c r="HY28" i="2"/>
  <c r="HY28" i="3"/>
  <c r="HZ28" i="2"/>
  <c r="HZ28" i="3"/>
  <c r="IA28" i="2"/>
  <c r="IA28" i="3"/>
  <c r="IC28" i="2"/>
  <c r="IC28" i="3"/>
  <c r="ID28" i="2"/>
  <c r="ID28" i="3"/>
  <c r="IE28" i="2"/>
  <c r="IE28" i="3"/>
  <c r="IF28" i="2"/>
  <c r="IF28" i="3"/>
  <c r="IG28" i="2"/>
  <c r="IG28" i="3"/>
  <c r="E29" i="3"/>
  <c r="F29" i="2"/>
  <c r="F29" i="3"/>
  <c r="G29" i="2"/>
  <c r="G29" i="3"/>
  <c r="H29" i="2"/>
  <c r="H29" i="3"/>
  <c r="I29" i="2"/>
  <c r="I29" i="3"/>
  <c r="K29" i="2"/>
  <c r="K29" i="3"/>
  <c r="L29" i="2"/>
  <c r="L29" i="3"/>
  <c r="O29" i="2"/>
  <c r="O29" i="3"/>
  <c r="P29" i="2"/>
  <c r="P29" i="3"/>
  <c r="Q29" i="2"/>
  <c r="Q29" i="3"/>
  <c r="R29" i="2"/>
  <c r="R29" i="3"/>
  <c r="S29" i="2"/>
  <c r="S29" i="3"/>
  <c r="T29" i="2"/>
  <c r="T29" i="3"/>
  <c r="V29" i="2"/>
  <c r="V29" i="3"/>
  <c r="X29" i="2"/>
  <c r="X29" i="3"/>
  <c r="Y29" i="2"/>
  <c r="Y29" i="3"/>
  <c r="AA29" i="2"/>
  <c r="AA29" i="3"/>
  <c r="AD29" i="2"/>
  <c r="AD29" i="3"/>
  <c r="AE29" i="2"/>
  <c r="AE29" i="3"/>
  <c r="AF29" i="2"/>
  <c r="AF29" i="3"/>
  <c r="AG29" i="2"/>
  <c r="AG29" i="3"/>
  <c r="AH29" i="2"/>
  <c r="AH29" i="3"/>
  <c r="AJ29" i="2"/>
  <c r="AJ29" i="3"/>
  <c r="AK29" i="2"/>
  <c r="AK29" i="3"/>
  <c r="AM29" i="2"/>
  <c r="AM29" i="3"/>
  <c r="AN29" i="2"/>
  <c r="AN29" i="3"/>
  <c r="AO29" i="2"/>
  <c r="AO29" i="3"/>
  <c r="AP29" i="2"/>
  <c r="AP29" i="3"/>
  <c r="AS29" i="2"/>
  <c r="AS29" i="3"/>
  <c r="AT29" i="2"/>
  <c r="AT29" i="3"/>
  <c r="AV29" i="2"/>
  <c r="AV29" i="3"/>
  <c r="AW29" i="2"/>
  <c r="AW29" i="3"/>
  <c r="AX29" i="2"/>
  <c r="AX29" i="3"/>
  <c r="AY29" i="3"/>
  <c r="BA29" i="2"/>
  <c r="BA29" i="3"/>
  <c r="BB29" i="2"/>
  <c r="BB29" i="3"/>
  <c r="BC29" i="2"/>
  <c r="BC29" i="3"/>
  <c r="BE29" i="2"/>
  <c r="BE29" i="3"/>
  <c r="BF29" i="2"/>
  <c r="BF29" i="3"/>
  <c r="BH29" i="2"/>
  <c r="BH29" i="3"/>
  <c r="BI29" i="2"/>
  <c r="BI29" i="3"/>
  <c r="BN29" i="2"/>
  <c r="BN29" i="3"/>
  <c r="BO29" i="2"/>
  <c r="BO29" i="3"/>
  <c r="BR29" i="2"/>
  <c r="BR29" i="3"/>
  <c r="BS29" i="2"/>
  <c r="BS29" i="3"/>
  <c r="BT29" i="2"/>
  <c r="BT29" i="3"/>
  <c r="BU29" i="2"/>
  <c r="BU29" i="3"/>
  <c r="BX29" i="2"/>
  <c r="BX29" i="3"/>
  <c r="BY29" i="2"/>
  <c r="BY29" i="3"/>
  <c r="BZ29" i="2"/>
  <c r="BZ29" i="3"/>
  <c r="CB29" i="2"/>
  <c r="CB29" i="3"/>
  <c r="CE29" i="2"/>
  <c r="CE29" i="3"/>
  <c r="CG29" i="2"/>
  <c r="CG29" i="3"/>
  <c r="CH29" i="2"/>
  <c r="CH29" i="3"/>
  <c r="CI29" i="2"/>
  <c r="CI29" i="3"/>
  <c r="CJ29" i="2"/>
  <c r="CJ29" i="3"/>
  <c r="CL29" i="2"/>
  <c r="CL29" i="3"/>
  <c r="CN29" i="2"/>
  <c r="CN29" i="3"/>
  <c r="CQ29" i="2"/>
  <c r="CQ29" i="3"/>
  <c r="CS29" i="2"/>
  <c r="CS29" i="3"/>
  <c r="CT29" i="2"/>
  <c r="CT29" i="3"/>
  <c r="CU29" i="2"/>
  <c r="CU29" i="3"/>
  <c r="CW29" i="2"/>
  <c r="CW29" i="3"/>
  <c r="CX29" i="2"/>
  <c r="CX29" i="3"/>
  <c r="CY29" i="2"/>
  <c r="CY29" i="3"/>
  <c r="CZ29" i="2"/>
  <c r="CZ29" i="3"/>
  <c r="DA29" i="2"/>
  <c r="DA29" i="3"/>
  <c r="DB29" i="2"/>
  <c r="DB29" i="3"/>
  <c r="DC29" i="2"/>
  <c r="DC29" i="3"/>
  <c r="DE29" i="2"/>
  <c r="DE29" i="3"/>
  <c r="DF29" i="2"/>
  <c r="DF29" i="3"/>
  <c r="DG29" i="2"/>
  <c r="DG29" i="3"/>
  <c r="DH29" i="2"/>
  <c r="DH29" i="3"/>
  <c r="DI29" i="2"/>
  <c r="DI29" i="3"/>
  <c r="DJ29" i="2"/>
  <c r="DJ29" i="3"/>
  <c r="DK29" i="2"/>
  <c r="DK29" i="3"/>
  <c r="DL29" i="2"/>
  <c r="DL29" i="3"/>
  <c r="DM29" i="2"/>
  <c r="DM29" i="3"/>
  <c r="DN29" i="2"/>
  <c r="DN29" i="3"/>
  <c r="DO29" i="2"/>
  <c r="DO29" i="3"/>
  <c r="DP29" i="2"/>
  <c r="DP29" i="3"/>
  <c r="DQ29" i="2"/>
  <c r="DQ29" i="3"/>
  <c r="DR29" i="2"/>
  <c r="DR29" i="3"/>
  <c r="DS29" i="2"/>
  <c r="DS29" i="3"/>
  <c r="DT29" i="2"/>
  <c r="DT29" i="3"/>
  <c r="DU29" i="2"/>
  <c r="DU29" i="3"/>
  <c r="DV29" i="2"/>
  <c r="DV29" i="3"/>
  <c r="DW29" i="2"/>
  <c r="DW29" i="3"/>
  <c r="DX29" i="2"/>
  <c r="DX29" i="3"/>
  <c r="DY29" i="2"/>
  <c r="DY29" i="3"/>
  <c r="DZ29" i="2"/>
  <c r="DZ29" i="3"/>
  <c r="EB29" i="2"/>
  <c r="EB29" i="3"/>
  <c r="EC29" i="2"/>
  <c r="EC29" i="3"/>
  <c r="ED29" i="2"/>
  <c r="ED29" i="3"/>
  <c r="EE29" i="2"/>
  <c r="EE29" i="3"/>
  <c r="EF29" i="2"/>
  <c r="EF29" i="3"/>
  <c r="EG29" i="2"/>
  <c r="EG29" i="3"/>
  <c r="EH29" i="2"/>
  <c r="EH29" i="3"/>
  <c r="EI29" i="2"/>
  <c r="EI29" i="3"/>
  <c r="EJ29" i="2"/>
  <c r="EJ29" i="3"/>
  <c r="EK29" i="2"/>
  <c r="EK29" i="3"/>
  <c r="EL29" i="2"/>
  <c r="EL29" i="3"/>
  <c r="EM29" i="2"/>
  <c r="EM29" i="3"/>
  <c r="EN29" i="2"/>
  <c r="EN29" i="3"/>
  <c r="EO29" i="2"/>
  <c r="EO29" i="3"/>
  <c r="EP29" i="2"/>
  <c r="EP29" i="3"/>
  <c r="EQ29" i="2"/>
  <c r="EQ29" i="3"/>
  <c r="ER29" i="2"/>
  <c r="ER29" i="3"/>
  <c r="ES29" i="2"/>
  <c r="ES29" i="3"/>
  <c r="ET29" i="2"/>
  <c r="ET29" i="3"/>
  <c r="EU29" i="2"/>
  <c r="EU29" i="3"/>
  <c r="EV29" i="2"/>
  <c r="EV29" i="3"/>
  <c r="EW29" i="2"/>
  <c r="EW29" i="3"/>
  <c r="EX29" i="2"/>
  <c r="EX29" i="3"/>
  <c r="EY29" i="2"/>
  <c r="EY29" i="3"/>
  <c r="EZ29" i="2"/>
  <c r="EZ29" i="3"/>
  <c r="FA29" i="3"/>
  <c r="FB29" i="2"/>
  <c r="FB29" i="3"/>
  <c r="FC29" i="2"/>
  <c r="FC29" i="3"/>
  <c r="FE29" i="2"/>
  <c r="FE29" i="3"/>
  <c r="FF29" i="2"/>
  <c r="FF29" i="3"/>
  <c r="FG29" i="2"/>
  <c r="FG29" i="3"/>
  <c r="FH29" i="2"/>
  <c r="FH29" i="3"/>
  <c r="FI29" i="2"/>
  <c r="FI29" i="3"/>
  <c r="FJ29" i="2"/>
  <c r="FJ29" i="3"/>
  <c r="FK29" i="2"/>
  <c r="FK29" i="3"/>
  <c r="FL29" i="2"/>
  <c r="FL29" i="3"/>
  <c r="FM29" i="2"/>
  <c r="FM29" i="3"/>
  <c r="FN29" i="2"/>
  <c r="FN29" i="3"/>
  <c r="FO29" i="2"/>
  <c r="FO29" i="3"/>
  <c r="FP29" i="2"/>
  <c r="FP29" i="3"/>
  <c r="FQ29" i="2"/>
  <c r="FQ29" i="3"/>
  <c r="FR29" i="2"/>
  <c r="FR29" i="3"/>
  <c r="FS29" i="2"/>
  <c r="FS29" i="3"/>
  <c r="FT29" i="2"/>
  <c r="FT29" i="3"/>
  <c r="FU29" i="2"/>
  <c r="FU29" i="3"/>
  <c r="FV29" i="2"/>
  <c r="FV29" i="3"/>
  <c r="FW29" i="2"/>
  <c r="FW29" i="3"/>
  <c r="FX29" i="2"/>
  <c r="FX29" i="3"/>
  <c r="FY29" i="2"/>
  <c r="FY29" i="3"/>
  <c r="FZ29" i="2"/>
  <c r="FZ29" i="3"/>
  <c r="GA29" i="2"/>
  <c r="GA29" i="3"/>
  <c r="GB29" i="2"/>
  <c r="GB29" i="3"/>
  <c r="GC29" i="2"/>
  <c r="GC29" i="3"/>
  <c r="GD29" i="2"/>
  <c r="GD29" i="3"/>
  <c r="GE29" i="2"/>
  <c r="GE29" i="3"/>
  <c r="GF29" i="2"/>
  <c r="GF29" i="3"/>
  <c r="GG29" i="2"/>
  <c r="GG29" i="3"/>
  <c r="GH29" i="2"/>
  <c r="GH29" i="3"/>
  <c r="GI29" i="2"/>
  <c r="GI29" i="3"/>
  <c r="GJ29" i="2"/>
  <c r="GJ29" i="3"/>
  <c r="GK29" i="2"/>
  <c r="GK29" i="3"/>
  <c r="GM29" i="2"/>
  <c r="GM29" i="3"/>
  <c r="GN29" i="2"/>
  <c r="GN29" i="3"/>
  <c r="GO29" i="2"/>
  <c r="GO29" i="3"/>
  <c r="GP29" i="2"/>
  <c r="GP29" i="3"/>
  <c r="GQ29" i="2"/>
  <c r="GQ29" i="3"/>
  <c r="GR29" i="2"/>
  <c r="GR29" i="3"/>
  <c r="GT29" i="2"/>
  <c r="GT29" i="3"/>
  <c r="GV29" i="2"/>
  <c r="GV29" i="3"/>
  <c r="GW29" i="2"/>
  <c r="GW29" i="3"/>
  <c r="GX29" i="2"/>
  <c r="GX29" i="3"/>
  <c r="GY29" i="2"/>
  <c r="GY29" i="3"/>
  <c r="GZ29" i="2"/>
  <c r="GZ29" i="3"/>
  <c r="HB29" i="2"/>
  <c r="HB29" i="3"/>
  <c r="HC29" i="2"/>
  <c r="HC29" i="3"/>
  <c r="HD29" i="2"/>
  <c r="HD29" i="3"/>
  <c r="HE29" i="2"/>
  <c r="HE29" i="3"/>
  <c r="HF29" i="2"/>
  <c r="HF29" i="3"/>
  <c r="HG29" i="2"/>
  <c r="HG29" i="3"/>
  <c r="HH29" i="2"/>
  <c r="HH29" i="3"/>
  <c r="HI29" i="2"/>
  <c r="HI29" i="3"/>
  <c r="HJ29" i="2"/>
  <c r="HJ29" i="3"/>
  <c r="HK29" i="2"/>
  <c r="HK29" i="3"/>
  <c r="HL29" i="2"/>
  <c r="HL29" i="3"/>
  <c r="HM29" i="2"/>
  <c r="HM29" i="3"/>
  <c r="HO29" i="2"/>
  <c r="HO29" i="3"/>
  <c r="HP29" i="2"/>
  <c r="HP29" i="3"/>
  <c r="HQ29" i="2"/>
  <c r="HQ29" i="3"/>
  <c r="HT29" i="2"/>
  <c r="HT29" i="3"/>
  <c r="HU29" i="2"/>
  <c r="HU29" i="3"/>
  <c r="HV29" i="2"/>
  <c r="HV29" i="3"/>
  <c r="HW29" i="2"/>
  <c r="HW29" i="3"/>
  <c r="HX29" i="2"/>
  <c r="HX29" i="3"/>
  <c r="HY29" i="2"/>
  <c r="HY29" i="3"/>
  <c r="HZ29" i="2"/>
  <c r="HZ29" i="3"/>
  <c r="IA29" i="2"/>
  <c r="IA29" i="3"/>
  <c r="IC29" i="2"/>
  <c r="IC29" i="3"/>
  <c r="ID29" i="2"/>
  <c r="ID29" i="3"/>
  <c r="IE29" i="2"/>
  <c r="IE29" i="3"/>
  <c r="IF29" i="2"/>
  <c r="IF29" i="3"/>
  <c r="IG29" i="2"/>
  <c r="IG29" i="3"/>
  <c r="E30" i="3"/>
  <c r="F30" i="2"/>
  <c r="F30" i="3"/>
  <c r="G30" i="2"/>
  <c r="G30" i="3"/>
  <c r="H30" i="2"/>
  <c r="H30" i="3"/>
  <c r="I30" i="2"/>
  <c r="I30" i="3"/>
  <c r="K30" i="2"/>
  <c r="K30" i="3"/>
  <c r="L30" i="2"/>
  <c r="L30" i="3"/>
  <c r="O30" i="2"/>
  <c r="O30" i="3"/>
  <c r="P30" i="2"/>
  <c r="P30" i="3"/>
  <c r="Q30" i="2"/>
  <c r="Q30" i="3"/>
  <c r="R30" i="2"/>
  <c r="R30" i="3"/>
  <c r="S30" i="2"/>
  <c r="S30" i="3"/>
  <c r="T30" i="2"/>
  <c r="T30" i="3"/>
  <c r="V30" i="2"/>
  <c r="V30" i="3"/>
  <c r="X30" i="2"/>
  <c r="X30" i="3"/>
  <c r="Y30" i="2"/>
  <c r="Y30" i="3"/>
  <c r="AA30" i="2"/>
  <c r="AA30" i="3"/>
  <c r="AD30" i="2"/>
  <c r="AD30" i="3"/>
  <c r="AE30" i="2"/>
  <c r="AE30" i="3"/>
  <c r="AF30" i="2"/>
  <c r="AF30" i="3"/>
  <c r="AG30" i="2"/>
  <c r="AG30" i="3"/>
  <c r="AH30" i="2"/>
  <c r="AH30" i="3"/>
  <c r="AJ30" i="2"/>
  <c r="AJ30" i="3"/>
  <c r="AK30" i="2"/>
  <c r="AK30" i="3"/>
  <c r="AM30" i="2"/>
  <c r="AM30" i="3"/>
  <c r="AN30" i="2"/>
  <c r="AN30" i="3"/>
  <c r="AO30" i="2"/>
  <c r="AO30" i="3"/>
  <c r="AP30" i="2"/>
  <c r="AP30" i="3"/>
  <c r="AS30" i="2"/>
  <c r="AS30" i="3"/>
  <c r="AT30" i="2"/>
  <c r="AT30" i="3"/>
  <c r="AV30" i="2"/>
  <c r="AV30" i="3"/>
  <c r="AW30" i="2"/>
  <c r="AW30" i="3"/>
  <c r="AX30" i="2"/>
  <c r="AX30" i="3"/>
  <c r="AY30" i="3"/>
  <c r="BA30" i="2"/>
  <c r="BA30" i="3"/>
  <c r="BB30" i="2"/>
  <c r="BB30" i="3"/>
  <c r="BC30" i="2"/>
  <c r="BC30" i="3"/>
  <c r="BE30" i="2"/>
  <c r="BE30" i="3"/>
  <c r="BF30" i="2"/>
  <c r="BF30" i="3"/>
  <c r="BH30" i="2"/>
  <c r="BH30" i="3"/>
  <c r="BI30" i="2"/>
  <c r="BI30" i="3"/>
  <c r="BN30" i="2"/>
  <c r="BN30" i="3"/>
  <c r="BO30" i="2"/>
  <c r="BO30" i="3"/>
  <c r="BR30" i="2"/>
  <c r="BR30" i="3"/>
  <c r="BS30" i="2"/>
  <c r="BS30" i="3"/>
  <c r="BT30" i="2"/>
  <c r="BT30" i="3"/>
  <c r="BU30" i="2"/>
  <c r="BU30" i="3"/>
  <c r="BX30" i="2"/>
  <c r="BX30" i="3"/>
  <c r="BY30" i="2"/>
  <c r="BY30" i="3"/>
  <c r="BZ30" i="2"/>
  <c r="BZ30" i="3"/>
  <c r="CB30" i="2"/>
  <c r="CB30" i="3"/>
  <c r="CE30" i="2"/>
  <c r="CE30" i="3"/>
  <c r="CG30" i="2"/>
  <c r="CG30" i="3"/>
  <c r="CH30" i="2"/>
  <c r="CH30" i="3"/>
  <c r="CI30" i="2"/>
  <c r="CI30" i="3"/>
  <c r="CJ30" i="2"/>
  <c r="CJ30" i="3"/>
  <c r="CL30" i="2"/>
  <c r="CL30" i="3"/>
  <c r="CN30" i="2"/>
  <c r="CN30" i="3"/>
  <c r="CQ30" i="2"/>
  <c r="CQ30" i="3"/>
  <c r="CS30" i="2"/>
  <c r="CS30" i="3"/>
  <c r="CT30" i="2"/>
  <c r="CT30" i="3"/>
  <c r="CU30" i="2"/>
  <c r="CU30" i="3"/>
  <c r="CW30" i="2"/>
  <c r="CW30" i="3"/>
  <c r="CX30" i="2"/>
  <c r="CX30" i="3"/>
  <c r="CY30" i="2"/>
  <c r="CY30" i="3"/>
  <c r="CZ30" i="2"/>
  <c r="CZ30" i="3"/>
  <c r="DA30" i="2"/>
  <c r="DA30" i="3"/>
  <c r="DB30" i="2"/>
  <c r="DB30" i="3"/>
  <c r="DC30" i="2"/>
  <c r="DC30" i="3"/>
  <c r="DE30" i="2"/>
  <c r="DE30" i="3"/>
  <c r="DF30" i="2"/>
  <c r="DF30" i="3"/>
  <c r="DG30" i="2"/>
  <c r="DG30" i="3"/>
  <c r="DH30" i="2"/>
  <c r="DH30" i="3"/>
  <c r="DI30" i="2"/>
  <c r="DI30" i="3"/>
  <c r="DJ30" i="2"/>
  <c r="DJ30" i="3"/>
  <c r="DK30" i="2"/>
  <c r="DK30" i="3"/>
  <c r="DL30" i="2"/>
  <c r="DL30" i="3"/>
  <c r="DM30" i="2"/>
  <c r="DM30" i="3"/>
  <c r="DN30" i="2"/>
  <c r="DN30" i="3"/>
  <c r="DO30" i="2"/>
  <c r="DO30" i="3"/>
  <c r="DP30" i="2"/>
  <c r="DP30" i="3"/>
  <c r="DQ30" i="2"/>
  <c r="DQ30" i="3"/>
  <c r="DR30" i="2"/>
  <c r="DR30" i="3"/>
  <c r="DS30" i="2"/>
  <c r="DS30" i="3"/>
  <c r="DT30" i="2"/>
  <c r="DT30" i="3"/>
  <c r="DU30" i="2"/>
  <c r="DU30" i="3"/>
  <c r="DV30" i="2"/>
  <c r="DV30" i="3"/>
  <c r="DW30" i="2"/>
  <c r="DW30" i="3"/>
  <c r="DX30" i="2"/>
  <c r="DX30" i="3"/>
  <c r="DY30" i="2"/>
  <c r="DY30" i="3"/>
  <c r="DZ30" i="2"/>
  <c r="DZ30" i="3"/>
  <c r="EB30" i="2"/>
  <c r="EB30" i="3"/>
  <c r="EC30" i="2"/>
  <c r="EC30" i="3"/>
  <c r="ED30" i="2"/>
  <c r="ED30" i="3"/>
  <c r="EE30" i="2"/>
  <c r="EE30" i="3"/>
  <c r="EF30" i="2"/>
  <c r="EF30" i="3"/>
  <c r="EG30" i="2"/>
  <c r="EG30" i="3"/>
  <c r="EH30" i="2"/>
  <c r="EH30" i="3"/>
  <c r="EI30" i="2"/>
  <c r="EI30" i="3"/>
  <c r="EJ30" i="2"/>
  <c r="EJ30" i="3"/>
  <c r="EK30" i="2"/>
  <c r="EK30" i="3"/>
  <c r="EL30" i="2"/>
  <c r="EL30" i="3"/>
  <c r="EM30" i="2"/>
  <c r="EM30" i="3"/>
  <c r="EN30" i="2"/>
  <c r="EN30" i="3"/>
  <c r="EO30" i="2"/>
  <c r="EO30" i="3"/>
  <c r="EP30" i="2"/>
  <c r="EP30" i="3"/>
  <c r="EQ30" i="2"/>
  <c r="EQ30" i="3"/>
  <c r="ER30" i="2"/>
  <c r="ER30" i="3"/>
  <c r="ES30" i="2"/>
  <c r="ES30" i="3"/>
  <c r="ET30" i="2"/>
  <c r="ET30" i="3"/>
  <c r="EU30" i="2"/>
  <c r="EU30" i="3"/>
  <c r="EV30" i="2"/>
  <c r="EV30" i="3"/>
  <c r="EW30" i="2"/>
  <c r="EW30" i="3"/>
  <c r="EX30" i="2"/>
  <c r="EX30" i="3"/>
  <c r="EY30" i="2"/>
  <c r="EY30" i="3"/>
  <c r="EZ30" i="2"/>
  <c r="EZ30" i="3"/>
  <c r="FA30" i="3"/>
  <c r="FB30" i="2"/>
  <c r="FB30" i="3"/>
  <c r="FC30" i="2"/>
  <c r="FC30" i="3"/>
  <c r="FE30" i="2"/>
  <c r="FE30" i="3"/>
  <c r="FF30" i="2"/>
  <c r="FF30" i="3"/>
  <c r="FG30" i="2"/>
  <c r="FG30" i="3"/>
  <c r="FH30" i="2"/>
  <c r="FH30" i="3"/>
  <c r="FI30" i="2"/>
  <c r="FI30" i="3"/>
  <c r="FJ30" i="2"/>
  <c r="FJ30" i="3"/>
  <c r="FK30" i="2"/>
  <c r="FK30" i="3"/>
  <c r="FL30" i="2"/>
  <c r="FL30" i="3"/>
  <c r="FM30" i="2"/>
  <c r="FM30" i="3"/>
  <c r="FN30" i="2"/>
  <c r="FN30" i="3"/>
  <c r="FO30" i="2"/>
  <c r="FO30" i="3"/>
  <c r="FP30" i="2"/>
  <c r="FP30" i="3"/>
  <c r="FQ30" i="2"/>
  <c r="FQ30" i="3"/>
  <c r="FR30" i="2"/>
  <c r="FR30" i="3"/>
  <c r="FS30" i="2"/>
  <c r="FS30" i="3"/>
  <c r="FT30" i="2"/>
  <c r="FT30" i="3"/>
  <c r="FU30" i="2"/>
  <c r="FU30" i="3"/>
  <c r="FV30" i="2"/>
  <c r="FV30" i="3"/>
  <c r="FW30" i="2"/>
  <c r="FW30" i="3"/>
  <c r="FX30" i="2"/>
  <c r="FX30" i="3"/>
  <c r="FY30" i="2"/>
  <c r="FY30" i="3"/>
  <c r="FZ30" i="2"/>
  <c r="FZ30" i="3"/>
  <c r="GA30" i="2"/>
  <c r="GA30" i="3"/>
  <c r="GB30" i="2"/>
  <c r="GB30" i="3"/>
  <c r="GC30" i="2"/>
  <c r="GC30" i="3"/>
  <c r="GD30" i="2"/>
  <c r="GD30" i="3"/>
  <c r="GE30" i="2"/>
  <c r="GE30" i="3"/>
  <c r="GF30" i="2"/>
  <c r="GF30" i="3"/>
  <c r="GG30" i="2"/>
  <c r="GG30" i="3"/>
  <c r="GH30" i="2"/>
  <c r="GH30" i="3"/>
  <c r="GI30" i="2"/>
  <c r="GI30" i="3"/>
  <c r="GJ30" i="2"/>
  <c r="GJ30" i="3"/>
  <c r="GK30" i="2"/>
  <c r="GK30" i="3"/>
  <c r="GM30" i="2"/>
  <c r="GM30" i="3"/>
  <c r="GN30" i="2"/>
  <c r="GN30" i="3"/>
  <c r="GO30" i="2"/>
  <c r="GO30" i="3"/>
  <c r="GP30" i="2"/>
  <c r="GP30" i="3"/>
  <c r="GQ30" i="2"/>
  <c r="GQ30" i="3"/>
  <c r="GR30" i="2"/>
  <c r="GR30" i="3"/>
  <c r="GT30" i="2"/>
  <c r="GT30" i="3"/>
  <c r="GV30" i="2"/>
  <c r="GV30" i="3"/>
  <c r="GW30" i="2"/>
  <c r="GW30" i="3"/>
  <c r="GX30" i="2"/>
  <c r="GX30" i="3"/>
  <c r="GY30" i="2"/>
  <c r="GY30" i="3"/>
  <c r="GZ30" i="2"/>
  <c r="GZ30" i="3"/>
  <c r="HB30" i="2"/>
  <c r="HB30" i="3"/>
  <c r="HC30" i="2"/>
  <c r="HC30" i="3"/>
  <c r="HD30" i="2"/>
  <c r="HD30" i="3"/>
  <c r="HE30" i="2"/>
  <c r="HE30" i="3"/>
  <c r="HF30" i="2"/>
  <c r="HF30" i="3"/>
  <c r="HG30" i="2"/>
  <c r="HG30" i="3"/>
  <c r="HH30" i="2"/>
  <c r="HH30" i="3"/>
  <c r="HI30" i="2"/>
  <c r="HI30" i="3"/>
  <c r="HJ30" i="2"/>
  <c r="HJ30" i="3"/>
  <c r="HK30" i="2"/>
  <c r="HK30" i="3"/>
  <c r="HL30" i="2"/>
  <c r="HL30" i="3"/>
  <c r="HM30" i="2"/>
  <c r="HM30" i="3"/>
  <c r="HO30" i="2"/>
  <c r="HO30" i="3"/>
  <c r="HP30" i="2"/>
  <c r="HP30" i="3"/>
  <c r="HQ30" i="2"/>
  <c r="HQ30" i="3"/>
  <c r="HT30" i="2"/>
  <c r="HT30" i="3"/>
  <c r="HU30" i="2"/>
  <c r="HU30" i="3"/>
  <c r="HV30" i="2"/>
  <c r="HV30" i="3"/>
  <c r="HW30" i="2"/>
  <c r="HW30" i="3"/>
  <c r="HX30" i="2"/>
  <c r="HX30" i="3"/>
  <c r="HY30" i="2"/>
  <c r="HY30" i="3"/>
  <c r="HZ30" i="2"/>
  <c r="HZ30" i="3"/>
  <c r="IA30" i="2"/>
  <c r="IA30" i="3"/>
  <c r="IC30" i="2"/>
  <c r="IC30" i="3"/>
  <c r="ID30" i="2"/>
  <c r="ID30" i="3"/>
  <c r="IE30" i="2"/>
  <c r="IE30" i="3"/>
  <c r="IF30" i="2"/>
  <c r="IF30" i="3"/>
  <c r="IG30" i="2"/>
  <c r="IG30" i="3"/>
  <c r="E31" i="3"/>
  <c r="F31" i="2"/>
  <c r="F31" i="3"/>
  <c r="G31" i="2"/>
  <c r="G31" i="3"/>
  <c r="H31" i="2"/>
  <c r="H31" i="3"/>
  <c r="I31" i="2"/>
  <c r="I31" i="3"/>
  <c r="K31" i="2"/>
  <c r="K31" i="3"/>
  <c r="L31" i="2"/>
  <c r="L31" i="3"/>
  <c r="O31" i="2"/>
  <c r="O31" i="3"/>
  <c r="P31" i="2"/>
  <c r="P31" i="3"/>
  <c r="Q31" i="2"/>
  <c r="Q31" i="3"/>
  <c r="R31" i="2"/>
  <c r="R31" i="3"/>
  <c r="S31" i="2"/>
  <c r="S31" i="3"/>
  <c r="T31" i="2"/>
  <c r="T31" i="3"/>
  <c r="V31" i="2"/>
  <c r="V31" i="3"/>
  <c r="X31" i="2"/>
  <c r="X31" i="3"/>
  <c r="Y31" i="2"/>
  <c r="Y31" i="3"/>
  <c r="AA31" i="2"/>
  <c r="AA31" i="3"/>
  <c r="AD31" i="2"/>
  <c r="AD31" i="3"/>
  <c r="AE31" i="2"/>
  <c r="AE31" i="3"/>
  <c r="AF31" i="2"/>
  <c r="AF31" i="3"/>
  <c r="AG31" i="2"/>
  <c r="AG31" i="3"/>
  <c r="AH31" i="2"/>
  <c r="AH31" i="3"/>
  <c r="AJ31" i="2"/>
  <c r="AJ31" i="3"/>
  <c r="AK31" i="2"/>
  <c r="AK31" i="3"/>
  <c r="AM31" i="2"/>
  <c r="AM31" i="3"/>
  <c r="AN31" i="2"/>
  <c r="AN31" i="3"/>
  <c r="AO31" i="2"/>
  <c r="AO31" i="3"/>
  <c r="AP31" i="2"/>
  <c r="AP31" i="3"/>
  <c r="AS31" i="2"/>
  <c r="AS31" i="3"/>
  <c r="AT31" i="2"/>
  <c r="AT31" i="3"/>
  <c r="AV31" i="2"/>
  <c r="AV31" i="3"/>
  <c r="AW31" i="2"/>
  <c r="AW31" i="3"/>
  <c r="AX31" i="2"/>
  <c r="AX31" i="3"/>
  <c r="AY31" i="3"/>
  <c r="BA31" i="2"/>
  <c r="BA31" i="3"/>
  <c r="BB31" i="2"/>
  <c r="BB31" i="3"/>
  <c r="BC31" i="2"/>
  <c r="BC31" i="3"/>
  <c r="BE31" i="2"/>
  <c r="BE31" i="3"/>
  <c r="BF31" i="2"/>
  <c r="BF31" i="3"/>
  <c r="BH31" i="2"/>
  <c r="BH31" i="3"/>
  <c r="BI31" i="2"/>
  <c r="BI31" i="3"/>
  <c r="BN31" i="2"/>
  <c r="BN31" i="3"/>
  <c r="BO31" i="2"/>
  <c r="BO31" i="3"/>
  <c r="BR31" i="2"/>
  <c r="BR31" i="3"/>
  <c r="BS31" i="2"/>
  <c r="BS31" i="3"/>
  <c r="BT31" i="2"/>
  <c r="BT31" i="3"/>
  <c r="BU31" i="2"/>
  <c r="BU31" i="3"/>
  <c r="BX31" i="2"/>
  <c r="BX31" i="3"/>
  <c r="BY31" i="2"/>
  <c r="BY31" i="3"/>
  <c r="BZ31" i="2"/>
  <c r="BZ31" i="3"/>
  <c r="CB31" i="2"/>
  <c r="CB31" i="3"/>
  <c r="CE31" i="2"/>
  <c r="CE31" i="3"/>
  <c r="CG31" i="2"/>
  <c r="CG31" i="3"/>
  <c r="CH31" i="2"/>
  <c r="CH31" i="3"/>
  <c r="CI31" i="2"/>
  <c r="CI31" i="3"/>
  <c r="CJ31" i="2"/>
  <c r="CJ31" i="3"/>
  <c r="CL31" i="2"/>
  <c r="CL31" i="3"/>
  <c r="CN31" i="2"/>
  <c r="CN31" i="3"/>
  <c r="CQ31" i="2"/>
  <c r="CQ31" i="3"/>
  <c r="CS31" i="2"/>
  <c r="CS31" i="3"/>
  <c r="CT31" i="2"/>
  <c r="CT31" i="3"/>
  <c r="CU31" i="2"/>
  <c r="CU31" i="3"/>
  <c r="CW31" i="2"/>
  <c r="CW31" i="3"/>
  <c r="CX31" i="2"/>
  <c r="CX31" i="3"/>
  <c r="CY31" i="2"/>
  <c r="CY31" i="3"/>
  <c r="CZ31" i="2"/>
  <c r="CZ31" i="3"/>
  <c r="DA31" i="2"/>
  <c r="DA31" i="3"/>
  <c r="DB31" i="2"/>
  <c r="DB31" i="3"/>
  <c r="DC31" i="2"/>
  <c r="DC31" i="3"/>
  <c r="DE31" i="2"/>
  <c r="DE31" i="3"/>
  <c r="DF31" i="2"/>
  <c r="DF31" i="3"/>
  <c r="DG31" i="2"/>
  <c r="DG31" i="3"/>
  <c r="DH31" i="2"/>
  <c r="DH31" i="3"/>
  <c r="DI31" i="2"/>
  <c r="DI31" i="3"/>
  <c r="DJ31" i="2"/>
  <c r="DJ31" i="3"/>
  <c r="DK31" i="2"/>
  <c r="DK31" i="3"/>
  <c r="DL31" i="2"/>
  <c r="DL31" i="3"/>
  <c r="DM31" i="2"/>
  <c r="DM31" i="3"/>
  <c r="DN31" i="2"/>
  <c r="DN31" i="3"/>
  <c r="DO31" i="2"/>
  <c r="DO31" i="3"/>
  <c r="DP31" i="2"/>
  <c r="DP31" i="3"/>
  <c r="DQ31" i="2"/>
  <c r="DQ31" i="3"/>
  <c r="DR31" i="2"/>
  <c r="DR31" i="3"/>
  <c r="DS31" i="2"/>
  <c r="DS31" i="3"/>
  <c r="DT31" i="2"/>
  <c r="DT31" i="3"/>
  <c r="DU31" i="2"/>
  <c r="DU31" i="3"/>
  <c r="DV31" i="2"/>
  <c r="DV31" i="3"/>
  <c r="DW31" i="2"/>
  <c r="DW31" i="3"/>
  <c r="DX31" i="2"/>
  <c r="DX31" i="3"/>
  <c r="DY31" i="2"/>
  <c r="DY31" i="3"/>
  <c r="DZ31" i="2"/>
  <c r="DZ31" i="3"/>
  <c r="EB31" i="2"/>
  <c r="EB31" i="3"/>
  <c r="EC31" i="2"/>
  <c r="EC31" i="3"/>
  <c r="ED31" i="2"/>
  <c r="ED31" i="3"/>
  <c r="EE31" i="2"/>
  <c r="EE31" i="3"/>
  <c r="EF31" i="2"/>
  <c r="EF31" i="3"/>
  <c r="EG31" i="2"/>
  <c r="EG31" i="3"/>
  <c r="EH31" i="2"/>
  <c r="EH31" i="3"/>
  <c r="EI31" i="2"/>
  <c r="EI31" i="3"/>
  <c r="EJ31" i="2"/>
  <c r="EJ31" i="3"/>
  <c r="EK31" i="2"/>
  <c r="EK31" i="3"/>
  <c r="EL31" i="2"/>
  <c r="EL31" i="3"/>
  <c r="EM31" i="2"/>
  <c r="EM31" i="3"/>
  <c r="EN31" i="2"/>
  <c r="EN31" i="3"/>
  <c r="EO31" i="2"/>
  <c r="EO31" i="3"/>
  <c r="EP31" i="2"/>
  <c r="EP31" i="3"/>
  <c r="EQ31" i="2"/>
  <c r="EQ31" i="3"/>
  <c r="ER31" i="2"/>
  <c r="ER31" i="3"/>
  <c r="ES31" i="2"/>
  <c r="ES31" i="3"/>
  <c r="ET31" i="2"/>
  <c r="ET31" i="3"/>
  <c r="EU31" i="2"/>
  <c r="EU31" i="3"/>
  <c r="EV31" i="2"/>
  <c r="EV31" i="3"/>
  <c r="EW31" i="2"/>
  <c r="EW31" i="3"/>
  <c r="EX31" i="2"/>
  <c r="EX31" i="3"/>
  <c r="EY31" i="2"/>
  <c r="EY31" i="3"/>
  <c r="EZ31" i="2"/>
  <c r="EZ31" i="3"/>
  <c r="FA31" i="3"/>
  <c r="FB31" i="2"/>
  <c r="FB31" i="3"/>
  <c r="FC31" i="2"/>
  <c r="FC31" i="3"/>
  <c r="FE31" i="2"/>
  <c r="FE31" i="3"/>
  <c r="FF31" i="2"/>
  <c r="FF31" i="3"/>
  <c r="FG31" i="2"/>
  <c r="FG31" i="3"/>
  <c r="FH31" i="2"/>
  <c r="FH31" i="3"/>
  <c r="FI31" i="2"/>
  <c r="FI31" i="3"/>
  <c r="FJ31" i="2"/>
  <c r="FJ31" i="3"/>
  <c r="FK31" i="2"/>
  <c r="FK31" i="3"/>
  <c r="FL31" i="2"/>
  <c r="FL31" i="3"/>
  <c r="FM31" i="2"/>
  <c r="FM31" i="3"/>
  <c r="FN31" i="2"/>
  <c r="FN31" i="3"/>
  <c r="FO31" i="2"/>
  <c r="FO31" i="3"/>
  <c r="FP31" i="2"/>
  <c r="FP31" i="3"/>
  <c r="FQ31" i="2"/>
  <c r="FQ31" i="3"/>
  <c r="FR31" i="2"/>
  <c r="FR31" i="3"/>
  <c r="FS31" i="2"/>
  <c r="FS31" i="3"/>
  <c r="FT31" i="2"/>
  <c r="FT31" i="3"/>
  <c r="FU31" i="2"/>
  <c r="FU31" i="3"/>
  <c r="FV31" i="2"/>
  <c r="FV31" i="3"/>
  <c r="FW31" i="2"/>
  <c r="FW31" i="3"/>
  <c r="FX31" i="2"/>
  <c r="FX31" i="3"/>
  <c r="FY31" i="2"/>
  <c r="FY31" i="3"/>
  <c r="FZ31" i="2"/>
  <c r="FZ31" i="3"/>
  <c r="GA31" i="2"/>
  <c r="GA31" i="3"/>
  <c r="GB31" i="2"/>
  <c r="GB31" i="3"/>
  <c r="GC31" i="2"/>
  <c r="GC31" i="3"/>
  <c r="GD31" i="2"/>
  <c r="GD31" i="3"/>
  <c r="GE31" i="2"/>
  <c r="GE31" i="3"/>
  <c r="GF31" i="2"/>
  <c r="GF31" i="3"/>
  <c r="GG31" i="2"/>
  <c r="GG31" i="3"/>
  <c r="GH31" i="2"/>
  <c r="GH31" i="3"/>
  <c r="GI31" i="2"/>
  <c r="GI31" i="3"/>
  <c r="GJ31" i="2"/>
  <c r="GJ31" i="3"/>
  <c r="GK31" i="2"/>
  <c r="GK31" i="3"/>
  <c r="GM31" i="2"/>
  <c r="GM31" i="3"/>
  <c r="GN31" i="2"/>
  <c r="GN31" i="3"/>
  <c r="GO31" i="2"/>
  <c r="GO31" i="3"/>
  <c r="GP31" i="2"/>
  <c r="GP31" i="3"/>
  <c r="GQ31" i="2"/>
  <c r="GQ31" i="3"/>
  <c r="GR31" i="2"/>
  <c r="GR31" i="3"/>
  <c r="GT31" i="2"/>
  <c r="GT31" i="3"/>
  <c r="GV31" i="2"/>
  <c r="GV31" i="3"/>
  <c r="GW31" i="2"/>
  <c r="GW31" i="3"/>
  <c r="GX31" i="2"/>
  <c r="GX31" i="3"/>
  <c r="GY31" i="2"/>
  <c r="GY31" i="3"/>
  <c r="GZ31" i="2"/>
  <c r="GZ31" i="3"/>
  <c r="HB31" i="2"/>
  <c r="HB31" i="3"/>
  <c r="HC31" i="2"/>
  <c r="HC31" i="3"/>
  <c r="HD31" i="2"/>
  <c r="HD31" i="3"/>
  <c r="HE31" i="2"/>
  <c r="HE31" i="3"/>
  <c r="HF31" i="2"/>
  <c r="HF31" i="3"/>
  <c r="HG31" i="2"/>
  <c r="HG31" i="3"/>
  <c r="HH31" i="2"/>
  <c r="HH31" i="3"/>
  <c r="HI31" i="2"/>
  <c r="HI31" i="3"/>
  <c r="HJ31" i="2"/>
  <c r="HJ31" i="3"/>
  <c r="HK31" i="2"/>
  <c r="HK31" i="3"/>
  <c r="HL31" i="2"/>
  <c r="HL31" i="3"/>
  <c r="HM31" i="2"/>
  <c r="HM31" i="3"/>
  <c r="HO31" i="2"/>
  <c r="HO31" i="3"/>
  <c r="HP31" i="2"/>
  <c r="HP31" i="3"/>
  <c r="HQ31" i="2"/>
  <c r="HQ31" i="3"/>
  <c r="HT31" i="2"/>
  <c r="HT31" i="3"/>
  <c r="HU31" i="2"/>
  <c r="HU31" i="3"/>
  <c r="HV31" i="2"/>
  <c r="HV31" i="3"/>
  <c r="HW31" i="2"/>
  <c r="HW31" i="3"/>
  <c r="HX31" i="2"/>
  <c r="HX31" i="3"/>
  <c r="HY31" i="2"/>
  <c r="HY31" i="3"/>
  <c r="HZ31" i="2"/>
  <c r="HZ31" i="3"/>
  <c r="IA31" i="2"/>
  <c r="IA31" i="3"/>
  <c r="IC31" i="2"/>
  <c r="IC31" i="3"/>
  <c r="ID31" i="2"/>
  <c r="ID31" i="3"/>
  <c r="IE31" i="2"/>
  <c r="IE31" i="3"/>
  <c r="IF31" i="2"/>
  <c r="IF31" i="3"/>
  <c r="IG31" i="2"/>
  <c r="IG31" i="3"/>
  <c r="E32" i="3"/>
  <c r="F32" i="2"/>
  <c r="F32" i="3"/>
  <c r="G32" i="2"/>
  <c r="G32" i="3"/>
  <c r="H32" i="2"/>
  <c r="H32" i="3"/>
  <c r="I32" i="2"/>
  <c r="I32" i="3"/>
  <c r="K32" i="2"/>
  <c r="K32" i="3"/>
  <c r="L32" i="2"/>
  <c r="L32" i="3"/>
  <c r="O32" i="2"/>
  <c r="O32" i="3"/>
  <c r="P32" i="2"/>
  <c r="P32" i="3"/>
  <c r="Q32" i="2"/>
  <c r="Q32" i="3"/>
  <c r="R32" i="2"/>
  <c r="R32" i="3"/>
  <c r="S32" i="2"/>
  <c r="S32" i="3"/>
  <c r="T32" i="2"/>
  <c r="T32" i="3"/>
  <c r="V32" i="2"/>
  <c r="V32" i="3"/>
  <c r="X32" i="2"/>
  <c r="X32" i="3"/>
  <c r="Y32" i="2"/>
  <c r="Y32" i="3"/>
  <c r="AA32" i="2"/>
  <c r="AA32" i="3"/>
  <c r="AD32" i="2"/>
  <c r="AD32" i="3"/>
  <c r="AE32" i="2"/>
  <c r="AE32" i="3"/>
  <c r="AF32" i="2"/>
  <c r="AF32" i="3"/>
  <c r="AG32" i="2"/>
  <c r="AG32" i="3"/>
  <c r="AH32" i="2"/>
  <c r="AH32" i="3"/>
  <c r="AJ32" i="2"/>
  <c r="AJ32" i="3"/>
  <c r="AK32" i="2"/>
  <c r="AK32" i="3"/>
  <c r="AM32" i="2"/>
  <c r="AM32" i="3"/>
  <c r="AN32" i="2"/>
  <c r="AN32" i="3"/>
  <c r="AO32" i="2"/>
  <c r="AO32" i="3"/>
  <c r="AP32" i="2"/>
  <c r="AP32" i="3"/>
  <c r="AS32" i="2"/>
  <c r="AS32" i="3"/>
  <c r="AT32" i="2"/>
  <c r="AT32" i="3"/>
  <c r="AV32" i="2"/>
  <c r="AV32" i="3"/>
  <c r="AW32" i="2"/>
  <c r="AW32" i="3"/>
  <c r="AX32" i="2"/>
  <c r="AX32" i="3"/>
  <c r="AY32" i="3"/>
  <c r="BA32" i="2"/>
  <c r="BA32" i="3"/>
  <c r="BB32" i="2"/>
  <c r="BB32" i="3"/>
  <c r="BC32" i="2"/>
  <c r="BC32" i="3"/>
  <c r="BE32" i="2"/>
  <c r="BE32" i="3"/>
  <c r="BF32" i="2"/>
  <c r="BF32" i="3"/>
  <c r="BH32" i="2"/>
  <c r="BH32" i="3"/>
  <c r="BI32" i="2"/>
  <c r="BI32" i="3"/>
  <c r="BN32" i="2"/>
  <c r="BN32" i="3"/>
  <c r="BO32" i="2"/>
  <c r="BO32" i="3"/>
  <c r="BR32" i="2"/>
  <c r="BR32" i="3"/>
  <c r="BS32" i="2"/>
  <c r="BS32" i="3"/>
  <c r="BT32" i="2"/>
  <c r="BT32" i="3"/>
  <c r="BU32" i="2"/>
  <c r="BU32" i="3"/>
  <c r="BX32" i="2"/>
  <c r="BX32" i="3"/>
  <c r="BY32" i="2"/>
  <c r="BY32" i="3"/>
  <c r="BZ32" i="2"/>
  <c r="BZ32" i="3"/>
  <c r="CB32" i="2"/>
  <c r="CB32" i="3"/>
  <c r="CE32" i="2"/>
  <c r="CE32" i="3"/>
  <c r="CG32" i="2"/>
  <c r="CG32" i="3"/>
  <c r="CH32" i="2"/>
  <c r="CH32" i="3"/>
  <c r="CI32" i="2"/>
  <c r="CI32" i="3"/>
  <c r="CJ32" i="2"/>
  <c r="CJ32" i="3"/>
  <c r="CL32" i="2"/>
  <c r="CL32" i="3"/>
  <c r="CN32" i="2"/>
  <c r="CN32" i="3"/>
  <c r="CQ32" i="2"/>
  <c r="CQ32" i="3"/>
  <c r="CS32" i="2"/>
  <c r="CS32" i="3"/>
  <c r="CT32" i="2"/>
  <c r="CT32" i="3"/>
  <c r="CU32" i="2"/>
  <c r="CU32" i="3"/>
  <c r="CW32" i="2"/>
  <c r="CW32" i="3"/>
  <c r="CX32" i="2"/>
  <c r="CX32" i="3"/>
  <c r="CY32" i="2"/>
  <c r="CY32" i="3"/>
  <c r="CZ32" i="2"/>
  <c r="CZ32" i="3"/>
  <c r="DA32" i="2"/>
  <c r="DA32" i="3"/>
  <c r="DB32" i="2"/>
  <c r="DB32" i="3"/>
  <c r="DC32" i="2"/>
  <c r="DC32" i="3"/>
  <c r="DE32" i="2"/>
  <c r="DE32" i="3"/>
  <c r="DF32" i="2"/>
  <c r="DF32" i="3"/>
  <c r="DG32" i="2"/>
  <c r="DG32" i="3"/>
  <c r="DH32" i="2"/>
  <c r="DH32" i="3"/>
  <c r="DI32" i="2"/>
  <c r="DI32" i="3"/>
  <c r="DJ32" i="2"/>
  <c r="DJ32" i="3"/>
  <c r="DK32" i="2"/>
  <c r="DK32" i="3"/>
  <c r="DL32" i="2"/>
  <c r="DL32" i="3"/>
  <c r="DM32" i="2"/>
  <c r="DM32" i="3"/>
  <c r="DN32" i="2"/>
  <c r="DN32" i="3"/>
  <c r="DO32" i="2"/>
  <c r="DO32" i="3"/>
  <c r="DP32" i="2"/>
  <c r="DP32" i="3"/>
  <c r="DQ32" i="2"/>
  <c r="DQ32" i="3"/>
  <c r="DR32" i="2"/>
  <c r="DR32" i="3"/>
  <c r="DS32" i="2"/>
  <c r="DS32" i="3"/>
  <c r="DT32" i="2"/>
  <c r="DT32" i="3"/>
  <c r="DU32" i="2"/>
  <c r="DU32" i="3"/>
  <c r="DV32" i="2"/>
  <c r="DV32" i="3"/>
  <c r="DW32" i="2"/>
  <c r="DW32" i="3"/>
  <c r="DX32" i="2"/>
  <c r="DX32" i="3"/>
  <c r="DY32" i="2"/>
  <c r="DY32" i="3"/>
  <c r="DZ32" i="2"/>
  <c r="DZ32" i="3"/>
  <c r="EB32" i="2"/>
  <c r="EB32" i="3"/>
  <c r="EC32" i="2"/>
  <c r="EC32" i="3"/>
  <c r="ED32" i="2"/>
  <c r="ED32" i="3"/>
  <c r="EE32" i="2"/>
  <c r="EE32" i="3"/>
  <c r="EF32" i="2"/>
  <c r="EF32" i="3"/>
  <c r="EG32" i="2"/>
  <c r="EG32" i="3"/>
  <c r="EH32" i="2"/>
  <c r="EH32" i="3"/>
  <c r="EI32" i="2"/>
  <c r="EI32" i="3"/>
  <c r="EJ32" i="2"/>
  <c r="EJ32" i="3"/>
  <c r="EK32" i="2"/>
  <c r="EK32" i="3"/>
  <c r="EL32" i="2"/>
  <c r="EL32" i="3"/>
  <c r="EM32" i="2"/>
  <c r="EM32" i="3"/>
  <c r="EN32" i="2"/>
  <c r="EN32" i="3"/>
  <c r="EO32" i="2"/>
  <c r="EO32" i="3"/>
  <c r="EP32" i="2"/>
  <c r="EP32" i="3"/>
  <c r="EQ32" i="2"/>
  <c r="EQ32" i="3"/>
  <c r="ER32" i="2"/>
  <c r="ER32" i="3"/>
  <c r="ES32" i="2"/>
  <c r="ES32" i="3"/>
  <c r="ET32" i="2"/>
  <c r="ET32" i="3"/>
  <c r="EU32" i="2"/>
  <c r="EU32" i="3"/>
  <c r="EV32" i="2"/>
  <c r="EV32" i="3"/>
  <c r="EW32" i="2"/>
  <c r="EW32" i="3"/>
  <c r="EX32" i="2"/>
  <c r="EX32" i="3"/>
  <c r="EY32" i="2"/>
  <c r="EY32" i="3"/>
  <c r="EZ32" i="2"/>
  <c r="EZ32" i="3"/>
  <c r="FA32" i="3"/>
  <c r="FB32" i="2"/>
  <c r="FB32" i="3"/>
  <c r="FC32" i="2"/>
  <c r="FC32" i="3"/>
  <c r="FE32" i="2"/>
  <c r="FE32" i="3"/>
  <c r="FF32" i="2"/>
  <c r="FF32" i="3"/>
  <c r="FG32" i="2"/>
  <c r="FG32" i="3"/>
  <c r="FH32" i="2"/>
  <c r="FH32" i="3"/>
  <c r="FI32" i="2"/>
  <c r="FI32" i="3"/>
  <c r="FJ32" i="2"/>
  <c r="FJ32" i="3"/>
  <c r="FK32" i="2"/>
  <c r="FK32" i="3"/>
  <c r="FL32" i="2"/>
  <c r="FL32" i="3"/>
  <c r="FM32" i="2"/>
  <c r="FM32" i="3"/>
  <c r="FN32" i="2"/>
  <c r="FN32" i="3"/>
  <c r="FO32" i="2"/>
  <c r="FO32" i="3"/>
  <c r="FP32" i="2"/>
  <c r="FP32" i="3"/>
  <c r="FQ32" i="2"/>
  <c r="FQ32" i="3"/>
  <c r="FR32" i="2"/>
  <c r="FR32" i="3"/>
  <c r="FS32" i="2"/>
  <c r="FS32" i="3"/>
  <c r="FT32" i="2"/>
  <c r="FT32" i="3"/>
  <c r="FU32" i="2"/>
  <c r="FU32" i="3"/>
  <c r="FV32" i="2"/>
  <c r="FV32" i="3"/>
  <c r="FW32" i="2"/>
  <c r="FW32" i="3"/>
  <c r="FX32" i="2"/>
  <c r="FX32" i="3"/>
  <c r="FY32" i="2"/>
  <c r="FY32" i="3"/>
  <c r="FZ32" i="2"/>
  <c r="FZ32" i="3"/>
  <c r="GA32" i="2"/>
  <c r="GA32" i="3"/>
  <c r="GB32" i="2"/>
  <c r="GB32" i="3"/>
  <c r="GC32" i="2"/>
  <c r="GC32" i="3"/>
  <c r="GD32" i="2"/>
  <c r="GD32" i="3"/>
  <c r="GE32" i="2"/>
  <c r="GE32" i="3"/>
  <c r="GF32" i="2"/>
  <c r="GF32" i="3"/>
  <c r="GG32" i="2"/>
  <c r="GG32" i="3"/>
  <c r="GH32" i="2"/>
  <c r="GH32" i="3"/>
  <c r="GI32" i="2"/>
  <c r="GI32" i="3"/>
  <c r="GJ32" i="2"/>
  <c r="GJ32" i="3"/>
  <c r="GK32" i="2"/>
  <c r="GK32" i="3"/>
  <c r="GM32" i="2"/>
  <c r="GM32" i="3"/>
  <c r="GN32" i="2"/>
  <c r="GN32" i="3"/>
  <c r="GO32" i="2"/>
  <c r="GO32" i="3"/>
  <c r="GP32" i="2"/>
  <c r="GP32" i="3"/>
  <c r="GQ32" i="2"/>
  <c r="GQ32" i="3"/>
  <c r="GR32" i="2"/>
  <c r="GR32" i="3"/>
  <c r="GT32" i="2"/>
  <c r="GT32" i="3"/>
  <c r="GV32" i="2"/>
  <c r="GV32" i="3"/>
  <c r="GW32" i="2"/>
  <c r="GW32" i="3"/>
  <c r="GX32" i="2"/>
  <c r="GX32" i="3"/>
  <c r="GY32" i="2"/>
  <c r="GY32" i="3"/>
  <c r="GZ32" i="2"/>
  <c r="GZ32" i="3"/>
  <c r="HB32" i="2"/>
  <c r="HB32" i="3"/>
  <c r="HC32" i="2"/>
  <c r="HC32" i="3"/>
  <c r="HD32" i="2"/>
  <c r="HD32" i="3"/>
  <c r="HE32" i="2"/>
  <c r="HE32" i="3"/>
  <c r="HF32" i="2"/>
  <c r="HF32" i="3"/>
  <c r="HG32" i="2"/>
  <c r="HG32" i="3"/>
  <c r="HH32" i="2"/>
  <c r="HH32" i="3"/>
  <c r="HI32" i="2"/>
  <c r="HI32" i="3"/>
  <c r="HJ32" i="2"/>
  <c r="HJ32" i="3"/>
  <c r="HK32" i="2"/>
  <c r="HK32" i="3"/>
  <c r="HL32" i="2"/>
  <c r="HL32" i="3"/>
  <c r="HM32" i="2"/>
  <c r="HM32" i="3"/>
  <c r="HO32" i="2"/>
  <c r="HO32" i="3"/>
  <c r="HP32" i="2"/>
  <c r="HP32" i="3"/>
  <c r="HQ32" i="2"/>
  <c r="HQ32" i="3"/>
  <c r="HT32" i="2"/>
  <c r="HT32" i="3"/>
  <c r="HU32" i="2"/>
  <c r="HU32" i="3"/>
  <c r="HV32" i="2"/>
  <c r="HV32" i="3"/>
  <c r="HW32" i="2"/>
  <c r="HW32" i="3"/>
  <c r="HX32" i="2"/>
  <c r="HX32" i="3"/>
  <c r="HY32" i="2"/>
  <c r="HY32" i="3"/>
  <c r="HZ32" i="2"/>
  <c r="HZ32" i="3"/>
  <c r="IA32" i="2"/>
  <c r="IA32" i="3"/>
  <c r="IC32" i="2"/>
  <c r="IC32" i="3"/>
  <c r="ID32" i="2"/>
  <c r="ID32" i="3"/>
  <c r="IE32" i="2"/>
  <c r="IE32" i="3"/>
  <c r="IF32" i="2"/>
  <c r="IF32" i="3"/>
  <c r="IG32" i="2"/>
  <c r="IG32" i="3"/>
  <c r="E33" i="3"/>
  <c r="F33" i="2"/>
  <c r="F33" i="3"/>
  <c r="G33" i="2"/>
  <c r="G33" i="3"/>
  <c r="H33" i="2"/>
  <c r="H33" i="3"/>
  <c r="I33" i="2"/>
  <c r="I33" i="3"/>
  <c r="K33" i="2"/>
  <c r="K33" i="3"/>
  <c r="L33" i="2"/>
  <c r="L33" i="3"/>
  <c r="O33" i="2"/>
  <c r="O33" i="3"/>
  <c r="P33" i="2"/>
  <c r="P33" i="3"/>
  <c r="Q33" i="2"/>
  <c r="Q33" i="3"/>
  <c r="R33" i="2"/>
  <c r="R33" i="3"/>
  <c r="S33" i="2"/>
  <c r="S33" i="3"/>
  <c r="T33" i="2"/>
  <c r="T33" i="3"/>
  <c r="V33" i="2"/>
  <c r="V33" i="3"/>
  <c r="X33" i="2"/>
  <c r="X33" i="3"/>
  <c r="Y33" i="2"/>
  <c r="Y33" i="3"/>
  <c r="AA33" i="2"/>
  <c r="AA33" i="3"/>
  <c r="AD33" i="2"/>
  <c r="AD33" i="3"/>
  <c r="AE33" i="2"/>
  <c r="AE33" i="3"/>
  <c r="AF33" i="2"/>
  <c r="AF33" i="3"/>
  <c r="AG33" i="2"/>
  <c r="AG33" i="3"/>
  <c r="AH33" i="2"/>
  <c r="AH33" i="3"/>
  <c r="AJ33" i="2"/>
  <c r="AJ33" i="3"/>
  <c r="AK33" i="2"/>
  <c r="AK33" i="3"/>
  <c r="AM33" i="2"/>
  <c r="AM33" i="3"/>
  <c r="AN33" i="2"/>
  <c r="AN33" i="3"/>
  <c r="AO33" i="2"/>
  <c r="AO33" i="3"/>
  <c r="AP33" i="2"/>
  <c r="AP33" i="3"/>
  <c r="AS33" i="2"/>
  <c r="AS33" i="3"/>
  <c r="AT33" i="2"/>
  <c r="AT33" i="3"/>
  <c r="AV33" i="2"/>
  <c r="AV33" i="3"/>
  <c r="AW33" i="2"/>
  <c r="AW33" i="3"/>
  <c r="AX33" i="2"/>
  <c r="AX33" i="3"/>
  <c r="AY33" i="3"/>
  <c r="BA33" i="2"/>
  <c r="BA33" i="3"/>
  <c r="BB33" i="2"/>
  <c r="BB33" i="3"/>
  <c r="BC33" i="2"/>
  <c r="BC33" i="3"/>
  <c r="BE33" i="2"/>
  <c r="BE33" i="3"/>
  <c r="BF33" i="2"/>
  <c r="BF33" i="3"/>
  <c r="BH33" i="2"/>
  <c r="BH33" i="3"/>
  <c r="BI33" i="2"/>
  <c r="BI33" i="3"/>
  <c r="BN33" i="2"/>
  <c r="BN33" i="3"/>
  <c r="BO33" i="2"/>
  <c r="BO33" i="3"/>
  <c r="BR33" i="2"/>
  <c r="BR33" i="3"/>
  <c r="BS33" i="2"/>
  <c r="BS33" i="3"/>
  <c r="BT33" i="2"/>
  <c r="BT33" i="3"/>
  <c r="BU33" i="2"/>
  <c r="BU33" i="3"/>
  <c r="BX33" i="2"/>
  <c r="BX33" i="3"/>
  <c r="BY33" i="2"/>
  <c r="BY33" i="3"/>
  <c r="BZ33" i="2"/>
  <c r="BZ33" i="3"/>
  <c r="CB33" i="2"/>
  <c r="CB33" i="3"/>
  <c r="CE33" i="2"/>
  <c r="CE33" i="3"/>
  <c r="CG33" i="2"/>
  <c r="CG33" i="3"/>
  <c r="CH33" i="2"/>
  <c r="CH33" i="3"/>
  <c r="CI33" i="2"/>
  <c r="CI33" i="3"/>
  <c r="CJ33" i="2"/>
  <c r="CJ33" i="3"/>
  <c r="CL33" i="2"/>
  <c r="CL33" i="3"/>
  <c r="CN33" i="2"/>
  <c r="CN33" i="3"/>
  <c r="CQ33" i="2"/>
  <c r="CQ33" i="3"/>
  <c r="CS33" i="2"/>
  <c r="CS33" i="3"/>
  <c r="CT33" i="2"/>
  <c r="CT33" i="3"/>
  <c r="CU33" i="2"/>
  <c r="CU33" i="3"/>
  <c r="CW33" i="2"/>
  <c r="CW33" i="3"/>
  <c r="CX33" i="2"/>
  <c r="CX33" i="3"/>
  <c r="CY33" i="2"/>
  <c r="CY33" i="3"/>
  <c r="CZ33" i="2"/>
  <c r="CZ33" i="3"/>
  <c r="DA33" i="2"/>
  <c r="DA33" i="3"/>
  <c r="DB33" i="2"/>
  <c r="DB33" i="3"/>
  <c r="DC33" i="2"/>
  <c r="DC33" i="3"/>
  <c r="DE33" i="2"/>
  <c r="DE33" i="3"/>
  <c r="DF33" i="2"/>
  <c r="DF33" i="3"/>
  <c r="DG33" i="2"/>
  <c r="DG33" i="3"/>
  <c r="DH33" i="2"/>
  <c r="DH33" i="3"/>
  <c r="DI33" i="2"/>
  <c r="DI33" i="3"/>
  <c r="DJ33" i="2"/>
  <c r="DJ33" i="3"/>
  <c r="DK33" i="2"/>
  <c r="DK33" i="3"/>
  <c r="DL33" i="2"/>
  <c r="DL33" i="3"/>
  <c r="DM33" i="2"/>
  <c r="DM33" i="3"/>
  <c r="DN33" i="2"/>
  <c r="DN33" i="3"/>
  <c r="DO33" i="2"/>
  <c r="DO33" i="3"/>
  <c r="DP33" i="2"/>
  <c r="DP33" i="3"/>
  <c r="DQ33" i="2"/>
  <c r="DQ33" i="3"/>
  <c r="DR33" i="2"/>
  <c r="DR33" i="3"/>
  <c r="DS33" i="2"/>
  <c r="DS33" i="3"/>
  <c r="DT33" i="2"/>
  <c r="DT33" i="3"/>
  <c r="DU33" i="2"/>
  <c r="DU33" i="3"/>
  <c r="DV33" i="2"/>
  <c r="DV33" i="3"/>
  <c r="DW33" i="2"/>
  <c r="DW33" i="3"/>
  <c r="DX33" i="2"/>
  <c r="DX33" i="3"/>
  <c r="DY33" i="2"/>
  <c r="DY33" i="3"/>
  <c r="DZ33" i="2"/>
  <c r="DZ33" i="3"/>
  <c r="EB33" i="2"/>
  <c r="EB33" i="3"/>
  <c r="EC33" i="2"/>
  <c r="EC33" i="3"/>
  <c r="ED33" i="2"/>
  <c r="ED33" i="3"/>
  <c r="EE33" i="2"/>
  <c r="EE33" i="3"/>
  <c r="EF33" i="2"/>
  <c r="EF33" i="3"/>
  <c r="EG33" i="2"/>
  <c r="EG33" i="3"/>
  <c r="EH33" i="2"/>
  <c r="EH33" i="3"/>
  <c r="EI33" i="2"/>
  <c r="EI33" i="3"/>
  <c r="EJ33" i="2"/>
  <c r="EJ33" i="3"/>
  <c r="EK33" i="2"/>
  <c r="EK33" i="3"/>
  <c r="EL33" i="2"/>
  <c r="EL33" i="3"/>
  <c r="EM33" i="2"/>
  <c r="EM33" i="3"/>
  <c r="EN33" i="2"/>
  <c r="EN33" i="3"/>
  <c r="EO33" i="2"/>
  <c r="EO33" i="3"/>
  <c r="EP33" i="2"/>
  <c r="EP33" i="3"/>
  <c r="EQ33" i="2"/>
  <c r="EQ33" i="3"/>
  <c r="ER33" i="2"/>
  <c r="ER33" i="3"/>
  <c r="ES33" i="2"/>
  <c r="ES33" i="3"/>
  <c r="ET33" i="2"/>
  <c r="ET33" i="3"/>
  <c r="EU33" i="2"/>
  <c r="EU33" i="3"/>
  <c r="EV33" i="2"/>
  <c r="EV33" i="3"/>
  <c r="EW33" i="2"/>
  <c r="EW33" i="3"/>
  <c r="EX33" i="2"/>
  <c r="EX33" i="3"/>
  <c r="EY33" i="2"/>
  <c r="EY33" i="3"/>
  <c r="EZ33" i="2"/>
  <c r="EZ33" i="3"/>
  <c r="FA33" i="3"/>
  <c r="FB33" i="2"/>
  <c r="FB33" i="3"/>
  <c r="FC33" i="2"/>
  <c r="FC33" i="3"/>
  <c r="FE33" i="2"/>
  <c r="FE33" i="3"/>
  <c r="FF33" i="2"/>
  <c r="FF33" i="3"/>
  <c r="FG33" i="2"/>
  <c r="FG33" i="3"/>
  <c r="FH33" i="2"/>
  <c r="FH33" i="3"/>
  <c r="FI33" i="2"/>
  <c r="FI33" i="3"/>
  <c r="FJ33" i="2"/>
  <c r="FJ33" i="3"/>
  <c r="FK33" i="2"/>
  <c r="FK33" i="3"/>
  <c r="FL33" i="2"/>
  <c r="FL33" i="3"/>
  <c r="FM33" i="2"/>
  <c r="FM33" i="3"/>
  <c r="FN33" i="2"/>
  <c r="FN33" i="3"/>
  <c r="FO33" i="2"/>
  <c r="FO33" i="3"/>
  <c r="FP33" i="2"/>
  <c r="FP33" i="3"/>
  <c r="FQ33" i="2"/>
  <c r="FQ33" i="3"/>
  <c r="FR33" i="2"/>
  <c r="FR33" i="3"/>
  <c r="FS33" i="2"/>
  <c r="FS33" i="3"/>
  <c r="FT33" i="2"/>
  <c r="FT33" i="3"/>
  <c r="FU33" i="2"/>
  <c r="FU33" i="3"/>
  <c r="FV33" i="2"/>
  <c r="FV33" i="3"/>
  <c r="FW33" i="2"/>
  <c r="FW33" i="3"/>
  <c r="FX33" i="2"/>
  <c r="FX33" i="3"/>
  <c r="FY33" i="2"/>
  <c r="FY33" i="3"/>
  <c r="FZ33" i="2"/>
  <c r="FZ33" i="3"/>
  <c r="GA33" i="2"/>
  <c r="GA33" i="3"/>
  <c r="GB33" i="2"/>
  <c r="GB33" i="3"/>
  <c r="GC33" i="2"/>
  <c r="GC33" i="3"/>
  <c r="GD33" i="2"/>
  <c r="GD33" i="3"/>
  <c r="GE33" i="2"/>
  <c r="GE33" i="3"/>
  <c r="GF33" i="2"/>
  <c r="GF33" i="3"/>
  <c r="GG33" i="2"/>
  <c r="GG33" i="3"/>
  <c r="GH33" i="2"/>
  <c r="GH33" i="3"/>
  <c r="GI33" i="2"/>
  <c r="GI33" i="3"/>
  <c r="GJ33" i="2"/>
  <c r="GJ33" i="3"/>
  <c r="GK33" i="2"/>
  <c r="GK33" i="3"/>
  <c r="GM33" i="2"/>
  <c r="GM33" i="3"/>
  <c r="GN33" i="2"/>
  <c r="GN33" i="3"/>
  <c r="GO33" i="2"/>
  <c r="GO33" i="3"/>
  <c r="GP33" i="2"/>
  <c r="GP33" i="3"/>
  <c r="GQ33" i="2"/>
  <c r="GQ33" i="3"/>
  <c r="GR33" i="2"/>
  <c r="GR33" i="3"/>
  <c r="GT33" i="2"/>
  <c r="GT33" i="3"/>
  <c r="GV33" i="2"/>
  <c r="GV33" i="3"/>
  <c r="GW33" i="2"/>
  <c r="GW33" i="3"/>
  <c r="GX33" i="2"/>
  <c r="GX33" i="3"/>
  <c r="GY33" i="2"/>
  <c r="GY33" i="3"/>
  <c r="GZ33" i="2"/>
  <c r="GZ33" i="3"/>
  <c r="HB33" i="2"/>
  <c r="HB33" i="3"/>
  <c r="HC33" i="2"/>
  <c r="HC33" i="3"/>
  <c r="HD33" i="2"/>
  <c r="HD33" i="3"/>
  <c r="HE33" i="2"/>
  <c r="HE33" i="3"/>
  <c r="HF33" i="2"/>
  <c r="HF33" i="3"/>
  <c r="HG33" i="2"/>
  <c r="HG33" i="3"/>
  <c r="HH33" i="2"/>
  <c r="HH33" i="3"/>
  <c r="HI33" i="2"/>
  <c r="HI33" i="3"/>
  <c r="HJ33" i="2"/>
  <c r="HJ33" i="3"/>
  <c r="HK33" i="2"/>
  <c r="HK33" i="3"/>
  <c r="HL33" i="2"/>
  <c r="HL33" i="3"/>
  <c r="HM33" i="2"/>
  <c r="HM33" i="3"/>
  <c r="HO33" i="2"/>
  <c r="HO33" i="3"/>
  <c r="HP33" i="2"/>
  <c r="HP33" i="3"/>
  <c r="HQ33" i="2"/>
  <c r="HQ33" i="3"/>
  <c r="HT33" i="2"/>
  <c r="HT33" i="3"/>
  <c r="HU33" i="2"/>
  <c r="HU33" i="3"/>
  <c r="HV33" i="2"/>
  <c r="HV33" i="3"/>
  <c r="HW33" i="2"/>
  <c r="HW33" i="3"/>
  <c r="HX33" i="2"/>
  <c r="HX33" i="3"/>
  <c r="HY33" i="2"/>
  <c r="HY33" i="3"/>
  <c r="HZ33" i="2"/>
  <c r="HZ33" i="3"/>
  <c r="IA33" i="2"/>
  <c r="IA33" i="3"/>
  <c r="IC33" i="2"/>
  <c r="IC33" i="3"/>
  <c r="ID33" i="2"/>
  <c r="ID33" i="3"/>
  <c r="IE33" i="2"/>
  <c r="IE33" i="3"/>
  <c r="IF33" i="2"/>
  <c r="IF33" i="3"/>
  <c r="IG33" i="2"/>
  <c r="IG33" i="3"/>
  <c r="E34" i="3"/>
  <c r="F34" i="2"/>
  <c r="F34" i="3"/>
  <c r="G34" i="2"/>
  <c r="G34" i="3"/>
  <c r="H34" i="2"/>
  <c r="H34" i="3"/>
  <c r="I34" i="2"/>
  <c r="I34" i="3"/>
  <c r="K34" i="2"/>
  <c r="K34" i="3"/>
  <c r="L34" i="2"/>
  <c r="L34" i="3"/>
  <c r="O34" i="2"/>
  <c r="O34" i="3"/>
  <c r="P34" i="2"/>
  <c r="P34" i="3"/>
  <c r="Q34" i="2"/>
  <c r="Q34" i="3"/>
  <c r="R34" i="2"/>
  <c r="R34" i="3"/>
  <c r="S34" i="2"/>
  <c r="S34" i="3"/>
  <c r="T34" i="2"/>
  <c r="T34" i="3"/>
  <c r="V34" i="2"/>
  <c r="V34" i="3"/>
  <c r="X34" i="2"/>
  <c r="X34" i="3"/>
  <c r="Y34" i="2"/>
  <c r="Y34" i="3"/>
  <c r="AA34" i="2"/>
  <c r="AA34" i="3"/>
  <c r="AD34" i="2"/>
  <c r="AD34" i="3"/>
  <c r="AE34" i="2"/>
  <c r="AE34" i="3"/>
  <c r="AF34" i="2"/>
  <c r="AF34" i="3"/>
  <c r="AG34" i="2"/>
  <c r="AG34" i="3"/>
  <c r="AH34" i="2"/>
  <c r="AH34" i="3"/>
  <c r="AJ34" i="2"/>
  <c r="AJ34" i="3"/>
  <c r="AK34" i="2"/>
  <c r="AK34" i="3"/>
  <c r="AM34" i="2"/>
  <c r="AM34" i="3"/>
  <c r="AN34" i="2"/>
  <c r="AN34" i="3"/>
  <c r="AO34" i="2"/>
  <c r="AO34" i="3"/>
  <c r="AP34" i="2"/>
  <c r="AP34" i="3"/>
  <c r="AS34" i="2"/>
  <c r="AS34" i="3"/>
  <c r="AT34" i="2"/>
  <c r="AT34" i="3"/>
  <c r="AV34" i="2"/>
  <c r="AV34" i="3"/>
  <c r="AW34" i="2"/>
  <c r="AW34" i="3"/>
  <c r="AX34" i="2"/>
  <c r="AX34" i="3"/>
  <c r="AY34" i="3"/>
  <c r="BA34" i="2"/>
  <c r="BA34" i="3"/>
  <c r="BB34" i="2"/>
  <c r="BB34" i="3"/>
  <c r="BC34" i="2"/>
  <c r="BC34" i="3"/>
  <c r="BE34" i="2"/>
  <c r="BE34" i="3"/>
  <c r="BF34" i="2"/>
  <c r="BF34" i="3"/>
  <c r="BH34" i="2"/>
  <c r="BH34" i="3"/>
  <c r="BI34" i="2"/>
  <c r="BI34" i="3"/>
  <c r="BN34" i="2"/>
  <c r="BN34" i="3"/>
  <c r="BO34" i="2"/>
  <c r="BO34" i="3"/>
  <c r="BR34" i="2"/>
  <c r="BR34" i="3"/>
  <c r="BS34" i="2"/>
  <c r="BS34" i="3"/>
  <c r="BT34" i="2"/>
  <c r="BT34" i="3"/>
  <c r="BU34" i="2"/>
  <c r="BU34" i="3"/>
  <c r="BX34" i="2"/>
  <c r="BX34" i="3"/>
  <c r="BY34" i="2"/>
  <c r="BY34" i="3"/>
  <c r="BZ34" i="2"/>
  <c r="BZ34" i="3"/>
  <c r="CB34" i="2"/>
  <c r="CB34" i="3"/>
  <c r="CE34" i="2"/>
  <c r="CE34" i="3"/>
  <c r="CG34" i="2"/>
  <c r="CG34" i="3"/>
  <c r="CH34" i="2"/>
  <c r="CH34" i="3"/>
  <c r="CI34" i="2"/>
  <c r="CI34" i="3"/>
  <c r="CJ34" i="2"/>
  <c r="CJ34" i="3"/>
  <c r="CL34" i="2"/>
  <c r="CL34" i="3"/>
  <c r="CN34" i="2"/>
  <c r="CN34" i="3"/>
  <c r="CQ34" i="2"/>
  <c r="CQ34" i="3"/>
  <c r="CS34" i="2"/>
  <c r="CS34" i="3"/>
  <c r="CT34" i="2"/>
  <c r="CT34" i="3"/>
  <c r="CU34" i="2"/>
  <c r="CU34" i="3"/>
  <c r="CW34" i="2"/>
  <c r="CW34" i="3"/>
  <c r="CX34" i="2"/>
  <c r="CX34" i="3"/>
  <c r="CY34" i="2"/>
  <c r="CY34" i="3"/>
  <c r="CZ34" i="2"/>
  <c r="CZ34" i="3"/>
  <c r="DA34" i="2"/>
  <c r="DA34" i="3"/>
  <c r="DB34" i="2"/>
  <c r="DB34" i="3"/>
  <c r="DC34" i="2"/>
  <c r="DC34" i="3"/>
  <c r="DE34" i="2"/>
  <c r="DE34" i="3"/>
  <c r="DF34" i="2"/>
  <c r="DF34" i="3"/>
  <c r="DG34" i="2"/>
  <c r="DG34" i="3"/>
  <c r="DH34" i="2"/>
  <c r="DH34" i="3"/>
  <c r="DI34" i="2"/>
  <c r="DI34" i="3"/>
  <c r="DJ34" i="2"/>
  <c r="DJ34" i="3"/>
  <c r="DK34" i="2"/>
  <c r="DK34" i="3"/>
  <c r="DL34" i="2"/>
  <c r="DL34" i="3"/>
  <c r="DM34" i="2"/>
  <c r="DM34" i="3"/>
  <c r="DN34" i="2"/>
  <c r="DN34" i="3"/>
  <c r="DO34" i="2"/>
  <c r="DO34" i="3"/>
  <c r="DP34" i="2"/>
  <c r="DP34" i="3"/>
  <c r="DQ34" i="2"/>
  <c r="DQ34" i="3"/>
  <c r="DR34" i="2"/>
  <c r="DR34" i="3"/>
  <c r="DS34" i="2"/>
  <c r="DS34" i="3"/>
  <c r="DT34" i="2"/>
  <c r="DT34" i="3"/>
  <c r="DU34" i="2"/>
  <c r="DU34" i="3"/>
  <c r="DV34" i="2"/>
  <c r="DV34" i="3"/>
  <c r="DW34" i="2"/>
  <c r="DW34" i="3"/>
  <c r="DX34" i="2"/>
  <c r="DX34" i="3"/>
  <c r="DY34" i="2"/>
  <c r="DY34" i="3"/>
  <c r="DZ34" i="2"/>
  <c r="DZ34" i="3"/>
  <c r="EB34" i="2"/>
  <c r="EB34" i="3"/>
  <c r="EC34" i="2"/>
  <c r="EC34" i="3"/>
  <c r="ED34" i="2"/>
  <c r="ED34" i="3"/>
  <c r="EE34" i="2"/>
  <c r="EE34" i="3"/>
  <c r="EF34" i="2"/>
  <c r="EF34" i="3"/>
  <c r="EG34" i="2"/>
  <c r="EG34" i="3"/>
  <c r="EH34" i="2"/>
  <c r="EH34" i="3"/>
  <c r="EI34" i="2"/>
  <c r="EI34" i="3"/>
  <c r="EJ34" i="2"/>
  <c r="EJ34" i="3"/>
  <c r="EK34" i="2"/>
  <c r="EK34" i="3"/>
  <c r="EL34" i="2"/>
  <c r="EL34" i="3"/>
  <c r="EM34" i="2"/>
  <c r="EM34" i="3"/>
  <c r="EN34" i="2"/>
  <c r="EN34" i="3"/>
  <c r="EO34" i="2"/>
  <c r="EO34" i="3"/>
  <c r="EP34" i="2"/>
  <c r="EP34" i="3"/>
  <c r="EQ34" i="2"/>
  <c r="EQ34" i="3"/>
  <c r="ER34" i="2"/>
  <c r="ER34" i="3"/>
  <c r="ES34" i="2"/>
  <c r="ES34" i="3"/>
  <c r="ET34" i="2"/>
  <c r="ET34" i="3"/>
  <c r="EU34" i="2"/>
  <c r="EU34" i="3"/>
  <c r="EV34" i="2"/>
  <c r="EV34" i="3"/>
  <c r="EW34" i="2"/>
  <c r="EW34" i="3"/>
  <c r="EX34" i="2"/>
  <c r="EX34" i="3"/>
  <c r="EY34" i="2"/>
  <c r="EY34" i="3"/>
  <c r="EZ34" i="2"/>
  <c r="EZ34" i="3"/>
  <c r="FA34" i="3"/>
  <c r="FB34" i="2"/>
  <c r="FB34" i="3"/>
  <c r="FC34" i="2"/>
  <c r="FC34" i="3"/>
  <c r="FE34" i="2"/>
  <c r="FE34" i="3"/>
  <c r="FF34" i="2"/>
  <c r="FF34" i="3"/>
  <c r="FG34" i="2"/>
  <c r="FG34" i="3"/>
  <c r="FH34" i="2"/>
  <c r="FH34" i="3"/>
  <c r="FI34" i="2"/>
  <c r="FI34" i="3"/>
  <c r="FJ34" i="2"/>
  <c r="FJ34" i="3"/>
  <c r="FK34" i="2"/>
  <c r="FK34" i="3"/>
  <c r="FL34" i="2"/>
  <c r="FL34" i="3"/>
  <c r="FM34" i="2"/>
  <c r="FM34" i="3"/>
  <c r="FN34" i="2"/>
  <c r="FN34" i="3"/>
  <c r="FO34" i="2"/>
  <c r="FO34" i="3"/>
  <c r="FP34" i="2"/>
  <c r="FP34" i="3"/>
  <c r="FQ34" i="2"/>
  <c r="FQ34" i="3"/>
  <c r="FR34" i="2"/>
  <c r="FR34" i="3"/>
  <c r="FS34" i="2"/>
  <c r="FS34" i="3"/>
  <c r="FT34" i="2"/>
  <c r="FT34" i="3"/>
  <c r="FU34" i="2"/>
  <c r="FU34" i="3"/>
  <c r="FV34" i="2"/>
  <c r="FV34" i="3"/>
  <c r="FW34" i="2"/>
  <c r="FW34" i="3"/>
  <c r="FX34" i="2"/>
  <c r="FX34" i="3"/>
  <c r="FY34" i="2"/>
  <c r="FY34" i="3"/>
  <c r="FZ34" i="2"/>
  <c r="FZ34" i="3"/>
  <c r="GA34" i="2"/>
  <c r="GA34" i="3"/>
  <c r="GB34" i="2"/>
  <c r="GB34" i="3"/>
  <c r="GC34" i="2"/>
  <c r="GC34" i="3"/>
  <c r="GD34" i="2"/>
  <c r="GD34" i="3"/>
  <c r="GE34" i="2"/>
  <c r="GE34" i="3"/>
  <c r="GF34" i="2"/>
  <c r="GF34" i="3"/>
  <c r="GG34" i="2"/>
  <c r="GG34" i="3"/>
  <c r="GH34" i="2"/>
  <c r="GH34" i="3"/>
  <c r="GI34" i="2"/>
  <c r="GI34" i="3"/>
  <c r="GJ34" i="2"/>
  <c r="GJ34" i="3"/>
  <c r="GK34" i="2"/>
  <c r="GK34" i="3"/>
  <c r="GM34" i="2"/>
  <c r="GM34" i="3"/>
  <c r="GN34" i="2"/>
  <c r="GN34" i="3"/>
  <c r="GO34" i="2"/>
  <c r="GO34" i="3"/>
  <c r="GP34" i="2"/>
  <c r="GP34" i="3"/>
  <c r="GQ34" i="2"/>
  <c r="GQ34" i="3"/>
  <c r="GR34" i="2"/>
  <c r="GR34" i="3"/>
  <c r="GT34" i="2"/>
  <c r="GT34" i="3"/>
  <c r="GV34" i="2"/>
  <c r="GV34" i="3"/>
  <c r="GW34" i="2"/>
  <c r="GW34" i="3"/>
  <c r="GX34" i="2"/>
  <c r="GX34" i="3"/>
  <c r="GY34" i="2"/>
  <c r="GY34" i="3"/>
  <c r="GZ34" i="2"/>
  <c r="GZ34" i="3"/>
  <c r="HB34" i="2"/>
  <c r="HB34" i="3"/>
  <c r="HC34" i="2"/>
  <c r="HC34" i="3"/>
  <c r="HD34" i="2"/>
  <c r="HD34" i="3"/>
  <c r="HE34" i="2"/>
  <c r="HE34" i="3"/>
  <c r="HF34" i="2"/>
  <c r="HF34" i="3"/>
  <c r="HG34" i="2"/>
  <c r="HG34" i="3"/>
  <c r="HH34" i="2"/>
  <c r="HH34" i="3"/>
  <c r="HI34" i="2"/>
  <c r="HI34" i="3"/>
  <c r="HJ34" i="2"/>
  <c r="HJ34" i="3"/>
  <c r="HK34" i="2"/>
  <c r="HK34" i="3"/>
  <c r="HL34" i="2"/>
  <c r="HL34" i="3"/>
  <c r="HM34" i="2"/>
  <c r="HM34" i="3"/>
  <c r="HO34" i="2"/>
  <c r="HO34" i="3"/>
  <c r="HP34" i="2"/>
  <c r="HP34" i="3"/>
  <c r="HQ34" i="2"/>
  <c r="HQ34" i="3"/>
  <c r="HT34" i="2"/>
  <c r="HT34" i="3"/>
  <c r="HU34" i="2"/>
  <c r="HU34" i="3"/>
  <c r="HV34" i="2"/>
  <c r="HV34" i="3"/>
  <c r="HW34" i="2"/>
  <c r="HW34" i="3"/>
  <c r="HX34" i="2"/>
  <c r="HX34" i="3"/>
  <c r="HY34" i="2"/>
  <c r="HY34" i="3"/>
  <c r="HZ34" i="2"/>
  <c r="HZ34" i="3"/>
  <c r="IA34" i="2"/>
  <c r="IA34" i="3"/>
  <c r="IC34" i="2"/>
  <c r="IC34" i="3"/>
  <c r="ID34" i="2"/>
  <c r="ID34" i="3"/>
  <c r="IE34" i="2"/>
  <c r="IE34" i="3"/>
  <c r="IF34" i="2"/>
  <c r="IF34" i="3"/>
  <c r="IG34" i="2"/>
  <c r="IG34" i="3"/>
  <c r="E35" i="3"/>
  <c r="F35" i="2"/>
  <c r="F35" i="3"/>
  <c r="G35" i="2"/>
  <c r="G35" i="3"/>
  <c r="H35" i="2"/>
  <c r="H35" i="3"/>
  <c r="I35" i="2"/>
  <c r="I35" i="3"/>
  <c r="K35" i="2"/>
  <c r="K35" i="3"/>
  <c r="L35" i="2"/>
  <c r="L35" i="3"/>
  <c r="O35" i="2"/>
  <c r="O35" i="3"/>
  <c r="P35" i="2"/>
  <c r="P35" i="3"/>
  <c r="Q35" i="2"/>
  <c r="Q35" i="3"/>
  <c r="R35" i="2"/>
  <c r="R35" i="3"/>
  <c r="S35" i="2"/>
  <c r="S35" i="3"/>
  <c r="T35" i="2"/>
  <c r="T35" i="3"/>
  <c r="V35" i="2"/>
  <c r="V35" i="3"/>
  <c r="X35" i="2"/>
  <c r="X35" i="3"/>
  <c r="Y35" i="2"/>
  <c r="Y35" i="3"/>
  <c r="AA35" i="2"/>
  <c r="AA35" i="3"/>
  <c r="AD35" i="2"/>
  <c r="AD35" i="3"/>
  <c r="AE35" i="2"/>
  <c r="AE35" i="3"/>
  <c r="AF35" i="2"/>
  <c r="AF35" i="3"/>
  <c r="AG35" i="2"/>
  <c r="AG35" i="3"/>
  <c r="AH35" i="2"/>
  <c r="AH35" i="3"/>
  <c r="AJ35" i="2"/>
  <c r="AJ35" i="3"/>
  <c r="AK35" i="2"/>
  <c r="AK35" i="3"/>
  <c r="AM35" i="2"/>
  <c r="AM35" i="3"/>
  <c r="AN35" i="2"/>
  <c r="AN35" i="3"/>
  <c r="AO35" i="2"/>
  <c r="AO35" i="3"/>
  <c r="AP35" i="2"/>
  <c r="AP35" i="3"/>
  <c r="AS35" i="2"/>
  <c r="AS35" i="3"/>
  <c r="AT35" i="2"/>
  <c r="AT35" i="3"/>
  <c r="AV35" i="2"/>
  <c r="AV35" i="3"/>
  <c r="AW35" i="2"/>
  <c r="AW35" i="3"/>
  <c r="AX35" i="2"/>
  <c r="AX35" i="3"/>
  <c r="AY35" i="3"/>
  <c r="BA35" i="2"/>
  <c r="BA35" i="3"/>
  <c r="BB35" i="2"/>
  <c r="BB35" i="3"/>
  <c r="BC35" i="2"/>
  <c r="BC35" i="3"/>
  <c r="BE35" i="2"/>
  <c r="BE35" i="3"/>
  <c r="BF35" i="2"/>
  <c r="BF35" i="3"/>
  <c r="BH35" i="2"/>
  <c r="BH35" i="3"/>
  <c r="BI35" i="2"/>
  <c r="BI35" i="3"/>
  <c r="BN35" i="2"/>
  <c r="BN35" i="3"/>
  <c r="BO35" i="2"/>
  <c r="BO35" i="3"/>
  <c r="BR35" i="2"/>
  <c r="BR35" i="3"/>
  <c r="BS35" i="2"/>
  <c r="BS35" i="3"/>
  <c r="BT35" i="2"/>
  <c r="BT35" i="3"/>
  <c r="BU35" i="2"/>
  <c r="BU35" i="3"/>
  <c r="BX35" i="2"/>
  <c r="BX35" i="3"/>
  <c r="BY35" i="2"/>
  <c r="BY35" i="3"/>
  <c r="BZ35" i="2"/>
  <c r="BZ35" i="3"/>
  <c r="CB35" i="2"/>
  <c r="CB35" i="3"/>
  <c r="CE35" i="2"/>
  <c r="CE35" i="3"/>
  <c r="CG35" i="2"/>
  <c r="CG35" i="3"/>
  <c r="CH35" i="2"/>
  <c r="CH35" i="3"/>
  <c r="CI35" i="2"/>
  <c r="CI35" i="3"/>
  <c r="CJ35" i="2"/>
  <c r="CJ35" i="3"/>
  <c r="CL35" i="2"/>
  <c r="CL35" i="3"/>
  <c r="CN35" i="2"/>
  <c r="CN35" i="3"/>
  <c r="CQ35" i="2"/>
  <c r="CQ35" i="3"/>
  <c r="CS35" i="2"/>
  <c r="CS35" i="3"/>
  <c r="CT35" i="2"/>
  <c r="CT35" i="3"/>
  <c r="CU35" i="2"/>
  <c r="CU35" i="3"/>
  <c r="CW35" i="2"/>
  <c r="CW35" i="3"/>
  <c r="CX35" i="2"/>
  <c r="CX35" i="3"/>
  <c r="CY35" i="2"/>
  <c r="CY35" i="3"/>
  <c r="CZ35" i="2"/>
  <c r="CZ35" i="3"/>
  <c r="DA35" i="2"/>
  <c r="DA35" i="3"/>
  <c r="DB35" i="2"/>
  <c r="DB35" i="3"/>
  <c r="DC35" i="2"/>
  <c r="DC35" i="3"/>
  <c r="DE35" i="2"/>
  <c r="DE35" i="3"/>
  <c r="DF35" i="2"/>
  <c r="DF35" i="3"/>
  <c r="DG35" i="2"/>
  <c r="DG35" i="3"/>
  <c r="DH35" i="2"/>
  <c r="DH35" i="3"/>
  <c r="DI35" i="2"/>
  <c r="DI35" i="3"/>
  <c r="DJ35" i="2"/>
  <c r="DJ35" i="3"/>
  <c r="DK35" i="2"/>
  <c r="DK35" i="3"/>
  <c r="DL35" i="2"/>
  <c r="DL35" i="3"/>
  <c r="DM35" i="2"/>
  <c r="DM35" i="3"/>
  <c r="DN35" i="2"/>
  <c r="DN35" i="3"/>
  <c r="DO35" i="2"/>
  <c r="DO35" i="3"/>
  <c r="DP35" i="2"/>
  <c r="DP35" i="3"/>
  <c r="DQ35" i="2"/>
  <c r="DQ35" i="3"/>
  <c r="DR35" i="2"/>
  <c r="DR35" i="3"/>
  <c r="DS35" i="2"/>
  <c r="DS35" i="3"/>
  <c r="DT35" i="2"/>
  <c r="DT35" i="3"/>
  <c r="DU35" i="2"/>
  <c r="DU35" i="3"/>
  <c r="DV35" i="2"/>
  <c r="DV35" i="3"/>
  <c r="DW35" i="2"/>
  <c r="DW35" i="3"/>
  <c r="DX35" i="2"/>
  <c r="DX35" i="3"/>
  <c r="DY35" i="2"/>
  <c r="DY35" i="3"/>
  <c r="DZ35" i="2"/>
  <c r="DZ35" i="3"/>
  <c r="EB35" i="2"/>
  <c r="EB35" i="3"/>
  <c r="EC35" i="2"/>
  <c r="EC35" i="3"/>
  <c r="ED35" i="2"/>
  <c r="ED35" i="3"/>
  <c r="EE35" i="2"/>
  <c r="EE35" i="3"/>
  <c r="EF35" i="2"/>
  <c r="EF35" i="3"/>
  <c r="EG35" i="2"/>
  <c r="EG35" i="3"/>
  <c r="EH35" i="2"/>
  <c r="EH35" i="3"/>
  <c r="EI35" i="2"/>
  <c r="EI35" i="3"/>
  <c r="EJ35" i="2"/>
  <c r="EJ35" i="3"/>
  <c r="EK35" i="2"/>
  <c r="EK35" i="3"/>
  <c r="EL35" i="2"/>
  <c r="EL35" i="3"/>
  <c r="EM35" i="2"/>
  <c r="EM35" i="3"/>
  <c r="EN35" i="2"/>
  <c r="EN35" i="3"/>
  <c r="EO35" i="2"/>
  <c r="EO35" i="3"/>
  <c r="EP35" i="2"/>
  <c r="EP35" i="3"/>
  <c r="EQ35" i="2"/>
  <c r="EQ35" i="3"/>
  <c r="ER35" i="2"/>
  <c r="ER35" i="3"/>
  <c r="ES35" i="2"/>
  <c r="ES35" i="3"/>
  <c r="ET35" i="2"/>
  <c r="ET35" i="3"/>
  <c r="EU35" i="2"/>
  <c r="EU35" i="3"/>
  <c r="EV35" i="2"/>
  <c r="EV35" i="3"/>
  <c r="EW35" i="2"/>
  <c r="EW35" i="3"/>
  <c r="EX35" i="2"/>
  <c r="EX35" i="3"/>
  <c r="EY35" i="2"/>
  <c r="EY35" i="3"/>
  <c r="EZ35" i="2"/>
  <c r="EZ35" i="3"/>
  <c r="FA35" i="3"/>
  <c r="FB35" i="2"/>
  <c r="FB35" i="3"/>
  <c r="FC35" i="2"/>
  <c r="FC35" i="3"/>
  <c r="FE35" i="2"/>
  <c r="FE35" i="3"/>
  <c r="FF35" i="2"/>
  <c r="FF35" i="3"/>
  <c r="FG35" i="2"/>
  <c r="FG35" i="3"/>
  <c r="FH35" i="2"/>
  <c r="FH35" i="3"/>
  <c r="FI35" i="2"/>
  <c r="FI35" i="3"/>
  <c r="FJ35" i="2"/>
  <c r="FJ35" i="3"/>
  <c r="FK35" i="2"/>
  <c r="FK35" i="3"/>
  <c r="FL35" i="2"/>
  <c r="FL35" i="3"/>
  <c r="FM35" i="2"/>
  <c r="FM35" i="3"/>
  <c r="FN35" i="2"/>
  <c r="FN35" i="3"/>
  <c r="FO35" i="2"/>
  <c r="FO35" i="3"/>
  <c r="FP35" i="2"/>
  <c r="FP35" i="3"/>
  <c r="FQ35" i="2"/>
  <c r="FQ35" i="3"/>
  <c r="FR35" i="2"/>
  <c r="FR35" i="3"/>
  <c r="FS35" i="2"/>
  <c r="FS35" i="3"/>
  <c r="FT35" i="2"/>
  <c r="FT35" i="3"/>
  <c r="FU35" i="2"/>
  <c r="FU35" i="3"/>
  <c r="FV35" i="2"/>
  <c r="FV35" i="3"/>
  <c r="FW35" i="2"/>
  <c r="FW35" i="3"/>
  <c r="FX35" i="2"/>
  <c r="FX35" i="3"/>
  <c r="FY35" i="2"/>
  <c r="FY35" i="3"/>
  <c r="FZ35" i="2"/>
  <c r="FZ35" i="3"/>
  <c r="GA35" i="2"/>
  <c r="GA35" i="3"/>
  <c r="GB35" i="2"/>
  <c r="GB35" i="3"/>
  <c r="GC35" i="2"/>
  <c r="GC35" i="3"/>
  <c r="GD35" i="2"/>
  <c r="GD35" i="3"/>
  <c r="GE35" i="2"/>
  <c r="GE35" i="3"/>
  <c r="GF35" i="2"/>
  <c r="GF35" i="3"/>
  <c r="GG35" i="2"/>
  <c r="GG35" i="3"/>
  <c r="GH35" i="2"/>
  <c r="GH35" i="3"/>
  <c r="GI35" i="2"/>
  <c r="GI35" i="3"/>
  <c r="GJ35" i="2"/>
  <c r="GJ35" i="3"/>
  <c r="GK35" i="2"/>
  <c r="GK35" i="3"/>
  <c r="GM35" i="2"/>
  <c r="GM35" i="3"/>
  <c r="GN35" i="2"/>
  <c r="GN35" i="3"/>
  <c r="GO35" i="2"/>
  <c r="GO35" i="3"/>
  <c r="GP35" i="2"/>
  <c r="GP35" i="3"/>
  <c r="GQ35" i="2"/>
  <c r="GQ35" i="3"/>
  <c r="GR35" i="2"/>
  <c r="GR35" i="3"/>
  <c r="GT35" i="2"/>
  <c r="GT35" i="3"/>
  <c r="GV35" i="2"/>
  <c r="GV35" i="3"/>
  <c r="GW35" i="2"/>
  <c r="GW35" i="3"/>
  <c r="GX35" i="2"/>
  <c r="GX35" i="3"/>
  <c r="GY35" i="2"/>
  <c r="GY35" i="3"/>
  <c r="GZ35" i="2"/>
  <c r="GZ35" i="3"/>
  <c r="HB35" i="2"/>
  <c r="HB35" i="3"/>
  <c r="HC35" i="2"/>
  <c r="HC35" i="3"/>
  <c r="HD35" i="2"/>
  <c r="HD35" i="3"/>
  <c r="HE35" i="2"/>
  <c r="HE35" i="3"/>
  <c r="HF35" i="2"/>
  <c r="HF35" i="3"/>
  <c r="HG35" i="2"/>
  <c r="HG35" i="3"/>
  <c r="HH35" i="2"/>
  <c r="HH35" i="3"/>
  <c r="HI35" i="2"/>
  <c r="HI35" i="3"/>
  <c r="HJ35" i="2"/>
  <c r="HJ35" i="3"/>
  <c r="HK35" i="2"/>
  <c r="HK35" i="3"/>
  <c r="HL35" i="2"/>
  <c r="HL35" i="3"/>
  <c r="HM35" i="2"/>
  <c r="HM35" i="3"/>
  <c r="HO35" i="2"/>
  <c r="HO35" i="3"/>
  <c r="HP35" i="2"/>
  <c r="HP35" i="3"/>
  <c r="HQ35" i="2"/>
  <c r="HQ35" i="3"/>
  <c r="HT35" i="2"/>
  <c r="HT35" i="3"/>
  <c r="HU35" i="2"/>
  <c r="HU35" i="3"/>
  <c r="HV35" i="2"/>
  <c r="HV35" i="3"/>
  <c r="HW35" i="2"/>
  <c r="HW35" i="3"/>
  <c r="HX35" i="2"/>
  <c r="HX35" i="3"/>
  <c r="HY35" i="2"/>
  <c r="HY35" i="3"/>
  <c r="HZ35" i="2"/>
  <c r="HZ35" i="3"/>
  <c r="IA35" i="2"/>
  <c r="IA35" i="3"/>
  <c r="IC35" i="2"/>
  <c r="IC35" i="3"/>
  <c r="ID35" i="2"/>
  <c r="ID35" i="3"/>
  <c r="IE35" i="2"/>
  <c r="IE35" i="3"/>
  <c r="IF35" i="2"/>
  <c r="IF35" i="3"/>
  <c r="IG35" i="2"/>
  <c r="IG35" i="3"/>
  <c r="E36" i="3"/>
  <c r="F36" i="2"/>
  <c r="F36" i="3"/>
  <c r="G36" i="2"/>
  <c r="G36" i="3"/>
  <c r="H36" i="2"/>
  <c r="H36" i="3"/>
  <c r="I36" i="2"/>
  <c r="I36" i="3"/>
  <c r="K36" i="2"/>
  <c r="K36" i="3"/>
  <c r="L36" i="2"/>
  <c r="L36" i="3"/>
  <c r="O36" i="2"/>
  <c r="O36" i="3"/>
  <c r="P36" i="2"/>
  <c r="P36" i="3"/>
  <c r="Q36" i="2"/>
  <c r="Q36" i="3"/>
  <c r="R36" i="2"/>
  <c r="R36" i="3"/>
  <c r="S36" i="2"/>
  <c r="S36" i="3"/>
  <c r="T36" i="2"/>
  <c r="T36" i="3"/>
  <c r="V36" i="2"/>
  <c r="V36" i="3"/>
  <c r="X36" i="2"/>
  <c r="X36" i="3"/>
  <c r="Y36" i="2"/>
  <c r="Y36" i="3"/>
  <c r="AA36" i="2"/>
  <c r="AA36" i="3"/>
  <c r="AD36" i="2"/>
  <c r="AD36" i="3"/>
  <c r="AE36" i="2"/>
  <c r="AE36" i="3"/>
  <c r="AF36" i="2"/>
  <c r="AF36" i="3"/>
  <c r="AG36" i="2"/>
  <c r="AG36" i="3"/>
  <c r="AH36" i="2"/>
  <c r="AH36" i="3"/>
  <c r="AJ36" i="2"/>
  <c r="AJ36" i="3"/>
  <c r="AK36" i="2"/>
  <c r="AK36" i="3"/>
  <c r="AM36" i="2"/>
  <c r="AM36" i="3"/>
  <c r="AN36" i="2"/>
  <c r="AN36" i="3"/>
  <c r="AO36" i="2"/>
  <c r="AO36" i="3"/>
  <c r="AP36" i="2"/>
  <c r="AP36" i="3"/>
  <c r="AS36" i="2"/>
  <c r="AS36" i="3"/>
  <c r="AT36" i="2"/>
  <c r="AT36" i="3"/>
  <c r="AV36" i="2"/>
  <c r="AV36" i="3"/>
  <c r="AW36" i="2"/>
  <c r="AW36" i="3"/>
  <c r="AX36" i="2"/>
  <c r="AX36" i="3"/>
  <c r="AY36" i="3"/>
  <c r="BA36" i="2"/>
  <c r="BA36" i="3"/>
  <c r="BB36" i="2"/>
  <c r="BB36" i="3"/>
  <c r="BC36" i="2"/>
  <c r="BC36" i="3"/>
  <c r="BE36" i="2"/>
  <c r="BE36" i="3"/>
  <c r="BF36" i="2"/>
  <c r="BF36" i="3"/>
  <c r="BH36" i="2"/>
  <c r="BH36" i="3"/>
  <c r="BI36" i="2"/>
  <c r="BI36" i="3"/>
  <c r="BN36" i="2"/>
  <c r="BN36" i="3"/>
  <c r="BO36" i="2"/>
  <c r="BO36" i="3"/>
  <c r="BR36" i="2"/>
  <c r="BR36" i="3"/>
  <c r="BS36" i="2"/>
  <c r="BS36" i="3"/>
  <c r="BT36" i="2"/>
  <c r="BT36" i="3"/>
  <c r="BU36" i="2"/>
  <c r="BU36" i="3"/>
  <c r="BX36" i="2"/>
  <c r="BX36" i="3"/>
  <c r="BY36" i="2"/>
  <c r="BY36" i="3"/>
  <c r="BZ36" i="2"/>
  <c r="BZ36" i="3"/>
  <c r="CB36" i="2"/>
  <c r="CB36" i="3"/>
  <c r="CE36" i="2"/>
  <c r="CE36" i="3"/>
  <c r="CG36" i="2"/>
  <c r="CG36" i="3"/>
  <c r="CH36" i="2"/>
  <c r="CH36" i="3"/>
  <c r="CI36" i="2"/>
  <c r="CI36" i="3"/>
  <c r="CJ36" i="2"/>
  <c r="CJ36" i="3"/>
  <c r="CL36" i="2"/>
  <c r="CL36" i="3"/>
  <c r="CN36" i="2"/>
  <c r="CN36" i="3"/>
  <c r="CQ36" i="2"/>
  <c r="CQ36" i="3"/>
  <c r="CS36" i="2"/>
  <c r="CS36" i="3"/>
  <c r="CT36" i="2"/>
  <c r="CT36" i="3"/>
  <c r="CU36" i="2"/>
  <c r="CU36" i="3"/>
  <c r="CW36" i="2"/>
  <c r="CW36" i="3"/>
  <c r="CX36" i="2"/>
  <c r="CX36" i="3"/>
  <c r="CY36" i="2"/>
  <c r="CY36" i="3"/>
  <c r="CZ36" i="2"/>
  <c r="CZ36" i="3"/>
  <c r="DA36" i="2"/>
  <c r="DA36" i="3"/>
  <c r="DB36" i="2"/>
  <c r="DB36" i="3"/>
  <c r="DC36" i="2"/>
  <c r="DC36" i="3"/>
  <c r="DE36" i="2"/>
  <c r="DE36" i="3"/>
  <c r="DF36" i="2"/>
  <c r="DF36" i="3"/>
  <c r="DG36" i="2"/>
  <c r="DG36" i="3"/>
  <c r="DH36" i="2"/>
  <c r="DH36" i="3"/>
  <c r="DI36" i="2"/>
  <c r="DI36" i="3"/>
  <c r="DJ36" i="2"/>
  <c r="DJ36" i="3"/>
  <c r="DK36" i="2"/>
  <c r="DK36" i="3"/>
  <c r="DL36" i="2"/>
  <c r="DL36" i="3"/>
  <c r="DM36" i="2"/>
  <c r="DM36" i="3"/>
  <c r="DN36" i="2"/>
  <c r="DN36" i="3"/>
  <c r="DO36" i="2"/>
  <c r="DO36" i="3"/>
  <c r="DP36" i="2"/>
  <c r="DP36" i="3"/>
  <c r="DQ36" i="2"/>
  <c r="DQ36" i="3"/>
  <c r="DR36" i="2"/>
  <c r="DR36" i="3"/>
  <c r="DS36" i="2"/>
  <c r="DS36" i="3"/>
  <c r="DT36" i="2"/>
  <c r="DT36" i="3"/>
  <c r="DU36" i="2"/>
  <c r="DU36" i="3"/>
  <c r="DV36" i="2"/>
  <c r="DV36" i="3"/>
  <c r="DW36" i="2"/>
  <c r="DW36" i="3"/>
  <c r="DX36" i="2"/>
  <c r="DX36" i="3"/>
  <c r="DY36" i="2"/>
  <c r="DY36" i="3"/>
  <c r="DZ36" i="2"/>
  <c r="DZ36" i="3"/>
  <c r="EB36" i="2"/>
  <c r="EB36" i="3"/>
  <c r="EC36" i="2"/>
  <c r="EC36" i="3"/>
  <c r="ED36" i="2"/>
  <c r="ED36" i="3"/>
  <c r="EE36" i="2"/>
  <c r="EE36" i="3"/>
  <c r="EF36" i="2"/>
  <c r="EF36" i="3"/>
  <c r="EG36" i="2"/>
  <c r="EG36" i="3"/>
  <c r="EH36" i="2"/>
  <c r="EH36" i="3"/>
  <c r="EI36" i="2"/>
  <c r="EI36" i="3"/>
  <c r="EJ36" i="2"/>
  <c r="EJ36" i="3"/>
  <c r="EK36" i="2"/>
  <c r="EK36" i="3"/>
  <c r="EL36" i="2"/>
  <c r="EL36" i="3"/>
  <c r="EM36" i="2"/>
  <c r="EM36" i="3"/>
  <c r="EN36" i="2"/>
  <c r="EN36" i="3"/>
  <c r="EO36" i="2"/>
  <c r="EO36" i="3"/>
  <c r="EP36" i="2"/>
  <c r="EP36" i="3"/>
  <c r="EQ36" i="2"/>
  <c r="EQ36" i="3"/>
  <c r="ER36" i="2"/>
  <c r="ER36" i="3"/>
  <c r="ES36" i="2"/>
  <c r="ES36" i="3"/>
  <c r="ET36" i="2"/>
  <c r="ET36" i="3"/>
  <c r="EU36" i="2"/>
  <c r="EU36" i="3"/>
  <c r="EV36" i="2"/>
  <c r="EV36" i="3"/>
  <c r="EW36" i="2"/>
  <c r="EW36" i="3"/>
  <c r="EX36" i="2"/>
  <c r="EX36" i="3"/>
  <c r="EY36" i="2"/>
  <c r="EY36" i="3"/>
  <c r="EZ36" i="2"/>
  <c r="EZ36" i="3"/>
  <c r="FA36" i="3"/>
  <c r="FB36" i="2"/>
  <c r="FB36" i="3"/>
  <c r="FC36" i="2"/>
  <c r="FC36" i="3"/>
  <c r="FE36" i="2"/>
  <c r="FE36" i="3"/>
  <c r="FF36" i="2"/>
  <c r="FF36" i="3"/>
  <c r="FG36" i="2"/>
  <c r="FG36" i="3"/>
  <c r="FH36" i="2"/>
  <c r="FH36" i="3"/>
  <c r="FI36" i="2"/>
  <c r="FI36" i="3"/>
  <c r="FJ36" i="2"/>
  <c r="FJ36" i="3"/>
  <c r="FK36" i="2"/>
  <c r="FK36" i="3"/>
  <c r="FL36" i="2"/>
  <c r="FL36" i="3"/>
  <c r="FM36" i="2"/>
  <c r="FM36" i="3"/>
  <c r="FN36" i="2"/>
  <c r="FN36" i="3"/>
  <c r="FO36" i="2"/>
  <c r="FO36" i="3"/>
  <c r="FP36" i="2"/>
  <c r="FP36" i="3"/>
  <c r="FQ36" i="2"/>
  <c r="FQ36" i="3"/>
  <c r="FR36" i="2"/>
  <c r="FR36" i="3"/>
  <c r="FS36" i="2"/>
  <c r="FS36" i="3"/>
  <c r="FT36" i="2"/>
  <c r="FT36" i="3"/>
  <c r="FU36" i="2"/>
  <c r="FU36" i="3"/>
  <c r="FV36" i="2"/>
  <c r="FV36" i="3"/>
  <c r="FW36" i="2"/>
  <c r="FW36" i="3"/>
  <c r="FX36" i="2"/>
  <c r="FX36" i="3"/>
  <c r="FY36" i="2"/>
  <c r="FY36" i="3"/>
  <c r="FZ36" i="2"/>
  <c r="FZ36" i="3"/>
  <c r="GA36" i="2"/>
  <c r="GA36" i="3"/>
  <c r="GB36" i="2"/>
  <c r="GB36" i="3"/>
  <c r="GC36" i="2"/>
  <c r="GC36" i="3"/>
  <c r="GD36" i="2"/>
  <c r="GD36" i="3"/>
  <c r="GE36" i="2"/>
  <c r="GE36" i="3"/>
  <c r="GF36" i="2"/>
  <c r="GF36" i="3"/>
  <c r="GG36" i="2"/>
  <c r="GG36" i="3"/>
  <c r="GH36" i="2"/>
  <c r="GH36" i="3"/>
  <c r="GI36" i="2"/>
  <c r="GI36" i="3"/>
  <c r="GJ36" i="2"/>
  <c r="GJ36" i="3"/>
  <c r="GK36" i="2"/>
  <c r="GK36" i="3"/>
  <c r="GM36" i="2"/>
  <c r="GM36" i="3"/>
  <c r="GN36" i="2"/>
  <c r="GN36" i="3"/>
  <c r="GO36" i="2"/>
  <c r="GO36" i="3"/>
  <c r="GP36" i="2"/>
  <c r="GP36" i="3"/>
  <c r="GQ36" i="2"/>
  <c r="GQ36" i="3"/>
  <c r="GR36" i="2"/>
  <c r="GR36" i="3"/>
  <c r="GT36" i="2"/>
  <c r="GT36" i="3"/>
  <c r="GV36" i="2"/>
  <c r="GV36" i="3"/>
  <c r="GW36" i="2"/>
  <c r="GW36" i="3"/>
  <c r="GX36" i="2"/>
  <c r="GX36" i="3"/>
  <c r="GY36" i="2"/>
  <c r="GY36" i="3"/>
  <c r="GZ36" i="2"/>
  <c r="GZ36" i="3"/>
  <c r="HB36" i="2"/>
  <c r="HB36" i="3"/>
  <c r="HC36" i="2"/>
  <c r="HC36" i="3"/>
  <c r="HD36" i="2"/>
  <c r="HD36" i="3"/>
  <c r="HE36" i="2"/>
  <c r="HE36" i="3"/>
  <c r="HF36" i="2"/>
  <c r="HF36" i="3"/>
  <c r="HG36" i="2"/>
  <c r="HG36" i="3"/>
  <c r="HH36" i="2"/>
  <c r="HH36" i="3"/>
  <c r="HI36" i="2"/>
  <c r="HI36" i="3"/>
  <c r="HJ36" i="2"/>
  <c r="HJ36" i="3"/>
  <c r="HK36" i="2"/>
  <c r="HK36" i="3"/>
  <c r="HL36" i="2"/>
  <c r="HL36" i="3"/>
  <c r="HM36" i="2"/>
  <c r="HM36" i="3"/>
  <c r="HO36" i="2"/>
  <c r="HO36" i="3"/>
  <c r="HP36" i="2"/>
  <c r="HP36" i="3"/>
  <c r="HQ36" i="2"/>
  <c r="HQ36" i="3"/>
  <c r="HT36" i="2"/>
  <c r="HT36" i="3"/>
  <c r="HU36" i="2"/>
  <c r="HU36" i="3"/>
  <c r="HV36" i="2"/>
  <c r="HV36" i="3"/>
  <c r="HW36" i="2"/>
  <c r="HW36" i="3"/>
  <c r="HX36" i="2"/>
  <c r="HX36" i="3"/>
  <c r="HY36" i="2"/>
  <c r="HY36" i="3"/>
  <c r="HZ36" i="2"/>
  <c r="HZ36" i="3"/>
  <c r="IA36" i="2"/>
  <c r="IA36" i="3"/>
  <c r="IC36" i="2"/>
  <c r="IC36" i="3"/>
  <c r="ID36" i="2"/>
  <c r="ID36" i="3"/>
  <c r="IE36" i="2"/>
  <c r="IE36" i="3"/>
  <c r="IF36" i="2"/>
  <c r="IF36" i="3"/>
  <c r="IG36" i="2"/>
  <c r="IG36" i="3"/>
  <c r="E37" i="3"/>
  <c r="F37" i="2"/>
  <c r="F37" i="3"/>
  <c r="G37" i="2"/>
  <c r="G37" i="3"/>
  <c r="H37" i="2"/>
  <c r="H37" i="3"/>
  <c r="I37" i="2"/>
  <c r="I37" i="3"/>
  <c r="K37" i="2"/>
  <c r="K37" i="3"/>
  <c r="L37" i="2"/>
  <c r="L37" i="3"/>
  <c r="O37" i="2"/>
  <c r="O37" i="3"/>
  <c r="P37" i="2"/>
  <c r="P37" i="3"/>
  <c r="Q37" i="2"/>
  <c r="Q37" i="3"/>
  <c r="R37" i="2"/>
  <c r="R37" i="3"/>
  <c r="S37" i="2"/>
  <c r="S37" i="3"/>
  <c r="T37" i="2"/>
  <c r="T37" i="3"/>
  <c r="V37" i="2"/>
  <c r="V37" i="3"/>
  <c r="X37" i="2"/>
  <c r="X37" i="3"/>
  <c r="Y37" i="2"/>
  <c r="Y37" i="3"/>
  <c r="AA37" i="2"/>
  <c r="AA37" i="3"/>
  <c r="AD37" i="2"/>
  <c r="AD37" i="3"/>
  <c r="AE37" i="2"/>
  <c r="AE37" i="3"/>
  <c r="AF37" i="2"/>
  <c r="AF37" i="3"/>
  <c r="AG37" i="2"/>
  <c r="AG37" i="3"/>
  <c r="AH37" i="2"/>
  <c r="AH37" i="3"/>
  <c r="AJ37" i="2"/>
  <c r="AJ37" i="3"/>
  <c r="AK37" i="2"/>
  <c r="AK37" i="3"/>
  <c r="AM37" i="2"/>
  <c r="AM37" i="3"/>
  <c r="AN37" i="2"/>
  <c r="AN37" i="3"/>
  <c r="AO37" i="2"/>
  <c r="AO37" i="3"/>
  <c r="AP37" i="2"/>
  <c r="AP37" i="3"/>
  <c r="AS37" i="2"/>
  <c r="AS37" i="3"/>
  <c r="AT37" i="2"/>
  <c r="AT37" i="3"/>
  <c r="AV37" i="2"/>
  <c r="AV37" i="3"/>
  <c r="AW37" i="2"/>
  <c r="AW37" i="3"/>
  <c r="AX37" i="2"/>
  <c r="AX37" i="3"/>
  <c r="AY37" i="3"/>
  <c r="BA37" i="2"/>
  <c r="BA37" i="3"/>
  <c r="BB37" i="2"/>
  <c r="BB37" i="3"/>
  <c r="BC37" i="2"/>
  <c r="BC37" i="3"/>
  <c r="BE37" i="2"/>
  <c r="BE37" i="3"/>
  <c r="BF37" i="2"/>
  <c r="BF37" i="3"/>
  <c r="BH37" i="2"/>
  <c r="BH37" i="3"/>
  <c r="BI37" i="2"/>
  <c r="BI37" i="3"/>
  <c r="BN37" i="2"/>
  <c r="BN37" i="3"/>
  <c r="BO37" i="2"/>
  <c r="BO37" i="3"/>
  <c r="BR37" i="2"/>
  <c r="BR37" i="3"/>
  <c r="BS37" i="2"/>
  <c r="BS37" i="3"/>
  <c r="BT37" i="2"/>
  <c r="BT37" i="3"/>
  <c r="BU37" i="2"/>
  <c r="BU37" i="3"/>
  <c r="BX37" i="2"/>
  <c r="BX37" i="3"/>
  <c r="BY37" i="2"/>
  <c r="BY37" i="3"/>
  <c r="BZ37" i="2"/>
  <c r="BZ37" i="3"/>
  <c r="CB37" i="2"/>
  <c r="CB37" i="3"/>
  <c r="CE37" i="2"/>
  <c r="CE37" i="3"/>
  <c r="CG37" i="2"/>
  <c r="CG37" i="3"/>
  <c r="CH37" i="2"/>
  <c r="CH37" i="3"/>
  <c r="CI37" i="2"/>
  <c r="CI37" i="3"/>
  <c r="CJ37" i="2"/>
  <c r="CJ37" i="3"/>
  <c r="CL37" i="2"/>
  <c r="CL37" i="3"/>
  <c r="CN37" i="2"/>
  <c r="CN37" i="3"/>
  <c r="CQ37" i="2"/>
  <c r="CQ37" i="3"/>
  <c r="CS37" i="2"/>
  <c r="CS37" i="3"/>
  <c r="CT37" i="2"/>
  <c r="CT37" i="3"/>
  <c r="CU37" i="2"/>
  <c r="CU37" i="3"/>
  <c r="CW37" i="2"/>
  <c r="CW37" i="3"/>
  <c r="CX37" i="2"/>
  <c r="CX37" i="3"/>
  <c r="CY37" i="2"/>
  <c r="CY37" i="3"/>
  <c r="CZ37" i="2"/>
  <c r="CZ37" i="3"/>
  <c r="DA37" i="2"/>
  <c r="DA37" i="3"/>
  <c r="DB37" i="2"/>
  <c r="DB37" i="3"/>
  <c r="DC37" i="2"/>
  <c r="DC37" i="3"/>
  <c r="DE37" i="2"/>
  <c r="DE37" i="3"/>
  <c r="DF37" i="2"/>
  <c r="DF37" i="3"/>
  <c r="DG37" i="2"/>
  <c r="DG37" i="3"/>
  <c r="DH37" i="2"/>
  <c r="DH37" i="3"/>
  <c r="DI37" i="2"/>
  <c r="DI37" i="3"/>
  <c r="DJ37" i="2"/>
  <c r="DJ37" i="3"/>
  <c r="DK37" i="2"/>
  <c r="DK37" i="3"/>
  <c r="DL37" i="2"/>
  <c r="DL37" i="3"/>
  <c r="DM37" i="2"/>
  <c r="DM37" i="3"/>
  <c r="DN37" i="2"/>
  <c r="DN37" i="3"/>
  <c r="DO37" i="2"/>
  <c r="DO37" i="3"/>
  <c r="DP37" i="2"/>
  <c r="DP37" i="3"/>
  <c r="DQ37" i="2"/>
  <c r="DQ37" i="3"/>
  <c r="DR37" i="2"/>
  <c r="DR37" i="3"/>
  <c r="DS37" i="2"/>
  <c r="DS37" i="3"/>
  <c r="DT37" i="2"/>
  <c r="DT37" i="3"/>
  <c r="DU37" i="2"/>
  <c r="DU37" i="3"/>
  <c r="DV37" i="2"/>
  <c r="DV37" i="3"/>
  <c r="DW37" i="2"/>
  <c r="DW37" i="3"/>
  <c r="DX37" i="2"/>
  <c r="DX37" i="3"/>
  <c r="DY37" i="2"/>
  <c r="DY37" i="3"/>
  <c r="DZ37" i="2"/>
  <c r="DZ37" i="3"/>
  <c r="EB37" i="2"/>
  <c r="EB37" i="3"/>
  <c r="EC37" i="2"/>
  <c r="EC37" i="3"/>
  <c r="ED37" i="2"/>
  <c r="ED37" i="3"/>
  <c r="EE37" i="2"/>
  <c r="EE37" i="3"/>
  <c r="EF37" i="2"/>
  <c r="EF37" i="3"/>
  <c r="EG37" i="2"/>
  <c r="EG37" i="3"/>
  <c r="EH37" i="2"/>
  <c r="EH37" i="3"/>
  <c r="EI37" i="2"/>
  <c r="EI37" i="3"/>
  <c r="EJ37" i="2"/>
  <c r="EJ37" i="3"/>
  <c r="EK37" i="2"/>
  <c r="EK37" i="3"/>
  <c r="EL37" i="2"/>
  <c r="EL37" i="3"/>
  <c r="EM37" i="2"/>
  <c r="EM37" i="3"/>
  <c r="EN37" i="2"/>
  <c r="EN37" i="3"/>
  <c r="EO37" i="2"/>
  <c r="EO37" i="3"/>
  <c r="EP37" i="2"/>
  <c r="EP37" i="3"/>
  <c r="EQ37" i="2"/>
  <c r="EQ37" i="3"/>
  <c r="ER37" i="2"/>
  <c r="ER37" i="3"/>
  <c r="ES37" i="2"/>
  <c r="ES37" i="3"/>
  <c r="ET37" i="2"/>
  <c r="ET37" i="3"/>
  <c r="EU37" i="2"/>
  <c r="EU37" i="3"/>
  <c r="EV37" i="2"/>
  <c r="EV37" i="3"/>
  <c r="EW37" i="2"/>
  <c r="EW37" i="3"/>
  <c r="EX37" i="2"/>
  <c r="EX37" i="3"/>
  <c r="EY37" i="2"/>
  <c r="EY37" i="3"/>
  <c r="EZ37" i="2"/>
  <c r="EZ37" i="3"/>
  <c r="FA37" i="3"/>
  <c r="FB37" i="2"/>
  <c r="FB37" i="3"/>
  <c r="FC37" i="2"/>
  <c r="FC37" i="3"/>
  <c r="FE37" i="2"/>
  <c r="FE37" i="3"/>
  <c r="FF37" i="2"/>
  <c r="FF37" i="3"/>
  <c r="FG37" i="2"/>
  <c r="FG37" i="3"/>
  <c r="FH37" i="2"/>
  <c r="FH37" i="3"/>
  <c r="FI37" i="2"/>
  <c r="FI37" i="3"/>
  <c r="FJ37" i="2"/>
  <c r="FJ37" i="3"/>
  <c r="FK37" i="2"/>
  <c r="FK37" i="3"/>
  <c r="FL37" i="2"/>
  <c r="FL37" i="3"/>
  <c r="FM37" i="2"/>
  <c r="FM37" i="3"/>
  <c r="FN37" i="2"/>
  <c r="FN37" i="3"/>
  <c r="FO37" i="2"/>
  <c r="FO37" i="3"/>
  <c r="FP37" i="2"/>
  <c r="FP37" i="3"/>
  <c r="FQ37" i="2"/>
  <c r="FQ37" i="3"/>
  <c r="FR37" i="2"/>
  <c r="FR37" i="3"/>
  <c r="FS37" i="2"/>
  <c r="FS37" i="3"/>
  <c r="FT37" i="2"/>
  <c r="FT37" i="3"/>
  <c r="FU37" i="2"/>
  <c r="FU37" i="3"/>
  <c r="FV37" i="2"/>
  <c r="FV37" i="3"/>
  <c r="FW37" i="2"/>
  <c r="FW37" i="3"/>
  <c r="FX37" i="2"/>
  <c r="FX37" i="3"/>
  <c r="FY37" i="2"/>
  <c r="FY37" i="3"/>
  <c r="FZ37" i="2"/>
  <c r="FZ37" i="3"/>
  <c r="GA37" i="2"/>
  <c r="GA37" i="3"/>
  <c r="GB37" i="2"/>
  <c r="GB37" i="3"/>
  <c r="GC37" i="2"/>
  <c r="GC37" i="3"/>
  <c r="GD37" i="2"/>
  <c r="GD37" i="3"/>
  <c r="GE37" i="2"/>
  <c r="GE37" i="3"/>
  <c r="GF37" i="2"/>
  <c r="GF37" i="3"/>
  <c r="GG37" i="2"/>
  <c r="GG37" i="3"/>
  <c r="GH37" i="2"/>
  <c r="GH37" i="3"/>
  <c r="GI37" i="2"/>
  <c r="GI37" i="3"/>
  <c r="GJ37" i="2"/>
  <c r="GJ37" i="3"/>
  <c r="GK37" i="2"/>
  <c r="GK37" i="3"/>
  <c r="GM37" i="2"/>
  <c r="GM37" i="3"/>
  <c r="GN37" i="2"/>
  <c r="GN37" i="3"/>
  <c r="GO37" i="2"/>
  <c r="GO37" i="3"/>
  <c r="GP37" i="2"/>
  <c r="GP37" i="3"/>
  <c r="GQ37" i="2"/>
  <c r="GQ37" i="3"/>
  <c r="GR37" i="2"/>
  <c r="GR37" i="3"/>
  <c r="GT37" i="2"/>
  <c r="GT37" i="3"/>
  <c r="GV37" i="2"/>
  <c r="GV37" i="3"/>
  <c r="GW37" i="2"/>
  <c r="GW37" i="3"/>
  <c r="GX37" i="2"/>
  <c r="GX37" i="3"/>
  <c r="GY37" i="2"/>
  <c r="GY37" i="3"/>
  <c r="GZ37" i="2"/>
  <c r="GZ37" i="3"/>
  <c r="HB37" i="2"/>
  <c r="HB37" i="3"/>
  <c r="HC37" i="2"/>
  <c r="HC37" i="3"/>
  <c r="HD37" i="2"/>
  <c r="HD37" i="3"/>
  <c r="HE37" i="2"/>
  <c r="HE37" i="3"/>
  <c r="HF37" i="2"/>
  <c r="HF37" i="3"/>
  <c r="HG37" i="2"/>
  <c r="HG37" i="3"/>
  <c r="HH37" i="2"/>
  <c r="HH37" i="3"/>
  <c r="HI37" i="2"/>
  <c r="HI37" i="3"/>
  <c r="HJ37" i="2"/>
  <c r="HJ37" i="3"/>
  <c r="HK37" i="2"/>
  <c r="HK37" i="3"/>
  <c r="HL37" i="2"/>
  <c r="HL37" i="3"/>
  <c r="HM37" i="2"/>
  <c r="HM37" i="3"/>
  <c r="HO37" i="2"/>
  <c r="HO37" i="3"/>
  <c r="HP37" i="2"/>
  <c r="HP37" i="3"/>
  <c r="HQ37" i="2"/>
  <c r="HQ37" i="3"/>
  <c r="HT37" i="2"/>
  <c r="HT37" i="3"/>
  <c r="HU37" i="2"/>
  <c r="HU37" i="3"/>
  <c r="HV37" i="2"/>
  <c r="HV37" i="3"/>
  <c r="HW37" i="2"/>
  <c r="HW37" i="3"/>
  <c r="HX37" i="2"/>
  <c r="HX37" i="3"/>
  <c r="HY37" i="2"/>
  <c r="HY37" i="3"/>
  <c r="HZ37" i="2"/>
  <c r="HZ37" i="3"/>
  <c r="IA37" i="2"/>
  <c r="IA37" i="3"/>
  <c r="IC37" i="2"/>
  <c r="IC37" i="3"/>
  <c r="ID37" i="2"/>
  <c r="ID37" i="3"/>
  <c r="IE37" i="2"/>
  <c r="IE37" i="3"/>
  <c r="IF37" i="2"/>
  <c r="IF37" i="3"/>
  <c r="IG37" i="2"/>
  <c r="IG37" i="3"/>
  <c r="E38" i="3"/>
  <c r="F38" i="2"/>
  <c r="F38" i="3"/>
  <c r="G38" i="2"/>
  <c r="G38" i="3"/>
  <c r="H38" i="2"/>
  <c r="H38" i="3"/>
  <c r="I38" i="2"/>
  <c r="I38" i="3"/>
  <c r="K38" i="2"/>
  <c r="K38" i="3"/>
  <c r="L38" i="2"/>
  <c r="L38" i="3"/>
  <c r="O38" i="2"/>
  <c r="O38" i="3"/>
  <c r="P38" i="2"/>
  <c r="P38" i="3"/>
  <c r="Q38" i="2"/>
  <c r="Q38" i="3"/>
  <c r="R38" i="2"/>
  <c r="R38" i="3"/>
  <c r="S38" i="2"/>
  <c r="S38" i="3"/>
  <c r="T38" i="2"/>
  <c r="T38" i="3"/>
  <c r="V38" i="2"/>
  <c r="V38" i="3"/>
  <c r="X38" i="2"/>
  <c r="X38" i="3"/>
  <c r="Y38" i="2"/>
  <c r="Y38" i="3"/>
  <c r="AA38" i="2"/>
  <c r="AA38" i="3"/>
  <c r="AD38" i="2"/>
  <c r="AD38" i="3"/>
  <c r="AE38" i="2"/>
  <c r="AE38" i="3"/>
  <c r="AF38" i="2"/>
  <c r="AF38" i="3"/>
  <c r="AG38" i="2"/>
  <c r="AG38" i="3"/>
  <c r="AH38" i="2"/>
  <c r="AH38" i="3"/>
  <c r="AJ38" i="2"/>
  <c r="AJ38" i="3"/>
  <c r="AK38" i="2"/>
  <c r="AK38" i="3"/>
  <c r="AM38" i="2"/>
  <c r="AM38" i="3"/>
  <c r="AN38" i="2"/>
  <c r="AN38" i="3"/>
  <c r="AO38" i="2"/>
  <c r="AO38" i="3"/>
  <c r="AP38" i="2"/>
  <c r="AP38" i="3"/>
  <c r="AS38" i="2"/>
  <c r="AS38" i="3"/>
  <c r="AT38" i="2"/>
  <c r="AT38" i="3"/>
  <c r="AV38" i="2"/>
  <c r="AV38" i="3"/>
  <c r="AW38" i="2"/>
  <c r="AW38" i="3"/>
  <c r="AX38" i="2"/>
  <c r="AX38" i="3"/>
  <c r="AY38" i="3"/>
  <c r="BA38" i="2"/>
  <c r="BA38" i="3"/>
  <c r="BB38" i="2"/>
  <c r="BB38" i="3"/>
  <c r="BC38" i="2"/>
  <c r="BC38" i="3"/>
  <c r="BE38" i="2"/>
  <c r="BE38" i="3"/>
  <c r="BF38" i="2"/>
  <c r="BF38" i="3"/>
  <c r="BH38" i="2"/>
  <c r="BH38" i="3"/>
  <c r="BI38" i="2"/>
  <c r="BI38" i="3"/>
  <c r="BN38" i="2"/>
  <c r="BN38" i="3"/>
  <c r="BO38" i="2"/>
  <c r="BO38" i="3"/>
  <c r="BR38" i="2"/>
  <c r="BR38" i="3"/>
  <c r="BS38" i="2"/>
  <c r="BS38" i="3"/>
  <c r="BT38" i="2"/>
  <c r="BT38" i="3"/>
  <c r="BU38" i="2"/>
  <c r="BU38" i="3"/>
  <c r="BX38" i="2"/>
  <c r="BX38" i="3"/>
  <c r="BY38" i="2"/>
  <c r="BY38" i="3"/>
  <c r="BZ38" i="2"/>
  <c r="BZ38" i="3"/>
  <c r="CB38" i="2"/>
  <c r="CB38" i="3"/>
  <c r="CE38" i="2"/>
  <c r="CE38" i="3"/>
  <c r="CG38" i="2"/>
  <c r="CG38" i="3"/>
  <c r="CH38" i="2"/>
  <c r="CH38" i="3"/>
  <c r="CI38" i="2"/>
  <c r="CI38" i="3"/>
  <c r="CJ38" i="2"/>
  <c r="CJ38" i="3"/>
  <c r="CL38" i="2"/>
  <c r="CL38" i="3"/>
  <c r="CN38" i="2"/>
  <c r="CN38" i="3"/>
  <c r="CQ38" i="2"/>
  <c r="CQ38" i="3"/>
  <c r="CS38" i="2"/>
  <c r="CS38" i="3"/>
  <c r="CT38" i="2"/>
  <c r="CT38" i="3"/>
  <c r="CU38" i="2"/>
  <c r="CU38" i="3"/>
  <c r="CW38" i="2"/>
  <c r="CW38" i="3"/>
  <c r="CX38" i="2"/>
  <c r="CX38" i="3"/>
  <c r="CY38" i="2"/>
  <c r="CY38" i="3"/>
  <c r="CZ38" i="2"/>
  <c r="CZ38" i="3"/>
  <c r="DA38" i="2"/>
  <c r="DA38" i="3"/>
  <c r="DB38" i="2"/>
  <c r="DB38" i="3"/>
  <c r="DC38" i="2"/>
  <c r="DC38" i="3"/>
  <c r="DE38" i="2"/>
  <c r="DE38" i="3"/>
  <c r="DF38" i="2"/>
  <c r="DF38" i="3"/>
  <c r="DG38" i="2"/>
  <c r="DG38" i="3"/>
  <c r="DH38" i="2"/>
  <c r="DH38" i="3"/>
  <c r="DI38" i="2"/>
  <c r="DI38" i="3"/>
  <c r="DJ38" i="2"/>
  <c r="DJ38" i="3"/>
  <c r="DK38" i="2"/>
  <c r="DK38" i="3"/>
  <c r="DL38" i="2"/>
  <c r="DL38" i="3"/>
  <c r="DM38" i="2"/>
  <c r="DM38" i="3"/>
  <c r="DN38" i="2"/>
  <c r="DN38" i="3"/>
  <c r="DO38" i="2"/>
  <c r="DO38" i="3"/>
  <c r="DP38" i="2"/>
  <c r="DP38" i="3"/>
  <c r="DQ38" i="2"/>
  <c r="DQ38" i="3"/>
  <c r="DR38" i="2"/>
  <c r="DR38" i="3"/>
  <c r="DS38" i="2"/>
  <c r="DS38" i="3"/>
  <c r="DT38" i="2"/>
  <c r="DT38" i="3"/>
  <c r="DU38" i="2"/>
  <c r="DU38" i="3"/>
  <c r="DV38" i="2"/>
  <c r="DV38" i="3"/>
  <c r="DW38" i="2"/>
  <c r="DW38" i="3"/>
  <c r="DX38" i="2"/>
  <c r="DX38" i="3"/>
  <c r="DY38" i="2"/>
  <c r="DY38" i="3"/>
  <c r="DZ38" i="2"/>
  <c r="DZ38" i="3"/>
  <c r="EB38" i="2"/>
  <c r="EB38" i="3"/>
  <c r="EC38" i="2"/>
  <c r="EC38" i="3"/>
  <c r="ED38" i="2"/>
  <c r="ED38" i="3"/>
  <c r="EE38" i="2"/>
  <c r="EE38" i="3"/>
  <c r="EF38" i="2"/>
  <c r="EF38" i="3"/>
  <c r="EG38" i="2"/>
  <c r="EG38" i="3"/>
  <c r="EH38" i="2"/>
  <c r="EH38" i="3"/>
  <c r="EI38" i="2"/>
  <c r="EI38" i="3"/>
  <c r="EJ38" i="2"/>
  <c r="EJ38" i="3"/>
  <c r="EK38" i="2"/>
  <c r="EK38" i="3"/>
  <c r="EL38" i="2"/>
  <c r="EL38" i="3"/>
  <c r="EM38" i="2"/>
  <c r="EM38" i="3"/>
  <c r="EN38" i="2"/>
  <c r="EN38" i="3"/>
  <c r="EO38" i="2"/>
  <c r="EO38" i="3"/>
  <c r="EP38" i="2"/>
  <c r="EP38" i="3"/>
  <c r="EQ38" i="2"/>
  <c r="EQ38" i="3"/>
  <c r="ER38" i="2"/>
  <c r="ER38" i="3"/>
  <c r="ES38" i="2"/>
  <c r="ES38" i="3"/>
  <c r="ET38" i="2"/>
  <c r="ET38" i="3"/>
  <c r="EU38" i="2"/>
  <c r="EU38" i="3"/>
  <c r="EV38" i="2"/>
  <c r="EV38" i="3"/>
  <c r="EW38" i="2"/>
  <c r="EW38" i="3"/>
  <c r="EX38" i="2"/>
  <c r="EX38" i="3"/>
  <c r="EY38" i="2"/>
  <c r="EY38" i="3"/>
  <c r="EZ38" i="2"/>
  <c r="EZ38" i="3"/>
  <c r="FA38" i="3"/>
  <c r="FB38" i="2"/>
  <c r="FB38" i="3"/>
  <c r="FC38" i="2"/>
  <c r="FC38" i="3"/>
  <c r="FE38" i="2"/>
  <c r="FE38" i="3"/>
  <c r="FF38" i="2"/>
  <c r="FF38" i="3"/>
  <c r="FG38" i="2"/>
  <c r="FG38" i="3"/>
  <c r="FH38" i="2"/>
  <c r="FH38" i="3"/>
  <c r="FI38" i="2"/>
  <c r="FI38" i="3"/>
  <c r="FJ38" i="2"/>
  <c r="FJ38" i="3"/>
  <c r="FK38" i="2"/>
  <c r="FK38" i="3"/>
  <c r="FL38" i="2"/>
  <c r="FL38" i="3"/>
  <c r="FM38" i="2"/>
  <c r="FM38" i="3"/>
  <c r="FN38" i="2"/>
  <c r="FN38" i="3"/>
  <c r="FO38" i="2"/>
  <c r="FO38" i="3"/>
  <c r="FP38" i="2"/>
  <c r="FP38" i="3"/>
  <c r="FQ38" i="2"/>
  <c r="FQ38" i="3"/>
  <c r="FR38" i="2"/>
  <c r="FR38" i="3"/>
  <c r="FS38" i="2"/>
  <c r="FS38" i="3"/>
  <c r="FT38" i="2"/>
  <c r="FT38" i="3"/>
  <c r="FU38" i="2"/>
  <c r="FU38" i="3"/>
  <c r="FV38" i="2"/>
  <c r="FV38" i="3"/>
  <c r="FW38" i="2"/>
  <c r="FW38" i="3"/>
  <c r="FX38" i="2"/>
  <c r="FX38" i="3"/>
  <c r="FY38" i="2"/>
  <c r="FY38" i="3"/>
  <c r="FZ38" i="2"/>
  <c r="FZ38" i="3"/>
  <c r="GA38" i="2"/>
  <c r="GA38" i="3"/>
  <c r="GB38" i="2"/>
  <c r="GB38" i="3"/>
  <c r="GC38" i="2"/>
  <c r="GC38" i="3"/>
  <c r="GD38" i="2"/>
  <c r="GD38" i="3"/>
  <c r="GE38" i="2"/>
  <c r="GE38" i="3"/>
  <c r="GF38" i="2"/>
  <c r="GF38" i="3"/>
  <c r="GG38" i="2"/>
  <c r="GG38" i="3"/>
  <c r="GH38" i="2"/>
  <c r="GH38" i="3"/>
  <c r="GI38" i="2"/>
  <c r="GI38" i="3"/>
  <c r="GJ38" i="2"/>
  <c r="GJ38" i="3"/>
  <c r="GK38" i="2"/>
  <c r="GK38" i="3"/>
  <c r="GM38" i="2"/>
  <c r="GM38" i="3"/>
  <c r="GN38" i="2"/>
  <c r="GN38" i="3"/>
  <c r="GO38" i="2"/>
  <c r="GO38" i="3"/>
  <c r="GP38" i="2"/>
  <c r="GP38" i="3"/>
  <c r="GQ38" i="2"/>
  <c r="GQ38" i="3"/>
  <c r="GR38" i="2"/>
  <c r="GR38" i="3"/>
  <c r="GT38" i="2"/>
  <c r="GT38" i="3"/>
  <c r="GV38" i="2"/>
  <c r="GV38" i="3"/>
  <c r="GW38" i="2"/>
  <c r="GW38" i="3"/>
  <c r="GX38" i="2"/>
  <c r="GX38" i="3"/>
  <c r="GY38" i="2"/>
  <c r="GY38" i="3"/>
  <c r="GZ38" i="2"/>
  <c r="GZ38" i="3"/>
  <c r="HB38" i="2"/>
  <c r="HB38" i="3"/>
  <c r="HC38" i="2"/>
  <c r="HC38" i="3"/>
  <c r="HD38" i="2"/>
  <c r="HD38" i="3"/>
  <c r="HE38" i="2"/>
  <c r="HE38" i="3"/>
  <c r="HF38" i="2"/>
  <c r="HF38" i="3"/>
  <c r="HG38" i="2"/>
  <c r="HG38" i="3"/>
  <c r="HH38" i="2"/>
  <c r="HH38" i="3"/>
  <c r="HI38" i="2"/>
  <c r="HI38" i="3"/>
  <c r="HJ38" i="2"/>
  <c r="HJ38" i="3"/>
  <c r="HK38" i="2"/>
  <c r="HK38" i="3"/>
  <c r="HL38" i="2"/>
  <c r="HL38" i="3"/>
  <c r="HM38" i="2"/>
  <c r="HM38" i="3"/>
  <c r="HO38" i="2"/>
  <c r="HO38" i="3"/>
  <c r="HP38" i="2"/>
  <c r="HP38" i="3"/>
  <c r="HQ38" i="2"/>
  <c r="HQ38" i="3"/>
  <c r="HT38" i="2"/>
  <c r="HT38" i="3"/>
  <c r="HU38" i="2"/>
  <c r="HU38" i="3"/>
  <c r="HV38" i="2"/>
  <c r="HV38" i="3"/>
  <c r="HW38" i="2"/>
  <c r="HW38" i="3"/>
  <c r="HX38" i="2"/>
  <c r="HX38" i="3"/>
  <c r="HY38" i="2"/>
  <c r="HY38" i="3"/>
  <c r="HZ38" i="2"/>
  <c r="HZ38" i="3"/>
  <c r="IA38" i="2"/>
  <c r="IA38" i="3"/>
  <c r="IC38" i="2"/>
  <c r="IC38" i="3"/>
  <c r="ID38" i="2"/>
  <c r="ID38" i="3"/>
  <c r="IE38" i="2"/>
  <c r="IE38" i="3"/>
  <c r="IF38" i="2"/>
  <c r="IF38" i="3"/>
  <c r="IG38" i="2"/>
  <c r="IG38" i="3"/>
  <c r="E39" i="3"/>
  <c r="F39" i="2"/>
  <c r="F39" i="3"/>
  <c r="G39" i="2"/>
  <c r="G39" i="3"/>
  <c r="H39" i="2"/>
  <c r="H39" i="3"/>
  <c r="I39" i="2"/>
  <c r="I39" i="3"/>
  <c r="K39" i="2"/>
  <c r="K39" i="3"/>
  <c r="L39" i="2"/>
  <c r="L39" i="3"/>
  <c r="O39" i="2"/>
  <c r="O39" i="3"/>
  <c r="P39" i="2"/>
  <c r="P39" i="3"/>
  <c r="Q39" i="2"/>
  <c r="Q39" i="3"/>
  <c r="R39" i="2"/>
  <c r="R39" i="3"/>
  <c r="S39" i="2"/>
  <c r="S39" i="3"/>
  <c r="T39" i="2"/>
  <c r="T39" i="3"/>
  <c r="V39" i="2"/>
  <c r="V39" i="3"/>
  <c r="X39" i="2"/>
  <c r="X39" i="3"/>
  <c r="Y39" i="2"/>
  <c r="Y39" i="3"/>
  <c r="AA39" i="2"/>
  <c r="AA39" i="3"/>
  <c r="AD39" i="2"/>
  <c r="AD39" i="3"/>
  <c r="AE39" i="2"/>
  <c r="AE39" i="3"/>
  <c r="AF39" i="2"/>
  <c r="AF39" i="3"/>
  <c r="AG39" i="2"/>
  <c r="AG39" i="3"/>
  <c r="AH39" i="2"/>
  <c r="AH39" i="3"/>
  <c r="AJ39" i="2"/>
  <c r="AJ39" i="3"/>
  <c r="AK39" i="2"/>
  <c r="AK39" i="3"/>
  <c r="AM39" i="2"/>
  <c r="AM39" i="3"/>
  <c r="AN39" i="2"/>
  <c r="AN39" i="3"/>
  <c r="AO39" i="2"/>
  <c r="AO39" i="3"/>
  <c r="AP39" i="2"/>
  <c r="AP39" i="3"/>
  <c r="AS39" i="2"/>
  <c r="AS39" i="3"/>
  <c r="AT39" i="2"/>
  <c r="AT39" i="3"/>
  <c r="AV39" i="2"/>
  <c r="AV39" i="3"/>
  <c r="AW39" i="2"/>
  <c r="AW39" i="3"/>
  <c r="AX39" i="2"/>
  <c r="AX39" i="3"/>
  <c r="AY39" i="3"/>
  <c r="BA39" i="2"/>
  <c r="BA39" i="3"/>
  <c r="BB39" i="2"/>
  <c r="BB39" i="3"/>
  <c r="BC39" i="2"/>
  <c r="BC39" i="3"/>
  <c r="BE39" i="2"/>
  <c r="BE39" i="3"/>
  <c r="BF39" i="2"/>
  <c r="BF39" i="3"/>
  <c r="BH39" i="2"/>
  <c r="BH39" i="3"/>
  <c r="BI39" i="2"/>
  <c r="BI39" i="3"/>
  <c r="BN39" i="2"/>
  <c r="BN39" i="3"/>
  <c r="BO39" i="2"/>
  <c r="BO39" i="3"/>
  <c r="BR39" i="2"/>
  <c r="BR39" i="3"/>
  <c r="BS39" i="2"/>
  <c r="BS39" i="3"/>
  <c r="BT39" i="2"/>
  <c r="BT39" i="3"/>
  <c r="BU39" i="2"/>
  <c r="BU39" i="3"/>
  <c r="BX39" i="2"/>
  <c r="BX39" i="3"/>
  <c r="BY39" i="2"/>
  <c r="BY39" i="3"/>
  <c r="BZ39" i="2"/>
  <c r="BZ39" i="3"/>
  <c r="CB39" i="2"/>
  <c r="CB39" i="3"/>
  <c r="CE39" i="2"/>
  <c r="CE39" i="3"/>
  <c r="CG39" i="2"/>
  <c r="CG39" i="3"/>
  <c r="CH39" i="2"/>
  <c r="CH39" i="3"/>
  <c r="CI39" i="2"/>
  <c r="CI39" i="3"/>
  <c r="CJ39" i="2"/>
  <c r="CJ39" i="3"/>
  <c r="CL39" i="2"/>
  <c r="CL39" i="3"/>
  <c r="CN39" i="2"/>
  <c r="CN39" i="3"/>
  <c r="CQ39" i="2"/>
  <c r="CQ39" i="3"/>
  <c r="CS39" i="2"/>
  <c r="CS39" i="3"/>
  <c r="CT39" i="2"/>
  <c r="CT39" i="3"/>
  <c r="CU39" i="2"/>
  <c r="CU39" i="3"/>
  <c r="CW39" i="2"/>
  <c r="CW39" i="3"/>
  <c r="CX39" i="2"/>
  <c r="CX39" i="3"/>
  <c r="CY39" i="2"/>
  <c r="CY39" i="3"/>
  <c r="CZ39" i="2"/>
  <c r="CZ39" i="3"/>
  <c r="DA39" i="2"/>
  <c r="DA39" i="3"/>
  <c r="DB39" i="2"/>
  <c r="DB39" i="3"/>
  <c r="DC39" i="2"/>
  <c r="DC39" i="3"/>
  <c r="DE39" i="2"/>
  <c r="DE39" i="3"/>
  <c r="DF39" i="2"/>
  <c r="DF39" i="3"/>
  <c r="DG39" i="2"/>
  <c r="DG39" i="3"/>
  <c r="DH39" i="2"/>
  <c r="DH39" i="3"/>
  <c r="DI39" i="2"/>
  <c r="DI39" i="3"/>
  <c r="DJ39" i="2"/>
  <c r="DJ39" i="3"/>
  <c r="DK39" i="2"/>
  <c r="DK39" i="3"/>
  <c r="DL39" i="2"/>
  <c r="DL39" i="3"/>
  <c r="DM39" i="2"/>
  <c r="DM39" i="3"/>
  <c r="DN39" i="2"/>
  <c r="DN39" i="3"/>
  <c r="DO39" i="2"/>
  <c r="DO39" i="3"/>
  <c r="DP39" i="2"/>
  <c r="DP39" i="3"/>
  <c r="DQ39" i="2"/>
  <c r="DQ39" i="3"/>
  <c r="DR39" i="2"/>
  <c r="DR39" i="3"/>
  <c r="DS39" i="2"/>
  <c r="DS39" i="3"/>
  <c r="DT39" i="2"/>
  <c r="DT39" i="3"/>
  <c r="DU39" i="2"/>
  <c r="DU39" i="3"/>
  <c r="DV39" i="2"/>
  <c r="DV39" i="3"/>
  <c r="DW39" i="2"/>
  <c r="DW39" i="3"/>
  <c r="DX39" i="2"/>
  <c r="DX39" i="3"/>
  <c r="DY39" i="2"/>
  <c r="DY39" i="3"/>
  <c r="DZ39" i="2"/>
  <c r="DZ39" i="3"/>
  <c r="EB39" i="2"/>
  <c r="EB39" i="3"/>
  <c r="EC39" i="2"/>
  <c r="EC39" i="3"/>
  <c r="ED39" i="2"/>
  <c r="ED39" i="3"/>
  <c r="EE39" i="2"/>
  <c r="EE39" i="3"/>
  <c r="EF39" i="2"/>
  <c r="EF39" i="3"/>
  <c r="EG39" i="2"/>
  <c r="EG39" i="3"/>
  <c r="EH39" i="2"/>
  <c r="EH39" i="3"/>
  <c r="EI39" i="2"/>
  <c r="EI39" i="3"/>
  <c r="EJ39" i="2"/>
  <c r="EJ39" i="3"/>
  <c r="EK39" i="2"/>
  <c r="EK39" i="3"/>
  <c r="EL39" i="2"/>
  <c r="EL39" i="3"/>
  <c r="EM39" i="2"/>
  <c r="EM39" i="3"/>
  <c r="EN39" i="2"/>
  <c r="EN39" i="3"/>
  <c r="EO39" i="2"/>
  <c r="EO39" i="3"/>
  <c r="EP39" i="2"/>
  <c r="EP39" i="3"/>
  <c r="EQ39" i="2"/>
  <c r="EQ39" i="3"/>
  <c r="ER39" i="2"/>
  <c r="ER39" i="3"/>
  <c r="ES39" i="2"/>
  <c r="ES39" i="3"/>
  <c r="ET39" i="2"/>
  <c r="ET39" i="3"/>
  <c r="EU39" i="2"/>
  <c r="EU39" i="3"/>
  <c r="EV39" i="2"/>
  <c r="EV39" i="3"/>
  <c r="EW39" i="2"/>
  <c r="EW39" i="3"/>
  <c r="EX39" i="2"/>
  <c r="EX39" i="3"/>
  <c r="EY39" i="2"/>
  <c r="EY39" i="3"/>
  <c r="EZ39" i="2"/>
  <c r="EZ39" i="3"/>
  <c r="FA39" i="3"/>
  <c r="FB39" i="2"/>
  <c r="FB39" i="3"/>
  <c r="FC39" i="2"/>
  <c r="FC39" i="3"/>
  <c r="FE39" i="2"/>
  <c r="FE39" i="3"/>
  <c r="FF39" i="2"/>
  <c r="FF39" i="3"/>
  <c r="FG39" i="2"/>
  <c r="FG39" i="3"/>
  <c r="FH39" i="2"/>
  <c r="FH39" i="3"/>
  <c r="FI39" i="2"/>
  <c r="FI39" i="3"/>
  <c r="FJ39" i="2"/>
  <c r="FJ39" i="3"/>
  <c r="FK39" i="2"/>
  <c r="FK39" i="3"/>
  <c r="FL39" i="2"/>
  <c r="FL39" i="3"/>
  <c r="FM39" i="2"/>
  <c r="FM39" i="3"/>
  <c r="FN39" i="2"/>
  <c r="FN39" i="3"/>
  <c r="FO39" i="2"/>
  <c r="FO39" i="3"/>
  <c r="FP39" i="2"/>
  <c r="FP39" i="3"/>
  <c r="FQ39" i="2"/>
  <c r="FQ39" i="3"/>
  <c r="FR39" i="2"/>
  <c r="FR39" i="3"/>
  <c r="FS39" i="2"/>
  <c r="FS39" i="3"/>
  <c r="FT39" i="2"/>
  <c r="FT39" i="3"/>
  <c r="FU39" i="2"/>
  <c r="FU39" i="3"/>
  <c r="FV39" i="2"/>
  <c r="FV39" i="3"/>
  <c r="FW39" i="2"/>
  <c r="FW39" i="3"/>
  <c r="FX39" i="2"/>
  <c r="FX39" i="3"/>
  <c r="FY39" i="2"/>
  <c r="FY39" i="3"/>
  <c r="FZ39" i="2"/>
  <c r="FZ39" i="3"/>
  <c r="GA39" i="2"/>
  <c r="GA39" i="3"/>
  <c r="GB39" i="2"/>
  <c r="GB39" i="3"/>
  <c r="GC39" i="2"/>
  <c r="GC39" i="3"/>
  <c r="GD39" i="2"/>
  <c r="GD39" i="3"/>
  <c r="GE39" i="2"/>
  <c r="GE39" i="3"/>
  <c r="GF39" i="2"/>
  <c r="GF39" i="3"/>
  <c r="GG39" i="2"/>
  <c r="GG39" i="3"/>
  <c r="GH39" i="2"/>
  <c r="GH39" i="3"/>
  <c r="GI39" i="2"/>
  <c r="GI39" i="3"/>
  <c r="GJ39" i="2"/>
  <c r="GJ39" i="3"/>
  <c r="GK39" i="2"/>
  <c r="GK39" i="3"/>
  <c r="GM39" i="2"/>
  <c r="GM39" i="3"/>
  <c r="GN39" i="2"/>
  <c r="GN39" i="3"/>
  <c r="GO39" i="2"/>
  <c r="GO39" i="3"/>
  <c r="GP39" i="2"/>
  <c r="GP39" i="3"/>
  <c r="GQ39" i="2"/>
  <c r="GQ39" i="3"/>
  <c r="GR39" i="2"/>
  <c r="GR39" i="3"/>
  <c r="GT39" i="2"/>
  <c r="GT39" i="3"/>
  <c r="GV39" i="2"/>
  <c r="GV39" i="3"/>
  <c r="GW39" i="2"/>
  <c r="GW39" i="3"/>
  <c r="GX39" i="2"/>
  <c r="GX39" i="3"/>
  <c r="GY39" i="2"/>
  <c r="GY39" i="3"/>
  <c r="GZ39" i="2"/>
  <c r="GZ39" i="3"/>
  <c r="HB39" i="2"/>
  <c r="HB39" i="3"/>
  <c r="HC39" i="2"/>
  <c r="HC39" i="3"/>
  <c r="HD39" i="2"/>
  <c r="HD39" i="3"/>
  <c r="HE39" i="2"/>
  <c r="HE39" i="3"/>
  <c r="HF39" i="2"/>
  <c r="HF39" i="3"/>
  <c r="HG39" i="2"/>
  <c r="HG39" i="3"/>
  <c r="HH39" i="2"/>
  <c r="HH39" i="3"/>
  <c r="HI39" i="2"/>
  <c r="HI39" i="3"/>
  <c r="HJ39" i="2"/>
  <c r="HJ39" i="3"/>
  <c r="HK39" i="2"/>
  <c r="HK39" i="3"/>
  <c r="HL39" i="2"/>
  <c r="HL39" i="3"/>
  <c r="HM39" i="2"/>
  <c r="HM39" i="3"/>
  <c r="HO39" i="2"/>
  <c r="HO39" i="3"/>
  <c r="HP39" i="2"/>
  <c r="HP39" i="3"/>
  <c r="HQ39" i="2"/>
  <c r="HQ39" i="3"/>
  <c r="HT39" i="2"/>
  <c r="HT39" i="3"/>
  <c r="HU39" i="2"/>
  <c r="HU39" i="3"/>
  <c r="HV39" i="2"/>
  <c r="HV39" i="3"/>
  <c r="HW39" i="2"/>
  <c r="HW39" i="3"/>
  <c r="HX39" i="2"/>
  <c r="HX39" i="3"/>
  <c r="HY39" i="2"/>
  <c r="HY39" i="3"/>
  <c r="HZ39" i="2"/>
  <c r="HZ39" i="3"/>
  <c r="IA39" i="2"/>
  <c r="IA39" i="3"/>
  <c r="IC39" i="2"/>
  <c r="IC39" i="3"/>
  <c r="ID39" i="2"/>
  <c r="ID39" i="3"/>
  <c r="IE39" i="2"/>
  <c r="IE39" i="3"/>
  <c r="IF39" i="2"/>
  <c r="IF39" i="3"/>
  <c r="IG39" i="2"/>
  <c r="IG39" i="3"/>
  <c r="E40" i="3"/>
  <c r="F40" i="2"/>
  <c r="F40" i="3"/>
  <c r="G40" i="2"/>
  <c r="G40" i="3"/>
  <c r="H40" i="2"/>
  <c r="H40" i="3"/>
  <c r="I40" i="2"/>
  <c r="I40" i="3"/>
  <c r="K40" i="2"/>
  <c r="K40" i="3"/>
  <c r="L40" i="2"/>
  <c r="L40" i="3"/>
  <c r="O40" i="2"/>
  <c r="O40" i="3"/>
  <c r="P40" i="2"/>
  <c r="P40" i="3"/>
  <c r="Q40" i="2"/>
  <c r="Q40" i="3"/>
  <c r="R40" i="2"/>
  <c r="R40" i="3"/>
  <c r="S40" i="2"/>
  <c r="S40" i="3"/>
  <c r="T40" i="2"/>
  <c r="T40" i="3"/>
  <c r="V40" i="2"/>
  <c r="V40" i="3"/>
  <c r="X40" i="2"/>
  <c r="X40" i="3"/>
  <c r="Y40" i="2"/>
  <c r="Y40" i="3"/>
  <c r="AA40" i="2"/>
  <c r="AA40" i="3"/>
  <c r="AD40" i="2"/>
  <c r="AD40" i="3"/>
  <c r="AE40" i="2"/>
  <c r="AE40" i="3"/>
  <c r="AF40" i="2"/>
  <c r="AF40" i="3"/>
  <c r="AG40" i="2"/>
  <c r="AG40" i="3"/>
  <c r="AH40" i="2"/>
  <c r="AH40" i="3"/>
  <c r="AJ40" i="2"/>
  <c r="AJ40" i="3"/>
  <c r="AK40" i="2"/>
  <c r="AK40" i="3"/>
  <c r="AM40" i="2"/>
  <c r="AM40" i="3"/>
  <c r="AN40" i="2"/>
  <c r="AN40" i="3"/>
  <c r="AO40" i="2"/>
  <c r="AO40" i="3"/>
  <c r="AP40" i="2"/>
  <c r="AP40" i="3"/>
  <c r="AS40" i="2"/>
  <c r="AS40" i="3"/>
  <c r="AT40" i="2"/>
  <c r="AT40" i="3"/>
  <c r="AV40" i="2"/>
  <c r="AV40" i="3"/>
  <c r="AW40" i="2"/>
  <c r="AW40" i="3"/>
  <c r="AX40" i="2"/>
  <c r="AX40" i="3"/>
  <c r="AY40" i="3"/>
  <c r="BA40" i="2"/>
  <c r="BA40" i="3"/>
  <c r="BB40" i="2"/>
  <c r="BB40" i="3"/>
  <c r="BC40" i="2"/>
  <c r="BC40" i="3"/>
  <c r="BE40" i="2"/>
  <c r="BE40" i="3"/>
  <c r="BF40" i="2"/>
  <c r="BF40" i="3"/>
  <c r="BH40" i="2"/>
  <c r="BH40" i="3"/>
  <c r="BI40" i="2"/>
  <c r="BI40" i="3"/>
  <c r="BN40" i="2"/>
  <c r="BN40" i="3"/>
  <c r="BO40" i="2"/>
  <c r="BO40" i="3"/>
  <c r="BR40" i="2"/>
  <c r="BR40" i="3"/>
  <c r="BS40" i="2"/>
  <c r="BS40" i="3"/>
  <c r="BT40" i="2"/>
  <c r="BT40" i="3"/>
  <c r="BU40" i="2"/>
  <c r="BU40" i="3"/>
  <c r="BX40" i="2"/>
  <c r="BX40" i="3"/>
  <c r="BY40" i="2"/>
  <c r="BY40" i="3"/>
  <c r="BZ40" i="2"/>
  <c r="BZ40" i="3"/>
  <c r="CB40" i="2"/>
  <c r="CB40" i="3"/>
  <c r="CE40" i="2"/>
  <c r="CE40" i="3"/>
  <c r="CG40" i="2"/>
  <c r="CG40" i="3"/>
  <c r="CH40" i="2"/>
  <c r="CH40" i="3"/>
  <c r="CI40" i="2"/>
  <c r="CI40" i="3"/>
  <c r="CJ40" i="2"/>
  <c r="CJ40" i="3"/>
  <c r="CL40" i="2"/>
  <c r="CL40" i="3"/>
  <c r="CN40" i="2"/>
  <c r="CN40" i="3"/>
  <c r="CQ40" i="2"/>
  <c r="CQ40" i="3"/>
  <c r="CS40" i="2"/>
  <c r="CS40" i="3"/>
  <c r="CT40" i="2"/>
  <c r="CT40" i="3"/>
  <c r="CU40" i="2"/>
  <c r="CU40" i="3"/>
  <c r="CW40" i="2"/>
  <c r="CW40" i="3"/>
  <c r="CX40" i="2"/>
  <c r="CX40" i="3"/>
  <c r="CY40" i="2"/>
  <c r="CY40" i="3"/>
  <c r="CZ40" i="2"/>
  <c r="CZ40" i="3"/>
  <c r="DA40" i="2"/>
  <c r="DA40" i="3"/>
  <c r="DB40" i="2"/>
  <c r="DB40" i="3"/>
  <c r="DC40" i="2"/>
  <c r="DC40" i="3"/>
  <c r="DE40" i="2"/>
  <c r="DE40" i="3"/>
  <c r="DF40" i="2"/>
  <c r="DF40" i="3"/>
  <c r="DG40" i="2"/>
  <c r="DG40" i="3"/>
  <c r="DH40" i="2"/>
  <c r="DH40" i="3"/>
  <c r="DI40" i="2"/>
  <c r="DI40" i="3"/>
  <c r="DJ40" i="2"/>
  <c r="DJ40" i="3"/>
  <c r="DK40" i="2"/>
  <c r="DK40" i="3"/>
  <c r="DL40" i="2"/>
  <c r="DL40" i="3"/>
  <c r="DM40" i="2"/>
  <c r="DM40" i="3"/>
  <c r="DN40" i="2"/>
  <c r="DN40" i="3"/>
  <c r="DO40" i="2"/>
  <c r="DO40" i="3"/>
  <c r="DP40" i="2"/>
  <c r="DP40" i="3"/>
  <c r="DQ40" i="2"/>
  <c r="DQ40" i="3"/>
  <c r="DR40" i="2"/>
  <c r="DR40" i="3"/>
  <c r="DS40" i="2"/>
  <c r="DS40" i="3"/>
  <c r="DT40" i="2"/>
  <c r="DT40" i="3"/>
  <c r="DU40" i="2"/>
  <c r="DU40" i="3"/>
  <c r="DV40" i="2"/>
  <c r="DV40" i="3"/>
  <c r="DW40" i="2"/>
  <c r="DW40" i="3"/>
  <c r="DX40" i="2"/>
  <c r="DX40" i="3"/>
  <c r="DY40" i="2"/>
  <c r="DY40" i="3"/>
  <c r="DZ40" i="2"/>
  <c r="DZ40" i="3"/>
  <c r="EB40" i="2"/>
  <c r="EB40" i="3"/>
  <c r="EC40" i="2"/>
  <c r="EC40" i="3"/>
  <c r="ED40" i="2"/>
  <c r="ED40" i="3"/>
  <c r="EE40" i="2"/>
  <c r="EE40" i="3"/>
  <c r="EF40" i="2"/>
  <c r="EF40" i="3"/>
  <c r="EG40" i="2"/>
  <c r="EG40" i="3"/>
  <c r="EH40" i="2"/>
  <c r="EH40" i="3"/>
  <c r="EI40" i="2"/>
  <c r="EI40" i="3"/>
  <c r="EJ40" i="2"/>
  <c r="EJ40" i="3"/>
  <c r="EK40" i="2"/>
  <c r="EK40" i="3"/>
  <c r="EL40" i="2"/>
  <c r="EL40" i="3"/>
  <c r="EM40" i="2"/>
  <c r="EM40" i="3"/>
  <c r="EN40" i="2"/>
  <c r="EN40" i="3"/>
  <c r="EO40" i="2"/>
  <c r="EO40" i="3"/>
  <c r="EP40" i="2"/>
  <c r="EP40" i="3"/>
  <c r="EQ40" i="2"/>
  <c r="EQ40" i="3"/>
  <c r="ER40" i="2"/>
  <c r="ER40" i="3"/>
  <c r="ES40" i="2"/>
  <c r="ES40" i="3"/>
  <c r="ET40" i="2"/>
  <c r="ET40" i="3"/>
  <c r="EU40" i="2"/>
  <c r="EU40" i="3"/>
  <c r="EV40" i="2"/>
  <c r="EV40" i="3"/>
  <c r="EW40" i="2"/>
  <c r="EW40" i="3"/>
  <c r="EX40" i="2"/>
  <c r="EX40" i="3"/>
  <c r="EY40" i="2"/>
  <c r="EY40" i="3"/>
  <c r="EZ40" i="2"/>
  <c r="EZ40" i="3"/>
  <c r="FA40" i="3"/>
  <c r="FB40" i="2"/>
  <c r="FB40" i="3"/>
  <c r="FC40" i="2"/>
  <c r="FC40" i="3"/>
  <c r="FE40" i="2"/>
  <c r="FE40" i="3"/>
  <c r="FF40" i="2"/>
  <c r="FF40" i="3"/>
  <c r="FG40" i="2"/>
  <c r="FG40" i="3"/>
  <c r="FH40" i="2"/>
  <c r="FH40" i="3"/>
  <c r="FI40" i="2"/>
  <c r="FI40" i="3"/>
  <c r="FJ40" i="2"/>
  <c r="FJ40" i="3"/>
  <c r="FK40" i="2"/>
  <c r="FK40" i="3"/>
  <c r="FL40" i="2"/>
  <c r="FL40" i="3"/>
  <c r="FM40" i="2"/>
  <c r="FM40" i="3"/>
  <c r="FN40" i="2"/>
  <c r="FN40" i="3"/>
  <c r="FO40" i="2"/>
  <c r="FO40" i="3"/>
  <c r="FP40" i="2"/>
  <c r="FP40" i="3"/>
  <c r="FQ40" i="2"/>
  <c r="FQ40" i="3"/>
  <c r="FR40" i="2"/>
  <c r="FR40" i="3"/>
  <c r="FS40" i="2"/>
  <c r="FS40" i="3"/>
  <c r="FT40" i="2"/>
  <c r="FT40" i="3"/>
  <c r="FU40" i="2"/>
  <c r="FU40" i="3"/>
  <c r="FV40" i="2"/>
  <c r="FV40" i="3"/>
  <c r="FW40" i="2"/>
  <c r="FW40" i="3"/>
  <c r="FX40" i="2"/>
  <c r="FX40" i="3"/>
  <c r="FY40" i="2"/>
  <c r="FY40" i="3"/>
  <c r="FZ40" i="2"/>
  <c r="FZ40" i="3"/>
  <c r="GA40" i="2"/>
  <c r="GA40" i="3"/>
  <c r="GB40" i="2"/>
  <c r="GB40" i="3"/>
  <c r="GC40" i="2"/>
  <c r="GC40" i="3"/>
  <c r="GD40" i="2"/>
  <c r="GD40" i="3"/>
  <c r="GE40" i="2"/>
  <c r="GE40" i="3"/>
  <c r="GF40" i="2"/>
  <c r="GF40" i="3"/>
  <c r="GG40" i="2"/>
  <c r="GG40" i="3"/>
  <c r="GH40" i="2"/>
  <c r="GH40" i="3"/>
  <c r="GI40" i="2"/>
  <c r="GI40" i="3"/>
  <c r="GJ40" i="2"/>
  <c r="GJ40" i="3"/>
  <c r="GK40" i="2"/>
  <c r="GK40" i="3"/>
  <c r="GM40" i="2"/>
  <c r="GM40" i="3"/>
  <c r="GN40" i="2"/>
  <c r="GN40" i="3"/>
  <c r="GO40" i="2"/>
  <c r="GO40" i="3"/>
  <c r="GP40" i="2"/>
  <c r="GP40" i="3"/>
  <c r="GQ40" i="2"/>
  <c r="GQ40" i="3"/>
  <c r="GR40" i="2"/>
  <c r="GR40" i="3"/>
  <c r="GT40" i="2"/>
  <c r="GT40" i="3"/>
  <c r="GV40" i="2"/>
  <c r="GV40" i="3"/>
  <c r="GW40" i="2"/>
  <c r="GW40" i="3"/>
  <c r="GX40" i="2"/>
  <c r="GX40" i="3"/>
  <c r="GY40" i="2"/>
  <c r="GY40" i="3"/>
  <c r="GZ40" i="2"/>
  <c r="GZ40" i="3"/>
  <c r="HB40" i="2"/>
  <c r="HB40" i="3"/>
  <c r="HC40" i="2"/>
  <c r="HC40" i="3"/>
  <c r="HD40" i="2"/>
  <c r="HD40" i="3"/>
  <c r="HE40" i="2"/>
  <c r="HE40" i="3"/>
  <c r="HF40" i="2"/>
  <c r="HF40" i="3"/>
  <c r="HG40" i="2"/>
  <c r="HG40" i="3"/>
  <c r="HH40" i="2"/>
  <c r="HH40" i="3"/>
  <c r="HI40" i="2"/>
  <c r="HI40" i="3"/>
  <c r="HJ40" i="2"/>
  <c r="HJ40" i="3"/>
  <c r="HK40" i="2"/>
  <c r="HK40" i="3"/>
  <c r="HL40" i="2"/>
  <c r="HL40" i="3"/>
  <c r="HM40" i="2"/>
  <c r="HM40" i="3"/>
  <c r="HO40" i="2"/>
  <c r="HO40" i="3"/>
  <c r="HP40" i="2"/>
  <c r="HP40" i="3"/>
  <c r="HQ40" i="2"/>
  <c r="HQ40" i="3"/>
  <c r="HT40" i="2"/>
  <c r="HT40" i="3"/>
  <c r="HU40" i="2"/>
  <c r="HU40" i="3"/>
  <c r="HV40" i="2"/>
  <c r="HV40" i="3"/>
  <c r="HW40" i="2"/>
  <c r="HW40" i="3"/>
  <c r="HX40" i="2"/>
  <c r="HX40" i="3"/>
  <c r="HY40" i="2"/>
  <c r="HY40" i="3"/>
  <c r="HZ40" i="2"/>
  <c r="HZ40" i="3"/>
  <c r="IA40" i="2"/>
  <c r="IA40" i="3"/>
  <c r="IC40" i="2"/>
  <c r="IC40" i="3"/>
  <c r="ID40" i="2"/>
  <c r="ID40" i="3"/>
  <c r="IE40" i="2"/>
  <c r="IE40" i="3"/>
  <c r="IF40" i="2"/>
  <c r="IF40" i="3"/>
  <c r="IG40" i="2"/>
  <c r="IG40" i="3"/>
  <c r="E41" i="3"/>
  <c r="F41" i="2"/>
  <c r="F41" i="3"/>
  <c r="G41" i="2"/>
  <c r="G41" i="3"/>
  <c r="H41" i="2"/>
  <c r="H41" i="3"/>
  <c r="I41" i="2"/>
  <c r="I41" i="3"/>
  <c r="K41" i="2"/>
  <c r="K41" i="3"/>
  <c r="L41" i="2"/>
  <c r="L41" i="3"/>
  <c r="O41" i="2"/>
  <c r="O41" i="3"/>
  <c r="P41" i="2"/>
  <c r="P41" i="3"/>
  <c r="Q41" i="2"/>
  <c r="Q41" i="3"/>
  <c r="R41" i="2"/>
  <c r="R41" i="3"/>
  <c r="S41" i="2"/>
  <c r="S41" i="3"/>
  <c r="T41" i="2"/>
  <c r="T41" i="3"/>
  <c r="V41" i="2"/>
  <c r="V41" i="3"/>
  <c r="X41" i="2"/>
  <c r="X41" i="3"/>
  <c r="Y41" i="2"/>
  <c r="Y41" i="3"/>
  <c r="AA41" i="2"/>
  <c r="AA41" i="3"/>
  <c r="AD41" i="2"/>
  <c r="AD41" i="3"/>
  <c r="AE41" i="2"/>
  <c r="AE41" i="3"/>
  <c r="AF41" i="2"/>
  <c r="AF41" i="3"/>
  <c r="AG41" i="2"/>
  <c r="AG41" i="3"/>
  <c r="AH41" i="2"/>
  <c r="AH41" i="3"/>
  <c r="AJ41" i="2"/>
  <c r="AJ41" i="3"/>
  <c r="AK41" i="2"/>
  <c r="AK41" i="3"/>
  <c r="AM41" i="2"/>
  <c r="AM41" i="3"/>
  <c r="AN41" i="2"/>
  <c r="AN41" i="3"/>
  <c r="AO41" i="2"/>
  <c r="AO41" i="3"/>
  <c r="AP41" i="2"/>
  <c r="AP41" i="3"/>
  <c r="AS41" i="2"/>
  <c r="AS41" i="3"/>
  <c r="AT41" i="2"/>
  <c r="AT41" i="3"/>
  <c r="AV41" i="2"/>
  <c r="AV41" i="3"/>
  <c r="AW41" i="2"/>
  <c r="AW41" i="3"/>
  <c r="AX41" i="2"/>
  <c r="AX41" i="3"/>
  <c r="AY41" i="3"/>
  <c r="BA41" i="2"/>
  <c r="BA41" i="3"/>
  <c r="BB41" i="2"/>
  <c r="BB41" i="3"/>
  <c r="BC41" i="2"/>
  <c r="BC41" i="3"/>
  <c r="BE41" i="2"/>
  <c r="BE41" i="3"/>
  <c r="BF41" i="2"/>
  <c r="BF41" i="3"/>
  <c r="BH41" i="2"/>
  <c r="BH41" i="3"/>
  <c r="BI41" i="2"/>
  <c r="BI41" i="3"/>
  <c r="BN41" i="2"/>
  <c r="BN41" i="3"/>
  <c r="BO41" i="2"/>
  <c r="BO41" i="3"/>
  <c r="BR41" i="2"/>
  <c r="BR41" i="3"/>
  <c r="BS41" i="2"/>
  <c r="BS41" i="3"/>
  <c r="BT41" i="2"/>
  <c r="BT41" i="3"/>
  <c r="BU41" i="2"/>
  <c r="BU41" i="3"/>
  <c r="BX41" i="2"/>
  <c r="BX41" i="3"/>
  <c r="BY41" i="2"/>
  <c r="BY41" i="3"/>
  <c r="BZ41" i="2"/>
  <c r="BZ41" i="3"/>
  <c r="CB41" i="2"/>
  <c r="CB41" i="3"/>
  <c r="CE41" i="2"/>
  <c r="CE41" i="3"/>
  <c r="CG41" i="2"/>
  <c r="CG41" i="3"/>
  <c r="CH41" i="2"/>
  <c r="CH41" i="3"/>
  <c r="CI41" i="2"/>
  <c r="CI41" i="3"/>
  <c r="CJ41" i="2"/>
  <c r="CJ41" i="3"/>
  <c r="CL41" i="2"/>
  <c r="CL41" i="3"/>
  <c r="CN41" i="2"/>
  <c r="CN41" i="3"/>
  <c r="CQ41" i="2"/>
  <c r="CQ41" i="3"/>
  <c r="CS41" i="2"/>
  <c r="CS41" i="3"/>
  <c r="CT41" i="2"/>
  <c r="CT41" i="3"/>
  <c r="CU41" i="2"/>
  <c r="CU41" i="3"/>
  <c r="CW41" i="2"/>
  <c r="CW41" i="3"/>
  <c r="CX41" i="2"/>
  <c r="CX41" i="3"/>
  <c r="CY41" i="2"/>
  <c r="CY41" i="3"/>
  <c r="CZ41" i="2"/>
  <c r="CZ41" i="3"/>
  <c r="DA41" i="2"/>
  <c r="DA41" i="3"/>
  <c r="DB41" i="2"/>
  <c r="DB41" i="3"/>
  <c r="DC41" i="2"/>
  <c r="DC41" i="3"/>
  <c r="DE41" i="2"/>
  <c r="DE41" i="3"/>
  <c r="DF41" i="2"/>
  <c r="DF41" i="3"/>
  <c r="DG41" i="2"/>
  <c r="DG41" i="3"/>
  <c r="DH41" i="2"/>
  <c r="DH41" i="3"/>
  <c r="DI41" i="2"/>
  <c r="DI41" i="3"/>
  <c r="DJ41" i="2"/>
  <c r="DJ41" i="3"/>
  <c r="DK41" i="2"/>
  <c r="DK41" i="3"/>
  <c r="DL41" i="2"/>
  <c r="DL41" i="3"/>
  <c r="DM41" i="2"/>
  <c r="DM41" i="3"/>
  <c r="DN41" i="2"/>
  <c r="DN41" i="3"/>
  <c r="DO41" i="2"/>
  <c r="DO41" i="3"/>
  <c r="DP41" i="2"/>
  <c r="DP41" i="3"/>
  <c r="DQ41" i="2"/>
  <c r="DQ41" i="3"/>
  <c r="DR41" i="2"/>
  <c r="DR41" i="3"/>
  <c r="DS41" i="2"/>
  <c r="DS41" i="3"/>
  <c r="DT41" i="2"/>
  <c r="DT41" i="3"/>
  <c r="DU41" i="2"/>
  <c r="DU41" i="3"/>
  <c r="DV41" i="2"/>
  <c r="DV41" i="3"/>
  <c r="DW41" i="2"/>
  <c r="DW41" i="3"/>
  <c r="DX41" i="2"/>
  <c r="DX41" i="3"/>
  <c r="DY41" i="2"/>
  <c r="DY41" i="3"/>
  <c r="DZ41" i="2"/>
  <c r="DZ41" i="3"/>
  <c r="EB41" i="2"/>
  <c r="EB41" i="3"/>
  <c r="EC41" i="2"/>
  <c r="EC41" i="3"/>
  <c r="ED41" i="2"/>
  <c r="ED41" i="3"/>
  <c r="EE41" i="2"/>
  <c r="EE41" i="3"/>
  <c r="EF41" i="2"/>
  <c r="EF41" i="3"/>
  <c r="EG41" i="2"/>
  <c r="EG41" i="3"/>
  <c r="EH41" i="2"/>
  <c r="EH41" i="3"/>
  <c r="EI41" i="2"/>
  <c r="EI41" i="3"/>
  <c r="EJ41" i="2"/>
  <c r="EJ41" i="3"/>
  <c r="EK41" i="2"/>
  <c r="EK41" i="3"/>
  <c r="EL41" i="2"/>
  <c r="EL41" i="3"/>
  <c r="EM41" i="2"/>
  <c r="EM41" i="3"/>
  <c r="EN41" i="2"/>
  <c r="EN41" i="3"/>
  <c r="EO41" i="2"/>
  <c r="EO41" i="3"/>
  <c r="EP41" i="2"/>
  <c r="EP41" i="3"/>
  <c r="EQ41" i="2"/>
  <c r="EQ41" i="3"/>
  <c r="ER41" i="2"/>
  <c r="ER41" i="3"/>
  <c r="ES41" i="2"/>
  <c r="ES41" i="3"/>
  <c r="ET41" i="2"/>
  <c r="ET41" i="3"/>
  <c r="EU41" i="2"/>
  <c r="EU41" i="3"/>
  <c r="EV41" i="2"/>
  <c r="EV41" i="3"/>
  <c r="EW41" i="2"/>
  <c r="EW41" i="3"/>
  <c r="EX41" i="2"/>
  <c r="EX41" i="3"/>
  <c r="EY41" i="2"/>
  <c r="EY41" i="3"/>
  <c r="EZ41" i="2"/>
  <c r="EZ41" i="3"/>
  <c r="FA41" i="3"/>
  <c r="FB41" i="2"/>
  <c r="FB41" i="3"/>
  <c r="FC41" i="2"/>
  <c r="FC41" i="3"/>
  <c r="FE41" i="2"/>
  <c r="FE41" i="3"/>
  <c r="FF41" i="2"/>
  <c r="FF41" i="3"/>
  <c r="FG41" i="2"/>
  <c r="FG41" i="3"/>
  <c r="FH41" i="2"/>
  <c r="FH41" i="3"/>
  <c r="FI41" i="2"/>
  <c r="FI41" i="3"/>
  <c r="FJ41" i="2"/>
  <c r="FJ41" i="3"/>
  <c r="FK41" i="2"/>
  <c r="FK41" i="3"/>
  <c r="FL41" i="2"/>
  <c r="FL41" i="3"/>
  <c r="FM41" i="2"/>
  <c r="FM41" i="3"/>
  <c r="FN41" i="2"/>
  <c r="FN41" i="3"/>
  <c r="FO41" i="2"/>
  <c r="FO41" i="3"/>
  <c r="FP41" i="2"/>
  <c r="FP41" i="3"/>
  <c r="FQ41" i="2"/>
  <c r="FQ41" i="3"/>
  <c r="FR41" i="2"/>
  <c r="FR41" i="3"/>
  <c r="FS41" i="2"/>
  <c r="FS41" i="3"/>
  <c r="FT41" i="2"/>
  <c r="FT41" i="3"/>
  <c r="FU41" i="2"/>
  <c r="FU41" i="3"/>
  <c r="FV41" i="2"/>
  <c r="FV41" i="3"/>
  <c r="FW41" i="2"/>
  <c r="FW41" i="3"/>
  <c r="FX41" i="2"/>
  <c r="FX41" i="3"/>
  <c r="FY41" i="2"/>
  <c r="FY41" i="3"/>
  <c r="FZ41" i="2"/>
  <c r="FZ41" i="3"/>
  <c r="GA41" i="2"/>
  <c r="GA41" i="3"/>
  <c r="GB41" i="2"/>
  <c r="GB41" i="3"/>
  <c r="GC41" i="2"/>
  <c r="GC41" i="3"/>
  <c r="GD41" i="2"/>
  <c r="GD41" i="3"/>
  <c r="GE41" i="2"/>
  <c r="GE41" i="3"/>
  <c r="GF41" i="2"/>
  <c r="GF41" i="3"/>
  <c r="GG41" i="2"/>
  <c r="GG41" i="3"/>
  <c r="GH41" i="2"/>
  <c r="GH41" i="3"/>
  <c r="GI41" i="2"/>
  <c r="GI41" i="3"/>
  <c r="GJ41" i="2"/>
  <c r="GJ41" i="3"/>
  <c r="GK41" i="2"/>
  <c r="GK41" i="3"/>
  <c r="GM41" i="2"/>
  <c r="GM41" i="3"/>
  <c r="GN41" i="2"/>
  <c r="GN41" i="3"/>
  <c r="GO41" i="2"/>
  <c r="GO41" i="3"/>
  <c r="GP41" i="2"/>
  <c r="GP41" i="3"/>
  <c r="GQ41" i="2"/>
  <c r="GQ41" i="3"/>
  <c r="GR41" i="2"/>
  <c r="GR41" i="3"/>
  <c r="GT41" i="2"/>
  <c r="GT41" i="3"/>
  <c r="GV41" i="2"/>
  <c r="GV41" i="3"/>
  <c r="GW41" i="2"/>
  <c r="GW41" i="3"/>
  <c r="GX41" i="2"/>
  <c r="GX41" i="3"/>
  <c r="GY41" i="2"/>
  <c r="GY41" i="3"/>
  <c r="GZ41" i="2"/>
  <c r="GZ41" i="3"/>
  <c r="HB41" i="2"/>
  <c r="HB41" i="3"/>
  <c r="HC41" i="2"/>
  <c r="HC41" i="3"/>
  <c r="HD41" i="2"/>
  <c r="HD41" i="3"/>
  <c r="HE41" i="2"/>
  <c r="HE41" i="3"/>
  <c r="HF41" i="2"/>
  <c r="HF41" i="3"/>
  <c r="HG41" i="2"/>
  <c r="HG41" i="3"/>
  <c r="HH41" i="2"/>
  <c r="HH41" i="3"/>
  <c r="HI41" i="2"/>
  <c r="HI41" i="3"/>
  <c r="HJ41" i="2"/>
  <c r="HJ41" i="3"/>
  <c r="HK41" i="2"/>
  <c r="HK41" i="3"/>
  <c r="HL41" i="2"/>
  <c r="HL41" i="3"/>
  <c r="HM41" i="2"/>
  <c r="HM41" i="3"/>
  <c r="HO41" i="2"/>
  <c r="HO41" i="3"/>
  <c r="HP41" i="2"/>
  <c r="HP41" i="3"/>
  <c r="HQ41" i="2"/>
  <c r="HQ41" i="3"/>
  <c r="HT41" i="2"/>
  <c r="HT41" i="3"/>
  <c r="HU41" i="2"/>
  <c r="HU41" i="3"/>
  <c r="HV41" i="2"/>
  <c r="HV41" i="3"/>
  <c r="HW41" i="2"/>
  <c r="HW41" i="3"/>
  <c r="HX41" i="2"/>
  <c r="HX41" i="3"/>
  <c r="HY41" i="2"/>
  <c r="HY41" i="3"/>
  <c r="HZ41" i="2"/>
  <c r="HZ41" i="3"/>
  <c r="IA41" i="2"/>
  <c r="IA41" i="3"/>
  <c r="IC41" i="2"/>
  <c r="IC41" i="3"/>
  <c r="ID41" i="2"/>
  <c r="ID41" i="3"/>
  <c r="IE41" i="2"/>
  <c r="IE41" i="3"/>
  <c r="IF41" i="2"/>
  <c r="IF41" i="3"/>
  <c r="IG41" i="2"/>
  <c r="IG41" i="3"/>
  <c r="E42" i="3"/>
  <c r="F42" i="2"/>
  <c r="F42" i="3"/>
  <c r="G42" i="2"/>
  <c r="G42" i="3"/>
  <c r="H42" i="2"/>
  <c r="H42" i="3"/>
  <c r="I42" i="2"/>
  <c r="I42" i="3"/>
  <c r="K42" i="2"/>
  <c r="K42" i="3"/>
  <c r="L42" i="2"/>
  <c r="L42" i="3"/>
  <c r="O42" i="2"/>
  <c r="O42" i="3"/>
  <c r="P42" i="2"/>
  <c r="P42" i="3"/>
  <c r="Q42" i="2"/>
  <c r="Q42" i="3"/>
  <c r="R42" i="2"/>
  <c r="R42" i="3"/>
  <c r="S42" i="2"/>
  <c r="S42" i="3"/>
  <c r="T42" i="2"/>
  <c r="T42" i="3"/>
  <c r="V42" i="2"/>
  <c r="V42" i="3"/>
  <c r="X42" i="2"/>
  <c r="X42" i="3"/>
  <c r="Y42" i="2"/>
  <c r="Y42" i="3"/>
  <c r="AA42" i="2"/>
  <c r="AA42" i="3"/>
  <c r="AD42" i="2"/>
  <c r="AD42" i="3"/>
  <c r="AE42" i="2"/>
  <c r="AE42" i="3"/>
  <c r="AF42" i="2"/>
  <c r="AF42" i="3"/>
  <c r="AG42" i="2"/>
  <c r="AG42" i="3"/>
  <c r="AH42" i="2"/>
  <c r="AH42" i="3"/>
  <c r="AJ42" i="2"/>
  <c r="AJ42" i="3"/>
  <c r="AK42" i="2"/>
  <c r="AK42" i="3"/>
  <c r="AM42" i="2"/>
  <c r="AM42" i="3"/>
  <c r="AN42" i="2"/>
  <c r="AN42" i="3"/>
  <c r="AO42" i="2"/>
  <c r="AO42" i="3"/>
  <c r="AP42" i="2"/>
  <c r="AP42" i="3"/>
  <c r="AS42" i="2"/>
  <c r="AS42" i="3"/>
  <c r="AT42" i="2"/>
  <c r="AT42" i="3"/>
  <c r="AV42" i="2"/>
  <c r="AV42" i="3"/>
  <c r="AW42" i="2"/>
  <c r="AW42" i="3"/>
  <c r="AX42" i="2"/>
  <c r="AX42" i="3"/>
  <c r="AY42" i="3"/>
  <c r="BA42" i="2"/>
  <c r="BA42" i="3"/>
  <c r="BB42" i="2"/>
  <c r="BB42" i="3"/>
  <c r="BC42" i="2"/>
  <c r="BC42" i="3"/>
  <c r="BE42" i="2"/>
  <c r="BE42" i="3"/>
  <c r="BF42" i="2"/>
  <c r="BF42" i="3"/>
  <c r="BH42" i="2"/>
  <c r="BH42" i="3"/>
  <c r="BI42" i="2"/>
  <c r="BI42" i="3"/>
  <c r="BN42" i="2"/>
  <c r="BN42" i="3"/>
  <c r="BO42" i="2"/>
  <c r="BO42" i="3"/>
  <c r="BR42" i="2"/>
  <c r="BR42" i="3"/>
  <c r="BS42" i="2"/>
  <c r="BS42" i="3"/>
  <c r="BT42" i="2"/>
  <c r="BT42" i="3"/>
  <c r="BU42" i="2"/>
  <c r="BU42" i="3"/>
  <c r="BX42" i="2"/>
  <c r="BX42" i="3"/>
  <c r="BY42" i="2"/>
  <c r="BY42" i="3"/>
  <c r="BZ42" i="2"/>
  <c r="BZ42" i="3"/>
  <c r="CB42" i="2"/>
  <c r="CB42" i="3"/>
  <c r="CE42" i="2"/>
  <c r="CE42" i="3"/>
  <c r="CG42" i="2"/>
  <c r="CG42" i="3"/>
  <c r="CH42" i="2"/>
  <c r="CH42" i="3"/>
  <c r="CI42" i="2"/>
  <c r="CI42" i="3"/>
  <c r="CJ42" i="2"/>
  <c r="CJ42" i="3"/>
  <c r="CL42" i="2"/>
  <c r="CL42" i="3"/>
  <c r="CN42" i="2"/>
  <c r="CN42" i="3"/>
  <c r="CQ42" i="2"/>
  <c r="CQ42" i="3"/>
  <c r="CS42" i="2"/>
  <c r="CS42" i="3"/>
  <c r="CT42" i="2"/>
  <c r="CT42" i="3"/>
  <c r="CU42" i="2"/>
  <c r="CU42" i="3"/>
  <c r="CW42" i="2"/>
  <c r="CW42" i="3"/>
  <c r="CX42" i="2"/>
  <c r="CX42" i="3"/>
  <c r="CY42" i="2"/>
  <c r="CY42" i="3"/>
  <c r="CZ42" i="2"/>
  <c r="CZ42" i="3"/>
  <c r="DA42" i="2"/>
  <c r="DA42" i="3"/>
  <c r="DB42" i="2"/>
  <c r="DB42" i="3"/>
  <c r="DC42" i="2"/>
  <c r="DC42" i="3"/>
  <c r="DE42" i="2"/>
  <c r="DE42" i="3"/>
  <c r="DF42" i="2"/>
  <c r="DF42" i="3"/>
  <c r="DG42" i="2"/>
  <c r="DG42" i="3"/>
  <c r="DH42" i="2"/>
  <c r="DH42" i="3"/>
  <c r="DI42" i="2"/>
  <c r="DI42" i="3"/>
  <c r="DJ42" i="2"/>
  <c r="DJ42" i="3"/>
  <c r="DK42" i="2"/>
  <c r="DK42" i="3"/>
  <c r="DL42" i="2"/>
  <c r="DL42" i="3"/>
  <c r="DM42" i="2"/>
  <c r="DM42" i="3"/>
  <c r="DN42" i="2"/>
  <c r="DN42" i="3"/>
  <c r="DO42" i="2"/>
  <c r="DO42" i="3"/>
  <c r="DP42" i="2"/>
  <c r="DP42" i="3"/>
  <c r="DQ42" i="2"/>
  <c r="DQ42" i="3"/>
  <c r="DR42" i="2"/>
  <c r="DR42" i="3"/>
  <c r="DS42" i="2"/>
  <c r="DS42" i="3"/>
  <c r="DT42" i="2"/>
  <c r="DT42" i="3"/>
  <c r="DU42" i="2"/>
  <c r="DU42" i="3"/>
  <c r="DV42" i="2"/>
  <c r="DV42" i="3"/>
  <c r="DW42" i="2"/>
  <c r="DW42" i="3"/>
  <c r="DX42" i="2"/>
  <c r="DX42" i="3"/>
  <c r="DY42" i="2"/>
  <c r="DY42" i="3"/>
  <c r="DZ42" i="2"/>
  <c r="DZ42" i="3"/>
  <c r="EB42" i="2"/>
  <c r="EB42" i="3"/>
  <c r="EC42" i="2"/>
  <c r="EC42" i="3"/>
  <c r="ED42" i="2"/>
  <c r="ED42" i="3"/>
  <c r="EE42" i="2"/>
  <c r="EE42" i="3"/>
  <c r="EF42" i="2"/>
  <c r="EF42" i="3"/>
  <c r="EG42" i="2"/>
  <c r="EG42" i="3"/>
  <c r="EH42" i="2"/>
  <c r="EH42" i="3"/>
  <c r="EI42" i="2"/>
  <c r="EI42" i="3"/>
  <c r="EJ42" i="2"/>
  <c r="EJ42" i="3"/>
  <c r="EK42" i="2"/>
  <c r="EK42" i="3"/>
  <c r="EL42" i="2"/>
  <c r="EL42" i="3"/>
  <c r="EM42" i="2"/>
  <c r="EM42" i="3"/>
  <c r="EN42" i="2"/>
  <c r="EN42" i="3"/>
  <c r="EO42" i="2"/>
  <c r="EO42" i="3"/>
  <c r="EP42" i="2"/>
  <c r="EP42" i="3"/>
  <c r="EQ42" i="2"/>
  <c r="EQ42" i="3"/>
  <c r="ER42" i="2"/>
  <c r="ER42" i="3"/>
  <c r="ES42" i="2"/>
  <c r="ES42" i="3"/>
  <c r="ET42" i="2"/>
  <c r="ET42" i="3"/>
  <c r="EU42" i="2"/>
  <c r="EU42" i="3"/>
  <c r="EV42" i="2"/>
  <c r="EV42" i="3"/>
  <c r="EW42" i="2"/>
  <c r="EW42" i="3"/>
  <c r="EX42" i="2"/>
  <c r="EX42" i="3"/>
  <c r="EY42" i="2"/>
  <c r="EY42" i="3"/>
  <c r="EZ42" i="2"/>
  <c r="EZ42" i="3"/>
  <c r="FA42" i="3"/>
  <c r="FB42" i="2"/>
  <c r="FB42" i="3"/>
  <c r="FC42" i="2"/>
  <c r="FC42" i="3"/>
  <c r="FE42" i="2"/>
  <c r="FE42" i="3"/>
  <c r="FF42" i="2"/>
  <c r="FF42" i="3"/>
  <c r="FG42" i="2"/>
  <c r="FG42" i="3"/>
  <c r="FH42" i="2"/>
  <c r="FH42" i="3"/>
  <c r="FI42" i="2"/>
  <c r="FI42" i="3"/>
  <c r="FJ42" i="2"/>
  <c r="FJ42" i="3"/>
  <c r="FK42" i="2"/>
  <c r="FK42" i="3"/>
  <c r="FL42" i="2"/>
  <c r="FL42" i="3"/>
  <c r="FM42" i="2"/>
  <c r="FM42" i="3"/>
  <c r="FN42" i="2"/>
  <c r="FN42" i="3"/>
  <c r="FO42" i="2"/>
  <c r="FO42" i="3"/>
  <c r="FP42" i="2"/>
  <c r="FP42" i="3"/>
  <c r="FQ42" i="2"/>
  <c r="FQ42" i="3"/>
  <c r="FR42" i="2"/>
  <c r="FR42" i="3"/>
  <c r="FS42" i="2"/>
  <c r="FS42" i="3"/>
  <c r="FT42" i="2"/>
  <c r="FT42" i="3"/>
  <c r="FU42" i="2"/>
  <c r="FU42" i="3"/>
  <c r="FV42" i="2"/>
  <c r="FV42" i="3"/>
  <c r="FW42" i="2"/>
  <c r="FW42" i="3"/>
  <c r="FX42" i="2"/>
  <c r="FX42" i="3"/>
  <c r="FY42" i="2"/>
  <c r="FY42" i="3"/>
  <c r="FZ42" i="2"/>
  <c r="FZ42" i="3"/>
  <c r="GA42" i="2"/>
  <c r="GA42" i="3"/>
  <c r="GB42" i="2"/>
  <c r="GB42" i="3"/>
  <c r="GC42" i="2"/>
  <c r="GC42" i="3"/>
  <c r="GD42" i="2"/>
  <c r="GD42" i="3"/>
  <c r="GE42" i="2"/>
  <c r="GE42" i="3"/>
  <c r="GF42" i="2"/>
  <c r="GF42" i="3"/>
  <c r="GG42" i="2"/>
  <c r="GG42" i="3"/>
  <c r="GH42" i="2"/>
  <c r="GH42" i="3"/>
  <c r="GI42" i="2"/>
  <c r="GI42" i="3"/>
  <c r="GJ42" i="2"/>
  <c r="GJ42" i="3"/>
  <c r="GK42" i="2"/>
  <c r="GK42" i="3"/>
  <c r="GM42" i="2"/>
  <c r="GM42" i="3"/>
  <c r="GN42" i="2"/>
  <c r="GN42" i="3"/>
  <c r="GO42" i="2"/>
  <c r="GO42" i="3"/>
  <c r="GP42" i="2"/>
  <c r="GP42" i="3"/>
  <c r="GQ42" i="2"/>
  <c r="GQ42" i="3"/>
  <c r="GR42" i="2"/>
  <c r="GR42" i="3"/>
  <c r="GT42" i="2"/>
  <c r="GT42" i="3"/>
  <c r="GV42" i="2"/>
  <c r="GV42" i="3"/>
  <c r="GW42" i="2"/>
  <c r="GW42" i="3"/>
  <c r="GX42" i="2"/>
  <c r="GX42" i="3"/>
  <c r="GY42" i="2"/>
  <c r="GY42" i="3"/>
  <c r="GZ42" i="2"/>
  <c r="GZ42" i="3"/>
  <c r="HB42" i="2"/>
  <c r="HB42" i="3"/>
  <c r="HC42" i="2"/>
  <c r="HC42" i="3"/>
  <c r="HD42" i="2"/>
  <c r="HD42" i="3"/>
  <c r="HE42" i="2"/>
  <c r="HE42" i="3"/>
  <c r="HF42" i="2"/>
  <c r="HF42" i="3"/>
  <c r="HG42" i="2"/>
  <c r="HG42" i="3"/>
  <c r="HH42" i="2"/>
  <c r="HH42" i="3"/>
  <c r="HI42" i="2"/>
  <c r="HI42" i="3"/>
  <c r="HJ42" i="2"/>
  <c r="HJ42" i="3"/>
  <c r="HK42" i="2"/>
  <c r="HK42" i="3"/>
  <c r="HL42" i="2"/>
  <c r="HL42" i="3"/>
  <c r="HM42" i="2"/>
  <c r="HM42" i="3"/>
  <c r="HO42" i="2"/>
  <c r="HO42" i="3"/>
  <c r="HP42" i="2"/>
  <c r="HP42" i="3"/>
  <c r="HQ42" i="2"/>
  <c r="HQ42" i="3"/>
  <c r="HT42" i="2"/>
  <c r="HT42" i="3"/>
  <c r="HU42" i="2"/>
  <c r="HU42" i="3"/>
  <c r="HV42" i="2"/>
  <c r="HV42" i="3"/>
  <c r="HW42" i="2"/>
  <c r="HW42" i="3"/>
  <c r="HX42" i="2"/>
  <c r="HX42" i="3"/>
  <c r="HY42" i="2"/>
  <c r="HY42" i="3"/>
  <c r="HZ42" i="2"/>
  <c r="HZ42" i="3"/>
  <c r="IA42" i="2"/>
  <c r="IA42" i="3"/>
  <c r="IC42" i="2"/>
  <c r="IC42" i="3"/>
  <c r="ID42" i="2"/>
  <c r="ID42" i="3"/>
  <c r="IE42" i="2"/>
  <c r="IE42" i="3"/>
  <c r="IF42" i="2"/>
  <c r="IF42" i="3"/>
  <c r="IG42" i="2"/>
  <c r="IG42" i="3"/>
  <c r="E43" i="3"/>
  <c r="F43" i="2"/>
  <c r="F43" i="3"/>
  <c r="G43" i="2"/>
  <c r="G43" i="3"/>
  <c r="H43" i="2"/>
  <c r="H43" i="3"/>
  <c r="I43" i="2"/>
  <c r="I43" i="3"/>
  <c r="K43" i="2"/>
  <c r="K43" i="3"/>
  <c r="L43" i="2"/>
  <c r="L43" i="3"/>
  <c r="O43" i="2"/>
  <c r="O43" i="3"/>
  <c r="P43" i="2"/>
  <c r="P43" i="3"/>
  <c r="Q43" i="2"/>
  <c r="Q43" i="3"/>
  <c r="R43" i="2"/>
  <c r="R43" i="3"/>
  <c r="S43" i="2"/>
  <c r="S43" i="3"/>
  <c r="T43" i="2"/>
  <c r="T43" i="3"/>
  <c r="V43" i="2"/>
  <c r="V43" i="3"/>
  <c r="X43" i="2"/>
  <c r="X43" i="3"/>
  <c r="Y43" i="2"/>
  <c r="Y43" i="3"/>
  <c r="AA43" i="2"/>
  <c r="AA43" i="3"/>
  <c r="AD43" i="2"/>
  <c r="AD43" i="3"/>
  <c r="AE43" i="2"/>
  <c r="AE43" i="3"/>
  <c r="AF43" i="2"/>
  <c r="AF43" i="3"/>
  <c r="AG43" i="2"/>
  <c r="AG43" i="3"/>
  <c r="AH43" i="2"/>
  <c r="AH43" i="3"/>
  <c r="AJ43" i="2"/>
  <c r="AJ43" i="3"/>
  <c r="AK43" i="2"/>
  <c r="AK43" i="3"/>
  <c r="AM43" i="2"/>
  <c r="AM43" i="3"/>
  <c r="AN43" i="2"/>
  <c r="AN43" i="3"/>
  <c r="AO43" i="2"/>
  <c r="AO43" i="3"/>
  <c r="AP43" i="2"/>
  <c r="AP43" i="3"/>
  <c r="AS43" i="2"/>
  <c r="AS43" i="3"/>
  <c r="AT43" i="2"/>
  <c r="AT43" i="3"/>
  <c r="AV43" i="2"/>
  <c r="AV43" i="3"/>
  <c r="AW43" i="2"/>
  <c r="AW43" i="3"/>
  <c r="AX43" i="2"/>
  <c r="AX43" i="3"/>
  <c r="AY43" i="3"/>
  <c r="BA43" i="2"/>
  <c r="BA43" i="3"/>
  <c r="BB43" i="2"/>
  <c r="BB43" i="3"/>
  <c r="BC43" i="2"/>
  <c r="BC43" i="3"/>
  <c r="BE43" i="2"/>
  <c r="BE43" i="3"/>
  <c r="BF43" i="2"/>
  <c r="BF43" i="3"/>
  <c r="BH43" i="2"/>
  <c r="BH43" i="3"/>
  <c r="BI43" i="2"/>
  <c r="BI43" i="3"/>
  <c r="BN43" i="2"/>
  <c r="BN43" i="3"/>
  <c r="BO43" i="2"/>
  <c r="BO43" i="3"/>
  <c r="BR43" i="2"/>
  <c r="BR43" i="3"/>
  <c r="BS43" i="2"/>
  <c r="BS43" i="3"/>
  <c r="BT43" i="2"/>
  <c r="BT43" i="3"/>
  <c r="BU43" i="2"/>
  <c r="BU43" i="3"/>
  <c r="BX43" i="2"/>
  <c r="BX43" i="3"/>
  <c r="BY43" i="2"/>
  <c r="BY43" i="3"/>
  <c r="BZ43" i="2"/>
  <c r="BZ43" i="3"/>
  <c r="CB43" i="2"/>
  <c r="CB43" i="3"/>
  <c r="CE43" i="2"/>
  <c r="CE43" i="3"/>
  <c r="CG43" i="2"/>
  <c r="CG43" i="3"/>
  <c r="CH43" i="2"/>
  <c r="CH43" i="3"/>
  <c r="CI43" i="2"/>
  <c r="CI43" i="3"/>
  <c r="CJ43" i="2"/>
  <c r="CJ43" i="3"/>
  <c r="CL43" i="2"/>
  <c r="CL43" i="3"/>
  <c r="CN43" i="2"/>
  <c r="CN43" i="3"/>
  <c r="CQ43" i="2"/>
  <c r="CQ43" i="3"/>
  <c r="CS43" i="2"/>
  <c r="CS43" i="3"/>
  <c r="CT43" i="2"/>
  <c r="CT43" i="3"/>
  <c r="CU43" i="2"/>
  <c r="CU43" i="3"/>
  <c r="CW43" i="2"/>
  <c r="CW43" i="3"/>
  <c r="CX43" i="2"/>
  <c r="CX43" i="3"/>
  <c r="CY43" i="2"/>
  <c r="CY43" i="3"/>
  <c r="CZ43" i="2"/>
  <c r="CZ43" i="3"/>
  <c r="DA43" i="2"/>
  <c r="DA43" i="3"/>
  <c r="DB43" i="2"/>
  <c r="DB43" i="3"/>
  <c r="DC43" i="2"/>
  <c r="DC43" i="3"/>
  <c r="DE43" i="2"/>
  <c r="DE43" i="3"/>
  <c r="DF43" i="2"/>
  <c r="DF43" i="3"/>
  <c r="DG43" i="2"/>
  <c r="DG43" i="3"/>
  <c r="DH43" i="2"/>
  <c r="DH43" i="3"/>
  <c r="DI43" i="2"/>
  <c r="DI43" i="3"/>
  <c r="DJ43" i="2"/>
  <c r="DJ43" i="3"/>
  <c r="DK43" i="2"/>
  <c r="DK43" i="3"/>
  <c r="DL43" i="2"/>
  <c r="DL43" i="3"/>
  <c r="DM43" i="2"/>
  <c r="DM43" i="3"/>
  <c r="DN43" i="2"/>
  <c r="DN43" i="3"/>
  <c r="DO43" i="2"/>
  <c r="DO43" i="3"/>
  <c r="DP43" i="2"/>
  <c r="DP43" i="3"/>
  <c r="DQ43" i="2"/>
  <c r="DQ43" i="3"/>
  <c r="DR43" i="2"/>
  <c r="DR43" i="3"/>
  <c r="DS43" i="2"/>
  <c r="DS43" i="3"/>
  <c r="DT43" i="2"/>
  <c r="DT43" i="3"/>
  <c r="DU43" i="2"/>
  <c r="DU43" i="3"/>
  <c r="DV43" i="2"/>
  <c r="DV43" i="3"/>
  <c r="DW43" i="2"/>
  <c r="DW43" i="3"/>
  <c r="DX43" i="2"/>
  <c r="DX43" i="3"/>
  <c r="DY43" i="2"/>
  <c r="DY43" i="3"/>
  <c r="DZ43" i="2"/>
  <c r="DZ43" i="3"/>
  <c r="EB43" i="2"/>
  <c r="EB43" i="3"/>
  <c r="EC43" i="2"/>
  <c r="EC43" i="3"/>
  <c r="ED43" i="2"/>
  <c r="ED43" i="3"/>
  <c r="EE43" i="2"/>
  <c r="EE43" i="3"/>
  <c r="EF43" i="2"/>
  <c r="EF43" i="3"/>
  <c r="EG43" i="2"/>
  <c r="EG43" i="3"/>
  <c r="EH43" i="2"/>
  <c r="EH43" i="3"/>
  <c r="EI43" i="2"/>
  <c r="EI43" i="3"/>
  <c r="EJ43" i="2"/>
  <c r="EJ43" i="3"/>
  <c r="EK43" i="2"/>
  <c r="EK43" i="3"/>
  <c r="EL43" i="2"/>
  <c r="EL43" i="3"/>
  <c r="EM43" i="2"/>
  <c r="EM43" i="3"/>
  <c r="EN43" i="2"/>
  <c r="EN43" i="3"/>
  <c r="EO43" i="2"/>
  <c r="EO43" i="3"/>
  <c r="EP43" i="2"/>
  <c r="EP43" i="3"/>
  <c r="EQ43" i="2"/>
  <c r="EQ43" i="3"/>
  <c r="ER43" i="2"/>
  <c r="ER43" i="3"/>
  <c r="ES43" i="2"/>
  <c r="ES43" i="3"/>
  <c r="ET43" i="2"/>
  <c r="ET43" i="3"/>
  <c r="EU43" i="2"/>
  <c r="EU43" i="3"/>
  <c r="EV43" i="2"/>
  <c r="EV43" i="3"/>
  <c r="EW43" i="2"/>
  <c r="EW43" i="3"/>
  <c r="EX43" i="2"/>
  <c r="EX43" i="3"/>
  <c r="EY43" i="2"/>
  <c r="EY43" i="3"/>
  <c r="EZ43" i="2"/>
  <c r="EZ43" i="3"/>
  <c r="FA43" i="3"/>
  <c r="FB43" i="2"/>
  <c r="FB43" i="3"/>
  <c r="FC43" i="2"/>
  <c r="FC43" i="3"/>
  <c r="FE43" i="2"/>
  <c r="FE43" i="3"/>
  <c r="FF43" i="2"/>
  <c r="FF43" i="3"/>
  <c r="FG43" i="2"/>
  <c r="FG43" i="3"/>
  <c r="FH43" i="2"/>
  <c r="FH43" i="3"/>
  <c r="FI43" i="2"/>
  <c r="FI43" i="3"/>
  <c r="FJ43" i="2"/>
  <c r="FJ43" i="3"/>
  <c r="FK43" i="2"/>
  <c r="FK43" i="3"/>
  <c r="FL43" i="2"/>
  <c r="FL43" i="3"/>
  <c r="FM43" i="2"/>
  <c r="FM43" i="3"/>
  <c r="FN43" i="2"/>
  <c r="FN43" i="3"/>
  <c r="FO43" i="2"/>
  <c r="FO43" i="3"/>
  <c r="FP43" i="2"/>
  <c r="FP43" i="3"/>
  <c r="FQ43" i="2"/>
  <c r="FQ43" i="3"/>
  <c r="FR43" i="2"/>
  <c r="FR43" i="3"/>
  <c r="FS43" i="2"/>
  <c r="FS43" i="3"/>
  <c r="FT43" i="2"/>
  <c r="FT43" i="3"/>
  <c r="FU43" i="2"/>
  <c r="FU43" i="3"/>
  <c r="FV43" i="2"/>
  <c r="FV43" i="3"/>
  <c r="FW43" i="2"/>
  <c r="FW43" i="3"/>
  <c r="FX43" i="2"/>
  <c r="FX43" i="3"/>
  <c r="FY43" i="2"/>
  <c r="FY43" i="3"/>
  <c r="FZ43" i="2"/>
  <c r="FZ43" i="3"/>
  <c r="GA43" i="2"/>
  <c r="GA43" i="3"/>
  <c r="GB43" i="2"/>
  <c r="GB43" i="3"/>
  <c r="GC43" i="2"/>
  <c r="GC43" i="3"/>
  <c r="GD43" i="2"/>
  <c r="GD43" i="3"/>
  <c r="GE43" i="2"/>
  <c r="GE43" i="3"/>
  <c r="GF43" i="2"/>
  <c r="GF43" i="3"/>
  <c r="GG43" i="2"/>
  <c r="GG43" i="3"/>
  <c r="GH43" i="2"/>
  <c r="GH43" i="3"/>
  <c r="GI43" i="2"/>
  <c r="GI43" i="3"/>
  <c r="GJ43" i="2"/>
  <c r="GJ43" i="3"/>
  <c r="GK43" i="2"/>
  <c r="GK43" i="3"/>
  <c r="GM43" i="2"/>
  <c r="GM43" i="3"/>
  <c r="GN43" i="2"/>
  <c r="GN43" i="3"/>
  <c r="GO43" i="2"/>
  <c r="GO43" i="3"/>
  <c r="GP43" i="2"/>
  <c r="GP43" i="3"/>
  <c r="GQ43" i="2"/>
  <c r="GQ43" i="3"/>
  <c r="GR43" i="2"/>
  <c r="GR43" i="3"/>
  <c r="GT43" i="2"/>
  <c r="GT43" i="3"/>
  <c r="GV43" i="2"/>
  <c r="GV43" i="3"/>
  <c r="GW43" i="2"/>
  <c r="GW43" i="3"/>
  <c r="GX43" i="2"/>
  <c r="GX43" i="3"/>
  <c r="GY43" i="2"/>
  <c r="GY43" i="3"/>
  <c r="GZ43" i="2"/>
  <c r="GZ43" i="3"/>
  <c r="HB43" i="2"/>
  <c r="HB43" i="3"/>
  <c r="HC43" i="2"/>
  <c r="HC43" i="3"/>
  <c r="HD43" i="2"/>
  <c r="HD43" i="3"/>
  <c r="HE43" i="2"/>
  <c r="HE43" i="3"/>
  <c r="HF43" i="2"/>
  <c r="HF43" i="3"/>
  <c r="HG43" i="2"/>
  <c r="HG43" i="3"/>
  <c r="HH43" i="2"/>
  <c r="HH43" i="3"/>
  <c r="HI43" i="2"/>
  <c r="HI43" i="3"/>
  <c r="HJ43" i="2"/>
  <c r="HJ43" i="3"/>
  <c r="HK43" i="2"/>
  <c r="HK43" i="3"/>
  <c r="HL43" i="2"/>
  <c r="HL43" i="3"/>
  <c r="HM43" i="2"/>
  <c r="HM43" i="3"/>
  <c r="HO43" i="2"/>
  <c r="HO43" i="3"/>
  <c r="HP43" i="2"/>
  <c r="HP43" i="3"/>
  <c r="HQ43" i="2"/>
  <c r="HQ43" i="3"/>
  <c r="HT43" i="2"/>
  <c r="HT43" i="3"/>
  <c r="HU43" i="2"/>
  <c r="HU43" i="3"/>
  <c r="HV43" i="2"/>
  <c r="HV43" i="3"/>
  <c r="HW43" i="2"/>
  <c r="HW43" i="3"/>
  <c r="HX43" i="2"/>
  <c r="HX43" i="3"/>
  <c r="HY43" i="2"/>
  <c r="HY43" i="3"/>
  <c r="HZ43" i="2"/>
  <c r="HZ43" i="3"/>
  <c r="IA43" i="2"/>
  <c r="IA43" i="3"/>
  <c r="IC43" i="2"/>
  <c r="IC43" i="3"/>
  <c r="ID43" i="2"/>
  <c r="ID43" i="3"/>
  <c r="IE43" i="2"/>
  <c r="IE43" i="3"/>
  <c r="IF43" i="2"/>
  <c r="IF43" i="3"/>
  <c r="IG43" i="2"/>
  <c r="IG43" i="3"/>
  <c r="E44" i="3"/>
  <c r="F44" i="2"/>
  <c r="F44" i="3"/>
  <c r="G44" i="2"/>
  <c r="G44" i="3"/>
  <c r="H44" i="2"/>
  <c r="H44" i="3"/>
  <c r="I44" i="2"/>
  <c r="I44" i="3"/>
  <c r="K44" i="2"/>
  <c r="K44" i="3"/>
  <c r="L44" i="2"/>
  <c r="L44" i="3"/>
  <c r="O44" i="2"/>
  <c r="O44" i="3"/>
  <c r="P44" i="2"/>
  <c r="P44" i="3"/>
  <c r="Q44" i="2"/>
  <c r="Q44" i="3"/>
  <c r="R44" i="2"/>
  <c r="R44" i="3"/>
  <c r="S44" i="2"/>
  <c r="S44" i="3"/>
  <c r="T44" i="2"/>
  <c r="T44" i="3"/>
  <c r="V44" i="2"/>
  <c r="V44" i="3"/>
  <c r="X44" i="2"/>
  <c r="X44" i="3"/>
  <c r="Y44" i="2"/>
  <c r="Y44" i="3"/>
  <c r="AA44" i="2"/>
  <c r="AA44" i="3"/>
  <c r="AD44" i="2"/>
  <c r="AD44" i="3"/>
  <c r="AE44" i="2"/>
  <c r="AE44" i="3"/>
  <c r="AF44" i="2"/>
  <c r="AF44" i="3"/>
  <c r="AG44" i="2"/>
  <c r="AG44" i="3"/>
  <c r="AH44" i="2"/>
  <c r="AH44" i="3"/>
  <c r="AJ44" i="2"/>
  <c r="AJ44" i="3"/>
  <c r="AK44" i="2"/>
  <c r="AK44" i="3"/>
  <c r="AM44" i="2"/>
  <c r="AM44" i="3"/>
  <c r="AN44" i="2"/>
  <c r="AN44" i="3"/>
  <c r="AO44" i="2"/>
  <c r="AO44" i="3"/>
  <c r="AP44" i="2"/>
  <c r="AP44" i="3"/>
  <c r="AS44" i="2"/>
  <c r="AS44" i="3"/>
  <c r="AT44" i="2"/>
  <c r="AT44" i="3"/>
  <c r="AV44" i="2"/>
  <c r="AV44" i="3"/>
  <c r="AW44" i="2"/>
  <c r="AW44" i="3"/>
  <c r="AX44" i="2"/>
  <c r="AX44" i="3"/>
  <c r="AY44" i="3"/>
  <c r="BA44" i="2"/>
  <c r="BA44" i="3"/>
  <c r="BB44" i="2"/>
  <c r="BB44" i="3"/>
  <c r="BC44" i="2"/>
  <c r="BC44" i="3"/>
  <c r="BE44" i="2"/>
  <c r="BE44" i="3"/>
  <c r="BF44" i="2"/>
  <c r="BF44" i="3"/>
  <c r="BH44" i="2"/>
  <c r="BH44" i="3"/>
  <c r="BI44" i="2"/>
  <c r="BI44" i="3"/>
  <c r="BN44" i="2"/>
  <c r="BN44" i="3"/>
  <c r="BO44" i="2"/>
  <c r="BO44" i="3"/>
  <c r="BR44" i="2"/>
  <c r="BR44" i="3"/>
  <c r="BS44" i="2"/>
  <c r="BS44" i="3"/>
  <c r="BT44" i="2"/>
  <c r="BT44" i="3"/>
  <c r="BU44" i="2"/>
  <c r="BU44" i="3"/>
  <c r="BX44" i="2"/>
  <c r="BX44" i="3"/>
  <c r="BY44" i="2"/>
  <c r="BY44" i="3"/>
  <c r="BZ44" i="2"/>
  <c r="BZ44" i="3"/>
  <c r="CB44" i="2"/>
  <c r="CB44" i="3"/>
  <c r="CE44" i="2"/>
  <c r="CE44" i="3"/>
  <c r="CG44" i="2"/>
  <c r="CG44" i="3"/>
  <c r="CH44" i="2"/>
  <c r="CH44" i="3"/>
  <c r="CI44" i="2"/>
  <c r="CI44" i="3"/>
  <c r="CJ44" i="2"/>
  <c r="CJ44" i="3"/>
  <c r="CL44" i="2"/>
  <c r="CL44" i="3"/>
  <c r="CN44" i="2"/>
  <c r="CN44" i="3"/>
  <c r="CQ44" i="2"/>
  <c r="CQ44" i="3"/>
  <c r="CS44" i="2"/>
  <c r="CS44" i="3"/>
  <c r="CT44" i="2"/>
  <c r="CT44" i="3"/>
  <c r="CU44" i="2"/>
  <c r="CU44" i="3"/>
  <c r="CW44" i="2"/>
  <c r="CW44" i="3"/>
  <c r="CX44" i="2"/>
  <c r="CX44" i="3"/>
  <c r="CY44" i="2"/>
  <c r="CY44" i="3"/>
  <c r="CZ44" i="2"/>
  <c r="CZ44" i="3"/>
  <c r="DA44" i="2"/>
  <c r="DA44" i="3"/>
  <c r="DB44" i="2"/>
  <c r="DB44" i="3"/>
  <c r="DC44" i="2"/>
  <c r="DC44" i="3"/>
  <c r="DE44" i="2"/>
  <c r="DE44" i="3"/>
  <c r="DF44" i="2"/>
  <c r="DF44" i="3"/>
  <c r="DG44" i="2"/>
  <c r="DG44" i="3"/>
  <c r="DH44" i="2"/>
  <c r="DH44" i="3"/>
  <c r="DI44" i="2"/>
  <c r="DI44" i="3"/>
  <c r="DJ44" i="2"/>
  <c r="DJ44" i="3"/>
  <c r="DK44" i="2"/>
  <c r="DK44" i="3"/>
  <c r="DL44" i="2"/>
  <c r="DL44" i="3"/>
  <c r="DM44" i="2"/>
  <c r="DM44" i="3"/>
  <c r="DN44" i="2"/>
  <c r="DN44" i="3"/>
  <c r="DO44" i="2"/>
  <c r="DO44" i="3"/>
  <c r="DP44" i="2"/>
  <c r="DP44" i="3"/>
  <c r="DQ44" i="2"/>
  <c r="DQ44" i="3"/>
  <c r="DR44" i="2"/>
  <c r="DR44" i="3"/>
  <c r="DS44" i="2"/>
  <c r="DS44" i="3"/>
  <c r="DT44" i="2"/>
  <c r="DT44" i="3"/>
  <c r="DU44" i="2"/>
  <c r="DU44" i="3"/>
  <c r="DV44" i="2"/>
  <c r="DV44" i="3"/>
  <c r="DW44" i="2"/>
  <c r="DW44" i="3"/>
  <c r="DX44" i="2"/>
  <c r="DX44" i="3"/>
  <c r="DY44" i="2"/>
  <c r="DY44" i="3"/>
  <c r="DZ44" i="2"/>
  <c r="DZ44" i="3"/>
  <c r="EB44" i="2"/>
  <c r="EB44" i="3"/>
  <c r="EC44" i="2"/>
  <c r="EC44" i="3"/>
  <c r="ED44" i="2"/>
  <c r="ED44" i="3"/>
  <c r="EE44" i="2"/>
  <c r="EE44" i="3"/>
  <c r="EF44" i="2"/>
  <c r="EF44" i="3"/>
  <c r="EG44" i="2"/>
  <c r="EG44" i="3"/>
  <c r="EH44" i="2"/>
  <c r="EH44" i="3"/>
  <c r="EI44" i="2"/>
  <c r="EI44" i="3"/>
  <c r="EJ44" i="2"/>
  <c r="EJ44" i="3"/>
  <c r="EK44" i="2"/>
  <c r="EK44" i="3"/>
  <c r="EL44" i="2"/>
  <c r="EL44" i="3"/>
  <c r="EM44" i="2"/>
  <c r="EM44" i="3"/>
  <c r="EN44" i="2"/>
  <c r="EN44" i="3"/>
  <c r="EO44" i="2"/>
  <c r="EO44" i="3"/>
  <c r="EP44" i="2"/>
  <c r="EP44" i="3"/>
  <c r="EQ44" i="2"/>
  <c r="EQ44" i="3"/>
  <c r="ER44" i="2"/>
  <c r="ER44" i="3"/>
  <c r="ES44" i="2"/>
  <c r="ES44" i="3"/>
  <c r="ET44" i="2"/>
  <c r="ET44" i="3"/>
  <c r="EU44" i="2"/>
  <c r="EU44" i="3"/>
  <c r="EV44" i="2"/>
  <c r="EV44" i="3"/>
  <c r="EW44" i="2"/>
  <c r="EW44" i="3"/>
  <c r="EX44" i="2"/>
  <c r="EX44" i="3"/>
  <c r="EY44" i="2"/>
  <c r="EY44" i="3"/>
  <c r="EZ44" i="2"/>
  <c r="EZ44" i="3"/>
  <c r="FA44" i="3"/>
  <c r="FB44" i="2"/>
  <c r="FB44" i="3"/>
  <c r="FC44" i="2"/>
  <c r="FC44" i="3"/>
  <c r="FE44" i="2"/>
  <c r="FE44" i="3"/>
  <c r="FF44" i="2"/>
  <c r="FF44" i="3"/>
  <c r="FG44" i="2"/>
  <c r="FG44" i="3"/>
  <c r="FH44" i="2"/>
  <c r="FH44" i="3"/>
  <c r="FI44" i="2"/>
  <c r="FI44" i="3"/>
  <c r="FJ44" i="2"/>
  <c r="FJ44" i="3"/>
  <c r="FK44" i="2"/>
  <c r="FK44" i="3"/>
  <c r="FL44" i="2"/>
  <c r="FL44" i="3"/>
  <c r="FM44" i="2"/>
  <c r="FM44" i="3"/>
  <c r="FN44" i="2"/>
  <c r="FN44" i="3"/>
  <c r="FO44" i="2"/>
  <c r="FO44" i="3"/>
  <c r="FP44" i="2"/>
  <c r="FP44" i="3"/>
  <c r="FQ44" i="2"/>
  <c r="FQ44" i="3"/>
  <c r="FR44" i="2"/>
  <c r="FR44" i="3"/>
  <c r="FS44" i="2"/>
  <c r="FS44" i="3"/>
  <c r="FT44" i="2"/>
  <c r="FT44" i="3"/>
  <c r="FU44" i="2"/>
  <c r="FU44" i="3"/>
  <c r="FV44" i="2"/>
  <c r="FV44" i="3"/>
  <c r="FW44" i="2"/>
  <c r="FW44" i="3"/>
  <c r="FX44" i="2"/>
  <c r="FX44" i="3"/>
  <c r="FY44" i="2"/>
  <c r="FY44" i="3"/>
  <c r="FZ44" i="2"/>
  <c r="FZ44" i="3"/>
  <c r="GA44" i="2"/>
  <c r="GA44" i="3"/>
  <c r="GB44" i="2"/>
  <c r="GB44" i="3"/>
  <c r="GC44" i="2"/>
  <c r="GC44" i="3"/>
  <c r="GD44" i="2"/>
  <c r="GD44" i="3"/>
  <c r="GE44" i="2"/>
  <c r="GE44" i="3"/>
  <c r="GF44" i="2"/>
  <c r="GF44" i="3"/>
  <c r="GG44" i="2"/>
  <c r="GG44" i="3"/>
  <c r="GH44" i="2"/>
  <c r="GH44" i="3"/>
  <c r="GI44" i="2"/>
  <c r="GI44" i="3"/>
  <c r="GJ44" i="2"/>
  <c r="GJ44" i="3"/>
  <c r="GK44" i="2"/>
  <c r="GK44" i="3"/>
  <c r="GM44" i="2"/>
  <c r="GM44" i="3"/>
  <c r="GN44" i="2"/>
  <c r="GN44" i="3"/>
  <c r="GO44" i="2"/>
  <c r="GO44" i="3"/>
  <c r="GP44" i="2"/>
  <c r="GP44" i="3"/>
  <c r="GQ44" i="2"/>
  <c r="GQ44" i="3"/>
  <c r="GR44" i="2"/>
  <c r="GR44" i="3"/>
  <c r="GT44" i="2"/>
  <c r="GT44" i="3"/>
  <c r="GV44" i="2"/>
  <c r="GV44" i="3"/>
  <c r="GW44" i="2"/>
  <c r="GW44" i="3"/>
  <c r="GX44" i="2"/>
  <c r="GX44" i="3"/>
  <c r="GY44" i="2"/>
  <c r="GY44" i="3"/>
  <c r="GZ44" i="2"/>
  <c r="GZ44" i="3"/>
  <c r="HB44" i="2"/>
  <c r="HB44" i="3"/>
  <c r="HC44" i="2"/>
  <c r="HC44" i="3"/>
  <c r="HD44" i="2"/>
  <c r="HD44" i="3"/>
  <c r="HE44" i="2"/>
  <c r="HE44" i="3"/>
  <c r="HF44" i="2"/>
  <c r="HF44" i="3"/>
  <c r="HG44" i="2"/>
  <c r="HG44" i="3"/>
  <c r="HH44" i="2"/>
  <c r="HH44" i="3"/>
  <c r="HI44" i="2"/>
  <c r="HI44" i="3"/>
  <c r="HJ44" i="2"/>
  <c r="HJ44" i="3"/>
  <c r="HK44" i="2"/>
  <c r="HK44" i="3"/>
  <c r="HL44" i="2"/>
  <c r="HL44" i="3"/>
  <c r="HM44" i="2"/>
  <c r="HM44" i="3"/>
  <c r="HO44" i="2"/>
  <c r="HO44" i="3"/>
  <c r="HP44" i="2"/>
  <c r="HP44" i="3"/>
  <c r="HQ44" i="2"/>
  <c r="HQ44" i="3"/>
  <c r="HT44" i="2"/>
  <c r="HT44" i="3"/>
  <c r="HU44" i="2"/>
  <c r="HU44" i="3"/>
  <c r="HV44" i="2"/>
  <c r="HV44" i="3"/>
  <c r="HW44" i="2"/>
  <c r="HW44" i="3"/>
  <c r="HX44" i="2"/>
  <c r="HX44" i="3"/>
  <c r="HY44" i="2"/>
  <c r="HY44" i="3"/>
  <c r="HZ44" i="2"/>
  <c r="HZ44" i="3"/>
  <c r="IA44" i="2"/>
  <c r="IA44" i="3"/>
  <c r="IC44" i="2"/>
  <c r="IC44" i="3"/>
  <c r="ID44" i="2"/>
  <c r="ID44" i="3"/>
  <c r="IE44" i="2"/>
  <c r="IE44" i="3"/>
  <c r="IF44" i="2"/>
  <c r="IF44" i="3"/>
  <c r="IG44" i="2"/>
  <c r="IG44" i="3"/>
  <c r="E45" i="3"/>
  <c r="F45" i="2"/>
  <c r="F45" i="3"/>
  <c r="G45" i="2"/>
  <c r="G45" i="3"/>
  <c r="H45" i="2"/>
  <c r="H45" i="3"/>
  <c r="I45" i="2"/>
  <c r="I45" i="3"/>
  <c r="K45" i="2"/>
  <c r="K45" i="3"/>
  <c r="L45" i="2"/>
  <c r="L45" i="3"/>
  <c r="O45" i="2"/>
  <c r="O45" i="3"/>
  <c r="P45" i="2"/>
  <c r="P45" i="3"/>
  <c r="Q45" i="2"/>
  <c r="Q45" i="3"/>
  <c r="R45" i="2"/>
  <c r="R45" i="3"/>
  <c r="S45" i="2"/>
  <c r="S45" i="3"/>
  <c r="T45" i="2"/>
  <c r="T45" i="3"/>
  <c r="V45" i="2"/>
  <c r="V45" i="3"/>
  <c r="X45" i="2"/>
  <c r="X45" i="3"/>
  <c r="Y45" i="2"/>
  <c r="Y45" i="3"/>
  <c r="AA45" i="2"/>
  <c r="AA45" i="3"/>
  <c r="AD45" i="2"/>
  <c r="AD45" i="3"/>
  <c r="AE45" i="2"/>
  <c r="AE45" i="3"/>
  <c r="AF45" i="2"/>
  <c r="AF45" i="3"/>
  <c r="AG45" i="2"/>
  <c r="AG45" i="3"/>
  <c r="AH45" i="2"/>
  <c r="AH45" i="3"/>
  <c r="AJ45" i="2"/>
  <c r="AJ45" i="3"/>
  <c r="AK45" i="2"/>
  <c r="AK45" i="3"/>
  <c r="AM45" i="2"/>
  <c r="AM45" i="3"/>
  <c r="AN45" i="2"/>
  <c r="AN45" i="3"/>
  <c r="AO45" i="2"/>
  <c r="AO45" i="3"/>
  <c r="AP45" i="2"/>
  <c r="AP45" i="3"/>
  <c r="AS45" i="2"/>
  <c r="AS45" i="3"/>
  <c r="AT45" i="2"/>
  <c r="AT45" i="3"/>
  <c r="AV45" i="2"/>
  <c r="AV45" i="3"/>
  <c r="AW45" i="2"/>
  <c r="AW45" i="3"/>
  <c r="AX45" i="2"/>
  <c r="AX45" i="3"/>
  <c r="AY45" i="3"/>
  <c r="BA45" i="2"/>
  <c r="BA45" i="3"/>
  <c r="BB45" i="2"/>
  <c r="BB45" i="3"/>
  <c r="BC45" i="2"/>
  <c r="BC45" i="3"/>
  <c r="BE45" i="2"/>
  <c r="BE45" i="3"/>
  <c r="BF45" i="2"/>
  <c r="BF45" i="3"/>
  <c r="BH45" i="2"/>
  <c r="BH45" i="3"/>
  <c r="BI45" i="2"/>
  <c r="BI45" i="3"/>
  <c r="BN45" i="2"/>
  <c r="BN45" i="3"/>
  <c r="BO45" i="2"/>
  <c r="BO45" i="3"/>
  <c r="BR45" i="2"/>
  <c r="BR45" i="3"/>
  <c r="BS45" i="2"/>
  <c r="BS45" i="3"/>
  <c r="BT45" i="2"/>
  <c r="BT45" i="3"/>
  <c r="BU45" i="2"/>
  <c r="BU45" i="3"/>
  <c r="BX45" i="2"/>
  <c r="BX45" i="3"/>
  <c r="BY45" i="2"/>
  <c r="BY45" i="3"/>
  <c r="BZ45" i="2"/>
  <c r="BZ45" i="3"/>
  <c r="CB45" i="2"/>
  <c r="CB45" i="3"/>
  <c r="CE45" i="2"/>
  <c r="CE45" i="3"/>
  <c r="CG45" i="2"/>
  <c r="CG45" i="3"/>
  <c r="CH45" i="2"/>
  <c r="CH45" i="3"/>
  <c r="CI45" i="2"/>
  <c r="CI45" i="3"/>
  <c r="CJ45" i="2"/>
  <c r="CJ45" i="3"/>
  <c r="CL45" i="2"/>
  <c r="CL45" i="3"/>
  <c r="CN45" i="2"/>
  <c r="CN45" i="3"/>
  <c r="CQ45" i="2"/>
  <c r="CQ45" i="3"/>
  <c r="CS45" i="2"/>
  <c r="CS45" i="3"/>
  <c r="CT45" i="2"/>
  <c r="CT45" i="3"/>
  <c r="CU45" i="2"/>
  <c r="CU45" i="3"/>
  <c r="CW45" i="2"/>
  <c r="CW45" i="3"/>
  <c r="CX45" i="2"/>
  <c r="CX45" i="3"/>
  <c r="CY45" i="2"/>
  <c r="CY45" i="3"/>
  <c r="CZ45" i="2"/>
  <c r="CZ45" i="3"/>
  <c r="DA45" i="2"/>
  <c r="DA45" i="3"/>
  <c r="DB45" i="2"/>
  <c r="DB45" i="3"/>
  <c r="DC45" i="2"/>
  <c r="DC45" i="3"/>
  <c r="DE45" i="2"/>
  <c r="DE45" i="3"/>
  <c r="DF45" i="2"/>
  <c r="DF45" i="3"/>
  <c r="DG45" i="2"/>
  <c r="DG45" i="3"/>
  <c r="DH45" i="2"/>
  <c r="DH45" i="3"/>
  <c r="DI45" i="2"/>
  <c r="DI45" i="3"/>
  <c r="DJ45" i="2"/>
  <c r="DJ45" i="3"/>
  <c r="DK45" i="2"/>
  <c r="DK45" i="3"/>
  <c r="DL45" i="2"/>
  <c r="DL45" i="3"/>
  <c r="DM45" i="2"/>
  <c r="DM45" i="3"/>
  <c r="DN45" i="2"/>
  <c r="DN45" i="3"/>
  <c r="DO45" i="2"/>
  <c r="DO45" i="3"/>
  <c r="DP45" i="2"/>
  <c r="DP45" i="3"/>
  <c r="DQ45" i="2"/>
  <c r="DQ45" i="3"/>
  <c r="DR45" i="2"/>
  <c r="DR45" i="3"/>
  <c r="DS45" i="2"/>
  <c r="DS45" i="3"/>
  <c r="DT45" i="2"/>
  <c r="DT45" i="3"/>
  <c r="DU45" i="2"/>
  <c r="DU45" i="3"/>
  <c r="DV45" i="2"/>
  <c r="DV45" i="3"/>
  <c r="DW45" i="2"/>
  <c r="DW45" i="3"/>
  <c r="DX45" i="2"/>
  <c r="DX45" i="3"/>
  <c r="DY45" i="2"/>
  <c r="DY45" i="3"/>
  <c r="DZ45" i="2"/>
  <c r="DZ45" i="3"/>
  <c r="EB45" i="2"/>
  <c r="EB45" i="3"/>
  <c r="EC45" i="2"/>
  <c r="EC45" i="3"/>
  <c r="ED45" i="2"/>
  <c r="ED45" i="3"/>
  <c r="EE45" i="2"/>
  <c r="EE45" i="3"/>
  <c r="EF45" i="2"/>
  <c r="EF45" i="3"/>
  <c r="EG45" i="2"/>
  <c r="EG45" i="3"/>
  <c r="EH45" i="2"/>
  <c r="EH45" i="3"/>
  <c r="EI45" i="2"/>
  <c r="EI45" i="3"/>
  <c r="EJ45" i="2"/>
  <c r="EJ45" i="3"/>
  <c r="EK45" i="2"/>
  <c r="EK45" i="3"/>
  <c r="EL45" i="2"/>
  <c r="EL45" i="3"/>
  <c r="EM45" i="2"/>
  <c r="EM45" i="3"/>
  <c r="EN45" i="2"/>
  <c r="EN45" i="3"/>
  <c r="EO45" i="2"/>
  <c r="EO45" i="3"/>
  <c r="EP45" i="2"/>
  <c r="EP45" i="3"/>
  <c r="EQ45" i="2"/>
  <c r="EQ45" i="3"/>
  <c r="ER45" i="2"/>
  <c r="ER45" i="3"/>
  <c r="ES45" i="2"/>
  <c r="ES45" i="3"/>
  <c r="ET45" i="2"/>
  <c r="ET45" i="3"/>
  <c r="EU45" i="2"/>
  <c r="EU45" i="3"/>
  <c r="EV45" i="2"/>
  <c r="EV45" i="3"/>
  <c r="EW45" i="2"/>
  <c r="EW45" i="3"/>
  <c r="EX45" i="2"/>
  <c r="EX45" i="3"/>
  <c r="EY45" i="2"/>
  <c r="EY45" i="3"/>
  <c r="EZ45" i="2"/>
  <c r="EZ45" i="3"/>
  <c r="FA45" i="3"/>
  <c r="FB45" i="2"/>
  <c r="FB45" i="3"/>
  <c r="FC45" i="2"/>
  <c r="FC45" i="3"/>
  <c r="FE45" i="2"/>
  <c r="FE45" i="3"/>
  <c r="FF45" i="2"/>
  <c r="FF45" i="3"/>
  <c r="FG45" i="2"/>
  <c r="FG45" i="3"/>
  <c r="FH45" i="2"/>
  <c r="FH45" i="3"/>
  <c r="FI45" i="2"/>
  <c r="FI45" i="3"/>
  <c r="FJ45" i="2"/>
  <c r="FJ45" i="3"/>
  <c r="FK45" i="2"/>
  <c r="FK45" i="3"/>
  <c r="FL45" i="2"/>
  <c r="FL45" i="3"/>
  <c r="FM45" i="2"/>
  <c r="FM45" i="3"/>
  <c r="FN45" i="2"/>
  <c r="FN45" i="3"/>
  <c r="FO45" i="2"/>
  <c r="FO45" i="3"/>
  <c r="FP45" i="2"/>
  <c r="FP45" i="3"/>
  <c r="FQ45" i="2"/>
  <c r="FQ45" i="3"/>
  <c r="FR45" i="2"/>
  <c r="FR45" i="3"/>
  <c r="FS45" i="2"/>
  <c r="FS45" i="3"/>
  <c r="FT45" i="2"/>
  <c r="FT45" i="3"/>
  <c r="FU45" i="2"/>
  <c r="FU45" i="3"/>
  <c r="FV45" i="2"/>
  <c r="FV45" i="3"/>
  <c r="FW45" i="2"/>
  <c r="FW45" i="3"/>
  <c r="FX45" i="2"/>
  <c r="FX45" i="3"/>
  <c r="FY45" i="2"/>
  <c r="FY45" i="3"/>
  <c r="FZ45" i="2"/>
  <c r="FZ45" i="3"/>
  <c r="GA45" i="2"/>
  <c r="GA45" i="3"/>
  <c r="GB45" i="2"/>
  <c r="GB45" i="3"/>
  <c r="GC45" i="2"/>
  <c r="GC45" i="3"/>
  <c r="GD45" i="2"/>
  <c r="GD45" i="3"/>
  <c r="GE45" i="2"/>
  <c r="GE45" i="3"/>
  <c r="GF45" i="2"/>
  <c r="GF45" i="3"/>
  <c r="GG45" i="2"/>
  <c r="GG45" i="3"/>
  <c r="GH45" i="2"/>
  <c r="GH45" i="3"/>
  <c r="GI45" i="2"/>
  <c r="GI45" i="3"/>
  <c r="GJ45" i="2"/>
  <c r="GJ45" i="3"/>
  <c r="GK45" i="2"/>
  <c r="GK45" i="3"/>
  <c r="GM45" i="2"/>
  <c r="GM45" i="3"/>
  <c r="GN45" i="2"/>
  <c r="GN45" i="3"/>
  <c r="GO45" i="2"/>
  <c r="GO45" i="3"/>
  <c r="GP45" i="2"/>
  <c r="GP45" i="3"/>
  <c r="GQ45" i="2"/>
  <c r="GQ45" i="3"/>
  <c r="GR45" i="2"/>
  <c r="GR45" i="3"/>
  <c r="GT45" i="2"/>
  <c r="GT45" i="3"/>
  <c r="GV45" i="2"/>
  <c r="GV45" i="3"/>
  <c r="GW45" i="2"/>
  <c r="GW45" i="3"/>
  <c r="GX45" i="2"/>
  <c r="GX45" i="3"/>
  <c r="GY45" i="2"/>
  <c r="GY45" i="3"/>
  <c r="GZ45" i="2"/>
  <c r="GZ45" i="3"/>
  <c r="HB45" i="2"/>
  <c r="HB45" i="3"/>
  <c r="HC45" i="2"/>
  <c r="HC45" i="3"/>
  <c r="HD45" i="2"/>
  <c r="HD45" i="3"/>
  <c r="HE45" i="2"/>
  <c r="HE45" i="3"/>
  <c r="HF45" i="2"/>
  <c r="HF45" i="3"/>
  <c r="HG45" i="2"/>
  <c r="HG45" i="3"/>
  <c r="HH45" i="2"/>
  <c r="HH45" i="3"/>
  <c r="HI45" i="2"/>
  <c r="HI45" i="3"/>
  <c r="HJ45" i="2"/>
  <c r="HJ45" i="3"/>
  <c r="HK45" i="2"/>
  <c r="HK45" i="3"/>
  <c r="HL45" i="2"/>
  <c r="HL45" i="3"/>
  <c r="HM45" i="2"/>
  <c r="HM45" i="3"/>
  <c r="HO45" i="2"/>
  <c r="HO45" i="3"/>
  <c r="HP45" i="2"/>
  <c r="HP45" i="3"/>
  <c r="HQ45" i="2"/>
  <c r="HQ45" i="3"/>
  <c r="HT45" i="2"/>
  <c r="HT45" i="3"/>
  <c r="HU45" i="2"/>
  <c r="HU45" i="3"/>
  <c r="HV45" i="2"/>
  <c r="HV45" i="3"/>
  <c r="HW45" i="2"/>
  <c r="HW45" i="3"/>
  <c r="HX45" i="2"/>
  <c r="HX45" i="3"/>
  <c r="HY45" i="2"/>
  <c r="HY45" i="3"/>
  <c r="HZ45" i="2"/>
  <c r="HZ45" i="3"/>
  <c r="IA45" i="2"/>
  <c r="IA45" i="3"/>
  <c r="IC45" i="2"/>
  <c r="IC45" i="3"/>
  <c r="ID45" i="2"/>
  <c r="ID45" i="3"/>
  <c r="IE45" i="2"/>
  <c r="IE45" i="3"/>
  <c r="IF45" i="2"/>
  <c r="IF45" i="3"/>
  <c r="IG45" i="2"/>
  <c r="IG45" i="3"/>
  <c r="E46" i="3"/>
  <c r="F46" i="2"/>
  <c r="F46" i="3"/>
  <c r="G46" i="2"/>
  <c r="G46" i="3"/>
  <c r="H46" i="2"/>
  <c r="H46" i="3"/>
  <c r="I46" i="2"/>
  <c r="I46" i="3"/>
  <c r="K46" i="2"/>
  <c r="K46" i="3"/>
  <c r="L46" i="2"/>
  <c r="L46" i="3"/>
  <c r="O46" i="2"/>
  <c r="O46" i="3"/>
  <c r="P46" i="2"/>
  <c r="P46" i="3"/>
  <c r="Q46" i="2"/>
  <c r="Q46" i="3"/>
  <c r="R46" i="2"/>
  <c r="R46" i="3"/>
  <c r="S46" i="2"/>
  <c r="S46" i="3"/>
  <c r="T46" i="2"/>
  <c r="T46" i="3"/>
  <c r="V46" i="2"/>
  <c r="V46" i="3"/>
  <c r="X46" i="2"/>
  <c r="X46" i="3"/>
  <c r="Y46" i="2"/>
  <c r="Y46" i="3"/>
  <c r="AA46" i="2"/>
  <c r="AA46" i="3"/>
  <c r="AD46" i="2"/>
  <c r="AD46" i="3"/>
  <c r="AE46" i="2"/>
  <c r="AE46" i="3"/>
  <c r="AF46" i="2"/>
  <c r="AF46" i="3"/>
  <c r="AG46" i="2"/>
  <c r="AG46" i="3"/>
  <c r="AH46" i="2"/>
  <c r="AH46" i="3"/>
  <c r="AJ46" i="2"/>
  <c r="AJ46" i="3"/>
  <c r="AK46" i="2"/>
  <c r="AK46" i="3"/>
  <c r="AM46" i="2"/>
  <c r="AM46" i="3"/>
  <c r="AN46" i="2"/>
  <c r="AN46" i="3"/>
  <c r="AO46" i="2"/>
  <c r="AO46" i="3"/>
  <c r="AP46" i="2"/>
  <c r="AP46" i="3"/>
  <c r="AS46" i="2"/>
  <c r="AS46" i="3"/>
  <c r="AT46" i="2"/>
  <c r="AT46" i="3"/>
  <c r="AV46" i="2"/>
  <c r="AV46" i="3"/>
  <c r="AW46" i="2"/>
  <c r="AW46" i="3"/>
  <c r="AX46" i="2"/>
  <c r="AX46" i="3"/>
  <c r="AY46" i="3"/>
  <c r="BA46" i="2"/>
  <c r="BA46" i="3"/>
  <c r="BB46" i="2"/>
  <c r="BB46" i="3"/>
  <c r="BC46" i="2"/>
  <c r="BC46" i="3"/>
  <c r="BE46" i="2"/>
  <c r="BE46" i="3"/>
  <c r="BF46" i="2"/>
  <c r="BF46" i="3"/>
  <c r="BH46" i="2"/>
  <c r="BH46" i="3"/>
  <c r="BI46" i="2"/>
  <c r="BI46" i="3"/>
  <c r="BN46" i="2"/>
  <c r="BN46" i="3"/>
  <c r="BO46" i="2"/>
  <c r="BO46" i="3"/>
  <c r="BR46" i="2"/>
  <c r="BR46" i="3"/>
  <c r="BS46" i="2"/>
  <c r="BS46" i="3"/>
  <c r="BT46" i="2"/>
  <c r="BT46" i="3"/>
  <c r="BU46" i="2"/>
  <c r="BU46" i="3"/>
  <c r="BX46" i="2"/>
  <c r="BX46" i="3"/>
  <c r="BY46" i="2"/>
  <c r="BY46" i="3"/>
  <c r="BZ46" i="2"/>
  <c r="BZ46" i="3"/>
  <c r="CB46" i="2"/>
  <c r="CB46" i="3"/>
  <c r="CE46" i="2"/>
  <c r="CE46" i="3"/>
  <c r="CG46" i="2"/>
  <c r="CG46" i="3"/>
  <c r="CH46" i="2"/>
  <c r="CH46" i="3"/>
  <c r="CI46" i="2"/>
  <c r="CI46" i="3"/>
  <c r="CJ46" i="2"/>
  <c r="CJ46" i="3"/>
  <c r="CL46" i="2"/>
  <c r="CL46" i="3"/>
  <c r="CN46" i="2"/>
  <c r="CN46" i="3"/>
  <c r="CQ46" i="2"/>
  <c r="CQ46" i="3"/>
  <c r="CS46" i="2"/>
  <c r="CS46" i="3"/>
  <c r="CT46" i="2"/>
  <c r="CT46" i="3"/>
  <c r="CU46" i="2"/>
  <c r="CU46" i="3"/>
  <c r="CW46" i="2"/>
  <c r="CW46" i="3"/>
  <c r="CX46" i="2"/>
  <c r="CX46" i="3"/>
  <c r="CY46" i="2"/>
  <c r="CY46" i="3"/>
  <c r="CZ46" i="2"/>
  <c r="CZ46" i="3"/>
  <c r="DA46" i="2"/>
  <c r="DA46" i="3"/>
  <c r="DB46" i="2"/>
  <c r="DB46" i="3"/>
  <c r="DC46" i="2"/>
  <c r="DC46" i="3"/>
  <c r="DE46" i="2"/>
  <c r="DE46" i="3"/>
  <c r="DF46" i="2"/>
  <c r="DF46" i="3"/>
  <c r="DG46" i="2"/>
  <c r="DG46" i="3"/>
  <c r="DH46" i="2"/>
  <c r="DH46" i="3"/>
  <c r="DI46" i="2"/>
  <c r="DI46" i="3"/>
  <c r="DJ46" i="2"/>
  <c r="DJ46" i="3"/>
  <c r="DK46" i="2"/>
  <c r="DK46" i="3"/>
  <c r="DL46" i="2"/>
  <c r="DL46" i="3"/>
  <c r="DM46" i="2"/>
  <c r="DM46" i="3"/>
  <c r="DN46" i="2"/>
  <c r="DN46" i="3"/>
  <c r="DO46" i="2"/>
  <c r="DO46" i="3"/>
  <c r="DP46" i="2"/>
  <c r="DP46" i="3"/>
  <c r="DQ46" i="2"/>
  <c r="DQ46" i="3"/>
  <c r="DR46" i="2"/>
  <c r="DR46" i="3"/>
  <c r="DS46" i="2"/>
  <c r="DS46" i="3"/>
  <c r="DT46" i="2"/>
  <c r="DT46" i="3"/>
  <c r="DU46" i="2"/>
  <c r="DU46" i="3"/>
  <c r="DV46" i="2"/>
  <c r="DV46" i="3"/>
  <c r="DW46" i="2"/>
  <c r="DW46" i="3"/>
  <c r="DX46" i="2"/>
  <c r="DX46" i="3"/>
  <c r="DY46" i="2"/>
  <c r="DY46" i="3"/>
  <c r="DZ46" i="2"/>
  <c r="DZ46" i="3"/>
  <c r="EB46" i="2"/>
  <c r="EB46" i="3"/>
  <c r="EC46" i="2"/>
  <c r="EC46" i="3"/>
  <c r="ED46" i="2"/>
  <c r="ED46" i="3"/>
  <c r="EE46" i="2"/>
  <c r="EE46" i="3"/>
  <c r="EF46" i="2"/>
  <c r="EF46" i="3"/>
  <c r="EG46" i="2"/>
  <c r="EG46" i="3"/>
  <c r="EH46" i="2"/>
  <c r="EH46" i="3"/>
  <c r="EI46" i="2"/>
  <c r="EI46" i="3"/>
  <c r="EJ46" i="2"/>
  <c r="EJ46" i="3"/>
  <c r="EK46" i="2"/>
  <c r="EK46" i="3"/>
  <c r="EL46" i="2"/>
  <c r="EL46" i="3"/>
  <c r="EM46" i="2"/>
  <c r="EM46" i="3"/>
  <c r="EN46" i="2"/>
  <c r="EN46" i="3"/>
  <c r="EO46" i="2"/>
  <c r="EO46" i="3"/>
  <c r="EP46" i="2"/>
  <c r="EP46" i="3"/>
  <c r="EQ46" i="2"/>
  <c r="EQ46" i="3"/>
  <c r="ER46" i="2"/>
  <c r="ER46" i="3"/>
  <c r="ES46" i="2"/>
  <c r="ES46" i="3"/>
  <c r="ET46" i="2"/>
  <c r="ET46" i="3"/>
  <c r="EU46" i="2"/>
  <c r="EU46" i="3"/>
  <c r="EV46" i="2"/>
  <c r="EV46" i="3"/>
  <c r="EW46" i="2"/>
  <c r="EW46" i="3"/>
  <c r="EX46" i="2"/>
  <c r="EX46" i="3"/>
  <c r="EY46" i="2"/>
  <c r="EY46" i="3"/>
  <c r="EZ46" i="2"/>
  <c r="EZ46" i="3"/>
  <c r="FA46" i="3"/>
  <c r="FB46" i="2"/>
  <c r="FB46" i="3"/>
  <c r="FC46" i="2"/>
  <c r="FC46" i="3"/>
  <c r="FE46" i="2"/>
  <c r="FE46" i="3"/>
  <c r="FF46" i="2"/>
  <c r="FF46" i="3"/>
  <c r="FG46" i="2"/>
  <c r="FG46" i="3"/>
  <c r="FH46" i="2"/>
  <c r="FH46" i="3"/>
  <c r="FI46" i="2"/>
  <c r="FI46" i="3"/>
  <c r="FJ46" i="2"/>
  <c r="FJ46" i="3"/>
  <c r="FK46" i="2"/>
  <c r="FK46" i="3"/>
  <c r="FL46" i="2"/>
  <c r="FL46" i="3"/>
  <c r="FM46" i="2"/>
  <c r="FM46" i="3"/>
  <c r="FN46" i="2"/>
  <c r="FN46" i="3"/>
  <c r="FO46" i="2"/>
  <c r="FO46" i="3"/>
  <c r="FP46" i="2"/>
  <c r="FP46" i="3"/>
  <c r="FQ46" i="2"/>
  <c r="FQ46" i="3"/>
  <c r="FR46" i="2"/>
  <c r="FR46" i="3"/>
  <c r="FS46" i="2"/>
  <c r="FS46" i="3"/>
  <c r="FT46" i="2"/>
  <c r="FT46" i="3"/>
  <c r="FU46" i="2"/>
  <c r="FU46" i="3"/>
  <c r="FV46" i="2"/>
  <c r="FV46" i="3"/>
  <c r="FW46" i="2"/>
  <c r="FW46" i="3"/>
  <c r="FX46" i="2"/>
  <c r="FX46" i="3"/>
  <c r="FY46" i="2"/>
  <c r="FY46" i="3"/>
  <c r="FZ46" i="2"/>
  <c r="FZ46" i="3"/>
  <c r="GA46" i="2"/>
  <c r="GA46" i="3"/>
  <c r="GB46" i="2"/>
  <c r="GB46" i="3"/>
  <c r="GC46" i="2"/>
  <c r="GC46" i="3"/>
  <c r="GD46" i="2"/>
  <c r="GD46" i="3"/>
  <c r="GE46" i="2"/>
  <c r="GE46" i="3"/>
  <c r="GF46" i="2"/>
  <c r="GF46" i="3"/>
  <c r="GG46" i="2"/>
  <c r="GG46" i="3"/>
  <c r="GH46" i="2"/>
  <c r="GH46" i="3"/>
  <c r="GI46" i="2"/>
  <c r="GI46" i="3"/>
  <c r="GJ46" i="2"/>
  <c r="GJ46" i="3"/>
  <c r="GK46" i="2"/>
  <c r="GK46" i="3"/>
  <c r="GM46" i="2"/>
  <c r="GM46" i="3"/>
  <c r="GN46" i="2"/>
  <c r="GN46" i="3"/>
  <c r="GO46" i="2"/>
  <c r="GO46" i="3"/>
  <c r="GP46" i="2"/>
  <c r="GP46" i="3"/>
  <c r="GQ46" i="2"/>
  <c r="GQ46" i="3"/>
  <c r="GR46" i="2"/>
  <c r="GR46" i="3"/>
  <c r="GT46" i="2"/>
  <c r="GT46" i="3"/>
  <c r="GV46" i="2"/>
  <c r="GV46" i="3"/>
  <c r="GW46" i="2"/>
  <c r="GW46" i="3"/>
  <c r="GX46" i="2"/>
  <c r="GX46" i="3"/>
  <c r="GY46" i="2"/>
  <c r="GY46" i="3"/>
  <c r="GZ46" i="2"/>
  <c r="GZ46" i="3"/>
  <c r="HB46" i="2"/>
  <c r="HB46" i="3"/>
  <c r="HC46" i="2"/>
  <c r="HC46" i="3"/>
  <c r="HD46" i="2"/>
  <c r="HD46" i="3"/>
  <c r="HE46" i="2"/>
  <c r="HE46" i="3"/>
  <c r="HF46" i="2"/>
  <c r="HF46" i="3"/>
  <c r="HG46" i="2"/>
  <c r="HG46" i="3"/>
  <c r="HH46" i="2"/>
  <c r="HH46" i="3"/>
  <c r="HI46" i="2"/>
  <c r="HI46" i="3"/>
  <c r="HJ46" i="2"/>
  <c r="HJ46" i="3"/>
  <c r="HK46" i="2"/>
  <c r="HK46" i="3"/>
  <c r="HL46" i="2"/>
  <c r="HL46" i="3"/>
  <c r="HM46" i="2"/>
  <c r="HM46" i="3"/>
  <c r="HO46" i="2"/>
  <c r="HO46" i="3"/>
  <c r="HP46" i="2"/>
  <c r="HP46" i="3"/>
  <c r="HQ46" i="2"/>
  <c r="HQ46" i="3"/>
  <c r="HT46" i="2"/>
  <c r="HT46" i="3"/>
  <c r="HU46" i="2"/>
  <c r="HU46" i="3"/>
  <c r="HV46" i="2"/>
  <c r="HV46" i="3"/>
  <c r="HW46" i="2"/>
  <c r="HW46" i="3"/>
  <c r="HX46" i="2"/>
  <c r="HX46" i="3"/>
  <c r="HY46" i="2"/>
  <c r="HY46" i="3"/>
  <c r="HZ46" i="2"/>
  <c r="HZ46" i="3"/>
  <c r="IA46" i="2"/>
  <c r="IA46" i="3"/>
  <c r="IC46" i="2"/>
  <c r="IC46" i="3"/>
  <c r="ID46" i="2"/>
  <c r="ID46" i="3"/>
  <c r="IE46" i="2"/>
  <c r="IE46" i="3"/>
  <c r="IF46" i="2"/>
  <c r="IF46" i="3"/>
  <c r="IG46" i="2"/>
  <c r="IG46" i="3"/>
  <c r="E47" i="3"/>
  <c r="F47" i="2"/>
  <c r="F47" i="3"/>
  <c r="G47" i="2"/>
  <c r="G47" i="3"/>
  <c r="H47" i="2"/>
  <c r="H47" i="3"/>
  <c r="I47" i="2"/>
  <c r="I47" i="3"/>
  <c r="K47" i="2"/>
  <c r="K47" i="3"/>
  <c r="L47" i="2"/>
  <c r="L47" i="3"/>
  <c r="O47" i="2"/>
  <c r="O47" i="3"/>
  <c r="P47" i="2"/>
  <c r="P47" i="3"/>
  <c r="Q47" i="2"/>
  <c r="Q47" i="3"/>
  <c r="R47" i="2"/>
  <c r="R47" i="3"/>
  <c r="S47" i="2"/>
  <c r="S47" i="3"/>
  <c r="T47" i="2"/>
  <c r="T47" i="3"/>
  <c r="V47" i="2"/>
  <c r="V47" i="3"/>
  <c r="X47" i="2"/>
  <c r="X47" i="3"/>
  <c r="Y47" i="2"/>
  <c r="Y47" i="3"/>
  <c r="AA47" i="2"/>
  <c r="AA47" i="3"/>
  <c r="AD47" i="2"/>
  <c r="AD47" i="3"/>
  <c r="AE47" i="2"/>
  <c r="AE47" i="3"/>
  <c r="AF47" i="2"/>
  <c r="AF47" i="3"/>
  <c r="AG47" i="2"/>
  <c r="AG47" i="3"/>
  <c r="AH47" i="2"/>
  <c r="AH47" i="3"/>
  <c r="AJ47" i="2"/>
  <c r="AJ47" i="3"/>
  <c r="AK47" i="2"/>
  <c r="AK47" i="3"/>
  <c r="AM47" i="2"/>
  <c r="AM47" i="3"/>
  <c r="AN47" i="2"/>
  <c r="AN47" i="3"/>
  <c r="AO47" i="2"/>
  <c r="AO47" i="3"/>
  <c r="AP47" i="2"/>
  <c r="AP47" i="3"/>
  <c r="AS47" i="2"/>
  <c r="AS47" i="3"/>
  <c r="AT47" i="2"/>
  <c r="AT47" i="3"/>
  <c r="AV47" i="2"/>
  <c r="AV47" i="3"/>
  <c r="AW47" i="2"/>
  <c r="AW47" i="3"/>
  <c r="AX47" i="2"/>
  <c r="AX47" i="3"/>
  <c r="AY47" i="3"/>
  <c r="BA47" i="2"/>
  <c r="BA47" i="3"/>
  <c r="BB47" i="2"/>
  <c r="BB47" i="3"/>
  <c r="BC47" i="2"/>
  <c r="BC47" i="3"/>
  <c r="BE47" i="2"/>
  <c r="BE47" i="3"/>
  <c r="BF47" i="2"/>
  <c r="BF47" i="3"/>
  <c r="BH47" i="2"/>
  <c r="BH47" i="3"/>
  <c r="BI47" i="2"/>
  <c r="BI47" i="3"/>
  <c r="BN47" i="2"/>
  <c r="BN47" i="3"/>
  <c r="BO47" i="2"/>
  <c r="BO47" i="3"/>
  <c r="BR47" i="2"/>
  <c r="BR47" i="3"/>
  <c r="BS47" i="2"/>
  <c r="BS47" i="3"/>
  <c r="BT47" i="2"/>
  <c r="BT47" i="3"/>
  <c r="BU47" i="2"/>
  <c r="BU47" i="3"/>
  <c r="BX47" i="2"/>
  <c r="BX47" i="3"/>
  <c r="BY47" i="2"/>
  <c r="BY47" i="3"/>
  <c r="BZ47" i="2"/>
  <c r="BZ47" i="3"/>
  <c r="CB47" i="2"/>
  <c r="CB47" i="3"/>
  <c r="CE47" i="2"/>
  <c r="CE47" i="3"/>
  <c r="CG47" i="2"/>
  <c r="CG47" i="3"/>
  <c r="CH47" i="2"/>
  <c r="CH47" i="3"/>
  <c r="CI47" i="2"/>
  <c r="CI47" i="3"/>
  <c r="CJ47" i="2"/>
  <c r="CJ47" i="3"/>
  <c r="CL47" i="2"/>
  <c r="CL47" i="3"/>
  <c r="CN47" i="2"/>
  <c r="CN47" i="3"/>
  <c r="CQ47" i="2"/>
  <c r="CQ47" i="3"/>
  <c r="CS47" i="2"/>
  <c r="CS47" i="3"/>
  <c r="CT47" i="2"/>
  <c r="CT47" i="3"/>
  <c r="CU47" i="2"/>
  <c r="CU47" i="3"/>
  <c r="CW47" i="2"/>
  <c r="CW47" i="3"/>
  <c r="CX47" i="2"/>
  <c r="CX47" i="3"/>
  <c r="CY47" i="2"/>
  <c r="CY47" i="3"/>
  <c r="CZ47" i="2"/>
  <c r="CZ47" i="3"/>
  <c r="DA47" i="2"/>
  <c r="DA47" i="3"/>
  <c r="DB47" i="2"/>
  <c r="DB47" i="3"/>
  <c r="DC47" i="2"/>
  <c r="DC47" i="3"/>
  <c r="DE47" i="2"/>
  <c r="DE47" i="3"/>
  <c r="DF47" i="2"/>
  <c r="DF47" i="3"/>
  <c r="DG47" i="2"/>
  <c r="DG47" i="3"/>
  <c r="DH47" i="2"/>
  <c r="DH47" i="3"/>
  <c r="DI47" i="2"/>
  <c r="DI47" i="3"/>
  <c r="DJ47" i="2"/>
  <c r="DJ47" i="3"/>
  <c r="DK47" i="2"/>
  <c r="DK47" i="3"/>
  <c r="DL47" i="2"/>
  <c r="DL47" i="3"/>
  <c r="DM47" i="2"/>
  <c r="DM47" i="3"/>
  <c r="DN47" i="2"/>
  <c r="DN47" i="3"/>
  <c r="DO47" i="2"/>
  <c r="DO47" i="3"/>
  <c r="DP47" i="2"/>
  <c r="DP47" i="3"/>
  <c r="DQ47" i="2"/>
  <c r="DQ47" i="3"/>
  <c r="DR47" i="2"/>
  <c r="DR47" i="3"/>
  <c r="DS47" i="2"/>
  <c r="DS47" i="3"/>
  <c r="DT47" i="2"/>
  <c r="DT47" i="3"/>
  <c r="DU47" i="2"/>
  <c r="DU47" i="3"/>
  <c r="DV47" i="2"/>
  <c r="DV47" i="3"/>
  <c r="DW47" i="2"/>
  <c r="DW47" i="3"/>
  <c r="DX47" i="2"/>
  <c r="DX47" i="3"/>
  <c r="DY47" i="2"/>
  <c r="DY47" i="3"/>
  <c r="DZ47" i="2"/>
  <c r="DZ47" i="3"/>
  <c r="EB47" i="2"/>
  <c r="EB47" i="3"/>
  <c r="EC47" i="2"/>
  <c r="EC47" i="3"/>
  <c r="ED47" i="2"/>
  <c r="ED47" i="3"/>
  <c r="EE47" i="2"/>
  <c r="EE47" i="3"/>
  <c r="EF47" i="2"/>
  <c r="EF47" i="3"/>
  <c r="EG47" i="2"/>
  <c r="EG47" i="3"/>
  <c r="EH47" i="2"/>
  <c r="EH47" i="3"/>
  <c r="EI47" i="2"/>
  <c r="EI47" i="3"/>
  <c r="EJ47" i="2"/>
  <c r="EJ47" i="3"/>
  <c r="EK47" i="2"/>
  <c r="EK47" i="3"/>
  <c r="EL47" i="2"/>
  <c r="EL47" i="3"/>
  <c r="EM47" i="2"/>
  <c r="EM47" i="3"/>
  <c r="EN47" i="2"/>
  <c r="EN47" i="3"/>
  <c r="EO47" i="2"/>
  <c r="EO47" i="3"/>
  <c r="EP47" i="2"/>
  <c r="EP47" i="3"/>
  <c r="EQ47" i="2"/>
  <c r="EQ47" i="3"/>
  <c r="ER47" i="2"/>
  <c r="ER47" i="3"/>
  <c r="ES47" i="2"/>
  <c r="ES47" i="3"/>
  <c r="ET47" i="2"/>
  <c r="ET47" i="3"/>
  <c r="EU47" i="2"/>
  <c r="EU47" i="3"/>
  <c r="EV47" i="2"/>
  <c r="EV47" i="3"/>
  <c r="EW47" i="2"/>
  <c r="EW47" i="3"/>
  <c r="EX47" i="2"/>
  <c r="EX47" i="3"/>
  <c r="EY47" i="2"/>
  <c r="EY47" i="3"/>
  <c r="EZ47" i="2"/>
  <c r="EZ47" i="3"/>
  <c r="FA47" i="3"/>
  <c r="FB47" i="2"/>
  <c r="FB47" i="3"/>
  <c r="FC47" i="2"/>
  <c r="FC47" i="3"/>
  <c r="FE47" i="2"/>
  <c r="FE47" i="3"/>
  <c r="FF47" i="2"/>
  <c r="FF47" i="3"/>
  <c r="FG47" i="2"/>
  <c r="FG47" i="3"/>
  <c r="FH47" i="2"/>
  <c r="FH47" i="3"/>
  <c r="FI47" i="2"/>
  <c r="FI47" i="3"/>
  <c r="FJ47" i="2"/>
  <c r="FJ47" i="3"/>
  <c r="FK47" i="2"/>
  <c r="FK47" i="3"/>
  <c r="FL47" i="2"/>
  <c r="FL47" i="3"/>
  <c r="FM47" i="2"/>
  <c r="FM47" i="3"/>
  <c r="FN47" i="2"/>
  <c r="FN47" i="3"/>
  <c r="FO47" i="2"/>
  <c r="FO47" i="3"/>
  <c r="FP47" i="2"/>
  <c r="FP47" i="3"/>
  <c r="FQ47" i="2"/>
  <c r="FQ47" i="3"/>
  <c r="FR47" i="2"/>
  <c r="FR47" i="3"/>
  <c r="FS47" i="2"/>
  <c r="FS47" i="3"/>
  <c r="FT47" i="2"/>
  <c r="FT47" i="3"/>
  <c r="FU47" i="2"/>
  <c r="FU47" i="3"/>
  <c r="FV47" i="2"/>
  <c r="FV47" i="3"/>
  <c r="FW47" i="2"/>
  <c r="FW47" i="3"/>
  <c r="FX47" i="2"/>
  <c r="FX47" i="3"/>
  <c r="FY47" i="2"/>
  <c r="FY47" i="3"/>
  <c r="FZ47" i="2"/>
  <c r="FZ47" i="3"/>
  <c r="GA47" i="2"/>
  <c r="GA47" i="3"/>
  <c r="GB47" i="2"/>
  <c r="GB47" i="3"/>
  <c r="GC47" i="2"/>
  <c r="GC47" i="3"/>
  <c r="GD47" i="2"/>
  <c r="GD47" i="3"/>
  <c r="GE47" i="2"/>
  <c r="GE47" i="3"/>
  <c r="GF47" i="2"/>
  <c r="GF47" i="3"/>
  <c r="GG47" i="2"/>
  <c r="GG47" i="3"/>
  <c r="GH47" i="2"/>
  <c r="GH47" i="3"/>
  <c r="GI47" i="2"/>
  <c r="GI47" i="3"/>
  <c r="GJ47" i="2"/>
  <c r="GJ47" i="3"/>
  <c r="GK47" i="2"/>
  <c r="GK47" i="3"/>
  <c r="GM47" i="2"/>
  <c r="GM47" i="3"/>
  <c r="GN47" i="2"/>
  <c r="GN47" i="3"/>
  <c r="GO47" i="2"/>
  <c r="GO47" i="3"/>
  <c r="GP47" i="2"/>
  <c r="GP47" i="3"/>
  <c r="GQ47" i="2"/>
  <c r="GQ47" i="3"/>
  <c r="GR47" i="2"/>
  <c r="GR47" i="3"/>
  <c r="GT47" i="2"/>
  <c r="GT47" i="3"/>
  <c r="GV47" i="2"/>
  <c r="GV47" i="3"/>
  <c r="GW47" i="2"/>
  <c r="GW47" i="3"/>
  <c r="GX47" i="2"/>
  <c r="GX47" i="3"/>
  <c r="GY47" i="2"/>
  <c r="GY47" i="3"/>
  <c r="GZ47" i="2"/>
  <c r="GZ47" i="3"/>
  <c r="HB47" i="2"/>
  <c r="HB47" i="3"/>
  <c r="HC47" i="2"/>
  <c r="HC47" i="3"/>
  <c r="HD47" i="2"/>
  <c r="HD47" i="3"/>
  <c r="HE47" i="2"/>
  <c r="HE47" i="3"/>
  <c r="HF47" i="2"/>
  <c r="HF47" i="3"/>
  <c r="HG47" i="2"/>
  <c r="HG47" i="3"/>
  <c r="HH47" i="2"/>
  <c r="HH47" i="3"/>
  <c r="HI47" i="2"/>
  <c r="HI47" i="3"/>
  <c r="HJ47" i="2"/>
  <c r="HJ47" i="3"/>
  <c r="HK47" i="2"/>
  <c r="HK47" i="3"/>
  <c r="HL47" i="2"/>
  <c r="HL47" i="3"/>
  <c r="HM47" i="2"/>
  <c r="HM47" i="3"/>
  <c r="HO47" i="2"/>
  <c r="HO47" i="3"/>
  <c r="HP47" i="2"/>
  <c r="HP47" i="3"/>
  <c r="HQ47" i="2"/>
  <c r="HQ47" i="3"/>
  <c r="HT47" i="2"/>
  <c r="HT47" i="3"/>
  <c r="HU47" i="2"/>
  <c r="HU47" i="3"/>
  <c r="HV47" i="2"/>
  <c r="HV47" i="3"/>
  <c r="HW47" i="2"/>
  <c r="HW47" i="3"/>
  <c r="HX47" i="2"/>
  <c r="HX47" i="3"/>
  <c r="HY47" i="2"/>
  <c r="HY47" i="3"/>
  <c r="HZ47" i="2"/>
  <c r="HZ47" i="3"/>
  <c r="IA47" i="2"/>
  <c r="IA47" i="3"/>
  <c r="IC47" i="2"/>
  <c r="IC47" i="3"/>
  <c r="ID47" i="2"/>
  <c r="ID47" i="3"/>
  <c r="IE47" i="2"/>
  <c r="IE47" i="3"/>
  <c r="IF47" i="2"/>
  <c r="IF47" i="3"/>
  <c r="IG47" i="2"/>
  <c r="IG47" i="3"/>
  <c r="E48" i="3"/>
  <c r="F48" i="2"/>
  <c r="F48" i="3"/>
  <c r="G48" i="2"/>
  <c r="G48" i="3"/>
  <c r="H48" i="2"/>
  <c r="H48" i="3"/>
  <c r="I48" i="2"/>
  <c r="I48" i="3"/>
  <c r="K48" i="2"/>
  <c r="K48" i="3"/>
  <c r="L48" i="2"/>
  <c r="L48" i="3"/>
  <c r="O48" i="2"/>
  <c r="O48" i="3"/>
  <c r="P48" i="2"/>
  <c r="P48" i="3"/>
  <c r="Q48" i="2"/>
  <c r="Q48" i="3"/>
  <c r="R48" i="2"/>
  <c r="R48" i="3"/>
  <c r="S48" i="2"/>
  <c r="S48" i="3"/>
  <c r="T48" i="2"/>
  <c r="T48" i="3"/>
  <c r="V48" i="2"/>
  <c r="V48" i="3"/>
  <c r="X48" i="2"/>
  <c r="X48" i="3"/>
  <c r="Y48" i="2"/>
  <c r="Y48" i="3"/>
  <c r="AA48" i="2"/>
  <c r="AA48" i="3"/>
  <c r="AD48" i="2"/>
  <c r="AD48" i="3"/>
  <c r="AE48" i="2"/>
  <c r="AE48" i="3"/>
  <c r="AF48" i="2"/>
  <c r="AF48" i="3"/>
  <c r="AG48" i="2"/>
  <c r="AG48" i="3"/>
  <c r="AH48" i="2"/>
  <c r="AH48" i="3"/>
  <c r="AJ48" i="2"/>
  <c r="AJ48" i="3"/>
  <c r="AK48" i="2"/>
  <c r="AK48" i="3"/>
  <c r="AM48" i="2"/>
  <c r="AM48" i="3"/>
  <c r="AN48" i="2"/>
  <c r="AN48" i="3"/>
  <c r="AO48" i="2"/>
  <c r="AO48" i="3"/>
  <c r="AP48" i="2"/>
  <c r="AP48" i="3"/>
  <c r="AS48" i="2"/>
  <c r="AS48" i="3"/>
  <c r="AT48" i="2"/>
  <c r="AT48" i="3"/>
  <c r="AV48" i="2"/>
  <c r="AV48" i="3"/>
  <c r="AW48" i="2"/>
  <c r="AW48" i="3"/>
  <c r="AX48" i="2"/>
  <c r="AX48" i="3"/>
  <c r="AY48" i="3"/>
  <c r="BA48" i="2"/>
  <c r="BA48" i="3"/>
  <c r="BB48" i="2"/>
  <c r="BB48" i="3"/>
  <c r="BC48" i="2"/>
  <c r="BC48" i="3"/>
  <c r="BE48" i="2"/>
  <c r="BE48" i="3"/>
  <c r="BF48" i="2"/>
  <c r="BF48" i="3"/>
  <c r="BH48" i="2"/>
  <c r="BH48" i="3"/>
  <c r="BI48" i="2"/>
  <c r="BI48" i="3"/>
  <c r="BN48" i="2"/>
  <c r="BN48" i="3"/>
  <c r="BO48" i="2"/>
  <c r="BO48" i="3"/>
  <c r="BR48" i="2"/>
  <c r="BR48" i="3"/>
  <c r="BS48" i="2"/>
  <c r="BS48" i="3"/>
  <c r="BT48" i="2"/>
  <c r="BT48" i="3"/>
  <c r="BU48" i="2"/>
  <c r="BU48" i="3"/>
  <c r="BX48" i="2"/>
  <c r="BX48" i="3"/>
  <c r="BY48" i="2"/>
  <c r="BY48" i="3"/>
  <c r="BZ48" i="2"/>
  <c r="BZ48" i="3"/>
  <c r="CB48" i="2"/>
  <c r="CB48" i="3"/>
  <c r="CE48" i="2"/>
  <c r="CE48" i="3"/>
  <c r="CG48" i="2"/>
  <c r="CG48" i="3"/>
  <c r="CH48" i="2"/>
  <c r="CH48" i="3"/>
  <c r="CI48" i="2"/>
  <c r="CI48" i="3"/>
  <c r="CJ48" i="2"/>
  <c r="CJ48" i="3"/>
  <c r="CL48" i="2"/>
  <c r="CL48" i="3"/>
  <c r="CN48" i="2"/>
  <c r="CN48" i="3"/>
  <c r="CQ48" i="2"/>
  <c r="CQ48" i="3"/>
  <c r="CS48" i="2"/>
  <c r="CS48" i="3"/>
  <c r="CT48" i="2"/>
  <c r="CT48" i="3"/>
  <c r="CU48" i="2"/>
  <c r="CU48" i="3"/>
  <c r="CW48" i="2"/>
  <c r="CW48" i="3"/>
  <c r="CX48" i="2"/>
  <c r="CX48" i="3"/>
  <c r="CY48" i="2"/>
  <c r="CY48" i="3"/>
  <c r="CZ48" i="2"/>
  <c r="CZ48" i="3"/>
  <c r="DA48" i="2"/>
  <c r="DA48" i="3"/>
  <c r="DB48" i="2"/>
  <c r="DB48" i="3"/>
  <c r="DC48" i="2"/>
  <c r="DC48" i="3"/>
  <c r="DE48" i="2"/>
  <c r="DE48" i="3"/>
  <c r="DF48" i="2"/>
  <c r="DF48" i="3"/>
  <c r="DG48" i="2"/>
  <c r="DG48" i="3"/>
  <c r="DH48" i="2"/>
  <c r="DH48" i="3"/>
  <c r="DI48" i="2"/>
  <c r="DI48" i="3"/>
  <c r="DJ48" i="2"/>
  <c r="DJ48" i="3"/>
  <c r="DK48" i="2"/>
  <c r="DK48" i="3"/>
  <c r="DL48" i="2"/>
  <c r="DL48" i="3"/>
  <c r="DM48" i="2"/>
  <c r="DM48" i="3"/>
  <c r="DN48" i="2"/>
  <c r="DN48" i="3"/>
  <c r="DO48" i="2"/>
  <c r="DO48" i="3"/>
  <c r="DP48" i="2"/>
  <c r="DP48" i="3"/>
  <c r="DQ48" i="2"/>
  <c r="DQ48" i="3"/>
  <c r="DR48" i="2"/>
  <c r="DR48" i="3"/>
  <c r="DS48" i="2"/>
  <c r="DS48" i="3"/>
  <c r="DT48" i="2"/>
  <c r="DT48" i="3"/>
  <c r="DU48" i="2"/>
  <c r="DU48" i="3"/>
  <c r="DV48" i="2"/>
  <c r="DV48" i="3"/>
  <c r="DW48" i="2"/>
  <c r="DW48" i="3"/>
  <c r="DX48" i="2"/>
  <c r="DX48" i="3"/>
  <c r="DY48" i="2"/>
  <c r="DY48" i="3"/>
  <c r="DZ48" i="2"/>
  <c r="DZ48" i="3"/>
  <c r="EB48" i="2"/>
  <c r="EB48" i="3"/>
  <c r="EC48" i="2"/>
  <c r="EC48" i="3"/>
  <c r="ED48" i="2"/>
  <c r="ED48" i="3"/>
  <c r="EE48" i="2"/>
  <c r="EE48" i="3"/>
  <c r="EF48" i="2"/>
  <c r="EF48" i="3"/>
  <c r="EG48" i="2"/>
  <c r="EG48" i="3"/>
  <c r="EH48" i="2"/>
  <c r="EH48" i="3"/>
  <c r="EI48" i="2"/>
  <c r="EI48" i="3"/>
  <c r="EJ48" i="2"/>
  <c r="EJ48" i="3"/>
  <c r="EK48" i="2"/>
  <c r="EK48" i="3"/>
  <c r="EL48" i="2"/>
  <c r="EL48" i="3"/>
  <c r="EM48" i="2"/>
  <c r="EM48" i="3"/>
  <c r="EN48" i="2"/>
  <c r="EN48" i="3"/>
  <c r="EO48" i="2"/>
  <c r="EO48" i="3"/>
  <c r="EP48" i="2"/>
  <c r="EP48" i="3"/>
  <c r="EQ48" i="2"/>
  <c r="EQ48" i="3"/>
  <c r="ER48" i="2"/>
  <c r="ER48" i="3"/>
  <c r="ES48" i="2"/>
  <c r="ES48" i="3"/>
  <c r="ET48" i="2"/>
  <c r="ET48" i="3"/>
  <c r="EU48" i="2"/>
  <c r="EU48" i="3"/>
  <c r="EV48" i="2"/>
  <c r="EV48" i="3"/>
  <c r="EW48" i="2"/>
  <c r="EW48" i="3"/>
  <c r="EX48" i="2"/>
  <c r="EX48" i="3"/>
  <c r="EY48" i="2"/>
  <c r="EY48" i="3"/>
  <c r="EZ48" i="2"/>
  <c r="EZ48" i="3"/>
  <c r="FA48" i="3"/>
  <c r="FB48" i="2"/>
  <c r="FB48" i="3"/>
  <c r="FC48" i="2"/>
  <c r="FC48" i="3"/>
  <c r="FE48" i="2"/>
  <c r="FE48" i="3"/>
  <c r="FF48" i="2"/>
  <c r="FF48" i="3"/>
  <c r="FG48" i="2"/>
  <c r="FG48" i="3"/>
  <c r="FH48" i="2"/>
  <c r="FH48" i="3"/>
  <c r="FI48" i="2"/>
  <c r="FI48" i="3"/>
  <c r="FJ48" i="2"/>
  <c r="FJ48" i="3"/>
  <c r="FK48" i="2"/>
  <c r="FK48" i="3"/>
  <c r="FL48" i="2"/>
  <c r="FL48" i="3"/>
  <c r="FM48" i="2"/>
  <c r="FM48" i="3"/>
  <c r="FN48" i="2"/>
  <c r="FN48" i="3"/>
  <c r="FO48" i="2"/>
  <c r="FO48" i="3"/>
  <c r="FP48" i="2"/>
  <c r="FP48" i="3"/>
  <c r="FQ48" i="2"/>
  <c r="FQ48" i="3"/>
  <c r="FR48" i="2"/>
  <c r="FR48" i="3"/>
  <c r="FS48" i="2"/>
  <c r="FS48" i="3"/>
  <c r="FT48" i="2"/>
  <c r="FT48" i="3"/>
  <c r="FU48" i="2"/>
  <c r="FU48" i="3"/>
  <c r="FV48" i="2"/>
  <c r="FV48" i="3"/>
  <c r="FW48" i="2"/>
  <c r="FW48" i="3"/>
  <c r="FX48" i="2"/>
  <c r="FX48" i="3"/>
  <c r="FY48" i="2"/>
  <c r="FY48" i="3"/>
  <c r="FZ48" i="2"/>
  <c r="FZ48" i="3"/>
  <c r="GA48" i="2"/>
  <c r="GA48" i="3"/>
  <c r="GB48" i="2"/>
  <c r="GB48" i="3"/>
  <c r="GC48" i="2"/>
  <c r="GC48" i="3"/>
  <c r="GD48" i="2"/>
  <c r="GD48" i="3"/>
  <c r="GE48" i="2"/>
  <c r="GE48" i="3"/>
  <c r="GF48" i="2"/>
  <c r="GF48" i="3"/>
  <c r="GG48" i="2"/>
  <c r="GG48" i="3"/>
  <c r="GH48" i="2"/>
  <c r="GH48" i="3"/>
  <c r="GI48" i="2"/>
  <c r="GI48" i="3"/>
  <c r="GJ48" i="2"/>
  <c r="GJ48" i="3"/>
  <c r="GK48" i="2"/>
  <c r="GK48" i="3"/>
  <c r="GM48" i="2"/>
  <c r="GM48" i="3"/>
  <c r="GN48" i="2"/>
  <c r="GN48" i="3"/>
  <c r="GO48" i="2"/>
  <c r="GO48" i="3"/>
  <c r="GP48" i="2"/>
  <c r="GP48" i="3"/>
  <c r="GQ48" i="2"/>
  <c r="GQ48" i="3"/>
  <c r="GR48" i="2"/>
  <c r="GR48" i="3"/>
  <c r="GT48" i="2"/>
  <c r="GT48" i="3"/>
  <c r="GV48" i="2"/>
  <c r="GV48" i="3"/>
  <c r="GW48" i="2"/>
  <c r="GW48" i="3"/>
  <c r="GX48" i="2"/>
  <c r="GX48" i="3"/>
  <c r="GY48" i="2"/>
  <c r="GY48" i="3"/>
  <c r="GZ48" i="2"/>
  <c r="GZ48" i="3"/>
  <c r="HB48" i="2"/>
  <c r="HB48" i="3"/>
  <c r="HC48" i="2"/>
  <c r="HC48" i="3"/>
  <c r="HD48" i="2"/>
  <c r="HD48" i="3"/>
  <c r="HE48" i="2"/>
  <c r="HE48" i="3"/>
  <c r="HF48" i="2"/>
  <c r="HF48" i="3"/>
  <c r="HG48" i="2"/>
  <c r="HG48" i="3"/>
  <c r="HH48" i="2"/>
  <c r="HH48" i="3"/>
  <c r="HI48" i="2"/>
  <c r="HI48" i="3"/>
  <c r="HJ48" i="2"/>
  <c r="HJ48" i="3"/>
  <c r="HK48" i="2"/>
  <c r="HK48" i="3"/>
  <c r="HL48" i="2"/>
  <c r="HL48" i="3"/>
  <c r="HM48" i="2"/>
  <c r="HM48" i="3"/>
  <c r="HO48" i="2"/>
  <c r="HO48" i="3"/>
  <c r="HP48" i="2"/>
  <c r="HP48" i="3"/>
  <c r="HQ48" i="2"/>
  <c r="HQ48" i="3"/>
  <c r="HT48" i="2"/>
  <c r="HT48" i="3"/>
  <c r="HU48" i="2"/>
  <c r="HU48" i="3"/>
  <c r="HV48" i="2"/>
  <c r="HV48" i="3"/>
  <c r="HW48" i="2"/>
  <c r="HW48" i="3"/>
  <c r="HX48" i="2"/>
  <c r="HX48" i="3"/>
  <c r="HY48" i="2"/>
  <c r="HY48" i="3"/>
  <c r="HZ48" i="2"/>
  <c r="HZ48" i="3"/>
  <c r="IA48" i="2"/>
  <c r="IA48" i="3"/>
  <c r="IC48" i="2"/>
  <c r="IC48" i="3"/>
  <c r="ID48" i="2"/>
  <c r="ID48" i="3"/>
  <c r="IE48" i="2"/>
  <c r="IE48" i="3"/>
  <c r="IF48" i="2"/>
  <c r="IF48" i="3"/>
  <c r="IG48" i="2"/>
  <c r="IG48" i="3"/>
  <c r="E49" i="3"/>
  <c r="F49" i="2"/>
  <c r="F49" i="3"/>
  <c r="G49" i="2"/>
  <c r="G49" i="3"/>
  <c r="H49" i="2"/>
  <c r="H49" i="3"/>
  <c r="I49" i="2"/>
  <c r="I49" i="3"/>
  <c r="K49" i="2"/>
  <c r="K49" i="3"/>
  <c r="L49" i="2"/>
  <c r="L49" i="3"/>
  <c r="O49" i="2"/>
  <c r="O49" i="3"/>
  <c r="P49" i="2"/>
  <c r="P49" i="3"/>
  <c r="Q49" i="2"/>
  <c r="Q49" i="3"/>
  <c r="R49" i="2"/>
  <c r="R49" i="3"/>
  <c r="S49" i="2"/>
  <c r="S49" i="3"/>
  <c r="T49" i="2"/>
  <c r="T49" i="3"/>
  <c r="V49" i="2"/>
  <c r="V49" i="3"/>
  <c r="X49" i="2"/>
  <c r="X49" i="3"/>
  <c r="Y49" i="2"/>
  <c r="Y49" i="3"/>
  <c r="AA49" i="2"/>
  <c r="AA49" i="3"/>
  <c r="AD49" i="2"/>
  <c r="AD49" i="3"/>
  <c r="AE49" i="2"/>
  <c r="AE49" i="3"/>
  <c r="AF49" i="2"/>
  <c r="AF49" i="3"/>
  <c r="AG49" i="2"/>
  <c r="AG49" i="3"/>
  <c r="AH49" i="2"/>
  <c r="AH49" i="3"/>
  <c r="AJ49" i="2"/>
  <c r="AJ49" i="3"/>
  <c r="AK49" i="2"/>
  <c r="AK49" i="3"/>
  <c r="AM49" i="2"/>
  <c r="AM49" i="3"/>
  <c r="AN49" i="2"/>
  <c r="AN49" i="3"/>
  <c r="AO49" i="2"/>
  <c r="AO49" i="3"/>
  <c r="AP49" i="2"/>
  <c r="AP49" i="3"/>
  <c r="AS49" i="2"/>
  <c r="AS49" i="3"/>
  <c r="AT49" i="2"/>
  <c r="AT49" i="3"/>
  <c r="AV49" i="2"/>
  <c r="AV49" i="3"/>
  <c r="AW49" i="2"/>
  <c r="AW49" i="3"/>
  <c r="AX49" i="2"/>
  <c r="AX49" i="3"/>
  <c r="AY49" i="3"/>
  <c r="BA49" i="2"/>
  <c r="BA49" i="3"/>
  <c r="BB49" i="2"/>
  <c r="BB49" i="3"/>
  <c r="BC49" i="2"/>
  <c r="BC49" i="3"/>
  <c r="BE49" i="2"/>
  <c r="BE49" i="3"/>
  <c r="BF49" i="2"/>
  <c r="BF49" i="3"/>
  <c r="BH49" i="2"/>
  <c r="BH49" i="3"/>
  <c r="BI49" i="2"/>
  <c r="BI49" i="3"/>
  <c r="BN49" i="2"/>
  <c r="BN49" i="3"/>
  <c r="BO49" i="2"/>
  <c r="BO49" i="3"/>
  <c r="BR49" i="2"/>
  <c r="BR49" i="3"/>
  <c r="BS49" i="2"/>
  <c r="BS49" i="3"/>
  <c r="BT49" i="2"/>
  <c r="BT49" i="3"/>
  <c r="BU49" i="2"/>
  <c r="BU49" i="3"/>
  <c r="BX49" i="2"/>
  <c r="BX49" i="3"/>
  <c r="BY49" i="2"/>
  <c r="BY49" i="3"/>
  <c r="BZ49" i="2"/>
  <c r="BZ49" i="3"/>
  <c r="CB49" i="2"/>
  <c r="CB49" i="3"/>
  <c r="CE49" i="2"/>
  <c r="CE49" i="3"/>
  <c r="CG49" i="2"/>
  <c r="CG49" i="3"/>
  <c r="CH49" i="2"/>
  <c r="CH49" i="3"/>
  <c r="CI49" i="2"/>
  <c r="CI49" i="3"/>
  <c r="CJ49" i="2"/>
  <c r="CJ49" i="3"/>
  <c r="CL49" i="2"/>
  <c r="CL49" i="3"/>
  <c r="CN49" i="2"/>
  <c r="CN49" i="3"/>
  <c r="CQ49" i="2"/>
  <c r="CQ49" i="3"/>
  <c r="CS49" i="2"/>
  <c r="CS49" i="3"/>
  <c r="CT49" i="2"/>
  <c r="CT49" i="3"/>
  <c r="CU49" i="2"/>
  <c r="CU49" i="3"/>
  <c r="CW49" i="2"/>
  <c r="CW49" i="3"/>
  <c r="CX49" i="2"/>
  <c r="CX49" i="3"/>
  <c r="CY49" i="2"/>
  <c r="CY49" i="3"/>
  <c r="CZ49" i="2"/>
  <c r="CZ49" i="3"/>
  <c r="DA49" i="2"/>
  <c r="DA49" i="3"/>
  <c r="DB49" i="2"/>
  <c r="DB49" i="3"/>
  <c r="DC49" i="2"/>
  <c r="DC49" i="3"/>
  <c r="DE49" i="2"/>
  <c r="DE49" i="3"/>
  <c r="DF49" i="2"/>
  <c r="DF49" i="3"/>
  <c r="DG49" i="2"/>
  <c r="DG49" i="3"/>
  <c r="DH49" i="2"/>
  <c r="DH49" i="3"/>
  <c r="DI49" i="2"/>
  <c r="DI49" i="3"/>
  <c r="DJ49" i="2"/>
  <c r="DJ49" i="3"/>
  <c r="DK49" i="2"/>
  <c r="DK49" i="3"/>
  <c r="DL49" i="2"/>
  <c r="DL49" i="3"/>
  <c r="DM49" i="2"/>
  <c r="DM49" i="3"/>
  <c r="DN49" i="2"/>
  <c r="DN49" i="3"/>
  <c r="DO49" i="2"/>
  <c r="DO49" i="3"/>
  <c r="DP49" i="2"/>
  <c r="DP49" i="3"/>
  <c r="DQ49" i="2"/>
  <c r="DQ49" i="3"/>
  <c r="DR49" i="2"/>
  <c r="DR49" i="3"/>
  <c r="DS49" i="2"/>
  <c r="DS49" i="3"/>
  <c r="DT49" i="2"/>
  <c r="DT49" i="3"/>
  <c r="DU49" i="2"/>
  <c r="DU49" i="3"/>
  <c r="DV49" i="2"/>
  <c r="DV49" i="3"/>
  <c r="DW49" i="2"/>
  <c r="DW49" i="3"/>
  <c r="DX49" i="2"/>
  <c r="DX49" i="3"/>
  <c r="DY49" i="2"/>
  <c r="DY49" i="3"/>
  <c r="DZ49" i="2"/>
  <c r="DZ49" i="3"/>
  <c r="EB49" i="2"/>
  <c r="EB49" i="3"/>
  <c r="EC49" i="2"/>
  <c r="EC49" i="3"/>
  <c r="ED49" i="2"/>
  <c r="ED49" i="3"/>
  <c r="EE49" i="2"/>
  <c r="EE49" i="3"/>
  <c r="EF49" i="2"/>
  <c r="EF49" i="3"/>
  <c r="EG49" i="2"/>
  <c r="EG49" i="3"/>
  <c r="EH49" i="2"/>
  <c r="EH49" i="3"/>
  <c r="EI49" i="2"/>
  <c r="EI49" i="3"/>
  <c r="EJ49" i="2"/>
  <c r="EJ49" i="3"/>
  <c r="EK49" i="2"/>
  <c r="EK49" i="3"/>
  <c r="EL49" i="2"/>
  <c r="EL49" i="3"/>
  <c r="EM49" i="2"/>
  <c r="EM49" i="3"/>
  <c r="EN49" i="2"/>
  <c r="EN49" i="3"/>
  <c r="EO49" i="2"/>
  <c r="EO49" i="3"/>
  <c r="EP49" i="2"/>
  <c r="EP49" i="3"/>
  <c r="EQ49" i="2"/>
  <c r="EQ49" i="3"/>
  <c r="ER49" i="2"/>
  <c r="ER49" i="3"/>
  <c r="ES49" i="2"/>
  <c r="ES49" i="3"/>
  <c r="ET49" i="2"/>
  <c r="ET49" i="3"/>
  <c r="EU49" i="2"/>
  <c r="EU49" i="3"/>
  <c r="EV49" i="2"/>
  <c r="EV49" i="3"/>
  <c r="EW49" i="2"/>
  <c r="EW49" i="3"/>
  <c r="EX49" i="2"/>
  <c r="EX49" i="3"/>
  <c r="EY49" i="2"/>
  <c r="EY49" i="3"/>
  <c r="EZ49" i="2"/>
  <c r="EZ49" i="3"/>
  <c r="FA49" i="3"/>
  <c r="FB49" i="2"/>
  <c r="FB49" i="3"/>
  <c r="FC49" i="2"/>
  <c r="FC49" i="3"/>
  <c r="FE49" i="2"/>
  <c r="FE49" i="3"/>
  <c r="FF49" i="2"/>
  <c r="FF49" i="3"/>
  <c r="FG49" i="2"/>
  <c r="FG49" i="3"/>
  <c r="FH49" i="2"/>
  <c r="FH49" i="3"/>
  <c r="FI49" i="2"/>
  <c r="FI49" i="3"/>
  <c r="FJ49" i="2"/>
  <c r="FJ49" i="3"/>
  <c r="FK49" i="2"/>
  <c r="FK49" i="3"/>
  <c r="FL49" i="2"/>
  <c r="FL49" i="3"/>
  <c r="FM49" i="2"/>
  <c r="FM49" i="3"/>
  <c r="FN49" i="2"/>
  <c r="FN49" i="3"/>
  <c r="FO49" i="2"/>
  <c r="FO49" i="3"/>
  <c r="FP49" i="2"/>
  <c r="FP49" i="3"/>
  <c r="FQ49" i="2"/>
  <c r="FQ49" i="3"/>
  <c r="FR49" i="2"/>
  <c r="FR49" i="3"/>
  <c r="FS49" i="2"/>
  <c r="FS49" i="3"/>
  <c r="FT49" i="2"/>
  <c r="FT49" i="3"/>
  <c r="FU49" i="2"/>
  <c r="FU49" i="3"/>
  <c r="FV49" i="2"/>
  <c r="FV49" i="3"/>
  <c r="FW49" i="2"/>
  <c r="FW49" i="3"/>
  <c r="FX49" i="2"/>
  <c r="FX49" i="3"/>
  <c r="FY49" i="2"/>
  <c r="FY49" i="3"/>
  <c r="FZ49" i="2"/>
  <c r="FZ49" i="3"/>
  <c r="GA49" i="2"/>
  <c r="GA49" i="3"/>
  <c r="GB49" i="2"/>
  <c r="GB49" i="3"/>
  <c r="GC49" i="2"/>
  <c r="GC49" i="3"/>
  <c r="GD49" i="2"/>
  <c r="GD49" i="3"/>
  <c r="GE49" i="2"/>
  <c r="GE49" i="3"/>
  <c r="GF49" i="2"/>
  <c r="GF49" i="3"/>
  <c r="GG49" i="2"/>
  <c r="GG49" i="3"/>
  <c r="GH49" i="2"/>
  <c r="GH49" i="3"/>
  <c r="GI49" i="2"/>
  <c r="GI49" i="3"/>
  <c r="GJ49" i="2"/>
  <c r="GJ49" i="3"/>
  <c r="GK49" i="2"/>
  <c r="GK49" i="3"/>
  <c r="GM49" i="2"/>
  <c r="GM49" i="3"/>
  <c r="GN49" i="2"/>
  <c r="GN49" i="3"/>
  <c r="GO49" i="2"/>
  <c r="GO49" i="3"/>
  <c r="GP49" i="2"/>
  <c r="GP49" i="3"/>
  <c r="GQ49" i="2"/>
  <c r="GQ49" i="3"/>
  <c r="GR49" i="2"/>
  <c r="GR49" i="3"/>
  <c r="GT49" i="2"/>
  <c r="GT49" i="3"/>
  <c r="GV49" i="2"/>
  <c r="GV49" i="3"/>
  <c r="GW49" i="2"/>
  <c r="GW49" i="3"/>
  <c r="GX49" i="2"/>
  <c r="GX49" i="3"/>
  <c r="GY49" i="2"/>
  <c r="GY49" i="3"/>
  <c r="GZ49" i="2"/>
  <c r="GZ49" i="3"/>
  <c r="HB49" i="2"/>
  <c r="HB49" i="3"/>
  <c r="HC49" i="2"/>
  <c r="HC49" i="3"/>
  <c r="HD49" i="2"/>
  <c r="HD49" i="3"/>
  <c r="HE49" i="2"/>
  <c r="HE49" i="3"/>
  <c r="HF49" i="2"/>
  <c r="HF49" i="3"/>
  <c r="HG49" i="2"/>
  <c r="HG49" i="3"/>
  <c r="HH49" i="2"/>
  <c r="HH49" i="3"/>
  <c r="HI49" i="2"/>
  <c r="HI49" i="3"/>
  <c r="HJ49" i="2"/>
  <c r="HJ49" i="3"/>
  <c r="HK49" i="2"/>
  <c r="HK49" i="3"/>
  <c r="HL49" i="2"/>
  <c r="HL49" i="3"/>
  <c r="HM49" i="2"/>
  <c r="HM49" i="3"/>
  <c r="HO49" i="2"/>
  <c r="HO49" i="3"/>
  <c r="HP49" i="2"/>
  <c r="HP49" i="3"/>
  <c r="HQ49" i="2"/>
  <c r="HQ49" i="3"/>
  <c r="HT49" i="2"/>
  <c r="HT49" i="3"/>
  <c r="HU49" i="2"/>
  <c r="HU49" i="3"/>
  <c r="HV49" i="2"/>
  <c r="HV49" i="3"/>
  <c r="HW49" i="2"/>
  <c r="HW49" i="3"/>
  <c r="HX49" i="2"/>
  <c r="HX49" i="3"/>
  <c r="HY49" i="2"/>
  <c r="HY49" i="3"/>
  <c r="HZ49" i="2"/>
  <c r="HZ49" i="3"/>
  <c r="IA49" i="2"/>
  <c r="IA49" i="3"/>
  <c r="IC49" i="2"/>
  <c r="IC49" i="3"/>
  <c r="ID49" i="2"/>
  <c r="ID49" i="3"/>
  <c r="IE49" i="2"/>
  <c r="IE49" i="3"/>
  <c r="IF49" i="2"/>
  <c r="IF49" i="3"/>
  <c r="IG49" i="2"/>
  <c r="IG49" i="3"/>
  <c r="E50" i="3"/>
  <c r="F50" i="2"/>
  <c r="F50" i="3"/>
  <c r="G50" i="2"/>
  <c r="G50" i="3"/>
  <c r="H50" i="2"/>
  <c r="H50" i="3"/>
  <c r="I50" i="2"/>
  <c r="I50" i="3"/>
  <c r="K50" i="2"/>
  <c r="K50" i="3"/>
  <c r="L50" i="2"/>
  <c r="L50" i="3"/>
  <c r="O50" i="2"/>
  <c r="O50" i="3"/>
  <c r="P50" i="2"/>
  <c r="P50" i="3"/>
  <c r="Q50" i="2"/>
  <c r="Q50" i="3"/>
  <c r="R50" i="2"/>
  <c r="R50" i="3"/>
  <c r="S50" i="2"/>
  <c r="S50" i="3"/>
  <c r="T50" i="2"/>
  <c r="T50" i="3"/>
  <c r="V50" i="2"/>
  <c r="V50" i="3"/>
  <c r="X50" i="2"/>
  <c r="X50" i="3"/>
  <c r="Y50" i="2"/>
  <c r="Y50" i="3"/>
  <c r="AA50" i="2"/>
  <c r="AA50" i="3"/>
  <c r="AD50" i="2"/>
  <c r="AD50" i="3"/>
  <c r="AE50" i="2"/>
  <c r="AE50" i="3"/>
  <c r="AF50" i="2"/>
  <c r="AF50" i="3"/>
  <c r="AG50" i="2"/>
  <c r="AG50" i="3"/>
  <c r="AH50" i="2"/>
  <c r="AH50" i="3"/>
  <c r="AJ50" i="2"/>
  <c r="AJ50" i="3"/>
  <c r="AK50" i="2"/>
  <c r="AK50" i="3"/>
  <c r="AM50" i="2"/>
  <c r="AM50" i="3"/>
  <c r="AN50" i="2"/>
  <c r="AN50" i="3"/>
  <c r="AO50" i="2"/>
  <c r="AO50" i="3"/>
  <c r="AP50" i="2"/>
  <c r="AP50" i="3"/>
  <c r="AS50" i="2"/>
  <c r="AS50" i="3"/>
  <c r="AT50" i="2"/>
  <c r="AT50" i="3"/>
  <c r="AV50" i="2"/>
  <c r="AV50" i="3"/>
  <c r="AW50" i="2"/>
  <c r="AW50" i="3"/>
  <c r="AX50" i="2"/>
  <c r="AX50" i="3"/>
  <c r="AY50" i="3"/>
  <c r="BA50" i="2"/>
  <c r="BA50" i="3"/>
  <c r="BB50" i="2"/>
  <c r="BB50" i="3"/>
  <c r="BC50" i="2"/>
  <c r="BC50" i="3"/>
  <c r="BE50" i="2"/>
  <c r="BE50" i="3"/>
  <c r="BF50" i="2"/>
  <c r="BF50" i="3"/>
  <c r="BH50" i="2"/>
  <c r="BH50" i="3"/>
  <c r="BI50" i="2"/>
  <c r="BI50" i="3"/>
  <c r="BN50" i="2"/>
  <c r="BN50" i="3"/>
  <c r="BO50" i="2"/>
  <c r="BO50" i="3"/>
  <c r="BR50" i="2"/>
  <c r="BR50" i="3"/>
  <c r="BS50" i="2"/>
  <c r="BS50" i="3"/>
  <c r="BT50" i="2"/>
  <c r="BT50" i="3"/>
  <c r="BU50" i="2"/>
  <c r="BU50" i="3"/>
  <c r="BX50" i="2"/>
  <c r="BX50" i="3"/>
  <c r="BY50" i="2"/>
  <c r="BY50" i="3"/>
  <c r="BZ50" i="2"/>
  <c r="BZ50" i="3"/>
  <c r="CB50" i="2"/>
  <c r="CB50" i="3"/>
  <c r="CE50" i="2"/>
  <c r="CE50" i="3"/>
  <c r="CG50" i="2"/>
  <c r="CG50" i="3"/>
  <c r="CH50" i="2"/>
  <c r="CH50" i="3"/>
  <c r="CI50" i="2"/>
  <c r="CI50" i="3"/>
  <c r="CJ50" i="2"/>
  <c r="CJ50" i="3"/>
  <c r="CL50" i="2"/>
  <c r="CL50" i="3"/>
  <c r="CN50" i="2"/>
  <c r="CN50" i="3"/>
  <c r="CQ50" i="2"/>
  <c r="CQ50" i="3"/>
  <c r="CS50" i="2"/>
  <c r="CS50" i="3"/>
  <c r="CT50" i="2"/>
  <c r="CT50" i="3"/>
  <c r="CU50" i="2"/>
  <c r="CU50" i="3"/>
  <c r="CW50" i="2"/>
  <c r="CW50" i="3"/>
  <c r="CX50" i="2"/>
  <c r="CX50" i="3"/>
  <c r="CY50" i="2"/>
  <c r="CY50" i="3"/>
  <c r="CZ50" i="2"/>
  <c r="CZ50" i="3"/>
  <c r="DA50" i="2"/>
  <c r="DA50" i="3"/>
  <c r="DB50" i="2"/>
  <c r="DB50" i="3"/>
  <c r="DC50" i="2"/>
  <c r="DC50" i="3"/>
  <c r="DE50" i="2"/>
  <c r="DE50" i="3"/>
  <c r="DF50" i="2"/>
  <c r="DF50" i="3"/>
  <c r="DG50" i="2"/>
  <c r="DG50" i="3"/>
  <c r="DH50" i="2"/>
  <c r="DH50" i="3"/>
  <c r="DI50" i="2"/>
  <c r="DI50" i="3"/>
  <c r="DJ50" i="2"/>
  <c r="DJ50" i="3"/>
  <c r="DK50" i="2"/>
  <c r="DK50" i="3"/>
  <c r="DL50" i="2"/>
  <c r="DL50" i="3"/>
  <c r="DM50" i="2"/>
  <c r="DM50" i="3"/>
  <c r="DN50" i="2"/>
  <c r="DN50" i="3"/>
  <c r="DO50" i="2"/>
  <c r="DO50" i="3"/>
  <c r="DP50" i="2"/>
  <c r="DP50" i="3"/>
  <c r="DQ50" i="2"/>
  <c r="DQ50" i="3"/>
  <c r="DR50" i="2"/>
  <c r="DR50" i="3"/>
  <c r="DS50" i="2"/>
  <c r="DS50" i="3"/>
  <c r="DT50" i="2"/>
  <c r="DT50" i="3"/>
  <c r="DU50" i="2"/>
  <c r="DU50" i="3"/>
  <c r="DV50" i="2"/>
  <c r="DV50" i="3"/>
  <c r="DW50" i="2"/>
  <c r="DW50" i="3"/>
  <c r="DX50" i="2"/>
  <c r="DX50" i="3"/>
  <c r="DY50" i="2"/>
  <c r="DY50" i="3"/>
  <c r="DZ50" i="2"/>
  <c r="DZ50" i="3"/>
  <c r="EB50" i="2"/>
  <c r="EB50" i="3"/>
  <c r="EC50" i="2"/>
  <c r="EC50" i="3"/>
  <c r="ED50" i="2"/>
  <c r="ED50" i="3"/>
  <c r="EE50" i="2"/>
  <c r="EE50" i="3"/>
  <c r="EF50" i="2"/>
  <c r="EF50" i="3"/>
  <c r="EG50" i="2"/>
  <c r="EG50" i="3"/>
  <c r="EH50" i="2"/>
  <c r="EH50" i="3"/>
  <c r="EI50" i="2"/>
  <c r="EI50" i="3"/>
  <c r="EJ50" i="2"/>
  <c r="EJ50" i="3"/>
  <c r="EK50" i="2"/>
  <c r="EK50" i="3"/>
  <c r="EL50" i="2"/>
  <c r="EL50" i="3"/>
  <c r="EM50" i="2"/>
  <c r="EM50" i="3"/>
  <c r="EN50" i="2"/>
  <c r="EN50" i="3"/>
  <c r="EO50" i="2"/>
  <c r="EO50" i="3"/>
  <c r="EP50" i="2"/>
  <c r="EP50" i="3"/>
  <c r="EQ50" i="2"/>
  <c r="EQ50" i="3"/>
  <c r="ER50" i="2"/>
  <c r="ER50" i="3"/>
  <c r="ES50" i="2"/>
  <c r="ES50" i="3"/>
  <c r="ET50" i="2"/>
  <c r="ET50" i="3"/>
  <c r="EU50" i="2"/>
  <c r="EU50" i="3"/>
  <c r="EV50" i="2"/>
  <c r="EV50" i="3"/>
  <c r="EW50" i="2"/>
  <c r="EW50" i="3"/>
  <c r="EX50" i="2"/>
  <c r="EX50" i="3"/>
  <c r="EY50" i="2"/>
  <c r="EY50" i="3"/>
  <c r="EZ50" i="2"/>
  <c r="EZ50" i="3"/>
  <c r="FA50" i="3"/>
  <c r="FB50" i="2"/>
  <c r="FB50" i="3"/>
  <c r="FC50" i="2"/>
  <c r="FC50" i="3"/>
  <c r="FE50" i="2"/>
  <c r="FE50" i="3"/>
  <c r="FF50" i="2"/>
  <c r="FF50" i="3"/>
  <c r="FG50" i="2"/>
  <c r="FG50" i="3"/>
  <c r="FH50" i="2"/>
  <c r="FH50" i="3"/>
  <c r="FI50" i="2"/>
  <c r="FI50" i="3"/>
  <c r="FJ50" i="2"/>
  <c r="FJ50" i="3"/>
  <c r="FK50" i="2"/>
  <c r="FK50" i="3"/>
  <c r="FL50" i="2"/>
  <c r="FL50" i="3"/>
  <c r="FM50" i="2"/>
  <c r="FM50" i="3"/>
  <c r="FN50" i="2"/>
  <c r="FN50" i="3"/>
  <c r="FO50" i="2"/>
  <c r="FO50" i="3"/>
  <c r="FP50" i="2"/>
  <c r="FP50" i="3"/>
  <c r="FQ50" i="2"/>
  <c r="FQ50" i="3"/>
  <c r="FR50" i="2"/>
  <c r="FR50" i="3"/>
  <c r="FS50" i="2"/>
  <c r="FS50" i="3"/>
  <c r="FT50" i="2"/>
  <c r="FT50" i="3"/>
  <c r="FU50" i="2"/>
  <c r="FU50" i="3"/>
  <c r="FV50" i="2"/>
  <c r="FV50" i="3"/>
  <c r="FW50" i="2"/>
  <c r="FW50" i="3"/>
  <c r="FX50" i="2"/>
  <c r="FX50" i="3"/>
  <c r="FY50" i="2"/>
  <c r="FY50" i="3"/>
  <c r="FZ50" i="2"/>
  <c r="FZ50" i="3"/>
  <c r="GA50" i="2"/>
  <c r="GA50" i="3"/>
  <c r="GB50" i="2"/>
  <c r="GB50" i="3"/>
  <c r="GC50" i="2"/>
  <c r="GC50" i="3"/>
  <c r="GD50" i="2"/>
  <c r="GD50" i="3"/>
  <c r="GE50" i="2"/>
  <c r="GE50" i="3"/>
  <c r="GF50" i="2"/>
  <c r="GF50" i="3"/>
  <c r="GG50" i="2"/>
  <c r="GG50" i="3"/>
  <c r="GH50" i="2"/>
  <c r="GH50" i="3"/>
  <c r="GI50" i="2"/>
  <c r="GI50" i="3"/>
  <c r="GJ50" i="2"/>
  <c r="GJ50" i="3"/>
  <c r="GK50" i="2"/>
  <c r="GK50" i="3"/>
  <c r="GM50" i="2"/>
  <c r="GM50" i="3"/>
  <c r="GN50" i="2"/>
  <c r="GN50" i="3"/>
  <c r="GO50" i="2"/>
  <c r="GO50" i="3"/>
  <c r="GP50" i="2"/>
  <c r="GP50" i="3"/>
  <c r="GQ50" i="2"/>
  <c r="GQ50" i="3"/>
  <c r="GR50" i="2"/>
  <c r="GR50" i="3"/>
  <c r="GT50" i="2"/>
  <c r="GT50" i="3"/>
  <c r="GV50" i="2"/>
  <c r="GV50" i="3"/>
  <c r="GW50" i="2"/>
  <c r="GW50" i="3"/>
  <c r="GX50" i="2"/>
  <c r="GX50" i="3"/>
  <c r="GY50" i="2"/>
  <c r="GY50" i="3"/>
  <c r="GZ50" i="2"/>
  <c r="GZ50" i="3"/>
  <c r="HB50" i="2"/>
  <c r="HB50" i="3"/>
  <c r="HC50" i="2"/>
  <c r="HC50" i="3"/>
  <c r="HD50" i="2"/>
  <c r="HD50" i="3"/>
  <c r="HE50" i="2"/>
  <c r="HE50" i="3"/>
  <c r="HF50" i="2"/>
  <c r="HF50" i="3"/>
  <c r="HG50" i="2"/>
  <c r="HG50" i="3"/>
  <c r="HH50" i="2"/>
  <c r="HH50" i="3"/>
  <c r="HI50" i="2"/>
  <c r="HI50" i="3"/>
  <c r="HJ50" i="2"/>
  <c r="HJ50" i="3"/>
  <c r="HK50" i="2"/>
  <c r="HK50" i="3"/>
  <c r="HL50" i="2"/>
  <c r="HL50" i="3"/>
  <c r="HM50" i="2"/>
  <c r="HM50" i="3"/>
  <c r="HO50" i="2"/>
  <c r="HO50" i="3"/>
  <c r="HP50" i="2"/>
  <c r="HP50" i="3"/>
  <c r="HQ50" i="2"/>
  <c r="HQ50" i="3"/>
  <c r="HT50" i="2"/>
  <c r="HT50" i="3"/>
  <c r="HU50" i="2"/>
  <c r="HU50" i="3"/>
  <c r="HV50" i="2"/>
  <c r="HV50" i="3"/>
  <c r="HW50" i="2"/>
  <c r="HW50" i="3"/>
  <c r="HX50" i="2"/>
  <c r="HX50" i="3"/>
  <c r="HY50" i="2"/>
  <c r="HY50" i="3"/>
  <c r="HZ50" i="2"/>
  <c r="HZ50" i="3"/>
  <c r="IA50" i="2"/>
  <c r="IA50" i="3"/>
  <c r="IC50" i="2"/>
  <c r="IC50" i="3"/>
  <c r="ID50" i="2"/>
  <c r="ID50" i="3"/>
  <c r="IE50" i="2"/>
  <c r="IE50" i="3"/>
  <c r="IF50" i="2"/>
  <c r="IF50" i="3"/>
  <c r="IG50" i="2"/>
  <c r="IG50" i="3"/>
  <c r="E51" i="3"/>
  <c r="F51" i="2"/>
  <c r="F51" i="3"/>
  <c r="G51" i="2"/>
  <c r="G51" i="3"/>
  <c r="H51" i="2"/>
  <c r="H51" i="3"/>
  <c r="I51" i="2"/>
  <c r="I51" i="3"/>
  <c r="K51" i="2"/>
  <c r="K51" i="3"/>
  <c r="L51" i="2"/>
  <c r="L51" i="3"/>
  <c r="O51" i="2"/>
  <c r="O51" i="3"/>
  <c r="P51" i="2"/>
  <c r="P51" i="3"/>
  <c r="Q51" i="2"/>
  <c r="Q51" i="3"/>
  <c r="R51" i="2"/>
  <c r="R51" i="3"/>
  <c r="S51" i="2"/>
  <c r="S51" i="3"/>
  <c r="T51" i="2"/>
  <c r="T51" i="3"/>
  <c r="V51" i="2"/>
  <c r="V51" i="3"/>
  <c r="X51" i="2"/>
  <c r="X51" i="3"/>
  <c r="Y51" i="2"/>
  <c r="Y51" i="3"/>
  <c r="AA51" i="2"/>
  <c r="AA51" i="3"/>
  <c r="AD51" i="2"/>
  <c r="AD51" i="3"/>
  <c r="AE51" i="2"/>
  <c r="AE51" i="3"/>
  <c r="AF51" i="2"/>
  <c r="AF51" i="3"/>
  <c r="AG51" i="2"/>
  <c r="AG51" i="3"/>
  <c r="AH51" i="2"/>
  <c r="AH51" i="3"/>
  <c r="AJ51" i="2"/>
  <c r="AJ51" i="3"/>
  <c r="AK51" i="2"/>
  <c r="AK51" i="3"/>
  <c r="AM51" i="2"/>
  <c r="AM51" i="3"/>
  <c r="AN51" i="2"/>
  <c r="AN51" i="3"/>
  <c r="AO51" i="2"/>
  <c r="AO51" i="3"/>
  <c r="AP51" i="2"/>
  <c r="AP51" i="3"/>
  <c r="AS51" i="2"/>
  <c r="AS51" i="3"/>
  <c r="AT51" i="2"/>
  <c r="AT51" i="3"/>
  <c r="AV51" i="2"/>
  <c r="AV51" i="3"/>
  <c r="AW51" i="2"/>
  <c r="AW51" i="3"/>
  <c r="AX51" i="2"/>
  <c r="AX51" i="3"/>
  <c r="AY51" i="3"/>
  <c r="BA51" i="2"/>
  <c r="BA51" i="3"/>
  <c r="BB51" i="2"/>
  <c r="BB51" i="3"/>
  <c r="BC51" i="2"/>
  <c r="BC51" i="3"/>
  <c r="BE51" i="2"/>
  <c r="BE51" i="3"/>
  <c r="BF51" i="2"/>
  <c r="BF51" i="3"/>
  <c r="BH51" i="2"/>
  <c r="BH51" i="3"/>
  <c r="BI51" i="2"/>
  <c r="BI51" i="3"/>
  <c r="BN51" i="2"/>
  <c r="BN51" i="3"/>
  <c r="BO51" i="2"/>
  <c r="BO51" i="3"/>
  <c r="BR51" i="2"/>
  <c r="BR51" i="3"/>
  <c r="BS51" i="2"/>
  <c r="BS51" i="3"/>
  <c r="BT51" i="2"/>
  <c r="BT51" i="3"/>
  <c r="BU51" i="2"/>
  <c r="BU51" i="3"/>
  <c r="BX51" i="2"/>
  <c r="BX51" i="3"/>
  <c r="BY51" i="2"/>
  <c r="BY51" i="3"/>
  <c r="BZ51" i="2"/>
  <c r="BZ51" i="3"/>
  <c r="CB51" i="2"/>
  <c r="CB51" i="3"/>
  <c r="CE51" i="2"/>
  <c r="CE51" i="3"/>
  <c r="CG51" i="2"/>
  <c r="CG51" i="3"/>
  <c r="CH51" i="2"/>
  <c r="CH51" i="3"/>
  <c r="CI51" i="2"/>
  <c r="CI51" i="3"/>
  <c r="CJ51" i="2"/>
  <c r="CJ51" i="3"/>
  <c r="CL51" i="2"/>
  <c r="CL51" i="3"/>
  <c r="CN51" i="2"/>
  <c r="CN51" i="3"/>
  <c r="CQ51" i="2"/>
  <c r="CQ51" i="3"/>
  <c r="CS51" i="2"/>
  <c r="CS51" i="3"/>
  <c r="CT51" i="2"/>
  <c r="CT51" i="3"/>
  <c r="CU51" i="2"/>
  <c r="CU51" i="3"/>
  <c r="CW51" i="2"/>
  <c r="CW51" i="3"/>
  <c r="CX51" i="2"/>
  <c r="CX51" i="3"/>
  <c r="CY51" i="2"/>
  <c r="CY51" i="3"/>
  <c r="CZ51" i="2"/>
  <c r="CZ51" i="3"/>
  <c r="DA51" i="2"/>
  <c r="DA51" i="3"/>
  <c r="DB51" i="2"/>
  <c r="DB51" i="3"/>
  <c r="DC51" i="2"/>
  <c r="DC51" i="3"/>
  <c r="DE51" i="2"/>
  <c r="DE51" i="3"/>
  <c r="DF51" i="2"/>
  <c r="DF51" i="3"/>
  <c r="DG51" i="2"/>
  <c r="DG51" i="3"/>
  <c r="DH51" i="2"/>
  <c r="DH51" i="3"/>
  <c r="DI51" i="2"/>
  <c r="DI51" i="3"/>
  <c r="DJ51" i="2"/>
  <c r="DJ51" i="3"/>
  <c r="DK51" i="2"/>
  <c r="DK51" i="3"/>
  <c r="DL51" i="2"/>
  <c r="DL51" i="3"/>
  <c r="DM51" i="2"/>
  <c r="DM51" i="3"/>
  <c r="DN51" i="2"/>
  <c r="DN51" i="3"/>
  <c r="DO51" i="2"/>
  <c r="DO51" i="3"/>
  <c r="DP51" i="2"/>
  <c r="DP51" i="3"/>
  <c r="DQ51" i="2"/>
  <c r="DQ51" i="3"/>
  <c r="DR51" i="2"/>
  <c r="DR51" i="3"/>
  <c r="DS51" i="2"/>
  <c r="DS51" i="3"/>
  <c r="DT51" i="2"/>
  <c r="DT51" i="3"/>
  <c r="DU51" i="2"/>
  <c r="DU51" i="3"/>
  <c r="DV51" i="2"/>
  <c r="DV51" i="3"/>
  <c r="DW51" i="2"/>
  <c r="DW51" i="3"/>
  <c r="DX51" i="2"/>
  <c r="DX51" i="3"/>
  <c r="DY51" i="2"/>
  <c r="DY51" i="3"/>
  <c r="DZ51" i="2"/>
  <c r="DZ51" i="3"/>
  <c r="EB51" i="2"/>
  <c r="EB51" i="3"/>
  <c r="EC51" i="2"/>
  <c r="EC51" i="3"/>
  <c r="ED51" i="2"/>
  <c r="ED51" i="3"/>
  <c r="EE51" i="2"/>
  <c r="EE51" i="3"/>
  <c r="EF51" i="2"/>
  <c r="EF51" i="3"/>
  <c r="EG51" i="2"/>
  <c r="EG51" i="3"/>
  <c r="EH51" i="2"/>
  <c r="EH51" i="3"/>
  <c r="EI51" i="2"/>
  <c r="EI51" i="3"/>
  <c r="EJ51" i="2"/>
  <c r="EJ51" i="3"/>
  <c r="EK51" i="2"/>
  <c r="EK51" i="3"/>
  <c r="EL51" i="2"/>
  <c r="EL51" i="3"/>
  <c r="EM51" i="2"/>
  <c r="EM51" i="3"/>
  <c r="EN51" i="2"/>
  <c r="EN51" i="3"/>
  <c r="EO51" i="2"/>
  <c r="EO51" i="3"/>
  <c r="EP51" i="2"/>
  <c r="EP51" i="3"/>
  <c r="EQ51" i="2"/>
  <c r="EQ51" i="3"/>
  <c r="ER51" i="2"/>
  <c r="ER51" i="3"/>
  <c r="ES51" i="2"/>
  <c r="ES51" i="3"/>
  <c r="ET51" i="2"/>
  <c r="ET51" i="3"/>
  <c r="EU51" i="2"/>
  <c r="EU51" i="3"/>
  <c r="EV51" i="2"/>
  <c r="EV51" i="3"/>
  <c r="EW51" i="2"/>
  <c r="EW51" i="3"/>
  <c r="EX51" i="2"/>
  <c r="EX51" i="3"/>
  <c r="EY51" i="2"/>
  <c r="EY51" i="3"/>
  <c r="EZ51" i="2"/>
  <c r="EZ51" i="3"/>
  <c r="FA51" i="3"/>
  <c r="FB51" i="2"/>
  <c r="FB51" i="3"/>
  <c r="FC51" i="2"/>
  <c r="FC51" i="3"/>
  <c r="FE51" i="2"/>
  <c r="FE51" i="3"/>
  <c r="FF51" i="2"/>
  <c r="FF51" i="3"/>
  <c r="FG51" i="2"/>
  <c r="FG51" i="3"/>
  <c r="FH51" i="2"/>
  <c r="FH51" i="3"/>
  <c r="FI51" i="2"/>
  <c r="FI51" i="3"/>
  <c r="FJ51" i="2"/>
  <c r="FJ51" i="3"/>
  <c r="FK51" i="2"/>
  <c r="FK51" i="3"/>
  <c r="FL51" i="2"/>
  <c r="FL51" i="3"/>
  <c r="FM51" i="2"/>
  <c r="FM51" i="3"/>
  <c r="FN51" i="2"/>
  <c r="FN51" i="3"/>
  <c r="FO51" i="2"/>
  <c r="FO51" i="3"/>
  <c r="FP51" i="2"/>
  <c r="FP51" i="3"/>
  <c r="FQ51" i="2"/>
  <c r="FQ51" i="3"/>
  <c r="FR51" i="2"/>
  <c r="FR51" i="3"/>
  <c r="FS51" i="2"/>
  <c r="FS51" i="3"/>
  <c r="FT51" i="2"/>
  <c r="FT51" i="3"/>
  <c r="FU51" i="2"/>
  <c r="FU51" i="3"/>
  <c r="FV51" i="2"/>
  <c r="FV51" i="3"/>
  <c r="FW51" i="2"/>
  <c r="FW51" i="3"/>
  <c r="FX51" i="2"/>
  <c r="FX51" i="3"/>
  <c r="FY51" i="2"/>
  <c r="FY51" i="3"/>
  <c r="FZ51" i="2"/>
  <c r="FZ51" i="3"/>
  <c r="GA51" i="2"/>
  <c r="GA51" i="3"/>
  <c r="GB51" i="2"/>
  <c r="GB51" i="3"/>
  <c r="GC51" i="2"/>
  <c r="GC51" i="3"/>
  <c r="GD51" i="2"/>
  <c r="GD51" i="3"/>
  <c r="GE51" i="2"/>
  <c r="GE51" i="3"/>
  <c r="GF51" i="2"/>
  <c r="GF51" i="3"/>
  <c r="GG51" i="2"/>
  <c r="GG51" i="3"/>
  <c r="GH51" i="2"/>
  <c r="GH51" i="3"/>
  <c r="GI51" i="2"/>
  <c r="GI51" i="3"/>
  <c r="GJ51" i="2"/>
  <c r="GJ51" i="3"/>
  <c r="GK51" i="2"/>
  <c r="GK51" i="3"/>
  <c r="GM51" i="2"/>
  <c r="GM51" i="3"/>
  <c r="GN51" i="2"/>
  <c r="GN51" i="3"/>
  <c r="GO51" i="2"/>
  <c r="GO51" i="3"/>
  <c r="GP51" i="2"/>
  <c r="GP51" i="3"/>
  <c r="GQ51" i="2"/>
  <c r="GQ51" i="3"/>
  <c r="GR51" i="2"/>
  <c r="GR51" i="3"/>
  <c r="GT51" i="2"/>
  <c r="GT51" i="3"/>
  <c r="GV51" i="2"/>
  <c r="GV51" i="3"/>
  <c r="GW51" i="2"/>
  <c r="GW51" i="3"/>
  <c r="GX51" i="2"/>
  <c r="GX51" i="3"/>
  <c r="GY51" i="2"/>
  <c r="GY51" i="3"/>
  <c r="GZ51" i="2"/>
  <c r="GZ51" i="3"/>
  <c r="HB51" i="2"/>
  <c r="HB51" i="3"/>
  <c r="HC51" i="2"/>
  <c r="HC51" i="3"/>
  <c r="HD51" i="2"/>
  <c r="HD51" i="3"/>
  <c r="HE51" i="2"/>
  <c r="HE51" i="3"/>
  <c r="HF51" i="2"/>
  <c r="HF51" i="3"/>
  <c r="HG51" i="2"/>
  <c r="HG51" i="3"/>
  <c r="HH51" i="2"/>
  <c r="HH51" i="3"/>
  <c r="HI51" i="2"/>
  <c r="HI51" i="3"/>
  <c r="HJ51" i="2"/>
  <c r="HJ51" i="3"/>
  <c r="HK51" i="2"/>
  <c r="HK51" i="3"/>
  <c r="HL51" i="2"/>
  <c r="HL51" i="3"/>
  <c r="HM51" i="2"/>
  <c r="HM51" i="3"/>
  <c r="HO51" i="2"/>
  <c r="HO51" i="3"/>
  <c r="HP51" i="2"/>
  <c r="HP51" i="3"/>
  <c r="HQ51" i="2"/>
  <c r="HQ51" i="3"/>
  <c r="HT51" i="2"/>
  <c r="HT51" i="3"/>
  <c r="HU51" i="2"/>
  <c r="HU51" i="3"/>
  <c r="HV51" i="2"/>
  <c r="HV51" i="3"/>
  <c r="HW51" i="2"/>
  <c r="HW51" i="3"/>
  <c r="HX51" i="2"/>
  <c r="HX51" i="3"/>
  <c r="HY51" i="2"/>
  <c r="HY51" i="3"/>
  <c r="HZ51" i="2"/>
  <c r="HZ51" i="3"/>
  <c r="IA51" i="2"/>
  <c r="IA51" i="3"/>
  <c r="IC51" i="2"/>
  <c r="IC51" i="3"/>
  <c r="ID51" i="2"/>
  <c r="ID51" i="3"/>
  <c r="IE51" i="2"/>
  <c r="IE51" i="3"/>
  <c r="IF51" i="2"/>
  <c r="IF51" i="3"/>
  <c r="IG51" i="2"/>
  <c r="IG51" i="3"/>
  <c r="E52" i="3"/>
  <c r="F52" i="2"/>
  <c r="F52" i="3"/>
  <c r="G52" i="2"/>
  <c r="G52" i="3"/>
  <c r="H52" i="2"/>
  <c r="H52" i="3"/>
  <c r="I52" i="2"/>
  <c r="I52" i="3"/>
  <c r="K52" i="2"/>
  <c r="K52" i="3"/>
  <c r="L52" i="2"/>
  <c r="L52" i="3"/>
  <c r="O52" i="2"/>
  <c r="O52" i="3"/>
  <c r="P52" i="2"/>
  <c r="P52" i="3"/>
  <c r="Q52" i="2"/>
  <c r="Q52" i="3"/>
  <c r="R52" i="2"/>
  <c r="R52" i="3"/>
  <c r="S52" i="2"/>
  <c r="S52" i="3"/>
  <c r="T52" i="2"/>
  <c r="T52" i="3"/>
  <c r="V52" i="2"/>
  <c r="V52" i="3"/>
  <c r="X52" i="2"/>
  <c r="X52" i="3"/>
  <c r="Y52" i="2"/>
  <c r="Y52" i="3"/>
  <c r="AA52" i="2"/>
  <c r="AA52" i="3"/>
  <c r="AD52" i="2"/>
  <c r="AD52" i="3"/>
  <c r="AE52" i="2"/>
  <c r="AE52" i="3"/>
  <c r="AF52" i="2"/>
  <c r="AF52" i="3"/>
  <c r="AG52" i="2"/>
  <c r="AG52" i="3"/>
  <c r="AH52" i="2"/>
  <c r="AH52" i="3"/>
  <c r="AJ52" i="2"/>
  <c r="AJ52" i="3"/>
  <c r="AK52" i="2"/>
  <c r="AK52" i="3"/>
  <c r="AM52" i="2"/>
  <c r="AM52" i="3"/>
  <c r="AN52" i="2"/>
  <c r="AN52" i="3"/>
  <c r="AO52" i="2"/>
  <c r="AO52" i="3"/>
  <c r="AP52" i="2"/>
  <c r="AP52" i="3"/>
  <c r="AS52" i="2"/>
  <c r="AS52" i="3"/>
  <c r="AT52" i="2"/>
  <c r="AT52" i="3"/>
  <c r="AV52" i="2"/>
  <c r="AV52" i="3"/>
  <c r="AW52" i="2"/>
  <c r="AW52" i="3"/>
  <c r="AX52" i="2"/>
  <c r="AX52" i="3"/>
  <c r="AY52" i="3"/>
  <c r="BA52" i="2"/>
  <c r="BA52" i="3"/>
  <c r="BB52" i="2"/>
  <c r="BB52" i="3"/>
  <c r="BC52" i="2"/>
  <c r="BC52" i="3"/>
  <c r="BE52" i="2"/>
  <c r="BE52" i="3"/>
  <c r="BF52" i="2"/>
  <c r="BF52" i="3"/>
  <c r="BH52" i="2"/>
  <c r="BH52" i="3"/>
  <c r="BI52" i="2"/>
  <c r="BI52" i="3"/>
  <c r="BN52" i="2"/>
  <c r="BN52" i="3"/>
  <c r="BO52" i="2"/>
  <c r="BO52" i="3"/>
  <c r="BR52" i="2"/>
  <c r="BR52" i="3"/>
  <c r="BS52" i="2"/>
  <c r="BS52" i="3"/>
  <c r="BT52" i="2"/>
  <c r="BT52" i="3"/>
  <c r="BU52" i="2"/>
  <c r="BU52" i="3"/>
  <c r="BX52" i="2"/>
  <c r="BX52" i="3"/>
  <c r="BY52" i="2"/>
  <c r="BY52" i="3"/>
  <c r="BZ52" i="2"/>
  <c r="BZ52" i="3"/>
  <c r="CB52" i="2"/>
  <c r="CB52" i="3"/>
  <c r="CE52" i="2"/>
  <c r="CE52" i="3"/>
  <c r="CG52" i="2"/>
  <c r="CG52" i="3"/>
  <c r="CH52" i="2"/>
  <c r="CH52" i="3"/>
  <c r="CI52" i="2"/>
  <c r="CI52" i="3"/>
  <c r="CJ52" i="2"/>
  <c r="CJ52" i="3"/>
  <c r="CL52" i="2"/>
  <c r="CL52" i="3"/>
  <c r="CN52" i="2"/>
  <c r="CN52" i="3"/>
  <c r="CQ52" i="2"/>
  <c r="CQ52" i="3"/>
  <c r="CS52" i="2"/>
  <c r="CS52" i="3"/>
  <c r="CT52" i="2"/>
  <c r="CT52" i="3"/>
  <c r="CU52" i="2"/>
  <c r="CU52" i="3"/>
  <c r="CW52" i="2"/>
  <c r="CW52" i="3"/>
  <c r="CX52" i="2"/>
  <c r="CX52" i="3"/>
  <c r="CY52" i="2"/>
  <c r="CY52" i="3"/>
  <c r="CZ52" i="2"/>
  <c r="CZ52" i="3"/>
  <c r="DA52" i="2"/>
  <c r="DA52" i="3"/>
  <c r="DB52" i="2"/>
  <c r="DB52" i="3"/>
  <c r="DC52" i="2"/>
  <c r="DC52" i="3"/>
  <c r="DE52" i="2"/>
  <c r="DE52" i="3"/>
  <c r="DF52" i="2"/>
  <c r="DF52" i="3"/>
  <c r="DG52" i="2"/>
  <c r="DG52" i="3"/>
  <c r="DH52" i="2"/>
  <c r="DH52" i="3"/>
  <c r="DI52" i="2"/>
  <c r="DI52" i="3"/>
  <c r="DJ52" i="2"/>
  <c r="DJ52" i="3"/>
  <c r="DK52" i="2"/>
  <c r="DK52" i="3"/>
  <c r="DL52" i="2"/>
  <c r="DL52" i="3"/>
  <c r="DM52" i="2"/>
  <c r="DM52" i="3"/>
  <c r="DN52" i="2"/>
  <c r="DN52" i="3"/>
  <c r="DO52" i="2"/>
  <c r="DO52" i="3"/>
  <c r="DP52" i="2"/>
  <c r="DP52" i="3"/>
  <c r="DQ52" i="2"/>
  <c r="DQ52" i="3"/>
  <c r="DR52" i="2"/>
  <c r="DR52" i="3"/>
  <c r="DS52" i="2"/>
  <c r="DS52" i="3"/>
  <c r="DT52" i="2"/>
  <c r="DT52" i="3"/>
  <c r="DU52" i="2"/>
  <c r="DU52" i="3"/>
  <c r="DV52" i="2"/>
  <c r="DV52" i="3"/>
  <c r="DW52" i="2"/>
  <c r="DW52" i="3"/>
  <c r="DX52" i="2"/>
  <c r="DX52" i="3"/>
  <c r="DY52" i="2"/>
  <c r="DY52" i="3"/>
  <c r="DZ52" i="2"/>
  <c r="DZ52" i="3"/>
  <c r="EB52" i="2"/>
  <c r="EB52" i="3"/>
  <c r="EC52" i="2"/>
  <c r="EC52" i="3"/>
  <c r="ED52" i="2"/>
  <c r="ED52" i="3"/>
  <c r="EE52" i="2"/>
  <c r="EE52" i="3"/>
  <c r="EF52" i="2"/>
  <c r="EF52" i="3"/>
  <c r="EG52" i="2"/>
  <c r="EG52" i="3"/>
  <c r="EH52" i="2"/>
  <c r="EH52" i="3"/>
  <c r="EI52" i="2"/>
  <c r="EI52" i="3"/>
  <c r="EJ52" i="2"/>
  <c r="EJ52" i="3"/>
  <c r="EK52" i="2"/>
  <c r="EK52" i="3"/>
  <c r="EL52" i="2"/>
  <c r="EL52" i="3"/>
  <c r="EM52" i="2"/>
  <c r="EM52" i="3"/>
  <c r="EN52" i="2"/>
  <c r="EN52" i="3"/>
  <c r="EO52" i="2"/>
  <c r="EO52" i="3"/>
  <c r="EP52" i="2"/>
  <c r="EP52" i="3"/>
  <c r="EQ52" i="2"/>
  <c r="EQ52" i="3"/>
  <c r="ER52" i="2"/>
  <c r="ER52" i="3"/>
  <c r="ES52" i="2"/>
  <c r="ES52" i="3"/>
  <c r="ET52" i="2"/>
  <c r="ET52" i="3"/>
  <c r="EU52" i="2"/>
  <c r="EU52" i="3"/>
  <c r="EV52" i="2"/>
  <c r="EV52" i="3"/>
  <c r="EW52" i="2"/>
  <c r="EW52" i="3"/>
  <c r="EX52" i="2"/>
  <c r="EX52" i="3"/>
  <c r="EY52" i="2"/>
  <c r="EY52" i="3"/>
  <c r="EZ52" i="2"/>
  <c r="EZ52" i="3"/>
  <c r="FA52" i="3"/>
  <c r="FB52" i="2"/>
  <c r="FB52" i="3"/>
  <c r="FC52" i="2"/>
  <c r="FC52" i="3"/>
  <c r="FE52" i="2"/>
  <c r="FE52" i="3"/>
  <c r="FF52" i="2"/>
  <c r="FF52" i="3"/>
  <c r="FG52" i="2"/>
  <c r="FG52" i="3"/>
  <c r="FH52" i="2"/>
  <c r="FH52" i="3"/>
  <c r="FI52" i="2"/>
  <c r="FI52" i="3"/>
  <c r="FJ52" i="2"/>
  <c r="FJ52" i="3"/>
  <c r="FK52" i="2"/>
  <c r="FK52" i="3"/>
  <c r="FL52" i="2"/>
  <c r="FL52" i="3"/>
  <c r="FM52" i="2"/>
  <c r="FM52" i="3"/>
  <c r="FN52" i="2"/>
  <c r="FN52" i="3"/>
  <c r="FO52" i="2"/>
  <c r="FO52" i="3"/>
  <c r="FP52" i="2"/>
  <c r="FP52" i="3"/>
  <c r="FQ52" i="2"/>
  <c r="FQ52" i="3"/>
  <c r="FR52" i="2"/>
  <c r="FR52" i="3"/>
  <c r="FS52" i="2"/>
  <c r="FS52" i="3"/>
  <c r="FT52" i="2"/>
  <c r="FT52" i="3"/>
  <c r="FU52" i="2"/>
  <c r="FU52" i="3"/>
  <c r="FV52" i="2"/>
  <c r="FV52" i="3"/>
  <c r="FW52" i="2"/>
  <c r="FW52" i="3"/>
  <c r="FX52" i="2"/>
  <c r="FX52" i="3"/>
  <c r="FY52" i="2"/>
  <c r="FY52" i="3"/>
  <c r="FZ52" i="2"/>
  <c r="FZ52" i="3"/>
  <c r="GA52" i="2"/>
  <c r="GA52" i="3"/>
  <c r="GB52" i="2"/>
  <c r="GB52" i="3"/>
  <c r="GC52" i="2"/>
  <c r="GC52" i="3"/>
  <c r="GD52" i="2"/>
  <c r="GD52" i="3"/>
  <c r="GE52" i="2"/>
  <c r="GE52" i="3"/>
  <c r="GF52" i="2"/>
  <c r="GF52" i="3"/>
  <c r="GG52" i="2"/>
  <c r="GG52" i="3"/>
  <c r="GH52" i="2"/>
  <c r="GH52" i="3"/>
  <c r="GI52" i="2"/>
  <c r="GI52" i="3"/>
  <c r="GJ52" i="2"/>
  <c r="GJ52" i="3"/>
  <c r="GK52" i="2"/>
  <c r="GK52" i="3"/>
  <c r="GM52" i="2"/>
  <c r="GM52" i="3"/>
  <c r="GN52" i="2"/>
  <c r="GN52" i="3"/>
  <c r="GO52" i="2"/>
  <c r="GO52" i="3"/>
  <c r="GP52" i="2"/>
  <c r="GP52" i="3"/>
  <c r="GQ52" i="2"/>
  <c r="GQ52" i="3"/>
  <c r="GR52" i="2"/>
  <c r="GR52" i="3"/>
  <c r="GT52" i="2"/>
  <c r="GT52" i="3"/>
  <c r="GV52" i="2"/>
  <c r="GV52" i="3"/>
  <c r="GW52" i="2"/>
  <c r="GW52" i="3"/>
  <c r="GX52" i="2"/>
  <c r="GX52" i="3"/>
  <c r="GY52" i="2"/>
  <c r="GY52" i="3"/>
  <c r="GZ52" i="2"/>
  <c r="GZ52" i="3"/>
  <c r="HB52" i="2"/>
  <c r="HB52" i="3"/>
  <c r="HC52" i="2"/>
  <c r="HC52" i="3"/>
  <c r="HD52" i="2"/>
  <c r="HD52" i="3"/>
  <c r="HE52" i="2"/>
  <c r="HE52" i="3"/>
  <c r="HF52" i="2"/>
  <c r="HF52" i="3"/>
  <c r="HG52" i="2"/>
  <c r="HG52" i="3"/>
  <c r="HH52" i="2"/>
  <c r="HH52" i="3"/>
  <c r="HI52" i="2"/>
  <c r="HI52" i="3"/>
  <c r="HJ52" i="2"/>
  <c r="HJ52" i="3"/>
  <c r="HK52" i="2"/>
  <c r="HK52" i="3"/>
  <c r="HL52" i="2"/>
  <c r="HL52" i="3"/>
  <c r="HM52" i="2"/>
  <c r="HM52" i="3"/>
  <c r="HO52" i="2"/>
  <c r="HO52" i="3"/>
  <c r="HP52" i="2"/>
  <c r="HP52" i="3"/>
  <c r="HQ52" i="2"/>
  <c r="HQ52" i="3"/>
  <c r="HT52" i="2"/>
  <c r="HT52" i="3"/>
  <c r="HU52" i="2"/>
  <c r="HU52" i="3"/>
  <c r="HV52" i="2"/>
  <c r="HV52" i="3"/>
  <c r="HW52" i="2"/>
  <c r="HW52" i="3"/>
  <c r="HX52" i="2"/>
  <c r="HX52" i="3"/>
  <c r="HY52" i="2"/>
  <c r="HY52" i="3"/>
  <c r="HZ52" i="2"/>
  <c r="HZ52" i="3"/>
  <c r="IA52" i="2"/>
  <c r="IA52" i="3"/>
  <c r="IC52" i="2"/>
  <c r="IC52" i="3"/>
  <c r="ID52" i="2"/>
  <c r="ID52" i="3"/>
  <c r="IE52" i="2"/>
  <c r="IE52" i="3"/>
  <c r="IF52" i="2"/>
  <c r="IF52" i="3"/>
  <c r="IG52" i="2"/>
  <c r="IG52" i="3"/>
  <c r="E53" i="3"/>
  <c r="F53" i="2"/>
  <c r="F53" i="3"/>
  <c r="G53" i="2"/>
  <c r="G53" i="3"/>
  <c r="H53" i="2"/>
  <c r="H53" i="3"/>
  <c r="I53" i="2"/>
  <c r="I53" i="3"/>
  <c r="K53" i="2"/>
  <c r="K53" i="3"/>
  <c r="L53" i="2"/>
  <c r="L53" i="3"/>
  <c r="O53" i="2"/>
  <c r="O53" i="3"/>
  <c r="P53" i="2"/>
  <c r="P53" i="3"/>
  <c r="Q53" i="2"/>
  <c r="Q53" i="3"/>
  <c r="R53" i="2"/>
  <c r="R53" i="3"/>
  <c r="S53" i="2"/>
  <c r="S53" i="3"/>
  <c r="T53" i="2"/>
  <c r="T53" i="3"/>
  <c r="V53" i="2"/>
  <c r="V53" i="3"/>
  <c r="X53" i="2"/>
  <c r="X53" i="3"/>
  <c r="Y53" i="2"/>
  <c r="Y53" i="3"/>
  <c r="AA53" i="2"/>
  <c r="AA53" i="3"/>
  <c r="AD53" i="2"/>
  <c r="AD53" i="3"/>
  <c r="AE53" i="2"/>
  <c r="AE53" i="3"/>
  <c r="AF53" i="2"/>
  <c r="AF53" i="3"/>
  <c r="AG53" i="2"/>
  <c r="AG53" i="3"/>
  <c r="AH53" i="2"/>
  <c r="AH53" i="3"/>
  <c r="AJ53" i="2"/>
  <c r="AJ53" i="3"/>
  <c r="AK53" i="2"/>
  <c r="AK53" i="3"/>
  <c r="AM53" i="2"/>
  <c r="AM53" i="3"/>
  <c r="AN53" i="2"/>
  <c r="AN53" i="3"/>
  <c r="AO53" i="2"/>
  <c r="AO53" i="3"/>
  <c r="AP53" i="2"/>
  <c r="AP53" i="3"/>
  <c r="AS53" i="2"/>
  <c r="AS53" i="3"/>
  <c r="AT53" i="2"/>
  <c r="AT53" i="3"/>
  <c r="AV53" i="2"/>
  <c r="AV53" i="3"/>
  <c r="AW53" i="2"/>
  <c r="AW53" i="3"/>
  <c r="AX53" i="2"/>
  <c r="AX53" i="3"/>
  <c r="AY53" i="3"/>
  <c r="BA53" i="2"/>
  <c r="BA53" i="3"/>
  <c r="BB53" i="2"/>
  <c r="BB53" i="3"/>
  <c r="BC53" i="2"/>
  <c r="BC53" i="3"/>
  <c r="BE53" i="2"/>
  <c r="BE53" i="3"/>
  <c r="BF53" i="2"/>
  <c r="BF53" i="3"/>
  <c r="BH53" i="2"/>
  <c r="BH53" i="3"/>
  <c r="BI53" i="2"/>
  <c r="BI53" i="3"/>
  <c r="BN53" i="2"/>
  <c r="BN53" i="3"/>
  <c r="BO53" i="2"/>
  <c r="BO53" i="3"/>
  <c r="BR53" i="2"/>
  <c r="BR53" i="3"/>
  <c r="BS53" i="2"/>
  <c r="BS53" i="3"/>
  <c r="BT53" i="2"/>
  <c r="BT53" i="3"/>
  <c r="BU53" i="2"/>
  <c r="BU53" i="3"/>
  <c r="BX53" i="2"/>
  <c r="BX53" i="3"/>
  <c r="BY53" i="2"/>
  <c r="BY53" i="3"/>
  <c r="BZ53" i="2"/>
  <c r="BZ53" i="3"/>
  <c r="CB53" i="2"/>
  <c r="CB53" i="3"/>
  <c r="CE53" i="2"/>
  <c r="CE53" i="3"/>
  <c r="CG53" i="2"/>
  <c r="CG53" i="3"/>
  <c r="CH53" i="2"/>
  <c r="CH53" i="3"/>
  <c r="CI53" i="2"/>
  <c r="CI53" i="3"/>
  <c r="CJ53" i="2"/>
  <c r="CJ53" i="3"/>
  <c r="CL53" i="2"/>
  <c r="CL53" i="3"/>
  <c r="CN53" i="2"/>
  <c r="CN53" i="3"/>
  <c r="CQ53" i="2"/>
  <c r="CQ53" i="3"/>
  <c r="CS53" i="2"/>
  <c r="CS53" i="3"/>
  <c r="CT53" i="2"/>
  <c r="CT53" i="3"/>
  <c r="CU53" i="2"/>
  <c r="CU53" i="3"/>
  <c r="CW53" i="2"/>
  <c r="CW53" i="3"/>
  <c r="CX53" i="2"/>
  <c r="CX53" i="3"/>
  <c r="CY53" i="2"/>
  <c r="CY53" i="3"/>
  <c r="CZ53" i="2"/>
  <c r="CZ53" i="3"/>
  <c r="DA53" i="2"/>
  <c r="DA53" i="3"/>
  <c r="DB53" i="2"/>
  <c r="DB53" i="3"/>
  <c r="DC53" i="2"/>
  <c r="DC53" i="3"/>
  <c r="DE53" i="2"/>
  <c r="DE53" i="3"/>
  <c r="DF53" i="2"/>
  <c r="DF53" i="3"/>
  <c r="DG53" i="2"/>
  <c r="DG53" i="3"/>
  <c r="DH53" i="2"/>
  <c r="DH53" i="3"/>
  <c r="DI53" i="2"/>
  <c r="DI53" i="3"/>
  <c r="DJ53" i="2"/>
  <c r="DJ53" i="3"/>
  <c r="DK53" i="2"/>
  <c r="DK53" i="3"/>
  <c r="DL53" i="2"/>
  <c r="DL53" i="3"/>
  <c r="DM53" i="2"/>
  <c r="DM53" i="3"/>
  <c r="DN53" i="2"/>
  <c r="DN53" i="3"/>
  <c r="DO53" i="2"/>
  <c r="DO53" i="3"/>
  <c r="DP53" i="2"/>
  <c r="DP53" i="3"/>
  <c r="DQ53" i="2"/>
  <c r="DQ53" i="3"/>
  <c r="DR53" i="2"/>
  <c r="DR53" i="3"/>
  <c r="DS53" i="2"/>
  <c r="DS53" i="3"/>
  <c r="DT53" i="2"/>
  <c r="DT53" i="3"/>
  <c r="DU53" i="2"/>
  <c r="DU53" i="3"/>
  <c r="DV53" i="2"/>
  <c r="DV53" i="3"/>
  <c r="DW53" i="2"/>
  <c r="DW53" i="3"/>
  <c r="DX53" i="2"/>
  <c r="DX53" i="3"/>
  <c r="DY53" i="2"/>
  <c r="DY53" i="3"/>
  <c r="DZ53" i="2"/>
  <c r="DZ53" i="3"/>
  <c r="EB53" i="2"/>
  <c r="EB53" i="3"/>
  <c r="EC53" i="2"/>
  <c r="EC53" i="3"/>
  <c r="ED53" i="2"/>
  <c r="ED53" i="3"/>
  <c r="EE53" i="2"/>
  <c r="EE53" i="3"/>
  <c r="EF53" i="2"/>
  <c r="EF53" i="3"/>
  <c r="EG53" i="2"/>
  <c r="EG53" i="3"/>
  <c r="EH53" i="2"/>
  <c r="EH53" i="3"/>
  <c r="EI53" i="2"/>
  <c r="EI53" i="3"/>
  <c r="EJ53" i="2"/>
  <c r="EJ53" i="3"/>
  <c r="EK53" i="2"/>
  <c r="EK53" i="3"/>
  <c r="EL53" i="2"/>
  <c r="EL53" i="3"/>
  <c r="EM53" i="2"/>
  <c r="EM53" i="3"/>
  <c r="EN53" i="2"/>
  <c r="EN53" i="3"/>
  <c r="EO53" i="2"/>
  <c r="EO53" i="3"/>
  <c r="EP53" i="2"/>
  <c r="EP53" i="3"/>
  <c r="EQ53" i="2"/>
  <c r="EQ53" i="3"/>
  <c r="ER53" i="2"/>
  <c r="ER53" i="3"/>
  <c r="ES53" i="2"/>
  <c r="ES53" i="3"/>
  <c r="ET53" i="2"/>
  <c r="ET53" i="3"/>
  <c r="EU53" i="2"/>
  <c r="EU53" i="3"/>
  <c r="EV53" i="2"/>
  <c r="EV53" i="3"/>
  <c r="EW53" i="2"/>
  <c r="EW53" i="3"/>
  <c r="EX53" i="2"/>
  <c r="EX53" i="3"/>
  <c r="EY53" i="2"/>
  <c r="EY53" i="3"/>
  <c r="EZ53" i="2"/>
  <c r="EZ53" i="3"/>
  <c r="FA53" i="3"/>
  <c r="FB53" i="2"/>
  <c r="FB53" i="3"/>
  <c r="FC53" i="2"/>
  <c r="FC53" i="3"/>
  <c r="FE53" i="2"/>
  <c r="FE53" i="3"/>
  <c r="FF53" i="2"/>
  <c r="FF53" i="3"/>
  <c r="FG53" i="2"/>
  <c r="FG53" i="3"/>
  <c r="FH53" i="2"/>
  <c r="FH53" i="3"/>
  <c r="FI53" i="2"/>
  <c r="FI53" i="3"/>
  <c r="FJ53" i="2"/>
  <c r="FJ53" i="3"/>
  <c r="FK53" i="2"/>
  <c r="FK53" i="3"/>
  <c r="FL53" i="2"/>
  <c r="FL53" i="3"/>
  <c r="FM53" i="2"/>
  <c r="FM53" i="3"/>
  <c r="FN53" i="2"/>
  <c r="FN53" i="3"/>
  <c r="FO53" i="2"/>
  <c r="FO53" i="3"/>
  <c r="FP53" i="2"/>
  <c r="FP53" i="3"/>
  <c r="FQ53" i="2"/>
  <c r="FQ53" i="3"/>
  <c r="FR53" i="2"/>
  <c r="FR53" i="3"/>
  <c r="FS53" i="2"/>
  <c r="FS53" i="3"/>
  <c r="FT53" i="2"/>
  <c r="FT53" i="3"/>
  <c r="FU53" i="2"/>
  <c r="FU53" i="3"/>
  <c r="FV53" i="2"/>
  <c r="FV53" i="3"/>
  <c r="FW53" i="2"/>
  <c r="FW53" i="3"/>
  <c r="FX53" i="2"/>
  <c r="FX53" i="3"/>
  <c r="FY53" i="2"/>
  <c r="FY53" i="3"/>
  <c r="FZ53" i="2"/>
  <c r="FZ53" i="3"/>
  <c r="GA53" i="2"/>
  <c r="GA53" i="3"/>
  <c r="GB53" i="2"/>
  <c r="GB53" i="3"/>
  <c r="GC53" i="2"/>
  <c r="GC53" i="3"/>
  <c r="GD53" i="2"/>
  <c r="GD53" i="3"/>
  <c r="GE53" i="2"/>
  <c r="GE53" i="3"/>
  <c r="GF53" i="2"/>
  <c r="GF53" i="3"/>
  <c r="GG53" i="2"/>
  <c r="GG53" i="3"/>
  <c r="GH53" i="2"/>
  <c r="GH53" i="3"/>
  <c r="GI53" i="2"/>
  <c r="GI53" i="3"/>
  <c r="GJ53" i="2"/>
  <c r="GJ53" i="3"/>
  <c r="GK53" i="2"/>
  <c r="GK53" i="3"/>
  <c r="GM53" i="2"/>
  <c r="GM53" i="3"/>
  <c r="GN53" i="2"/>
  <c r="GN53" i="3"/>
  <c r="GO53" i="2"/>
  <c r="GO53" i="3"/>
  <c r="GP53" i="2"/>
  <c r="GP53" i="3"/>
  <c r="GQ53" i="2"/>
  <c r="GQ53" i="3"/>
  <c r="GR53" i="2"/>
  <c r="GR53" i="3"/>
  <c r="GT53" i="2"/>
  <c r="GT53" i="3"/>
  <c r="GV53" i="2"/>
  <c r="GV53" i="3"/>
  <c r="GW53" i="2"/>
  <c r="GW53" i="3"/>
  <c r="GX53" i="2"/>
  <c r="GX53" i="3"/>
  <c r="GY53" i="2"/>
  <c r="GY53" i="3"/>
  <c r="GZ53" i="2"/>
  <c r="GZ53" i="3"/>
  <c r="HB53" i="2"/>
  <c r="HB53" i="3"/>
  <c r="HC53" i="2"/>
  <c r="HC53" i="3"/>
  <c r="HD53" i="2"/>
  <c r="HD53" i="3"/>
  <c r="HE53" i="2"/>
  <c r="HE53" i="3"/>
  <c r="HF53" i="2"/>
  <c r="HF53" i="3"/>
  <c r="HG53" i="2"/>
  <c r="HG53" i="3"/>
  <c r="HH53" i="2"/>
  <c r="HH53" i="3"/>
  <c r="HI53" i="2"/>
  <c r="HI53" i="3"/>
  <c r="HJ53" i="2"/>
  <c r="HJ53" i="3"/>
  <c r="HK53" i="2"/>
  <c r="HK53" i="3"/>
  <c r="HL53" i="2"/>
  <c r="HL53" i="3"/>
  <c r="HM53" i="2"/>
  <c r="HM53" i="3"/>
  <c r="HO53" i="2"/>
  <c r="HO53" i="3"/>
  <c r="HP53" i="2"/>
  <c r="HP53" i="3"/>
  <c r="HQ53" i="2"/>
  <c r="HQ53" i="3"/>
  <c r="HT53" i="2"/>
  <c r="HT53" i="3"/>
  <c r="HU53" i="2"/>
  <c r="HU53" i="3"/>
  <c r="HV53" i="2"/>
  <c r="HV53" i="3"/>
  <c r="HW53" i="2"/>
  <c r="HW53" i="3"/>
  <c r="HX53" i="2"/>
  <c r="HX53" i="3"/>
  <c r="HY53" i="2"/>
  <c r="HY53" i="3"/>
  <c r="HZ53" i="2"/>
  <c r="HZ53" i="3"/>
  <c r="IA53" i="2"/>
  <c r="IA53" i="3"/>
  <c r="IC53" i="2"/>
  <c r="IC53" i="3"/>
  <c r="ID53" i="2"/>
  <c r="ID53" i="3"/>
  <c r="IE53" i="2"/>
  <c r="IE53" i="3"/>
  <c r="IF53" i="2"/>
  <c r="IF53" i="3"/>
  <c r="IG53" i="2"/>
  <c r="IG53" i="3"/>
  <c r="E54" i="3"/>
  <c r="F54" i="2"/>
  <c r="F54" i="3"/>
  <c r="G54" i="2"/>
  <c r="G54" i="3"/>
  <c r="H54" i="2"/>
  <c r="H54" i="3"/>
  <c r="I54" i="2"/>
  <c r="I54" i="3"/>
  <c r="K54" i="2"/>
  <c r="K54" i="3"/>
  <c r="L54" i="2"/>
  <c r="L54" i="3"/>
  <c r="O54" i="2"/>
  <c r="O54" i="3"/>
  <c r="P54" i="2"/>
  <c r="P54" i="3"/>
  <c r="Q54" i="2"/>
  <c r="Q54" i="3"/>
  <c r="R54" i="2"/>
  <c r="R54" i="3"/>
  <c r="S54" i="2"/>
  <c r="S54" i="3"/>
  <c r="T54" i="2"/>
  <c r="T54" i="3"/>
  <c r="V54" i="2"/>
  <c r="V54" i="3"/>
  <c r="X54" i="2"/>
  <c r="X54" i="3"/>
  <c r="Y54" i="2"/>
  <c r="Y54" i="3"/>
  <c r="AA54" i="2"/>
  <c r="AA54" i="3"/>
  <c r="AD54" i="2"/>
  <c r="AD54" i="3"/>
  <c r="AE54" i="2"/>
  <c r="AE54" i="3"/>
  <c r="AF54" i="2"/>
  <c r="AF54" i="3"/>
  <c r="AG54" i="2"/>
  <c r="AG54" i="3"/>
  <c r="AH54" i="2"/>
  <c r="AH54" i="3"/>
  <c r="AJ54" i="2"/>
  <c r="AJ54" i="3"/>
  <c r="AK54" i="2"/>
  <c r="AK54" i="3"/>
  <c r="AM54" i="2"/>
  <c r="AM54" i="3"/>
  <c r="AN54" i="2"/>
  <c r="AN54" i="3"/>
  <c r="AO54" i="2"/>
  <c r="AO54" i="3"/>
  <c r="AP54" i="2"/>
  <c r="AP54" i="3"/>
  <c r="AS54" i="2"/>
  <c r="AS54" i="3"/>
  <c r="AT54" i="2"/>
  <c r="AT54" i="3"/>
  <c r="AV54" i="2"/>
  <c r="AV54" i="3"/>
  <c r="AW54" i="2"/>
  <c r="AW54" i="3"/>
  <c r="AX54" i="2"/>
  <c r="AX54" i="3"/>
  <c r="AY54" i="3"/>
  <c r="BA54" i="2"/>
  <c r="BA54" i="3"/>
  <c r="BB54" i="2"/>
  <c r="BB54" i="3"/>
  <c r="BC54" i="2"/>
  <c r="BC54" i="3"/>
  <c r="BE54" i="2"/>
  <c r="BE54" i="3"/>
  <c r="BF54" i="2"/>
  <c r="BF54" i="3"/>
  <c r="BH54" i="2"/>
  <c r="BH54" i="3"/>
  <c r="BI54" i="2"/>
  <c r="BI54" i="3"/>
  <c r="BN54" i="2"/>
  <c r="BN54" i="3"/>
  <c r="BO54" i="2"/>
  <c r="BO54" i="3"/>
  <c r="BR54" i="2"/>
  <c r="BR54" i="3"/>
  <c r="BS54" i="2"/>
  <c r="BS54" i="3"/>
  <c r="BT54" i="2"/>
  <c r="BT54" i="3"/>
  <c r="BU54" i="2"/>
  <c r="BU54" i="3"/>
  <c r="BX54" i="2"/>
  <c r="BX54" i="3"/>
  <c r="BY54" i="2"/>
  <c r="BY54" i="3"/>
  <c r="BZ54" i="2"/>
  <c r="BZ54" i="3"/>
  <c r="CB54" i="2"/>
  <c r="CB54" i="3"/>
  <c r="CE54" i="2"/>
  <c r="CE54" i="3"/>
  <c r="CG54" i="2"/>
  <c r="CG54" i="3"/>
  <c r="CH54" i="2"/>
  <c r="CH54" i="3"/>
  <c r="CI54" i="2"/>
  <c r="CI54" i="3"/>
  <c r="CJ54" i="2"/>
  <c r="CJ54" i="3"/>
  <c r="CL54" i="2"/>
  <c r="CL54" i="3"/>
  <c r="CN54" i="2"/>
  <c r="CN54" i="3"/>
  <c r="CQ54" i="2"/>
  <c r="CQ54" i="3"/>
  <c r="CS54" i="2"/>
  <c r="CS54" i="3"/>
  <c r="CT54" i="2"/>
  <c r="CT54" i="3"/>
  <c r="CU54" i="2"/>
  <c r="CU54" i="3"/>
  <c r="CW54" i="2"/>
  <c r="CW54" i="3"/>
  <c r="CX54" i="2"/>
  <c r="CX54" i="3"/>
  <c r="CY54" i="2"/>
  <c r="CY54" i="3"/>
  <c r="CZ54" i="2"/>
  <c r="CZ54" i="3"/>
  <c r="DA54" i="2"/>
  <c r="DA54" i="3"/>
  <c r="DB54" i="2"/>
  <c r="DB54" i="3"/>
  <c r="DC54" i="2"/>
  <c r="DC54" i="3"/>
  <c r="DE54" i="2"/>
  <c r="DE54" i="3"/>
  <c r="DF54" i="2"/>
  <c r="DF54" i="3"/>
  <c r="DG54" i="2"/>
  <c r="DG54" i="3"/>
  <c r="DH54" i="2"/>
  <c r="DH54" i="3"/>
  <c r="DI54" i="2"/>
  <c r="DI54" i="3"/>
  <c r="DJ54" i="2"/>
  <c r="DJ54" i="3"/>
  <c r="DK54" i="2"/>
  <c r="DK54" i="3"/>
  <c r="DL54" i="2"/>
  <c r="DL54" i="3"/>
  <c r="DM54" i="2"/>
  <c r="DM54" i="3"/>
  <c r="DN54" i="2"/>
  <c r="DN54" i="3"/>
  <c r="DO54" i="2"/>
  <c r="DO54" i="3"/>
  <c r="DP54" i="2"/>
  <c r="DP54" i="3"/>
  <c r="DQ54" i="2"/>
  <c r="DQ54" i="3"/>
  <c r="DR54" i="2"/>
  <c r="DR54" i="3"/>
  <c r="DS54" i="2"/>
  <c r="DS54" i="3"/>
  <c r="DT54" i="2"/>
  <c r="DT54" i="3"/>
  <c r="DU54" i="2"/>
  <c r="DU54" i="3"/>
  <c r="DV54" i="2"/>
  <c r="DV54" i="3"/>
  <c r="DW54" i="2"/>
  <c r="DW54" i="3"/>
  <c r="DX54" i="2"/>
  <c r="DX54" i="3"/>
  <c r="DY54" i="2"/>
  <c r="DY54" i="3"/>
  <c r="DZ54" i="2"/>
  <c r="DZ54" i="3"/>
  <c r="EB54" i="2"/>
  <c r="EB54" i="3"/>
  <c r="EC54" i="2"/>
  <c r="EC54" i="3"/>
  <c r="ED54" i="2"/>
  <c r="ED54" i="3"/>
  <c r="EE54" i="2"/>
  <c r="EE54" i="3"/>
  <c r="EF54" i="2"/>
  <c r="EF54" i="3"/>
  <c r="EG54" i="2"/>
  <c r="EG54" i="3"/>
  <c r="EH54" i="2"/>
  <c r="EH54" i="3"/>
  <c r="EI54" i="2"/>
  <c r="EI54" i="3"/>
  <c r="EJ54" i="2"/>
  <c r="EJ54" i="3"/>
  <c r="EK54" i="2"/>
  <c r="EK54" i="3"/>
  <c r="EL54" i="2"/>
  <c r="EL54" i="3"/>
  <c r="EM54" i="2"/>
  <c r="EM54" i="3"/>
  <c r="EN54" i="2"/>
  <c r="EN54" i="3"/>
  <c r="EO54" i="2"/>
  <c r="EO54" i="3"/>
  <c r="EP54" i="2"/>
  <c r="EP54" i="3"/>
  <c r="EQ54" i="2"/>
  <c r="EQ54" i="3"/>
  <c r="ER54" i="2"/>
  <c r="ER54" i="3"/>
  <c r="ES54" i="2"/>
  <c r="ES54" i="3"/>
  <c r="ET54" i="2"/>
  <c r="ET54" i="3"/>
  <c r="EU54" i="2"/>
  <c r="EU54" i="3"/>
  <c r="EV54" i="2"/>
  <c r="EV54" i="3"/>
  <c r="EW54" i="2"/>
  <c r="EW54" i="3"/>
  <c r="EX54" i="2"/>
  <c r="EX54" i="3"/>
  <c r="EY54" i="2"/>
  <c r="EY54" i="3"/>
  <c r="EZ54" i="2"/>
  <c r="EZ54" i="3"/>
  <c r="FA54" i="3"/>
  <c r="FB54" i="2"/>
  <c r="FB54" i="3"/>
  <c r="FC54" i="2"/>
  <c r="FC54" i="3"/>
  <c r="FE54" i="2"/>
  <c r="FE54" i="3"/>
  <c r="FF54" i="2"/>
  <c r="FF54" i="3"/>
  <c r="FG54" i="2"/>
  <c r="FG54" i="3"/>
  <c r="FH54" i="2"/>
  <c r="FH54" i="3"/>
  <c r="FI54" i="2"/>
  <c r="FI54" i="3"/>
  <c r="FJ54" i="2"/>
  <c r="FJ54" i="3"/>
  <c r="FK54" i="2"/>
  <c r="FK54" i="3"/>
  <c r="FL54" i="2"/>
  <c r="FL54" i="3"/>
  <c r="FM54" i="2"/>
  <c r="FM54" i="3"/>
  <c r="FN54" i="2"/>
  <c r="FN54" i="3"/>
  <c r="FO54" i="2"/>
  <c r="FO54" i="3"/>
  <c r="FP54" i="2"/>
  <c r="FP54" i="3"/>
  <c r="FQ54" i="2"/>
  <c r="FQ54" i="3"/>
  <c r="FR54" i="2"/>
  <c r="FR54" i="3"/>
  <c r="FS54" i="2"/>
  <c r="FS54" i="3"/>
  <c r="FT54" i="2"/>
  <c r="FT54" i="3"/>
  <c r="FU54" i="2"/>
  <c r="FU54" i="3"/>
  <c r="FV54" i="2"/>
  <c r="FV54" i="3"/>
  <c r="FW54" i="2"/>
  <c r="FW54" i="3"/>
  <c r="FX54" i="2"/>
  <c r="FX54" i="3"/>
  <c r="FY54" i="2"/>
  <c r="FY54" i="3"/>
  <c r="FZ54" i="2"/>
  <c r="FZ54" i="3"/>
  <c r="GA54" i="2"/>
  <c r="GA54" i="3"/>
  <c r="GB54" i="2"/>
  <c r="GB54" i="3"/>
  <c r="GC54" i="2"/>
  <c r="GC54" i="3"/>
  <c r="GD54" i="2"/>
  <c r="GD54" i="3"/>
  <c r="GE54" i="2"/>
  <c r="GE54" i="3"/>
  <c r="GF54" i="2"/>
  <c r="GF54" i="3"/>
  <c r="GG54" i="2"/>
  <c r="GG54" i="3"/>
  <c r="GH54" i="2"/>
  <c r="GH54" i="3"/>
  <c r="GI54" i="2"/>
  <c r="GI54" i="3"/>
  <c r="GJ54" i="2"/>
  <c r="GJ54" i="3"/>
  <c r="GK54" i="2"/>
  <c r="GK54" i="3"/>
  <c r="GM54" i="2"/>
  <c r="GM54" i="3"/>
  <c r="GN54" i="2"/>
  <c r="GN54" i="3"/>
  <c r="GO54" i="2"/>
  <c r="GO54" i="3"/>
  <c r="GP54" i="2"/>
  <c r="GP54" i="3"/>
  <c r="GQ54" i="2"/>
  <c r="GQ54" i="3"/>
  <c r="GR54" i="2"/>
  <c r="GR54" i="3"/>
  <c r="GT54" i="2"/>
  <c r="GT54" i="3"/>
  <c r="GV54" i="2"/>
  <c r="GV54" i="3"/>
  <c r="GW54" i="2"/>
  <c r="GW54" i="3"/>
  <c r="GX54" i="2"/>
  <c r="GX54" i="3"/>
  <c r="GY54" i="2"/>
  <c r="GY54" i="3"/>
  <c r="GZ54" i="2"/>
  <c r="GZ54" i="3"/>
  <c r="HB54" i="2"/>
  <c r="HB54" i="3"/>
  <c r="HC54" i="2"/>
  <c r="HC54" i="3"/>
  <c r="HD54" i="2"/>
  <c r="HD54" i="3"/>
  <c r="HE54" i="2"/>
  <c r="HE54" i="3"/>
  <c r="HF54" i="2"/>
  <c r="HF54" i="3"/>
  <c r="HG54" i="2"/>
  <c r="HG54" i="3"/>
  <c r="HH54" i="2"/>
  <c r="HH54" i="3"/>
  <c r="HI54" i="2"/>
  <c r="HI54" i="3"/>
  <c r="HJ54" i="2"/>
  <c r="HJ54" i="3"/>
  <c r="HK54" i="2"/>
  <c r="HK54" i="3"/>
  <c r="HL54" i="2"/>
  <c r="HL54" i="3"/>
  <c r="HM54" i="2"/>
  <c r="HM54" i="3"/>
  <c r="HO54" i="2"/>
  <c r="HO54" i="3"/>
  <c r="HP54" i="2"/>
  <c r="HP54" i="3"/>
  <c r="HQ54" i="2"/>
  <c r="HQ54" i="3"/>
  <c r="HT54" i="2"/>
  <c r="HT54" i="3"/>
  <c r="HU54" i="2"/>
  <c r="HU54" i="3"/>
  <c r="HV54" i="2"/>
  <c r="HV54" i="3"/>
  <c r="HW54" i="2"/>
  <c r="HW54" i="3"/>
  <c r="HX54" i="2"/>
  <c r="HX54" i="3"/>
  <c r="HY54" i="2"/>
  <c r="HY54" i="3"/>
  <c r="HZ54" i="2"/>
  <c r="HZ54" i="3"/>
  <c r="IA54" i="2"/>
  <c r="IA54" i="3"/>
  <c r="IC54" i="2"/>
  <c r="IC54" i="3"/>
  <c r="ID54" i="2"/>
  <c r="ID54" i="3"/>
  <c r="IE54" i="2"/>
  <c r="IE54" i="3"/>
  <c r="IF54" i="2"/>
  <c r="IF54" i="3"/>
  <c r="IG54" i="2"/>
  <c r="IG54" i="3"/>
  <c r="E55" i="3"/>
  <c r="F55" i="3"/>
  <c r="G55" i="3"/>
  <c r="H55" i="3"/>
  <c r="I55" i="3"/>
  <c r="K55" i="3"/>
  <c r="L55" i="3"/>
  <c r="O55" i="3"/>
  <c r="P55" i="3"/>
  <c r="Q55" i="3"/>
  <c r="R55" i="3"/>
  <c r="S55" i="3"/>
  <c r="T55" i="3"/>
  <c r="V55" i="3"/>
  <c r="X55" i="3"/>
  <c r="Y55" i="3"/>
  <c r="AA55" i="3"/>
  <c r="AD55" i="3"/>
  <c r="AE55" i="3"/>
  <c r="AF55" i="3"/>
  <c r="AG55" i="3"/>
  <c r="AH55" i="3"/>
  <c r="AJ55" i="3"/>
  <c r="AK55" i="3"/>
  <c r="AM55" i="3"/>
  <c r="AN55" i="3"/>
  <c r="AO55" i="3"/>
  <c r="AP55" i="3"/>
  <c r="AS55" i="3"/>
  <c r="AT55" i="3"/>
  <c r="AV55" i="3"/>
  <c r="AW55" i="3"/>
  <c r="AX55" i="3"/>
  <c r="AY55" i="3"/>
  <c r="BA55" i="3"/>
  <c r="BB55" i="3"/>
  <c r="BC55" i="3"/>
  <c r="BE55" i="3"/>
  <c r="BF55" i="3"/>
  <c r="BH55" i="3"/>
  <c r="BI55" i="3"/>
  <c r="BN55" i="3"/>
  <c r="BO55" i="3"/>
  <c r="BP55" i="3"/>
  <c r="BQ55" i="3"/>
  <c r="BR55" i="3"/>
  <c r="BS55" i="3"/>
  <c r="BT55" i="3"/>
  <c r="BU55" i="3"/>
  <c r="BX55" i="3"/>
  <c r="BY55" i="3"/>
  <c r="BZ55" i="3"/>
  <c r="CB55" i="3"/>
  <c r="CE55" i="3"/>
  <c r="CG55" i="3"/>
  <c r="CH55" i="3"/>
  <c r="CI55" i="3"/>
  <c r="CJ55" i="3"/>
  <c r="CL55" i="3"/>
  <c r="CN55" i="3"/>
  <c r="CQ55" i="3"/>
  <c r="CS55" i="3"/>
  <c r="CT55" i="3"/>
  <c r="CU55" i="3"/>
  <c r="CW55" i="3"/>
  <c r="CX55" i="3"/>
  <c r="CY55" i="3"/>
  <c r="CZ55" i="3"/>
  <c r="DA55" i="3"/>
  <c r="DB55" i="3"/>
  <c r="DC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FE55" i="3"/>
  <c r="FF55" i="3"/>
  <c r="FG55" i="3"/>
  <c r="FH55" i="3"/>
  <c r="FI55" i="3"/>
  <c r="FJ55"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C4" i="2"/>
  <c r="C3" i="2"/>
  <c r="C4" i="3"/>
  <c r="C5" i="2"/>
  <c r="C5" i="3"/>
  <c r="C6" i="2"/>
  <c r="C6" i="3"/>
  <c r="C7" i="2"/>
  <c r="C7" i="3"/>
  <c r="C8" i="2"/>
  <c r="C8" i="3"/>
  <c r="C9" i="2"/>
  <c r="C9" i="3"/>
  <c r="C10" i="2"/>
  <c r="C10" i="3"/>
  <c r="C11" i="2"/>
  <c r="C11" i="3"/>
  <c r="C12" i="2"/>
  <c r="C12" i="3"/>
  <c r="C13" i="2"/>
  <c r="C13" i="3"/>
  <c r="C14" i="2"/>
  <c r="C14" i="3"/>
  <c r="C15" i="2"/>
  <c r="C15" i="3"/>
  <c r="C16" i="2"/>
  <c r="C16" i="3"/>
  <c r="C17" i="2"/>
  <c r="C17" i="3"/>
  <c r="C18" i="2"/>
  <c r="C18" i="3"/>
  <c r="C19" i="2"/>
  <c r="C19" i="3"/>
  <c r="C20" i="2"/>
  <c r="C20" i="3"/>
  <c r="C21" i="2"/>
  <c r="C21" i="3"/>
  <c r="C22" i="2"/>
  <c r="C22" i="3"/>
  <c r="C23" i="2"/>
  <c r="C23" i="3"/>
  <c r="C24" i="2"/>
  <c r="C24" i="3"/>
  <c r="C25" i="2"/>
  <c r="C25" i="3"/>
  <c r="C26" i="2"/>
  <c r="C26" i="3"/>
  <c r="C27" i="2"/>
  <c r="C27" i="3"/>
  <c r="C28" i="2"/>
  <c r="C28" i="3"/>
  <c r="C29" i="2"/>
  <c r="C29" i="3"/>
  <c r="C30" i="2"/>
  <c r="C30" i="3"/>
  <c r="C31" i="2"/>
  <c r="C31" i="3"/>
  <c r="C32" i="2"/>
  <c r="C32" i="3"/>
  <c r="C33" i="2"/>
  <c r="C33" i="3"/>
  <c r="C34" i="2"/>
  <c r="C34" i="3"/>
  <c r="C35" i="2"/>
  <c r="C35" i="3"/>
  <c r="C36" i="2"/>
  <c r="C36" i="3"/>
  <c r="C37" i="2"/>
  <c r="C37" i="3"/>
  <c r="C38" i="2"/>
  <c r="C38" i="3"/>
  <c r="C39" i="2"/>
  <c r="C39" i="3"/>
  <c r="C40" i="2"/>
  <c r="C40" i="3"/>
  <c r="C41" i="2"/>
  <c r="C41" i="3"/>
  <c r="C42" i="2"/>
  <c r="C42" i="3"/>
  <c r="C43" i="2"/>
  <c r="C43" i="3"/>
  <c r="C44" i="2"/>
  <c r="C44" i="3"/>
  <c r="C45" i="2"/>
  <c r="C45" i="3"/>
  <c r="C46" i="2"/>
  <c r="C46" i="3"/>
  <c r="C47" i="2"/>
  <c r="C47" i="3"/>
  <c r="C48" i="2"/>
  <c r="C48" i="3"/>
  <c r="C49" i="2"/>
  <c r="C49" i="3"/>
  <c r="C50" i="2"/>
  <c r="C50" i="3"/>
  <c r="C51" i="2"/>
  <c r="C51" i="3"/>
  <c r="C52" i="2"/>
  <c r="C52" i="3"/>
  <c r="C53" i="2"/>
  <c r="C53" i="3"/>
  <c r="C54" i="2"/>
  <c r="C54" i="3"/>
  <c r="C55" i="3"/>
  <c r="B3" i="2"/>
  <c r="B4" i="3"/>
  <c r="A56" i="7"/>
  <c r="A57" i="7"/>
  <c r="A58" i="7"/>
  <c r="A59" i="7"/>
  <c r="A60" i="7"/>
  <c r="A61" i="7"/>
  <c r="A62" i="7"/>
  <c r="A63" i="7"/>
  <c r="A58" i="6"/>
  <c r="A59" i="6"/>
  <c r="A60" i="6"/>
  <c r="A61" i="6"/>
  <c r="A62" i="6"/>
  <c r="C2" i="6"/>
  <c r="D2" i="6"/>
  <c r="E2" i="6"/>
  <c r="F2" i="6"/>
  <c r="G2" i="6"/>
  <c r="H2" i="6"/>
  <c r="I2" i="6"/>
  <c r="J2" i="6"/>
  <c r="K2" i="6"/>
  <c r="L2" i="6"/>
  <c r="M2" i="6"/>
  <c r="O2" i="6"/>
  <c r="P2" i="6"/>
  <c r="Q2" i="6"/>
  <c r="R2" i="6"/>
  <c r="S2" i="6"/>
  <c r="T2" i="6"/>
  <c r="U2" i="6"/>
  <c r="V2" i="6"/>
  <c r="W2" i="6"/>
  <c r="X2" i="6"/>
  <c r="Y2" i="6"/>
  <c r="Z2" i="6"/>
  <c r="AA2" i="6"/>
  <c r="AB2" i="6"/>
  <c r="AC2" i="6"/>
  <c r="AD2" i="6"/>
  <c r="AE2" i="6"/>
  <c r="AF2" i="6"/>
  <c r="AG2" i="6"/>
  <c r="AH2" i="6"/>
  <c r="AI2" i="6"/>
  <c r="AJ2" i="6"/>
  <c r="AK2" i="6"/>
  <c r="AL2" i="6"/>
  <c r="AM2" i="6"/>
  <c r="AN2" i="6"/>
  <c r="AO2" i="6"/>
  <c r="AP2" i="6"/>
  <c r="AQ2" i="6"/>
  <c r="AR2" i="6"/>
  <c r="AS2" i="6"/>
  <c r="AT2" i="6"/>
  <c r="AU2" i="6"/>
  <c r="AV2" i="6"/>
  <c r="AW2" i="6"/>
  <c r="AY2" i="6"/>
  <c r="AZ2" i="6"/>
  <c r="BA2" i="6"/>
  <c r="BB2" i="6"/>
  <c r="BC2" i="6"/>
  <c r="BD2" i="6"/>
  <c r="BE2" i="6"/>
  <c r="BF2" i="6"/>
  <c r="BG2" i="6"/>
  <c r="BH2" i="6"/>
  <c r="BI2" i="6"/>
  <c r="BJ2" i="6"/>
  <c r="BK2" i="6"/>
  <c r="BL2" i="6"/>
  <c r="BM2" i="6"/>
  <c r="BN2" i="6"/>
  <c r="BO2" i="6"/>
  <c r="BP2" i="6"/>
  <c r="BQ2" i="6"/>
  <c r="BR2" i="6"/>
  <c r="BS2" i="6"/>
  <c r="BT2" i="6"/>
  <c r="BU2" i="6"/>
  <c r="BV2" i="6"/>
  <c r="BW2" i="6"/>
  <c r="BX2" i="6"/>
  <c r="BY2" i="6"/>
  <c r="BZ2" i="6"/>
  <c r="CA2" i="6"/>
  <c r="CB2" i="6"/>
  <c r="CC2" i="6"/>
  <c r="CD2" i="6"/>
  <c r="CE2" i="6"/>
  <c r="CF2" i="6"/>
  <c r="CG2" i="6"/>
  <c r="CH2" i="6"/>
  <c r="CI2" i="6"/>
  <c r="CJ2" i="6"/>
  <c r="CK2" i="6"/>
  <c r="CL2" i="6"/>
  <c r="CM2" i="6"/>
  <c r="CN2" i="6"/>
  <c r="CO2" i="6"/>
  <c r="CP2" i="6"/>
  <c r="CQ2" i="6"/>
  <c r="CR2" i="6"/>
  <c r="CS2" i="6"/>
  <c r="CT2" i="6"/>
  <c r="CU2" i="6"/>
  <c r="CV2" i="6"/>
  <c r="CW2" i="6"/>
  <c r="CX2" i="6"/>
  <c r="CY2" i="6"/>
  <c r="CZ2" i="6"/>
  <c r="DA2" i="6"/>
  <c r="DB2" i="6"/>
  <c r="DC2" i="6"/>
  <c r="DD2" i="6"/>
  <c r="DE2" i="6"/>
  <c r="DF2" i="6"/>
  <c r="DG2" i="6"/>
  <c r="B2" i="6"/>
  <c r="A2" i="3"/>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3" i="2"/>
  <c r="DW2" i="2"/>
  <c r="DX2" i="2"/>
  <c r="DY2" i="2"/>
  <c r="DZ2" i="2"/>
  <c r="EA2" i="2"/>
  <c r="EB2" i="2"/>
  <c r="EC2" i="2"/>
  <c r="ED2" i="2"/>
  <c r="EE2" i="2"/>
  <c r="EF2" i="2"/>
  <c r="EG2" i="2"/>
  <c r="EH2" i="2"/>
  <c r="EI2" i="2"/>
  <c r="EJ2" i="2"/>
  <c r="EK2" i="2"/>
  <c r="EL2" i="2"/>
  <c r="EM2" i="2"/>
  <c r="EN2" i="2"/>
  <c r="EO2" i="2"/>
  <c r="EP2" i="2"/>
  <c r="EQ2" i="2"/>
  <c r="ES2" i="2"/>
  <c r="ET2" i="2"/>
  <c r="EU2" i="2"/>
  <c r="EV2" i="2"/>
  <c r="EW2" i="2"/>
  <c r="EX2" i="2"/>
  <c r="EY2" i="2"/>
  <c r="EZ2" i="2"/>
  <c r="FA2" i="2"/>
  <c r="FB2" i="2"/>
  <c r="FC2" i="2"/>
  <c r="FD2" i="2"/>
  <c r="FE2" i="2"/>
  <c r="FF2" i="2"/>
  <c r="FG2" i="2"/>
  <c r="FH2" i="2"/>
  <c r="FI2" i="2"/>
  <c r="FJ2" i="2"/>
  <c r="FK2" i="2"/>
  <c r="FL2" i="2"/>
  <c r="FM2" i="2"/>
  <c r="FN2" i="2"/>
  <c r="FO2" i="2"/>
  <c r="FP2" i="2"/>
  <c r="FQ2" i="2"/>
  <c r="FR2" i="2"/>
  <c r="FS2" i="2"/>
  <c r="FT2" i="2"/>
  <c r="FU2" i="2"/>
  <c r="FV2" i="2"/>
  <c r="FW2" i="2"/>
  <c r="FX2" i="2"/>
  <c r="FY2" i="2"/>
  <c r="FZ2" i="2"/>
  <c r="GA2" i="2"/>
  <c r="GB2" i="2"/>
  <c r="GC2" i="2"/>
  <c r="GD2" i="2"/>
  <c r="GE2" i="2"/>
  <c r="GF2" i="2"/>
  <c r="GG2" i="2"/>
  <c r="GH2" i="2"/>
  <c r="GI2" i="2"/>
  <c r="GJ2" i="2"/>
  <c r="GK2" i="2"/>
  <c r="GL2" i="2"/>
  <c r="GM2" i="2"/>
  <c r="GN2" i="2"/>
  <c r="GO2" i="2"/>
  <c r="GP2" i="2"/>
  <c r="GQ2" i="2"/>
  <c r="GR2" i="2"/>
  <c r="GS2" i="2"/>
  <c r="GT2" i="2"/>
  <c r="GU2" i="2"/>
  <c r="GV2" i="2"/>
  <c r="GW2" i="2"/>
  <c r="GX2" i="2"/>
  <c r="GY2" i="2"/>
  <c r="GZ2" i="2"/>
  <c r="HA2" i="2"/>
  <c r="HB2" i="2"/>
  <c r="HC2" i="2"/>
  <c r="HD2" i="2"/>
  <c r="HE2" i="2"/>
  <c r="HF2" i="2"/>
  <c r="HG2" i="2"/>
  <c r="HH2" i="2"/>
  <c r="HI2" i="2"/>
  <c r="HJ2" i="2"/>
  <c r="HK2" i="2"/>
  <c r="HL2" i="2"/>
  <c r="HM2" i="2"/>
  <c r="HN2" i="2"/>
  <c r="HO2" i="2"/>
  <c r="HP2" i="2"/>
  <c r="HQ2" i="2"/>
  <c r="HR2" i="2"/>
  <c r="HS2" i="2"/>
  <c r="HT2" i="2"/>
  <c r="HU2" i="2"/>
  <c r="HV2" i="2"/>
  <c r="HW2" i="2"/>
  <c r="HX2" i="2"/>
  <c r="HY2" i="2"/>
  <c r="HZ2" i="2"/>
  <c r="IA2" i="2"/>
  <c r="IB2" i="2"/>
  <c r="IC2" i="2"/>
  <c r="ID2" i="2"/>
  <c r="IE2" i="2"/>
  <c r="IF2" i="2"/>
  <c r="IG2" i="2"/>
  <c r="IH2" i="2"/>
  <c r="AT2" i="2"/>
  <c r="AU2" i="2"/>
  <c r="AV2" i="2"/>
  <c r="AW2" i="2"/>
  <c r="AX2" i="2"/>
  <c r="AY2" i="2"/>
  <c r="AZ2" i="2"/>
  <c r="BA2" i="2"/>
  <c r="BB2" i="2"/>
  <c r="BC2" i="2"/>
  <c r="BD2" i="2"/>
  <c r="BE2" i="2"/>
  <c r="BF2" i="2"/>
  <c r="BG2" i="2"/>
  <c r="BH2" i="2"/>
  <c r="BI2" i="2"/>
  <c r="BJ2" i="2"/>
  <c r="BK2" i="2"/>
  <c r="BL2" i="2"/>
  <c r="BM2" i="2"/>
  <c r="BN2" i="2"/>
  <c r="BO2" i="2"/>
  <c r="BP2" i="2"/>
  <c r="BQ2" i="2"/>
  <c r="BR2" i="2"/>
  <c r="BS2" i="2"/>
  <c r="BT2" i="2"/>
  <c r="BU2" i="2"/>
  <c r="BV2" i="2"/>
  <c r="BW2" i="2"/>
  <c r="BX2" i="2"/>
  <c r="BY2" i="2"/>
  <c r="BZ2" i="2"/>
  <c r="CA2" i="2"/>
  <c r="CB2" i="2"/>
  <c r="CC2" i="2"/>
  <c r="CD2" i="2"/>
  <c r="CE2" i="2"/>
  <c r="CF2" i="2"/>
  <c r="CG2" i="2"/>
  <c r="CH2" i="2"/>
  <c r="CI2" i="2"/>
  <c r="CJ2" i="2"/>
  <c r="CK2" i="2"/>
  <c r="CL2" i="2"/>
  <c r="CM2" i="2"/>
  <c r="CN2" i="2"/>
  <c r="CO2" i="2"/>
  <c r="CP2" i="2"/>
  <c r="CQ2" i="2"/>
  <c r="CR2" i="2"/>
  <c r="CS2" i="2"/>
  <c r="CT2" i="2"/>
  <c r="CU2" i="2"/>
  <c r="CV2" i="2"/>
  <c r="CW2" i="2"/>
  <c r="CX2" i="2"/>
  <c r="CY2" i="2"/>
  <c r="CZ2" i="2"/>
  <c r="DA2" i="2"/>
  <c r="DB2" i="2"/>
  <c r="DC2" i="2"/>
  <c r="DD2" i="2"/>
  <c r="DE2" i="2"/>
  <c r="DF2" i="2"/>
  <c r="DG2" i="2"/>
  <c r="DH2" i="2"/>
  <c r="DI2" i="2"/>
  <c r="DJ2" i="2"/>
  <c r="DL2" i="2"/>
  <c r="DM2" i="2"/>
  <c r="DN2" i="2"/>
  <c r="DO2" i="2"/>
  <c r="DP2" i="2"/>
  <c r="DQ2" i="2"/>
  <c r="DR2" i="2"/>
  <c r="DS2" i="2"/>
  <c r="DT2" i="2"/>
  <c r="DU2" i="2"/>
  <c r="DV2" i="2"/>
  <c r="B2" i="2"/>
  <c r="C2" i="2"/>
  <c r="D2" i="2"/>
  <c r="E2" i="2"/>
  <c r="F2" i="2"/>
  <c r="G2" i="2"/>
  <c r="H2" i="2"/>
  <c r="I2" i="2"/>
  <c r="J2" i="2"/>
  <c r="K2" i="2"/>
  <c r="L2" i="2"/>
  <c r="M2" i="2"/>
  <c r="N2" i="2"/>
  <c r="O2" i="2"/>
  <c r="P2" i="2"/>
  <c r="Q2" i="2"/>
  <c r="R2" i="2"/>
  <c r="S2" i="2"/>
  <c r="T2" i="2"/>
  <c r="U2" i="2"/>
  <c r="V2" i="2"/>
  <c r="W2" i="2"/>
  <c r="X2" i="2"/>
  <c r="Y2" i="2"/>
  <c r="Z2" i="2"/>
  <c r="AA2" i="2"/>
  <c r="AB2" i="2"/>
  <c r="AC2" i="2"/>
  <c r="AD2" i="2"/>
  <c r="AE2" i="2"/>
  <c r="AF2" i="2"/>
  <c r="AG2" i="2"/>
  <c r="AH2" i="2"/>
  <c r="AI2" i="2"/>
  <c r="AJ2" i="2"/>
  <c r="AK2" i="2"/>
  <c r="AL2" i="2"/>
  <c r="AM2" i="2"/>
  <c r="AN2" i="2"/>
  <c r="AO2" i="2"/>
  <c r="AP2" i="2"/>
  <c r="AQ2" i="2"/>
  <c r="AR2" i="2"/>
  <c r="AS2" i="2"/>
  <c r="A2" i="2"/>
  <c r="CT525" i="1"/>
  <c r="FA445" i="1"/>
  <c r="CV171" i="1"/>
  <c r="CV166" i="1"/>
</calcChain>
</file>

<file path=xl/comments1.xml><?xml version="1.0" encoding="utf-8"?>
<comments xmlns="http://schemas.openxmlformats.org/spreadsheetml/2006/main">
  <authors>
    <author>US Department of Treasury</author>
    <author>daouda sembene</author>
    <author>Ioannis Tokatlidis</author>
  </authors>
  <commentList>
    <comment ref="B3" authorId="0">
      <text>
        <r>
          <rPr>
            <b/>
            <sz val="8"/>
            <color indexed="81"/>
            <rFont val="Tahoma"/>
            <family val="2"/>
          </rPr>
          <t>Kurt Schuler:</t>
        </r>
        <r>
          <rPr>
            <sz val="8"/>
            <color indexed="81"/>
            <rFont val="Tahoma"/>
            <family val="2"/>
          </rPr>
          <t xml:space="preserve"> World Currency Yearbook 1990-1993, p. 394, says black markets began in 1938.
</t>
        </r>
      </text>
    </comment>
    <comment ref="M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399, says black markets began in 1939.
</t>
        </r>
      </text>
    </comment>
    <comment ref="AF3" authorId="0">
      <text>
        <r>
          <rPr>
            <b/>
            <sz val="8"/>
            <color indexed="81"/>
            <rFont val="Tahoma"/>
            <family val="2"/>
          </rPr>
          <t>Kurt Schuler:</t>
        </r>
        <r>
          <rPr>
            <sz val="8"/>
            <color indexed="81"/>
            <rFont val="Tahoma"/>
            <family val="2"/>
          </rPr>
          <t xml:space="preserve"> Brunei, Singapore, and Malaysia (then the separate territories of Malaya, British North Borneo, and Sarawak) were in a currency union. </t>
        </r>
        <r>
          <rPr>
            <i/>
            <sz val="8"/>
            <color indexed="81"/>
            <rFont val="Tahoma"/>
            <family val="2"/>
          </rPr>
          <t>World Currency Yearbook</t>
        </r>
        <r>
          <rPr>
            <sz val="8"/>
            <color indexed="81"/>
            <rFont val="Tahoma"/>
            <family val="2"/>
          </rPr>
          <t xml:space="preserve"> 1990-1993, p. 478, says black markets began in September 1939.
</t>
        </r>
      </text>
    </comment>
    <comment ref="AG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592, says black markets began in 1918.
</t>
        </r>
      </text>
    </comment>
    <comment ref="AL3" authorId="0">
      <text>
        <r>
          <rPr>
            <b/>
            <sz val="8"/>
            <color indexed="81"/>
            <rFont val="Tahoma"/>
            <family val="2"/>
          </rPr>
          <t>Kurt Schuler:</t>
        </r>
        <r>
          <rPr>
            <sz val="8"/>
            <color indexed="81"/>
            <rFont val="Tahoma"/>
            <family val="2"/>
          </rPr>
          <t xml:space="preserve"> </t>
        </r>
        <r>
          <rPr>
            <i/>
            <sz val="8"/>
            <color indexed="81"/>
            <rFont val="Tahoma"/>
            <family val="2"/>
          </rPr>
          <t xml:space="preserve">World Currency Yearbook </t>
        </r>
        <r>
          <rPr>
            <sz val="8"/>
            <color indexed="81"/>
            <rFont val="Tahoma"/>
            <family val="2"/>
          </rPr>
          <t>1990-1993, p. 254, says a black market came into existence with exchange controls in 1939.</t>
        </r>
        <r>
          <rPr>
            <sz val="8"/>
            <color indexed="81"/>
            <rFont val="Tahoma"/>
            <family val="2"/>
          </rPr>
          <t xml:space="preserve">
</t>
        </r>
      </text>
    </comment>
    <comment ref="AR3" authorId="0">
      <text>
        <r>
          <rPr>
            <b/>
            <sz val="8"/>
            <color indexed="81"/>
            <rFont val="Tahoma"/>
            <family val="2"/>
          </rPr>
          <t>Kurt Schuler:</t>
        </r>
        <r>
          <rPr>
            <sz val="8"/>
            <color indexed="81"/>
            <rFont val="Tahoma"/>
            <family val="2"/>
          </rPr>
          <t xml:space="preserve"> Nationalist currency. Communist rebels also issued their own currency.</t>
        </r>
      </text>
    </comment>
    <comment ref="BC3" authorId="0">
      <text>
        <r>
          <rPr>
            <b/>
            <sz val="8"/>
            <color indexed="81"/>
            <rFont val="Tahoma"/>
            <family val="2"/>
          </rPr>
          <t>Kurt Schuler:</t>
        </r>
        <r>
          <rPr>
            <sz val="8"/>
            <color indexed="81"/>
            <rFont val="Tahoma"/>
            <family val="2"/>
          </rPr>
          <t xml:space="preserve"> Calculated from premium over official rate (zero).</t>
        </r>
      </text>
    </comment>
    <comment ref="BM3" authorId="0">
      <text>
        <r>
          <rPr>
            <b/>
            <sz val="8"/>
            <color indexed="81"/>
            <rFont val="Tahoma"/>
            <family val="2"/>
          </rPr>
          <t>Kurt Schuler:</t>
        </r>
        <r>
          <rPr>
            <sz val="8"/>
            <color indexed="81"/>
            <rFont val="Tahoma"/>
            <family val="2"/>
          </rPr>
          <t xml:space="preserve"> Calculated from premium over official rate (zero).</t>
        </r>
      </text>
    </comment>
    <comment ref="CF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643, says black markets began in the 1920s.</t>
        </r>
      </text>
    </comment>
    <comment ref="CP3" authorId="0">
      <text>
        <r>
          <rPr>
            <b/>
            <sz val="8"/>
            <color indexed="81"/>
            <rFont val="Tahoma"/>
            <family val="2"/>
          </rPr>
          <t>Kurt Schuler:</t>
        </r>
        <r>
          <rPr>
            <sz val="8"/>
            <color indexed="81"/>
            <rFont val="Tahoma"/>
            <family val="2"/>
          </rPr>
          <t xml:space="preserve"> Calculated from premium over official rate (zero).</t>
        </r>
      </text>
    </comment>
    <comment ref="CQ3" authorId="0">
      <text>
        <r>
          <rPr>
            <b/>
            <sz val="8"/>
            <color indexed="81"/>
            <rFont val="Tahoma"/>
            <family val="2"/>
          </rPr>
          <t>Kurt Schuler:</t>
        </r>
        <r>
          <rPr>
            <sz val="8"/>
            <color indexed="81"/>
            <rFont val="Tahoma"/>
            <family val="2"/>
          </rPr>
          <t xml:space="preserve"> Calculated from premium over official rate (zero).</t>
        </r>
      </text>
    </comment>
    <comment ref="CU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437 says that a black market has existed for 50 years, which I assume means since 1943.
</t>
        </r>
      </text>
    </comment>
    <comment ref="CV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443 says that black markets have existed since the early 1940s.
</t>
        </r>
      </text>
    </comment>
    <comment ref="CY3" authorId="0">
      <text>
        <r>
          <rPr>
            <sz val="8"/>
            <color indexed="81"/>
            <rFont val="Tahoma"/>
            <family val="2"/>
          </rPr>
          <t xml:space="preserve">Kurt Schuler: </t>
        </r>
        <r>
          <rPr>
            <i/>
            <sz val="8"/>
            <color indexed="81"/>
            <rFont val="Tahoma"/>
            <family val="2"/>
          </rPr>
          <t>World Currency Yearbook</t>
        </r>
        <r>
          <rPr>
            <sz val="8"/>
            <color indexed="81"/>
            <rFont val="Tahoma"/>
            <family val="2"/>
          </rPr>
          <t xml:space="preserve"> 1990-1993, p. 661, says a black market came into existence with exchange controls in 1939.</t>
        </r>
      </text>
    </comment>
    <comment ref="DD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448 says black markets in hard curencies began in 1945.</t>
        </r>
      </text>
    </comment>
    <comment ref="DF3" authorId="0">
      <text>
        <r>
          <rPr>
            <b/>
            <sz val="8"/>
            <color indexed="81"/>
            <rFont val="Tahoma"/>
            <family val="2"/>
          </rPr>
          <t>Kurt Schuler:</t>
        </r>
        <r>
          <rPr>
            <sz val="8"/>
            <color indexed="81"/>
            <rFont val="Tahoma"/>
            <family val="2"/>
          </rPr>
          <t xml:space="preserve"> Jordan (then called Transjordan) and Israel (then called Palestine) were in a currency union as British mandates. Israel declared independence on 14 May 1948 and established a separate curency on 17 August 1948.
</t>
        </r>
      </text>
    </comment>
    <comment ref="DH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101 says black markets have existed in East Africa since World War II, but were limited.  It gives no further details.</t>
        </r>
      </text>
    </comment>
    <comment ref="EB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478, says black markets began in September 1939.
</t>
        </r>
      </text>
    </comment>
    <comment ref="EU3" authorId="0">
      <text>
        <r>
          <rPr>
            <b/>
            <sz val="8"/>
            <color indexed="81"/>
            <rFont val="Tahoma"/>
            <family val="2"/>
          </rPr>
          <t>Kurt Schuler:</t>
        </r>
        <r>
          <rPr>
            <sz val="8"/>
            <color indexed="81"/>
            <rFont val="Tahoma"/>
            <family val="2"/>
          </rPr>
          <t xml:space="preserve"> In South West Africa, as Namibia was then called, the South African pound (predecessor to the South African rand) was legal tender, and commercial banks issued notes denominated in South African currency.</t>
        </r>
        <r>
          <rPr>
            <sz val="8"/>
            <color indexed="81"/>
            <rFont val="Tahoma"/>
            <family val="2"/>
          </rPr>
          <t xml:space="preserve">
</t>
        </r>
      </text>
    </comment>
    <comment ref="FA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500, says black markets began in 1939.
</t>
        </r>
      </text>
    </comment>
    <comment ref="FD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146 says black markets have existed in Nigeria since the outbreak of World War II, but gives no further details.</t>
        </r>
      </text>
    </comment>
    <comment ref="FP3" authorId="0">
      <text>
        <r>
          <rPr>
            <b/>
            <sz val="8"/>
            <color indexed="81"/>
            <rFont val="Tahoma"/>
            <family val="2"/>
          </rPr>
          <t>Kurt Schuler:</t>
        </r>
        <r>
          <rPr>
            <sz val="8"/>
            <color indexed="81"/>
            <rFont val="Tahoma"/>
            <family val="2"/>
          </rPr>
          <t xml:space="preserve"> Calculated from premium over official rate (zero).</t>
        </r>
      </text>
    </comment>
    <comment ref="FR3" authorId="0">
      <text>
        <r>
          <rPr>
            <b/>
            <sz val="8"/>
            <color indexed="81"/>
            <rFont val="Tahoma"/>
            <family val="2"/>
          </rPr>
          <t xml:space="preserve">Kurt Schuler: </t>
        </r>
        <r>
          <rPr>
            <i/>
            <sz val="8"/>
            <color indexed="81"/>
            <rFont val="Tahoma"/>
            <family val="2"/>
          </rPr>
          <t>World Currency Yearbook</t>
        </r>
        <r>
          <rPr>
            <sz val="8"/>
            <color indexed="81"/>
            <rFont val="Tahoma"/>
            <family val="2"/>
          </rPr>
          <t xml:space="preserve"> 1990-1993, p. 703, says a black market has been in existence for more than 61 years, which I assume means since 1919.</t>
        </r>
      </text>
    </comment>
    <comment ref="FX3" authorId="0">
      <text>
        <r>
          <rPr>
            <sz val="8"/>
            <color indexed="81"/>
            <rFont val="Tahoma"/>
            <family val="2"/>
          </rPr>
          <t xml:space="preserve">Kurt Schuler: </t>
        </r>
        <r>
          <rPr>
            <i/>
            <sz val="8"/>
            <color indexed="81"/>
            <rFont val="Tahoma"/>
            <family val="2"/>
          </rPr>
          <t xml:space="preserve">World Currency Yearbook </t>
        </r>
        <r>
          <rPr>
            <sz val="8"/>
            <color indexed="81"/>
            <rFont val="Tahoma"/>
            <family val="2"/>
          </rPr>
          <t>1990-1993, p. 703, says  black markets have been in existence since 1917.</t>
        </r>
      </text>
    </comment>
    <comment ref="GJ3" authorId="0">
      <text>
        <r>
          <rPr>
            <b/>
            <sz val="8"/>
            <color indexed="81"/>
            <rFont val="Tahoma"/>
            <family val="2"/>
          </rPr>
          <t>Kurt Schuler:</t>
        </r>
        <r>
          <rPr>
            <i/>
            <sz val="8"/>
            <color indexed="81"/>
            <rFont val="Tahoma"/>
            <family val="2"/>
          </rPr>
          <t xml:space="preserve"> World Currency Yearbook</t>
        </r>
        <r>
          <rPr>
            <sz val="8"/>
            <color indexed="81"/>
            <rFont val="Tahoma"/>
            <family val="2"/>
          </rPr>
          <t xml:space="preserve"> 1990-1993, p. 783, says black markets have existed since 1931.</t>
        </r>
      </text>
    </comment>
    <comment ref="GM3" authorId="0">
      <text>
        <r>
          <rPr>
            <b/>
            <sz val="8"/>
            <color indexed="81"/>
            <rFont val="Tahoma"/>
            <family val="2"/>
          </rPr>
          <t>Kurt Schuler:</t>
        </r>
        <r>
          <rPr>
            <sz val="8"/>
            <color indexed="81"/>
            <rFont val="Tahoma"/>
            <family val="2"/>
          </rPr>
          <t xml:space="preserve"> Brunei, Singapore, and Malaysia (then the separate territories of Malaya, British North Borneo, and Sarawak) were in a currency union. </t>
        </r>
        <r>
          <rPr>
            <i/>
            <sz val="8"/>
            <color indexed="81"/>
            <rFont val="Tahoma"/>
            <family val="2"/>
          </rPr>
          <t>World Currency Yearbook</t>
        </r>
        <r>
          <rPr>
            <sz val="8"/>
            <color indexed="81"/>
            <rFont val="Tahoma"/>
            <family val="2"/>
          </rPr>
          <t xml:space="preserve"> 1990-1993, p. 478, says black markets began in September 1939.
</t>
        </r>
      </text>
    </comment>
    <comment ref="HB3" authorId="0">
      <text>
        <r>
          <rPr>
            <b/>
            <sz val="8"/>
            <color indexed="81"/>
            <rFont val="Tahoma"/>
            <family val="2"/>
          </rPr>
          <t>Kurt Schuler:</t>
        </r>
        <r>
          <rPr>
            <i/>
            <sz val="8"/>
            <color indexed="81"/>
            <rFont val="Tahoma"/>
            <family val="2"/>
          </rPr>
          <t xml:space="preserve"> World Currency Yearbook</t>
        </r>
        <r>
          <rPr>
            <sz val="8"/>
            <color indexed="81"/>
            <rFont val="Tahoma"/>
            <family val="2"/>
          </rPr>
          <t xml:space="preserve"> 1990-1993, p. 845, says black markets have existed since 1941 or so.</t>
        </r>
      </text>
    </comment>
    <comment ref="HE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101 says black markets have existed in East Africa since World War II, but were limited.  It gives no further details.</t>
        </r>
      </text>
    </comment>
    <comment ref="HM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192 says black markets have existed in Tunisia since 1938, but gives no further details.</t>
        </r>
      </text>
    </comment>
    <comment ref="HR3"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101 says black markets have existed in East Africa since World War II, but were limited.  It gives no further details.</t>
        </r>
      </text>
    </comment>
    <comment ref="HU3" authorId="0">
      <text>
        <r>
          <rPr>
            <b/>
            <sz val="8"/>
            <color indexed="81"/>
            <rFont val="Tahoma"/>
            <family val="2"/>
          </rPr>
          <t>Kurt Schuler:</t>
        </r>
        <r>
          <rPr>
            <i/>
            <sz val="8"/>
            <color indexed="81"/>
            <rFont val="Tahoma"/>
            <family val="2"/>
          </rPr>
          <t xml:space="preserve"> World Currency Yearbook</t>
        </r>
        <r>
          <rPr>
            <sz val="8"/>
            <color indexed="81"/>
            <rFont val="Tahoma"/>
            <family val="2"/>
          </rPr>
          <t xml:space="preserve"> 1990-1993, p. 774, says a black market came into existence with exchange controls in 1939.</t>
        </r>
      </text>
    </comment>
    <comment ref="IA3" authorId="0">
      <text>
        <r>
          <rPr>
            <b/>
            <sz val="8"/>
            <color indexed="81"/>
            <rFont val="Tahoma"/>
            <family val="2"/>
          </rPr>
          <t>Kurt Schuler:</t>
        </r>
        <r>
          <rPr>
            <sz val="8"/>
            <color indexed="81"/>
            <rFont val="Tahoma"/>
            <family val="2"/>
          </rPr>
          <t xml:space="preserve"> Calculated from premium over official rate (zero).</t>
        </r>
      </text>
    </comment>
    <comment ref="BC4" authorId="0">
      <text>
        <r>
          <rPr>
            <b/>
            <sz val="8"/>
            <color indexed="81"/>
            <rFont val="Tahoma"/>
            <family val="2"/>
          </rPr>
          <t>Kurt Schuler:</t>
        </r>
        <r>
          <rPr>
            <sz val="8"/>
            <color indexed="81"/>
            <rFont val="Tahoma"/>
            <family val="2"/>
          </rPr>
          <t xml:space="preserve"> Calculated from premium over official rate (zero).</t>
        </r>
      </text>
    </comment>
    <comment ref="BM4" authorId="0">
      <text>
        <r>
          <rPr>
            <b/>
            <sz val="8"/>
            <color indexed="81"/>
            <rFont val="Tahoma"/>
            <family val="2"/>
          </rPr>
          <t>Kurt Schuler:</t>
        </r>
        <r>
          <rPr>
            <sz val="8"/>
            <color indexed="81"/>
            <rFont val="Tahoma"/>
            <family val="2"/>
          </rPr>
          <t xml:space="preserve"> Calculated from premium over official rate (zero).</t>
        </r>
      </text>
    </comment>
    <comment ref="CP4" authorId="0">
      <text>
        <r>
          <rPr>
            <b/>
            <sz val="8"/>
            <color indexed="81"/>
            <rFont val="Tahoma"/>
            <family val="2"/>
          </rPr>
          <t>Kurt Schuler:</t>
        </r>
        <r>
          <rPr>
            <sz val="8"/>
            <color indexed="81"/>
            <rFont val="Tahoma"/>
            <family val="2"/>
          </rPr>
          <t xml:space="preserve"> Calculated from premium over official rate (zero).</t>
        </r>
      </text>
    </comment>
    <comment ref="CQ4" authorId="0">
      <text>
        <r>
          <rPr>
            <b/>
            <sz val="8"/>
            <color indexed="81"/>
            <rFont val="Tahoma"/>
            <family val="2"/>
          </rPr>
          <t>Kurt Schuler:</t>
        </r>
        <r>
          <rPr>
            <sz val="8"/>
            <color indexed="81"/>
            <rFont val="Tahoma"/>
            <family val="2"/>
          </rPr>
          <t xml:space="preserve"> Calculated from premium over official rate (zero).</t>
        </r>
      </text>
    </comment>
    <comment ref="FP4" authorId="0">
      <text>
        <r>
          <rPr>
            <b/>
            <sz val="8"/>
            <color indexed="81"/>
            <rFont val="Tahoma"/>
            <family val="2"/>
          </rPr>
          <t>Kurt Schuler:</t>
        </r>
        <r>
          <rPr>
            <sz val="8"/>
            <color indexed="81"/>
            <rFont val="Tahoma"/>
            <family val="2"/>
          </rPr>
          <t xml:space="preserve"> Calculated from premium over official rate (zero).</t>
        </r>
      </text>
    </comment>
    <comment ref="IA4" authorId="0">
      <text>
        <r>
          <rPr>
            <b/>
            <sz val="8"/>
            <color indexed="81"/>
            <rFont val="Tahoma"/>
            <family val="2"/>
          </rPr>
          <t>Kurt Schuler:</t>
        </r>
        <r>
          <rPr>
            <sz val="8"/>
            <color indexed="81"/>
            <rFont val="Tahoma"/>
            <family val="2"/>
          </rPr>
          <t xml:space="preserve"> Calculated from premium over official rate (zero).</t>
        </r>
      </text>
    </comment>
    <comment ref="BC5" authorId="0">
      <text>
        <r>
          <rPr>
            <b/>
            <sz val="8"/>
            <color indexed="81"/>
            <rFont val="Tahoma"/>
            <family val="2"/>
          </rPr>
          <t>Kurt Schuler:</t>
        </r>
        <r>
          <rPr>
            <sz val="8"/>
            <color indexed="81"/>
            <rFont val="Tahoma"/>
            <family val="2"/>
          </rPr>
          <t xml:space="preserve"> Calculated from premium over official rate (zero).</t>
        </r>
      </text>
    </comment>
    <comment ref="BM5" authorId="0">
      <text>
        <r>
          <rPr>
            <b/>
            <sz val="8"/>
            <color indexed="81"/>
            <rFont val="Tahoma"/>
            <family val="2"/>
          </rPr>
          <t>Kurt Schuler:</t>
        </r>
        <r>
          <rPr>
            <sz val="8"/>
            <color indexed="81"/>
            <rFont val="Tahoma"/>
            <family val="2"/>
          </rPr>
          <t xml:space="preserve"> Calculated from premium over official rate (zero).</t>
        </r>
      </text>
    </comment>
    <comment ref="CP5" authorId="0">
      <text>
        <r>
          <rPr>
            <b/>
            <sz val="8"/>
            <color indexed="81"/>
            <rFont val="Tahoma"/>
            <family val="2"/>
          </rPr>
          <t>Kurt Schuler:</t>
        </r>
        <r>
          <rPr>
            <sz val="8"/>
            <color indexed="81"/>
            <rFont val="Tahoma"/>
            <family val="2"/>
          </rPr>
          <t xml:space="preserve"> Calculated from premium over official rate (zero).</t>
        </r>
      </text>
    </comment>
    <comment ref="CQ5" authorId="0">
      <text>
        <r>
          <rPr>
            <b/>
            <sz val="8"/>
            <color indexed="81"/>
            <rFont val="Tahoma"/>
            <family val="2"/>
          </rPr>
          <t>Kurt Schuler:</t>
        </r>
        <r>
          <rPr>
            <sz val="8"/>
            <color indexed="81"/>
            <rFont val="Tahoma"/>
            <family val="2"/>
          </rPr>
          <t xml:space="preserve"> Calculated from premium over official rate (zero).</t>
        </r>
      </text>
    </comment>
    <comment ref="DD5"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448 says the rate for U.S. dollar banknotes was as high as 875 yen.</t>
        </r>
      </text>
    </comment>
    <comment ref="FP5" authorId="0">
      <text>
        <r>
          <rPr>
            <b/>
            <sz val="8"/>
            <color indexed="81"/>
            <rFont val="Tahoma"/>
            <family val="2"/>
          </rPr>
          <t>Kurt Schuler:</t>
        </r>
        <r>
          <rPr>
            <sz val="8"/>
            <color indexed="81"/>
            <rFont val="Tahoma"/>
            <family val="2"/>
          </rPr>
          <t xml:space="preserve"> Calculated from premium over official rate (zero).</t>
        </r>
      </text>
    </comment>
    <comment ref="IA5" authorId="0">
      <text>
        <r>
          <rPr>
            <b/>
            <sz val="8"/>
            <color indexed="81"/>
            <rFont val="Tahoma"/>
            <family val="2"/>
          </rPr>
          <t>Kurt Schuler:</t>
        </r>
        <r>
          <rPr>
            <sz val="8"/>
            <color indexed="81"/>
            <rFont val="Tahoma"/>
            <family val="2"/>
          </rPr>
          <t xml:space="preserve"> Calculated from premium over official rate (zero).</t>
        </r>
      </text>
    </comment>
    <comment ref="BC6" authorId="0">
      <text>
        <r>
          <rPr>
            <b/>
            <sz val="8"/>
            <color indexed="81"/>
            <rFont val="Tahoma"/>
            <family val="2"/>
          </rPr>
          <t>Kurt Schuler:</t>
        </r>
        <r>
          <rPr>
            <sz val="8"/>
            <color indexed="81"/>
            <rFont val="Tahoma"/>
            <family val="2"/>
          </rPr>
          <t xml:space="preserve"> Calculated from premium over official rate (zero).</t>
        </r>
      </text>
    </comment>
    <comment ref="BM6" authorId="0">
      <text>
        <r>
          <rPr>
            <b/>
            <sz val="8"/>
            <color indexed="81"/>
            <rFont val="Tahoma"/>
            <family val="2"/>
          </rPr>
          <t>Kurt Schuler:</t>
        </r>
        <r>
          <rPr>
            <sz val="8"/>
            <color indexed="81"/>
            <rFont val="Tahoma"/>
            <family val="2"/>
          </rPr>
          <t xml:space="preserve"> Calculated from premium over official rate (zero).</t>
        </r>
      </text>
    </comment>
    <comment ref="CP6" authorId="0">
      <text>
        <r>
          <rPr>
            <b/>
            <sz val="8"/>
            <color indexed="81"/>
            <rFont val="Tahoma"/>
            <family val="2"/>
          </rPr>
          <t>Kurt Schuler:</t>
        </r>
        <r>
          <rPr>
            <sz val="8"/>
            <color indexed="81"/>
            <rFont val="Tahoma"/>
            <family val="2"/>
          </rPr>
          <t xml:space="preserve"> Calculated from premium over official rate (zero).</t>
        </r>
      </text>
    </comment>
    <comment ref="CQ6" authorId="0">
      <text>
        <r>
          <rPr>
            <b/>
            <sz val="8"/>
            <color indexed="81"/>
            <rFont val="Tahoma"/>
            <family val="2"/>
          </rPr>
          <t>Kurt Schuler:</t>
        </r>
        <r>
          <rPr>
            <sz val="8"/>
            <color indexed="81"/>
            <rFont val="Tahoma"/>
            <family val="2"/>
          </rPr>
          <t xml:space="preserve"> Calculated from premium over official rate (zero).</t>
        </r>
      </text>
    </comment>
    <comment ref="FP6" authorId="0">
      <text>
        <r>
          <rPr>
            <b/>
            <sz val="8"/>
            <color indexed="81"/>
            <rFont val="Tahoma"/>
            <family val="2"/>
          </rPr>
          <t>Kurt Schuler:</t>
        </r>
        <r>
          <rPr>
            <sz val="8"/>
            <color indexed="81"/>
            <rFont val="Tahoma"/>
            <family val="2"/>
          </rPr>
          <t xml:space="preserve"> Calculated from premium over official rate (zero).</t>
        </r>
      </text>
    </comment>
    <comment ref="IA6" authorId="0">
      <text>
        <r>
          <rPr>
            <b/>
            <sz val="8"/>
            <color indexed="81"/>
            <rFont val="Tahoma"/>
            <family val="2"/>
          </rPr>
          <t>Kurt Schuler:</t>
        </r>
        <r>
          <rPr>
            <sz val="8"/>
            <color indexed="81"/>
            <rFont val="Tahoma"/>
            <family val="2"/>
          </rPr>
          <t xml:space="preserve"> Calculated from premium over official rate (zero).</t>
        </r>
      </text>
    </comment>
    <comment ref="BC7" authorId="0">
      <text>
        <r>
          <rPr>
            <b/>
            <sz val="8"/>
            <color indexed="81"/>
            <rFont val="Tahoma"/>
            <family val="2"/>
          </rPr>
          <t>Kurt Schuler:</t>
        </r>
        <r>
          <rPr>
            <sz val="8"/>
            <color indexed="81"/>
            <rFont val="Tahoma"/>
            <family val="2"/>
          </rPr>
          <t xml:space="preserve"> Calculated from premium over official rate (zero).</t>
        </r>
      </text>
    </comment>
    <comment ref="BM7" authorId="0">
      <text>
        <r>
          <rPr>
            <b/>
            <sz val="8"/>
            <color indexed="81"/>
            <rFont val="Tahoma"/>
            <family val="2"/>
          </rPr>
          <t>Kurt Schuler:</t>
        </r>
        <r>
          <rPr>
            <sz val="8"/>
            <color indexed="81"/>
            <rFont val="Tahoma"/>
            <family val="2"/>
          </rPr>
          <t xml:space="preserve"> Calculated from premium over official rate (zero).</t>
        </r>
      </text>
    </comment>
    <comment ref="CP7" authorId="0">
      <text>
        <r>
          <rPr>
            <b/>
            <sz val="8"/>
            <color indexed="81"/>
            <rFont val="Tahoma"/>
            <family val="2"/>
          </rPr>
          <t>Kurt Schuler:</t>
        </r>
        <r>
          <rPr>
            <sz val="8"/>
            <color indexed="81"/>
            <rFont val="Tahoma"/>
            <family val="2"/>
          </rPr>
          <t xml:space="preserve"> Calculated from premium over official rate (zero).</t>
        </r>
      </text>
    </comment>
    <comment ref="CQ7" authorId="0">
      <text>
        <r>
          <rPr>
            <b/>
            <sz val="8"/>
            <color indexed="81"/>
            <rFont val="Tahoma"/>
            <family val="2"/>
          </rPr>
          <t>Kurt Schuler:</t>
        </r>
        <r>
          <rPr>
            <sz val="8"/>
            <color indexed="81"/>
            <rFont val="Tahoma"/>
            <family val="2"/>
          </rPr>
          <t xml:space="preserve"> Calculated from premium over official rate (zero).</t>
        </r>
      </text>
    </comment>
    <comment ref="FP7" authorId="0">
      <text>
        <r>
          <rPr>
            <b/>
            <sz val="8"/>
            <color indexed="81"/>
            <rFont val="Tahoma"/>
            <family val="2"/>
          </rPr>
          <t>Kurt Schuler:</t>
        </r>
        <r>
          <rPr>
            <sz val="8"/>
            <color indexed="81"/>
            <rFont val="Tahoma"/>
            <family val="2"/>
          </rPr>
          <t xml:space="preserve"> Calculated from premium over official rate (zero).</t>
        </r>
      </text>
    </comment>
    <comment ref="IA7" authorId="0">
      <text>
        <r>
          <rPr>
            <b/>
            <sz val="8"/>
            <color indexed="81"/>
            <rFont val="Tahoma"/>
            <family val="2"/>
          </rPr>
          <t>Kurt Schuler:</t>
        </r>
        <r>
          <rPr>
            <sz val="8"/>
            <color indexed="81"/>
            <rFont val="Tahoma"/>
            <family val="2"/>
          </rPr>
          <t xml:space="preserve"> Calculated from premium over official rate (zero).</t>
        </r>
      </text>
    </comment>
    <comment ref="BC8" authorId="0">
      <text>
        <r>
          <rPr>
            <b/>
            <sz val="8"/>
            <color indexed="81"/>
            <rFont val="Tahoma"/>
            <family val="2"/>
          </rPr>
          <t>Kurt Schuler:</t>
        </r>
        <r>
          <rPr>
            <sz val="8"/>
            <color indexed="81"/>
            <rFont val="Tahoma"/>
            <family val="2"/>
          </rPr>
          <t xml:space="preserve"> Calculated from premium over official rate (zero).</t>
        </r>
      </text>
    </comment>
    <comment ref="BM8" authorId="0">
      <text>
        <r>
          <rPr>
            <b/>
            <sz val="8"/>
            <color indexed="81"/>
            <rFont val="Tahoma"/>
            <family val="2"/>
          </rPr>
          <t>Kurt Schuler:</t>
        </r>
        <r>
          <rPr>
            <sz val="8"/>
            <color indexed="81"/>
            <rFont val="Tahoma"/>
            <family val="2"/>
          </rPr>
          <t xml:space="preserve"> Calculated from premium over official rate (zero).</t>
        </r>
      </text>
    </comment>
    <comment ref="CP8" authorId="0">
      <text>
        <r>
          <rPr>
            <b/>
            <sz val="8"/>
            <color indexed="81"/>
            <rFont val="Tahoma"/>
            <family val="2"/>
          </rPr>
          <t>Kurt Schuler:</t>
        </r>
        <r>
          <rPr>
            <sz val="8"/>
            <color indexed="81"/>
            <rFont val="Tahoma"/>
            <family val="2"/>
          </rPr>
          <t xml:space="preserve"> Calculated from premium over official rate (zero).</t>
        </r>
      </text>
    </comment>
    <comment ref="CQ8" authorId="0">
      <text>
        <r>
          <rPr>
            <b/>
            <sz val="8"/>
            <color indexed="81"/>
            <rFont val="Tahoma"/>
            <family val="2"/>
          </rPr>
          <t>Kurt Schuler:</t>
        </r>
        <r>
          <rPr>
            <sz val="8"/>
            <color indexed="81"/>
            <rFont val="Tahoma"/>
            <family val="2"/>
          </rPr>
          <t xml:space="preserve"> Calculated from premium over official rate (zero).</t>
        </r>
      </text>
    </comment>
    <comment ref="FP8" authorId="0">
      <text>
        <r>
          <rPr>
            <b/>
            <sz val="8"/>
            <color indexed="81"/>
            <rFont val="Tahoma"/>
            <family val="2"/>
          </rPr>
          <t>Kurt Schuler:</t>
        </r>
        <r>
          <rPr>
            <sz val="8"/>
            <color indexed="81"/>
            <rFont val="Tahoma"/>
            <family val="2"/>
          </rPr>
          <t xml:space="preserve"> Calculated from premium over official rate (zero).</t>
        </r>
      </text>
    </comment>
    <comment ref="IA8" authorId="0">
      <text>
        <r>
          <rPr>
            <b/>
            <sz val="8"/>
            <color indexed="81"/>
            <rFont val="Tahoma"/>
            <family val="2"/>
          </rPr>
          <t>Kurt Schuler:</t>
        </r>
        <r>
          <rPr>
            <sz val="8"/>
            <color indexed="81"/>
            <rFont val="Tahoma"/>
            <family val="2"/>
          </rPr>
          <t xml:space="preserve"> Calculated from premium over official rate (zero).</t>
        </r>
      </text>
    </comment>
    <comment ref="BC9" authorId="0">
      <text>
        <r>
          <rPr>
            <b/>
            <sz val="8"/>
            <color indexed="81"/>
            <rFont val="Tahoma"/>
            <family val="2"/>
          </rPr>
          <t>Kurt Schuler:</t>
        </r>
        <r>
          <rPr>
            <sz val="8"/>
            <color indexed="81"/>
            <rFont val="Tahoma"/>
            <family val="2"/>
          </rPr>
          <t xml:space="preserve"> Calculated from premium over official rate (zero).</t>
        </r>
      </text>
    </comment>
    <comment ref="BM9" authorId="0">
      <text>
        <r>
          <rPr>
            <b/>
            <sz val="8"/>
            <color indexed="81"/>
            <rFont val="Tahoma"/>
            <family val="2"/>
          </rPr>
          <t>Kurt Schuler:</t>
        </r>
        <r>
          <rPr>
            <sz val="8"/>
            <color indexed="81"/>
            <rFont val="Tahoma"/>
            <family val="2"/>
          </rPr>
          <t xml:space="preserve"> Calculated from premium over official rate (zero).</t>
        </r>
      </text>
    </comment>
    <comment ref="CP9" authorId="0">
      <text>
        <r>
          <rPr>
            <b/>
            <sz val="8"/>
            <color indexed="81"/>
            <rFont val="Tahoma"/>
            <family val="2"/>
          </rPr>
          <t>Kurt Schuler:</t>
        </r>
        <r>
          <rPr>
            <sz val="8"/>
            <color indexed="81"/>
            <rFont val="Tahoma"/>
            <family val="2"/>
          </rPr>
          <t xml:space="preserve"> Calculated from premium over official rate (zero).</t>
        </r>
      </text>
    </comment>
    <comment ref="CQ9" authorId="0">
      <text>
        <r>
          <rPr>
            <b/>
            <sz val="8"/>
            <color indexed="81"/>
            <rFont val="Tahoma"/>
            <family val="2"/>
          </rPr>
          <t>Kurt Schuler:</t>
        </r>
        <r>
          <rPr>
            <sz val="8"/>
            <color indexed="81"/>
            <rFont val="Tahoma"/>
            <family val="2"/>
          </rPr>
          <t xml:space="preserve"> Calculated from premium over official rate (zero).</t>
        </r>
      </text>
    </comment>
    <comment ref="FP9" authorId="0">
      <text>
        <r>
          <rPr>
            <b/>
            <sz val="8"/>
            <color indexed="81"/>
            <rFont val="Tahoma"/>
            <family val="2"/>
          </rPr>
          <t>Kurt Schuler:</t>
        </r>
        <r>
          <rPr>
            <sz val="8"/>
            <color indexed="81"/>
            <rFont val="Tahoma"/>
            <family val="2"/>
          </rPr>
          <t xml:space="preserve"> Calculated from premium over official rate (zero).</t>
        </r>
      </text>
    </comment>
    <comment ref="IA9" authorId="0">
      <text>
        <r>
          <rPr>
            <b/>
            <sz val="8"/>
            <color indexed="81"/>
            <rFont val="Tahoma"/>
            <family val="2"/>
          </rPr>
          <t>Kurt Schuler:</t>
        </r>
        <r>
          <rPr>
            <sz val="8"/>
            <color indexed="81"/>
            <rFont val="Tahoma"/>
            <family val="2"/>
          </rPr>
          <t xml:space="preserve"> Calculated from premium over official rate (zero).</t>
        </r>
      </text>
    </comment>
    <comment ref="BC10" authorId="0">
      <text>
        <r>
          <rPr>
            <b/>
            <sz val="8"/>
            <color indexed="81"/>
            <rFont val="Tahoma"/>
            <family val="2"/>
          </rPr>
          <t>Kurt Schuler:</t>
        </r>
        <r>
          <rPr>
            <sz val="8"/>
            <color indexed="81"/>
            <rFont val="Tahoma"/>
            <family val="2"/>
          </rPr>
          <t xml:space="preserve"> Calculated from premium over official rate (zero).</t>
        </r>
      </text>
    </comment>
    <comment ref="BM10" authorId="0">
      <text>
        <r>
          <rPr>
            <b/>
            <sz val="8"/>
            <color indexed="81"/>
            <rFont val="Tahoma"/>
            <family val="2"/>
          </rPr>
          <t>Kurt Schuler:</t>
        </r>
        <r>
          <rPr>
            <sz val="8"/>
            <color indexed="81"/>
            <rFont val="Tahoma"/>
            <family val="2"/>
          </rPr>
          <t xml:space="preserve"> Calculated from premium over official rate (zero).</t>
        </r>
      </text>
    </comment>
    <comment ref="CP10" authorId="0">
      <text>
        <r>
          <rPr>
            <b/>
            <sz val="8"/>
            <color indexed="81"/>
            <rFont val="Tahoma"/>
            <family val="2"/>
          </rPr>
          <t>Kurt Schuler:</t>
        </r>
        <r>
          <rPr>
            <sz val="8"/>
            <color indexed="81"/>
            <rFont val="Tahoma"/>
            <family val="2"/>
          </rPr>
          <t xml:space="preserve"> Calculated from premium over official rate (zero).</t>
        </r>
      </text>
    </comment>
    <comment ref="CQ10" authorId="0">
      <text>
        <r>
          <rPr>
            <b/>
            <sz val="8"/>
            <color indexed="81"/>
            <rFont val="Tahoma"/>
            <family val="2"/>
          </rPr>
          <t>Kurt Schuler:</t>
        </r>
        <r>
          <rPr>
            <sz val="8"/>
            <color indexed="81"/>
            <rFont val="Tahoma"/>
            <family val="2"/>
          </rPr>
          <t xml:space="preserve"> Calculated from premium over official rate (zero).</t>
        </r>
      </text>
    </comment>
    <comment ref="CS10" authorId="0">
      <text>
        <r>
          <rPr>
            <b/>
            <sz val="8"/>
            <color indexed="81"/>
            <rFont val="Tahoma"/>
            <family val="2"/>
          </rPr>
          <t>Kurt Schuler:</t>
        </r>
        <r>
          <rPr>
            <sz val="8"/>
            <color indexed="81"/>
            <rFont val="Tahoma"/>
            <family val="2"/>
          </rPr>
          <t xml:space="preserve"> Forint replaced pengo at 1 forint = 400 octillion pengo (1 octillion is 10 o the 27th power).
</t>
        </r>
      </text>
    </comment>
    <comment ref="FP10" authorId="0">
      <text>
        <r>
          <rPr>
            <b/>
            <sz val="8"/>
            <color indexed="81"/>
            <rFont val="Tahoma"/>
            <family val="2"/>
          </rPr>
          <t>Kurt Schuler:</t>
        </r>
        <r>
          <rPr>
            <sz val="8"/>
            <color indexed="81"/>
            <rFont val="Tahoma"/>
            <family val="2"/>
          </rPr>
          <t xml:space="preserve"> Calculated from premium over official rate (zero).</t>
        </r>
      </text>
    </comment>
    <comment ref="IA10" authorId="0">
      <text>
        <r>
          <rPr>
            <b/>
            <sz val="8"/>
            <color indexed="81"/>
            <rFont val="Tahoma"/>
            <family val="2"/>
          </rPr>
          <t>Kurt Schuler:</t>
        </r>
        <r>
          <rPr>
            <sz val="8"/>
            <color indexed="81"/>
            <rFont val="Tahoma"/>
            <family val="2"/>
          </rPr>
          <t xml:space="preserve"> Calculated from premium over official rate (zero).</t>
        </r>
      </text>
    </comment>
    <comment ref="BC11" authorId="0">
      <text>
        <r>
          <rPr>
            <b/>
            <sz val="8"/>
            <color indexed="81"/>
            <rFont val="Tahoma"/>
            <family val="2"/>
          </rPr>
          <t>Kurt Schuler:</t>
        </r>
        <r>
          <rPr>
            <sz val="8"/>
            <color indexed="81"/>
            <rFont val="Tahoma"/>
            <family val="2"/>
          </rPr>
          <t xml:space="preserve"> Calculated from premium over official rate (zero).</t>
        </r>
      </text>
    </comment>
    <comment ref="BM11" authorId="0">
      <text>
        <r>
          <rPr>
            <b/>
            <sz val="8"/>
            <color indexed="81"/>
            <rFont val="Tahoma"/>
            <family val="2"/>
          </rPr>
          <t>Kurt Schuler:</t>
        </r>
        <r>
          <rPr>
            <sz val="8"/>
            <color indexed="81"/>
            <rFont val="Tahoma"/>
            <family val="2"/>
          </rPr>
          <t xml:space="preserve"> Calculated from premium over official rate (zero).</t>
        </r>
      </text>
    </comment>
    <comment ref="CP11" authorId="0">
      <text>
        <r>
          <rPr>
            <b/>
            <sz val="8"/>
            <color indexed="81"/>
            <rFont val="Tahoma"/>
            <family val="2"/>
          </rPr>
          <t>Kurt Schuler:</t>
        </r>
        <r>
          <rPr>
            <sz val="8"/>
            <color indexed="81"/>
            <rFont val="Tahoma"/>
            <family val="2"/>
          </rPr>
          <t xml:space="preserve"> Calculated from premium over official rate (zero).</t>
        </r>
      </text>
    </comment>
    <comment ref="CQ11" authorId="0">
      <text>
        <r>
          <rPr>
            <b/>
            <sz val="8"/>
            <color indexed="81"/>
            <rFont val="Tahoma"/>
            <family val="2"/>
          </rPr>
          <t>Kurt Schuler:</t>
        </r>
        <r>
          <rPr>
            <sz val="8"/>
            <color indexed="81"/>
            <rFont val="Tahoma"/>
            <family val="2"/>
          </rPr>
          <t xml:space="preserve"> Calculated from premium over official rate (zero).</t>
        </r>
      </text>
    </comment>
    <comment ref="FP11" authorId="0">
      <text>
        <r>
          <rPr>
            <b/>
            <sz val="8"/>
            <color indexed="81"/>
            <rFont val="Tahoma"/>
            <family val="2"/>
          </rPr>
          <t>Kurt Schuler:</t>
        </r>
        <r>
          <rPr>
            <sz val="8"/>
            <color indexed="81"/>
            <rFont val="Tahoma"/>
            <family val="2"/>
          </rPr>
          <t xml:space="preserve"> Calculated from premium over official rate (zero).</t>
        </r>
      </text>
    </comment>
    <comment ref="IA11" authorId="0">
      <text>
        <r>
          <rPr>
            <b/>
            <sz val="8"/>
            <color indexed="81"/>
            <rFont val="Tahoma"/>
            <family val="2"/>
          </rPr>
          <t>Kurt Schuler:</t>
        </r>
        <r>
          <rPr>
            <sz val="8"/>
            <color indexed="81"/>
            <rFont val="Tahoma"/>
            <family val="2"/>
          </rPr>
          <t xml:space="preserve"> Calculated from premium over official rate (zero).</t>
        </r>
      </text>
    </comment>
    <comment ref="BC12" authorId="0">
      <text>
        <r>
          <rPr>
            <b/>
            <sz val="8"/>
            <color indexed="81"/>
            <rFont val="Tahoma"/>
            <family val="2"/>
          </rPr>
          <t>Kurt Schuler:</t>
        </r>
        <r>
          <rPr>
            <sz val="8"/>
            <color indexed="81"/>
            <rFont val="Tahoma"/>
            <family val="2"/>
          </rPr>
          <t xml:space="preserve"> Calculated from premium over official rate (zero).</t>
        </r>
      </text>
    </comment>
    <comment ref="BM12" authorId="0">
      <text>
        <r>
          <rPr>
            <b/>
            <sz val="8"/>
            <color indexed="81"/>
            <rFont val="Tahoma"/>
            <family val="2"/>
          </rPr>
          <t>Kurt Schuler:</t>
        </r>
        <r>
          <rPr>
            <sz val="8"/>
            <color indexed="81"/>
            <rFont val="Tahoma"/>
            <family val="2"/>
          </rPr>
          <t xml:space="preserve"> Calculated from premium over official rate (zero).</t>
        </r>
      </text>
    </comment>
    <comment ref="CP12" authorId="0">
      <text>
        <r>
          <rPr>
            <b/>
            <sz val="8"/>
            <color indexed="81"/>
            <rFont val="Tahoma"/>
            <family val="2"/>
          </rPr>
          <t>Kurt Schuler:</t>
        </r>
        <r>
          <rPr>
            <sz val="8"/>
            <color indexed="81"/>
            <rFont val="Tahoma"/>
            <family val="2"/>
          </rPr>
          <t xml:space="preserve"> Calculated from premium over official rate (zero).</t>
        </r>
      </text>
    </comment>
    <comment ref="CQ12" authorId="0">
      <text>
        <r>
          <rPr>
            <b/>
            <sz val="8"/>
            <color indexed="81"/>
            <rFont val="Tahoma"/>
            <family val="2"/>
          </rPr>
          <t>Kurt Schuler:</t>
        </r>
        <r>
          <rPr>
            <sz val="8"/>
            <color indexed="81"/>
            <rFont val="Tahoma"/>
            <family val="2"/>
          </rPr>
          <t xml:space="preserve"> Calculated from premium over official rate (zero).</t>
        </r>
      </text>
    </comment>
    <comment ref="FP12" authorId="0">
      <text>
        <r>
          <rPr>
            <b/>
            <sz val="8"/>
            <color indexed="81"/>
            <rFont val="Tahoma"/>
            <family val="2"/>
          </rPr>
          <t>Kurt Schuler:</t>
        </r>
        <r>
          <rPr>
            <sz val="8"/>
            <color indexed="81"/>
            <rFont val="Tahoma"/>
            <family val="2"/>
          </rPr>
          <t xml:space="preserve"> Calculated from premium over official rate (zero).</t>
        </r>
      </text>
    </comment>
    <comment ref="IA12" authorId="0">
      <text>
        <r>
          <rPr>
            <b/>
            <sz val="8"/>
            <color indexed="81"/>
            <rFont val="Tahoma"/>
            <family val="2"/>
          </rPr>
          <t>Kurt Schuler:</t>
        </r>
        <r>
          <rPr>
            <sz val="8"/>
            <color indexed="81"/>
            <rFont val="Tahoma"/>
            <family val="2"/>
          </rPr>
          <t xml:space="preserve"> Calculated from premium over official rate (zero).</t>
        </r>
      </text>
    </comment>
    <comment ref="BC13" authorId="0">
      <text>
        <r>
          <rPr>
            <b/>
            <sz val="8"/>
            <color indexed="81"/>
            <rFont val="Tahoma"/>
            <family val="2"/>
          </rPr>
          <t>Kurt Schuler:</t>
        </r>
        <r>
          <rPr>
            <sz val="8"/>
            <color indexed="81"/>
            <rFont val="Tahoma"/>
            <family val="2"/>
          </rPr>
          <t xml:space="preserve"> Calculated from premium over official rate (zero).</t>
        </r>
      </text>
    </comment>
    <comment ref="BM13" authorId="0">
      <text>
        <r>
          <rPr>
            <b/>
            <sz val="8"/>
            <color indexed="81"/>
            <rFont val="Tahoma"/>
            <family val="2"/>
          </rPr>
          <t>Kurt Schuler:</t>
        </r>
        <r>
          <rPr>
            <sz val="8"/>
            <color indexed="81"/>
            <rFont val="Tahoma"/>
            <family val="2"/>
          </rPr>
          <t xml:space="preserve"> Calculated from premium over official rate (zero).</t>
        </r>
      </text>
    </comment>
    <comment ref="CP13" authorId="0">
      <text>
        <r>
          <rPr>
            <b/>
            <sz val="8"/>
            <color indexed="81"/>
            <rFont val="Tahoma"/>
            <family val="2"/>
          </rPr>
          <t>Kurt Schuler:</t>
        </r>
        <r>
          <rPr>
            <sz val="8"/>
            <color indexed="81"/>
            <rFont val="Tahoma"/>
            <family val="2"/>
          </rPr>
          <t xml:space="preserve"> Calculated from premium over official rate (zero).</t>
        </r>
      </text>
    </comment>
    <comment ref="CQ13" authorId="0">
      <text>
        <r>
          <rPr>
            <b/>
            <sz val="8"/>
            <color indexed="81"/>
            <rFont val="Tahoma"/>
            <family val="2"/>
          </rPr>
          <t>Kurt Schuler:</t>
        </r>
        <r>
          <rPr>
            <sz val="8"/>
            <color indexed="81"/>
            <rFont val="Tahoma"/>
            <family val="2"/>
          </rPr>
          <t xml:space="preserve"> Calculated from premium over official rate (zero).</t>
        </r>
      </text>
    </comment>
    <comment ref="FP13" authorId="0">
      <text>
        <r>
          <rPr>
            <b/>
            <sz val="8"/>
            <color indexed="81"/>
            <rFont val="Tahoma"/>
            <family val="2"/>
          </rPr>
          <t>Kurt Schuler:</t>
        </r>
        <r>
          <rPr>
            <sz val="8"/>
            <color indexed="81"/>
            <rFont val="Tahoma"/>
            <family val="2"/>
          </rPr>
          <t xml:space="preserve"> Calculated from premium over official rate (zero).</t>
        </r>
      </text>
    </comment>
    <comment ref="IA13" authorId="0">
      <text>
        <r>
          <rPr>
            <b/>
            <sz val="8"/>
            <color indexed="81"/>
            <rFont val="Tahoma"/>
            <family val="2"/>
          </rPr>
          <t>Kurt Schuler:</t>
        </r>
        <r>
          <rPr>
            <sz val="8"/>
            <color indexed="81"/>
            <rFont val="Tahoma"/>
            <family val="2"/>
          </rPr>
          <t xml:space="preserve"> Calculated from premium over official rate (zero).</t>
        </r>
      </text>
    </comment>
    <comment ref="BC14" authorId="0">
      <text>
        <r>
          <rPr>
            <b/>
            <sz val="8"/>
            <color indexed="81"/>
            <rFont val="Tahoma"/>
            <family val="2"/>
          </rPr>
          <t>Kurt Schuler:</t>
        </r>
        <r>
          <rPr>
            <sz val="8"/>
            <color indexed="81"/>
            <rFont val="Tahoma"/>
            <family val="2"/>
          </rPr>
          <t xml:space="preserve"> Calculated from premium over official rate (zero).</t>
        </r>
      </text>
    </comment>
    <comment ref="BM14" authorId="0">
      <text>
        <r>
          <rPr>
            <b/>
            <sz val="8"/>
            <color indexed="81"/>
            <rFont val="Tahoma"/>
            <family val="2"/>
          </rPr>
          <t>Kurt Schuler:</t>
        </r>
        <r>
          <rPr>
            <sz val="8"/>
            <color indexed="81"/>
            <rFont val="Tahoma"/>
            <family val="2"/>
          </rPr>
          <t xml:space="preserve"> Calculated from premium over official rate (zero).</t>
        </r>
      </text>
    </comment>
    <comment ref="CP14" authorId="0">
      <text>
        <r>
          <rPr>
            <b/>
            <sz val="8"/>
            <color indexed="81"/>
            <rFont val="Tahoma"/>
            <family val="2"/>
          </rPr>
          <t>Kurt Schuler:</t>
        </r>
        <r>
          <rPr>
            <sz val="8"/>
            <color indexed="81"/>
            <rFont val="Tahoma"/>
            <family val="2"/>
          </rPr>
          <t xml:space="preserve"> Calculated from premium over official rate (zero).</t>
        </r>
      </text>
    </comment>
    <comment ref="CQ14" authorId="0">
      <text>
        <r>
          <rPr>
            <b/>
            <sz val="8"/>
            <color indexed="81"/>
            <rFont val="Tahoma"/>
            <family val="2"/>
          </rPr>
          <t>Kurt Schuler:</t>
        </r>
        <r>
          <rPr>
            <sz val="8"/>
            <color indexed="81"/>
            <rFont val="Tahoma"/>
            <family val="2"/>
          </rPr>
          <t xml:space="preserve"> Calculated from premium over official rate (zero).</t>
        </r>
      </text>
    </comment>
    <comment ref="FP14" authorId="0">
      <text>
        <r>
          <rPr>
            <b/>
            <sz val="8"/>
            <color indexed="81"/>
            <rFont val="Tahoma"/>
            <family val="2"/>
          </rPr>
          <t>Kurt Schuler:</t>
        </r>
        <r>
          <rPr>
            <sz val="8"/>
            <color indexed="81"/>
            <rFont val="Tahoma"/>
            <family val="2"/>
          </rPr>
          <t xml:space="preserve"> Calculated from premium over official rate (zero).</t>
        </r>
      </text>
    </comment>
    <comment ref="IA14" authorId="0">
      <text>
        <r>
          <rPr>
            <b/>
            <sz val="8"/>
            <color indexed="81"/>
            <rFont val="Tahoma"/>
            <family val="2"/>
          </rPr>
          <t>Kurt Schuler:</t>
        </r>
        <r>
          <rPr>
            <sz val="8"/>
            <color indexed="81"/>
            <rFont val="Tahoma"/>
            <family val="2"/>
          </rPr>
          <t xml:space="preserve"> Calculated from premium over official rate (zero).</t>
        </r>
      </text>
    </comment>
    <comment ref="BC15" authorId="0">
      <text>
        <r>
          <rPr>
            <b/>
            <sz val="8"/>
            <color indexed="81"/>
            <rFont val="Tahoma"/>
            <family val="2"/>
          </rPr>
          <t>Kurt Schuler:</t>
        </r>
        <r>
          <rPr>
            <sz val="8"/>
            <color indexed="81"/>
            <rFont val="Tahoma"/>
            <family val="2"/>
          </rPr>
          <t xml:space="preserve"> Calculated from premium over official rate (zero).</t>
        </r>
      </text>
    </comment>
    <comment ref="BM15" authorId="0">
      <text>
        <r>
          <rPr>
            <b/>
            <sz val="8"/>
            <color indexed="81"/>
            <rFont val="Tahoma"/>
            <family val="2"/>
          </rPr>
          <t>Kurt Schuler:</t>
        </r>
        <r>
          <rPr>
            <sz val="8"/>
            <color indexed="81"/>
            <rFont val="Tahoma"/>
            <family val="2"/>
          </rPr>
          <t xml:space="preserve"> Calculated from premium over official rate (zero).</t>
        </r>
      </text>
    </comment>
    <comment ref="CP15" authorId="0">
      <text>
        <r>
          <rPr>
            <b/>
            <sz val="8"/>
            <color indexed="81"/>
            <rFont val="Tahoma"/>
            <family val="2"/>
          </rPr>
          <t>Kurt Schuler:</t>
        </r>
        <r>
          <rPr>
            <sz val="8"/>
            <color indexed="81"/>
            <rFont val="Tahoma"/>
            <family val="2"/>
          </rPr>
          <t xml:space="preserve"> Calculated from premium over official rate (zero).</t>
        </r>
      </text>
    </comment>
    <comment ref="CQ15" authorId="0">
      <text>
        <r>
          <rPr>
            <b/>
            <sz val="8"/>
            <color indexed="81"/>
            <rFont val="Tahoma"/>
            <family val="2"/>
          </rPr>
          <t>Kurt Schuler:</t>
        </r>
        <r>
          <rPr>
            <sz val="8"/>
            <color indexed="81"/>
            <rFont val="Tahoma"/>
            <family val="2"/>
          </rPr>
          <t xml:space="preserve"> Calculated from premium over official rate (zero).</t>
        </r>
      </text>
    </comment>
    <comment ref="FP15" authorId="0">
      <text>
        <r>
          <rPr>
            <b/>
            <sz val="8"/>
            <color indexed="81"/>
            <rFont val="Tahoma"/>
            <family val="2"/>
          </rPr>
          <t>Kurt Schuler:</t>
        </r>
        <r>
          <rPr>
            <sz val="8"/>
            <color indexed="81"/>
            <rFont val="Tahoma"/>
            <family val="2"/>
          </rPr>
          <t xml:space="preserve"> Calculated from premium over official rate (zero).</t>
        </r>
      </text>
    </comment>
    <comment ref="IA15" authorId="0">
      <text>
        <r>
          <rPr>
            <b/>
            <sz val="8"/>
            <color indexed="81"/>
            <rFont val="Tahoma"/>
            <family val="2"/>
          </rPr>
          <t>Kurt Schuler:</t>
        </r>
        <r>
          <rPr>
            <sz val="8"/>
            <color indexed="81"/>
            <rFont val="Tahoma"/>
            <family val="2"/>
          </rPr>
          <t xml:space="preserve"> Calculated from premium over official rate (zero).</t>
        </r>
      </text>
    </comment>
    <comment ref="BC16" authorId="0">
      <text>
        <r>
          <rPr>
            <b/>
            <sz val="8"/>
            <color indexed="81"/>
            <rFont val="Tahoma"/>
            <family val="2"/>
          </rPr>
          <t>Kurt Schuler:</t>
        </r>
        <r>
          <rPr>
            <sz val="8"/>
            <color indexed="81"/>
            <rFont val="Tahoma"/>
            <family val="2"/>
          </rPr>
          <t xml:space="preserve"> Calculated from premium over official rate (zero).</t>
        </r>
      </text>
    </comment>
    <comment ref="BM16" authorId="0">
      <text>
        <r>
          <rPr>
            <b/>
            <sz val="8"/>
            <color indexed="81"/>
            <rFont val="Tahoma"/>
            <family val="2"/>
          </rPr>
          <t>Kurt Schuler:</t>
        </r>
        <r>
          <rPr>
            <sz val="8"/>
            <color indexed="81"/>
            <rFont val="Tahoma"/>
            <family val="2"/>
          </rPr>
          <t xml:space="preserve"> Calculated from premium over official rate (zero).</t>
        </r>
      </text>
    </comment>
    <comment ref="CP16" authorId="0">
      <text>
        <r>
          <rPr>
            <b/>
            <sz val="8"/>
            <color indexed="81"/>
            <rFont val="Tahoma"/>
            <family val="2"/>
          </rPr>
          <t>Kurt Schuler:</t>
        </r>
        <r>
          <rPr>
            <sz val="8"/>
            <color indexed="81"/>
            <rFont val="Tahoma"/>
            <family val="2"/>
          </rPr>
          <t xml:space="preserve"> Calculated from premium over official rate (zero).</t>
        </r>
      </text>
    </comment>
    <comment ref="CQ16" authorId="0">
      <text>
        <r>
          <rPr>
            <b/>
            <sz val="8"/>
            <color indexed="81"/>
            <rFont val="Tahoma"/>
            <family val="2"/>
          </rPr>
          <t>Kurt Schuler:</t>
        </r>
        <r>
          <rPr>
            <sz val="8"/>
            <color indexed="81"/>
            <rFont val="Tahoma"/>
            <family val="2"/>
          </rPr>
          <t xml:space="preserve"> Calculated from premium over official rate (zero).</t>
        </r>
      </text>
    </comment>
    <comment ref="FP16" authorId="0">
      <text>
        <r>
          <rPr>
            <b/>
            <sz val="8"/>
            <color indexed="81"/>
            <rFont val="Tahoma"/>
            <family val="2"/>
          </rPr>
          <t>Kurt Schuler:</t>
        </r>
        <r>
          <rPr>
            <sz val="8"/>
            <color indexed="81"/>
            <rFont val="Tahoma"/>
            <family val="2"/>
          </rPr>
          <t xml:space="preserve"> Calculated from premium over official rate (zero).</t>
        </r>
      </text>
    </comment>
    <comment ref="IA16" authorId="0">
      <text>
        <r>
          <rPr>
            <b/>
            <sz val="8"/>
            <color indexed="81"/>
            <rFont val="Tahoma"/>
            <family val="2"/>
          </rPr>
          <t>Kurt Schuler:</t>
        </r>
        <r>
          <rPr>
            <sz val="8"/>
            <color indexed="81"/>
            <rFont val="Tahoma"/>
            <family val="2"/>
          </rPr>
          <t xml:space="preserve"> Calculated from premium over official rate (zero).</t>
        </r>
      </text>
    </comment>
    <comment ref="BC17" authorId="0">
      <text>
        <r>
          <rPr>
            <b/>
            <sz val="8"/>
            <color indexed="81"/>
            <rFont val="Tahoma"/>
            <family val="2"/>
          </rPr>
          <t>Kurt Schuler:</t>
        </r>
        <r>
          <rPr>
            <sz val="8"/>
            <color indexed="81"/>
            <rFont val="Tahoma"/>
            <family val="2"/>
          </rPr>
          <t xml:space="preserve"> Calculated from premium over official rate (zero).</t>
        </r>
      </text>
    </comment>
    <comment ref="BM17" authorId="0">
      <text>
        <r>
          <rPr>
            <b/>
            <sz val="8"/>
            <color indexed="81"/>
            <rFont val="Tahoma"/>
            <family val="2"/>
          </rPr>
          <t>Kurt Schuler:</t>
        </r>
        <r>
          <rPr>
            <sz val="8"/>
            <color indexed="81"/>
            <rFont val="Tahoma"/>
            <family val="2"/>
          </rPr>
          <t xml:space="preserve"> Calculated from premium over official rate (zero).</t>
        </r>
      </text>
    </comment>
    <comment ref="CP17" authorId="0">
      <text>
        <r>
          <rPr>
            <b/>
            <sz val="8"/>
            <color indexed="81"/>
            <rFont val="Tahoma"/>
            <family val="2"/>
          </rPr>
          <t>Kurt Schuler:</t>
        </r>
        <r>
          <rPr>
            <sz val="8"/>
            <color indexed="81"/>
            <rFont val="Tahoma"/>
            <family val="2"/>
          </rPr>
          <t xml:space="preserve"> Calculated from premium over official rate (zero).</t>
        </r>
      </text>
    </comment>
    <comment ref="CQ17" authorId="0">
      <text>
        <r>
          <rPr>
            <b/>
            <sz val="8"/>
            <color indexed="81"/>
            <rFont val="Tahoma"/>
            <family val="2"/>
          </rPr>
          <t>Kurt Schuler:</t>
        </r>
        <r>
          <rPr>
            <sz val="8"/>
            <color indexed="81"/>
            <rFont val="Tahoma"/>
            <family val="2"/>
          </rPr>
          <t xml:space="preserve"> Calculated from premium over official rate (zero).</t>
        </r>
      </text>
    </comment>
    <comment ref="FP17" authorId="0">
      <text>
        <r>
          <rPr>
            <b/>
            <sz val="8"/>
            <color indexed="81"/>
            <rFont val="Tahoma"/>
            <family val="2"/>
          </rPr>
          <t>Kurt Schuler:</t>
        </r>
        <r>
          <rPr>
            <sz val="8"/>
            <color indexed="81"/>
            <rFont val="Tahoma"/>
            <family val="2"/>
          </rPr>
          <t xml:space="preserve"> Calculated from premium over official rate (zero).</t>
        </r>
      </text>
    </comment>
    <comment ref="IA17" authorId="0">
      <text>
        <r>
          <rPr>
            <b/>
            <sz val="8"/>
            <color indexed="81"/>
            <rFont val="Tahoma"/>
            <family val="2"/>
          </rPr>
          <t>Kurt Schuler:</t>
        </r>
        <r>
          <rPr>
            <sz val="8"/>
            <color indexed="81"/>
            <rFont val="Tahoma"/>
            <family val="2"/>
          </rPr>
          <t xml:space="preserve"> Calculated from premium over official rate (zero).</t>
        </r>
      </text>
    </comment>
    <comment ref="BC18" authorId="0">
      <text>
        <r>
          <rPr>
            <b/>
            <sz val="8"/>
            <color indexed="81"/>
            <rFont val="Tahoma"/>
            <family val="2"/>
          </rPr>
          <t>Kurt Schuler:</t>
        </r>
        <r>
          <rPr>
            <sz val="8"/>
            <color indexed="81"/>
            <rFont val="Tahoma"/>
            <family val="2"/>
          </rPr>
          <t xml:space="preserve"> Calculated from premium over official rate (zero).</t>
        </r>
      </text>
    </comment>
    <comment ref="BM18" authorId="0">
      <text>
        <r>
          <rPr>
            <b/>
            <sz val="8"/>
            <color indexed="81"/>
            <rFont val="Tahoma"/>
            <family val="2"/>
          </rPr>
          <t>Kurt Schuler:</t>
        </r>
        <r>
          <rPr>
            <sz val="8"/>
            <color indexed="81"/>
            <rFont val="Tahoma"/>
            <family val="2"/>
          </rPr>
          <t xml:space="preserve"> Calculated from premium over official rate (zero).</t>
        </r>
      </text>
    </comment>
    <comment ref="CP18" authorId="0">
      <text>
        <r>
          <rPr>
            <b/>
            <sz val="8"/>
            <color indexed="81"/>
            <rFont val="Tahoma"/>
            <family val="2"/>
          </rPr>
          <t>Kurt Schuler:</t>
        </r>
        <r>
          <rPr>
            <sz val="8"/>
            <color indexed="81"/>
            <rFont val="Tahoma"/>
            <family val="2"/>
          </rPr>
          <t xml:space="preserve"> Calculated from premium over official rate (zero).</t>
        </r>
      </text>
    </comment>
    <comment ref="CQ18" authorId="0">
      <text>
        <r>
          <rPr>
            <b/>
            <sz val="8"/>
            <color indexed="81"/>
            <rFont val="Tahoma"/>
            <family val="2"/>
          </rPr>
          <t>Kurt Schuler:</t>
        </r>
        <r>
          <rPr>
            <sz val="8"/>
            <color indexed="81"/>
            <rFont val="Tahoma"/>
            <family val="2"/>
          </rPr>
          <t xml:space="preserve"> Calculated from premium over official rate (zero).</t>
        </r>
      </text>
    </comment>
    <comment ref="FP18" authorId="0">
      <text>
        <r>
          <rPr>
            <b/>
            <sz val="8"/>
            <color indexed="81"/>
            <rFont val="Tahoma"/>
            <family val="2"/>
          </rPr>
          <t>Kurt Schuler:</t>
        </r>
        <r>
          <rPr>
            <sz val="8"/>
            <color indexed="81"/>
            <rFont val="Tahoma"/>
            <family val="2"/>
          </rPr>
          <t xml:space="preserve"> Calculated from premium over official rate (zero).</t>
        </r>
      </text>
    </comment>
    <comment ref="IA18" authorId="0">
      <text>
        <r>
          <rPr>
            <b/>
            <sz val="8"/>
            <color indexed="81"/>
            <rFont val="Tahoma"/>
            <family val="2"/>
          </rPr>
          <t>Kurt Schuler:</t>
        </r>
        <r>
          <rPr>
            <sz val="8"/>
            <color indexed="81"/>
            <rFont val="Tahoma"/>
            <family val="2"/>
          </rPr>
          <t xml:space="preserve"> Calculated from premium over official rate (zero).</t>
        </r>
      </text>
    </comment>
    <comment ref="BC19" authorId="0">
      <text>
        <r>
          <rPr>
            <b/>
            <sz val="8"/>
            <color indexed="81"/>
            <rFont val="Tahoma"/>
            <family val="2"/>
          </rPr>
          <t>Kurt Schuler:</t>
        </r>
        <r>
          <rPr>
            <sz val="8"/>
            <color indexed="81"/>
            <rFont val="Tahoma"/>
            <family val="2"/>
          </rPr>
          <t xml:space="preserve"> Calculated from premium over official rate (zero).</t>
        </r>
      </text>
    </comment>
    <comment ref="BM19" authorId="0">
      <text>
        <r>
          <rPr>
            <b/>
            <sz val="8"/>
            <color indexed="81"/>
            <rFont val="Tahoma"/>
            <family val="2"/>
          </rPr>
          <t>Kurt Schuler:</t>
        </r>
        <r>
          <rPr>
            <sz val="8"/>
            <color indexed="81"/>
            <rFont val="Tahoma"/>
            <family val="2"/>
          </rPr>
          <t xml:space="preserve"> Calculated from premium over official rate (zero).</t>
        </r>
      </text>
    </comment>
    <comment ref="CP19" authorId="0">
      <text>
        <r>
          <rPr>
            <b/>
            <sz val="8"/>
            <color indexed="81"/>
            <rFont val="Tahoma"/>
            <family val="2"/>
          </rPr>
          <t>Kurt Schuler:</t>
        </r>
        <r>
          <rPr>
            <sz val="8"/>
            <color indexed="81"/>
            <rFont val="Tahoma"/>
            <family val="2"/>
          </rPr>
          <t xml:space="preserve"> Calculated from premium over official rate (zero).</t>
        </r>
      </text>
    </comment>
    <comment ref="CQ19" authorId="0">
      <text>
        <r>
          <rPr>
            <b/>
            <sz val="8"/>
            <color indexed="81"/>
            <rFont val="Tahoma"/>
            <family val="2"/>
          </rPr>
          <t>Kurt Schuler:</t>
        </r>
        <r>
          <rPr>
            <sz val="8"/>
            <color indexed="81"/>
            <rFont val="Tahoma"/>
            <family val="2"/>
          </rPr>
          <t xml:space="preserve"> Calculated from premium over official rate (zero).</t>
        </r>
      </text>
    </comment>
    <comment ref="FP19" authorId="0">
      <text>
        <r>
          <rPr>
            <b/>
            <sz val="8"/>
            <color indexed="81"/>
            <rFont val="Tahoma"/>
            <family val="2"/>
          </rPr>
          <t>Kurt Schuler:</t>
        </r>
        <r>
          <rPr>
            <sz val="8"/>
            <color indexed="81"/>
            <rFont val="Tahoma"/>
            <family val="2"/>
          </rPr>
          <t xml:space="preserve"> Calculated from premium over official rate (zero).</t>
        </r>
      </text>
    </comment>
    <comment ref="IA19" authorId="0">
      <text>
        <r>
          <rPr>
            <b/>
            <sz val="8"/>
            <color indexed="81"/>
            <rFont val="Tahoma"/>
            <family val="2"/>
          </rPr>
          <t>Kurt Schuler:</t>
        </r>
        <r>
          <rPr>
            <sz val="8"/>
            <color indexed="81"/>
            <rFont val="Tahoma"/>
            <family val="2"/>
          </rPr>
          <t xml:space="preserve"> Calculated from premium over official rate (zero).</t>
        </r>
      </text>
    </comment>
    <comment ref="IE19" authorId="0">
      <text>
        <r>
          <rPr>
            <b/>
            <sz val="8"/>
            <color indexed="81"/>
            <rFont val="Tahoma"/>
            <family val="2"/>
          </rPr>
          <t>Kurt Schuler:</t>
        </r>
        <r>
          <rPr>
            <sz val="8"/>
            <color indexed="81"/>
            <rFont val="Tahoma"/>
            <family val="2"/>
          </rPr>
          <t xml:space="preserve"> The West Bank in effect became part of Jordan. In the Gaza Strip, the Egyptian pound started to replace the Palestine pound  on 1 July 1950; the Palestine pound continued to circulate until May 1951. Then the Egyptian pound became the currency until after the Six-Day War of June 1967.
</t>
        </r>
      </text>
    </comment>
    <comment ref="BC20" authorId="0">
      <text>
        <r>
          <rPr>
            <b/>
            <sz val="8"/>
            <color indexed="81"/>
            <rFont val="Tahoma"/>
            <family val="2"/>
          </rPr>
          <t>Kurt Schuler:</t>
        </r>
        <r>
          <rPr>
            <sz val="8"/>
            <color indexed="81"/>
            <rFont val="Tahoma"/>
            <family val="2"/>
          </rPr>
          <t xml:space="preserve"> Calculated from premium over official rate (zero).</t>
        </r>
      </text>
    </comment>
    <comment ref="BM20" authorId="0">
      <text>
        <r>
          <rPr>
            <b/>
            <sz val="8"/>
            <color indexed="81"/>
            <rFont val="Tahoma"/>
            <family val="2"/>
          </rPr>
          <t>Kurt Schuler:</t>
        </r>
        <r>
          <rPr>
            <sz val="8"/>
            <color indexed="81"/>
            <rFont val="Tahoma"/>
            <family val="2"/>
          </rPr>
          <t xml:space="preserve"> Calculated from premium over official rate (zero).</t>
        </r>
      </text>
    </comment>
    <comment ref="CP20" authorId="0">
      <text>
        <r>
          <rPr>
            <b/>
            <sz val="8"/>
            <color indexed="81"/>
            <rFont val="Tahoma"/>
            <family val="2"/>
          </rPr>
          <t>Kurt Schuler:</t>
        </r>
        <r>
          <rPr>
            <sz val="8"/>
            <color indexed="81"/>
            <rFont val="Tahoma"/>
            <family val="2"/>
          </rPr>
          <t xml:space="preserve"> Calculated from premium over official rate (zero).</t>
        </r>
      </text>
    </comment>
    <comment ref="CQ20" authorId="0">
      <text>
        <r>
          <rPr>
            <b/>
            <sz val="8"/>
            <color indexed="81"/>
            <rFont val="Tahoma"/>
            <family val="2"/>
          </rPr>
          <t>Kurt Schuler:</t>
        </r>
        <r>
          <rPr>
            <sz val="8"/>
            <color indexed="81"/>
            <rFont val="Tahoma"/>
            <family val="2"/>
          </rPr>
          <t xml:space="preserve"> Calculated from premium over official rate (zero).</t>
        </r>
      </text>
    </comment>
    <comment ref="FP20" authorId="0">
      <text>
        <r>
          <rPr>
            <b/>
            <sz val="8"/>
            <color indexed="81"/>
            <rFont val="Tahoma"/>
            <family val="2"/>
          </rPr>
          <t>Kurt Schuler:</t>
        </r>
        <r>
          <rPr>
            <sz val="8"/>
            <color indexed="81"/>
            <rFont val="Tahoma"/>
            <family val="2"/>
          </rPr>
          <t xml:space="preserve"> Calculated from premium over official rate (zero).</t>
        </r>
      </text>
    </comment>
    <comment ref="IA20" authorId="0">
      <text>
        <r>
          <rPr>
            <b/>
            <sz val="8"/>
            <color indexed="81"/>
            <rFont val="Tahoma"/>
            <family val="2"/>
          </rPr>
          <t>Kurt Schuler:</t>
        </r>
        <r>
          <rPr>
            <sz val="8"/>
            <color indexed="81"/>
            <rFont val="Tahoma"/>
            <family val="2"/>
          </rPr>
          <t xml:space="preserve"> Calculated from premium over official rate (zero).</t>
        </r>
      </text>
    </comment>
    <comment ref="BC21" authorId="0">
      <text>
        <r>
          <rPr>
            <b/>
            <sz val="8"/>
            <color indexed="81"/>
            <rFont val="Tahoma"/>
            <family val="2"/>
          </rPr>
          <t>Kurt Schuler:</t>
        </r>
        <r>
          <rPr>
            <sz val="8"/>
            <color indexed="81"/>
            <rFont val="Tahoma"/>
            <family val="2"/>
          </rPr>
          <t xml:space="preserve"> Calculated from premium over official rate (zero).</t>
        </r>
      </text>
    </comment>
    <comment ref="BM21" authorId="0">
      <text>
        <r>
          <rPr>
            <b/>
            <sz val="8"/>
            <color indexed="81"/>
            <rFont val="Tahoma"/>
            <family val="2"/>
          </rPr>
          <t>Kurt Schuler:</t>
        </r>
        <r>
          <rPr>
            <sz val="8"/>
            <color indexed="81"/>
            <rFont val="Tahoma"/>
            <family val="2"/>
          </rPr>
          <t xml:space="preserve"> Calculated from premium over official rate (zero).</t>
        </r>
      </text>
    </comment>
    <comment ref="CP21" authorId="0">
      <text>
        <r>
          <rPr>
            <b/>
            <sz val="8"/>
            <color indexed="81"/>
            <rFont val="Tahoma"/>
            <family val="2"/>
          </rPr>
          <t>Kurt Schuler:</t>
        </r>
        <r>
          <rPr>
            <sz val="8"/>
            <color indexed="81"/>
            <rFont val="Tahoma"/>
            <family val="2"/>
          </rPr>
          <t xml:space="preserve"> Calculated from premium over official rate (zero).</t>
        </r>
      </text>
    </comment>
    <comment ref="CQ21" authorId="0">
      <text>
        <r>
          <rPr>
            <b/>
            <sz val="8"/>
            <color indexed="81"/>
            <rFont val="Tahoma"/>
            <family val="2"/>
          </rPr>
          <t>Kurt Schuler:</t>
        </r>
        <r>
          <rPr>
            <sz val="8"/>
            <color indexed="81"/>
            <rFont val="Tahoma"/>
            <family val="2"/>
          </rPr>
          <t xml:space="preserve"> Calculated from premium over official rate (zero).</t>
        </r>
      </text>
    </comment>
    <comment ref="FP21" authorId="0">
      <text>
        <r>
          <rPr>
            <b/>
            <sz val="8"/>
            <color indexed="81"/>
            <rFont val="Tahoma"/>
            <family val="2"/>
          </rPr>
          <t>Kurt Schuler:</t>
        </r>
        <r>
          <rPr>
            <sz val="8"/>
            <color indexed="81"/>
            <rFont val="Tahoma"/>
            <family val="2"/>
          </rPr>
          <t xml:space="preserve"> Calculated from premium over official rate (zero).</t>
        </r>
      </text>
    </comment>
    <comment ref="IA21" authorId="0">
      <text>
        <r>
          <rPr>
            <b/>
            <sz val="8"/>
            <color indexed="81"/>
            <rFont val="Tahoma"/>
            <family val="2"/>
          </rPr>
          <t>Kurt Schuler:</t>
        </r>
        <r>
          <rPr>
            <sz val="8"/>
            <color indexed="81"/>
            <rFont val="Tahoma"/>
            <family val="2"/>
          </rPr>
          <t xml:space="preserve"> Calculated from premium over official rate (zero).</t>
        </r>
      </text>
    </comment>
    <comment ref="BC22" authorId="0">
      <text>
        <r>
          <rPr>
            <b/>
            <sz val="8"/>
            <color indexed="81"/>
            <rFont val="Tahoma"/>
            <family val="2"/>
          </rPr>
          <t>Kurt Schuler:</t>
        </r>
        <r>
          <rPr>
            <sz val="8"/>
            <color indexed="81"/>
            <rFont val="Tahoma"/>
            <family val="2"/>
          </rPr>
          <t xml:space="preserve"> Calculated from premium over official rate (zero).</t>
        </r>
      </text>
    </comment>
    <comment ref="BM22" authorId="0">
      <text>
        <r>
          <rPr>
            <b/>
            <sz val="8"/>
            <color indexed="81"/>
            <rFont val="Tahoma"/>
            <family val="2"/>
          </rPr>
          <t>Kurt Schuler:</t>
        </r>
        <r>
          <rPr>
            <sz val="8"/>
            <color indexed="81"/>
            <rFont val="Tahoma"/>
            <family val="2"/>
          </rPr>
          <t xml:space="preserve"> Calculated from premium over official rate (zero).</t>
        </r>
      </text>
    </comment>
    <comment ref="CP22" authorId="0">
      <text>
        <r>
          <rPr>
            <b/>
            <sz val="8"/>
            <color indexed="81"/>
            <rFont val="Tahoma"/>
            <family val="2"/>
          </rPr>
          <t>Kurt Schuler:</t>
        </r>
        <r>
          <rPr>
            <sz val="8"/>
            <color indexed="81"/>
            <rFont val="Tahoma"/>
            <family val="2"/>
          </rPr>
          <t xml:space="preserve"> Calculated from premium over official rate (zero).</t>
        </r>
      </text>
    </comment>
    <comment ref="CQ22" authorId="0">
      <text>
        <r>
          <rPr>
            <b/>
            <sz val="8"/>
            <color indexed="81"/>
            <rFont val="Tahoma"/>
            <family val="2"/>
          </rPr>
          <t>Kurt Schuler:</t>
        </r>
        <r>
          <rPr>
            <sz val="8"/>
            <color indexed="81"/>
            <rFont val="Tahoma"/>
            <family val="2"/>
          </rPr>
          <t xml:space="preserve"> Calculated from premium over official rate (zero).</t>
        </r>
      </text>
    </comment>
    <comment ref="FJ22" authorId="0">
      <text>
        <r>
          <rPr>
            <b/>
            <sz val="8"/>
            <color indexed="81"/>
            <rFont val="Tahoma"/>
            <family val="2"/>
          </rPr>
          <t>Kurt Schuler:</t>
        </r>
        <r>
          <rPr>
            <sz val="8"/>
            <color indexed="81"/>
            <rFont val="Tahoma"/>
            <family val="2"/>
          </rPr>
          <t xml:space="preserve"> Pakistan was in a currency union with India. This is the parallel rate for India.</t>
        </r>
        <r>
          <rPr>
            <sz val="8"/>
            <color indexed="81"/>
            <rFont val="Tahoma"/>
            <family val="2"/>
          </rPr>
          <t xml:space="preserve">
</t>
        </r>
      </text>
    </comment>
    <comment ref="FP22" authorId="0">
      <text>
        <r>
          <rPr>
            <b/>
            <sz val="8"/>
            <color indexed="81"/>
            <rFont val="Tahoma"/>
            <family val="2"/>
          </rPr>
          <t>Kurt Schuler:</t>
        </r>
        <r>
          <rPr>
            <sz val="8"/>
            <color indexed="81"/>
            <rFont val="Tahoma"/>
            <family val="2"/>
          </rPr>
          <t xml:space="preserve"> Calculated from premium over official rate (zero).</t>
        </r>
      </text>
    </comment>
    <comment ref="FW22" authorId="1">
      <text>
        <r>
          <rPr>
            <b/>
            <sz val="8"/>
            <color indexed="81"/>
            <rFont val="Tahoma"/>
            <family val="2"/>
          </rPr>
          <t>daouda sembene:</t>
        </r>
        <r>
          <rPr>
            <sz val="8"/>
            <color indexed="81"/>
            <rFont val="Tahoma"/>
            <family val="2"/>
          </rPr>
          <t xml:space="preserve">
AFTER DEVALUATION</t>
        </r>
      </text>
    </comment>
    <comment ref="IA22" authorId="0">
      <text>
        <r>
          <rPr>
            <b/>
            <sz val="8"/>
            <color indexed="81"/>
            <rFont val="Tahoma"/>
            <family val="2"/>
          </rPr>
          <t>Kurt Schuler:</t>
        </r>
        <r>
          <rPr>
            <sz val="8"/>
            <color indexed="81"/>
            <rFont val="Tahoma"/>
            <family val="2"/>
          </rPr>
          <t xml:space="preserve"> Calculated from premium over official rate (zero).</t>
        </r>
      </text>
    </comment>
    <comment ref="BC23" authorId="0">
      <text>
        <r>
          <rPr>
            <b/>
            <sz val="8"/>
            <color indexed="81"/>
            <rFont val="Tahoma"/>
            <family val="2"/>
          </rPr>
          <t>Kurt Schuler:</t>
        </r>
        <r>
          <rPr>
            <sz val="8"/>
            <color indexed="81"/>
            <rFont val="Tahoma"/>
            <family val="2"/>
          </rPr>
          <t xml:space="preserve"> Calculated from premium over official rate (zero).</t>
        </r>
      </text>
    </comment>
    <comment ref="BM23" authorId="0">
      <text>
        <r>
          <rPr>
            <b/>
            <sz val="8"/>
            <color indexed="81"/>
            <rFont val="Tahoma"/>
            <family val="2"/>
          </rPr>
          <t>Kurt Schuler:</t>
        </r>
        <r>
          <rPr>
            <sz val="8"/>
            <color indexed="81"/>
            <rFont val="Tahoma"/>
            <family val="2"/>
          </rPr>
          <t xml:space="preserve"> Calculated from premium over official rate (zero).</t>
        </r>
      </text>
    </comment>
    <comment ref="CP23" authorId="0">
      <text>
        <r>
          <rPr>
            <b/>
            <sz val="8"/>
            <color indexed="81"/>
            <rFont val="Tahoma"/>
            <family val="2"/>
          </rPr>
          <t>Kurt Schuler:</t>
        </r>
        <r>
          <rPr>
            <sz val="8"/>
            <color indexed="81"/>
            <rFont val="Tahoma"/>
            <family val="2"/>
          </rPr>
          <t xml:space="preserve"> Calculated from premium over official rate (zero).</t>
        </r>
      </text>
    </comment>
    <comment ref="CQ23" authorId="0">
      <text>
        <r>
          <rPr>
            <b/>
            <sz val="8"/>
            <color indexed="81"/>
            <rFont val="Tahoma"/>
            <family val="2"/>
          </rPr>
          <t>Kurt Schuler:</t>
        </r>
        <r>
          <rPr>
            <sz val="8"/>
            <color indexed="81"/>
            <rFont val="Tahoma"/>
            <family val="2"/>
          </rPr>
          <t xml:space="preserve"> Calculated from premium over official rate (zero).</t>
        </r>
      </text>
    </comment>
    <comment ref="FJ23" authorId="0">
      <text>
        <r>
          <rPr>
            <b/>
            <sz val="8"/>
            <color indexed="81"/>
            <rFont val="Tahoma"/>
            <family val="2"/>
          </rPr>
          <t>Kurt Schuler:</t>
        </r>
        <r>
          <rPr>
            <sz val="8"/>
            <color indexed="81"/>
            <rFont val="Tahoma"/>
            <family val="2"/>
          </rPr>
          <t xml:space="preserve"> Pakistan was in a currency union with India. This is the parallel rate for India.</t>
        </r>
        <r>
          <rPr>
            <sz val="8"/>
            <color indexed="81"/>
            <rFont val="Tahoma"/>
            <family val="2"/>
          </rPr>
          <t xml:space="preserve">
</t>
        </r>
      </text>
    </comment>
    <comment ref="FP23" authorId="0">
      <text>
        <r>
          <rPr>
            <b/>
            <sz val="8"/>
            <color indexed="81"/>
            <rFont val="Tahoma"/>
            <family val="2"/>
          </rPr>
          <t>Kurt Schuler:</t>
        </r>
        <r>
          <rPr>
            <sz val="8"/>
            <color indexed="81"/>
            <rFont val="Tahoma"/>
            <family val="2"/>
          </rPr>
          <t xml:space="preserve"> Calculated from premium over official rate (zero).</t>
        </r>
      </text>
    </comment>
    <comment ref="IA23" authorId="0">
      <text>
        <r>
          <rPr>
            <b/>
            <sz val="8"/>
            <color indexed="81"/>
            <rFont val="Tahoma"/>
            <family val="2"/>
          </rPr>
          <t>Kurt Schuler:</t>
        </r>
        <r>
          <rPr>
            <sz val="8"/>
            <color indexed="81"/>
            <rFont val="Tahoma"/>
            <family val="2"/>
          </rPr>
          <t xml:space="preserve"> Calculated from premium over official rate (zero).</t>
        </r>
      </text>
    </comment>
    <comment ref="BC24" authorId="0">
      <text>
        <r>
          <rPr>
            <b/>
            <sz val="8"/>
            <color indexed="81"/>
            <rFont val="Tahoma"/>
            <family val="2"/>
          </rPr>
          <t>Kurt Schuler:</t>
        </r>
        <r>
          <rPr>
            <sz val="8"/>
            <color indexed="81"/>
            <rFont val="Tahoma"/>
            <family val="2"/>
          </rPr>
          <t xml:space="preserve"> Calculated from premium over official rate (zero).</t>
        </r>
      </text>
    </comment>
    <comment ref="BJ24" authorId="0">
      <text>
        <r>
          <rPr>
            <b/>
            <sz val="8"/>
            <color indexed="81"/>
            <rFont val="Tahoma"/>
            <family val="2"/>
          </rPr>
          <t>Kurt Schuler:</t>
        </r>
        <r>
          <rPr>
            <sz val="8"/>
            <color indexed="81"/>
            <rFont val="Tahoma"/>
            <family val="2"/>
          </rPr>
          <t xml:space="preserve"> Calculated from premium over official rate (zero).</t>
        </r>
      </text>
    </comment>
    <comment ref="BM24" authorId="0">
      <text>
        <r>
          <rPr>
            <b/>
            <sz val="8"/>
            <color indexed="81"/>
            <rFont val="Tahoma"/>
            <family val="2"/>
          </rPr>
          <t>Kurt Schuler:</t>
        </r>
        <r>
          <rPr>
            <sz val="8"/>
            <color indexed="81"/>
            <rFont val="Tahoma"/>
            <family val="2"/>
          </rPr>
          <t xml:space="preserve"> Calculated from premium over official rate (zero).</t>
        </r>
      </text>
    </comment>
    <comment ref="CP24" authorId="0">
      <text>
        <r>
          <rPr>
            <b/>
            <sz val="8"/>
            <color indexed="81"/>
            <rFont val="Tahoma"/>
            <family val="2"/>
          </rPr>
          <t>Kurt Schuler:</t>
        </r>
        <r>
          <rPr>
            <sz val="8"/>
            <color indexed="81"/>
            <rFont val="Tahoma"/>
            <family val="2"/>
          </rPr>
          <t xml:space="preserve"> Calculated from premium over official rate (zero).</t>
        </r>
      </text>
    </comment>
    <comment ref="CQ24" authorId="0">
      <text>
        <r>
          <rPr>
            <b/>
            <sz val="8"/>
            <color indexed="81"/>
            <rFont val="Tahoma"/>
            <family val="2"/>
          </rPr>
          <t>Kurt Schuler:</t>
        </r>
        <r>
          <rPr>
            <sz val="8"/>
            <color indexed="81"/>
            <rFont val="Tahoma"/>
            <family val="2"/>
          </rPr>
          <t xml:space="preserve"> Calculated from premium over official rate (zero).</t>
        </r>
      </text>
    </comment>
    <comment ref="FJ24" authorId="0">
      <text>
        <r>
          <rPr>
            <b/>
            <sz val="8"/>
            <color indexed="81"/>
            <rFont val="Tahoma"/>
            <family val="2"/>
          </rPr>
          <t>Kurt Schuler:</t>
        </r>
        <r>
          <rPr>
            <sz val="8"/>
            <color indexed="81"/>
            <rFont val="Tahoma"/>
            <family val="2"/>
          </rPr>
          <t xml:space="preserve"> Pakistan was in a currency union with India. This is the parallel rate for India.</t>
        </r>
        <r>
          <rPr>
            <sz val="8"/>
            <color indexed="81"/>
            <rFont val="Tahoma"/>
            <family val="2"/>
          </rPr>
          <t xml:space="preserve">
</t>
        </r>
      </text>
    </comment>
    <comment ref="FP24" authorId="0">
      <text>
        <r>
          <rPr>
            <b/>
            <sz val="8"/>
            <color indexed="81"/>
            <rFont val="Tahoma"/>
            <family val="2"/>
          </rPr>
          <t>Kurt Schuler:</t>
        </r>
        <r>
          <rPr>
            <sz val="8"/>
            <color indexed="81"/>
            <rFont val="Tahoma"/>
            <family val="2"/>
          </rPr>
          <t xml:space="preserve"> Calculated from premium over official rate (zero).</t>
        </r>
      </text>
    </comment>
    <comment ref="IA24" authorId="0">
      <text>
        <r>
          <rPr>
            <b/>
            <sz val="8"/>
            <color indexed="81"/>
            <rFont val="Tahoma"/>
            <family val="2"/>
          </rPr>
          <t>Kurt Schuler:</t>
        </r>
        <r>
          <rPr>
            <sz val="8"/>
            <color indexed="81"/>
            <rFont val="Tahoma"/>
            <family val="2"/>
          </rPr>
          <t xml:space="preserve"> Calculated from premium over official rate (zero).</t>
        </r>
      </text>
    </comment>
    <comment ref="BC25" authorId="0">
      <text>
        <r>
          <rPr>
            <b/>
            <sz val="8"/>
            <color indexed="81"/>
            <rFont val="Tahoma"/>
            <family val="2"/>
          </rPr>
          <t>Kurt Schuler:</t>
        </r>
        <r>
          <rPr>
            <sz val="8"/>
            <color indexed="81"/>
            <rFont val="Tahoma"/>
            <family val="2"/>
          </rPr>
          <t xml:space="preserve"> Calculated from premium over official rate (zero).</t>
        </r>
      </text>
    </comment>
    <comment ref="BJ25" authorId="0">
      <text>
        <r>
          <rPr>
            <b/>
            <sz val="8"/>
            <color indexed="81"/>
            <rFont val="Tahoma"/>
            <family val="2"/>
          </rPr>
          <t>Kurt Schuler:</t>
        </r>
        <r>
          <rPr>
            <sz val="8"/>
            <color indexed="81"/>
            <rFont val="Tahoma"/>
            <family val="2"/>
          </rPr>
          <t xml:space="preserve"> Calculated from premium over official rate (zero).</t>
        </r>
      </text>
    </comment>
    <comment ref="BM25" authorId="0">
      <text>
        <r>
          <rPr>
            <b/>
            <sz val="8"/>
            <color indexed="81"/>
            <rFont val="Tahoma"/>
            <family val="2"/>
          </rPr>
          <t>Kurt Schuler:</t>
        </r>
        <r>
          <rPr>
            <sz val="8"/>
            <color indexed="81"/>
            <rFont val="Tahoma"/>
            <family val="2"/>
          </rPr>
          <t xml:space="preserve"> Calculated from premium over official rate (zero).</t>
        </r>
      </text>
    </comment>
    <comment ref="CP25" authorId="0">
      <text>
        <r>
          <rPr>
            <b/>
            <sz val="8"/>
            <color indexed="81"/>
            <rFont val="Tahoma"/>
            <family val="2"/>
          </rPr>
          <t>Kurt Schuler:</t>
        </r>
        <r>
          <rPr>
            <sz val="8"/>
            <color indexed="81"/>
            <rFont val="Tahoma"/>
            <family val="2"/>
          </rPr>
          <t xml:space="preserve"> Calculated from premium over official rate (zero).</t>
        </r>
      </text>
    </comment>
    <comment ref="CQ25" authorId="0">
      <text>
        <r>
          <rPr>
            <b/>
            <sz val="8"/>
            <color indexed="81"/>
            <rFont val="Tahoma"/>
            <family val="2"/>
          </rPr>
          <t>Kurt Schuler:</t>
        </r>
        <r>
          <rPr>
            <sz val="8"/>
            <color indexed="81"/>
            <rFont val="Tahoma"/>
            <family val="2"/>
          </rPr>
          <t xml:space="preserve"> Calculated from premium over official rate (zero).</t>
        </r>
      </text>
    </comment>
    <comment ref="FJ25" authorId="0">
      <text>
        <r>
          <rPr>
            <b/>
            <sz val="8"/>
            <color indexed="81"/>
            <rFont val="Tahoma"/>
            <family val="2"/>
          </rPr>
          <t>Kurt Schuler:</t>
        </r>
        <r>
          <rPr>
            <sz val="8"/>
            <color indexed="81"/>
            <rFont val="Tahoma"/>
            <family val="2"/>
          </rPr>
          <t xml:space="preserve"> Pakistan was in a currency union with India. This is the parallel rate for India.</t>
        </r>
        <r>
          <rPr>
            <sz val="8"/>
            <color indexed="81"/>
            <rFont val="Tahoma"/>
            <family val="2"/>
          </rPr>
          <t xml:space="preserve">
</t>
        </r>
      </text>
    </comment>
    <comment ref="FP25" authorId="0">
      <text>
        <r>
          <rPr>
            <b/>
            <sz val="8"/>
            <color indexed="81"/>
            <rFont val="Tahoma"/>
            <family val="2"/>
          </rPr>
          <t>Kurt Schuler:</t>
        </r>
        <r>
          <rPr>
            <sz val="8"/>
            <color indexed="81"/>
            <rFont val="Tahoma"/>
            <family val="2"/>
          </rPr>
          <t xml:space="preserve"> Calculated from premium over official rate (zero).</t>
        </r>
      </text>
    </comment>
    <comment ref="IA25" authorId="0">
      <text>
        <r>
          <rPr>
            <b/>
            <sz val="8"/>
            <color indexed="81"/>
            <rFont val="Tahoma"/>
            <family val="2"/>
          </rPr>
          <t>Kurt Schuler:</t>
        </r>
        <r>
          <rPr>
            <sz val="8"/>
            <color indexed="81"/>
            <rFont val="Tahoma"/>
            <family val="2"/>
          </rPr>
          <t xml:space="preserve"> Calculated from premium over official rate (zero).</t>
        </r>
      </text>
    </comment>
    <comment ref="BC26" authorId="0">
      <text>
        <r>
          <rPr>
            <b/>
            <sz val="8"/>
            <color indexed="81"/>
            <rFont val="Tahoma"/>
            <family val="2"/>
          </rPr>
          <t>Kurt Schuler:</t>
        </r>
        <r>
          <rPr>
            <sz val="8"/>
            <color indexed="81"/>
            <rFont val="Tahoma"/>
            <family val="2"/>
          </rPr>
          <t xml:space="preserve"> Calculated from premium over official rate (zero).</t>
        </r>
      </text>
    </comment>
    <comment ref="BJ26" authorId="0">
      <text>
        <r>
          <rPr>
            <b/>
            <sz val="8"/>
            <color indexed="81"/>
            <rFont val="Tahoma"/>
            <family val="2"/>
          </rPr>
          <t>Kurt Schuler:</t>
        </r>
        <r>
          <rPr>
            <sz val="8"/>
            <color indexed="81"/>
            <rFont val="Tahoma"/>
            <family val="2"/>
          </rPr>
          <t xml:space="preserve"> Calculated from premium over official rate (zero).</t>
        </r>
      </text>
    </comment>
    <comment ref="BM26" authorId="0">
      <text>
        <r>
          <rPr>
            <b/>
            <sz val="8"/>
            <color indexed="81"/>
            <rFont val="Tahoma"/>
            <family val="2"/>
          </rPr>
          <t>Kurt Schuler:</t>
        </r>
        <r>
          <rPr>
            <sz val="8"/>
            <color indexed="81"/>
            <rFont val="Tahoma"/>
            <family val="2"/>
          </rPr>
          <t xml:space="preserve"> Calculated from premium over official rate (zero).</t>
        </r>
      </text>
    </comment>
    <comment ref="CP26" authorId="0">
      <text>
        <r>
          <rPr>
            <b/>
            <sz val="8"/>
            <color indexed="81"/>
            <rFont val="Tahoma"/>
            <family val="2"/>
          </rPr>
          <t>Kurt Schuler:</t>
        </r>
        <r>
          <rPr>
            <sz val="8"/>
            <color indexed="81"/>
            <rFont val="Tahoma"/>
            <family val="2"/>
          </rPr>
          <t xml:space="preserve"> Calculated from premium over official rate (zero).</t>
        </r>
      </text>
    </comment>
    <comment ref="CQ26" authorId="0">
      <text>
        <r>
          <rPr>
            <b/>
            <sz val="8"/>
            <color indexed="81"/>
            <rFont val="Tahoma"/>
            <family val="2"/>
          </rPr>
          <t>Kurt Schuler:</t>
        </r>
        <r>
          <rPr>
            <sz val="8"/>
            <color indexed="81"/>
            <rFont val="Tahoma"/>
            <family val="2"/>
          </rPr>
          <t xml:space="preserve"> Calculated from premium over official rate (zero).</t>
        </r>
      </text>
    </comment>
    <comment ref="FJ26" authorId="0">
      <text>
        <r>
          <rPr>
            <b/>
            <sz val="8"/>
            <color indexed="81"/>
            <rFont val="Tahoma"/>
            <family val="2"/>
          </rPr>
          <t>Kurt Schuler:</t>
        </r>
        <r>
          <rPr>
            <sz val="8"/>
            <color indexed="81"/>
            <rFont val="Tahoma"/>
            <family val="2"/>
          </rPr>
          <t xml:space="preserve"> Pakistan was in a currency union with India. This is the parallel rate for India.</t>
        </r>
        <r>
          <rPr>
            <sz val="8"/>
            <color indexed="81"/>
            <rFont val="Tahoma"/>
            <family val="2"/>
          </rPr>
          <t xml:space="preserve">
</t>
        </r>
      </text>
    </comment>
    <comment ref="FP26" authorId="0">
      <text>
        <r>
          <rPr>
            <b/>
            <sz val="8"/>
            <color indexed="81"/>
            <rFont val="Tahoma"/>
            <family val="2"/>
          </rPr>
          <t>Kurt Schuler:</t>
        </r>
        <r>
          <rPr>
            <sz val="8"/>
            <color indexed="81"/>
            <rFont val="Tahoma"/>
            <family val="2"/>
          </rPr>
          <t xml:space="preserve"> Calculated from premium over official rate (zero).</t>
        </r>
      </text>
    </comment>
    <comment ref="IA26" authorId="0">
      <text>
        <r>
          <rPr>
            <b/>
            <sz val="8"/>
            <color indexed="81"/>
            <rFont val="Tahoma"/>
            <family val="2"/>
          </rPr>
          <t>Kurt Schuler:</t>
        </r>
        <r>
          <rPr>
            <sz val="8"/>
            <color indexed="81"/>
            <rFont val="Tahoma"/>
            <family val="2"/>
          </rPr>
          <t xml:space="preserve"> Calculated from premium over official rate (zero).</t>
        </r>
      </text>
    </comment>
    <comment ref="BC27" authorId="0">
      <text>
        <r>
          <rPr>
            <b/>
            <sz val="8"/>
            <color indexed="81"/>
            <rFont val="Tahoma"/>
            <family val="2"/>
          </rPr>
          <t>Kurt Schuler:</t>
        </r>
        <r>
          <rPr>
            <sz val="8"/>
            <color indexed="81"/>
            <rFont val="Tahoma"/>
            <family val="2"/>
          </rPr>
          <t xml:space="preserve"> Calculated from premium over official rate (zero).</t>
        </r>
      </text>
    </comment>
    <comment ref="BJ27" authorId="0">
      <text>
        <r>
          <rPr>
            <b/>
            <sz val="8"/>
            <color indexed="81"/>
            <rFont val="Tahoma"/>
            <family val="2"/>
          </rPr>
          <t>Kurt Schuler:</t>
        </r>
        <r>
          <rPr>
            <sz val="8"/>
            <color indexed="81"/>
            <rFont val="Tahoma"/>
            <family val="2"/>
          </rPr>
          <t xml:space="preserve"> Calculated from premium over official rate (zero).</t>
        </r>
      </text>
    </comment>
    <comment ref="BM27" authorId="0">
      <text>
        <r>
          <rPr>
            <b/>
            <sz val="8"/>
            <color indexed="81"/>
            <rFont val="Tahoma"/>
            <family val="2"/>
          </rPr>
          <t>Kurt Schuler:</t>
        </r>
        <r>
          <rPr>
            <sz val="8"/>
            <color indexed="81"/>
            <rFont val="Tahoma"/>
            <family val="2"/>
          </rPr>
          <t xml:space="preserve"> Calculated from premium over official rate (zero).</t>
        </r>
      </text>
    </comment>
    <comment ref="CP27" authorId="0">
      <text>
        <r>
          <rPr>
            <b/>
            <sz val="8"/>
            <color indexed="81"/>
            <rFont val="Tahoma"/>
            <family val="2"/>
          </rPr>
          <t>Kurt Schuler:</t>
        </r>
        <r>
          <rPr>
            <sz val="8"/>
            <color indexed="81"/>
            <rFont val="Tahoma"/>
            <family val="2"/>
          </rPr>
          <t xml:space="preserve"> Calculated from premium over official rate (zero).</t>
        </r>
      </text>
    </comment>
    <comment ref="CQ27" authorId="0">
      <text>
        <r>
          <rPr>
            <b/>
            <sz val="8"/>
            <color indexed="81"/>
            <rFont val="Tahoma"/>
            <family val="2"/>
          </rPr>
          <t>Kurt Schuler:</t>
        </r>
        <r>
          <rPr>
            <sz val="8"/>
            <color indexed="81"/>
            <rFont val="Tahoma"/>
            <family val="2"/>
          </rPr>
          <t xml:space="preserve"> Calculated from premium over official rate (zero).</t>
        </r>
      </text>
    </comment>
    <comment ref="FJ27" authorId="0">
      <text>
        <r>
          <rPr>
            <b/>
            <sz val="8"/>
            <color indexed="81"/>
            <rFont val="Tahoma"/>
            <family val="2"/>
          </rPr>
          <t>Kurt Schuler:</t>
        </r>
        <r>
          <rPr>
            <sz val="8"/>
            <color indexed="81"/>
            <rFont val="Tahoma"/>
            <family val="2"/>
          </rPr>
          <t xml:space="preserve"> Pakistan was in a currency union with India. This is the parallel rate for India.</t>
        </r>
        <r>
          <rPr>
            <sz val="8"/>
            <color indexed="81"/>
            <rFont val="Tahoma"/>
            <family val="2"/>
          </rPr>
          <t xml:space="preserve">
</t>
        </r>
      </text>
    </comment>
    <comment ref="FP27" authorId="0">
      <text>
        <r>
          <rPr>
            <b/>
            <sz val="8"/>
            <color indexed="81"/>
            <rFont val="Tahoma"/>
            <family val="2"/>
          </rPr>
          <t>Kurt Schuler:</t>
        </r>
        <r>
          <rPr>
            <sz val="8"/>
            <color indexed="81"/>
            <rFont val="Tahoma"/>
            <family val="2"/>
          </rPr>
          <t xml:space="preserve"> Calculated from premium over official rate (zero).</t>
        </r>
      </text>
    </comment>
    <comment ref="IA27" authorId="0">
      <text>
        <r>
          <rPr>
            <b/>
            <sz val="8"/>
            <color indexed="81"/>
            <rFont val="Tahoma"/>
            <family val="2"/>
          </rPr>
          <t>Kurt Schuler:</t>
        </r>
        <r>
          <rPr>
            <sz val="8"/>
            <color indexed="81"/>
            <rFont val="Tahoma"/>
            <family val="2"/>
          </rPr>
          <t xml:space="preserve"> Calculated from premium over official rate (zero).</t>
        </r>
      </text>
    </comment>
    <comment ref="BC28" authorId="0">
      <text>
        <r>
          <rPr>
            <b/>
            <sz val="8"/>
            <color indexed="81"/>
            <rFont val="Tahoma"/>
            <family val="2"/>
          </rPr>
          <t>Kurt Schuler:</t>
        </r>
        <r>
          <rPr>
            <sz val="8"/>
            <color indexed="81"/>
            <rFont val="Tahoma"/>
            <family val="2"/>
          </rPr>
          <t xml:space="preserve"> Calculated from premium over official rate (zero).</t>
        </r>
      </text>
    </comment>
    <comment ref="BJ28" authorId="0">
      <text>
        <r>
          <rPr>
            <b/>
            <sz val="8"/>
            <color indexed="81"/>
            <rFont val="Tahoma"/>
            <family val="2"/>
          </rPr>
          <t>Kurt Schuler:</t>
        </r>
        <r>
          <rPr>
            <sz val="8"/>
            <color indexed="81"/>
            <rFont val="Tahoma"/>
            <family val="2"/>
          </rPr>
          <t xml:space="preserve"> Calculated from premium over official rate (zero).</t>
        </r>
      </text>
    </comment>
    <comment ref="BM28" authorId="0">
      <text>
        <r>
          <rPr>
            <b/>
            <sz val="8"/>
            <color indexed="81"/>
            <rFont val="Tahoma"/>
            <family val="2"/>
          </rPr>
          <t>Kurt Schuler:</t>
        </r>
        <r>
          <rPr>
            <sz val="8"/>
            <color indexed="81"/>
            <rFont val="Tahoma"/>
            <family val="2"/>
          </rPr>
          <t xml:space="preserve"> Calculated from premium over official rate (zero).</t>
        </r>
      </text>
    </comment>
    <comment ref="CP28" authorId="0">
      <text>
        <r>
          <rPr>
            <b/>
            <sz val="8"/>
            <color indexed="81"/>
            <rFont val="Tahoma"/>
            <family val="2"/>
          </rPr>
          <t>Kurt Schuler:</t>
        </r>
        <r>
          <rPr>
            <sz val="8"/>
            <color indexed="81"/>
            <rFont val="Tahoma"/>
            <family val="2"/>
          </rPr>
          <t xml:space="preserve"> Calculated from premium over official rate (zero).</t>
        </r>
      </text>
    </comment>
    <comment ref="CQ28" authorId="0">
      <text>
        <r>
          <rPr>
            <b/>
            <sz val="8"/>
            <color indexed="81"/>
            <rFont val="Tahoma"/>
            <family val="2"/>
          </rPr>
          <t>Kurt Schuler:</t>
        </r>
        <r>
          <rPr>
            <sz val="8"/>
            <color indexed="81"/>
            <rFont val="Tahoma"/>
            <family val="2"/>
          </rPr>
          <t xml:space="preserve"> Calculated from premium over official rate (zero).</t>
        </r>
      </text>
    </comment>
    <comment ref="FJ28" authorId="0">
      <text>
        <r>
          <rPr>
            <b/>
            <sz val="8"/>
            <color indexed="81"/>
            <rFont val="Tahoma"/>
            <family val="2"/>
          </rPr>
          <t>Kurt Schuler:</t>
        </r>
        <r>
          <rPr>
            <sz val="8"/>
            <color indexed="81"/>
            <rFont val="Tahoma"/>
            <family val="2"/>
          </rPr>
          <t xml:space="preserve"> Pakistan was in a currency union with India. This is the parallel rate for India.</t>
        </r>
        <r>
          <rPr>
            <sz val="8"/>
            <color indexed="81"/>
            <rFont val="Tahoma"/>
            <family val="2"/>
          </rPr>
          <t xml:space="preserve">
</t>
        </r>
      </text>
    </comment>
    <comment ref="FP28" authorId="0">
      <text>
        <r>
          <rPr>
            <b/>
            <sz val="8"/>
            <color indexed="81"/>
            <rFont val="Tahoma"/>
            <family val="2"/>
          </rPr>
          <t>Kurt Schuler:</t>
        </r>
        <r>
          <rPr>
            <sz val="8"/>
            <color indexed="81"/>
            <rFont val="Tahoma"/>
            <family val="2"/>
          </rPr>
          <t xml:space="preserve"> Calculated from premium over official rate (zero).</t>
        </r>
      </text>
    </comment>
    <comment ref="IA28" authorId="0">
      <text>
        <r>
          <rPr>
            <b/>
            <sz val="8"/>
            <color indexed="81"/>
            <rFont val="Tahoma"/>
            <family val="2"/>
          </rPr>
          <t>Kurt Schuler:</t>
        </r>
        <r>
          <rPr>
            <sz val="8"/>
            <color indexed="81"/>
            <rFont val="Tahoma"/>
            <family val="2"/>
          </rPr>
          <t xml:space="preserve"> Calculated from premium over official rate (zero).</t>
        </r>
      </text>
    </comment>
    <comment ref="BC29" authorId="0">
      <text>
        <r>
          <rPr>
            <b/>
            <sz val="8"/>
            <color indexed="81"/>
            <rFont val="Tahoma"/>
            <family val="2"/>
          </rPr>
          <t>Kurt Schuler:</t>
        </r>
        <r>
          <rPr>
            <sz val="8"/>
            <color indexed="81"/>
            <rFont val="Tahoma"/>
            <family val="2"/>
          </rPr>
          <t xml:space="preserve"> Calculated from premium over official rate (zero).</t>
        </r>
      </text>
    </comment>
    <comment ref="BJ29" authorId="0">
      <text>
        <r>
          <rPr>
            <b/>
            <sz val="8"/>
            <color indexed="81"/>
            <rFont val="Tahoma"/>
            <family val="2"/>
          </rPr>
          <t>Kurt Schuler:</t>
        </r>
        <r>
          <rPr>
            <sz val="8"/>
            <color indexed="81"/>
            <rFont val="Tahoma"/>
            <family val="2"/>
          </rPr>
          <t xml:space="preserve"> Calculated from premium over official rate (zero).</t>
        </r>
      </text>
    </comment>
    <comment ref="BM29" authorId="0">
      <text>
        <r>
          <rPr>
            <b/>
            <sz val="8"/>
            <color indexed="81"/>
            <rFont val="Tahoma"/>
            <family val="2"/>
          </rPr>
          <t>Kurt Schuler:</t>
        </r>
        <r>
          <rPr>
            <sz val="8"/>
            <color indexed="81"/>
            <rFont val="Tahoma"/>
            <family val="2"/>
          </rPr>
          <t xml:space="preserve"> Calculated from premium over official rate (zero).</t>
        </r>
      </text>
    </comment>
    <comment ref="CP29" authorId="0">
      <text>
        <r>
          <rPr>
            <b/>
            <sz val="8"/>
            <color indexed="81"/>
            <rFont val="Tahoma"/>
            <family val="2"/>
          </rPr>
          <t>Kurt Schuler:</t>
        </r>
        <r>
          <rPr>
            <sz val="8"/>
            <color indexed="81"/>
            <rFont val="Tahoma"/>
            <family val="2"/>
          </rPr>
          <t xml:space="preserve"> Calculated from premium over official rate (zero).</t>
        </r>
      </text>
    </comment>
    <comment ref="CQ29" authorId="0">
      <text>
        <r>
          <rPr>
            <b/>
            <sz val="8"/>
            <color indexed="81"/>
            <rFont val="Tahoma"/>
            <family val="2"/>
          </rPr>
          <t>Kurt Schuler:</t>
        </r>
        <r>
          <rPr>
            <sz val="8"/>
            <color indexed="81"/>
            <rFont val="Tahoma"/>
            <family val="2"/>
          </rPr>
          <t xml:space="preserve"> Calculated from premium over official rate (zero).</t>
        </r>
      </text>
    </comment>
    <comment ref="FJ29" authorId="0">
      <text>
        <r>
          <rPr>
            <b/>
            <sz val="8"/>
            <color indexed="81"/>
            <rFont val="Tahoma"/>
            <family val="2"/>
          </rPr>
          <t>Kurt Schuler:</t>
        </r>
        <r>
          <rPr>
            <sz val="8"/>
            <color indexed="81"/>
            <rFont val="Tahoma"/>
            <family val="2"/>
          </rPr>
          <t xml:space="preserve"> Pakistan was in a currency union with India. This is the parallel rate for India.</t>
        </r>
        <r>
          <rPr>
            <sz val="8"/>
            <color indexed="81"/>
            <rFont val="Tahoma"/>
            <family val="2"/>
          </rPr>
          <t xml:space="preserve">
</t>
        </r>
      </text>
    </comment>
    <comment ref="FP29" authorId="0">
      <text>
        <r>
          <rPr>
            <b/>
            <sz val="8"/>
            <color indexed="81"/>
            <rFont val="Tahoma"/>
            <family val="2"/>
          </rPr>
          <t>Kurt Schuler:</t>
        </r>
        <r>
          <rPr>
            <sz val="8"/>
            <color indexed="81"/>
            <rFont val="Tahoma"/>
            <family val="2"/>
          </rPr>
          <t xml:space="preserve"> Calculated from premium over official rate (zero).</t>
        </r>
      </text>
    </comment>
    <comment ref="IA29" authorId="0">
      <text>
        <r>
          <rPr>
            <b/>
            <sz val="8"/>
            <color indexed="81"/>
            <rFont val="Tahoma"/>
            <family val="2"/>
          </rPr>
          <t>Kurt Schuler:</t>
        </r>
        <r>
          <rPr>
            <sz val="8"/>
            <color indexed="81"/>
            <rFont val="Tahoma"/>
            <family val="2"/>
          </rPr>
          <t xml:space="preserve"> Calculated from premium over official rate (zero).</t>
        </r>
      </text>
    </comment>
    <comment ref="BC30" authorId="0">
      <text>
        <r>
          <rPr>
            <b/>
            <sz val="8"/>
            <color indexed="81"/>
            <rFont val="Tahoma"/>
            <family val="2"/>
          </rPr>
          <t>Kurt Schuler:</t>
        </r>
        <r>
          <rPr>
            <sz val="8"/>
            <color indexed="81"/>
            <rFont val="Tahoma"/>
            <family val="2"/>
          </rPr>
          <t xml:space="preserve"> Calculated from premium over official rate (zero).</t>
        </r>
      </text>
    </comment>
    <comment ref="BJ30" authorId="0">
      <text>
        <r>
          <rPr>
            <b/>
            <sz val="8"/>
            <color indexed="81"/>
            <rFont val="Tahoma"/>
            <family val="2"/>
          </rPr>
          <t>Kurt Schuler:</t>
        </r>
        <r>
          <rPr>
            <sz val="8"/>
            <color indexed="81"/>
            <rFont val="Tahoma"/>
            <family val="2"/>
          </rPr>
          <t xml:space="preserve"> Calculated from premium over official rate (zero).</t>
        </r>
      </text>
    </comment>
    <comment ref="BM30" authorId="0">
      <text>
        <r>
          <rPr>
            <b/>
            <sz val="8"/>
            <color indexed="81"/>
            <rFont val="Tahoma"/>
            <family val="2"/>
          </rPr>
          <t>Kurt Schuler:</t>
        </r>
        <r>
          <rPr>
            <sz val="8"/>
            <color indexed="81"/>
            <rFont val="Tahoma"/>
            <family val="2"/>
          </rPr>
          <t xml:space="preserve"> Calculated from premium over official rate (zero).</t>
        </r>
      </text>
    </comment>
    <comment ref="CP30" authorId="0">
      <text>
        <r>
          <rPr>
            <b/>
            <sz val="8"/>
            <color indexed="81"/>
            <rFont val="Tahoma"/>
            <family val="2"/>
          </rPr>
          <t>Kurt Schuler:</t>
        </r>
        <r>
          <rPr>
            <sz val="8"/>
            <color indexed="81"/>
            <rFont val="Tahoma"/>
            <family val="2"/>
          </rPr>
          <t xml:space="preserve"> Calculated from premium over official rate (zero).</t>
        </r>
      </text>
    </comment>
    <comment ref="CQ30" authorId="0">
      <text>
        <r>
          <rPr>
            <b/>
            <sz val="8"/>
            <color indexed="81"/>
            <rFont val="Tahoma"/>
            <family val="2"/>
          </rPr>
          <t>Kurt Schuler:</t>
        </r>
        <r>
          <rPr>
            <sz val="8"/>
            <color indexed="81"/>
            <rFont val="Tahoma"/>
            <family val="2"/>
          </rPr>
          <t xml:space="preserve"> Calculated from premium over official rate (zero).</t>
        </r>
      </text>
    </comment>
    <comment ref="FP30" authorId="0">
      <text>
        <r>
          <rPr>
            <b/>
            <sz val="8"/>
            <color indexed="81"/>
            <rFont val="Tahoma"/>
            <family val="2"/>
          </rPr>
          <t>Kurt Schuler:</t>
        </r>
        <r>
          <rPr>
            <sz val="8"/>
            <color indexed="81"/>
            <rFont val="Tahoma"/>
            <family val="2"/>
          </rPr>
          <t xml:space="preserve"> Calculated from premium over official rate (zero).</t>
        </r>
      </text>
    </comment>
    <comment ref="IA30" authorId="0">
      <text>
        <r>
          <rPr>
            <b/>
            <sz val="8"/>
            <color indexed="81"/>
            <rFont val="Tahoma"/>
            <family val="2"/>
          </rPr>
          <t>Kurt Schuler:</t>
        </r>
        <r>
          <rPr>
            <sz val="8"/>
            <color indexed="81"/>
            <rFont val="Tahoma"/>
            <family val="2"/>
          </rPr>
          <t xml:space="preserve"> Calculated from premium over official rate (zero).</t>
        </r>
      </text>
    </comment>
    <comment ref="BC31" authorId="0">
      <text>
        <r>
          <rPr>
            <b/>
            <sz val="8"/>
            <color indexed="81"/>
            <rFont val="Tahoma"/>
            <family val="2"/>
          </rPr>
          <t>Kurt Schuler:</t>
        </r>
        <r>
          <rPr>
            <sz val="8"/>
            <color indexed="81"/>
            <rFont val="Tahoma"/>
            <family val="2"/>
          </rPr>
          <t xml:space="preserve"> Calculated from premium over official rate (zero).</t>
        </r>
      </text>
    </comment>
    <comment ref="BJ31" authorId="0">
      <text>
        <r>
          <rPr>
            <b/>
            <sz val="8"/>
            <color indexed="81"/>
            <rFont val="Tahoma"/>
            <family val="2"/>
          </rPr>
          <t>Kurt Schuler:</t>
        </r>
        <r>
          <rPr>
            <sz val="8"/>
            <color indexed="81"/>
            <rFont val="Tahoma"/>
            <family val="2"/>
          </rPr>
          <t xml:space="preserve"> Calculated from premium over official rate (zero).</t>
        </r>
      </text>
    </comment>
    <comment ref="BM31" authorId="0">
      <text>
        <r>
          <rPr>
            <b/>
            <sz val="8"/>
            <color indexed="81"/>
            <rFont val="Tahoma"/>
            <family val="2"/>
          </rPr>
          <t>Kurt Schuler:</t>
        </r>
        <r>
          <rPr>
            <sz val="8"/>
            <color indexed="81"/>
            <rFont val="Tahoma"/>
            <family val="2"/>
          </rPr>
          <t xml:space="preserve"> Calculated from premium over official rate (zero).</t>
        </r>
      </text>
    </comment>
    <comment ref="CP31" authorId="0">
      <text>
        <r>
          <rPr>
            <b/>
            <sz val="8"/>
            <color indexed="81"/>
            <rFont val="Tahoma"/>
            <family val="2"/>
          </rPr>
          <t>Kurt Schuler:</t>
        </r>
        <r>
          <rPr>
            <sz val="8"/>
            <color indexed="81"/>
            <rFont val="Tahoma"/>
            <family val="2"/>
          </rPr>
          <t xml:space="preserve"> Calculated from premium over official rate (zero).</t>
        </r>
      </text>
    </comment>
    <comment ref="CQ31" authorId="0">
      <text>
        <r>
          <rPr>
            <b/>
            <sz val="8"/>
            <color indexed="81"/>
            <rFont val="Tahoma"/>
            <family val="2"/>
          </rPr>
          <t>Kurt Schuler:</t>
        </r>
        <r>
          <rPr>
            <sz val="8"/>
            <color indexed="81"/>
            <rFont val="Tahoma"/>
            <family val="2"/>
          </rPr>
          <t xml:space="preserve"> Calculated from premium over official rate (zero).</t>
        </r>
      </text>
    </comment>
    <comment ref="FP31" authorId="0">
      <text>
        <r>
          <rPr>
            <b/>
            <sz val="8"/>
            <color indexed="81"/>
            <rFont val="Tahoma"/>
            <family val="2"/>
          </rPr>
          <t>Kurt Schuler:</t>
        </r>
        <r>
          <rPr>
            <sz val="8"/>
            <color indexed="81"/>
            <rFont val="Tahoma"/>
            <family val="2"/>
          </rPr>
          <t xml:space="preserve"> Calculated from premium over official rate (zero).</t>
        </r>
      </text>
    </comment>
    <comment ref="IA31" authorId="0">
      <text>
        <r>
          <rPr>
            <b/>
            <sz val="8"/>
            <color indexed="81"/>
            <rFont val="Tahoma"/>
            <family val="2"/>
          </rPr>
          <t>Kurt Schuler:</t>
        </r>
        <r>
          <rPr>
            <sz val="8"/>
            <color indexed="81"/>
            <rFont val="Tahoma"/>
            <family val="2"/>
          </rPr>
          <t xml:space="preserve"> Calculated from premium over official rate (zero).</t>
        </r>
      </text>
    </comment>
    <comment ref="BC32" authorId="0">
      <text>
        <r>
          <rPr>
            <b/>
            <sz val="8"/>
            <color indexed="81"/>
            <rFont val="Tahoma"/>
            <family val="2"/>
          </rPr>
          <t>Kurt Schuler:</t>
        </r>
        <r>
          <rPr>
            <sz val="8"/>
            <color indexed="81"/>
            <rFont val="Tahoma"/>
            <family val="2"/>
          </rPr>
          <t xml:space="preserve"> Calculated from premium over official rate (zero).</t>
        </r>
      </text>
    </comment>
    <comment ref="BJ32" authorId="0">
      <text>
        <r>
          <rPr>
            <b/>
            <sz val="8"/>
            <color indexed="81"/>
            <rFont val="Tahoma"/>
            <family val="2"/>
          </rPr>
          <t>Kurt Schuler:</t>
        </r>
        <r>
          <rPr>
            <sz val="8"/>
            <color indexed="81"/>
            <rFont val="Tahoma"/>
            <family val="2"/>
          </rPr>
          <t xml:space="preserve"> Calculated from premium over official rate (zero).</t>
        </r>
      </text>
    </comment>
    <comment ref="BM32" authorId="0">
      <text>
        <r>
          <rPr>
            <b/>
            <sz val="8"/>
            <color indexed="81"/>
            <rFont val="Tahoma"/>
            <family val="2"/>
          </rPr>
          <t>Kurt Schuler:</t>
        </r>
        <r>
          <rPr>
            <sz val="8"/>
            <color indexed="81"/>
            <rFont val="Tahoma"/>
            <family val="2"/>
          </rPr>
          <t xml:space="preserve"> Calculated from premium over official rate (zero).</t>
        </r>
      </text>
    </comment>
    <comment ref="CP32" authorId="0">
      <text>
        <r>
          <rPr>
            <b/>
            <sz val="8"/>
            <color indexed="81"/>
            <rFont val="Tahoma"/>
            <family val="2"/>
          </rPr>
          <t>Kurt Schuler:</t>
        </r>
        <r>
          <rPr>
            <sz val="8"/>
            <color indexed="81"/>
            <rFont val="Tahoma"/>
            <family val="2"/>
          </rPr>
          <t xml:space="preserve"> Calculated from premium over official rate (zero).</t>
        </r>
      </text>
    </comment>
    <comment ref="CQ32" authorId="0">
      <text>
        <r>
          <rPr>
            <b/>
            <sz val="8"/>
            <color indexed="81"/>
            <rFont val="Tahoma"/>
            <family val="2"/>
          </rPr>
          <t>Kurt Schuler:</t>
        </r>
        <r>
          <rPr>
            <sz val="8"/>
            <color indexed="81"/>
            <rFont val="Tahoma"/>
            <family val="2"/>
          </rPr>
          <t xml:space="preserve"> Calculated from premium over official rate (zero).</t>
        </r>
      </text>
    </comment>
    <comment ref="FP32" authorId="0">
      <text>
        <r>
          <rPr>
            <b/>
            <sz val="8"/>
            <color indexed="81"/>
            <rFont val="Tahoma"/>
            <family val="2"/>
          </rPr>
          <t>Kurt Schuler:</t>
        </r>
        <r>
          <rPr>
            <sz val="8"/>
            <color indexed="81"/>
            <rFont val="Tahoma"/>
            <family val="2"/>
          </rPr>
          <t xml:space="preserve"> Calculated from premium over official rate (zero).</t>
        </r>
      </text>
    </comment>
    <comment ref="IA32" authorId="0">
      <text>
        <r>
          <rPr>
            <b/>
            <sz val="8"/>
            <color indexed="81"/>
            <rFont val="Tahoma"/>
            <family val="2"/>
          </rPr>
          <t>Kurt Schuler:</t>
        </r>
        <r>
          <rPr>
            <sz val="8"/>
            <color indexed="81"/>
            <rFont val="Tahoma"/>
            <family val="2"/>
          </rPr>
          <t xml:space="preserve"> Calculated from premium over official rate (zero).</t>
        </r>
      </text>
    </comment>
    <comment ref="BC33" authorId="0">
      <text>
        <r>
          <rPr>
            <b/>
            <sz val="8"/>
            <color indexed="81"/>
            <rFont val="Tahoma"/>
            <family val="2"/>
          </rPr>
          <t>Kurt Schuler:</t>
        </r>
        <r>
          <rPr>
            <sz val="8"/>
            <color indexed="81"/>
            <rFont val="Tahoma"/>
            <family val="2"/>
          </rPr>
          <t xml:space="preserve"> Calculated from premium over official rate (zero).</t>
        </r>
      </text>
    </comment>
    <comment ref="BJ33" authorId="0">
      <text>
        <r>
          <rPr>
            <b/>
            <sz val="8"/>
            <color indexed="81"/>
            <rFont val="Tahoma"/>
            <family val="2"/>
          </rPr>
          <t>Kurt Schuler:</t>
        </r>
        <r>
          <rPr>
            <sz val="8"/>
            <color indexed="81"/>
            <rFont val="Tahoma"/>
            <family val="2"/>
          </rPr>
          <t xml:space="preserve"> Calculated from premium over official rate (zero).</t>
        </r>
      </text>
    </comment>
    <comment ref="BM33" authorId="0">
      <text>
        <r>
          <rPr>
            <b/>
            <sz val="8"/>
            <color indexed="81"/>
            <rFont val="Tahoma"/>
            <family val="2"/>
          </rPr>
          <t>Kurt Schuler:</t>
        </r>
        <r>
          <rPr>
            <sz val="8"/>
            <color indexed="81"/>
            <rFont val="Tahoma"/>
            <family val="2"/>
          </rPr>
          <t xml:space="preserve"> Calculated from premium over official rate (zero).</t>
        </r>
      </text>
    </comment>
    <comment ref="CP33" authorId="0">
      <text>
        <r>
          <rPr>
            <b/>
            <sz val="8"/>
            <color indexed="81"/>
            <rFont val="Tahoma"/>
            <family val="2"/>
          </rPr>
          <t>Kurt Schuler:</t>
        </r>
        <r>
          <rPr>
            <sz val="8"/>
            <color indexed="81"/>
            <rFont val="Tahoma"/>
            <family val="2"/>
          </rPr>
          <t xml:space="preserve"> Calculated from premium over official rate (zero).</t>
        </r>
      </text>
    </comment>
    <comment ref="CQ33" authorId="0">
      <text>
        <r>
          <rPr>
            <b/>
            <sz val="8"/>
            <color indexed="81"/>
            <rFont val="Tahoma"/>
            <family val="2"/>
          </rPr>
          <t>Kurt Schuler:</t>
        </r>
        <r>
          <rPr>
            <sz val="8"/>
            <color indexed="81"/>
            <rFont val="Tahoma"/>
            <family val="2"/>
          </rPr>
          <t xml:space="preserve"> Calculated from premium over official rate (zero).</t>
        </r>
      </text>
    </comment>
    <comment ref="FP33" authorId="0">
      <text>
        <r>
          <rPr>
            <b/>
            <sz val="8"/>
            <color indexed="81"/>
            <rFont val="Tahoma"/>
            <family val="2"/>
          </rPr>
          <t>Kurt Schuler:</t>
        </r>
        <r>
          <rPr>
            <sz val="8"/>
            <color indexed="81"/>
            <rFont val="Tahoma"/>
            <family val="2"/>
          </rPr>
          <t xml:space="preserve"> Calculated from premium over official rate (zero).</t>
        </r>
      </text>
    </comment>
    <comment ref="IA33" authorId="0">
      <text>
        <r>
          <rPr>
            <b/>
            <sz val="8"/>
            <color indexed="81"/>
            <rFont val="Tahoma"/>
            <family val="2"/>
          </rPr>
          <t>Kurt Schuler:</t>
        </r>
        <r>
          <rPr>
            <sz val="8"/>
            <color indexed="81"/>
            <rFont val="Tahoma"/>
            <family val="2"/>
          </rPr>
          <t xml:space="preserve"> Calculated from premium over official rate (zero).</t>
        </r>
      </text>
    </comment>
    <comment ref="AR34" authorId="0">
      <text>
        <r>
          <rPr>
            <b/>
            <sz val="8"/>
            <color indexed="81"/>
            <rFont val="Tahoma"/>
            <family val="2"/>
          </rPr>
          <t>Kurt Schuler:</t>
        </r>
        <r>
          <rPr>
            <sz val="8"/>
            <color indexed="81"/>
            <rFont val="Tahoma"/>
            <family val="2"/>
          </rPr>
          <t xml:space="preserve"> The Nationalist government introduced a new currency at 1 "gold yuan" = 3 million old yuan.</t>
        </r>
        <r>
          <rPr>
            <sz val="8"/>
            <color indexed="81"/>
            <rFont val="Tahoma"/>
            <family val="2"/>
          </rPr>
          <t xml:space="preserve">
</t>
        </r>
      </text>
    </comment>
    <comment ref="BC34" authorId="0">
      <text>
        <r>
          <rPr>
            <b/>
            <sz val="8"/>
            <color indexed="81"/>
            <rFont val="Tahoma"/>
            <family val="2"/>
          </rPr>
          <t>Kurt Schuler:</t>
        </r>
        <r>
          <rPr>
            <sz val="8"/>
            <color indexed="81"/>
            <rFont val="Tahoma"/>
            <family val="2"/>
          </rPr>
          <t xml:space="preserve"> Calculated from premium over official rate (zero).</t>
        </r>
      </text>
    </comment>
    <comment ref="BJ34" authorId="0">
      <text>
        <r>
          <rPr>
            <b/>
            <sz val="8"/>
            <color indexed="81"/>
            <rFont val="Tahoma"/>
            <family val="2"/>
          </rPr>
          <t>Kurt Schuler:</t>
        </r>
        <r>
          <rPr>
            <sz val="8"/>
            <color indexed="81"/>
            <rFont val="Tahoma"/>
            <family val="2"/>
          </rPr>
          <t xml:space="preserve"> Calculated from premium over official rate (zero).</t>
        </r>
      </text>
    </comment>
    <comment ref="BM34" authorId="0">
      <text>
        <r>
          <rPr>
            <b/>
            <sz val="8"/>
            <color indexed="81"/>
            <rFont val="Tahoma"/>
            <family val="2"/>
          </rPr>
          <t>Kurt Schuler:</t>
        </r>
        <r>
          <rPr>
            <sz val="8"/>
            <color indexed="81"/>
            <rFont val="Tahoma"/>
            <family val="2"/>
          </rPr>
          <t xml:space="preserve"> Calculated from premium over official rate (zero).</t>
        </r>
      </text>
    </comment>
    <comment ref="CP34" authorId="0">
      <text>
        <r>
          <rPr>
            <b/>
            <sz val="8"/>
            <color indexed="81"/>
            <rFont val="Tahoma"/>
            <family val="2"/>
          </rPr>
          <t>Kurt Schuler:</t>
        </r>
        <r>
          <rPr>
            <sz val="8"/>
            <color indexed="81"/>
            <rFont val="Tahoma"/>
            <family val="2"/>
          </rPr>
          <t xml:space="preserve"> Calculated from premium over official rate (zero).</t>
        </r>
      </text>
    </comment>
    <comment ref="CQ34" authorId="0">
      <text>
        <r>
          <rPr>
            <b/>
            <sz val="8"/>
            <color indexed="81"/>
            <rFont val="Tahoma"/>
            <family val="2"/>
          </rPr>
          <t>Kurt Schuler:</t>
        </r>
        <r>
          <rPr>
            <sz val="8"/>
            <color indexed="81"/>
            <rFont val="Tahoma"/>
            <family val="2"/>
          </rPr>
          <t xml:space="preserve"> Calculated from premium over official rate (zero).</t>
        </r>
      </text>
    </comment>
    <comment ref="FP34" authorId="0">
      <text>
        <r>
          <rPr>
            <b/>
            <sz val="8"/>
            <color indexed="81"/>
            <rFont val="Tahoma"/>
            <family val="2"/>
          </rPr>
          <t>Kurt Schuler:</t>
        </r>
        <r>
          <rPr>
            <sz val="8"/>
            <color indexed="81"/>
            <rFont val="Tahoma"/>
            <family val="2"/>
          </rPr>
          <t xml:space="preserve"> Calculated from premium over official rate (zero).</t>
        </r>
      </text>
    </comment>
    <comment ref="IA34" authorId="0">
      <text>
        <r>
          <rPr>
            <b/>
            <sz val="8"/>
            <color indexed="81"/>
            <rFont val="Tahoma"/>
            <family val="2"/>
          </rPr>
          <t>Kurt Schuler:</t>
        </r>
        <r>
          <rPr>
            <sz val="8"/>
            <color indexed="81"/>
            <rFont val="Tahoma"/>
            <family val="2"/>
          </rPr>
          <t xml:space="preserve"> Calculated from premium over official rate (zero).</t>
        </r>
      </text>
    </comment>
    <comment ref="BC35" authorId="0">
      <text>
        <r>
          <rPr>
            <b/>
            <sz val="8"/>
            <color indexed="81"/>
            <rFont val="Tahoma"/>
            <family val="2"/>
          </rPr>
          <t>Kurt Schuler:</t>
        </r>
        <r>
          <rPr>
            <sz val="8"/>
            <color indexed="81"/>
            <rFont val="Tahoma"/>
            <family val="2"/>
          </rPr>
          <t xml:space="preserve"> Calculated from premium over official rate (zero).</t>
        </r>
      </text>
    </comment>
    <comment ref="BJ35" authorId="0">
      <text>
        <r>
          <rPr>
            <b/>
            <sz val="8"/>
            <color indexed="81"/>
            <rFont val="Tahoma"/>
            <family val="2"/>
          </rPr>
          <t>Kurt Schuler:</t>
        </r>
        <r>
          <rPr>
            <sz val="8"/>
            <color indexed="81"/>
            <rFont val="Tahoma"/>
            <family val="2"/>
          </rPr>
          <t xml:space="preserve"> Calculated from premium over official rate (zero).</t>
        </r>
      </text>
    </comment>
    <comment ref="BM35" authorId="0">
      <text>
        <r>
          <rPr>
            <b/>
            <sz val="8"/>
            <color indexed="81"/>
            <rFont val="Tahoma"/>
            <family val="2"/>
          </rPr>
          <t>Kurt Schuler:</t>
        </r>
        <r>
          <rPr>
            <sz val="8"/>
            <color indexed="81"/>
            <rFont val="Tahoma"/>
            <family val="2"/>
          </rPr>
          <t xml:space="preserve"> Calculated from premium over official rate (zero).</t>
        </r>
      </text>
    </comment>
    <comment ref="CP35" authorId="0">
      <text>
        <r>
          <rPr>
            <b/>
            <sz val="8"/>
            <color indexed="81"/>
            <rFont val="Tahoma"/>
            <family val="2"/>
          </rPr>
          <t>Kurt Schuler:</t>
        </r>
        <r>
          <rPr>
            <sz val="8"/>
            <color indexed="81"/>
            <rFont val="Tahoma"/>
            <family val="2"/>
          </rPr>
          <t xml:space="preserve"> Calculated from premium over official rate (zero).</t>
        </r>
      </text>
    </comment>
    <comment ref="CQ35" authorId="0">
      <text>
        <r>
          <rPr>
            <b/>
            <sz val="8"/>
            <color indexed="81"/>
            <rFont val="Tahoma"/>
            <family val="2"/>
          </rPr>
          <t>Kurt Schuler:</t>
        </r>
        <r>
          <rPr>
            <sz val="8"/>
            <color indexed="81"/>
            <rFont val="Tahoma"/>
            <family val="2"/>
          </rPr>
          <t xml:space="preserve"> Calculated from premium over official rate (zero).</t>
        </r>
      </text>
    </comment>
    <comment ref="FP35" authorId="0">
      <text>
        <r>
          <rPr>
            <b/>
            <sz val="8"/>
            <color indexed="81"/>
            <rFont val="Tahoma"/>
            <family val="2"/>
          </rPr>
          <t>Kurt Schuler:</t>
        </r>
        <r>
          <rPr>
            <sz val="8"/>
            <color indexed="81"/>
            <rFont val="Tahoma"/>
            <family val="2"/>
          </rPr>
          <t xml:space="preserve"> Calculated from premium over official rate (zero).</t>
        </r>
      </text>
    </comment>
    <comment ref="IA35" authorId="0">
      <text>
        <r>
          <rPr>
            <b/>
            <sz val="8"/>
            <color indexed="81"/>
            <rFont val="Tahoma"/>
            <family val="2"/>
          </rPr>
          <t>Kurt Schuler:</t>
        </r>
        <r>
          <rPr>
            <sz val="8"/>
            <color indexed="81"/>
            <rFont val="Tahoma"/>
            <family val="2"/>
          </rPr>
          <t xml:space="preserve"> Calculated from premium over official rate (zero).</t>
        </r>
      </text>
    </comment>
    <comment ref="BC36" authorId="0">
      <text>
        <r>
          <rPr>
            <b/>
            <sz val="8"/>
            <color indexed="81"/>
            <rFont val="Tahoma"/>
            <family val="2"/>
          </rPr>
          <t>Kurt Schuler:</t>
        </r>
        <r>
          <rPr>
            <sz val="8"/>
            <color indexed="81"/>
            <rFont val="Tahoma"/>
            <family val="2"/>
          </rPr>
          <t xml:space="preserve"> Calculated from premium over official rate (zero).</t>
        </r>
      </text>
    </comment>
    <comment ref="BJ36" authorId="0">
      <text>
        <r>
          <rPr>
            <b/>
            <sz val="8"/>
            <color indexed="81"/>
            <rFont val="Tahoma"/>
            <family val="2"/>
          </rPr>
          <t>Kurt Schuler:</t>
        </r>
        <r>
          <rPr>
            <sz val="8"/>
            <color indexed="81"/>
            <rFont val="Tahoma"/>
            <family val="2"/>
          </rPr>
          <t xml:space="preserve"> Calculated from premium over official rate (zero).</t>
        </r>
      </text>
    </comment>
    <comment ref="BM36" authorId="0">
      <text>
        <r>
          <rPr>
            <b/>
            <sz val="8"/>
            <color indexed="81"/>
            <rFont val="Tahoma"/>
            <family val="2"/>
          </rPr>
          <t>Kurt Schuler:</t>
        </r>
        <r>
          <rPr>
            <sz val="8"/>
            <color indexed="81"/>
            <rFont val="Tahoma"/>
            <family val="2"/>
          </rPr>
          <t xml:space="preserve"> Calculated from premium over official rate (zero).</t>
        </r>
      </text>
    </comment>
    <comment ref="CP36" authorId="0">
      <text>
        <r>
          <rPr>
            <b/>
            <sz val="8"/>
            <color indexed="81"/>
            <rFont val="Tahoma"/>
            <family val="2"/>
          </rPr>
          <t>Kurt Schuler:</t>
        </r>
        <r>
          <rPr>
            <sz val="8"/>
            <color indexed="81"/>
            <rFont val="Tahoma"/>
            <family val="2"/>
          </rPr>
          <t xml:space="preserve"> Calculated from premium over official rate (zero).</t>
        </r>
      </text>
    </comment>
    <comment ref="CQ36" authorId="0">
      <text>
        <r>
          <rPr>
            <b/>
            <sz val="8"/>
            <color indexed="81"/>
            <rFont val="Tahoma"/>
            <family val="2"/>
          </rPr>
          <t>Kurt Schuler:</t>
        </r>
        <r>
          <rPr>
            <sz val="8"/>
            <color indexed="81"/>
            <rFont val="Tahoma"/>
            <family val="2"/>
          </rPr>
          <t xml:space="preserve"> Calculated from premium over official rate (zero).</t>
        </r>
      </text>
    </comment>
    <comment ref="FP36" authorId="0">
      <text>
        <r>
          <rPr>
            <b/>
            <sz val="8"/>
            <color indexed="81"/>
            <rFont val="Tahoma"/>
            <family val="2"/>
          </rPr>
          <t>Kurt Schuler:</t>
        </r>
        <r>
          <rPr>
            <sz val="8"/>
            <color indexed="81"/>
            <rFont val="Tahoma"/>
            <family val="2"/>
          </rPr>
          <t xml:space="preserve"> Calculated from premium over official rate (zero).</t>
        </r>
      </text>
    </comment>
    <comment ref="IA36" authorId="0">
      <text>
        <r>
          <rPr>
            <b/>
            <sz val="8"/>
            <color indexed="81"/>
            <rFont val="Tahoma"/>
            <family val="2"/>
          </rPr>
          <t>Kurt Schuler:</t>
        </r>
        <r>
          <rPr>
            <sz val="8"/>
            <color indexed="81"/>
            <rFont val="Tahoma"/>
            <family val="2"/>
          </rPr>
          <t xml:space="preserve"> Calculated from premium over official rate (zero).</t>
        </r>
      </text>
    </comment>
    <comment ref="BC37" authorId="0">
      <text>
        <r>
          <rPr>
            <b/>
            <sz val="8"/>
            <color indexed="81"/>
            <rFont val="Tahoma"/>
            <family val="2"/>
          </rPr>
          <t>Kurt Schuler:</t>
        </r>
        <r>
          <rPr>
            <sz val="8"/>
            <color indexed="81"/>
            <rFont val="Tahoma"/>
            <family val="2"/>
          </rPr>
          <t xml:space="preserve"> Calculated from premium over official rate (zero).</t>
        </r>
      </text>
    </comment>
    <comment ref="BJ37" authorId="0">
      <text>
        <r>
          <rPr>
            <b/>
            <sz val="8"/>
            <color indexed="81"/>
            <rFont val="Tahoma"/>
            <family val="2"/>
          </rPr>
          <t>Kurt Schuler:</t>
        </r>
        <r>
          <rPr>
            <sz val="8"/>
            <color indexed="81"/>
            <rFont val="Tahoma"/>
            <family val="2"/>
          </rPr>
          <t xml:space="preserve"> Calculated from premium over official rate (zero).</t>
        </r>
      </text>
    </comment>
    <comment ref="BM37" authorId="0">
      <text>
        <r>
          <rPr>
            <b/>
            <sz val="8"/>
            <color indexed="81"/>
            <rFont val="Tahoma"/>
            <family val="2"/>
          </rPr>
          <t>Kurt Schuler:</t>
        </r>
        <r>
          <rPr>
            <sz val="8"/>
            <color indexed="81"/>
            <rFont val="Tahoma"/>
            <family val="2"/>
          </rPr>
          <t xml:space="preserve"> Calculated from premium over official rate (zero).</t>
        </r>
      </text>
    </comment>
    <comment ref="CP37" authorId="0">
      <text>
        <r>
          <rPr>
            <b/>
            <sz val="8"/>
            <color indexed="81"/>
            <rFont val="Tahoma"/>
            <family val="2"/>
          </rPr>
          <t>Kurt Schuler:</t>
        </r>
        <r>
          <rPr>
            <sz val="8"/>
            <color indexed="81"/>
            <rFont val="Tahoma"/>
            <family val="2"/>
          </rPr>
          <t xml:space="preserve"> Calculated from premium over official rate (zero).</t>
        </r>
      </text>
    </comment>
    <comment ref="CQ37" authorId="0">
      <text>
        <r>
          <rPr>
            <b/>
            <sz val="8"/>
            <color indexed="81"/>
            <rFont val="Tahoma"/>
            <family val="2"/>
          </rPr>
          <t>Kurt Schuler:</t>
        </r>
        <r>
          <rPr>
            <sz val="8"/>
            <color indexed="81"/>
            <rFont val="Tahoma"/>
            <family val="2"/>
          </rPr>
          <t xml:space="preserve"> Calculated from premium over official rate (zero).</t>
        </r>
      </text>
    </comment>
    <comment ref="FP37" authorId="0">
      <text>
        <r>
          <rPr>
            <b/>
            <sz val="8"/>
            <color indexed="81"/>
            <rFont val="Tahoma"/>
            <family val="2"/>
          </rPr>
          <t>Kurt Schuler:</t>
        </r>
        <r>
          <rPr>
            <sz val="8"/>
            <color indexed="81"/>
            <rFont val="Tahoma"/>
            <family val="2"/>
          </rPr>
          <t xml:space="preserve"> Calculated from premium over official rate (zero).</t>
        </r>
      </text>
    </comment>
    <comment ref="IA37" authorId="0">
      <text>
        <r>
          <rPr>
            <b/>
            <sz val="8"/>
            <color indexed="81"/>
            <rFont val="Tahoma"/>
            <family val="2"/>
          </rPr>
          <t>Kurt Schuler:</t>
        </r>
        <r>
          <rPr>
            <sz val="8"/>
            <color indexed="81"/>
            <rFont val="Tahoma"/>
            <family val="2"/>
          </rPr>
          <t xml:space="preserve"> Calculated from premium over official rate (zero).</t>
        </r>
      </text>
    </comment>
    <comment ref="BC38" authorId="0">
      <text>
        <r>
          <rPr>
            <b/>
            <sz val="8"/>
            <color indexed="81"/>
            <rFont val="Tahoma"/>
            <family val="2"/>
          </rPr>
          <t>Kurt Schuler:</t>
        </r>
        <r>
          <rPr>
            <sz val="8"/>
            <color indexed="81"/>
            <rFont val="Tahoma"/>
            <family val="2"/>
          </rPr>
          <t xml:space="preserve"> Calculated from premium over official rate (zero).</t>
        </r>
      </text>
    </comment>
    <comment ref="BJ38" authorId="0">
      <text>
        <r>
          <rPr>
            <b/>
            <sz val="8"/>
            <color indexed="81"/>
            <rFont val="Tahoma"/>
            <family val="2"/>
          </rPr>
          <t>Kurt Schuler:</t>
        </r>
        <r>
          <rPr>
            <sz val="8"/>
            <color indexed="81"/>
            <rFont val="Tahoma"/>
            <family val="2"/>
          </rPr>
          <t xml:space="preserve"> Calculated from premium over official rate (zero).</t>
        </r>
      </text>
    </comment>
    <comment ref="BM38" authorId="0">
      <text>
        <r>
          <rPr>
            <b/>
            <sz val="8"/>
            <color indexed="81"/>
            <rFont val="Tahoma"/>
            <family val="2"/>
          </rPr>
          <t>Kurt Schuler:</t>
        </r>
        <r>
          <rPr>
            <sz val="8"/>
            <color indexed="81"/>
            <rFont val="Tahoma"/>
            <family val="2"/>
          </rPr>
          <t xml:space="preserve"> Calculated from premium over official rate (zero).</t>
        </r>
      </text>
    </comment>
    <comment ref="CP38" authorId="0">
      <text>
        <r>
          <rPr>
            <b/>
            <sz val="8"/>
            <color indexed="81"/>
            <rFont val="Tahoma"/>
            <family val="2"/>
          </rPr>
          <t>Kurt Schuler:</t>
        </r>
        <r>
          <rPr>
            <sz val="8"/>
            <color indexed="81"/>
            <rFont val="Tahoma"/>
            <family val="2"/>
          </rPr>
          <t xml:space="preserve"> Calculated from premium over official rate (zero).</t>
        </r>
      </text>
    </comment>
    <comment ref="CQ38" authorId="0">
      <text>
        <r>
          <rPr>
            <b/>
            <sz val="8"/>
            <color indexed="81"/>
            <rFont val="Tahoma"/>
            <family val="2"/>
          </rPr>
          <t>Kurt Schuler:</t>
        </r>
        <r>
          <rPr>
            <sz val="8"/>
            <color indexed="81"/>
            <rFont val="Tahoma"/>
            <family val="2"/>
          </rPr>
          <t xml:space="preserve"> Calculated from premium over official rate (zero).</t>
        </r>
      </text>
    </comment>
    <comment ref="FP38" authorId="0">
      <text>
        <r>
          <rPr>
            <b/>
            <sz val="8"/>
            <color indexed="81"/>
            <rFont val="Tahoma"/>
            <family val="2"/>
          </rPr>
          <t>Kurt Schuler:</t>
        </r>
        <r>
          <rPr>
            <sz val="8"/>
            <color indexed="81"/>
            <rFont val="Tahoma"/>
            <family val="2"/>
          </rPr>
          <t xml:space="preserve"> Calculated from premium over official rate (zero).</t>
        </r>
      </text>
    </comment>
    <comment ref="IA38" authorId="0">
      <text>
        <r>
          <rPr>
            <b/>
            <sz val="8"/>
            <color indexed="81"/>
            <rFont val="Tahoma"/>
            <family val="2"/>
          </rPr>
          <t>Kurt Schuler:</t>
        </r>
        <r>
          <rPr>
            <sz val="8"/>
            <color indexed="81"/>
            <rFont val="Tahoma"/>
            <family val="2"/>
          </rPr>
          <t xml:space="preserve"> Calculated from premium over official rate (zero).</t>
        </r>
      </text>
    </comment>
    <comment ref="BC39" authorId="0">
      <text>
        <r>
          <rPr>
            <b/>
            <sz val="8"/>
            <color indexed="81"/>
            <rFont val="Tahoma"/>
            <family val="2"/>
          </rPr>
          <t>Kurt Schuler:</t>
        </r>
        <r>
          <rPr>
            <sz val="8"/>
            <color indexed="81"/>
            <rFont val="Tahoma"/>
            <family val="2"/>
          </rPr>
          <t xml:space="preserve"> Calculated from premium over official rate (zero).</t>
        </r>
      </text>
    </comment>
    <comment ref="BJ39" authorId="0">
      <text>
        <r>
          <rPr>
            <b/>
            <sz val="8"/>
            <color indexed="81"/>
            <rFont val="Tahoma"/>
            <family val="2"/>
          </rPr>
          <t>Kurt Schuler:</t>
        </r>
        <r>
          <rPr>
            <sz val="8"/>
            <color indexed="81"/>
            <rFont val="Tahoma"/>
            <family val="2"/>
          </rPr>
          <t xml:space="preserve"> Calculated from premium over official rate (zero).</t>
        </r>
      </text>
    </comment>
    <comment ref="BM39" authorId="0">
      <text>
        <r>
          <rPr>
            <b/>
            <sz val="8"/>
            <color indexed="81"/>
            <rFont val="Tahoma"/>
            <family val="2"/>
          </rPr>
          <t>Kurt Schuler:</t>
        </r>
        <r>
          <rPr>
            <sz val="8"/>
            <color indexed="81"/>
            <rFont val="Tahoma"/>
            <family val="2"/>
          </rPr>
          <t xml:space="preserve"> Calculated from premium over official rate (zero).</t>
        </r>
      </text>
    </comment>
    <comment ref="CP39" authorId="0">
      <text>
        <r>
          <rPr>
            <b/>
            <sz val="8"/>
            <color indexed="81"/>
            <rFont val="Tahoma"/>
            <family val="2"/>
          </rPr>
          <t>Kurt Schuler:</t>
        </r>
        <r>
          <rPr>
            <sz val="8"/>
            <color indexed="81"/>
            <rFont val="Tahoma"/>
            <family val="2"/>
          </rPr>
          <t xml:space="preserve"> Calculated from premium over official rate (zero).</t>
        </r>
      </text>
    </comment>
    <comment ref="CQ39" authorId="0">
      <text>
        <r>
          <rPr>
            <b/>
            <sz val="8"/>
            <color indexed="81"/>
            <rFont val="Tahoma"/>
            <family val="2"/>
          </rPr>
          <t>Kurt Schuler:</t>
        </r>
        <r>
          <rPr>
            <sz val="8"/>
            <color indexed="81"/>
            <rFont val="Tahoma"/>
            <family val="2"/>
          </rPr>
          <t xml:space="preserve"> Calculated from premium over official rate (zero).</t>
        </r>
      </text>
    </comment>
    <comment ref="IA39" authorId="0">
      <text>
        <r>
          <rPr>
            <b/>
            <sz val="8"/>
            <color indexed="81"/>
            <rFont val="Tahoma"/>
            <family val="2"/>
          </rPr>
          <t>Kurt Schuler:</t>
        </r>
        <r>
          <rPr>
            <sz val="8"/>
            <color indexed="81"/>
            <rFont val="Tahoma"/>
            <family val="2"/>
          </rPr>
          <t xml:space="preserve"> Calculated from premium over official rate (zero).</t>
        </r>
      </text>
    </comment>
    <comment ref="BC40" authorId="0">
      <text>
        <r>
          <rPr>
            <b/>
            <sz val="8"/>
            <color indexed="81"/>
            <rFont val="Tahoma"/>
            <family val="2"/>
          </rPr>
          <t>Kurt Schuler:</t>
        </r>
        <r>
          <rPr>
            <sz val="8"/>
            <color indexed="81"/>
            <rFont val="Tahoma"/>
            <family val="2"/>
          </rPr>
          <t xml:space="preserve"> Calculated from premium over official rate (zero).</t>
        </r>
      </text>
    </comment>
    <comment ref="BJ40" authorId="0">
      <text>
        <r>
          <rPr>
            <b/>
            <sz val="8"/>
            <color indexed="81"/>
            <rFont val="Tahoma"/>
            <family val="2"/>
          </rPr>
          <t>Kurt Schuler:</t>
        </r>
        <r>
          <rPr>
            <sz val="8"/>
            <color indexed="81"/>
            <rFont val="Tahoma"/>
            <family val="2"/>
          </rPr>
          <t xml:space="preserve"> Calculated from premium over official rate (zero).</t>
        </r>
      </text>
    </comment>
    <comment ref="BM40" authorId="0">
      <text>
        <r>
          <rPr>
            <b/>
            <sz val="8"/>
            <color indexed="81"/>
            <rFont val="Tahoma"/>
            <family val="2"/>
          </rPr>
          <t>Kurt Schuler:</t>
        </r>
        <r>
          <rPr>
            <sz val="8"/>
            <color indexed="81"/>
            <rFont val="Tahoma"/>
            <family val="2"/>
          </rPr>
          <t xml:space="preserve"> Calculated from premium over official rate (zero).</t>
        </r>
      </text>
    </comment>
    <comment ref="CP40" authorId="0">
      <text>
        <r>
          <rPr>
            <b/>
            <sz val="8"/>
            <color indexed="81"/>
            <rFont val="Tahoma"/>
            <family val="2"/>
          </rPr>
          <t>Kurt Schuler:</t>
        </r>
        <r>
          <rPr>
            <sz val="8"/>
            <color indexed="81"/>
            <rFont val="Tahoma"/>
            <family val="2"/>
          </rPr>
          <t xml:space="preserve"> Calculated from premium over official rate (zero).</t>
        </r>
      </text>
    </comment>
    <comment ref="CQ40" authorId="0">
      <text>
        <r>
          <rPr>
            <b/>
            <sz val="8"/>
            <color indexed="81"/>
            <rFont val="Tahoma"/>
            <family val="2"/>
          </rPr>
          <t>Kurt Schuler:</t>
        </r>
        <r>
          <rPr>
            <sz val="8"/>
            <color indexed="81"/>
            <rFont val="Tahoma"/>
            <family val="2"/>
          </rPr>
          <t xml:space="preserve"> Calculated from premium over official rate (zero).</t>
        </r>
      </text>
    </comment>
    <comment ref="IA40" authorId="0">
      <text>
        <r>
          <rPr>
            <b/>
            <sz val="8"/>
            <color indexed="81"/>
            <rFont val="Tahoma"/>
            <family val="2"/>
          </rPr>
          <t>Kurt Schuler:</t>
        </r>
        <r>
          <rPr>
            <sz val="8"/>
            <color indexed="81"/>
            <rFont val="Tahoma"/>
            <family val="2"/>
          </rPr>
          <t xml:space="preserve"> Calculated from premium over official rate (zero).</t>
        </r>
      </text>
    </comment>
    <comment ref="BC41" authorId="0">
      <text>
        <r>
          <rPr>
            <b/>
            <sz val="8"/>
            <color indexed="81"/>
            <rFont val="Tahoma"/>
            <family val="2"/>
          </rPr>
          <t>Kurt Schuler:</t>
        </r>
        <r>
          <rPr>
            <sz val="8"/>
            <color indexed="81"/>
            <rFont val="Tahoma"/>
            <family val="2"/>
          </rPr>
          <t xml:space="preserve"> Calculated from premium over official rate (zero).</t>
        </r>
      </text>
    </comment>
    <comment ref="BJ41" authorId="0">
      <text>
        <r>
          <rPr>
            <b/>
            <sz val="8"/>
            <color indexed="81"/>
            <rFont val="Tahoma"/>
            <family val="2"/>
          </rPr>
          <t>Kurt Schuler:</t>
        </r>
        <r>
          <rPr>
            <sz val="8"/>
            <color indexed="81"/>
            <rFont val="Tahoma"/>
            <family val="2"/>
          </rPr>
          <t xml:space="preserve"> Calculated from premium over official rate (zero).</t>
        </r>
      </text>
    </comment>
    <comment ref="BM41" authorId="0">
      <text>
        <r>
          <rPr>
            <b/>
            <sz val="8"/>
            <color indexed="81"/>
            <rFont val="Tahoma"/>
            <family val="2"/>
          </rPr>
          <t>Kurt Schuler:</t>
        </r>
        <r>
          <rPr>
            <sz val="8"/>
            <color indexed="81"/>
            <rFont val="Tahoma"/>
            <family val="2"/>
          </rPr>
          <t xml:space="preserve"> Calculated from premium over official rate (zero).</t>
        </r>
      </text>
    </comment>
    <comment ref="CP41" authorId="0">
      <text>
        <r>
          <rPr>
            <b/>
            <sz val="8"/>
            <color indexed="81"/>
            <rFont val="Tahoma"/>
            <family val="2"/>
          </rPr>
          <t>Kurt Schuler:</t>
        </r>
        <r>
          <rPr>
            <sz val="8"/>
            <color indexed="81"/>
            <rFont val="Tahoma"/>
            <family val="2"/>
          </rPr>
          <t xml:space="preserve"> Calculated from premium over official rate (zero).</t>
        </r>
      </text>
    </comment>
    <comment ref="CQ41" authorId="0">
      <text>
        <r>
          <rPr>
            <b/>
            <sz val="8"/>
            <color indexed="81"/>
            <rFont val="Tahoma"/>
            <family val="2"/>
          </rPr>
          <t>Kurt Schuler:</t>
        </r>
        <r>
          <rPr>
            <sz val="8"/>
            <color indexed="81"/>
            <rFont val="Tahoma"/>
            <family val="2"/>
          </rPr>
          <t xml:space="preserve"> Calculated from premium over official rate (zero).</t>
        </r>
      </text>
    </comment>
    <comment ref="IA41" authorId="0">
      <text>
        <r>
          <rPr>
            <b/>
            <sz val="8"/>
            <color indexed="81"/>
            <rFont val="Tahoma"/>
            <family val="2"/>
          </rPr>
          <t>Kurt Schuler:</t>
        </r>
        <r>
          <rPr>
            <sz val="8"/>
            <color indexed="81"/>
            <rFont val="Tahoma"/>
            <family val="2"/>
          </rPr>
          <t xml:space="preserve"> Calculated from premium over official rate (zero).</t>
        </r>
      </text>
    </comment>
    <comment ref="BC42" authorId="0">
      <text>
        <r>
          <rPr>
            <b/>
            <sz val="8"/>
            <color indexed="81"/>
            <rFont val="Tahoma"/>
            <family val="2"/>
          </rPr>
          <t>Kurt Schuler:</t>
        </r>
        <r>
          <rPr>
            <sz val="8"/>
            <color indexed="81"/>
            <rFont val="Tahoma"/>
            <family val="2"/>
          </rPr>
          <t xml:space="preserve"> Calculated from premium over official rate (zero).</t>
        </r>
      </text>
    </comment>
    <comment ref="BJ42" authorId="0">
      <text>
        <r>
          <rPr>
            <b/>
            <sz val="8"/>
            <color indexed="81"/>
            <rFont val="Tahoma"/>
            <family val="2"/>
          </rPr>
          <t>Kurt Schuler:</t>
        </r>
        <r>
          <rPr>
            <sz val="8"/>
            <color indexed="81"/>
            <rFont val="Tahoma"/>
            <family val="2"/>
          </rPr>
          <t xml:space="preserve"> Calculated from premium over official rate (zero).</t>
        </r>
      </text>
    </comment>
    <comment ref="BM42" authorId="0">
      <text>
        <r>
          <rPr>
            <b/>
            <sz val="8"/>
            <color indexed="81"/>
            <rFont val="Tahoma"/>
            <family val="2"/>
          </rPr>
          <t>Kurt Schuler:</t>
        </r>
        <r>
          <rPr>
            <sz val="8"/>
            <color indexed="81"/>
            <rFont val="Tahoma"/>
            <family val="2"/>
          </rPr>
          <t xml:space="preserve"> Calculated from premium over official rate (zero).</t>
        </r>
      </text>
    </comment>
    <comment ref="CP42" authorId="0">
      <text>
        <r>
          <rPr>
            <b/>
            <sz val="8"/>
            <color indexed="81"/>
            <rFont val="Tahoma"/>
            <family val="2"/>
          </rPr>
          <t>Kurt Schuler:</t>
        </r>
        <r>
          <rPr>
            <sz val="8"/>
            <color indexed="81"/>
            <rFont val="Tahoma"/>
            <family val="2"/>
          </rPr>
          <t xml:space="preserve"> Calculated from premium over official rate (zero).</t>
        </r>
      </text>
    </comment>
    <comment ref="CQ42" authorId="0">
      <text>
        <r>
          <rPr>
            <b/>
            <sz val="8"/>
            <color indexed="81"/>
            <rFont val="Tahoma"/>
            <family val="2"/>
          </rPr>
          <t>Kurt Schuler:</t>
        </r>
        <r>
          <rPr>
            <sz val="8"/>
            <color indexed="81"/>
            <rFont val="Tahoma"/>
            <family val="2"/>
          </rPr>
          <t xml:space="preserve"> Calculated from premium over official rate (zero).</t>
        </r>
      </text>
    </comment>
    <comment ref="IA42" authorId="0">
      <text>
        <r>
          <rPr>
            <b/>
            <sz val="8"/>
            <color indexed="81"/>
            <rFont val="Tahoma"/>
            <family val="2"/>
          </rPr>
          <t>Kurt Schuler:</t>
        </r>
        <r>
          <rPr>
            <sz val="8"/>
            <color indexed="81"/>
            <rFont val="Tahoma"/>
            <family val="2"/>
          </rPr>
          <t xml:space="preserve"> Calculated from premium over official rate (zero).</t>
        </r>
      </text>
    </comment>
    <comment ref="BC43" authorId="0">
      <text>
        <r>
          <rPr>
            <b/>
            <sz val="8"/>
            <color indexed="81"/>
            <rFont val="Tahoma"/>
            <family val="2"/>
          </rPr>
          <t>Kurt Schuler:</t>
        </r>
        <r>
          <rPr>
            <sz val="8"/>
            <color indexed="81"/>
            <rFont val="Tahoma"/>
            <family val="2"/>
          </rPr>
          <t xml:space="preserve"> Calculated from premium over official rate (zero).</t>
        </r>
      </text>
    </comment>
    <comment ref="BJ43" authorId="0">
      <text>
        <r>
          <rPr>
            <b/>
            <sz val="8"/>
            <color indexed="81"/>
            <rFont val="Tahoma"/>
            <family val="2"/>
          </rPr>
          <t>Kurt Schuler:</t>
        </r>
        <r>
          <rPr>
            <sz val="8"/>
            <color indexed="81"/>
            <rFont val="Tahoma"/>
            <family val="2"/>
          </rPr>
          <t xml:space="preserve"> Calculated from premium over official rate (zero).</t>
        </r>
      </text>
    </comment>
    <comment ref="BM43" authorId="0">
      <text>
        <r>
          <rPr>
            <b/>
            <sz val="8"/>
            <color indexed="81"/>
            <rFont val="Tahoma"/>
            <family val="2"/>
          </rPr>
          <t>Kurt Schuler:</t>
        </r>
        <r>
          <rPr>
            <sz val="8"/>
            <color indexed="81"/>
            <rFont val="Tahoma"/>
            <family val="2"/>
          </rPr>
          <t xml:space="preserve"> Calculated from premium over official rate (zero).</t>
        </r>
      </text>
    </comment>
    <comment ref="CP43" authorId="0">
      <text>
        <r>
          <rPr>
            <b/>
            <sz val="8"/>
            <color indexed="81"/>
            <rFont val="Tahoma"/>
            <family val="2"/>
          </rPr>
          <t>Kurt Schuler:</t>
        </r>
        <r>
          <rPr>
            <sz val="8"/>
            <color indexed="81"/>
            <rFont val="Tahoma"/>
            <family val="2"/>
          </rPr>
          <t xml:space="preserve"> Calculated from premium over official rate (zero).</t>
        </r>
      </text>
    </comment>
    <comment ref="CQ43" authorId="0">
      <text>
        <r>
          <rPr>
            <b/>
            <sz val="8"/>
            <color indexed="81"/>
            <rFont val="Tahoma"/>
            <family val="2"/>
          </rPr>
          <t>Kurt Schuler:</t>
        </r>
        <r>
          <rPr>
            <sz val="8"/>
            <color indexed="81"/>
            <rFont val="Tahoma"/>
            <family val="2"/>
          </rPr>
          <t xml:space="preserve"> Calculated from premium over official rate (zero).</t>
        </r>
      </text>
    </comment>
    <comment ref="IA43" authorId="0">
      <text>
        <r>
          <rPr>
            <b/>
            <sz val="8"/>
            <color indexed="81"/>
            <rFont val="Tahoma"/>
            <family val="2"/>
          </rPr>
          <t>Kurt Schuler:</t>
        </r>
        <r>
          <rPr>
            <sz val="8"/>
            <color indexed="81"/>
            <rFont val="Tahoma"/>
            <family val="2"/>
          </rPr>
          <t xml:space="preserve"> Calculated from premium over official rate (zero).</t>
        </r>
      </text>
    </comment>
    <comment ref="BC44" authorId="0">
      <text>
        <r>
          <rPr>
            <b/>
            <sz val="8"/>
            <color indexed="81"/>
            <rFont val="Tahoma"/>
            <family val="2"/>
          </rPr>
          <t>Kurt Schuler:</t>
        </r>
        <r>
          <rPr>
            <sz val="8"/>
            <color indexed="81"/>
            <rFont val="Tahoma"/>
            <family val="2"/>
          </rPr>
          <t xml:space="preserve"> Calculated from premium over official rate (zero).</t>
        </r>
      </text>
    </comment>
    <comment ref="BJ44" authorId="0">
      <text>
        <r>
          <rPr>
            <b/>
            <sz val="8"/>
            <color indexed="81"/>
            <rFont val="Tahoma"/>
            <family val="2"/>
          </rPr>
          <t>Kurt Schuler:</t>
        </r>
        <r>
          <rPr>
            <sz val="8"/>
            <color indexed="81"/>
            <rFont val="Tahoma"/>
            <family val="2"/>
          </rPr>
          <t xml:space="preserve"> Calculated from premium over official rate (zero).</t>
        </r>
      </text>
    </comment>
    <comment ref="BM44" authorId="0">
      <text>
        <r>
          <rPr>
            <b/>
            <sz val="8"/>
            <color indexed="81"/>
            <rFont val="Tahoma"/>
            <family val="2"/>
          </rPr>
          <t>Kurt Schuler:</t>
        </r>
        <r>
          <rPr>
            <sz val="8"/>
            <color indexed="81"/>
            <rFont val="Tahoma"/>
            <family val="2"/>
          </rPr>
          <t xml:space="preserve"> Calculated from premium over official rate (zero).</t>
        </r>
      </text>
    </comment>
    <comment ref="CP44" authorId="0">
      <text>
        <r>
          <rPr>
            <b/>
            <sz val="8"/>
            <color indexed="81"/>
            <rFont val="Tahoma"/>
            <family val="2"/>
          </rPr>
          <t>Kurt Schuler:</t>
        </r>
        <r>
          <rPr>
            <sz val="8"/>
            <color indexed="81"/>
            <rFont val="Tahoma"/>
            <family val="2"/>
          </rPr>
          <t xml:space="preserve"> Calculated from premium over official rate (zero).</t>
        </r>
      </text>
    </comment>
    <comment ref="CQ44" authorId="0">
      <text>
        <r>
          <rPr>
            <b/>
            <sz val="8"/>
            <color indexed="81"/>
            <rFont val="Tahoma"/>
            <family val="2"/>
          </rPr>
          <t>Kurt Schuler:</t>
        </r>
        <r>
          <rPr>
            <sz val="8"/>
            <color indexed="81"/>
            <rFont val="Tahoma"/>
            <family val="2"/>
          </rPr>
          <t xml:space="preserve"> Calculated from premium over official rate (zero).</t>
        </r>
      </text>
    </comment>
    <comment ref="IA44" authorId="0">
      <text>
        <r>
          <rPr>
            <b/>
            <sz val="8"/>
            <color indexed="81"/>
            <rFont val="Tahoma"/>
            <family val="2"/>
          </rPr>
          <t>Kurt Schuler:</t>
        </r>
        <r>
          <rPr>
            <sz val="8"/>
            <color indexed="81"/>
            <rFont val="Tahoma"/>
            <family val="2"/>
          </rPr>
          <t xml:space="preserve"> Calculated from premium over official rate (zero).</t>
        </r>
      </text>
    </comment>
    <comment ref="BC45" authorId="0">
      <text>
        <r>
          <rPr>
            <b/>
            <sz val="8"/>
            <color indexed="81"/>
            <rFont val="Tahoma"/>
            <family val="2"/>
          </rPr>
          <t>Kurt Schuler:</t>
        </r>
        <r>
          <rPr>
            <sz val="8"/>
            <color indexed="81"/>
            <rFont val="Tahoma"/>
            <family val="2"/>
          </rPr>
          <t xml:space="preserve"> Calculated from premium over official rate (zero).</t>
        </r>
      </text>
    </comment>
    <comment ref="BJ45" authorId="0">
      <text>
        <r>
          <rPr>
            <b/>
            <sz val="8"/>
            <color indexed="81"/>
            <rFont val="Tahoma"/>
            <family val="2"/>
          </rPr>
          <t>Kurt Schuler:</t>
        </r>
        <r>
          <rPr>
            <sz val="8"/>
            <color indexed="81"/>
            <rFont val="Tahoma"/>
            <family val="2"/>
          </rPr>
          <t xml:space="preserve"> Calculated from premium over official rate (zero).</t>
        </r>
      </text>
    </comment>
    <comment ref="BM45" authorId="0">
      <text>
        <r>
          <rPr>
            <b/>
            <sz val="8"/>
            <color indexed="81"/>
            <rFont val="Tahoma"/>
            <family val="2"/>
          </rPr>
          <t>Kurt Schuler:</t>
        </r>
        <r>
          <rPr>
            <sz val="8"/>
            <color indexed="81"/>
            <rFont val="Tahoma"/>
            <family val="2"/>
          </rPr>
          <t xml:space="preserve"> Calculated from premium over official rate (zero).</t>
        </r>
      </text>
    </comment>
    <comment ref="CP45" authorId="0">
      <text>
        <r>
          <rPr>
            <b/>
            <sz val="8"/>
            <color indexed="81"/>
            <rFont val="Tahoma"/>
            <family val="2"/>
          </rPr>
          <t>Kurt Schuler:</t>
        </r>
        <r>
          <rPr>
            <sz val="8"/>
            <color indexed="81"/>
            <rFont val="Tahoma"/>
            <family val="2"/>
          </rPr>
          <t xml:space="preserve"> Calculated from premium over official rate (zero).</t>
        </r>
      </text>
    </comment>
    <comment ref="CQ45" authorId="0">
      <text>
        <r>
          <rPr>
            <b/>
            <sz val="8"/>
            <color indexed="81"/>
            <rFont val="Tahoma"/>
            <family val="2"/>
          </rPr>
          <t>Kurt Schuler:</t>
        </r>
        <r>
          <rPr>
            <sz val="8"/>
            <color indexed="81"/>
            <rFont val="Tahoma"/>
            <family val="2"/>
          </rPr>
          <t xml:space="preserve"> Calculated from premium over official rate (zero).</t>
        </r>
      </text>
    </comment>
    <comment ref="IA45" authorId="0">
      <text>
        <r>
          <rPr>
            <b/>
            <sz val="8"/>
            <color indexed="81"/>
            <rFont val="Tahoma"/>
            <family val="2"/>
          </rPr>
          <t>Kurt Schuler:</t>
        </r>
        <r>
          <rPr>
            <sz val="8"/>
            <color indexed="81"/>
            <rFont val="Tahoma"/>
            <family val="2"/>
          </rPr>
          <t xml:space="preserve"> Calculated from premium over official rate (zero).</t>
        </r>
      </text>
    </comment>
    <comment ref="BC46" authorId="0">
      <text>
        <r>
          <rPr>
            <b/>
            <sz val="8"/>
            <color indexed="81"/>
            <rFont val="Tahoma"/>
            <family val="2"/>
          </rPr>
          <t>Kurt Schuler:</t>
        </r>
        <r>
          <rPr>
            <sz val="8"/>
            <color indexed="81"/>
            <rFont val="Tahoma"/>
            <family val="2"/>
          </rPr>
          <t xml:space="preserve"> Calculated from premium over official rate (zero).</t>
        </r>
      </text>
    </comment>
    <comment ref="BJ46" authorId="0">
      <text>
        <r>
          <rPr>
            <b/>
            <sz val="8"/>
            <color indexed="81"/>
            <rFont val="Tahoma"/>
            <family val="2"/>
          </rPr>
          <t>Kurt Schuler:</t>
        </r>
        <r>
          <rPr>
            <sz val="8"/>
            <color indexed="81"/>
            <rFont val="Tahoma"/>
            <family val="2"/>
          </rPr>
          <t xml:space="preserve"> Calculated from premium over official rate (zero).</t>
        </r>
      </text>
    </comment>
    <comment ref="BM46" authorId="0">
      <text>
        <r>
          <rPr>
            <b/>
            <sz val="8"/>
            <color indexed="81"/>
            <rFont val="Tahoma"/>
            <family val="2"/>
          </rPr>
          <t>Kurt Schuler:</t>
        </r>
        <r>
          <rPr>
            <sz val="8"/>
            <color indexed="81"/>
            <rFont val="Tahoma"/>
            <family val="2"/>
          </rPr>
          <t xml:space="preserve"> Calculated from premium over official rate (zero).</t>
        </r>
      </text>
    </comment>
    <comment ref="CP46" authorId="0">
      <text>
        <r>
          <rPr>
            <b/>
            <sz val="8"/>
            <color indexed="81"/>
            <rFont val="Tahoma"/>
            <family val="2"/>
          </rPr>
          <t>Kurt Schuler:</t>
        </r>
        <r>
          <rPr>
            <sz val="8"/>
            <color indexed="81"/>
            <rFont val="Tahoma"/>
            <family val="2"/>
          </rPr>
          <t xml:space="preserve"> Calculated from premium over official rate (zero).</t>
        </r>
      </text>
    </comment>
    <comment ref="CQ46" authorId="0">
      <text>
        <r>
          <rPr>
            <b/>
            <sz val="8"/>
            <color indexed="81"/>
            <rFont val="Tahoma"/>
            <family val="2"/>
          </rPr>
          <t>Kurt Schuler:</t>
        </r>
        <r>
          <rPr>
            <sz val="8"/>
            <color indexed="81"/>
            <rFont val="Tahoma"/>
            <family val="2"/>
          </rPr>
          <t xml:space="preserve"> Calculated from premium over official rate (zero).</t>
        </r>
      </text>
    </comment>
    <comment ref="IA46" authorId="0">
      <text>
        <r>
          <rPr>
            <b/>
            <sz val="8"/>
            <color indexed="81"/>
            <rFont val="Tahoma"/>
            <family val="2"/>
          </rPr>
          <t>Kurt Schuler:</t>
        </r>
        <r>
          <rPr>
            <sz val="8"/>
            <color indexed="81"/>
            <rFont val="Tahoma"/>
            <family val="2"/>
          </rPr>
          <t xml:space="preserve"> Calculated from premium over official rate (zero).</t>
        </r>
      </text>
    </comment>
    <comment ref="AR47" authorId="0">
      <text>
        <r>
          <rPr>
            <b/>
            <sz val="8"/>
            <color indexed="81"/>
            <rFont val="Tahoma"/>
            <family val="2"/>
          </rPr>
          <t>Kurt Schuler:</t>
        </r>
        <r>
          <rPr>
            <sz val="8"/>
            <color indexed="81"/>
            <rFont val="Tahoma"/>
            <family val="2"/>
          </rPr>
          <t xml:space="preserve"> For Nationalist currency. Ilzetzky, Reinhart, and Rogoff say 2.02380952380952, apparently for the new Communist currency.</t>
        </r>
        <r>
          <rPr>
            <sz val="8"/>
            <color indexed="81"/>
            <rFont val="Tahoma"/>
            <family val="2"/>
          </rPr>
          <t xml:space="preserve">
</t>
        </r>
      </text>
    </comment>
    <comment ref="BC47" authorId="0">
      <text>
        <r>
          <rPr>
            <b/>
            <sz val="8"/>
            <color indexed="81"/>
            <rFont val="Tahoma"/>
            <family val="2"/>
          </rPr>
          <t>Kurt Schuler:</t>
        </r>
        <r>
          <rPr>
            <sz val="8"/>
            <color indexed="81"/>
            <rFont val="Tahoma"/>
            <family val="2"/>
          </rPr>
          <t xml:space="preserve"> Calculated from premium over official rate (zero).</t>
        </r>
      </text>
    </comment>
    <comment ref="BJ47" authorId="0">
      <text>
        <r>
          <rPr>
            <b/>
            <sz val="8"/>
            <color indexed="81"/>
            <rFont val="Tahoma"/>
            <family val="2"/>
          </rPr>
          <t>Kurt Schuler:</t>
        </r>
        <r>
          <rPr>
            <sz val="8"/>
            <color indexed="81"/>
            <rFont val="Tahoma"/>
            <family val="2"/>
          </rPr>
          <t xml:space="preserve"> Calculated from premium over official rate (zero).</t>
        </r>
      </text>
    </comment>
    <comment ref="BM47" authorId="0">
      <text>
        <r>
          <rPr>
            <b/>
            <sz val="8"/>
            <color indexed="81"/>
            <rFont val="Tahoma"/>
            <family val="2"/>
          </rPr>
          <t>Kurt Schuler:</t>
        </r>
        <r>
          <rPr>
            <sz val="8"/>
            <color indexed="81"/>
            <rFont val="Tahoma"/>
            <family val="2"/>
          </rPr>
          <t xml:space="preserve"> Calculated from premium over official rate (zero).</t>
        </r>
      </text>
    </comment>
    <comment ref="CP47" authorId="0">
      <text>
        <r>
          <rPr>
            <b/>
            <sz val="8"/>
            <color indexed="81"/>
            <rFont val="Tahoma"/>
            <family val="2"/>
          </rPr>
          <t>Kurt Schuler:</t>
        </r>
        <r>
          <rPr>
            <sz val="8"/>
            <color indexed="81"/>
            <rFont val="Tahoma"/>
            <family val="2"/>
          </rPr>
          <t xml:space="preserve"> Calculated from premium over official rate (zero).</t>
        </r>
      </text>
    </comment>
    <comment ref="CQ47" authorId="0">
      <text>
        <r>
          <rPr>
            <b/>
            <sz val="8"/>
            <color indexed="81"/>
            <rFont val="Tahoma"/>
            <family val="2"/>
          </rPr>
          <t>Kurt Schuler:</t>
        </r>
        <r>
          <rPr>
            <sz val="8"/>
            <color indexed="81"/>
            <rFont val="Tahoma"/>
            <family val="2"/>
          </rPr>
          <t xml:space="preserve"> Calculated from premium over official rate (zero).</t>
        </r>
      </text>
    </comment>
    <comment ref="IA47" authorId="0">
      <text>
        <r>
          <rPr>
            <b/>
            <sz val="8"/>
            <color indexed="81"/>
            <rFont val="Tahoma"/>
            <family val="2"/>
          </rPr>
          <t>Kurt Schuler:</t>
        </r>
        <r>
          <rPr>
            <sz val="8"/>
            <color indexed="81"/>
            <rFont val="Tahoma"/>
            <family val="2"/>
          </rPr>
          <t xml:space="preserve"> Calculated from premium over official rate (zero).</t>
        </r>
      </text>
    </comment>
    <comment ref="BC48" authorId="0">
      <text>
        <r>
          <rPr>
            <b/>
            <sz val="8"/>
            <color indexed="81"/>
            <rFont val="Tahoma"/>
            <family val="2"/>
          </rPr>
          <t>Kurt Schuler:</t>
        </r>
        <r>
          <rPr>
            <sz val="8"/>
            <color indexed="81"/>
            <rFont val="Tahoma"/>
            <family val="2"/>
          </rPr>
          <t xml:space="preserve"> Calculated from premium over official rate (zero).</t>
        </r>
      </text>
    </comment>
    <comment ref="BJ48" authorId="0">
      <text>
        <r>
          <rPr>
            <b/>
            <sz val="8"/>
            <color indexed="81"/>
            <rFont val="Tahoma"/>
            <family val="2"/>
          </rPr>
          <t>Kurt Schuler:</t>
        </r>
        <r>
          <rPr>
            <sz val="8"/>
            <color indexed="81"/>
            <rFont val="Tahoma"/>
            <family val="2"/>
          </rPr>
          <t xml:space="preserve"> Calculated from premium over official rate (zero).</t>
        </r>
      </text>
    </comment>
    <comment ref="BM48" authorId="0">
      <text>
        <r>
          <rPr>
            <b/>
            <sz val="8"/>
            <color indexed="81"/>
            <rFont val="Tahoma"/>
            <family val="2"/>
          </rPr>
          <t>Kurt Schuler:</t>
        </r>
        <r>
          <rPr>
            <sz val="8"/>
            <color indexed="81"/>
            <rFont val="Tahoma"/>
            <family val="2"/>
          </rPr>
          <t xml:space="preserve"> Calculated from premium over official rate (zero).</t>
        </r>
      </text>
    </comment>
    <comment ref="CP48" authorId="0">
      <text>
        <r>
          <rPr>
            <b/>
            <sz val="8"/>
            <color indexed="81"/>
            <rFont val="Tahoma"/>
            <family val="2"/>
          </rPr>
          <t>Kurt Schuler:</t>
        </r>
        <r>
          <rPr>
            <sz val="8"/>
            <color indexed="81"/>
            <rFont val="Tahoma"/>
            <family val="2"/>
          </rPr>
          <t xml:space="preserve"> Calculated from premium over official rate (zero).</t>
        </r>
      </text>
    </comment>
    <comment ref="CQ48" authorId="0">
      <text>
        <r>
          <rPr>
            <b/>
            <sz val="8"/>
            <color indexed="81"/>
            <rFont val="Tahoma"/>
            <family val="2"/>
          </rPr>
          <t>Kurt Schuler:</t>
        </r>
        <r>
          <rPr>
            <sz val="8"/>
            <color indexed="81"/>
            <rFont val="Tahoma"/>
            <family val="2"/>
          </rPr>
          <t xml:space="preserve"> Calculated from premium over official rate (zero).</t>
        </r>
      </text>
    </comment>
    <comment ref="IA48" authorId="0">
      <text>
        <r>
          <rPr>
            <b/>
            <sz val="8"/>
            <color indexed="81"/>
            <rFont val="Tahoma"/>
            <family val="2"/>
          </rPr>
          <t>Kurt Schuler:</t>
        </r>
        <r>
          <rPr>
            <sz val="8"/>
            <color indexed="81"/>
            <rFont val="Tahoma"/>
            <family val="2"/>
          </rPr>
          <t xml:space="preserve"> Calculated from premium over official rate (zero).</t>
        </r>
      </text>
    </comment>
    <comment ref="BC49" authorId="0">
      <text>
        <r>
          <rPr>
            <b/>
            <sz val="8"/>
            <color indexed="81"/>
            <rFont val="Tahoma"/>
            <family val="2"/>
          </rPr>
          <t>Kurt Schuler:</t>
        </r>
        <r>
          <rPr>
            <sz val="8"/>
            <color indexed="81"/>
            <rFont val="Tahoma"/>
            <family val="2"/>
          </rPr>
          <t xml:space="preserve"> Calculated from premium over official rate (zero).</t>
        </r>
      </text>
    </comment>
    <comment ref="BJ49" authorId="0">
      <text>
        <r>
          <rPr>
            <b/>
            <sz val="8"/>
            <color indexed="81"/>
            <rFont val="Tahoma"/>
            <family val="2"/>
          </rPr>
          <t>Kurt Schuler:</t>
        </r>
        <r>
          <rPr>
            <sz val="8"/>
            <color indexed="81"/>
            <rFont val="Tahoma"/>
            <family val="2"/>
          </rPr>
          <t xml:space="preserve"> Calculated from premium over official rate (zero).</t>
        </r>
      </text>
    </comment>
    <comment ref="BM49" authorId="0">
      <text>
        <r>
          <rPr>
            <b/>
            <sz val="8"/>
            <color indexed="81"/>
            <rFont val="Tahoma"/>
            <family val="2"/>
          </rPr>
          <t>Kurt Schuler:</t>
        </r>
        <r>
          <rPr>
            <sz val="8"/>
            <color indexed="81"/>
            <rFont val="Tahoma"/>
            <family val="2"/>
          </rPr>
          <t xml:space="preserve"> Calculated from premium over official rate (zero).</t>
        </r>
      </text>
    </comment>
    <comment ref="CP49" authorId="0">
      <text>
        <r>
          <rPr>
            <b/>
            <sz val="8"/>
            <color indexed="81"/>
            <rFont val="Tahoma"/>
            <family val="2"/>
          </rPr>
          <t>Kurt Schuler:</t>
        </r>
        <r>
          <rPr>
            <sz val="8"/>
            <color indexed="81"/>
            <rFont val="Tahoma"/>
            <family val="2"/>
          </rPr>
          <t xml:space="preserve"> Calculated from premium over official rate (zero).</t>
        </r>
      </text>
    </comment>
    <comment ref="CQ49" authorId="0">
      <text>
        <r>
          <rPr>
            <b/>
            <sz val="8"/>
            <color indexed="81"/>
            <rFont val="Tahoma"/>
            <family val="2"/>
          </rPr>
          <t>Kurt Schuler:</t>
        </r>
        <r>
          <rPr>
            <sz val="8"/>
            <color indexed="81"/>
            <rFont val="Tahoma"/>
            <family val="2"/>
          </rPr>
          <t xml:space="preserve"> Calculated from premium over official rate (zero).</t>
        </r>
      </text>
    </comment>
    <comment ref="IA49" authorId="0">
      <text>
        <r>
          <rPr>
            <b/>
            <sz val="8"/>
            <color indexed="81"/>
            <rFont val="Tahoma"/>
            <family val="2"/>
          </rPr>
          <t>Kurt Schuler:</t>
        </r>
        <r>
          <rPr>
            <sz val="8"/>
            <color indexed="81"/>
            <rFont val="Tahoma"/>
            <family val="2"/>
          </rPr>
          <t xml:space="preserve"> Calculated from premium over official rate (zero).</t>
        </r>
      </text>
    </comment>
    <comment ref="BC50" authorId="0">
      <text>
        <r>
          <rPr>
            <b/>
            <sz val="8"/>
            <color indexed="81"/>
            <rFont val="Tahoma"/>
            <family val="2"/>
          </rPr>
          <t>Kurt Schuler:</t>
        </r>
        <r>
          <rPr>
            <sz val="8"/>
            <color indexed="81"/>
            <rFont val="Tahoma"/>
            <family val="2"/>
          </rPr>
          <t xml:space="preserve"> Calculated from premium over official rate (zero).</t>
        </r>
      </text>
    </comment>
    <comment ref="BJ50" authorId="0">
      <text>
        <r>
          <rPr>
            <b/>
            <sz val="8"/>
            <color indexed="81"/>
            <rFont val="Tahoma"/>
            <family val="2"/>
          </rPr>
          <t>Kurt Schuler:</t>
        </r>
        <r>
          <rPr>
            <sz val="8"/>
            <color indexed="81"/>
            <rFont val="Tahoma"/>
            <family val="2"/>
          </rPr>
          <t xml:space="preserve"> Calculated from premium over official rate (zero).</t>
        </r>
      </text>
    </comment>
    <comment ref="BM50" authorId="0">
      <text>
        <r>
          <rPr>
            <b/>
            <sz val="8"/>
            <color indexed="81"/>
            <rFont val="Tahoma"/>
            <family val="2"/>
          </rPr>
          <t>Kurt Schuler:</t>
        </r>
        <r>
          <rPr>
            <sz val="8"/>
            <color indexed="81"/>
            <rFont val="Tahoma"/>
            <family val="2"/>
          </rPr>
          <t xml:space="preserve"> Calculated from premium over official rate (zero).</t>
        </r>
      </text>
    </comment>
    <comment ref="CP50" authorId="0">
      <text>
        <r>
          <rPr>
            <b/>
            <sz val="8"/>
            <color indexed="81"/>
            <rFont val="Tahoma"/>
            <family val="2"/>
          </rPr>
          <t>Kurt Schuler:</t>
        </r>
        <r>
          <rPr>
            <sz val="8"/>
            <color indexed="81"/>
            <rFont val="Tahoma"/>
            <family val="2"/>
          </rPr>
          <t xml:space="preserve"> Calculated from premium over official rate (zero).</t>
        </r>
      </text>
    </comment>
    <comment ref="CQ50" authorId="0">
      <text>
        <r>
          <rPr>
            <b/>
            <sz val="8"/>
            <color indexed="81"/>
            <rFont val="Tahoma"/>
            <family val="2"/>
          </rPr>
          <t>Kurt Schuler:</t>
        </r>
        <r>
          <rPr>
            <sz val="8"/>
            <color indexed="81"/>
            <rFont val="Tahoma"/>
            <family val="2"/>
          </rPr>
          <t xml:space="preserve"> Calculated from premium over official rate (zero).</t>
        </r>
      </text>
    </comment>
    <comment ref="IA50" authorId="0">
      <text>
        <r>
          <rPr>
            <b/>
            <sz val="8"/>
            <color indexed="81"/>
            <rFont val="Tahoma"/>
            <family val="2"/>
          </rPr>
          <t>Kurt Schuler:</t>
        </r>
        <r>
          <rPr>
            <sz val="8"/>
            <color indexed="81"/>
            <rFont val="Tahoma"/>
            <family val="2"/>
          </rPr>
          <t xml:space="preserve"> Calculated from premium over official rate (zero).</t>
        </r>
      </text>
    </comment>
    <comment ref="BC51" authorId="0">
      <text>
        <r>
          <rPr>
            <b/>
            <sz val="8"/>
            <color indexed="81"/>
            <rFont val="Tahoma"/>
            <family val="2"/>
          </rPr>
          <t>Kurt Schuler:</t>
        </r>
        <r>
          <rPr>
            <sz val="8"/>
            <color indexed="81"/>
            <rFont val="Tahoma"/>
            <family val="2"/>
          </rPr>
          <t xml:space="preserve"> Calculated from premium over official rate (zero).</t>
        </r>
      </text>
    </comment>
    <comment ref="BJ51" authorId="0">
      <text>
        <r>
          <rPr>
            <b/>
            <sz val="8"/>
            <color indexed="81"/>
            <rFont val="Tahoma"/>
            <family val="2"/>
          </rPr>
          <t>Kurt Schuler:</t>
        </r>
        <r>
          <rPr>
            <sz val="8"/>
            <color indexed="81"/>
            <rFont val="Tahoma"/>
            <family val="2"/>
          </rPr>
          <t xml:space="preserve"> Calculated from premium over official rate (zero).</t>
        </r>
      </text>
    </comment>
    <comment ref="BM51" authorId="0">
      <text>
        <r>
          <rPr>
            <b/>
            <sz val="8"/>
            <color indexed="81"/>
            <rFont val="Tahoma"/>
            <family val="2"/>
          </rPr>
          <t>Kurt Schuler:</t>
        </r>
        <r>
          <rPr>
            <sz val="8"/>
            <color indexed="81"/>
            <rFont val="Tahoma"/>
            <family val="2"/>
          </rPr>
          <t xml:space="preserve"> Calculated from premium over official rate (zero).</t>
        </r>
      </text>
    </comment>
    <comment ref="CP51" authorId="0">
      <text>
        <r>
          <rPr>
            <b/>
            <sz val="8"/>
            <color indexed="81"/>
            <rFont val="Tahoma"/>
            <family val="2"/>
          </rPr>
          <t>Kurt Schuler:</t>
        </r>
        <r>
          <rPr>
            <sz val="8"/>
            <color indexed="81"/>
            <rFont val="Tahoma"/>
            <family val="2"/>
          </rPr>
          <t xml:space="preserve"> Calculated from premium over official rate (zero).</t>
        </r>
      </text>
    </comment>
    <comment ref="CQ51" authorId="0">
      <text>
        <r>
          <rPr>
            <b/>
            <sz val="8"/>
            <color indexed="81"/>
            <rFont val="Tahoma"/>
            <family val="2"/>
          </rPr>
          <t>Kurt Schuler:</t>
        </r>
        <r>
          <rPr>
            <sz val="8"/>
            <color indexed="81"/>
            <rFont val="Tahoma"/>
            <family val="2"/>
          </rPr>
          <t xml:space="preserve"> Calculated from premium over official rate (zero).</t>
        </r>
      </text>
    </comment>
    <comment ref="IA51" authorId="0">
      <text>
        <r>
          <rPr>
            <b/>
            <sz val="8"/>
            <color indexed="81"/>
            <rFont val="Tahoma"/>
            <family val="2"/>
          </rPr>
          <t>Kurt Schuler:</t>
        </r>
        <r>
          <rPr>
            <sz val="8"/>
            <color indexed="81"/>
            <rFont val="Tahoma"/>
            <family val="2"/>
          </rPr>
          <t xml:space="preserve"> Calculated from premium over official rate (zero).</t>
        </r>
      </text>
    </comment>
    <comment ref="BC52" authorId="0">
      <text>
        <r>
          <rPr>
            <b/>
            <sz val="8"/>
            <color indexed="81"/>
            <rFont val="Tahoma"/>
            <family val="2"/>
          </rPr>
          <t>Kurt Schuler:</t>
        </r>
        <r>
          <rPr>
            <sz val="8"/>
            <color indexed="81"/>
            <rFont val="Tahoma"/>
            <family val="2"/>
          </rPr>
          <t xml:space="preserve"> Calculated from premium over official rate (zero).</t>
        </r>
      </text>
    </comment>
    <comment ref="BJ52" authorId="0">
      <text>
        <r>
          <rPr>
            <b/>
            <sz val="8"/>
            <color indexed="81"/>
            <rFont val="Tahoma"/>
            <family val="2"/>
          </rPr>
          <t>Kurt Schuler:</t>
        </r>
        <r>
          <rPr>
            <sz val="8"/>
            <color indexed="81"/>
            <rFont val="Tahoma"/>
            <family val="2"/>
          </rPr>
          <t xml:space="preserve"> Calculated from premium over official rate (zero).</t>
        </r>
      </text>
    </comment>
    <comment ref="BM52" authorId="0">
      <text>
        <r>
          <rPr>
            <b/>
            <sz val="8"/>
            <color indexed="81"/>
            <rFont val="Tahoma"/>
            <family val="2"/>
          </rPr>
          <t>Kurt Schuler:</t>
        </r>
        <r>
          <rPr>
            <sz val="8"/>
            <color indexed="81"/>
            <rFont val="Tahoma"/>
            <family val="2"/>
          </rPr>
          <t xml:space="preserve"> Calculated from premium over official rate (zero).</t>
        </r>
      </text>
    </comment>
    <comment ref="CP52" authorId="0">
      <text>
        <r>
          <rPr>
            <b/>
            <sz val="8"/>
            <color indexed="81"/>
            <rFont val="Tahoma"/>
            <family val="2"/>
          </rPr>
          <t>Kurt Schuler:</t>
        </r>
        <r>
          <rPr>
            <sz val="8"/>
            <color indexed="81"/>
            <rFont val="Tahoma"/>
            <family val="2"/>
          </rPr>
          <t xml:space="preserve"> Calculated from premium over official rate (zero).</t>
        </r>
      </text>
    </comment>
    <comment ref="CQ52" authorId="0">
      <text>
        <r>
          <rPr>
            <b/>
            <sz val="8"/>
            <color indexed="81"/>
            <rFont val="Tahoma"/>
            <family val="2"/>
          </rPr>
          <t>Kurt Schuler:</t>
        </r>
        <r>
          <rPr>
            <sz val="8"/>
            <color indexed="81"/>
            <rFont val="Tahoma"/>
            <family val="2"/>
          </rPr>
          <t xml:space="preserve"> Calculated from premium over official rate (zero).</t>
        </r>
      </text>
    </comment>
    <comment ref="IA52" authorId="0">
      <text>
        <r>
          <rPr>
            <b/>
            <sz val="8"/>
            <color indexed="81"/>
            <rFont val="Tahoma"/>
            <family val="2"/>
          </rPr>
          <t>Kurt Schuler:</t>
        </r>
        <r>
          <rPr>
            <sz val="8"/>
            <color indexed="81"/>
            <rFont val="Tahoma"/>
            <family val="2"/>
          </rPr>
          <t xml:space="preserve"> Calculated from premium over official rate (zero).</t>
        </r>
      </text>
    </comment>
    <comment ref="BC53" authorId="0">
      <text>
        <r>
          <rPr>
            <b/>
            <sz val="8"/>
            <color indexed="81"/>
            <rFont val="Tahoma"/>
            <family val="2"/>
          </rPr>
          <t>Kurt Schuler:</t>
        </r>
        <r>
          <rPr>
            <sz val="8"/>
            <color indexed="81"/>
            <rFont val="Tahoma"/>
            <family val="2"/>
          </rPr>
          <t xml:space="preserve"> Calculated from premium over official rate (zero).</t>
        </r>
      </text>
    </comment>
    <comment ref="BJ53" authorId="0">
      <text>
        <r>
          <rPr>
            <b/>
            <sz val="8"/>
            <color indexed="81"/>
            <rFont val="Tahoma"/>
            <family val="2"/>
          </rPr>
          <t>Kurt Schuler:</t>
        </r>
        <r>
          <rPr>
            <sz val="8"/>
            <color indexed="81"/>
            <rFont val="Tahoma"/>
            <family val="2"/>
          </rPr>
          <t xml:space="preserve"> Calculated from premium over official rate (zero).</t>
        </r>
      </text>
    </comment>
    <comment ref="BM53" authorId="0">
      <text>
        <r>
          <rPr>
            <b/>
            <sz val="8"/>
            <color indexed="81"/>
            <rFont val="Tahoma"/>
            <family val="2"/>
          </rPr>
          <t>Kurt Schuler:</t>
        </r>
        <r>
          <rPr>
            <sz val="8"/>
            <color indexed="81"/>
            <rFont val="Tahoma"/>
            <family val="2"/>
          </rPr>
          <t xml:space="preserve"> Calculated from premium over official rate (zero).</t>
        </r>
      </text>
    </comment>
    <comment ref="CP53" authorId="0">
      <text>
        <r>
          <rPr>
            <b/>
            <sz val="8"/>
            <color indexed="81"/>
            <rFont val="Tahoma"/>
            <family val="2"/>
          </rPr>
          <t>Kurt Schuler:</t>
        </r>
        <r>
          <rPr>
            <sz val="8"/>
            <color indexed="81"/>
            <rFont val="Tahoma"/>
            <family val="2"/>
          </rPr>
          <t xml:space="preserve"> Calculated from premium over official rate (zero).</t>
        </r>
      </text>
    </comment>
    <comment ref="CQ53" authorId="0">
      <text>
        <r>
          <rPr>
            <b/>
            <sz val="8"/>
            <color indexed="81"/>
            <rFont val="Tahoma"/>
            <family val="2"/>
          </rPr>
          <t>Kurt Schuler:</t>
        </r>
        <r>
          <rPr>
            <sz val="8"/>
            <color indexed="81"/>
            <rFont val="Tahoma"/>
            <family val="2"/>
          </rPr>
          <t xml:space="preserve"> Calculated from premium over official rate (zero).</t>
        </r>
      </text>
    </comment>
    <comment ref="IA53" authorId="0">
      <text>
        <r>
          <rPr>
            <b/>
            <sz val="8"/>
            <color indexed="81"/>
            <rFont val="Tahoma"/>
            <family val="2"/>
          </rPr>
          <t>Kurt Schuler:</t>
        </r>
        <r>
          <rPr>
            <sz val="8"/>
            <color indexed="81"/>
            <rFont val="Tahoma"/>
            <family val="2"/>
          </rPr>
          <t xml:space="preserve"> Calculated from premium over official rate (zero).</t>
        </r>
      </text>
    </comment>
    <comment ref="BC54" authorId="0">
      <text>
        <r>
          <rPr>
            <b/>
            <sz val="8"/>
            <color indexed="81"/>
            <rFont val="Tahoma"/>
            <family val="2"/>
          </rPr>
          <t>Kurt Schuler:</t>
        </r>
        <r>
          <rPr>
            <sz val="8"/>
            <color indexed="81"/>
            <rFont val="Tahoma"/>
            <family val="2"/>
          </rPr>
          <t xml:space="preserve"> Calculated from premium over official rate (zero).</t>
        </r>
      </text>
    </comment>
    <comment ref="BJ54" authorId="0">
      <text>
        <r>
          <rPr>
            <b/>
            <sz val="8"/>
            <color indexed="81"/>
            <rFont val="Tahoma"/>
            <family val="2"/>
          </rPr>
          <t>Kurt Schuler:</t>
        </r>
        <r>
          <rPr>
            <sz val="8"/>
            <color indexed="81"/>
            <rFont val="Tahoma"/>
            <family val="2"/>
          </rPr>
          <t xml:space="preserve"> Calculated from premium over official rate (zero).</t>
        </r>
      </text>
    </comment>
    <comment ref="BM54" authorId="0">
      <text>
        <r>
          <rPr>
            <b/>
            <sz val="8"/>
            <color indexed="81"/>
            <rFont val="Tahoma"/>
            <family val="2"/>
          </rPr>
          <t>Kurt Schuler:</t>
        </r>
        <r>
          <rPr>
            <sz val="8"/>
            <color indexed="81"/>
            <rFont val="Tahoma"/>
            <family val="2"/>
          </rPr>
          <t xml:space="preserve"> Calculated from premium over official rate (zero).</t>
        </r>
      </text>
    </comment>
    <comment ref="CP54" authorId="0">
      <text>
        <r>
          <rPr>
            <b/>
            <sz val="8"/>
            <color indexed="81"/>
            <rFont val="Tahoma"/>
            <family val="2"/>
          </rPr>
          <t>Kurt Schuler:</t>
        </r>
        <r>
          <rPr>
            <sz val="8"/>
            <color indexed="81"/>
            <rFont val="Tahoma"/>
            <family val="2"/>
          </rPr>
          <t xml:space="preserve"> Calculated from premium over official rate (zero).</t>
        </r>
      </text>
    </comment>
    <comment ref="CQ54" authorId="0">
      <text>
        <r>
          <rPr>
            <b/>
            <sz val="8"/>
            <color indexed="81"/>
            <rFont val="Tahoma"/>
            <family val="2"/>
          </rPr>
          <t>Kurt Schuler:</t>
        </r>
        <r>
          <rPr>
            <sz val="8"/>
            <color indexed="81"/>
            <rFont val="Tahoma"/>
            <family val="2"/>
          </rPr>
          <t xml:space="preserve"> Calculated from premium over official rate (zero).</t>
        </r>
      </text>
    </comment>
    <comment ref="IA54" authorId="0">
      <text>
        <r>
          <rPr>
            <b/>
            <sz val="8"/>
            <color indexed="81"/>
            <rFont val="Tahoma"/>
            <family val="2"/>
          </rPr>
          <t>Kurt Schuler:</t>
        </r>
        <r>
          <rPr>
            <sz val="8"/>
            <color indexed="81"/>
            <rFont val="Tahoma"/>
            <family val="2"/>
          </rPr>
          <t xml:space="preserve"> Calculated from premium over official rate (zero).</t>
        </r>
      </text>
    </comment>
    <comment ref="BC55" authorId="0">
      <text>
        <r>
          <rPr>
            <b/>
            <sz val="8"/>
            <color indexed="81"/>
            <rFont val="Tahoma"/>
            <family val="2"/>
          </rPr>
          <t>Kurt Schuler:</t>
        </r>
        <r>
          <rPr>
            <sz val="8"/>
            <color indexed="81"/>
            <rFont val="Tahoma"/>
            <family val="2"/>
          </rPr>
          <t xml:space="preserve"> Calculated from premium over official rate (zero).</t>
        </r>
      </text>
    </comment>
    <comment ref="BJ55" authorId="0">
      <text>
        <r>
          <rPr>
            <b/>
            <sz val="8"/>
            <color indexed="81"/>
            <rFont val="Tahoma"/>
            <family val="2"/>
          </rPr>
          <t>Kurt Schuler:</t>
        </r>
        <r>
          <rPr>
            <sz val="8"/>
            <color indexed="81"/>
            <rFont val="Tahoma"/>
            <family val="2"/>
          </rPr>
          <t xml:space="preserve"> Calculated from premium over official rate (zero).</t>
        </r>
      </text>
    </comment>
    <comment ref="BM55" authorId="0">
      <text>
        <r>
          <rPr>
            <b/>
            <sz val="8"/>
            <color indexed="81"/>
            <rFont val="Tahoma"/>
            <family val="2"/>
          </rPr>
          <t>Kurt Schuler:</t>
        </r>
        <r>
          <rPr>
            <sz val="8"/>
            <color indexed="81"/>
            <rFont val="Tahoma"/>
            <family val="2"/>
          </rPr>
          <t xml:space="preserve"> Calculated from premium over official rate (zero).</t>
        </r>
      </text>
    </comment>
    <comment ref="CP55" authorId="0">
      <text>
        <r>
          <rPr>
            <b/>
            <sz val="8"/>
            <color indexed="81"/>
            <rFont val="Tahoma"/>
            <family val="2"/>
          </rPr>
          <t>Kurt Schuler:</t>
        </r>
        <r>
          <rPr>
            <sz val="8"/>
            <color indexed="81"/>
            <rFont val="Tahoma"/>
            <family val="2"/>
          </rPr>
          <t xml:space="preserve"> Calculated from premium over official rate (zero).</t>
        </r>
      </text>
    </comment>
    <comment ref="CQ55" authorId="0">
      <text>
        <r>
          <rPr>
            <b/>
            <sz val="8"/>
            <color indexed="81"/>
            <rFont val="Tahoma"/>
            <family val="2"/>
          </rPr>
          <t>Kurt Schuler:</t>
        </r>
        <r>
          <rPr>
            <sz val="8"/>
            <color indexed="81"/>
            <rFont val="Tahoma"/>
            <family val="2"/>
          </rPr>
          <t xml:space="preserve"> Calculated from premium over official rate (zero).</t>
        </r>
      </text>
    </comment>
    <comment ref="IA55" authorId="0">
      <text>
        <r>
          <rPr>
            <b/>
            <sz val="8"/>
            <color indexed="81"/>
            <rFont val="Tahoma"/>
            <family val="2"/>
          </rPr>
          <t>Kurt Schuler:</t>
        </r>
        <r>
          <rPr>
            <sz val="8"/>
            <color indexed="81"/>
            <rFont val="Tahoma"/>
            <family val="2"/>
          </rPr>
          <t xml:space="preserve"> Calculated from premium over official rate (zero).</t>
        </r>
      </text>
    </comment>
    <comment ref="BC56" authorId="0">
      <text>
        <r>
          <rPr>
            <b/>
            <sz val="8"/>
            <color indexed="81"/>
            <rFont val="Tahoma"/>
            <family val="2"/>
          </rPr>
          <t>Kurt Schuler:</t>
        </r>
        <r>
          <rPr>
            <sz val="8"/>
            <color indexed="81"/>
            <rFont val="Tahoma"/>
            <family val="2"/>
          </rPr>
          <t xml:space="preserve"> Calculated from premium over official rate (zero).</t>
        </r>
      </text>
    </comment>
    <comment ref="BJ56" authorId="0">
      <text>
        <r>
          <rPr>
            <b/>
            <sz val="8"/>
            <color indexed="81"/>
            <rFont val="Tahoma"/>
            <family val="2"/>
          </rPr>
          <t>Kurt Schuler:</t>
        </r>
        <r>
          <rPr>
            <sz val="8"/>
            <color indexed="81"/>
            <rFont val="Tahoma"/>
            <family val="2"/>
          </rPr>
          <t xml:space="preserve"> Calculated from premium over official rate (zero).</t>
        </r>
      </text>
    </comment>
    <comment ref="BM56" authorId="0">
      <text>
        <r>
          <rPr>
            <b/>
            <sz val="8"/>
            <color indexed="81"/>
            <rFont val="Tahoma"/>
            <family val="2"/>
          </rPr>
          <t>Kurt Schuler:</t>
        </r>
        <r>
          <rPr>
            <sz val="8"/>
            <color indexed="81"/>
            <rFont val="Tahoma"/>
            <family val="2"/>
          </rPr>
          <t xml:space="preserve"> Calculated from premium over official rate (zero).</t>
        </r>
      </text>
    </comment>
    <comment ref="CP56" authorId="0">
      <text>
        <r>
          <rPr>
            <b/>
            <sz val="8"/>
            <color indexed="81"/>
            <rFont val="Tahoma"/>
            <family val="2"/>
          </rPr>
          <t>Kurt Schuler:</t>
        </r>
        <r>
          <rPr>
            <sz val="8"/>
            <color indexed="81"/>
            <rFont val="Tahoma"/>
            <family val="2"/>
          </rPr>
          <t xml:space="preserve"> Calculated from premium over official rate (zero).</t>
        </r>
      </text>
    </comment>
    <comment ref="CQ56" authorId="0">
      <text>
        <r>
          <rPr>
            <b/>
            <sz val="8"/>
            <color indexed="81"/>
            <rFont val="Tahoma"/>
            <family val="2"/>
          </rPr>
          <t>Kurt Schuler:</t>
        </r>
        <r>
          <rPr>
            <sz val="8"/>
            <color indexed="81"/>
            <rFont val="Tahoma"/>
            <family val="2"/>
          </rPr>
          <t xml:space="preserve"> Calculated from premium over official rate (zero).</t>
        </r>
      </text>
    </comment>
    <comment ref="IA56" authorId="0">
      <text>
        <r>
          <rPr>
            <b/>
            <sz val="8"/>
            <color indexed="81"/>
            <rFont val="Tahoma"/>
            <family val="2"/>
          </rPr>
          <t>Kurt Schuler:</t>
        </r>
        <r>
          <rPr>
            <sz val="8"/>
            <color indexed="81"/>
            <rFont val="Tahoma"/>
            <family val="2"/>
          </rPr>
          <t xml:space="preserve"> Calculated from premium over official rate (zero).</t>
        </r>
      </text>
    </comment>
    <comment ref="BC57" authorId="0">
      <text>
        <r>
          <rPr>
            <b/>
            <sz val="8"/>
            <color indexed="81"/>
            <rFont val="Tahoma"/>
            <family val="2"/>
          </rPr>
          <t>Kurt Schuler:</t>
        </r>
        <r>
          <rPr>
            <sz val="8"/>
            <color indexed="81"/>
            <rFont val="Tahoma"/>
            <family val="2"/>
          </rPr>
          <t xml:space="preserve"> Calculated from premium over official rate (zero).</t>
        </r>
      </text>
    </comment>
    <comment ref="BJ57" authorId="0">
      <text>
        <r>
          <rPr>
            <b/>
            <sz val="8"/>
            <color indexed="81"/>
            <rFont val="Tahoma"/>
            <family val="2"/>
          </rPr>
          <t>Kurt Schuler:</t>
        </r>
        <r>
          <rPr>
            <sz val="8"/>
            <color indexed="81"/>
            <rFont val="Tahoma"/>
            <family val="2"/>
          </rPr>
          <t xml:space="preserve"> Calculated from premium over official rate (zero).</t>
        </r>
      </text>
    </comment>
    <comment ref="BM57" authorId="0">
      <text>
        <r>
          <rPr>
            <b/>
            <sz val="8"/>
            <color indexed="81"/>
            <rFont val="Tahoma"/>
            <family val="2"/>
          </rPr>
          <t>Kurt Schuler:</t>
        </r>
        <r>
          <rPr>
            <sz val="8"/>
            <color indexed="81"/>
            <rFont val="Tahoma"/>
            <family val="2"/>
          </rPr>
          <t xml:space="preserve"> Calculated from premium over official rate (zero).</t>
        </r>
      </text>
    </comment>
    <comment ref="CP57" authorId="0">
      <text>
        <r>
          <rPr>
            <b/>
            <sz val="8"/>
            <color indexed="81"/>
            <rFont val="Tahoma"/>
            <family val="2"/>
          </rPr>
          <t>Kurt Schuler:</t>
        </r>
        <r>
          <rPr>
            <sz val="8"/>
            <color indexed="81"/>
            <rFont val="Tahoma"/>
            <family val="2"/>
          </rPr>
          <t xml:space="preserve"> Calculated from premium over official rate (zero).</t>
        </r>
      </text>
    </comment>
    <comment ref="CQ57" authorId="0">
      <text>
        <r>
          <rPr>
            <b/>
            <sz val="8"/>
            <color indexed="81"/>
            <rFont val="Tahoma"/>
            <family val="2"/>
          </rPr>
          <t>Kurt Schuler:</t>
        </r>
        <r>
          <rPr>
            <sz val="8"/>
            <color indexed="81"/>
            <rFont val="Tahoma"/>
            <family val="2"/>
          </rPr>
          <t xml:space="preserve"> Calculated from premium over official rate (zero).</t>
        </r>
      </text>
    </comment>
    <comment ref="IA57" authorId="0">
      <text>
        <r>
          <rPr>
            <b/>
            <sz val="8"/>
            <color indexed="81"/>
            <rFont val="Tahoma"/>
            <family val="2"/>
          </rPr>
          <t>Kurt Schuler:</t>
        </r>
        <r>
          <rPr>
            <sz val="8"/>
            <color indexed="81"/>
            <rFont val="Tahoma"/>
            <family val="2"/>
          </rPr>
          <t xml:space="preserve"> Calculated from premium over official rate (zero).</t>
        </r>
      </text>
    </comment>
    <comment ref="BC58" authorId="0">
      <text>
        <r>
          <rPr>
            <b/>
            <sz val="8"/>
            <color indexed="81"/>
            <rFont val="Tahoma"/>
            <family val="2"/>
          </rPr>
          <t>Kurt Schuler:</t>
        </r>
        <r>
          <rPr>
            <sz val="8"/>
            <color indexed="81"/>
            <rFont val="Tahoma"/>
            <family val="2"/>
          </rPr>
          <t xml:space="preserve"> Calculated from premium over official rate (zero).</t>
        </r>
      </text>
    </comment>
    <comment ref="BJ58" authorId="0">
      <text>
        <r>
          <rPr>
            <b/>
            <sz val="8"/>
            <color indexed="81"/>
            <rFont val="Tahoma"/>
            <family val="2"/>
          </rPr>
          <t>Kurt Schuler:</t>
        </r>
        <r>
          <rPr>
            <sz val="8"/>
            <color indexed="81"/>
            <rFont val="Tahoma"/>
            <family val="2"/>
          </rPr>
          <t xml:space="preserve"> Calculated from premium over official rate (zero).</t>
        </r>
      </text>
    </comment>
    <comment ref="BM58" authorId="0">
      <text>
        <r>
          <rPr>
            <b/>
            <sz val="8"/>
            <color indexed="81"/>
            <rFont val="Tahoma"/>
            <family val="2"/>
          </rPr>
          <t>Kurt Schuler:</t>
        </r>
        <r>
          <rPr>
            <sz val="8"/>
            <color indexed="81"/>
            <rFont val="Tahoma"/>
            <family val="2"/>
          </rPr>
          <t xml:space="preserve"> Calculated from premium over official rate (zero).</t>
        </r>
      </text>
    </comment>
    <comment ref="CP58" authorId="0">
      <text>
        <r>
          <rPr>
            <b/>
            <sz val="8"/>
            <color indexed="81"/>
            <rFont val="Tahoma"/>
            <family val="2"/>
          </rPr>
          <t>Kurt Schuler:</t>
        </r>
        <r>
          <rPr>
            <sz val="8"/>
            <color indexed="81"/>
            <rFont val="Tahoma"/>
            <family val="2"/>
          </rPr>
          <t xml:space="preserve"> Calculated from premium over official rate (zero).</t>
        </r>
      </text>
    </comment>
    <comment ref="CQ58" authorId="0">
      <text>
        <r>
          <rPr>
            <b/>
            <sz val="8"/>
            <color indexed="81"/>
            <rFont val="Tahoma"/>
            <family val="2"/>
          </rPr>
          <t>Kurt Schuler:</t>
        </r>
        <r>
          <rPr>
            <sz val="8"/>
            <color indexed="81"/>
            <rFont val="Tahoma"/>
            <family val="2"/>
          </rPr>
          <t xml:space="preserve"> Calculated from premium over official rate (zero).</t>
        </r>
      </text>
    </comment>
    <comment ref="IA58" authorId="0">
      <text>
        <r>
          <rPr>
            <b/>
            <sz val="8"/>
            <color indexed="81"/>
            <rFont val="Tahoma"/>
            <family val="2"/>
          </rPr>
          <t>Kurt Schuler:</t>
        </r>
        <r>
          <rPr>
            <sz val="8"/>
            <color indexed="81"/>
            <rFont val="Tahoma"/>
            <family val="2"/>
          </rPr>
          <t xml:space="preserve"> Calculated from premium over official rate (zero).</t>
        </r>
      </text>
    </comment>
    <comment ref="BC59" authorId="0">
      <text>
        <r>
          <rPr>
            <b/>
            <sz val="8"/>
            <color indexed="81"/>
            <rFont val="Tahoma"/>
            <family val="2"/>
          </rPr>
          <t>Kurt Schuler:</t>
        </r>
        <r>
          <rPr>
            <sz val="8"/>
            <color indexed="81"/>
            <rFont val="Tahoma"/>
            <family val="2"/>
          </rPr>
          <t xml:space="preserve"> Calculated from premium over official rate (zero).</t>
        </r>
      </text>
    </comment>
    <comment ref="BJ59" authorId="0">
      <text>
        <r>
          <rPr>
            <b/>
            <sz val="8"/>
            <color indexed="81"/>
            <rFont val="Tahoma"/>
            <family val="2"/>
          </rPr>
          <t>Kurt Schuler:</t>
        </r>
        <r>
          <rPr>
            <sz val="8"/>
            <color indexed="81"/>
            <rFont val="Tahoma"/>
            <family val="2"/>
          </rPr>
          <t xml:space="preserve"> Calculated from premium over official rate (zero).</t>
        </r>
      </text>
    </comment>
    <comment ref="BM59" authorId="0">
      <text>
        <r>
          <rPr>
            <b/>
            <sz val="8"/>
            <color indexed="81"/>
            <rFont val="Tahoma"/>
            <family val="2"/>
          </rPr>
          <t>Kurt Schuler:</t>
        </r>
        <r>
          <rPr>
            <sz val="8"/>
            <color indexed="81"/>
            <rFont val="Tahoma"/>
            <family val="2"/>
          </rPr>
          <t xml:space="preserve"> Calculated from premium over official rate (zero).</t>
        </r>
      </text>
    </comment>
    <comment ref="CP59" authorId="0">
      <text>
        <r>
          <rPr>
            <b/>
            <sz val="8"/>
            <color indexed="81"/>
            <rFont val="Tahoma"/>
            <family val="2"/>
          </rPr>
          <t>Kurt Schuler:</t>
        </r>
        <r>
          <rPr>
            <sz val="8"/>
            <color indexed="81"/>
            <rFont val="Tahoma"/>
            <family val="2"/>
          </rPr>
          <t xml:space="preserve"> Calculated from premium over official rate (zero).</t>
        </r>
      </text>
    </comment>
    <comment ref="CQ59" authorId="0">
      <text>
        <r>
          <rPr>
            <b/>
            <sz val="8"/>
            <color indexed="81"/>
            <rFont val="Tahoma"/>
            <family val="2"/>
          </rPr>
          <t>Kurt Schuler:</t>
        </r>
        <r>
          <rPr>
            <sz val="8"/>
            <color indexed="81"/>
            <rFont val="Tahoma"/>
            <family val="2"/>
          </rPr>
          <t xml:space="preserve"> Calculated from premium over official rate (zero).</t>
        </r>
      </text>
    </comment>
    <comment ref="IA59" authorId="0">
      <text>
        <r>
          <rPr>
            <b/>
            <sz val="8"/>
            <color indexed="81"/>
            <rFont val="Tahoma"/>
            <family val="2"/>
          </rPr>
          <t>Kurt Schuler:</t>
        </r>
        <r>
          <rPr>
            <sz val="8"/>
            <color indexed="81"/>
            <rFont val="Tahoma"/>
            <family val="2"/>
          </rPr>
          <t xml:space="preserve"> Calculated from premium over official rate (zero).</t>
        </r>
      </text>
    </comment>
    <comment ref="BC60" authorId="0">
      <text>
        <r>
          <rPr>
            <b/>
            <sz val="8"/>
            <color indexed="81"/>
            <rFont val="Tahoma"/>
            <family val="2"/>
          </rPr>
          <t>Kurt Schuler:</t>
        </r>
        <r>
          <rPr>
            <sz val="8"/>
            <color indexed="81"/>
            <rFont val="Tahoma"/>
            <family val="2"/>
          </rPr>
          <t xml:space="preserve"> Calculated from premium over official rate (zero).</t>
        </r>
      </text>
    </comment>
    <comment ref="BJ60" authorId="0">
      <text>
        <r>
          <rPr>
            <b/>
            <sz val="8"/>
            <color indexed="81"/>
            <rFont val="Tahoma"/>
            <family val="2"/>
          </rPr>
          <t>Kurt Schuler:</t>
        </r>
        <r>
          <rPr>
            <sz val="8"/>
            <color indexed="81"/>
            <rFont val="Tahoma"/>
            <family val="2"/>
          </rPr>
          <t xml:space="preserve"> Calculated from premium over official rate (zero).</t>
        </r>
      </text>
    </comment>
    <comment ref="BM60" authorId="0">
      <text>
        <r>
          <rPr>
            <b/>
            <sz val="8"/>
            <color indexed="81"/>
            <rFont val="Tahoma"/>
            <family val="2"/>
          </rPr>
          <t>Kurt Schuler:</t>
        </r>
        <r>
          <rPr>
            <sz val="8"/>
            <color indexed="81"/>
            <rFont val="Tahoma"/>
            <family val="2"/>
          </rPr>
          <t xml:space="preserve"> Calculated from premium over official rate (zero).</t>
        </r>
      </text>
    </comment>
    <comment ref="CP60" authorId="0">
      <text>
        <r>
          <rPr>
            <b/>
            <sz val="8"/>
            <color indexed="81"/>
            <rFont val="Tahoma"/>
            <family val="2"/>
          </rPr>
          <t>Kurt Schuler:</t>
        </r>
        <r>
          <rPr>
            <sz val="8"/>
            <color indexed="81"/>
            <rFont val="Tahoma"/>
            <family val="2"/>
          </rPr>
          <t xml:space="preserve"> Calculated from premium over official rate (zero).</t>
        </r>
      </text>
    </comment>
    <comment ref="CQ60" authorId="0">
      <text>
        <r>
          <rPr>
            <b/>
            <sz val="8"/>
            <color indexed="81"/>
            <rFont val="Tahoma"/>
            <family val="2"/>
          </rPr>
          <t>Kurt Schuler:</t>
        </r>
        <r>
          <rPr>
            <sz val="8"/>
            <color indexed="81"/>
            <rFont val="Tahoma"/>
            <family val="2"/>
          </rPr>
          <t xml:space="preserve"> Calculated from premium over official rate (zero).</t>
        </r>
      </text>
    </comment>
    <comment ref="FR60" authorId="1">
      <text>
        <r>
          <rPr>
            <b/>
            <sz val="8"/>
            <color indexed="81"/>
            <rFont val="Tahoma"/>
            <family val="2"/>
          </rPr>
          <t>daouda sembene:</t>
        </r>
        <r>
          <rPr>
            <sz val="8"/>
            <color indexed="81"/>
            <rFont val="Tahoma"/>
            <family val="2"/>
          </rPr>
          <t xml:space="preserve">
AFTER DEVALUATION</t>
        </r>
      </text>
    </comment>
    <comment ref="IA60" authorId="0">
      <text>
        <r>
          <rPr>
            <b/>
            <sz val="8"/>
            <color indexed="81"/>
            <rFont val="Tahoma"/>
            <family val="2"/>
          </rPr>
          <t>Kurt Schuler:</t>
        </r>
        <r>
          <rPr>
            <sz val="8"/>
            <color indexed="81"/>
            <rFont val="Tahoma"/>
            <family val="2"/>
          </rPr>
          <t xml:space="preserve"> Calculated from premium over official rate (zero).</t>
        </r>
      </text>
    </comment>
    <comment ref="BC61" authorId="0">
      <text>
        <r>
          <rPr>
            <b/>
            <sz val="8"/>
            <color indexed="81"/>
            <rFont val="Tahoma"/>
            <family val="2"/>
          </rPr>
          <t>Kurt Schuler:</t>
        </r>
        <r>
          <rPr>
            <sz val="8"/>
            <color indexed="81"/>
            <rFont val="Tahoma"/>
            <family val="2"/>
          </rPr>
          <t xml:space="preserve"> Calculated from premium over official rate (zero).</t>
        </r>
      </text>
    </comment>
    <comment ref="BJ61" authorId="0">
      <text>
        <r>
          <rPr>
            <b/>
            <sz val="8"/>
            <color indexed="81"/>
            <rFont val="Tahoma"/>
            <family val="2"/>
          </rPr>
          <t>Kurt Schuler:</t>
        </r>
        <r>
          <rPr>
            <sz val="8"/>
            <color indexed="81"/>
            <rFont val="Tahoma"/>
            <family val="2"/>
          </rPr>
          <t xml:space="preserve"> Calculated from premium over official rate (zero).</t>
        </r>
      </text>
    </comment>
    <comment ref="BM61" authorId="0">
      <text>
        <r>
          <rPr>
            <b/>
            <sz val="8"/>
            <color indexed="81"/>
            <rFont val="Tahoma"/>
            <family val="2"/>
          </rPr>
          <t>Kurt Schuler:</t>
        </r>
        <r>
          <rPr>
            <sz val="8"/>
            <color indexed="81"/>
            <rFont val="Tahoma"/>
            <family val="2"/>
          </rPr>
          <t xml:space="preserve"> Calculated from premium over official rate (zero).</t>
        </r>
      </text>
    </comment>
    <comment ref="CP61" authorId="0">
      <text>
        <r>
          <rPr>
            <b/>
            <sz val="8"/>
            <color indexed="81"/>
            <rFont val="Tahoma"/>
            <family val="2"/>
          </rPr>
          <t>Kurt Schuler:</t>
        </r>
        <r>
          <rPr>
            <sz val="8"/>
            <color indexed="81"/>
            <rFont val="Tahoma"/>
            <family val="2"/>
          </rPr>
          <t xml:space="preserve"> Calculated from premium over official rate (zero).</t>
        </r>
      </text>
    </comment>
    <comment ref="CQ61" authorId="0">
      <text>
        <r>
          <rPr>
            <b/>
            <sz val="8"/>
            <color indexed="81"/>
            <rFont val="Tahoma"/>
            <family val="2"/>
          </rPr>
          <t>Kurt Schuler:</t>
        </r>
        <r>
          <rPr>
            <sz val="8"/>
            <color indexed="81"/>
            <rFont val="Tahoma"/>
            <family val="2"/>
          </rPr>
          <t xml:space="preserve"> Calculated from premium over official rate (zero).</t>
        </r>
      </text>
    </comment>
    <comment ref="IA61" authorId="0">
      <text>
        <r>
          <rPr>
            <b/>
            <sz val="8"/>
            <color indexed="81"/>
            <rFont val="Tahoma"/>
            <family val="2"/>
          </rPr>
          <t>Kurt Schuler:</t>
        </r>
        <r>
          <rPr>
            <sz val="8"/>
            <color indexed="81"/>
            <rFont val="Tahoma"/>
            <family val="2"/>
          </rPr>
          <t xml:space="preserve"> Calculated from premium over official rate (zero).</t>
        </r>
      </text>
    </comment>
    <comment ref="BC62" authorId="0">
      <text>
        <r>
          <rPr>
            <b/>
            <sz val="8"/>
            <color indexed="81"/>
            <rFont val="Tahoma"/>
            <family val="2"/>
          </rPr>
          <t>Kurt Schuler:</t>
        </r>
        <r>
          <rPr>
            <sz val="8"/>
            <color indexed="81"/>
            <rFont val="Tahoma"/>
            <family val="2"/>
          </rPr>
          <t xml:space="preserve"> Calculated from premium over official rate (zero).</t>
        </r>
      </text>
    </comment>
    <comment ref="BJ62" authorId="0">
      <text>
        <r>
          <rPr>
            <b/>
            <sz val="8"/>
            <color indexed="81"/>
            <rFont val="Tahoma"/>
            <family val="2"/>
          </rPr>
          <t>Kurt Schuler:</t>
        </r>
        <r>
          <rPr>
            <sz val="8"/>
            <color indexed="81"/>
            <rFont val="Tahoma"/>
            <family val="2"/>
          </rPr>
          <t xml:space="preserve"> Calculated from premium over official rate (zero).</t>
        </r>
      </text>
    </comment>
    <comment ref="BM62" authorId="0">
      <text>
        <r>
          <rPr>
            <b/>
            <sz val="8"/>
            <color indexed="81"/>
            <rFont val="Tahoma"/>
            <family val="2"/>
          </rPr>
          <t>Kurt Schuler:</t>
        </r>
        <r>
          <rPr>
            <sz val="8"/>
            <color indexed="81"/>
            <rFont val="Tahoma"/>
            <family val="2"/>
          </rPr>
          <t xml:space="preserve"> Calculated from premium over official rate (zero).</t>
        </r>
      </text>
    </comment>
    <comment ref="CP62" authorId="0">
      <text>
        <r>
          <rPr>
            <b/>
            <sz val="8"/>
            <color indexed="81"/>
            <rFont val="Tahoma"/>
            <family val="2"/>
          </rPr>
          <t>Kurt Schuler:</t>
        </r>
        <r>
          <rPr>
            <sz val="8"/>
            <color indexed="81"/>
            <rFont val="Tahoma"/>
            <family val="2"/>
          </rPr>
          <t xml:space="preserve"> Calculated from premium over official rate (zero).</t>
        </r>
      </text>
    </comment>
    <comment ref="CQ62" authorId="0">
      <text>
        <r>
          <rPr>
            <b/>
            <sz val="8"/>
            <color indexed="81"/>
            <rFont val="Tahoma"/>
            <family val="2"/>
          </rPr>
          <t>Kurt Schuler:</t>
        </r>
        <r>
          <rPr>
            <sz val="8"/>
            <color indexed="81"/>
            <rFont val="Tahoma"/>
            <family val="2"/>
          </rPr>
          <t xml:space="preserve"> Calculated from premium over official rate (zero).</t>
        </r>
      </text>
    </comment>
    <comment ref="IA62" authorId="0">
      <text>
        <r>
          <rPr>
            <b/>
            <sz val="8"/>
            <color indexed="81"/>
            <rFont val="Tahoma"/>
            <family val="2"/>
          </rPr>
          <t>Kurt Schuler:</t>
        </r>
        <r>
          <rPr>
            <sz val="8"/>
            <color indexed="81"/>
            <rFont val="Tahoma"/>
            <family val="2"/>
          </rPr>
          <t xml:space="preserve"> Calculated from premium over official rate (zero).</t>
        </r>
      </text>
    </comment>
    <comment ref="BC63" authorId="0">
      <text>
        <r>
          <rPr>
            <b/>
            <sz val="8"/>
            <color indexed="81"/>
            <rFont val="Tahoma"/>
            <family val="2"/>
          </rPr>
          <t>Kurt Schuler:</t>
        </r>
        <r>
          <rPr>
            <sz val="8"/>
            <color indexed="81"/>
            <rFont val="Tahoma"/>
            <family val="2"/>
          </rPr>
          <t xml:space="preserve"> Calculated from premium over official rate (zero).</t>
        </r>
      </text>
    </comment>
    <comment ref="BJ63" authorId="0">
      <text>
        <r>
          <rPr>
            <b/>
            <sz val="8"/>
            <color indexed="81"/>
            <rFont val="Tahoma"/>
            <family val="2"/>
          </rPr>
          <t>Kurt Schuler:</t>
        </r>
        <r>
          <rPr>
            <sz val="8"/>
            <color indexed="81"/>
            <rFont val="Tahoma"/>
            <family val="2"/>
          </rPr>
          <t xml:space="preserve"> Calculated from premium over official rate (zero).</t>
        </r>
      </text>
    </comment>
    <comment ref="BM63" authorId="0">
      <text>
        <r>
          <rPr>
            <b/>
            <sz val="8"/>
            <color indexed="81"/>
            <rFont val="Tahoma"/>
            <family val="2"/>
          </rPr>
          <t>Kurt Schuler:</t>
        </r>
        <r>
          <rPr>
            <sz val="8"/>
            <color indexed="81"/>
            <rFont val="Tahoma"/>
            <family val="2"/>
          </rPr>
          <t xml:space="preserve"> Calculated from premium over official rate (zero).</t>
        </r>
      </text>
    </comment>
    <comment ref="CP63" authorId="0">
      <text>
        <r>
          <rPr>
            <b/>
            <sz val="8"/>
            <color indexed="81"/>
            <rFont val="Tahoma"/>
            <family val="2"/>
          </rPr>
          <t>Kurt Schuler:</t>
        </r>
        <r>
          <rPr>
            <sz val="8"/>
            <color indexed="81"/>
            <rFont val="Tahoma"/>
            <family val="2"/>
          </rPr>
          <t xml:space="preserve"> Calculated from premium over official rate (zero).</t>
        </r>
      </text>
    </comment>
    <comment ref="CQ63" authorId="0">
      <text>
        <r>
          <rPr>
            <b/>
            <sz val="8"/>
            <color indexed="81"/>
            <rFont val="Tahoma"/>
            <family val="2"/>
          </rPr>
          <t>Kurt Schuler:</t>
        </r>
        <r>
          <rPr>
            <sz val="8"/>
            <color indexed="81"/>
            <rFont val="Tahoma"/>
            <family val="2"/>
          </rPr>
          <t xml:space="preserve"> Calculated from premium over official rate (zero).</t>
        </r>
      </text>
    </comment>
    <comment ref="IA63" authorId="0">
      <text>
        <r>
          <rPr>
            <b/>
            <sz val="8"/>
            <color indexed="81"/>
            <rFont val="Tahoma"/>
            <family val="2"/>
          </rPr>
          <t>Kurt Schuler:</t>
        </r>
        <r>
          <rPr>
            <sz val="8"/>
            <color indexed="81"/>
            <rFont val="Tahoma"/>
            <family val="2"/>
          </rPr>
          <t xml:space="preserve"> Calculated from premium over official rate (zero).</t>
        </r>
      </text>
    </comment>
    <comment ref="BC64" authorId="0">
      <text>
        <r>
          <rPr>
            <b/>
            <sz val="8"/>
            <color indexed="81"/>
            <rFont val="Tahoma"/>
            <family val="2"/>
          </rPr>
          <t>Kurt Schuler:</t>
        </r>
        <r>
          <rPr>
            <sz val="8"/>
            <color indexed="81"/>
            <rFont val="Tahoma"/>
            <family val="2"/>
          </rPr>
          <t xml:space="preserve"> Calculated from premium over official rate (zero).</t>
        </r>
      </text>
    </comment>
    <comment ref="BJ64" authorId="0">
      <text>
        <r>
          <rPr>
            <b/>
            <sz val="8"/>
            <color indexed="81"/>
            <rFont val="Tahoma"/>
            <family val="2"/>
          </rPr>
          <t>Kurt Schuler:</t>
        </r>
        <r>
          <rPr>
            <sz val="8"/>
            <color indexed="81"/>
            <rFont val="Tahoma"/>
            <family val="2"/>
          </rPr>
          <t xml:space="preserve"> Calculated from premium over official rate (zero).</t>
        </r>
      </text>
    </comment>
    <comment ref="BM64" authorId="0">
      <text>
        <r>
          <rPr>
            <b/>
            <sz val="8"/>
            <color indexed="81"/>
            <rFont val="Tahoma"/>
            <family val="2"/>
          </rPr>
          <t>Kurt Schuler:</t>
        </r>
        <r>
          <rPr>
            <sz val="8"/>
            <color indexed="81"/>
            <rFont val="Tahoma"/>
            <family val="2"/>
          </rPr>
          <t xml:space="preserve"> Calculated from premium over official rate (zero).</t>
        </r>
      </text>
    </comment>
    <comment ref="CP64" authorId="0">
      <text>
        <r>
          <rPr>
            <b/>
            <sz val="8"/>
            <color indexed="81"/>
            <rFont val="Tahoma"/>
            <family val="2"/>
          </rPr>
          <t>Kurt Schuler:</t>
        </r>
        <r>
          <rPr>
            <sz val="8"/>
            <color indexed="81"/>
            <rFont val="Tahoma"/>
            <family val="2"/>
          </rPr>
          <t xml:space="preserve"> Calculated from premium over official rate (zero).</t>
        </r>
      </text>
    </comment>
    <comment ref="CQ64" authorId="0">
      <text>
        <r>
          <rPr>
            <b/>
            <sz val="8"/>
            <color indexed="81"/>
            <rFont val="Tahoma"/>
            <family val="2"/>
          </rPr>
          <t>Kurt Schuler:</t>
        </r>
        <r>
          <rPr>
            <sz val="8"/>
            <color indexed="81"/>
            <rFont val="Tahoma"/>
            <family val="2"/>
          </rPr>
          <t xml:space="preserve"> Calculated from premium over official rate (zero).</t>
        </r>
      </text>
    </comment>
    <comment ref="IA64" authorId="0">
      <text>
        <r>
          <rPr>
            <b/>
            <sz val="8"/>
            <color indexed="81"/>
            <rFont val="Tahoma"/>
            <family val="2"/>
          </rPr>
          <t>Kurt Schuler:</t>
        </r>
        <r>
          <rPr>
            <sz val="8"/>
            <color indexed="81"/>
            <rFont val="Tahoma"/>
            <family val="2"/>
          </rPr>
          <t xml:space="preserve"> Calculated from premium over official rate (zero).</t>
        </r>
      </text>
    </comment>
    <comment ref="BC65" authorId="0">
      <text>
        <r>
          <rPr>
            <b/>
            <sz val="8"/>
            <color indexed="81"/>
            <rFont val="Tahoma"/>
            <family val="2"/>
          </rPr>
          <t>Kurt Schuler:</t>
        </r>
        <r>
          <rPr>
            <sz val="8"/>
            <color indexed="81"/>
            <rFont val="Tahoma"/>
            <family val="2"/>
          </rPr>
          <t xml:space="preserve"> Calculated from premium over official rate (zero).</t>
        </r>
      </text>
    </comment>
    <comment ref="BJ65" authorId="0">
      <text>
        <r>
          <rPr>
            <b/>
            <sz val="8"/>
            <color indexed="81"/>
            <rFont val="Tahoma"/>
            <family val="2"/>
          </rPr>
          <t>Kurt Schuler:</t>
        </r>
        <r>
          <rPr>
            <sz val="8"/>
            <color indexed="81"/>
            <rFont val="Tahoma"/>
            <family val="2"/>
          </rPr>
          <t xml:space="preserve"> Calculated from premium over official rate (zero).</t>
        </r>
      </text>
    </comment>
    <comment ref="BM65" authorId="0">
      <text>
        <r>
          <rPr>
            <b/>
            <sz val="8"/>
            <color indexed="81"/>
            <rFont val="Tahoma"/>
            <family val="2"/>
          </rPr>
          <t>Kurt Schuler:</t>
        </r>
        <r>
          <rPr>
            <sz val="8"/>
            <color indexed="81"/>
            <rFont val="Tahoma"/>
            <family val="2"/>
          </rPr>
          <t xml:space="preserve"> Calculated from premium over official rate (zero).</t>
        </r>
      </text>
    </comment>
    <comment ref="CP65" authorId="0">
      <text>
        <r>
          <rPr>
            <b/>
            <sz val="8"/>
            <color indexed="81"/>
            <rFont val="Tahoma"/>
            <family val="2"/>
          </rPr>
          <t>Kurt Schuler:</t>
        </r>
        <r>
          <rPr>
            <sz val="8"/>
            <color indexed="81"/>
            <rFont val="Tahoma"/>
            <family val="2"/>
          </rPr>
          <t xml:space="preserve"> Calculated from premium over official rate (zero).</t>
        </r>
      </text>
    </comment>
    <comment ref="CQ65" authorId="0">
      <text>
        <r>
          <rPr>
            <b/>
            <sz val="8"/>
            <color indexed="81"/>
            <rFont val="Tahoma"/>
            <family val="2"/>
          </rPr>
          <t>Kurt Schuler:</t>
        </r>
        <r>
          <rPr>
            <sz val="8"/>
            <color indexed="81"/>
            <rFont val="Tahoma"/>
            <family val="2"/>
          </rPr>
          <t xml:space="preserve"> Calculated from premium over official rate (zero).</t>
        </r>
      </text>
    </comment>
    <comment ref="IA65" authorId="0">
      <text>
        <r>
          <rPr>
            <b/>
            <sz val="8"/>
            <color indexed="81"/>
            <rFont val="Tahoma"/>
            <family val="2"/>
          </rPr>
          <t>Kurt Schuler:</t>
        </r>
        <r>
          <rPr>
            <sz val="8"/>
            <color indexed="81"/>
            <rFont val="Tahoma"/>
            <family val="2"/>
          </rPr>
          <t xml:space="preserve"> Calculated from premium over official rate (zero).</t>
        </r>
      </text>
    </comment>
    <comment ref="BC66" authorId="0">
      <text>
        <r>
          <rPr>
            <b/>
            <sz val="8"/>
            <color indexed="81"/>
            <rFont val="Tahoma"/>
            <family val="2"/>
          </rPr>
          <t>Kurt Schuler:</t>
        </r>
        <r>
          <rPr>
            <sz val="8"/>
            <color indexed="81"/>
            <rFont val="Tahoma"/>
            <family val="2"/>
          </rPr>
          <t xml:space="preserve"> Calculated from premium over official rate (zero).</t>
        </r>
      </text>
    </comment>
    <comment ref="BJ66" authorId="0">
      <text>
        <r>
          <rPr>
            <b/>
            <sz val="8"/>
            <color indexed="81"/>
            <rFont val="Tahoma"/>
            <family val="2"/>
          </rPr>
          <t>Kurt Schuler:</t>
        </r>
        <r>
          <rPr>
            <sz val="8"/>
            <color indexed="81"/>
            <rFont val="Tahoma"/>
            <family val="2"/>
          </rPr>
          <t xml:space="preserve"> Calculated from premium over official rate (zero).</t>
        </r>
      </text>
    </comment>
    <comment ref="BM66" authorId="0">
      <text>
        <r>
          <rPr>
            <b/>
            <sz val="8"/>
            <color indexed="81"/>
            <rFont val="Tahoma"/>
            <family val="2"/>
          </rPr>
          <t>Kurt Schuler:</t>
        </r>
        <r>
          <rPr>
            <sz val="8"/>
            <color indexed="81"/>
            <rFont val="Tahoma"/>
            <family val="2"/>
          </rPr>
          <t xml:space="preserve"> Calculated from premium over official rate (zero).</t>
        </r>
      </text>
    </comment>
    <comment ref="CP66" authorId="0">
      <text>
        <r>
          <rPr>
            <b/>
            <sz val="8"/>
            <color indexed="81"/>
            <rFont val="Tahoma"/>
            <family val="2"/>
          </rPr>
          <t>Kurt Schuler:</t>
        </r>
        <r>
          <rPr>
            <sz val="8"/>
            <color indexed="81"/>
            <rFont val="Tahoma"/>
            <family val="2"/>
          </rPr>
          <t xml:space="preserve"> Calculated from premium over official rate (zero).</t>
        </r>
      </text>
    </comment>
    <comment ref="CQ66" authorId="0">
      <text>
        <r>
          <rPr>
            <b/>
            <sz val="8"/>
            <color indexed="81"/>
            <rFont val="Tahoma"/>
            <family val="2"/>
          </rPr>
          <t>Kurt Schuler:</t>
        </r>
        <r>
          <rPr>
            <sz val="8"/>
            <color indexed="81"/>
            <rFont val="Tahoma"/>
            <family val="2"/>
          </rPr>
          <t xml:space="preserve"> Calculated from premium over official rate (zero).</t>
        </r>
      </text>
    </comment>
    <comment ref="IA66" authorId="0">
      <text>
        <r>
          <rPr>
            <b/>
            <sz val="8"/>
            <color indexed="81"/>
            <rFont val="Tahoma"/>
            <family val="2"/>
          </rPr>
          <t>Kurt Schuler:</t>
        </r>
        <r>
          <rPr>
            <sz val="8"/>
            <color indexed="81"/>
            <rFont val="Tahoma"/>
            <family val="2"/>
          </rPr>
          <t xml:space="preserve"> Calculated from premium over official rate (zero).</t>
        </r>
      </text>
    </comment>
    <comment ref="BC67" authorId="0">
      <text>
        <r>
          <rPr>
            <b/>
            <sz val="8"/>
            <color indexed="81"/>
            <rFont val="Tahoma"/>
            <family val="2"/>
          </rPr>
          <t>Kurt Schuler:</t>
        </r>
        <r>
          <rPr>
            <sz val="8"/>
            <color indexed="81"/>
            <rFont val="Tahoma"/>
            <family val="2"/>
          </rPr>
          <t xml:space="preserve"> Calculated from premium over official rate (zero).</t>
        </r>
      </text>
    </comment>
    <comment ref="BJ67" authorId="0">
      <text>
        <r>
          <rPr>
            <b/>
            <sz val="8"/>
            <color indexed="81"/>
            <rFont val="Tahoma"/>
            <family val="2"/>
          </rPr>
          <t>Kurt Schuler:</t>
        </r>
        <r>
          <rPr>
            <sz val="8"/>
            <color indexed="81"/>
            <rFont val="Tahoma"/>
            <family val="2"/>
          </rPr>
          <t xml:space="preserve"> Calculated from premium over official rate (zero).</t>
        </r>
      </text>
    </comment>
    <comment ref="BM67" authorId="0">
      <text>
        <r>
          <rPr>
            <b/>
            <sz val="8"/>
            <color indexed="81"/>
            <rFont val="Tahoma"/>
            <family val="2"/>
          </rPr>
          <t>Kurt Schuler:</t>
        </r>
        <r>
          <rPr>
            <sz val="8"/>
            <color indexed="81"/>
            <rFont val="Tahoma"/>
            <family val="2"/>
          </rPr>
          <t xml:space="preserve"> Calculated from premium over official rate (zero).</t>
        </r>
      </text>
    </comment>
    <comment ref="CP67" authorId="0">
      <text>
        <r>
          <rPr>
            <b/>
            <sz val="8"/>
            <color indexed="81"/>
            <rFont val="Tahoma"/>
            <family val="2"/>
          </rPr>
          <t>Kurt Schuler:</t>
        </r>
        <r>
          <rPr>
            <sz val="8"/>
            <color indexed="81"/>
            <rFont val="Tahoma"/>
            <family val="2"/>
          </rPr>
          <t xml:space="preserve"> Calculated from premium over official rate (zero).</t>
        </r>
      </text>
    </comment>
    <comment ref="CQ67" authorId="0">
      <text>
        <r>
          <rPr>
            <b/>
            <sz val="8"/>
            <color indexed="81"/>
            <rFont val="Tahoma"/>
            <family val="2"/>
          </rPr>
          <t>Kurt Schuler:</t>
        </r>
        <r>
          <rPr>
            <sz val="8"/>
            <color indexed="81"/>
            <rFont val="Tahoma"/>
            <family val="2"/>
          </rPr>
          <t xml:space="preserve"> Calculated from premium over official rate (zero).</t>
        </r>
      </text>
    </comment>
    <comment ref="IA67" authorId="0">
      <text>
        <r>
          <rPr>
            <b/>
            <sz val="8"/>
            <color indexed="81"/>
            <rFont val="Tahoma"/>
            <family val="2"/>
          </rPr>
          <t>Kurt Schuler:</t>
        </r>
        <r>
          <rPr>
            <sz val="8"/>
            <color indexed="81"/>
            <rFont val="Tahoma"/>
            <family val="2"/>
          </rPr>
          <t xml:space="preserve"> Calculated from premium over official rate (zero).</t>
        </r>
      </text>
    </comment>
    <comment ref="BC68" authorId="0">
      <text>
        <r>
          <rPr>
            <b/>
            <sz val="8"/>
            <color indexed="81"/>
            <rFont val="Tahoma"/>
            <family val="2"/>
          </rPr>
          <t>Kurt Schuler:</t>
        </r>
        <r>
          <rPr>
            <sz val="8"/>
            <color indexed="81"/>
            <rFont val="Tahoma"/>
            <family val="2"/>
          </rPr>
          <t xml:space="preserve"> Calculated from premium over official rate (zero).</t>
        </r>
      </text>
    </comment>
    <comment ref="BJ68" authorId="0">
      <text>
        <r>
          <rPr>
            <b/>
            <sz val="8"/>
            <color indexed="81"/>
            <rFont val="Tahoma"/>
            <family val="2"/>
          </rPr>
          <t>Kurt Schuler:</t>
        </r>
        <r>
          <rPr>
            <sz val="8"/>
            <color indexed="81"/>
            <rFont val="Tahoma"/>
            <family val="2"/>
          </rPr>
          <t xml:space="preserve"> Calculated from premium over official rate (zero).</t>
        </r>
      </text>
    </comment>
    <comment ref="BM68" authorId="0">
      <text>
        <r>
          <rPr>
            <b/>
            <sz val="8"/>
            <color indexed="81"/>
            <rFont val="Tahoma"/>
            <family val="2"/>
          </rPr>
          <t>Kurt Schuler:</t>
        </r>
        <r>
          <rPr>
            <sz val="8"/>
            <color indexed="81"/>
            <rFont val="Tahoma"/>
            <family val="2"/>
          </rPr>
          <t xml:space="preserve"> Calculated from premium over official rate (zero).</t>
        </r>
      </text>
    </comment>
    <comment ref="CP68" authorId="0">
      <text>
        <r>
          <rPr>
            <b/>
            <sz val="8"/>
            <color indexed="81"/>
            <rFont val="Tahoma"/>
            <family val="2"/>
          </rPr>
          <t>Kurt Schuler:</t>
        </r>
        <r>
          <rPr>
            <sz val="8"/>
            <color indexed="81"/>
            <rFont val="Tahoma"/>
            <family val="2"/>
          </rPr>
          <t xml:space="preserve"> Calculated from premium over official rate (zero).</t>
        </r>
      </text>
    </comment>
    <comment ref="CQ68" authorId="0">
      <text>
        <r>
          <rPr>
            <b/>
            <sz val="8"/>
            <color indexed="81"/>
            <rFont val="Tahoma"/>
            <family val="2"/>
          </rPr>
          <t>Kurt Schuler:</t>
        </r>
        <r>
          <rPr>
            <sz val="8"/>
            <color indexed="81"/>
            <rFont val="Tahoma"/>
            <family val="2"/>
          </rPr>
          <t xml:space="preserve"> Calculated from premium over official rate (zero).</t>
        </r>
      </text>
    </comment>
    <comment ref="IA68" authorId="0">
      <text>
        <r>
          <rPr>
            <b/>
            <sz val="8"/>
            <color indexed="81"/>
            <rFont val="Tahoma"/>
            <family val="2"/>
          </rPr>
          <t>Kurt Schuler:</t>
        </r>
        <r>
          <rPr>
            <sz val="8"/>
            <color indexed="81"/>
            <rFont val="Tahoma"/>
            <family val="2"/>
          </rPr>
          <t xml:space="preserve"> Calculated from premium over official rate (zero).</t>
        </r>
      </text>
    </comment>
    <comment ref="BC69" authorId="0">
      <text>
        <r>
          <rPr>
            <b/>
            <sz val="8"/>
            <color indexed="81"/>
            <rFont val="Tahoma"/>
            <family val="2"/>
          </rPr>
          <t>Kurt Schuler:</t>
        </r>
        <r>
          <rPr>
            <sz val="8"/>
            <color indexed="81"/>
            <rFont val="Tahoma"/>
            <family val="2"/>
          </rPr>
          <t xml:space="preserve"> Calculated from premium over official rate (zero).</t>
        </r>
      </text>
    </comment>
    <comment ref="BJ69" authorId="0">
      <text>
        <r>
          <rPr>
            <b/>
            <sz val="8"/>
            <color indexed="81"/>
            <rFont val="Tahoma"/>
            <family val="2"/>
          </rPr>
          <t>Kurt Schuler:</t>
        </r>
        <r>
          <rPr>
            <sz val="8"/>
            <color indexed="81"/>
            <rFont val="Tahoma"/>
            <family val="2"/>
          </rPr>
          <t xml:space="preserve"> Calculated from premium over official rate (zero).</t>
        </r>
      </text>
    </comment>
    <comment ref="BM69" authorId="0">
      <text>
        <r>
          <rPr>
            <b/>
            <sz val="8"/>
            <color indexed="81"/>
            <rFont val="Tahoma"/>
            <family val="2"/>
          </rPr>
          <t>Kurt Schuler:</t>
        </r>
        <r>
          <rPr>
            <sz val="8"/>
            <color indexed="81"/>
            <rFont val="Tahoma"/>
            <family val="2"/>
          </rPr>
          <t xml:space="preserve"> Calculated from premium over official rate (zero).</t>
        </r>
      </text>
    </comment>
    <comment ref="CP69" authorId="0">
      <text>
        <r>
          <rPr>
            <b/>
            <sz val="8"/>
            <color indexed="81"/>
            <rFont val="Tahoma"/>
            <family val="2"/>
          </rPr>
          <t>Kurt Schuler:</t>
        </r>
        <r>
          <rPr>
            <sz val="8"/>
            <color indexed="81"/>
            <rFont val="Tahoma"/>
            <family val="2"/>
          </rPr>
          <t xml:space="preserve"> Calculated from premium over official rate (zero).</t>
        </r>
      </text>
    </comment>
    <comment ref="CQ69" authorId="0">
      <text>
        <r>
          <rPr>
            <b/>
            <sz val="8"/>
            <color indexed="81"/>
            <rFont val="Tahoma"/>
            <family val="2"/>
          </rPr>
          <t>Kurt Schuler:</t>
        </r>
        <r>
          <rPr>
            <sz val="8"/>
            <color indexed="81"/>
            <rFont val="Tahoma"/>
            <family val="2"/>
          </rPr>
          <t xml:space="preserve"> Calculated from premium over official rate (zero).</t>
        </r>
      </text>
    </comment>
    <comment ref="IA69" authorId="0">
      <text>
        <r>
          <rPr>
            <b/>
            <sz val="8"/>
            <color indexed="81"/>
            <rFont val="Tahoma"/>
            <family val="2"/>
          </rPr>
          <t>Kurt Schuler:</t>
        </r>
        <r>
          <rPr>
            <sz val="8"/>
            <color indexed="81"/>
            <rFont val="Tahoma"/>
            <family val="2"/>
          </rPr>
          <t xml:space="preserve"> Calculated from premium over official rate (zero).</t>
        </r>
      </text>
    </comment>
    <comment ref="BC70" authorId="0">
      <text>
        <r>
          <rPr>
            <b/>
            <sz val="8"/>
            <color indexed="81"/>
            <rFont val="Tahoma"/>
            <family val="2"/>
          </rPr>
          <t>Kurt Schuler:</t>
        </r>
        <r>
          <rPr>
            <sz val="8"/>
            <color indexed="81"/>
            <rFont val="Tahoma"/>
            <family val="2"/>
          </rPr>
          <t xml:space="preserve"> Calculated from premium over official rate (zero).</t>
        </r>
      </text>
    </comment>
    <comment ref="BJ70" authorId="0">
      <text>
        <r>
          <rPr>
            <b/>
            <sz val="8"/>
            <color indexed="81"/>
            <rFont val="Tahoma"/>
            <family val="2"/>
          </rPr>
          <t>Kurt Schuler:</t>
        </r>
        <r>
          <rPr>
            <sz val="8"/>
            <color indexed="81"/>
            <rFont val="Tahoma"/>
            <family val="2"/>
          </rPr>
          <t xml:space="preserve"> Calculated from premium over official rate (zero).</t>
        </r>
      </text>
    </comment>
    <comment ref="BM70" authorId="0">
      <text>
        <r>
          <rPr>
            <b/>
            <sz val="8"/>
            <color indexed="81"/>
            <rFont val="Tahoma"/>
            <family val="2"/>
          </rPr>
          <t>Kurt Schuler:</t>
        </r>
        <r>
          <rPr>
            <sz val="8"/>
            <color indexed="81"/>
            <rFont val="Tahoma"/>
            <family val="2"/>
          </rPr>
          <t xml:space="preserve"> Calculated from premium over official rate (zero).</t>
        </r>
      </text>
    </comment>
    <comment ref="CP70" authorId="0">
      <text>
        <r>
          <rPr>
            <b/>
            <sz val="8"/>
            <color indexed="81"/>
            <rFont val="Tahoma"/>
            <family val="2"/>
          </rPr>
          <t>Kurt Schuler:</t>
        </r>
        <r>
          <rPr>
            <sz val="8"/>
            <color indexed="81"/>
            <rFont val="Tahoma"/>
            <family val="2"/>
          </rPr>
          <t xml:space="preserve"> Calculated from premium over official rate (zero).</t>
        </r>
      </text>
    </comment>
    <comment ref="CQ70" authorId="0">
      <text>
        <r>
          <rPr>
            <b/>
            <sz val="8"/>
            <color indexed="81"/>
            <rFont val="Tahoma"/>
            <family val="2"/>
          </rPr>
          <t>Kurt Schuler:</t>
        </r>
        <r>
          <rPr>
            <sz val="8"/>
            <color indexed="81"/>
            <rFont val="Tahoma"/>
            <family val="2"/>
          </rPr>
          <t xml:space="preserve"> Calculated from premium over official rate (zero).</t>
        </r>
      </text>
    </comment>
    <comment ref="IA70" authorId="0">
      <text>
        <r>
          <rPr>
            <b/>
            <sz val="8"/>
            <color indexed="81"/>
            <rFont val="Tahoma"/>
            <family val="2"/>
          </rPr>
          <t>Kurt Schuler:</t>
        </r>
        <r>
          <rPr>
            <sz val="8"/>
            <color indexed="81"/>
            <rFont val="Tahoma"/>
            <family val="2"/>
          </rPr>
          <t xml:space="preserve"> Calculated from premium over official rate (zero).</t>
        </r>
      </text>
    </comment>
    <comment ref="BC71" authorId="0">
      <text>
        <r>
          <rPr>
            <b/>
            <sz val="8"/>
            <color indexed="81"/>
            <rFont val="Tahoma"/>
            <family val="2"/>
          </rPr>
          <t>Kurt Schuler:</t>
        </r>
        <r>
          <rPr>
            <sz val="8"/>
            <color indexed="81"/>
            <rFont val="Tahoma"/>
            <family val="2"/>
          </rPr>
          <t xml:space="preserve"> Calculated from premium over official rate (zero).</t>
        </r>
      </text>
    </comment>
    <comment ref="BJ71" authorId="0">
      <text>
        <r>
          <rPr>
            <b/>
            <sz val="8"/>
            <color indexed="81"/>
            <rFont val="Tahoma"/>
            <family val="2"/>
          </rPr>
          <t>Kurt Schuler:</t>
        </r>
        <r>
          <rPr>
            <sz val="8"/>
            <color indexed="81"/>
            <rFont val="Tahoma"/>
            <family val="2"/>
          </rPr>
          <t xml:space="preserve"> Calculated from premium over official rate (zero).</t>
        </r>
      </text>
    </comment>
    <comment ref="BM71" authorId="0">
      <text>
        <r>
          <rPr>
            <b/>
            <sz val="8"/>
            <color indexed="81"/>
            <rFont val="Tahoma"/>
            <family val="2"/>
          </rPr>
          <t>Kurt Schuler:</t>
        </r>
        <r>
          <rPr>
            <sz val="8"/>
            <color indexed="81"/>
            <rFont val="Tahoma"/>
            <family val="2"/>
          </rPr>
          <t xml:space="preserve"> Calculated from premium over official rate (zero).</t>
        </r>
      </text>
    </comment>
    <comment ref="CP71" authorId="0">
      <text>
        <r>
          <rPr>
            <b/>
            <sz val="8"/>
            <color indexed="81"/>
            <rFont val="Tahoma"/>
            <family val="2"/>
          </rPr>
          <t>Kurt Schuler:</t>
        </r>
        <r>
          <rPr>
            <sz val="8"/>
            <color indexed="81"/>
            <rFont val="Tahoma"/>
            <family val="2"/>
          </rPr>
          <t xml:space="preserve"> Calculated from premium over official rate (zero).</t>
        </r>
      </text>
    </comment>
    <comment ref="CQ71" authorId="0">
      <text>
        <r>
          <rPr>
            <b/>
            <sz val="8"/>
            <color indexed="81"/>
            <rFont val="Tahoma"/>
            <family val="2"/>
          </rPr>
          <t>Kurt Schuler:</t>
        </r>
        <r>
          <rPr>
            <sz val="8"/>
            <color indexed="81"/>
            <rFont val="Tahoma"/>
            <family val="2"/>
          </rPr>
          <t xml:space="preserve"> Calculated from premium over official rate (zero).</t>
        </r>
      </text>
    </comment>
    <comment ref="IA71" authorId="0">
      <text>
        <r>
          <rPr>
            <b/>
            <sz val="8"/>
            <color indexed="81"/>
            <rFont val="Tahoma"/>
            <family val="2"/>
          </rPr>
          <t>Kurt Schuler:</t>
        </r>
        <r>
          <rPr>
            <sz val="8"/>
            <color indexed="81"/>
            <rFont val="Tahoma"/>
            <family val="2"/>
          </rPr>
          <t xml:space="preserve"> Calculated from premium over official rate (zero).</t>
        </r>
      </text>
    </comment>
    <comment ref="BC72" authorId="0">
      <text>
        <r>
          <rPr>
            <b/>
            <sz val="8"/>
            <color indexed="81"/>
            <rFont val="Tahoma"/>
            <family val="2"/>
          </rPr>
          <t>Kurt Schuler:</t>
        </r>
        <r>
          <rPr>
            <sz val="8"/>
            <color indexed="81"/>
            <rFont val="Tahoma"/>
            <family val="2"/>
          </rPr>
          <t xml:space="preserve"> Calculated from premium over official rate (zero).</t>
        </r>
      </text>
    </comment>
    <comment ref="BJ72" authorId="0">
      <text>
        <r>
          <rPr>
            <b/>
            <sz val="8"/>
            <color indexed="81"/>
            <rFont val="Tahoma"/>
            <family val="2"/>
          </rPr>
          <t>Kurt Schuler:</t>
        </r>
        <r>
          <rPr>
            <sz val="8"/>
            <color indexed="81"/>
            <rFont val="Tahoma"/>
            <family val="2"/>
          </rPr>
          <t xml:space="preserve"> Calculated from premium over official rate (zero).</t>
        </r>
      </text>
    </comment>
    <comment ref="BM72" authorId="0">
      <text>
        <r>
          <rPr>
            <b/>
            <sz val="8"/>
            <color indexed="81"/>
            <rFont val="Tahoma"/>
            <family val="2"/>
          </rPr>
          <t>Kurt Schuler:</t>
        </r>
        <r>
          <rPr>
            <sz val="8"/>
            <color indexed="81"/>
            <rFont val="Tahoma"/>
            <family val="2"/>
          </rPr>
          <t xml:space="preserve"> Calculated from premium over official rate (zero).</t>
        </r>
      </text>
    </comment>
    <comment ref="CP72" authorId="0">
      <text>
        <r>
          <rPr>
            <b/>
            <sz val="8"/>
            <color indexed="81"/>
            <rFont val="Tahoma"/>
            <family val="2"/>
          </rPr>
          <t>Kurt Schuler:</t>
        </r>
        <r>
          <rPr>
            <sz val="8"/>
            <color indexed="81"/>
            <rFont val="Tahoma"/>
            <family val="2"/>
          </rPr>
          <t xml:space="preserve"> Calculated from premium over official rate (zero).</t>
        </r>
      </text>
    </comment>
    <comment ref="CQ72" authorId="0">
      <text>
        <r>
          <rPr>
            <b/>
            <sz val="8"/>
            <color indexed="81"/>
            <rFont val="Tahoma"/>
            <family val="2"/>
          </rPr>
          <t>Kurt Schuler:</t>
        </r>
        <r>
          <rPr>
            <sz val="8"/>
            <color indexed="81"/>
            <rFont val="Tahoma"/>
            <family val="2"/>
          </rPr>
          <t xml:space="preserve"> Calculated from premium over official rate (zero).</t>
        </r>
      </text>
    </comment>
    <comment ref="IA72" authorId="0">
      <text>
        <r>
          <rPr>
            <b/>
            <sz val="8"/>
            <color indexed="81"/>
            <rFont val="Tahoma"/>
            <family val="2"/>
          </rPr>
          <t>Kurt Schuler:</t>
        </r>
        <r>
          <rPr>
            <sz val="8"/>
            <color indexed="81"/>
            <rFont val="Tahoma"/>
            <family val="2"/>
          </rPr>
          <t xml:space="preserve"> Calculated from premium over official rate (zero).</t>
        </r>
      </text>
    </comment>
    <comment ref="BC73" authorId="0">
      <text>
        <r>
          <rPr>
            <b/>
            <sz val="8"/>
            <color indexed="81"/>
            <rFont val="Tahoma"/>
            <family val="2"/>
          </rPr>
          <t>Kurt Schuler:</t>
        </r>
        <r>
          <rPr>
            <sz val="8"/>
            <color indexed="81"/>
            <rFont val="Tahoma"/>
            <family val="2"/>
          </rPr>
          <t xml:space="preserve"> Calculated from premium over official rate (zero).</t>
        </r>
      </text>
    </comment>
    <comment ref="BJ73" authorId="0">
      <text>
        <r>
          <rPr>
            <b/>
            <sz val="8"/>
            <color indexed="81"/>
            <rFont val="Tahoma"/>
            <family val="2"/>
          </rPr>
          <t>Kurt Schuler:</t>
        </r>
        <r>
          <rPr>
            <sz val="8"/>
            <color indexed="81"/>
            <rFont val="Tahoma"/>
            <family val="2"/>
          </rPr>
          <t xml:space="preserve"> Calculated from premium over official rate (zero).</t>
        </r>
      </text>
    </comment>
    <comment ref="BM73" authorId="0">
      <text>
        <r>
          <rPr>
            <b/>
            <sz val="8"/>
            <color indexed="81"/>
            <rFont val="Tahoma"/>
            <family val="2"/>
          </rPr>
          <t>Kurt Schuler:</t>
        </r>
        <r>
          <rPr>
            <sz val="8"/>
            <color indexed="81"/>
            <rFont val="Tahoma"/>
            <family val="2"/>
          </rPr>
          <t xml:space="preserve"> Calculated from premium over official rate (zero).</t>
        </r>
      </text>
    </comment>
    <comment ref="CP73" authorId="0">
      <text>
        <r>
          <rPr>
            <b/>
            <sz val="8"/>
            <color indexed="81"/>
            <rFont val="Tahoma"/>
            <family val="2"/>
          </rPr>
          <t>Kurt Schuler:</t>
        </r>
        <r>
          <rPr>
            <sz val="8"/>
            <color indexed="81"/>
            <rFont val="Tahoma"/>
            <family val="2"/>
          </rPr>
          <t xml:space="preserve"> Calculated from premium over official rate (zero).</t>
        </r>
      </text>
    </comment>
    <comment ref="CQ73" authorId="0">
      <text>
        <r>
          <rPr>
            <b/>
            <sz val="8"/>
            <color indexed="81"/>
            <rFont val="Tahoma"/>
            <family val="2"/>
          </rPr>
          <t>Kurt Schuler:</t>
        </r>
        <r>
          <rPr>
            <sz val="8"/>
            <color indexed="81"/>
            <rFont val="Tahoma"/>
            <family val="2"/>
          </rPr>
          <t xml:space="preserve"> Calculated from premium over official rate (zero).</t>
        </r>
      </text>
    </comment>
    <comment ref="IA73" authorId="0">
      <text>
        <r>
          <rPr>
            <b/>
            <sz val="8"/>
            <color indexed="81"/>
            <rFont val="Tahoma"/>
            <family val="2"/>
          </rPr>
          <t>Kurt Schuler:</t>
        </r>
        <r>
          <rPr>
            <sz val="8"/>
            <color indexed="81"/>
            <rFont val="Tahoma"/>
            <family val="2"/>
          </rPr>
          <t xml:space="preserve"> Calculated from premium over official rate (zero).</t>
        </r>
      </text>
    </comment>
    <comment ref="BC74" authorId="0">
      <text>
        <r>
          <rPr>
            <b/>
            <sz val="8"/>
            <color indexed="81"/>
            <rFont val="Tahoma"/>
            <family val="2"/>
          </rPr>
          <t>Kurt Schuler:</t>
        </r>
        <r>
          <rPr>
            <sz val="8"/>
            <color indexed="81"/>
            <rFont val="Tahoma"/>
            <family val="2"/>
          </rPr>
          <t xml:space="preserve"> Calculated from premium over official rate (zero).</t>
        </r>
      </text>
    </comment>
    <comment ref="BJ74" authorId="0">
      <text>
        <r>
          <rPr>
            <b/>
            <sz val="8"/>
            <color indexed="81"/>
            <rFont val="Tahoma"/>
            <family val="2"/>
          </rPr>
          <t>Kurt Schuler:</t>
        </r>
        <r>
          <rPr>
            <sz val="8"/>
            <color indexed="81"/>
            <rFont val="Tahoma"/>
            <family val="2"/>
          </rPr>
          <t xml:space="preserve"> Calculated from premium over official rate (zero).</t>
        </r>
      </text>
    </comment>
    <comment ref="BM74" authorId="0">
      <text>
        <r>
          <rPr>
            <b/>
            <sz val="8"/>
            <color indexed="81"/>
            <rFont val="Tahoma"/>
            <family val="2"/>
          </rPr>
          <t>Kurt Schuler:</t>
        </r>
        <r>
          <rPr>
            <sz val="8"/>
            <color indexed="81"/>
            <rFont val="Tahoma"/>
            <family val="2"/>
          </rPr>
          <t xml:space="preserve"> Calculated from premium over official rate (zero).</t>
        </r>
      </text>
    </comment>
    <comment ref="CP74" authorId="0">
      <text>
        <r>
          <rPr>
            <b/>
            <sz val="8"/>
            <color indexed="81"/>
            <rFont val="Tahoma"/>
            <family val="2"/>
          </rPr>
          <t>Kurt Schuler:</t>
        </r>
        <r>
          <rPr>
            <sz val="8"/>
            <color indexed="81"/>
            <rFont val="Tahoma"/>
            <family val="2"/>
          </rPr>
          <t xml:space="preserve"> Calculated from premium over official rate (zero).</t>
        </r>
      </text>
    </comment>
    <comment ref="CQ74" authorId="0">
      <text>
        <r>
          <rPr>
            <b/>
            <sz val="8"/>
            <color indexed="81"/>
            <rFont val="Tahoma"/>
            <family val="2"/>
          </rPr>
          <t>Kurt Schuler:</t>
        </r>
        <r>
          <rPr>
            <sz val="8"/>
            <color indexed="81"/>
            <rFont val="Tahoma"/>
            <family val="2"/>
          </rPr>
          <t xml:space="preserve"> Calculated from premium over official rate (zero).</t>
        </r>
      </text>
    </comment>
    <comment ref="IA74" authorId="0">
      <text>
        <r>
          <rPr>
            <b/>
            <sz val="8"/>
            <color indexed="81"/>
            <rFont val="Tahoma"/>
            <family val="2"/>
          </rPr>
          <t>Kurt Schuler:</t>
        </r>
        <r>
          <rPr>
            <sz val="8"/>
            <color indexed="81"/>
            <rFont val="Tahoma"/>
            <family val="2"/>
          </rPr>
          <t xml:space="preserve"> Calculated from premium over official rate (zero).</t>
        </r>
      </text>
    </comment>
    <comment ref="BC75" authorId="0">
      <text>
        <r>
          <rPr>
            <b/>
            <sz val="8"/>
            <color indexed="81"/>
            <rFont val="Tahoma"/>
            <family val="2"/>
          </rPr>
          <t>Kurt Schuler:</t>
        </r>
        <r>
          <rPr>
            <sz val="8"/>
            <color indexed="81"/>
            <rFont val="Tahoma"/>
            <family val="2"/>
          </rPr>
          <t xml:space="preserve"> Calculated from premium over official rate (zero).</t>
        </r>
      </text>
    </comment>
    <comment ref="BJ75" authorId="0">
      <text>
        <r>
          <rPr>
            <b/>
            <sz val="8"/>
            <color indexed="81"/>
            <rFont val="Tahoma"/>
            <family val="2"/>
          </rPr>
          <t>Kurt Schuler:</t>
        </r>
        <r>
          <rPr>
            <sz val="8"/>
            <color indexed="81"/>
            <rFont val="Tahoma"/>
            <family val="2"/>
          </rPr>
          <t xml:space="preserve"> Calculated from premium over official rate (zero).</t>
        </r>
      </text>
    </comment>
    <comment ref="BM75" authorId="0">
      <text>
        <r>
          <rPr>
            <b/>
            <sz val="8"/>
            <color indexed="81"/>
            <rFont val="Tahoma"/>
            <family val="2"/>
          </rPr>
          <t>Kurt Schuler:</t>
        </r>
        <r>
          <rPr>
            <sz val="8"/>
            <color indexed="81"/>
            <rFont val="Tahoma"/>
            <family val="2"/>
          </rPr>
          <t xml:space="preserve"> Calculated from premium over official rate (zero).</t>
        </r>
      </text>
    </comment>
    <comment ref="CP75" authorId="0">
      <text>
        <r>
          <rPr>
            <b/>
            <sz val="8"/>
            <color indexed="81"/>
            <rFont val="Tahoma"/>
            <family val="2"/>
          </rPr>
          <t>Kurt Schuler:</t>
        </r>
        <r>
          <rPr>
            <sz val="8"/>
            <color indexed="81"/>
            <rFont val="Tahoma"/>
            <family val="2"/>
          </rPr>
          <t xml:space="preserve"> Calculated from premium over official rate (zero).</t>
        </r>
      </text>
    </comment>
    <comment ref="CQ75" authorId="0">
      <text>
        <r>
          <rPr>
            <b/>
            <sz val="8"/>
            <color indexed="81"/>
            <rFont val="Tahoma"/>
            <family val="2"/>
          </rPr>
          <t>Kurt Schuler:</t>
        </r>
        <r>
          <rPr>
            <sz val="8"/>
            <color indexed="81"/>
            <rFont val="Tahoma"/>
            <family val="2"/>
          </rPr>
          <t xml:space="preserve"> Calculated from premium over official rate (zero).</t>
        </r>
      </text>
    </comment>
    <comment ref="FW75" authorId="1">
      <text>
        <r>
          <rPr>
            <b/>
            <sz val="8"/>
            <color indexed="81"/>
            <rFont val="Tahoma"/>
            <family val="2"/>
          </rPr>
          <t>daouda sembene:</t>
        </r>
        <r>
          <rPr>
            <sz val="8"/>
            <color indexed="81"/>
            <rFont val="Tahoma"/>
            <family val="2"/>
          </rPr>
          <t xml:space="preserve">
AFTER DEVALUATION</t>
        </r>
      </text>
    </comment>
    <comment ref="IA75" authorId="0">
      <text>
        <r>
          <rPr>
            <b/>
            <sz val="8"/>
            <color indexed="81"/>
            <rFont val="Tahoma"/>
            <family val="2"/>
          </rPr>
          <t>Kurt Schuler:</t>
        </r>
        <r>
          <rPr>
            <sz val="8"/>
            <color indexed="81"/>
            <rFont val="Tahoma"/>
            <family val="2"/>
          </rPr>
          <t xml:space="preserve"> Calculated from premium over official rate (zero).</t>
        </r>
      </text>
    </comment>
    <comment ref="BC76" authorId="0">
      <text>
        <r>
          <rPr>
            <b/>
            <sz val="8"/>
            <color indexed="81"/>
            <rFont val="Tahoma"/>
            <family val="2"/>
          </rPr>
          <t>Kurt Schuler:</t>
        </r>
        <r>
          <rPr>
            <sz val="8"/>
            <color indexed="81"/>
            <rFont val="Tahoma"/>
            <family val="2"/>
          </rPr>
          <t xml:space="preserve"> Calculated from premium over official rate (zero).</t>
        </r>
      </text>
    </comment>
    <comment ref="BJ76" authorId="0">
      <text>
        <r>
          <rPr>
            <b/>
            <sz val="8"/>
            <color indexed="81"/>
            <rFont val="Tahoma"/>
            <family val="2"/>
          </rPr>
          <t>Kurt Schuler:</t>
        </r>
        <r>
          <rPr>
            <sz val="8"/>
            <color indexed="81"/>
            <rFont val="Tahoma"/>
            <family val="2"/>
          </rPr>
          <t xml:space="preserve"> Calculated from premium over official rate (zero).</t>
        </r>
      </text>
    </comment>
    <comment ref="BM76" authorId="0">
      <text>
        <r>
          <rPr>
            <b/>
            <sz val="8"/>
            <color indexed="81"/>
            <rFont val="Tahoma"/>
            <family val="2"/>
          </rPr>
          <t>Kurt Schuler:</t>
        </r>
        <r>
          <rPr>
            <sz val="8"/>
            <color indexed="81"/>
            <rFont val="Tahoma"/>
            <family val="2"/>
          </rPr>
          <t xml:space="preserve"> Calculated from premium over official rate (zero).</t>
        </r>
      </text>
    </comment>
    <comment ref="CP76" authorId="0">
      <text>
        <r>
          <rPr>
            <b/>
            <sz val="8"/>
            <color indexed="81"/>
            <rFont val="Tahoma"/>
            <family val="2"/>
          </rPr>
          <t>Kurt Schuler:</t>
        </r>
        <r>
          <rPr>
            <sz val="8"/>
            <color indexed="81"/>
            <rFont val="Tahoma"/>
            <family val="2"/>
          </rPr>
          <t xml:space="preserve"> Calculated from premium over official rate (zero).</t>
        </r>
      </text>
    </comment>
    <comment ref="CQ76" authorId="0">
      <text>
        <r>
          <rPr>
            <b/>
            <sz val="8"/>
            <color indexed="81"/>
            <rFont val="Tahoma"/>
            <family val="2"/>
          </rPr>
          <t>Kurt Schuler:</t>
        </r>
        <r>
          <rPr>
            <sz val="8"/>
            <color indexed="81"/>
            <rFont val="Tahoma"/>
            <family val="2"/>
          </rPr>
          <t xml:space="preserve"> Calculated from premium over official rate (zero).</t>
        </r>
      </text>
    </comment>
    <comment ref="IA76" authorId="0">
      <text>
        <r>
          <rPr>
            <b/>
            <sz val="8"/>
            <color indexed="81"/>
            <rFont val="Tahoma"/>
            <family val="2"/>
          </rPr>
          <t>Kurt Schuler:</t>
        </r>
        <r>
          <rPr>
            <sz val="8"/>
            <color indexed="81"/>
            <rFont val="Tahoma"/>
            <family val="2"/>
          </rPr>
          <t xml:space="preserve"> Calculated from premium over official rate (zero).</t>
        </r>
      </text>
    </comment>
    <comment ref="BC77" authorId="0">
      <text>
        <r>
          <rPr>
            <b/>
            <sz val="8"/>
            <color indexed="81"/>
            <rFont val="Tahoma"/>
            <family val="2"/>
          </rPr>
          <t>Kurt Schuler:</t>
        </r>
        <r>
          <rPr>
            <sz val="8"/>
            <color indexed="81"/>
            <rFont val="Tahoma"/>
            <family val="2"/>
          </rPr>
          <t xml:space="preserve"> Calculated from premium over official rate (zero).</t>
        </r>
      </text>
    </comment>
    <comment ref="BJ77" authorId="0">
      <text>
        <r>
          <rPr>
            <b/>
            <sz val="8"/>
            <color indexed="81"/>
            <rFont val="Tahoma"/>
            <family val="2"/>
          </rPr>
          <t>Kurt Schuler:</t>
        </r>
        <r>
          <rPr>
            <sz val="8"/>
            <color indexed="81"/>
            <rFont val="Tahoma"/>
            <family val="2"/>
          </rPr>
          <t xml:space="preserve"> Calculated from premium over official rate (zero).</t>
        </r>
      </text>
    </comment>
    <comment ref="BM77" authorId="0">
      <text>
        <r>
          <rPr>
            <b/>
            <sz val="8"/>
            <color indexed="81"/>
            <rFont val="Tahoma"/>
            <family val="2"/>
          </rPr>
          <t>Kurt Schuler:</t>
        </r>
        <r>
          <rPr>
            <sz val="8"/>
            <color indexed="81"/>
            <rFont val="Tahoma"/>
            <family val="2"/>
          </rPr>
          <t xml:space="preserve"> Calculated from premium over official rate (zero).</t>
        </r>
      </text>
    </comment>
    <comment ref="CP77" authorId="0">
      <text>
        <r>
          <rPr>
            <b/>
            <sz val="8"/>
            <color indexed="81"/>
            <rFont val="Tahoma"/>
            <family val="2"/>
          </rPr>
          <t>Kurt Schuler:</t>
        </r>
        <r>
          <rPr>
            <sz val="8"/>
            <color indexed="81"/>
            <rFont val="Tahoma"/>
            <family val="2"/>
          </rPr>
          <t xml:space="preserve"> Calculated from premium over official rate (zero).</t>
        </r>
      </text>
    </comment>
    <comment ref="CQ77" authorId="0">
      <text>
        <r>
          <rPr>
            <b/>
            <sz val="8"/>
            <color indexed="81"/>
            <rFont val="Tahoma"/>
            <family val="2"/>
          </rPr>
          <t>Kurt Schuler:</t>
        </r>
        <r>
          <rPr>
            <sz val="8"/>
            <color indexed="81"/>
            <rFont val="Tahoma"/>
            <family val="2"/>
          </rPr>
          <t xml:space="preserve"> Calculated from premium over official rate (zero).</t>
        </r>
      </text>
    </comment>
    <comment ref="IA77" authorId="0">
      <text>
        <r>
          <rPr>
            <b/>
            <sz val="8"/>
            <color indexed="81"/>
            <rFont val="Tahoma"/>
            <family val="2"/>
          </rPr>
          <t>Kurt Schuler:</t>
        </r>
        <r>
          <rPr>
            <sz val="8"/>
            <color indexed="81"/>
            <rFont val="Tahoma"/>
            <family val="2"/>
          </rPr>
          <t xml:space="preserve"> Calculated from premium over official rate (zero).</t>
        </r>
      </text>
    </comment>
    <comment ref="BC78" authorId="0">
      <text>
        <r>
          <rPr>
            <b/>
            <sz val="8"/>
            <color indexed="81"/>
            <rFont val="Tahoma"/>
            <family val="2"/>
          </rPr>
          <t>Kurt Schuler:</t>
        </r>
        <r>
          <rPr>
            <sz val="8"/>
            <color indexed="81"/>
            <rFont val="Tahoma"/>
            <family val="2"/>
          </rPr>
          <t xml:space="preserve"> Calculated from premium over official rate (zero).</t>
        </r>
      </text>
    </comment>
    <comment ref="BJ78" authorId="0">
      <text>
        <r>
          <rPr>
            <b/>
            <sz val="8"/>
            <color indexed="81"/>
            <rFont val="Tahoma"/>
            <family val="2"/>
          </rPr>
          <t>Kurt Schuler:</t>
        </r>
        <r>
          <rPr>
            <sz val="8"/>
            <color indexed="81"/>
            <rFont val="Tahoma"/>
            <family val="2"/>
          </rPr>
          <t xml:space="preserve"> Calculated from premium over official rate (zero).</t>
        </r>
      </text>
    </comment>
    <comment ref="BM78" authorId="0">
      <text>
        <r>
          <rPr>
            <b/>
            <sz val="8"/>
            <color indexed="81"/>
            <rFont val="Tahoma"/>
            <family val="2"/>
          </rPr>
          <t>Kurt Schuler:</t>
        </r>
        <r>
          <rPr>
            <sz val="8"/>
            <color indexed="81"/>
            <rFont val="Tahoma"/>
            <family val="2"/>
          </rPr>
          <t xml:space="preserve"> Calculated from premium over official rate (zero).</t>
        </r>
      </text>
    </comment>
    <comment ref="CP78" authorId="0">
      <text>
        <r>
          <rPr>
            <b/>
            <sz val="8"/>
            <color indexed="81"/>
            <rFont val="Tahoma"/>
            <family val="2"/>
          </rPr>
          <t>Kurt Schuler:</t>
        </r>
        <r>
          <rPr>
            <sz val="8"/>
            <color indexed="81"/>
            <rFont val="Tahoma"/>
            <family val="2"/>
          </rPr>
          <t xml:space="preserve"> Calculated from premium over official rate (zero).</t>
        </r>
      </text>
    </comment>
    <comment ref="CQ78" authorId="0">
      <text>
        <r>
          <rPr>
            <b/>
            <sz val="8"/>
            <color indexed="81"/>
            <rFont val="Tahoma"/>
            <family val="2"/>
          </rPr>
          <t>Kurt Schuler:</t>
        </r>
        <r>
          <rPr>
            <sz val="8"/>
            <color indexed="81"/>
            <rFont val="Tahoma"/>
            <family val="2"/>
          </rPr>
          <t xml:space="preserve"> Calculated from premium over official rate (zero).</t>
        </r>
      </text>
    </comment>
    <comment ref="IA78" authorId="0">
      <text>
        <r>
          <rPr>
            <b/>
            <sz val="8"/>
            <color indexed="81"/>
            <rFont val="Tahoma"/>
            <family val="2"/>
          </rPr>
          <t>Kurt Schuler:</t>
        </r>
        <r>
          <rPr>
            <sz val="8"/>
            <color indexed="81"/>
            <rFont val="Tahoma"/>
            <family val="2"/>
          </rPr>
          <t xml:space="preserve"> Calculated from premium over official rate (zero).</t>
        </r>
      </text>
    </comment>
    <comment ref="AG79" authorId="1">
      <text>
        <r>
          <rPr>
            <b/>
            <sz val="8"/>
            <color indexed="81"/>
            <rFont val="Tahoma"/>
            <family val="2"/>
          </rPr>
          <t>daouda sembene:</t>
        </r>
        <r>
          <rPr>
            <sz val="8"/>
            <color indexed="81"/>
            <rFont val="Tahoma"/>
            <family val="2"/>
          </rPr>
          <t xml:space="preserve">
AFTER DEVALUATION AND INTRODUCTION OF A NEW CURRENCY (100:1)</t>
        </r>
      </text>
    </comment>
    <comment ref="BC79" authorId="0">
      <text>
        <r>
          <rPr>
            <b/>
            <sz val="8"/>
            <color indexed="81"/>
            <rFont val="Tahoma"/>
            <family val="2"/>
          </rPr>
          <t>Kurt Schuler:</t>
        </r>
        <r>
          <rPr>
            <sz val="8"/>
            <color indexed="81"/>
            <rFont val="Tahoma"/>
            <family val="2"/>
          </rPr>
          <t xml:space="preserve"> Calculated from premium over official rate (zero).</t>
        </r>
      </text>
    </comment>
    <comment ref="BJ79" authorId="0">
      <text>
        <r>
          <rPr>
            <b/>
            <sz val="8"/>
            <color indexed="81"/>
            <rFont val="Tahoma"/>
            <family val="2"/>
          </rPr>
          <t>Kurt Schuler:</t>
        </r>
        <r>
          <rPr>
            <sz val="8"/>
            <color indexed="81"/>
            <rFont val="Tahoma"/>
            <family val="2"/>
          </rPr>
          <t xml:space="preserve"> Calculated from premium over official rate (zero).</t>
        </r>
      </text>
    </comment>
    <comment ref="BM79" authorId="0">
      <text>
        <r>
          <rPr>
            <b/>
            <sz val="8"/>
            <color indexed="81"/>
            <rFont val="Tahoma"/>
            <family val="2"/>
          </rPr>
          <t>Kurt Schuler:</t>
        </r>
        <r>
          <rPr>
            <sz val="8"/>
            <color indexed="81"/>
            <rFont val="Tahoma"/>
            <family val="2"/>
          </rPr>
          <t xml:space="preserve"> Calculated from premium over official rate (zero).</t>
        </r>
      </text>
    </comment>
    <comment ref="CP79" authorId="0">
      <text>
        <r>
          <rPr>
            <b/>
            <sz val="8"/>
            <color indexed="81"/>
            <rFont val="Tahoma"/>
            <family val="2"/>
          </rPr>
          <t>Kurt Schuler:</t>
        </r>
        <r>
          <rPr>
            <sz val="8"/>
            <color indexed="81"/>
            <rFont val="Tahoma"/>
            <family val="2"/>
          </rPr>
          <t xml:space="preserve"> Calculated from premium over official rate (zero).</t>
        </r>
      </text>
    </comment>
    <comment ref="CQ79" authorId="0">
      <text>
        <r>
          <rPr>
            <b/>
            <sz val="8"/>
            <color indexed="81"/>
            <rFont val="Tahoma"/>
            <family val="2"/>
          </rPr>
          <t>Kurt Schuler:</t>
        </r>
        <r>
          <rPr>
            <sz val="8"/>
            <color indexed="81"/>
            <rFont val="Tahoma"/>
            <family val="2"/>
          </rPr>
          <t xml:space="preserve"> Calculated from premium over official rate (zero).</t>
        </r>
      </text>
    </comment>
    <comment ref="IA79" authorId="0">
      <text>
        <r>
          <rPr>
            <b/>
            <sz val="8"/>
            <color indexed="81"/>
            <rFont val="Tahoma"/>
            <family val="2"/>
          </rPr>
          <t>Kurt Schuler:</t>
        </r>
        <r>
          <rPr>
            <sz val="8"/>
            <color indexed="81"/>
            <rFont val="Tahoma"/>
            <family val="2"/>
          </rPr>
          <t xml:space="preserve"> Calculated from premium over official rate (zero).</t>
        </r>
      </text>
    </comment>
    <comment ref="BC80" authorId="0">
      <text>
        <r>
          <rPr>
            <b/>
            <sz val="8"/>
            <color indexed="81"/>
            <rFont val="Tahoma"/>
            <family val="2"/>
          </rPr>
          <t>Kurt Schuler:</t>
        </r>
        <r>
          <rPr>
            <sz val="8"/>
            <color indexed="81"/>
            <rFont val="Tahoma"/>
            <family val="2"/>
          </rPr>
          <t xml:space="preserve"> Calculated from premium over official rate (zero).</t>
        </r>
      </text>
    </comment>
    <comment ref="BJ80" authorId="0">
      <text>
        <r>
          <rPr>
            <b/>
            <sz val="8"/>
            <color indexed="81"/>
            <rFont val="Tahoma"/>
            <family val="2"/>
          </rPr>
          <t>Kurt Schuler:</t>
        </r>
        <r>
          <rPr>
            <sz val="8"/>
            <color indexed="81"/>
            <rFont val="Tahoma"/>
            <family val="2"/>
          </rPr>
          <t xml:space="preserve"> Calculated from premium over official rate (zero).</t>
        </r>
      </text>
    </comment>
    <comment ref="BM80" authorId="0">
      <text>
        <r>
          <rPr>
            <b/>
            <sz val="8"/>
            <color indexed="81"/>
            <rFont val="Tahoma"/>
            <family val="2"/>
          </rPr>
          <t>Kurt Schuler:</t>
        </r>
        <r>
          <rPr>
            <sz val="8"/>
            <color indexed="81"/>
            <rFont val="Tahoma"/>
            <family val="2"/>
          </rPr>
          <t xml:space="preserve"> Calculated from premium over official rate (zero).</t>
        </r>
      </text>
    </comment>
    <comment ref="CP80" authorId="0">
      <text>
        <r>
          <rPr>
            <b/>
            <sz val="8"/>
            <color indexed="81"/>
            <rFont val="Tahoma"/>
            <family val="2"/>
          </rPr>
          <t>Kurt Schuler:</t>
        </r>
        <r>
          <rPr>
            <sz val="8"/>
            <color indexed="81"/>
            <rFont val="Tahoma"/>
            <family val="2"/>
          </rPr>
          <t xml:space="preserve"> Calculated from premium over official rate (zero).</t>
        </r>
      </text>
    </comment>
    <comment ref="CQ80" authorId="0">
      <text>
        <r>
          <rPr>
            <b/>
            <sz val="8"/>
            <color indexed="81"/>
            <rFont val="Tahoma"/>
            <family val="2"/>
          </rPr>
          <t>Kurt Schuler:</t>
        </r>
        <r>
          <rPr>
            <sz val="8"/>
            <color indexed="81"/>
            <rFont val="Tahoma"/>
            <family val="2"/>
          </rPr>
          <t xml:space="preserve"> Calculated from premium over official rate (zero).</t>
        </r>
      </text>
    </comment>
    <comment ref="IA80" authorId="0">
      <text>
        <r>
          <rPr>
            <b/>
            <sz val="8"/>
            <color indexed="81"/>
            <rFont val="Tahoma"/>
            <family val="2"/>
          </rPr>
          <t>Kurt Schuler:</t>
        </r>
        <r>
          <rPr>
            <sz val="8"/>
            <color indexed="81"/>
            <rFont val="Tahoma"/>
            <family val="2"/>
          </rPr>
          <t xml:space="preserve"> Calculated from premium over official rate (zero).</t>
        </r>
      </text>
    </comment>
    <comment ref="BC81" authorId="0">
      <text>
        <r>
          <rPr>
            <b/>
            <sz val="8"/>
            <color indexed="81"/>
            <rFont val="Tahoma"/>
            <family val="2"/>
          </rPr>
          <t>Kurt Schuler:</t>
        </r>
        <r>
          <rPr>
            <sz val="8"/>
            <color indexed="81"/>
            <rFont val="Tahoma"/>
            <family val="2"/>
          </rPr>
          <t xml:space="preserve"> Calculated from premium over official rate (zero).</t>
        </r>
      </text>
    </comment>
    <comment ref="BJ81" authorId="0">
      <text>
        <r>
          <rPr>
            <b/>
            <sz val="8"/>
            <color indexed="81"/>
            <rFont val="Tahoma"/>
            <family val="2"/>
          </rPr>
          <t>Kurt Schuler:</t>
        </r>
        <r>
          <rPr>
            <sz val="8"/>
            <color indexed="81"/>
            <rFont val="Tahoma"/>
            <family val="2"/>
          </rPr>
          <t xml:space="preserve"> Calculated from premium over official rate (zero).</t>
        </r>
      </text>
    </comment>
    <comment ref="BM81" authorId="0">
      <text>
        <r>
          <rPr>
            <b/>
            <sz val="8"/>
            <color indexed="81"/>
            <rFont val="Tahoma"/>
            <family val="2"/>
          </rPr>
          <t>Kurt Schuler:</t>
        </r>
        <r>
          <rPr>
            <sz val="8"/>
            <color indexed="81"/>
            <rFont val="Tahoma"/>
            <family val="2"/>
          </rPr>
          <t xml:space="preserve"> Calculated from premium over official rate (zero).</t>
        </r>
      </text>
    </comment>
    <comment ref="CP81" authorId="0">
      <text>
        <r>
          <rPr>
            <b/>
            <sz val="8"/>
            <color indexed="81"/>
            <rFont val="Tahoma"/>
            <family val="2"/>
          </rPr>
          <t>Kurt Schuler:</t>
        </r>
        <r>
          <rPr>
            <sz val="8"/>
            <color indexed="81"/>
            <rFont val="Tahoma"/>
            <family val="2"/>
          </rPr>
          <t xml:space="preserve"> Calculated from premium over official rate (zero).</t>
        </r>
      </text>
    </comment>
    <comment ref="CQ81" authorId="0">
      <text>
        <r>
          <rPr>
            <b/>
            <sz val="8"/>
            <color indexed="81"/>
            <rFont val="Tahoma"/>
            <family val="2"/>
          </rPr>
          <t>Kurt Schuler:</t>
        </r>
        <r>
          <rPr>
            <sz val="8"/>
            <color indexed="81"/>
            <rFont val="Tahoma"/>
            <family val="2"/>
          </rPr>
          <t xml:space="preserve"> Calculated from premium over official rate (zero).</t>
        </r>
      </text>
    </comment>
    <comment ref="IA81" authorId="0">
      <text>
        <r>
          <rPr>
            <b/>
            <sz val="8"/>
            <color indexed="81"/>
            <rFont val="Tahoma"/>
            <family val="2"/>
          </rPr>
          <t>Kurt Schuler:</t>
        </r>
        <r>
          <rPr>
            <sz val="8"/>
            <color indexed="81"/>
            <rFont val="Tahoma"/>
            <family val="2"/>
          </rPr>
          <t xml:space="preserve"> Calculated from premium over official rate (zero).</t>
        </r>
      </text>
    </comment>
    <comment ref="BC82" authorId="0">
      <text>
        <r>
          <rPr>
            <b/>
            <sz val="8"/>
            <color indexed="81"/>
            <rFont val="Tahoma"/>
            <family val="2"/>
          </rPr>
          <t>Kurt Schuler:</t>
        </r>
        <r>
          <rPr>
            <sz val="8"/>
            <color indexed="81"/>
            <rFont val="Tahoma"/>
            <family val="2"/>
          </rPr>
          <t xml:space="preserve"> Calculated from premium over official rate (zero).</t>
        </r>
      </text>
    </comment>
    <comment ref="BJ82" authorId="0">
      <text>
        <r>
          <rPr>
            <b/>
            <sz val="8"/>
            <color indexed="81"/>
            <rFont val="Tahoma"/>
            <family val="2"/>
          </rPr>
          <t>Kurt Schuler:</t>
        </r>
        <r>
          <rPr>
            <sz val="8"/>
            <color indexed="81"/>
            <rFont val="Tahoma"/>
            <family val="2"/>
          </rPr>
          <t xml:space="preserve"> Calculated from premium over official rate (zero).</t>
        </r>
      </text>
    </comment>
    <comment ref="BM82" authorId="0">
      <text>
        <r>
          <rPr>
            <b/>
            <sz val="8"/>
            <color indexed="81"/>
            <rFont val="Tahoma"/>
            <family val="2"/>
          </rPr>
          <t>Kurt Schuler:</t>
        </r>
        <r>
          <rPr>
            <sz val="8"/>
            <color indexed="81"/>
            <rFont val="Tahoma"/>
            <family val="2"/>
          </rPr>
          <t xml:space="preserve"> Calculated from premium over official rate (zero).</t>
        </r>
      </text>
    </comment>
    <comment ref="CP82" authorId="0">
      <text>
        <r>
          <rPr>
            <b/>
            <sz val="8"/>
            <color indexed="81"/>
            <rFont val="Tahoma"/>
            <family val="2"/>
          </rPr>
          <t>Kurt Schuler:</t>
        </r>
        <r>
          <rPr>
            <sz val="8"/>
            <color indexed="81"/>
            <rFont val="Tahoma"/>
            <family val="2"/>
          </rPr>
          <t xml:space="preserve"> Calculated from premium over official rate (zero).</t>
        </r>
      </text>
    </comment>
    <comment ref="CQ82" authorId="0">
      <text>
        <r>
          <rPr>
            <b/>
            <sz val="8"/>
            <color indexed="81"/>
            <rFont val="Tahoma"/>
            <family val="2"/>
          </rPr>
          <t>Kurt Schuler:</t>
        </r>
        <r>
          <rPr>
            <sz val="8"/>
            <color indexed="81"/>
            <rFont val="Tahoma"/>
            <family val="2"/>
          </rPr>
          <t xml:space="preserve"> Calculated from premium over official rate (zero).</t>
        </r>
      </text>
    </comment>
    <comment ref="IA82" authorId="0">
      <text>
        <r>
          <rPr>
            <b/>
            <sz val="8"/>
            <color indexed="81"/>
            <rFont val="Tahoma"/>
            <family val="2"/>
          </rPr>
          <t>Kurt Schuler:</t>
        </r>
        <r>
          <rPr>
            <sz val="8"/>
            <color indexed="81"/>
            <rFont val="Tahoma"/>
            <family val="2"/>
          </rPr>
          <t xml:space="preserve"> Calculated from premium over official rate (zero).</t>
        </r>
      </text>
    </comment>
    <comment ref="BC83" authorId="0">
      <text>
        <r>
          <rPr>
            <b/>
            <sz val="8"/>
            <color indexed="81"/>
            <rFont val="Tahoma"/>
            <family val="2"/>
          </rPr>
          <t>Kurt Schuler:</t>
        </r>
        <r>
          <rPr>
            <sz val="8"/>
            <color indexed="81"/>
            <rFont val="Tahoma"/>
            <family val="2"/>
          </rPr>
          <t xml:space="preserve"> Calculated from premium over official rate (zero).</t>
        </r>
      </text>
    </comment>
    <comment ref="BJ83" authorId="0">
      <text>
        <r>
          <rPr>
            <b/>
            <sz val="8"/>
            <color indexed="81"/>
            <rFont val="Tahoma"/>
            <family val="2"/>
          </rPr>
          <t>Kurt Schuler:</t>
        </r>
        <r>
          <rPr>
            <sz val="8"/>
            <color indexed="81"/>
            <rFont val="Tahoma"/>
            <family val="2"/>
          </rPr>
          <t xml:space="preserve"> Calculated from premium over official rate (zero).</t>
        </r>
      </text>
    </comment>
    <comment ref="BM83" authorId="0">
      <text>
        <r>
          <rPr>
            <b/>
            <sz val="8"/>
            <color indexed="81"/>
            <rFont val="Tahoma"/>
            <family val="2"/>
          </rPr>
          <t>Kurt Schuler:</t>
        </r>
        <r>
          <rPr>
            <sz val="8"/>
            <color indexed="81"/>
            <rFont val="Tahoma"/>
            <family val="2"/>
          </rPr>
          <t xml:space="preserve"> Calculated from premium over official rate (zero).</t>
        </r>
      </text>
    </comment>
    <comment ref="CP83" authorId="0">
      <text>
        <r>
          <rPr>
            <b/>
            <sz val="8"/>
            <color indexed="81"/>
            <rFont val="Tahoma"/>
            <family val="2"/>
          </rPr>
          <t>Kurt Schuler:</t>
        </r>
        <r>
          <rPr>
            <sz val="8"/>
            <color indexed="81"/>
            <rFont val="Tahoma"/>
            <family val="2"/>
          </rPr>
          <t xml:space="preserve"> Calculated from premium over official rate (zero).</t>
        </r>
      </text>
    </comment>
    <comment ref="CQ83" authorId="0">
      <text>
        <r>
          <rPr>
            <b/>
            <sz val="8"/>
            <color indexed="81"/>
            <rFont val="Tahoma"/>
            <family val="2"/>
          </rPr>
          <t>Kurt Schuler:</t>
        </r>
        <r>
          <rPr>
            <sz val="8"/>
            <color indexed="81"/>
            <rFont val="Tahoma"/>
            <family val="2"/>
          </rPr>
          <t xml:space="preserve"> Calculated from premium over official rate (zero).</t>
        </r>
      </text>
    </comment>
    <comment ref="IA83" authorId="0">
      <text>
        <r>
          <rPr>
            <b/>
            <sz val="8"/>
            <color indexed="81"/>
            <rFont val="Tahoma"/>
            <family val="2"/>
          </rPr>
          <t>Kurt Schuler:</t>
        </r>
        <r>
          <rPr>
            <sz val="8"/>
            <color indexed="81"/>
            <rFont val="Tahoma"/>
            <family val="2"/>
          </rPr>
          <t xml:space="preserve"> Calculated from premium over official rate (zero).</t>
        </r>
      </text>
    </comment>
    <comment ref="BC84" authorId="0">
      <text>
        <r>
          <rPr>
            <b/>
            <sz val="8"/>
            <color indexed="81"/>
            <rFont val="Tahoma"/>
            <family val="2"/>
          </rPr>
          <t>Kurt Schuler:</t>
        </r>
        <r>
          <rPr>
            <sz val="8"/>
            <color indexed="81"/>
            <rFont val="Tahoma"/>
            <family val="2"/>
          </rPr>
          <t xml:space="preserve"> Calculated from premium over official rate (zero).</t>
        </r>
      </text>
    </comment>
    <comment ref="BJ84" authorId="0">
      <text>
        <r>
          <rPr>
            <b/>
            <sz val="8"/>
            <color indexed="81"/>
            <rFont val="Tahoma"/>
            <family val="2"/>
          </rPr>
          <t>Kurt Schuler:</t>
        </r>
        <r>
          <rPr>
            <sz val="8"/>
            <color indexed="81"/>
            <rFont val="Tahoma"/>
            <family val="2"/>
          </rPr>
          <t xml:space="preserve"> Calculated from premium over official rate (zero).</t>
        </r>
      </text>
    </comment>
    <comment ref="BM84" authorId="0">
      <text>
        <r>
          <rPr>
            <b/>
            <sz val="8"/>
            <color indexed="81"/>
            <rFont val="Tahoma"/>
            <family val="2"/>
          </rPr>
          <t>Kurt Schuler:</t>
        </r>
        <r>
          <rPr>
            <sz val="8"/>
            <color indexed="81"/>
            <rFont val="Tahoma"/>
            <family val="2"/>
          </rPr>
          <t xml:space="preserve"> Calculated from premium over official rate (zero).</t>
        </r>
      </text>
    </comment>
    <comment ref="CP84" authorId="0">
      <text>
        <r>
          <rPr>
            <b/>
            <sz val="8"/>
            <color indexed="81"/>
            <rFont val="Tahoma"/>
            <family val="2"/>
          </rPr>
          <t>Kurt Schuler:</t>
        </r>
        <r>
          <rPr>
            <sz val="8"/>
            <color indexed="81"/>
            <rFont val="Tahoma"/>
            <family val="2"/>
          </rPr>
          <t xml:space="preserve"> Calculated from premium over official rate (zero).</t>
        </r>
      </text>
    </comment>
    <comment ref="CQ84" authorId="0">
      <text>
        <r>
          <rPr>
            <b/>
            <sz val="8"/>
            <color indexed="81"/>
            <rFont val="Tahoma"/>
            <family val="2"/>
          </rPr>
          <t>Kurt Schuler:</t>
        </r>
        <r>
          <rPr>
            <sz val="8"/>
            <color indexed="81"/>
            <rFont val="Tahoma"/>
            <family val="2"/>
          </rPr>
          <t xml:space="preserve"> Calculated from premium over official rate (zero).</t>
        </r>
      </text>
    </comment>
    <comment ref="IA84" authorId="0">
      <text>
        <r>
          <rPr>
            <b/>
            <sz val="8"/>
            <color indexed="81"/>
            <rFont val="Tahoma"/>
            <family val="2"/>
          </rPr>
          <t>Kurt Schuler:</t>
        </r>
        <r>
          <rPr>
            <sz val="8"/>
            <color indexed="81"/>
            <rFont val="Tahoma"/>
            <family val="2"/>
          </rPr>
          <t xml:space="preserve"> Calculated from premium over official rate (zero).</t>
        </r>
      </text>
    </comment>
    <comment ref="BC85" authorId="0">
      <text>
        <r>
          <rPr>
            <b/>
            <sz val="8"/>
            <color indexed="81"/>
            <rFont val="Tahoma"/>
            <family val="2"/>
          </rPr>
          <t>Kurt Schuler:</t>
        </r>
        <r>
          <rPr>
            <sz val="8"/>
            <color indexed="81"/>
            <rFont val="Tahoma"/>
            <family val="2"/>
          </rPr>
          <t xml:space="preserve"> Calculated from premium over official rate (zero).</t>
        </r>
      </text>
    </comment>
    <comment ref="BJ85" authorId="0">
      <text>
        <r>
          <rPr>
            <b/>
            <sz val="8"/>
            <color indexed="81"/>
            <rFont val="Tahoma"/>
            <family val="2"/>
          </rPr>
          <t>Kurt Schuler:</t>
        </r>
        <r>
          <rPr>
            <sz val="8"/>
            <color indexed="81"/>
            <rFont val="Tahoma"/>
            <family val="2"/>
          </rPr>
          <t xml:space="preserve"> Calculated from premium over official rate (zero).</t>
        </r>
      </text>
    </comment>
    <comment ref="BM85" authorId="0">
      <text>
        <r>
          <rPr>
            <b/>
            <sz val="8"/>
            <color indexed="81"/>
            <rFont val="Tahoma"/>
            <family val="2"/>
          </rPr>
          <t>Kurt Schuler:</t>
        </r>
        <r>
          <rPr>
            <sz val="8"/>
            <color indexed="81"/>
            <rFont val="Tahoma"/>
            <family val="2"/>
          </rPr>
          <t xml:space="preserve"> Calculated from premium over official rate (zero).</t>
        </r>
      </text>
    </comment>
    <comment ref="CP85" authorId="0">
      <text>
        <r>
          <rPr>
            <b/>
            <sz val="8"/>
            <color indexed="81"/>
            <rFont val="Tahoma"/>
            <family val="2"/>
          </rPr>
          <t>Kurt Schuler:</t>
        </r>
        <r>
          <rPr>
            <sz val="8"/>
            <color indexed="81"/>
            <rFont val="Tahoma"/>
            <family val="2"/>
          </rPr>
          <t xml:space="preserve"> Calculated from premium over official rate (zero).</t>
        </r>
      </text>
    </comment>
    <comment ref="CQ85" authorId="0">
      <text>
        <r>
          <rPr>
            <b/>
            <sz val="8"/>
            <color indexed="81"/>
            <rFont val="Tahoma"/>
            <family val="2"/>
          </rPr>
          <t>Kurt Schuler:</t>
        </r>
        <r>
          <rPr>
            <sz val="8"/>
            <color indexed="81"/>
            <rFont val="Tahoma"/>
            <family val="2"/>
          </rPr>
          <t xml:space="preserve"> Calculated from premium over official rate (zero).</t>
        </r>
      </text>
    </comment>
    <comment ref="IA85" authorId="0">
      <text>
        <r>
          <rPr>
            <b/>
            <sz val="8"/>
            <color indexed="81"/>
            <rFont val="Tahoma"/>
            <family val="2"/>
          </rPr>
          <t>Kurt Schuler:</t>
        </r>
        <r>
          <rPr>
            <sz val="8"/>
            <color indexed="81"/>
            <rFont val="Tahoma"/>
            <family val="2"/>
          </rPr>
          <t xml:space="preserve"> Calculated from premium over official rate (zero).</t>
        </r>
      </text>
    </comment>
    <comment ref="BC86" authorId="0">
      <text>
        <r>
          <rPr>
            <b/>
            <sz val="8"/>
            <color indexed="81"/>
            <rFont val="Tahoma"/>
            <family val="2"/>
          </rPr>
          <t>Kurt Schuler:</t>
        </r>
        <r>
          <rPr>
            <sz val="8"/>
            <color indexed="81"/>
            <rFont val="Tahoma"/>
            <family val="2"/>
          </rPr>
          <t xml:space="preserve"> Calculated from premium over official rate (zero).</t>
        </r>
      </text>
    </comment>
    <comment ref="BJ86" authorId="0">
      <text>
        <r>
          <rPr>
            <b/>
            <sz val="8"/>
            <color indexed="81"/>
            <rFont val="Tahoma"/>
            <family val="2"/>
          </rPr>
          <t>Kurt Schuler:</t>
        </r>
        <r>
          <rPr>
            <sz val="8"/>
            <color indexed="81"/>
            <rFont val="Tahoma"/>
            <family val="2"/>
          </rPr>
          <t xml:space="preserve"> Calculated from premium over official rate (zero).</t>
        </r>
      </text>
    </comment>
    <comment ref="BM86" authorId="0">
      <text>
        <r>
          <rPr>
            <b/>
            <sz val="8"/>
            <color indexed="81"/>
            <rFont val="Tahoma"/>
            <family val="2"/>
          </rPr>
          <t>Kurt Schuler:</t>
        </r>
        <r>
          <rPr>
            <sz val="8"/>
            <color indexed="81"/>
            <rFont val="Tahoma"/>
            <family val="2"/>
          </rPr>
          <t xml:space="preserve"> Calculated from premium over official rate (zero).</t>
        </r>
      </text>
    </comment>
    <comment ref="CP86" authorId="0">
      <text>
        <r>
          <rPr>
            <b/>
            <sz val="8"/>
            <color indexed="81"/>
            <rFont val="Tahoma"/>
            <family val="2"/>
          </rPr>
          <t>Kurt Schuler:</t>
        </r>
        <r>
          <rPr>
            <sz val="8"/>
            <color indexed="81"/>
            <rFont val="Tahoma"/>
            <family val="2"/>
          </rPr>
          <t xml:space="preserve"> Calculated from premium over official rate (zero).</t>
        </r>
      </text>
    </comment>
    <comment ref="CQ86" authorId="0">
      <text>
        <r>
          <rPr>
            <b/>
            <sz val="8"/>
            <color indexed="81"/>
            <rFont val="Tahoma"/>
            <family val="2"/>
          </rPr>
          <t>Kurt Schuler:</t>
        </r>
        <r>
          <rPr>
            <sz val="8"/>
            <color indexed="81"/>
            <rFont val="Tahoma"/>
            <family val="2"/>
          </rPr>
          <t xml:space="preserve"> Calculated from premium over official rate (zero).</t>
        </r>
      </text>
    </comment>
    <comment ref="IA86" authorId="0">
      <text>
        <r>
          <rPr>
            <b/>
            <sz val="8"/>
            <color indexed="81"/>
            <rFont val="Tahoma"/>
            <family val="2"/>
          </rPr>
          <t>Kurt Schuler:</t>
        </r>
        <r>
          <rPr>
            <sz val="8"/>
            <color indexed="81"/>
            <rFont val="Tahoma"/>
            <family val="2"/>
          </rPr>
          <t xml:space="preserve"> Calculated from premium over official rate (zero).</t>
        </r>
      </text>
    </comment>
    <comment ref="BC87" authorId="0">
      <text>
        <r>
          <rPr>
            <b/>
            <sz val="8"/>
            <color indexed="81"/>
            <rFont val="Tahoma"/>
            <family val="2"/>
          </rPr>
          <t>Kurt Schuler:</t>
        </r>
        <r>
          <rPr>
            <sz val="8"/>
            <color indexed="81"/>
            <rFont val="Tahoma"/>
            <family val="2"/>
          </rPr>
          <t xml:space="preserve"> Calculated from premium over official rate (zero).</t>
        </r>
      </text>
    </comment>
    <comment ref="BJ87" authorId="0">
      <text>
        <r>
          <rPr>
            <b/>
            <sz val="8"/>
            <color indexed="81"/>
            <rFont val="Tahoma"/>
            <family val="2"/>
          </rPr>
          <t>Kurt Schuler:</t>
        </r>
        <r>
          <rPr>
            <sz val="8"/>
            <color indexed="81"/>
            <rFont val="Tahoma"/>
            <family val="2"/>
          </rPr>
          <t xml:space="preserve"> Calculated from premium over official rate (zero).</t>
        </r>
      </text>
    </comment>
    <comment ref="BM87" authorId="0">
      <text>
        <r>
          <rPr>
            <b/>
            <sz val="8"/>
            <color indexed="81"/>
            <rFont val="Tahoma"/>
            <family val="2"/>
          </rPr>
          <t>Kurt Schuler:</t>
        </r>
        <r>
          <rPr>
            <sz val="8"/>
            <color indexed="81"/>
            <rFont val="Tahoma"/>
            <family val="2"/>
          </rPr>
          <t xml:space="preserve"> Calculated from premium over official rate (zero).</t>
        </r>
      </text>
    </comment>
    <comment ref="CP87" authorId="0">
      <text>
        <r>
          <rPr>
            <b/>
            <sz val="8"/>
            <color indexed="81"/>
            <rFont val="Tahoma"/>
            <family val="2"/>
          </rPr>
          <t>Kurt Schuler:</t>
        </r>
        <r>
          <rPr>
            <sz val="8"/>
            <color indexed="81"/>
            <rFont val="Tahoma"/>
            <family val="2"/>
          </rPr>
          <t xml:space="preserve"> Calculated from premium over official rate (zero).</t>
        </r>
      </text>
    </comment>
    <comment ref="CQ87" authorId="0">
      <text>
        <r>
          <rPr>
            <b/>
            <sz val="8"/>
            <color indexed="81"/>
            <rFont val="Tahoma"/>
            <family val="2"/>
          </rPr>
          <t>Kurt Schuler:</t>
        </r>
        <r>
          <rPr>
            <sz val="8"/>
            <color indexed="81"/>
            <rFont val="Tahoma"/>
            <family val="2"/>
          </rPr>
          <t xml:space="preserve"> Calculated from premium over official rate (zero).</t>
        </r>
      </text>
    </comment>
    <comment ref="IA87" authorId="0">
      <text>
        <r>
          <rPr>
            <b/>
            <sz val="8"/>
            <color indexed="81"/>
            <rFont val="Tahoma"/>
            <family val="2"/>
          </rPr>
          <t>Kurt Schuler:</t>
        </r>
        <r>
          <rPr>
            <sz val="8"/>
            <color indexed="81"/>
            <rFont val="Tahoma"/>
            <family val="2"/>
          </rPr>
          <t xml:space="preserve"> Calculated from premium over official rate (zero).</t>
        </r>
      </text>
    </comment>
    <comment ref="BC88" authorId="0">
      <text>
        <r>
          <rPr>
            <b/>
            <sz val="8"/>
            <color indexed="81"/>
            <rFont val="Tahoma"/>
            <family val="2"/>
          </rPr>
          <t>Kurt Schuler:</t>
        </r>
        <r>
          <rPr>
            <sz val="8"/>
            <color indexed="81"/>
            <rFont val="Tahoma"/>
            <family val="2"/>
          </rPr>
          <t xml:space="preserve"> Calculated from premium over official rate (zero).</t>
        </r>
      </text>
    </comment>
    <comment ref="BJ88" authorId="0">
      <text>
        <r>
          <rPr>
            <b/>
            <sz val="8"/>
            <color indexed="81"/>
            <rFont val="Tahoma"/>
            <family val="2"/>
          </rPr>
          <t>Kurt Schuler:</t>
        </r>
        <r>
          <rPr>
            <sz val="8"/>
            <color indexed="81"/>
            <rFont val="Tahoma"/>
            <family val="2"/>
          </rPr>
          <t xml:space="preserve"> Calculated from premium over official rate (zero).</t>
        </r>
      </text>
    </comment>
    <comment ref="BM88" authorId="0">
      <text>
        <r>
          <rPr>
            <b/>
            <sz val="8"/>
            <color indexed="81"/>
            <rFont val="Tahoma"/>
            <family val="2"/>
          </rPr>
          <t>Kurt Schuler:</t>
        </r>
        <r>
          <rPr>
            <sz val="8"/>
            <color indexed="81"/>
            <rFont val="Tahoma"/>
            <family val="2"/>
          </rPr>
          <t xml:space="preserve"> Calculated from premium over official rate (zero).</t>
        </r>
      </text>
    </comment>
    <comment ref="CP88" authorId="0">
      <text>
        <r>
          <rPr>
            <b/>
            <sz val="8"/>
            <color indexed="81"/>
            <rFont val="Tahoma"/>
            <family val="2"/>
          </rPr>
          <t>Kurt Schuler:</t>
        </r>
        <r>
          <rPr>
            <sz val="8"/>
            <color indexed="81"/>
            <rFont val="Tahoma"/>
            <family val="2"/>
          </rPr>
          <t xml:space="preserve"> Calculated from premium over official rate (zero).</t>
        </r>
      </text>
    </comment>
    <comment ref="CQ88" authorId="0">
      <text>
        <r>
          <rPr>
            <b/>
            <sz val="8"/>
            <color indexed="81"/>
            <rFont val="Tahoma"/>
            <family val="2"/>
          </rPr>
          <t>Kurt Schuler:</t>
        </r>
        <r>
          <rPr>
            <sz val="8"/>
            <color indexed="81"/>
            <rFont val="Tahoma"/>
            <family val="2"/>
          </rPr>
          <t xml:space="preserve"> Calculated from premium over official rate (zero).</t>
        </r>
      </text>
    </comment>
    <comment ref="IA88" authorId="0">
      <text>
        <r>
          <rPr>
            <b/>
            <sz val="8"/>
            <color indexed="81"/>
            <rFont val="Tahoma"/>
            <family val="2"/>
          </rPr>
          <t>Kurt Schuler:</t>
        </r>
        <r>
          <rPr>
            <sz val="8"/>
            <color indexed="81"/>
            <rFont val="Tahoma"/>
            <family val="2"/>
          </rPr>
          <t xml:space="preserve"> Calculated from premium over official rate (zero).</t>
        </r>
      </text>
    </comment>
    <comment ref="BC89" authorId="0">
      <text>
        <r>
          <rPr>
            <b/>
            <sz val="8"/>
            <color indexed="81"/>
            <rFont val="Tahoma"/>
            <family val="2"/>
          </rPr>
          <t>Kurt Schuler:</t>
        </r>
        <r>
          <rPr>
            <sz val="8"/>
            <color indexed="81"/>
            <rFont val="Tahoma"/>
            <family val="2"/>
          </rPr>
          <t xml:space="preserve"> Calculated from premium over official rate (zero).</t>
        </r>
      </text>
    </comment>
    <comment ref="BJ89" authorId="0">
      <text>
        <r>
          <rPr>
            <b/>
            <sz val="8"/>
            <color indexed="81"/>
            <rFont val="Tahoma"/>
            <family val="2"/>
          </rPr>
          <t>Kurt Schuler:</t>
        </r>
        <r>
          <rPr>
            <sz val="8"/>
            <color indexed="81"/>
            <rFont val="Tahoma"/>
            <family val="2"/>
          </rPr>
          <t xml:space="preserve"> Calculated from premium over official rate (zero).</t>
        </r>
      </text>
    </comment>
    <comment ref="BM89" authorId="0">
      <text>
        <r>
          <rPr>
            <b/>
            <sz val="8"/>
            <color indexed="81"/>
            <rFont val="Tahoma"/>
            <family val="2"/>
          </rPr>
          <t>Kurt Schuler:</t>
        </r>
        <r>
          <rPr>
            <sz val="8"/>
            <color indexed="81"/>
            <rFont val="Tahoma"/>
            <family val="2"/>
          </rPr>
          <t xml:space="preserve"> Calculated from premium over official rate (zero).</t>
        </r>
      </text>
    </comment>
    <comment ref="CP89" authorId="0">
      <text>
        <r>
          <rPr>
            <b/>
            <sz val="8"/>
            <color indexed="81"/>
            <rFont val="Tahoma"/>
            <family val="2"/>
          </rPr>
          <t>Kurt Schuler:</t>
        </r>
        <r>
          <rPr>
            <sz val="8"/>
            <color indexed="81"/>
            <rFont val="Tahoma"/>
            <family val="2"/>
          </rPr>
          <t xml:space="preserve"> Calculated from premium over official rate (zero).</t>
        </r>
      </text>
    </comment>
    <comment ref="CQ89" authorId="0">
      <text>
        <r>
          <rPr>
            <b/>
            <sz val="8"/>
            <color indexed="81"/>
            <rFont val="Tahoma"/>
            <family val="2"/>
          </rPr>
          <t>Kurt Schuler:</t>
        </r>
        <r>
          <rPr>
            <sz val="8"/>
            <color indexed="81"/>
            <rFont val="Tahoma"/>
            <family val="2"/>
          </rPr>
          <t xml:space="preserve"> Calculated from premium over official rate (zero).</t>
        </r>
      </text>
    </comment>
    <comment ref="IA89" authorId="0">
      <text>
        <r>
          <rPr>
            <b/>
            <sz val="8"/>
            <color indexed="81"/>
            <rFont val="Tahoma"/>
            <family val="2"/>
          </rPr>
          <t>Kurt Schuler:</t>
        </r>
        <r>
          <rPr>
            <sz val="8"/>
            <color indexed="81"/>
            <rFont val="Tahoma"/>
            <family val="2"/>
          </rPr>
          <t xml:space="preserve"> Calculated from premium over official rate (zero).</t>
        </r>
      </text>
    </comment>
    <comment ref="BC90" authorId="0">
      <text>
        <r>
          <rPr>
            <b/>
            <sz val="8"/>
            <color indexed="81"/>
            <rFont val="Tahoma"/>
            <family val="2"/>
          </rPr>
          <t>Kurt Schuler:</t>
        </r>
        <r>
          <rPr>
            <sz val="8"/>
            <color indexed="81"/>
            <rFont val="Tahoma"/>
            <family val="2"/>
          </rPr>
          <t xml:space="preserve"> Calculated from premium over official rate (zero).</t>
        </r>
      </text>
    </comment>
    <comment ref="BJ90" authorId="0">
      <text>
        <r>
          <rPr>
            <b/>
            <sz val="8"/>
            <color indexed="81"/>
            <rFont val="Tahoma"/>
            <family val="2"/>
          </rPr>
          <t>Kurt Schuler:</t>
        </r>
        <r>
          <rPr>
            <sz val="8"/>
            <color indexed="81"/>
            <rFont val="Tahoma"/>
            <family val="2"/>
          </rPr>
          <t xml:space="preserve"> Calculated from premium over official rate (zero).</t>
        </r>
      </text>
    </comment>
    <comment ref="BM90" authorId="0">
      <text>
        <r>
          <rPr>
            <b/>
            <sz val="8"/>
            <color indexed="81"/>
            <rFont val="Tahoma"/>
            <family val="2"/>
          </rPr>
          <t>Kurt Schuler:</t>
        </r>
        <r>
          <rPr>
            <sz val="8"/>
            <color indexed="81"/>
            <rFont val="Tahoma"/>
            <family val="2"/>
          </rPr>
          <t xml:space="preserve"> Calculated from premium over official rate (zero).</t>
        </r>
      </text>
    </comment>
    <comment ref="CP90" authorId="0">
      <text>
        <r>
          <rPr>
            <b/>
            <sz val="8"/>
            <color indexed="81"/>
            <rFont val="Tahoma"/>
            <family val="2"/>
          </rPr>
          <t>Kurt Schuler:</t>
        </r>
        <r>
          <rPr>
            <sz val="8"/>
            <color indexed="81"/>
            <rFont val="Tahoma"/>
            <family val="2"/>
          </rPr>
          <t xml:space="preserve"> Calculated from premium over official rate (zero).</t>
        </r>
      </text>
    </comment>
    <comment ref="CQ90" authorId="0">
      <text>
        <r>
          <rPr>
            <b/>
            <sz val="8"/>
            <color indexed="81"/>
            <rFont val="Tahoma"/>
            <family val="2"/>
          </rPr>
          <t>Kurt Schuler:</t>
        </r>
        <r>
          <rPr>
            <sz val="8"/>
            <color indexed="81"/>
            <rFont val="Tahoma"/>
            <family val="2"/>
          </rPr>
          <t xml:space="preserve"> Calculated from premium over official rate (zero).</t>
        </r>
      </text>
    </comment>
    <comment ref="IA90" authorId="0">
      <text>
        <r>
          <rPr>
            <b/>
            <sz val="8"/>
            <color indexed="81"/>
            <rFont val="Tahoma"/>
            <family val="2"/>
          </rPr>
          <t>Kurt Schuler:</t>
        </r>
        <r>
          <rPr>
            <sz val="8"/>
            <color indexed="81"/>
            <rFont val="Tahoma"/>
            <family val="2"/>
          </rPr>
          <t xml:space="preserve"> Calculated from premium over official rate (zero).</t>
        </r>
      </text>
    </comment>
    <comment ref="BC91" authorId="0">
      <text>
        <r>
          <rPr>
            <b/>
            <sz val="8"/>
            <color indexed="81"/>
            <rFont val="Tahoma"/>
            <family val="2"/>
          </rPr>
          <t>Kurt Schuler:</t>
        </r>
        <r>
          <rPr>
            <sz val="8"/>
            <color indexed="81"/>
            <rFont val="Tahoma"/>
            <family val="2"/>
          </rPr>
          <t xml:space="preserve"> Calculated from premium over official rate (zero).</t>
        </r>
      </text>
    </comment>
    <comment ref="BJ91" authorId="0">
      <text>
        <r>
          <rPr>
            <b/>
            <sz val="8"/>
            <color indexed="81"/>
            <rFont val="Tahoma"/>
            <family val="2"/>
          </rPr>
          <t>Kurt Schuler:</t>
        </r>
        <r>
          <rPr>
            <sz val="8"/>
            <color indexed="81"/>
            <rFont val="Tahoma"/>
            <family val="2"/>
          </rPr>
          <t xml:space="preserve"> Calculated from premium over official rate (zero).</t>
        </r>
      </text>
    </comment>
    <comment ref="BM91" authorId="0">
      <text>
        <r>
          <rPr>
            <b/>
            <sz val="8"/>
            <color indexed="81"/>
            <rFont val="Tahoma"/>
            <family val="2"/>
          </rPr>
          <t>Kurt Schuler:</t>
        </r>
        <r>
          <rPr>
            <sz val="8"/>
            <color indexed="81"/>
            <rFont val="Tahoma"/>
            <family val="2"/>
          </rPr>
          <t xml:space="preserve"> Calculated from premium over official rate (zero).</t>
        </r>
      </text>
    </comment>
    <comment ref="CP91" authorId="0">
      <text>
        <r>
          <rPr>
            <b/>
            <sz val="8"/>
            <color indexed="81"/>
            <rFont val="Tahoma"/>
            <family val="2"/>
          </rPr>
          <t>Kurt Schuler:</t>
        </r>
        <r>
          <rPr>
            <sz val="8"/>
            <color indexed="81"/>
            <rFont val="Tahoma"/>
            <family val="2"/>
          </rPr>
          <t xml:space="preserve"> Calculated from premium over official rate (zero).</t>
        </r>
      </text>
    </comment>
    <comment ref="CQ91" authorId="0">
      <text>
        <r>
          <rPr>
            <b/>
            <sz val="8"/>
            <color indexed="81"/>
            <rFont val="Tahoma"/>
            <family val="2"/>
          </rPr>
          <t>Kurt Schuler:</t>
        </r>
        <r>
          <rPr>
            <sz val="8"/>
            <color indexed="81"/>
            <rFont val="Tahoma"/>
            <family val="2"/>
          </rPr>
          <t xml:space="preserve"> Calculated from premium over official rate (zero).</t>
        </r>
      </text>
    </comment>
    <comment ref="IA91" authorId="0">
      <text>
        <r>
          <rPr>
            <b/>
            <sz val="8"/>
            <color indexed="81"/>
            <rFont val="Tahoma"/>
            <family val="2"/>
          </rPr>
          <t>Kurt Schuler:</t>
        </r>
        <r>
          <rPr>
            <sz val="8"/>
            <color indexed="81"/>
            <rFont val="Tahoma"/>
            <family val="2"/>
          </rPr>
          <t xml:space="preserve"> Calculated from premium over official rate (zero).</t>
        </r>
      </text>
    </comment>
    <comment ref="BC92" authorId="0">
      <text>
        <r>
          <rPr>
            <b/>
            <sz val="8"/>
            <color indexed="81"/>
            <rFont val="Tahoma"/>
            <family val="2"/>
          </rPr>
          <t>Kurt Schuler:</t>
        </r>
        <r>
          <rPr>
            <sz val="8"/>
            <color indexed="81"/>
            <rFont val="Tahoma"/>
            <family val="2"/>
          </rPr>
          <t xml:space="preserve"> Calculated from premium over official rate (zero).</t>
        </r>
      </text>
    </comment>
    <comment ref="BF92" authorId="1">
      <text>
        <r>
          <rPr>
            <b/>
            <sz val="8"/>
            <color indexed="81"/>
            <rFont val="Tahoma"/>
            <family val="2"/>
          </rPr>
          <t>daouda sembene:</t>
        </r>
        <r>
          <rPr>
            <sz val="8"/>
            <color indexed="81"/>
            <rFont val="Tahoma"/>
            <family val="2"/>
          </rPr>
          <t xml:space="preserve">
Rate revalued on June 1st</t>
        </r>
      </text>
    </comment>
    <comment ref="BJ92" authorId="0">
      <text>
        <r>
          <rPr>
            <b/>
            <sz val="8"/>
            <color indexed="81"/>
            <rFont val="Tahoma"/>
            <family val="2"/>
          </rPr>
          <t>Kurt Schuler:</t>
        </r>
        <r>
          <rPr>
            <sz val="8"/>
            <color indexed="81"/>
            <rFont val="Tahoma"/>
            <family val="2"/>
          </rPr>
          <t xml:space="preserve"> Calculated from premium over official rate (zero).</t>
        </r>
      </text>
    </comment>
    <comment ref="BM92" authorId="0">
      <text>
        <r>
          <rPr>
            <b/>
            <sz val="8"/>
            <color indexed="81"/>
            <rFont val="Tahoma"/>
            <family val="2"/>
          </rPr>
          <t>Kurt Schuler:</t>
        </r>
        <r>
          <rPr>
            <sz val="8"/>
            <color indexed="81"/>
            <rFont val="Tahoma"/>
            <family val="2"/>
          </rPr>
          <t xml:space="preserve"> Calculated from premium over official rate (zero).</t>
        </r>
      </text>
    </comment>
    <comment ref="CP92" authorId="0">
      <text>
        <r>
          <rPr>
            <b/>
            <sz val="8"/>
            <color indexed="81"/>
            <rFont val="Tahoma"/>
            <family val="2"/>
          </rPr>
          <t>Kurt Schuler:</t>
        </r>
        <r>
          <rPr>
            <sz val="8"/>
            <color indexed="81"/>
            <rFont val="Tahoma"/>
            <family val="2"/>
          </rPr>
          <t xml:space="preserve"> Calculated from premium over official rate (zero).</t>
        </r>
      </text>
    </comment>
    <comment ref="CQ92" authorId="0">
      <text>
        <r>
          <rPr>
            <b/>
            <sz val="8"/>
            <color indexed="81"/>
            <rFont val="Tahoma"/>
            <family val="2"/>
          </rPr>
          <t>Kurt Schuler:</t>
        </r>
        <r>
          <rPr>
            <sz val="8"/>
            <color indexed="81"/>
            <rFont val="Tahoma"/>
            <family val="2"/>
          </rPr>
          <t xml:space="preserve"> Calculated from premium over official rate (zero).</t>
        </r>
      </text>
    </comment>
    <comment ref="IA92" authorId="0">
      <text>
        <r>
          <rPr>
            <b/>
            <sz val="8"/>
            <color indexed="81"/>
            <rFont val="Tahoma"/>
            <family val="2"/>
          </rPr>
          <t>Kurt Schuler:</t>
        </r>
        <r>
          <rPr>
            <sz val="8"/>
            <color indexed="81"/>
            <rFont val="Tahoma"/>
            <family val="2"/>
          </rPr>
          <t xml:space="preserve"> Calculated from premium over official rate (zero).</t>
        </r>
      </text>
    </comment>
    <comment ref="BC93" authorId="0">
      <text>
        <r>
          <rPr>
            <b/>
            <sz val="8"/>
            <color indexed="81"/>
            <rFont val="Tahoma"/>
            <family val="2"/>
          </rPr>
          <t>Kurt Schuler:</t>
        </r>
        <r>
          <rPr>
            <sz val="8"/>
            <color indexed="81"/>
            <rFont val="Tahoma"/>
            <family val="2"/>
          </rPr>
          <t xml:space="preserve"> Calculated from premium over official rate (zero).</t>
        </r>
      </text>
    </comment>
    <comment ref="BJ93" authorId="0">
      <text>
        <r>
          <rPr>
            <b/>
            <sz val="8"/>
            <color indexed="81"/>
            <rFont val="Tahoma"/>
            <family val="2"/>
          </rPr>
          <t>Kurt Schuler:</t>
        </r>
        <r>
          <rPr>
            <sz val="8"/>
            <color indexed="81"/>
            <rFont val="Tahoma"/>
            <family val="2"/>
          </rPr>
          <t xml:space="preserve"> Calculated from premium over official rate (zero).</t>
        </r>
      </text>
    </comment>
    <comment ref="BM93" authorId="0">
      <text>
        <r>
          <rPr>
            <b/>
            <sz val="8"/>
            <color indexed="81"/>
            <rFont val="Tahoma"/>
            <family val="2"/>
          </rPr>
          <t>Kurt Schuler:</t>
        </r>
        <r>
          <rPr>
            <sz val="8"/>
            <color indexed="81"/>
            <rFont val="Tahoma"/>
            <family val="2"/>
          </rPr>
          <t xml:space="preserve"> Calculated from premium over official rate (zero).</t>
        </r>
      </text>
    </comment>
    <comment ref="CP93" authorId="0">
      <text>
        <r>
          <rPr>
            <b/>
            <sz val="8"/>
            <color indexed="81"/>
            <rFont val="Tahoma"/>
            <family val="2"/>
          </rPr>
          <t>Kurt Schuler:</t>
        </r>
        <r>
          <rPr>
            <sz val="8"/>
            <color indexed="81"/>
            <rFont val="Tahoma"/>
            <family val="2"/>
          </rPr>
          <t xml:space="preserve"> Calculated from premium over official rate (zero).</t>
        </r>
      </text>
    </comment>
    <comment ref="CQ93" authorId="0">
      <text>
        <r>
          <rPr>
            <b/>
            <sz val="8"/>
            <color indexed="81"/>
            <rFont val="Tahoma"/>
            <family val="2"/>
          </rPr>
          <t>Kurt Schuler:</t>
        </r>
        <r>
          <rPr>
            <sz val="8"/>
            <color indexed="81"/>
            <rFont val="Tahoma"/>
            <family val="2"/>
          </rPr>
          <t xml:space="preserve"> Calculated from premium over official rate (zero).</t>
        </r>
      </text>
    </comment>
    <comment ref="IA93" authorId="0">
      <text>
        <r>
          <rPr>
            <b/>
            <sz val="8"/>
            <color indexed="81"/>
            <rFont val="Tahoma"/>
            <family val="2"/>
          </rPr>
          <t>Kurt Schuler:</t>
        </r>
        <r>
          <rPr>
            <sz val="8"/>
            <color indexed="81"/>
            <rFont val="Tahoma"/>
            <family val="2"/>
          </rPr>
          <t xml:space="preserve"> Calculated from premium over official rate (zero).</t>
        </r>
      </text>
    </comment>
    <comment ref="BC94" authorId="0">
      <text>
        <r>
          <rPr>
            <b/>
            <sz val="8"/>
            <color indexed="81"/>
            <rFont val="Tahoma"/>
            <family val="2"/>
          </rPr>
          <t>Kurt Schuler:</t>
        </r>
        <r>
          <rPr>
            <sz val="8"/>
            <color indexed="81"/>
            <rFont val="Tahoma"/>
            <family val="2"/>
          </rPr>
          <t xml:space="preserve"> Calculated from premium over official rate (zero).</t>
        </r>
      </text>
    </comment>
    <comment ref="BJ94" authorId="0">
      <text>
        <r>
          <rPr>
            <b/>
            <sz val="8"/>
            <color indexed="81"/>
            <rFont val="Tahoma"/>
            <family val="2"/>
          </rPr>
          <t>Kurt Schuler:</t>
        </r>
        <r>
          <rPr>
            <sz val="8"/>
            <color indexed="81"/>
            <rFont val="Tahoma"/>
            <family val="2"/>
          </rPr>
          <t xml:space="preserve"> Calculated from premium over official rate (zero).</t>
        </r>
      </text>
    </comment>
    <comment ref="BM94" authorId="0">
      <text>
        <r>
          <rPr>
            <b/>
            <sz val="8"/>
            <color indexed="81"/>
            <rFont val="Tahoma"/>
            <family val="2"/>
          </rPr>
          <t>Kurt Schuler:</t>
        </r>
        <r>
          <rPr>
            <sz val="8"/>
            <color indexed="81"/>
            <rFont val="Tahoma"/>
            <family val="2"/>
          </rPr>
          <t xml:space="preserve"> Calculated from premium over official rate (zero).</t>
        </r>
      </text>
    </comment>
    <comment ref="CP94" authorId="0">
      <text>
        <r>
          <rPr>
            <b/>
            <sz val="8"/>
            <color indexed="81"/>
            <rFont val="Tahoma"/>
            <family val="2"/>
          </rPr>
          <t>Kurt Schuler:</t>
        </r>
        <r>
          <rPr>
            <sz val="8"/>
            <color indexed="81"/>
            <rFont val="Tahoma"/>
            <family val="2"/>
          </rPr>
          <t xml:space="preserve"> Calculated from premium over official rate (zero).</t>
        </r>
      </text>
    </comment>
    <comment ref="CQ94" authorId="0">
      <text>
        <r>
          <rPr>
            <b/>
            <sz val="8"/>
            <color indexed="81"/>
            <rFont val="Tahoma"/>
            <family val="2"/>
          </rPr>
          <t>Kurt Schuler:</t>
        </r>
        <r>
          <rPr>
            <sz val="8"/>
            <color indexed="81"/>
            <rFont val="Tahoma"/>
            <family val="2"/>
          </rPr>
          <t xml:space="preserve"> Calculated from premium over official rate (zero).</t>
        </r>
      </text>
    </comment>
    <comment ref="IA94" authorId="0">
      <text>
        <r>
          <rPr>
            <b/>
            <sz val="8"/>
            <color indexed="81"/>
            <rFont val="Tahoma"/>
            <family val="2"/>
          </rPr>
          <t>Kurt Schuler:</t>
        </r>
        <r>
          <rPr>
            <sz val="8"/>
            <color indexed="81"/>
            <rFont val="Tahoma"/>
            <family val="2"/>
          </rPr>
          <t xml:space="preserve"> Calculated from premium over official rate (zero).</t>
        </r>
      </text>
    </comment>
    <comment ref="BC95" authorId="0">
      <text>
        <r>
          <rPr>
            <b/>
            <sz val="8"/>
            <color indexed="81"/>
            <rFont val="Tahoma"/>
            <family val="2"/>
          </rPr>
          <t>Kurt Schuler:</t>
        </r>
        <r>
          <rPr>
            <sz val="8"/>
            <color indexed="81"/>
            <rFont val="Tahoma"/>
            <family val="2"/>
          </rPr>
          <t xml:space="preserve"> Calculated from premium over official rate (zero).</t>
        </r>
      </text>
    </comment>
    <comment ref="BJ95" authorId="0">
      <text>
        <r>
          <rPr>
            <b/>
            <sz val="8"/>
            <color indexed="81"/>
            <rFont val="Tahoma"/>
            <family val="2"/>
          </rPr>
          <t>Kurt Schuler:</t>
        </r>
        <r>
          <rPr>
            <sz val="8"/>
            <color indexed="81"/>
            <rFont val="Tahoma"/>
            <family val="2"/>
          </rPr>
          <t xml:space="preserve"> Calculated from premium over official rate (zero).</t>
        </r>
      </text>
    </comment>
    <comment ref="BM95" authorId="0">
      <text>
        <r>
          <rPr>
            <b/>
            <sz val="8"/>
            <color indexed="81"/>
            <rFont val="Tahoma"/>
            <family val="2"/>
          </rPr>
          <t>Kurt Schuler:</t>
        </r>
        <r>
          <rPr>
            <sz val="8"/>
            <color indexed="81"/>
            <rFont val="Tahoma"/>
            <family val="2"/>
          </rPr>
          <t xml:space="preserve"> Calculated from premium over official rate (zero).</t>
        </r>
      </text>
    </comment>
    <comment ref="CP95" authorId="0">
      <text>
        <r>
          <rPr>
            <b/>
            <sz val="8"/>
            <color indexed="81"/>
            <rFont val="Tahoma"/>
            <family val="2"/>
          </rPr>
          <t>Kurt Schuler:</t>
        </r>
        <r>
          <rPr>
            <sz val="8"/>
            <color indexed="81"/>
            <rFont val="Tahoma"/>
            <family val="2"/>
          </rPr>
          <t xml:space="preserve"> Calculated from premium over official rate (zero).</t>
        </r>
      </text>
    </comment>
    <comment ref="CQ95" authorId="0">
      <text>
        <r>
          <rPr>
            <b/>
            <sz val="8"/>
            <color indexed="81"/>
            <rFont val="Tahoma"/>
            <family val="2"/>
          </rPr>
          <t>Kurt Schuler:</t>
        </r>
        <r>
          <rPr>
            <sz val="8"/>
            <color indexed="81"/>
            <rFont val="Tahoma"/>
            <family val="2"/>
          </rPr>
          <t xml:space="preserve"> Calculated from premium over official rate (zero).</t>
        </r>
      </text>
    </comment>
    <comment ref="IA95" authorId="0">
      <text>
        <r>
          <rPr>
            <b/>
            <sz val="8"/>
            <color indexed="81"/>
            <rFont val="Tahoma"/>
            <family val="2"/>
          </rPr>
          <t>Kurt Schuler:</t>
        </r>
        <r>
          <rPr>
            <sz val="8"/>
            <color indexed="81"/>
            <rFont val="Tahoma"/>
            <family val="2"/>
          </rPr>
          <t xml:space="preserve"> Calculated from premium over official rate (zero).</t>
        </r>
      </text>
    </comment>
    <comment ref="BC96" authorId="0">
      <text>
        <r>
          <rPr>
            <b/>
            <sz val="8"/>
            <color indexed="81"/>
            <rFont val="Tahoma"/>
            <family val="2"/>
          </rPr>
          <t>Kurt Schuler:</t>
        </r>
        <r>
          <rPr>
            <sz val="8"/>
            <color indexed="81"/>
            <rFont val="Tahoma"/>
            <family val="2"/>
          </rPr>
          <t xml:space="preserve"> Calculated from premium over official rate (zero).</t>
        </r>
      </text>
    </comment>
    <comment ref="BJ96" authorId="0">
      <text>
        <r>
          <rPr>
            <b/>
            <sz val="8"/>
            <color indexed="81"/>
            <rFont val="Tahoma"/>
            <family val="2"/>
          </rPr>
          <t>Kurt Schuler:</t>
        </r>
        <r>
          <rPr>
            <sz val="8"/>
            <color indexed="81"/>
            <rFont val="Tahoma"/>
            <family val="2"/>
          </rPr>
          <t xml:space="preserve"> Calculated from premium over official rate (zero).</t>
        </r>
      </text>
    </comment>
    <comment ref="BM96" authorId="0">
      <text>
        <r>
          <rPr>
            <b/>
            <sz val="8"/>
            <color indexed="81"/>
            <rFont val="Tahoma"/>
            <family val="2"/>
          </rPr>
          <t>Kurt Schuler:</t>
        </r>
        <r>
          <rPr>
            <sz val="8"/>
            <color indexed="81"/>
            <rFont val="Tahoma"/>
            <family val="2"/>
          </rPr>
          <t xml:space="preserve"> Calculated from premium over official rate (zero).</t>
        </r>
      </text>
    </comment>
    <comment ref="CP96" authorId="0">
      <text>
        <r>
          <rPr>
            <b/>
            <sz val="8"/>
            <color indexed="81"/>
            <rFont val="Tahoma"/>
            <family val="2"/>
          </rPr>
          <t>Kurt Schuler:</t>
        </r>
        <r>
          <rPr>
            <sz val="8"/>
            <color indexed="81"/>
            <rFont val="Tahoma"/>
            <family val="2"/>
          </rPr>
          <t xml:space="preserve"> Calculated from premium over official rate (zero).</t>
        </r>
      </text>
    </comment>
    <comment ref="CQ96" authorId="0">
      <text>
        <r>
          <rPr>
            <b/>
            <sz val="8"/>
            <color indexed="81"/>
            <rFont val="Tahoma"/>
            <family val="2"/>
          </rPr>
          <t>Kurt Schuler:</t>
        </r>
        <r>
          <rPr>
            <sz val="8"/>
            <color indexed="81"/>
            <rFont val="Tahoma"/>
            <family val="2"/>
          </rPr>
          <t xml:space="preserve"> Calculated from premium over official rate (zero).</t>
        </r>
      </text>
    </comment>
    <comment ref="IA96" authorId="0">
      <text>
        <r>
          <rPr>
            <b/>
            <sz val="8"/>
            <color indexed="81"/>
            <rFont val="Tahoma"/>
            <family val="2"/>
          </rPr>
          <t>Kurt Schuler:</t>
        </r>
        <r>
          <rPr>
            <sz val="8"/>
            <color indexed="81"/>
            <rFont val="Tahoma"/>
            <family val="2"/>
          </rPr>
          <t xml:space="preserve"> Calculated from premium over official rate (zero).</t>
        </r>
      </text>
    </comment>
    <comment ref="BC97" authorId="0">
      <text>
        <r>
          <rPr>
            <b/>
            <sz val="8"/>
            <color indexed="81"/>
            <rFont val="Tahoma"/>
            <family val="2"/>
          </rPr>
          <t>Kurt Schuler:</t>
        </r>
        <r>
          <rPr>
            <sz val="8"/>
            <color indexed="81"/>
            <rFont val="Tahoma"/>
            <family val="2"/>
          </rPr>
          <t xml:space="preserve"> Calculated from premium over official rate (zero).</t>
        </r>
      </text>
    </comment>
    <comment ref="BJ97" authorId="0">
      <text>
        <r>
          <rPr>
            <b/>
            <sz val="8"/>
            <color indexed="81"/>
            <rFont val="Tahoma"/>
            <family val="2"/>
          </rPr>
          <t>Kurt Schuler:</t>
        </r>
        <r>
          <rPr>
            <sz val="8"/>
            <color indexed="81"/>
            <rFont val="Tahoma"/>
            <family val="2"/>
          </rPr>
          <t xml:space="preserve"> Calculated from premium over official rate (zero).</t>
        </r>
      </text>
    </comment>
    <comment ref="BM97" authorId="0">
      <text>
        <r>
          <rPr>
            <b/>
            <sz val="8"/>
            <color indexed="81"/>
            <rFont val="Tahoma"/>
            <family val="2"/>
          </rPr>
          <t>Kurt Schuler:</t>
        </r>
        <r>
          <rPr>
            <sz val="8"/>
            <color indexed="81"/>
            <rFont val="Tahoma"/>
            <family val="2"/>
          </rPr>
          <t xml:space="preserve"> Calculated from premium over official rate (zero).</t>
        </r>
      </text>
    </comment>
    <comment ref="CP97" authorId="0">
      <text>
        <r>
          <rPr>
            <b/>
            <sz val="8"/>
            <color indexed="81"/>
            <rFont val="Tahoma"/>
            <family val="2"/>
          </rPr>
          <t>Kurt Schuler:</t>
        </r>
        <r>
          <rPr>
            <sz val="8"/>
            <color indexed="81"/>
            <rFont val="Tahoma"/>
            <family val="2"/>
          </rPr>
          <t xml:space="preserve"> Calculated from premium over official rate (zero).</t>
        </r>
      </text>
    </comment>
    <comment ref="CQ97" authorId="0">
      <text>
        <r>
          <rPr>
            <b/>
            <sz val="8"/>
            <color indexed="81"/>
            <rFont val="Tahoma"/>
            <family val="2"/>
          </rPr>
          <t>Kurt Schuler:</t>
        </r>
        <r>
          <rPr>
            <sz val="8"/>
            <color indexed="81"/>
            <rFont val="Tahoma"/>
            <family val="2"/>
          </rPr>
          <t xml:space="preserve"> Calculated from premium over official rate (zero).</t>
        </r>
      </text>
    </comment>
    <comment ref="IA97" authorId="0">
      <text>
        <r>
          <rPr>
            <b/>
            <sz val="8"/>
            <color indexed="81"/>
            <rFont val="Tahoma"/>
            <family val="2"/>
          </rPr>
          <t>Kurt Schuler:</t>
        </r>
        <r>
          <rPr>
            <sz val="8"/>
            <color indexed="81"/>
            <rFont val="Tahoma"/>
            <family val="2"/>
          </rPr>
          <t xml:space="preserve"> Calculated from premium over official rate (zero).</t>
        </r>
      </text>
    </comment>
    <comment ref="BC98" authorId="0">
      <text>
        <r>
          <rPr>
            <b/>
            <sz val="8"/>
            <color indexed="81"/>
            <rFont val="Tahoma"/>
            <family val="2"/>
          </rPr>
          <t>Kurt Schuler:</t>
        </r>
        <r>
          <rPr>
            <sz val="8"/>
            <color indexed="81"/>
            <rFont val="Tahoma"/>
            <family val="2"/>
          </rPr>
          <t xml:space="preserve"> Calculated from premium over official rate (zero).</t>
        </r>
      </text>
    </comment>
    <comment ref="BJ98" authorId="0">
      <text>
        <r>
          <rPr>
            <b/>
            <sz val="8"/>
            <color indexed="81"/>
            <rFont val="Tahoma"/>
            <family val="2"/>
          </rPr>
          <t>Kurt Schuler:</t>
        </r>
        <r>
          <rPr>
            <sz val="8"/>
            <color indexed="81"/>
            <rFont val="Tahoma"/>
            <family val="2"/>
          </rPr>
          <t xml:space="preserve"> Calculated from premium over official rate (zero).</t>
        </r>
      </text>
    </comment>
    <comment ref="BM98" authorId="0">
      <text>
        <r>
          <rPr>
            <b/>
            <sz val="8"/>
            <color indexed="81"/>
            <rFont val="Tahoma"/>
            <family val="2"/>
          </rPr>
          <t>Kurt Schuler:</t>
        </r>
        <r>
          <rPr>
            <sz val="8"/>
            <color indexed="81"/>
            <rFont val="Tahoma"/>
            <family val="2"/>
          </rPr>
          <t xml:space="preserve"> Calculated from premium over official rate (zero).</t>
        </r>
      </text>
    </comment>
    <comment ref="CP98" authorId="0">
      <text>
        <r>
          <rPr>
            <b/>
            <sz val="8"/>
            <color indexed="81"/>
            <rFont val="Tahoma"/>
            <family val="2"/>
          </rPr>
          <t>Kurt Schuler:</t>
        </r>
        <r>
          <rPr>
            <sz val="8"/>
            <color indexed="81"/>
            <rFont val="Tahoma"/>
            <family val="2"/>
          </rPr>
          <t xml:space="preserve"> Calculated from premium over official rate (zero).</t>
        </r>
      </text>
    </comment>
    <comment ref="CQ98" authorId="0">
      <text>
        <r>
          <rPr>
            <b/>
            <sz val="8"/>
            <color indexed="81"/>
            <rFont val="Tahoma"/>
            <family val="2"/>
          </rPr>
          <t>Kurt Schuler:</t>
        </r>
        <r>
          <rPr>
            <sz val="8"/>
            <color indexed="81"/>
            <rFont val="Tahoma"/>
            <family val="2"/>
          </rPr>
          <t xml:space="preserve"> Calculated from premium over official rate (zero).</t>
        </r>
      </text>
    </comment>
    <comment ref="IA98" authorId="0">
      <text>
        <r>
          <rPr>
            <b/>
            <sz val="8"/>
            <color indexed="81"/>
            <rFont val="Tahoma"/>
            <family val="2"/>
          </rPr>
          <t>Kurt Schuler:</t>
        </r>
        <r>
          <rPr>
            <sz val="8"/>
            <color indexed="81"/>
            <rFont val="Tahoma"/>
            <family val="2"/>
          </rPr>
          <t xml:space="preserve"> Calculated from premium over official rate (zero).</t>
        </r>
      </text>
    </comment>
    <comment ref="BC99" authorId="0">
      <text>
        <r>
          <rPr>
            <b/>
            <sz val="8"/>
            <color indexed="81"/>
            <rFont val="Tahoma"/>
            <family val="2"/>
          </rPr>
          <t>Kurt Schuler:</t>
        </r>
        <r>
          <rPr>
            <sz val="8"/>
            <color indexed="81"/>
            <rFont val="Tahoma"/>
            <family val="2"/>
          </rPr>
          <t xml:space="preserve"> Calculated from premium over official rate (zero).</t>
        </r>
      </text>
    </comment>
    <comment ref="BJ99" authorId="0">
      <text>
        <r>
          <rPr>
            <b/>
            <sz val="8"/>
            <color indexed="81"/>
            <rFont val="Tahoma"/>
            <family val="2"/>
          </rPr>
          <t>Kurt Schuler:</t>
        </r>
        <r>
          <rPr>
            <sz val="8"/>
            <color indexed="81"/>
            <rFont val="Tahoma"/>
            <family val="2"/>
          </rPr>
          <t xml:space="preserve"> Calculated from premium over official rate (zero).</t>
        </r>
      </text>
    </comment>
    <comment ref="BM99" authorId="0">
      <text>
        <r>
          <rPr>
            <b/>
            <sz val="8"/>
            <color indexed="81"/>
            <rFont val="Tahoma"/>
            <family val="2"/>
          </rPr>
          <t>Kurt Schuler:</t>
        </r>
        <r>
          <rPr>
            <sz val="8"/>
            <color indexed="81"/>
            <rFont val="Tahoma"/>
            <family val="2"/>
          </rPr>
          <t xml:space="preserve"> Calculated from premium over official rate (zero).</t>
        </r>
      </text>
    </comment>
    <comment ref="CP99" authorId="0">
      <text>
        <r>
          <rPr>
            <b/>
            <sz val="8"/>
            <color indexed="81"/>
            <rFont val="Tahoma"/>
            <family val="2"/>
          </rPr>
          <t>Kurt Schuler:</t>
        </r>
        <r>
          <rPr>
            <sz val="8"/>
            <color indexed="81"/>
            <rFont val="Tahoma"/>
            <family val="2"/>
          </rPr>
          <t xml:space="preserve"> Calculated from premium over official rate (zero).</t>
        </r>
      </text>
    </comment>
    <comment ref="CQ99" authorId="0">
      <text>
        <r>
          <rPr>
            <b/>
            <sz val="8"/>
            <color indexed="81"/>
            <rFont val="Tahoma"/>
            <family val="2"/>
          </rPr>
          <t>Kurt Schuler:</t>
        </r>
        <r>
          <rPr>
            <sz val="8"/>
            <color indexed="81"/>
            <rFont val="Tahoma"/>
            <family val="2"/>
          </rPr>
          <t xml:space="preserve"> Calculated from premium over official rate (zero).</t>
        </r>
      </text>
    </comment>
    <comment ref="HM99"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99" authorId="0">
      <text>
        <r>
          <rPr>
            <b/>
            <sz val="8"/>
            <color indexed="81"/>
            <rFont val="Tahoma"/>
            <family val="2"/>
          </rPr>
          <t>Kurt Schuler:</t>
        </r>
        <r>
          <rPr>
            <sz val="8"/>
            <color indexed="81"/>
            <rFont val="Tahoma"/>
            <family val="2"/>
          </rPr>
          <t xml:space="preserve"> Calculated from premium over official rate (zero).</t>
        </r>
      </text>
    </comment>
    <comment ref="BC100" authorId="0">
      <text>
        <r>
          <rPr>
            <b/>
            <sz val="8"/>
            <color indexed="81"/>
            <rFont val="Tahoma"/>
            <family val="2"/>
          </rPr>
          <t>Kurt Schuler:</t>
        </r>
        <r>
          <rPr>
            <sz val="8"/>
            <color indexed="81"/>
            <rFont val="Tahoma"/>
            <family val="2"/>
          </rPr>
          <t xml:space="preserve"> Calculated from premium over official rate (zero).</t>
        </r>
      </text>
    </comment>
    <comment ref="BJ100" authorId="0">
      <text>
        <r>
          <rPr>
            <b/>
            <sz val="8"/>
            <color indexed="81"/>
            <rFont val="Tahoma"/>
            <family val="2"/>
          </rPr>
          <t>Kurt Schuler:</t>
        </r>
        <r>
          <rPr>
            <sz val="8"/>
            <color indexed="81"/>
            <rFont val="Tahoma"/>
            <family val="2"/>
          </rPr>
          <t xml:space="preserve"> Calculated from premium over official rate (zero).</t>
        </r>
      </text>
    </comment>
    <comment ref="BM100" authorId="0">
      <text>
        <r>
          <rPr>
            <b/>
            <sz val="8"/>
            <color indexed="81"/>
            <rFont val="Tahoma"/>
            <family val="2"/>
          </rPr>
          <t>Kurt Schuler:</t>
        </r>
        <r>
          <rPr>
            <sz val="8"/>
            <color indexed="81"/>
            <rFont val="Tahoma"/>
            <family val="2"/>
          </rPr>
          <t xml:space="preserve"> Calculated from premium over official rate (zero).</t>
        </r>
      </text>
    </comment>
    <comment ref="CP100" authorId="0">
      <text>
        <r>
          <rPr>
            <b/>
            <sz val="8"/>
            <color indexed="81"/>
            <rFont val="Tahoma"/>
            <family val="2"/>
          </rPr>
          <t>Kurt Schuler:</t>
        </r>
        <r>
          <rPr>
            <sz val="8"/>
            <color indexed="81"/>
            <rFont val="Tahoma"/>
            <family val="2"/>
          </rPr>
          <t xml:space="preserve"> Calculated from premium over official rate (zero).</t>
        </r>
      </text>
    </comment>
    <comment ref="CQ100" authorId="0">
      <text>
        <r>
          <rPr>
            <b/>
            <sz val="8"/>
            <color indexed="81"/>
            <rFont val="Tahoma"/>
            <family val="2"/>
          </rPr>
          <t>Kurt Schuler:</t>
        </r>
        <r>
          <rPr>
            <sz val="8"/>
            <color indexed="81"/>
            <rFont val="Tahoma"/>
            <family val="2"/>
          </rPr>
          <t xml:space="preserve"> Calculated from premium over official rate (zero).</t>
        </r>
      </text>
    </comment>
    <comment ref="HM100"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0" authorId="0">
      <text>
        <r>
          <rPr>
            <b/>
            <sz val="8"/>
            <color indexed="81"/>
            <rFont val="Tahoma"/>
            <family val="2"/>
          </rPr>
          <t>Kurt Schuler:</t>
        </r>
        <r>
          <rPr>
            <sz val="8"/>
            <color indexed="81"/>
            <rFont val="Tahoma"/>
            <family val="2"/>
          </rPr>
          <t xml:space="preserve"> Calculated from premium over official rate (zero).</t>
        </r>
      </text>
    </comment>
    <comment ref="BC101" authorId="0">
      <text>
        <r>
          <rPr>
            <b/>
            <sz val="8"/>
            <color indexed="81"/>
            <rFont val="Tahoma"/>
            <family val="2"/>
          </rPr>
          <t>Kurt Schuler:</t>
        </r>
        <r>
          <rPr>
            <sz val="8"/>
            <color indexed="81"/>
            <rFont val="Tahoma"/>
            <family val="2"/>
          </rPr>
          <t xml:space="preserve"> Calculated from premium over official rate (zero).</t>
        </r>
      </text>
    </comment>
    <comment ref="BJ101" authorId="0">
      <text>
        <r>
          <rPr>
            <b/>
            <sz val="8"/>
            <color indexed="81"/>
            <rFont val="Tahoma"/>
            <family val="2"/>
          </rPr>
          <t>Kurt Schuler:</t>
        </r>
        <r>
          <rPr>
            <sz val="8"/>
            <color indexed="81"/>
            <rFont val="Tahoma"/>
            <family val="2"/>
          </rPr>
          <t xml:space="preserve"> Calculated from premium over official rate (zero).</t>
        </r>
      </text>
    </comment>
    <comment ref="BM101" authorId="0">
      <text>
        <r>
          <rPr>
            <b/>
            <sz val="8"/>
            <color indexed="81"/>
            <rFont val="Tahoma"/>
            <family val="2"/>
          </rPr>
          <t>Kurt Schuler:</t>
        </r>
        <r>
          <rPr>
            <sz val="8"/>
            <color indexed="81"/>
            <rFont val="Tahoma"/>
            <family val="2"/>
          </rPr>
          <t xml:space="preserve"> Calculated from premium over official rate (zero).</t>
        </r>
      </text>
    </comment>
    <comment ref="CP101" authorId="0">
      <text>
        <r>
          <rPr>
            <b/>
            <sz val="8"/>
            <color indexed="81"/>
            <rFont val="Tahoma"/>
            <family val="2"/>
          </rPr>
          <t>Kurt Schuler:</t>
        </r>
        <r>
          <rPr>
            <sz val="8"/>
            <color indexed="81"/>
            <rFont val="Tahoma"/>
            <family val="2"/>
          </rPr>
          <t xml:space="preserve"> Calculated from premium over official rate (zero).</t>
        </r>
      </text>
    </comment>
    <comment ref="CQ101" authorId="0">
      <text>
        <r>
          <rPr>
            <b/>
            <sz val="8"/>
            <color indexed="81"/>
            <rFont val="Tahoma"/>
            <family val="2"/>
          </rPr>
          <t>Kurt Schuler:</t>
        </r>
        <r>
          <rPr>
            <sz val="8"/>
            <color indexed="81"/>
            <rFont val="Tahoma"/>
            <family val="2"/>
          </rPr>
          <t xml:space="preserve"> Calculated from premium over official rate (zero).</t>
        </r>
      </text>
    </comment>
    <comment ref="HM101"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1" authorId="0">
      <text>
        <r>
          <rPr>
            <b/>
            <sz val="8"/>
            <color indexed="81"/>
            <rFont val="Tahoma"/>
            <family val="2"/>
          </rPr>
          <t>Kurt Schuler:</t>
        </r>
        <r>
          <rPr>
            <sz val="8"/>
            <color indexed="81"/>
            <rFont val="Tahoma"/>
            <family val="2"/>
          </rPr>
          <t xml:space="preserve"> Calculated from premium over official rate (zero).</t>
        </r>
      </text>
    </comment>
    <comment ref="BC102" authorId="0">
      <text>
        <r>
          <rPr>
            <b/>
            <sz val="8"/>
            <color indexed="81"/>
            <rFont val="Tahoma"/>
            <family val="2"/>
          </rPr>
          <t>Kurt Schuler:</t>
        </r>
        <r>
          <rPr>
            <sz val="8"/>
            <color indexed="81"/>
            <rFont val="Tahoma"/>
            <family val="2"/>
          </rPr>
          <t xml:space="preserve"> Calculated from premium over official rate (zero).</t>
        </r>
      </text>
    </comment>
    <comment ref="BJ102" authorId="0">
      <text>
        <r>
          <rPr>
            <b/>
            <sz val="8"/>
            <color indexed="81"/>
            <rFont val="Tahoma"/>
            <family val="2"/>
          </rPr>
          <t>Kurt Schuler:</t>
        </r>
        <r>
          <rPr>
            <sz val="8"/>
            <color indexed="81"/>
            <rFont val="Tahoma"/>
            <family val="2"/>
          </rPr>
          <t xml:space="preserve"> Calculated from premium over official rate (zero).</t>
        </r>
      </text>
    </comment>
    <comment ref="BM102" authorId="0">
      <text>
        <r>
          <rPr>
            <b/>
            <sz val="8"/>
            <color indexed="81"/>
            <rFont val="Tahoma"/>
            <family val="2"/>
          </rPr>
          <t>Kurt Schuler:</t>
        </r>
        <r>
          <rPr>
            <sz val="8"/>
            <color indexed="81"/>
            <rFont val="Tahoma"/>
            <family val="2"/>
          </rPr>
          <t xml:space="preserve"> Calculated from premium over official rate (zero).</t>
        </r>
      </text>
    </comment>
    <comment ref="CP102" authorId="0">
      <text>
        <r>
          <rPr>
            <b/>
            <sz val="8"/>
            <color indexed="81"/>
            <rFont val="Tahoma"/>
            <family val="2"/>
          </rPr>
          <t>Kurt Schuler:</t>
        </r>
        <r>
          <rPr>
            <sz val="8"/>
            <color indexed="81"/>
            <rFont val="Tahoma"/>
            <family val="2"/>
          </rPr>
          <t xml:space="preserve"> Calculated from premium over official rate (zero).</t>
        </r>
      </text>
    </comment>
    <comment ref="CQ102" authorId="0">
      <text>
        <r>
          <rPr>
            <b/>
            <sz val="8"/>
            <color indexed="81"/>
            <rFont val="Tahoma"/>
            <family val="2"/>
          </rPr>
          <t>Kurt Schuler:</t>
        </r>
        <r>
          <rPr>
            <sz val="8"/>
            <color indexed="81"/>
            <rFont val="Tahoma"/>
            <family val="2"/>
          </rPr>
          <t xml:space="preserve"> Calculated from premium over official rate (zero).</t>
        </r>
      </text>
    </comment>
    <comment ref="HM102"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2" authorId="0">
      <text>
        <r>
          <rPr>
            <b/>
            <sz val="8"/>
            <color indexed="81"/>
            <rFont val="Tahoma"/>
            <family val="2"/>
          </rPr>
          <t>Kurt Schuler:</t>
        </r>
        <r>
          <rPr>
            <sz val="8"/>
            <color indexed="81"/>
            <rFont val="Tahoma"/>
            <family val="2"/>
          </rPr>
          <t xml:space="preserve"> Calculated from premium over official rate (zero).</t>
        </r>
      </text>
    </comment>
    <comment ref="BC103" authorId="0">
      <text>
        <r>
          <rPr>
            <b/>
            <sz val="8"/>
            <color indexed="81"/>
            <rFont val="Tahoma"/>
            <family val="2"/>
          </rPr>
          <t>Kurt Schuler:</t>
        </r>
        <r>
          <rPr>
            <sz val="8"/>
            <color indexed="81"/>
            <rFont val="Tahoma"/>
            <family val="2"/>
          </rPr>
          <t xml:space="preserve"> Calculated from premium over official rate (zero).</t>
        </r>
      </text>
    </comment>
    <comment ref="BJ103" authorId="0">
      <text>
        <r>
          <rPr>
            <b/>
            <sz val="8"/>
            <color indexed="81"/>
            <rFont val="Tahoma"/>
            <family val="2"/>
          </rPr>
          <t>Kurt Schuler:</t>
        </r>
        <r>
          <rPr>
            <sz val="8"/>
            <color indexed="81"/>
            <rFont val="Tahoma"/>
            <family val="2"/>
          </rPr>
          <t xml:space="preserve"> Calculated from premium over official rate (zero).</t>
        </r>
      </text>
    </comment>
    <comment ref="BM103" authorId="0">
      <text>
        <r>
          <rPr>
            <b/>
            <sz val="8"/>
            <color indexed="81"/>
            <rFont val="Tahoma"/>
            <family val="2"/>
          </rPr>
          <t>Kurt Schuler:</t>
        </r>
        <r>
          <rPr>
            <sz val="8"/>
            <color indexed="81"/>
            <rFont val="Tahoma"/>
            <family val="2"/>
          </rPr>
          <t xml:space="preserve"> Calculated from premium over official rate (zero).</t>
        </r>
      </text>
    </comment>
    <comment ref="CP103" authorId="0">
      <text>
        <r>
          <rPr>
            <b/>
            <sz val="8"/>
            <color indexed="81"/>
            <rFont val="Tahoma"/>
            <family val="2"/>
          </rPr>
          <t>Kurt Schuler:</t>
        </r>
        <r>
          <rPr>
            <sz val="8"/>
            <color indexed="81"/>
            <rFont val="Tahoma"/>
            <family val="2"/>
          </rPr>
          <t xml:space="preserve"> Calculated from premium over official rate (zero).</t>
        </r>
      </text>
    </comment>
    <comment ref="CQ103" authorId="0">
      <text>
        <r>
          <rPr>
            <b/>
            <sz val="8"/>
            <color indexed="81"/>
            <rFont val="Tahoma"/>
            <family val="2"/>
          </rPr>
          <t>Kurt Schuler:</t>
        </r>
        <r>
          <rPr>
            <sz val="8"/>
            <color indexed="81"/>
            <rFont val="Tahoma"/>
            <family val="2"/>
          </rPr>
          <t xml:space="preserve"> Calculated from premium over official rate (zero).</t>
        </r>
      </text>
    </comment>
    <comment ref="HM103"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3" authorId="0">
      <text>
        <r>
          <rPr>
            <b/>
            <sz val="8"/>
            <color indexed="81"/>
            <rFont val="Tahoma"/>
            <family val="2"/>
          </rPr>
          <t>Kurt Schuler:</t>
        </r>
        <r>
          <rPr>
            <sz val="8"/>
            <color indexed="81"/>
            <rFont val="Tahoma"/>
            <family val="2"/>
          </rPr>
          <t xml:space="preserve"> Calculated from premium over official rate (zero).</t>
        </r>
      </text>
    </comment>
    <comment ref="BC104" authorId="0">
      <text>
        <r>
          <rPr>
            <b/>
            <sz val="8"/>
            <color indexed="81"/>
            <rFont val="Tahoma"/>
            <family val="2"/>
          </rPr>
          <t>Kurt Schuler:</t>
        </r>
        <r>
          <rPr>
            <sz val="8"/>
            <color indexed="81"/>
            <rFont val="Tahoma"/>
            <family val="2"/>
          </rPr>
          <t xml:space="preserve"> Calculated from premium over official rate (zero).</t>
        </r>
      </text>
    </comment>
    <comment ref="BJ104" authorId="0">
      <text>
        <r>
          <rPr>
            <b/>
            <sz val="8"/>
            <color indexed="81"/>
            <rFont val="Tahoma"/>
            <family val="2"/>
          </rPr>
          <t>Kurt Schuler:</t>
        </r>
        <r>
          <rPr>
            <sz val="8"/>
            <color indexed="81"/>
            <rFont val="Tahoma"/>
            <family val="2"/>
          </rPr>
          <t xml:space="preserve"> Calculated from premium over official rate (zero).</t>
        </r>
      </text>
    </comment>
    <comment ref="BM104" authorId="0">
      <text>
        <r>
          <rPr>
            <b/>
            <sz val="8"/>
            <color indexed="81"/>
            <rFont val="Tahoma"/>
            <family val="2"/>
          </rPr>
          <t>Kurt Schuler:</t>
        </r>
        <r>
          <rPr>
            <sz val="8"/>
            <color indexed="81"/>
            <rFont val="Tahoma"/>
            <family val="2"/>
          </rPr>
          <t xml:space="preserve"> Calculated from premium over official rate (zero).</t>
        </r>
      </text>
    </comment>
    <comment ref="CP104" authorId="0">
      <text>
        <r>
          <rPr>
            <b/>
            <sz val="8"/>
            <color indexed="81"/>
            <rFont val="Tahoma"/>
            <family val="2"/>
          </rPr>
          <t>Kurt Schuler:</t>
        </r>
        <r>
          <rPr>
            <sz val="8"/>
            <color indexed="81"/>
            <rFont val="Tahoma"/>
            <family val="2"/>
          </rPr>
          <t xml:space="preserve"> Calculated from premium over official rate (zero).</t>
        </r>
      </text>
    </comment>
    <comment ref="CQ104" authorId="0">
      <text>
        <r>
          <rPr>
            <b/>
            <sz val="8"/>
            <color indexed="81"/>
            <rFont val="Tahoma"/>
            <family val="2"/>
          </rPr>
          <t>Kurt Schuler:</t>
        </r>
        <r>
          <rPr>
            <sz val="8"/>
            <color indexed="81"/>
            <rFont val="Tahoma"/>
            <family val="2"/>
          </rPr>
          <t xml:space="preserve"> Calculated from premium over official rate (zero).</t>
        </r>
      </text>
    </comment>
    <comment ref="HM104"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4" authorId="0">
      <text>
        <r>
          <rPr>
            <b/>
            <sz val="8"/>
            <color indexed="81"/>
            <rFont val="Tahoma"/>
            <family val="2"/>
          </rPr>
          <t>Kurt Schuler:</t>
        </r>
        <r>
          <rPr>
            <sz val="8"/>
            <color indexed="81"/>
            <rFont val="Tahoma"/>
            <family val="2"/>
          </rPr>
          <t xml:space="preserve"> Calculated from premium over official rate (zero).</t>
        </r>
      </text>
    </comment>
    <comment ref="BC105" authorId="0">
      <text>
        <r>
          <rPr>
            <b/>
            <sz val="8"/>
            <color indexed="81"/>
            <rFont val="Tahoma"/>
            <family val="2"/>
          </rPr>
          <t>Kurt Schuler:</t>
        </r>
        <r>
          <rPr>
            <sz val="8"/>
            <color indexed="81"/>
            <rFont val="Tahoma"/>
            <family val="2"/>
          </rPr>
          <t xml:space="preserve"> Calculated from premium over official rate (zero).</t>
        </r>
      </text>
    </comment>
    <comment ref="BJ105" authorId="0">
      <text>
        <r>
          <rPr>
            <b/>
            <sz val="8"/>
            <color indexed="81"/>
            <rFont val="Tahoma"/>
            <family val="2"/>
          </rPr>
          <t>Kurt Schuler:</t>
        </r>
        <r>
          <rPr>
            <sz val="8"/>
            <color indexed="81"/>
            <rFont val="Tahoma"/>
            <family val="2"/>
          </rPr>
          <t xml:space="preserve"> Calculated from premium over official rate (zero).</t>
        </r>
      </text>
    </comment>
    <comment ref="BM105" authorId="0">
      <text>
        <r>
          <rPr>
            <b/>
            <sz val="8"/>
            <color indexed="81"/>
            <rFont val="Tahoma"/>
            <family val="2"/>
          </rPr>
          <t>Kurt Schuler:</t>
        </r>
        <r>
          <rPr>
            <sz val="8"/>
            <color indexed="81"/>
            <rFont val="Tahoma"/>
            <family val="2"/>
          </rPr>
          <t xml:space="preserve"> Calculated from premium over official rate (zero).</t>
        </r>
      </text>
    </comment>
    <comment ref="CP105" authorId="0">
      <text>
        <r>
          <rPr>
            <b/>
            <sz val="8"/>
            <color indexed="81"/>
            <rFont val="Tahoma"/>
            <family val="2"/>
          </rPr>
          <t>Kurt Schuler:</t>
        </r>
        <r>
          <rPr>
            <sz val="8"/>
            <color indexed="81"/>
            <rFont val="Tahoma"/>
            <family val="2"/>
          </rPr>
          <t xml:space="preserve"> Calculated from premium over official rate (zero).</t>
        </r>
      </text>
    </comment>
    <comment ref="CQ105" authorId="0">
      <text>
        <r>
          <rPr>
            <b/>
            <sz val="8"/>
            <color indexed="81"/>
            <rFont val="Tahoma"/>
            <family val="2"/>
          </rPr>
          <t>Kurt Schuler:</t>
        </r>
        <r>
          <rPr>
            <sz val="8"/>
            <color indexed="81"/>
            <rFont val="Tahoma"/>
            <family val="2"/>
          </rPr>
          <t xml:space="preserve"> Calculated from premium over official rate (zero).</t>
        </r>
      </text>
    </comment>
    <comment ref="HM105"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5" authorId="0">
      <text>
        <r>
          <rPr>
            <b/>
            <sz val="8"/>
            <color indexed="81"/>
            <rFont val="Tahoma"/>
            <family val="2"/>
          </rPr>
          <t>Kurt Schuler:</t>
        </r>
        <r>
          <rPr>
            <sz val="8"/>
            <color indexed="81"/>
            <rFont val="Tahoma"/>
            <family val="2"/>
          </rPr>
          <t xml:space="preserve"> Calculated from premium over official rate (zero).</t>
        </r>
      </text>
    </comment>
    <comment ref="BC106" authorId="0">
      <text>
        <r>
          <rPr>
            <b/>
            <sz val="8"/>
            <color indexed="81"/>
            <rFont val="Tahoma"/>
            <family val="2"/>
          </rPr>
          <t>Kurt Schuler:</t>
        </r>
        <r>
          <rPr>
            <sz val="8"/>
            <color indexed="81"/>
            <rFont val="Tahoma"/>
            <family val="2"/>
          </rPr>
          <t xml:space="preserve"> Calculated from premium over official rate (zero).</t>
        </r>
      </text>
    </comment>
    <comment ref="BJ106" authorId="0">
      <text>
        <r>
          <rPr>
            <b/>
            <sz val="8"/>
            <color indexed="81"/>
            <rFont val="Tahoma"/>
            <family val="2"/>
          </rPr>
          <t>Kurt Schuler:</t>
        </r>
        <r>
          <rPr>
            <sz val="8"/>
            <color indexed="81"/>
            <rFont val="Tahoma"/>
            <family val="2"/>
          </rPr>
          <t xml:space="preserve"> Calculated from premium over official rate (zero).</t>
        </r>
      </text>
    </comment>
    <comment ref="BM106" authorId="0">
      <text>
        <r>
          <rPr>
            <b/>
            <sz val="8"/>
            <color indexed="81"/>
            <rFont val="Tahoma"/>
            <family val="2"/>
          </rPr>
          <t>Kurt Schuler:</t>
        </r>
        <r>
          <rPr>
            <sz val="8"/>
            <color indexed="81"/>
            <rFont val="Tahoma"/>
            <family val="2"/>
          </rPr>
          <t xml:space="preserve"> Calculated from premium over official rate (zero).</t>
        </r>
      </text>
    </comment>
    <comment ref="CP106" authorId="0">
      <text>
        <r>
          <rPr>
            <b/>
            <sz val="8"/>
            <color indexed="81"/>
            <rFont val="Tahoma"/>
            <family val="2"/>
          </rPr>
          <t>Kurt Schuler:</t>
        </r>
        <r>
          <rPr>
            <sz val="8"/>
            <color indexed="81"/>
            <rFont val="Tahoma"/>
            <family val="2"/>
          </rPr>
          <t xml:space="preserve"> Calculated from premium over official rate (zero).</t>
        </r>
      </text>
    </comment>
    <comment ref="CQ106" authorId="0">
      <text>
        <r>
          <rPr>
            <b/>
            <sz val="8"/>
            <color indexed="81"/>
            <rFont val="Tahoma"/>
            <family val="2"/>
          </rPr>
          <t>Kurt Schuler:</t>
        </r>
        <r>
          <rPr>
            <sz val="8"/>
            <color indexed="81"/>
            <rFont val="Tahoma"/>
            <family val="2"/>
          </rPr>
          <t xml:space="preserve"> Calculated from premium over official rate (zero).</t>
        </r>
      </text>
    </comment>
    <comment ref="HM106"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6" authorId="0">
      <text>
        <r>
          <rPr>
            <b/>
            <sz val="8"/>
            <color indexed="81"/>
            <rFont val="Tahoma"/>
            <family val="2"/>
          </rPr>
          <t>Kurt Schuler:</t>
        </r>
        <r>
          <rPr>
            <sz val="8"/>
            <color indexed="81"/>
            <rFont val="Tahoma"/>
            <family val="2"/>
          </rPr>
          <t xml:space="preserve"> Calculated from premium over official rate (zero).</t>
        </r>
      </text>
    </comment>
    <comment ref="BC107" authorId="0">
      <text>
        <r>
          <rPr>
            <b/>
            <sz val="8"/>
            <color indexed="81"/>
            <rFont val="Tahoma"/>
            <family val="2"/>
          </rPr>
          <t>Kurt Schuler:</t>
        </r>
        <r>
          <rPr>
            <sz val="8"/>
            <color indexed="81"/>
            <rFont val="Tahoma"/>
            <family val="2"/>
          </rPr>
          <t xml:space="preserve"> Calculated from premium over official rate (zero).</t>
        </r>
      </text>
    </comment>
    <comment ref="BJ107" authorId="0">
      <text>
        <r>
          <rPr>
            <b/>
            <sz val="8"/>
            <color indexed="81"/>
            <rFont val="Tahoma"/>
            <family val="2"/>
          </rPr>
          <t>Kurt Schuler:</t>
        </r>
        <r>
          <rPr>
            <sz val="8"/>
            <color indexed="81"/>
            <rFont val="Tahoma"/>
            <family val="2"/>
          </rPr>
          <t xml:space="preserve"> Calculated from premium over official rate (zero).</t>
        </r>
      </text>
    </comment>
    <comment ref="BM107" authorId="0">
      <text>
        <r>
          <rPr>
            <b/>
            <sz val="8"/>
            <color indexed="81"/>
            <rFont val="Tahoma"/>
            <family val="2"/>
          </rPr>
          <t>Kurt Schuler:</t>
        </r>
        <r>
          <rPr>
            <sz val="8"/>
            <color indexed="81"/>
            <rFont val="Tahoma"/>
            <family val="2"/>
          </rPr>
          <t xml:space="preserve"> Calculated from premium over official rate (zero).</t>
        </r>
      </text>
    </comment>
    <comment ref="CP107" authorId="0">
      <text>
        <r>
          <rPr>
            <b/>
            <sz val="8"/>
            <color indexed="81"/>
            <rFont val="Tahoma"/>
            <family val="2"/>
          </rPr>
          <t>Kurt Schuler:</t>
        </r>
        <r>
          <rPr>
            <sz val="8"/>
            <color indexed="81"/>
            <rFont val="Tahoma"/>
            <family val="2"/>
          </rPr>
          <t xml:space="preserve"> Calculated from premium over official rate (zero).</t>
        </r>
      </text>
    </comment>
    <comment ref="CQ107" authorId="0">
      <text>
        <r>
          <rPr>
            <b/>
            <sz val="8"/>
            <color indexed="81"/>
            <rFont val="Tahoma"/>
            <family val="2"/>
          </rPr>
          <t>Kurt Schuler:</t>
        </r>
        <r>
          <rPr>
            <sz val="8"/>
            <color indexed="81"/>
            <rFont val="Tahoma"/>
            <family val="2"/>
          </rPr>
          <t xml:space="preserve"> Calculated from premium over official rate (zero).</t>
        </r>
      </text>
    </comment>
    <comment ref="HM107"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7" authorId="0">
      <text>
        <r>
          <rPr>
            <b/>
            <sz val="8"/>
            <color indexed="81"/>
            <rFont val="Tahoma"/>
            <family val="2"/>
          </rPr>
          <t>Kurt Schuler:</t>
        </r>
        <r>
          <rPr>
            <sz val="8"/>
            <color indexed="81"/>
            <rFont val="Tahoma"/>
            <family val="2"/>
          </rPr>
          <t xml:space="preserve"> Calculated from premium over official rate (zero).</t>
        </r>
      </text>
    </comment>
    <comment ref="BC108" authorId="0">
      <text>
        <r>
          <rPr>
            <b/>
            <sz val="8"/>
            <color indexed="81"/>
            <rFont val="Tahoma"/>
            <family val="2"/>
          </rPr>
          <t>Kurt Schuler:</t>
        </r>
        <r>
          <rPr>
            <sz val="8"/>
            <color indexed="81"/>
            <rFont val="Tahoma"/>
            <family val="2"/>
          </rPr>
          <t xml:space="preserve"> Calculated from premium over official rate (zero).</t>
        </r>
      </text>
    </comment>
    <comment ref="BJ108" authorId="0">
      <text>
        <r>
          <rPr>
            <b/>
            <sz val="8"/>
            <color indexed="81"/>
            <rFont val="Tahoma"/>
            <family val="2"/>
          </rPr>
          <t>Kurt Schuler:</t>
        </r>
        <r>
          <rPr>
            <sz val="8"/>
            <color indexed="81"/>
            <rFont val="Tahoma"/>
            <family val="2"/>
          </rPr>
          <t xml:space="preserve"> Calculated from premium over official rate (zero).</t>
        </r>
      </text>
    </comment>
    <comment ref="BM108" authorId="0">
      <text>
        <r>
          <rPr>
            <b/>
            <sz val="8"/>
            <color indexed="81"/>
            <rFont val="Tahoma"/>
            <family val="2"/>
          </rPr>
          <t>Kurt Schuler:</t>
        </r>
        <r>
          <rPr>
            <sz val="8"/>
            <color indexed="81"/>
            <rFont val="Tahoma"/>
            <family val="2"/>
          </rPr>
          <t xml:space="preserve"> Calculated from premium over official rate (zero).</t>
        </r>
      </text>
    </comment>
    <comment ref="CP108" authorId="0">
      <text>
        <r>
          <rPr>
            <b/>
            <sz val="8"/>
            <color indexed="81"/>
            <rFont val="Tahoma"/>
            <family val="2"/>
          </rPr>
          <t>Kurt Schuler:</t>
        </r>
        <r>
          <rPr>
            <sz val="8"/>
            <color indexed="81"/>
            <rFont val="Tahoma"/>
            <family val="2"/>
          </rPr>
          <t xml:space="preserve"> Calculated from premium over official rate (zero).</t>
        </r>
      </text>
    </comment>
    <comment ref="CQ108" authorId="0">
      <text>
        <r>
          <rPr>
            <b/>
            <sz val="8"/>
            <color indexed="81"/>
            <rFont val="Tahoma"/>
            <family val="2"/>
          </rPr>
          <t>Kurt Schuler:</t>
        </r>
        <r>
          <rPr>
            <sz val="8"/>
            <color indexed="81"/>
            <rFont val="Tahoma"/>
            <family val="2"/>
          </rPr>
          <t xml:space="preserve"> Calculated from premium over official rate (zero).</t>
        </r>
      </text>
    </comment>
    <comment ref="HM108"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8" authorId="0">
      <text>
        <r>
          <rPr>
            <b/>
            <sz val="8"/>
            <color indexed="81"/>
            <rFont val="Tahoma"/>
            <family val="2"/>
          </rPr>
          <t>Kurt Schuler:</t>
        </r>
        <r>
          <rPr>
            <sz val="8"/>
            <color indexed="81"/>
            <rFont val="Tahoma"/>
            <family val="2"/>
          </rPr>
          <t xml:space="preserve"> Calculated from premium over official rate (zero).</t>
        </r>
      </text>
    </comment>
    <comment ref="BC109" authorId="0">
      <text>
        <r>
          <rPr>
            <b/>
            <sz val="8"/>
            <color indexed="81"/>
            <rFont val="Tahoma"/>
            <family val="2"/>
          </rPr>
          <t>Kurt Schuler:</t>
        </r>
        <r>
          <rPr>
            <sz val="8"/>
            <color indexed="81"/>
            <rFont val="Tahoma"/>
            <family val="2"/>
          </rPr>
          <t xml:space="preserve"> Calculated from premium over official rate (zero).</t>
        </r>
      </text>
    </comment>
    <comment ref="BJ109" authorId="0">
      <text>
        <r>
          <rPr>
            <b/>
            <sz val="8"/>
            <color indexed="81"/>
            <rFont val="Tahoma"/>
            <family val="2"/>
          </rPr>
          <t>Kurt Schuler:</t>
        </r>
        <r>
          <rPr>
            <sz val="8"/>
            <color indexed="81"/>
            <rFont val="Tahoma"/>
            <family val="2"/>
          </rPr>
          <t xml:space="preserve"> Calculated from premium over official rate (zero).</t>
        </r>
      </text>
    </comment>
    <comment ref="BM109" authorId="0">
      <text>
        <r>
          <rPr>
            <b/>
            <sz val="8"/>
            <color indexed="81"/>
            <rFont val="Tahoma"/>
            <family val="2"/>
          </rPr>
          <t>Kurt Schuler:</t>
        </r>
        <r>
          <rPr>
            <sz val="8"/>
            <color indexed="81"/>
            <rFont val="Tahoma"/>
            <family val="2"/>
          </rPr>
          <t xml:space="preserve"> Calculated from premium over official rate (zero).</t>
        </r>
      </text>
    </comment>
    <comment ref="CP109" authorId="0">
      <text>
        <r>
          <rPr>
            <b/>
            <sz val="8"/>
            <color indexed="81"/>
            <rFont val="Tahoma"/>
            <family val="2"/>
          </rPr>
          <t>Kurt Schuler:</t>
        </r>
        <r>
          <rPr>
            <sz val="8"/>
            <color indexed="81"/>
            <rFont val="Tahoma"/>
            <family val="2"/>
          </rPr>
          <t xml:space="preserve"> Calculated from premium over official rate (zero).</t>
        </r>
      </text>
    </comment>
    <comment ref="CQ109" authorId="0">
      <text>
        <r>
          <rPr>
            <b/>
            <sz val="8"/>
            <color indexed="81"/>
            <rFont val="Tahoma"/>
            <family val="2"/>
          </rPr>
          <t>Kurt Schuler:</t>
        </r>
        <r>
          <rPr>
            <sz val="8"/>
            <color indexed="81"/>
            <rFont val="Tahoma"/>
            <family val="2"/>
          </rPr>
          <t xml:space="preserve"> Calculated from premium over official rate (zero).</t>
        </r>
      </text>
    </comment>
    <comment ref="HM109"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09" authorId="0">
      <text>
        <r>
          <rPr>
            <b/>
            <sz val="8"/>
            <color indexed="81"/>
            <rFont val="Tahoma"/>
            <family val="2"/>
          </rPr>
          <t>Kurt Schuler:</t>
        </r>
        <r>
          <rPr>
            <sz val="8"/>
            <color indexed="81"/>
            <rFont val="Tahoma"/>
            <family val="2"/>
          </rPr>
          <t xml:space="preserve"> Calculated from premium over official rate (zero).</t>
        </r>
      </text>
    </comment>
    <comment ref="BC110" authorId="0">
      <text>
        <r>
          <rPr>
            <b/>
            <sz val="8"/>
            <color indexed="81"/>
            <rFont val="Tahoma"/>
            <family val="2"/>
          </rPr>
          <t>Kurt Schuler:</t>
        </r>
        <r>
          <rPr>
            <sz val="8"/>
            <color indexed="81"/>
            <rFont val="Tahoma"/>
            <family val="2"/>
          </rPr>
          <t xml:space="preserve"> Calculated from premium over official rate (zero).</t>
        </r>
      </text>
    </comment>
    <comment ref="BJ110" authorId="0">
      <text>
        <r>
          <rPr>
            <b/>
            <sz val="8"/>
            <color indexed="81"/>
            <rFont val="Tahoma"/>
            <family val="2"/>
          </rPr>
          <t>Kurt Schuler:</t>
        </r>
        <r>
          <rPr>
            <sz val="8"/>
            <color indexed="81"/>
            <rFont val="Tahoma"/>
            <family val="2"/>
          </rPr>
          <t xml:space="preserve"> Calculated from premium over official rate (zero).</t>
        </r>
      </text>
    </comment>
    <comment ref="BM110" authorId="0">
      <text>
        <r>
          <rPr>
            <b/>
            <sz val="8"/>
            <color indexed="81"/>
            <rFont val="Tahoma"/>
            <family val="2"/>
          </rPr>
          <t>Kurt Schuler:</t>
        </r>
        <r>
          <rPr>
            <sz val="8"/>
            <color indexed="81"/>
            <rFont val="Tahoma"/>
            <family val="2"/>
          </rPr>
          <t xml:space="preserve"> Calculated from premium over official rate (zero).</t>
        </r>
      </text>
    </comment>
    <comment ref="CP110" authorId="0">
      <text>
        <r>
          <rPr>
            <b/>
            <sz val="8"/>
            <color indexed="81"/>
            <rFont val="Tahoma"/>
            <family val="2"/>
          </rPr>
          <t>Kurt Schuler:</t>
        </r>
        <r>
          <rPr>
            <sz val="8"/>
            <color indexed="81"/>
            <rFont val="Tahoma"/>
            <family val="2"/>
          </rPr>
          <t xml:space="preserve"> Calculated from premium over official rate (zero).</t>
        </r>
      </text>
    </comment>
    <comment ref="CQ110" authorId="0">
      <text>
        <r>
          <rPr>
            <b/>
            <sz val="8"/>
            <color indexed="81"/>
            <rFont val="Tahoma"/>
            <family val="2"/>
          </rPr>
          <t>Kurt Schuler:</t>
        </r>
        <r>
          <rPr>
            <sz val="8"/>
            <color indexed="81"/>
            <rFont val="Tahoma"/>
            <family val="2"/>
          </rPr>
          <t xml:space="preserve"> Calculated from premium over official rate (zero).</t>
        </r>
      </text>
    </comment>
    <comment ref="HM110"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0" authorId="0">
      <text>
        <r>
          <rPr>
            <b/>
            <sz val="8"/>
            <color indexed="81"/>
            <rFont val="Tahoma"/>
            <family val="2"/>
          </rPr>
          <t>Kurt Schuler:</t>
        </r>
        <r>
          <rPr>
            <sz val="8"/>
            <color indexed="81"/>
            <rFont val="Tahoma"/>
            <family val="2"/>
          </rPr>
          <t xml:space="preserve"> Calculated from premium over official rate (zero).</t>
        </r>
      </text>
    </comment>
    <comment ref="BC111" authorId="0">
      <text>
        <r>
          <rPr>
            <b/>
            <sz val="8"/>
            <color indexed="81"/>
            <rFont val="Tahoma"/>
            <family val="2"/>
          </rPr>
          <t>Kurt Schuler:</t>
        </r>
        <r>
          <rPr>
            <sz val="8"/>
            <color indexed="81"/>
            <rFont val="Tahoma"/>
            <family val="2"/>
          </rPr>
          <t xml:space="preserve"> Calculated from premium over official rate (zero).</t>
        </r>
      </text>
    </comment>
    <comment ref="BJ111" authorId="0">
      <text>
        <r>
          <rPr>
            <b/>
            <sz val="8"/>
            <color indexed="81"/>
            <rFont val="Tahoma"/>
            <family val="2"/>
          </rPr>
          <t>Kurt Schuler:</t>
        </r>
        <r>
          <rPr>
            <sz val="8"/>
            <color indexed="81"/>
            <rFont val="Tahoma"/>
            <family val="2"/>
          </rPr>
          <t xml:space="preserve"> Calculated from premium over official rate (zero).</t>
        </r>
      </text>
    </comment>
    <comment ref="BM111" authorId="0">
      <text>
        <r>
          <rPr>
            <b/>
            <sz val="8"/>
            <color indexed="81"/>
            <rFont val="Tahoma"/>
            <family val="2"/>
          </rPr>
          <t>Kurt Schuler:</t>
        </r>
        <r>
          <rPr>
            <sz val="8"/>
            <color indexed="81"/>
            <rFont val="Tahoma"/>
            <family val="2"/>
          </rPr>
          <t xml:space="preserve"> Calculated from premium over official rate (zero).</t>
        </r>
      </text>
    </comment>
    <comment ref="CP111" authorId="0">
      <text>
        <r>
          <rPr>
            <b/>
            <sz val="8"/>
            <color indexed="81"/>
            <rFont val="Tahoma"/>
            <family val="2"/>
          </rPr>
          <t>Kurt Schuler:</t>
        </r>
        <r>
          <rPr>
            <sz val="8"/>
            <color indexed="81"/>
            <rFont val="Tahoma"/>
            <family val="2"/>
          </rPr>
          <t xml:space="preserve"> Calculated from premium over official rate (zero).</t>
        </r>
      </text>
    </comment>
    <comment ref="CQ111" authorId="0">
      <text>
        <r>
          <rPr>
            <b/>
            <sz val="8"/>
            <color indexed="81"/>
            <rFont val="Tahoma"/>
            <family val="2"/>
          </rPr>
          <t>Kurt Schuler:</t>
        </r>
        <r>
          <rPr>
            <sz val="8"/>
            <color indexed="81"/>
            <rFont val="Tahoma"/>
            <family val="2"/>
          </rPr>
          <t xml:space="preserve"> Calculated from premium over official rate (zero).</t>
        </r>
      </text>
    </comment>
    <comment ref="HM111"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1" authorId="0">
      <text>
        <r>
          <rPr>
            <b/>
            <sz val="8"/>
            <color indexed="81"/>
            <rFont val="Tahoma"/>
            <family val="2"/>
          </rPr>
          <t>Kurt Schuler:</t>
        </r>
        <r>
          <rPr>
            <sz val="8"/>
            <color indexed="81"/>
            <rFont val="Tahoma"/>
            <family val="2"/>
          </rPr>
          <t xml:space="preserve"> Calculated from premium over official rate (zero).</t>
        </r>
      </text>
    </comment>
    <comment ref="BC112" authorId="0">
      <text>
        <r>
          <rPr>
            <b/>
            <sz val="8"/>
            <color indexed="81"/>
            <rFont val="Tahoma"/>
            <family val="2"/>
          </rPr>
          <t>Kurt Schuler:</t>
        </r>
        <r>
          <rPr>
            <sz val="8"/>
            <color indexed="81"/>
            <rFont val="Tahoma"/>
            <family val="2"/>
          </rPr>
          <t xml:space="preserve"> Calculated from premium over official rate (zero).</t>
        </r>
      </text>
    </comment>
    <comment ref="BJ112" authorId="0">
      <text>
        <r>
          <rPr>
            <b/>
            <sz val="8"/>
            <color indexed="81"/>
            <rFont val="Tahoma"/>
            <family val="2"/>
          </rPr>
          <t>Kurt Schuler:</t>
        </r>
        <r>
          <rPr>
            <sz val="8"/>
            <color indexed="81"/>
            <rFont val="Tahoma"/>
            <family val="2"/>
          </rPr>
          <t xml:space="preserve"> Calculated from premium over official rate (zero).</t>
        </r>
      </text>
    </comment>
    <comment ref="BM112" authorId="0">
      <text>
        <r>
          <rPr>
            <b/>
            <sz val="8"/>
            <color indexed="81"/>
            <rFont val="Tahoma"/>
            <family val="2"/>
          </rPr>
          <t>Kurt Schuler:</t>
        </r>
        <r>
          <rPr>
            <sz val="8"/>
            <color indexed="81"/>
            <rFont val="Tahoma"/>
            <family val="2"/>
          </rPr>
          <t xml:space="preserve"> Calculated from premium over official rate (zero).</t>
        </r>
      </text>
    </comment>
    <comment ref="CP112" authorId="0">
      <text>
        <r>
          <rPr>
            <b/>
            <sz val="8"/>
            <color indexed="81"/>
            <rFont val="Tahoma"/>
            <family val="2"/>
          </rPr>
          <t>Kurt Schuler:</t>
        </r>
        <r>
          <rPr>
            <sz val="8"/>
            <color indexed="81"/>
            <rFont val="Tahoma"/>
            <family val="2"/>
          </rPr>
          <t xml:space="preserve"> Calculated from premium over official rate (zero).</t>
        </r>
      </text>
    </comment>
    <comment ref="CQ112" authorId="0">
      <text>
        <r>
          <rPr>
            <b/>
            <sz val="8"/>
            <color indexed="81"/>
            <rFont val="Tahoma"/>
            <family val="2"/>
          </rPr>
          <t>Kurt Schuler:</t>
        </r>
        <r>
          <rPr>
            <sz val="8"/>
            <color indexed="81"/>
            <rFont val="Tahoma"/>
            <family val="2"/>
          </rPr>
          <t xml:space="preserve"> Calculated from premium over official rate (zero).</t>
        </r>
      </text>
    </comment>
    <comment ref="HM112"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2" authorId="0">
      <text>
        <r>
          <rPr>
            <b/>
            <sz val="8"/>
            <color indexed="81"/>
            <rFont val="Tahoma"/>
            <family val="2"/>
          </rPr>
          <t>Kurt Schuler:</t>
        </r>
        <r>
          <rPr>
            <sz val="8"/>
            <color indexed="81"/>
            <rFont val="Tahoma"/>
            <family val="2"/>
          </rPr>
          <t xml:space="preserve"> Calculated from premium over official rate (zero).</t>
        </r>
      </text>
    </comment>
    <comment ref="BC113" authorId="0">
      <text>
        <r>
          <rPr>
            <b/>
            <sz val="8"/>
            <color indexed="81"/>
            <rFont val="Tahoma"/>
            <family val="2"/>
          </rPr>
          <t>Kurt Schuler:</t>
        </r>
        <r>
          <rPr>
            <sz val="8"/>
            <color indexed="81"/>
            <rFont val="Tahoma"/>
            <family val="2"/>
          </rPr>
          <t xml:space="preserve"> Calculated from premium over official rate (zero).</t>
        </r>
      </text>
    </comment>
    <comment ref="BJ113" authorId="0">
      <text>
        <r>
          <rPr>
            <b/>
            <sz val="8"/>
            <color indexed="81"/>
            <rFont val="Tahoma"/>
            <family val="2"/>
          </rPr>
          <t>Kurt Schuler:</t>
        </r>
        <r>
          <rPr>
            <sz val="8"/>
            <color indexed="81"/>
            <rFont val="Tahoma"/>
            <family val="2"/>
          </rPr>
          <t xml:space="preserve"> Calculated from premium over official rate (zero).</t>
        </r>
      </text>
    </comment>
    <comment ref="BM113" authorId="0">
      <text>
        <r>
          <rPr>
            <b/>
            <sz val="8"/>
            <color indexed="81"/>
            <rFont val="Tahoma"/>
            <family val="2"/>
          </rPr>
          <t>Kurt Schuler:</t>
        </r>
        <r>
          <rPr>
            <sz val="8"/>
            <color indexed="81"/>
            <rFont val="Tahoma"/>
            <family val="2"/>
          </rPr>
          <t xml:space="preserve"> Calculated from premium over official rate (zero).</t>
        </r>
      </text>
    </comment>
    <comment ref="BQ113" authorId="0">
      <text>
        <r>
          <rPr>
            <b/>
            <sz val="8"/>
            <color indexed="81"/>
            <rFont val="Tahoma"/>
            <family val="2"/>
          </rPr>
          <t>Kurt Schuler:</t>
        </r>
        <r>
          <rPr>
            <sz val="8"/>
            <color indexed="81"/>
            <rFont val="Tahoma"/>
            <family val="2"/>
          </rPr>
          <t xml:space="preserve"> 2.75-3.00
</t>
        </r>
      </text>
    </comment>
    <comment ref="CP113" authorId="0">
      <text>
        <r>
          <rPr>
            <b/>
            <sz val="8"/>
            <color indexed="81"/>
            <rFont val="Tahoma"/>
            <family val="2"/>
          </rPr>
          <t>Kurt Schuler:</t>
        </r>
        <r>
          <rPr>
            <sz val="8"/>
            <color indexed="81"/>
            <rFont val="Tahoma"/>
            <family val="2"/>
          </rPr>
          <t xml:space="preserve"> Calculated from premium over official rate (zero).</t>
        </r>
      </text>
    </comment>
    <comment ref="CQ113" authorId="0">
      <text>
        <r>
          <rPr>
            <b/>
            <sz val="8"/>
            <color indexed="81"/>
            <rFont val="Tahoma"/>
            <family val="2"/>
          </rPr>
          <t>Kurt Schuler:</t>
        </r>
        <r>
          <rPr>
            <sz val="8"/>
            <color indexed="81"/>
            <rFont val="Tahoma"/>
            <family val="2"/>
          </rPr>
          <t xml:space="preserve"> Calculated from premium over official rate (zero).</t>
        </r>
      </text>
    </comment>
    <comment ref="HM113"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3" authorId="0">
      <text>
        <r>
          <rPr>
            <b/>
            <sz val="8"/>
            <color indexed="81"/>
            <rFont val="Tahoma"/>
            <family val="2"/>
          </rPr>
          <t>Kurt Schuler:</t>
        </r>
        <r>
          <rPr>
            <sz val="8"/>
            <color indexed="81"/>
            <rFont val="Tahoma"/>
            <family val="2"/>
          </rPr>
          <t xml:space="preserve"> Calculated from premium over official rate (zero).</t>
        </r>
      </text>
    </comment>
    <comment ref="BC114" authorId="0">
      <text>
        <r>
          <rPr>
            <b/>
            <sz val="8"/>
            <color indexed="81"/>
            <rFont val="Tahoma"/>
            <family val="2"/>
          </rPr>
          <t>Kurt Schuler:</t>
        </r>
        <r>
          <rPr>
            <sz val="8"/>
            <color indexed="81"/>
            <rFont val="Tahoma"/>
            <family val="2"/>
          </rPr>
          <t xml:space="preserve"> Calculated from premium over official rate (zero).</t>
        </r>
      </text>
    </comment>
    <comment ref="BJ114" authorId="0">
      <text>
        <r>
          <rPr>
            <b/>
            <sz val="8"/>
            <color indexed="81"/>
            <rFont val="Tahoma"/>
            <family val="2"/>
          </rPr>
          <t>Kurt Schuler:</t>
        </r>
        <r>
          <rPr>
            <sz val="8"/>
            <color indexed="81"/>
            <rFont val="Tahoma"/>
            <family val="2"/>
          </rPr>
          <t xml:space="preserve"> Calculated from premium over official rate (zero).</t>
        </r>
      </text>
    </comment>
    <comment ref="BM114" authorId="0">
      <text>
        <r>
          <rPr>
            <b/>
            <sz val="8"/>
            <color indexed="81"/>
            <rFont val="Tahoma"/>
            <family val="2"/>
          </rPr>
          <t>Kurt Schuler:</t>
        </r>
        <r>
          <rPr>
            <sz val="8"/>
            <color indexed="81"/>
            <rFont val="Tahoma"/>
            <family val="2"/>
          </rPr>
          <t xml:space="preserve"> Calculated from premium over official rate (zero).</t>
        </r>
      </text>
    </comment>
    <comment ref="CP114" authorId="0">
      <text>
        <r>
          <rPr>
            <b/>
            <sz val="8"/>
            <color indexed="81"/>
            <rFont val="Tahoma"/>
            <family val="2"/>
          </rPr>
          <t>Kurt Schuler:</t>
        </r>
        <r>
          <rPr>
            <sz val="8"/>
            <color indexed="81"/>
            <rFont val="Tahoma"/>
            <family val="2"/>
          </rPr>
          <t xml:space="preserve"> Calculated from premium over official rate (zero).</t>
        </r>
      </text>
    </comment>
    <comment ref="CQ114" authorId="0">
      <text>
        <r>
          <rPr>
            <b/>
            <sz val="8"/>
            <color indexed="81"/>
            <rFont val="Tahoma"/>
            <family val="2"/>
          </rPr>
          <t>Kurt Schuler:</t>
        </r>
        <r>
          <rPr>
            <sz val="8"/>
            <color indexed="81"/>
            <rFont val="Tahoma"/>
            <family val="2"/>
          </rPr>
          <t xml:space="preserve"> Calculated from premium over official rate (zero).</t>
        </r>
      </text>
    </comment>
    <comment ref="HM114"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4" authorId="0">
      <text>
        <r>
          <rPr>
            <b/>
            <sz val="8"/>
            <color indexed="81"/>
            <rFont val="Tahoma"/>
            <family val="2"/>
          </rPr>
          <t>Kurt Schuler:</t>
        </r>
        <r>
          <rPr>
            <sz val="8"/>
            <color indexed="81"/>
            <rFont val="Tahoma"/>
            <family val="2"/>
          </rPr>
          <t xml:space="preserve"> Calculated from premium over official rate (zero).</t>
        </r>
      </text>
    </comment>
    <comment ref="BC115" authorId="0">
      <text>
        <r>
          <rPr>
            <b/>
            <sz val="8"/>
            <color indexed="81"/>
            <rFont val="Tahoma"/>
            <family val="2"/>
          </rPr>
          <t>Kurt Schuler:</t>
        </r>
        <r>
          <rPr>
            <sz val="8"/>
            <color indexed="81"/>
            <rFont val="Tahoma"/>
            <family val="2"/>
          </rPr>
          <t xml:space="preserve"> Calculated from premium over official rate (zero).</t>
        </r>
      </text>
    </comment>
    <comment ref="BJ115" authorId="0">
      <text>
        <r>
          <rPr>
            <b/>
            <sz val="8"/>
            <color indexed="81"/>
            <rFont val="Tahoma"/>
            <family val="2"/>
          </rPr>
          <t>Kurt Schuler:</t>
        </r>
        <r>
          <rPr>
            <sz val="8"/>
            <color indexed="81"/>
            <rFont val="Tahoma"/>
            <family val="2"/>
          </rPr>
          <t xml:space="preserve"> Calculated from premium over official rate (zero).</t>
        </r>
      </text>
    </comment>
    <comment ref="BM115" authorId="0">
      <text>
        <r>
          <rPr>
            <b/>
            <sz val="8"/>
            <color indexed="81"/>
            <rFont val="Tahoma"/>
            <family val="2"/>
          </rPr>
          <t>Kurt Schuler:</t>
        </r>
        <r>
          <rPr>
            <sz val="8"/>
            <color indexed="81"/>
            <rFont val="Tahoma"/>
            <family val="2"/>
          </rPr>
          <t xml:space="preserve"> Calculated from premium over official rate (zero).</t>
        </r>
      </text>
    </comment>
    <comment ref="CP115" authorId="0">
      <text>
        <r>
          <rPr>
            <b/>
            <sz val="8"/>
            <color indexed="81"/>
            <rFont val="Tahoma"/>
            <family val="2"/>
          </rPr>
          <t>Kurt Schuler:</t>
        </r>
        <r>
          <rPr>
            <sz val="8"/>
            <color indexed="81"/>
            <rFont val="Tahoma"/>
            <family val="2"/>
          </rPr>
          <t xml:space="preserve"> Calculated from premium over official rate (zero).</t>
        </r>
      </text>
    </comment>
    <comment ref="CQ115" authorId="0">
      <text>
        <r>
          <rPr>
            <b/>
            <sz val="8"/>
            <color indexed="81"/>
            <rFont val="Tahoma"/>
            <family val="2"/>
          </rPr>
          <t>Kurt Schuler:</t>
        </r>
        <r>
          <rPr>
            <sz val="8"/>
            <color indexed="81"/>
            <rFont val="Tahoma"/>
            <family val="2"/>
          </rPr>
          <t xml:space="preserve"> Calculated from premium over official rate (zero).</t>
        </r>
      </text>
    </comment>
    <comment ref="HM115"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5" authorId="0">
      <text>
        <r>
          <rPr>
            <b/>
            <sz val="8"/>
            <color indexed="81"/>
            <rFont val="Tahoma"/>
            <family val="2"/>
          </rPr>
          <t>Kurt Schuler:</t>
        </r>
        <r>
          <rPr>
            <sz val="8"/>
            <color indexed="81"/>
            <rFont val="Tahoma"/>
            <family val="2"/>
          </rPr>
          <t xml:space="preserve"> Calculated from premium over official rate (zero).</t>
        </r>
      </text>
    </comment>
    <comment ref="BC116" authorId="0">
      <text>
        <r>
          <rPr>
            <b/>
            <sz val="8"/>
            <color indexed="81"/>
            <rFont val="Tahoma"/>
            <family val="2"/>
          </rPr>
          <t>Kurt Schuler:</t>
        </r>
        <r>
          <rPr>
            <sz val="8"/>
            <color indexed="81"/>
            <rFont val="Tahoma"/>
            <family val="2"/>
          </rPr>
          <t xml:space="preserve"> Calculated from premium over official rate (zero).</t>
        </r>
      </text>
    </comment>
    <comment ref="BJ116" authorId="0">
      <text>
        <r>
          <rPr>
            <b/>
            <sz val="8"/>
            <color indexed="81"/>
            <rFont val="Tahoma"/>
            <family val="2"/>
          </rPr>
          <t>Kurt Schuler:</t>
        </r>
        <r>
          <rPr>
            <sz val="8"/>
            <color indexed="81"/>
            <rFont val="Tahoma"/>
            <family val="2"/>
          </rPr>
          <t xml:space="preserve"> Calculated from premium over official rate (zero).</t>
        </r>
      </text>
    </comment>
    <comment ref="BM116" authorId="0">
      <text>
        <r>
          <rPr>
            <b/>
            <sz val="8"/>
            <color indexed="81"/>
            <rFont val="Tahoma"/>
            <family val="2"/>
          </rPr>
          <t>Kurt Schuler:</t>
        </r>
        <r>
          <rPr>
            <sz val="8"/>
            <color indexed="81"/>
            <rFont val="Tahoma"/>
            <family val="2"/>
          </rPr>
          <t xml:space="preserve"> Calculated from premium over official rate (zero).</t>
        </r>
      </text>
    </comment>
    <comment ref="CP116" authorId="0">
      <text>
        <r>
          <rPr>
            <b/>
            <sz val="8"/>
            <color indexed="81"/>
            <rFont val="Tahoma"/>
            <family val="2"/>
          </rPr>
          <t>Kurt Schuler:</t>
        </r>
        <r>
          <rPr>
            <sz val="8"/>
            <color indexed="81"/>
            <rFont val="Tahoma"/>
            <family val="2"/>
          </rPr>
          <t xml:space="preserve"> Calculated from premium over official rate (zero).</t>
        </r>
      </text>
    </comment>
    <comment ref="CQ116" authorId="0">
      <text>
        <r>
          <rPr>
            <b/>
            <sz val="8"/>
            <color indexed="81"/>
            <rFont val="Tahoma"/>
            <family val="2"/>
          </rPr>
          <t>Kurt Schuler:</t>
        </r>
        <r>
          <rPr>
            <sz val="8"/>
            <color indexed="81"/>
            <rFont val="Tahoma"/>
            <family val="2"/>
          </rPr>
          <t xml:space="preserve"> Calculated from premium over official rate (zero).</t>
        </r>
      </text>
    </comment>
    <comment ref="HM116"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6" authorId="0">
      <text>
        <r>
          <rPr>
            <b/>
            <sz val="8"/>
            <color indexed="81"/>
            <rFont val="Tahoma"/>
            <family val="2"/>
          </rPr>
          <t>Kurt Schuler:</t>
        </r>
        <r>
          <rPr>
            <sz val="8"/>
            <color indexed="81"/>
            <rFont val="Tahoma"/>
            <family val="2"/>
          </rPr>
          <t xml:space="preserve"> Calculated from premium over official rate (zero).</t>
        </r>
      </text>
    </comment>
    <comment ref="BC117" authorId="0">
      <text>
        <r>
          <rPr>
            <b/>
            <sz val="8"/>
            <color indexed="81"/>
            <rFont val="Tahoma"/>
            <family val="2"/>
          </rPr>
          <t>Kurt Schuler:</t>
        </r>
        <r>
          <rPr>
            <sz val="8"/>
            <color indexed="81"/>
            <rFont val="Tahoma"/>
            <family val="2"/>
          </rPr>
          <t xml:space="preserve"> Calculated from premium over official rate (zero).</t>
        </r>
      </text>
    </comment>
    <comment ref="BJ117" authorId="0">
      <text>
        <r>
          <rPr>
            <b/>
            <sz val="8"/>
            <color indexed="81"/>
            <rFont val="Tahoma"/>
            <family val="2"/>
          </rPr>
          <t>Kurt Schuler:</t>
        </r>
        <r>
          <rPr>
            <sz val="8"/>
            <color indexed="81"/>
            <rFont val="Tahoma"/>
            <family val="2"/>
          </rPr>
          <t xml:space="preserve"> Calculated from premium over official rate (zero).</t>
        </r>
      </text>
    </comment>
    <comment ref="BM117" authorId="0">
      <text>
        <r>
          <rPr>
            <b/>
            <sz val="8"/>
            <color indexed="81"/>
            <rFont val="Tahoma"/>
            <family val="2"/>
          </rPr>
          <t>Kurt Schuler:</t>
        </r>
        <r>
          <rPr>
            <sz val="8"/>
            <color indexed="81"/>
            <rFont val="Tahoma"/>
            <family val="2"/>
          </rPr>
          <t xml:space="preserve"> Calculated from premium over official rate (zero).</t>
        </r>
      </text>
    </comment>
    <comment ref="CP117" authorId="0">
      <text>
        <r>
          <rPr>
            <b/>
            <sz val="8"/>
            <color indexed="81"/>
            <rFont val="Tahoma"/>
            <family val="2"/>
          </rPr>
          <t>Kurt Schuler:</t>
        </r>
        <r>
          <rPr>
            <sz val="8"/>
            <color indexed="81"/>
            <rFont val="Tahoma"/>
            <family val="2"/>
          </rPr>
          <t xml:space="preserve"> Calculated from premium over official rate (zero).</t>
        </r>
      </text>
    </comment>
    <comment ref="CQ117" authorId="0">
      <text>
        <r>
          <rPr>
            <b/>
            <sz val="8"/>
            <color indexed="81"/>
            <rFont val="Tahoma"/>
            <family val="2"/>
          </rPr>
          <t>Kurt Schuler:</t>
        </r>
        <r>
          <rPr>
            <sz val="8"/>
            <color indexed="81"/>
            <rFont val="Tahoma"/>
            <family val="2"/>
          </rPr>
          <t xml:space="preserve"> Calculated from premium over official rate (zero).</t>
        </r>
      </text>
    </comment>
    <comment ref="HM117"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7" authorId="0">
      <text>
        <r>
          <rPr>
            <b/>
            <sz val="8"/>
            <color indexed="81"/>
            <rFont val="Tahoma"/>
            <family val="2"/>
          </rPr>
          <t>Kurt Schuler:</t>
        </r>
        <r>
          <rPr>
            <sz val="8"/>
            <color indexed="81"/>
            <rFont val="Tahoma"/>
            <family val="2"/>
          </rPr>
          <t xml:space="preserve"> Calculated from premium over official rate (zero).</t>
        </r>
      </text>
    </comment>
    <comment ref="BC118" authorId="0">
      <text>
        <r>
          <rPr>
            <b/>
            <sz val="8"/>
            <color indexed="81"/>
            <rFont val="Tahoma"/>
            <family val="2"/>
          </rPr>
          <t>Kurt Schuler:</t>
        </r>
        <r>
          <rPr>
            <sz val="8"/>
            <color indexed="81"/>
            <rFont val="Tahoma"/>
            <family val="2"/>
          </rPr>
          <t xml:space="preserve"> Calculated from premium over official rate (zero).</t>
        </r>
      </text>
    </comment>
    <comment ref="BJ118" authorId="0">
      <text>
        <r>
          <rPr>
            <b/>
            <sz val="8"/>
            <color indexed="81"/>
            <rFont val="Tahoma"/>
            <family val="2"/>
          </rPr>
          <t>Kurt Schuler:</t>
        </r>
        <r>
          <rPr>
            <sz val="8"/>
            <color indexed="81"/>
            <rFont val="Tahoma"/>
            <family val="2"/>
          </rPr>
          <t xml:space="preserve"> Calculated from premium over official rate (zero).</t>
        </r>
      </text>
    </comment>
    <comment ref="BM118" authorId="0">
      <text>
        <r>
          <rPr>
            <b/>
            <sz val="8"/>
            <color indexed="81"/>
            <rFont val="Tahoma"/>
            <family val="2"/>
          </rPr>
          <t>Kurt Schuler:</t>
        </r>
        <r>
          <rPr>
            <sz val="8"/>
            <color indexed="81"/>
            <rFont val="Tahoma"/>
            <family val="2"/>
          </rPr>
          <t xml:space="preserve"> Calculated from premium over official rate (zero).</t>
        </r>
      </text>
    </comment>
    <comment ref="CP118" authorId="0">
      <text>
        <r>
          <rPr>
            <b/>
            <sz val="8"/>
            <color indexed="81"/>
            <rFont val="Tahoma"/>
            <family val="2"/>
          </rPr>
          <t>Kurt Schuler:</t>
        </r>
        <r>
          <rPr>
            <sz val="8"/>
            <color indexed="81"/>
            <rFont val="Tahoma"/>
            <family val="2"/>
          </rPr>
          <t xml:space="preserve"> Calculated from premium over official rate (zero).</t>
        </r>
      </text>
    </comment>
    <comment ref="CQ118" authorId="0">
      <text>
        <r>
          <rPr>
            <b/>
            <sz val="8"/>
            <color indexed="81"/>
            <rFont val="Tahoma"/>
            <family val="2"/>
          </rPr>
          <t>Kurt Schuler:</t>
        </r>
        <r>
          <rPr>
            <sz val="8"/>
            <color indexed="81"/>
            <rFont val="Tahoma"/>
            <family val="2"/>
          </rPr>
          <t xml:space="preserve"> Calculated from premium over official rate (zero).</t>
        </r>
      </text>
    </comment>
    <comment ref="HM118"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8" authorId="0">
      <text>
        <r>
          <rPr>
            <b/>
            <sz val="8"/>
            <color indexed="81"/>
            <rFont val="Tahoma"/>
            <family val="2"/>
          </rPr>
          <t>Kurt Schuler:</t>
        </r>
        <r>
          <rPr>
            <sz val="8"/>
            <color indexed="81"/>
            <rFont val="Tahoma"/>
            <family val="2"/>
          </rPr>
          <t xml:space="preserve"> Calculated from premium over official rate (zero).</t>
        </r>
      </text>
    </comment>
    <comment ref="BC119" authorId="0">
      <text>
        <r>
          <rPr>
            <b/>
            <sz val="8"/>
            <color indexed="81"/>
            <rFont val="Tahoma"/>
            <family val="2"/>
          </rPr>
          <t>Kurt Schuler:</t>
        </r>
        <r>
          <rPr>
            <sz val="8"/>
            <color indexed="81"/>
            <rFont val="Tahoma"/>
            <family val="2"/>
          </rPr>
          <t xml:space="preserve"> Calculated from premium over official rate (zero).</t>
        </r>
      </text>
    </comment>
    <comment ref="BJ119" authorId="0">
      <text>
        <r>
          <rPr>
            <b/>
            <sz val="8"/>
            <color indexed="81"/>
            <rFont val="Tahoma"/>
            <family val="2"/>
          </rPr>
          <t>Kurt Schuler:</t>
        </r>
        <r>
          <rPr>
            <sz val="8"/>
            <color indexed="81"/>
            <rFont val="Tahoma"/>
            <family val="2"/>
          </rPr>
          <t xml:space="preserve"> Calculated from premium over official rate (zero).</t>
        </r>
      </text>
    </comment>
    <comment ref="BM119" authorId="0">
      <text>
        <r>
          <rPr>
            <b/>
            <sz val="8"/>
            <color indexed="81"/>
            <rFont val="Tahoma"/>
            <family val="2"/>
          </rPr>
          <t>Kurt Schuler:</t>
        </r>
        <r>
          <rPr>
            <sz val="8"/>
            <color indexed="81"/>
            <rFont val="Tahoma"/>
            <family val="2"/>
          </rPr>
          <t xml:space="preserve"> Calculated from premium over official rate (zero).</t>
        </r>
      </text>
    </comment>
    <comment ref="CP119" authorId="0">
      <text>
        <r>
          <rPr>
            <b/>
            <sz val="8"/>
            <color indexed="81"/>
            <rFont val="Tahoma"/>
            <family val="2"/>
          </rPr>
          <t>Kurt Schuler:</t>
        </r>
        <r>
          <rPr>
            <sz val="8"/>
            <color indexed="81"/>
            <rFont val="Tahoma"/>
            <family val="2"/>
          </rPr>
          <t xml:space="preserve"> Calculated from premium over official rate (zero).</t>
        </r>
      </text>
    </comment>
    <comment ref="CQ119" authorId="0">
      <text>
        <r>
          <rPr>
            <b/>
            <sz val="8"/>
            <color indexed="81"/>
            <rFont val="Tahoma"/>
            <family val="2"/>
          </rPr>
          <t>Kurt Schuler:</t>
        </r>
        <r>
          <rPr>
            <sz val="8"/>
            <color indexed="81"/>
            <rFont val="Tahoma"/>
            <family val="2"/>
          </rPr>
          <t xml:space="preserve"> Calculated from premium over official rate (zero).</t>
        </r>
      </text>
    </comment>
    <comment ref="HM119"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19" authorId="0">
      <text>
        <r>
          <rPr>
            <b/>
            <sz val="8"/>
            <color indexed="81"/>
            <rFont val="Tahoma"/>
            <family val="2"/>
          </rPr>
          <t>Kurt Schuler:</t>
        </r>
        <r>
          <rPr>
            <sz val="8"/>
            <color indexed="81"/>
            <rFont val="Tahoma"/>
            <family val="2"/>
          </rPr>
          <t xml:space="preserve"> Calculated from premium over official rate (zero).</t>
        </r>
      </text>
    </comment>
    <comment ref="BC120" authorId="0">
      <text>
        <r>
          <rPr>
            <b/>
            <sz val="8"/>
            <color indexed="81"/>
            <rFont val="Tahoma"/>
            <family val="2"/>
          </rPr>
          <t>Kurt Schuler:</t>
        </r>
        <r>
          <rPr>
            <sz val="8"/>
            <color indexed="81"/>
            <rFont val="Tahoma"/>
            <family val="2"/>
          </rPr>
          <t xml:space="preserve"> Calculated from premium over official rate (zero).</t>
        </r>
      </text>
    </comment>
    <comment ref="BJ120" authorId="0">
      <text>
        <r>
          <rPr>
            <b/>
            <sz val="8"/>
            <color indexed="81"/>
            <rFont val="Tahoma"/>
            <family val="2"/>
          </rPr>
          <t>Kurt Schuler:</t>
        </r>
        <r>
          <rPr>
            <sz val="8"/>
            <color indexed="81"/>
            <rFont val="Tahoma"/>
            <family val="2"/>
          </rPr>
          <t xml:space="preserve"> Calculated from premium over official rate (zero).</t>
        </r>
      </text>
    </comment>
    <comment ref="BM120" authorId="0">
      <text>
        <r>
          <rPr>
            <b/>
            <sz val="8"/>
            <color indexed="81"/>
            <rFont val="Tahoma"/>
            <family val="2"/>
          </rPr>
          <t>Kurt Schuler:</t>
        </r>
        <r>
          <rPr>
            <sz val="8"/>
            <color indexed="81"/>
            <rFont val="Tahoma"/>
            <family val="2"/>
          </rPr>
          <t xml:space="preserve"> Calculated from premium over official rate (zero).</t>
        </r>
      </text>
    </comment>
    <comment ref="CP120" authorId="0">
      <text>
        <r>
          <rPr>
            <b/>
            <sz val="8"/>
            <color indexed="81"/>
            <rFont val="Tahoma"/>
            <family val="2"/>
          </rPr>
          <t>Kurt Schuler:</t>
        </r>
        <r>
          <rPr>
            <sz val="8"/>
            <color indexed="81"/>
            <rFont val="Tahoma"/>
            <family val="2"/>
          </rPr>
          <t xml:space="preserve"> Calculated from premium over official rate (zero).</t>
        </r>
      </text>
    </comment>
    <comment ref="CQ120" authorId="0">
      <text>
        <r>
          <rPr>
            <b/>
            <sz val="8"/>
            <color indexed="81"/>
            <rFont val="Tahoma"/>
            <family val="2"/>
          </rPr>
          <t>Kurt Schuler:</t>
        </r>
        <r>
          <rPr>
            <sz val="8"/>
            <color indexed="81"/>
            <rFont val="Tahoma"/>
            <family val="2"/>
          </rPr>
          <t xml:space="preserve"> Calculated from premium over official rate (zero).</t>
        </r>
      </text>
    </comment>
    <comment ref="HM120"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0" authorId="0">
      <text>
        <r>
          <rPr>
            <b/>
            <sz val="8"/>
            <color indexed="81"/>
            <rFont val="Tahoma"/>
            <family val="2"/>
          </rPr>
          <t>Kurt Schuler:</t>
        </r>
        <r>
          <rPr>
            <sz val="8"/>
            <color indexed="81"/>
            <rFont val="Tahoma"/>
            <family val="2"/>
          </rPr>
          <t xml:space="preserve"> Calculated from premium over official rate (zero).</t>
        </r>
      </text>
    </comment>
    <comment ref="BC121" authorId="0">
      <text>
        <r>
          <rPr>
            <b/>
            <sz val="8"/>
            <color indexed="81"/>
            <rFont val="Tahoma"/>
            <family val="2"/>
          </rPr>
          <t>Kurt Schuler:</t>
        </r>
        <r>
          <rPr>
            <sz val="8"/>
            <color indexed="81"/>
            <rFont val="Tahoma"/>
            <family val="2"/>
          </rPr>
          <t xml:space="preserve"> Calculated from premium over official rate (zero).</t>
        </r>
      </text>
    </comment>
    <comment ref="BJ121" authorId="0">
      <text>
        <r>
          <rPr>
            <b/>
            <sz val="8"/>
            <color indexed="81"/>
            <rFont val="Tahoma"/>
            <family val="2"/>
          </rPr>
          <t>Kurt Schuler:</t>
        </r>
        <r>
          <rPr>
            <sz val="8"/>
            <color indexed="81"/>
            <rFont val="Tahoma"/>
            <family val="2"/>
          </rPr>
          <t xml:space="preserve"> Calculated from premium over official rate (zero).</t>
        </r>
      </text>
    </comment>
    <comment ref="BM121" authorId="0">
      <text>
        <r>
          <rPr>
            <b/>
            <sz val="8"/>
            <color indexed="81"/>
            <rFont val="Tahoma"/>
            <family val="2"/>
          </rPr>
          <t>Kurt Schuler:</t>
        </r>
        <r>
          <rPr>
            <sz val="8"/>
            <color indexed="81"/>
            <rFont val="Tahoma"/>
            <family val="2"/>
          </rPr>
          <t xml:space="preserve"> Calculated from premium over official rate (zero).</t>
        </r>
      </text>
    </comment>
    <comment ref="CP121" authorId="0">
      <text>
        <r>
          <rPr>
            <b/>
            <sz val="8"/>
            <color indexed="81"/>
            <rFont val="Tahoma"/>
            <family val="2"/>
          </rPr>
          <t>Kurt Schuler:</t>
        </r>
        <r>
          <rPr>
            <sz val="8"/>
            <color indexed="81"/>
            <rFont val="Tahoma"/>
            <family val="2"/>
          </rPr>
          <t xml:space="preserve"> Calculated from premium over official rate (zero).</t>
        </r>
      </text>
    </comment>
    <comment ref="CQ121" authorId="0">
      <text>
        <r>
          <rPr>
            <b/>
            <sz val="8"/>
            <color indexed="81"/>
            <rFont val="Tahoma"/>
            <family val="2"/>
          </rPr>
          <t>Kurt Schuler:</t>
        </r>
        <r>
          <rPr>
            <sz val="8"/>
            <color indexed="81"/>
            <rFont val="Tahoma"/>
            <family val="2"/>
          </rPr>
          <t xml:space="preserve"> Calculated from premium over official rate (zero).</t>
        </r>
      </text>
    </comment>
    <comment ref="HM121"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1" authorId="0">
      <text>
        <r>
          <rPr>
            <b/>
            <sz val="8"/>
            <color indexed="81"/>
            <rFont val="Tahoma"/>
            <family val="2"/>
          </rPr>
          <t>Kurt Schuler:</t>
        </r>
        <r>
          <rPr>
            <sz val="8"/>
            <color indexed="81"/>
            <rFont val="Tahoma"/>
            <family val="2"/>
          </rPr>
          <t xml:space="preserve"> Calculated from premium over official rate (zero).</t>
        </r>
      </text>
    </comment>
    <comment ref="BC122" authorId="0">
      <text>
        <r>
          <rPr>
            <b/>
            <sz val="8"/>
            <color indexed="81"/>
            <rFont val="Tahoma"/>
            <family val="2"/>
          </rPr>
          <t>Kurt Schuler:</t>
        </r>
        <r>
          <rPr>
            <sz val="8"/>
            <color indexed="81"/>
            <rFont val="Tahoma"/>
            <family val="2"/>
          </rPr>
          <t xml:space="preserve"> Calculated from premium over official rate (zero).</t>
        </r>
      </text>
    </comment>
    <comment ref="BJ122" authorId="0">
      <text>
        <r>
          <rPr>
            <b/>
            <sz val="8"/>
            <color indexed="81"/>
            <rFont val="Tahoma"/>
            <family val="2"/>
          </rPr>
          <t>Kurt Schuler:</t>
        </r>
        <r>
          <rPr>
            <sz val="8"/>
            <color indexed="81"/>
            <rFont val="Tahoma"/>
            <family val="2"/>
          </rPr>
          <t xml:space="preserve"> Calculated from premium over official rate (zero).</t>
        </r>
      </text>
    </comment>
    <comment ref="BM122" authorId="0">
      <text>
        <r>
          <rPr>
            <b/>
            <sz val="8"/>
            <color indexed="81"/>
            <rFont val="Tahoma"/>
            <family val="2"/>
          </rPr>
          <t>Kurt Schuler:</t>
        </r>
        <r>
          <rPr>
            <sz val="8"/>
            <color indexed="81"/>
            <rFont val="Tahoma"/>
            <family val="2"/>
          </rPr>
          <t xml:space="preserve"> Calculated from premium over official rate (zero).</t>
        </r>
      </text>
    </comment>
    <comment ref="CP122" authorId="0">
      <text>
        <r>
          <rPr>
            <b/>
            <sz val="8"/>
            <color indexed="81"/>
            <rFont val="Tahoma"/>
            <family val="2"/>
          </rPr>
          <t>Kurt Schuler:</t>
        </r>
        <r>
          <rPr>
            <sz val="8"/>
            <color indexed="81"/>
            <rFont val="Tahoma"/>
            <family val="2"/>
          </rPr>
          <t xml:space="preserve"> Calculated from premium over official rate (zero).</t>
        </r>
      </text>
    </comment>
    <comment ref="CQ122" authorId="0">
      <text>
        <r>
          <rPr>
            <b/>
            <sz val="8"/>
            <color indexed="81"/>
            <rFont val="Tahoma"/>
            <family val="2"/>
          </rPr>
          <t>Kurt Schuler:</t>
        </r>
        <r>
          <rPr>
            <sz val="8"/>
            <color indexed="81"/>
            <rFont val="Tahoma"/>
            <family val="2"/>
          </rPr>
          <t xml:space="preserve"> Calculated from premium over official rate (zero).</t>
        </r>
      </text>
    </comment>
    <comment ref="HB122" authorId="0">
      <text>
        <r>
          <rPr>
            <b/>
            <sz val="8"/>
            <color indexed="81"/>
            <rFont val="Tahoma"/>
            <family val="2"/>
          </rPr>
          <t>Kurt Schuler:</t>
        </r>
        <r>
          <rPr>
            <sz val="8"/>
            <color indexed="81"/>
            <rFont val="Tahoma"/>
            <family val="2"/>
          </rPr>
          <t xml:space="preserve"> 1956 edition of Pick's Currency Yearbook says 3.53, 1961 edition says 3.58
</t>
        </r>
      </text>
    </comment>
    <comment ref="HM122"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2" authorId="0">
      <text>
        <r>
          <rPr>
            <b/>
            <sz val="8"/>
            <color indexed="81"/>
            <rFont val="Tahoma"/>
            <family val="2"/>
          </rPr>
          <t>Kurt Schuler:</t>
        </r>
        <r>
          <rPr>
            <sz val="8"/>
            <color indexed="81"/>
            <rFont val="Tahoma"/>
            <family val="2"/>
          </rPr>
          <t xml:space="preserve"> Calculated from premium over official rate (zero).</t>
        </r>
      </text>
    </comment>
    <comment ref="BC123" authorId="0">
      <text>
        <r>
          <rPr>
            <b/>
            <sz val="8"/>
            <color indexed="81"/>
            <rFont val="Tahoma"/>
            <family val="2"/>
          </rPr>
          <t>Kurt Schuler:</t>
        </r>
        <r>
          <rPr>
            <sz val="8"/>
            <color indexed="81"/>
            <rFont val="Tahoma"/>
            <family val="2"/>
          </rPr>
          <t xml:space="preserve"> Calculated from premium over official rate (zero).</t>
        </r>
      </text>
    </comment>
    <comment ref="BJ123" authorId="0">
      <text>
        <r>
          <rPr>
            <b/>
            <sz val="8"/>
            <color indexed="81"/>
            <rFont val="Tahoma"/>
            <family val="2"/>
          </rPr>
          <t>Kurt Schuler:</t>
        </r>
        <r>
          <rPr>
            <sz val="8"/>
            <color indexed="81"/>
            <rFont val="Tahoma"/>
            <family val="2"/>
          </rPr>
          <t xml:space="preserve"> Calculated from premium over official rate (zero).</t>
        </r>
      </text>
    </comment>
    <comment ref="BM123" authorId="0">
      <text>
        <r>
          <rPr>
            <b/>
            <sz val="8"/>
            <color indexed="81"/>
            <rFont val="Tahoma"/>
            <family val="2"/>
          </rPr>
          <t>Kurt Schuler:</t>
        </r>
        <r>
          <rPr>
            <sz val="8"/>
            <color indexed="81"/>
            <rFont val="Tahoma"/>
            <family val="2"/>
          </rPr>
          <t xml:space="preserve"> Calculated from premium over official rate (zero).</t>
        </r>
      </text>
    </comment>
    <comment ref="CP123" authorId="0">
      <text>
        <r>
          <rPr>
            <b/>
            <sz val="8"/>
            <color indexed="81"/>
            <rFont val="Tahoma"/>
            <family val="2"/>
          </rPr>
          <t>Kurt Schuler:</t>
        </r>
        <r>
          <rPr>
            <sz val="8"/>
            <color indexed="81"/>
            <rFont val="Tahoma"/>
            <family val="2"/>
          </rPr>
          <t xml:space="preserve"> Calculated from premium over official rate (zero).</t>
        </r>
      </text>
    </comment>
    <comment ref="CQ123" authorId="0">
      <text>
        <r>
          <rPr>
            <b/>
            <sz val="8"/>
            <color indexed="81"/>
            <rFont val="Tahoma"/>
            <family val="2"/>
          </rPr>
          <t>Kurt Schuler:</t>
        </r>
        <r>
          <rPr>
            <sz val="8"/>
            <color indexed="81"/>
            <rFont val="Tahoma"/>
            <family val="2"/>
          </rPr>
          <t xml:space="preserve"> Calculated from premium over official rate (zero).</t>
        </r>
      </text>
    </comment>
    <comment ref="HM123"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3" authorId="0">
      <text>
        <r>
          <rPr>
            <b/>
            <sz val="8"/>
            <color indexed="81"/>
            <rFont val="Tahoma"/>
            <family val="2"/>
          </rPr>
          <t>Kurt Schuler:</t>
        </r>
        <r>
          <rPr>
            <sz val="8"/>
            <color indexed="81"/>
            <rFont val="Tahoma"/>
            <family val="2"/>
          </rPr>
          <t xml:space="preserve"> Calculated from premium over official rate (zero).</t>
        </r>
      </text>
    </comment>
    <comment ref="BC124" authorId="0">
      <text>
        <r>
          <rPr>
            <b/>
            <sz val="8"/>
            <color indexed="81"/>
            <rFont val="Tahoma"/>
            <family val="2"/>
          </rPr>
          <t>Kurt Schuler:</t>
        </r>
        <r>
          <rPr>
            <sz val="8"/>
            <color indexed="81"/>
            <rFont val="Tahoma"/>
            <family val="2"/>
          </rPr>
          <t xml:space="preserve"> Calculated from premium over official rate (zero).</t>
        </r>
      </text>
    </comment>
    <comment ref="BJ124" authorId="0">
      <text>
        <r>
          <rPr>
            <b/>
            <sz val="8"/>
            <color indexed="81"/>
            <rFont val="Tahoma"/>
            <family val="2"/>
          </rPr>
          <t>Kurt Schuler:</t>
        </r>
        <r>
          <rPr>
            <sz val="8"/>
            <color indexed="81"/>
            <rFont val="Tahoma"/>
            <family val="2"/>
          </rPr>
          <t xml:space="preserve"> Calculated from premium over official rate (zero).</t>
        </r>
      </text>
    </comment>
    <comment ref="BM124" authorId="0">
      <text>
        <r>
          <rPr>
            <b/>
            <sz val="8"/>
            <color indexed="81"/>
            <rFont val="Tahoma"/>
            <family val="2"/>
          </rPr>
          <t>Kurt Schuler:</t>
        </r>
        <r>
          <rPr>
            <sz val="8"/>
            <color indexed="81"/>
            <rFont val="Tahoma"/>
            <family val="2"/>
          </rPr>
          <t xml:space="preserve"> Calculated from premium over official rate (zero).</t>
        </r>
      </text>
    </comment>
    <comment ref="CP124" authorId="0">
      <text>
        <r>
          <rPr>
            <b/>
            <sz val="8"/>
            <color indexed="81"/>
            <rFont val="Tahoma"/>
            <family val="2"/>
          </rPr>
          <t>Kurt Schuler:</t>
        </r>
        <r>
          <rPr>
            <sz val="8"/>
            <color indexed="81"/>
            <rFont val="Tahoma"/>
            <family val="2"/>
          </rPr>
          <t xml:space="preserve"> Calculated from premium over official rate (zero).</t>
        </r>
      </text>
    </comment>
    <comment ref="CQ124" authorId="0">
      <text>
        <r>
          <rPr>
            <b/>
            <sz val="8"/>
            <color indexed="81"/>
            <rFont val="Tahoma"/>
            <family val="2"/>
          </rPr>
          <t>Kurt Schuler:</t>
        </r>
        <r>
          <rPr>
            <sz val="8"/>
            <color indexed="81"/>
            <rFont val="Tahoma"/>
            <family val="2"/>
          </rPr>
          <t xml:space="preserve"> Calculated from premium over official rate (zero).</t>
        </r>
      </text>
    </comment>
    <comment ref="HM124"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4" authorId="0">
      <text>
        <r>
          <rPr>
            <b/>
            <sz val="8"/>
            <color indexed="81"/>
            <rFont val="Tahoma"/>
            <family val="2"/>
          </rPr>
          <t>Kurt Schuler:</t>
        </r>
        <r>
          <rPr>
            <sz val="8"/>
            <color indexed="81"/>
            <rFont val="Tahoma"/>
            <family val="2"/>
          </rPr>
          <t xml:space="preserve"> Calculated from premium over official rate (zero).</t>
        </r>
      </text>
    </comment>
    <comment ref="BC125" authorId="0">
      <text>
        <r>
          <rPr>
            <b/>
            <sz val="8"/>
            <color indexed="81"/>
            <rFont val="Tahoma"/>
            <family val="2"/>
          </rPr>
          <t>Kurt Schuler:</t>
        </r>
        <r>
          <rPr>
            <sz val="8"/>
            <color indexed="81"/>
            <rFont val="Tahoma"/>
            <family val="2"/>
          </rPr>
          <t xml:space="preserve"> Calculated from premium over official rate (zero).</t>
        </r>
      </text>
    </comment>
    <comment ref="BJ125" authorId="0">
      <text>
        <r>
          <rPr>
            <b/>
            <sz val="8"/>
            <color indexed="81"/>
            <rFont val="Tahoma"/>
            <family val="2"/>
          </rPr>
          <t>Kurt Schuler:</t>
        </r>
        <r>
          <rPr>
            <sz val="8"/>
            <color indexed="81"/>
            <rFont val="Tahoma"/>
            <family val="2"/>
          </rPr>
          <t xml:space="preserve"> Calculated from premium over official rate (zero).</t>
        </r>
      </text>
    </comment>
    <comment ref="BM125" authorId="0">
      <text>
        <r>
          <rPr>
            <b/>
            <sz val="8"/>
            <color indexed="81"/>
            <rFont val="Tahoma"/>
            <family val="2"/>
          </rPr>
          <t>Kurt Schuler:</t>
        </r>
        <r>
          <rPr>
            <sz val="8"/>
            <color indexed="81"/>
            <rFont val="Tahoma"/>
            <family val="2"/>
          </rPr>
          <t xml:space="preserve"> 10% premium on gold
</t>
        </r>
      </text>
    </comment>
    <comment ref="BQ125" authorId="0">
      <text>
        <r>
          <rPr>
            <b/>
            <sz val="8"/>
            <color indexed="81"/>
            <rFont val="Tahoma"/>
            <family val="2"/>
          </rPr>
          <t>Kurt Schuler:</t>
        </r>
        <r>
          <rPr>
            <sz val="8"/>
            <color indexed="81"/>
            <rFont val="Tahoma"/>
            <family val="2"/>
          </rPr>
          <t xml:space="preserve"> 4.25-5.00
</t>
        </r>
      </text>
    </comment>
    <comment ref="CP125" authorId="0">
      <text>
        <r>
          <rPr>
            <b/>
            <sz val="8"/>
            <color indexed="81"/>
            <rFont val="Tahoma"/>
            <family val="2"/>
          </rPr>
          <t>Kurt Schuler:</t>
        </r>
        <r>
          <rPr>
            <sz val="8"/>
            <color indexed="81"/>
            <rFont val="Tahoma"/>
            <family val="2"/>
          </rPr>
          <t xml:space="preserve"> Calculated from premium over official rate (zero).</t>
        </r>
      </text>
    </comment>
    <comment ref="CQ125" authorId="0">
      <text>
        <r>
          <rPr>
            <b/>
            <sz val="8"/>
            <color indexed="81"/>
            <rFont val="Tahoma"/>
            <family val="2"/>
          </rPr>
          <t>Kurt Schuler:</t>
        </r>
        <r>
          <rPr>
            <sz val="8"/>
            <color indexed="81"/>
            <rFont val="Tahoma"/>
            <family val="2"/>
          </rPr>
          <t xml:space="preserve"> Calculated from premium over official rate (zero).</t>
        </r>
      </text>
    </comment>
    <comment ref="HM125"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5" authorId="0">
      <text>
        <r>
          <rPr>
            <b/>
            <sz val="8"/>
            <color indexed="81"/>
            <rFont val="Tahoma"/>
            <family val="2"/>
          </rPr>
          <t>Kurt Schuler:</t>
        </r>
        <r>
          <rPr>
            <sz val="8"/>
            <color indexed="81"/>
            <rFont val="Tahoma"/>
            <family val="2"/>
          </rPr>
          <t xml:space="preserve"> Calculated from premium over official rate (zero).</t>
        </r>
      </text>
    </comment>
    <comment ref="BC126" authorId="0">
      <text>
        <r>
          <rPr>
            <b/>
            <sz val="8"/>
            <color indexed="81"/>
            <rFont val="Tahoma"/>
            <family val="2"/>
          </rPr>
          <t>Kurt Schuler:</t>
        </r>
        <r>
          <rPr>
            <sz val="8"/>
            <color indexed="81"/>
            <rFont val="Tahoma"/>
            <family val="2"/>
          </rPr>
          <t xml:space="preserve"> Calculated from premium over official rate (zero).</t>
        </r>
      </text>
    </comment>
    <comment ref="BJ126" authorId="0">
      <text>
        <r>
          <rPr>
            <b/>
            <sz val="8"/>
            <color indexed="81"/>
            <rFont val="Tahoma"/>
            <family val="2"/>
          </rPr>
          <t>Kurt Schuler:</t>
        </r>
        <r>
          <rPr>
            <sz val="8"/>
            <color indexed="81"/>
            <rFont val="Tahoma"/>
            <family val="2"/>
          </rPr>
          <t xml:space="preserve"> Calculated from premium over official rate (zero).</t>
        </r>
      </text>
    </comment>
    <comment ref="CP126" authorId="0">
      <text>
        <r>
          <rPr>
            <b/>
            <sz val="8"/>
            <color indexed="81"/>
            <rFont val="Tahoma"/>
            <family val="2"/>
          </rPr>
          <t>Kurt Schuler:</t>
        </r>
        <r>
          <rPr>
            <sz val="8"/>
            <color indexed="81"/>
            <rFont val="Tahoma"/>
            <family val="2"/>
          </rPr>
          <t xml:space="preserve"> Calculated from premium over official rate (zero).</t>
        </r>
      </text>
    </comment>
    <comment ref="CQ126" authorId="0">
      <text>
        <r>
          <rPr>
            <b/>
            <sz val="8"/>
            <color indexed="81"/>
            <rFont val="Tahoma"/>
            <family val="2"/>
          </rPr>
          <t>Kurt Schuler:</t>
        </r>
        <r>
          <rPr>
            <sz val="8"/>
            <color indexed="81"/>
            <rFont val="Tahoma"/>
            <family val="2"/>
          </rPr>
          <t xml:space="preserve"> Calculated from premium over official rate (zero).</t>
        </r>
      </text>
    </comment>
    <comment ref="HM126"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6" authorId="0">
      <text>
        <r>
          <rPr>
            <b/>
            <sz val="8"/>
            <color indexed="81"/>
            <rFont val="Tahoma"/>
            <family val="2"/>
          </rPr>
          <t>Kurt Schuler:</t>
        </r>
        <r>
          <rPr>
            <sz val="8"/>
            <color indexed="81"/>
            <rFont val="Tahoma"/>
            <family val="2"/>
          </rPr>
          <t xml:space="preserve"> Calculated from premium over official rate (zero).</t>
        </r>
      </text>
    </comment>
    <comment ref="BC127" authorId="0">
      <text>
        <r>
          <rPr>
            <b/>
            <sz val="8"/>
            <color indexed="81"/>
            <rFont val="Tahoma"/>
            <family val="2"/>
          </rPr>
          <t>Kurt Schuler:</t>
        </r>
        <r>
          <rPr>
            <sz val="8"/>
            <color indexed="81"/>
            <rFont val="Tahoma"/>
            <family val="2"/>
          </rPr>
          <t xml:space="preserve"> Calculated from premium over official rate (zero).</t>
        </r>
      </text>
    </comment>
    <comment ref="BJ127" authorId="0">
      <text>
        <r>
          <rPr>
            <b/>
            <sz val="8"/>
            <color indexed="81"/>
            <rFont val="Tahoma"/>
            <family val="2"/>
          </rPr>
          <t>Kurt Schuler:</t>
        </r>
        <r>
          <rPr>
            <sz val="8"/>
            <color indexed="81"/>
            <rFont val="Tahoma"/>
            <family val="2"/>
          </rPr>
          <t xml:space="preserve"> Calculated from premium over official rate (zero).</t>
        </r>
      </text>
    </comment>
    <comment ref="CP127" authorId="0">
      <text>
        <r>
          <rPr>
            <b/>
            <sz val="8"/>
            <color indexed="81"/>
            <rFont val="Tahoma"/>
            <family val="2"/>
          </rPr>
          <t>Kurt Schuler:</t>
        </r>
        <r>
          <rPr>
            <sz val="8"/>
            <color indexed="81"/>
            <rFont val="Tahoma"/>
            <family val="2"/>
          </rPr>
          <t xml:space="preserve"> Calculated from premium over official rate (zero).</t>
        </r>
      </text>
    </comment>
    <comment ref="CQ127" authorId="0">
      <text>
        <r>
          <rPr>
            <b/>
            <sz val="8"/>
            <color indexed="81"/>
            <rFont val="Tahoma"/>
            <family val="2"/>
          </rPr>
          <t>Kurt Schuler:</t>
        </r>
        <r>
          <rPr>
            <sz val="8"/>
            <color indexed="81"/>
            <rFont val="Tahoma"/>
            <family val="2"/>
          </rPr>
          <t xml:space="preserve"> Calculated from premium over official rate (zero).</t>
        </r>
      </text>
    </comment>
    <comment ref="HM127"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7" authorId="0">
      <text>
        <r>
          <rPr>
            <b/>
            <sz val="8"/>
            <color indexed="81"/>
            <rFont val="Tahoma"/>
            <family val="2"/>
          </rPr>
          <t>Kurt Schuler:</t>
        </r>
        <r>
          <rPr>
            <sz val="8"/>
            <color indexed="81"/>
            <rFont val="Tahoma"/>
            <family val="2"/>
          </rPr>
          <t xml:space="preserve"> Calculated from premium over official rate (zero).</t>
        </r>
      </text>
    </comment>
    <comment ref="BC128" authorId="0">
      <text>
        <r>
          <rPr>
            <b/>
            <sz val="8"/>
            <color indexed="81"/>
            <rFont val="Tahoma"/>
            <family val="2"/>
          </rPr>
          <t>Kurt Schuler:</t>
        </r>
        <r>
          <rPr>
            <sz val="8"/>
            <color indexed="81"/>
            <rFont val="Tahoma"/>
            <family val="2"/>
          </rPr>
          <t xml:space="preserve"> Calculated from premium over official rate (zero).</t>
        </r>
      </text>
    </comment>
    <comment ref="BJ128" authorId="0">
      <text>
        <r>
          <rPr>
            <b/>
            <sz val="8"/>
            <color indexed="81"/>
            <rFont val="Tahoma"/>
            <family val="2"/>
          </rPr>
          <t>Kurt Schuler:</t>
        </r>
        <r>
          <rPr>
            <sz val="8"/>
            <color indexed="81"/>
            <rFont val="Tahoma"/>
            <family val="2"/>
          </rPr>
          <t xml:space="preserve"> Calculated from premium over official rate (zero).</t>
        </r>
      </text>
    </comment>
    <comment ref="CP128" authorId="0">
      <text>
        <r>
          <rPr>
            <b/>
            <sz val="8"/>
            <color indexed="81"/>
            <rFont val="Tahoma"/>
            <family val="2"/>
          </rPr>
          <t>Kurt Schuler:</t>
        </r>
        <r>
          <rPr>
            <sz val="8"/>
            <color indexed="81"/>
            <rFont val="Tahoma"/>
            <family val="2"/>
          </rPr>
          <t xml:space="preserve"> Calculated from premium over official rate (zero).</t>
        </r>
      </text>
    </comment>
    <comment ref="CQ128" authorId="0">
      <text>
        <r>
          <rPr>
            <b/>
            <sz val="8"/>
            <color indexed="81"/>
            <rFont val="Tahoma"/>
            <family val="2"/>
          </rPr>
          <t>Kurt Schuler:</t>
        </r>
        <r>
          <rPr>
            <sz val="8"/>
            <color indexed="81"/>
            <rFont val="Tahoma"/>
            <family val="2"/>
          </rPr>
          <t xml:space="preserve"> Calculated from premium over official rate (zero).</t>
        </r>
      </text>
    </comment>
    <comment ref="HM128"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8" authorId="0">
      <text>
        <r>
          <rPr>
            <b/>
            <sz val="8"/>
            <color indexed="81"/>
            <rFont val="Tahoma"/>
            <family val="2"/>
          </rPr>
          <t>Kurt Schuler:</t>
        </r>
        <r>
          <rPr>
            <sz val="8"/>
            <color indexed="81"/>
            <rFont val="Tahoma"/>
            <family val="2"/>
          </rPr>
          <t xml:space="preserve"> Calculated from premium over official rate (zero).</t>
        </r>
      </text>
    </comment>
    <comment ref="BC129" authorId="0">
      <text>
        <r>
          <rPr>
            <b/>
            <sz val="8"/>
            <color indexed="81"/>
            <rFont val="Tahoma"/>
            <family val="2"/>
          </rPr>
          <t>Kurt Schuler:</t>
        </r>
        <r>
          <rPr>
            <sz val="8"/>
            <color indexed="81"/>
            <rFont val="Tahoma"/>
            <family val="2"/>
          </rPr>
          <t xml:space="preserve"> Calculated from premium over official rate (zero).</t>
        </r>
      </text>
    </comment>
    <comment ref="BJ129" authorId="0">
      <text>
        <r>
          <rPr>
            <b/>
            <sz val="8"/>
            <color indexed="81"/>
            <rFont val="Tahoma"/>
            <family val="2"/>
          </rPr>
          <t>Kurt Schuler:</t>
        </r>
        <r>
          <rPr>
            <sz val="8"/>
            <color indexed="81"/>
            <rFont val="Tahoma"/>
            <family val="2"/>
          </rPr>
          <t xml:space="preserve"> Calculated from premium over official rate (zero).</t>
        </r>
      </text>
    </comment>
    <comment ref="CP129" authorId="0">
      <text>
        <r>
          <rPr>
            <b/>
            <sz val="8"/>
            <color indexed="81"/>
            <rFont val="Tahoma"/>
            <family val="2"/>
          </rPr>
          <t>Kurt Schuler:</t>
        </r>
        <r>
          <rPr>
            <sz val="8"/>
            <color indexed="81"/>
            <rFont val="Tahoma"/>
            <family val="2"/>
          </rPr>
          <t xml:space="preserve"> Calculated from premium over official rate (zero).</t>
        </r>
      </text>
    </comment>
    <comment ref="CQ129" authorId="0">
      <text>
        <r>
          <rPr>
            <b/>
            <sz val="8"/>
            <color indexed="81"/>
            <rFont val="Tahoma"/>
            <family val="2"/>
          </rPr>
          <t>Kurt Schuler:</t>
        </r>
        <r>
          <rPr>
            <sz val="8"/>
            <color indexed="81"/>
            <rFont val="Tahoma"/>
            <family val="2"/>
          </rPr>
          <t xml:space="preserve"> Calculated from premium over official rate (zero).</t>
        </r>
      </text>
    </comment>
    <comment ref="HM129"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29" authorId="0">
      <text>
        <r>
          <rPr>
            <b/>
            <sz val="8"/>
            <color indexed="81"/>
            <rFont val="Tahoma"/>
            <family val="2"/>
          </rPr>
          <t>Kurt Schuler:</t>
        </r>
        <r>
          <rPr>
            <sz val="8"/>
            <color indexed="81"/>
            <rFont val="Tahoma"/>
            <family val="2"/>
          </rPr>
          <t xml:space="preserve"> Calculated from premium over official rate (zero).</t>
        </r>
      </text>
    </comment>
    <comment ref="BC130" authorId="0">
      <text>
        <r>
          <rPr>
            <b/>
            <sz val="8"/>
            <color indexed="81"/>
            <rFont val="Tahoma"/>
            <family val="2"/>
          </rPr>
          <t>Kurt Schuler:</t>
        </r>
        <r>
          <rPr>
            <sz val="8"/>
            <color indexed="81"/>
            <rFont val="Tahoma"/>
            <family val="2"/>
          </rPr>
          <t xml:space="preserve"> Calculated from premium over official rate (zero).</t>
        </r>
      </text>
    </comment>
    <comment ref="BJ130" authorId="0">
      <text>
        <r>
          <rPr>
            <b/>
            <sz val="8"/>
            <color indexed="81"/>
            <rFont val="Tahoma"/>
            <family val="2"/>
          </rPr>
          <t>Kurt Schuler:</t>
        </r>
        <r>
          <rPr>
            <sz val="8"/>
            <color indexed="81"/>
            <rFont val="Tahoma"/>
            <family val="2"/>
          </rPr>
          <t xml:space="preserve"> Calculated from premium over official rate (zero).</t>
        </r>
      </text>
    </comment>
    <comment ref="CP130" authorId="0">
      <text>
        <r>
          <rPr>
            <b/>
            <sz val="8"/>
            <color indexed="81"/>
            <rFont val="Tahoma"/>
            <family val="2"/>
          </rPr>
          <t>Kurt Schuler:</t>
        </r>
        <r>
          <rPr>
            <sz val="8"/>
            <color indexed="81"/>
            <rFont val="Tahoma"/>
            <family val="2"/>
          </rPr>
          <t xml:space="preserve"> Calculated from premium over official rate (zero).</t>
        </r>
      </text>
    </comment>
    <comment ref="CQ130" authorId="0">
      <text>
        <r>
          <rPr>
            <b/>
            <sz val="8"/>
            <color indexed="81"/>
            <rFont val="Tahoma"/>
            <family val="2"/>
          </rPr>
          <t>Kurt Schuler:</t>
        </r>
        <r>
          <rPr>
            <sz val="8"/>
            <color indexed="81"/>
            <rFont val="Tahoma"/>
            <family val="2"/>
          </rPr>
          <t xml:space="preserve"> Calculated from premium over official rate (zero).</t>
        </r>
      </text>
    </comment>
    <comment ref="HM130"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0" authorId="0">
      <text>
        <r>
          <rPr>
            <b/>
            <sz val="8"/>
            <color indexed="81"/>
            <rFont val="Tahoma"/>
            <family val="2"/>
          </rPr>
          <t>Kurt Schuler:</t>
        </r>
        <r>
          <rPr>
            <sz val="8"/>
            <color indexed="81"/>
            <rFont val="Tahoma"/>
            <family val="2"/>
          </rPr>
          <t xml:space="preserve"> Calculated from premium over official rate (zero).</t>
        </r>
      </text>
    </comment>
    <comment ref="BC131" authorId="0">
      <text>
        <r>
          <rPr>
            <b/>
            <sz val="8"/>
            <color indexed="81"/>
            <rFont val="Tahoma"/>
            <family val="2"/>
          </rPr>
          <t>Kurt Schuler:</t>
        </r>
        <r>
          <rPr>
            <sz val="8"/>
            <color indexed="81"/>
            <rFont val="Tahoma"/>
            <family val="2"/>
          </rPr>
          <t xml:space="preserve"> Calculated from premium over official rate (zero).</t>
        </r>
      </text>
    </comment>
    <comment ref="BJ131" authorId="0">
      <text>
        <r>
          <rPr>
            <b/>
            <sz val="8"/>
            <color indexed="81"/>
            <rFont val="Tahoma"/>
            <family val="2"/>
          </rPr>
          <t>Kurt Schuler:</t>
        </r>
        <r>
          <rPr>
            <sz val="8"/>
            <color indexed="81"/>
            <rFont val="Tahoma"/>
            <family val="2"/>
          </rPr>
          <t xml:space="preserve"> Calculated from premium over official rate (zero).</t>
        </r>
      </text>
    </comment>
    <comment ref="CP131" authorId="0">
      <text>
        <r>
          <rPr>
            <b/>
            <sz val="8"/>
            <color indexed="81"/>
            <rFont val="Tahoma"/>
            <family val="2"/>
          </rPr>
          <t>Kurt Schuler:</t>
        </r>
        <r>
          <rPr>
            <sz val="8"/>
            <color indexed="81"/>
            <rFont val="Tahoma"/>
            <family val="2"/>
          </rPr>
          <t xml:space="preserve"> Calculated from premium over official rate (zero).</t>
        </r>
      </text>
    </comment>
    <comment ref="CQ131" authorId="0">
      <text>
        <r>
          <rPr>
            <b/>
            <sz val="8"/>
            <color indexed="81"/>
            <rFont val="Tahoma"/>
            <family val="2"/>
          </rPr>
          <t>Kurt Schuler:</t>
        </r>
        <r>
          <rPr>
            <sz val="8"/>
            <color indexed="81"/>
            <rFont val="Tahoma"/>
            <family val="2"/>
          </rPr>
          <t xml:space="preserve"> Calculated from premium over official rate (zero).</t>
        </r>
      </text>
    </comment>
    <comment ref="HM131"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1" authorId="0">
      <text>
        <r>
          <rPr>
            <b/>
            <sz val="8"/>
            <color indexed="81"/>
            <rFont val="Tahoma"/>
            <family val="2"/>
          </rPr>
          <t>Kurt Schuler:</t>
        </r>
        <r>
          <rPr>
            <sz val="8"/>
            <color indexed="81"/>
            <rFont val="Tahoma"/>
            <family val="2"/>
          </rPr>
          <t xml:space="preserve"> Calculated from premium over official rate (zero).</t>
        </r>
      </text>
    </comment>
    <comment ref="BC132" authorId="0">
      <text>
        <r>
          <rPr>
            <b/>
            <sz val="8"/>
            <color indexed="81"/>
            <rFont val="Tahoma"/>
            <family val="2"/>
          </rPr>
          <t>Kurt Schuler:</t>
        </r>
        <r>
          <rPr>
            <sz val="8"/>
            <color indexed="81"/>
            <rFont val="Tahoma"/>
            <family val="2"/>
          </rPr>
          <t xml:space="preserve"> Calculated from premium over official rate (zero).</t>
        </r>
      </text>
    </comment>
    <comment ref="BJ132" authorId="0">
      <text>
        <r>
          <rPr>
            <b/>
            <sz val="8"/>
            <color indexed="81"/>
            <rFont val="Tahoma"/>
            <family val="2"/>
          </rPr>
          <t>Kurt Schuler:</t>
        </r>
        <r>
          <rPr>
            <sz val="8"/>
            <color indexed="81"/>
            <rFont val="Tahoma"/>
            <family val="2"/>
          </rPr>
          <t xml:space="preserve"> Calculated from premium over official rate (zero).</t>
        </r>
      </text>
    </comment>
    <comment ref="CP132" authorId="0">
      <text>
        <r>
          <rPr>
            <b/>
            <sz val="8"/>
            <color indexed="81"/>
            <rFont val="Tahoma"/>
            <family val="2"/>
          </rPr>
          <t>Kurt Schuler:</t>
        </r>
        <r>
          <rPr>
            <sz val="8"/>
            <color indexed="81"/>
            <rFont val="Tahoma"/>
            <family val="2"/>
          </rPr>
          <t xml:space="preserve"> Calculated from premium over official rate (zero).</t>
        </r>
      </text>
    </comment>
    <comment ref="CQ132" authorId="0">
      <text>
        <r>
          <rPr>
            <b/>
            <sz val="8"/>
            <color indexed="81"/>
            <rFont val="Tahoma"/>
            <family val="2"/>
          </rPr>
          <t>Kurt Schuler:</t>
        </r>
        <r>
          <rPr>
            <sz val="8"/>
            <color indexed="81"/>
            <rFont val="Tahoma"/>
            <family val="2"/>
          </rPr>
          <t xml:space="preserve"> Calculated from premium over official rate (zero).</t>
        </r>
      </text>
    </comment>
    <comment ref="HM132"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2" authorId="0">
      <text>
        <r>
          <rPr>
            <b/>
            <sz val="8"/>
            <color indexed="81"/>
            <rFont val="Tahoma"/>
            <family val="2"/>
          </rPr>
          <t>Kurt Schuler:</t>
        </r>
        <r>
          <rPr>
            <sz val="8"/>
            <color indexed="81"/>
            <rFont val="Tahoma"/>
            <family val="2"/>
          </rPr>
          <t xml:space="preserve"> Calculated from premium over official rate (zero).</t>
        </r>
      </text>
    </comment>
    <comment ref="BC133" authorId="0">
      <text>
        <r>
          <rPr>
            <b/>
            <sz val="8"/>
            <color indexed="81"/>
            <rFont val="Tahoma"/>
            <family val="2"/>
          </rPr>
          <t>Kurt Schuler:</t>
        </r>
        <r>
          <rPr>
            <sz val="8"/>
            <color indexed="81"/>
            <rFont val="Tahoma"/>
            <family val="2"/>
          </rPr>
          <t xml:space="preserve"> Calculated from premium over official rate (zero).</t>
        </r>
      </text>
    </comment>
    <comment ref="BJ133" authorId="0">
      <text>
        <r>
          <rPr>
            <b/>
            <sz val="8"/>
            <color indexed="81"/>
            <rFont val="Tahoma"/>
            <family val="2"/>
          </rPr>
          <t>Kurt Schuler:</t>
        </r>
        <r>
          <rPr>
            <sz val="8"/>
            <color indexed="81"/>
            <rFont val="Tahoma"/>
            <family val="2"/>
          </rPr>
          <t xml:space="preserve"> Calculated from premium over official rate (zero).</t>
        </r>
      </text>
    </comment>
    <comment ref="CP133" authorId="0">
      <text>
        <r>
          <rPr>
            <b/>
            <sz val="8"/>
            <color indexed="81"/>
            <rFont val="Tahoma"/>
            <family val="2"/>
          </rPr>
          <t>Kurt Schuler:</t>
        </r>
        <r>
          <rPr>
            <sz val="8"/>
            <color indexed="81"/>
            <rFont val="Tahoma"/>
            <family val="2"/>
          </rPr>
          <t xml:space="preserve"> Calculated from premium over official rate (zero).</t>
        </r>
      </text>
    </comment>
    <comment ref="CQ133" authorId="0">
      <text>
        <r>
          <rPr>
            <b/>
            <sz val="8"/>
            <color indexed="81"/>
            <rFont val="Tahoma"/>
            <family val="2"/>
          </rPr>
          <t>Kurt Schuler:</t>
        </r>
        <r>
          <rPr>
            <sz val="8"/>
            <color indexed="81"/>
            <rFont val="Tahoma"/>
            <family val="2"/>
          </rPr>
          <t xml:space="preserve"> Calculated from premium over official rate (zero).</t>
        </r>
      </text>
    </comment>
    <comment ref="HM133"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3" authorId="0">
      <text>
        <r>
          <rPr>
            <b/>
            <sz val="8"/>
            <color indexed="81"/>
            <rFont val="Tahoma"/>
            <family val="2"/>
          </rPr>
          <t>Kurt Schuler:</t>
        </r>
        <r>
          <rPr>
            <sz val="8"/>
            <color indexed="81"/>
            <rFont val="Tahoma"/>
            <family val="2"/>
          </rPr>
          <t xml:space="preserve"> Calculated from premium over official rate (zero).</t>
        </r>
      </text>
    </comment>
    <comment ref="BC134" authorId="0">
      <text>
        <r>
          <rPr>
            <b/>
            <sz val="8"/>
            <color indexed="81"/>
            <rFont val="Tahoma"/>
            <family val="2"/>
          </rPr>
          <t>Kurt Schuler:</t>
        </r>
        <r>
          <rPr>
            <sz val="8"/>
            <color indexed="81"/>
            <rFont val="Tahoma"/>
            <family val="2"/>
          </rPr>
          <t xml:space="preserve"> Calculated from premium over official rate (zero).</t>
        </r>
      </text>
    </comment>
    <comment ref="BJ134" authorId="0">
      <text>
        <r>
          <rPr>
            <b/>
            <sz val="8"/>
            <color indexed="81"/>
            <rFont val="Tahoma"/>
            <family val="2"/>
          </rPr>
          <t>Kurt Schuler:</t>
        </r>
        <r>
          <rPr>
            <sz val="8"/>
            <color indexed="81"/>
            <rFont val="Tahoma"/>
            <family val="2"/>
          </rPr>
          <t xml:space="preserve"> Calculated from premium over official rate (zero).</t>
        </r>
      </text>
    </comment>
    <comment ref="CP134" authorId="0">
      <text>
        <r>
          <rPr>
            <b/>
            <sz val="8"/>
            <color indexed="81"/>
            <rFont val="Tahoma"/>
            <family val="2"/>
          </rPr>
          <t>Kurt Schuler:</t>
        </r>
        <r>
          <rPr>
            <sz val="8"/>
            <color indexed="81"/>
            <rFont val="Tahoma"/>
            <family val="2"/>
          </rPr>
          <t xml:space="preserve"> Calculated from premium over official rate (zero).</t>
        </r>
      </text>
    </comment>
    <comment ref="CQ134" authorId="0">
      <text>
        <r>
          <rPr>
            <b/>
            <sz val="8"/>
            <color indexed="81"/>
            <rFont val="Tahoma"/>
            <family val="2"/>
          </rPr>
          <t>Kurt Schuler:</t>
        </r>
        <r>
          <rPr>
            <sz val="8"/>
            <color indexed="81"/>
            <rFont val="Tahoma"/>
            <family val="2"/>
          </rPr>
          <t xml:space="preserve"> Calculated from premium over official rate (zero).</t>
        </r>
      </text>
    </comment>
    <comment ref="HB134" authorId="0">
      <text>
        <r>
          <rPr>
            <b/>
            <sz val="8"/>
            <color indexed="81"/>
            <rFont val="Tahoma"/>
            <family val="2"/>
          </rPr>
          <t xml:space="preserve">Kurt Schuler: </t>
        </r>
        <r>
          <rPr>
            <sz val="8"/>
            <color indexed="81"/>
            <rFont val="Tahoma"/>
            <family val="2"/>
          </rPr>
          <t xml:space="preserve">Slight differences among different editions of Pick's Currency Yearbook
</t>
        </r>
      </text>
    </comment>
    <comment ref="HM134"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4" authorId="0">
      <text>
        <r>
          <rPr>
            <b/>
            <sz val="8"/>
            <color indexed="81"/>
            <rFont val="Tahoma"/>
            <family val="2"/>
          </rPr>
          <t>Kurt Schuler:</t>
        </r>
        <r>
          <rPr>
            <sz val="8"/>
            <color indexed="81"/>
            <rFont val="Tahoma"/>
            <family val="2"/>
          </rPr>
          <t xml:space="preserve"> Calculated from premium over official rate (zero).</t>
        </r>
      </text>
    </comment>
    <comment ref="BC135" authorId="0">
      <text>
        <r>
          <rPr>
            <b/>
            <sz val="8"/>
            <color indexed="81"/>
            <rFont val="Tahoma"/>
            <family val="2"/>
          </rPr>
          <t>Kurt Schuler:</t>
        </r>
        <r>
          <rPr>
            <sz val="8"/>
            <color indexed="81"/>
            <rFont val="Tahoma"/>
            <family val="2"/>
          </rPr>
          <t xml:space="preserve"> Calculated from premium over official rate (zero).</t>
        </r>
      </text>
    </comment>
    <comment ref="BJ135" authorId="0">
      <text>
        <r>
          <rPr>
            <b/>
            <sz val="8"/>
            <color indexed="81"/>
            <rFont val="Tahoma"/>
            <family val="2"/>
          </rPr>
          <t>Kurt Schuler:</t>
        </r>
        <r>
          <rPr>
            <sz val="8"/>
            <color indexed="81"/>
            <rFont val="Tahoma"/>
            <family val="2"/>
          </rPr>
          <t xml:space="preserve"> Calculated from premium over official rate (zero).</t>
        </r>
      </text>
    </comment>
    <comment ref="CP135" authorId="0">
      <text>
        <r>
          <rPr>
            <b/>
            <sz val="8"/>
            <color indexed="81"/>
            <rFont val="Tahoma"/>
            <family val="2"/>
          </rPr>
          <t>Kurt Schuler:</t>
        </r>
        <r>
          <rPr>
            <sz val="8"/>
            <color indexed="81"/>
            <rFont val="Tahoma"/>
            <family val="2"/>
          </rPr>
          <t xml:space="preserve"> Calculated from premium over official rate (zero).</t>
        </r>
      </text>
    </comment>
    <comment ref="CQ135" authorId="0">
      <text>
        <r>
          <rPr>
            <b/>
            <sz val="8"/>
            <color indexed="81"/>
            <rFont val="Tahoma"/>
            <family val="2"/>
          </rPr>
          <t>Kurt Schuler:</t>
        </r>
        <r>
          <rPr>
            <sz val="8"/>
            <color indexed="81"/>
            <rFont val="Tahoma"/>
            <family val="2"/>
          </rPr>
          <t xml:space="preserve"> Calculated from premium over official rate (zero).</t>
        </r>
      </text>
    </comment>
    <comment ref="HM135"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5" authorId="0">
      <text>
        <r>
          <rPr>
            <b/>
            <sz val="8"/>
            <color indexed="81"/>
            <rFont val="Tahoma"/>
            <family val="2"/>
          </rPr>
          <t>Kurt Schuler:</t>
        </r>
        <r>
          <rPr>
            <sz val="8"/>
            <color indexed="81"/>
            <rFont val="Tahoma"/>
            <family val="2"/>
          </rPr>
          <t xml:space="preserve"> Calculated from premium over official rate (zero).</t>
        </r>
      </text>
    </comment>
    <comment ref="BC136" authorId="0">
      <text>
        <r>
          <rPr>
            <b/>
            <sz val="8"/>
            <color indexed="81"/>
            <rFont val="Tahoma"/>
            <family val="2"/>
          </rPr>
          <t>Kurt Schuler:</t>
        </r>
        <r>
          <rPr>
            <sz val="8"/>
            <color indexed="81"/>
            <rFont val="Tahoma"/>
            <family val="2"/>
          </rPr>
          <t xml:space="preserve"> Calculated from premium over official rate (zero).</t>
        </r>
      </text>
    </comment>
    <comment ref="BJ136" authorId="0">
      <text>
        <r>
          <rPr>
            <b/>
            <sz val="8"/>
            <color indexed="81"/>
            <rFont val="Tahoma"/>
            <family val="2"/>
          </rPr>
          <t>Kurt Schuler:</t>
        </r>
        <r>
          <rPr>
            <sz val="8"/>
            <color indexed="81"/>
            <rFont val="Tahoma"/>
            <family val="2"/>
          </rPr>
          <t xml:space="preserve"> Calculated from premium over official rate (zero).</t>
        </r>
      </text>
    </comment>
    <comment ref="CP136" authorId="0">
      <text>
        <r>
          <rPr>
            <b/>
            <sz val="8"/>
            <color indexed="81"/>
            <rFont val="Tahoma"/>
            <family val="2"/>
          </rPr>
          <t>Kurt Schuler:</t>
        </r>
        <r>
          <rPr>
            <sz val="8"/>
            <color indexed="81"/>
            <rFont val="Tahoma"/>
            <family val="2"/>
          </rPr>
          <t xml:space="preserve"> Calculated from premium over official rate (zero).</t>
        </r>
      </text>
    </comment>
    <comment ref="CQ136" authorId="0">
      <text>
        <r>
          <rPr>
            <b/>
            <sz val="8"/>
            <color indexed="81"/>
            <rFont val="Tahoma"/>
            <family val="2"/>
          </rPr>
          <t>Kurt Schuler:</t>
        </r>
        <r>
          <rPr>
            <sz val="8"/>
            <color indexed="81"/>
            <rFont val="Tahoma"/>
            <family val="2"/>
          </rPr>
          <t xml:space="preserve"> Calculated from premium over official rate (zero).</t>
        </r>
      </text>
    </comment>
    <comment ref="HM136"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6" authorId="0">
      <text>
        <r>
          <rPr>
            <b/>
            <sz val="8"/>
            <color indexed="81"/>
            <rFont val="Tahoma"/>
            <family val="2"/>
          </rPr>
          <t>Kurt Schuler:</t>
        </r>
        <r>
          <rPr>
            <sz val="8"/>
            <color indexed="81"/>
            <rFont val="Tahoma"/>
            <family val="2"/>
          </rPr>
          <t xml:space="preserve"> Calculated from premium over official rate (zero).</t>
        </r>
      </text>
    </comment>
    <comment ref="BC137" authorId="0">
      <text>
        <r>
          <rPr>
            <b/>
            <sz val="8"/>
            <color indexed="81"/>
            <rFont val="Tahoma"/>
            <family val="2"/>
          </rPr>
          <t>Kurt Schuler:</t>
        </r>
        <r>
          <rPr>
            <sz val="8"/>
            <color indexed="81"/>
            <rFont val="Tahoma"/>
            <family val="2"/>
          </rPr>
          <t xml:space="preserve"> Calculated from premium over official rate (zero).</t>
        </r>
      </text>
    </comment>
    <comment ref="BJ137" authorId="0">
      <text>
        <r>
          <rPr>
            <b/>
            <sz val="8"/>
            <color indexed="81"/>
            <rFont val="Tahoma"/>
            <family val="2"/>
          </rPr>
          <t>Kurt Schuler:</t>
        </r>
        <r>
          <rPr>
            <sz val="8"/>
            <color indexed="81"/>
            <rFont val="Tahoma"/>
            <family val="2"/>
          </rPr>
          <t xml:space="preserve"> Calculated from premium over official rate (zero).</t>
        </r>
      </text>
    </comment>
    <comment ref="BM137" authorId="0">
      <text>
        <r>
          <rPr>
            <b/>
            <sz val="8"/>
            <color indexed="81"/>
            <rFont val="Tahoma"/>
            <family val="2"/>
          </rPr>
          <t>Kurt Schuler:</t>
        </r>
        <r>
          <rPr>
            <sz val="8"/>
            <color indexed="81"/>
            <rFont val="Tahoma"/>
            <family val="2"/>
          </rPr>
          <t xml:space="preserve"> 24-26% premium on gold
</t>
        </r>
      </text>
    </comment>
    <comment ref="BQ137" authorId="0">
      <text>
        <r>
          <rPr>
            <b/>
            <sz val="8"/>
            <color indexed="81"/>
            <rFont val="Tahoma"/>
            <family val="2"/>
          </rPr>
          <t xml:space="preserve">Kurt Schuler: </t>
        </r>
        <r>
          <rPr>
            <sz val="8"/>
            <color indexed="81"/>
            <rFont val="Tahoma"/>
            <family val="2"/>
          </rPr>
          <t>2.75-2.85</t>
        </r>
      </text>
    </comment>
    <comment ref="CP137" authorId="0">
      <text>
        <r>
          <rPr>
            <b/>
            <sz val="8"/>
            <color indexed="81"/>
            <rFont val="Tahoma"/>
            <family val="2"/>
          </rPr>
          <t>Kurt Schuler:</t>
        </r>
        <r>
          <rPr>
            <sz val="8"/>
            <color indexed="81"/>
            <rFont val="Tahoma"/>
            <family val="2"/>
          </rPr>
          <t xml:space="preserve"> Calculated from premium over official rate (zero).</t>
        </r>
      </text>
    </comment>
    <comment ref="CQ137" authorId="0">
      <text>
        <r>
          <rPr>
            <b/>
            <sz val="8"/>
            <color indexed="81"/>
            <rFont val="Tahoma"/>
            <family val="2"/>
          </rPr>
          <t>Kurt Schuler:</t>
        </r>
        <r>
          <rPr>
            <sz val="8"/>
            <color indexed="81"/>
            <rFont val="Tahoma"/>
            <family val="2"/>
          </rPr>
          <t xml:space="preserve"> Calculated from premium over official rate (zero).</t>
        </r>
      </text>
    </comment>
    <comment ref="HM137"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7" authorId="0">
      <text>
        <r>
          <rPr>
            <b/>
            <sz val="8"/>
            <color indexed="81"/>
            <rFont val="Tahoma"/>
            <family val="2"/>
          </rPr>
          <t>Kurt Schuler:</t>
        </r>
        <r>
          <rPr>
            <sz val="8"/>
            <color indexed="81"/>
            <rFont val="Tahoma"/>
            <family val="2"/>
          </rPr>
          <t xml:space="preserve"> Calculated from premium over official rate (zero).</t>
        </r>
      </text>
    </comment>
    <comment ref="BC138" authorId="0">
      <text>
        <r>
          <rPr>
            <b/>
            <sz val="8"/>
            <color indexed="81"/>
            <rFont val="Tahoma"/>
            <family val="2"/>
          </rPr>
          <t>Kurt Schuler:</t>
        </r>
        <r>
          <rPr>
            <sz val="8"/>
            <color indexed="81"/>
            <rFont val="Tahoma"/>
            <family val="2"/>
          </rPr>
          <t xml:space="preserve"> Calculated from premium over official rate (zero).</t>
        </r>
      </text>
    </comment>
    <comment ref="BJ138" authorId="0">
      <text>
        <r>
          <rPr>
            <b/>
            <sz val="8"/>
            <color indexed="81"/>
            <rFont val="Tahoma"/>
            <family val="2"/>
          </rPr>
          <t>Kurt Schuler:</t>
        </r>
        <r>
          <rPr>
            <sz val="8"/>
            <color indexed="81"/>
            <rFont val="Tahoma"/>
            <family val="2"/>
          </rPr>
          <t xml:space="preserve"> Calculated from premium over official rate (zero).</t>
        </r>
      </text>
    </comment>
    <comment ref="CP138" authorId="0">
      <text>
        <r>
          <rPr>
            <b/>
            <sz val="8"/>
            <color indexed="81"/>
            <rFont val="Tahoma"/>
            <family val="2"/>
          </rPr>
          <t>Kurt Schuler:</t>
        </r>
        <r>
          <rPr>
            <sz val="8"/>
            <color indexed="81"/>
            <rFont val="Tahoma"/>
            <family val="2"/>
          </rPr>
          <t xml:space="preserve"> Calculated from premium over official rate (zero).</t>
        </r>
      </text>
    </comment>
    <comment ref="CQ138" authorId="0">
      <text>
        <r>
          <rPr>
            <b/>
            <sz val="8"/>
            <color indexed="81"/>
            <rFont val="Tahoma"/>
            <family val="2"/>
          </rPr>
          <t>Kurt Schuler:</t>
        </r>
        <r>
          <rPr>
            <sz val="8"/>
            <color indexed="81"/>
            <rFont val="Tahoma"/>
            <family val="2"/>
          </rPr>
          <t xml:space="preserve"> Calculated from premium over official rate (zero).</t>
        </r>
      </text>
    </comment>
    <comment ref="HM138"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8" authorId="0">
      <text>
        <r>
          <rPr>
            <b/>
            <sz val="8"/>
            <color indexed="81"/>
            <rFont val="Tahoma"/>
            <family val="2"/>
          </rPr>
          <t>Kurt Schuler:</t>
        </r>
        <r>
          <rPr>
            <sz val="8"/>
            <color indexed="81"/>
            <rFont val="Tahoma"/>
            <family val="2"/>
          </rPr>
          <t xml:space="preserve"> Calculated from premium over official rate (zero).</t>
        </r>
      </text>
    </comment>
    <comment ref="BC139" authorId="0">
      <text>
        <r>
          <rPr>
            <b/>
            <sz val="8"/>
            <color indexed="81"/>
            <rFont val="Tahoma"/>
            <family val="2"/>
          </rPr>
          <t>Kurt Schuler:</t>
        </r>
        <r>
          <rPr>
            <sz val="8"/>
            <color indexed="81"/>
            <rFont val="Tahoma"/>
            <family val="2"/>
          </rPr>
          <t xml:space="preserve"> Calculated from premium over official rate (zero).</t>
        </r>
      </text>
    </comment>
    <comment ref="BJ139" authorId="0">
      <text>
        <r>
          <rPr>
            <b/>
            <sz val="8"/>
            <color indexed="81"/>
            <rFont val="Tahoma"/>
            <family val="2"/>
          </rPr>
          <t>Kurt Schuler:</t>
        </r>
        <r>
          <rPr>
            <sz val="8"/>
            <color indexed="81"/>
            <rFont val="Tahoma"/>
            <family val="2"/>
          </rPr>
          <t xml:space="preserve"> Calculated from premium over official rate (zero).</t>
        </r>
      </text>
    </comment>
    <comment ref="CP139" authorId="0">
      <text>
        <r>
          <rPr>
            <b/>
            <sz val="8"/>
            <color indexed="81"/>
            <rFont val="Tahoma"/>
            <family val="2"/>
          </rPr>
          <t>Kurt Schuler:</t>
        </r>
        <r>
          <rPr>
            <sz val="8"/>
            <color indexed="81"/>
            <rFont val="Tahoma"/>
            <family val="2"/>
          </rPr>
          <t xml:space="preserve"> Calculated from premium over official rate (zero).</t>
        </r>
      </text>
    </comment>
    <comment ref="CQ139" authorId="0">
      <text>
        <r>
          <rPr>
            <b/>
            <sz val="8"/>
            <color indexed="81"/>
            <rFont val="Tahoma"/>
            <family val="2"/>
          </rPr>
          <t>Kurt Schuler:</t>
        </r>
        <r>
          <rPr>
            <sz val="8"/>
            <color indexed="81"/>
            <rFont val="Tahoma"/>
            <family val="2"/>
          </rPr>
          <t xml:space="preserve"> Calculated from premium over official rate (zero).</t>
        </r>
      </text>
    </comment>
    <comment ref="HM139"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39" authorId="0">
      <text>
        <r>
          <rPr>
            <b/>
            <sz val="8"/>
            <color indexed="81"/>
            <rFont val="Tahoma"/>
            <family val="2"/>
          </rPr>
          <t>Kurt Schuler:</t>
        </r>
        <r>
          <rPr>
            <sz val="8"/>
            <color indexed="81"/>
            <rFont val="Tahoma"/>
            <family val="2"/>
          </rPr>
          <t xml:space="preserve"> Calculated from premium over official rate (zero).</t>
        </r>
      </text>
    </comment>
    <comment ref="BC140" authorId="0">
      <text>
        <r>
          <rPr>
            <b/>
            <sz val="8"/>
            <color indexed="81"/>
            <rFont val="Tahoma"/>
            <family val="2"/>
          </rPr>
          <t>Kurt Schuler:</t>
        </r>
        <r>
          <rPr>
            <sz val="8"/>
            <color indexed="81"/>
            <rFont val="Tahoma"/>
            <family val="2"/>
          </rPr>
          <t xml:space="preserve"> Calculated from premium over official rate (zero).</t>
        </r>
      </text>
    </comment>
    <comment ref="BJ140" authorId="0">
      <text>
        <r>
          <rPr>
            <b/>
            <sz val="8"/>
            <color indexed="81"/>
            <rFont val="Tahoma"/>
            <family val="2"/>
          </rPr>
          <t>Kurt Schuler:</t>
        </r>
        <r>
          <rPr>
            <sz val="8"/>
            <color indexed="81"/>
            <rFont val="Tahoma"/>
            <family val="2"/>
          </rPr>
          <t xml:space="preserve"> Calculated from premium over official rate (zero).</t>
        </r>
      </text>
    </comment>
    <comment ref="CP140" authorId="0">
      <text>
        <r>
          <rPr>
            <b/>
            <sz val="8"/>
            <color indexed="81"/>
            <rFont val="Tahoma"/>
            <family val="2"/>
          </rPr>
          <t>Kurt Schuler:</t>
        </r>
        <r>
          <rPr>
            <sz val="8"/>
            <color indexed="81"/>
            <rFont val="Tahoma"/>
            <family val="2"/>
          </rPr>
          <t xml:space="preserve"> Calculated from premium over official rate (zero).</t>
        </r>
      </text>
    </comment>
    <comment ref="CQ140" authorId="0">
      <text>
        <r>
          <rPr>
            <b/>
            <sz val="8"/>
            <color indexed="81"/>
            <rFont val="Tahoma"/>
            <family val="2"/>
          </rPr>
          <t>Kurt Schuler:</t>
        </r>
        <r>
          <rPr>
            <sz val="8"/>
            <color indexed="81"/>
            <rFont val="Tahoma"/>
            <family val="2"/>
          </rPr>
          <t xml:space="preserve"> Calculated from premium over official rate (zero).</t>
        </r>
      </text>
    </comment>
    <comment ref="HM140"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0" authorId="0">
      <text>
        <r>
          <rPr>
            <b/>
            <sz val="8"/>
            <color indexed="81"/>
            <rFont val="Tahoma"/>
            <family val="2"/>
          </rPr>
          <t>Kurt Schuler:</t>
        </r>
        <r>
          <rPr>
            <sz val="8"/>
            <color indexed="81"/>
            <rFont val="Tahoma"/>
            <family val="2"/>
          </rPr>
          <t xml:space="preserve"> Calculated from premium over official rate (zero).</t>
        </r>
      </text>
    </comment>
    <comment ref="BC141" authorId="0">
      <text>
        <r>
          <rPr>
            <b/>
            <sz val="8"/>
            <color indexed="81"/>
            <rFont val="Tahoma"/>
            <family val="2"/>
          </rPr>
          <t>Kurt Schuler:</t>
        </r>
        <r>
          <rPr>
            <sz val="8"/>
            <color indexed="81"/>
            <rFont val="Tahoma"/>
            <family val="2"/>
          </rPr>
          <t xml:space="preserve"> Calculated from premium over official rate (zero).</t>
        </r>
      </text>
    </comment>
    <comment ref="BJ141" authorId="0">
      <text>
        <r>
          <rPr>
            <b/>
            <sz val="8"/>
            <color indexed="81"/>
            <rFont val="Tahoma"/>
            <family val="2"/>
          </rPr>
          <t>Kurt Schuler:</t>
        </r>
        <r>
          <rPr>
            <sz val="8"/>
            <color indexed="81"/>
            <rFont val="Tahoma"/>
            <family val="2"/>
          </rPr>
          <t xml:space="preserve"> Calculated from premium over official rate (zero).</t>
        </r>
      </text>
    </comment>
    <comment ref="CP141" authorId="0">
      <text>
        <r>
          <rPr>
            <b/>
            <sz val="8"/>
            <color indexed="81"/>
            <rFont val="Tahoma"/>
            <family val="2"/>
          </rPr>
          <t>Kurt Schuler:</t>
        </r>
        <r>
          <rPr>
            <sz val="8"/>
            <color indexed="81"/>
            <rFont val="Tahoma"/>
            <family val="2"/>
          </rPr>
          <t xml:space="preserve"> Calculated from premium over official rate (zero).</t>
        </r>
      </text>
    </comment>
    <comment ref="CQ141" authorId="0">
      <text>
        <r>
          <rPr>
            <b/>
            <sz val="8"/>
            <color indexed="81"/>
            <rFont val="Tahoma"/>
            <family val="2"/>
          </rPr>
          <t>Kurt Schuler:</t>
        </r>
        <r>
          <rPr>
            <sz val="8"/>
            <color indexed="81"/>
            <rFont val="Tahoma"/>
            <family val="2"/>
          </rPr>
          <t xml:space="preserve"> Calculated from premium over official rate (zero).</t>
        </r>
      </text>
    </comment>
    <comment ref="HM141"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1" authorId="0">
      <text>
        <r>
          <rPr>
            <b/>
            <sz val="8"/>
            <color indexed="81"/>
            <rFont val="Tahoma"/>
            <family val="2"/>
          </rPr>
          <t>Kurt Schuler:</t>
        </r>
        <r>
          <rPr>
            <sz val="8"/>
            <color indexed="81"/>
            <rFont val="Tahoma"/>
            <family val="2"/>
          </rPr>
          <t xml:space="preserve"> Calculated from premium over official rate (zero).</t>
        </r>
      </text>
    </comment>
    <comment ref="BC142" authorId="0">
      <text>
        <r>
          <rPr>
            <b/>
            <sz val="8"/>
            <color indexed="81"/>
            <rFont val="Tahoma"/>
            <family val="2"/>
          </rPr>
          <t>Kurt Schuler:</t>
        </r>
        <r>
          <rPr>
            <sz val="8"/>
            <color indexed="81"/>
            <rFont val="Tahoma"/>
            <family val="2"/>
          </rPr>
          <t xml:space="preserve"> Calculated from premium over official rate (zero).</t>
        </r>
      </text>
    </comment>
    <comment ref="BJ142" authorId="0">
      <text>
        <r>
          <rPr>
            <b/>
            <sz val="8"/>
            <color indexed="81"/>
            <rFont val="Tahoma"/>
            <family val="2"/>
          </rPr>
          <t>Kurt Schuler:</t>
        </r>
        <r>
          <rPr>
            <sz val="8"/>
            <color indexed="81"/>
            <rFont val="Tahoma"/>
            <family val="2"/>
          </rPr>
          <t xml:space="preserve"> Calculated from premium over official rate (zero).</t>
        </r>
      </text>
    </comment>
    <comment ref="CP142" authorId="0">
      <text>
        <r>
          <rPr>
            <b/>
            <sz val="8"/>
            <color indexed="81"/>
            <rFont val="Tahoma"/>
            <family val="2"/>
          </rPr>
          <t>Kurt Schuler:</t>
        </r>
        <r>
          <rPr>
            <sz val="8"/>
            <color indexed="81"/>
            <rFont val="Tahoma"/>
            <family val="2"/>
          </rPr>
          <t xml:space="preserve"> Calculated from premium over official rate (zero).</t>
        </r>
      </text>
    </comment>
    <comment ref="CQ142" authorId="0">
      <text>
        <r>
          <rPr>
            <b/>
            <sz val="8"/>
            <color indexed="81"/>
            <rFont val="Tahoma"/>
            <family val="2"/>
          </rPr>
          <t>Kurt Schuler:</t>
        </r>
        <r>
          <rPr>
            <sz val="8"/>
            <color indexed="81"/>
            <rFont val="Tahoma"/>
            <family val="2"/>
          </rPr>
          <t xml:space="preserve"> Calculated from premium over official rate (zero).</t>
        </r>
      </text>
    </comment>
    <comment ref="HM142"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2" authorId="0">
      <text>
        <r>
          <rPr>
            <b/>
            <sz val="8"/>
            <color indexed="81"/>
            <rFont val="Tahoma"/>
            <family val="2"/>
          </rPr>
          <t>Kurt Schuler:</t>
        </r>
        <r>
          <rPr>
            <sz val="8"/>
            <color indexed="81"/>
            <rFont val="Tahoma"/>
            <family val="2"/>
          </rPr>
          <t xml:space="preserve"> Calculated from premium over official rate (zero).</t>
        </r>
      </text>
    </comment>
    <comment ref="BC143" authorId="0">
      <text>
        <r>
          <rPr>
            <b/>
            <sz val="8"/>
            <color indexed="81"/>
            <rFont val="Tahoma"/>
            <family val="2"/>
          </rPr>
          <t>Kurt Schuler:</t>
        </r>
        <r>
          <rPr>
            <sz val="8"/>
            <color indexed="81"/>
            <rFont val="Tahoma"/>
            <family val="2"/>
          </rPr>
          <t xml:space="preserve"> Calculated from premium over official rate (zero).</t>
        </r>
      </text>
    </comment>
    <comment ref="BJ143" authorId="0">
      <text>
        <r>
          <rPr>
            <b/>
            <sz val="8"/>
            <color indexed="81"/>
            <rFont val="Tahoma"/>
            <family val="2"/>
          </rPr>
          <t>Kurt Schuler:</t>
        </r>
        <r>
          <rPr>
            <sz val="8"/>
            <color indexed="81"/>
            <rFont val="Tahoma"/>
            <family val="2"/>
          </rPr>
          <t xml:space="preserve"> Calculated from premium over official rate (zero).</t>
        </r>
      </text>
    </comment>
    <comment ref="CP143" authorId="0">
      <text>
        <r>
          <rPr>
            <b/>
            <sz val="8"/>
            <color indexed="81"/>
            <rFont val="Tahoma"/>
            <family val="2"/>
          </rPr>
          <t>Kurt Schuler:</t>
        </r>
        <r>
          <rPr>
            <sz val="8"/>
            <color indexed="81"/>
            <rFont val="Tahoma"/>
            <family val="2"/>
          </rPr>
          <t xml:space="preserve"> Calculated from premium over official rate (zero).</t>
        </r>
      </text>
    </comment>
    <comment ref="CQ143" authorId="0">
      <text>
        <r>
          <rPr>
            <b/>
            <sz val="8"/>
            <color indexed="81"/>
            <rFont val="Tahoma"/>
            <family val="2"/>
          </rPr>
          <t>Kurt Schuler:</t>
        </r>
        <r>
          <rPr>
            <sz val="8"/>
            <color indexed="81"/>
            <rFont val="Tahoma"/>
            <family val="2"/>
          </rPr>
          <t xml:space="preserve"> Calculated from premium over official rate (zero).</t>
        </r>
      </text>
    </comment>
    <comment ref="HM143"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3" authorId="0">
      <text>
        <r>
          <rPr>
            <b/>
            <sz val="8"/>
            <color indexed="81"/>
            <rFont val="Tahoma"/>
            <family val="2"/>
          </rPr>
          <t>Kurt Schuler:</t>
        </r>
        <r>
          <rPr>
            <sz val="8"/>
            <color indexed="81"/>
            <rFont val="Tahoma"/>
            <family val="2"/>
          </rPr>
          <t xml:space="preserve"> Calculated from premium over official rate (zero).</t>
        </r>
      </text>
    </comment>
    <comment ref="BC144" authorId="0">
      <text>
        <r>
          <rPr>
            <b/>
            <sz val="8"/>
            <color indexed="81"/>
            <rFont val="Tahoma"/>
            <family val="2"/>
          </rPr>
          <t>Kurt Schuler:</t>
        </r>
        <r>
          <rPr>
            <sz val="8"/>
            <color indexed="81"/>
            <rFont val="Tahoma"/>
            <family val="2"/>
          </rPr>
          <t xml:space="preserve"> Calculated from premium over official rate (zero).</t>
        </r>
      </text>
    </comment>
    <comment ref="BJ144" authorId="0">
      <text>
        <r>
          <rPr>
            <b/>
            <sz val="8"/>
            <color indexed="81"/>
            <rFont val="Tahoma"/>
            <family val="2"/>
          </rPr>
          <t>Kurt Schuler:</t>
        </r>
        <r>
          <rPr>
            <sz val="8"/>
            <color indexed="81"/>
            <rFont val="Tahoma"/>
            <family val="2"/>
          </rPr>
          <t xml:space="preserve"> Calculated from premium over official rate (zero).</t>
        </r>
      </text>
    </comment>
    <comment ref="CP144" authorId="0">
      <text>
        <r>
          <rPr>
            <b/>
            <sz val="8"/>
            <color indexed="81"/>
            <rFont val="Tahoma"/>
            <family val="2"/>
          </rPr>
          <t>Kurt Schuler:</t>
        </r>
        <r>
          <rPr>
            <sz val="8"/>
            <color indexed="81"/>
            <rFont val="Tahoma"/>
            <family val="2"/>
          </rPr>
          <t xml:space="preserve"> Calculated from premium over official rate (zero).</t>
        </r>
      </text>
    </comment>
    <comment ref="CQ144" authorId="0">
      <text>
        <r>
          <rPr>
            <b/>
            <sz val="8"/>
            <color indexed="81"/>
            <rFont val="Tahoma"/>
            <family val="2"/>
          </rPr>
          <t>Kurt Schuler:</t>
        </r>
        <r>
          <rPr>
            <sz val="8"/>
            <color indexed="81"/>
            <rFont val="Tahoma"/>
            <family val="2"/>
          </rPr>
          <t xml:space="preserve"> Calculated from premium over official rate (zero).</t>
        </r>
      </text>
    </comment>
    <comment ref="HM144"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4" authorId="0">
      <text>
        <r>
          <rPr>
            <b/>
            <sz val="8"/>
            <color indexed="81"/>
            <rFont val="Tahoma"/>
            <family val="2"/>
          </rPr>
          <t>Kurt Schuler:</t>
        </r>
        <r>
          <rPr>
            <sz val="8"/>
            <color indexed="81"/>
            <rFont val="Tahoma"/>
            <family val="2"/>
          </rPr>
          <t xml:space="preserve"> Calculated from premium over official rate (zero).</t>
        </r>
      </text>
    </comment>
    <comment ref="BC145" authorId="0">
      <text>
        <r>
          <rPr>
            <b/>
            <sz val="8"/>
            <color indexed="81"/>
            <rFont val="Tahoma"/>
            <family val="2"/>
          </rPr>
          <t>Kurt Schuler:</t>
        </r>
        <r>
          <rPr>
            <sz val="8"/>
            <color indexed="81"/>
            <rFont val="Tahoma"/>
            <family val="2"/>
          </rPr>
          <t xml:space="preserve"> Calculated from premium over official rate (zero).</t>
        </r>
      </text>
    </comment>
    <comment ref="BJ145" authorId="0">
      <text>
        <r>
          <rPr>
            <b/>
            <sz val="8"/>
            <color indexed="81"/>
            <rFont val="Tahoma"/>
            <family val="2"/>
          </rPr>
          <t>Kurt Schuler:</t>
        </r>
        <r>
          <rPr>
            <sz val="8"/>
            <color indexed="81"/>
            <rFont val="Tahoma"/>
            <family val="2"/>
          </rPr>
          <t xml:space="preserve"> Calculated from premium over official rate (zero).</t>
        </r>
      </text>
    </comment>
    <comment ref="CP145" authorId="0">
      <text>
        <r>
          <rPr>
            <b/>
            <sz val="8"/>
            <color indexed="81"/>
            <rFont val="Tahoma"/>
            <family val="2"/>
          </rPr>
          <t>Kurt Schuler:</t>
        </r>
        <r>
          <rPr>
            <sz val="8"/>
            <color indexed="81"/>
            <rFont val="Tahoma"/>
            <family val="2"/>
          </rPr>
          <t xml:space="preserve"> Calculated from premium over official rate (zero).</t>
        </r>
      </text>
    </comment>
    <comment ref="CQ145" authorId="0">
      <text>
        <r>
          <rPr>
            <b/>
            <sz val="8"/>
            <color indexed="81"/>
            <rFont val="Tahoma"/>
            <family val="2"/>
          </rPr>
          <t>Kurt Schuler:</t>
        </r>
        <r>
          <rPr>
            <sz val="8"/>
            <color indexed="81"/>
            <rFont val="Tahoma"/>
            <family val="2"/>
          </rPr>
          <t xml:space="preserve"> Calculated from premium over official rate (zero).</t>
        </r>
      </text>
    </comment>
    <comment ref="HM145"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5" authorId="0">
      <text>
        <r>
          <rPr>
            <b/>
            <sz val="8"/>
            <color indexed="81"/>
            <rFont val="Tahoma"/>
            <family val="2"/>
          </rPr>
          <t>Kurt Schuler:</t>
        </r>
        <r>
          <rPr>
            <sz val="8"/>
            <color indexed="81"/>
            <rFont val="Tahoma"/>
            <family val="2"/>
          </rPr>
          <t xml:space="preserve"> Calculated from premium over official rate (zero).</t>
        </r>
      </text>
    </comment>
    <comment ref="BC146" authorId="0">
      <text>
        <r>
          <rPr>
            <b/>
            <sz val="8"/>
            <color indexed="81"/>
            <rFont val="Tahoma"/>
            <family val="2"/>
          </rPr>
          <t>Kurt Schuler:</t>
        </r>
        <r>
          <rPr>
            <sz val="8"/>
            <color indexed="81"/>
            <rFont val="Tahoma"/>
            <family val="2"/>
          </rPr>
          <t xml:space="preserve"> Calculated from premium over official rate (zero).</t>
        </r>
      </text>
    </comment>
    <comment ref="BJ146" authorId="0">
      <text>
        <r>
          <rPr>
            <b/>
            <sz val="8"/>
            <color indexed="81"/>
            <rFont val="Tahoma"/>
            <family val="2"/>
          </rPr>
          <t>Kurt Schuler:</t>
        </r>
        <r>
          <rPr>
            <sz val="8"/>
            <color indexed="81"/>
            <rFont val="Tahoma"/>
            <family val="2"/>
          </rPr>
          <t xml:space="preserve"> Calculated from premium over official rate (zero).</t>
        </r>
      </text>
    </comment>
    <comment ref="CP146" authorId="0">
      <text>
        <r>
          <rPr>
            <b/>
            <sz val="8"/>
            <color indexed="81"/>
            <rFont val="Tahoma"/>
            <family val="2"/>
          </rPr>
          <t>Kurt Schuler:</t>
        </r>
        <r>
          <rPr>
            <sz val="8"/>
            <color indexed="81"/>
            <rFont val="Tahoma"/>
            <family val="2"/>
          </rPr>
          <t xml:space="preserve"> Calculated from premium over official rate (zero).</t>
        </r>
      </text>
    </comment>
    <comment ref="CQ146" authorId="0">
      <text>
        <r>
          <rPr>
            <b/>
            <sz val="8"/>
            <color indexed="81"/>
            <rFont val="Tahoma"/>
            <family val="2"/>
          </rPr>
          <t>Kurt Schuler:</t>
        </r>
        <r>
          <rPr>
            <sz val="8"/>
            <color indexed="81"/>
            <rFont val="Tahoma"/>
            <family val="2"/>
          </rPr>
          <t xml:space="preserve"> Calculated from premium over official rate (zero).</t>
        </r>
      </text>
    </comment>
    <comment ref="HB146" authorId="0">
      <text>
        <r>
          <rPr>
            <b/>
            <sz val="8"/>
            <color indexed="81"/>
            <rFont val="Tahoma"/>
            <family val="2"/>
          </rPr>
          <t xml:space="preserve">Kurt Schuler: </t>
        </r>
        <r>
          <rPr>
            <sz val="8"/>
            <color indexed="81"/>
            <rFont val="Tahoma"/>
            <family val="2"/>
          </rPr>
          <t>Slight differences among different editions of Pick's Currency Yearbook</t>
        </r>
      </text>
    </comment>
    <comment ref="HM146"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6" authorId="0">
      <text>
        <r>
          <rPr>
            <b/>
            <sz val="8"/>
            <color indexed="81"/>
            <rFont val="Tahoma"/>
            <family val="2"/>
          </rPr>
          <t>Kurt Schuler:</t>
        </r>
        <r>
          <rPr>
            <sz val="8"/>
            <color indexed="81"/>
            <rFont val="Tahoma"/>
            <family val="2"/>
          </rPr>
          <t xml:space="preserve"> Calculated from premium over official rate (zero).</t>
        </r>
      </text>
    </comment>
    <comment ref="BC147" authorId="0">
      <text>
        <r>
          <rPr>
            <b/>
            <sz val="8"/>
            <color indexed="81"/>
            <rFont val="Tahoma"/>
            <family val="2"/>
          </rPr>
          <t>Kurt Schuler:</t>
        </r>
        <r>
          <rPr>
            <sz val="8"/>
            <color indexed="81"/>
            <rFont val="Tahoma"/>
            <family val="2"/>
          </rPr>
          <t xml:space="preserve"> Calculated from premium over official rate (zero).</t>
        </r>
      </text>
    </comment>
    <comment ref="BJ147" authorId="0">
      <text>
        <r>
          <rPr>
            <b/>
            <sz val="8"/>
            <color indexed="81"/>
            <rFont val="Tahoma"/>
            <family val="2"/>
          </rPr>
          <t>Kurt Schuler:</t>
        </r>
        <r>
          <rPr>
            <sz val="8"/>
            <color indexed="81"/>
            <rFont val="Tahoma"/>
            <family val="2"/>
          </rPr>
          <t xml:space="preserve"> Calculated from premium over official rate (zero).</t>
        </r>
      </text>
    </comment>
    <comment ref="CP147" authorId="0">
      <text>
        <r>
          <rPr>
            <b/>
            <sz val="8"/>
            <color indexed="81"/>
            <rFont val="Tahoma"/>
            <family val="2"/>
          </rPr>
          <t>Kurt Schuler:</t>
        </r>
        <r>
          <rPr>
            <sz val="8"/>
            <color indexed="81"/>
            <rFont val="Tahoma"/>
            <family val="2"/>
          </rPr>
          <t xml:space="preserve"> Calculated from premium over official rate (zero).</t>
        </r>
      </text>
    </comment>
    <comment ref="CQ147" authorId="0">
      <text>
        <r>
          <rPr>
            <b/>
            <sz val="8"/>
            <color indexed="81"/>
            <rFont val="Tahoma"/>
            <family val="2"/>
          </rPr>
          <t>Kurt Schuler:</t>
        </r>
        <r>
          <rPr>
            <sz val="8"/>
            <color indexed="81"/>
            <rFont val="Tahoma"/>
            <family val="2"/>
          </rPr>
          <t xml:space="preserve"> Calculated from premium over official rate (zero).</t>
        </r>
      </text>
    </comment>
    <comment ref="HM147"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7" authorId="0">
      <text>
        <r>
          <rPr>
            <b/>
            <sz val="8"/>
            <color indexed="81"/>
            <rFont val="Tahoma"/>
            <family val="2"/>
          </rPr>
          <t>Kurt Schuler:</t>
        </r>
        <r>
          <rPr>
            <sz val="8"/>
            <color indexed="81"/>
            <rFont val="Tahoma"/>
            <family val="2"/>
          </rPr>
          <t xml:space="preserve"> Calculated from premium over official rate (zero).</t>
        </r>
      </text>
    </comment>
    <comment ref="BC148" authorId="0">
      <text>
        <r>
          <rPr>
            <b/>
            <sz val="8"/>
            <color indexed="81"/>
            <rFont val="Tahoma"/>
            <family val="2"/>
          </rPr>
          <t>Kurt Schuler:</t>
        </r>
        <r>
          <rPr>
            <sz val="8"/>
            <color indexed="81"/>
            <rFont val="Tahoma"/>
            <family val="2"/>
          </rPr>
          <t xml:space="preserve"> Calculated from premium over official rate (zero).</t>
        </r>
      </text>
    </comment>
    <comment ref="BJ148" authorId="0">
      <text>
        <r>
          <rPr>
            <b/>
            <sz val="8"/>
            <color indexed="81"/>
            <rFont val="Tahoma"/>
            <family val="2"/>
          </rPr>
          <t>Kurt Schuler:</t>
        </r>
        <r>
          <rPr>
            <sz val="8"/>
            <color indexed="81"/>
            <rFont val="Tahoma"/>
            <family val="2"/>
          </rPr>
          <t xml:space="preserve"> Calculated from premium over official rate (zero).</t>
        </r>
      </text>
    </comment>
    <comment ref="CP148" authorId="0">
      <text>
        <r>
          <rPr>
            <b/>
            <sz val="8"/>
            <color indexed="81"/>
            <rFont val="Tahoma"/>
            <family val="2"/>
          </rPr>
          <t>Kurt Schuler:</t>
        </r>
        <r>
          <rPr>
            <sz val="8"/>
            <color indexed="81"/>
            <rFont val="Tahoma"/>
            <family val="2"/>
          </rPr>
          <t xml:space="preserve"> Calculated from premium over official rate (zero).</t>
        </r>
      </text>
    </comment>
    <comment ref="CQ148" authorId="0">
      <text>
        <r>
          <rPr>
            <b/>
            <sz val="8"/>
            <color indexed="81"/>
            <rFont val="Tahoma"/>
            <family val="2"/>
          </rPr>
          <t>Kurt Schuler:</t>
        </r>
        <r>
          <rPr>
            <sz val="8"/>
            <color indexed="81"/>
            <rFont val="Tahoma"/>
            <family val="2"/>
          </rPr>
          <t xml:space="preserve"> Calculated from premium over official rate (zero).</t>
        </r>
      </text>
    </comment>
    <comment ref="HM148"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8" authorId="0">
      <text>
        <r>
          <rPr>
            <b/>
            <sz val="8"/>
            <color indexed="81"/>
            <rFont val="Tahoma"/>
            <family val="2"/>
          </rPr>
          <t>Kurt Schuler:</t>
        </r>
        <r>
          <rPr>
            <sz val="8"/>
            <color indexed="81"/>
            <rFont val="Tahoma"/>
            <family val="2"/>
          </rPr>
          <t xml:space="preserve"> Calculated from premium over official rate (zero).</t>
        </r>
      </text>
    </comment>
    <comment ref="BC149" authorId="0">
      <text>
        <r>
          <rPr>
            <b/>
            <sz val="8"/>
            <color indexed="81"/>
            <rFont val="Tahoma"/>
            <family val="2"/>
          </rPr>
          <t>Kurt Schuler:</t>
        </r>
        <r>
          <rPr>
            <sz val="8"/>
            <color indexed="81"/>
            <rFont val="Tahoma"/>
            <family val="2"/>
          </rPr>
          <t xml:space="preserve"> Calculated from premium over official rate (zero).</t>
        </r>
      </text>
    </comment>
    <comment ref="BJ149" authorId="0">
      <text>
        <r>
          <rPr>
            <b/>
            <sz val="8"/>
            <color indexed="81"/>
            <rFont val="Tahoma"/>
            <family val="2"/>
          </rPr>
          <t>Kurt Schuler:</t>
        </r>
        <r>
          <rPr>
            <sz val="8"/>
            <color indexed="81"/>
            <rFont val="Tahoma"/>
            <family val="2"/>
          </rPr>
          <t xml:space="preserve"> Calculated from premium over official rate (zero).</t>
        </r>
      </text>
    </comment>
    <comment ref="BM149" authorId="0">
      <text>
        <r>
          <rPr>
            <b/>
            <sz val="8"/>
            <color indexed="81"/>
            <rFont val="Tahoma"/>
            <family val="2"/>
          </rPr>
          <t>Kurt Schuler:</t>
        </r>
        <r>
          <rPr>
            <sz val="8"/>
            <color indexed="81"/>
            <rFont val="Tahoma"/>
            <family val="2"/>
          </rPr>
          <t xml:space="preserve"> 20-22% premium on gold
</t>
        </r>
      </text>
    </comment>
    <comment ref="BQ149" authorId="0">
      <text>
        <r>
          <rPr>
            <b/>
            <sz val="8"/>
            <color indexed="81"/>
            <rFont val="Tahoma"/>
            <family val="2"/>
          </rPr>
          <t>Kurt Schuler:</t>
        </r>
        <r>
          <rPr>
            <sz val="8"/>
            <color indexed="81"/>
            <rFont val="Tahoma"/>
            <family val="2"/>
          </rPr>
          <t xml:space="preserve"> 2.60-2.70</t>
        </r>
      </text>
    </comment>
    <comment ref="CP149" authorId="0">
      <text>
        <r>
          <rPr>
            <b/>
            <sz val="8"/>
            <color indexed="81"/>
            <rFont val="Tahoma"/>
            <family val="2"/>
          </rPr>
          <t>Kurt Schuler:</t>
        </r>
        <r>
          <rPr>
            <sz val="8"/>
            <color indexed="81"/>
            <rFont val="Tahoma"/>
            <family val="2"/>
          </rPr>
          <t xml:space="preserve"> Calculated from premium over official rate (zero).</t>
        </r>
      </text>
    </comment>
    <comment ref="CQ149" authorId="0">
      <text>
        <r>
          <rPr>
            <b/>
            <sz val="8"/>
            <color indexed="81"/>
            <rFont val="Tahoma"/>
            <family val="2"/>
          </rPr>
          <t>Kurt Schuler:</t>
        </r>
        <r>
          <rPr>
            <sz val="8"/>
            <color indexed="81"/>
            <rFont val="Tahoma"/>
            <family val="2"/>
          </rPr>
          <t xml:space="preserve"> Calculated from premium over official rate (zero).</t>
        </r>
      </text>
    </comment>
    <comment ref="HM149"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49" authorId="0">
      <text>
        <r>
          <rPr>
            <b/>
            <sz val="8"/>
            <color indexed="81"/>
            <rFont val="Tahoma"/>
            <family val="2"/>
          </rPr>
          <t>Kurt Schuler:</t>
        </r>
        <r>
          <rPr>
            <sz val="8"/>
            <color indexed="81"/>
            <rFont val="Tahoma"/>
            <family val="2"/>
          </rPr>
          <t xml:space="preserve"> Calculated from premium over official rate (zero).</t>
        </r>
      </text>
    </comment>
    <comment ref="BC150" authorId="0">
      <text>
        <r>
          <rPr>
            <b/>
            <sz val="8"/>
            <color indexed="81"/>
            <rFont val="Tahoma"/>
            <family val="2"/>
          </rPr>
          <t>Kurt Schuler:</t>
        </r>
        <r>
          <rPr>
            <sz val="8"/>
            <color indexed="81"/>
            <rFont val="Tahoma"/>
            <family val="2"/>
          </rPr>
          <t xml:space="preserve"> Calculated from premium over official rate (zero).</t>
        </r>
      </text>
    </comment>
    <comment ref="BJ150" authorId="0">
      <text>
        <r>
          <rPr>
            <b/>
            <sz val="8"/>
            <color indexed="81"/>
            <rFont val="Tahoma"/>
            <family val="2"/>
          </rPr>
          <t>Kurt Schuler:</t>
        </r>
        <r>
          <rPr>
            <sz val="8"/>
            <color indexed="81"/>
            <rFont val="Tahoma"/>
            <family val="2"/>
          </rPr>
          <t xml:space="preserve"> Calculated from premium over official rate (zero).</t>
        </r>
      </text>
    </comment>
    <comment ref="CP150" authorId="0">
      <text>
        <r>
          <rPr>
            <b/>
            <sz val="8"/>
            <color indexed="81"/>
            <rFont val="Tahoma"/>
            <family val="2"/>
          </rPr>
          <t>Kurt Schuler:</t>
        </r>
        <r>
          <rPr>
            <sz val="8"/>
            <color indexed="81"/>
            <rFont val="Tahoma"/>
            <family val="2"/>
          </rPr>
          <t xml:space="preserve"> Calculated from premium over official rate (zero).</t>
        </r>
      </text>
    </comment>
    <comment ref="CQ150" authorId="0">
      <text>
        <r>
          <rPr>
            <b/>
            <sz val="8"/>
            <color indexed="81"/>
            <rFont val="Tahoma"/>
            <family val="2"/>
          </rPr>
          <t>Kurt Schuler:</t>
        </r>
        <r>
          <rPr>
            <sz val="8"/>
            <color indexed="81"/>
            <rFont val="Tahoma"/>
            <family val="2"/>
          </rPr>
          <t xml:space="preserve"> Calculated from premium over official rate (zero).</t>
        </r>
      </text>
    </comment>
    <comment ref="HM150"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50" authorId="0">
      <text>
        <r>
          <rPr>
            <b/>
            <sz val="8"/>
            <color indexed="81"/>
            <rFont val="Tahoma"/>
            <family val="2"/>
          </rPr>
          <t>Kurt Schuler:</t>
        </r>
        <r>
          <rPr>
            <sz val="8"/>
            <color indexed="81"/>
            <rFont val="Tahoma"/>
            <family val="2"/>
          </rPr>
          <t xml:space="preserve"> Calculated from premium over official rate (zero).</t>
        </r>
      </text>
    </comment>
    <comment ref="BC151" authorId="0">
      <text>
        <r>
          <rPr>
            <b/>
            <sz val="8"/>
            <color indexed="81"/>
            <rFont val="Tahoma"/>
            <family val="2"/>
          </rPr>
          <t>Kurt Schuler:</t>
        </r>
        <r>
          <rPr>
            <sz val="8"/>
            <color indexed="81"/>
            <rFont val="Tahoma"/>
            <family val="2"/>
          </rPr>
          <t xml:space="preserve"> Calculated from premium over official rate (zero).</t>
        </r>
      </text>
    </comment>
    <comment ref="BJ151" authorId="0">
      <text>
        <r>
          <rPr>
            <b/>
            <sz val="8"/>
            <color indexed="81"/>
            <rFont val="Tahoma"/>
            <family val="2"/>
          </rPr>
          <t>Kurt Schuler:</t>
        </r>
        <r>
          <rPr>
            <sz val="8"/>
            <color indexed="81"/>
            <rFont val="Tahoma"/>
            <family val="2"/>
          </rPr>
          <t xml:space="preserve"> Calculated from premium over official rate (zero).</t>
        </r>
      </text>
    </comment>
    <comment ref="CP151" authorId="0">
      <text>
        <r>
          <rPr>
            <b/>
            <sz val="8"/>
            <color indexed="81"/>
            <rFont val="Tahoma"/>
            <family val="2"/>
          </rPr>
          <t>Kurt Schuler:</t>
        </r>
        <r>
          <rPr>
            <sz val="8"/>
            <color indexed="81"/>
            <rFont val="Tahoma"/>
            <family val="2"/>
          </rPr>
          <t xml:space="preserve"> Calculated from premium over official rate (zero).</t>
        </r>
      </text>
    </comment>
    <comment ref="CQ151" authorId="0">
      <text>
        <r>
          <rPr>
            <b/>
            <sz val="8"/>
            <color indexed="81"/>
            <rFont val="Tahoma"/>
            <family val="2"/>
          </rPr>
          <t>Kurt Schuler:</t>
        </r>
        <r>
          <rPr>
            <sz val="8"/>
            <color indexed="81"/>
            <rFont val="Tahoma"/>
            <family val="2"/>
          </rPr>
          <t xml:space="preserve"> Calculated from premium over official rate (zero).</t>
        </r>
      </text>
    </comment>
    <comment ref="HM151"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51" authorId="0">
      <text>
        <r>
          <rPr>
            <b/>
            <sz val="8"/>
            <color indexed="81"/>
            <rFont val="Tahoma"/>
            <family val="2"/>
          </rPr>
          <t>Kurt Schuler:</t>
        </r>
        <r>
          <rPr>
            <sz val="8"/>
            <color indexed="81"/>
            <rFont val="Tahoma"/>
            <family val="2"/>
          </rPr>
          <t xml:space="preserve"> Calculated from premium over official rate (zero).</t>
        </r>
      </text>
    </comment>
    <comment ref="BC152" authorId="0">
      <text>
        <r>
          <rPr>
            <b/>
            <sz val="8"/>
            <color indexed="81"/>
            <rFont val="Tahoma"/>
            <family val="2"/>
          </rPr>
          <t>Kurt Schuler:</t>
        </r>
        <r>
          <rPr>
            <sz val="8"/>
            <color indexed="81"/>
            <rFont val="Tahoma"/>
            <family val="2"/>
          </rPr>
          <t xml:space="preserve"> Calculated from premium over official rate (zero).</t>
        </r>
      </text>
    </comment>
    <comment ref="BJ152" authorId="0">
      <text>
        <r>
          <rPr>
            <b/>
            <sz val="8"/>
            <color indexed="81"/>
            <rFont val="Tahoma"/>
            <family val="2"/>
          </rPr>
          <t>Kurt Schuler:</t>
        </r>
        <r>
          <rPr>
            <sz val="8"/>
            <color indexed="81"/>
            <rFont val="Tahoma"/>
            <family val="2"/>
          </rPr>
          <t xml:space="preserve"> Calculated from premium over official rate (zero).</t>
        </r>
      </text>
    </comment>
    <comment ref="CP152" authorId="0">
      <text>
        <r>
          <rPr>
            <b/>
            <sz val="8"/>
            <color indexed="81"/>
            <rFont val="Tahoma"/>
            <family val="2"/>
          </rPr>
          <t>Kurt Schuler:</t>
        </r>
        <r>
          <rPr>
            <sz val="8"/>
            <color indexed="81"/>
            <rFont val="Tahoma"/>
            <family val="2"/>
          </rPr>
          <t xml:space="preserve"> Calculated from premium over official rate (zero).</t>
        </r>
      </text>
    </comment>
    <comment ref="CQ152" authorId="0">
      <text>
        <r>
          <rPr>
            <b/>
            <sz val="8"/>
            <color indexed="81"/>
            <rFont val="Tahoma"/>
            <family val="2"/>
          </rPr>
          <t>Kurt Schuler:</t>
        </r>
        <r>
          <rPr>
            <sz val="8"/>
            <color indexed="81"/>
            <rFont val="Tahoma"/>
            <family val="2"/>
          </rPr>
          <t xml:space="preserve"> Calculated from premium over official rate (zero).</t>
        </r>
      </text>
    </comment>
    <comment ref="HM152"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52" authorId="0">
      <text>
        <r>
          <rPr>
            <b/>
            <sz val="8"/>
            <color indexed="81"/>
            <rFont val="Tahoma"/>
            <family val="2"/>
          </rPr>
          <t>Kurt Schuler:</t>
        </r>
        <r>
          <rPr>
            <sz val="8"/>
            <color indexed="81"/>
            <rFont val="Tahoma"/>
            <family val="2"/>
          </rPr>
          <t xml:space="preserve"> Calculated from premium over official rate (zero).</t>
        </r>
      </text>
    </comment>
    <comment ref="BC153" authorId="0">
      <text>
        <r>
          <rPr>
            <b/>
            <sz val="8"/>
            <color indexed="81"/>
            <rFont val="Tahoma"/>
            <family val="2"/>
          </rPr>
          <t>Kurt Schuler:</t>
        </r>
        <r>
          <rPr>
            <sz val="8"/>
            <color indexed="81"/>
            <rFont val="Tahoma"/>
            <family val="2"/>
          </rPr>
          <t xml:space="preserve"> Calculated from premium over official rate (zero).</t>
        </r>
      </text>
    </comment>
    <comment ref="BJ153" authorId="0">
      <text>
        <r>
          <rPr>
            <b/>
            <sz val="8"/>
            <color indexed="81"/>
            <rFont val="Tahoma"/>
            <family val="2"/>
          </rPr>
          <t>Kurt Schuler:</t>
        </r>
        <r>
          <rPr>
            <sz val="8"/>
            <color indexed="81"/>
            <rFont val="Tahoma"/>
            <family val="2"/>
          </rPr>
          <t xml:space="preserve"> Calculated from premium over official rate (zero).</t>
        </r>
      </text>
    </comment>
    <comment ref="CQ153" authorId="0">
      <text>
        <r>
          <rPr>
            <b/>
            <sz val="8"/>
            <color indexed="81"/>
            <rFont val="Tahoma"/>
            <family val="2"/>
          </rPr>
          <t>Kurt Schuler:</t>
        </r>
        <r>
          <rPr>
            <sz val="8"/>
            <color indexed="81"/>
            <rFont val="Tahoma"/>
            <family val="2"/>
          </rPr>
          <t xml:space="preserve"> Calculated from premium over official rate (zero).</t>
        </r>
      </text>
    </comment>
    <comment ref="HM153"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53" authorId="0">
      <text>
        <r>
          <rPr>
            <b/>
            <sz val="8"/>
            <color indexed="81"/>
            <rFont val="Tahoma"/>
            <family val="2"/>
          </rPr>
          <t>Kurt Schuler:</t>
        </r>
        <r>
          <rPr>
            <sz val="8"/>
            <color indexed="81"/>
            <rFont val="Tahoma"/>
            <family val="2"/>
          </rPr>
          <t xml:space="preserve"> Calculated from premium over official rate (zero).</t>
        </r>
      </text>
    </comment>
    <comment ref="BC154" authorId="0">
      <text>
        <r>
          <rPr>
            <b/>
            <sz val="8"/>
            <color indexed="81"/>
            <rFont val="Tahoma"/>
            <family val="2"/>
          </rPr>
          <t>Kurt Schuler:</t>
        </r>
        <r>
          <rPr>
            <sz val="8"/>
            <color indexed="81"/>
            <rFont val="Tahoma"/>
            <family val="2"/>
          </rPr>
          <t xml:space="preserve"> Calculated from premium over official rate (zero).</t>
        </r>
      </text>
    </comment>
    <comment ref="BJ154" authorId="0">
      <text>
        <r>
          <rPr>
            <b/>
            <sz val="8"/>
            <color indexed="81"/>
            <rFont val="Tahoma"/>
            <family val="2"/>
          </rPr>
          <t>Kurt Schuler:</t>
        </r>
        <r>
          <rPr>
            <sz val="8"/>
            <color indexed="81"/>
            <rFont val="Tahoma"/>
            <family val="2"/>
          </rPr>
          <t xml:space="preserve"> Calculated from premium over official rate (zero).</t>
        </r>
      </text>
    </comment>
    <comment ref="CQ154" authorId="0">
      <text>
        <r>
          <rPr>
            <b/>
            <sz val="8"/>
            <color indexed="81"/>
            <rFont val="Tahoma"/>
            <family val="2"/>
          </rPr>
          <t>Kurt Schuler:</t>
        </r>
        <r>
          <rPr>
            <sz val="8"/>
            <color indexed="81"/>
            <rFont val="Tahoma"/>
            <family val="2"/>
          </rPr>
          <t xml:space="preserve"> Calculated from premium over official rate (zero).</t>
        </r>
      </text>
    </comment>
    <comment ref="HM154"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54" authorId="0">
      <text>
        <r>
          <rPr>
            <b/>
            <sz val="8"/>
            <color indexed="81"/>
            <rFont val="Tahoma"/>
            <family val="2"/>
          </rPr>
          <t>Kurt Schuler:</t>
        </r>
        <r>
          <rPr>
            <sz val="8"/>
            <color indexed="81"/>
            <rFont val="Tahoma"/>
            <family val="2"/>
          </rPr>
          <t xml:space="preserve"> Calculated from premium over official rate (zero).</t>
        </r>
      </text>
    </comment>
    <comment ref="BC155" authorId="0">
      <text>
        <r>
          <rPr>
            <b/>
            <sz val="8"/>
            <color indexed="81"/>
            <rFont val="Tahoma"/>
            <family val="2"/>
          </rPr>
          <t>Kurt Schuler:</t>
        </r>
        <r>
          <rPr>
            <sz val="8"/>
            <color indexed="81"/>
            <rFont val="Tahoma"/>
            <family val="2"/>
          </rPr>
          <t xml:space="preserve"> Calculated from premium over official rate (zero).</t>
        </r>
      </text>
    </comment>
    <comment ref="BJ155" authorId="0">
      <text>
        <r>
          <rPr>
            <b/>
            <sz val="8"/>
            <color indexed="81"/>
            <rFont val="Tahoma"/>
            <family val="2"/>
          </rPr>
          <t>Kurt Schuler:</t>
        </r>
        <r>
          <rPr>
            <sz val="8"/>
            <color indexed="81"/>
            <rFont val="Tahoma"/>
            <family val="2"/>
          </rPr>
          <t xml:space="preserve"> Calculated from premium over official rate (zero).</t>
        </r>
      </text>
    </comment>
    <comment ref="CP155" authorId="0">
      <text>
        <r>
          <rPr>
            <b/>
            <sz val="8"/>
            <color indexed="81"/>
            <rFont val="Tahoma"/>
            <family val="2"/>
          </rPr>
          <t>Kurt Schuler:</t>
        </r>
        <r>
          <rPr>
            <sz val="8"/>
            <color indexed="81"/>
            <rFont val="Tahoma"/>
            <family val="2"/>
          </rPr>
          <t xml:space="preserve"> Premium of 10-15% in the second half of 1958; the month is my guess
</t>
        </r>
      </text>
    </comment>
    <comment ref="CQ155" authorId="0">
      <text>
        <r>
          <rPr>
            <b/>
            <sz val="8"/>
            <color indexed="81"/>
            <rFont val="Tahoma"/>
            <family val="2"/>
          </rPr>
          <t>Kurt Schuler:</t>
        </r>
        <r>
          <rPr>
            <sz val="8"/>
            <color indexed="81"/>
            <rFont val="Tahoma"/>
            <family val="2"/>
          </rPr>
          <t xml:space="preserve"> Calculated from premium over official rate (zero).</t>
        </r>
      </text>
    </comment>
    <comment ref="HM155"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55" authorId="0">
      <text>
        <r>
          <rPr>
            <b/>
            <sz val="8"/>
            <color indexed="81"/>
            <rFont val="Tahoma"/>
            <family val="2"/>
          </rPr>
          <t>Kurt Schuler:</t>
        </r>
        <r>
          <rPr>
            <sz val="8"/>
            <color indexed="81"/>
            <rFont val="Tahoma"/>
            <family val="2"/>
          </rPr>
          <t xml:space="preserve"> Calculated from premium over official rate (zero).</t>
        </r>
      </text>
    </comment>
    <comment ref="BC156" authorId="0">
      <text>
        <r>
          <rPr>
            <b/>
            <sz val="8"/>
            <color indexed="81"/>
            <rFont val="Tahoma"/>
            <family val="2"/>
          </rPr>
          <t>Kurt Schuler:</t>
        </r>
        <r>
          <rPr>
            <sz val="8"/>
            <color indexed="81"/>
            <rFont val="Tahoma"/>
            <family val="2"/>
          </rPr>
          <t xml:space="preserve"> Calculated from premium over official rate (zero).</t>
        </r>
      </text>
    </comment>
    <comment ref="BJ156" authorId="0">
      <text>
        <r>
          <rPr>
            <b/>
            <sz val="8"/>
            <color indexed="81"/>
            <rFont val="Tahoma"/>
            <family val="2"/>
          </rPr>
          <t>Kurt Schuler:</t>
        </r>
        <r>
          <rPr>
            <sz val="8"/>
            <color indexed="81"/>
            <rFont val="Tahoma"/>
            <family val="2"/>
          </rPr>
          <t xml:space="preserve"> Calculated from premium over official rate (zero).</t>
        </r>
      </text>
    </comment>
    <comment ref="CQ156" authorId="0">
      <text>
        <r>
          <rPr>
            <b/>
            <sz val="8"/>
            <color indexed="81"/>
            <rFont val="Tahoma"/>
            <family val="2"/>
          </rPr>
          <t>Kurt Schuler:</t>
        </r>
        <r>
          <rPr>
            <sz val="8"/>
            <color indexed="81"/>
            <rFont val="Tahoma"/>
            <family val="2"/>
          </rPr>
          <t xml:space="preserve"> Calculated from premium over official rate (zero).</t>
        </r>
      </text>
    </comment>
    <comment ref="HM156" authorId="0">
      <text>
        <r>
          <rPr>
            <b/>
            <sz val="8"/>
            <color indexed="81"/>
            <rFont val="Tahoma"/>
            <family val="2"/>
          </rPr>
          <t>Kurt Schuler:</t>
        </r>
        <r>
          <rPr>
            <sz val="8"/>
            <color indexed="81"/>
            <rFont val="Tahoma"/>
            <family val="2"/>
          </rPr>
          <t xml:space="preserve"> Tunisia was in a currency union with Algeria through 3 November 1958, so the parallel market rates up to then are simply those for Algeria. Tunisian law defined a Tunisian franc that in principle was separate from the Algerian franc, but the two countries had a common monetary authority.</t>
        </r>
      </text>
    </comment>
    <comment ref="IA156" authorId="0">
      <text>
        <r>
          <rPr>
            <b/>
            <sz val="8"/>
            <color indexed="81"/>
            <rFont val="Tahoma"/>
            <family val="2"/>
          </rPr>
          <t>Kurt Schuler:</t>
        </r>
        <r>
          <rPr>
            <sz val="8"/>
            <color indexed="81"/>
            <rFont val="Tahoma"/>
            <family val="2"/>
          </rPr>
          <t xml:space="preserve"> Calculated from premium over official rate (zero).</t>
        </r>
      </text>
    </comment>
    <comment ref="BC157" authorId="0">
      <text>
        <r>
          <rPr>
            <b/>
            <sz val="8"/>
            <color indexed="81"/>
            <rFont val="Tahoma"/>
            <family val="2"/>
          </rPr>
          <t>Kurt Schuler:</t>
        </r>
        <r>
          <rPr>
            <sz val="8"/>
            <color indexed="81"/>
            <rFont val="Tahoma"/>
            <family val="2"/>
          </rPr>
          <t xml:space="preserve"> Calculated from premium over official rate (zero).</t>
        </r>
      </text>
    </comment>
    <comment ref="BJ157" authorId="0">
      <text>
        <r>
          <rPr>
            <b/>
            <sz val="8"/>
            <color indexed="81"/>
            <rFont val="Tahoma"/>
            <family val="2"/>
          </rPr>
          <t>Kurt Schuler:</t>
        </r>
        <r>
          <rPr>
            <sz val="8"/>
            <color indexed="81"/>
            <rFont val="Tahoma"/>
            <family val="2"/>
          </rPr>
          <t xml:space="preserve"> Calculated from premium over official rate (zero).</t>
        </r>
      </text>
    </comment>
    <comment ref="CQ157" authorId="0">
      <text>
        <r>
          <rPr>
            <b/>
            <sz val="8"/>
            <color indexed="81"/>
            <rFont val="Tahoma"/>
            <family val="2"/>
          </rPr>
          <t>Kurt Schuler:</t>
        </r>
        <r>
          <rPr>
            <sz val="8"/>
            <color indexed="81"/>
            <rFont val="Tahoma"/>
            <family val="2"/>
          </rPr>
          <t xml:space="preserve"> Calculated from premium over official rate (zero).</t>
        </r>
      </text>
    </comment>
    <comment ref="IA157" authorId="0">
      <text>
        <r>
          <rPr>
            <b/>
            <sz val="8"/>
            <color indexed="81"/>
            <rFont val="Tahoma"/>
            <family val="2"/>
          </rPr>
          <t>Kurt Schuler:</t>
        </r>
        <r>
          <rPr>
            <sz val="8"/>
            <color indexed="81"/>
            <rFont val="Tahoma"/>
            <family val="2"/>
          </rPr>
          <t xml:space="preserve"> Calculated from premium over official rate (zero).</t>
        </r>
      </text>
    </comment>
    <comment ref="BC158" authorId="0">
      <text>
        <r>
          <rPr>
            <b/>
            <sz val="8"/>
            <color indexed="81"/>
            <rFont val="Tahoma"/>
            <family val="2"/>
          </rPr>
          <t>Kurt Schuler:</t>
        </r>
        <r>
          <rPr>
            <sz val="8"/>
            <color indexed="81"/>
            <rFont val="Tahoma"/>
            <family val="2"/>
          </rPr>
          <t xml:space="preserve"> Calculated from premium over official rate (zero).</t>
        </r>
      </text>
    </comment>
    <comment ref="BJ158" authorId="0">
      <text>
        <r>
          <rPr>
            <b/>
            <sz val="8"/>
            <color indexed="81"/>
            <rFont val="Tahoma"/>
            <family val="2"/>
          </rPr>
          <t>Kurt Schuler:</t>
        </r>
        <r>
          <rPr>
            <sz val="8"/>
            <color indexed="81"/>
            <rFont val="Tahoma"/>
            <family val="2"/>
          </rPr>
          <t xml:space="preserve"> Calculated from premium over official rate (zero).</t>
        </r>
      </text>
    </comment>
    <comment ref="CQ158" authorId="0">
      <text>
        <r>
          <rPr>
            <b/>
            <sz val="8"/>
            <color indexed="81"/>
            <rFont val="Tahoma"/>
            <family val="2"/>
          </rPr>
          <t>Kurt Schuler:</t>
        </r>
        <r>
          <rPr>
            <sz val="8"/>
            <color indexed="81"/>
            <rFont val="Tahoma"/>
            <family val="2"/>
          </rPr>
          <t xml:space="preserve"> Calculated from premium over official rate (zero).</t>
        </r>
      </text>
    </comment>
    <comment ref="HB158" authorId="0">
      <text>
        <r>
          <rPr>
            <b/>
            <sz val="8"/>
            <color indexed="81"/>
            <rFont val="Tahoma"/>
            <family val="2"/>
          </rPr>
          <t xml:space="preserve">Kurt Schuler: </t>
        </r>
        <r>
          <rPr>
            <sz val="8"/>
            <color indexed="81"/>
            <rFont val="Tahoma"/>
            <family val="2"/>
          </rPr>
          <t>Slight differences among different editions of Pick's Currency Yearbook</t>
        </r>
      </text>
    </comment>
    <comment ref="IA158" authorId="0">
      <text>
        <r>
          <rPr>
            <b/>
            <sz val="8"/>
            <color indexed="81"/>
            <rFont val="Tahoma"/>
            <family val="2"/>
          </rPr>
          <t>Kurt Schuler:</t>
        </r>
        <r>
          <rPr>
            <sz val="8"/>
            <color indexed="81"/>
            <rFont val="Tahoma"/>
            <family val="2"/>
          </rPr>
          <t xml:space="preserve"> Calculated from premium over official rate (zero).</t>
        </r>
      </text>
    </comment>
    <comment ref="AI159" authorId="0">
      <text>
        <r>
          <rPr>
            <b/>
            <sz val="8"/>
            <color indexed="81"/>
            <rFont val="Tahoma"/>
            <family val="2"/>
          </rPr>
          <t>Kurt Schuler:</t>
        </r>
        <r>
          <rPr>
            <sz val="8"/>
            <color indexed="81"/>
            <rFont val="Tahoma"/>
            <family val="2"/>
          </rPr>
          <t xml:space="preserve"> Burundi, Congo-Kinshasa, and Rwanda were in a currency union until 21 September 1960. Then Burundi and Rwanda continued in a currency union through 18 May 1964.</t>
        </r>
      </text>
    </comment>
    <comment ref="AX159" authorId="0">
      <text>
        <r>
          <rPr>
            <b/>
            <sz val="8"/>
            <color indexed="81"/>
            <rFont val="Tahoma"/>
            <family val="2"/>
          </rPr>
          <t xml:space="preserve">Kurt Schuler: </t>
        </r>
        <r>
          <rPr>
            <sz val="8"/>
            <color indexed="81"/>
            <rFont val="Tahoma"/>
            <family val="2"/>
          </rPr>
          <t>Burundi, Congo-Kinshasa, and Rwanda were in a currency union until 21 September 1960.</t>
        </r>
      </text>
    </comment>
    <comment ref="BJ159" authorId="0">
      <text>
        <r>
          <rPr>
            <b/>
            <sz val="8"/>
            <color indexed="81"/>
            <rFont val="Tahoma"/>
            <family val="2"/>
          </rPr>
          <t>Kurt Schuler:</t>
        </r>
        <r>
          <rPr>
            <sz val="8"/>
            <color indexed="81"/>
            <rFont val="Tahoma"/>
            <family val="2"/>
          </rPr>
          <t xml:space="preserve"> Calculated from premium over official rate (zero).</t>
        </r>
      </text>
    </comment>
    <comment ref="CQ159" authorId="0">
      <text>
        <r>
          <rPr>
            <b/>
            <sz val="8"/>
            <color indexed="81"/>
            <rFont val="Tahoma"/>
            <family val="2"/>
          </rPr>
          <t>Kurt Schuler:</t>
        </r>
        <r>
          <rPr>
            <sz val="8"/>
            <color indexed="81"/>
            <rFont val="Tahoma"/>
            <family val="2"/>
          </rPr>
          <t xml:space="preserve"> Calculated from premium over official rate (zero).</t>
        </r>
      </text>
    </comment>
    <comment ref="FY159" authorId="0">
      <text>
        <r>
          <rPr>
            <b/>
            <sz val="8"/>
            <color indexed="81"/>
            <rFont val="Tahoma"/>
            <family val="2"/>
          </rPr>
          <t>Kurt Schuler:</t>
        </r>
        <r>
          <rPr>
            <sz val="8"/>
            <color indexed="81"/>
            <rFont val="Tahoma"/>
            <family val="2"/>
          </rPr>
          <t xml:space="preserve"> Burundi, Congo-Kinshasa, and Rwanda were in a currency union until 21 September 1960. Then Burundi and Rwanda continued in a currency union through 18 May 1964.</t>
        </r>
      </text>
    </comment>
    <comment ref="IA159" authorId="0">
      <text>
        <r>
          <rPr>
            <b/>
            <sz val="8"/>
            <color indexed="81"/>
            <rFont val="Tahoma"/>
            <family val="2"/>
          </rPr>
          <t>Kurt Schuler:</t>
        </r>
        <r>
          <rPr>
            <sz val="8"/>
            <color indexed="81"/>
            <rFont val="Tahoma"/>
            <family val="2"/>
          </rPr>
          <t xml:space="preserve"> Calculated from premium over official rate (zero).</t>
        </r>
      </text>
    </comment>
    <comment ref="BJ160" authorId="0">
      <text>
        <r>
          <rPr>
            <b/>
            <sz val="8"/>
            <color indexed="81"/>
            <rFont val="Tahoma"/>
            <family val="2"/>
          </rPr>
          <t>Kurt Schuler:</t>
        </r>
        <r>
          <rPr>
            <sz val="8"/>
            <color indexed="81"/>
            <rFont val="Tahoma"/>
            <family val="2"/>
          </rPr>
          <t xml:space="preserve"> Calculated from premium over official rate (zero).</t>
        </r>
      </text>
    </comment>
    <comment ref="CQ160" authorId="0">
      <text>
        <r>
          <rPr>
            <b/>
            <sz val="8"/>
            <color indexed="81"/>
            <rFont val="Tahoma"/>
            <family val="2"/>
          </rPr>
          <t>Kurt Schuler:</t>
        </r>
        <r>
          <rPr>
            <sz val="8"/>
            <color indexed="81"/>
            <rFont val="Tahoma"/>
            <family val="2"/>
          </rPr>
          <t xml:space="preserve"> Calculated from premium over official rate (zero).</t>
        </r>
      </text>
    </comment>
    <comment ref="IA160" authorId="0">
      <text>
        <r>
          <rPr>
            <b/>
            <sz val="8"/>
            <color indexed="81"/>
            <rFont val="Tahoma"/>
            <family val="2"/>
          </rPr>
          <t>Kurt Schuler:</t>
        </r>
        <r>
          <rPr>
            <sz val="8"/>
            <color indexed="81"/>
            <rFont val="Tahoma"/>
            <family val="2"/>
          </rPr>
          <t xml:space="preserve"> Calculated from premium over official rate (zero).</t>
        </r>
      </text>
    </comment>
    <comment ref="BJ161" authorId="0">
      <text>
        <r>
          <rPr>
            <b/>
            <sz val="8"/>
            <color indexed="81"/>
            <rFont val="Tahoma"/>
            <family val="2"/>
          </rPr>
          <t>Kurt Schuler:</t>
        </r>
        <r>
          <rPr>
            <sz val="8"/>
            <color indexed="81"/>
            <rFont val="Tahoma"/>
            <family val="2"/>
          </rPr>
          <t xml:space="preserve"> Calculated from premium over official rate (zero).</t>
        </r>
      </text>
    </comment>
    <comment ref="BM161" authorId="0">
      <text>
        <r>
          <rPr>
            <b/>
            <sz val="8"/>
            <color indexed="81"/>
            <rFont val="Tahoma"/>
            <family val="2"/>
          </rPr>
          <t>Kurt Schuler:</t>
        </r>
        <r>
          <rPr>
            <sz val="8"/>
            <color indexed="81"/>
            <rFont val="Tahoma"/>
            <family val="2"/>
          </rPr>
          <t xml:space="preserve"> 15-20% premium on gold
</t>
        </r>
      </text>
    </comment>
    <comment ref="BQ161" authorId="0">
      <text>
        <r>
          <rPr>
            <b/>
            <sz val="8"/>
            <color indexed="81"/>
            <rFont val="Tahoma"/>
            <family val="2"/>
          </rPr>
          <t>Kurt Schuler:</t>
        </r>
        <r>
          <rPr>
            <sz val="8"/>
            <color indexed="81"/>
            <rFont val="Tahoma"/>
            <family val="2"/>
          </rPr>
          <t xml:space="preserve"> 2.58-2.65
</t>
        </r>
      </text>
    </comment>
    <comment ref="CQ161" authorId="0">
      <text>
        <r>
          <rPr>
            <b/>
            <sz val="8"/>
            <color indexed="81"/>
            <rFont val="Tahoma"/>
            <family val="2"/>
          </rPr>
          <t>Kurt Schuler:</t>
        </r>
        <r>
          <rPr>
            <sz val="8"/>
            <color indexed="81"/>
            <rFont val="Tahoma"/>
            <family val="2"/>
          </rPr>
          <t xml:space="preserve"> Calculated from premium over official rate (zero).</t>
        </r>
      </text>
    </comment>
    <comment ref="GV161" authorId="0">
      <text>
        <r>
          <rPr>
            <b/>
            <sz val="8"/>
            <color indexed="81"/>
            <rFont val="Tahoma"/>
            <family val="2"/>
          </rPr>
          <t>Kurt Schuler:</t>
        </r>
        <r>
          <rPr>
            <sz val="8"/>
            <color indexed="81"/>
            <rFont val="Tahoma"/>
            <family val="2"/>
          </rPr>
          <t xml:space="preserve"> US$1 = 2.15-2.25 Sudanese pounds of the period
</t>
        </r>
      </text>
    </comment>
    <comment ref="IA161" authorId="0">
      <text>
        <r>
          <rPr>
            <b/>
            <sz val="8"/>
            <color indexed="81"/>
            <rFont val="Tahoma"/>
            <family val="2"/>
          </rPr>
          <t>Kurt Schuler:</t>
        </r>
        <r>
          <rPr>
            <sz val="8"/>
            <color indexed="81"/>
            <rFont val="Tahoma"/>
            <family val="2"/>
          </rPr>
          <t xml:space="preserve"> Calculated from premium over official rate (zero).</t>
        </r>
      </text>
    </comment>
    <comment ref="BJ162" authorId="0">
      <text>
        <r>
          <rPr>
            <b/>
            <sz val="8"/>
            <color indexed="81"/>
            <rFont val="Tahoma"/>
            <family val="2"/>
          </rPr>
          <t>Kurt Schuler:</t>
        </r>
        <r>
          <rPr>
            <sz val="8"/>
            <color indexed="81"/>
            <rFont val="Tahoma"/>
            <family val="2"/>
          </rPr>
          <t xml:space="preserve"> Calculated from premium over official rate (zero).</t>
        </r>
      </text>
    </comment>
    <comment ref="CQ162" authorId="0">
      <text>
        <r>
          <rPr>
            <b/>
            <sz val="8"/>
            <color indexed="81"/>
            <rFont val="Tahoma"/>
            <family val="2"/>
          </rPr>
          <t>Kurt Schuler:</t>
        </r>
        <r>
          <rPr>
            <sz val="8"/>
            <color indexed="81"/>
            <rFont val="Tahoma"/>
            <family val="2"/>
          </rPr>
          <t xml:space="preserve"> Calculated from premium over official rate (zero).</t>
        </r>
      </text>
    </comment>
    <comment ref="IA162" authorId="0">
      <text>
        <r>
          <rPr>
            <b/>
            <sz val="8"/>
            <color indexed="81"/>
            <rFont val="Tahoma"/>
            <family val="2"/>
          </rPr>
          <t>Kurt Schuler:</t>
        </r>
        <r>
          <rPr>
            <sz val="8"/>
            <color indexed="81"/>
            <rFont val="Tahoma"/>
            <family val="2"/>
          </rPr>
          <t xml:space="preserve"> Calculated from premium over official rate (zero).</t>
        </r>
      </text>
    </comment>
    <comment ref="BJ163" authorId="0">
      <text>
        <r>
          <rPr>
            <b/>
            <sz val="8"/>
            <color indexed="81"/>
            <rFont val="Tahoma"/>
            <family val="2"/>
          </rPr>
          <t>Kurt Schuler:</t>
        </r>
        <r>
          <rPr>
            <sz val="8"/>
            <color indexed="81"/>
            <rFont val="Tahoma"/>
            <family val="2"/>
          </rPr>
          <t xml:space="preserve"> Calculated from premium over official rate (zero).</t>
        </r>
      </text>
    </comment>
    <comment ref="CQ163" authorId="0">
      <text>
        <r>
          <rPr>
            <b/>
            <sz val="8"/>
            <color indexed="81"/>
            <rFont val="Tahoma"/>
            <family val="2"/>
          </rPr>
          <t>Kurt Schuler:</t>
        </r>
        <r>
          <rPr>
            <sz val="8"/>
            <color indexed="81"/>
            <rFont val="Tahoma"/>
            <family val="2"/>
          </rPr>
          <t xml:space="preserve"> Calculated from premium over official rate (zero).</t>
        </r>
      </text>
    </comment>
    <comment ref="IA163" authorId="0">
      <text>
        <r>
          <rPr>
            <b/>
            <sz val="8"/>
            <color indexed="81"/>
            <rFont val="Tahoma"/>
            <family val="2"/>
          </rPr>
          <t>Kurt Schuler:</t>
        </r>
        <r>
          <rPr>
            <sz val="8"/>
            <color indexed="81"/>
            <rFont val="Tahoma"/>
            <family val="2"/>
          </rPr>
          <t xml:space="preserve"> Calculated from premium over official rate (zero).</t>
        </r>
      </text>
    </comment>
    <comment ref="BJ164" authorId="0">
      <text>
        <r>
          <rPr>
            <b/>
            <sz val="8"/>
            <color indexed="81"/>
            <rFont val="Tahoma"/>
            <family val="2"/>
          </rPr>
          <t>Kurt Schuler:</t>
        </r>
        <r>
          <rPr>
            <sz val="8"/>
            <color indexed="81"/>
            <rFont val="Tahoma"/>
            <family val="2"/>
          </rPr>
          <t xml:space="preserve"> Calculated from premium over official rate (zero).</t>
        </r>
      </text>
    </comment>
    <comment ref="CQ164" authorId="0">
      <text>
        <r>
          <rPr>
            <b/>
            <sz val="8"/>
            <color indexed="81"/>
            <rFont val="Tahoma"/>
            <family val="2"/>
          </rPr>
          <t>Kurt Schuler:</t>
        </r>
        <r>
          <rPr>
            <sz val="8"/>
            <color indexed="81"/>
            <rFont val="Tahoma"/>
            <family val="2"/>
          </rPr>
          <t xml:space="preserve"> Calculated from premium over official rate (zero).</t>
        </r>
      </text>
    </comment>
    <comment ref="IA164" authorId="0">
      <text>
        <r>
          <rPr>
            <b/>
            <sz val="8"/>
            <color indexed="81"/>
            <rFont val="Tahoma"/>
            <family val="2"/>
          </rPr>
          <t>Kurt Schuler:</t>
        </r>
        <r>
          <rPr>
            <sz val="8"/>
            <color indexed="81"/>
            <rFont val="Tahoma"/>
            <family val="2"/>
          </rPr>
          <t xml:space="preserve"> Calculated from premium over official rate (zero).</t>
        </r>
      </text>
    </comment>
    <comment ref="BJ165" authorId="0">
      <text>
        <r>
          <rPr>
            <b/>
            <sz val="8"/>
            <color indexed="81"/>
            <rFont val="Tahoma"/>
            <family val="2"/>
          </rPr>
          <t>Kurt Schuler:</t>
        </r>
        <r>
          <rPr>
            <sz val="8"/>
            <color indexed="81"/>
            <rFont val="Tahoma"/>
            <family val="2"/>
          </rPr>
          <t xml:space="preserve"> Calculated from premium over official rate (zero).</t>
        </r>
      </text>
    </comment>
    <comment ref="CQ165" authorId="0">
      <text>
        <r>
          <rPr>
            <b/>
            <sz val="8"/>
            <color indexed="81"/>
            <rFont val="Tahoma"/>
            <family val="2"/>
          </rPr>
          <t>Kurt Schuler:</t>
        </r>
        <r>
          <rPr>
            <sz val="8"/>
            <color indexed="81"/>
            <rFont val="Tahoma"/>
            <family val="2"/>
          </rPr>
          <t xml:space="preserve"> Calculated from premium over official rate (zero).</t>
        </r>
      </text>
    </comment>
    <comment ref="IA165" authorId="0">
      <text>
        <r>
          <rPr>
            <b/>
            <sz val="8"/>
            <color indexed="81"/>
            <rFont val="Tahoma"/>
            <family val="2"/>
          </rPr>
          <t>Kurt Schuler:</t>
        </r>
        <r>
          <rPr>
            <sz val="8"/>
            <color indexed="81"/>
            <rFont val="Tahoma"/>
            <family val="2"/>
          </rPr>
          <t xml:space="preserve"> Calculated from premium over official rate (zero).</t>
        </r>
      </text>
    </comment>
    <comment ref="BJ166" authorId="0">
      <text>
        <r>
          <rPr>
            <b/>
            <sz val="8"/>
            <color indexed="81"/>
            <rFont val="Tahoma"/>
            <family val="2"/>
          </rPr>
          <t>Kurt Schuler:</t>
        </r>
        <r>
          <rPr>
            <sz val="8"/>
            <color indexed="81"/>
            <rFont val="Tahoma"/>
            <family val="2"/>
          </rPr>
          <t xml:space="preserve"> Calculated from premium over official rate (zero).</t>
        </r>
      </text>
    </comment>
    <comment ref="CQ166" authorId="0">
      <text>
        <r>
          <rPr>
            <b/>
            <sz val="8"/>
            <color indexed="81"/>
            <rFont val="Tahoma"/>
            <family val="2"/>
          </rPr>
          <t>Kurt Schuler:</t>
        </r>
        <r>
          <rPr>
            <sz val="8"/>
            <color indexed="81"/>
            <rFont val="Tahoma"/>
            <family val="2"/>
          </rPr>
          <t xml:space="preserve"> Calculated from premium over official rate (zero).</t>
        </r>
      </text>
    </comment>
    <comment ref="IA166" authorId="0">
      <text>
        <r>
          <rPr>
            <b/>
            <sz val="8"/>
            <color indexed="81"/>
            <rFont val="Tahoma"/>
            <family val="2"/>
          </rPr>
          <t>Kurt Schuler:</t>
        </r>
        <r>
          <rPr>
            <sz val="8"/>
            <color indexed="81"/>
            <rFont val="Tahoma"/>
            <family val="2"/>
          </rPr>
          <t xml:space="preserve"> Calculated from premium over official rate (zero).</t>
        </r>
      </text>
    </comment>
    <comment ref="BJ167" authorId="0">
      <text>
        <r>
          <rPr>
            <b/>
            <sz val="8"/>
            <color indexed="81"/>
            <rFont val="Tahoma"/>
            <family val="2"/>
          </rPr>
          <t>Kurt Schuler:</t>
        </r>
        <r>
          <rPr>
            <sz val="8"/>
            <color indexed="81"/>
            <rFont val="Tahoma"/>
            <family val="2"/>
          </rPr>
          <t xml:space="preserve"> Calculated from premium over official rate (zero).</t>
        </r>
      </text>
    </comment>
    <comment ref="CQ167" authorId="0">
      <text>
        <r>
          <rPr>
            <b/>
            <sz val="8"/>
            <color indexed="81"/>
            <rFont val="Tahoma"/>
            <family val="2"/>
          </rPr>
          <t>Kurt Schuler:</t>
        </r>
        <r>
          <rPr>
            <sz val="8"/>
            <color indexed="81"/>
            <rFont val="Tahoma"/>
            <family val="2"/>
          </rPr>
          <t xml:space="preserve"> Calculated from premium over official rate (zero).</t>
        </r>
      </text>
    </comment>
    <comment ref="IA167" authorId="0">
      <text>
        <r>
          <rPr>
            <b/>
            <sz val="8"/>
            <color indexed="81"/>
            <rFont val="Tahoma"/>
            <family val="2"/>
          </rPr>
          <t>Kurt Schuler:</t>
        </r>
        <r>
          <rPr>
            <sz val="8"/>
            <color indexed="81"/>
            <rFont val="Tahoma"/>
            <family val="2"/>
          </rPr>
          <t xml:space="preserve"> Calculated from premium over official rate (zero).</t>
        </r>
      </text>
    </comment>
    <comment ref="BJ168" authorId="0">
      <text>
        <r>
          <rPr>
            <b/>
            <sz val="8"/>
            <color indexed="81"/>
            <rFont val="Tahoma"/>
            <family val="2"/>
          </rPr>
          <t>Kurt Schuler:</t>
        </r>
        <r>
          <rPr>
            <sz val="8"/>
            <color indexed="81"/>
            <rFont val="Tahoma"/>
            <family val="2"/>
          </rPr>
          <t xml:space="preserve"> Calculated from premium over official rate (zero).</t>
        </r>
      </text>
    </comment>
    <comment ref="CQ168" authorId="0">
      <text>
        <r>
          <rPr>
            <b/>
            <sz val="8"/>
            <color indexed="81"/>
            <rFont val="Tahoma"/>
            <family val="2"/>
          </rPr>
          <t>Kurt Schuler:</t>
        </r>
        <r>
          <rPr>
            <sz val="8"/>
            <color indexed="81"/>
            <rFont val="Tahoma"/>
            <family val="2"/>
          </rPr>
          <t xml:space="preserve"> Calculated from premium over official rate (zero).</t>
        </r>
      </text>
    </comment>
    <comment ref="IA168" authorId="0">
      <text>
        <r>
          <rPr>
            <b/>
            <sz val="8"/>
            <color indexed="81"/>
            <rFont val="Tahoma"/>
            <family val="2"/>
          </rPr>
          <t>Kurt Schuler:</t>
        </r>
        <r>
          <rPr>
            <sz val="8"/>
            <color indexed="81"/>
            <rFont val="Tahoma"/>
            <family val="2"/>
          </rPr>
          <t xml:space="preserve"> Calculated from premium over official rate (zero).</t>
        </r>
      </text>
    </comment>
    <comment ref="BJ169" authorId="0">
      <text>
        <r>
          <rPr>
            <b/>
            <sz val="8"/>
            <color indexed="81"/>
            <rFont val="Tahoma"/>
            <family val="2"/>
          </rPr>
          <t>Kurt Schuler:</t>
        </r>
        <r>
          <rPr>
            <sz val="8"/>
            <color indexed="81"/>
            <rFont val="Tahoma"/>
            <family val="2"/>
          </rPr>
          <t xml:space="preserve"> Calculated from premium over official rate (zero).</t>
        </r>
      </text>
    </comment>
    <comment ref="CQ169" authorId="0">
      <text>
        <r>
          <rPr>
            <b/>
            <sz val="8"/>
            <color indexed="81"/>
            <rFont val="Tahoma"/>
            <family val="2"/>
          </rPr>
          <t>Kurt Schuler:</t>
        </r>
        <r>
          <rPr>
            <sz val="8"/>
            <color indexed="81"/>
            <rFont val="Tahoma"/>
            <family val="2"/>
          </rPr>
          <t xml:space="preserve"> Calculated from premium over official rate (zero).</t>
        </r>
      </text>
    </comment>
    <comment ref="IA169" authorId="0">
      <text>
        <r>
          <rPr>
            <b/>
            <sz val="8"/>
            <color indexed="81"/>
            <rFont val="Tahoma"/>
            <family val="2"/>
          </rPr>
          <t>Kurt Schuler:</t>
        </r>
        <r>
          <rPr>
            <sz val="8"/>
            <color indexed="81"/>
            <rFont val="Tahoma"/>
            <family val="2"/>
          </rPr>
          <t xml:space="preserve"> Calculated from premium over official rate (zero).</t>
        </r>
      </text>
    </comment>
    <comment ref="CQ170" authorId="0">
      <text>
        <r>
          <rPr>
            <b/>
            <sz val="8"/>
            <color indexed="81"/>
            <rFont val="Tahoma"/>
            <family val="2"/>
          </rPr>
          <t>Kurt Schuler:</t>
        </r>
        <r>
          <rPr>
            <sz val="8"/>
            <color indexed="81"/>
            <rFont val="Tahoma"/>
            <family val="2"/>
          </rPr>
          <t xml:space="preserve"> Calculated from premium over official rate (zero).</t>
        </r>
      </text>
    </comment>
    <comment ref="HB170" authorId="0">
      <text>
        <r>
          <rPr>
            <b/>
            <sz val="8"/>
            <color indexed="81"/>
            <rFont val="Tahoma"/>
            <family val="2"/>
          </rPr>
          <t xml:space="preserve">Kurt Schuler: </t>
        </r>
        <r>
          <rPr>
            <sz val="8"/>
            <color indexed="81"/>
            <rFont val="Tahoma"/>
            <family val="2"/>
          </rPr>
          <t xml:space="preserve">Slight differences among different editions of </t>
        </r>
        <r>
          <rPr>
            <i/>
            <sz val="8"/>
            <color indexed="81"/>
            <rFont val="Tahoma"/>
            <family val="2"/>
          </rPr>
          <t>Pick's Currency Yearbook.</t>
        </r>
      </text>
    </comment>
    <comment ref="CQ171" authorId="0">
      <text>
        <r>
          <rPr>
            <b/>
            <sz val="8"/>
            <color indexed="81"/>
            <rFont val="Tahoma"/>
            <family val="2"/>
          </rPr>
          <t>Kurt Schuler:</t>
        </r>
        <r>
          <rPr>
            <sz val="8"/>
            <color indexed="81"/>
            <rFont val="Tahoma"/>
            <family val="2"/>
          </rPr>
          <t xml:space="preserve"> Calculated from premium over official rate (zero).</t>
        </r>
      </text>
    </comment>
    <comment ref="CQ172" authorId="0">
      <text>
        <r>
          <rPr>
            <b/>
            <sz val="8"/>
            <color indexed="81"/>
            <rFont val="Tahoma"/>
            <family val="2"/>
          </rPr>
          <t>Kurt Schuler:</t>
        </r>
        <r>
          <rPr>
            <sz val="8"/>
            <color indexed="81"/>
            <rFont val="Tahoma"/>
            <family val="2"/>
          </rPr>
          <t xml:space="preserve"> Calculated from premium over official rate (zero).</t>
        </r>
      </text>
    </comment>
    <comment ref="H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I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S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BI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BM173" authorId="0">
      <text>
        <r>
          <rPr>
            <b/>
            <sz val="8"/>
            <color indexed="81"/>
            <rFont val="Tahoma"/>
            <family val="2"/>
          </rPr>
          <t>Kurt Schuler:</t>
        </r>
        <r>
          <rPr>
            <sz val="8"/>
            <color indexed="81"/>
            <rFont val="Tahoma"/>
            <family val="2"/>
          </rPr>
          <t xml:space="preserve"> 12-15% premium on gold
</t>
        </r>
      </text>
    </comment>
    <comment ref="BQ173" authorId="0">
      <text>
        <r>
          <rPr>
            <b/>
            <sz val="8"/>
            <color indexed="81"/>
            <rFont val="Tahoma"/>
            <family val="2"/>
          </rPr>
          <t>Kurt Schuler:</t>
        </r>
        <r>
          <rPr>
            <sz val="8"/>
            <color indexed="81"/>
            <rFont val="Tahoma"/>
            <family val="2"/>
          </rPr>
          <t xml:space="preserve"> 2.60-2.68
</t>
        </r>
      </text>
    </comment>
    <comment ref="CD173" authorId="0">
      <text>
        <r>
          <rPr>
            <b/>
            <sz val="8"/>
            <color indexed="81"/>
            <rFont val="Tahoma"/>
            <family val="2"/>
          </rPr>
          <t>Kurt Schuler:</t>
        </r>
        <r>
          <rPr>
            <sz val="8"/>
            <color indexed="81"/>
            <rFont val="Tahoma"/>
            <family val="2"/>
          </rPr>
          <t xml:space="preserve"> 2.65-2.70 Ghana pounds = US$1
</t>
        </r>
      </text>
    </comment>
    <comment ref="CH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CM173" authorId="0">
      <text>
        <r>
          <rPr>
            <b/>
            <sz val="8"/>
            <color indexed="81"/>
            <rFont val="Tahoma"/>
            <family val="2"/>
          </rPr>
          <t>Kurt Schuler:</t>
        </r>
        <r>
          <rPr>
            <sz val="8"/>
            <color indexed="81"/>
            <rFont val="Tahoma"/>
            <family val="2"/>
          </rPr>
          <t xml:space="preserve"> 400-410 Guinea francs of the time per US dollar, or 4.00-4.10 converted</t>
        </r>
        <r>
          <rPr>
            <sz val="8"/>
            <color indexed="81"/>
            <rFont val="Tahoma"/>
            <family val="2"/>
          </rPr>
          <t xml:space="preserve">
</t>
        </r>
      </text>
    </comment>
    <comment ref="CP173" authorId="0">
      <text>
        <r>
          <rPr>
            <b/>
            <sz val="8"/>
            <color indexed="81"/>
            <rFont val="Tahoma"/>
            <family val="2"/>
          </rPr>
          <t>Kurt Schuler:</t>
        </r>
        <r>
          <rPr>
            <sz val="8"/>
            <color indexed="81"/>
            <rFont val="Tahoma"/>
            <family val="2"/>
          </rPr>
          <t xml:space="preserve"> Calculated from premium over official rate (5%).</t>
        </r>
        <r>
          <rPr>
            <sz val="8"/>
            <color indexed="81"/>
            <rFont val="Tahoma"/>
            <family val="2"/>
          </rPr>
          <t xml:space="preserve">
</t>
        </r>
      </text>
    </comment>
    <comment ref="CQ173" authorId="0">
      <text>
        <r>
          <rPr>
            <b/>
            <sz val="8"/>
            <color indexed="81"/>
            <rFont val="Tahoma"/>
            <family val="2"/>
          </rPr>
          <t>Kurt Schuler:</t>
        </r>
        <r>
          <rPr>
            <sz val="8"/>
            <color indexed="81"/>
            <rFont val="Tahoma"/>
            <family val="2"/>
          </rPr>
          <t xml:space="preserve"> Calculated from premium over official rate (zero).</t>
        </r>
      </text>
    </comment>
    <comment ref="EQ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EW173" authorId="0">
      <text>
        <r>
          <rPr>
            <b/>
            <sz val="8"/>
            <color indexed="81"/>
            <rFont val="Tahoma"/>
            <family val="2"/>
          </rPr>
          <t>Kurt Schuler:</t>
        </r>
        <r>
          <rPr>
            <sz val="8"/>
            <color indexed="81"/>
            <rFont val="Tahoma"/>
            <family val="2"/>
          </rPr>
          <t xml:space="preserve"> Calculated from premium over official rate (46%), rounded.</t>
        </r>
        <r>
          <rPr>
            <sz val="8"/>
            <color indexed="81"/>
            <rFont val="Tahoma"/>
            <family val="2"/>
          </rPr>
          <t xml:space="preserve">
</t>
        </r>
      </text>
    </comment>
    <comment ref="GA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GB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GD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HB173" authorId="0">
      <text>
        <r>
          <rPr>
            <b/>
            <sz val="8"/>
            <color indexed="81"/>
            <rFont val="Tahoma"/>
            <family val="2"/>
          </rPr>
          <t>Kurt Schuler:</t>
        </r>
        <r>
          <rPr>
            <sz val="8"/>
            <color indexed="81"/>
            <rFont val="Tahoma"/>
            <family val="2"/>
          </rPr>
          <t xml:space="preserve"> Calculated from premium over official rate (7.25%).</t>
        </r>
        <r>
          <rPr>
            <sz val="8"/>
            <color indexed="81"/>
            <rFont val="Tahoma"/>
            <family val="2"/>
          </rPr>
          <t xml:space="preserve">
</t>
        </r>
      </text>
    </comment>
    <comment ref="HL173"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CQ174" authorId="0">
      <text>
        <r>
          <rPr>
            <b/>
            <sz val="8"/>
            <color indexed="81"/>
            <rFont val="Tahoma"/>
            <family val="2"/>
          </rPr>
          <t>Kurt Schuler:</t>
        </r>
        <r>
          <rPr>
            <sz val="8"/>
            <color indexed="81"/>
            <rFont val="Tahoma"/>
            <family val="2"/>
          </rPr>
          <t xml:space="preserve"> Calculated from premium over official rate (zero).</t>
        </r>
      </text>
    </comment>
    <comment ref="CQ175" authorId="0">
      <text>
        <r>
          <rPr>
            <b/>
            <sz val="8"/>
            <color indexed="81"/>
            <rFont val="Tahoma"/>
            <family val="2"/>
          </rPr>
          <t>Kurt Schuler:</t>
        </r>
        <r>
          <rPr>
            <sz val="8"/>
            <color indexed="81"/>
            <rFont val="Tahoma"/>
            <family val="2"/>
          </rPr>
          <t xml:space="preserve"> Calculated from premium over official rate (zero).</t>
        </r>
      </text>
    </comment>
    <comment ref="CQ176" authorId="0">
      <text>
        <r>
          <rPr>
            <b/>
            <sz val="8"/>
            <color indexed="81"/>
            <rFont val="Tahoma"/>
            <family val="2"/>
          </rPr>
          <t>Kurt Schuler:</t>
        </r>
        <r>
          <rPr>
            <sz val="8"/>
            <color indexed="81"/>
            <rFont val="Tahoma"/>
            <family val="2"/>
          </rPr>
          <t xml:space="preserve"> Calculated from premium over official rate (zero).</t>
        </r>
      </text>
    </comment>
    <comment ref="CQ177" authorId="0">
      <text>
        <r>
          <rPr>
            <b/>
            <sz val="8"/>
            <color indexed="81"/>
            <rFont val="Tahoma"/>
            <family val="2"/>
          </rPr>
          <t>Kurt Schuler:</t>
        </r>
        <r>
          <rPr>
            <sz val="8"/>
            <color indexed="81"/>
            <rFont val="Tahoma"/>
            <family val="2"/>
          </rPr>
          <t xml:space="preserve"> Calculated from premium over official rate (zero).</t>
        </r>
      </text>
    </comment>
    <comment ref="CQ178" authorId="0">
      <text>
        <r>
          <rPr>
            <b/>
            <sz val="8"/>
            <color indexed="81"/>
            <rFont val="Tahoma"/>
            <family val="2"/>
          </rPr>
          <t>Kurt Schuler:</t>
        </r>
        <r>
          <rPr>
            <sz val="8"/>
            <color indexed="81"/>
            <rFont val="Tahoma"/>
            <family val="2"/>
          </rPr>
          <t xml:space="preserve"> Calculated from premium over official rate (zero).</t>
        </r>
      </text>
    </comment>
    <comment ref="CQ179" authorId="0">
      <text>
        <r>
          <rPr>
            <b/>
            <sz val="8"/>
            <color indexed="81"/>
            <rFont val="Tahoma"/>
            <family val="2"/>
          </rPr>
          <t>Kurt Schuler:</t>
        </r>
        <r>
          <rPr>
            <sz val="8"/>
            <color indexed="81"/>
            <rFont val="Tahoma"/>
            <family val="2"/>
          </rPr>
          <t xml:space="preserve"> Calculated from premium over official rate (zero).</t>
        </r>
      </text>
    </comment>
    <comment ref="CQ180" authorId="0">
      <text>
        <r>
          <rPr>
            <b/>
            <sz val="8"/>
            <color indexed="81"/>
            <rFont val="Tahoma"/>
            <family val="2"/>
          </rPr>
          <t>Kurt Schuler:</t>
        </r>
        <r>
          <rPr>
            <sz val="8"/>
            <color indexed="81"/>
            <rFont val="Tahoma"/>
            <family val="2"/>
          </rPr>
          <t xml:space="preserve"> Calculated from premium over official rate (zero).</t>
        </r>
      </text>
    </comment>
    <comment ref="CQ181" authorId="0">
      <text>
        <r>
          <rPr>
            <b/>
            <sz val="8"/>
            <color indexed="81"/>
            <rFont val="Tahoma"/>
            <family val="2"/>
          </rPr>
          <t>Kurt Schuler:</t>
        </r>
        <r>
          <rPr>
            <sz val="8"/>
            <color indexed="81"/>
            <rFont val="Tahoma"/>
            <family val="2"/>
          </rPr>
          <t xml:space="preserve"> Calculated from premium over official rate (zero).</t>
        </r>
      </text>
    </comment>
    <comment ref="CQ182" authorId="0">
      <text>
        <r>
          <rPr>
            <b/>
            <sz val="8"/>
            <color indexed="81"/>
            <rFont val="Tahoma"/>
            <family val="2"/>
          </rPr>
          <t>Kurt Schuler:</t>
        </r>
        <r>
          <rPr>
            <sz val="8"/>
            <color indexed="81"/>
            <rFont val="Tahoma"/>
            <family val="2"/>
          </rPr>
          <t xml:space="preserve"> Calculated from premium over official rate (zero).</t>
        </r>
      </text>
    </comment>
    <comment ref="HB182" authorId="0">
      <text>
        <r>
          <rPr>
            <b/>
            <sz val="8"/>
            <color indexed="81"/>
            <rFont val="Tahoma"/>
            <family val="2"/>
          </rPr>
          <t xml:space="preserve">Kurt Schuler: </t>
        </r>
        <r>
          <rPr>
            <sz val="8"/>
            <color indexed="81"/>
            <rFont val="Tahoma"/>
            <family val="2"/>
          </rPr>
          <t xml:space="preserve">Slight differences among different editions of </t>
        </r>
        <r>
          <rPr>
            <i/>
            <sz val="8"/>
            <color indexed="81"/>
            <rFont val="Tahoma"/>
            <family val="2"/>
          </rPr>
          <t>Pick's Currency Yearbook.</t>
        </r>
      </text>
    </comment>
    <comment ref="CQ183" authorId="0">
      <text>
        <r>
          <rPr>
            <b/>
            <sz val="8"/>
            <color indexed="81"/>
            <rFont val="Tahoma"/>
            <family val="2"/>
          </rPr>
          <t>Kurt Schuler:</t>
        </r>
        <r>
          <rPr>
            <sz val="8"/>
            <color indexed="81"/>
            <rFont val="Tahoma"/>
            <family val="2"/>
          </rPr>
          <t xml:space="preserve"> Calculated from premium over official rate (zero).</t>
        </r>
      </text>
    </comment>
    <comment ref="FX183" authorId="2">
      <text>
        <r>
          <rPr>
            <b/>
            <sz val="8"/>
            <color indexed="81"/>
            <rFont val="Tahoma"/>
            <family val="2"/>
          </rPr>
          <t>Ioannis Tokatlidis:</t>
        </r>
        <r>
          <rPr>
            <sz val="8"/>
            <color indexed="81"/>
            <rFont val="Tahoma"/>
            <family val="2"/>
          </rPr>
          <t xml:space="preserve">
creation of the hard ruble. Old rubles were exchanged at 10:1.</t>
        </r>
      </text>
    </comment>
    <comment ref="CQ184" authorId="0">
      <text>
        <r>
          <rPr>
            <b/>
            <sz val="8"/>
            <color indexed="81"/>
            <rFont val="Tahoma"/>
            <family val="2"/>
          </rPr>
          <t>Kurt Schuler:</t>
        </r>
        <r>
          <rPr>
            <sz val="8"/>
            <color indexed="81"/>
            <rFont val="Tahoma"/>
            <family val="2"/>
          </rPr>
          <t xml:space="preserve"> Calculated from premium over official rate (zero).</t>
        </r>
      </text>
    </comment>
    <comment ref="H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I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S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BI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BQ185" authorId="0">
      <text>
        <r>
          <rPr>
            <b/>
            <sz val="8"/>
            <color indexed="81"/>
            <rFont val="Tahoma"/>
            <family val="2"/>
          </rPr>
          <t>Kurt Schuler:</t>
        </r>
        <r>
          <rPr>
            <sz val="8"/>
            <color indexed="81"/>
            <rFont val="Tahoma"/>
            <family val="2"/>
          </rPr>
          <t xml:space="preserve"> 2.80-3.30
</t>
        </r>
      </text>
    </comment>
    <comment ref="BU185" authorId="0">
      <text>
        <r>
          <rPr>
            <b/>
            <sz val="8"/>
            <color indexed="81"/>
            <rFont val="Tahoma"/>
            <family val="2"/>
          </rPr>
          <t>Kurt Schuler:</t>
        </r>
        <r>
          <rPr>
            <sz val="8"/>
            <color indexed="81"/>
            <rFont val="Tahoma"/>
            <family val="2"/>
          </rPr>
          <t xml:space="preserve"> Calculated from premium over official rate (20%).</t>
        </r>
        <r>
          <rPr>
            <sz val="8"/>
            <color indexed="81"/>
            <rFont val="Tahoma"/>
            <family val="2"/>
          </rPr>
          <t xml:space="preserve">
</t>
        </r>
      </text>
    </comment>
    <comment ref="CD185" authorId="0">
      <text>
        <r>
          <rPr>
            <b/>
            <sz val="8"/>
            <color indexed="81"/>
            <rFont val="Tahoma"/>
            <family val="2"/>
          </rPr>
          <t>Kurt Schuler:</t>
        </r>
        <r>
          <rPr>
            <sz val="8"/>
            <color indexed="81"/>
            <rFont val="Tahoma"/>
            <family val="2"/>
          </rPr>
          <t xml:space="preserve"> 2.68-2.72 Ghana pounds = US$1
</t>
        </r>
      </text>
    </comment>
    <comment ref="CH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CM185" authorId="0">
      <text>
        <r>
          <rPr>
            <b/>
            <sz val="8"/>
            <color indexed="81"/>
            <rFont val="Tahoma"/>
            <family val="2"/>
          </rPr>
          <t>Kurt Schuler:</t>
        </r>
        <r>
          <rPr>
            <sz val="8"/>
            <color indexed="81"/>
            <rFont val="Tahoma"/>
            <family val="2"/>
          </rPr>
          <t xml:space="preserve"> Cash rate; deposit rate 3.60
</t>
        </r>
      </text>
    </comment>
    <comment ref="CP185" authorId="0">
      <text>
        <r>
          <rPr>
            <b/>
            <sz val="8"/>
            <color indexed="81"/>
            <rFont val="Tahoma"/>
            <family val="2"/>
          </rPr>
          <t>Kurt Schuler:</t>
        </r>
        <r>
          <rPr>
            <sz val="8"/>
            <color indexed="81"/>
            <rFont val="Tahoma"/>
            <family val="2"/>
          </rPr>
          <t xml:space="preserve"> Calculated from premium over official rate (5%).</t>
        </r>
        <r>
          <rPr>
            <sz val="8"/>
            <color indexed="81"/>
            <rFont val="Tahoma"/>
            <family val="2"/>
          </rPr>
          <t xml:space="preserve">
</t>
        </r>
      </text>
    </comment>
    <comment ref="CQ185" authorId="0">
      <text>
        <r>
          <rPr>
            <b/>
            <sz val="8"/>
            <color indexed="81"/>
            <rFont val="Tahoma"/>
            <family val="2"/>
          </rPr>
          <t>Kurt Schuler:</t>
        </r>
        <r>
          <rPr>
            <sz val="8"/>
            <color indexed="81"/>
            <rFont val="Tahoma"/>
            <family val="2"/>
          </rPr>
          <t xml:space="preserve"> Calculated from premium over official rate (zero).</t>
        </r>
      </text>
    </comment>
    <comment ref="DF185" authorId="0">
      <text>
        <r>
          <rPr>
            <b/>
            <sz val="8"/>
            <color indexed="81"/>
            <rFont val="Tahoma"/>
            <family val="2"/>
          </rPr>
          <t>Kurt Schuler:</t>
        </r>
        <r>
          <rPr>
            <sz val="8"/>
            <color indexed="81"/>
            <rFont val="Tahoma"/>
            <family val="2"/>
          </rPr>
          <t xml:space="preserve"> Calculated from premium over official rate (4%).</t>
        </r>
        <r>
          <rPr>
            <sz val="8"/>
            <color indexed="81"/>
            <rFont val="Tahoma"/>
            <family val="2"/>
          </rPr>
          <t xml:space="preserve">
</t>
        </r>
      </text>
    </comment>
    <comment ref="DJ185" authorId="0">
      <text>
        <r>
          <rPr>
            <b/>
            <sz val="8"/>
            <color indexed="81"/>
            <rFont val="Tahoma"/>
            <family val="2"/>
          </rPr>
          <t>Kurt Schuler:</t>
        </r>
        <r>
          <rPr>
            <sz val="8"/>
            <color indexed="81"/>
            <rFont val="Tahoma"/>
            <family val="2"/>
          </rPr>
          <t xml:space="preserve"> Pick's Currency Yearbook includes North Korea in a list of countries having black markets as of this date but gives no details.
</t>
        </r>
      </text>
    </comment>
    <comment ref="DM185" authorId="0">
      <text>
        <r>
          <rPr>
            <b/>
            <sz val="8"/>
            <color indexed="81"/>
            <rFont val="Tahoma"/>
            <family val="2"/>
          </rPr>
          <t>Kurt Schuler:</t>
        </r>
        <r>
          <rPr>
            <sz val="8"/>
            <color indexed="81"/>
            <rFont val="Tahoma"/>
            <family val="2"/>
          </rPr>
          <t xml:space="preserve"> Calculated from premium over official rate (zero).</t>
        </r>
      </text>
    </comment>
    <comment ref="EI185" authorId="0">
      <text>
        <r>
          <rPr>
            <b/>
            <sz val="8"/>
            <color indexed="81"/>
            <rFont val="Tahoma"/>
            <family val="2"/>
          </rPr>
          <t>Kurt Schuler:</t>
        </r>
        <r>
          <rPr>
            <sz val="8"/>
            <color indexed="81"/>
            <rFont val="Tahoma"/>
            <family val="2"/>
          </rPr>
          <t xml:space="preserve"> Calculated from premium over official rate (110%).</t>
        </r>
        <r>
          <rPr>
            <sz val="8"/>
            <color indexed="81"/>
            <rFont val="Tahoma"/>
            <family val="2"/>
          </rPr>
          <t xml:space="preserve">
</t>
        </r>
      </text>
    </comment>
    <comment ref="EO185" authorId="0">
      <text>
        <r>
          <rPr>
            <b/>
            <sz val="8"/>
            <color indexed="81"/>
            <rFont val="Tahoma"/>
            <family val="2"/>
          </rPr>
          <t>Kurt Schuler:</t>
        </r>
        <r>
          <rPr>
            <sz val="8"/>
            <color indexed="81"/>
            <rFont val="Tahoma"/>
            <family val="2"/>
          </rPr>
          <t xml:space="preserve"> Pick's Currency Yearbook includes Mongolia in a list of countries having black markets as of this date but gives no details.</t>
        </r>
      </text>
    </comment>
    <comment ref="EQ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ES185" authorId="0">
      <text>
        <r>
          <rPr>
            <b/>
            <sz val="8"/>
            <color indexed="81"/>
            <rFont val="Tahoma"/>
            <family val="2"/>
          </rPr>
          <t>Kurt Schuler:</t>
        </r>
        <r>
          <rPr>
            <sz val="8"/>
            <color indexed="81"/>
            <rFont val="Tahoma"/>
            <family val="2"/>
          </rPr>
          <t xml:space="preserve"> Calculated from premium over official rate (26%), rounded. No real black market before 1961.</t>
        </r>
        <r>
          <rPr>
            <sz val="8"/>
            <color indexed="81"/>
            <rFont val="Tahoma"/>
            <family val="2"/>
          </rPr>
          <t xml:space="preserve">
</t>
        </r>
      </text>
    </comment>
    <comment ref="EU185" authorId="0">
      <text>
        <r>
          <rPr>
            <b/>
            <sz val="8"/>
            <color indexed="81"/>
            <rFont val="Tahoma"/>
            <family val="2"/>
          </rPr>
          <t>Kurt Schuler:</t>
        </r>
        <r>
          <rPr>
            <sz val="8"/>
            <color indexed="81"/>
            <rFont val="Tahoma"/>
            <family val="2"/>
          </rPr>
          <t xml:space="preserve"> Calculated from premium over official rate (4%). Curency issued by the South African cenral bank was legal tender in Namibia (then called South West Africa), but until the end of 1961, commercial banks also issued notes, denominated in South African currency (pounds, then, from 14 February 1961, rand). Thereafter, only South African central bank notes circulated.</t>
        </r>
        <r>
          <rPr>
            <sz val="8"/>
            <color indexed="81"/>
            <rFont val="Tahoma"/>
            <family val="2"/>
          </rPr>
          <t xml:space="preserve">
</t>
        </r>
      </text>
    </comment>
    <comment ref="EW185" authorId="0">
      <text>
        <r>
          <rPr>
            <b/>
            <sz val="8"/>
            <color indexed="81"/>
            <rFont val="Tahoma"/>
            <family val="2"/>
          </rPr>
          <t>Kurt Schuler:</t>
        </r>
        <r>
          <rPr>
            <sz val="8"/>
            <color indexed="81"/>
            <rFont val="Tahoma"/>
            <family val="2"/>
          </rPr>
          <t xml:space="preserve"> Calculated from premium over official rate (50%), rounded.</t>
        </r>
        <r>
          <rPr>
            <sz val="8"/>
            <color indexed="81"/>
            <rFont val="Tahoma"/>
            <family val="2"/>
          </rPr>
          <t xml:space="preserve">
</t>
        </r>
      </text>
    </comment>
    <comment ref="GA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GB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GD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HL185"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IB185" authorId="0">
      <text>
        <r>
          <rPr>
            <b/>
            <sz val="8"/>
            <color indexed="81"/>
            <rFont val="Tahoma"/>
            <family val="2"/>
          </rPr>
          <t>Kurt Schuler:</t>
        </r>
        <r>
          <rPr>
            <sz val="8"/>
            <color indexed="81"/>
            <rFont val="Tahoma"/>
            <family val="2"/>
          </rPr>
          <t xml:space="preserve"> Pick's Currency Yearbook includes North Vietnam in a list of countries having black markets as of this date but gives no details.</t>
        </r>
      </text>
    </comment>
    <comment ref="BM186"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1961 says 3.30
</t>
        </r>
      </text>
    </comment>
    <comment ref="CQ186" authorId="0">
      <text>
        <r>
          <rPr>
            <b/>
            <sz val="8"/>
            <color indexed="81"/>
            <rFont val="Tahoma"/>
            <family val="2"/>
          </rPr>
          <t>Kurt Schuler:</t>
        </r>
        <r>
          <rPr>
            <sz val="8"/>
            <color indexed="81"/>
            <rFont val="Tahoma"/>
            <family val="2"/>
          </rPr>
          <t xml:space="preserve"> Calculated from premium over official rate (zero).</t>
        </r>
      </text>
    </comment>
    <comment ref="DM186" authorId="0">
      <text>
        <r>
          <rPr>
            <b/>
            <sz val="8"/>
            <color indexed="81"/>
            <rFont val="Tahoma"/>
            <family val="2"/>
          </rPr>
          <t>Kurt Schuler:</t>
        </r>
        <r>
          <rPr>
            <sz val="8"/>
            <color indexed="81"/>
            <rFont val="Tahoma"/>
            <family val="2"/>
          </rPr>
          <t xml:space="preserve"> Calculated from premium over official rate (zero).</t>
        </r>
      </text>
    </comment>
    <comment ref="CQ187" authorId="0">
      <text>
        <r>
          <rPr>
            <b/>
            <sz val="8"/>
            <color indexed="81"/>
            <rFont val="Tahoma"/>
            <family val="2"/>
          </rPr>
          <t>Kurt Schuler:</t>
        </r>
        <r>
          <rPr>
            <sz val="8"/>
            <color indexed="81"/>
            <rFont val="Tahoma"/>
            <family val="2"/>
          </rPr>
          <t xml:space="preserve"> Calculated from premium over official rate (zero).</t>
        </r>
      </text>
    </comment>
    <comment ref="DM187" authorId="0">
      <text>
        <r>
          <rPr>
            <b/>
            <sz val="8"/>
            <color indexed="81"/>
            <rFont val="Tahoma"/>
            <family val="2"/>
          </rPr>
          <t>Kurt Schuler:</t>
        </r>
        <r>
          <rPr>
            <sz val="8"/>
            <color indexed="81"/>
            <rFont val="Tahoma"/>
            <family val="2"/>
          </rPr>
          <t xml:space="preserve"> Calculated from premium over official rate (zero).</t>
        </r>
      </text>
    </comment>
    <comment ref="CQ188" authorId="0">
      <text>
        <r>
          <rPr>
            <b/>
            <sz val="8"/>
            <color indexed="81"/>
            <rFont val="Tahoma"/>
            <family val="2"/>
          </rPr>
          <t>Kurt Schuler:</t>
        </r>
        <r>
          <rPr>
            <sz val="8"/>
            <color indexed="81"/>
            <rFont val="Tahoma"/>
            <family val="2"/>
          </rPr>
          <t xml:space="preserve"> Calculated from premium over official rate (zero).</t>
        </r>
      </text>
    </comment>
    <comment ref="DM188" authorId="0">
      <text>
        <r>
          <rPr>
            <b/>
            <sz val="8"/>
            <color indexed="81"/>
            <rFont val="Tahoma"/>
            <family val="2"/>
          </rPr>
          <t>Kurt Schuler:</t>
        </r>
        <r>
          <rPr>
            <sz val="8"/>
            <color indexed="81"/>
            <rFont val="Tahoma"/>
            <family val="2"/>
          </rPr>
          <t xml:space="preserve"> Calculated from premium over official rate (zero).</t>
        </r>
      </text>
    </comment>
    <comment ref="CQ189" authorId="0">
      <text>
        <r>
          <rPr>
            <b/>
            <sz val="8"/>
            <color indexed="81"/>
            <rFont val="Tahoma"/>
            <family val="2"/>
          </rPr>
          <t>Kurt Schuler:</t>
        </r>
        <r>
          <rPr>
            <sz val="8"/>
            <color indexed="81"/>
            <rFont val="Tahoma"/>
            <family val="2"/>
          </rPr>
          <t xml:space="preserve"> Calculated from premium over official rate (zero).</t>
        </r>
      </text>
    </comment>
    <comment ref="DM189" authorId="0">
      <text>
        <r>
          <rPr>
            <b/>
            <sz val="8"/>
            <color indexed="81"/>
            <rFont val="Tahoma"/>
            <family val="2"/>
          </rPr>
          <t>Kurt Schuler:</t>
        </r>
        <r>
          <rPr>
            <sz val="8"/>
            <color indexed="81"/>
            <rFont val="Tahoma"/>
            <family val="2"/>
          </rPr>
          <t xml:space="preserve"> Calculated from premium over official rate (zero).</t>
        </r>
      </text>
    </comment>
    <comment ref="CQ190" authorId="0">
      <text>
        <r>
          <rPr>
            <b/>
            <sz val="8"/>
            <color indexed="81"/>
            <rFont val="Tahoma"/>
            <family val="2"/>
          </rPr>
          <t>Kurt Schuler:</t>
        </r>
        <r>
          <rPr>
            <sz val="8"/>
            <color indexed="81"/>
            <rFont val="Tahoma"/>
            <family val="2"/>
          </rPr>
          <t xml:space="preserve"> Calculated from premium over official rate (zero).</t>
        </r>
      </text>
    </comment>
    <comment ref="DM190" authorId="0">
      <text>
        <r>
          <rPr>
            <b/>
            <sz val="8"/>
            <color indexed="81"/>
            <rFont val="Tahoma"/>
            <family val="2"/>
          </rPr>
          <t>Kurt Schuler:</t>
        </r>
        <r>
          <rPr>
            <sz val="8"/>
            <color indexed="81"/>
            <rFont val="Tahoma"/>
            <family val="2"/>
          </rPr>
          <t xml:space="preserve"> Calculated from premium over official rate (zero).</t>
        </r>
      </text>
    </comment>
    <comment ref="CQ191" authorId="0">
      <text>
        <r>
          <rPr>
            <b/>
            <sz val="8"/>
            <color indexed="81"/>
            <rFont val="Tahoma"/>
            <family val="2"/>
          </rPr>
          <t>Kurt Schuler:</t>
        </r>
        <r>
          <rPr>
            <sz val="8"/>
            <color indexed="81"/>
            <rFont val="Tahoma"/>
            <family val="2"/>
          </rPr>
          <t xml:space="preserve"> Calculated from premium over official rate (zero).</t>
        </r>
      </text>
    </comment>
    <comment ref="DM191" authorId="0">
      <text>
        <r>
          <rPr>
            <b/>
            <sz val="8"/>
            <color indexed="81"/>
            <rFont val="Tahoma"/>
            <family val="2"/>
          </rPr>
          <t>Kurt Schuler:</t>
        </r>
        <r>
          <rPr>
            <sz val="8"/>
            <color indexed="81"/>
            <rFont val="Tahoma"/>
            <family val="2"/>
          </rPr>
          <t xml:space="preserve"> Calculated from premium over official rate (zero).</t>
        </r>
      </text>
    </comment>
    <comment ref="CQ192" authorId="0">
      <text>
        <r>
          <rPr>
            <b/>
            <sz val="8"/>
            <color indexed="81"/>
            <rFont val="Tahoma"/>
            <family val="2"/>
          </rPr>
          <t>Kurt Schuler:</t>
        </r>
        <r>
          <rPr>
            <sz val="8"/>
            <color indexed="81"/>
            <rFont val="Tahoma"/>
            <family val="2"/>
          </rPr>
          <t xml:space="preserve"> Calculated from premium over official rate (zero).</t>
        </r>
      </text>
    </comment>
    <comment ref="DM192" authorId="0">
      <text>
        <r>
          <rPr>
            <b/>
            <sz val="8"/>
            <color indexed="81"/>
            <rFont val="Tahoma"/>
            <family val="2"/>
          </rPr>
          <t>Kurt Schuler:</t>
        </r>
        <r>
          <rPr>
            <sz val="8"/>
            <color indexed="81"/>
            <rFont val="Tahoma"/>
            <family val="2"/>
          </rPr>
          <t xml:space="preserve"> Calculated from premium over official rate (zero).</t>
        </r>
      </text>
    </comment>
    <comment ref="CQ193" authorId="0">
      <text>
        <r>
          <rPr>
            <b/>
            <sz val="8"/>
            <color indexed="81"/>
            <rFont val="Tahoma"/>
            <family val="2"/>
          </rPr>
          <t>Kurt Schuler:</t>
        </r>
        <r>
          <rPr>
            <sz val="8"/>
            <color indexed="81"/>
            <rFont val="Tahoma"/>
            <family val="2"/>
          </rPr>
          <t xml:space="preserve"> Calculated from premium over official rate (zero).</t>
        </r>
      </text>
    </comment>
    <comment ref="DM193" authorId="0">
      <text>
        <r>
          <rPr>
            <b/>
            <sz val="8"/>
            <color indexed="81"/>
            <rFont val="Tahoma"/>
            <family val="2"/>
          </rPr>
          <t>Kurt Schuler:</t>
        </r>
        <r>
          <rPr>
            <sz val="8"/>
            <color indexed="81"/>
            <rFont val="Tahoma"/>
            <family val="2"/>
          </rPr>
          <t xml:space="preserve"> Calculated from premium over official rate (zero).</t>
        </r>
      </text>
    </comment>
    <comment ref="CQ194" authorId="0">
      <text>
        <r>
          <rPr>
            <b/>
            <sz val="8"/>
            <color indexed="81"/>
            <rFont val="Tahoma"/>
            <family val="2"/>
          </rPr>
          <t>Kurt Schuler:</t>
        </r>
        <r>
          <rPr>
            <sz val="8"/>
            <color indexed="81"/>
            <rFont val="Tahoma"/>
            <family val="2"/>
          </rPr>
          <t xml:space="preserve"> Calculated from premium over official rate (zero).</t>
        </r>
      </text>
    </comment>
    <comment ref="DM194" authorId="0">
      <text>
        <r>
          <rPr>
            <b/>
            <sz val="8"/>
            <color indexed="81"/>
            <rFont val="Tahoma"/>
            <family val="2"/>
          </rPr>
          <t>Kurt Schuler:</t>
        </r>
        <r>
          <rPr>
            <sz val="8"/>
            <color indexed="81"/>
            <rFont val="Tahoma"/>
            <family val="2"/>
          </rPr>
          <t xml:space="preserve"> Calculated from premium over official rate (zero).</t>
        </r>
      </text>
    </comment>
    <comment ref="HB194" authorId="0">
      <text>
        <r>
          <rPr>
            <b/>
            <sz val="8"/>
            <color indexed="81"/>
            <rFont val="Tahoma"/>
            <family val="2"/>
          </rPr>
          <t xml:space="preserve">Kurt Schuler: </t>
        </r>
        <r>
          <rPr>
            <sz val="8"/>
            <color indexed="81"/>
            <rFont val="Tahoma"/>
            <family val="2"/>
          </rPr>
          <t xml:space="preserve">Slight differences among different editions of </t>
        </r>
        <r>
          <rPr>
            <i/>
            <sz val="8"/>
            <color indexed="81"/>
            <rFont val="Tahoma"/>
            <family val="2"/>
          </rPr>
          <t>Pick's Currency Yearbook.</t>
        </r>
      </text>
    </comment>
    <comment ref="AG195" authorId="1">
      <text>
        <r>
          <rPr>
            <b/>
            <sz val="8"/>
            <color indexed="81"/>
            <rFont val="Tahoma"/>
            <family val="2"/>
          </rPr>
          <t>daouda sembene:</t>
        </r>
        <r>
          <rPr>
            <sz val="8"/>
            <color indexed="81"/>
            <rFont val="Tahoma"/>
            <family val="2"/>
          </rPr>
          <t xml:space="preserve">
New currency at 10:1</t>
        </r>
      </text>
    </comment>
    <comment ref="CQ195" authorId="0">
      <text>
        <r>
          <rPr>
            <b/>
            <sz val="8"/>
            <color indexed="81"/>
            <rFont val="Tahoma"/>
            <family val="2"/>
          </rPr>
          <t>Kurt Schuler:</t>
        </r>
        <r>
          <rPr>
            <sz val="8"/>
            <color indexed="81"/>
            <rFont val="Tahoma"/>
            <family val="2"/>
          </rPr>
          <t xml:space="preserve"> Calculated from premium over official rate (zero).</t>
        </r>
      </text>
    </comment>
    <comment ref="DM195" authorId="0">
      <text>
        <r>
          <rPr>
            <b/>
            <sz val="8"/>
            <color indexed="81"/>
            <rFont val="Tahoma"/>
            <family val="2"/>
          </rPr>
          <t>Kurt Schuler:</t>
        </r>
        <r>
          <rPr>
            <sz val="8"/>
            <color indexed="81"/>
            <rFont val="Tahoma"/>
            <family val="2"/>
          </rPr>
          <t xml:space="preserve"> Calculated from premium over official rate (zero).</t>
        </r>
      </text>
    </comment>
    <comment ref="CQ196" authorId="0">
      <text>
        <r>
          <rPr>
            <b/>
            <sz val="8"/>
            <color indexed="81"/>
            <rFont val="Tahoma"/>
            <family val="2"/>
          </rPr>
          <t>Kurt Schuler:</t>
        </r>
        <r>
          <rPr>
            <sz val="8"/>
            <color indexed="81"/>
            <rFont val="Tahoma"/>
            <family val="2"/>
          </rPr>
          <t xml:space="preserve"> Calculated from premium over official rate (zero).</t>
        </r>
      </text>
    </comment>
    <comment ref="DM196" authorId="0">
      <text>
        <r>
          <rPr>
            <b/>
            <sz val="8"/>
            <color indexed="81"/>
            <rFont val="Tahoma"/>
            <family val="2"/>
          </rPr>
          <t>Kurt Schuler:</t>
        </r>
        <r>
          <rPr>
            <sz val="8"/>
            <color indexed="81"/>
            <rFont val="Tahoma"/>
            <family val="2"/>
          </rPr>
          <t xml:space="preserve"> Calculated from premium over official rate (zero).</t>
        </r>
      </text>
    </comment>
    <comment ref="G197" authorId="0">
      <text>
        <r>
          <rPr>
            <b/>
            <sz val="8"/>
            <color indexed="81"/>
            <rFont val="Tahoma"/>
            <family val="2"/>
          </rPr>
          <t>Kurt Schuler:</t>
        </r>
        <r>
          <rPr>
            <sz val="8"/>
            <color indexed="81"/>
            <rFont val="Tahoma"/>
            <family val="2"/>
          </rPr>
          <t xml:space="preserve"> Calculated from premium over official rate (44%).</t>
        </r>
        <r>
          <rPr>
            <sz val="8"/>
            <color indexed="81"/>
            <rFont val="Tahoma"/>
            <family val="2"/>
          </rPr>
          <t xml:space="preserve">
</t>
        </r>
      </text>
    </comment>
    <comment ref="H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I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S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AI197" authorId="0">
      <text>
        <r>
          <rPr>
            <b/>
            <sz val="8"/>
            <color indexed="81"/>
            <rFont val="Tahoma"/>
            <family val="2"/>
          </rPr>
          <t>Kurt Schuler:</t>
        </r>
        <r>
          <rPr>
            <sz val="8"/>
            <color indexed="81"/>
            <rFont val="Tahoma"/>
            <family val="2"/>
          </rPr>
          <t xml:space="preserve"> Calculated from premium over official rate (155%).</t>
        </r>
        <r>
          <rPr>
            <sz val="8"/>
            <color indexed="81"/>
            <rFont val="Tahoma"/>
            <family val="2"/>
          </rPr>
          <t xml:space="preserve">
</t>
        </r>
      </text>
    </comment>
    <comment ref="BI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BU197" authorId="0">
      <text>
        <r>
          <rPr>
            <b/>
            <sz val="8"/>
            <color indexed="81"/>
            <rFont val="Tahoma"/>
            <family val="2"/>
          </rPr>
          <t>Kurt Schuler:</t>
        </r>
        <r>
          <rPr>
            <sz val="8"/>
            <color indexed="81"/>
            <rFont val="Tahoma"/>
            <family val="2"/>
          </rPr>
          <t xml:space="preserve"> Calculated from premium over official rate (33%).</t>
        </r>
        <r>
          <rPr>
            <sz val="8"/>
            <color indexed="81"/>
            <rFont val="Tahoma"/>
            <family val="2"/>
          </rPr>
          <t xml:space="preserve">
</t>
        </r>
      </text>
    </comment>
    <comment ref="CH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CM197" authorId="0">
      <text>
        <r>
          <rPr>
            <b/>
            <sz val="8"/>
            <color indexed="81"/>
            <rFont val="Tahoma"/>
            <family val="2"/>
          </rPr>
          <t>Kurt Schuler:</t>
        </r>
        <r>
          <rPr>
            <sz val="8"/>
            <color indexed="81"/>
            <rFont val="Tahoma"/>
            <family val="2"/>
          </rPr>
          <t xml:space="preserve"> Deposits 500-525 Guinea francs of the time per US dollar, cash 525-550 francs</t>
        </r>
      </text>
    </comment>
    <comment ref="CP197" authorId="0">
      <text>
        <r>
          <rPr>
            <b/>
            <sz val="8"/>
            <color indexed="81"/>
            <rFont val="Tahoma"/>
            <family val="2"/>
          </rPr>
          <t>Kurt Schuler:</t>
        </r>
        <r>
          <rPr>
            <sz val="8"/>
            <color indexed="81"/>
            <rFont val="Tahoma"/>
            <family val="2"/>
          </rPr>
          <t xml:space="preserve"> Calculated from premium over official rate (18%).</t>
        </r>
        <r>
          <rPr>
            <sz val="8"/>
            <color indexed="81"/>
            <rFont val="Tahoma"/>
            <family val="2"/>
          </rPr>
          <t xml:space="preserve">
</t>
        </r>
      </text>
    </comment>
    <comment ref="CQ197" authorId="0">
      <text>
        <r>
          <rPr>
            <b/>
            <sz val="8"/>
            <color indexed="81"/>
            <rFont val="Tahoma"/>
            <family val="2"/>
          </rPr>
          <t>Kurt Schuler:</t>
        </r>
        <r>
          <rPr>
            <sz val="8"/>
            <color indexed="81"/>
            <rFont val="Tahoma"/>
            <family val="2"/>
          </rPr>
          <t xml:space="preserve"> Calculated from premium over official rate (zero).</t>
        </r>
      </text>
    </comment>
    <comment ref="DF197" authorId="0">
      <text>
        <r>
          <rPr>
            <b/>
            <sz val="8"/>
            <color indexed="81"/>
            <rFont val="Tahoma"/>
            <family val="2"/>
          </rPr>
          <t>Kurt Schuler:</t>
        </r>
        <r>
          <rPr>
            <sz val="8"/>
            <color indexed="81"/>
            <rFont val="Tahoma"/>
            <family val="2"/>
          </rPr>
          <t xml:space="preserve"> Calculated from premium over official rate (4%).</t>
        </r>
        <r>
          <rPr>
            <sz val="8"/>
            <color indexed="81"/>
            <rFont val="Tahoma"/>
            <family val="2"/>
          </rPr>
          <t xml:space="preserve">
</t>
        </r>
      </text>
    </comment>
    <comment ref="DJ197" authorId="0">
      <text>
        <r>
          <rPr>
            <b/>
            <sz val="8"/>
            <color indexed="81"/>
            <rFont val="Tahoma"/>
            <family val="2"/>
          </rPr>
          <t>Kurt Schuler:</t>
        </r>
        <r>
          <rPr>
            <sz val="8"/>
            <color indexed="81"/>
            <rFont val="Tahoma"/>
            <family val="2"/>
          </rPr>
          <t xml:space="preserve"> Pick's Currency Yearbook includes North Korea in a list of countries having black markets as of this date but gives no details.
</t>
        </r>
      </text>
    </comment>
    <comment ref="DM197" authorId="0">
      <text>
        <r>
          <rPr>
            <b/>
            <sz val="8"/>
            <color indexed="81"/>
            <rFont val="Tahoma"/>
            <family val="2"/>
          </rPr>
          <t>Kurt Schuler:</t>
        </r>
        <r>
          <rPr>
            <sz val="8"/>
            <color indexed="81"/>
            <rFont val="Tahoma"/>
            <family val="2"/>
          </rPr>
          <t xml:space="preserve"> Calculated from premium over official rate (zero).</t>
        </r>
      </text>
    </comment>
    <comment ref="EI197" authorId="0">
      <text>
        <r>
          <rPr>
            <b/>
            <sz val="8"/>
            <color indexed="81"/>
            <rFont val="Tahoma"/>
            <family val="2"/>
          </rPr>
          <t>Kurt Schuler:</t>
        </r>
        <r>
          <rPr>
            <sz val="8"/>
            <color indexed="81"/>
            <rFont val="Tahoma"/>
            <family val="2"/>
          </rPr>
          <t xml:space="preserve"> Calculated from premium over official rate (110%).</t>
        </r>
        <r>
          <rPr>
            <sz val="8"/>
            <color indexed="81"/>
            <rFont val="Tahoma"/>
            <family val="2"/>
          </rPr>
          <t xml:space="preserve">
</t>
        </r>
      </text>
    </comment>
    <comment ref="EO197" authorId="0">
      <text>
        <r>
          <rPr>
            <b/>
            <sz val="8"/>
            <color indexed="81"/>
            <rFont val="Tahoma"/>
            <family val="2"/>
          </rPr>
          <t>Kurt Schuler:</t>
        </r>
        <r>
          <rPr>
            <sz val="8"/>
            <color indexed="81"/>
            <rFont val="Tahoma"/>
            <family val="2"/>
          </rPr>
          <t xml:space="preserve"> Pick's Currency Yearbook includes Mongolia in a list of countries having black markets as of this date but gives no details.</t>
        </r>
      </text>
    </comment>
    <comment ref="EQ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ES197" authorId="0">
      <text>
        <r>
          <rPr>
            <b/>
            <sz val="8"/>
            <color indexed="81"/>
            <rFont val="Tahoma"/>
            <family val="2"/>
          </rPr>
          <t>Kurt Schuler:</t>
        </r>
        <r>
          <rPr>
            <sz val="8"/>
            <color indexed="81"/>
            <rFont val="Tahoma"/>
            <family val="2"/>
          </rPr>
          <t xml:space="preserve"> Calculated from premium over official rate (34%), rounded.</t>
        </r>
        <r>
          <rPr>
            <sz val="8"/>
            <color indexed="81"/>
            <rFont val="Tahoma"/>
            <family val="2"/>
          </rPr>
          <t xml:space="preserve">
</t>
        </r>
      </text>
    </comment>
    <comment ref="EU197" authorId="0">
      <text>
        <r>
          <rPr>
            <b/>
            <sz val="8"/>
            <color indexed="81"/>
            <rFont val="Tahoma"/>
            <family val="2"/>
          </rPr>
          <t>Kurt Schuler:</t>
        </r>
        <r>
          <rPr>
            <sz val="8"/>
            <color indexed="81"/>
            <rFont val="Tahoma"/>
            <family val="2"/>
          </rPr>
          <t xml:space="preserve"> Calculated from premium over official rate (4%).</t>
        </r>
        <r>
          <rPr>
            <sz val="8"/>
            <color indexed="81"/>
            <rFont val="Tahoma"/>
            <family val="2"/>
          </rPr>
          <t xml:space="preserve">
</t>
        </r>
      </text>
    </comment>
    <comment ref="EW197" authorId="0">
      <text>
        <r>
          <rPr>
            <b/>
            <sz val="8"/>
            <color indexed="81"/>
            <rFont val="Tahoma"/>
            <family val="2"/>
          </rPr>
          <t>Kurt Schuler:</t>
        </r>
        <r>
          <rPr>
            <sz val="8"/>
            <color indexed="81"/>
            <rFont val="Tahoma"/>
            <family val="2"/>
          </rPr>
          <t xml:space="preserve"> Calculated from premium over official rate (18%).</t>
        </r>
        <r>
          <rPr>
            <sz val="8"/>
            <color indexed="81"/>
            <rFont val="Tahoma"/>
            <family val="2"/>
          </rPr>
          <t xml:space="preserve">
</t>
        </r>
      </text>
    </comment>
    <comment ref="FY197" authorId="0">
      <text>
        <r>
          <rPr>
            <b/>
            <sz val="8"/>
            <color indexed="81"/>
            <rFont val="Tahoma"/>
            <family val="2"/>
          </rPr>
          <t>Kurt Schuler:</t>
        </r>
        <r>
          <rPr>
            <sz val="8"/>
            <color indexed="81"/>
            <rFont val="Tahoma"/>
            <family val="2"/>
          </rPr>
          <t xml:space="preserve"> Calculated from premium over official rate (155%).</t>
        </r>
        <r>
          <rPr>
            <sz val="8"/>
            <color indexed="81"/>
            <rFont val="Tahoma"/>
            <family val="2"/>
          </rPr>
          <t xml:space="preserve">
</t>
        </r>
      </text>
    </comment>
    <comment ref="GA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GB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GD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HL197" authorId="0">
      <text>
        <r>
          <rPr>
            <b/>
            <sz val="8"/>
            <color indexed="81"/>
            <rFont val="Tahoma"/>
            <family val="2"/>
          </rPr>
          <t>Kurt Schuler:</t>
        </r>
        <r>
          <rPr>
            <sz val="8"/>
            <color indexed="81"/>
            <rFont val="Tahoma"/>
            <family val="2"/>
          </rPr>
          <t xml:space="preserve"> Calculated from premium over official rate (60%).</t>
        </r>
        <r>
          <rPr>
            <sz val="8"/>
            <color indexed="81"/>
            <rFont val="Tahoma"/>
            <family val="2"/>
          </rPr>
          <t xml:space="preserve">
</t>
        </r>
      </text>
    </comment>
    <comment ref="IB197" authorId="0">
      <text>
        <r>
          <rPr>
            <b/>
            <sz val="8"/>
            <color indexed="81"/>
            <rFont val="Tahoma"/>
            <family val="2"/>
          </rPr>
          <t>Kurt Schuler:</t>
        </r>
        <r>
          <rPr>
            <sz val="8"/>
            <color indexed="81"/>
            <rFont val="Tahoma"/>
            <family val="2"/>
          </rPr>
          <t xml:space="preserve"> Pick's Currency Yearbook includes North Vietnam in a list of countries having black markets as of this date but gives no details.</t>
        </r>
      </text>
    </comment>
    <comment ref="CQ198" authorId="0">
      <text>
        <r>
          <rPr>
            <b/>
            <sz val="8"/>
            <color indexed="81"/>
            <rFont val="Tahoma"/>
            <family val="2"/>
          </rPr>
          <t>Kurt Schuler:</t>
        </r>
        <r>
          <rPr>
            <sz val="8"/>
            <color indexed="81"/>
            <rFont val="Tahoma"/>
            <family val="2"/>
          </rPr>
          <t xml:space="preserve"> Calculated from premium over official rate (zero).</t>
        </r>
      </text>
    </comment>
    <comment ref="DM198" authorId="0">
      <text>
        <r>
          <rPr>
            <b/>
            <sz val="8"/>
            <color indexed="81"/>
            <rFont val="Tahoma"/>
            <family val="2"/>
          </rPr>
          <t>Kurt Schuler:</t>
        </r>
        <r>
          <rPr>
            <sz val="8"/>
            <color indexed="81"/>
            <rFont val="Tahoma"/>
            <family val="2"/>
          </rPr>
          <t xml:space="preserve"> Calculated from premium over official rate (zero).</t>
        </r>
      </text>
    </comment>
    <comment ref="CQ199" authorId="0">
      <text>
        <r>
          <rPr>
            <b/>
            <sz val="8"/>
            <color indexed="81"/>
            <rFont val="Tahoma"/>
            <family val="2"/>
          </rPr>
          <t>Kurt Schuler:</t>
        </r>
        <r>
          <rPr>
            <sz val="8"/>
            <color indexed="81"/>
            <rFont val="Tahoma"/>
            <family val="2"/>
          </rPr>
          <t xml:space="preserve"> Calculated from premium over official rate (zero).</t>
        </r>
      </text>
    </comment>
    <comment ref="DM199" authorId="0">
      <text>
        <r>
          <rPr>
            <b/>
            <sz val="8"/>
            <color indexed="81"/>
            <rFont val="Tahoma"/>
            <family val="2"/>
          </rPr>
          <t>Kurt Schuler:</t>
        </r>
        <r>
          <rPr>
            <sz val="8"/>
            <color indexed="81"/>
            <rFont val="Tahoma"/>
            <family val="2"/>
          </rPr>
          <t xml:space="preserve"> Calculated from premium over official rate (zero).</t>
        </r>
      </text>
    </comment>
    <comment ref="CQ200" authorId="0">
      <text>
        <r>
          <rPr>
            <b/>
            <sz val="8"/>
            <color indexed="81"/>
            <rFont val="Tahoma"/>
            <family val="2"/>
          </rPr>
          <t>Kurt Schuler:</t>
        </r>
        <r>
          <rPr>
            <sz val="8"/>
            <color indexed="81"/>
            <rFont val="Tahoma"/>
            <family val="2"/>
          </rPr>
          <t xml:space="preserve"> Calculated from premium over official rate (zero).</t>
        </r>
      </text>
    </comment>
    <comment ref="DM200" authorId="0">
      <text>
        <r>
          <rPr>
            <b/>
            <sz val="8"/>
            <color indexed="81"/>
            <rFont val="Tahoma"/>
            <family val="2"/>
          </rPr>
          <t>Kurt Schuler:</t>
        </r>
        <r>
          <rPr>
            <sz val="8"/>
            <color indexed="81"/>
            <rFont val="Tahoma"/>
            <family val="2"/>
          </rPr>
          <t xml:space="preserve"> Calculated from premium over official rate (zero).</t>
        </r>
      </text>
    </comment>
    <comment ref="CQ201" authorId="0">
      <text>
        <r>
          <rPr>
            <b/>
            <sz val="8"/>
            <color indexed="81"/>
            <rFont val="Tahoma"/>
            <family val="2"/>
          </rPr>
          <t>Kurt Schuler:</t>
        </r>
        <r>
          <rPr>
            <sz val="8"/>
            <color indexed="81"/>
            <rFont val="Tahoma"/>
            <family val="2"/>
          </rPr>
          <t xml:space="preserve"> Calculated from premium over official rate (zero).</t>
        </r>
      </text>
    </comment>
    <comment ref="DM201" authorId="0">
      <text>
        <r>
          <rPr>
            <b/>
            <sz val="8"/>
            <color indexed="81"/>
            <rFont val="Tahoma"/>
            <family val="2"/>
          </rPr>
          <t>Kurt Schuler:</t>
        </r>
        <r>
          <rPr>
            <sz val="8"/>
            <color indexed="81"/>
            <rFont val="Tahoma"/>
            <family val="2"/>
          </rPr>
          <t xml:space="preserve"> Calculated from premium over official rate (zero).</t>
        </r>
      </text>
    </comment>
    <comment ref="ED201" authorId="0">
      <text>
        <r>
          <rPr>
            <b/>
            <sz val="8"/>
            <color indexed="81"/>
            <rFont val="Tahoma"/>
            <family val="2"/>
          </rPr>
          <t>Kurt Schuler:</t>
        </r>
        <r>
          <rPr>
            <sz val="8"/>
            <color indexed="81"/>
            <rFont val="Tahoma"/>
            <family val="2"/>
          </rPr>
          <t xml:space="preserve"> Introduced Mali franc on 1 July 1962 at parity with the CFA franc, which Mali had formerly used.</t>
        </r>
        <r>
          <rPr>
            <sz val="8"/>
            <color indexed="81"/>
            <rFont val="Tahoma"/>
            <family val="2"/>
          </rPr>
          <t xml:space="preserve">
</t>
        </r>
      </text>
    </comment>
    <comment ref="CQ202" authorId="0">
      <text>
        <r>
          <rPr>
            <b/>
            <sz val="8"/>
            <color indexed="81"/>
            <rFont val="Tahoma"/>
            <family val="2"/>
          </rPr>
          <t>Kurt Schuler:</t>
        </r>
        <r>
          <rPr>
            <sz val="8"/>
            <color indexed="81"/>
            <rFont val="Tahoma"/>
            <family val="2"/>
          </rPr>
          <t xml:space="preserve"> Calculated from premium over official rate (zero).</t>
        </r>
      </text>
    </comment>
    <comment ref="DM202" authorId="0">
      <text>
        <r>
          <rPr>
            <b/>
            <sz val="8"/>
            <color indexed="81"/>
            <rFont val="Tahoma"/>
            <family val="2"/>
          </rPr>
          <t>Kurt Schuler:</t>
        </r>
        <r>
          <rPr>
            <sz val="8"/>
            <color indexed="81"/>
            <rFont val="Tahoma"/>
            <family val="2"/>
          </rPr>
          <t xml:space="preserve"> Calculated from premium over official rate (zero).</t>
        </r>
      </text>
    </comment>
    <comment ref="CQ203" authorId="0">
      <text>
        <r>
          <rPr>
            <b/>
            <sz val="8"/>
            <color indexed="81"/>
            <rFont val="Tahoma"/>
            <family val="2"/>
          </rPr>
          <t>Kurt Schuler:</t>
        </r>
        <r>
          <rPr>
            <sz val="8"/>
            <color indexed="81"/>
            <rFont val="Tahoma"/>
            <family val="2"/>
          </rPr>
          <t xml:space="preserve"> Calculated from premium over official rate (zero).</t>
        </r>
      </text>
    </comment>
    <comment ref="DM203" authorId="0">
      <text>
        <r>
          <rPr>
            <b/>
            <sz val="8"/>
            <color indexed="81"/>
            <rFont val="Tahoma"/>
            <family val="2"/>
          </rPr>
          <t>Kurt Schuler:</t>
        </r>
        <r>
          <rPr>
            <sz val="8"/>
            <color indexed="81"/>
            <rFont val="Tahoma"/>
            <family val="2"/>
          </rPr>
          <t xml:space="preserve"> Calculated from premium over official rate (zero).</t>
        </r>
      </text>
    </comment>
    <comment ref="C204"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1990-1993, p. 568, says that during the Cuban missile crisis, it was reported that the rate reached as much as 850.
</t>
        </r>
      </text>
    </comment>
    <comment ref="CK204" authorId="0">
      <text>
        <r>
          <rPr>
            <b/>
            <sz val="8"/>
            <color indexed="81"/>
            <rFont val="Tahoma"/>
            <family val="2"/>
          </rPr>
          <t>Kurt Schuler:</t>
        </r>
        <r>
          <rPr>
            <sz val="8"/>
            <color indexed="81"/>
            <rFont val="Tahoma"/>
            <family val="2"/>
          </rPr>
          <t xml:space="preserve"> Rate flucuated from 1.25-1.40 from October-December 1962, but no specific data.
</t>
        </r>
      </text>
    </comment>
    <comment ref="CQ204" authorId="0">
      <text>
        <r>
          <rPr>
            <b/>
            <sz val="8"/>
            <color indexed="81"/>
            <rFont val="Tahoma"/>
            <family val="2"/>
          </rPr>
          <t>Kurt Schuler:</t>
        </r>
        <r>
          <rPr>
            <sz val="8"/>
            <color indexed="81"/>
            <rFont val="Tahoma"/>
            <family val="2"/>
          </rPr>
          <t xml:space="preserve"> Calculated from premium over official rate (zero).</t>
        </r>
      </text>
    </comment>
    <comment ref="DM204" authorId="0">
      <text>
        <r>
          <rPr>
            <b/>
            <sz val="8"/>
            <color indexed="81"/>
            <rFont val="Tahoma"/>
            <family val="2"/>
          </rPr>
          <t>Kurt Schuler:</t>
        </r>
        <r>
          <rPr>
            <sz val="8"/>
            <color indexed="81"/>
            <rFont val="Tahoma"/>
            <family val="2"/>
          </rPr>
          <t xml:space="preserve"> Calculated from premium over official rate (zero).</t>
        </r>
      </text>
    </comment>
    <comment ref="CQ205" authorId="0">
      <text>
        <r>
          <rPr>
            <b/>
            <sz val="8"/>
            <color indexed="81"/>
            <rFont val="Tahoma"/>
            <family val="2"/>
          </rPr>
          <t>Kurt Schuler:</t>
        </r>
        <r>
          <rPr>
            <sz val="8"/>
            <color indexed="81"/>
            <rFont val="Tahoma"/>
            <family val="2"/>
          </rPr>
          <t xml:space="preserve"> Calculated from premium over official rate (zero).</t>
        </r>
      </text>
    </comment>
    <comment ref="DM205" authorId="0">
      <text>
        <r>
          <rPr>
            <b/>
            <sz val="8"/>
            <color indexed="81"/>
            <rFont val="Tahoma"/>
            <family val="2"/>
          </rPr>
          <t>Kurt Schuler:</t>
        </r>
        <r>
          <rPr>
            <sz val="8"/>
            <color indexed="81"/>
            <rFont val="Tahoma"/>
            <family val="2"/>
          </rPr>
          <t xml:space="preserve"> Calculated from premium over official rate (zero).</t>
        </r>
      </text>
    </comment>
    <comment ref="CQ206" authorId="0">
      <text>
        <r>
          <rPr>
            <b/>
            <sz val="8"/>
            <color indexed="81"/>
            <rFont val="Tahoma"/>
            <family val="2"/>
          </rPr>
          <t>Kurt Schuler:</t>
        </r>
        <r>
          <rPr>
            <sz val="8"/>
            <color indexed="81"/>
            <rFont val="Tahoma"/>
            <family val="2"/>
          </rPr>
          <t xml:space="preserve"> Calculated from premium over official rate (zero).</t>
        </r>
      </text>
    </comment>
    <comment ref="DM206" authorId="0">
      <text>
        <r>
          <rPr>
            <b/>
            <sz val="8"/>
            <color indexed="81"/>
            <rFont val="Tahoma"/>
            <family val="2"/>
          </rPr>
          <t>Kurt Schuler:</t>
        </r>
        <r>
          <rPr>
            <sz val="8"/>
            <color indexed="81"/>
            <rFont val="Tahoma"/>
            <family val="2"/>
          </rPr>
          <t xml:space="preserve"> Calculated from premium over official rate (zero).</t>
        </r>
      </text>
    </comment>
    <comment ref="HB206" authorId="0">
      <text>
        <r>
          <rPr>
            <b/>
            <sz val="8"/>
            <color indexed="81"/>
            <rFont val="Tahoma"/>
            <family val="2"/>
          </rPr>
          <t xml:space="preserve">Kurt Schuler: </t>
        </r>
        <r>
          <rPr>
            <sz val="8"/>
            <color indexed="81"/>
            <rFont val="Tahoma"/>
            <family val="2"/>
          </rPr>
          <t xml:space="preserve">Slight differences among different editions of </t>
        </r>
        <r>
          <rPr>
            <i/>
            <sz val="8"/>
            <color indexed="81"/>
            <rFont val="Tahoma"/>
            <family val="2"/>
          </rPr>
          <t>Pick's Currency Yearbook.</t>
        </r>
      </text>
    </comment>
    <comment ref="CQ207" authorId="0">
      <text>
        <r>
          <rPr>
            <b/>
            <sz val="8"/>
            <color indexed="81"/>
            <rFont val="Tahoma"/>
            <family val="2"/>
          </rPr>
          <t>Kurt Schuler:</t>
        </r>
        <r>
          <rPr>
            <sz val="8"/>
            <color indexed="81"/>
            <rFont val="Tahoma"/>
            <family val="2"/>
          </rPr>
          <t xml:space="preserve"> Calculated from premium over official rate (zero).</t>
        </r>
      </text>
    </comment>
    <comment ref="DM207" authorId="0">
      <text>
        <r>
          <rPr>
            <b/>
            <sz val="8"/>
            <color indexed="81"/>
            <rFont val="Tahoma"/>
            <family val="2"/>
          </rPr>
          <t>Kurt Schuler:</t>
        </r>
        <r>
          <rPr>
            <sz val="8"/>
            <color indexed="81"/>
            <rFont val="Tahoma"/>
            <family val="2"/>
          </rPr>
          <t xml:space="preserve"> Calculated from premium over official rate (zero).</t>
        </r>
      </text>
    </comment>
    <comment ref="CQ208" authorId="0">
      <text>
        <r>
          <rPr>
            <b/>
            <sz val="8"/>
            <color indexed="81"/>
            <rFont val="Tahoma"/>
            <family val="2"/>
          </rPr>
          <t>Kurt Schuler:</t>
        </r>
        <r>
          <rPr>
            <sz val="8"/>
            <color indexed="81"/>
            <rFont val="Tahoma"/>
            <family val="2"/>
          </rPr>
          <t xml:space="preserve"> Calculated from premium over official rate (zero).</t>
        </r>
      </text>
    </comment>
    <comment ref="DM208" authorId="0">
      <text>
        <r>
          <rPr>
            <b/>
            <sz val="8"/>
            <color indexed="81"/>
            <rFont val="Tahoma"/>
            <family val="2"/>
          </rPr>
          <t>Kurt Schuler:</t>
        </r>
        <r>
          <rPr>
            <sz val="8"/>
            <color indexed="81"/>
            <rFont val="Tahoma"/>
            <family val="2"/>
          </rPr>
          <t xml:space="preserve"> Calculated from premium over official rate (zero).</t>
        </r>
      </text>
    </comment>
    <comment ref="G209" authorId="0">
      <text>
        <r>
          <rPr>
            <b/>
            <sz val="8"/>
            <color indexed="81"/>
            <rFont val="Tahoma"/>
            <family val="2"/>
          </rPr>
          <t>Kurt Schuler:</t>
        </r>
        <r>
          <rPr>
            <sz val="8"/>
            <color indexed="81"/>
            <rFont val="Tahoma"/>
            <family val="2"/>
          </rPr>
          <t xml:space="preserve"> Calculated from premium over official rate (32.2%).</t>
        </r>
        <r>
          <rPr>
            <sz val="8"/>
            <color indexed="81"/>
            <rFont val="Tahoma"/>
            <family val="2"/>
          </rPr>
          <t xml:space="preserve">
</t>
        </r>
      </text>
    </comment>
    <comment ref="H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I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P209" authorId="0">
      <text>
        <r>
          <rPr>
            <b/>
            <sz val="8"/>
            <color indexed="81"/>
            <rFont val="Tahoma"/>
            <family val="2"/>
          </rPr>
          <t>Kurt Schuler:</t>
        </r>
        <r>
          <rPr>
            <sz val="8"/>
            <color indexed="81"/>
            <rFont val="Tahoma"/>
            <family val="2"/>
          </rPr>
          <t xml:space="preserve"> Calculated from premium over official rate (2.9%).</t>
        </r>
        <r>
          <rPr>
            <sz val="8"/>
            <color indexed="81"/>
            <rFont val="Tahoma"/>
            <family val="2"/>
          </rPr>
          <t xml:space="preserve">
</t>
        </r>
      </text>
    </comment>
    <comment ref="S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X209" authorId="0">
      <text>
        <r>
          <rPr>
            <b/>
            <sz val="8"/>
            <color indexed="81"/>
            <rFont val="Tahoma"/>
            <family val="2"/>
          </rPr>
          <t>Kurt Schuler:</t>
        </r>
        <r>
          <rPr>
            <sz val="8"/>
            <color indexed="81"/>
            <rFont val="Tahoma"/>
            <family val="2"/>
          </rPr>
          <t xml:space="preserve"> Calculated from premium over official rate (2.9%).</t>
        </r>
        <r>
          <rPr>
            <sz val="8"/>
            <color indexed="81"/>
            <rFont val="Tahoma"/>
            <family val="2"/>
          </rPr>
          <t xml:space="preserve">
</t>
        </r>
      </text>
    </comment>
    <comment ref="AI209" authorId="0">
      <text>
        <r>
          <rPr>
            <b/>
            <sz val="8"/>
            <color indexed="81"/>
            <rFont val="Tahoma"/>
            <family val="2"/>
          </rPr>
          <t>Kurt Schuler:</t>
        </r>
        <r>
          <rPr>
            <sz val="8"/>
            <color indexed="81"/>
            <rFont val="Tahoma"/>
            <family val="2"/>
          </rPr>
          <t xml:space="preserve"> Calculated from premium over official rate (350%).</t>
        </r>
        <r>
          <rPr>
            <sz val="8"/>
            <color indexed="81"/>
            <rFont val="Tahoma"/>
            <family val="2"/>
          </rPr>
          <t xml:space="preserve">
</t>
        </r>
      </text>
    </comment>
    <comment ref="BD209" authorId="0">
      <text>
        <r>
          <rPr>
            <b/>
            <sz val="8"/>
            <color indexed="81"/>
            <rFont val="Tahoma"/>
            <family val="2"/>
          </rPr>
          <t>Kurt Schuler:</t>
        </r>
        <r>
          <rPr>
            <sz val="8"/>
            <color indexed="81"/>
            <rFont val="Tahoma"/>
            <family val="2"/>
          </rPr>
          <t xml:space="preserve"> 1 Cyprus pound = US$2.65-2.70
</t>
        </r>
      </text>
    </comment>
    <comment ref="BI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BU209" authorId="0">
      <text>
        <r>
          <rPr>
            <b/>
            <sz val="8"/>
            <color indexed="81"/>
            <rFont val="Tahoma"/>
            <family val="2"/>
          </rPr>
          <t>Kurt Schuler:</t>
        </r>
        <r>
          <rPr>
            <sz val="8"/>
            <color indexed="81"/>
            <rFont val="Tahoma"/>
            <family val="2"/>
          </rPr>
          <t xml:space="preserve"> Calculated from premium over official rate (3.9%).</t>
        </r>
        <r>
          <rPr>
            <sz val="8"/>
            <color indexed="81"/>
            <rFont val="Tahoma"/>
            <family val="2"/>
          </rPr>
          <t xml:space="preserve">
</t>
        </r>
      </text>
    </comment>
    <comment ref="CH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CM209" authorId="0">
      <text>
        <r>
          <rPr>
            <b/>
            <sz val="8"/>
            <color indexed="81"/>
            <rFont val="Tahoma"/>
            <family val="2"/>
          </rPr>
          <t>Kurt Schuler:</t>
        </r>
        <r>
          <rPr>
            <sz val="8"/>
            <color indexed="81"/>
            <rFont val="Tahoma"/>
            <family val="2"/>
          </rPr>
          <t xml:space="preserve"> Deposits 700-800 Guinea francs of the time per US dollar, cash 705-825 francs</t>
        </r>
      </text>
    </comment>
    <comment ref="CP209" authorId="0">
      <text>
        <r>
          <rPr>
            <b/>
            <sz val="8"/>
            <color indexed="81"/>
            <rFont val="Tahoma"/>
            <family val="2"/>
          </rPr>
          <t>Kurt Schuler:</t>
        </r>
        <r>
          <rPr>
            <sz val="8"/>
            <color indexed="81"/>
            <rFont val="Tahoma"/>
            <family val="2"/>
          </rPr>
          <t xml:space="preserve"> Calculated from premium over official rate (17.6%).</t>
        </r>
        <r>
          <rPr>
            <sz val="8"/>
            <color indexed="81"/>
            <rFont val="Tahoma"/>
            <family val="2"/>
          </rPr>
          <t xml:space="preserve">
</t>
        </r>
      </text>
    </comment>
    <comment ref="CQ209" authorId="0">
      <text>
        <r>
          <rPr>
            <b/>
            <sz val="8"/>
            <color indexed="81"/>
            <rFont val="Tahoma"/>
            <family val="2"/>
          </rPr>
          <t>Kurt Schuler:</t>
        </r>
        <r>
          <rPr>
            <sz val="8"/>
            <color indexed="81"/>
            <rFont val="Tahoma"/>
            <family val="2"/>
          </rPr>
          <t xml:space="preserve"> Calculated from premium over official rate (zero).</t>
        </r>
      </text>
    </comment>
    <comment ref="DC209"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DF209" authorId="0">
      <text>
        <r>
          <rPr>
            <b/>
            <sz val="8"/>
            <color indexed="81"/>
            <rFont val="Tahoma"/>
            <family val="2"/>
          </rPr>
          <t>Kurt Schuler:</t>
        </r>
        <r>
          <rPr>
            <sz val="8"/>
            <color indexed="81"/>
            <rFont val="Tahoma"/>
            <family val="2"/>
          </rPr>
          <t xml:space="preserve"> Calculated from premium over official rate (2.9%).</t>
        </r>
        <r>
          <rPr>
            <sz val="8"/>
            <color indexed="81"/>
            <rFont val="Tahoma"/>
            <family val="2"/>
          </rPr>
          <t xml:space="preserve">
</t>
        </r>
      </text>
    </comment>
    <comment ref="DH209" authorId="0">
      <text>
        <r>
          <rPr>
            <b/>
            <sz val="8"/>
            <color indexed="81"/>
            <rFont val="Tahoma"/>
            <family val="2"/>
          </rPr>
          <t>Kurt Schuler:</t>
        </r>
        <r>
          <rPr>
            <sz val="8"/>
            <color indexed="81"/>
            <rFont val="Tahoma"/>
            <family val="2"/>
          </rPr>
          <t xml:space="preserve"> Calculated from premium over official rate (2.6%), rounded.</t>
        </r>
        <r>
          <rPr>
            <sz val="8"/>
            <color indexed="81"/>
            <rFont val="Tahoma"/>
            <family val="2"/>
          </rPr>
          <t xml:space="preserve">
</t>
        </r>
      </text>
    </comment>
    <comment ref="DJ209" authorId="0">
      <text>
        <r>
          <rPr>
            <b/>
            <sz val="8"/>
            <color indexed="81"/>
            <rFont val="Tahoma"/>
            <family val="2"/>
          </rPr>
          <t>Kurt Schuler:</t>
        </r>
        <r>
          <rPr>
            <sz val="8"/>
            <color indexed="81"/>
            <rFont val="Tahoma"/>
            <family val="2"/>
          </rPr>
          <t xml:space="preserve"> Calculated from premium (433.3%) over the noncommercial rate of 2.57 North Korean won = US$1.</t>
        </r>
        <r>
          <rPr>
            <sz val="8"/>
            <color indexed="81"/>
            <rFont val="Tahoma"/>
            <family val="2"/>
          </rPr>
          <t xml:space="preserve">
</t>
        </r>
      </text>
    </comment>
    <comment ref="DM209" authorId="0">
      <text>
        <r>
          <rPr>
            <b/>
            <sz val="8"/>
            <color indexed="81"/>
            <rFont val="Tahoma"/>
            <family val="2"/>
          </rPr>
          <t>Kurt Schuler:</t>
        </r>
        <r>
          <rPr>
            <sz val="8"/>
            <color indexed="81"/>
            <rFont val="Tahoma"/>
            <family val="2"/>
          </rPr>
          <t xml:space="preserve"> Calculated from premium over official rate (zero).</t>
        </r>
      </text>
    </comment>
    <comment ref="DX209" authorId="0">
      <text>
        <r>
          <rPr>
            <b/>
            <sz val="8"/>
            <color indexed="81"/>
            <rFont val="Tahoma"/>
            <family val="2"/>
          </rPr>
          <t>Kurt Schuler:</t>
        </r>
        <r>
          <rPr>
            <sz val="8"/>
            <color indexed="81"/>
            <rFont val="Tahoma"/>
            <family val="2"/>
          </rPr>
          <t xml:space="preserve"> Calculated from premium over official rate (27.6%).</t>
        </r>
        <r>
          <rPr>
            <sz val="8"/>
            <color indexed="81"/>
            <rFont val="Tahoma"/>
            <family val="2"/>
          </rPr>
          <t xml:space="preserve">
</t>
        </r>
      </text>
    </comment>
    <comment ref="EE209" authorId="0">
      <text>
        <r>
          <rPr>
            <b/>
            <sz val="8"/>
            <color indexed="81"/>
            <rFont val="Tahoma"/>
            <family val="2"/>
          </rPr>
          <t>Kurt Schuler:</t>
        </r>
        <r>
          <rPr>
            <sz val="8"/>
            <color indexed="81"/>
            <rFont val="Tahoma"/>
            <family val="2"/>
          </rPr>
          <t xml:space="preserve"> Calculated from premium over official rate (3.6%).</t>
        </r>
        <r>
          <rPr>
            <sz val="8"/>
            <color indexed="81"/>
            <rFont val="Tahoma"/>
            <family val="2"/>
          </rPr>
          <t xml:space="preserve">
</t>
        </r>
      </text>
    </comment>
    <comment ref="EI209" authorId="0">
      <text>
        <r>
          <rPr>
            <b/>
            <sz val="8"/>
            <color indexed="81"/>
            <rFont val="Tahoma"/>
            <family val="2"/>
          </rPr>
          <t>Kurt Schuler:</t>
        </r>
        <r>
          <rPr>
            <sz val="8"/>
            <color indexed="81"/>
            <rFont val="Tahoma"/>
            <family val="2"/>
          </rPr>
          <t xml:space="preserve"> Calculated from premium over official rate (101.7%).</t>
        </r>
        <r>
          <rPr>
            <sz val="8"/>
            <color indexed="81"/>
            <rFont val="Tahoma"/>
            <family val="2"/>
          </rPr>
          <t xml:space="preserve">
</t>
        </r>
      </text>
    </comment>
    <comment ref="EO209" authorId="0">
      <text>
        <r>
          <rPr>
            <b/>
            <sz val="8"/>
            <color indexed="81"/>
            <rFont val="Tahoma"/>
            <family val="2"/>
          </rPr>
          <t>Kurt Schuler:</t>
        </r>
        <r>
          <rPr>
            <sz val="8"/>
            <color indexed="81"/>
            <rFont val="Tahoma"/>
            <family val="2"/>
          </rPr>
          <t xml:space="preserve"> Calculated from premium over official rate (275%).</t>
        </r>
        <r>
          <rPr>
            <sz val="8"/>
            <color indexed="81"/>
            <rFont val="Tahoma"/>
            <family val="2"/>
          </rPr>
          <t xml:space="preserve">
</t>
        </r>
      </text>
    </comment>
    <comment ref="EQ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ES209" authorId="0">
      <text>
        <r>
          <rPr>
            <b/>
            <sz val="8"/>
            <color indexed="81"/>
            <rFont val="Tahoma"/>
            <family val="2"/>
          </rPr>
          <t>Kurt Schuler:</t>
        </r>
        <r>
          <rPr>
            <sz val="8"/>
            <color indexed="81"/>
            <rFont val="Tahoma"/>
            <family val="2"/>
          </rPr>
          <t xml:space="preserve"> Calculated from premium over official rate (33.9%).</t>
        </r>
        <r>
          <rPr>
            <sz val="8"/>
            <color indexed="81"/>
            <rFont val="Tahoma"/>
            <family val="2"/>
          </rPr>
          <t xml:space="preserve">
</t>
        </r>
      </text>
    </comment>
    <comment ref="EU209" authorId="0">
      <text>
        <r>
          <rPr>
            <b/>
            <sz val="8"/>
            <color indexed="81"/>
            <rFont val="Tahoma"/>
            <family val="2"/>
          </rPr>
          <t>Kurt Schuler:</t>
        </r>
        <r>
          <rPr>
            <sz val="8"/>
            <color indexed="81"/>
            <rFont val="Tahoma"/>
            <family val="2"/>
          </rPr>
          <t xml:space="preserve"> Calculated from premium over official rate (7.7%).</t>
        </r>
        <r>
          <rPr>
            <sz val="8"/>
            <color indexed="81"/>
            <rFont val="Tahoma"/>
            <family val="2"/>
          </rPr>
          <t xml:space="preserve">
</t>
        </r>
      </text>
    </comment>
    <comment ref="EW209" authorId="0">
      <text>
        <r>
          <rPr>
            <b/>
            <sz val="8"/>
            <color indexed="81"/>
            <rFont val="Tahoma"/>
            <family val="2"/>
          </rPr>
          <t>Kurt Schuler:</t>
        </r>
        <r>
          <rPr>
            <sz val="8"/>
            <color indexed="81"/>
            <rFont val="Tahoma"/>
            <family val="2"/>
          </rPr>
          <t xml:space="preserve"> Calculated from premium over official rate (24.8%).</t>
        </r>
        <r>
          <rPr>
            <sz val="8"/>
            <color indexed="81"/>
            <rFont val="Tahoma"/>
            <family val="2"/>
          </rPr>
          <t xml:space="preserve">
</t>
        </r>
      </text>
    </comment>
    <comment ref="FY209" authorId="0">
      <text>
        <r>
          <rPr>
            <b/>
            <sz val="8"/>
            <color indexed="81"/>
            <rFont val="Tahoma"/>
            <family val="2"/>
          </rPr>
          <t>Kurt Schuler:</t>
        </r>
        <r>
          <rPr>
            <sz val="8"/>
            <color indexed="81"/>
            <rFont val="Tahoma"/>
            <family val="2"/>
          </rPr>
          <t xml:space="preserve"> Calculated from premium over official rate (350%).</t>
        </r>
        <r>
          <rPr>
            <sz val="8"/>
            <color indexed="81"/>
            <rFont val="Tahoma"/>
            <family val="2"/>
          </rPr>
          <t xml:space="preserve">
</t>
        </r>
      </text>
    </comment>
    <comment ref="GA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GB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GD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HE209" authorId="0">
      <text>
        <r>
          <rPr>
            <b/>
            <sz val="8"/>
            <color indexed="81"/>
            <rFont val="Tahoma"/>
            <family val="2"/>
          </rPr>
          <t>Kurt Schuler:</t>
        </r>
        <r>
          <rPr>
            <sz val="8"/>
            <color indexed="81"/>
            <rFont val="Tahoma"/>
            <family val="2"/>
          </rPr>
          <t xml:space="preserve"> Calculated from premium over official rate (2.6%), rounded.</t>
        </r>
        <r>
          <rPr>
            <sz val="8"/>
            <color indexed="81"/>
            <rFont val="Tahoma"/>
            <family val="2"/>
          </rPr>
          <t xml:space="preserve">
</t>
        </r>
      </text>
    </comment>
    <comment ref="HL209"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HR209" authorId="0">
      <text>
        <r>
          <rPr>
            <b/>
            <sz val="8"/>
            <color indexed="81"/>
            <rFont val="Tahoma"/>
            <family val="2"/>
          </rPr>
          <t>Kurt Schuler:</t>
        </r>
        <r>
          <rPr>
            <sz val="8"/>
            <color indexed="81"/>
            <rFont val="Tahoma"/>
            <family val="2"/>
          </rPr>
          <t xml:space="preserve"> Calculated from premium over official rate (2.6%), rounded.</t>
        </r>
        <r>
          <rPr>
            <sz val="8"/>
            <color indexed="81"/>
            <rFont val="Tahoma"/>
            <family val="2"/>
          </rPr>
          <t xml:space="preserve">
</t>
        </r>
      </text>
    </comment>
    <comment ref="IB209" authorId="0">
      <text>
        <r>
          <rPr>
            <b/>
            <sz val="8"/>
            <color indexed="81"/>
            <rFont val="Tahoma"/>
            <family val="2"/>
          </rPr>
          <t>Kurt Schuler:</t>
        </r>
        <r>
          <rPr>
            <sz val="8"/>
            <color indexed="81"/>
            <rFont val="Tahoma"/>
            <family val="2"/>
          </rPr>
          <t xml:space="preserve"> Calculated from premium over official rate (219.4%).</t>
        </r>
        <r>
          <rPr>
            <sz val="8"/>
            <color indexed="81"/>
            <rFont val="Tahoma"/>
            <family val="2"/>
          </rPr>
          <t xml:space="preserve">
</t>
        </r>
      </text>
    </comment>
    <comment ref="CQ210" authorId="0">
      <text>
        <r>
          <rPr>
            <b/>
            <sz val="8"/>
            <color indexed="81"/>
            <rFont val="Tahoma"/>
            <family val="2"/>
          </rPr>
          <t>Kurt Schuler:</t>
        </r>
        <r>
          <rPr>
            <sz val="8"/>
            <color indexed="81"/>
            <rFont val="Tahoma"/>
            <family val="2"/>
          </rPr>
          <t xml:space="preserve"> Calculated from premium over official rate (zero).</t>
        </r>
      </text>
    </comment>
    <comment ref="DM210" authorId="0">
      <text>
        <r>
          <rPr>
            <b/>
            <sz val="8"/>
            <color indexed="81"/>
            <rFont val="Tahoma"/>
            <family val="2"/>
          </rPr>
          <t>Kurt Schuler:</t>
        </r>
        <r>
          <rPr>
            <sz val="8"/>
            <color indexed="81"/>
            <rFont val="Tahoma"/>
            <family val="2"/>
          </rPr>
          <t xml:space="preserve"> Calculated from premium over official rate (zero).</t>
        </r>
      </text>
    </comment>
    <comment ref="CQ211" authorId="0">
      <text>
        <r>
          <rPr>
            <b/>
            <sz val="8"/>
            <color indexed="81"/>
            <rFont val="Tahoma"/>
            <family val="2"/>
          </rPr>
          <t>Kurt Schuler:</t>
        </r>
        <r>
          <rPr>
            <sz val="8"/>
            <color indexed="81"/>
            <rFont val="Tahoma"/>
            <family val="2"/>
          </rPr>
          <t xml:space="preserve"> Calculated from premium over official rate (zero).</t>
        </r>
      </text>
    </comment>
    <comment ref="DM211" authorId="0">
      <text>
        <r>
          <rPr>
            <b/>
            <sz val="8"/>
            <color indexed="81"/>
            <rFont val="Tahoma"/>
            <family val="2"/>
          </rPr>
          <t>Kurt Schuler:</t>
        </r>
        <r>
          <rPr>
            <sz val="8"/>
            <color indexed="81"/>
            <rFont val="Tahoma"/>
            <family val="2"/>
          </rPr>
          <t xml:space="preserve"> Calculated from premium over official rate (zero).</t>
        </r>
      </text>
    </comment>
    <comment ref="CQ212" authorId="0">
      <text>
        <r>
          <rPr>
            <b/>
            <sz val="8"/>
            <color indexed="81"/>
            <rFont val="Tahoma"/>
            <family val="2"/>
          </rPr>
          <t>Kurt Schuler:</t>
        </r>
        <r>
          <rPr>
            <sz val="8"/>
            <color indexed="81"/>
            <rFont val="Tahoma"/>
            <family val="2"/>
          </rPr>
          <t xml:space="preserve"> Calculated from premium over official rate (zero).</t>
        </r>
      </text>
    </comment>
    <comment ref="DM212" authorId="0">
      <text>
        <r>
          <rPr>
            <b/>
            <sz val="8"/>
            <color indexed="81"/>
            <rFont val="Tahoma"/>
            <family val="2"/>
          </rPr>
          <t>Kurt Schuler:</t>
        </r>
        <r>
          <rPr>
            <sz val="8"/>
            <color indexed="81"/>
            <rFont val="Tahoma"/>
            <family val="2"/>
          </rPr>
          <t xml:space="preserve"> Calculated from premium over official rate (zero).</t>
        </r>
      </text>
    </comment>
    <comment ref="CQ213" authorId="0">
      <text>
        <r>
          <rPr>
            <b/>
            <sz val="8"/>
            <color indexed="81"/>
            <rFont val="Tahoma"/>
            <family val="2"/>
          </rPr>
          <t>Kurt Schuler:</t>
        </r>
        <r>
          <rPr>
            <sz val="8"/>
            <color indexed="81"/>
            <rFont val="Tahoma"/>
            <family val="2"/>
          </rPr>
          <t xml:space="preserve"> Calculated from premium over official rate (zero).</t>
        </r>
      </text>
    </comment>
    <comment ref="DM213" authorId="0">
      <text>
        <r>
          <rPr>
            <b/>
            <sz val="8"/>
            <color indexed="81"/>
            <rFont val="Tahoma"/>
            <family val="2"/>
          </rPr>
          <t>Kurt Schuler:</t>
        </r>
        <r>
          <rPr>
            <sz val="8"/>
            <color indexed="81"/>
            <rFont val="Tahoma"/>
            <family val="2"/>
          </rPr>
          <t xml:space="preserve"> Calculated from premium over official rate (zero).</t>
        </r>
      </text>
    </comment>
    <comment ref="CQ214" authorId="0">
      <text>
        <r>
          <rPr>
            <b/>
            <sz val="8"/>
            <color indexed="81"/>
            <rFont val="Tahoma"/>
            <family val="2"/>
          </rPr>
          <t>Kurt Schuler:</t>
        </r>
        <r>
          <rPr>
            <sz val="8"/>
            <color indexed="81"/>
            <rFont val="Tahoma"/>
            <family val="2"/>
          </rPr>
          <t xml:space="preserve"> Calculated from premium over official rate (zero).</t>
        </r>
      </text>
    </comment>
    <comment ref="DM214" authorId="0">
      <text>
        <r>
          <rPr>
            <b/>
            <sz val="8"/>
            <color indexed="81"/>
            <rFont val="Tahoma"/>
            <family val="2"/>
          </rPr>
          <t>Kurt Schuler:</t>
        </r>
        <r>
          <rPr>
            <sz val="8"/>
            <color indexed="81"/>
            <rFont val="Tahoma"/>
            <family val="2"/>
          </rPr>
          <t xml:space="preserve"> Calculated from premium over official rate (zero).</t>
        </r>
      </text>
    </comment>
    <comment ref="CQ215" authorId="0">
      <text>
        <r>
          <rPr>
            <b/>
            <sz val="8"/>
            <color indexed="81"/>
            <rFont val="Tahoma"/>
            <family val="2"/>
          </rPr>
          <t>Kurt Schuler:</t>
        </r>
        <r>
          <rPr>
            <sz val="8"/>
            <color indexed="81"/>
            <rFont val="Tahoma"/>
            <family val="2"/>
          </rPr>
          <t xml:space="preserve"> Calculated from premium over official rate (zero).</t>
        </r>
      </text>
    </comment>
    <comment ref="DM215" authorId="0">
      <text>
        <r>
          <rPr>
            <b/>
            <sz val="8"/>
            <color indexed="81"/>
            <rFont val="Tahoma"/>
            <family val="2"/>
          </rPr>
          <t>Kurt Schuler:</t>
        </r>
        <r>
          <rPr>
            <sz val="8"/>
            <color indexed="81"/>
            <rFont val="Tahoma"/>
            <family val="2"/>
          </rPr>
          <t xml:space="preserve"> Calculated from premium over official rate (zero).</t>
        </r>
      </text>
    </comment>
    <comment ref="CQ216" authorId="0">
      <text>
        <r>
          <rPr>
            <b/>
            <sz val="8"/>
            <color indexed="81"/>
            <rFont val="Tahoma"/>
            <family val="2"/>
          </rPr>
          <t>Kurt Schuler:</t>
        </r>
        <r>
          <rPr>
            <sz val="8"/>
            <color indexed="81"/>
            <rFont val="Tahoma"/>
            <family val="2"/>
          </rPr>
          <t xml:space="preserve"> Calculated from premium over official rate (zero).</t>
        </r>
      </text>
    </comment>
    <comment ref="DM216" authorId="0">
      <text>
        <r>
          <rPr>
            <b/>
            <sz val="8"/>
            <color indexed="81"/>
            <rFont val="Tahoma"/>
            <family val="2"/>
          </rPr>
          <t>Kurt Schuler:</t>
        </r>
        <r>
          <rPr>
            <sz val="8"/>
            <color indexed="81"/>
            <rFont val="Tahoma"/>
            <family val="2"/>
          </rPr>
          <t xml:space="preserve"> Calculated from premium over official rate (zero).</t>
        </r>
      </text>
    </comment>
    <comment ref="CQ217" authorId="0">
      <text>
        <r>
          <rPr>
            <b/>
            <sz val="8"/>
            <color indexed="81"/>
            <rFont val="Tahoma"/>
            <family val="2"/>
          </rPr>
          <t>Kurt Schuler:</t>
        </r>
        <r>
          <rPr>
            <sz val="8"/>
            <color indexed="81"/>
            <rFont val="Tahoma"/>
            <family val="2"/>
          </rPr>
          <t xml:space="preserve"> Calculated from premium over official rate (zero).</t>
        </r>
      </text>
    </comment>
    <comment ref="DM217" authorId="0">
      <text>
        <r>
          <rPr>
            <b/>
            <sz val="8"/>
            <color indexed="81"/>
            <rFont val="Tahoma"/>
            <family val="2"/>
          </rPr>
          <t>Kurt Schuler:</t>
        </r>
        <r>
          <rPr>
            <sz val="8"/>
            <color indexed="81"/>
            <rFont val="Tahoma"/>
            <family val="2"/>
          </rPr>
          <t xml:space="preserve"> Calculated from premium over official rate (zero).</t>
        </r>
      </text>
    </comment>
    <comment ref="CQ218" authorId="0">
      <text>
        <r>
          <rPr>
            <b/>
            <sz val="8"/>
            <color indexed="81"/>
            <rFont val="Tahoma"/>
            <family val="2"/>
          </rPr>
          <t>Kurt Schuler:</t>
        </r>
        <r>
          <rPr>
            <sz val="8"/>
            <color indexed="81"/>
            <rFont val="Tahoma"/>
            <family val="2"/>
          </rPr>
          <t xml:space="preserve"> Calculated from premium over official rate (zero).</t>
        </r>
      </text>
    </comment>
    <comment ref="DM218" authorId="0">
      <text>
        <r>
          <rPr>
            <b/>
            <sz val="8"/>
            <color indexed="81"/>
            <rFont val="Tahoma"/>
            <family val="2"/>
          </rPr>
          <t>Kurt Schuler:</t>
        </r>
        <r>
          <rPr>
            <sz val="8"/>
            <color indexed="81"/>
            <rFont val="Tahoma"/>
            <family val="2"/>
          </rPr>
          <t xml:space="preserve"> Calculated from premium over official rate (zero).</t>
        </r>
      </text>
    </comment>
    <comment ref="CQ219" authorId="0">
      <text>
        <r>
          <rPr>
            <b/>
            <sz val="8"/>
            <color indexed="81"/>
            <rFont val="Tahoma"/>
            <family val="2"/>
          </rPr>
          <t>Kurt Schuler:</t>
        </r>
        <r>
          <rPr>
            <sz val="8"/>
            <color indexed="81"/>
            <rFont val="Tahoma"/>
            <family val="2"/>
          </rPr>
          <t xml:space="preserve"> Calculated from premium over official rate (zero).</t>
        </r>
      </text>
    </comment>
    <comment ref="DM219" authorId="0">
      <text>
        <r>
          <rPr>
            <b/>
            <sz val="8"/>
            <color indexed="81"/>
            <rFont val="Tahoma"/>
            <family val="2"/>
          </rPr>
          <t>Kurt Schuler:</t>
        </r>
        <r>
          <rPr>
            <sz val="8"/>
            <color indexed="81"/>
            <rFont val="Tahoma"/>
            <family val="2"/>
          </rPr>
          <t xml:space="preserve"> Calculated from premium over official rate (zero).</t>
        </r>
      </text>
    </comment>
    <comment ref="CQ220" authorId="0">
      <text>
        <r>
          <rPr>
            <b/>
            <sz val="8"/>
            <color indexed="81"/>
            <rFont val="Tahoma"/>
            <family val="2"/>
          </rPr>
          <t>Kurt Schuler:</t>
        </r>
        <r>
          <rPr>
            <sz val="8"/>
            <color indexed="81"/>
            <rFont val="Tahoma"/>
            <family val="2"/>
          </rPr>
          <t xml:space="preserve"> Calculated from premium over official rate (zero).</t>
        </r>
      </text>
    </comment>
    <comment ref="DM220" authorId="0">
      <text>
        <r>
          <rPr>
            <b/>
            <sz val="8"/>
            <color indexed="81"/>
            <rFont val="Tahoma"/>
            <family val="2"/>
          </rPr>
          <t>Kurt Schuler:</t>
        </r>
        <r>
          <rPr>
            <sz val="8"/>
            <color indexed="81"/>
            <rFont val="Tahoma"/>
            <family val="2"/>
          </rPr>
          <t xml:space="preserve"> Calculated from premium over official rate (zero).</t>
        </r>
      </text>
    </comment>
    <comment ref="CQ221" authorId="0">
      <text>
        <r>
          <rPr>
            <b/>
            <sz val="8"/>
            <color indexed="81"/>
            <rFont val="Tahoma"/>
            <family val="2"/>
          </rPr>
          <t>Kurt Schuler:</t>
        </r>
        <r>
          <rPr>
            <sz val="8"/>
            <color indexed="81"/>
            <rFont val="Tahoma"/>
            <family val="2"/>
          </rPr>
          <t xml:space="preserve"> Calculated from premium over official rate (zero).</t>
        </r>
      </text>
    </comment>
    <comment ref="DM221" authorId="0">
      <text>
        <r>
          <rPr>
            <b/>
            <sz val="8"/>
            <color indexed="81"/>
            <rFont val="Tahoma"/>
            <family val="2"/>
          </rPr>
          <t>Kurt Schuler:</t>
        </r>
        <r>
          <rPr>
            <sz val="8"/>
            <color indexed="81"/>
            <rFont val="Tahoma"/>
            <family val="2"/>
          </rPr>
          <t xml:space="preserve"> Calculated from premium over official rate (zero).</t>
        </r>
      </text>
    </comment>
    <comment ref="CQ222" authorId="0">
      <text>
        <r>
          <rPr>
            <b/>
            <sz val="8"/>
            <color indexed="81"/>
            <rFont val="Tahoma"/>
            <family val="2"/>
          </rPr>
          <t>Kurt Schuler:</t>
        </r>
        <r>
          <rPr>
            <sz val="8"/>
            <color indexed="81"/>
            <rFont val="Tahoma"/>
            <family val="2"/>
          </rPr>
          <t xml:space="preserve"> Calculated from premium over official rate (zero).</t>
        </r>
      </text>
    </comment>
    <comment ref="DM222" authorId="0">
      <text>
        <r>
          <rPr>
            <b/>
            <sz val="8"/>
            <color indexed="81"/>
            <rFont val="Tahoma"/>
            <family val="2"/>
          </rPr>
          <t>Kurt Schuler:</t>
        </r>
        <r>
          <rPr>
            <sz val="8"/>
            <color indexed="81"/>
            <rFont val="Tahoma"/>
            <family val="2"/>
          </rPr>
          <t xml:space="preserve"> Calculated from premium over official rate (zero).</t>
        </r>
      </text>
    </comment>
    <comment ref="CQ223" authorId="0">
      <text>
        <r>
          <rPr>
            <b/>
            <sz val="8"/>
            <color indexed="81"/>
            <rFont val="Tahoma"/>
            <family val="2"/>
          </rPr>
          <t>Kurt Schuler:</t>
        </r>
        <r>
          <rPr>
            <sz val="8"/>
            <color indexed="81"/>
            <rFont val="Tahoma"/>
            <family val="2"/>
          </rPr>
          <t xml:space="preserve"> Calculated from premium over official rate (zero).</t>
        </r>
      </text>
    </comment>
    <comment ref="DM223" authorId="0">
      <text>
        <r>
          <rPr>
            <b/>
            <sz val="8"/>
            <color indexed="81"/>
            <rFont val="Tahoma"/>
            <family val="2"/>
          </rPr>
          <t>Kurt Schuler:</t>
        </r>
        <r>
          <rPr>
            <sz val="8"/>
            <color indexed="81"/>
            <rFont val="Tahoma"/>
            <family val="2"/>
          </rPr>
          <t xml:space="preserve"> Calculated from premium over official rate (zero).</t>
        </r>
      </text>
    </comment>
    <comment ref="CQ224" authorId="0">
      <text>
        <r>
          <rPr>
            <b/>
            <sz val="8"/>
            <color indexed="81"/>
            <rFont val="Tahoma"/>
            <family val="2"/>
          </rPr>
          <t>Kurt Schuler:</t>
        </r>
        <r>
          <rPr>
            <sz val="8"/>
            <color indexed="81"/>
            <rFont val="Tahoma"/>
            <family val="2"/>
          </rPr>
          <t xml:space="preserve"> Calculated from premium over official rate (zero).</t>
        </r>
      </text>
    </comment>
    <comment ref="DM224" authorId="0">
      <text>
        <r>
          <rPr>
            <b/>
            <sz val="8"/>
            <color indexed="81"/>
            <rFont val="Tahoma"/>
            <family val="2"/>
          </rPr>
          <t>Kurt Schuler:</t>
        </r>
        <r>
          <rPr>
            <sz val="8"/>
            <color indexed="81"/>
            <rFont val="Tahoma"/>
            <family val="2"/>
          </rPr>
          <t xml:space="preserve"> Calculated from premium over official rate (zero).</t>
        </r>
      </text>
    </comment>
    <comment ref="CQ225" authorId="0">
      <text>
        <r>
          <rPr>
            <b/>
            <sz val="8"/>
            <color indexed="81"/>
            <rFont val="Tahoma"/>
            <family val="2"/>
          </rPr>
          <t>Kurt Schuler:</t>
        </r>
        <r>
          <rPr>
            <sz val="8"/>
            <color indexed="81"/>
            <rFont val="Tahoma"/>
            <family val="2"/>
          </rPr>
          <t xml:space="preserve"> Calculated from premium over official rate (zero).</t>
        </r>
      </text>
    </comment>
    <comment ref="DM225" authorId="0">
      <text>
        <r>
          <rPr>
            <b/>
            <sz val="8"/>
            <color indexed="81"/>
            <rFont val="Tahoma"/>
            <family val="2"/>
          </rPr>
          <t>Kurt Schuler:</t>
        </r>
        <r>
          <rPr>
            <sz val="8"/>
            <color indexed="81"/>
            <rFont val="Tahoma"/>
            <family val="2"/>
          </rPr>
          <t xml:space="preserve"> Calculated from premium over official rate (zero).</t>
        </r>
      </text>
    </comment>
    <comment ref="CQ226" authorId="0">
      <text>
        <r>
          <rPr>
            <b/>
            <sz val="8"/>
            <color indexed="81"/>
            <rFont val="Tahoma"/>
            <family val="2"/>
          </rPr>
          <t>Kurt Schuler:</t>
        </r>
        <r>
          <rPr>
            <sz val="8"/>
            <color indexed="81"/>
            <rFont val="Tahoma"/>
            <family val="2"/>
          </rPr>
          <t xml:space="preserve"> Calculated from premium over official rate (zero).</t>
        </r>
      </text>
    </comment>
    <comment ref="DM226" authorId="0">
      <text>
        <r>
          <rPr>
            <b/>
            <sz val="8"/>
            <color indexed="81"/>
            <rFont val="Tahoma"/>
            <family val="2"/>
          </rPr>
          <t>Kurt Schuler:</t>
        </r>
        <r>
          <rPr>
            <sz val="8"/>
            <color indexed="81"/>
            <rFont val="Tahoma"/>
            <family val="2"/>
          </rPr>
          <t xml:space="preserve"> Calculated from premium over official rate (zero).</t>
        </r>
      </text>
    </comment>
    <comment ref="CQ227" authorId="0">
      <text>
        <r>
          <rPr>
            <b/>
            <sz val="8"/>
            <color indexed="81"/>
            <rFont val="Tahoma"/>
            <family val="2"/>
          </rPr>
          <t>Kurt Schuler:</t>
        </r>
        <r>
          <rPr>
            <sz val="8"/>
            <color indexed="81"/>
            <rFont val="Tahoma"/>
            <family val="2"/>
          </rPr>
          <t xml:space="preserve"> Calculated from premium over official rate (zero).</t>
        </r>
      </text>
    </comment>
    <comment ref="DM227" authorId="0">
      <text>
        <r>
          <rPr>
            <b/>
            <sz val="8"/>
            <color indexed="81"/>
            <rFont val="Tahoma"/>
            <family val="2"/>
          </rPr>
          <t>Kurt Schuler:</t>
        </r>
        <r>
          <rPr>
            <sz val="8"/>
            <color indexed="81"/>
            <rFont val="Tahoma"/>
            <family val="2"/>
          </rPr>
          <t xml:space="preserve"> Calculated from premium over official rate (zero).</t>
        </r>
      </text>
    </comment>
    <comment ref="CQ228" authorId="0">
      <text>
        <r>
          <rPr>
            <b/>
            <sz val="8"/>
            <color indexed="81"/>
            <rFont val="Tahoma"/>
            <family val="2"/>
          </rPr>
          <t>Kurt Schuler:</t>
        </r>
        <r>
          <rPr>
            <sz val="8"/>
            <color indexed="81"/>
            <rFont val="Tahoma"/>
            <family val="2"/>
          </rPr>
          <t xml:space="preserve"> Calculated from premium over official rate (zero).</t>
        </r>
      </text>
    </comment>
    <comment ref="DM228" authorId="0">
      <text>
        <r>
          <rPr>
            <b/>
            <sz val="8"/>
            <color indexed="81"/>
            <rFont val="Tahoma"/>
            <family val="2"/>
          </rPr>
          <t>Kurt Schuler:</t>
        </r>
        <r>
          <rPr>
            <sz val="8"/>
            <color indexed="81"/>
            <rFont val="Tahoma"/>
            <family val="2"/>
          </rPr>
          <t xml:space="preserve"> Calculated from premium over official rate (zero).</t>
        </r>
      </text>
    </comment>
    <comment ref="CQ229" authorId="0">
      <text>
        <r>
          <rPr>
            <b/>
            <sz val="8"/>
            <color indexed="81"/>
            <rFont val="Tahoma"/>
            <family val="2"/>
          </rPr>
          <t>Kurt Schuler:</t>
        </r>
        <r>
          <rPr>
            <sz val="8"/>
            <color indexed="81"/>
            <rFont val="Tahoma"/>
            <family val="2"/>
          </rPr>
          <t xml:space="preserve"> Calculated from premium over official rate (zero).</t>
        </r>
      </text>
    </comment>
    <comment ref="DM229" authorId="0">
      <text>
        <r>
          <rPr>
            <b/>
            <sz val="8"/>
            <color indexed="81"/>
            <rFont val="Tahoma"/>
            <family val="2"/>
          </rPr>
          <t>Kurt Schuler:</t>
        </r>
        <r>
          <rPr>
            <sz val="8"/>
            <color indexed="81"/>
            <rFont val="Tahoma"/>
            <family val="2"/>
          </rPr>
          <t xml:space="preserve"> Calculated from premium over official rate (zero).</t>
        </r>
      </text>
    </comment>
    <comment ref="CM230" authorId="0">
      <text>
        <r>
          <rPr>
            <b/>
            <sz val="8"/>
            <color indexed="81"/>
            <rFont val="Tahoma"/>
            <family val="2"/>
          </rPr>
          <t>Kurt Schuler:</t>
        </r>
        <r>
          <rPr>
            <sz val="8"/>
            <color indexed="81"/>
            <rFont val="Tahoma"/>
            <family val="2"/>
          </rPr>
          <t xml:space="preserve"> Deposits 725-825 Guinea francs of the time per US dollar, cash 750-850 francs</t>
        </r>
      </text>
    </comment>
    <comment ref="CQ230" authorId="0">
      <text>
        <r>
          <rPr>
            <b/>
            <sz val="8"/>
            <color indexed="81"/>
            <rFont val="Tahoma"/>
            <family val="2"/>
          </rPr>
          <t>Kurt Schuler:</t>
        </r>
        <r>
          <rPr>
            <sz val="8"/>
            <color indexed="81"/>
            <rFont val="Tahoma"/>
            <family val="2"/>
          </rPr>
          <t xml:space="preserve"> Calculated from premium over official rate (zero).</t>
        </r>
      </text>
    </comment>
    <comment ref="DM230" authorId="0">
      <text>
        <r>
          <rPr>
            <b/>
            <sz val="8"/>
            <color indexed="81"/>
            <rFont val="Tahoma"/>
            <family val="2"/>
          </rPr>
          <t>Kurt Schuler:</t>
        </r>
        <r>
          <rPr>
            <sz val="8"/>
            <color indexed="81"/>
            <rFont val="Tahoma"/>
            <family val="2"/>
          </rPr>
          <t xml:space="preserve"> Calculated from premium over official rate (zero).</t>
        </r>
      </text>
    </comment>
    <comment ref="HL230" authorId="0">
      <text>
        <r>
          <rPr>
            <b/>
            <sz val="8"/>
            <color indexed="81"/>
            <rFont val="Tahoma"/>
            <family val="2"/>
          </rPr>
          <t>Kurt Schuler:</t>
        </r>
        <r>
          <rPr>
            <sz val="8"/>
            <color indexed="81"/>
            <rFont val="Tahoma"/>
            <family val="2"/>
          </rPr>
          <t xml:space="preserve"> Trinidad introduced the Trinidad dollar on 14 December 1964 to replace the East Caribbean dollar. </t>
        </r>
        <r>
          <rPr>
            <i/>
            <sz val="8"/>
            <color indexed="81"/>
            <rFont val="Tahoma"/>
            <family val="2"/>
          </rPr>
          <t>Pick's Currency Yearbook</t>
        </r>
        <r>
          <rPr>
            <sz val="8"/>
            <color indexed="81"/>
            <rFont val="Tahoma"/>
            <family val="2"/>
          </rPr>
          <t xml:space="preserve"> has  no data on the Trinidad dollar until 1968.</t>
        </r>
      </text>
    </comment>
    <comment ref="CQ231" authorId="0">
      <text>
        <r>
          <rPr>
            <b/>
            <sz val="8"/>
            <color indexed="81"/>
            <rFont val="Tahoma"/>
            <family val="2"/>
          </rPr>
          <t>Kurt Schuler:</t>
        </r>
        <r>
          <rPr>
            <sz val="8"/>
            <color indexed="81"/>
            <rFont val="Tahoma"/>
            <family val="2"/>
          </rPr>
          <t xml:space="preserve"> Calculated from premium over official rate (zero).</t>
        </r>
      </text>
    </comment>
    <comment ref="DM231" authorId="0">
      <text>
        <r>
          <rPr>
            <b/>
            <sz val="8"/>
            <color indexed="81"/>
            <rFont val="Tahoma"/>
            <family val="2"/>
          </rPr>
          <t>Kurt Schuler:</t>
        </r>
        <r>
          <rPr>
            <sz val="8"/>
            <color indexed="81"/>
            <rFont val="Tahoma"/>
            <family val="2"/>
          </rPr>
          <t xml:space="preserve"> Calculated from premium over official rate (zero).</t>
        </r>
      </text>
    </comment>
    <comment ref="CQ232" authorId="0">
      <text>
        <r>
          <rPr>
            <b/>
            <sz val="8"/>
            <color indexed="81"/>
            <rFont val="Tahoma"/>
            <family val="2"/>
          </rPr>
          <t>Kurt Schuler:</t>
        </r>
        <r>
          <rPr>
            <sz val="8"/>
            <color indexed="81"/>
            <rFont val="Tahoma"/>
            <family val="2"/>
          </rPr>
          <t xml:space="preserve"> Calculated from premium over official rate (zero).</t>
        </r>
      </text>
    </comment>
    <comment ref="DM232" authorId="0">
      <text>
        <r>
          <rPr>
            <b/>
            <sz val="8"/>
            <color indexed="81"/>
            <rFont val="Tahoma"/>
            <family val="2"/>
          </rPr>
          <t>Kurt Schuler:</t>
        </r>
        <r>
          <rPr>
            <sz val="8"/>
            <color indexed="81"/>
            <rFont val="Tahoma"/>
            <family val="2"/>
          </rPr>
          <t xml:space="preserve"> Calculated from premium over official rate (zero).</t>
        </r>
      </text>
    </comment>
    <comment ref="C233" authorId="0">
      <text>
        <r>
          <rPr>
            <b/>
            <sz val="8"/>
            <color indexed="81"/>
            <rFont val="Tahoma"/>
            <family val="2"/>
          </rPr>
          <t>Kurt Schuler:</t>
        </r>
        <r>
          <rPr>
            <sz val="8"/>
            <color indexed="81"/>
            <rFont val="Tahoma"/>
            <family val="2"/>
          </rPr>
          <t xml:space="preserve"> Calculated from premium over official rate (1500%).</t>
        </r>
        <r>
          <rPr>
            <sz val="8"/>
            <color indexed="81"/>
            <rFont val="Tahoma"/>
            <family val="2"/>
          </rPr>
          <t xml:space="preserve">
</t>
        </r>
      </text>
    </comment>
    <comment ref="P233" authorId="0">
      <text>
        <r>
          <rPr>
            <b/>
            <sz val="8"/>
            <color indexed="81"/>
            <rFont val="Tahoma"/>
            <family val="2"/>
          </rPr>
          <t>Kurt Schuler:</t>
        </r>
        <r>
          <rPr>
            <sz val="8"/>
            <color indexed="81"/>
            <rFont val="Tahoma"/>
            <family val="2"/>
          </rPr>
          <t xml:space="preserve"> Calculated from premium over official rate (3.7%).</t>
        </r>
        <r>
          <rPr>
            <sz val="8"/>
            <color indexed="81"/>
            <rFont val="Tahoma"/>
            <family val="2"/>
          </rPr>
          <t xml:space="preserve">
</t>
        </r>
      </text>
    </comment>
    <comment ref="X233" authorId="0">
      <text>
        <r>
          <rPr>
            <b/>
            <sz val="8"/>
            <color indexed="81"/>
            <rFont val="Tahoma"/>
            <family val="2"/>
          </rPr>
          <t>Kurt Schuler:</t>
        </r>
        <r>
          <rPr>
            <sz val="8"/>
            <color indexed="81"/>
            <rFont val="Tahoma"/>
            <family val="2"/>
          </rPr>
          <t xml:space="preserve"> Calculated from premium over official rate (3.7%).</t>
        </r>
        <r>
          <rPr>
            <sz val="8"/>
            <color indexed="81"/>
            <rFont val="Tahoma"/>
            <family val="2"/>
          </rPr>
          <t xml:space="preserve">
</t>
        </r>
      </text>
    </comment>
    <comment ref="BD233" authorId="0">
      <text>
        <r>
          <rPr>
            <b/>
            <sz val="8"/>
            <color indexed="81"/>
            <rFont val="Tahoma"/>
            <family val="2"/>
          </rPr>
          <t>Kurt Schuler:</t>
        </r>
        <r>
          <rPr>
            <sz val="8"/>
            <color indexed="81"/>
            <rFont val="Tahoma"/>
            <family val="2"/>
          </rPr>
          <t xml:space="preserve"> Calculated from premium over official rate (1.8%).</t>
        </r>
        <r>
          <rPr>
            <sz val="8"/>
            <color indexed="81"/>
            <rFont val="Tahoma"/>
            <family val="2"/>
          </rPr>
          <t xml:space="preserve">
</t>
        </r>
      </text>
    </comment>
    <comment ref="BQ233" authorId="0">
      <text>
        <r>
          <rPr>
            <b/>
            <sz val="8"/>
            <color indexed="81"/>
            <rFont val="Tahoma"/>
            <family val="2"/>
          </rPr>
          <t>Kurt Schuler:</t>
        </r>
        <r>
          <rPr>
            <sz val="8"/>
            <color indexed="81"/>
            <rFont val="Tahoma"/>
            <family val="2"/>
          </rPr>
          <t xml:space="preserve"> Calculated from premium over official rate (10%).</t>
        </r>
        <r>
          <rPr>
            <sz val="8"/>
            <color indexed="81"/>
            <rFont val="Tahoma"/>
            <family val="2"/>
          </rPr>
          <t xml:space="preserve">
</t>
        </r>
      </text>
    </comment>
    <comment ref="BU233" authorId="0">
      <text>
        <r>
          <rPr>
            <b/>
            <sz val="8"/>
            <color indexed="81"/>
            <rFont val="Tahoma"/>
            <family val="2"/>
          </rPr>
          <t>Kurt Schuler:</t>
        </r>
        <r>
          <rPr>
            <sz val="8"/>
            <color indexed="81"/>
            <rFont val="Tahoma"/>
            <family val="2"/>
          </rPr>
          <t xml:space="preserve"> Calculated from premium over official rate (17.8%).</t>
        </r>
        <r>
          <rPr>
            <sz val="8"/>
            <color indexed="81"/>
            <rFont val="Tahoma"/>
            <family val="2"/>
          </rPr>
          <t xml:space="preserve">
</t>
        </r>
      </text>
    </comment>
    <comment ref="CK233" authorId="0">
      <text>
        <r>
          <rPr>
            <b/>
            <sz val="8"/>
            <color indexed="81"/>
            <rFont val="Tahoma"/>
            <family val="2"/>
          </rPr>
          <t>Kurt Schuler:</t>
        </r>
        <r>
          <rPr>
            <sz val="8"/>
            <color indexed="81"/>
            <rFont val="Tahoma"/>
            <family val="2"/>
          </rPr>
          <t xml:space="preserve"> Calculated from premium over official rate (11%).</t>
        </r>
        <r>
          <rPr>
            <sz val="8"/>
            <color indexed="81"/>
            <rFont val="Tahoma"/>
            <family val="2"/>
          </rPr>
          <t xml:space="preserve">
</t>
        </r>
      </text>
    </comment>
    <comment ref="CM233" authorId="0">
      <text>
        <r>
          <rPr>
            <b/>
            <sz val="8"/>
            <color indexed="81"/>
            <rFont val="Tahoma"/>
            <family val="2"/>
          </rPr>
          <t>Kurt Schuler:</t>
        </r>
        <r>
          <rPr>
            <sz val="8"/>
            <color indexed="81"/>
            <rFont val="Tahoma"/>
            <family val="2"/>
          </rPr>
          <t xml:space="preserve"> Calculated from premium over official rate (224.1%), rounded.</t>
        </r>
        <r>
          <rPr>
            <sz val="8"/>
            <color indexed="81"/>
            <rFont val="Tahoma"/>
            <family val="2"/>
          </rPr>
          <t xml:space="preserve">
</t>
        </r>
      </text>
    </comment>
    <comment ref="CP233" authorId="0">
      <text>
        <r>
          <rPr>
            <b/>
            <sz val="8"/>
            <color indexed="81"/>
            <rFont val="Tahoma"/>
            <family val="2"/>
          </rPr>
          <t>Kurt Schuler:</t>
        </r>
        <r>
          <rPr>
            <sz val="8"/>
            <color indexed="81"/>
            <rFont val="Tahoma"/>
            <family val="2"/>
          </rPr>
          <t xml:space="preserve"> Calculated from premium over official rate (17.6%).</t>
        </r>
        <r>
          <rPr>
            <sz val="8"/>
            <color indexed="81"/>
            <rFont val="Tahoma"/>
            <family val="2"/>
          </rPr>
          <t xml:space="preserve">
</t>
        </r>
      </text>
    </comment>
    <comment ref="CQ233" authorId="0">
      <text>
        <r>
          <rPr>
            <b/>
            <sz val="8"/>
            <color indexed="81"/>
            <rFont val="Tahoma"/>
            <family val="2"/>
          </rPr>
          <t>Kurt Schuler:</t>
        </r>
        <r>
          <rPr>
            <sz val="8"/>
            <color indexed="81"/>
            <rFont val="Tahoma"/>
            <family val="2"/>
          </rPr>
          <t xml:space="preserve"> Calculated from premium over official rate (zero).</t>
        </r>
      </text>
    </comment>
    <comment ref="DC233" authorId="0">
      <text>
        <r>
          <rPr>
            <b/>
            <sz val="8"/>
            <color indexed="81"/>
            <rFont val="Tahoma"/>
            <family val="2"/>
          </rPr>
          <t>Kurt Schuler:</t>
        </r>
        <r>
          <rPr>
            <sz val="8"/>
            <color indexed="81"/>
            <rFont val="Tahoma"/>
            <family val="2"/>
          </rPr>
          <t xml:space="preserve"> Calculated from premium over official rate (3.1%).</t>
        </r>
        <r>
          <rPr>
            <sz val="8"/>
            <color indexed="81"/>
            <rFont val="Tahoma"/>
            <family val="2"/>
          </rPr>
          <t xml:space="preserve">
</t>
        </r>
      </text>
    </comment>
    <comment ref="DJ233" authorId="0">
      <text>
        <r>
          <rPr>
            <b/>
            <sz val="8"/>
            <color indexed="81"/>
            <rFont val="Tahoma"/>
            <family val="2"/>
          </rPr>
          <t>Kurt Schuler:</t>
        </r>
        <r>
          <rPr>
            <sz val="8"/>
            <color indexed="81"/>
            <rFont val="Tahoma"/>
            <family val="2"/>
          </rPr>
          <t xml:space="preserve"> Calculated from premium (433.3%) over the noncommercial rate of 2.57 North Korean won = US$1.</t>
        </r>
        <r>
          <rPr>
            <sz val="8"/>
            <color indexed="81"/>
            <rFont val="Tahoma"/>
            <family val="2"/>
          </rPr>
          <t xml:space="preserve">
</t>
        </r>
      </text>
    </comment>
    <comment ref="DM233" authorId="0">
      <text>
        <r>
          <rPr>
            <b/>
            <sz val="8"/>
            <color indexed="81"/>
            <rFont val="Tahoma"/>
            <family val="2"/>
          </rPr>
          <t>Kurt Schuler:</t>
        </r>
        <r>
          <rPr>
            <sz val="8"/>
            <color indexed="81"/>
            <rFont val="Tahoma"/>
            <family val="2"/>
          </rPr>
          <t xml:space="preserve"> Calculated from premium over official rate (zero).</t>
        </r>
      </text>
    </comment>
    <comment ref="DX233" authorId="0">
      <text>
        <r>
          <rPr>
            <b/>
            <sz val="8"/>
            <color indexed="81"/>
            <rFont val="Tahoma"/>
            <family val="2"/>
          </rPr>
          <t>Kurt Schuler:</t>
        </r>
        <r>
          <rPr>
            <sz val="8"/>
            <color indexed="81"/>
            <rFont val="Tahoma"/>
            <family val="2"/>
          </rPr>
          <t xml:space="preserve"> Calculated from premium over official rate (18.1%).</t>
        </r>
        <r>
          <rPr>
            <sz val="8"/>
            <color indexed="81"/>
            <rFont val="Tahoma"/>
            <family val="2"/>
          </rPr>
          <t xml:space="preserve">
</t>
        </r>
      </text>
    </comment>
    <comment ref="EE233"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EI233" authorId="0">
      <text>
        <r>
          <rPr>
            <b/>
            <sz val="8"/>
            <color indexed="81"/>
            <rFont val="Tahoma"/>
            <family val="2"/>
          </rPr>
          <t>Kurt Schuler:</t>
        </r>
        <r>
          <rPr>
            <sz val="8"/>
            <color indexed="81"/>
            <rFont val="Tahoma"/>
            <family val="2"/>
          </rPr>
          <t xml:space="preserve"> Calculated from premium over official rate (65.4%).</t>
        </r>
        <r>
          <rPr>
            <sz val="8"/>
            <color indexed="81"/>
            <rFont val="Tahoma"/>
            <family val="2"/>
          </rPr>
          <t xml:space="preserve">
</t>
        </r>
      </text>
    </comment>
    <comment ref="EO233" authorId="0">
      <text>
        <r>
          <rPr>
            <b/>
            <sz val="8"/>
            <color indexed="81"/>
            <rFont val="Tahoma"/>
            <family val="2"/>
          </rPr>
          <t>Kurt Schuler:</t>
        </r>
        <r>
          <rPr>
            <sz val="8"/>
            <color indexed="81"/>
            <rFont val="Tahoma"/>
            <family val="2"/>
          </rPr>
          <t xml:space="preserve"> Calculated from premium over official rate (275%).</t>
        </r>
        <r>
          <rPr>
            <sz val="8"/>
            <color indexed="81"/>
            <rFont val="Tahoma"/>
            <family val="2"/>
          </rPr>
          <t xml:space="preserve">
</t>
        </r>
      </text>
    </comment>
    <comment ref="EW233" authorId="0">
      <text>
        <r>
          <rPr>
            <b/>
            <sz val="8"/>
            <color indexed="81"/>
            <rFont val="Tahoma"/>
            <family val="2"/>
          </rPr>
          <t>Kurt Schuler:</t>
        </r>
        <r>
          <rPr>
            <sz val="8"/>
            <color indexed="81"/>
            <rFont val="Tahoma"/>
            <family val="2"/>
          </rPr>
          <t xml:space="preserve"> Calculated from premium over official rate (17.6%), rounded.</t>
        </r>
        <r>
          <rPr>
            <sz val="8"/>
            <color indexed="81"/>
            <rFont val="Tahoma"/>
            <family val="2"/>
          </rPr>
          <t xml:space="preserve">
</t>
        </r>
      </text>
    </comment>
    <comment ref="FD233" authorId="0">
      <text>
        <r>
          <rPr>
            <b/>
            <sz val="8"/>
            <color indexed="81"/>
            <rFont val="Tahoma"/>
            <family val="2"/>
          </rPr>
          <t>Kurt Schuler:</t>
        </r>
        <r>
          <rPr>
            <sz val="8"/>
            <color indexed="81"/>
            <rFont val="Tahoma"/>
            <family val="2"/>
          </rPr>
          <t xml:space="preserve"> Calculated from premium over official rate (1.8%).</t>
        </r>
        <r>
          <rPr>
            <sz val="8"/>
            <color indexed="81"/>
            <rFont val="Tahoma"/>
            <family val="2"/>
          </rPr>
          <t xml:space="preserve">
</t>
        </r>
      </text>
    </comment>
    <comment ref="HB233" authorId="0">
      <text>
        <r>
          <rPr>
            <b/>
            <sz val="8"/>
            <color indexed="81"/>
            <rFont val="Tahoma"/>
            <family val="2"/>
          </rPr>
          <t>Kurt Schuler:</t>
        </r>
        <r>
          <rPr>
            <sz val="8"/>
            <color indexed="81"/>
            <rFont val="Tahoma"/>
            <family val="2"/>
          </rPr>
          <t xml:space="preserve"> Calculated from premium over official rate (3%).</t>
        </r>
        <r>
          <rPr>
            <sz val="8"/>
            <color indexed="81"/>
            <rFont val="Tahoma"/>
            <family val="2"/>
          </rPr>
          <t xml:space="preserve">
</t>
        </r>
      </text>
    </comment>
    <comment ref="HJ233" authorId="0">
      <text>
        <r>
          <rPr>
            <b/>
            <sz val="8"/>
            <color indexed="81"/>
            <rFont val="Tahoma"/>
            <family val="2"/>
          </rPr>
          <t>Kurt Schuler:</t>
        </r>
        <r>
          <rPr>
            <sz val="8"/>
            <color indexed="81"/>
            <rFont val="Tahoma"/>
            <family val="2"/>
          </rPr>
          <t xml:space="preserve"> Calculated from premium over official rate (25.8%).</t>
        </r>
        <r>
          <rPr>
            <sz val="8"/>
            <color indexed="81"/>
            <rFont val="Tahoma"/>
            <family val="2"/>
          </rPr>
          <t xml:space="preserve">
</t>
        </r>
      </text>
    </comment>
    <comment ref="IB233" authorId="0">
      <text>
        <r>
          <rPr>
            <b/>
            <sz val="8"/>
            <color indexed="81"/>
            <rFont val="Tahoma"/>
            <family val="2"/>
          </rPr>
          <t>Kurt Schuler:</t>
        </r>
        <r>
          <rPr>
            <sz val="8"/>
            <color indexed="81"/>
            <rFont val="Tahoma"/>
            <family val="2"/>
          </rPr>
          <t xml:space="preserve"> Calculated from premium over official rate (395%).</t>
        </r>
        <r>
          <rPr>
            <sz val="8"/>
            <color indexed="81"/>
            <rFont val="Tahoma"/>
            <family val="2"/>
          </rPr>
          <t xml:space="preserve">
</t>
        </r>
      </text>
    </comment>
    <comment ref="CQ234" authorId="0">
      <text>
        <r>
          <rPr>
            <b/>
            <sz val="8"/>
            <color indexed="81"/>
            <rFont val="Tahoma"/>
            <family val="2"/>
          </rPr>
          <t>Kurt Schuler:</t>
        </r>
        <r>
          <rPr>
            <sz val="8"/>
            <color indexed="81"/>
            <rFont val="Tahoma"/>
            <family val="2"/>
          </rPr>
          <t xml:space="preserve"> Calculated from premium over official rate (zero).</t>
        </r>
      </text>
    </comment>
    <comment ref="DM234" authorId="0">
      <text>
        <r>
          <rPr>
            <b/>
            <sz val="8"/>
            <color indexed="81"/>
            <rFont val="Tahoma"/>
            <family val="2"/>
          </rPr>
          <t>Kurt Schuler:</t>
        </r>
        <r>
          <rPr>
            <sz val="8"/>
            <color indexed="81"/>
            <rFont val="Tahoma"/>
            <family val="2"/>
          </rPr>
          <t xml:space="preserve"> Calculated from premium over official rate (zero).</t>
        </r>
      </text>
    </comment>
    <comment ref="CQ235" authorId="0">
      <text>
        <r>
          <rPr>
            <b/>
            <sz val="8"/>
            <color indexed="81"/>
            <rFont val="Tahoma"/>
            <family val="2"/>
          </rPr>
          <t>Kurt Schuler:</t>
        </r>
        <r>
          <rPr>
            <sz val="8"/>
            <color indexed="81"/>
            <rFont val="Tahoma"/>
            <family val="2"/>
          </rPr>
          <t xml:space="preserve"> Calculated from premium over official rate (zero).</t>
        </r>
      </text>
    </comment>
    <comment ref="DM235" authorId="0">
      <text>
        <r>
          <rPr>
            <b/>
            <sz val="8"/>
            <color indexed="81"/>
            <rFont val="Tahoma"/>
            <family val="2"/>
          </rPr>
          <t>Kurt Schuler:</t>
        </r>
        <r>
          <rPr>
            <sz val="8"/>
            <color indexed="81"/>
            <rFont val="Tahoma"/>
            <family val="2"/>
          </rPr>
          <t xml:space="preserve"> Calculated from premium over official rate (zero).</t>
        </r>
      </text>
    </comment>
    <comment ref="CQ236" authorId="0">
      <text>
        <r>
          <rPr>
            <b/>
            <sz val="8"/>
            <color indexed="81"/>
            <rFont val="Tahoma"/>
            <family val="2"/>
          </rPr>
          <t>Kurt Schuler:</t>
        </r>
        <r>
          <rPr>
            <sz val="8"/>
            <color indexed="81"/>
            <rFont val="Tahoma"/>
            <family val="2"/>
          </rPr>
          <t xml:space="preserve"> Calculated from premium over official rate (zero).</t>
        </r>
      </text>
    </comment>
    <comment ref="DM236" authorId="0">
      <text>
        <r>
          <rPr>
            <b/>
            <sz val="8"/>
            <color indexed="81"/>
            <rFont val="Tahoma"/>
            <family val="2"/>
          </rPr>
          <t>Kurt Schuler:</t>
        </r>
        <r>
          <rPr>
            <sz val="8"/>
            <color indexed="81"/>
            <rFont val="Tahoma"/>
            <family val="2"/>
          </rPr>
          <t xml:space="preserve"> Calculated from premium over official rate (zero).</t>
        </r>
      </text>
    </comment>
    <comment ref="CQ237" authorId="0">
      <text>
        <r>
          <rPr>
            <b/>
            <sz val="8"/>
            <color indexed="81"/>
            <rFont val="Tahoma"/>
            <family val="2"/>
          </rPr>
          <t>Kurt Schuler:</t>
        </r>
        <r>
          <rPr>
            <sz val="8"/>
            <color indexed="81"/>
            <rFont val="Tahoma"/>
            <family val="2"/>
          </rPr>
          <t xml:space="preserve"> Calculated from premium over official rate (zero).</t>
        </r>
      </text>
    </comment>
    <comment ref="DM237" authorId="0">
      <text>
        <r>
          <rPr>
            <b/>
            <sz val="8"/>
            <color indexed="81"/>
            <rFont val="Tahoma"/>
            <family val="2"/>
          </rPr>
          <t>Kurt Schuler:</t>
        </r>
        <r>
          <rPr>
            <sz val="8"/>
            <color indexed="81"/>
            <rFont val="Tahoma"/>
            <family val="2"/>
          </rPr>
          <t xml:space="preserve"> Calculated from premium over official rate (zero).</t>
        </r>
      </text>
    </comment>
    <comment ref="CQ238" authorId="0">
      <text>
        <r>
          <rPr>
            <b/>
            <sz val="8"/>
            <color indexed="81"/>
            <rFont val="Tahoma"/>
            <family val="2"/>
          </rPr>
          <t>Kurt Schuler:</t>
        </r>
        <r>
          <rPr>
            <sz val="8"/>
            <color indexed="81"/>
            <rFont val="Tahoma"/>
            <family val="2"/>
          </rPr>
          <t xml:space="preserve"> Calculated from premium over official rate (zero).</t>
        </r>
      </text>
    </comment>
    <comment ref="DM238" authorId="0">
      <text>
        <r>
          <rPr>
            <b/>
            <sz val="8"/>
            <color indexed="81"/>
            <rFont val="Tahoma"/>
            <family val="2"/>
          </rPr>
          <t>Kurt Schuler:</t>
        </r>
        <r>
          <rPr>
            <sz val="8"/>
            <color indexed="81"/>
            <rFont val="Tahoma"/>
            <family val="2"/>
          </rPr>
          <t xml:space="preserve"> Calculated from premium over official rate (zero).</t>
        </r>
      </text>
    </comment>
    <comment ref="CQ239" authorId="0">
      <text>
        <r>
          <rPr>
            <b/>
            <sz val="8"/>
            <color indexed="81"/>
            <rFont val="Tahoma"/>
            <family val="2"/>
          </rPr>
          <t>Kurt Schuler:</t>
        </r>
        <r>
          <rPr>
            <sz val="8"/>
            <color indexed="81"/>
            <rFont val="Tahoma"/>
            <family val="2"/>
          </rPr>
          <t xml:space="preserve"> Calculated from premium over official rate (zero).</t>
        </r>
      </text>
    </comment>
    <comment ref="DM239" authorId="0">
      <text>
        <r>
          <rPr>
            <b/>
            <sz val="8"/>
            <color indexed="81"/>
            <rFont val="Tahoma"/>
            <family val="2"/>
          </rPr>
          <t>Kurt Schuler:</t>
        </r>
        <r>
          <rPr>
            <sz val="8"/>
            <color indexed="81"/>
            <rFont val="Tahoma"/>
            <family val="2"/>
          </rPr>
          <t xml:space="preserve"> Calculated from premium over official rate (zero).</t>
        </r>
      </text>
    </comment>
    <comment ref="CQ240" authorId="0">
      <text>
        <r>
          <rPr>
            <b/>
            <sz val="8"/>
            <color indexed="81"/>
            <rFont val="Tahoma"/>
            <family val="2"/>
          </rPr>
          <t>Kurt Schuler:</t>
        </r>
        <r>
          <rPr>
            <sz val="8"/>
            <color indexed="81"/>
            <rFont val="Tahoma"/>
            <family val="2"/>
          </rPr>
          <t xml:space="preserve"> Calculated from premium over official rate (zero).</t>
        </r>
      </text>
    </comment>
    <comment ref="DM240" authorId="0">
      <text>
        <r>
          <rPr>
            <b/>
            <sz val="8"/>
            <color indexed="81"/>
            <rFont val="Tahoma"/>
            <family val="2"/>
          </rPr>
          <t>Kurt Schuler:</t>
        </r>
        <r>
          <rPr>
            <sz val="8"/>
            <color indexed="81"/>
            <rFont val="Tahoma"/>
            <family val="2"/>
          </rPr>
          <t xml:space="preserve"> Calculated from premium over official rate (zero).</t>
        </r>
      </text>
    </comment>
    <comment ref="CQ241" authorId="0">
      <text>
        <r>
          <rPr>
            <b/>
            <sz val="8"/>
            <color indexed="81"/>
            <rFont val="Tahoma"/>
            <family val="2"/>
          </rPr>
          <t>Kurt Schuler:</t>
        </r>
        <r>
          <rPr>
            <sz val="8"/>
            <color indexed="81"/>
            <rFont val="Tahoma"/>
            <family val="2"/>
          </rPr>
          <t xml:space="preserve"> Calculated from premium over official rate (zero).</t>
        </r>
      </text>
    </comment>
    <comment ref="DM241" authorId="0">
      <text>
        <r>
          <rPr>
            <b/>
            <sz val="8"/>
            <color indexed="81"/>
            <rFont val="Tahoma"/>
            <family val="2"/>
          </rPr>
          <t>Kurt Schuler:</t>
        </r>
        <r>
          <rPr>
            <sz val="8"/>
            <color indexed="81"/>
            <rFont val="Tahoma"/>
            <family val="2"/>
          </rPr>
          <t xml:space="preserve"> Calculated from premium over official rate (zero).</t>
        </r>
      </text>
    </comment>
    <comment ref="CQ242" authorId="0">
      <text>
        <r>
          <rPr>
            <b/>
            <sz val="8"/>
            <color indexed="81"/>
            <rFont val="Tahoma"/>
            <family val="2"/>
          </rPr>
          <t>Kurt Schuler:</t>
        </r>
        <r>
          <rPr>
            <sz val="8"/>
            <color indexed="81"/>
            <rFont val="Tahoma"/>
            <family val="2"/>
          </rPr>
          <t xml:space="preserve"> Calculated from premium over official rate (zero).</t>
        </r>
      </text>
    </comment>
    <comment ref="DM242" authorId="0">
      <text>
        <r>
          <rPr>
            <b/>
            <sz val="8"/>
            <color indexed="81"/>
            <rFont val="Tahoma"/>
            <family val="2"/>
          </rPr>
          <t>Kurt Schuler:</t>
        </r>
        <r>
          <rPr>
            <sz val="8"/>
            <color indexed="81"/>
            <rFont val="Tahoma"/>
            <family val="2"/>
          </rPr>
          <t xml:space="preserve"> Calculated from premium over official rate (zero).</t>
        </r>
      </text>
    </comment>
    <comment ref="CQ243" authorId="0">
      <text>
        <r>
          <rPr>
            <b/>
            <sz val="8"/>
            <color indexed="81"/>
            <rFont val="Tahoma"/>
            <family val="2"/>
          </rPr>
          <t>Kurt Schuler:</t>
        </r>
        <r>
          <rPr>
            <sz val="8"/>
            <color indexed="81"/>
            <rFont val="Tahoma"/>
            <family val="2"/>
          </rPr>
          <t xml:space="preserve"> Calculated from premium over official rate (zero).</t>
        </r>
      </text>
    </comment>
    <comment ref="DM243" authorId="0">
      <text>
        <r>
          <rPr>
            <b/>
            <sz val="8"/>
            <color indexed="81"/>
            <rFont val="Tahoma"/>
            <family val="2"/>
          </rPr>
          <t>Kurt Schuler:</t>
        </r>
        <r>
          <rPr>
            <sz val="8"/>
            <color indexed="81"/>
            <rFont val="Tahoma"/>
            <family val="2"/>
          </rPr>
          <t xml:space="preserve"> Calculated from premium over official rate (zero).</t>
        </r>
      </text>
    </comment>
    <comment ref="GJ243" authorId="1">
      <text>
        <r>
          <rPr>
            <b/>
            <sz val="8"/>
            <color indexed="81"/>
            <rFont val="Tahoma"/>
            <family val="2"/>
          </rPr>
          <t>daouda sembene:</t>
        </r>
        <r>
          <rPr>
            <sz val="8"/>
            <color indexed="81"/>
            <rFont val="Tahoma"/>
            <family val="2"/>
          </rPr>
          <t xml:space="preserve">
Hard dinar as of January 1st</t>
        </r>
      </text>
    </comment>
    <comment ref="CQ244" authorId="0">
      <text>
        <r>
          <rPr>
            <b/>
            <sz val="8"/>
            <color indexed="81"/>
            <rFont val="Tahoma"/>
            <family val="2"/>
          </rPr>
          <t>Kurt Schuler:</t>
        </r>
        <r>
          <rPr>
            <sz val="8"/>
            <color indexed="81"/>
            <rFont val="Tahoma"/>
            <family val="2"/>
          </rPr>
          <t xml:space="preserve"> Calculated from premium over official rate (zero).</t>
        </r>
      </text>
    </comment>
    <comment ref="DM244" authorId="0">
      <text>
        <r>
          <rPr>
            <b/>
            <sz val="8"/>
            <color indexed="81"/>
            <rFont val="Tahoma"/>
            <family val="2"/>
          </rPr>
          <t>Kurt Schuler:</t>
        </r>
        <r>
          <rPr>
            <sz val="8"/>
            <color indexed="81"/>
            <rFont val="Tahoma"/>
            <family val="2"/>
          </rPr>
          <t xml:space="preserve"> Calculated from premium over official rate (zero).</t>
        </r>
      </text>
    </comment>
    <comment ref="P245"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X245"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BU245" authorId="0">
      <text>
        <r>
          <rPr>
            <b/>
            <sz val="8"/>
            <color indexed="81"/>
            <rFont val="Tahoma"/>
            <family val="2"/>
          </rPr>
          <t>Kurt Schuler:</t>
        </r>
        <r>
          <rPr>
            <sz val="8"/>
            <color indexed="81"/>
            <rFont val="Tahoma"/>
            <family val="2"/>
          </rPr>
          <t xml:space="preserve"> Calculated from premium over official rate (30.2%).</t>
        </r>
        <r>
          <rPr>
            <sz val="8"/>
            <color indexed="81"/>
            <rFont val="Tahoma"/>
            <family val="2"/>
          </rPr>
          <t xml:space="preserve">
</t>
        </r>
      </text>
    </comment>
    <comment ref="CM245" authorId="0">
      <text>
        <r>
          <rPr>
            <b/>
            <sz val="8"/>
            <color indexed="81"/>
            <rFont val="Tahoma"/>
            <family val="2"/>
          </rPr>
          <t>Kurt Schuler:</t>
        </r>
        <r>
          <rPr>
            <sz val="8"/>
            <color indexed="81"/>
            <rFont val="Tahoma"/>
            <family val="2"/>
          </rPr>
          <t xml:space="preserve"> Deposits 1650-1750 Guinea francs of the time per US dollar, cash 1700-1800 francs</t>
        </r>
      </text>
    </comment>
    <comment ref="CP245" authorId="0">
      <text>
        <r>
          <rPr>
            <b/>
            <sz val="8"/>
            <color indexed="81"/>
            <rFont val="Tahoma"/>
            <family val="2"/>
          </rPr>
          <t>Kurt Schuler:</t>
        </r>
        <r>
          <rPr>
            <sz val="8"/>
            <color indexed="81"/>
            <rFont val="Tahoma"/>
            <family val="2"/>
          </rPr>
          <t xml:space="preserve"> Calculated from premium over official rate (17.6%).</t>
        </r>
        <r>
          <rPr>
            <sz val="8"/>
            <color indexed="81"/>
            <rFont val="Tahoma"/>
            <family val="2"/>
          </rPr>
          <t xml:space="preserve">
</t>
        </r>
      </text>
    </comment>
    <comment ref="CQ245" authorId="0">
      <text>
        <r>
          <rPr>
            <b/>
            <sz val="8"/>
            <color indexed="81"/>
            <rFont val="Tahoma"/>
            <family val="2"/>
          </rPr>
          <t>Kurt Schuler:</t>
        </r>
        <r>
          <rPr>
            <sz val="8"/>
            <color indexed="81"/>
            <rFont val="Tahoma"/>
            <family val="2"/>
          </rPr>
          <t xml:space="preserve"> Calculated from premium over official rate (zero).</t>
        </r>
      </text>
    </comment>
    <comment ref="DC245"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DF245" authorId="0">
      <text>
        <r>
          <rPr>
            <b/>
            <sz val="8"/>
            <color indexed="81"/>
            <rFont val="Tahoma"/>
            <family val="2"/>
          </rPr>
          <t>Kurt Schuler:</t>
        </r>
        <r>
          <rPr>
            <sz val="8"/>
            <color indexed="81"/>
            <rFont val="Tahoma"/>
            <family val="2"/>
          </rPr>
          <t xml:space="preserve"> Calculated from premium over official rate (2.5%).</t>
        </r>
        <r>
          <rPr>
            <sz val="8"/>
            <color indexed="81"/>
            <rFont val="Tahoma"/>
            <family val="2"/>
          </rPr>
          <t xml:space="preserve">
</t>
        </r>
      </text>
    </comment>
    <comment ref="DJ245" authorId="0">
      <text>
        <r>
          <rPr>
            <b/>
            <sz val="8"/>
            <color indexed="81"/>
            <rFont val="Tahoma"/>
            <family val="2"/>
          </rPr>
          <t>Kurt Schuler:</t>
        </r>
        <r>
          <rPr>
            <sz val="8"/>
            <color indexed="81"/>
            <rFont val="Tahoma"/>
            <family val="2"/>
          </rPr>
          <t xml:space="preserve"> Calculated from premium (338.3%) over the noncommercial rate of 2.57 North Korean won = US$1.</t>
        </r>
      </text>
    </comment>
    <comment ref="DM245" authorId="0">
      <text>
        <r>
          <rPr>
            <b/>
            <sz val="8"/>
            <color indexed="81"/>
            <rFont val="Tahoma"/>
            <family val="2"/>
          </rPr>
          <t>Kurt Schuler:</t>
        </r>
        <r>
          <rPr>
            <sz val="8"/>
            <color indexed="81"/>
            <rFont val="Tahoma"/>
            <family val="2"/>
          </rPr>
          <t xml:space="preserve"> Calculated from premium over official rate (zero).</t>
        </r>
      </text>
    </comment>
    <comment ref="DX245" authorId="0">
      <text>
        <r>
          <rPr>
            <b/>
            <sz val="8"/>
            <color indexed="81"/>
            <rFont val="Tahoma"/>
            <family val="2"/>
          </rPr>
          <t>Kurt Schuler:</t>
        </r>
        <r>
          <rPr>
            <sz val="8"/>
            <color indexed="81"/>
            <rFont val="Tahoma"/>
            <family val="2"/>
          </rPr>
          <t xml:space="preserve"> Calculated from premium over official rate (20.4%).</t>
        </r>
        <r>
          <rPr>
            <sz val="8"/>
            <color indexed="81"/>
            <rFont val="Tahoma"/>
            <family val="2"/>
          </rPr>
          <t xml:space="preserve">
</t>
        </r>
      </text>
    </comment>
    <comment ref="EE245" authorId="0">
      <text>
        <r>
          <rPr>
            <b/>
            <sz val="8"/>
            <color indexed="81"/>
            <rFont val="Tahoma"/>
            <family val="2"/>
          </rPr>
          <t>Kurt Schuler:</t>
        </r>
        <r>
          <rPr>
            <sz val="8"/>
            <color indexed="81"/>
            <rFont val="Tahoma"/>
            <family val="2"/>
          </rPr>
          <t xml:space="preserve"> Calculated from premium over official rate (2.9%).</t>
        </r>
        <r>
          <rPr>
            <sz val="8"/>
            <color indexed="81"/>
            <rFont val="Tahoma"/>
            <family val="2"/>
          </rPr>
          <t xml:space="preserve">
</t>
        </r>
      </text>
    </comment>
    <comment ref="EI245" authorId="0">
      <text>
        <r>
          <rPr>
            <b/>
            <sz val="8"/>
            <color indexed="81"/>
            <rFont val="Tahoma"/>
            <family val="2"/>
          </rPr>
          <t>Kurt Schuler:</t>
        </r>
        <r>
          <rPr>
            <sz val="8"/>
            <color indexed="81"/>
            <rFont val="Tahoma"/>
            <family val="2"/>
          </rPr>
          <t xml:space="preserve"> Calculated from premium over official rate (68.1%).</t>
        </r>
        <r>
          <rPr>
            <sz val="8"/>
            <color indexed="81"/>
            <rFont val="Tahoma"/>
            <family val="2"/>
          </rPr>
          <t xml:space="preserve">
</t>
        </r>
      </text>
    </comment>
    <comment ref="EO245" authorId="0">
      <text>
        <r>
          <rPr>
            <b/>
            <sz val="8"/>
            <color indexed="81"/>
            <rFont val="Tahoma"/>
            <family val="2"/>
          </rPr>
          <t>Kurt Schuler:</t>
        </r>
        <r>
          <rPr>
            <sz val="8"/>
            <color indexed="81"/>
            <rFont val="Tahoma"/>
            <family val="2"/>
          </rPr>
          <t xml:space="preserve"> Calculated from premium over official rate (338.5%), rounded.</t>
        </r>
        <r>
          <rPr>
            <sz val="8"/>
            <color indexed="81"/>
            <rFont val="Tahoma"/>
            <family val="2"/>
          </rPr>
          <t xml:space="preserve">
</t>
        </r>
      </text>
    </comment>
    <comment ref="FD245" authorId="0">
      <text>
        <r>
          <rPr>
            <b/>
            <sz val="8"/>
            <color indexed="81"/>
            <rFont val="Tahoma"/>
            <family val="2"/>
          </rPr>
          <t>Kurt Schuler:</t>
        </r>
        <r>
          <rPr>
            <sz val="8"/>
            <color indexed="81"/>
            <rFont val="Tahoma"/>
            <family val="2"/>
          </rPr>
          <t xml:space="preserve"> 1 Nigerian pound = US$2.70-2.75. Nigerian naira later replace the pound at 2 naira = 1 pound
</t>
        </r>
      </text>
    </comment>
    <comment ref="HJ245" authorId="0">
      <text>
        <r>
          <rPr>
            <b/>
            <sz val="8"/>
            <color indexed="81"/>
            <rFont val="Tahoma"/>
            <family val="2"/>
          </rPr>
          <t>Kurt Schuler:</t>
        </r>
        <r>
          <rPr>
            <sz val="8"/>
            <color indexed="81"/>
            <rFont val="Tahoma"/>
            <family val="2"/>
          </rPr>
          <t xml:space="preserve"> Calculated from premium over official rate (55.6%).</t>
        </r>
        <r>
          <rPr>
            <sz val="8"/>
            <color indexed="81"/>
            <rFont val="Tahoma"/>
            <family val="2"/>
          </rPr>
          <t xml:space="preserve">
</t>
        </r>
      </text>
    </comment>
    <comment ref="IB245" authorId="0">
      <text>
        <r>
          <rPr>
            <b/>
            <sz val="8"/>
            <color indexed="81"/>
            <rFont val="Tahoma"/>
            <family val="2"/>
          </rPr>
          <t>Kurt Schuler:</t>
        </r>
        <r>
          <rPr>
            <sz val="8"/>
            <color indexed="81"/>
            <rFont val="Tahoma"/>
            <family val="2"/>
          </rPr>
          <t xml:space="preserve"> Calculated from premium over official rate (344.8%).</t>
        </r>
        <r>
          <rPr>
            <sz val="8"/>
            <color indexed="81"/>
            <rFont val="Tahoma"/>
            <family val="2"/>
          </rPr>
          <t xml:space="preserve">
</t>
        </r>
      </text>
    </comment>
    <comment ref="IH245" authorId="0">
      <text>
        <r>
          <rPr>
            <b/>
            <sz val="8"/>
            <color indexed="81"/>
            <rFont val="Tahoma"/>
            <family val="2"/>
          </rPr>
          <t>Kurt Schuler:</t>
        </r>
        <r>
          <rPr>
            <sz val="8"/>
            <color indexed="81"/>
            <rFont val="Tahoma"/>
            <family val="2"/>
          </rPr>
          <t xml:space="preserve"> 1 Rhodesian pound = US$ 2.00-2.30; Rhodesian pound later succeeded by Rhodesian dollar at 2 dollars = 1 pound</t>
        </r>
      </text>
    </comment>
    <comment ref="CQ246" authorId="0">
      <text>
        <r>
          <rPr>
            <b/>
            <sz val="8"/>
            <color indexed="81"/>
            <rFont val="Tahoma"/>
            <family val="2"/>
          </rPr>
          <t>Kurt Schuler:</t>
        </r>
        <r>
          <rPr>
            <sz val="8"/>
            <color indexed="81"/>
            <rFont val="Tahoma"/>
            <family val="2"/>
          </rPr>
          <t xml:space="preserve"> Calculated from premium over official rate (zero).</t>
        </r>
      </text>
    </comment>
    <comment ref="DM246" authorId="0">
      <text>
        <r>
          <rPr>
            <b/>
            <sz val="8"/>
            <color indexed="81"/>
            <rFont val="Tahoma"/>
            <family val="2"/>
          </rPr>
          <t>Kurt Schuler:</t>
        </r>
        <r>
          <rPr>
            <sz val="8"/>
            <color indexed="81"/>
            <rFont val="Tahoma"/>
            <family val="2"/>
          </rPr>
          <t xml:space="preserve"> Calculated from premium over official rate (zero).</t>
        </r>
      </text>
    </comment>
    <comment ref="CQ247" authorId="0">
      <text>
        <r>
          <rPr>
            <b/>
            <sz val="8"/>
            <color indexed="81"/>
            <rFont val="Tahoma"/>
            <family val="2"/>
          </rPr>
          <t>Kurt Schuler:</t>
        </r>
        <r>
          <rPr>
            <sz val="8"/>
            <color indexed="81"/>
            <rFont val="Tahoma"/>
            <family val="2"/>
          </rPr>
          <t xml:space="preserve"> Calculated from premium over official rate (zero).</t>
        </r>
      </text>
    </comment>
    <comment ref="DM247" authorId="0">
      <text>
        <r>
          <rPr>
            <b/>
            <sz val="8"/>
            <color indexed="81"/>
            <rFont val="Tahoma"/>
            <family val="2"/>
          </rPr>
          <t>Kurt Schuler:</t>
        </r>
        <r>
          <rPr>
            <sz val="8"/>
            <color indexed="81"/>
            <rFont val="Tahoma"/>
            <family val="2"/>
          </rPr>
          <t xml:space="preserve"> Calculated from premium over official rate (zero).</t>
        </r>
      </text>
    </comment>
    <comment ref="CQ248" authorId="0">
      <text>
        <r>
          <rPr>
            <b/>
            <sz val="8"/>
            <color indexed="81"/>
            <rFont val="Tahoma"/>
            <family val="2"/>
          </rPr>
          <t>Kurt Schuler:</t>
        </r>
        <r>
          <rPr>
            <sz val="8"/>
            <color indexed="81"/>
            <rFont val="Tahoma"/>
            <family val="2"/>
          </rPr>
          <t xml:space="preserve"> Calculated from premium over official rate (zero).</t>
        </r>
      </text>
    </comment>
    <comment ref="DM248" authorId="0">
      <text>
        <r>
          <rPr>
            <b/>
            <sz val="8"/>
            <color indexed="81"/>
            <rFont val="Tahoma"/>
            <family val="2"/>
          </rPr>
          <t>Kurt Schuler:</t>
        </r>
        <r>
          <rPr>
            <sz val="8"/>
            <color indexed="81"/>
            <rFont val="Tahoma"/>
            <family val="2"/>
          </rPr>
          <t xml:space="preserve"> Calculated from premium over official rate (zero).</t>
        </r>
      </text>
    </comment>
    <comment ref="FI248" authorId="0">
      <text>
        <r>
          <rPr>
            <b/>
            <sz val="8"/>
            <color indexed="81"/>
            <rFont val="Tahoma"/>
            <family val="2"/>
          </rPr>
          <t>Kurt Schuler:</t>
        </r>
        <r>
          <rPr>
            <sz val="8"/>
            <color indexed="81"/>
            <rFont val="Tahoma"/>
            <family val="2"/>
          </rPr>
          <t xml:space="preserve"> Oman continued to use the Indian "Gulf rupee" at its predevaluation rate after India had devalued. For this purpose, Oman overstamped Gulf rupee notes.
</t>
        </r>
      </text>
    </comment>
    <comment ref="HT248" authorId="0">
      <text>
        <r>
          <rPr>
            <b/>
            <sz val="8"/>
            <color indexed="81"/>
            <rFont val="Tahoma"/>
            <family val="2"/>
          </rPr>
          <t>Kurt Schuler:</t>
        </r>
        <r>
          <rPr>
            <sz val="8"/>
            <color indexed="81"/>
            <rFont val="Tahoma"/>
            <family val="2"/>
          </rPr>
          <t xml:space="preserve"> Abu Dhabi used the Bahrain dinar from 16 June 1966-18 May 1973. The cells describe the exchange rate in the other emirates.
</t>
        </r>
      </text>
    </comment>
    <comment ref="CQ249" authorId="0">
      <text>
        <r>
          <rPr>
            <b/>
            <sz val="8"/>
            <color indexed="81"/>
            <rFont val="Tahoma"/>
            <family val="2"/>
          </rPr>
          <t>Kurt Schuler:</t>
        </r>
        <r>
          <rPr>
            <sz val="8"/>
            <color indexed="81"/>
            <rFont val="Tahoma"/>
            <family val="2"/>
          </rPr>
          <t xml:space="preserve"> Calculated from premium over official rate (zero).</t>
        </r>
      </text>
    </comment>
    <comment ref="DM249" authorId="0">
      <text>
        <r>
          <rPr>
            <b/>
            <sz val="8"/>
            <color indexed="81"/>
            <rFont val="Tahoma"/>
            <family val="2"/>
          </rPr>
          <t>Kurt Schuler:</t>
        </r>
        <r>
          <rPr>
            <sz val="8"/>
            <color indexed="81"/>
            <rFont val="Tahoma"/>
            <family val="2"/>
          </rPr>
          <t xml:space="preserve"> Calculated from premium over official rate (zero).</t>
        </r>
      </text>
    </comment>
    <comment ref="CQ250" authorId="0">
      <text>
        <r>
          <rPr>
            <b/>
            <sz val="8"/>
            <color indexed="81"/>
            <rFont val="Tahoma"/>
            <family val="2"/>
          </rPr>
          <t>Kurt Schuler:</t>
        </r>
        <r>
          <rPr>
            <sz val="8"/>
            <color indexed="81"/>
            <rFont val="Tahoma"/>
            <family val="2"/>
          </rPr>
          <t xml:space="preserve"> Calculated from premium over official rate (zero).</t>
        </r>
      </text>
    </comment>
    <comment ref="DM250" authorId="0">
      <text>
        <r>
          <rPr>
            <b/>
            <sz val="8"/>
            <color indexed="81"/>
            <rFont val="Tahoma"/>
            <family val="2"/>
          </rPr>
          <t>Kurt Schuler:</t>
        </r>
        <r>
          <rPr>
            <sz val="8"/>
            <color indexed="81"/>
            <rFont val="Tahoma"/>
            <family val="2"/>
          </rPr>
          <t xml:space="preserve"> Calculated from premium over official rate (zero).</t>
        </r>
      </text>
    </comment>
    <comment ref="CQ251" authorId="0">
      <text>
        <r>
          <rPr>
            <b/>
            <sz val="8"/>
            <color indexed="81"/>
            <rFont val="Tahoma"/>
            <family val="2"/>
          </rPr>
          <t>Kurt Schuler:</t>
        </r>
        <r>
          <rPr>
            <sz val="8"/>
            <color indexed="81"/>
            <rFont val="Tahoma"/>
            <family val="2"/>
          </rPr>
          <t xml:space="preserve"> Calculated from premium over official rate (zero).</t>
        </r>
      </text>
    </comment>
    <comment ref="DM251" authorId="0">
      <text>
        <r>
          <rPr>
            <b/>
            <sz val="8"/>
            <color indexed="81"/>
            <rFont val="Tahoma"/>
            <family val="2"/>
          </rPr>
          <t>Kurt Schuler:</t>
        </r>
        <r>
          <rPr>
            <sz val="8"/>
            <color indexed="81"/>
            <rFont val="Tahoma"/>
            <family val="2"/>
          </rPr>
          <t xml:space="preserve"> Calculated from premium over official rate (zero).</t>
        </r>
      </text>
    </comment>
    <comment ref="CQ252" authorId="0">
      <text>
        <r>
          <rPr>
            <b/>
            <sz val="8"/>
            <color indexed="81"/>
            <rFont val="Tahoma"/>
            <family val="2"/>
          </rPr>
          <t>Kurt Schuler:</t>
        </r>
        <r>
          <rPr>
            <sz val="8"/>
            <color indexed="81"/>
            <rFont val="Tahoma"/>
            <family val="2"/>
          </rPr>
          <t xml:space="preserve"> Calculated from premium over official rate (zero).</t>
        </r>
      </text>
    </comment>
    <comment ref="DM252" authorId="0">
      <text>
        <r>
          <rPr>
            <b/>
            <sz val="8"/>
            <color indexed="81"/>
            <rFont val="Tahoma"/>
            <family val="2"/>
          </rPr>
          <t>Kurt Schuler:</t>
        </r>
        <r>
          <rPr>
            <sz val="8"/>
            <color indexed="81"/>
            <rFont val="Tahoma"/>
            <family val="2"/>
          </rPr>
          <t xml:space="preserve"> Calculated from premium over official rate (zero).</t>
        </r>
      </text>
    </comment>
    <comment ref="CQ253" authorId="0">
      <text>
        <r>
          <rPr>
            <b/>
            <sz val="8"/>
            <color indexed="81"/>
            <rFont val="Tahoma"/>
            <family val="2"/>
          </rPr>
          <t>Kurt Schuler:</t>
        </r>
        <r>
          <rPr>
            <sz val="8"/>
            <color indexed="81"/>
            <rFont val="Tahoma"/>
            <family val="2"/>
          </rPr>
          <t xml:space="preserve"> Calculated from premium over official rate (zero).</t>
        </r>
      </text>
    </comment>
    <comment ref="DM253" authorId="0">
      <text>
        <r>
          <rPr>
            <b/>
            <sz val="8"/>
            <color indexed="81"/>
            <rFont val="Tahoma"/>
            <family val="2"/>
          </rPr>
          <t>Kurt Schuler:</t>
        </r>
        <r>
          <rPr>
            <sz val="8"/>
            <color indexed="81"/>
            <rFont val="Tahoma"/>
            <family val="2"/>
          </rPr>
          <t xml:space="preserve"> Calculated from premium over official rate (zero).</t>
        </r>
      </text>
    </comment>
    <comment ref="CQ254" authorId="0">
      <text>
        <r>
          <rPr>
            <b/>
            <sz val="8"/>
            <color indexed="81"/>
            <rFont val="Tahoma"/>
            <family val="2"/>
          </rPr>
          <t>Kurt Schuler:</t>
        </r>
        <r>
          <rPr>
            <sz val="8"/>
            <color indexed="81"/>
            <rFont val="Tahoma"/>
            <family val="2"/>
          </rPr>
          <t xml:space="preserve"> Calculated from premium over official rate (zero).</t>
        </r>
      </text>
    </comment>
    <comment ref="DM254" authorId="0">
      <text>
        <r>
          <rPr>
            <b/>
            <sz val="8"/>
            <color indexed="81"/>
            <rFont val="Tahoma"/>
            <family val="2"/>
          </rPr>
          <t>Kurt Schuler:</t>
        </r>
        <r>
          <rPr>
            <sz val="8"/>
            <color indexed="81"/>
            <rFont val="Tahoma"/>
            <family val="2"/>
          </rPr>
          <t xml:space="preserve"> Calculated from premium over official rate (zero).</t>
        </r>
      </text>
    </comment>
    <comment ref="CQ255" authorId="0">
      <text>
        <r>
          <rPr>
            <b/>
            <sz val="8"/>
            <color indexed="81"/>
            <rFont val="Tahoma"/>
            <family val="2"/>
          </rPr>
          <t>Kurt Schuler:</t>
        </r>
        <r>
          <rPr>
            <sz val="8"/>
            <color indexed="81"/>
            <rFont val="Tahoma"/>
            <family val="2"/>
          </rPr>
          <t xml:space="preserve"> Calculated from premium over official rate (zero).</t>
        </r>
      </text>
    </comment>
    <comment ref="DM255" authorId="0">
      <text>
        <r>
          <rPr>
            <b/>
            <sz val="8"/>
            <color indexed="81"/>
            <rFont val="Tahoma"/>
            <family val="2"/>
          </rPr>
          <t>Kurt Schuler:</t>
        </r>
        <r>
          <rPr>
            <sz val="8"/>
            <color indexed="81"/>
            <rFont val="Tahoma"/>
            <family val="2"/>
          </rPr>
          <t xml:space="preserve"> Calculated from premium over official rate (zero).</t>
        </r>
      </text>
    </comment>
    <comment ref="CQ256" authorId="0">
      <text>
        <r>
          <rPr>
            <b/>
            <sz val="8"/>
            <color indexed="81"/>
            <rFont val="Tahoma"/>
            <family val="2"/>
          </rPr>
          <t>Kurt Schuler:</t>
        </r>
        <r>
          <rPr>
            <sz val="8"/>
            <color indexed="81"/>
            <rFont val="Tahoma"/>
            <family val="2"/>
          </rPr>
          <t xml:space="preserve"> Calculated from premium over official rate (zero).</t>
        </r>
      </text>
    </comment>
    <comment ref="DM256" authorId="0">
      <text>
        <r>
          <rPr>
            <b/>
            <sz val="8"/>
            <color indexed="81"/>
            <rFont val="Tahoma"/>
            <family val="2"/>
          </rPr>
          <t>Kurt Schuler:</t>
        </r>
        <r>
          <rPr>
            <sz val="8"/>
            <color indexed="81"/>
            <rFont val="Tahoma"/>
            <family val="2"/>
          </rPr>
          <t xml:space="preserve"> Calculated from premium over official rate (zero).</t>
        </r>
      </text>
    </comment>
    <comment ref="G257" authorId="0">
      <text>
        <r>
          <rPr>
            <b/>
            <sz val="8"/>
            <color indexed="81"/>
            <rFont val="Tahoma"/>
            <family val="2"/>
          </rPr>
          <t>Kurt Schuler:</t>
        </r>
        <r>
          <rPr>
            <sz val="8"/>
            <color indexed="81"/>
            <rFont val="Tahoma"/>
            <family val="2"/>
          </rPr>
          <t xml:space="preserve"> Calculated from premium over official rate (22.6%).</t>
        </r>
        <r>
          <rPr>
            <sz val="8"/>
            <color indexed="81"/>
            <rFont val="Tahoma"/>
            <family val="2"/>
          </rPr>
          <t xml:space="preserve">
</t>
        </r>
      </text>
    </comment>
    <comment ref="P257" authorId="0">
      <text>
        <r>
          <rPr>
            <b/>
            <sz val="8"/>
            <color indexed="81"/>
            <rFont val="Tahoma"/>
            <family val="2"/>
          </rPr>
          <t>Kurt Schuler:</t>
        </r>
        <r>
          <rPr>
            <sz val="8"/>
            <color indexed="81"/>
            <rFont val="Tahoma"/>
            <family val="2"/>
          </rPr>
          <t xml:space="preserve"> Calculated from premium over official rate (5%).</t>
        </r>
      </text>
    </comment>
    <comment ref="X257" authorId="0">
      <text>
        <r>
          <rPr>
            <b/>
            <sz val="8"/>
            <color indexed="81"/>
            <rFont val="Tahoma"/>
            <family val="2"/>
          </rPr>
          <t>Kurt Schuler:</t>
        </r>
        <r>
          <rPr>
            <sz val="8"/>
            <color indexed="81"/>
            <rFont val="Tahoma"/>
            <family val="2"/>
          </rPr>
          <t xml:space="preserve"> Calculated from premium over official rate (2.5%).</t>
        </r>
      </text>
    </comment>
    <comment ref="AI257" authorId="0">
      <text>
        <r>
          <rPr>
            <b/>
            <sz val="8"/>
            <color indexed="81"/>
            <rFont val="Tahoma"/>
            <family val="2"/>
          </rPr>
          <t>Kurt Schuler:</t>
        </r>
        <r>
          <rPr>
            <sz val="8"/>
            <color indexed="81"/>
            <rFont val="Tahoma"/>
            <family val="2"/>
          </rPr>
          <t xml:space="preserve"> Calculated from premium over official rate (71.4%), rounded.</t>
        </r>
        <r>
          <rPr>
            <sz val="8"/>
            <color indexed="81"/>
            <rFont val="Tahoma"/>
            <family val="2"/>
          </rPr>
          <t xml:space="preserve">
</t>
        </r>
      </text>
    </comment>
    <comment ref="BH257" authorId="0">
      <text>
        <r>
          <rPr>
            <b/>
            <sz val="8"/>
            <color indexed="81"/>
            <rFont val="Tahoma"/>
            <family val="2"/>
          </rPr>
          <t>Kurt Schuler:</t>
        </r>
        <r>
          <rPr>
            <sz val="8"/>
            <color indexed="81"/>
            <rFont val="Tahoma"/>
            <family val="2"/>
          </rPr>
          <t xml:space="preserve"> Calculated from premium over official rate (7.3%), rounded.</t>
        </r>
        <r>
          <rPr>
            <sz val="8"/>
            <color indexed="81"/>
            <rFont val="Tahoma"/>
            <family val="2"/>
          </rPr>
          <t xml:space="preserve">
</t>
        </r>
      </text>
    </comment>
    <comment ref="BU257" authorId="0">
      <text>
        <r>
          <rPr>
            <b/>
            <sz val="8"/>
            <color indexed="81"/>
            <rFont val="Tahoma"/>
            <family val="2"/>
          </rPr>
          <t>Kurt Schuler:</t>
        </r>
        <r>
          <rPr>
            <sz val="8"/>
            <color indexed="81"/>
            <rFont val="Tahoma"/>
            <family val="2"/>
          </rPr>
          <t xml:space="preserve"> Calculated from premium over official rate (17.1%).</t>
        </r>
        <r>
          <rPr>
            <sz val="8"/>
            <color indexed="81"/>
            <rFont val="Tahoma"/>
            <family val="2"/>
          </rPr>
          <t xml:space="preserve">
</t>
        </r>
      </text>
    </comment>
    <comment ref="CM257" authorId="0">
      <text>
        <r>
          <rPr>
            <b/>
            <sz val="8"/>
            <color indexed="81"/>
            <rFont val="Tahoma"/>
            <family val="2"/>
          </rPr>
          <t>Kurt Schuler:</t>
        </r>
        <r>
          <rPr>
            <sz val="8"/>
            <color indexed="81"/>
            <rFont val="Tahoma"/>
            <family val="2"/>
          </rPr>
          <t xml:space="preserve"> Deposits 1350-1450 Guinea francs of the time per US dollar, cash 1300-1400 francs</t>
        </r>
      </text>
    </comment>
    <comment ref="CQ257" authorId="0">
      <text>
        <r>
          <rPr>
            <b/>
            <sz val="8"/>
            <color indexed="81"/>
            <rFont val="Tahoma"/>
            <family val="2"/>
          </rPr>
          <t>Kurt Schuler:</t>
        </r>
        <r>
          <rPr>
            <sz val="8"/>
            <color indexed="81"/>
            <rFont val="Tahoma"/>
            <family val="2"/>
          </rPr>
          <t xml:space="preserve"> Calculated from premium over official rate (zero).</t>
        </r>
      </text>
    </comment>
    <comment ref="DC257"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DF257" authorId="0">
      <text>
        <r>
          <rPr>
            <b/>
            <sz val="8"/>
            <color indexed="81"/>
            <rFont val="Tahoma"/>
            <family val="2"/>
          </rPr>
          <t>Kurt Schuler:</t>
        </r>
        <r>
          <rPr>
            <sz val="8"/>
            <color indexed="81"/>
            <rFont val="Tahoma"/>
            <family val="2"/>
          </rPr>
          <t xml:space="preserve"> Calculated from premium over official rate (0.4%).</t>
        </r>
        <r>
          <rPr>
            <sz val="8"/>
            <color indexed="81"/>
            <rFont val="Tahoma"/>
            <family val="2"/>
          </rPr>
          <t xml:space="preserve">
</t>
        </r>
      </text>
    </comment>
    <comment ref="DJ257" authorId="0">
      <text>
        <r>
          <rPr>
            <b/>
            <sz val="8"/>
            <color indexed="81"/>
            <rFont val="Tahoma"/>
            <family val="2"/>
          </rPr>
          <t>Kurt Schuler:</t>
        </r>
        <r>
          <rPr>
            <sz val="8"/>
            <color indexed="81"/>
            <rFont val="Tahoma"/>
            <family val="2"/>
          </rPr>
          <t xml:space="preserve"> Calculated from premium (338.3%) over the noncommercial rate of 2.57 North Korean won = US$1.</t>
        </r>
      </text>
    </comment>
    <comment ref="DM257" authorId="0">
      <text>
        <r>
          <rPr>
            <b/>
            <sz val="8"/>
            <color indexed="81"/>
            <rFont val="Tahoma"/>
            <family val="2"/>
          </rPr>
          <t>Kurt Schuler:</t>
        </r>
        <r>
          <rPr>
            <sz val="8"/>
            <color indexed="81"/>
            <rFont val="Tahoma"/>
            <family val="2"/>
          </rPr>
          <t xml:space="preserve"> Calculated from premium over official rate (zero).</t>
        </r>
      </text>
    </comment>
    <comment ref="DX257" authorId="0">
      <text>
        <r>
          <rPr>
            <b/>
            <sz val="8"/>
            <color indexed="81"/>
            <rFont val="Tahoma"/>
            <family val="2"/>
          </rPr>
          <t>Kurt Schuler:</t>
        </r>
        <r>
          <rPr>
            <sz val="8"/>
            <color indexed="81"/>
            <rFont val="Tahoma"/>
            <family val="2"/>
          </rPr>
          <t xml:space="preserve"> Calculated from premium over official rate (26.2%).</t>
        </r>
        <r>
          <rPr>
            <sz val="8"/>
            <color indexed="81"/>
            <rFont val="Tahoma"/>
            <family val="2"/>
          </rPr>
          <t xml:space="preserve">
</t>
        </r>
      </text>
    </comment>
    <comment ref="DZ257" authorId="0">
      <text>
        <r>
          <rPr>
            <b/>
            <sz val="8"/>
            <color indexed="81"/>
            <rFont val="Tahoma"/>
            <family val="2"/>
          </rPr>
          <t>Kurt Schuler:</t>
        </r>
        <r>
          <rPr>
            <sz val="8"/>
            <color indexed="81"/>
            <rFont val="Tahoma"/>
            <family val="2"/>
          </rPr>
          <t xml:space="preserve"> Calculated from premium over official rate (3.7%).</t>
        </r>
        <r>
          <rPr>
            <sz val="8"/>
            <color indexed="81"/>
            <rFont val="Tahoma"/>
            <family val="2"/>
          </rPr>
          <t xml:space="preserve">
</t>
        </r>
      </text>
    </comment>
    <comment ref="ED257" authorId="0">
      <text>
        <r>
          <rPr>
            <b/>
            <sz val="8"/>
            <color indexed="81"/>
            <rFont val="Tahoma"/>
            <family val="2"/>
          </rPr>
          <t>Kurt Schuler:</t>
        </r>
        <r>
          <rPr>
            <sz val="8"/>
            <color indexed="81"/>
            <rFont val="Tahoma"/>
            <family val="2"/>
          </rPr>
          <t xml:space="preserve"> Calculated from premium over official rate (41.8%).</t>
        </r>
        <r>
          <rPr>
            <sz val="8"/>
            <color indexed="81"/>
            <rFont val="Tahoma"/>
            <family val="2"/>
          </rPr>
          <t xml:space="preserve">
</t>
        </r>
      </text>
    </comment>
    <comment ref="EE257" authorId="0">
      <text>
        <r>
          <rPr>
            <b/>
            <sz val="8"/>
            <color indexed="81"/>
            <rFont val="Tahoma"/>
            <family val="2"/>
          </rPr>
          <t>Kurt Schuler:</t>
        </r>
        <r>
          <rPr>
            <sz val="8"/>
            <color indexed="81"/>
            <rFont val="Tahoma"/>
            <family val="2"/>
          </rPr>
          <t xml:space="preserve"> Calculated from premium over official rate (2.5%).</t>
        </r>
      </text>
    </comment>
    <comment ref="EI257" authorId="0">
      <text>
        <r>
          <rPr>
            <b/>
            <sz val="8"/>
            <color indexed="81"/>
            <rFont val="Tahoma"/>
            <family val="2"/>
          </rPr>
          <t>Kurt Schuler:</t>
        </r>
        <r>
          <rPr>
            <sz val="8"/>
            <color indexed="81"/>
            <rFont val="Tahoma"/>
            <family val="2"/>
          </rPr>
          <t xml:space="preserve"> Calculated from premium over official rate (59.7%).</t>
        </r>
        <r>
          <rPr>
            <sz val="8"/>
            <color indexed="81"/>
            <rFont val="Tahoma"/>
            <family val="2"/>
          </rPr>
          <t xml:space="preserve">
</t>
        </r>
      </text>
    </comment>
    <comment ref="EO257" authorId="0">
      <text>
        <r>
          <rPr>
            <b/>
            <sz val="8"/>
            <color indexed="81"/>
            <rFont val="Tahoma"/>
            <family val="2"/>
          </rPr>
          <t>Kurt Schuler:</t>
        </r>
        <r>
          <rPr>
            <sz val="8"/>
            <color indexed="81"/>
            <rFont val="Tahoma"/>
            <family val="2"/>
          </rPr>
          <t xml:space="preserve"> Calculated from premium over official rate (338.5%), rounded.</t>
        </r>
        <r>
          <rPr>
            <sz val="8"/>
            <color indexed="81"/>
            <rFont val="Tahoma"/>
            <family val="2"/>
          </rPr>
          <t xml:space="preserve">
</t>
        </r>
      </text>
    </comment>
    <comment ref="ES257" authorId="0">
      <text>
        <r>
          <rPr>
            <b/>
            <sz val="8"/>
            <color indexed="81"/>
            <rFont val="Tahoma"/>
            <family val="2"/>
          </rPr>
          <t>Kurt Schuler:</t>
        </r>
        <r>
          <rPr>
            <sz val="8"/>
            <color indexed="81"/>
            <rFont val="Tahoma"/>
            <family val="2"/>
          </rPr>
          <t xml:space="preserve"> Calculated from premium over official rate (25.2%).</t>
        </r>
        <r>
          <rPr>
            <sz val="8"/>
            <color indexed="81"/>
            <rFont val="Tahoma"/>
            <family val="2"/>
          </rPr>
          <t xml:space="preserve">
</t>
        </r>
      </text>
    </comment>
    <comment ref="FD257" authorId="0">
      <text>
        <r>
          <rPr>
            <b/>
            <sz val="8"/>
            <color indexed="81"/>
            <rFont val="Tahoma"/>
            <family val="2"/>
          </rPr>
          <t xml:space="preserve">Kurt Schuler: </t>
        </r>
        <r>
          <rPr>
            <sz val="8"/>
            <color indexed="81"/>
            <rFont val="Tahoma"/>
            <family val="2"/>
          </rPr>
          <t>1 Nigerian pound = US$2.25-2.35</t>
        </r>
      </text>
    </comment>
    <comment ref="FY257" authorId="0">
      <text>
        <r>
          <rPr>
            <b/>
            <sz val="8"/>
            <color indexed="81"/>
            <rFont val="Tahoma"/>
            <family val="2"/>
          </rPr>
          <t>Kurt Schuler:</t>
        </r>
        <r>
          <rPr>
            <sz val="8"/>
            <color indexed="81"/>
            <rFont val="Tahoma"/>
            <family val="2"/>
          </rPr>
          <t xml:space="preserve"> Calculated from premium over official rate (65%).</t>
        </r>
        <r>
          <rPr>
            <sz val="8"/>
            <color indexed="81"/>
            <rFont val="Tahoma"/>
            <family val="2"/>
          </rPr>
          <t xml:space="preserve">
</t>
        </r>
      </text>
    </comment>
    <comment ref="GL257" authorId="0">
      <text>
        <r>
          <rPr>
            <b/>
            <sz val="8"/>
            <color indexed="81"/>
            <rFont val="Tahoma"/>
            <family val="2"/>
          </rPr>
          <t>Kurt Schuler:</t>
        </r>
        <r>
          <rPr>
            <sz val="8"/>
            <color indexed="81"/>
            <rFont val="Tahoma"/>
            <family val="2"/>
          </rPr>
          <t xml:space="preserve"> Calculated from premium over official rate (7.7%).</t>
        </r>
        <r>
          <rPr>
            <sz val="8"/>
            <color indexed="81"/>
            <rFont val="Tahoma"/>
            <family val="2"/>
          </rPr>
          <t xml:space="preserve">
</t>
        </r>
      </text>
    </comment>
    <comment ref="GQ257" authorId="0">
      <text>
        <r>
          <rPr>
            <b/>
            <sz val="8"/>
            <color indexed="81"/>
            <rFont val="Tahoma"/>
            <family val="2"/>
          </rPr>
          <t>Kurt Schuler:</t>
        </r>
        <r>
          <rPr>
            <sz val="8"/>
            <color indexed="81"/>
            <rFont val="Tahoma"/>
            <family val="2"/>
          </rPr>
          <t xml:space="preserve"> Calculated from premium over official rate (7.7%).</t>
        </r>
        <r>
          <rPr>
            <sz val="8"/>
            <color indexed="81"/>
            <rFont val="Tahoma"/>
            <family val="2"/>
          </rPr>
          <t xml:space="preserve">
</t>
        </r>
      </text>
    </comment>
    <comment ref="HE257" authorId="0">
      <text>
        <r>
          <rPr>
            <b/>
            <sz val="8"/>
            <color indexed="81"/>
            <rFont val="Tahoma"/>
            <family val="2"/>
          </rPr>
          <t>Kurt Schuler:</t>
        </r>
        <r>
          <rPr>
            <sz val="8"/>
            <color indexed="81"/>
            <rFont val="Tahoma"/>
            <family val="2"/>
          </rPr>
          <t xml:space="preserve"> Calculated from premium over official rate (20.4%).</t>
        </r>
        <r>
          <rPr>
            <sz val="8"/>
            <color indexed="81"/>
            <rFont val="Tahoma"/>
            <family val="2"/>
          </rPr>
          <t xml:space="preserve">
</t>
        </r>
      </text>
    </comment>
    <comment ref="HJ257" authorId="0">
      <text>
        <r>
          <rPr>
            <b/>
            <sz val="8"/>
            <color indexed="81"/>
            <rFont val="Tahoma"/>
            <family val="2"/>
          </rPr>
          <t>Kurt Schuler:</t>
        </r>
        <r>
          <rPr>
            <sz val="8"/>
            <color indexed="81"/>
            <rFont val="Tahoma"/>
            <family val="2"/>
          </rPr>
          <t xml:space="preserve"> Calculated from premium over official rate (24.7%).</t>
        </r>
        <r>
          <rPr>
            <sz val="8"/>
            <color indexed="81"/>
            <rFont val="Tahoma"/>
            <family val="2"/>
          </rPr>
          <t xml:space="preserve">
</t>
        </r>
      </text>
    </comment>
    <comment ref="HR257" authorId="0">
      <text>
        <r>
          <rPr>
            <b/>
            <sz val="8"/>
            <color indexed="81"/>
            <rFont val="Tahoma"/>
            <family val="2"/>
          </rPr>
          <t>Kurt Schuler:</t>
        </r>
        <r>
          <rPr>
            <sz val="8"/>
            <color indexed="81"/>
            <rFont val="Tahoma"/>
            <family val="2"/>
          </rPr>
          <t xml:space="preserve"> Calculated from premium over official rate (20.4%).</t>
        </r>
        <r>
          <rPr>
            <sz val="8"/>
            <color indexed="81"/>
            <rFont val="Tahoma"/>
            <family val="2"/>
          </rPr>
          <t xml:space="preserve">
</t>
        </r>
      </text>
    </comment>
    <comment ref="IB257" authorId="0">
      <text>
        <r>
          <rPr>
            <b/>
            <sz val="8"/>
            <color indexed="81"/>
            <rFont val="Tahoma"/>
            <family val="2"/>
          </rPr>
          <t>Kurt Schuler:</t>
        </r>
        <r>
          <rPr>
            <sz val="8"/>
            <color indexed="81"/>
            <rFont val="Tahoma"/>
            <family val="2"/>
          </rPr>
          <t xml:space="preserve"> Calculated from premium over official rate (344.8%).</t>
        </r>
        <r>
          <rPr>
            <sz val="8"/>
            <color indexed="81"/>
            <rFont val="Tahoma"/>
            <family val="2"/>
          </rPr>
          <t xml:space="preserve">
</t>
        </r>
      </text>
    </comment>
    <comment ref="IG257" authorId="0">
      <text>
        <r>
          <rPr>
            <b/>
            <sz val="8"/>
            <color indexed="81"/>
            <rFont val="Tahoma"/>
            <family val="2"/>
          </rPr>
          <t>Kurt Schuler:</t>
        </r>
        <r>
          <rPr>
            <sz val="8"/>
            <color indexed="81"/>
            <rFont val="Tahoma"/>
            <family val="2"/>
          </rPr>
          <t xml:space="preserve"> Calculated from premium over official rate (12%).</t>
        </r>
        <r>
          <rPr>
            <sz val="8"/>
            <color indexed="81"/>
            <rFont val="Tahoma"/>
            <family val="2"/>
          </rPr>
          <t xml:space="preserve">
</t>
        </r>
      </text>
    </comment>
    <comment ref="CQ258" authorId="0">
      <text>
        <r>
          <rPr>
            <b/>
            <sz val="8"/>
            <color indexed="81"/>
            <rFont val="Tahoma"/>
            <family val="2"/>
          </rPr>
          <t>Kurt Schuler:</t>
        </r>
        <r>
          <rPr>
            <sz val="8"/>
            <color indexed="81"/>
            <rFont val="Tahoma"/>
            <family val="2"/>
          </rPr>
          <t xml:space="preserve"> Calculated from premium over official rate (zero).</t>
        </r>
      </text>
    </comment>
    <comment ref="DM258" authorId="0">
      <text>
        <r>
          <rPr>
            <b/>
            <sz val="8"/>
            <color indexed="81"/>
            <rFont val="Tahoma"/>
            <family val="2"/>
          </rPr>
          <t>Kurt Schuler:</t>
        </r>
        <r>
          <rPr>
            <sz val="8"/>
            <color indexed="81"/>
            <rFont val="Tahoma"/>
            <family val="2"/>
          </rPr>
          <t xml:space="preserve"> Calculated from premium over official rate (zero).</t>
        </r>
      </text>
    </comment>
    <comment ref="CQ259" authorId="0">
      <text>
        <r>
          <rPr>
            <b/>
            <sz val="8"/>
            <color indexed="81"/>
            <rFont val="Tahoma"/>
            <family val="2"/>
          </rPr>
          <t>Kurt Schuler:</t>
        </r>
        <r>
          <rPr>
            <sz val="8"/>
            <color indexed="81"/>
            <rFont val="Tahoma"/>
            <family val="2"/>
          </rPr>
          <t xml:space="preserve"> Calculated from premium over official rate (zero).</t>
        </r>
      </text>
    </comment>
    <comment ref="DM259" authorId="0">
      <text>
        <r>
          <rPr>
            <b/>
            <sz val="8"/>
            <color indexed="81"/>
            <rFont val="Tahoma"/>
            <family val="2"/>
          </rPr>
          <t>Kurt Schuler:</t>
        </r>
        <r>
          <rPr>
            <sz val="8"/>
            <color indexed="81"/>
            <rFont val="Tahoma"/>
            <family val="2"/>
          </rPr>
          <t xml:space="preserve"> Calculated from premium over official rate (zero).</t>
        </r>
      </text>
    </comment>
    <comment ref="CQ260" authorId="0">
      <text>
        <r>
          <rPr>
            <b/>
            <sz val="8"/>
            <color indexed="81"/>
            <rFont val="Tahoma"/>
            <family val="2"/>
          </rPr>
          <t>Kurt Schuler:</t>
        </r>
        <r>
          <rPr>
            <sz val="8"/>
            <color indexed="81"/>
            <rFont val="Tahoma"/>
            <family val="2"/>
          </rPr>
          <t xml:space="preserve"> Calculated from premium over official rate (zero).</t>
        </r>
      </text>
    </comment>
    <comment ref="DM260" authorId="0">
      <text>
        <r>
          <rPr>
            <b/>
            <sz val="8"/>
            <color indexed="81"/>
            <rFont val="Tahoma"/>
            <family val="2"/>
          </rPr>
          <t>Kurt Schuler:</t>
        </r>
        <r>
          <rPr>
            <sz val="8"/>
            <color indexed="81"/>
            <rFont val="Tahoma"/>
            <family val="2"/>
          </rPr>
          <t xml:space="preserve"> Calculated from premium over official rate (zero).</t>
        </r>
      </text>
    </comment>
    <comment ref="GM260" authorId="0">
      <text>
        <r>
          <rPr>
            <b/>
            <sz val="8"/>
            <color indexed="81"/>
            <rFont val="Tahoma"/>
            <family val="2"/>
          </rPr>
          <t>Kurt Schuler:</t>
        </r>
        <r>
          <rPr>
            <sz val="8"/>
            <color indexed="81"/>
            <rFont val="Tahoma"/>
            <family val="2"/>
          </rPr>
          <t xml:space="preserve"> Singapore established its own currency separate from that of Malaysia on 12 June 1967. </t>
        </r>
        <r>
          <rPr>
            <i/>
            <sz val="8"/>
            <color indexed="81"/>
            <rFont val="Tahoma"/>
            <family val="2"/>
          </rPr>
          <t>Pick's Currency Yearbook</t>
        </r>
        <r>
          <rPr>
            <sz val="8"/>
            <color indexed="81"/>
            <rFont val="Tahoma"/>
            <family val="2"/>
          </rPr>
          <t xml:space="preserve"> has no parallel market data on the Singapore dollar until 1970.</t>
        </r>
      </text>
    </comment>
    <comment ref="CQ261" authorId="0">
      <text>
        <r>
          <rPr>
            <b/>
            <sz val="8"/>
            <color indexed="81"/>
            <rFont val="Tahoma"/>
            <family val="2"/>
          </rPr>
          <t>Kurt Schuler:</t>
        </r>
        <r>
          <rPr>
            <sz val="8"/>
            <color indexed="81"/>
            <rFont val="Tahoma"/>
            <family val="2"/>
          </rPr>
          <t xml:space="preserve"> Calculated from premium over official rate (zero).</t>
        </r>
      </text>
    </comment>
    <comment ref="DM261" authorId="0">
      <text>
        <r>
          <rPr>
            <b/>
            <sz val="8"/>
            <color indexed="81"/>
            <rFont val="Tahoma"/>
            <family val="2"/>
          </rPr>
          <t>Kurt Schuler:</t>
        </r>
        <r>
          <rPr>
            <sz val="8"/>
            <color indexed="81"/>
            <rFont val="Tahoma"/>
            <family val="2"/>
          </rPr>
          <t xml:space="preserve"> Calculated from premium over official rate (zero).</t>
        </r>
      </text>
    </comment>
    <comment ref="CQ262" authorId="0">
      <text>
        <r>
          <rPr>
            <b/>
            <sz val="8"/>
            <color indexed="81"/>
            <rFont val="Tahoma"/>
            <family val="2"/>
          </rPr>
          <t>Kurt Schuler:</t>
        </r>
        <r>
          <rPr>
            <sz val="8"/>
            <color indexed="81"/>
            <rFont val="Tahoma"/>
            <family val="2"/>
          </rPr>
          <t xml:space="preserve"> Calculated from premium over official rate (zero).</t>
        </r>
      </text>
    </comment>
    <comment ref="DM262" authorId="0">
      <text>
        <r>
          <rPr>
            <b/>
            <sz val="8"/>
            <color indexed="81"/>
            <rFont val="Tahoma"/>
            <family val="2"/>
          </rPr>
          <t>Kurt Schuler:</t>
        </r>
        <r>
          <rPr>
            <sz val="8"/>
            <color indexed="81"/>
            <rFont val="Tahoma"/>
            <family val="2"/>
          </rPr>
          <t xml:space="preserve"> Calculated from premium over official rate (zero).</t>
        </r>
      </text>
    </comment>
    <comment ref="CQ263" authorId="0">
      <text>
        <r>
          <rPr>
            <b/>
            <sz val="8"/>
            <color indexed="81"/>
            <rFont val="Tahoma"/>
            <family val="2"/>
          </rPr>
          <t>Kurt Schuler:</t>
        </r>
        <r>
          <rPr>
            <sz val="8"/>
            <color indexed="81"/>
            <rFont val="Tahoma"/>
            <family val="2"/>
          </rPr>
          <t xml:space="preserve"> Calculated from premium over official rate (zero).</t>
        </r>
      </text>
    </comment>
    <comment ref="DM263" authorId="0">
      <text>
        <r>
          <rPr>
            <b/>
            <sz val="8"/>
            <color indexed="81"/>
            <rFont val="Tahoma"/>
            <family val="2"/>
          </rPr>
          <t>Kurt Schuler:</t>
        </r>
        <r>
          <rPr>
            <sz val="8"/>
            <color indexed="81"/>
            <rFont val="Tahoma"/>
            <family val="2"/>
          </rPr>
          <t xml:space="preserve"> Calculated from premium over official rate (zero).</t>
        </r>
      </text>
    </comment>
    <comment ref="CQ264" authorId="0">
      <text>
        <r>
          <rPr>
            <b/>
            <sz val="8"/>
            <color indexed="81"/>
            <rFont val="Tahoma"/>
            <family val="2"/>
          </rPr>
          <t>Kurt Schuler:</t>
        </r>
        <r>
          <rPr>
            <sz val="8"/>
            <color indexed="81"/>
            <rFont val="Tahoma"/>
            <family val="2"/>
          </rPr>
          <t xml:space="preserve"> Calculated from premium over official rate (zero).</t>
        </r>
      </text>
    </comment>
    <comment ref="DM264" authorId="0">
      <text>
        <r>
          <rPr>
            <b/>
            <sz val="8"/>
            <color indexed="81"/>
            <rFont val="Tahoma"/>
            <family val="2"/>
          </rPr>
          <t>Kurt Schuler:</t>
        </r>
        <r>
          <rPr>
            <sz val="8"/>
            <color indexed="81"/>
            <rFont val="Tahoma"/>
            <family val="2"/>
          </rPr>
          <t xml:space="preserve"> Calculated from premium over official rate (zero).</t>
        </r>
      </text>
    </comment>
    <comment ref="CQ265" authorId="0">
      <text>
        <r>
          <rPr>
            <b/>
            <sz val="8"/>
            <color indexed="81"/>
            <rFont val="Tahoma"/>
            <family val="2"/>
          </rPr>
          <t>Kurt Schuler:</t>
        </r>
        <r>
          <rPr>
            <sz val="8"/>
            <color indexed="81"/>
            <rFont val="Tahoma"/>
            <family val="2"/>
          </rPr>
          <t xml:space="preserve"> Calculated from premium over official rate (zero).</t>
        </r>
      </text>
    </comment>
    <comment ref="DM265" authorId="0">
      <text>
        <r>
          <rPr>
            <b/>
            <sz val="8"/>
            <color indexed="81"/>
            <rFont val="Tahoma"/>
            <family val="2"/>
          </rPr>
          <t>Kurt Schuler:</t>
        </r>
        <r>
          <rPr>
            <sz val="8"/>
            <color indexed="81"/>
            <rFont val="Tahoma"/>
            <family val="2"/>
          </rPr>
          <t xml:space="preserve"> Calculated from premium over official rate (zero).</t>
        </r>
      </text>
    </comment>
    <comment ref="W266" authorId="0">
      <text>
        <r>
          <rPr>
            <b/>
            <sz val="8"/>
            <color indexed="81"/>
            <rFont val="Tahoma"/>
            <family val="2"/>
          </rPr>
          <t>Kurt Schuler:</t>
        </r>
        <r>
          <rPr>
            <sz val="8"/>
            <color indexed="81"/>
            <rFont val="Tahoma"/>
            <family val="2"/>
          </rPr>
          <t xml:space="preserve"> Calculated from premium over official rate (zero).</t>
        </r>
      </text>
    </comment>
    <comment ref="AH266" authorId="0">
      <text>
        <r>
          <rPr>
            <b/>
            <sz val="8"/>
            <color indexed="81"/>
            <rFont val="Tahoma"/>
            <family val="2"/>
          </rPr>
          <t>Kurt Schuler:</t>
        </r>
        <r>
          <rPr>
            <sz val="8"/>
            <color indexed="81"/>
            <rFont val="Tahoma"/>
            <family val="2"/>
          </rPr>
          <t xml:space="preserve"> Calculated from premium over official rate (zero).</t>
        </r>
      </text>
    </comment>
    <comment ref="AK266" authorId="0">
      <text>
        <r>
          <rPr>
            <b/>
            <sz val="8"/>
            <color indexed="81"/>
            <rFont val="Tahoma"/>
            <family val="2"/>
          </rPr>
          <t>Kurt Schuler:</t>
        </r>
        <r>
          <rPr>
            <sz val="8"/>
            <color indexed="81"/>
            <rFont val="Tahoma"/>
            <family val="2"/>
          </rPr>
          <t xml:space="preserve"> Calculated from premium over official rate (zero).</t>
        </r>
      </text>
    </comment>
    <comment ref="AO266" authorId="0">
      <text>
        <r>
          <rPr>
            <b/>
            <sz val="8"/>
            <color indexed="81"/>
            <rFont val="Tahoma"/>
            <family val="2"/>
          </rPr>
          <t>Kurt Schuler:</t>
        </r>
        <r>
          <rPr>
            <sz val="8"/>
            <color indexed="81"/>
            <rFont val="Tahoma"/>
            <family val="2"/>
          </rPr>
          <t xml:space="preserve"> Calculated from premium over official rate (zero).</t>
        </r>
      </text>
    </comment>
    <comment ref="AP266" authorId="0">
      <text>
        <r>
          <rPr>
            <b/>
            <sz val="8"/>
            <color indexed="81"/>
            <rFont val="Tahoma"/>
            <family val="2"/>
          </rPr>
          <t>Kurt Schuler:</t>
        </r>
        <r>
          <rPr>
            <sz val="8"/>
            <color indexed="81"/>
            <rFont val="Tahoma"/>
            <family val="2"/>
          </rPr>
          <t xml:space="preserve"> Calculated from premium over official rate (zero).</t>
        </r>
      </text>
    </comment>
    <comment ref="AW266" authorId="0">
      <text>
        <r>
          <rPr>
            <b/>
            <sz val="8"/>
            <color indexed="81"/>
            <rFont val="Tahoma"/>
            <family val="2"/>
          </rPr>
          <t>Kurt Schuler:</t>
        </r>
        <r>
          <rPr>
            <sz val="8"/>
            <color indexed="81"/>
            <rFont val="Tahoma"/>
            <family val="2"/>
          </rPr>
          <t xml:space="preserve"> Calculated from premium over official rate (zero).</t>
        </r>
      </text>
    </comment>
    <comment ref="BA266" authorId="0">
      <text>
        <r>
          <rPr>
            <b/>
            <sz val="8"/>
            <color indexed="81"/>
            <rFont val="Tahoma"/>
            <family val="2"/>
          </rPr>
          <t>Kurt Schuler:</t>
        </r>
        <r>
          <rPr>
            <sz val="8"/>
            <color indexed="81"/>
            <rFont val="Tahoma"/>
            <family val="2"/>
          </rPr>
          <t xml:space="preserve"> Calculated from premium over official rate (zero).</t>
        </r>
      </text>
    </comment>
    <comment ref="BZ266" authorId="0">
      <text>
        <r>
          <rPr>
            <b/>
            <sz val="8"/>
            <color indexed="81"/>
            <rFont val="Tahoma"/>
            <family val="2"/>
          </rPr>
          <t>Kurt Schuler:</t>
        </r>
        <r>
          <rPr>
            <sz val="8"/>
            <color indexed="81"/>
            <rFont val="Tahoma"/>
            <family val="2"/>
          </rPr>
          <t xml:space="preserve"> Calculated from premium over official rate (zero).</t>
        </r>
      </text>
    </comment>
    <comment ref="CQ266" authorId="0">
      <text>
        <r>
          <rPr>
            <b/>
            <sz val="8"/>
            <color indexed="81"/>
            <rFont val="Tahoma"/>
            <family val="2"/>
          </rPr>
          <t>Kurt Schuler:</t>
        </r>
        <r>
          <rPr>
            <sz val="8"/>
            <color indexed="81"/>
            <rFont val="Tahoma"/>
            <family val="2"/>
          </rPr>
          <t xml:space="preserve"> Calculated from premium over official rate (zero).</t>
        </r>
      </text>
    </comment>
    <comment ref="DM266" authorId="0">
      <text>
        <r>
          <rPr>
            <b/>
            <sz val="8"/>
            <color indexed="81"/>
            <rFont val="Tahoma"/>
            <family val="2"/>
          </rPr>
          <t>Kurt Schuler:</t>
        </r>
        <r>
          <rPr>
            <sz val="8"/>
            <color indexed="81"/>
            <rFont val="Tahoma"/>
            <family val="2"/>
          </rPr>
          <t xml:space="preserve"> Calculated from premium over official rate (zero).</t>
        </r>
      </text>
    </comment>
    <comment ref="EH266" authorId="0">
      <text>
        <r>
          <rPr>
            <b/>
            <sz val="8"/>
            <color indexed="81"/>
            <rFont val="Tahoma"/>
            <family val="2"/>
          </rPr>
          <t>Kurt Schuler:</t>
        </r>
        <r>
          <rPr>
            <sz val="8"/>
            <color indexed="81"/>
            <rFont val="Tahoma"/>
            <family val="2"/>
          </rPr>
          <t xml:space="preserve"> Calculated from premium over official rate (zero).</t>
        </r>
      </text>
    </comment>
    <comment ref="FC266" authorId="0">
      <text>
        <r>
          <rPr>
            <b/>
            <sz val="8"/>
            <color indexed="81"/>
            <rFont val="Tahoma"/>
            <family val="2"/>
          </rPr>
          <t>Kurt Schuler:</t>
        </r>
        <r>
          <rPr>
            <sz val="8"/>
            <color indexed="81"/>
            <rFont val="Tahoma"/>
            <family val="2"/>
          </rPr>
          <t xml:space="preserve"> Calculated from premium over official rate (zero).</t>
        </r>
      </text>
    </comment>
    <comment ref="GI266" authorId="0">
      <text>
        <r>
          <rPr>
            <b/>
            <sz val="8"/>
            <color indexed="81"/>
            <rFont val="Tahoma"/>
            <family val="2"/>
          </rPr>
          <t>Kurt Schuler:</t>
        </r>
        <r>
          <rPr>
            <sz val="8"/>
            <color indexed="81"/>
            <rFont val="Tahoma"/>
            <family val="2"/>
          </rPr>
          <t xml:space="preserve"> Calculated from premium over official rate (zero).</t>
        </r>
      </text>
    </comment>
    <comment ref="HH266" authorId="0">
      <text>
        <r>
          <rPr>
            <b/>
            <sz val="8"/>
            <color indexed="81"/>
            <rFont val="Tahoma"/>
            <family val="2"/>
          </rPr>
          <t>Kurt Schuler:</t>
        </r>
        <r>
          <rPr>
            <sz val="8"/>
            <color indexed="81"/>
            <rFont val="Tahoma"/>
            <family val="2"/>
          </rPr>
          <t xml:space="preserve"> Calculated from premium over official rate (zero).</t>
        </r>
      </text>
    </comment>
    <comment ref="CQ267" authorId="0">
      <text>
        <r>
          <rPr>
            <b/>
            <sz val="8"/>
            <color indexed="81"/>
            <rFont val="Tahoma"/>
            <family val="2"/>
          </rPr>
          <t>Kurt Schuler:</t>
        </r>
        <r>
          <rPr>
            <sz val="8"/>
            <color indexed="81"/>
            <rFont val="Tahoma"/>
            <family val="2"/>
          </rPr>
          <t xml:space="preserve"> Calculated from premium over official rate (zero).</t>
        </r>
      </text>
    </comment>
    <comment ref="DM267" authorId="0">
      <text>
        <r>
          <rPr>
            <b/>
            <sz val="8"/>
            <color indexed="81"/>
            <rFont val="Tahoma"/>
            <family val="2"/>
          </rPr>
          <t>Kurt Schuler:</t>
        </r>
        <r>
          <rPr>
            <sz val="8"/>
            <color indexed="81"/>
            <rFont val="Tahoma"/>
            <family val="2"/>
          </rPr>
          <t xml:space="preserve"> Calculated from premium over official rate (zero).</t>
        </r>
      </text>
    </comment>
    <comment ref="CQ268" authorId="0">
      <text>
        <r>
          <rPr>
            <b/>
            <sz val="8"/>
            <color indexed="81"/>
            <rFont val="Tahoma"/>
            <family val="2"/>
          </rPr>
          <t>Kurt Schuler:</t>
        </r>
        <r>
          <rPr>
            <sz val="8"/>
            <color indexed="81"/>
            <rFont val="Tahoma"/>
            <family val="2"/>
          </rPr>
          <t xml:space="preserve"> Calculated from premium over official rate (zero).</t>
        </r>
      </text>
    </comment>
    <comment ref="DM268" authorId="0">
      <text>
        <r>
          <rPr>
            <b/>
            <sz val="8"/>
            <color indexed="81"/>
            <rFont val="Tahoma"/>
            <family val="2"/>
          </rPr>
          <t>Kurt Schuler:</t>
        </r>
        <r>
          <rPr>
            <sz val="8"/>
            <color indexed="81"/>
            <rFont val="Tahoma"/>
            <family val="2"/>
          </rPr>
          <t xml:space="preserve"> Calculated from premium over official rate (zero).</t>
        </r>
      </text>
    </comment>
    <comment ref="P269" authorId="0">
      <text>
        <r>
          <rPr>
            <b/>
            <sz val="8"/>
            <color indexed="81"/>
            <rFont val="Tahoma"/>
            <family val="2"/>
          </rPr>
          <t>Kurt Schuler:</t>
        </r>
        <r>
          <rPr>
            <sz val="8"/>
            <color indexed="81"/>
            <rFont val="Tahoma"/>
            <family val="2"/>
          </rPr>
          <t xml:space="preserve"> Calculated from premium over official rate (8.9%).</t>
        </r>
        <r>
          <rPr>
            <sz val="8"/>
            <color indexed="81"/>
            <rFont val="Tahoma"/>
            <family val="2"/>
          </rPr>
          <t xml:space="preserve">
</t>
        </r>
      </text>
    </comment>
    <comment ref="Q269" authorId="0">
      <text>
        <r>
          <rPr>
            <b/>
            <sz val="8"/>
            <color indexed="81"/>
            <rFont val="Tahoma"/>
            <family val="2"/>
          </rPr>
          <t>Kurt Schuler:</t>
        </r>
        <r>
          <rPr>
            <sz val="8"/>
            <color indexed="81"/>
            <rFont val="Tahoma"/>
            <family val="2"/>
          </rPr>
          <t xml:space="preserve"> Calculated from premium over official rate (10.5%).</t>
        </r>
      </text>
    </comment>
    <comment ref="X269" authorId="0">
      <text>
        <r>
          <rPr>
            <b/>
            <sz val="8"/>
            <color indexed="81"/>
            <rFont val="Tahoma"/>
            <family val="2"/>
          </rPr>
          <t>Kurt Schuler:</t>
        </r>
        <r>
          <rPr>
            <sz val="8"/>
            <color indexed="81"/>
            <rFont val="Tahoma"/>
            <family val="2"/>
          </rPr>
          <t xml:space="preserve"> Calculated from premium over official rate (3.6%).</t>
        </r>
        <r>
          <rPr>
            <sz val="8"/>
            <color indexed="81"/>
            <rFont val="Tahoma"/>
            <family val="2"/>
          </rPr>
          <t xml:space="preserve">
</t>
        </r>
      </text>
    </comment>
    <comment ref="AI269" authorId="0">
      <text>
        <r>
          <rPr>
            <b/>
            <sz val="8"/>
            <color indexed="81"/>
            <rFont val="Tahoma"/>
            <family val="2"/>
          </rPr>
          <t>Kurt Schuler:</t>
        </r>
        <r>
          <rPr>
            <sz val="8"/>
            <color indexed="81"/>
            <rFont val="Tahoma"/>
            <family val="2"/>
          </rPr>
          <t xml:space="preserve"> Calculated from premium over official rate (30.9%), rounded.</t>
        </r>
        <r>
          <rPr>
            <sz val="8"/>
            <color indexed="81"/>
            <rFont val="Tahoma"/>
            <family val="2"/>
          </rPr>
          <t xml:space="preserve">
</t>
        </r>
      </text>
    </comment>
    <comment ref="BH269" authorId="0">
      <text>
        <r>
          <rPr>
            <b/>
            <sz val="8"/>
            <color indexed="81"/>
            <rFont val="Tahoma"/>
            <family val="2"/>
          </rPr>
          <t>Kurt Schuler:</t>
        </r>
        <r>
          <rPr>
            <sz val="8"/>
            <color indexed="81"/>
            <rFont val="Tahoma"/>
            <family val="2"/>
          </rPr>
          <t xml:space="preserve"> Calculated from premium over official rate (7.3%), rounded.</t>
        </r>
        <r>
          <rPr>
            <sz val="8"/>
            <color indexed="81"/>
            <rFont val="Tahoma"/>
            <family val="2"/>
          </rPr>
          <t xml:space="preserve">
</t>
        </r>
      </text>
    </comment>
    <comment ref="BU269" authorId="0">
      <text>
        <r>
          <rPr>
            <b/>
            <sz val="8"/>
            <color indexed="81"/>
            <rFont val="Tahoma"/>
            <family val="2"/>
          </rPr>
          <t>Kurt Schuler:</t>
        </r>
        <r>
          <rPr>
            <sz val="8"/>
            <color indexed="81"/>
            <rFont val="Tahoma"/>
            <family val="2"/>
          </rPr>
          <t xml:space="preserve"> Calculated from premium over official rate (16.9%).</t>
        </r>
        <r>
          <rPr>
            <sz val="8"/>
            <color indexed="81"/>
            <rFont val="Tahoma"/>
            <family val="2"/>
          </rPr>
          <t xml:space="preserve">
</t>
        </r>
      </text>
    </comment>
    <comment ref="CA269" authorId="0">
      <text>
        <r>
          <rPr>
            <b/>
            <sz val="8"/>
            <color indexed="81"/>
            <rFont val="Tahoma"/>
            <family val="2"/>
          </rPr>
          <t>Kurt Schuler:</t>
        </r>
        <r>
          <rPr>
            <sz val="8"/>
            <color indexed="81"/>
            <rFont val="Tahoma"/>
            <family val="2"/>
          </rPr>
          <t xml:space="preserve"> Calculated from premium over official rate (1%).</t>
        </r>
        <r>
          <rPr>
            <sz val="8"/>
            <color indexed="81"/>
            <rFont val="Tahoma"/>
            <family val="2"/>
          </rPr>
          <t xml:space="preserve">
</t>
        </r>
      </text>
    </comment>
    <comment ref="CM269" authorId="0">
      <text>
        <r>
          <rPr>
            <b/>
            <sz val="8"/>
            <color indexed="81"/>
            <rFont val="Tahoma"/>
            <family val="2"/>
          </rPr>
          <t xml:space="preserve">Kurt Schuler: </t>
        </r>
        <r>
          <rPr>
            <sz val="8"/>
            <color indexed="81"/>
            <rFont val="Tahoma"/>
            <family val="2"/>
          </rPr>
          <t>Deposits 1000-1250 Guinea francs of the time per US dollar, cash 1100-1300 francs</t>
        </r>
      </text>
    </comment>
    <comment ref="CQ269" authorId="0">
      <text>
        <r>
          <rPr>
            <b/>
            <sz val="8"/>
            <color indexed="81"/>
            <rFont val="Tahoma"/>
            <family val="2"/>
          </rPr>
          <t>Kurt Schuler:</t>
        </r>
        <r>
          <rPr>
            <sz val="8"/>
            <color indexed="81"/>
            <rFont val="Tahoma"/>
            <family val="2"/>
          </rPr>
          <t xml:space="preserve"> Calculated from premium over official rate (zero).</t>
        </r>
      </text>
    </comment>
    <comment ref="DC269" authorId="0">
      <text>
        <r>
          <rPr>
            <b/>
            <sz val="8"/>
            <color indexed="81"/>
            <rFont val="Tahoma"/>
            <family val="2"/>
          </rPr>
          <t>Kurt Schuler:</t>
        </r>
        <r>
          <rPr>
            <sz val="8"/>
            <color indexed="81"/>
            <rFont val="Tahoma"/>
            <family val="2"/>
          </rPr>
          <t xml:space="preserve"> Calculated from premium over official rate (3.8%).</t>
        </r>
        <r>
          <rPr>
            <sz val="8"/>
            <color indexed="81"/>
            <rFont val="Tahoma"/>
            <family val="2"/>
          </rPr>
          <t xml:space="preserve">
</t>
        </r>
      </text>
    </comment>
    <comment ref="DF269" authorId="0">
      <text>
        <r>
          <rPr>
            <b/>
            <sz val="8"/>
            <color indexed="81"/>
            <rFont val="Tahoma"/>
            <family val="2"/>
          </rPr>
          <t>Kurt Schuler:</t>
        </r>
        <r>
          <rPr>
            <sz val="8"/>
            <color indexed="81"/>
            <rFont val="Tahoma"/>
            <family val="2"/>
          </rPr>
          <t xml:space="preserve"> Calculated from premium over official rate (2.3%).</t>
        </r>
        <r>
          <rPr>
            <sz val="8"/>
            <color indexed="81"/>
            <rFont val="Tahoma"/>
            <family val="2"/>
          </rPr>
          <t xml:space="preserve">
</t>
        </r>
      </text>
    </comment>
    <comment ref="DJ269" authorId="0">
      <text>
        <r>
          <rPr>
            <b/>
            <sz val="8"/>
            <color indexed="81"/>
            <rFont val="Tahoma"/>
            <family val="2"/>
          </rPr>
          <t>Kurt Schuler:</t>
        </r>
        <r>
          <rPr>
            <sz val="8"/>
            <color indexed="81"/>
            <rFont val="Tahoma"/>
            <family val="2"/>
          </rPr>
          <t xml:space="preserve"> Calculated from premium (338.3%) over the noncommercial rate of 2.57 North Korean won = US$1, rounded.</t>
        </r>
        <r>
          <rPr>
            <sz val="8"/>
            <color indexed="81"/>
            <rFont val="Tahoma"/>
            <family val="2"/>
          </rPr>
          <t xml:space="preserve">
</t>
        </r>
      </text>
    </comment>
    <comment ref="DM269" authorId="0">
      <text>
        <r>
          <rPr>
            <b/>
            <sz val="8"/>
            <color indexed="81"/>
            <rFont val="Tahoma"/>
            <family val="2"/>
          </rPr>
          <t>Kurt Schuler:</t>
        </r>
        <r>
          <rPr>
            <sz val="8"/>
            <color indexed="81"/>
            <rFont val="Tahoma"/>
            <family val="2"/>
          </rPr>
          <t xml:space="preserve"> Calculated from premium over official rate (zero).</t>
        </r>
      </text>
    </comment>
    <comment ref="DX269" authorId="0">
      <text>
        <r>
          <rPr>
            <b/>
            <sz val="8"/>
            <color indexed="81"/>
            <rFont val="Tahoma"/>
            <family val="2"/>
          </rPr>
          <t>Kurt Schuler:</t>
        </r>
        <r>
          <rPr>
            <sz val="8"/>
            <color indexed="81"/>
            <rFont val="Tahoma"/>
            <family val="2"/>
          </rPr>
          <t xml:space="preserve"> Calculated from premium over official rate (5.8%).</t>
        </r>
        <r>
          <rPr>
            <sz val="8"/>
            <color indexed="81"/>
            <rFont val="Tahoma"/>
            <family val="2"/>
          </rPr>
          <t xml:space="preserve">
</t>
        </r>
      </text>
    </comment>
    <comment ref="EE269" authorId="0">
      <text>
        <r>
          <rPr>
            <b/>
            <sz val="8"/>
            <color indexed="81"/>
            <rFont val="Tahoma"/>
            <family val="2"/>
          </rPr>
          <t>Kurt Schuler:</t>
        </r>
        <r>
          <rPr>
            <sz val="8"/>
            <color indexed="81"/>
            <rFont val="Tahoma"/>
            <family val="2"/>
          </rPr>
          <t xml:space="preserve"> Calculated from premium over official rate (2.2%).</t>
        </r>
        <r>
          <rPr>
            <sz val="8"/>
            <color indexed="81"/>
            <rFont val="Tahoma"/>
            <family val="2"/>
          </rPr>
          <t xml:space="preserve">
</t>
        </r>
      </text>
    </comment>
    <comment ref="EI269" authorId="0">
      <text>
        <r>
          <rPr>
            <b/>
            <sz val="8"/>
            <color indexed="81"/>
            <rFont val="Tahoma"/>
            <family val="2"/>
          </rPr>
          <t>Kurt Schuler:</t>
        </r>
        <r>
          <rPr>
            <sz val="8"/>
            <color indexed="81"/>
            <rFont val="Tahoma"/>
            <family val="2"/>
          </rPr>
          <t xml:space="preserve"> Calculated from premium over official rate (55.9%).</t>
        </r>
        <r>
          <rPr>
            <sz val="8"/>
            <color indexed="81"/>
            <rFont val="Tahoma"/>
            <family val="2"/>
          </rPr>
          <t xml:space="preserve">
</t>
        </r>
      </text>
    </comment>
    <comment ref="ES269" authorId="0">
      <text>
        <r>
          <rPr>
            <b/>
            <sz val="8"/>
            <color indexed="81"/>
            <rFont val="Tahoma"/>
            <family val="2"/>
          </rPr>
          <t>Kurt Schuler:</t>
        </r>
        <r>
          <rPr>
            <sz val="8"/>
            <color indexed="81"/>
            <rFont val="Tahoma"/>
            <family val="2"/>
          </rPr>
          <t xml:space="preserve"> Calculated from premium over official rate (9.6%).</t>
        </r>
        <r>
          <rPr>
            <sz val="8"/>
            <color indexed="81"/>
            <rFont val="Tahoma"/>
            <family val="2"/>
          </rPr>
          <t xml:space="preserve">
</t>
        </r>
      </text>
    </comment>
    <comment ref="EU269" authorId="0">
      <text>
        <r>
          <rPr>
            <b/>
            <sz val="8"/>
            <color indexed="81"/>
            <rFont val="Tahoma"/>
            <family val="2"/>
          </rPr>
          <t>Kurt Schuler:</t>
        </r>
        <r>
          <rPr>
            <sz val="8"/>
            <color indexed="81"/>
            <rFont val="Tahoma"/>
            <family val="2"/>
          </rPr>
          <t xml:space="preserve"> Calculated from premium over official rate (7.7%).</t>
        </r>
        <r>
          <rPr>
            <sz val="8"/>
            <color indexed="81"/>
            <rFont val="Tahoma"/>
            <family val="2"/>
          </rPr>
          <t xml:space="preserve">
</t>
        </r>
      </text>
    </comment>
    <comment ref="FD269" authorId="0">
      <text>
        <r>
          <rPr>
            <b/>
            <sz val="8"/>
            <color indexed="81"/>
            <rFont val="Tahoma"/>
            <family val="2"/>
          </rPr>
          <t>Kurt Schuler:</t>
        </r>
        <r>
          <rPr>
            <sz val="8"/>
            <color indexed="81"/>
            <rFont val="Tahoma"/>
            <family val="2"/>
          </rPr>
          <t xml:space="preserve"> 1 Nigerian pound = US$2.20-2.35</t>
        </r>
      </text>
    </comment>
    <comment ref="FY269" authorId="0">
      <text>
        <r>
          <rPr>
            <b/>
            <sz val="8"/>
            <color indexed="81"/>
            <rFont val="Tahoma"/>
            <family val="2"/>
          </rPr>
          <t>Kurt Schuler:</t>
        </r>
        <r>
          <rPr>
            <sz val="8"/>
            <color indexed="81"/>
            <rFont val="Tahoma"/>
            <family val="2"/>
          </rPr>
          <t xml:space="preserve"> Calculated from premium over official rate (44.4%).</t>
        </r>
        <r>
          <rPr>
            <sz val="8"/>
            <color indexed="81"/>
            <rFont val="Tahoma"/>
            <family val="2"/>
          </rPr>
          <t xml:space="preserve">
</t>
        </r>
      </text>
    </comment>
    <comment ref="GL269" authorId="0">
      <text>
        <r>
          <rPr>
            <b/>
            <sz val="8"/>
            <color indexed="81"/>
            <rFont val="Tahoma"/>
            <family val="2"/>
          </rPr>
          <t>Kurt Schuler:</t>
        </r>
        <r>
          <rPr>
            <sz val="8"/>
            <color indexed="81"/>
            <rFont val="Tahoma"/>
            <family val="2"/>
          </rPr>
          <t xml:space="preserve"> Calculated from premium over official rate (1.1%).</t>
        </r>
        <r>
          <rPr>
            <sz val="8"/>
            <color indexed="81"/>
            <rFont val="Tahoma"/>
            <family val="2"/>
          </rPr>
          <t xml:space="preserve">
</t>
        </r>
      </text>
    </comment>
    <comment ref="GQ269" authorId="0">
      <text>
        <r>
          <rPr>
            <b/>
            <sz val="8"/>
            <color indexed="81"/>
            <rFont val="Tahoma"/>
            <family val="2"/>
          </rPr>
          <t>Kurt Schuler:</t>
        </r>
        <r>
          <rPr>
            <sz val="8"/>
            <color indexed="81"/>
            <rFont val="Tahoma"/>
            <family val="2"/>
          </rPr>
          <t xml:space="preserve"> Calculated from premium over official rate (7.7%).</t>
        </r>
        <r>
          <rPr>
            <sz val="8"/>
            <color indexed="81"/>
            <rFont val="Tahoma"/>
            <family val="2"/>
          </rPr>
          <t xml:space="preserve">
</t>
        </r>
      </text>
    </comment>
    <comment ref="HE269" authorId="0">
      <text>
        <r>
          <rPr>
            <b/>
            <sz val="8"/>
            <color indexed="81"/>
            <rFont val="Tahoma"/>
            <family val="2"/>
          </rPr>
          <t>Kurt Schuler:</t>
        </r>
        <r>
          <rPr>
            <sz val="8"/>
            <color indexed="81"/>
            <rFont val="Tahoma"/>
            <family val="2"/>
          </rPr>
          <t xml:space="preserve"> Calculated from premium over official rate (20%).</t>
        </r>
        <r>
          <rPr>
            <sz val="8"/>
            <color indexed="81"/>
            <rFont val="Tahoma"/>
            <family val="2"/>
          </rPr>
          <t xml:space="preserve">
</t>
        </r>
      </text>
    </comment>
    <comment ref="HJ269" authorId="0">
      <text>
        <r>
          <rPr>
            <b/>
            <sz val="8"/>
            <color indexed="81"/>
            <rFont val="Tahoma"/>
            <family val="2"/>
          </rPr>
          <t>Kurt Schuler:</t>
        </r>
        <r>
          <rPr>
            <sz val="8"/>
            <color indexed="81"/>
            <rFont val="Tahoma"/>
            <family val="2"/>
          </rPr>
          <t xml:space="preserve"> Calculated from premium over official rate (49.2%).</t>
        </r>
        <r>
          <rPr>
            <sz val="8"/>
            <color indexed="81"/>
            <rFont val="Tahoma"/>
            <family val="2"/>
          </rPr>
          <t xml:space="preserve">
</t>
        </r>
      </text>
    </comment>
    <comment ref="HL269" authorId="0">
      <text>
        <r>
          <rPr>
            <b/>
            <sz val="8"/>
            <color indexed="81"/>
            <rFont val="Tahoma"/>
            <family val="2"/>
          </rPr>
          <t>Kurt Schuler:</t>
        </r>
        <r>
          <rPr>
            <sz val="8"/>
            <color indexed="81"/>
            <rFont val="Tahoma"/>
            <family val="2"/>
          </rPr>
          <t xml:space="preserve"> Calculated from premium over official rate (8.5%).</t>
        </r>
        <r>
          <rPr>
            <sz val="8"/>
            <color indexed="81"/>
            <rFont val="Tahoma"/>
            <family val="2"/>
          </rPr>
          <t xml:space="preserve">
</t>
        </r>
      </text>
    </comment>
    <comment ref="HR269" authorId="0">
      <text>
        <r>
          <rPr>
            <b/>
            <sz val="8"/>
            <color indexed="81"/>
            <rFont val="Tahoma"/>
            <family val="2"/>
          </rPr>
          <t>Kurt Schuler:</t>
        </r>
        <r>
          <rPr>
            <sz val="8"/>
            <color indexed="81"/>
            <rFont val="Tahoma"/>
            <family val="2"/>
          </rPr>
          <t xml:space="preserve"> Calculated from premium over official rate (20%).</t>
        </r>
        <r>
          <rPr>
            <sz val="8"/>
            <color indexed="81"/>
            <rFont val="Tahoma"/>
            <family val="2"/>
          </rPr>
          <t xml:space="preserve">
</t>
        </r>
      </text>
    </comment>
    <comment ref="IB269" authorId="0">
      <text>
        <r>
          <rPr>
            <b/>
            <sz val="8"/>
            <color indexed="81"/>
            <rFont val="Tahoma"/>
            <family val="2"/>
          </rPr>
          <t>Kurt Schuler:</t>
        </r>
        <r>
          <rPr>
            <sz val="8"/>
            <color indexed="81"/>
            <rFont val="Tahoma"/>
            <family val="2"/>
          </rPr>
          <t xml:space="preserve"> Calculated from premium over official rate (344.8%).</t>
        </r>
        <r>
          <rPr>
            <sz val="8"/>
            <color indexed="81"/>
            <rFont val="Tahoma"/>
            <family val="2"/>
          </rPr>
          <t xml:space="preserve">
</t>
        </r>
      </text>
    </comment>
    <comment ref="IG269" authorId="0">
      <text>
        <r>
          <rPr>
            <b/>
            <sz val="8"/>
            <color indexed="81"/>
            <rFont val="Tahoma"/>
            <family val="2"/>
          </rPr>
          <t>Kurt Schuler:</t>
        </r>
        <r>
          <rPr>
            <sz val="8"/>
            <color indexed="81"/>
            <rFont val="Tahoma"/>
            <family val="2"/>
          </rPr>
          <t xml:space="preserve"> Calculated from premium over official rate (22.8%).</t>
        </r>
        <r>
          <rPr>
            <sz val="8"/>
            <color indexed="81"/>
            <rFont val="Tahoma"/>
            <family val="2"/>
          </rPr>
          <t xml:space="preserve">
</t>
        </r>
      </text>
    </comment>
    <comment ref="CQ270" authorId="0">
      <text>
        <r>
          <rPr>
            <b/>
            <sz val="8"/>
            <color indexed="81"/>
            <rFont val="Tahoma"/>
            <family val="2"/>
          </rPr>
          <t>Kurt Schuler:</t>
        </r>
        <r>
          <rPr>
            <sz val="8"/>
            <color indexed="81"/>
            <rFont val="Tahoma"/>
            <family val="2"/>
          </rPr>
          <t xml:space="preserve"> Calculated from premium over official rate (zero).</t>
        </r>
      </text>
    </comment>
    <comment ref="DM270" authorId="0">
      <text>
        <r>
          <rPr>
            <b/>
            <sz val="8"/>
            <color indexed="81"/>
            <rFont val="Tahoma"/>
            <family val="2"/>
          </rPr>
          <t>Kurt Schuler:</t>
        </r>
        <r>
          <rPr>
            <sz val="8"/>
            <color indexed="81"/>
            <rFont val="Tahoma"/>
            <family val="2"/>
          </rPr>
          <t xml:space="preserve"> Calculated from premium over official rate (zero).</t>
        </r>
      </text>
    </comment>
    <comment ref="CQ271" authorId="0">
      <text>
        <r>
          <rPr>
            <b/>
            <sz val="8"/>
            <color indexed="81"/>
            <rFont val="Tahoma"/>
            <family val="2"/>
          </rPr>
          <t>Kurt Schuler:</t>
        </r>
        <r>
          <rPr>
            <sz val="8"/>
            <color indexed="81"/>
            <rFont val="Tahoma"/>
            <family val="2"/>
          </rPr>
          <t xml:space="preserve"> Calculated from premium over official rate (zero).</t>
        </r>
      </text>
    </comment>
    <comment ref="DM271" authorId="0">
      <text>
        <r>
          <rPr>
            <b/>
            <sz val="8"/>
            <color indexed="81"/>
            <rFont val="Tahoma"/>
            <family val="2"/>
          </rPr>
          <t>Kurt Schuler:</t>
        </r>
        <r>
          <rPr>
            <sz val="8"/>
            <color indexed="81"/>
            <rFont val="Tahoma"/>
            <family val="2"/>
          </rPr>
          <t xml:space="preserve"> Calculated from premium over official rate (zero).</t>
        </r>
      </text>
    </comment>
    <comment ref="CQ272" authorId="0">
      <text>
        <r>
          <rPr>
            <b/>
            <sz val="8"/>
            <color indexed="81"/>
            <rFont val="Tahoma"/>
            <family val="2"/>
          </rPr>
          <t>Kurt Schuler:</t>
        </r>
        <r>
          <rPr>
            <sz val="8"/>
            <color indexed="81"/>
            <rFont val="Tahoma"/>
            <family val="2"/>
          </rPr>
          <t xml:space="preserve"> Calculated from premium over official rate (zero).</t>
        </r>
      </text>
    </comment>
    <comment ref="DM272" authorId="0">
      <text>
        <r>
          <rPr>
            <b/>
            <sz val="8"/>
            <color indexed="81"/>
            <rFont val="Tahoma"/>
            <family val="2"/>
          </rPr>
          <t>Kurt Schuler:</t>
        </r>
        <r>
          <rPr>
            <sz val="8"/>
            <color indexed="81"/>
            <rFont val="Tahoma"/>
            <family val="2"/>
          </rPr>
          <t xml:space="preserve"> Calculated from premium over official rate (zero).</t>
        </r>
      </text>
    </comment>
    <comment ref="CQ273" authorId="0">
      <text>
        <r>
          <rPr>
            <b/>
            <sz val="8"/>
            <color indexed="81"/>
            <rFont val="Tahoma"/>
            <family val="2"/>
          </rPr>
          <t>Kurt Schuler:</t>
        </r>
        <r>
          <rPr>
            <sz val="8"/>
            <color indexed="81"/>
            <rFont val="Tahoma"/>
            <family val="2"/>
          </rPr>
          <t xml:space="preserve"> Calculated from premium over official rate (zero).</t>
        </r>
      </text>
    </comment>
    <comment ref="DM273" authorId="0">
      <text>
        <r>
          <rPr>
            <b/>
            <sz val="8"/>
            <color indexed="81"/>
            <rFont val="Tahoma"/>
            <family val="2"/>
          </rPr>
          <t>Kurt Schuler:</t>
        </r>
        <r>
          <rPr>
            <sz val="8"/>
            <color indexed="81"/>
            <rFont val="Tahoma"/>
            <family val="2"/>
          </rPr>
          <t xml:space="preserve"> Calculated from premium over official rate (zero).</t>
        </r>
      </text>
    </comment>
    <comment ref="CQ274" authorId="0">
      <text>
        <r>
          <rPr>
            <b/>
            <sz val="8"/>
            <color indexed="81"/>
            <rFont val="Tahoma"/>
            <family val="2"/>
          </rPr>
          <t>Kurt Schuler:</t>
        </r>
        <r>
          <rPr>
            <sz val="8"/>
            <color indexed="81"/>
            <rFont val="Tahoma"/>
            <family val="2"/>
          </rPr>
          <t xml:space="preserve"> Calculated from premium over official rate (zero).</t>
        </r>
      </text>
    </comment>
    <comment ref="DM274" authorId="0">
      <text>
        <r>
          <rPr>
            <b/>
            <sz val="8"/>
            <color indexed="81"/>
            <rFont val="Tahoma"/>
            <family val="2"/>
          </rPr>
          <t>Kurt Schuler:</t>
        </r>
        <r>
          <rPr>
            <sz val="8"/>
            <color indexed="81"/>
            <rFont val="Tahoma"/>
            <family val="2"/>
          </rPr>
          <t xml:space="preserve"> Calculated from premium over official rate (zero).</t>
        </r>
      </text>
    </comment>
    <comment ref="CQ275" authorId="0">
      <text>
        <r>
          <rPr>
            <b/>
            <sz val="8"/>
            <color indexed="81"/>
            <rFont val="Tahoma"/>
            <family val="2"/>
          </rPr>
          <t>Kurt Schuler:</t>
        </r>
        <r>
          <rPr>
            <sz val="8"/>
            <color indexed="81"/>
            <rFont val="Tahoma"/>
            <family val="2"/>
          </rPr>
          <t xml:space="preserve"> Calculated from premium over official rate (zero).</t>
        </r>
      </text>
    </comment>
    <comment ref="DM275" authorId="0">
      <text>
        <r>
          <rPr>
            <b/>
            <sz val="8"/>
            <color indexed="81"/>
            <rFont val="Tahoma"/>
            <family val="2"/>
          </rPr>
          <t>Kurt Schuler:</t>
        </r>
        <r>
          <rPr>
            <sz val="8"/>
            <color indexed="81"/>
            <rFont val="Tahoma"/>
            <family val="2"/>
          </rPr>
          <t xml:space="preserve"> Calculated from premium over official rate (zero).</t>
        </r>
      </text>
    </comment>
    <comment ref="CQ276" authorId="0">
      <text>
        <r>
          <rPr>
            <b/>
            <sz val="8"/>
            <color indexed="81"/>
            <rFont val="Tahoma"/>
            <family val="2"/>
          </rPr>
          <t>Kurt Schuler:</t>
        </r>
        <r>
          <rPr>
            <sz val="8"/>
            <color indexed="81"/>
            <rFont val="Tahoma"/>
            <family val="2"/>
          </rPr>
          <t xml:space="preserve"> Calculated from premium over official rate (zero).</t>
        </r>
      </text>
    </comment>
    <comment ref="DM276" authorId="0">
      <text>
        <r>
          <rPr>
            <b/>
            <sz val="8"/>
            <color indexed="81"/>
            <rFont val="Tahoma"/>
            <family val="2"/>
          </rPr>
          <t>Kurt Schuler:</t>
        </r>
        <r>
          <rPr>
            <sz val="8"/>
            <color indexed="81"/>
            <rFont val="Tahoma"/>
            <family val="2"/>
          </rPr>
          <t xml:space="preserve"> Calculated from premium over official rate (zero).</t>
        </r>
      </text>
    </comment>
    <comment ref="CQ277" authorId="0">
      <text>
        <r>
          <rPr>
            <b/>
            <sz val="8"/>
            <color indexed="81"/>
            <rFont val="Tahoma"/>
            <family val="2"/>
          </rPr>
          <t>Kurt Schuler:</t>
        </r>
        <r>
          <rPr>
            <sz val="8"/>
            <color indexed="81"/>
            <rFont val="Tahoma"/>
            <family val="2"/>
          </rPr>
          <t xml:space="preserve"> Calculated from premium over official rate (zero).</t>
        </r>
      </text>
    </comment>
    <comment ref="DM277" authorId="0">
      <text>
        <r>
          <rPr>
            <b/>
            <sz val="8"/>
            <color indexed="81"/>
            <rFont val="Tahoma"/>
            <family val="2"/>
          </rPr>
          <t>Kurt Schuler:</t>
        </r>
        <r>
          <rPr>
            <sz val="8"/>
            <color indexed="81"/>
            <rFont val="Tahoma"/>
            <family val="2"/>
          </rPr>
          <t xml:space="preserve"> Calculated from premium over official rate (zero).</t>
        </r>
      </text>
    </comment>
    <comment ref="CQ278" authorId="0">
      <text>
        <r>
          <rPr>
            <b/>
            <sz val="8"/>
            <color indexed="81"/>
            <rFont val="Tahoma"/>
            <family val="2"/>
          </rPr>
          <t>Kurt Schuler:</t>
        </r>
        <r>
          <rPr>
            <sz val="8"/>
            <color indexed="81"/>
            <rFont val="Tahoma"/>
            <family val="2"/>
          </rPr>
          <t xml:space="preserve"> Calculated from premium over official rate (zero).</t>
        </r>
      </text>
    </comment>
    <comment ref="DM278" authorId="0">
      <text>
        <r>
          <rPr>
            <b/>
            <sz val="8"/>
            <color indexed="81"/>
            <rFont val="Tahoma"/>
            <family val="2"/>
          </rPr>
          <t>Kurt Schuler:</t>
        </r>
        <r>
          <rPr>
            <sz val="8"/>
            <color indexed="81"/>
            <rFont val="Tahoma"/>
            <family val="2"/>
          </rPr>
          <t xml:space="preserve"> Calculated from premium over official rate (zero).</t>
        </r>
      </text>
    </comment>
    <comment ref="CQ279" authorId="0">
      <text>
        <r>
          <rPr>
            <b/>
            <sz val="8"/>
            <color indexed="81"/>
            <rFont val="Tahoma"/>
            <family val="2"/>
          </rPr>
          <t>Kurt Schuler:</t>
        </r>
        <r>
          <rPr>
            <sz val="8"/>
            <color indexed="81"/>
            <rFont val="Tahoma"/>
            <family val="2"/>
          </rPr>
          <t xml:space="preserve"> Calculated from premium over official rate (zero).</t>
        </r>
      </text>
    </comment>
    <comment ref="DM279" authorId="0">
      <text>
        <r>
          <rPr>
            <b/>
            <sz val="8"/>
            <color indexed="81"/>
            <rFont val="Tahoma"/>
            <family val="2"/>
          </rPr>
          <t>Kurt Schuler:</t>
        </r>
        <r>
          <rPr>
            <sz val="8"/>
            <color indexed="81"/>
            <rFont val="Tahoma"/>
            <family val="2"/>
          </rPr>
          <t xml:space="preserve"> Calculated from premium over official rate (zero).</t>
        </r>
      </text>
    </comment>
    <comment ref="CQ280" authorId="0">
      <text>
        <r>
          <rPr>
            <b/>
            <sz val="8"/>
            <color indexed="81"/>
            <rFont val="Tahoma"/>
            <family val="2"/>
          </rPr>
          <t>Kurt Schuler:</t>
        </r>
        <r>
          <rPr>
            <sz val="8"/>
            <color indexed="81"/>
            <rFont val="Tahoma"/>
            <family val="2"/>
          </rPr>
          <t xml:space="preserve"> Calculated from premium over official rate (zero).</t>
        </r>
      </text>
    </comment>
    <comment ref="DM280" authorId="0">
      <text>
        <r>
          <rPr>
            <b/>
            <sz val="8"/>
            <color indexed="81"/>
            <rFont val="Tahoma"/>
            <family val="2"/>
          </rPr>
          <t>Kurt Schuler:</t>
        </r>
        <r>
          <rPr>
            <sz val="8"/>
            <color indexed="81"/>
            <rFont val="Tahoma"/>
            <family val="2"/>
          </rPr>
          <t xml:space="preserve"> Calculated from premium over official rate (zero).</t>
        </r>
      </text>
    </comment>
    <comment ref="F281" authorId="0">
      <text>
        <r>
          <rPr>
            <b/>
            <sz val="8"/>
            <color indexed="81"/>
            <rFont val="Tahoma"/>
            <family val="2"/>
          </rPr>
          <t>Kurt Schuler:</t>
        </r>
        <r>
          <rPr>
            <sz val="8"/>
            <color indexed="81"/>
            <rFont val="Tahoma"/>
            <family val="2"/>
          </rPr>
          <t xml:space="preserve"> Spanish peseta, French franc
</t>
        </r>
      </text>
    </comment>
    <comment ref="Y281" authorId="0">
      <text>
        <r>
          <rPr>
            <b/>
            <sz val="8"/>
            <color indexed="81"/>
            <rFont val="Tahoma"/>
            <family val="2"/>
          </rPr>
          <t>Kurt Schuler:</t>
        </r>
        <r>
          <rPr>
            <sz val="8"/>
            <color indexed="81"/>
            <rFont val="Tahoma"/>
            <family val="2"/>
          </rPr>
          <t xml:space="preserve"> Indian rupee
</t>
        </r>
      </text>
    </comment>
    <comment ref="AB281" authorId="0">
      <text>
        <r>
          <rPr>
            <b/>
            <sz val="8"/>
            <color indexed="81"/>
            <rFont val="Tahoma"/>
            <family val="2"/>
          </rPr>
          <t>Kurt Schuler:</t>
        </r>
        <r>
          <rPr>
            <sz val="8"/>
            <color indexed="81"/>
            <rFont val="Tahoma"/>
            <family val="2"/>
          </rPr>
          <t xml:space="preserve"> South African rand
</t>
        </r>
      </text>
    </comment>
    <comment ref="AE281" authorId="0">
      <text>
        <r>
          <rPr>
            <b/>
            <sz val="8"/>
            <color indexed="81"/>
            <rFont val="Tahoma"/>
            <family val="2"/>
          </rPr>
          <t>Kurt Schuler:</t>
        </r>
        <r>
          <rPr>
            <sz val="8"/>
            <color indexed="81"/>
            <rFont val="Tahoma"/>
            <family val="2"/>
          </rPr>
          <t xml:space="preserve"> US dollar
</t>
        </r>
      </text>
    </comment>
    <comment ref="CM281" authorId="0">
      <text>
        <r>
          <rPr>
            <b/>
            <sz val="8"/>
            <color indexed="81"/>
            <rFont val="Tahoma"/>
            <family val="2"/>
          </rPr>
          <t xml:space="preserve">Kurt Schuler: </t>
        </r>
        <r>
          <rPr>
            <sz val="8"/>
            <color indexed="81"/>
            <rFont val="Tahoma"/>
            <family val="2"/>
          </rPr>
          <t>Deposits 2800-3000 Guinea francs of the time per US dollar, cash 2000-3100 francs</t>
        </r>
      </text>
    </comment>
    <comment ref="CQ281" authorId="0">
      <text>
        <r>
          <rPr>
            <b/>
            <sz val="8"/>
            <color indexed="81"/>
            <rFont val="Tahoma"/>
            <family val="2"/>
          </rPr>
          <t>Kurt Schuler:</t>
        </r>
        <r>
          <rPr>
            <sz val="8"/>
            <color indexed="81"/>
            <rFont val="Tahoma"/>
            <family val="2"/>
          </rPr>
          <t xml:space="preserve"> Calculated from premium over official rate (zero).</t>
        </r>
      </text>
    </comment>
    <comment ref="DF281" authorId="0">
      <text>
        <r>
          <rPr>
            <b/>
            <sz val="8"/>
            <color indexed="81"/>
            <rFont val="Tahoma"/>
            <family val="2"/>
          </rPr>
          <t>Kurt Schuler:</t>
        </r>
        <r>
          <rPr>
            <sz val="8"/>
            <color indexed="81"/>
            <rFont val="Tahoma"/>
            <family val="2"/>
          </rPr>
          <t xml:space="preserve"> Calculated from premium over official rate (2%).</t>
        </r>
        <r>
          <rPr>
            <sz val="8"/>
            <color indexed="81"/>
            <rFont val="Tahoma"/>
            <family val="2"/>
          </rPr>
          <t xml:space="preserve">
</t>
        </r>
      </text>
    </comment>
    <comment ref="DR281" authorId="0">
      <text>
        <r>
          <rPr>
            <b/>
            <sz val="8"/>
            <color indexed="81"/>
            <rFont val="Tahoma"/>
            <family val="2"/>
          </rPr>
          <t>Kurt Schuler:</t>
        </r>
        <r>
          <rPr>
            <sz val="8"/>
            <color indexed="81"/>
            <rFont val="Tahoma"/>
            <family val="2"/>
          </rPr>
          <t xml:space="preserve"> South African rand
</t>
        </r>
      </text>
    </comment>
    <comment ref="DU281" authorId="0">
      <text>
        <r>
          <rPr>
            <b/>
            <sz val="8"/>
            <color indexed="81"/>
            <rFont val="Tahoma"/>
            <family val="2"/>
          </rPr>
          <t>Kurt Schuler:</t>
        </r>
        <r>
          <rPr>
            <sz val="8"/>
            <color indexed="81"/>
            <rFont val="Tahoma"/>
            <family val="2"/>
          </rPr>
          <t xml:space="preserve"> Swiss franc
</t>
        </r>
      </text>
    </comment>
    <comment ref="DX281" authorId="0">
      <text>
        <r>
          <rPr>
            <b/>
            <sz val="8"/>
            <color indexed="81"/>
            <rFont val="Tahoma"/>
            <family val="2"/>
          </rPr>
          <t>Kurt Schuler:</t>
        </r>
        <r>
          <rPr>
            <sz val="8"/>
            <color indexed="81"/>
            <rFont val="Tahoma"/>
            <family val="2"/>
          </rPr>
          <t xml:space="preserve"> Calculated from premium over official rate (1.5%).</t>
        </r>
        <r>
          <rPr>
            <sz val="8"/>
            <color indexed="81"/>
            <rFont val="Tahoma"/>
            <family val="2"/>
          </rPr>
          <t xml:space="preserve">
</t>
        </r>
      </text>
    </comment>
    <comment ref="EO281" authorId="0">
      <text>
        <r>
          <rPr>
            <b/>
            <sz val="8"/>
            <color indexed="81"/>
            <rFont val="Tahoma"/>
            <family val="2"/>
          </rPr>
          <t>Kurt Schuler:</t>
        </r>
        <r>
          <rPr>
            <sz val="8"/>
            <color indexed="81"/>
            <rFont val="Tahoma"/>
            <family val="2"/>
          </rPr>
          <t xml:space="preserve"> Pick's Currency Yearbook 1969, p. 39 gives the black market rate as 2, but I infer from previous and subsequent rates that this is a misprint. The rate I have inserted is a guess.
</t>
        </r>
      </text>
    </comment>
    <comment ref="ES281" authorId="0">
      <text>
        <r>
          <rPr>
            <b/>
            <sz val="8"/>
            <color indexed="81"/>
            <rFont val="Tahoma"/>
            <family val="2"/>
          </rPr>
          <t>Kurt Schuler:</t>
        </r>
        <r>
          <rPr>
            <sz val="8"/>
            <color indexed="81"/>
            <rFont val="Tahoma"/>
            <family val="2"/>
          </rPr>
          <t xml:space="preserve"> Calculated from premium over official rate (11.3%).</t>
        </r>
        <r>
          <rPr>
            <sz val="8"/>
            <color indexed="81"/>
            <rFont val="Tahoma"/>
            <family val="2"/>
          </rPr>
          <t xml:space="preserve">
</t>
        </r>
      </text>
    </comment>
    <comment ref="FI281" authorId="0">
      <text>
        <r>
          <rPr>
            <b/>
            <sz val="8"/>
            <color indexed="81"/>
            <rFont val="Tahoma"/>
            <family val="2"/>
          </rPr>
          <t>Kurt Schuler:</t>
        </r>
        <r>
          <rPr>
            <sz val="8"/>
            <color indexed="81"/>
            <rFont val="Tahoma"/>
            <family val="2"/>
          </rPr>
          <t xml:space="preserve"> Oman continued to use the Indian "Gulf rupee" at its predevaluation rate after India had devalued. For this purpose, Oman overstamped Gulf rupee notes. The exchange rate in terms of Omani Gulf rupees was 5.52 per US dollar. Oman introduced a new currency on 7 May 1970 at 1 rial Saidi = 13-1/3 Omani Gulf rupees.
</t>
        </r>
      </text>
    </comment>
    <comment ref="GY281" authorId="0">
      <text>
        <r>
          <rPr>
            <b/>
            <sz val="8"/>
            <color indexed="81"/>
            <rFont val="Tahoma"/>
            <family val="2"/>
          </rPr>
          <t>Kurt Schuler:</t>
        </r>
        <r>
          <rPr>
            <sz val="8"/>
            <color indexed="81"/>
            <rFont val="Tahoma"/>
            <family val="2"/>
          </rPr>
          <t xml:space="preserve"> South African rand
</t>
        </r>
      </text>
    </comment>
    <comment ref="HT281" authorId="0">
      <text>
        <r>
          <rPr>
            <b/>
            <sz val="8"/>
            <color indexed="81"/>
            <rFont val="Tahoma"/>
            <family val="2"/>
          </rPr>
          <t>Kurt Schuler:</t>
        </r>
        <r>
          <rPr>
            <sz val="8"/>
            <color indexed="81"/>
            <rFont val="Tahoma"/>
            <family val="2"/>
          </rPr>
          <t xml:space="preserve"> Qatar-Dubai riyial. Abu Dhabi used the Bahrain dinar through 18 May 1973; for its exchange rates, see Bahrain.
</t>
        </r>
      </text>
    </comment>
    <comment ref="IG281" authorId="0">
      <text>
        <r>
          <rPr>
            <b/>
            <sz val="8"/>
            <color indexed="81"/>
            <rFont val="Tahoma"/>
            <family val="2"/>
          </rPr>
          <t>Kurt Schuler:</t>
        </r>
        <r>
          <rPr>
            <sz val="8"/>
            <color indexed="81"/>
            <rFont val="Tahoma"/>
            <family val="2"/>
          </rPr>
          <t xml:space="preserve"> Calculated from premium over official rate (64.7%).</t>
        </r>
        <r>
          <rPr>
            <sz val="8"/>
            <color indexed="81"/>
            <rFont val="Tahoma"/>
            <family val="2"/>
          </rPr>
          <t xml:space="preserve">
</t>
        </r>
      </text>
    </comment>
    <comment ref="CQ282" authorId="0">
      <text>
        <r>
          <rPr>
            <b/>
            <sz val="8"/>
            <color indexed="81"/>
            <rFont val="Tahoma"/>
            <family val="2"/>
          </rPr>
          <t>Kurt Schuler:</t>
        </r>
        <r>
          <rPr>
            <sz val="8"/>
            <color indexed="81"/>
            <rFont val="Tahoma"/>
            <family val="2"/>
          </rPr>
          <t xml:space="preserve"> Calculated from premium over official rate (zero).</t>
        </r>
      </text>
    </comment>
    <comment ref="CQ283" authorId="0">
      <text>
        <r>
          <rPr>
            <b/>
            <sz val="8"/>
            <color indexed="81"/>
            <rFont val="Tahoma"/>
            <family val="2"/>
          </rPr>
          <t>Kurt Schuler:</t>
        </r>
        <r>
          <rPr>
            <sz val="8"/>
            <color indexed="81"/>
            <rFont val="Tahoma"/>
            <family val="2"/>
          </rPr>
          <t xml:space="preserve"> Calculated from premium over official rate (zero).</t>
        </r>
      </text>
    </comment>
    <comment ref="CQ284" authorId="0">
      <text>
        <r>
          <rPr>
            <b/>
            <sz val="8"/>
            <color indexed="81"/>
            <rFont val="Tahoma"/>
            <family val="2"/>
          </rPr>
          <t>Kurt Schuler:</t>
        </r>
        <r>
          <rPr>
            <sz val="8"/>
            <color indexed="81"/>
            <rFont val="Tahoma"/>
            <family val="2"/>
          </rPr>
          <t xml:space="preserve"> Calculated from premium over official rate (zero).</t>
        </r>
      </text>
    </comment>
    <comment ref="CQ285" authorId="0">
      <text>
        <r>
          <rPr>
            <b/>
            <sz val="8"/>
            <color indexed="81"/>
            <rFont val="Tahoma"/>
            <family val="2"/>
          </rPr>
          <t>Kurt Schuler:</t>
        </r>
        <r>
          <rPr>
            <sz val="8"/>
            <color indexed="81"/>
            <rFont val="Tahoma"/>
            <family val="2"/>
          </rPr>
          <t xml:space="preserve"> Calculated from premium over official rate (zero).</t>
        </r>
      </text>
    </comment>
    <comment ref="CQ286" authorId="0">
      <text>
        <r>
          <rPr>
            <b/>
            <sz val="8"/>
            <color indexed="81"/>
            <rFont val="Tahoma"/>
            <family val="2"/>
          </rPr>
          <t>Kurt Schuler:</t>
        </r>
        <r>
          <rPr>
            <sz val="8"/>
            <color indexed="81"/>
            <rFont val="Tahoma"/>
            <family val="2"/>
          </rPr>
          <t xml:space="preserve"> Calculated from premium over official rate (zero).</t>
        </r>
      </text>
    </comment>
    <comment ref="CQ287" authorId="0">
      <text>
        <r>
          <rPr>
            <b/>
            <sz val="8"/>
            <color indexed="81"/>
            <rFont val="Tahoma"/>
            <family val="2"/>
          </rPr>
          <t>Kurt Schuler:</t>
        </r>
        <r>
          <rPr>
            <sz val="8"/>
            <color indexed="81"/>
            <rFont val="Tahoma"/>
            <family val="2"/>
          </rPr>
          <t xml:space="preserve"> Calculated from premium over official rate (zero).</t>
        </r>
      </text>
    </comment>
    <comment ref="CQ288" authorId="0">
      <text>
        <r>
          <rPr>
            <b/>
            <sz val="8"/>
            <color indexed="81"/>
            <rFont val="Tahoma"/>
            <family val="2"/>
          </rPr>
          <t>Kurt Schuler:</t>
        </r>
        <r>
          <rPr>
            <sz val="8"/>
            <color indexed="81"/>
            <rFont val="Tahoma"/>
            <family val="2"/>
          </rPr>
          <t xml:space="preserve"> Calculated from premium over official rate (zero).</t>
        </r>
      </text>
    </comment>
    <comment ref="CQ289" authorId="0">
      <text>
        <r>
          <rPr>
            <b/>
            <sz val="8"/>
            <color indexed="81"/>
            <rFont val="Tahoma"/>
            <family val="2"/>
          </rPr>
          <t>Kurt Schuler:</t>
        </r>
        <r>
          <rPr>
            <sz val="8"/>
            <color indexed="81"/>
            <rFont val="Tahoma"/>
            <family val="2"/>
          </rPr>
          <t xml:space="preserve"> Calculated from premium over official rate (zero).</t>
        </r>
      </text>
    </comment>
    <comment ref="CQ290" authorId="0">
      <text>
        <r>
          <rPr>
            <b/>
            <sz val="8"/>
            <color indexed="81"/>
            <rFont val="Tahoma"/>
            <family val="2"/>
          </rPr>
          <t>Kurt Schuler:</t>
        </r>
        <r>
          <rPr>
            <sz val="8"/>
            <color indexed="81"/>
            <rFont val="Tahoma"/>
            <family val="2"/>
          </rPr>
          <t xml:space="preserve"> Calculated from premium over official rate (zero).</t>
        </r>
      </text>
    </comment>
    <comment ref="CQ291" authorId="0">
      <text>
        <r>
          <rPr>
            <b/>
            <sz val="8"/>
            <color indexed="81"/>
            <rFont val="Tahoma"/>
            <family val="2"/>
          </rPr>
          <t>Kurt Schuler:</t>
        </r>
        <r>
          <rPr>
            <sz val="8"/>
            <color indexed="81"/>
            <rFont val="Tahoma"/>
            <family val="2"/>
          </rPr>
          <t xml:space="preserve"> Calculated from premium over official rate (zero).</t>
        </r>
      </text>
    </comment>
    <comment ref="GV291" authorId="0">
      <text>
        <r>
          <rPr>
            <b/>
            <sz val="8"/>
            <color indexed="81"/>
            <rFont val="Tahoma"/>
            <family val="2"/>
          </rPr>
          <t>Kurt Schuler:</t>
        </r>
        <r>
          <rPr>
            <sz val="8"/>
            <color indexed="81"/>
            <rFont val="Tahoma"/>
            <family val="2"/>
          </rPr>
          <t xml:space="preserve"> Printing error? Original says 1 Sudanese pound of the time was US$1.17; perhaps it should be US$1.71
</t>
        </r>
      </text>
    </comment>
    <comment ref="CQ292" authorId="0">
      <text>
        <r>
          <rPr>
            <b/>
            <sz val="8"/>
            <color indexed="81"/>
            <rFont val="Tahoma"/>
            <family val="2"/>
          </rPr>
          <t>Kurt Schuler:</t>
        </r>
        <r>
          <rPr>
            <sz val="8"/>
            <color indexed="81"/>
            <rFont val="Tahoma"/>
            <family val="2"/>
          </rPr>
          <t xml:space="preserve"> Calculated from premium over official rate (zero).</t>
        </r>
      </text>
    </comment>
    <comment ref="F293" authorId="0">
      <text>
        <r>
          <rPr>
            <b/>
            <sz val="8"/>
            <color indexed="81"/>
            <rFont val="Tahoma"/>
            <family val="2"/>
          </rPr>
          <t>Kurt Schuler:</t>
        </r>
        <r>
          <rPr>
            <sz val="8"/>
            <color indexed="81"/>
            <rFont val="Tahoma"/>
            <family val="2"/>
          </rPr>
          <t xml:space="preserve"> Spanish peseta, French franc
</t>
        </r>
      </text>
    </comment>
    <comment ref="Y293" authorId="0">
      <text>
        <r>
          <rPr>
            <b/>
            <sz val="8"/>
            <color indexed="81"/>
            <rFont val="Tahoma"/>
            <family val="2"/>
          </rPr>
          <t>Kurt Schuler:</t>
        </r>
        <r>
          <rPr>
            <sz val="8"/>
            <color indexed="81"/>
            <rFont val="Tahoma"/>
            <family val="2"/>
          </rPr>
          <t xml:space="preserve"> Indian rupee
</t>
        </r>
      </text>
    </comment>
    <comment ref="AB293" authorId="0">
      <text>
        <r>
          <rPr>
            <b/>
            <sz val="8"/>
            <color indexed="81"/>
            <rFont val="Tahoma"/>
            <family val="2"/>
          </rPr>
          <t>Kurt Schuler:</t>
        </r>
        <r>
          <rPr>
            <sz val="8"/>
            <color indexed="81"/>
            <rFont val="Tahoma"/>
            <family val="2"/>
          </rPr>
          <t xml:space="preserve"> South African rand
</t>
        </r>
      </text>
    </comment>
    <comment ref="AE293" authorId="0">
      <text>
        <r>
          <rPr>
            <b/>
            <sz val="8"/>
            <color indexed="81"/>
            <rFont val="Tahoma"/>
            <family val="2"/>
          </rPr>
          <t>Kurt Schuler:</t>
        </r>
        <r>
          <rPr>
            <sz val="8"/>
            <color indexed="81"/>
            <rFont val="Tahoma"/>
            <family val="2"/>
          </rPr>
          <t xml:space="preserve"> US dollar
</t>
        </r>
      </text>
    </comment>
    <comment ref="CM293" authorId="0">
      <text>
        <r>
          <rPr>
            <b/>
            <sz val="8"/>
            <color indexed="81"/>
            <rFont val="Tahoma"/>
            <family val="2"/>
          </rPr>
          <t>Kurt Schuler:</t>
        </r>
        <r>
          <rPr>
            <sz val="8"/>
            <color indexed="81"/>
            <rFont val="Tahoma"/>
            <family val="2"/>
          </rPr>
          <t xml:space="preserve"> Deposits 1700-1800 Guinea francs of the time per US dollar, cash 1750-1850 francs</t>
        </r>
      </text>
    </comment>
    <comment ref="CQ293" authorId="0">
      <text>
        <r>
          <rPr>
            <b/>
            <sz val="8"/>
            <color indexed="81"/>
            <rFont val="Tahoma"/>
            <family val="2"/>
          </rPr>
          <t>Kurt Schuler:</t>
        </r>
        <r>
          <rPr>
            <sz val="8"/>
            <color indexed="81"/>
            <rFont val="Tahoma"/>
            <family val="2"/>
          </rPr>
          <t xml:space="preserve"> Calculated from premium over official rate (zero).</t>
        </r>
      </text>
    </comment>
    <comment ref="DR293" authorId="0">
      <text>
        <r>
          <rPr>
            <b/>
            <sz val="8"/>
            <color indexed="81"/>
            <rFont val="Tahoma"/>
            <family val="2"/>
          </rPr>
          <t>Kurt Schuler:</t>
        </r>
        <r>
          <rPr>
            <sz val="8"/>
            <color indexed="81"/>
            <rFont val="Tahoma"/>
            <family val="2"/>
          </rPr>
          <t xml:space="preserve"> South African rand
</t>
        </r>
      </text>
    </comment>
    <comment ref="DU293" authorId="0">
      <text>
        <r>
          <rPr>
            <b/>
            <sz val="8"/>
            <color indexed="81"/>
            <rFont val="Tahoma"/>
            <family val="2"/>
          </rPr>
          <t>Kurt Schuler:</t>
        </r>
        <r>
          <rPr>
            <sz val="8"/>
            <color indexed="81"/>
            <rFont val="Tahoma"/>
            <family val="2"/>
          </rPr>
          <t xml:space="preserve"> Swiss franc
</t>
        </r>
      </text>
    </comment>
    <comment ref="DX293" authorId="0">
      <text>
        <r>
          <rPr>
            <b/>
            <sz val="8"/>
            <color indexed="81"/>
            <rFont val="Tahoma"/>
            <family val="2"/>
          </rPr>
          <t>Kurt Schuler:</t>
        </r>
        <r>
          <rPr>
            <sz val="8"/>
            <color indexed="81"/>
            <rFont val="Tahoma"/>
            <family val="2"/>
          </rPr>
          <t xml:space="preserve"> Calculated from premium over official rate (3.2%).</t>
        </r>
        <r>
          <rPr>
            <sz val="8"/>
            <color indexed="81"/>
            <rFont val="Tahoma"/>
            <family val="2"/>
          </rPr>
          <t xml:space="preserve">
</t>
        </r>
      </text>
    </comment>
    <comment ref="ED293" authorId="0">
      <text>
        <r>
          <rPr>
            <b/>
            <sz val="8"/>
            <color indexed="81"/>
            <rFont val="Tahoma"/>
            <family val="2"/>
          </rPr>
          <t>Kurt Schuler:</t>
        </r>
        <r>
          <rPr>
            <sz val="8"/>
            <color indexed="81"/>
            <rFont val="Tahoma"/>
            <family val="2"/>
          </rPr>
          <t xml:space="preserve"> Calculated from premium over official rate (2.7%).</t>
        </r>
        <r>
          <rPr>
            <sz val="8"/>
            <color indexed="81"/>
            <rFont val="Tahoma"/>
            <family val="2"/>
          </rPr>
          <t xml:space="preserve">
</t>
        </r>
      </text>
    </comment>
    <comment ref="ES293" authorId="0">
      <text>
        <r>
          <rPr>
            <b/>
            <sz val="8"/>
            <color indexed="81"/>
            <rFont val="Tahoma"/>
            <family val="2"/>
          </rPr>
          <t>Kurt Schuler:</t>
        </r>
        <r>
          <rPr>
            <sz val="8"/>
            <color indexed="81"/>
            <rFont val="Tahoma"/>
            <family val="2"/>
          </rPr>
          <t xml:space="preserve"> Calculated from premium over official rate (11%).</t>
        </r>
        <r>
          <rPr>
            <sz val="8"/>
            <color indexed="81"/>
            <rFont val="Tahoma"/>
            <family val="2"/>
          </rPr>
          <t xml:space="preserve">
</t>
        </r>
      </text>
    </comment>
    <comment ref="GY293" authorId="0">
      <text>
        <r>
          <rPr>
            <b/>
            <sz val="8"/>
            <color indexed="81"/>
            <rFont val="Tahoma"/>
            <family val="2"/>
          </rPr>
          <t>Kurt Schuler:</t>
        </r>
        <r>
          <rPr>
            <sz val="8"/>
            <color indexed="81"/>
            <rFont val="Tahoma"/>
            <family val="2"/>
          </rPr>
          <t xml:space="preserve"> South African rand
</t>
        </r>
      </text>
    </comment>
    <comment ref="IG293" authorId="0">
      <text>
        <r>
          <rPr>
            <b/>
            <sz val="8"/>
            <color indexed="81"/>
            <rFont val="Tahoma"/>
            <family val="2"/>
          </rPr>
          <t>Kurt Schuler:</t>
        </r>
        <r>
          <rPr>
            <sz val="8"/>
            <color indexed="81"/>
            <rFont val="Tahoma"/>
            <family val="2"/>
          </rPr>
          <t xml:space="preserve"> Calculated from premium over official rate (55.5%).</t>
        </r>
        <r>
          <rPr>
            <sz val="8"/>
            <color indexed="81"/>
            <rFont val="Tahoma"/>
            <family val="2"/>
          </rPr>
          <t xml:space="preserve">
</t>
        </r>
      </text>
    </comment>
    <comment ref="CQ294" authorId="0">
      <text>
        <r>
          <rPr>
            <b/>
            <sz val="8"/>
            <color indexed="81"/>
            <rFont val="Tahoma"/>
            <family val="2"/>
          </rPr>
          <t>Kurt Schuler:</t>
        </r>
        <r>
          <rPr>
            <sz val="8"/>
            <color indexed="81"/>
            <rFont val="Tahoma"/>
            <family val="2"/>
          </rPr>
          <t xml:space="preserve"> Calculated from premium over official rate (zero).</t>
        </r>
      </text>
    </comment>
    <comment ref="CQ295" authorId="0">
      <text>
        <r>
          <rPr>
            <b/>
            <sz val="8"/>
            <color indexed="81"/>
            <rFont val="Tahoma"/>
            <family val="2"/>
          </rPr>
          <t>Kurt Schuler:</t>
        </r>
        <r>
          <rPr>
            <sz val="8"/>
            <color indexed="81"/>
            <rFont val="Tahoma"/>
            <family val="2"/>
          </rPr>
          <t xml:space="preserve"> Calculated from premium over official rate (zero).</t>
        </r>
      </text>
    </comment>
    <comment ref="GV295" authorId="0">
      <text>
        <r>
          <rPr>
            <b/>
            <sz val="8"/>
            <color indexed="81"/>
            <rFont val="Tahoma"/>
            <family val="2"/>
          </rPr>
          <t>Kurt Schuler:</t>
        </r>
        <r>
          <rPr>
            <sz val="8"/>
            <color indexed="81"/>
            <rFont val="Tahoma"/>
            <family val="2"/>
          </rPr>
          <t xml:space="preserve"> Nominal
</t>
        </r>
      </text>
    </comment>
    <comment ref="CQ296" authorId="0">
      <text>
        <r>
          <rPr>
            <b/>
            <sz val="8"/>
            <color indexed="81"/>
            <rFont val="Tahoma"/>
            <family val="2"/>
          </rPr>
          <t>Kurt Schuler:</t>
        </r>
        <r>
          <rPr>
            <sz val="8"/>
            <color indexed="81"/>
            <rFont val="Tahoma"/>
            <family val="2"/>
          </rPr>
          <t xml:space="preserve"> Calculated from premium over official rate (zero).</t>
        </r>
      </text>
    </comment>
    <comment ref="CQ297" authorId="0">
      <text>
        <r>
          <rPr>
            <b/>
            <sz val="8"/>
            <color indexed="81"/>
            <rFont val="Tahoma"/>
            <family val="2"/>
          </rPr>
          <t>Kurt Schuler:</t>
        </r>
        <r>
          <rPr>
            <sz val="8"/>
            <color indexed="81"/>
            <rFont val="Tahoma"/>
            <family val="2"/>
          </rPr>
          <t xml:space="preserve"> Calculated from premium over official rate (zero).</t>
        </r>
      </text>
    </comment>
    <comment ref="GV297" authorId="0">
      <text>
        <r>
          <rPr>
            <b/>
            <sz val="8"/>
            <color indexed="81"/>
            <rFont val="Tahoma"/>
            <family val="2"/>
          </rPr>
          <t xml:space="preserve">Kurt Schuler: </t>
        </r>
        <r>
          <rPr>
            <sz val="8"/>
            <color indexed="81"/>
            <rFont val="Tahoma"/>
            <family val="2"/>
          </rPr>
          <t>Nominal</t>
        </r>
      </text>
    </comment>
    <comment ref="CQ298" authorId="0">
      <text>
        <r>
          <rPr>
            <b/>
            <sz val="8"/>
            <color indexed="81"/>
            <rFont val="Tahoma"/>
            <family val="2"/>
          </rPr>
          <t>Kurt Schuler:</t>
        </r>
        <r>
          <rPr>
            <sz val="8"/>
            <color indexed="81"/>
            <rFont val="Tahoma"/>
            <family val="2"/>
          </rPr>
          <t xml:space="preserve"> Calculated from premium over official rate (zero).</t>
        </r>
      </text>
    </comment>
    <comment ref="GV298" authorId="0">
      <text>
        <r>
          <rPr>
            <b/>
            <sz val="8"/>
            <color indexed="81"/>
            <rFont val="Tahoma"/>
            <family val="2"/>
          </rPr>
          <t xml:space="preserve">Kurt Schuler: </t>
        </r>
        <r>
          <rPr>
            <sz val="8"/>
            <color indexed="81"/>
            <rFont val="Tahoma"/>
            <family val="2"/>
          </rPr>
          <t>Nominal</t>
        </r>
      </text>
    </comment>
    <comment ref="CQ299" authorId="0">
      <text>
        <r>
          <rPr>
            <b/>
            <sz val="8"/>
            <color indexed="81"/>
            <rFont val="Tahoma"/>
            <family val="2"/>
          </rPr>
          <t>Kurt Schuler:</t>
        </r>
        <r>
          <rPr>
            <sz val="8"/>
            <color indexed="81"/>
            <rFont val="Tahoma"/>
            <family val="2"/>
          </rPr>
          <t xml:space="preserve"> Calculated from premium over official rate (zero).</t>
        </r>
      </text>
    </comment>
    <comment ref="CQ300" authorId="0">
      <text>
        <r>
          <rPr>
            <b/>
            <sz val="8"/>
            <color indexed="81"/>
            <rFont val="Tahoma"/>
            <family val="2"/>
          </rPr>
          <t>Kurt Schuler:</t>
        </r>
        <r>
          <rPr>
            <sz val="8"/>
            <color indexed="81"/>
            <rFont val="Tahoma"/>
            <family val="2"/>
          </rPr>
          <t xml:space="preserve"> Calculated from premium over official rate (zero).</t>
        </r>
      </text>
    </comment>
    <comment ref="CQ301" authorId="0">
      <text>
        <r>
          <rPr>
            <b/>
            <sz val="8"/>
            <color indexed="81"/>
            <rFont val="Tahoma"/>
            <family val="2"/>
          </rPr>
          <t>Kurt Schuler:</t>
        </r>
        <r>
          <rPr>
            <sz val="8"/>
            <color indexed="81"/>
            <rFont val="Tahoma"/>
            <family val="2"/>
          </rPr>
          <t xml:space="preserve"> Calculated from premium over official rate (zero).</t>
        </r>
      </text>
    </comment>
    <comment ref="CP302"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CQ302" authorId="0">
      <text>
        <r>
          <rPr>
            <b/>
            <sz val="8"/>
            <color indexed="81"/>
            <rFont val="Tahoma"/>
            <family val="2"/>
          </rPr>
          <t>Kurt Schuler:</t>
        </r>
        <r>
          <rPr>
            <sz val="8"/>
            <color indexed="81"/>
            <rFont val="Tahoma"/>
            <family val="2"/>
          </rPr>
          <t xml:space="preserve"> Calculated from premium over official rate (zero).</t>
        </r>
      </text>
    </comment>
    <comment ref="CQ303" authorId="0">
      <text>
        <r>
          <rPr>
            <b/>
            <sz val="8"/>
            <color indexed="81"/>
            <rFont val="Tahoma"/>
            <family val="2"/>
          </rPr>
          <t>Kurt Schuler:</t>
        </r>
        <r>
          <rPr>
            <sz val="8"/>
            <color indexed="81"/>
            <rFont val="Tahoma"/>
            <family val="2"/>
          </rPr>
          <t xml:space="preserve"> Calculated from premium over official rate (zero).</t>
        </r>
      </text>
    </comment>
    <comment ref="CQ304" authorId="0">
      <text>
        <r>
          <rPr>
            <b/>
            <sz val="8"/>
            <color indexed="81"/>
            <rFont val="Tahoma"/>
            <family val="2"/>
          </rPr>
          <t>Kurt Schuler:</t>
        </r>
        <r>
          <rPr>
            <sz val="8"/>
            <color indexed="81"/>
            <rFont val="Tahoma"/>
            <family val="2"/>
          </rPr>
          <t xml:space="preserve"> Calculated from premium over official rate (zero).</t>
        </r>
      </text>
    </comment>
    <comment ref="F305" authorId="0">
      <text>
        <r>
          <rPr>
            <b/>
            <sz val="8"/>
            <color indexed="81"/>
            <rFont val="Tahoma"/>
            <family val="2"/>
          </rPr>
          <t>Kurt Schuler:</t>
        </r>
        <r>
          <rPr>
            <sz val="8"/>
            <color indexed="81"/>
            <rFont val="Tahoma"/>
            <family val="2"/>
          </rPr>
          <t xml:space="preserve"> Spanish peseta, French franc
</t>
        </r>
      </text>
    </comment>
    <comment ref="Y305" authorId="0">
      <text>
        <r>
          <rPr>
            <b/>
            <sz val="8"/>
            <color indexed="81"/>
            <rFont val="Tahoma"/>
            <family val="2"/>
          </rPr>
          <t>Kurt Schuler:</t>
        </r>
        <r>
          <rPr>
            <sz val="8"/>
            <color indexed="81"/>
            <rFont val="Tahoma"/>
            <family val="2"/>
          </rPr>
          <t xml:space="preserve"> Indian rupee
</t>
        </r>
      </text>
    </comment>
    <comment ref="AB305" authorId="0">
      <text>
        <r>
          <rPr>
            <b/>
            <sz val="8"/>
            <color indexed="81"/>
            <rFont val="Tahoma"/>
            <family val="2"/>
          </rPr>
          <t>Kurt Schuler:</t>
        </r>
        <r>
          <rPr>
            <sz val="8"/>
            <color indexed="81"/>
            <rFont val="Tahoma"/>
            <family val="2"/>
          </rPr>
          <t xml:space="preserve"> South African rand
</t>
        </r>
      </text>
    </comment>
    <comment ref="AE305" authorId="0">
      <text>
        <r>
          <rPr>
            <b/>
            <sz val="8"/>
            <color indexed="81"/>
            <rFont val="Tahoma"/>
            <family val="2"/>
          </rPr>
          <t>Kurt Schuler:</t>
        </r>
        <r>
          <rPr>
            <sz val="8"/>
            <color indexed="81"/>
            <rFont val="Tahoma"/>
            <family val="2"/>
          </rPr>
          <t xml:space="preserve"> US dollar
</t>
        </r>
      </text>
    </comment>
    <comment ref="CQ305" authorId="0">
      <text>
        <r>
          <rPr>
            <b/>
            <sz val="8"/>
            <color indexed="81"/>
            <rFont val="Tahoma"/>
            <family val="2"/>
          </rPr>
          <t>Kurt Schuler:</t>
        </r>
        <r>
          <rPr>
            <sz val="8"/>
            <color indexed="81"/>
            <rFont val="Tahoma"/>
            <family val="2"/>
          </rPr>
          <t xml:space="preserve"> Calculated from premium over official rate (zero).</t>
        </r>
      </text>
    </comment>
    <comment ref="DR305" authorId="0">
      <text>
        <r>
          <rPr>
            <b/>
            <sz val="8"/>
            <color indexed="81"/>
            <rFont val="Tahoma"/>
            <family val="2"/>
          </rPr>
          <t>Kurt Schuler:</t>
        </r>
        <r>
          <rPr>
            <sz val="8"/>
            <color indexed="81"/>
            <rFont val="Tahoma"/>
            <family val="2"/>
          </rPr>
          <t xml:space="preserve"> South African rand
</t>
        </r>
      </text>
    </comment>
    <comment ref="DU305" authorId="0">
      <text>
        <r>
          <rPr>
            <b/>
            <sz val="8"/>
            <color indexed="81"/>
            <rFont val="Tahoma"/>
            <family val="2"/>
          </rPr>
          <t>Kurt Schuler:</t>
        </r>
        <r>
          <rPr>
            <sz val="8"/>
            <color indexed="81"/>
            <rFont val="Tahoma"/>
            <family val="2"/>
          </rPr>
          <t xml:space="preserve"> Swiss franc
</t>
        </r>
      </text>
    </comment>
    <comment ref="DX305" authorId="0">
      <text>
        <r>
          <rPr>
            <b/>
            <sz val="8"/>
            <color indexed="81"/>
            <rFont val="Tahoma"/>
            <family val="2"/>
          </rPr>
          <t>Kurt Schuler:</t>
        </r>
        <r>
          <rPr>
            <sz val="8"/>
            <color indexed="81"/>
            <rFont val="Tahoma"/>
            <family val="2"/>
          </rPr>
          <t xml:space="preserve"> Calculated from premium over official rate (0.3%).</t>
        </r>
        <r>
          <rPr>
            <sz val="8"/>
            <color indexed="81"/>
            <rFont val="Tahoma"/>
            <family val="2"/>
          </rPr>
          <t xml:space="preserve">
</t>
        </r>
      </text>
    </comment>
    <comment ref="ES305" authorId="0">
      <text>
        <r>
          <rPr>
            <b/>
            <sz val="8"/>
            <color indexed="81"/>
            <rFont val="Tahoma"/>
            <family val="2"/>
          </rPr>
          <t>Kurt Schuler:</t>
        </r>
        <r>
          <rPr>
            <sz val="8"/>
            <color indexed="81"/>
            <rFont val="Tahoma"/>
            <family val="2"/>
          </rPr>
          <t xml:space="preserve"> Calculated from premium over official rate (14.8%).</t>
        </r>
        <r>
          <rPr>
            <sz val="8"/>
            <color indexed="81"/>
            <rFont val="Tahoma"/>
            <family val="2"/>
          </rPr>
          <t xml:space="preserve">
</t>
        </r>
      </text>
    </comment>
    <comment ref="GF305" authorId="0">
      <text>
        <r>
          <rPr>
            <b/>
            <sz val="8"/>
            <color indexed="81"/>
            <rFont val="Tahoma"/>
            <family val="2"/>
          </rPr>
          <t>Kurt Schuler:</t>
        </r>
        <r>
          <rPr>
            <sz val="8"/>
            <color indexed="81"/>
            <rFont val="Tahoma"/>
            <family val="2"/>
          </rPr>
          <t xml:space="preserve"> Italian lira
</t>
        </r>
      </text>
    </comment>
    <comment ref="GY305" authorId="0">
      <text>
        <r>
          <rPr>
            <b/>
            <sz val="8"/>
            <color indexed="81"/>
            <rFont val="Tahoma"/>
            <family val="2"/>
          </rPr>
          <t>Kurt Schuler:</t>
        </r>
        <r>
          <rPr>
            <sz val="8"/>
            <color indexed="81"/>
            <rFont val="Tahoma"/>
            <family val="2"/>
          </rPr>
          <t xml:space="preserve"> South African rand
</t>
        </r>
      </text>
    </comment>
    <comment ref="CQ306" authorId="0">
      <text>
        <r>
          <rPr>
            <b/>
            <sz val="8"/>
            <color indexed="81"/>
            <rFont val="Tahoma"/>
            <family val="2"/>
          </rPr>
          <t>Kurt Schuler:</t>
        </r>
        <r>
          <rPr>
            <sz val="8"/>
            <color indexed="81"/>
            <rFont val="Tahoma"/>
            <family val="2"/>
          </rPr>
          <t xml:space="preserve"> Calculated from premium over official rate (zero).</t>
        </r>
      </text>
    </comment>
    <comment ref="CQ307" authorId="0">
      <text>
        <r>
          <rPr>
            <b/>
            <sz val="8"/>
            <color indexed="81"/>
            <rFont val="Tahoma"/>
            <family val="2"/>
          </rPr>
          <t>Kurt Schuler:</t>
        </r>
        <r>
          <rPr>
            <sz val="8"/>
            <color indexed="81"/>
            <rFont val="Tahoma"/>
            <family val="2"/>
          </rPr>
          <t xml:space="preserve"> Calculated from premium over official rate (zero).</t>
        </r>
      </text>
    </comment>
    <comment ref="CQ308" authorId="0">
      <text>
        <r>
          <rPr>
            <b/>
            <sz val="8"/>
            <color indexed="81"/>
            <rFont val="Tahoma"/>
            <family val="2"/>
          </rPr>
          <t>Kurt Schuler:</t>
        </r>
        <r>
          <rPr>
            <sz val="8"/>
            <color indexed="81"/>
            <rFont val="Tahoma"/>
            <family val="2"/>
          </rPr>
          <t xml:space="preserve"> Calculated from premium over official rate (zero).</t>
        </r>
      </text>
    </comment>
    <comment ref="CQ309" authorId="0">
      <text>
        <r>
          <rPr>
            <b/>
            <sz val="8"/>
            <color indexed="81"/>
            <rFont val="Tahoma"/>
            <family val="2"/>
          </rPr>
          <t>Kurt Schuler:</t>
        </r>
        <r>
          <rPr>
            <sz val="8"/>
            <color indexed="81"/>
            <rFont val="Tahoma"/>
            <family val="2"/>
          </rPr>
          <t xml:space="preserve"> Calculated from premium over official rate (zero).</t>
        </r>
      </text>
    </comment>
    <comment ref="CQ310" authorId="0">
      <text>
        <r>
          <rPr>
            <b/>
            <sz val="8"/>
            <color indexed="81"/>
            <rFont val="Tahoma"/>
            <family val="2"/>
          </rPr>
          <t>Kurt Schuler:</t>
        </r>
        <r>
          <rPr>
            <sz val="8"/>
            <color indexed="81"/>
            <rFont val="Tahoma"/>
            <family val="2"/>
          </rPr>
          <t xml:space="preserve"> Calculated from premium over official rate (zero).</t>
        </r>
      </text>
    </comment>
    <comment ref="CQ311" authorId="0">
      <text>
        <r>
          <rPr>
            <b/>
            <sz val="8"/>
            <color indexed="81"/>
            <rFont val="Tahoma"/>
            <family val="2"/>
          </rPr>
          <t>Kurt Schuler:</t>
        </r>
        <r>
          <rPr>
            <sz val="8"/>
            <color indexed="81"/>
            <rFont val="Tahoma"/>
            <family val="2"/>
          </rPr>
          <t xml:space="preserve"> Calculated from premium over official rate (zero).</t>
        </r>
      </text>
    </comment>
    <comment ref="CQ312" authorId="0">
      <text>
        <r>
          <rPr>
            <b/>
            <sz val="8"/>
            <color indexed="81"/>
            <rFont val="Tahoma"/>
            <family val="2"/>
          </rPr>
          <t>Kurt Schuler:</t>
        </r>
        <r>
          <rPr>
            <sz val="8"/>
            <color indexed="81"/>
            <rFont val="Tahoma"/>
            <family val="2"/>
          </rPr>
          <t xml:space="preserve"> Calculated from premium over official rate (zero).</t>
        </r>
      </text>
    </comment>
    <comment ref="CQ313" authorId="0">
      <text>
        <r>
          <rPr>
            <b/>
            <sz val="8"/>
            <color indexed="81"/>
            <rFont val="Tahoma"/>
            <family val="2"/>
          </rPr>
          <t>Kurt Schuler:</t>
        </r>
        <r>
          <rPr>
            <sz val="8"/>
            <color indexed="81"/>
            <rFont val="Tahoma"/>
            <family val="2"/>
          </rPr>
          <t xml:space="preserve"> Calculated from premium over official rate (zero).</t>
        </r>
      </text>
    </comment>
    <comment ref="R314" authorId="0">
      <text>
        <r>
          <rPr>
            <b/>
            <sz val="8"/>
            <color indexed="81"/>
            <rFont val="Tahoma"/>
            <family val="2"/>
          </rPr>
          <t>Kurt Schuler:</t>
        </r>
        <r>
          <rPr>
            <sz val="8"/>
            <color indexed="81"/>
            <rFont val="Tahoma"/>
            <family val="2"/>
          </rPr>
          <t xml:space="preserve"> Black markets began here, but no rates are given.
</t>
        </r>
      </text>
    </comment>
    <comment ref="AG314" authorId="1">
      <text>
        <r>
          <rPr>
            <b/>
            <sz val="8"/>
            <color indexed="81"/>
            <rFont val="Tahoma"/>
            <family val="2"/>
          </rPr>
          <t>daouda sembene:</t>
        </r>
        <r>
          <rPr>
            <sz val="8"/>
            <color indexed="81"/>
            <rFont val="Tahoma"/>
            <family val="2"/>
          </rPr>
          <t xml:space="preserve">
nominal</t>
        </r>
      </text>
    </comment>
    <comment ref="BQ314" authorId="1">
      <text>
        <r>
          <rPr>
            <b/>
            <sz val="8"/>
            <color indexed="81"/>
            <rFont val="Tahoma"/>
            <family val="2"/>
          </rPr>
          <t>daouda sembene:</t>
        </r>
        <r>
          <rPr>
            <sz val="8"/>
            <color indexed="81"/>
            <rFont val="Tahoma"/>
            <family val="2"/>
          </rPr>
          <t xml:space="preserve">
nominal</t>
        </r>
      </text>
    </comment>
    <comment ref="CP314"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CQ314" authorId="0">
      <text>
        <r>
          <rPr>
            <b/>
            <sz val="8"/>
            <color indexed="81"/>
            <rFont val="Tahoma"/>
            <family val="2"/>
          </rPr>
          <t>Kurt Schuler:</t>
        </r>
        <r>
          <rPr>
            <sz val="8"/>
            <color indexed="81"/>
            <rFont val="Tahoma"/>
            <family val="2"/>
          </rPr>
          <t xml:space="preserve"> Calculated from premium over official rate (zero).</t>
        </r>
      </text>
    </comment>
    <comment ref="FW314" authorId="1">
      <text>
        <r>
          <rPr>
            <b/>
            <sz val="8"/>
            <color indexed="81"/>
            <rFont val="Tahoma"/>
            <family val="2"/>
          </rPr>
          <t>daouda sembene:</t>
        </r>
        <r>
          <rPr>
            <sz val="8"/>
            <color indexed="81"/>
            <rFont val="Tahoma"/>
            <family val="2"/>
          </rPr>
          <t xml:space="preserve">
nominal</t>
        </r>
      </text>
    </comment>
    <comment ref="GV314" authorId="0">
      <text>
        <r>
          <rPr>
            <b/>
            <sz val="8"/>
            <color indexed="81"/>
            <rFont val="Tahoma"/>
            <family val="2"/>
          </rPr>
          <t xml:space="preserve">Kurt Schuler: </t>
        </r>
        <r>
          <rPr>
            <sz val="8"/>
            <color indexed="81"/>
            <rFont val="Tahoma"/>
            <family val="2"/>
          </rPr>
          <t xml:space="preserve">
Nominal</t>
        </r>
      </text>
    </comment>
    <comment ref="HB314" authorId="0">
      <text>
        <r>
          <rPr>
            <b/>
            <sz val="8"/>
            <color indexed="81"/>
            <rFont val="Tahoma"/>
            <family val="2"/>
          </rPr>
          <t>Kurt Schuler:</t>
        </r>
        <r>
          <rPr>
            <sz val="8"/>
            <color indexed="81"/>
            <rFont val="Tahoma"/>
            <family val="2"/>
          </rPr>
          <t xml:space="preserve"> Nominal
</t>
        </r>
      </text>
    </comment>
    <comment ref="CQ315" authorId="0">
      <text>
        <r>
          <rPr>
            <b/>
            <sz val="8"/>
            <color indexed="81"/>
            <rFont val="Tahoma"/>
            <family val="2"/>
          </rPr>
          <t>Kurt Schuler:</t>
        </r>
        <r>
          <rPr>
            <sz val="8"/>
            <color indexed="81"/>
            <rFont val="Tahoma"/>
            <family val="2"/>
          </rPr>
          <t xml:space="preserve"> Calculated from premium over official rate (zero).</t>
        </r>
      </text>
    </comment>
    <comment ref="CQ316" authorId="0">
      <text>
        <r>
          <rPr>
            <b/>
            <sz val="8"/>
            <color indexed="81"/>
            <rFont val="Tahoma"/>
            <family val="2"/>
          </rPr>
          <t>Kurt Schuler:</t>
        </r>
        <r>
          <rPr>
            <sz val="8"/>
            <color indexed="81"/>
            <rFont val="Tahoma"/>
            <family val="2"/>
          </rPr>
          <t xml:space="preserve"> Calculated from premium over official rate (zero).</t>
        </r>
      </text>
    </comment>
    <comment ref="H317" authorId="0">
      <text>
        <r>
          <rPr>
            <b/>
            <sz val="8"/>
            <color indexed="81"/>
            <rFont val="Tahoma"/>
            <family val="2"/>
          </rPr>
          <t>Kurt Schuler:</t>
        </r>
        <r>
          <rPr>
            <sz val="8"/>
            <color indexed="81"/>
            <rFont val="Tahoma"/>
            <family val="2"/>
          </rPr>
          <t xml:space="preserve"> Calculated from premium over official rate (4.2%).</t>
        </r>
        <r>
          <rPr>
            <sz val="8"/>
            <color indexed="81"/>
            <rFont val="Tahoma"/>
            <family val="2"/>
          </rPr>
          <t xml:space="preserve">
</t>
        </r>
      </text>
    </comment>
    <comment ref="I317" authorId="0">
      <text>
        <r>
          <rPr>
            <b/>
            <sz val="8"/>
            <color indexed="81"/>
            <rFont val="Tahoma"/>
            <family val="2"/>
          </rPr>
          <t>Kurt Schuler:</t>
        </r>
        <r>
          <rPr>
            <sz val="8"/>
            <color indexed="81"/>
            <rFont val="Tahoma"/>
            <family val="2"/>
          </rPr>
          <t xml:space="preserve"> Calculated from premium over official rate (4.2%).</t>
        </r>
        <r>
          <rPr>
            <sz val="8"/>
            <color indexed="81"/>
            <rFont val="Tahoma"/>
            <family val="2"/>
          </rPr>
          <t xml:space="preserve">
</t>
        </r>
      </text>
    </comment>
    <comment ref="P317" authorId="0">
      <text>
        <r>
          <rPr>
            <b/>
            <sz val="8"/>
            <color indexed="81"/>
            <rFont val="Tahoma"/>
            <family val="2"/>
          </rPr>
          <t>Kurt Schuler:</t>
        </r>
        <r>
          <rPr>
            <sz val="8"/>
            <color indexed="81"/>
            <rFont val="Tahoma"/>
            <family val="2"/>
          </rPr>
          <t xml:space="preserve"> Calculated from premium over official rate (9.2%).</t>
        </r>
        <r>
          <rPr>
            <sz val="8"/>
            <color indexed="81"/>
            <rFont val="Tahoma"/>
            <family val="2"/>
          </rPr>
          <t xml:space="preserve">
</t>
        </r>
      </text>
    </comment>
    <comment ref="S317" authorId="0">
      <text>
        <r>
          <rPr>
            <b/>
            <sz val="8"/>
            <color indexed="81"/>
            <rFont val="Tahoma"/>
            <family val="2"/>
          </rPr>
          <t>Kurt Schuler:</t>
        </r>
        <r>
          <rPr>
            <sz val="8"/>
            <color indexed="81"/>
            <rFont val="Tahoma"/>
            <family val="2"/>
          </rPr>
          <t xml:space="preserve"> Calculated from premium over official rate (4.2%).</t>
        </r>
        <r>
          <rPr>
            <sz val="8"/>
            <color indexed="81"/>
            <rFont val="Tahoma"/>
            <family val="2"/>
          </rPr>
          <t xml:space="preserve">
</t>
        </r>
      </text>
    </comment>
    <comment ref="V317" authorId="0">
      <text>
        <r>
          <rPr>
            <b/>
            <sz val="8"/>
            <color indexed="81"/>
            <rFont val="Tahoma"/>
            <family val="2"/>
          </rPr>
          <t>Kurt Schuler:</t>
        </r>
        <r>
          <rPr>
            <sz val="8"/>
            <color indexed="81"/>
            <rFont val="Tahoma"/>
            <family val="2"/>
          </rPr>
          <t xml:space="preserve"> Calculated from premium over official rate (30.3%).</t>
        </r>
        <r>
          <rPr>
            <sz val="8"/>
            <color indexed="81"/>
            <rFont val="Tahoma"/>
            <family val="2"/>
          </rPr>
          <t xml:space="preserve">
</t>
        </r>
      </text>
    </comment>
    <comment ref="X317" authorId="0">
      <text>
        <r>
          <rPr>
            <b/>
            <sz val="8"/>
            <color indexed="81"/>
            <rFont val="Tahoma"/>
            <family val="2"/>
          </rPr>
          <t>Kurt Schuler:</t>
        </r>
        <r>
          <rPr>
            <sz val="8"/>
            <color indexed="81"/>
            <rFont val="Tahoma"/>
            <family val="2"/>
          </rPr>
          <t xml:space="preserve"> Calculated from premium over official rate (15.1%).</t>
        </r>
        <r>
          <rPr>
            <sz val="8"/>
            <color indexed="81"/>
            <rFont val="Tahoma"/>
            <family val="2"/>
          </rPr>
          <t xml:space="preserve">
</t>
        </r>
      </text>
    </comment>
    <comment ref="AF317" authorId="0">
      <text>
        <r>
          <rPr>
            <b/>
            <sz val="8"/>
            <color indexed="81"/>
            <rFont val="Tahoma"/>
            <family val="2"/>
          </rPr>
          <t>Kurt Schuler:</t>
        </r>
        <r>
          <rPr>
            <sz val="8"/>
            <color indexed="81"/>
            <rFont val="Tahoma"/>
            <family val="2"/>
          </rPr>
          <t xml:space="preserve"> Calculated from the official rate for the Malaysian dollar and the premium over the official rate for Brunei (0.7%). Brunei had a currency interchange agreement with Malaysia that ended on 22 May 1973.</t>
        </r>
      </text>
    </comment>
    <comment ref="AI317" authorId="0">
      <text>
        <r>
          <rPr>
            <b/>
            <sz val="8"/>
            <color indexed="81"/>
            <rFont val="Tahoma"/>
            <family val="2"/>
          </rPr>
          <t>Kurt Schuler:</t>
        </r>
        <r>
          <rPr>
            <sz val="8"/>
            <color indexed="81"/>
            <rFont val="Tahoma"/>
            <family val="2"/>
          </rPr>
          <t xml:space="preserve"> Calculated from premium over official rate (5.6%).</t>
        </r>
        <r>
          <rPr>
            <sz val="8"/>
            <color indexed="81"/>
            <rFont val="Tahoma"/>
            <family val="2"/>
          </rPr>
          <t xml:space="preserve">
</t>
        </r>
      </text>
    </comment>
    <comment ref="BI317" authorId="0">
      <text>
        <r>
          <rPr>
            <b/>
            <sz val="8"/>
            <color indexed="81"/>
            <rFont val="Tahoma"/>
            <family val="2"/>
          </rPr>
          <t>Kurt Schuler:</t>
        </r>
        <r>
          <rPr>
            <sz val="8"/>
            <color indexed="81"/>
            <rFont val="Tahoma"/>
            <family val="2"/>
          </rPr>
          <t xml:space="preserve"> Calculated from premium over official rate (4.2%).</t>
        </r>
        <r>
          <rPr>
            <sz val="8"/>
            <color indexed="81"/>
            <rFont val="Tahoma"/>
            <family val="2"/>
          </rPr>
          <t xml:space="preserve">
</t>
        </r>
      </text>
    </comment>
    <comment ref="CH317" authorId="0">
      <text>
        <r>
          <rPr>
            <b/>
            <sz val="8"/>
            <color indexed="81"/>
            <rFont val="Tahoma"/>
            <family val="2"/>
          </rPr>
          <t>Kurt Schuler:</t>
        </r>
        <r>
          <rPr>
            <sz val="8"/>
            <color indexed="81"/>
            <rFont val="Tahoma"/>
            <family val="2"/>
          </rPr>
          <t xml:space="preserve"> Calculated from premium over official rate (4.2%).</t>
        </r>
        <r>
          <rPr>
            <sz val="8"/>
            <color indexed="81"/>
            <rFont val="Tahoma"/>
            <family val="2"/>
          </rPr>
          <t xml:space="preserve">
</t>
        </r>
      </text>
    </comment>
    <comment ref="CQ317" authorId="0">
      <text>
        <r>
          <rPr>
            <b/>
            <sz val="8"/>
            <color indexed="81"/>
            <rFont val="Tahoma"/>
            <family val="2"/>
          </rPr>
          <t>Kurt Schuler:</t>
        </r>
        <r>
          <rPr>
            <sz val="8"/>
            <color indexed="81"/>
            <rFont val="Tahoma"/>
            <family val="2"/>
          </rPr>
          <t xml:space="preserve"> Calculated from premium over official rate (zero).</t>
        </r>
      </text>
    </comment>
    <comment ref="DJ317" authorId="0">
      <text>
        <r>
          <rPr>
            <b/>
            <sz val="8"/>
            <color indexed="81"/>
            <rFont val="Tahoma"/>
            <family val="2"/>
          </rPr>
          <t>Kurt Schuler:</t>
        </r>
        <r>
          <rPr>
            <sz val="8"/>
            <color indexed="81"/>
            <rFont val="Tahoma"/>
            <family val="2"/>
          </rPr>
          <t xml:space="preserve"> Calculated from premium (321.9%) over the noncommercial rate of 2.36 North Korean won = US$1, rounded.</t>
        </r>
        <r>
          <rPr>
            <sz val="8"/>
            <color indexed="81"/>
            <rFont val="Tahoma"/>
            <family val="2"/>
          </rPr>
          <t xml:space="preserve">
</t>
        </r>
      </text>
    </comment>
    <comment ref="EQ317" authorId="0">
      <text>
        <r>
          <rPr>
            <b/>
            <sz val="8"/>
            <color indexed="81"/>
            <rFont val="Tahoma"/>
            <family val="2"/>
          </rPr>
          <t>Kurt Schuler:</t>
        </r>
        <r>
          <rPr>
            <sz val="8"/>
            <color indexed="81"/>
            <rFont val="Tahoma"/>
            <family val="2"/>
          </rPr>
          <t xml:space="preserve"> Calculated from premium over official rate (4.2%).</t>
        </r>
        <r>
          <rPr>
            <sz val="8"/>
            <color indexed="81"/>
            <rFont val="Tahoma"/>
            <family val="2"/>
          </rPr>
          <t xml:space="preserve">
</t>
        </r>
      </text>
    </comment>
    <comment ref="ES317" authorId="0">
      <text>
        <r>
          <rPr>
            <b/>
            <sz val="8"/>
            <color indexed="81"/>
            <rFont val="Tahoma"/>
            <family val="2"/>
          </rPr>
          <t>Kurt Schuler:</t>
        </r>
        <r>
          <rPr>
            <sz val="8"/>
            <color indexed="81"/>
            <rFont val="Tahoma"/>
            <family val="2"/>
          </rPr>
          <t xml:space="preserve"> Calculated from premium over official rate (22.4%).</t>
        </r>
        <r>
          <rPr>
            <sz val="8"/>
            <color indexed="81"/>
            <rFont val="Tahoma"/>
            <family val="2"/>
          </rPr>
          <t xml:space="preserve">
</t>
        </r>
      </text>
    </comment>
    <comment ref="FY317" authorId="0">
      <text>
        <r>
          <rPr>
            <b/>
            <sz val="8"/>
            <color indexed="81"/>
            <rFont val="Tahoma"/>
            <family val="2"/>
          </rPr>
          <t>Kurt Schuler:</t>
        </r>
        <r>
          <rPr>
            <sz val="8"/>
            <color indexed="81"/>
            <rFont val="Tahoma"/>
            <family val="2"/>
          </rPr>
          <t xml:space="preserve"> Calculated from premium over official rate (23.4%).</t>
        </r>
        <r>
          <rPr>
            <sz val="8"/>
            <color indexed="81"/>
            <rFont val="Tahoma"/>
            <family val="2"/>
          </rPr>
          <t xml:space="preserve">
</t>
        </r>
      </text>
    </comment>
    <comment ref="GA317" authorId="0">
      <text>
        <r>
          <rPr>
            <b/>
            <sz val="8"/>
            <color indexed="81"/>
            <rFont val="Tahoma"/>
            <family val="2"/>
          </rPr>
          <t>Kurt Schuler:</t>
        </r>
        <r>
          <rPr>
            <sz val="8"/>
            <color indexed="81"/>
            <rFont val="Tahoma"/>
            <family val="2"/>
          </rPr>
          <t xml:space="preserve"> Calculated from premium over official rate (4.2%).</t>
        </r>
        <r>
          <rPr>
            <sz val="8"/>
            <color indexed="81"/>
            <rFont val="Tahoma"/>
            <family val="2"/>
          </rPr>
          <t xml:space="preserve">
</t>
        </r>
      </text>
    </comment>
    <comment ref="GB317" authorId="0">
      <text>
        <r>
          <rPr>
            <b/>
            <sz val="8"/>
            <color indexed="81"/>
            <rFont val="Tahoma"/>
            <family val="2"/>
          </rPr>
          <t>Kurt Schuler:</t>
        </r>
        <r>
          <rPr>
            <sz val="8"/>
            <color indexed="81"/>
            <rFont val="Tahoma"/>
            <family val="2"/>
          </rPr>
          <t xml:space="preserve"> Calculated from premium over official rate (4.2%).</t>
        </r>
        <r>
          <rPr>
            <sz val="8"/>
            <color indexed="81"/>
            <rFont val="Tahoma"/>
            <family val="2"/>
          </rPr>
          <t xml:space="preserve">
</t>
        </r>
      </text>
    </comment>
    <comment ref="GD317" authorId="0">
      <text>
        <r>
          <rPr>
            <b/>
            <sz val="8"/>
            <color indexed="81"/>
            <rFont val="Tahoma"/>
            <family val="2"/>
          </rPr>
          <t>Kurt Schuler:</t>
        </r>
        <r>
          <rPr>
            <sz val="8"/>
            <color indexed="81"/>
            <rFont val="Tahoma"/>
            <family val="2"/>
          </rPr>
          <t xml:space="preserve"> Calculated from premium over official rate (4.2%).</t>
        </r>
        <r>
          <rPr>
            <sz val="8"/>
            <color indexed="81"/>
            <rFont val="Tahoma"/>
            <family val="2"/>
          </rPr>
          <t xml:space="preserve">
</t>
        </r>
      </text>
    </comment>
    <comment ref="GQ317" authorId="0">
      <text>
        <r>
          <rPr>
            <b/>
            <sz val="8"/>
            <color indexed="81"/>
            <rFont val="Tahoma"/>
            <family val="2"/>
          </rPr>
          <t>Kurt Schuler:</t>
        </r>
        <r>
          <rPr>
            <sz val="8"/>
            <color indexed="81"/>
            <rFont val="Tahoma"/>
            <family val="2"/>
          </rPr>
          <t xml:space="preserve"> Calculated from premium over official rate (34.3%).</t>
        </r>
        <r>
          <rPr>
            <sz val="8"/>
            <color indexed="81"/>
            <rFont val="Tahoma"/>
            <family val="2"/>
          </rPr>
          <t xml:space="preserve">
</t>
        </r>
      </text>
    </comment>
    <comment ref="HL317" authorId="0">
      <text>
        <r>
          <rPr>
            <b/>
            <sz val="8"/>
            <color indexed="81"/>
            <rFont val="Tahoma"/>
            <family val="2"/>
          </rPr>
          <t>Kurt Schuler:</t>
        </r>
        <r>
          <rPr>
            <sz val="8"/>
            <color indexed="81"/>
            <rFont val="Tahoma"/>
            <family val="2"/>
          </rPr>
          <t xml:space="preserve"> Calculated from premium over official rate (15.6%).</t>
        </r>
        <r>
          <rPr>
            <sz val="8"/>
            <color indexed="81"/>
            <rFont val="Tahoma"/>
            <family val="2"/>
          </rPr>
          <t xml:space="preserve">
</t>
        </r>
      </text>
    </comment>
    <comment ref="IB317" authorId="0">
      <text>
        <r>
          <rPr>
            <b/>
            <sz val="8"/>
            <color indexed="81"/>
            <rFont val="Tahoma"/>
            <family val="2"/>
          </rPr>
          <t>Kurt Schuler:</t>
        </r>
        <r>
          <rPr>
            <sz val="8"/>
            <color indexed="81"/>
            <rFont val="Tahoma"/>
            <family val="2"/>
          </rPr>
          <t xml:space="preserve"> 13-15
</t>
        </r>
      </text>
    </comment>
    <comment ref="IF317" authorId="0">
      <text>
        <r>
          <rPr>
            <b/>
            <sz val="8"/>
            <color indexed="81"/>
            <rFont val="Tahoma"/>
            <family val="2"/>
          </rPr>
          <t>Kurt Schuler:</t>
        </r>
        <r>
          <rPr>
            <sz val="8"/>
            <color indexed="81"/>
            <rFont val="Tahoma"/>
            <family val="2"/>
          </rPr>
          <t xml:space="preserve"> Pick's Currency Yearbook 1972, p. 37 lists this as a 613.5% premium, which is implausible given the previous and next values; I think there was an error and the value was supposed to be the exchange rate, not the percentage premium.</t>
        </r>
      </text>
    </comment>
    <comment ref="CQ318" authorId="0">
      <text>
        <r>
          <rPr>
            <b/>
            <sz val="8"/>
            <color indexed="81"/>
            <rFont val="Tahoma"/>
            <family val="2"/>
          </rPr>
          <t>Kurt Schuler:</t>
        </r>
        <r>
          <rPr>
            <sz val="8"/>
            <color indexed="81"/>
            <rFont val="Tahoma"/>
            <family val="2"/>
          </rPr>
          <t xml:space="preserve"> Calculated from premium over official rate (zero).</t>
        </r>
      </text>
    </comment>
    <comment ref="CQ319" authorId="0">
      <text>
        <r>
          <rPr>
            <b/>
            <sz val="8"/>
            <color indexed="81"/>
            <rFont val="Tahoma"/>
            <family val="2"/>
          </rPr>
          <t>Kurt Schuler:</t>
        </r>
        <r>
          <rPr>
            <sz val="8"/>
            <color indexed="81"/>
            <rFont val="Tahoma"/>
            <family val="2"/>
          </rPr>
          <t xml:space="preserve"> Calculated from premium over official rate (zero).</t>
        </r>
      </text>
    </comment>
    <comment ref="F320" authorId="0">
      <text>
        <r>
          <rPr>
            <b/>
            <sz val="8"/>
            <color indexed="81"/>
            <rFont val="Tahoma"/>
            <family val="2"/>
          </rPr>
          <t>Kurt Schuler:</t>
        </r>
        <r>
          <rPr>
            <sz val="8"/>
            <color indexed="81"/>
            <rFont val="Tahoma"/>
            <family val="2"/>
          </rPr>
          <t xml:space="preserve"> Spanish peseta, French franc
</t>
        </r>
      </text>
    </comment>
    <comment ref="Y320" authorId="0">
      <text>
        <r>
          <rPr>
            <b/>
            <sz val="8"/>
            <color indexed="81"/>
            <rFont val="Tahoma"/>
            <family val="2"/>
          </rPr>
          <t>Kurt Schuler:</t>
        </r>
        <r>
          <rPr>
            <sz val="8"/>
            <color indexed="81"/>
            <rFont val="Tahoma"/>
            <family val="2"/>
          </rPr>
          <t xml:space="preserve"> Indian rupee
</t>
        </r>
      </text>
    </comment>
    <comment ref="AB320" authorId="0">
      <text>
        <r>
          <rPr>
            <b/>
            <sz val="8"/>
            <color indexed="81"/>
            <rFont val="Tahoma"/>
            <family val="2"/>
          </rPr>
          <t>Kurt Schuler:</t>
        </r>
        <r>
          <rPr>
            <sz val="8"/>
            <color indexed="81"/>
            <rFont val="Tahoma"/>
            <family val="2"/>
          </rPr>
          <t xml:space="preserve"> South African rand
</t>
        </r>
      </text>
    </comment>
    <comment ref="AE320" authorId="0">
      <text>
        <r>
          <rPr>
            <b/>
            <sz val="8"/>
            <color indexed="81"/>
            <rFont val="Tahoma"/>
            <family val="2"/>
          </rPr>
          <t>Kurt Schuler:</t>
        </r>
        <r>
          <rPr>
            <sz val="8"/>
            <color indexed="81"/>
            <rFont val="Tahoma"/>
            <family val="2"/>
          </rPr>
          <t xml:space="preserve"> US dollar
</t>
        </r>
      </text>
    </comment>
    <comment ref="CQ320" authorId="0">
      <text>
        <r>
          <rPr>
            <b/>
            <sz val="8"/>
            <color indexed="81"/>
            <rFont val="Tahoma"/>
            <family val="2"/>
          </rPr>
          <t>Kurt Schuler:</t>
        </r>
        <r>
          <rPr>
            <sz val="8"/>
            <color indexed="81"/>
            <rFont val="Tahoma"/>
            <family val="2"/>
          </rPr>
          <t xml:space="preserve"> Calculated from premium over official rate (zero).</t>
        </r>
      </text>
    </comment>
    <comment ref="DR320" authorId="0">
      <text>
        <r>
          <rPr>
            <b/>
            <sz val="8"/>
            <color indexed="81"/>
            <rFont val="Tahoma"/>
            <family val="2"/>
          </rPr>
          <t>Kurt Schuler:</t>
        </r>
        <r>
          <rPr>
            <sz val="8"/>
            <color indexed="81"/>
            <rFont val="Tahoma"/>
            <family val="2"/>
          </rPr>
          <t xml:space="preserve"> South African rand
</t>
        </r>
      </text>
    </comment>
    <comment ref="DU320" authorId="0">
      <text>
        <r>
          <rPr>
            <b/>
            <sz val="8"/>
            <color indexed="81"/>
            <rFont val="Tahoma"/>
            <family val="2"/>
          </rPr>
          <t>Kurt Schuler:</t>
        </r>
        <r>
          <rPr>
            <sz val="8"/>
            <color indexed="81"/>
            <rFont val="Tahoma"/>
            <family val="2"/>
          </rPr>
          <t xml:space="preserve"> Swiss franc
</t>
        </r>
      </text>
    </comment>
    <comment ref="GY320" authorId="0">
      <text>
        <r>
          <rPr>
            <b/>
            <sz val="8"/>
            <color indexed="81"/>
            <rFont val="Tahoma"/>
            <family val="2"/>
          </rPr>
          <t>Kurt Schuler:</t>
        </r>
        <r>
          <rPr>
            <sz val="8"/>
            <color indexed="81"/>
            <rFont val="Tahoma"/>
            <family val="2"/>
          </rPr>
          <t xml:space="preserve"> South African rand
</t>
        </r>
      </text>
    </comment>
    <comment ref="CQ321" authorId="0">
      <text>
        <r>
          <rPr>
            <b/>
            <sz val="8"/>
            <color indexed="81"/>
            <rFont val="Tahoma"/>
            <family val="2"/>
          </rPr>
          <t>Kurt Schuler:</t>
        </r>
        <r>
          <rPr>
            <sz val="8"/>
            <color indexed="81"/>
            <rFont val="Tahoma"/>
            <family val="2"/>
          </rPr>
          <t xml:space="preserve"> Calculated from premium over official rate (zero).</t>
        </r>
      </text>
    </comment>
    <comment ref="CQ322" authorId="0">
      <text>
        <r>
          <rPr>
            <b/>
            <sz val="8"/>
            <color indexed="81"/>
            <rFont val="Tahoma"/>
            <family val="2"/>
          </rPr>
          <t>Kurt Schuler:</t>
        </r>
        <r>
          <rPr>
            <sz val="8"/>
            <color indexed="81"/>
            <rFont val="Tahoma"/>
            <family val="2"/>
          </rPr>
          <t xml:space="preserve"> Calculated from premium over official rate (zero).</t>
        </r>
      </text>
    </comment>
    <comment ref="CQ323" authorId="0">
      <text>
        <r>
          <rPr>
            <b/>
            <sz val="8"/>
            <color indexed="81"/>
            <rFont val="Tahoma"/>
            <family val="2"/>
          </rPr>
          <t>Kurt Schuler:</t>
        </r>
        <r>
          <rPr>
            <sz val="8"/>
            <color indexed="81"/>
            <rFont val="Tahoma"/>
            <family val="2"/>
          </rPr>
          <t xml:space="preserve"> Calculated from premium over official rate (zero).</t>
        </r>
      </text>
    </comment>
    <comment ref="CQ324" authorId="0">
      <text>
        <r>
          <rPr>
            <b/>
            <sz val="8"/>
            <color indexed="81"/>
            <rFont val="Tahoma"/>
            <family val="2"/>
          </rPr>
          <t>Kurt Schuler:</t>
        </r>
        <r>
          <rPr>
            <sz val="8"/>
            <color indexed="81"/>
            <rFont val="Tahoma"/>
            <family val="2"/>
          </rPr>
          <t xml:space="preserve"> Calculated from premium over official rate (zero).</t>
        </r>
      </text>
    </comment>
    <comment ref="CQ325" authorId="0">
      <text>
        <r>
          <rPr>
            <b/>
            <sz val="8"/>
            <color indexed="81"/>
            <rFont val="Tahoma"/>
            <family val="2"/>
          </rPr>
          <t>Kurt Schuler:</t>
        </r>
        <r>
          <rPr>
            <sz val="8"/>
            <color indexed="81"/>
            <rFont val="Tahoma"/>
            <family val="2"/>
          </rPr>
          <t xml:space="preserve"> Calculated from premium over official rate (zero).</t>
        </r>
      </text>
    </comment>
    <comment ref="C326" authorId="0">
      <text>
        <r>
          <rPr>
            <b/>
            <sz val="8"/>
            <color indexed="81"/>
            <rFont val="Tahoma"/>
            <family val="2"/>
          </rPr>
          <t>Kurt Schuler:</t>
        </r>
        <r>
          <rPr>
            <sz val="8"/>
            <color indexed="81"/>
            <rFont val="Tahoma"/>
            <family val="2"/>
          </rPr>
          <t xml:space="preserve"> Nominal
</t>
        </r>
      </text>
    </comment>
    <comment ref="CM326" authorId="0">
      <text>
        <r>
          <rPr>
            <b/>
            <sz val="8"/>
            <color indexed="81"/>
            <rFont val="Tahoma"/>
            <family val="2"/>
          </rPr>
          <t>Kurt Schuler:</t>
        </r>
        <r>
          <rPr>
            <sz val="8"/>
            <color indexed="81"/>
            <rFont val="Tahoma"/>
            <family val="2"/>
          </rPr>
          <t xml:space="preserve"> Nominal until December 1977 except for April and May 1974
</t>
        </r>
      </text>
    </comment>
    <comment ref="CP326"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CQ326" authorId="0">
      <text>
        <r>
          <rPr>
            <b/>
            <sz val="8"/>
            <color indexed="81"/>
            <rFont val="Tahoma"/>
            <family val="2"/>
          </rPr>
          <t>Kurt Schuler:</t>
        </r>
        <r>
          <rPr>
            <sz val="8"/>
            <color indexed="81"/>
            <rFont val="Tahoma"/>
            <family val="2"/>
          </rPr>
          <t xml:space="preserve"> Calculated from premium over official rate (zero).</t>
        </r>
      </text>
    </comment>
    <comment ref="CQ327" authorId="0">
      <text>
        <r>
          <rPr>
            <b/>
            <sz val="8"/>
            <color indexed="81"/>
            <rFont val="Tahoma"/>
            <family val="2"/>
          </rPr>
          <t>Kurt Schuler:</t>
        </r>
        <r>
          <rPr>
            <sz val="8"/>
            <color indexed="81"/>
            <rFont val="Tahoma"/>
            <family val="2"/>
          </rPr>
          <t xml:space="preserve"> Calculated from premium over official rate (zero).</t>
        </r>
      </text>
    </comment>
    <comment ref="CQ328" authorId="0">
      <text>
        <r>
          <rPr>
            <b/>
            <sz val="8"/>
            <color indexed="81"/>
            <rFont val="Tahoma"/>
            <family val="2"/>
          </rPr>
          <t>Kurt Schuler:</t>
        </r>
        <r>
          <rPr>
            <sz val="8"/>
            <color indexed="81"/>
            <rFont val="Tahoma"/>
            <family val="2"/>
          </rPr>
          <t xml:space="preserve"> Calculated from premium over official rate (zero).</t>
        </r>
      </text>
    </comment>
    <comment ref="C329" authorId="0">
      <text>
        <r>
          <rPr>
            <b/>
            <sz val="8"/>
            <color indexed="81"/>
            <rFont val="Tahoma"/>
            <family val="2"/>
          </rPr>
          <t>Kurt Schuler:</t>
        </r>
        <r>
          <rPr>
            <sz val="8"/>
            <color indexed="81"/>
            <rFont val="Tahoma"/>
            <family val="2"/>
          </rPr>
          <t xml:space="preserve"> Nominal
</t>
        </r>
      </text>
    </comment>
    <comment ref="H329" authorId="0">
      <text>
        <r>
          <rPr>
            <b/>
            <sz val="8"/>
            <color indexed="81"/>
            <rFont val="Tahoma"/>
            <family val="2"/>
          </rPr>
          <t>Kurt Schuler:</t>
        </r>
        <r>
          <rPr>
            <sz val="8"/>
            <color indexed="81"/>
            <rFont val="Tahoma"/>
            <family val="2"/>
          </rPr>
          <t xml:space="preserve"> Calculated from premium over official rate (28%).</t>
        </r>
        <r>
          <rPr>
            <sz val="8"/>
            <color indexed="81"/>
            <rFont val="Tahoma"/>
            <family val="2"/>
          </rPr>
          <t xml:space="preserve">
</t>
        </r>
      </text>
    </comment>
    <comment ref="I329" authorId="0">
      <text>
        <r>
          <rPr>
            <b/>
            <sz val="8"/>
            <color indexed="81"/>
            <rFont val="Tahoma"/>
            <family val="2"/>
          </rPr>
          <t>Kurt Schuler:</t>
        </r>
        <r>
          <rPr>
            <sz val="8"/>
            <color indexed="81"/>
            <rFont val="Tahoma"/>
            <family val="2"/>
          </rPr>
          <t xml:space="preserve"> Calculated from premium over official rate (28%).</t>
        </r>
        <r>
          <rPr>
            <sz val="8"/>
            <color indexed="81"/>
            <rFont val="Tahoma"/>
            <family val="2"/>
          </rPr>
          <t xml:space="preserve">
</t>
        </r>
      </text>
    </comment>
    <comment ref="S329" authorId="0">
      <text>
        <r>
          <rPr>
            <b/>
            <sz val="8"/>
            <color indexed="81"/>
            <rFont val="Tahoma"/>
            <family val="2"/>
          </rPr>
          <t>Kurt Schuler:</t>
        </r>
        <r>
          <rPr>
            <sz val="8"/>
            <color indexed="81"/>
            <rFont val="Tahoma"/>
            <family val="2"/>
          </rPr>
          <t xml:space="preserve"> Calculated from premium over official rate (28%).</t>
        </r>
        <r>
          <rPr>
            <sz val="8"/>
            <color indexed="81"/>
            <rFont val="Tahoma"/>
            <family val="2"/>
          </rPr>
          <t xml:space="preserve">
</t>
        </r>
      </text>
    </comment>
    <comment ref="V329" authorId="0">
      <text>
        <r>
          <rPr>
            <b/>
            <sz val="8"/>
            <color indexed="81"/>
            <rFont val="Tahoma"/>
            <family val="2"/>
          </rPr>
          <t>Kurt Schuler:</t>
        </r>
        <r>
          <rPr>
            <sz val="8"/>
            <color indexed="81"/>
            <rFont val="Tahoma"/>
            <family val="2"/>
          </rPr>
          <t xml:space="preserve"> Calculated from premium over official rate (32%).</t>
        </r>
        <r>
          <rPr>
            <sz val="8"/>
            <color indexed="81"/>
            <rFont val="Tahoma"/>
            <family val="2"/>
          </rPr>
          <t xml:space="preserve">
</t>
        </r>
      </text>
    </comment>
    <comment ref="AF329" authorId="0">
      <text>
        <r>
          <rPr>
            <b/>
            <sz val="8"/>
            <color indexed="81"/>
            <rFont val="Tahoma"/>
            <family val="2"/>
          </rPr>
          <t>Kurt Schuler:</t>
        </r>
        <r>
          <rPr>
            <sz val="8"/>
            <color indexed="81"/>
            <rFont val="Tahoma"/>
            <family val="2"/>
          </rPr>
          <t xml:space="preserve"> Calculated from the official rate for the Malaysian dollar and the premium over the official rate for Brunei (zero). Brunei had a currency interchange agreement with Malaysia that ended on 22 May 1973.</t>
        </r>
      </text>
    </comment>
    <comment ref="AI329" authorId="0">
      <text>
        <r>
          <rPr>
            <b/>
            <sz val="8"/>
            <color indexed="81"/>
            <rFont val="Tahoma"/>
            <family val="2"/>
          </rPr>
          <t>Kurt Schuler:</t>
        </r>
        <r>
          <rPr>
            <sz val="8"/>
            <color indexed="81"/>
            <rFont val="Tahoma"/>
            <family val="2"/>
          </rPr>
          <t xml:space="preserve"> Calculated from premium over official rate (18%), rounded.</t>
        </r>
        <r>
          <rPr>
            <sz val="8"/>
            <color indexed="81"/>
            <rFont val="Tahoma"/>
            <family val="2"/>
          </rPr>
          <t xml:space="preserve">
</t>
        </r>
      </text>
    </comment>
    <comment ref="BI329" authorId="0">
      <text>
        <r>
          <rPr>
            <b/>
            <sz val="8"/>
            <color indexed="81"/>
            <rFont val="Tahoma"/>
            <family val="2"/>
          </rPr>
          <t>Kurt Schuler:</t>
        </r>
        <r>
          <rPr>
            <sz val="8"/>
            <color indexed="81"/>
            <rFont val="Tahoma"/>
            <family val="2"/>
          </rPr>
          <t xml:space="preserve"> Calculated from premium over official rate (28%).</t>
        </r>
        <r>
          <rPr>
            <sz val="8"/>
            <color indexed="81"/>
            <rFont val="Tahoma"/>
            <family val="2"/>
          </rPr>
          <t xml:space="preserve">
</t>
        </r>
      </text>
    </comment>
    <comment ref="CH329" authorId="0">
      <text>
        <r>
          <rPr>
            <b/>
            <sz val="8"/>
            <color indexed="81"/>
            <rFont val="Tahoma"/>
            <family val="2"/>
          </rPr>
          <t>Kurt Schuler:</t>
        </r>
        <r>
          <rPr>
            <sz val="8"/>
            <color indexed="81"/>
            <rFont val="Tahoma"/>
            <family val="2"/>
          </rPr>
          <t xml:space="preserve"> Calculated from premium over official rate (28%).</t>
        </r>
        <r>
          <rPr>
            <sz val="8"/>
            <color indexed="81"/>
            <rFont val="Tahoma"/>
            <family val="2"/>
          </rPr>
          <t xml:space="preserve">
</t>
        </r>
      </text>
    </comment>
    <comment ref="CQ329" authorId="0">
      <text>
        <r>
          <rPr>
            <b/>
            <sz val="8"/>
            <color indexed="81"/>
            <rFont val="Tahoma"/>
            <family val="2"/>
          </rPr>
          <t>Kurt Schuler:</t>
        </r>
        <r>
          <rPr>
            <sz val="8"/>
            <color indexed="81"/>
            <rFont val="Tahoma"/>
            <family val="2"/>
          </rPr>
          <t xml:space="preserve"> Calculated from premium over official rate (zero).</t>
        </r>
      </text>
    </comment>
    <comment ref="EO329" authorId="0">
      <text>
        <r>
          <rPr>
            <b/>
            <sz val="8"/>
            <color indexed="81"/>
            <rFont val="Tahoma"/>
            <family val="2"/>
          </rPr>
          <t>Kurt Schuler:</t>
        </r>
        <r>
          <rPr>
            <sz val="8"/>
            <color indexed="81"/>
            <rFont val="Tahoma"/>
            <family val="2"/>
          </rPr>
          <t xml:space="preserve"> Nominal
</t>
        </r>
      </text>
    </comment>
    <comment ref="EQ329" authorId="0">
      <text>
        <r>
          <rPr>
            <b/>
            <sz val="8"/>
            <color indexed="81"/>
            <rFont val="Tahoma"/>
            <family val="2"/>
          </rPr>
          <t>Kurt Schuler:</t>
        </r>
        <r>
          <rPr>
            <sz val="8"/>
            <color indexed="81"/>
            <rFont val="Tahoma"/>
            <family val="2"/>
          </rPr>
          <t xml:space="preserve"> Calculated from premium over official rate (28%).</t>
        </r>
        <r>
          <rPr>
            <sz val="8"/>
            <color indexed="81"/>
            <rFont val="Tahoma"/>
            <family val="2"/>
          </rPr>
          <t xml:space="preserve">
</t>
        </r>
      </text>
    </comment>
    <comment ref="GA329" authorId="0">
      <text>
        <r>
          <rPr>
            <b/>
            <sz val="8"/>
            <color indexed="81"/>
            <rFont val="Tahoma"/>
            <family val="2"/>
          </rPr>
          <t>Kurt Schuler:</t>
        </r>
        <r>
          <rPr>
            <sz val="8"/>
            <color indexed="81"/>
            <rFont val="Tahoma"/>
            <family val="2"/>
          </rPr>
          <t xml:space="preserve"> Calculated from premium over official rate (28%).</t>
        </r>
        <r>
          <rPr>
            <sz val="8"/>
            <color indexed="81"/>
            <rFont val="Tahoma"/>
            <family val="2"/>
          </rPr>
          <t xml:space="preserve">
</t>
        </r>
      </text>
    </comment>
    <comment ref="GB329" authorId="0">
      <text>
        <r>
          <rPr>
            <b/>
            <sz val="8"/>
            <color indexed="81"/>
            <rFont val="Tahoma"/>
            <family val="2"/>
          </rPr>
          <t>Kurt Schuler:</t>
        </r>
        <r>
          <rPr>
            <sz val="8"/>
            <color indexed="81"/>
            <rFont val="Tahoma"/>
            <family val="2"/>
          </rPr>
          <t xml:space="preserve"> Calculated from premium over official rate (28%).</t>
        </r>
        <r>
          <rPr>
            <sz val="8"/>
            <color indexed="81"/>
            <rFont val="Tahoma"/>
            <family val="2"/>
          </rPr>
          <t xml:space="preserve">
</t>
        </r>
      </text>
    </comment>
    <comment ref="GD329" authorId="0">
      <text>
        <r>
          <rPr>
            <b/>
            <sz val="8"/>
            <color indexed="81"/>
            <rFont val="Tahoma"/>
            <family val="2"/>
          </rPr>
          <t>Kurt Schuler:</t>
        </r>
        <r>
          <rPr>
            <sz val="8"/>
            <color indexed="81"/>
            <rFont val="Tahoma"/>
            <family val="2"/>
          </rPr>
          <t xml:space="preserve"> Calculated from premium over official rate (28%).</t>
        </r>
        <r>
          <rPr>
            <sz val="8"/>
            <color indexed="81"/>
            <rFont val="Tahoma"/>
            <family val="2"/>
          </rPr>
          <t xml:space="preserve">
</t>
        </r>
      </text>
    </comment>
    <comment ref="GQ329"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IB329" authorId="0">
      <text>
        <r>
          <rPr>
            <b/>
            <sz val="8"/>
            <color indexed="81"/>
            <rFont val="Tahoma"/>
            <family val="2"/>
          </rPr>
          <t>Kurt Schuler:</t>
        </r>
        <r>
          <rPr>
            <sz val="8"/>
            <color indexed="81"/>
            <rFont val="Tahoma"/>
            <family val="2"/>
          </rPr>
          <t xml:space="preserve"> 12-13
</t>
        </r>
      </text>
    </comment>
    <comment ref="CQ330" authorId="0">
      <text>
        <r>
          <rPr>
            <b/>
            <sz val="8"/>
            <color indexed="81"/>
            <rFont val="Tahoma"/>
            <family val="2"/>
          </rPr>
          <t>Kurt Schuler:</t>
        </r>
        <r>
          <rPr>
            <sz val="8"/>
            <color indexed="81"/>
            <rFont val="Tahoma"/>
            <family val="2"/>
          </rPr>
          <t xml:space="preserve"> Calculated from premium over official rate (zero).</t>
        </r>
      </text>
    </comment>
    <comment ref="CQ331" authorId="0">
      <text>
        <r>
          <rPr>
            <b/>
            <sz val="8"/>
            <color indexed="81"/>
            <rFont val="Tahoma"/>
            <family val="2"/>
          </rPr>
          <t>Kurt Schuler:</t>
        </r>
        <r>
          <rPr>
            <sz val="8"/>
            <color indexed="81"/>
            <rFont val="Tahoma"/>
            <family val="2"/>
          </rPr>
          <t xml:space="preserve"> Calculated from premium over official rate (zero).</t>
        </r>
      </text>
    </comment>
    <comment ref="HT331" authorId="0">
      <text>
        <r>
          <rPr>
            <b/>
            <sz val="8"/>
            <color indexed="81"/>
            <rFont val="Tahoma"/>
            <family val="2"/>
          </rPr>
          <t>Kurt Schuler:</t>
        </r>
        <r>
          <rPr>
            <sz val="8"/>
            <color indexed="81"/>
            <rFont val="Tahoma"/>
            <family val="2"/>
          </rPr>
          <t xml:space="preserve"> UAE dirham introduced at 1:1 with Qatar/Dubai riyal; Abu Dhabi ceased using Bahrain dinar
</t>
        </r>
      </text>
    </comment>
    <comment ref="F332" authorId="0">
      <text>
        <r>
          <rPr>
            <b/>
            <sz val="8"/>
            <color indexed="81"/>
            <rFont val="Tahoma"/>
            <family val="2"/>
          </rPr>
          <t>Kurt Schuler:</t>
        </r>
        <r>
          <rPr>
            <sz val="8"/>
            <color indexed="81"/>
            <rFont val="Tahoma"/>
            <family val="2"/>
          </rPr>
          <t xml:space="preserve"> Spanish peseta, French franc
</t>
        </r>
      </text>
    </comment>
    <comment ref="Y332" authorId="0">
      <text>
        <r>
          <rPr>
            <b/>
            <sz val="8"/>
            <color indexed="81"/>
            <rFont val="Tahoma"/>
            <family val="2"/>
          </rPr>
          <t>Kurt Schuler:</t>
        </r>
        <r>
          <rPr>
            <sz val="8"/>
            <color indexed="81"/>
            <rFont val="Tahoma"/>
            <family val="2"/>
          </rPr>
          <t xml:space="preserve"> Indian rupee
</t>
        </r>
      </text>
    </comment>
    <comment ref="AB332" authorId="0">
      <text>
        <r>
          <rPr>
            <b/>
            <sz val="8"/>
            <color indexed="81"/>
            <rFont val="Tahoma"/>
            <family val="2"/>
          </rPr>
          <t>Kurt Schuler:</t>
        </r>
        <r>
          <rPr>
            <sz val="8"/>
            <color indexed="81"/>
            <rFont val="Tahoma"/>
            <family val="2"/>
          </rPr>
          <t xml:space="preserve"> South African rand
</t>
        </r>
      </text>
    </comment>
    <comment ref="AE332" authorId="0">
      <text>
        <r>
          <rPr>
            <b/>
            <sz val="8"/>
            <color indexed="81"/>
            <rFont val="Tahoma"/>
            <family val="2"/>
          </rPr>
          <t>Kurt Schuler:</t>
        </r>
        <r>
          <rPr>
            <sz val="8"/>
            <color indexed="81"/>
            <rFont val="Tahoma"/>
            <family val="2"/>
          </rPr>
          <t xml:space="preserve"> US dollar
</t>
        </r>
      </text>
    </comment>
    <comment ref="CQ332" authorId="0">
      <text>
        <r>
          <rPr>
            <b/>
            <sz val="8"/>
            <color indexed="81"/>
            <rFont val="Tahoma"/>
            <family val="2"/>
          </rPr>
          <t>Kurt Schuler:</t>
        </r>
        <r>
          <rPr>
            <sz val="8"/>
            <color indexed="81"/>
            <rFont val="Tahoma"/>
            <family val="2"/>
          </rPr>
          <t xml:space="preserve"> Calculated from premium over official rate (zero).</t>
        </r>
      </text>
    </comment>
    <comment ref="DR332" authorId="0">
      <text>
        <r>
          <rPr>
            <b/>
            <sz val="8"/>
            <color indexed="81"/>
            <rFont val="Tahoma"/>
            <family val="2"/>
          </rPr>
          <t>Kurt Schuler:</t>
        </r>
        <r>
          <rPr>
            <sz val="8"/>
            <color indexed="81"/>
            <rFont val="Tahoma"/>
            <family val="2"/>
          </rPr>
          <t xml:space="preserve"> South African rand
</t>
        </r>
      </text>
    </comment>
    <comment ref="DU332" authorId="0">
      <text>
        <r>
          <rPr>
            <b/>
            <sz val="8"/>
            <color indexed="81"/>
            <rFont val="Tahoma"/>
            <family val="2"/>
          </rPr>
          <t>Kurt Schuler:</t>
        </r>
        <r>
          <rPr>
            <sz val="8"/>
            <color indexed="81"/>
            <rFont val="Tahoma"/>
            <family val="2"/>
          </rPr>
          <t xml:space="preserve"> Swiss franc
</t>
        </r>
      </text>
    </comment>
    <comment ref="GF332" authorId="0">
      <text>
        <r>
          <rPr>
            <b/>
            <sz val="8"/>
            <color indexed="81"/>
            <rFont val="Tahoma"/>
            <family val="2"/>
          </rPr>
          <t>Kurt Schuler:</t>
        </r>
        <r>
          <rPr>
            <sz val="8"/>
            <color indexed="81"/>
            <rFont val="Tahoma"/>
            <family val="2"/>
          </rPr>
          <t xml:space="preserve"> Italian lira
</t>
        </r>
      </text>
    </comment>
    <comment ref="GY332" authorId="0">
      <text>
        <r>
          <rPr>
            <b/>
            <sz val="8"/>
            <color indexed="81"/>
            <rFont val="Tahoma"/>
            <family val="2"/>
          </rPr>
          <t>Kurt Schuler:</t>
        </r>
        <r>
          <rPr>
            <sz val="8"/>
            <color indexed="81"/>
            <rFont val="Tahoma"/>
            <family val="2"/>
          </rPr>
          <t xml:space="preserve"> South African rand
</t>
        </r>
      </text>
    </comment>
    <comment ref="CQ333" authorId="0">
      <text>
        <r>
          <rPr>
            <b/>
            <sz val="8"/>
            <color indexed="81"/>
            <rFont val="Tahoma"/>
            <family val="2"/>
          </rPr>
          <t>Kurt Schuler:</t>
        </r>
        <r>
          <rPr>
            <sz val="8"/>
            <color indexed="81"/>
            <rFont val="Tahoma"/>
            <family val="2"/>
          </rPr>
          <t xml:space="preserve"> Calculated from premium over official rate (zero).</t>
        </r>
      </text>
    </comment>
    <comment ref="CQ334" authorId="0">
      <text>
        <r>
          <rPr>
            <b/>
            <sz val="8"/>
            <color indexed="81"/>
            <rFont val="Tahoma"/>
            <family val="2"/>
          </rPr>
          <t>Kurt Schuler:</t>
        </r>
        <r>
          <rPr>
            <sz val="8"/>
            <color indexed="81"/>
            <rFont val="Tahoma"/>
            <family val="2"/>
          </rPr>
          <t xml:space="preserve"> Calculated from premium over official rate (zero).</t>
        </r>
      </text>
    </comment>
    <comment ref="CQ335" authorId="0">
      <text>
        <r>
          <rPr>
            <b/>
            <sz val="8"/>
            <color indexed="81"/>
            <rFont val="Tahoma"/>
            <family val="2"/>
          </rPr>
          <t>Kurt Schuler:</t>
        </r>
        <r>
          <rPr>
            <sz val="8"/>
            <color indexed="81"/>
            <rFont val="Tahoma"/>
            <family val="2"/>
          </rPr>
          <t xml:space="preserve"> Calculated from premium over official rate (zero).</t>
        </r>
      </text>
    </comment>
    <comment ref="CQ336" authorId="0">
      <text>
        <r>
          <rPr>
            <b/>
            <sz val="8"/>
            <color indexed="81"/>
            <rFont val="Tahoma"/>
            <family val="2"/>
          </rPr>
          <t>Kurt Schuler:</t>
        </r>
        <r>
          <rPr>
            <sz val="8"/>
            <color indexed="81"/>
            <rFont val="Tahoma"/>
            <family val="2"/>
          </rPr>
          <t xml:space="preserve"> Calculated from premium over official rate (zero).</t>
        </r>
      </text>
    </comment>
    <comment ref="CQ337" authorId="0">
      <text>
        <r>
          <rPr>
            <b/>
            <sz val="8"/>
            <color indexed="81"/>
            <rFont val="Tahoma"/>
            <family val="2"/>
          </rPr>
          <t>Kurt Schuler:</t>
        </r>
        <r>
          <rPr>
            <sz val="8"/>
            <color indexed="81"/>
            <rFont val="Tahoma"/>
            <family val="2"/>
          </rPr>
          <t xml:space="preserve"> Calculated from premium over official rate (zero).</t>
        </r>
      </text>
    </comment>
    <comment ref="C338" authorId="0">
      <text>
        <r>
          <rPr>
            <b/>
            <sz val="8"/>
            <color indexed="81"/>
            <rFont val="Tahoma"/>
            <family val="2"/>
          </rPr>
          <t>Kurt Schuler:</t>
        </r>
        <r>
          <rPr>
            <sz val="8"/>
            <color indexed="81"/>
            <rFont val="Tahoma"/>
            <family val="2"/>
          </rPr>
          <t xml:space="preserve"> Nominal
</t>
        </r>
      </text>
    </comment>
    <comment ref="CP338"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CQ338" authorId="0">
      <text>
        <r>
          <rPr>
            <b/>
            <sz val="8"/>
            <color indexed="81"/>
            <rFont val="Tahoma"/>
            <family val="2"/>
          </rPr>
          <t>Kurt Schuler:</t>
        </r>
        <r>
          <rPr>
            <sz val="8"/>
            <color indexed="81"/>
            <rFont val="Tahoma"/>
            <family val="2"/>
          </rPr>
          <t xml:space="preserve"> Calculated from premium over official rate (zero).</t>
        </r>
      </text>
    </comment>
    <comment ref="CQ339" authorId="0">
      <text>
        <r>
          <rPr>
            <b/>
            <sz val="8"/>
            <color indexed="81"/>
            <rFont val="Tahoma"/>
            <family val="2"/>
          </rPr>
          <t>Kurt Schuler:</t>
        </r>
        <r>
          <rPr>
            <sz val="8"/>
            <color indexed="81"/>
            <rFont val="Tahoma"/>
            <family val="2"/>
          </rPr>
          <t xml:space="preserve"> Calculated from premium over official rate (zero).</t>
        </r>
      </text>
    </comment>
    <comment ref="CQ340" authorId="0">
      <text>
        <r>
          <rPr>
            <b/>
            <sz val="8"/>
            <color indexed="81"/>
            <rFont val="Tahoma"/>
            <family val="2"/>
          </rPr>
          <t>Kurt Schuler:</t>
        </r>
        <r>
          <rPr>
            <sz val="8"/>
            <color indexed="81"/>
            <rFont val="Tahoma"/>
            <family val="2"/>
          </rPr>
          <t xml:space="preserve"> Calculated from premium over official rate (zero).</t>
        </r>
      </text>
    </comment>
    <comment ref="C341" authorId="0">
      <text>
        <r>
          <rPr>
            <b/>
            <sz val="8"/>
            <color indexed="81"/>
            <rFont val="Tahoma"/>
            <family val="2"/>
          </rPr>
          <t>Kurt Schuler:</t>
        </r>
        <r>
          <rPr>
            <sz val="8"/>
            <color indexed="81"/>
            <rFont val="Tahoma"/>
            <family val="2"/>
          </rPr>
          <t xml:space="preserve"> Nominal
</t>
        </r>
      </text>
    </comment>
    <comment ref="H341"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I341"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S341"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V341" authorId="0">
      <text>
        <r>
          <rPr>
            <b/>
            <sz val="8"/>
            <color indexed="81"/>
            <rFont val="Tahoma"/>
            <family val="2"/>
          </rPr>
          <t>Kurt Schuler:</t>
        </r>
        <r>
          <rPr>
            <sz val="8"/>
            <color indexed="81"/>
            <rFont val="Tahoma"/>
            <family val="2"/>
          </rPr>
          <t xml:space="preserve"> Calculated from premium over official rate (39%).</t>
        </r>
        <r>
          <rPr>
            <sz val="8"/>
            <color indexed="81"/>
            <rFont val="Tahoma"/>
            <family val="2"/>
          </rPr>
          <t xml:space="preserve">
</t>
        </r>
      </text>
    </comment>
    <comment ref="AI341" authorId="0">
      <text>
        <r>
          <rPr>
            <b/>
            <sz val="8"/>
            <color indexed="81"/>
            <rFont val="Tahoma"/>
            <family val="2"/>
          </rPr>
          <t>Kurt Schuler:</t>
        </r>
        <r>
          <rPr>
            <sz val="8"/>
            <color indexed="81"/>
            <rFont val="Tahoma"/>
            <family val="2"/>
          </rPr>
          <t xml:space="preserve"> Calculated from premium over official rate (18%), rounded.</t>
        </r>
        <r>
          <rPr>
            <sz val="8"/>
            <color indexed="81"/>
            <rFont val="Tahoma"/>
            <family val="2"/>
          </rPr>
          <t xml:space="preserve">
</t>
        </r>
      </text>
    </comment>
    <comment ref="BI341"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CH341"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CQ341" authorId="0">
      <text>
        <r>
          <rPr>
            <b/>
            <sz val="8"/>
            <color indexed="81"/>
            <rFont val="Tahoma"/>
            <family val="2"/>
          </rPr>
          <t>Kurt Schuler:</t>
        </r>
        <r>
          <rPr>
            <sz val="8"/>
            <color indexed="81"/>
            <rFont val="Tahoma"/>
            <family val="2"/>
          </rPr>
          <t xml:space="preserve"> Calculated from premium over official rate (zero).</t>
        </r>
      </text>
    </comment>
    <comment ref="EO341" authorId="0">
      <text>
        <r>
          <rPr>
            <b/>
            <sz val="8"/>
            <color indexed="81"/>
            <rFont val="Tahoma"/>
            <family val="2"/>
          </rPr>
          <t>Kurt Schuler:</t>
        </r>
        <r>
          <rPr>
            <sz val="8"/>
            <color indexed="81"/>
            <rFont val="Tahoma"/>
            <family val="2"/>
          </rPr>
          <t xml:space="preserve"> Nominal
</t>
        </r>
      </text>
    </comment>
    <comment ref="EQ341"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GA341"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GB341"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GD341" authorId="0">
      <text>
        <r>
          <rPr>
            <b/>
            <sz val="8"/>
            <color indexed="81"/>
            <rFont val="Tahoma"/>
            <family val="2"/>
          </rPr>
          <t>Kurt Schuler:</t>
        </r>
        <r>
          <rPr>
            <sz val="8"/>
            <color indexed="81"/>
            <rFont val="Tahoma"/>
            <family val="2"/>
          </rPr>
          <t xml:space="preserve"> Calculated from premium over official rate (26%).</t>
        </r>
        <r>
          <rPr>
            <sz val="8"/>
            <color indexed="81"/>
            <rFont val="Tahoma"/>
            <family val="2"/>
          </rPr>
          <t xml:space="preserve">
</t>
        </r>
      </text>
    </comment>
    <comment ref="GQ341" authorId="0">
      <text>
        <r>
          <rPr>
            <b/>
            <sz val="8"/>
            <color indexed="81"/>
            <rFont val="Tahoma"/>
            <family val="2"/>
          </rPr>
          <t>Kurt Schuler:</t>
        </r>
        <r>
          <rPr>
            <sz val="8"/>
            <color indexed="81"/>
            <rFont val="Tahoma"/>
            <family val="2"/>
          </rPr>
          <t xml:space="preserve"> Calculated from premium over official rate (19%).</t>
        </r>
        <r>
          <rPr>
            <sz val="8"/>
            <color indexed="81"/>
            <rFont val="Tahoma"/>
            <family val="2"/>
          </rPr>
          <t xml:space="preserve">
</t>
        </r>
      </text>
    </comment>
    <comment ref="IB341" authorId="0">
      <text>
        <r>
          <rPr>
            <b/>
            <sz val="8"/>
            <color indexed="81"/>
            <rFont val="Tahoma"/>
            <family val="2"/>
          </rPr>
          <t>Kurt Schuler:</t>
        </r>
        <r>
          <rPr>
            <sz val="8"/>
            <color indexed="81"/>
            <rFont val="Tahoma"/>
            <family val="2"/>
          </rPr>
          <t xml:space="preserve"> 8.00-8.50
</t>
        </r>
      </text>
    </comment>
    <comment ref="CQ342" authorId="0">
      <text>
        <r>
          <rPr>
            <b/>
            <sz val="8"/>
            <color indexed="81"/>
            <rFont val="Tahoma"/>
            <family val="2"/>
          </rPr>
          <t>Kurt Schuler:</t>
        </r>
        <r>
          <rPr>
            <sz val="8"/>
            <color indexed="81"/>
            <rFont val="Tahoma"/>
            <family val="2"/>
          </rPr>
          <t xml:space="preserve"> Calculated from premium over official rate (zero).</t>
        </r>
      </text>
    </comment>
    <comment ref="CQ343" authorId="0">
      <text>
        <r>
          <rPr>
            <b/>
            <sz val="8"/>
            <color indexed="81"/>
            <rFont val="Tahoma"/>
            <family val="2"/>
          </rPr>
          <t>Kurt Schuler:</t>
        </r>
        <r>
          <rPr>
            <sz val="8"/>
            <color indexed="81"/>
            <rFont val="Tahoma"/>
            <family val="2"/>
          </rPr>
          <t xml:space="preserve"> Calculated from premium over official rate (zero).</t>
        </r>
      </text>
    </comment>
    <comment ref="CQ344" authorId="0">
      <text>
        <r>
          <rPr>
            <b/>
            <sz val="8"/>
            <color indexed="81"/>
            <rFont val="Tahoma"/>
            <family val="2"/>
          </rPr>
          <t>Kurt Schuler:</t>
        </r>
        <r>
          <rPr>
            <sz val="8"/>
            <color indexed="81"/>
            <rFont val="Tahoma"/>
            <family val="2"/>
          </rPr>
          <t xml:space="preserve"> Calculated from premium over official rate (zero).</t>
        </r>
      </text>
    </comment>
    <comment ref="S345" authorId="0">
      <text>
        <r>
          <rPr>
            <b/>
            <sz val="8"/>
            <color indexed="81"/>
            <rFont val="Tahoma"/>
            <family val="2"/>
          </rPr>
          <t xml:space="preserve">Kurt Schuer: </t>
        </r>
        <r>
          <rPr>
            <sz val="8"/>
            <color indexed="81"/>
            <rFont val="Tahoma"/>
            <family val="2"/>
          </rPr>
          <t xml:space="preserve">Barbados dollar, introduced 3 December 1973 to replace East Caribbean dollar at 1:1.
</t>
        </r>
      </text>
    </comment>
    <comment ref="Y345" authorId="0">
      <text>
        <r>
          <rPr>
            <b/>
            <sz val="8"/>
            <color indexed="81"/>
            <rFont val="Tahoma"/>
            <family val="2"/>
          </rPr>
          <t>Kurt Schuler:</t>
        </r>
        <r>
          <rPr>
            <sz val="8"/>
            <color indexed="81"/>
            <rFont val="Tahoma"/>
            <family val="2"/>
          </rPr>
          <t xml:space="preserve"> Bhutan ngultrum, introduced 6 April 1974 to replace Indian rupee at 1:1.
</t>
        </r>
      </text>
    </comment>
    <comment ref="CQ345" authorId="0">
      <text>
        <r>
          <rPr>
            <b/>
            <sz val="8"/>
            <color indexed="81"/>
            <rFont val="Tahoma"/>
            <family val="2"/>
          </rPr>
          <t>Kurt Schuler:</t>
        </r>
        <r>
          <rPr>
            <sz val="8"/>
            <color indexed="81"/>
            <rFont val="Tahoma"/>
            <family val="2"/>
          </rPr>
          <t xml:space="preserve"> Calculated from premium over official rate (zero).</t>
        </r>
      </text>
    </comment>
    <comment ref="DS345" authorId="0">
      <text>
        <r>
          <rPr>
            <b/>
            <sz val="8"/>
            <color indexed="81"/>
            <rFont val="Tahoma"/>
            <family val="2"/>
          </rPr>
          <t>Kurt Schuler:</t>
        </r>
        <r>
          <rPr>
            <sz val="8"/>
            <color indexed="81"/>
            <rFont val="Tahoma"/>
            <family val="2"/>
          </rPr>
          <t xml:space="preserve"> Calculated from premium over official rate (zero).</t>
        </r>
      </text>
    </comment>
    <comment ref="G346" authorId="0">
      <text>
        <r>
          <rPr>
            <b/>
            <sz val="8"/>
            <color indexed="81"/>
            <rFont val="Tahoma"/>
            <family val="2"/>
          </rPr>
          <t>Kurt Schuler:</t>
        </r>
        <r>
          <rPr>
            <sz val="8"/>
            <color indexed="81"/>
            <rFont val="Tahoma"/>
            <family val="2"/>
          </rPr>
          <t xml:space="preserve"> Nominal
</t>
        </r>
      </text>
    </comment>
    <comment ref="CQ346" authorId="0">
      <text>
        <r>
          <rPr>
            <b/>
            <sz val="8"/>
            <color indexed="81"/>
            <rFont val="Tahoma"/>
            <family val="2"/>
          </rPr>
          <t>Kurt Schuler:</t>
        </r>
        <r>
          <rPr>
            <sz val="8"/>
            <color indexed="81"/>
            <rFont val="Tahoma"/>
            <family val="2"/>
          </rPr>
          <t xml:space="preserve"> Calculated from premium over official rate (zero).</t>
        </r>
      </text>
    </comment>
    <comment ref="DS346" authorId="0">
      <text>
        <r>
          <rPr>
            <b/>
            <sz val="8"/>
            <color indexed="81"/>
            <rFont val="Tahoma"/>
            <family val="2"/>
          </rPr>
          <t>Kurt Schuler:</t>
        </r>
        <r>
          <rPr>
            <sz val="8"/>
            <color indexed="81"/>
            <rFont val="Tahoma"/>
            <family val="2"/>
          </rPr>
          <t xml:space="preserve"> Calculated from premium over official rate (zero).</t>
        </r>
      </text>
    </comment>
    <comment ref="G347" authorId="0">
      <text>
        <r>
          <rPr>
            <b/>
            <sz val="8"/>
            <color indexed="81"/>
            <rFont val="Tahoma"/>
            <family val="2"/>
          </rPr>
          <t>Kurt Schuler:</t>
        </r>
        <r>
          <rPr>
            <sz val="8"/>
            <color indexed="81"/>
            <rFont val="Tahoma"/>
            <family val="2"/>
          </rPr>
          <t xml:space="preserve"> Nominal
</t>
        </r>
      </text>
    </comment>
    <comment ref="DS347" authorId="0">
      <text>
        <r>
          <rPr>
            <b/>
            <sz val="8"/>
            <color indexed="81"/>
            <rFont val="Tahoma"/>
            <family val="2"/>
          </rPr>
          <t>Kurt Schuler:</t>
        </r>
        <r>
          <rPr>
            <sz val="8"/>
            <color indexed="81"/>
            <rFont val="Tahoma"/>
            <family val="2"/>
          </rPr>
          <t xml:space="preserve"> Calculated from premium over official rate (zero).</t>
        </r>
      </text>
    </comment>
    <comment ref="DS348" authorId="0">
      <text>
        <r>
          <rPr>
            <b/>
            <sz val="8"/>
            <color indexed="81"/>
            <rFont val="Tahoma"/>
            <family val="2"/>
          </rPr>
          <t>Kurt Schuler:</t>
        </r>
        <r>
          <rPr>
            <sz val="8"/>
            <color indexed="81"/>
            <rFont val="Tahoma"/>
            <family val="2"/>
          </rPr>
          <t xml:space="preserve"> Calculated from premium over official rate (zero).</t>
        </r>
      </text>
    </comment>
    <comment ref="DS349" authorId="0">
      <text>
        <r>
          <rPr>
            <b/>
            <sz val="8"/>
            <color indexed="81"/>
            <rFont val="Tahoma"/>
            <family val="2"/>
          </rPr>
          <t>Kurt Schuler:</t>
        </r>
        <r>
          <rPr>
            <sz val="8"/>
            <color indexed="81"/>
            <rFont val="Tahoma"/>
            <family val="2"/>
          </rPr>
          <t xml:space="preserve"> Calculated from premium over official rate (zero).</t>
        </r>
      </text>
    </comment>
    <comment ref="C350" authorId="0">
      <text>
        <r>
          <rPr>
            <b/>
            <sz val="8"/>
            <color indexed="81"/>
            <rFont val="Tahoma"/>
            <family val="2"/>
          </rPr>
          <t>Kurt Schuler:</t>
        </r>
        <r>
          <rPr>
            <sz val="8"/>
            <color indexed="81"/>
            <rFont val="Tahoma"/>
            <family val="2"/>
          </rPr>
          <t xml:space="preserve"> Nominal
</t>
        </r>
      </text>
    </comment>
    <comment ref="CP350"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DS350" authorId="0">
      <text>
        <r>
          <rPr>
            <b/>
            <sz val="8"/>
            <color indexed="81"/>
            <rFont val="Tahoma"/>
            <family val="2"/>
          </rPr>
          <t>Kurt Schuler:</t>
        </r>
        <r>
          <rPr>
            <sz val="8"/>
            <color indexed="81"/>
            <rFont val="Tahoma"/>
            <family val="2"/>
          </rPr>
          <t xml:space="preserve"> Calculated from premium over official rate (zero).</t>
        </r>
      </text>
    </comment>
    <comment ref="DS351" authorId="0">
      <text>
        <r>
          <rPr>
            <b/>
            <sz val="8"/>
            <color indexed="81"/>
            <rFont val="Tahoma"/>
            <family val="2"/>
          </rPr>
          <t>Kurt Schuler:</t>
        </r>
        <r>
          <rPr>
            <sz val="8"/>
            <color indexed="81"/>
            <rFont val="Tahoma"/>
            <family val="2"/>
          </rPr>
          <t xml:space="preserve"> Calculated from premium over official rate (zero).</t>
        </r>
      </text>
    </comment>
    <comment ref="DS352" authorId="0">
      <text>
        <r>
          <rPr>
            <b/>
            <sz val="8"/>
            <color indexed="81"/>
            <rFont val="Tahoma"/>
            <family val="2"/>
          </rPr>
          <t>Kurt Schuler:</t>
        </r>
        <r>
          <rPr>
            <sz val="8"/>
            <color indexed="81"/>
            <rFont val="Tahoma"/>
            <family val="2"/>
          </rPr>
          <t xml:space="preserve"> Calculated from premium over official rate (zero).</t>
        </r>
      </text>
    </comment>
    <comment ref="DS353" authorId="0">
      <text>
        <r>
          <rPr>
            <b/>
            <sz val="8"/>
            <color indexed="81"/>
            <rFont val="Tahoma"/>
            <family val="2"/>
          </rPr>
          <t>Kurt Schuler:</t>
        </r>
        <r>
          <rPr>
            <sz val="8"/>
            <color indexed="81"/>
            <rFont val="Tahoma"/>
            <family val="2"/>
          </rPr>
          <t xml:space="preserve"> Calculated from premium over official rate (zero).</t>
        </r>
      </text>
    </comment>
    <comment ref="G354" authorId="0">
      <text>
        <r>
          <rPr>
            <b/>
            <sz val="8"/>
            <color indexed="81"/>
            <rFont val="Tahoma"/>
            <family val="2"/>
          </rPr>
          <t>Kurt Schuler:</t>
        </r>
        <r>
          <rPr>
            <sz val="8"/>
            <color indexed="81"/>
            <rFont val="Tahoma"/>
            <family val="2"/>
          </rPr>
          <t xml:space="preserve"> Nominal
</t>
        </r>
      </text>
    </comment>
    <comment ref="AJ354" authorId="0">
      <text>
        <r>
          <rPr>
            <b/>
            <sz val="8"/>
            <color indexed="81"/>
            <rFont val="Tahoma"/>
            <family val="2"/>
          </rPr>
          <t xml:space="preserve">Kurt Schuler: </t>
        </r>
        <r>
          <rPr>
            <sz val="8"/>
            <color indexed="81"/>
            <rFont val="Tahoma"/>
            <family val="2"/>
          </rPr>
          <t>Nominal</t>
        </r>
      </text>
    </comment>
    <comment ref="DS354" authorId="0">
      <text>
        <r>
          <rPr>
            <b/>
            <sz val="8"/>
            <color indexed="81"/>
            <rFont val="Tahoma"/>
            <family val="2"/>
          </rPr>
          <t>Kurt Schuler:</t>
        </r>
        <r>
          <rPr>
            <sz val="8"/>
            <color indexed="81"/>
            <rFont val="Tahoma"/>
            <family val="2"/>
          </rPr>
          <t xml:space="preserve"> Calculated from premium over official rate (zero).</t>
        </r>
      </text>
    </comment>
    <comment ref="AJ355" authorId="0">
      <text>
        <r>
          <rPr>
            <b/>
            <sz val="8"/>
            <color indexed="81"/>
            <rFont val="Tahoma"/>
            <family val="2"/>
          </rPr>
          <t xml:space="preserve">Kurt Schuler: </t>
        </r>
        <r>
          <rPr>
            <sz val="8"/>
            <color indexed="81"/>
            <rFont val="Tahoma"/>
            <family val="2"/>
          </rPr>
          <t>Nominal</t>
        </r>
      </text>
    </comment>
    <comment ref="DS355" authorId="0">
      <text>
        <r>
          <rPr>
            <b/>
            <sz val="8"/>
            <color indexed="81"/>
            <rFont val="Tahoma"/>
            <family val="2"/>
          </rPr>
          <t>Kurt Schuler:</t>
        </r>
        <r>
          <rPr>
            <sz val="8"/>
            <color indexed="81"/>
            <rFont val="Tahoma"/>
            <family val="2"/>
          </rPr>
          <t xml:space="preserve"> Calculated from premium over official rate (zero).</t>
        </r>
      </text>
    </comment>
    <comment ref="AJ356" authorId="0">
      <text>
        <r>
          <rPr>
            <b/>
            <sz val="8"/>
            <color indexed="81"/>
            <rFont val="Tahoma"/>
            <family val="2"/>
          </rPr>
          <t xml:space="preserve">Kurt Schuler: </t>
        </r>
        <r>
          <rPr>
            <sz val="8"/>
            <color indexed="81"/>
            <rFont val="Tahoma"/>
            <family val="2"/>
          </rPr>
          <t>Nominal</t>
        </r>
      </text>
    </comment>
    <comment ref="CK356" authorId="0">
      <text>
        <r>
          <rPr>
            <b/>
            <sz val="8"/>
            <color indexed="81"/>
            <rFont val="Tahoma"/>
            <family val="2"/>
          </rPr>
          <t>Kurt Schuler:</t>
        </r>
        <r>
          <rPr>
            <sz val="8"/>
            <color indexed="81"/>
            <rFont val="Tahoma"/>
            <family val="2"/>
          </rPr>
          <t xml:space="preserve"> "Mid 1975"; I have assigned it to June.
</t>
        </r>
      </text>
    </comment>
    <comment ref="DS356" authorId="0">
      <text>
        <r>
          <rPr>
            <b/>
            <sz val="8"/>
            <color indexed="81"/>
            <rFont val="Tahoma"/>
            <family val="2"/>
          </rPr>
          <t>Kurt Schuler:</t>
        </r>
        <r>
          <rPr>
            <sz val="8"/>
            <color indexed="81"/>
            <rFont val="Tahoma"/>
            <family val="2"/>
          </rPr>
          <t xml:space="preserve"> Calculated from premium over official rate (zero).</t>
        </r>
      </text>
    </comment>
    <comment ref="AJ357" authorId="0">
      <text>
        <r>
          <rPr>
            <b/>
            <sz val="8"/>
            <color indexed="81"/>
            <rFont val="Tahoma"/>
            <family val="2"/>
          </rPr>
          <t xml:space="preserve">Kurt Schuler: </t>
        </r>
        <r>
          <rPr>
            <sz val="8"/>
            <color indexed="81"/>
            <rFont val="Tahoma"/>
            <family val="2"/>
          </rPr>
          <t>Nominal</t>
        </r>
      </text>
    </comment>
    <comment ref="DS357" authorId="0">
      <text>
        <r>
          <rPr>
            <b/>
            <sz val="8"/>
            <color indexed="81"/>
            <rFont val="Tahoma"/>
            <family val="2"/>
          </rPr>
          <t>Kurt Schuler:</t>
        </r>
        <r>
          <rPr>
            <sz val="8"/>
            <color indexed="81"/>
            <rFont val="Tahoma"/>
            <family val="2"/>
          </rPr>
          <t xml:space="preserve"> Calculated from premium over official rate (zero).</t>
        </r>
      </text>
    </comment>
    <comment ref="G358" authorId="0">
      <text>
        <r>
          <rPr>
            <b/>
            <sz val="8"/>
            <color indexed="81"/>
            <rFont val="Tahoma"/>
            <family val="2"/>
          </rPr>
          <t>Kurt Schuler:</t>
        </r>
        <r>
          <rPr>
            <sz val="8"/>
            <color indexed="81"/>
            <rFont val="Tahoma"/>
            <family val="2"/>
          </rPr>
          <t xml:space="preserve"> Nominal
</t>
        </r>
      </text>
    </comment>
    <comment ref="AJ358" authorId="0">
      <text>
        <r>
          <rPr>
            <b/>
            <sz val="8"/>
            <color indexed="81"/>
            <rFont val="Tahoma"/>
            <family val="2"/>
          </rPr>
          <t xml:space="preserve">Kurt Schuler: </t>
        </r>
        <r>
          <rPr>
            <sz val="8"/>
            <color indexed="81"/>
            <rFont val="Tahoma"/>
            <family val="2"/>
          </rPr>
          <t>Nominal</t>
        </r>
      </text>
    </comment>
    <comment ref="DS358" authorId="0">
      <text>
        <r>
          <rPr>
            <b/>
            <sz val="8"/>
            <color indexed="81"/>
            <rFont val="Tahoma"/>
            <family val="2"/>
          </rPr>
          <t>Kurt Schuler:</t>
        </r>
        <r>
          <rPr>
            <sz val="8"/>
            <color indexed="81"/>
            <rFont val="Tahoma"/>
            <family val="2"/>
          </rPr>
          <t xml:space="preserve"> Calculated from premium over official rate (zero).</t>
        </r>
      </text>
    </comment>
    <comment ref="G359" authorId="0">
      <text>
        <r>
          <rPr>
            <b/>
            <sz val="8"/>
            <color indexed="81"/>
            <rFont val="Tahoma"/>
            <family val="2"/>
          </rPr>
          <t>Kurt Schuler:</t>
        </r>
        <r>
          <rPr>
            <sz val="8"/>
            <color indexed="81"/>
            <rFont val="Tahoma"/>
            <family val="2"/>
          </rPr>
          <t xml:space="preserve"> Nominal
</t>
        </r>
      </text>
    </comment>
    <comment ref="AJ359" authorId="0">
      <text>
        <r>
          <rPr>
            <b/>
            <sz val="8"/>
            <color indexed="81"/>
            <rFont val="Tahoma"/>
            <family val="2"/>
          </rPr>
          <t xml:space="preserve">Kurt Schuler: </t>
        </r>
        <r>
          <rPr>
            <sz val="8"/>
            <color indexed="81"/>
            <rFont val="Tahoma"/>
            <family val="2"/>
          </rPr>
          <t>Nominal</t>
        </r>
      </text>
    </comment>
    <comment ref="DS359" authorId="0">
      <text>
        <r>
          <rPr>
            <b/>
            <sz val="8"/>
            <color indexed="81"/>
            <rFont val="Tahoma"/>
            <family val="2"/>
          </rPr>
          <t>Kurt Schuler:</t>
        </r>
        <r>
          <rPr>
            <sz val="8"/>
            <color indexed="81"/>
            <rFont val="Tahoma"/>
            <family val="2"/>
          </rPr>
          <t xml:space="preserve"> Calculated from premium over official rate (zero).</t>
        </r>
      </text>
    </comment>
    <comment ref="G360" authorId="0">
      <text>
        <r>
          <rPr>
            <b/>
            <sz val="8"/>
            <color indexed="81"/>
            <rFont val="Tahoma"/>
            <family val="2"/>
          </rPr>
          <t>Kurt Schuler:</t>
        </r>
        <r>
          <rPr>
            <sz val="8"/>
            <color indexed="81"/>
            <rFont val="Tahoma"/>
            <family val="2"/>
          </rPr>
          <t xml:space="preserve"> Nominal
</t>
        </r>
      </text>
    </comment>
    <comment ref="DS360" authorId="0">
      <text>
        <r>
          <rPr>
            <b/>
            <sz val="8"/>
            <color indexed="81"/>
            <rFont val="Tahoma"/>
            <family val="2"/>
          </rPr>
          <t>Kurt Schuler:</t>
        </r>
        <r>
          <rPr>
            <sz val="8"/>
            <color indexed="81"/>
            <rFont val="Tahoma"/>
            <family val="2"/>
          </rPr>
          <t xml:space="preserve"> Calculated from premium over official rate (zero).</t>
        </r>
      </text>
    </comment>
    <comment ref="G361" authorId="0">
      <text>
        <r>
          <rPr>
            <b/>
            <sz val="8"/>
            <color indexed="81"/>
            <rFont val="Tahoma"/>
            <family val="2"/>
          </rPr>
          <t>Kurt Schuler:</t>
        </r>
        <r>
          <rPr>
            <sz val="8"/>
            <color indexed="81"/>
            <rFont val="Tahoma"/>
            <family val="2"/>
          </rPr>
          <t xml:space="preserve"> Nominal
</t>
        </r>
      </text>
    </comment>
    <comment ref="DS361" authorId="0">
      <text>
        <r>
          <rPr>
            <b/>
            <sz val="8"/>
            <color indexed="81"/>
            <rFont val="Tahoma"/>
            <family val="2"/>
          </rPr>
          <t>Kurt Schuler:</t>
        </r>
        <r>
          <rPr>
            <sz val="8"/>
            <color indexed="81"/>
            <rFont val="Tahoma"/>
            <family val="2"/>
          </rPr>
          <t xml:space="preserve"> Calculated from premium over official rate (zero).</t>
        </r>
      </text>
    </comment>
    <comment ref="C362" authorId="0">
      <text>
        <r>
          <rPr>
            <b/>
            <sz val="8"/>
            <color indexed="81"/>
            <rFont val="Tahoma"/>
            <family val="2"/>
          </rPr>
          <t>Kurt Schuler:</t>
        </r>
        <r>
          <rPr>
            <sz val="8"/>
            <color indexed="81"/>
            <rFont val="Tahoma"/>
            <family val="2"/>
          </rPr>
          <t xml:space="preserve"> Nominal
</t>
        </r>
      </text>
    </comment>
    <comment ref="H362" authorId="0">
      <text>
        <r>
          <rPr>
            <b/>
            <sz val="8"/>
            <color indexed="81"/>
            <rFont val="Tahoma"/>
            <family val="2"/>
          </rPr>
          <t>Kurt Schuler:</t>
        </r>
        <r>
          <rPr>
            <sz val="8"/>
            <color indexed="81"/>
            <rFont val="Tahoma"/>
            <family val="2"/>
          </rPr>
          <t xml:space="preserve"> Calculated from premium over official rate (65%).</t>
        </r>
        <r>
          <rPr>
            <sz val="8"/>
            <color indexed="81"/>
            <rFont val="Tahoma"/>
            <family val="2"/>
          </rPr>
          <t xml:space="preserve">
</t>
        </r>
      </text>
    </comment>
    <comment ref="I362" authorId="0">
      <text>
        <r>
          <rPr>
            <b/>
            <sz val="8"/>
            <color indexed="81"/>
            <rFont val="Tahoma"/>
            <family val="2"/>
          </rPr>
          <t>Kurt Schuler:</t>
        </r>
        <r>
          <rPr>
            <sz val="8"/>
            <color indexed="81"/>
            <rFont val="Tahoma"/>
            <family val="2"/>
          </rPr>
          <t xml:space="preserve"> Calculated from premium over official rate (65%).</t>
        </r>
        <r>
          <rPr>
            <sz val="8"/>
            <color indexed="81"/>
            <rFont val="Tahoma"/>
            <family val="2"/>
          </rPr>
          <t xml:space="preserve">
</t>
        </r>
      </text>
    </comment>
    <comment ref="Q362" authorId="0">
      <text>
        <r>
          <rPr>
            <b/>
            <sz val="8"/>
            <color indexed="81"/>
            <rFont val="Tahoma"/>
            <family val="2"/>
          </rPr>
          <t>Kurt Schuler:</t>
        </r>
        <r>
          <rPr>
            <sz val="8"/>
            <color indexed="81"/>
            <rFont val="Tahoma"/>
            <family val="2"/>
          </rPr>
          <t xml:space="preserve"> Official rate; no black market existed.</t>
        </r>
        <r>
          <rPr>
            <sz val="8"/>
            <color indexed="81"/>
            <rFont val="Tahoma"/>
            <family val="2"/>
          </rPr>
          <t xml:space="preserve">
</t>
        </r>
      </text>
    </comment>
    <comment ref="S362" authorId="0">
      <text>
        <r>
          <rPr>
            <b/>
            <sz val="8"/>
            <color indexed="81"/>
            <rFont val="Tahoma"/>
            <family val="2"/>
          </rPr>
          <t>Kurt Schuler:</t>
        </r>
        <r>
          <rPr>
            <sz val="8"/>
            <color indexed="81"/>
            <rFont val="Tahoma"/>
            <family val="2"/>
          </rPr>
          <t xml:space="preserve"> Calculated from premium over official rate (17%).</t>
        </r>
        <r>
          <rPr>
            <sz val="8"/>
            <color indexed="81"/>
            <rFont val="Tahoma"/>
            <family val="2"/>
          </rPr>
          <t xml:space="preserve">
</t>
        </r>
      </text>
    </comment>
    <comment ref="V362" authorId="0">
      <text>
        <r>
          <rPr>
            <b/>
            <sz val="8"/>
            <color indexed="81"/>
            <rFont val="Tahoma"/>
            <family val="2"/>
          </rPr>
          <t>Kurt Schuler:</t>
        </r>
        <r>
          <rPr>
            <sz val="8"/>
            <color indexed="81"/>
            <rFont val="Tahoma"/>
            <family val="2"/>
          </rPr>
          <t xml:space="preserve"> Calculated from premium over official rate (67%).</t>
        </r>
        <r>
          <rPr>
            <sz val="8"/>
            <color indexed="81"/>
            <rFont val="Tahoma"/>
            <family val="2"/>
          </rPr>
          <t xml:space="preserve">
</t>
        </r>
      </text>
    </comment>
    <comment ref="AI362" authorId="0">
      <text>
        <r>
          <rPr>
            <b/>
            <sz val="8"/>
            <color indexed="81"/>
            <rFont val="Tahoma"/>
            <family val="2"/>
          </rPr>
          <t>Kurt Schuler:</t>
        </r>
        <r>
          <rPr>
            <sz val="8"/>
            <color indexed="81"/>
            <rFont val="Tahoma"/>
            <family val="2"/>
          </rPr>
          <t xml:space="preserve"> Calculated from premium over official rate (143%), rounded.</t>
        </r>
        <r>
          <rPr>
            <sz val="8"/>
            <color indexed="81"/>
            <rFont val="Tahoma"/>
            <family val="2"/>
          </rPr>
          <t xml:space="preserve">
</t>
        </r>
      </text>
    </comment>
    <comment ref="BI362" authorId="0">
      <text>
        <r>
          <rPr>
            <b/>
            <sz val="8"/>
            <color indexed="81"/>
            <rFont val="Tahoma"/>
            <family val="2"/>
          </rPr>
          <t>Kurt Schuler:</t>
        </r>
        <r>
          <rPr>
            <sz val="8"/>
            <color indexed="81"/>
            <rFont val="Tahoma"/>
            <family val="2"/>
          </rPr>
          <t xml:space="preserve"> Calculated from premium over official rate (65%).</t>
        </r>
        <r>
          <rPr>
            <sz val="8"/>
            <color indexed="81"/>
            <rFont val="Tahoma"/>
            <family val="2"/>
          </rPr>
          <t xml:space="preserve">
</t>
        </r>
      </text>
    </comment>
    <comment ref="CH362" authorId="0">
      <text>
        <r>
          <rPr>
            <b/>
            <sz val="8"/>
            <color indexed="81"/>
            <rFont val="Tahoma"/>
            <family val="2"/>
          </rPr>
          <t>Kurt Schuler:</t>
        </r>
        <r>
          <rPr>
            <sz val="8"/>
            <color indexed="81"/>
            <rFont val="Tahoma"/>
            <family val="2"/>
          </rPr>
          <t xml:space="preserve"> Calculated from premium over official rate (65%).</t>
        </r>
        <r>
          <rPr>
            <sz val="8"/>
            <color indexed="81"/>
            <rFont val="Tahoma"/>
            <family val="2"/>
          </rPr>
          <t xml:space="preserve">
</t>
        </r>
      </text>
    </comment>
    <comment ref="CP362"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DJ362" authorId="0">
      <text>
        <r>
          <rPr>
            <b/>
            <sz val="8"/>
            <color indexed="81"/>
            <rFont val="Tahoma"/>
            <family val="2"/>
          </rPr>
          <t>Kurt Schuler:</t>
        </r>
        <r>
          <rPr>
            <sz val="8"/>
            <color indexed="81"/>
            <rFont val="Tahoma"/>
            <family val="2"/>
          </rPr>
          <t xml:space="preserve"> Calculated from premium over official rate (838%), rounded.</t>
        </r>
        <r>
          <rPr>
            <sz val="8"/>
            <color indexed="81"/>
            <rFont val="Tahoma"/>
            <family val="2"/>
          </rPr>
          <t xml:space="preserve">
</t>
        </r>
      </text>
    </comment>
    <comment ref="DS362" authorId="0">
      <text>
        <r>
          <rPr>
            <b/>
            <sz val="8"/>
            <color indexed="81"/>
            <rFont val="Tahoma"/>
            <family val="2"/>
          </rPr>
          <t>Kurt Schuler:</t>
        </r>
        <r>
          <rPr>
            <sz val="8"/>
            <color indexed="81"/>
            <rFont val="Tahoma"/>
            <family val="2"/>
          </rPr>
          <t xml:space="preserve"> Calculated from premium over official rate (zero).</t>
        </r>
      </text>
    </comment>
    <comment ref="EO362" authorId="0">
      <text>
        <r>
          <rPr>
            <b/>
            <sz val="8"/>
            <color indexed="81"/>
            <rFont val="Tahoma"/>
            <family val="2"/>
          </rPr>
          <t>Kurt Schuler:</t>
        </r>
        <r>
          <rPr>
            <sz val="8"/>
            <color indexed="81"/>
            <rFont val="Tahoma"/>
            <family val="2"/>
          </rPr>
          <t xml:space="preserve"> Calculated from premium over official rate (502%), rounded.</t>
        </r>
        <r>
          <rPr>
            <sz val="8"/>
            <color indexed="81"/>
            <rFont val="Tahoma"/>
            <family val="2"/>
          </rPr>
          <t xml:space="preserve">
</t>
        </r>
      </text>
    </comment>
    <comment ref="EQ362" authorId="0">
      <text>
        <r>
          <rPr>
            <b/>
            <sz val="8"/>
            <color indexed="81"/>
            <rFont val="Tahoma"/>
            <family val="2"/>
          </rPr>
          <t>Kurt Schuler:</t>
        </r>
        <r>
          <rPr>
            <sz val="8"/>
            <color indexed="81"/>
            <rFont val="Tahoma"/>
            <family val="2"/>
          </rPr>
          <t xml:space="preserve"> Calculated from premium over official rate (65%).</t>
        </r>
        <r>
          <rPr>
            <sz val="8"/>
            <color indexed="81"/>
            <rFont val="Tahoma"/>
            <family val="2"/>
          </rPr>
          <t xml:space="preserve">
</t>
        </r>
      </text>
    </comment>
    <comment ref="GA362" authorId="0">
      <text>
        <r>
          <rPr>
            <b/>
            <sz val="8"/>
            <color indexed="81"/>
            <rFont val="Tahoma"/>
            <family val="2"/>
          </rPr>
          <t>Kurt Schuler:</t>
        </r>
        <r>
          <rPr>
            <sz val="8"/>
            <color indexed="81"/>
            <rFont val="Tahoma"/>
            <family val="2"/>
          </rPr>
          <t xml:space="preserve"> Calculated from premium over official rate (65%).</t>
        </r>
        <r>
          <rPr>
            <sz val="8"/>
            <color indexed="81"/>
            <rFont val="Tahoma"/>
            <family val="2"/>
          </rPr>
          <t xml:space="preserve">
</t>
        </r>
      </text>
    </comment>
    <comment ref="GB362" authorId="0">
      <text>
        <r>
          <rPr>
            <b/>
            <sz val="8"/>
            <color indexed="81"/>
            <rFont val="Tahoma"/>
            <family val="2"/>
          </rPr>
          <t>Kurt Schuler:</t>
        </r>
        <r>
          <rPr>
            <sz val="8"/>
            <color indexed="81"/>
            <rFont val="Tahoma"/>
            <family val="2"/>
          </rPr>
          <t xml:space="preserve"> Calculated from premium over official rate (65%).</t>
        </r>
        <r>
          <rPr>
            <sz val="8"/>
            <color indexed="81"/>
            <rFont val="Tahoma"/>
            <family val="2"/>
          </rPr>
          <t xml:space="preserve">
</t>
        </r>
      </text>
    </comment>
    <comment ref="GD362" authorId="0">
      <text>
        <r>
          <rPr>
            <b/>
            <sz val="8"/>
            <color indexed="81"/>
            <rFont val="Tahoma"/>
            <family val="2"/>
          </rPr>
          <t>Kurt Schuler:</t>
        </r>
        <r>
          <rPr>
            <sz val="8"/>
            <color indexed="81"/>
            <rFont val="Tahoma"/>
            <family val="2"/>
          </rPr>
          <t xml:space="preserve"> Calculated from premium over official rate (65%).</t>
        </r>
        <r>
          <rPr>
            <sz val="8"/>
            <color indexed="81"/>
            <rFont val="Tahoma"/>
            <family val="2"/>
          </rPr>
          <t xml:space="preserve">
</t>
        </r>
      </text>
    </comment>
    <comment ref="GQ362" authorId="0">
      <text>
        <r>
          <rPr>
            <b/>
            <sz val="8"/>
            <color indexed="81"/>
            <rFont val="Tahoma"/>
            <family val="2"/>
          </rPr>
          <t>Kurt Schuler:</t>
        </r>
        <r>
          <rPr>
            <sz val="8"/>
            <color indexed="81"/>
            <rFont val="Tahoma"/>
            <family val="2"/>
          </rPr>
          <t xml:space="preserve"> Calculated from premium over official rate (21%).</t>
        </r>
        <r>
          <rPr>
            <sz val="8"/>
            <color indexed="81"/>
            <rFont val="Tahoma"/>
            <family val="2"/>
          </rPr>
          <t xml:space="preserve">
</t>
        </r>
      </text>
    </comment>
    <comment ref="DS363" authorId="0">
      <text>
        <r>
          <rPr>
            <b/>
            <sz val="8"/>
            <color indexed="81"/>
            <rFont val="Tahoma"/>
            <family val="2"/>
          </rPr>
          <t>Kurt Schuler:</t>
        </r>
        <r>
          <rPr>
            <sz val="8"/>
            <color indexed="81"/>
            <rFont val="Tahoma"/>
            <family val="2"/>
          </rPr>
          <t xml:space="preserve"> Calculated from premium over official rate (zero).</t>
        </r>
      </text>
    </comment>
    <comment ref="DS364" authorId="0">
      <text>
        <r>
          <rPr>
            <b/>
            <sz val="8"/>
            <color indexed="81"/>
            <rFont val="Tahoma"/>
            <family val="2"/>
          </rPr>
          <t>Kurt Schuler:</t>
        </r>
        <r>
          <rPr>
            <sz val="8"/>
            <color indexed="81"/>
            <rFont val="Tahoma"/>
            <family val="2"/>
          </rPr>
          <t xml:space="preserve"> Calculated from premium over official rate (zero).</t>
        </r>
      </text>
    </comment>
    <comment ref="C365" authorId="0">
      <text>
        <r>
          <rPr>
            <b/>
            <sz val="8"/>
            <color indexed="81"/>
            <rFont val="Tahoma"/>
            <family val="2"/>
          </rPr>
          <t>Kurt Schuler:</t>
        </r>
        <r>
          <rPr>
            <sz val="8"/>
            <color indexed="81"/>
            <rFont val="Tahoma"/>
            <family val="2"/>
          </rPr>
          <t xml:space="preserve"> Nominal
</t>
        </r>
      </text>
    </comment>
    <comment ref="DS365" authorId="0">
      <text>
        <r>
          <rPr>
            <b/>
            <sz val="8"/>
            <color indexed="81"/>
            <rFont val="Tahoma"/>
            <family val="2"/>
          </rPr>
          <t>Kurt Schuler:</t>
        </r>
        <r>
          <rPr>
            <sz val="8"/>
            <color indexed="81"/>
            <rFont val="Tahoma"/>
            <family val="2"/>
          </rPr>
          <t xml:space="preserve"> Calculated from premium over official rate (zero).</t>
        </r>
      </text>
    </comment>
    <comment ref="EO365" authorId="0">
      <text>
        <r>
          <rPr>
            <b/>
            <sz val="8"/>
            <color indexed="81"/>
            <rFont val="Tahoma"/>
            <family val="2"/>
          </rPr>
          <t>Kurt Schuler:</t>
        </r>
        <r>
          <rPr>
            <sz val="8"/>
            <color indexed="81"/>
            <rFont val="Tahoma"/>
            <family val="2"/>
          </rPr>
          <t xml:space="preserve"> Nominal
</t>
        </r>
      </text>
    </comment>
    <comment ref="GY365" authorId="0">
      <text>
        <r>
          <rPr>
            <b/>
            <sz val="8"/>
            <color indexed="81"/>
            <rFont val="Tahoma"/>
            <family val="2"/>
          </rPr>
          <t>Kurt Schuler:</t>
        </r>
        <r>
          <rPr>
            <sz val="8"/>
            <color indexed="81"/>
            <rFont val="Tahoma"/>
            <family val="2"/>
          </rPr>
          <t xml:space="preserve"> Swazi  lilangeni, introduced 6 September 1974 at 1:1 with South African rand.
</t>
        </r>
      </text>
    </comment>
    <comment ref="IB365" authorId="0">
      <text>
        <r>
          <rPr>
            <b/>
            <sz val="8"/>
            <color indexed="81"/>
            <rFont val="Tahoma"/>
            <family val="2"/>
          </rPr>
          <t>Kurt Schuler:</t>
        </r>
        <r>
          <rPr>
            <sz val="8"/>
            <color indexed="81"/>
            <rFont val="Tahoma"/>
            <family val="2"/>
          </rPr>
          <t xml:space="preserve"> Nominal
</t>
        </r>
      </text>
    </comment>
    <comment ref="DS366" authorId="0">
      <text>
        <r>
          <rPr>
            <b/>
            <sz val="8"/>
            <color indexed="81"/>
            <rFont val="Tahoma"/>
            <family val="2"/>
          </rPr>
          <t>Kurt Schuler:</t>
        </r>
        <r>
          <rPr>
            <sz val="8"/>
            <color indexed="81"/>
            <rFont val="Tahoma"/>
            <family val="2"/>
          </rPr>
          <t xml:space="preserve"> Calculated from premium over official rate (zero).</t>
        </r>
      </text>
    </comment>
    <comment ref="DS367" authorId="0">
      <text>
        <r>
          <rPr>
            <b/>
            <sz val="8"/>
            <color indexed="81"/>
            <rFont val="Tahoma"/>
            <family val="2"/>
          </rPr>
          <t>Kurt Schuler:</t>
        </r>
        <r>
          <rPr>
            <sz val="8"/>
            <color indexed="81"/>
            <rFont val="Tahoma"/>
            <family val="2"/>
          </rPr>
          <t xml:space="preserve"> Calculated from premium over official rate (zero).</t>
        </r>
      </text>
    </comment>
    <comment ref="DS368" authorId="0">
      <text>
        <r>
          <rPr>
            <b/>
            <sz val="8"/>
            <color indexed="81"/>
            <rFont val="Tahoma"/>
            <family val="2"/>
          </rPr>
          <t>Kurt Schuler:</t>
        </r>
        <r>
          <rPr>
            <sz val="8"/>
            <color indexed="81"/>
            <rFont val="Tahoma"/>
            <family val="2"/>
          </rPr>
          <t xml:space="preserve"> Calculated from premium over official rate (zero).</t>
        </r>
      </text>
    </comment>
    <comment ref="DS369" authorId="0">
      <text>
        <r>
          <rPr>
            <b/>
            <sz val="8"/>
            <color indexed="81"/>
            <rFont val="Tahoma"/>
            <family val="2"/>
          </rPr>
          <t>Kurt Schuler:</t>
        </r>
        <r>
          <rPr>
            <sz val="8"/>
            <color indexed="81"/>
            <rFont val="Tahoma"/>
            <family val="2"/>
          </rPr>
          <t xml:space="preserve"> Calculated from premium over official rate (zero).</t>
        </r>
      </text>
    </comment>
    <comment ref="DS370" authorId="0">
      <text>
        <r>
          <rPr>
            <b/>
            <sz val="8"/>
            <color indexed="81"/>
            <rFont val="Tahoma"/>
            <family val="2"/>
          </rPr>
          <t>Kurt Schuler:</t>
        </r>
        <r>
          <rPr>
            <sz val="8"/>
            <color indexed="81"/>
            <rFont val="Tahoma"/>
            <family val="2"/>
          </rPr>
          <t xml:space="preserve"> Calculated from premium over official rate (zero).</t>
        </r>
      </text>
    </comment>
    <comment ref="BQ371" authorId="1">
      <text>
        <r>
          <rPr>
            <b/>
            <sz val="8"/>
            <color indexed="81"/>
            <rFont val="Tahoma"/>
            <family val="2"/>
          </rPr>
          <t>daouda sembene:</t>
        </r>
        <r>
          <rPr>
            <sz val="8"/>
            <color indexed="81"/>
            <rFont val="Tahoma"/>
            <family val="2"/>
          </rPr>
          <t xml:space="preserve">
Ethiopian Birr Introduced</t>
        </r>
      </text>
    </comment>
    <comment ref="DS371" authorId="0">
      <text>
        <r>
          <rPr>
            <b/>
            <sz val="8"/>
            <color indexed="81"/>
            <rFont val="Tahoma"/>
            <family val="2"/>
          </rPr>
          <t>Kurt Schuler:</t>
        </r>
        <r>
          <rPr>
            <sz val="8"/>
            <color indexed="81"/>
            <rFont val="Tahoma"/>
            <family val="2"/>
          </rPr>
          <t xml:space="preserve"> Calculated from premium over official rate (zero).</t>
        </r>
      </text>
    </comment>
    <comment ref="DS372" authorId="0">
      <text>
        <r>
          <rPr>
            <b/>
            <sz val="8"/>
            <color indexed="81"/>
            <rFont val="Tahoma"/>
            <family val="2"/>
          </rPr>
          <t>Kurt Schuler:</t>
        </r>
        <r>
          <rPr>
            <sz val="8"/>
            <color indexed="81"/>
            <rFont val="Tahoma"/>
            <family val="2"/>
          </rPr>
          <t xml:space="preserve"> Calculated from premium over official rate (zero).</t>
        </r>
      </text>
    </comment>
    <comment ref="DS373" authorId="0">
      <text>
        <r>
          <rPr>
            <b/>
            <sz val="8"/>
            <color indexed="81"/>
            <rFont val="Tahoma"/>
            <family val="2"/>
          </rPr>
          <t>Kurt Schuler:</t>
        </r>
        <r>
          <rPr>
            <sz val="8"/>
            <color indexed="81"/>
            <rFont val="Tahoma"/>
            <family val="2"/>
          </rPr>
          <t xml:space="preserve"> Calculated from premium over official rate (zero).</t>
        </r>
      </text>
    </comment>
    <comment ref="C374" authorId="0">
      <text>
        <r>
          <rPr>
            <b/>
            <sz val="8"/>
            <color indexed="81"/>
            <rFont val="Tahoma"/>
            <family val="2"/>
          </rPr>
          <t xml:space="preserve">Kurt Schuler: </t>
        </r>
        <r>
          <rPr>
            <sz val="8"/>
            <color indexed="81"/>
            <rFont val="Tahoma"/>
            <family val="2"/>
          </rPr>
          <t>Nominal</t>
        </r>
      </text>
    </comment>
    <comment ref="G374" authorId="0">
      <text>
        <r>
          <rPr>
            <b/>
            <sz val="8"/>
            <color indexed="81"/>
            <rFont val="Tahoma"/>
            <family val="2"/>
          </rPr>
          <t xml:space="preserve">Kurt Schuler: </t>
        </r>
        <r>
          <rPr>
            <sz val="8"/>
            <color indexed="81"/>
            <rFont val="Tahoma"/>
            <family val="2"/>
          </rPr>
          <t>Nominal</t>
        </r>
      </text>
    </comment>
    <comment ref="Q374" authorId="0">
      <text>
        <r>
          <rPr>
            <b/>
            <sz val="8"/>
            <color indexed="81"/>
            <rFont val="Tahoma"/>
            <family val="2"/>
          </rPr>
          <t>Kurt Schuler:</t>
        </r>
        <r>
          <rPr>
            <sz val="8"/>
            <color indexed="81"/>
            <rFont val="Tahoma"/>
            <family val="2"/>
          </rPr>
          <t xml:space="preserve"> Official rate; no black market existed.</t>
        </r>
        <r>
          <rPr>
            <sz val="8"/>
            <color indexed="81"/>
            <rFont val="Tahoma"/>
            <family val="2"/>
          </rPr>
          <t xml:space="preserve">
</t>
        </r>
      </text>
    </comment>
    <comment ref="CP374"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DS374" authorId="0">
      <text>
        <r>
          <rPr>
            <b/>
            <sz val="8"/>
            <color indexed="81"/>
            <rFont val="Tahoma"/>
            <family val="2"/>
          </rPr>
          <t>Kurt Schuler:</t>
        </r>
        <r>
          <rPr>
            <sz val="8"/>
            <color indexed="81"/>
            <rFont val="Tahoma"/>
            <family val="2"/>
          </rPr>
          <t xml:space="preserve"> Calculated from premium over official rate (zero).</t>
        </r>
      </text>
    </comment>
    <comment ref="EO374" authorId="0">
      <text>
        <r>
          <rPr>
            <b/>
            <sz val="8"/>
            <color indexed="81"/>
            <rFont val="Tahoma"/>
            <family val="2"/>
          </rPr>
          <t>Kurt Schuler:</t>
        </r>
        <r>
          <rPr>
            <sz val="8"/>
            <color indexed="81"/>
            <rFont val="Tahoma"/>
            <family val="2"/>
          </rPr>
          <t xml:space="preserve"> Nominal
</t>
        </r>
      </text>
    </comment>
    <comment ref="ES374" authorId="0">
      <text>
        <r>
          <rPr>
            <b/>
            <sz val="8"/>
            <color indexed="81"/>
            <rFont val="Tahoma"/>
            <family val="2"/>
          </rPr>
          <t>Kurt Schuler:</t>
        </r>
        <r>
          <rPr>
            <sz val="8"/>
            <color indexed="81"/>
            <rFont val="Tahoma"/>
            <family val="2"/>
          </rPr>
          <t xml:space="preserve"> Nominal
</t>
        </r>
      </text>
    </comment>
    <comment ref="G375" authorId="0">
      <text>
        <r>
          <rPr>
            <b/>
            <sz val="8"/>
            <color indexed="81"/>
            <rFont val="Tahoma"/>
            <family val="2"/>
          </rPr>
          <t>Kurt Schuler:</t>
        </r>
        <r>
          <rPr>
            <sz val="8"/>
            <color indexed="81"/>
            <rFont val="Tahoma"/>
            <family val="2"/>
          </rPr>
          <t xml:space="preserve"> New curency introduced; data infrequent henceforth
</t>
        </r>
      </text>
    </comment>
    <comment ref="DS375" authorId="0">
      <text>
        <r>
          <rPr>
            <b/>
            <sz val="8"/>
            <color indexed="81"/>
            <rFont val="Tahoma"/>
            <family val="2"/>
          </rPr>
          <t>Kurt Schuler:</t>
        </r>
        <r>
          <rPr>
            <sz val="8"/>
            <color indexed="81"/>
            <rFont val="Tahoma"/>
            <family val="2"/>
          </rPr>
          <t xml:space="preserve"> Calculated from premium over official rate (zero).</t>
        </r>
      </text>
    </comment>
    <comment ref="DS376" authorId="0">
      <text>
        <r>
          <rPr>
            <b/>
            <sz val="8"/>
            <color indexed="81"/>
            <rFont val="Tahoma"/>
            <family val="2"/>
          </rPr>
          <t>Kurt Schuler:</t>
        </r>
        <r>
          <rPr>
            <sz val="8"/>
            <color indexed="81"/>
            <rFont val="Tahoma"/>
            <family val="2"/>
          </rPr>
          <t xml:space="preserve"> Calculated from premium over official rate (zero).</t>
        </r>
      </text>
    </comment>
    <comment ref="C377" authorId="0">
      <text>
        <r>
          <rPr>
            <b/>
            <sz val="8"/>
            <color indexed="81"/>
            <rFont val="Tahoma"/>
            <family val="2"/>
          </rPr>
          <t>Kurt Schuler:</t>
        </r>
        <r>
          <rPr>
            <sz val="8"/>
            <color indexed="81"/>
            <rFont val="Tahoma"/>
            <family val="2"/>
          </rPr>
          <t xml:space="preserve"> Nominal
</t>
        </r>
      </text>
    </comment>
    <comment ref="G377" authorId="0">
      <text>
        <r>
          <rPr>
            <b/>
            <sz val="8"/>
            <color indexed="81"/>
            <rFont val="Tahoma"/>
            <family val="2"/>
          </rPr>
          <t>Kurt Schuler:</t>
        </r>
        <r>
          <rPr>
            <sz val="8"/>
            <color indexed="81"/>
            <rFont val="Tahoma"/>
            <family val="2"/>
          </rPr>
          <t xml:space="preserve"> Calculated from premium over official rate (1076%).</t>
        </r>
        <r>
          <rPr>
            <sz val="8"/>
            <color indexed="81"/>
            <rFont val="Tahoma"/>
            <family val="2"/>
          </rPr>
          <t xml:space="preserve">
</t>
        </r>
      </text>
    </comment>
    <comment ref="H377"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I377"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S377"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V377" authorId="0">
      <text>
        <r>
          <rPr>
            <b/>
            <sz val="8"/>
            <color indexed="81"/>
            <rFont val="Tahoma"/>
            <family val="2"/>
          </rPr>
          <t>Kurt Schuler:</t>
        </r>
        <r>
          <rPr>
            <sz val="8"/>
            <color indexed="81"/>
            <rFont val="Tahoma"/>
            <family val="2"/>
          </rPr>
          <t xml:space="preserve"> Calculated from premium over official rate (25%).</t>
        </r>
        <r>
          <rPr>
            <sz val="8"/>
            <color indexed="81"/>
            <rFont val="Tahoma"/>
            <family val="2"/>
          </rPr>
          <t xml:space="preserve">
</t>
        </r>
      </text>
    </comment>
    <comment ref="AB377" authorId="0">
      <text>
        <r>
          <rPr>
            <b/>
            <sz val="8"/>
            <color indexed="81"/>
            <rFont val="Tahoma"/>
            <family val="2"/>
          </rPr>
          <t>Kurt Schuler:</t>
        </r>
        <r>
          <rPr>
            <sz val="8"/>
            <color indexed="81"/>
            <rFont val="Tahoma"/>
            <family val="2"/>
          </rPr>
          <t xml:space="preserve"> Calculated from premium over official rate (44%).</t>
        </r>
        <r>
          <rPr>
            <sz val="8"/>
            <color indexed="81"/>
            <rFont val="Tahoma"/>
            <family val="2"/>
          </rPr>
          <t xml:space="preserve">
</t>
        </r>
      </text>
    </comment>
    <comment ref="AI377" authorId="0">
      <text>
        <r>
          <rPr>
            <b/>
            <sz val="8"/>
            <color indexed="81"/>
            <rFont val="Tahoma"/>
            <family val="2"/>
          </rPr>
          <t>Kurt Schuler:</t>
        </r>
        <r>
          <rPr>
            <sz val="8"/>
            <color indexed="81"/>
            <rFont val="Tahoma"/>
            <family val="2"/>
          </rPr>
          <t xml:space="preserve"> Calculated from premium over official rate (75%).</t>
        </r>
        <r>
          <rPr>
            <sz val="8"/>
            <color indexed="81"/>
            <rFont val="Tahoma"/>
            <family val="2"/>
          </rPr>
          <t xml:space="preserve">
</t>
        </r>
      </text>
    </comment>
    <comment ref="AN377" authorId="0">
      <text>
        <r>
          <rPr>
            <b/>
            <sz val="8"/>
            <color indexed="81"/>
            <rFont val="Tahoma"/>
            <family val="2"/>
          </rPr>
          <t>Kurt Schuler:</t>
        </r>
        <r>
          <rPr>
            <sz val="8"/>
            <color indexed="81"/>
            <rFont val="Tahoma"/>
            <family val="2"/>
          </rPr>
          <t xml:space="preserve"> Calculated from premium over official rate (6%).</t>
        </r>
        <r>
          <rPr>
            <sz val="8"/>
            <color indexed="81"/>
            <rFont val="Tahoma"/>
            <family val="2"/>
          </rPr>
          <t xml:space="preserve">
</t>
        </r>
      </text>
    </comment>
    <comment ref="BI377"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CH377"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DS377" authorId="0">
      <text>
        <r>
          <rPr>
            <b/>
            <sz val="8"/>
            <color indexed="81"/>
            <rFont val="Tahoma"/>
            <family val="2"/>
          </rPr>
          <t>Kurt Schuler:</t>
        </r>
        <r>
          <rPr>
            <sz val="8"/>
            <color indexed="81"/>
            <rFont val="Tahoma"/>
            <family val="2"/>
          </rPr>
          <t xml:space="preserve"> Calculated from premium over official rate (zero).</t>
        </r>
      </text>
    </comment>
    <comment ref="EO377" authorId="0">
      <text>
        <r>
          <rPr>
            <b/>
            <sz val="8"/>
            <color indexed="81"/>
            <rFont val="Tahoma"/>
            <family val="2"/>
          </rPr>
          <t>Kurt Schuler:</t>
        </r>
        <r>
          <rPr>
            <sz val="8"/>
            <color indexed="81"/>
            <rFont val="Tahoma"/>
            <family val="2"/>
          </rPr>
          <t xml:space="preserve"> Nominal
</t>
        </r>
      </text>
    </comment>
    <comment ref="EQ377"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GA377"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GB377"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GD377" authorId="0">
      <text>
        <r>
          <rPr>
            <b/>
            <sz val="8"/>
            <color indexed="81"/>
            <rFont val="Tahoma"/>
            <family val="2"/>
          </rPr>
          <t>Kurt Schuler:</t>
        </r>
        <r>
          <rPr>
            <sz val="8"/>
            <color indexed="81"/>
            <rFont val="Tahoma"/>
            <family val="2"/>
          </rPr>
          <t xml:space="preserve"> Calculated from premium over official rate (14%).</t>
        </r>
        <r>
          <rPr>
            <sz val="8"/>
            <color indexed="81"/>
            <rFont val="Tahoma"/>
            <family val="2"/>
          </rPr>
          <t xml:space="preserve">
</t>
        </r>
      </text>
    </comment>
    <comment ref="GQ377" authorId="0">
      <text>
        <r>
          <rPr>
            <b/>
            <sz val="8"/>
            <color indexed="81"/>
            <rFont val="Tahoma"/>
            <family val="2"/>
          </rPr>
          <t>Kurt Schuler:</t>
        </r>
        <r>
          <rPr>
            <sz val="8"/>
            <color indexed="81"/>
            <rFont val="Tahoma"/>
            <family val="2"/>
          </rPr>
          <t xml:space="preserve"> Calculated from premium over official rate (37%).</t>
        </r>
        <r>
          <rPr>
            <sz val="8"/>
            <color indexed="81"/>
            <rFont val="Tahoma"/>
            <family val="2"/>
          </rPr>
          <t xml:space="preserve">
</t>
        </r>
      </text>
    </comment>
    <comment ref="IB377" authorId="0">
      <text>
        <r>
          <rPr>
            <b/>
            <sz val="8"/>
            <color indexed="81"/>
            <rFont val="Tahoma"/>
            <family val="2"/>
          </rPr>
          <t>Kurt Schuler:</t>
        </r>
        <r>
          <rPr>
            <sz val="8"/>
            <color indexed="81"/>
            <rFont val="Tahoma"/>
            <family val="2"/>
          </rPr>
          <t xml:space="preserve"> Nominal
</t>
        </r>
      </text>
    </comment>
    <comment ref="DS378" authorId="0">
      <text>
        <r>
          <rPr>
            <b/>
            <sz val="8"/>
            <color indexed="81"/>
            <rFont val="Tahoma"/>
            <family val="2"/>
          </rPr>
          <t>Kurt Schuler:</t>
        </r>
        <r>
          <rPr>
            <sz val="8"/>
            <color indexed="81"/>
            <rFont val="Tahoma"/>
            <family val="2"/>
          </rPr>
          <t xml:space="preserve"> Calculated from premium over official rate (zero).</t>
        </r>
      </text>
    </comment>
    <comment ref="DS379" authorId="0">
      <text>
        <r>
          <rPr>
            <b/>
            <sz val="8"/>
            <color indexed="81"/>
            <rFont val="Tahoma"/>
            <family val="2"/>
          </rPr>
          <t>Kurt Schuler:</t>
        </r>
        <r>
          <rPr>
            <sz val="8"/>
            <color indexed="81"/>
            <rFont val="Tahoma"/>
            <family val="2"/>
          </rPr>
          <t xml:space="preserve"> Calculated from premium over official rate (zero).</t>
        </r>
      </text>
    </comment>
    <comment ref="DS380" authorId="0">
      <text>
        <r>
          <rPr>
            <b/>
            <sz val="8"/>
            <color indexed="81"/>
            <rFont val="Tahoma"/>
            <family val="2"/>
          </rPr>
          <t>Kurt Schuler:</t>
        </r>
        <r>
          <rPr>
            <sz val="8"/>
            <color indexed="81"/>
            <rFont val="Tahoma"/>
            <family val="2"/>
          </rPr>
          <t xml:space="preserve"> Calculated from premium over official rate (zero).</t>
        </r>
      </text>
    </comment>
    <comment ref="DS381" authorId="0">
      <text>
        <r>
          <rPr>
            <b/>
            <sz val="8"/>
            <color indexed="81"/>
            <rFont val="Tahoma"/>
            <family val="2"/>
          </rPr>
          <t>Kurt Schuler:</t>
        </r>
        <r>
          <rPr>
            <sz val="8"/>
            <color indexed="81"/>
            <rFont val="Tahoma"/>
            <family val="2"/>
          </rPr>
          <t xml:space="preserve"> Calculated from premium over official rate (zero).</t>
        </r>
      </text>
    </comment>
    <comment ref="DS382" authorId="0">
      <text>
        <r>
          <rPr>
            <b/>
            <sz val="8"/>
            <color indexed="81"/>
            <rFont val="Tahoma"/>
            <family val="2"/>
          </rPr>
          <t>Kurt Schuler:</t>
        </r>
        <r>
          <rPr>
            <sz val="8"/>
            <color indexed="81"/>
            <rFont val="Tahoma"/>
            <family val="2"/>
          </rPr>
          <t xml:space="preserve"> Calculated from premium over official rate (zero).</t>
        </r>
      </text>
    </comment>
    <comment ref="DS383" authorId="0">
      <text>
        <r>
          <rPr>
            <b/>
            <sz val="8"/>
            <color indexed="81"/>
            <rFont val="Tahoma"/>
            <family val="2"/>
          </rPr>
          <t>Kurt Schuler:</t>
        </r>
        <r>
          <rPr>
            <sz val="8"/>
            <color indexed="81"/>
            <rFont val="Tahoma"/>
            <family val="2"/>
          </rPr>
          <t xml:space="preserve"> Calculated from premium over official rate (zero).</t>
        </r>
      </text>
    </comment>
    <comment ref="DS384" authorId="0">
      <text>
        <r>
          <rPr>
            <b/>
            <sz val="8"/>
            <color indexed="81"/>
            <rFont val="Tahoma"/>
            <family val="2"/>
          </rPr>
          <t>Kurt Schuler:</t>
        </r>
        <r>
          <rPr>
            <sz val="8"/>
            <color indexed="81"/>
            <rFont val="Tahoma"/>
            <family val="2"/>
          </rPr>
          <t xml:space="preserve"> Calculated from premium over official rate (zero).</t>
        </r>
      </text>
    </comment>
    <comment ref="DS385" authorId="0">
      <text>
        <r>
          <rPr>
            <b/>
            <sz val="8"/>
            <color indexed="81"/>
            <rFont val="Tahoma"/>
            <family val="2"/>
          </rPr>
          <t>Kurt Schuler:</t>
        </r>
        <r>
          <rPr>
            <sz val="8"/>
            <color indexed="81"/>
            <rFont val="Tahoma"/>
            <family val="2"/>
          </rPr>
          <t xml:space="preserve"> Calculated from premium over official rate (zero).</t>
        </r>
      </text>
    </comment>
    <comment ref="C386" authorId="0">
      <text>
        <r>
          <rPr>
            <b/>
            <sz val="8"/>
            <color indexed="81"/>
            <rFont val="Tahoma"/>
            <family val="2"/>
          </rPr>
          <t xml:space="preserve">Kurt Schuler: </t>
        </r>
        <r>
          <rPr>
            <sz val="8"/>
            <color indexed="81"/>
            <rFont val="Tahoma"/>
            <family val="2"/>
          </rPr>
          <t>Nominal</t>
        </r>
      </text>
    </comment>
    <comment ref="Q386" authorId="0">
      <text>
        <r>
          <rPr>
            <b/>
            <sz val="8"/>
            <color indexed="81"/>
            <rFont val="Tahoma"/>
            <family val="2"/>
          </rPr>
          <t>Kurt Schuler:</t>
        </r>
        <r>
          <rPr>
            <sz val="8"/>
            <color indexed="81"/>
            <rFont val="Tahoma"/>
            <family val="2"/>
          </rPr>
          <t xml:space="preserve"> Official rate; no black market existed.</t>
        </r>
        <r>
          <rPr>
            <sz val="8"/>
            <color indexed="81"/>
            <rFont val="Tahoma"/>
            <family val="2"/>
          </rPr>
          <t xml:space="preserve">
</t>
        </r>
      </text>
    </comment>
    <comment ref="CP386"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DS386" authorId="0">
      <text>
        <r>
          <rPr>
            <b/>
            <sz val="8"/>
            <color indexed="81"/>
            <rFont val="Tahoma"/>
            <family val="2"/>
          </rPr>
          <t>Kurt Schuler:</t>
        </r>
        <r>
          <rPr>
            <sz val="8"/>
            <color indexed="81"/>
            <rFont val="Tahoma"/>
            <family val="2"/>
          </rPr>
          <t xml:space="preserve"> Calculated from premium over official rate (zero).</t>
        </r>
      </text>
    </comment>
    <comment ref="EO386" authorId="0">
      <text>
        <r>
          <rPr>
            <b/>
            <sz val="8"/>
            <color indexed="81"/>
            <rFont val="Tahoma"/>
            <family val="2"/>
          </rPr>
          <t>Kurt Schuler:</t>
        </r>
        <r>
          <rPr>
            <sz val="8"/>
            <color indexed="81"/>
            <rFont val="Tahoma"/>
            <family val="2"/>
          </rPr>
          <t xml:space="preserve"> Nominal
</t>
        </r>
      </text>
    </comment>
    <comment ref="DS387" authorId="0">
      <text>
        <r>
          <rPr>
            <b/>
            <sz val="8"/>
            <color indexed="81"/>
            <rFont val="Tahoma"/>
            <family val="2"/>
          </rPr>
          <t>Kurt Schuler:</t>
        </r>
        <r>
          <rPr>
            <sz val="8"/>
            <color indexed="81"/>
            <rFont val="Tahoma"/>
            <family val="2"/>
          </rPr>
          <t xml:space="preserve"> Calculated from premium over official rate (zero).</t>
        </r>
      </text>
    </comment>
    <comment ref="DS388" authorId="0">
      <text>
        <r>
          <rPr>
            <b/>
            <sz val="8"/>
            <color indexed="81"/>
            <rFont val="Tahoma"/>
            <family val="2"/>
          </rPr>
          <t>Kurt Schuler:</t>
        </r>
        <r>
          <rPr>
            <sz val="8"/>
            <color indexed="81"/>
            <rFont val="Tahoma"/>
            <family val="2"/>
          </rPr>
          <t xml:space="preserve"> Calculated from premium over official rate (zero).</t>
        </r>
      </text>
    </comment>
    <comment ref="GV388"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Q389" authorId="0">
      <text>
        <r>
          <rPr>
            <b/>
            <sz val="8"/>
            <color indexed="81"/>
            <rFont val="Tahoma"/>
            <family val="2"/>
          </rPr>
          <t>Kurt Schuler:</t>
        </r>
        <r>
          <rPr>
            <sz val="8"/>
            <color indexed="81"/>
            <rFont val="Tahoma"/>
            <family val="2"/>
          </rPr>
          <t xml:space="preserve"> "Early 1978"; this is a guess about the month</t>
        </r>
        <r>
          <rPr>
            <sz val="8"/>
            <color indexed="81"/>
            <rFont val="Tahoma"/>
            <family val="2"/>
          </rPr>
          <t xml:space="preserve">
</t>
        </r>
      </text>
    </comment>
    <comment ref="DS389" authorId="0">
      <text>
        <r>
          <rPr>
            <b/>
            <sz val="8"/>
            <color indexed="81"/>
            <rFont val="Tahoma"/>
            <family val="2"/>
          </rPr>
          <t>Kurt Schuler:</t>
        </r>
        <r>
          <rPr>
            <sz val="8"/>
            <color indexed="81"/>
            <rFont val="Tahoma"/>
            <family val="2"/>
          </rPr>
          <t xml:space="preserve"> Calculated from premium over official rate (zero).</t>
        </r>
      </text>
    </comment>
    <comment ref="GV389"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B390" authorId="1">
      <text>
        <r>
          <rPr>
            <b/>
            <sz val="8"/>
            <color indexed="81"/>
            <rFont val="Tahoma"/>
            <family val="2"/>
          </rPr>
          <t>daouda sembene:</t>
        </r>
        <r>
          <rPr>
            <sz val="8"/>
            <color indexed="81"/>
            <rFont val="Tahoma"/>
            <family val="2"/>
          </rPr>
          <t xml:space="preserve">
nominal</t>
        </r>
      </text>
    </comment>
    <comment ref="DS390" authorId="0">
      <text>
        <r>
          <rPr>
            <b/>
            <sz val="8"/>
            <color indexed="81"/>
            <rFont val="Tahoma"/>
            <family val="2"/>
          </rPr>
          <t>Kurt Schuler:</t>
        </r>
        <r>
          <rPr>
            <sz val="8"/>
            <color indexed="81"/>
            <rFont val="Tahoma"/>
            <family val="2"/>
          </rPr>
          <t xml:space="preserve"> Calculated from premium over official rate (zero).</t>
        </r>
      </text>
    </comment>
    <comment ref="GV390" authorId="0">
      <text>
        <r>
          <rPr>
            <b/>
            <sz val="8"/>
            <color indexed="81"/>
            <rFont val="Tahoma"/>
            <family val="2"/>
          </rPr>
          <t>Kurt Schuler:</t>
        </r>
        <r>
          <rPr>
            <sz val="8"/>
            <color indexed="81"/>
            <rFont val="Tahoma"/>
            <family val="2"/>
          </rPr>
          <t xml:space="preserve"> Nominal
</t>
        </r>
      </text>
    </comment>
    <comment ref="DS391" authorId="0">
      <text>
        <r>
          <rPr>
            <b/>
            <sz val="8"/>
            <color indexed="81"/>
            <rFont val="Tahoma"/>
            <family val="2"/>
          </rPr>
          <t>Kurt Schuler:</t>
        </r>
        <r>
          <rPr>
            <sz val="8"/>
            <color indexed="81"/>
            <rFont val="Tahoma"/>
            <family val="2"/>
          </rPr>
          <t xml:space="preserve"> Calculated from premium over official rate (zero).</t>
        </r>
      </text>
    </comment>
    <comment ref="IB391" authorId="1">
      <text>
        <r>
          <rPr>
            <b/>
            <sz val="8"/>
            <color indexed="81"/>
            <rFont val="Tahoma"/>
            <family val="2"/>
          </rPr>
          <t>daouda sembene:</t>
        </r>
        <r>
          <rPr>
            <sz val="8"/>
            <color indexed="81"/>
            <rFont val="Tahoma"/>
            <family val="2"/>
          </rPr>
          <t xml:space="preserve">
Introduction of new currency: 0.8South Viet Nam Dong=1D</t>
        </r>
      </text>
    </comment>
    <comment ref="DS392" authorId="0">
      <text>
        <r>
          <rPr>
            <b/>
            <sz val="8"/>
            <color indexed="81"/>
            <rFont val="Tahoma"/>
            <family val="2"/>
          </rPr>
          <t>Kurt Schuler:</t>
        </r>
        <r>
          <rPr>
            <sz val="8"/>
            <color indexed="81"/>
            <rFont val="Tahoma"/>
            <family val="2"/>
          </rPr>
          <t xml:space="preserve"> Calculated from premium over official rate (zero).</t>
        </r>
      </text>
    </comment>
    <comment ref="DS393" authorId="0">
      <text>
        <r>
          <rPr>
            <b/>
            <sz val="8"/>
            <color indexed="81"/>
            <rFont val="Tahoma"/>
            <family val="2"/>
          </rPr>
          <t>Kurt Schuler:</t>
        </r>
        <r>
          <rPr>
            <sz val="8"/>
            <color indexed="81"/>
            <rFont val="Tahoma"/>
            <family val="2"/>
          </rPr>
          <t xml:space="preserve"> Calculated from premium over official rate (zero).</t>
        </r>
      </text>
    </comment>
    <comment ref="DS394" authorId="0">
      <text>
        <r>
          <rPr>
            <b/>
            <sz val="8"/>
            <color indexed="81"/>
            <rFont val="Tahoma"/>
            <family val="2"/>
          </rPr>
          <t>Kurt Schuler:</t>
        </r>
        <r>
          <rPr>
            <sz val="8"/>
            <color indexed="81"/>
            <rFont val="Tahoma"/>
            <family val="2"/>
          </rPr>
          <t xml:space="preserve"> Calculated from premium over official rate (zero).</t>
        </r>
      </text>
    </comment>
    <comment ref="DS395" authorId="0">
      <text>
        <r>
          <rPr>
            <b/>
            <sz val="8"/>
            <color indexed="81"/>
            <rFont val="Tahoma"/>
            <family val="2"/>
          </rPr>
          <t>Kurt Schuler:</t>
        </r>
        <r>
          <rPr>
            <sz val="8"/>
            <color indexed="81"/>
            <rFont val="Tahoma"/>
            <family val="2"/>
          </rPr>
          <t xml:space="preserve"> Calculated from premium over official rate (zero).</t>
        </r>
      </text>
    </comment>
    <comment ref="DS396" authorId="0">
      <text>
        <r>
          <rPr>
            <b/>
            <sz val="8"/>
            <color indexed="81"/>
            <rFont val="Tahoma"/>
            <family val="2"/>
          </rPr>
          <t>Kurt Schuler:</t>
        </r>
        <r>
          <rPr>
            <sz val="8"/>
            <color indexed="81"/>
            <rFont val="Tahoma"/>
            <family val="2"/>
          </rPr>
          <t xml:space="preserve"> Calculated from premium over official rate (zero).</t>
        </r>
      </text>
    </comment>
    <comment ref="DS397" authorId="0">
      <text>
        <r>
          <rPr>
            <b/>
            <sz val="8"/>
            <color indexed="81"/>
            <rFont val="Tahoma"/>
            <family val="2"/>
          </rPr>
          <t>Kurt Schuler:</t>
        </r>
        <r>
          <rPr>
            <sz val="8"/>
            <color indexed="81"/>
            <rFont val="Tahoma"/>
            <family val="2"/>
          </rPr>
          <t xml:space="preserve"> Calculated from premium over official rate (zero).</t>
        </r>
      </text>
    </comment>
    <comment ref="C398" authorId="0">
      <text>
        <r>
          <rPr>
            <b/>
            <sz val="8"/>
            <color indexed="81"/>
            <rFont val="Tahoma"/>
            <family val="2"/>
          </rPr>
          <t xml:space="preserve">Kurt Schuler: </t>
        </r>
        <r>
          <rPr>
            <sz val="8"/>
            <color indexed="81"/>
            <rFont val="Tahoma"/>
            <family val="2"/>
          </rPr>
          <t>Nominal</t>
        </r>
      </text>
    </comment>
    <comment ref="Q398" authorId="0">
      <text>
        <r>
          <rPr>
            <b/>
            <sz val="8"/>
            <color indexed="81"/>
            <rFont val="Tahoma"/>
            <family val="2"/>
          </rPr>
          <t>Kurt Schuler:</t>
        </r>
        <r>
          <rPr>
            <sz val="8"/>
            <color indexed="81"/>
            <rFont val="Tahoma"/>
            <family val="2"/>
          </rPr>
          <t xml:space="preserve"> Effective rate; no black market existed.</t>
        </r>
        <r>
          <rPr>
            <sz val="8"/>
            <color indexed="81"/>
            <rFont val="Tahoma"/>
            <family val="2"/>
          </rPr>
          <t xml:space="preserve">
</t>
        </r>
      </text>
    </comment>
    <comment ref="CP398"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DS398" authorId="0">
      <text>
        <r>
          <rPr>
            <b/>
            <sz val="8"/>
            <color indexed="81"/>
            <rFont val="Tahoma"/>
            <family val="2"/>
          </rPr>
          <t>Kurt Schuler:</t>
        </r>
        <r>
          <rPr>
            <sz val="8"/>
            <color indexed="81"/>
            <rFont val="Tahoma"/>
            <family val="2"/>
          </rPr>
          <t xml:space="preserve"> Calculated from premium over official rate (zero).</t>
        </r>
      </text>
    </comment>
    <comment ref="EO398" authorId="0">
      <text>
        <r>
          <rPr>
            <b/>
            <sz val="8"/>
            <color indexed="81"/>
            <rFont val="Tahoma"/>
            <family val="2"/>
          </rPr>
          <t>Kurt Schuler:</t>
        </r>
        <r>
          <rPr>
            <sz val="8"/>
            <color indexed="81"/>
            <rFont val="Tahoma"/>
            <family val="2"/>
          </rPr>
          <t xml:space="preserve"> Nominal
</t>
        </r>
      </text>
    </comment>
    <comment ref="DS399" authorId="0">
      <text>
        <r>
          <rPr>
            <b/>
            <sz val="8"/>
            <color indexed="81"/>
            <rFont val="Tahoma"/>
            <family val="2"/>
          </rPr>
          <t>Kurt Schuler:</t>
        </r>
        <r>
          <rPr>
            <sz val="8"/>
            <color indexed="81"/>
            <rFont val="Tahoma"/>
            <family val="2"/>
          </rPr>
          <t xml:space="preserve"> Calculated from premium over official rate (zero).</t>
        </r>
      </text>
    </comment>
    <comment ref="DS400" authorId="0">
      <text>
        <r>
          <rPr>
            <b/>
            <sz val="8"/>
            <color indexed="81"/>
            <rFont val="Tahoma"/>
            <family val="2"/>
          </rPr>
          <t>Kurt Schuler:</t>
        </r>
        <r>
          <rPr>
            <sz val="8"/>
            <color indexed="81"/>
            <rFont val="Tahoma"/>
            <family val="2"/>
          </rPr>
          <t xml:space="preserve"> Calculated from premium over official rate (zero).</t>
        </r>
      </text>
    </comment>
    <comment ref="DS401" authorId="0">
      <text>
        <r>
          <rPr>
            <b/>
            <sz val="8"/>
            <color indexed="81"/>
            <rFont val="Tahoma"/>
            <family val="2"/>
          </rPr>
          <t>Kurt Schuler:</t>
        </r>
        <r>
          <rPr>
            <sz val="8"/>
            <color indexed="81"/>
            <rFont val="Tahoma"/>
            <family val="2"/>
          </rPr>
          <t xml:space="preserve"> Calculated from premium over official rate (zero).</t>
        </r>
      </text>
    </comment>
    <comment ref="DS402" authorId="0">
      <text>
        <r>
          <rPr>
            <b/>
            <sz val="8"/>
            <color indexed="81"/>
            <rFont val="Tahoma"/>
            <family val="2"/>
          </rPr>
          <t>Kurt Schuler:</t>
        </r>
        <r>
          <rPr>
            <sz val="8"/>
            <color indexed="81"/>
            <rFont val="Tahoma"/>
            <family val="2"/>
          </rPr>
          <t xml:space="preserve"> Calculated from premium over official rate (zero).</t>
        </r>
      </text>
    </comment>
    <comment ref="DS403" authorId="0">
      <text>
        <r>
          <rPr>
            <b/>
            <sz val="8"/>
            <color indexed="81"/>
            <rFont val="Tahoma"/>
            <family val="2"/>
          </rPr>
          <t>Kurt Schuler:</t>
        </r>
        <r>
          <rPr>
            <sz val="8"/>
            <color indexed="81"/>
            <rFont val="Tahoma"/>
            <family val="2"/>
          </rPr>
          <t xml:space="preserve"> Calculated from premium over official rate (zero).</t>
        </r>
      </text>
    </comment>
    <comment ref="C404" authorId="0">
      <text>
        <r>
          <rPr>
            <b/>
            <sz val="8"/>
            <color indexed="81"/>
            <rFont val="Tahoma"/>
            <family val="2"/>
          </rPr>
          <t xml:space="preserve">Kurt Schuler: </t>
        </r>
        <r>
          <rPr>
            <sz val="8"/>
            <color indexed="81"/>
            <rFont val="Tahoma"/>
            <family val="2"/>
          </rPr>
          <t>Nominal</t>
        </r>
      </text>
    </comment>
    <comment ref="AM404"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BY404"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French Polynesia. I have copied the data for New Caledonia, which they do list and which was part of the CFP franc area with French Polyneisia and Wallis and Futuna.</t>
        </r>
        <r>
          <rPr>
            <sz val="8"/>
            <color indexed="81"/>
            <rFont val="Tahoma"/>
            <family val="2"/>
          </rPr>
          <t xml:space="preserve">
</t>
        </r>
      </text>
    </comment>
    <comment ref="CN404"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DS404" authorId="0">
      <text>
        <r>
          <rPr>
            <b/>
            <sz val="8"/>
            <color indexed="81"/>
            <rFont val="Tahoma"/>
            <family val="2"/>
          </rPr>
          <t>Kurt Schuler:</t>
        </r>
        <r>
          <rPr>
            <sz val="8"/>
            <color indexed="81"/>
            <rFont val="Tahoma"/>
            <family val="2"/>
          </rPr>
          <t xml:space="preserve"> Calculated from premium over official rate (zero).</t>
        </r>
      </text>
    </comment>
    <comment ref="EO404" authorId="0">
      <text>
        <r>
          <rPr>
            <b/>
            <sz val="8"/>
            <color indexed="81"/>
            <rFont val="Tahoma"/>
            <family val="2"/>
          </rPr>
          <t>Kurt Schuler:</t>
        </r>
        <r>
          <rPr>
            <sz val="8"/>
            <color indexed="81"/>
            <rFont val="Tahoma"/>
            <family val="2"/>
          </rPr>
          <t xml:space="preserve"> Nominal
</t>
        </r>
      </text>
    </comment>
    <comment ref="GG404"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HY404" authorId="0">
      <text>
        <r>
          <rPr>
            <b/>
            <sz val="8"/>
            <color indexed="81"/>
            <rFont val="Tahoma"/>
            <family val="2"/>
          </rPr>
          <t>Kurt Schuler:</t>
        </r>
        <r>
          <rPr>
            <sz val="8"/>
            <color indexed="81"/>
            <rFont val="Tahoma"/>
            <family val="2"/>
          </rPr>
          <t xml:space="preserve"> New Hebrides franc; Australian dollar also circulated as legal tender.
</t>
        </r>
      </text>
    </comment>
    <comment ref="ID404"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Wallis and Futuna. I have copied the data for New Caledonia, which they do list and which was part of the CFP franc area with French Polyneisia and Wallis and Futuna.</t>
        </r>
        <r>
          <rPr>
            <sz val="8"/>
            <color indexed="81"/>
            <rFont val="Tahoma"/>
            <family val="2"/>
          </rPr>
          <t xml:space="preserve">
</t>
        </r>
      </text>
    </comment>
    <comment ref="DS405" authorId="0">
      <text>
        <r>
          <rPr>
            <b/>
            <sz val="8"/>
            <color indexed="81"/>
            <rFont val="Tahoma"/>
            <family val="2"/>
          </rPr>
          <t>Kurt Schuler:</t>
        </r>
        <r>
          <rPr>
            <sz val="8"/>
            <color indexed="81"/>
            <rFont val="Tahoma"/>
            <family val="2"/>
          </rPr>
          <t xml:space="preserve"> Calculated from premium over official rate (zero).</t>
        </r>
      </text>
    </comment>
    <comment ref="DS406" authorId="0">
      <text>
        <r>
          <rPr>
            <b/>
            <sz val="8"/>
            <color indexed="81"/>
            <rFont val="Tahoma"/>
            <family val="2"/>
          </rPr>
          <t>Kurt Schuler:</t>
        </r>
        <r>
          <rPr>
            <sz val="8"/>
            <color indexed="81"/>
            <rFont val="Tahoma"/>
            <family val="2"/>
          </rPr>
          <t xml:space="preserve"> Calculated from premium over official rate (zero).</t>
        </r>
      </text>
    </comment>
    <comment ref="DS407" authorId="0">
      <text>
        <r>
          <rPr>
            <b/>
            <sz val="8"/>
            <color indexed="81"/>
            <rFont val="Tahoma"/>
            <family val="2"/>
          </rPr>
          <t>Kurt Schuler:</t>
        </r>
        <r>
          <rPr>
            <sz val="8"/>
            <color indexed="81"/>
            <rFont val="Tahoma"/>
            <family val="2"/>
          </rPr>
          <t xml:space="preserve"> Calculated from premium over official rate (zero).</t>
        </r>
      </text>
    </comment>
    <comment ref="DS408" authorId="0">
      <text>
        <r>
          <rPr>
            <b/>
            <sz val="8"/>
            <color indexed="81"/>
            <rFont val="Tahoma"/>
            <family val="2"/>
          </rPr>
          <t>Kurt Schuler:</t>
        </r>
        <r>
          <rPr>
            <sz val="8"/>
            <color indexed="81"/>
            <rFont val="Tahoma"/>
            <family val="2"/>
          </rPr>
          <t xml:space="preserve"> Calculated from premium over official rate (zero).</t>
        </r>
      </text>
    </comment>
    <comment ref="DS409" authorId="0">
      <text>
        <r>
          <rPr>
            <b/>
            <sz val="8"/>
            <color indexed="81"/>
            <rFont val="Tahoma"/>
            <family val="2"/>
          </rPr>
          <t>Kurt Schuler:</t>
        </r>
        <r>
          <rPr>
            <sz val="8"/>
            <color indexed="81"/>
            <rFont val="Tahoma"/>
            <family val="2"/>
          </rPr>
          <t xml:space="preserve"> Calculated from premium over official rate (zero).</t>
        </r>
      </text>
    </comment>
    <comment ref="B410" authorId="1">
      <text>
        <r>
          <rPr>
            <b/>
            <sz val="8"/>
            <color indexed="81"/>
            <rFont val="Tahoma"/>
            <family val="2"/>
          </rPr>
          <t>daouda sembene:</t>
        </r>
        <r>
          <rPr>
            <sz val="8"/>
            <color indexed="81"/>
            <rFont val="Tahoma"/>
            <family val="2"/>
          </rPr>
          <t xml:space="preserve">
nominal</t>
        </r>
      </text>
    </comment>
    <comment ref="C410" authorId="0">
      <text>
        <r>
          <rPr>
            <b/>
            <sz val="8"/>
            <color indexed="81"/>
            <rFont val="Tahoma"/>
            <family val="2"/>
          </rPr>
          <t xml:space="preserve">Kurt Schuler: </t>
        </r>
        <r>
          <rPr>
            <sz val="8"/>
            <color indexed="81"/>
            <rFont val="Tahoma"/>
            <family val="2"/>
          </rPr>
          <t>Nominal</t>
        </r>
      </text>
    </comment>
    <comment ref="Q410" authorId="0">
      <text>
        <r>
          <rPr>
            <b/>
            <sz val="8"/>
            <color indexed="81"/>
            <rFont val="Tahoma"/>
            <family val="2"/>
          </rPr>
          <t>Kurt Schuler:</t>
        </r>
        <r>
          <rPr>
            <sz val="8"/>
            <color indexed="81"/>
            <rFont val="Tahoma"/>
            <family val="2"/>
          </rPr>
          <t xml:space="preserve"> Effective rate; no black market existed.</t>
        </r>
        <r>
          <rPr>
            <sz val="8"/>
            <color indexed="81"/>
            <rFont val="Tahoma"/>
            <family val="2"/>
          </rPr>
          <t xml:space="preserve">
</t>
        </r>
      </text>
    </comment>
    <comment ref="CP410"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DJ410" authorId="0">
      <text>
        <r>
          <rPr>
            <b/>
            <sz val="8"/>
            <color indexed="81"/>
            <rFont val="Tahoma"/>
            <family val="2"/>
          </rPr>
          <t>Kurt Schuler:</t>
        </r>
        <r>
          <rPr>
            <sz val="8"/>
            <color indexed="81"/>
            <rFont val="Tahoma"/>
            <family val="2"/>
          </rPr>
          <t xml:space="preserve"> Nominal
</t>
        </r>
      </text>
    </comment>
    <comment ref="DS410" authorId="0">
      <text>
        <r>
          <rPr>
            <b/>
            <sz val="8"/>
            <color indexed="81"/>
            <rFont val="Tahoma"/>
            <family val="2"/>
          </rPr>
          <t>Kurt Schuler:</t>
        </r>
        <r>
          <rPr>
            <sz val="8"/>
            <color indexed="81"/>
            <rFont val="Tahoma"/>
            <family val="2"/>
          </rPr>
          <t xml:space="preserve"> Calculated from premium over official rate (zero).</t>
        </r>
      </text>
    </comment>
    <comment ref="EO410" authorId="0">
      <text>
        <r>
          <rPr>
            <b/>
            <sz val="8"/>
            <color indexed="81"/>
            <rFont val="Tahoma"/>
            <family val="2"/>
          </rPr>
          <t>Kurt Schuler:</t>
        </r>
        <r>
          <rPr>
            <sz val="8"/>
            <color indexed="81"/>
            <rFont val="Tahoma"/>
            <family val="2"/>
          </rPr>
          <t xml:space="preserve"> Nominal
</t>
        </r>
      </text>
    </comment>
    <comment ref="FX410" authorId="1">
      <text>
        <r>
          <rPr>
            <b/>
            <sz val="8"/>
            <color indexed="81"/>
            <rFont val="Tahoma"/>
            <family val="2"/>
          </rPr>
          <t>daouda sembene:</t>
        </r>
        <r>
          <rPr>
            <sz val="8"/>
            <color indexed="81"/>
            <rFont val="Tahoma"/>
            <family val="2"/>
          </rPr>
          <t xml:space="preserve">
Nominal</t>
        </r>
      </text>
    </comment>
    <comment ref="DS411" authorId="0">
      <text>
        <r>
          <rPr>
            <b/>
            <sz val="8"/>
            <color indexed="81"/>
            <rFont val="Tahoma"/>
            <family val="2"/>
          </rPr>
          <t>Kurt Schuler:</t>
        </r>
        <r>
          <rPr>
            <sz val="8"/>
            <color indexed="81"/>
            <rFont val="Tahoma"/>
            <family val="2"/>
          </rPr>
          <t xml:space="preserve"> Calculated from premium over official rate (zero).</t>
        </r>
      </text>
    </comment>
    <comment ref="DS412" authorId="0">
      <text>
        <r>
          <rPr>
            <b/>
            <sz val="8"/>
            <color indexed="81"/>
            <rFont val="Tahoma"/>
            <family val="2"/>
          </rPr>
          <t>Kurt Schuler:</t>
        </r>
        <r>
          <rPr>
            <sz val="8"/>
            <color indexed="81"/>
            <rFont val="Tahoma"/>
            <family val="2"/>
          </rPr>
          <t xml:space="preserve"> Calculated from premium over official rate (zero).</t>
        </r>
      </text>
    </comment>
    <comment ref="DS413" authorId="0">
      <text>
        <r>
          <rPr>
            <b/>
            <sz val="8"/>
            <color indexed="81"/>
            <rFont val="Tahoma"/>
            <family val="2"/>
          </rPr>
          <t>Kurt Schuler:</t>
        </r>
        <r>
          <rPr>
            <sz val="8"/>
            <color indexed="81"/>
            <rFont val="Tahoma"/>
            <family val="2"/>
          </rPr>
          <t xml:space="preserve"> Calculated from premium over official rate (zero).</t>
        </r>
      </text>
    </comment>
    <comment ref="DS414" authorId="0">
      <text>
        <r>
          <rPr>
            <b/>
            <sz val="8"/>
            <color indexed="81"/>
            <rFont val="Tahoma"/>
            <family val="2"/>
          </rPr>
          <t>Kurt Schuler:</t>
        </r>
        <r>
          <rPr>
            <sz val="8"/>
            <color indexed="81"/>
            <rFont val="Tahoma"/>
            <family val="2"/>
          </rPr>
          <t xml:space="preserve"> Calculated from premium over official rate (zero).</t>
        </r>
      </text>
    </comment>
    <comment ref="DS415" authorId="0">
      <text>
        <r>
          <rPr>
            <b/>
            <sz val="8"/>
            <color indexed="81"/>
            <rFont val="Tahoma"/>
            <family val="2"/>
          </rPr>
          <t>Kurt Schuler:</t>
        </r>
        <r>
          <rPr>
            <sz val="8"/>
            <color indexed="81"/>
            <rFont val="Tahoma"/>
            <family val="2"/>
          </rPr>
          <t xml:space="preserve"> Calculated from premium over official rate (zero).</t>
        </r>
      </text>
    </comment>
    <comment ref="DS416" authorId="0">
      <text>
        <r>
          <rPr>
            <b/>
            <sz val="8"/>
            <color indexed="81"/>
            <rFont val="Tahoma"/>
            <family val="2"/>
          </rPr>
          <t>Kurt Schuler:</t>
        </r>
        <r>
          <rPr>
            <sz val="8"/>
            <color indexed="81"/>
            <rFont val="Tahoma"/>
            <family val="2"/>
          </rPr>
          <t xml:space="preserve"> Calculated from premium over official rate (zero).</t>
        </r>
      </text>
    </comment>
    <comment ref="DS417" authorId="0">
      <text>
        <r>
          <rPr>
            <b/>
            <sz val="8"/>
            <color indexed="81"/>
            <rFont val="Tahoma"/>
            <family val="2"/>
          </rPr>
          <t>Kurt Schuler:</t>
        </r>
        <r>
          <rPr>
            <sz val="8"/>
            <color indexed="81"/>
            <rFont val="Tahoma"/>
            <family val="2"/>
          </rPr>
          <t xml:space="preserve"> Calculated from premium over official rate (zero).</t>
        </r>
      </text>
    </comment>
    <comment ref="DS418" authorId="0">
      <text>
        <r>
          <rPr>
            <b/>
            <sz val="8"/>
            <color indexed="81"/>
            <rFont val="Tahoma"/>
            <family val="2"/>
          </rPr>
          <t>Kurt Schuler:</t>
        </r>
        <r>
          <rPr>
            <sz val="8"/>
            <color indexed="81"/>
            <rFont val="Tahoma"/>
            <family val="2"/>
          </rPr>
          <t xml:space="preserve"> Calculated from premium over official rate (zero).</t>
        </r>
      </text>
    </comment>
    <comment ref="DS419" authorId="0">
      <text>
        <r>
          <rPr>
            <b/>
            <sz val="8"/>
            <color indexed="81"/>
            <rFont val="Tahoma"/>
            <family val="2"/>
          </rPr>
          <t>Kurt Schuler:</t>
        </r>
        <r>
          <rPr>
            <sz val="8"/>
            <color indexed="81"/>
            <rFont val="Tahoma"/>
            <family val="2"/>
          </rPr>
          <t xml:space="preserve"> Calculated from premium over official rate (zero).</t>
        </r>
      </text>
    </comment>
    <comment ref="DS420" authorId="0">
      <text>
        <r>
          <rPr>
            <b/>
            <sz val="8"/>
            <color indexed="81"/>
            <rFont val="Tahoma"/>
            <family val="2"/>
          </rPr>
          <t>Kurt Schuler:</t>
        </r>
        <r>
          <rPr>
            <sz val="8"/>
            <color indexed="81"/>
            <rFont val="Tahoma"/>
            <family val="2"/>
          </rPr>
          <t xml:space="preserve"> Calculated from premium over official rate (zero).</t>
        </r>
      </text>
    </comment>
    <comment ref="DS421" authorId="0">
      <text>
        <r>
          <rPr>
            <b/>
            <sz val="8"/>
            <color indexed="81"/>
            <rFont val="Tahoma"/>
            <family val="2"/>
          </rPr>
          <t>Kurt Schuler:</t>
        </r>
        <r>
          <rPr>
            <sz val="8"/>
            <color indexed="81"/>
            <rFont val="Tahoma"/>
            <family val="2"/>
          </rPr>
          <t xml:space="preserve"> Calculated from premium over official rate (zero).</t>
        </r>
      </text>
    </comment>
    <comment ref="C422" authorId="0">
      <text>
        <r>
          <rPr>
            <b/>
            <sz val="8"/>
            <color indexed="81"/>
            <rFont val="Tahoma"/>
            <family val="2"/>
          </rPr>
          <t xml:space="preserve">Kurt Schuler: </t>
        </r>
        <r>
          <rPr>
            <sz val="8"/>
            <color indexed="81"/>
            <rFont val="Tahoma"/>
            <family val="2"/>
          </rPr>
          <t>Nominal</t>
        </r>
      </text>
    </comment>
    <comment ref="Q422" authorId="0">
      <text>
        <r>
          <rPr>
            <b/>
            <sz val="8"/>
            <color indexed="81"/>
            <rFont val="Tahoma"/>
            <family val="2"/>
          </rPr>
          <t>Kurt Schuler:</t>
        </r>
        <r>
          <rPr>
            <sz val="8"/>
            <color indexed="81"/>
            <rFont val="Tahoma"/>
            <family val="2"/>
          </rPr>
          <t xml:space="preserve"> Effective rate; no black market existed.</t>
        </r>
        <r>
          <rPr>
            <sz val="8"/>
            <color indexed="81"/>
            <rFont val="Tahoma"/>
            <family val="2"/>
          </rPr>
          <t xml:space="preserve">
</t>
        </r>
      </text>
    </comment>
    <comment ref="CP422"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DR422" authorId="0">
      <text>
        <r>
          <rPr>
            <b/>
            <sz val="8"/>
            <color indexed="81"/>
            <rFont val="Tahoma"/>
            <family val="2"/>
          </rPr>
          <t>Kurt Schuler:</t>
        </r>
        <r>
          <rPr>
            <sz val="8"/>
            <color indexed="81"/>
            <rFont val="Tahoma"/>
            <family val="2"/>
          </rPr>
          <t xml:space="preserve"> Lesotho loti, introduced 19 January 1980
</t>
        </r>
      </text>
    </comment>
    <comment ref="DS422" authorId="0">
      <text>
        <r>
          <rPr>
            <b/>
            <sz val="8"/>
            <color indexed="81"/>
            <rFont val="Tahoma"/>
            <family val="2"/>
          </rPr>
          <t>Kurt Schuler:</t>
        </r>
        <r>
          <rPr>
            <sz val="8"/>
            <color indexed="81"/>
            <rFont val="Tahoma"/>
            <family val="2"/>
          </rPr>
          <t xml:space="preserve"> Calculated from premium over official rate (zero).</t>
        </r>
      </text>
    </comment>
    <comment ref="EO422" authorId="0">
      <text>
        <r>
          <rPr>
            <b/>
            <sz val="8"/>
            <color indexed="81"/>
            <rFont val="Tahoma"/>
            <family val="2"/>
          </rPr>
          <t>Kurt Schuler:</t>
        </r>
        <r>
          <rPr>
            <sz val="8"/>
            <color indexed="81"/>
            <rFont val="Tahoma"/>
            <family val="2"/>
          </rPr>
          <t xml:space="preserve"> Nominal
</t>
        </r>
      </text>
    </comment>
    <comment ref="DS423" authorId="0">
      <text>
        <r>
          <rPr>
            <b/>
            <sz val="8"/>
            <color indexed="81"/>
            <rFont val="Tahoma"/>
            <family val="2"/>
          </rPr>
          <t>Kurt Schuler:</t>
        </r>
        <r>
          <rPr>
            <sz val="8"/>
            <color indexed="81"/>
            <rFont val="Tahoma"/>
            <family val="2"/>
          </rPr>
          <t xml:space="preserve"> Calculated from premium over official rate (zero).</t>
        </r>
      </text>
    </comment>
    <comment ref="DS424" authorId="0">
      <text>
        <r>
          <rPr>
            <b/>
            <sz val="8"/>
            <color indexed="81"/>
            <rFont val="Tahoma"/>
            <family val="2"/>
          </rPr>
          <t>Kurt Schuler:</t>
        </r>
        <r>
          <rPr>
            <sz val="8"/>
            <color indexed="81"/>
            <rFont val="Tahoma"/>
            <family val="2"/>
          </rPr>
          <t xml:space="preserve"> Calculated from premium over official rate (zero).</t>
        </r>
      </text>
    </comment>
    <comment ref="DS425" authorId="0">
      <text>
        <r>
          <rPr>
            <b/>
            <sz val="8"/>
            <color indexed="81"/>
            <rFont val="Tahoma"/>
            <family val="2"/>
          </rPr>
          <t>Kurt Schuler:</t>
        </r>
        <r>
          <rPr>
            <sz val="8"/>
            <color indexed="81"/>
            <rFont val="Tahoma"/>
            <family val="2"/>
          </rPr>
          <t xml:space="preserve"> Calculated from premium over official rate (zero).</t>
        </r>
      </text>
    </comment>
    <comment ref="DS426" authorId="0">
      <text>
        <r>
          <rPr>
            <b/>
            <sz val="8"/>
            <color indexed="81"/>
            <rFont val="Tahoma"/>
            <family val="2"/>
          </rPr>
          <t>Kurt Schuler:</t>
        </r>
        <r>
          <rPr>
            <sz val="8"/>
            <color indexed="81"/>
            <rFont val="Tahoma"/>
            <family val="2"/>
          </rPr>
          <t xml:space="preserve"> Calculated from premium over official rate (zero).</t>
        </r>
      </text>
    </comment>
    <comment ref="DS427" authorId="0">
      <text>
        <r>
          <rPr>
            <b/>
            <sz val="8"/>
            <color indexed="81"/>
            <rFont val="Tahoma"/>
            <family val="2"/>
          </rPr>
          <t>Kurt Schuler:</t>
        </r>
        <r>
          <rPr>
            <sz val="8"/>
            <color indexed="81"/>
            <rFont val="Tahoma"/>
            <family val="2"/>
          </rPr>
          <t xml:space="preserve"> Calculated from premium over official rate (zero).</t>
        </r>
      </text>
    </comment>
    <comment ref="DS428" authorId="0">
      <text>
        <r>
          <rPr>
            <b/>
            <sz val="8"/>
            <color indexed="81"/>
            <rFont val="Tahoma"/>
            <family val="2"/>
          </rPr>
          <t>Kurt Schuler:</t>
        </r>
        <r>
          <rPr>
            <sz val="8"/>
            <color indexed="81"/>
            <rFont val="Tahoma"/>
            <family val="2"/>
          </rPr>
          <t xml:space="preserve"> Calculated from premium over official rate (zero).</t>
        </r>
      </text>
    </comment>
    <comment ref="DS429" authorId="0">
      <text>
        <r>
          <rPr>
            <b/>
            <sz val="8"/>
            <color indexed="81"/>
            <rFont val="Tahoma"/>
            <family val="2"/>
          </rPr>
          <t>Kurt Schuler:</t>
        </r>
        <r>
          <rPr>
            <sz val="8"/>
            <color indexed="81"/>
            <rFont val="Tahoma"/>
            <family val="2"/>
          </rPr>
          <t xml:space="preserve"> Calculated from premium over official rate (zero).</t>
        </r>
      </text>
    </comment>
    <comment ref="DS430" authorId="0">
      <text>
        <r>
          <rPr>
            <b/>
            <sz val="8"/>
            <color indexed="81"/>
            <rFont val="Tahoma"/>
            <family val="2"/>
          </rPr>
          <t>Kurt Schuler:</t>
        </r>
        <r>
          <rPr>
            <sz val="8"/>
            <color indexed="81"/>
            <rFont val="Tahoma"/>
            <family val="2"/>
          </rPr>
          <t xml:space="preserve"> Calculated from premium over official rate (zero).</t>
        </r>
      </text>
    </comment>
    <comment ref="DS431" authorId="0">
      <text>
        <r>
          <rPr>
            <b/>
            <sz val="8"/>
            <color indexed="81"/>
            <rFont val="Tahoma"/>
            <family val="2"/>
          </rPr>
          <t>Kurt Schuler:</t>
        </r>
        <r>
          <rPr>
            <sz val="8"/>
            <color indexed="81"/>
            <rFont val="Tahoma"/>
            <family val="2"/>
          </rPr>
          <t xml:space="preserve"> Calculated from premium over official rate (zero).</t>
        </r>
      </text>
    </comment>
    <comment ref="DS432" authorId="0">
      <text>
        <r>
          <rPr>
            <b/>
            <sz val="8"/>
            <color indexed="81"/>
            <rFont val="Tahoma"/>
            <family val="2"/>
          </rPr>
          <t>Kurt Schuler:</t>
        </r>
        <r>
          <rPr>
            <sz val="8"/>
            <color indexed="81"/>
            <rFont val="Tahoma"/>
            <family val="2"/>
          </rPr>
          <t xml:space="preserve"> Calculated from premium over official rate (zero).</t>
        </r>
      </text>
    </comment>
    <comment ref="DS433" authorId="0">
      <text>
        <r>
          <rPr>
            <b/>
            <sz val="8"/>
            <color indexed="81"/>
            <rFont val="Tahoma"/>
            <family val="2"/>
          </rPr>
          <t>Kurt Schuler:</t>
        </r>
        <r>
          <rPr>
            <sz val="8"/>
            <color indexed="81"/>
            <rFont val="Tahoma"/>
            <family val="2"/>
          </rPr>
          <t xml:space="preserve"> Calculated from premium over official rate (zero).</t>
        </r>
      </text>
    </comment>
    <comment ref="C434" authorId="0">
      <text>
        <r>
          <rPr>
            <b/>
            <sz val="8"/>
            <color indexed="81"/>
            <rFont val="Tahoma"/>
            <family val="2"/>
          </rPr>
          <t xml:space="preserve">Kurt Schuler: </t>
        </r>
        <r>
          <rPr>
            <sz val="8"/>
            <color indexed="81"/>
            <rFont val="Tahoma"/>
            <family val="2"/>
          </rPr>
          <t>Nominal</t>
        </r>
      </text>
    </comment>
    <comment ref="Q434" authorId="0">
      <text>
        <r>
          <rPr>
            <b/>
            <sz val="8"/>
            <color indexed="81"/>
            <rFont val="Tahoma"/>
            <family val="2"/>
          </rPr>
          <t>Kurt Schuler:</t>
        </r>
        <r>
          <rPr>
            <sz val="8"/>
            <color indexed="81"/>
            <rFont val="Tahoma"/>
            <family val="2"/>
          </rPr>
          <t xml:space="preserve"> Effective rate; no black market existed.</t>
        </r>
        <r>
          <rPr>
            <sz val="8"/>
            <color indexed="81"/>
            <rFont val="Tahoma"/>
            <family val="2"/>
          </rPr>
          <t xml:space="preserve">
</t>
        </r>
      </text>
    </comment>
    <comment ref="CP434" authorId="0">
      <text>
        <r>
          <rPr>
            <b/>
            <sz val="8"/>
            <color indexed="81"/>
            <rFont val="Tahoma"/>
            <family val="2"/>
          </rPr>
          <t>Kurt Schuler:</t>
        </r>
        <r>
          <rPr>
            <sz val="8"/>
            <color indexed="81"/>
            <rFont val="Tahoma"/>
            <family val="2"/>
          </rPr>
          <t xml:space="preserve"> Listed tentatively, since </t>
        </r>
        <r>
          <rPr>
            <i/>
            <sz val="8"/>
            <color indexed="81"/>
            <rFont val="Tahoma"/>
            <family val="2"/>
          </rPr>
          <t>Pick's Currency Yearbook</t>
        </r>
        <r>
          <rPr>
            <sz val="8"/>
            <color indexed="81"/>
            <rFont val="Tahoma"/>
            <family val="2"/>
          </rPr>
          <t xml:space="preserve"> gives the impression the rate was fairly steady but does not report specific data.
</t>
        </r>
      </text>
    </comment>
    <comment ref="DS434" authorId="0">
      <text>
        <r>
          <rPr>
            <b/>
            <sz val="8"/>
            <color indexed="81"/>
            <rFont val="Tahoma"/>
            <family val="2"/>
          </rPr>
          <t>Kurt Schuler:</t>
        </r>
        <r>
          <rPr>
            <sz val="8"/>
            <color indexed="81"/>
            <rFont val="Tahoma"/>
            <family val="2"/>
          </rPr>
          <t xml:space="preserve"> Calculated from premium over official rate (zero).</t>
        </r>
      </text>
    </comment>
    <comment ref="EO434" authorId="0">
      <text>
        <r>
          <rPr>
            <b/>
            <sz val="8"/>
            <color indexed="81"/>
            <rFont val="Tahoma"/>
            <family val="2"/>
          </rPr>
          <t>Kurt Schuler:</t>
        </r>
        <r>
          <rPr>
            <sz val="8"/>
            <color indexed="81"/>
            <rFont val="Tahoma"/>
            <family val="2"/>
          </rPr>
          <t xml:space="preserve"> Nominal
</t>
        </r>
      </text>
    </comment>
    <comment ref="FU434" authorId="0">
      <text>
        <r>
          <rPr>
            <b/>
            <sz val="8"/>
            <color indexed="81"/>
            <rFont val="Tahoma"/>
            <family val="2"/>
          </rPr>
          <t>Kurt Schuler:</t>
        </r>
        <r>
          <rPr>
            <sz val="8"/>
            <color indexed="81"/>
            <rFont val="Tahoma"/>
            <family val="2"/>
          </rPr>
          <t xml:space="preserve"> World Currency Yearbook lists this rate as existing in the early 1980s; I have assigned it to this date.</t>
        </r>
      </text>
    </comment>
    <comment ref="DS435" authorId="0">
      <text>
        <r>
          <rPr>
            <b/>
            <sz val="8"/>
            <color indexed="81"/>
            <rFont val="Tahoma"/>
            <family val="2"/>
          </rPr>
          <t>Kurt Schuler:</t>
        </r>
        <r>
          <rPr>
            <sz val="8"/>
            <color indexed="81"/>
            <rFont val="Tahoma"/>
            <family val="2"/>
          </rPr>
          <t xml:space="preserve"> Calculated from premium over official rate (zero).</t>
        </r>
      </text>
    </comment>
    <comment ref="FR435" authorId="1">
      <text>
        <r>
          <rPr>
            <b/>
            <sz val="8"/>
            <color indexed="81"/>
            <rFont val="Tahoma"/>
            <family val="2"/>
          </rPr>
          <t>daouda sembene:</t>
        </r>
        <r>
          <rPr>
            <sz val="8"/>
            <color indexed="81"/>
            <rFont val="Tahoma"/>
            <family val="2"/>
          </rPr>
          <t xml:space="preserve">
nominal</t>
        </r>
      </text>
    </comment>
    <comment ref="DS436" authorId="0">
      <text>
        <r>
          <rPr>
            <b/>
            <sz val="8"/>
            <color indexed="81"/>
            <rFont val="Tahoma"/>
            <family val="2"/>
          </rPr>
          <t>Kurt Schuler:</t>
        </r>
        <r>
          <rPr>
            <sz val="8"/>
            <color indexed="81"/>
            <rFont val="Tahoma"/>
            <family val="2"/>
          </rPr>
          <t xml:space="preserve"> Calculated from premium over official rate (zero).</t>
        </r>
      </text>
    </comment>
    <comment ref="DS437" authorId="0">
      <text>
        <r>
          <rPr>
            <b/>
            <sz val="8"/>
            <color indexed="81"/>
            <rFont val="Tahoma"/>
            <family val="2"/>
          </rPr>
          <t>Kurt Schuler:</t>
        </r>
        <r>
          <rPr>
            <sz val="8"/>
            <color indexed="81"/>
            <rFont val="Tahoma"/>
            <family val="2"/>
          </rPr>
          <t xml:space="preserve"> Calculated from premium over official rate (zero).</t>
        </r>
      </text>
    </comment>
    <comment ref="DS438" authorId="0">
      <text>
        <r>
          <rPr>
            <b/>
            <sz val="8"/>
            <color indexed="81"/>
            <rFont val="Tahoma"/>
            <family val="2"/>
          </rPr>
          <t>Kurt Schuler:</t>
        </r>
        <r>
          <rPr>
            <sz val="8"/>
            <color indexed="81"/>
            <rFont val="Tahoma"/>
            <family val="2"/>
          </rPr>
          <t xml:space="preserve"> Calculated from premium over official rate (zero).</t>
        </r>
      </text>
    </comment>
    <comment ref="DS439" authorId="0">
      <text>
        <r>
          <rPr>
            <b/>
            <sz val="8"/>
            <color indexed="81"/>
            <rFont val="Tahoma"/>
            <family val="2"/>
          </rPr>
          <t>Kurt Schuler:</t>
        </r>
        <r>
          <rPr>
            <sz val="8"/>
            <color indexed="81"/>
            <rFont val="Tahoma"/>
            <family val="2"/>
          </rPr>
          <t xml:space="preserve"> Calculated from premium over official rate (zero).</t>
        </r>
      </text>
    </comment>
    <comment ref="DS440" authorId="0">
      <text>
        <r>
          <rPr>
            <b/>
            <sz val="8"/>
            <color indexed="81"/>
            <rFont val="Tahoma"/>
            <family val="2"/>
          </rPr>
          <t>Kurt Schuler:</t>
        </r>
        <r>
          <rPr>
            <sz val="8"/>
            <color indexed="81"/>
            <rFont val="Tahoma"/>
            <family val="2"/>
          </rPr>
          <t xml:space="preserve"> Calculated from premium over official rate (zero).</t>
        </r>
      </text>
    </comment>
    <comment ref="DS441" authorId="0">
      <text>
        <r>
          <rPr>
            <b/>
            <sz val="8"/>
            <color indexed="81"/>
            <rFont val="Tahoma"/>
            <family val="2"/>
          </rPr>
          <t>Kurt Schuler:</t>
        </r>
        <r>
          <rPr>
            <sz val="8"/>
            <color indexed="81"/>
            <rFont val="Tahoma"/>
            <family val="2"/>
          </rPr>
          <t xml:space="preserve"> Calculated from premium over official rate (zero).</t>
        </r>
      </text>
    </comment>
    <comment ref="DS442" authorId="0">
      <text>
        <r>
          <rPr>
            <b/>
            <sz val="8"/>
            <color indexed="81"/>
            <rFont val="Tahoma"/>
            <family val="2"/>
          </rPr>
          <t>Kurt Schuler:</t>
        </r>
        <r>
          <rPr>
            <sz val="8"/>
            <color indexed="81"/>
            <rFont val="Tahoma"/>
            <family val="2"/>
          </rPr>
          <t xml:space="preserve"> Calculated from premium over official rate (zero).</t>
        </r>
      </text>
    </comment>
    <comment ref="DS443" authorId="0">
      <text>
        <r>
          <rPr>
            <b/>
            <sz val="8"/>
            <color indexed="81"/>
            <rFont val="Tahoma"/>
            <family val="2"/>
          </rPr>
          <t>Kurt Schuler:</t>
        </r>
        <r>
          <rPr>
            <sz val="8"/>
            <color indexed="81"/>
            <rFont val="Tahoma"/>
            <family val="2"/>
          </rPr>
          <t xml:space="preserve"> Calculated from premium over official rate (zero).</t>
        </r>
      </text>
    </comment>
    <comment ref="DS444" authorId="0">
      <text>
        <r>
          <rPr>
            <b/>
            <sz val="8"/>
            <color indexed="81"/>
            <rFont val="Tahoma"/>
            <family val="2"/>
          </rPr>
          <t>Kurt Schuler:</t>
        </r>
        <r>
          <rPr>
            <sz val="8"/>
            <color indexed="81"/>
            <rFont val="Tahoma"/>
            <family val="2"/>
          </rPr>
          <t xml:space="preserve"> Calculated from premium over official rate (zero).</t>
        </r>
      </text>
    </comment>
    <comment ref="DS445" authorId="0">
      <text>
        <r>
          <rPr>
            <b/>
            <sz val="8"/>
            <color indexed="81"/>
            <rFont val="Tahoma"/>
            <family val="2"/>
          </rPr>
          <t>Kurt Schuler:</t>
        </r>
        <r>
          <rPr>
            <sz val="8"/>
            <color indexed="81"/>
            <rFont val="Tahoma"/>
            <family val="2"/>
          </rPr>
          <t xml:space="preserve"> Calculated from premium over official rate (zero).</t>
        </r>
      </text>
    </comment>
    <comment ref="C446" authorId="0">
      <text>
        <r>
          <rPr>
            <b/>
            <sz val="8"/>
            <color indexed="81"/>
            <rFont val="Tahoma"/>
            <family val="2"/>
          </rPr>
          <t xml:space="preserve">Kurt Schuler: </t>
        </r>
        <r>
          <rPr>
            <sz val="8"/>
            <color indexed="81"/>
            <rFont val="Tahoma"/>
            <family val="2"/>
          </rPr>
          <t>Nominal</t>
        </r>
      </text>
    </comment>
    <comment ref="Q446" authorId="0">
      <text>
        <r>
          <rPr>
            <b/>
            <sz val="8"/>
            <color indexed="81"/>
            <rFont val="Tahoma"/>
            <family val="2"/>
          </rPr>
          <t>Kurt Schuler:</t>
        </r>
        <r>
          <rPr>
            <sz val="8"/>
            <color indexed="81"/>
            <rFont val="Tahoma"/>
            <family val="2"/>
          </rPr>
          <t xml:space="preserve"> Effective rate; no black market existed.</t>
        </r>
        <r>
          <rPr>
            <sz val="8"/>
            <color indexed="81"/>
            <rFont val="Tahoma"/>
            <family val="2"/>
          </rPr>
          <t xml:space="preserve">
</t>
        </r>
      </text>
    </comment>
    <comment ref="DS446" authorId="0">
      <text>
        <r>
          <rPr>
            <b/>
            <sz val="8"/>
            <color indexed="81"/>
            <rFont val="Tahoma"/>
            <family val="2"/>
          </rPr>
          <t>Kurt Schuler:</t>
        </r>
        <r>
          <rPr>
            <sz val="8"/>
            <color indexed="81"/>
            <rFont val="Tahoma"/>
            <family val="2"/>
          </rPr>
          <t xml:space="preserve"> Calculated from premium over official rate (zero).</t>
        </r>
      </text>
    </comment>
    <comment ref="EO446" authorId="0">
      <text>
        <r>
          <rPr>
            <b/>
            <sz val="8"/>
            <color indexed="81"/>
            <rFont val="Tahoma"/>
            <family val="2"/>
          </rPr>
          <t>Kurt Schuler:</t>
        </r>
        <r>
          <rPr>
            <sz val="8"/>
            <color indexed="81"/>
            <rFont val="Tahoma"/>
            <family val="2"/>
          </rPr>
          <t xml:space="preserve"> Nominal
</t>
        </r>
      </text>
    </comment>
    <comment ref="DS447" authorId="0">
      <text>
        <r>
          <rPr>
            <b/>
            <sz val="8"/>
            <color indexed="81"/>
            <rFont val="Tahoma"/>
            <family val="2"/>
          </rPr>
          <t>Kurt Schuler:</t>
        </r>
        <r>
          <rPr>
            <sz val="8"/>
            <color indexed="81"/>
            <rFont val="Tahoma"/>
            <family val="2"/>
          </rPr>
          <t xml:space="preserve"> Calculated from premium over official rate (zero).</t>
        </r>
      </text>
    </comment>
    <comment ref="DS448" authorId="0">
      <text>
        <r>
          <rPr>
            <b/>
            <sz val="8"/>
            <color indexed="81"/>
            <rFont val="Tahoma"/>
            <family val="2"/>
          </rPr>
          <t>Kurt Schuler:</t>
        </r>
        <r>
          <rPr>
            <sz val="8"/>
            <color indexed="81"/>
            <rFont val="Tahoma"/>
            <family val="2"/>
          </rPr>
          <t xml:space="preserve"> Calculated from premium over official rate (zero).</t>
        </r>
      </text>
    </comment>
    <comment ref="DS449" authorId="0">
      <text>
        <r>
          <rPr>
            <b/>
            <sz val="8"/>
            <color indexed="81"/>
            <rFont val="Tahoma"/>
            <family val="2"/>
          </rPr>
          <t>Kurt Schuler:</t>
        </r>
        <r>
          <rPr>
            <sz val="8"/>
            <color indexed="81"/>
            <rFont val="Tahoma"/>
            <family val="2"/>
          </rPr>
          <t xml:space="preserve"> Calculated from premium over official rate (zero).</t>
        </r>
      </text>
    </comment>
    <comment ref="DS450" authorId="0">
      <text>
        <r>
          <rPr>
            <b/>
            <sz val="8"/>
            <color indexed="81"/>
            <rFont val="Tahoma"/>
            <family val="2"/>
          </rPr>
          <t>Kurt Schuler:</t>
        </r>
        <r>
          <rPr>
            <sz val="8"/>
            <color indexed="81"/>
            <rFont val="Tahoma"/>
            <family val="2"/>
          </rPr>
          <t xml:space="preserve"> Calculated from premium over official rate (zero).</t>
        </r>
      </text>
    </comment>
    <comment ref="DS451" authorId="0">
      <text>
        <r>
          <rPr>
            <b/>
            <sz val="8"/>
            <color indexed="81"/>
            <rFont val="Tahoma"/>
            <family val="2"/>
          </rPr>
          <t>Kurt Schuler:</t>
        </r>
        <r>
          <rPr>
            <sz val="8"/>
            <color indexed="81"/>
            <rFont val="Tahoma"/>
            <family val="2"/>
          </rPr>
          <t xml:space="preserve"> Calculated from premium over official rate (zero).</t>
        </r>
      </text>
    </comment>
    <comment ref="DS452" authorId="0">
      <text>
        <r>
          <rPr>
            <b/>
            <sz val="8"/>
            <color indexed="81"/>
            <rFont val="Tahoma"/>
            <family val="2"/>
          </rPr>
          <t>Kurt Schuler:</t>
        </r>
        <r>
          <rPr>
            <sz val="8"/>
            <color indexed="81"/>
            <rFont val="Tahoma"/>
            <family val="2"/>
          </rPr>
          <t xml:space="preserve"> Calculated from premium over official rate (zero).</t>
        </r>
      </text>
    </comment>
    <comment ref="DS453" authorId="0">
      <text>
        <r>
          <rPr>
            <b/>
            <sz val="8"/>
            <color indexed="81"/>
            <rFont val="Tahoma"/>
            <family val="2"/>
          </rPr>
          <t>Kurt Schuler:</t>
        </r>
        <r>
          <rPr>
            <sz val="8"/>
            <color indexed="81"/>
            <rFont val="Tahoma"/>
            <family val="2"/>
          </rPr>
          <t xml:space="preserve"> Calculated from premium over official rate (zero).</t>
        </r>
      </text>
    </comment>
    <comment ref="DS454" authorId="0">
      <text>
        <r>
          <rPr>
            <b/>
            <sz val="8"/>
            <color indexed="81"/>
            <rFont val="Tahoma"/>
            <family val="2"/>
          </rPr>
          <t>Kurt Schuler:</t>
        </r>
        <r>
          <rPr>
            <sz val="8"/>
            <color indexed="81"/>
            <rFont val="Tahoma"/>
            <family val="2"/>
          </rPr>
          <t xml:space="preserve"> Calculated from premium over official rate (zero).</t>
        </r>
      </text>
    </comment>
    <comment ref="C455" authorId="0">
      <text>
        <r>
          <rPr>
            <b/>
            <sz val="8"/>
            <color indexed="81"/>
            <rFont val="Tahoma"/>
            <family val="2"/>
          </rPr>
          <t xml:space="preserve">Kurt Schuler: </t>
        </r>
        <r>
          <rPr>
            <sz val="8"/>
            <color indexed="81"/>
            <rFont val="Tahoma"/>
            <family val="2"/>
          </rPr>
          <t>Nominal</t>
        </r>
      </text>
    </comment>
    <comment ref="DJ455" authorId="0">
      <text>
        <r>
          <rPr>
            <b/>
            <sz val="8"/>
            <color indexed="81"/>
            <rFont val="Tahoma"/>
            <family val="2"/>
          </rPr>
          <t>Kurt Schuler:</t>
        </r>
        <r>
          <rPr>
            <sz val="8"/>
            <color indexed="81"/>
            <rFont val="Tahoma"/>
            <family val="2"/>
          </rPr>
          <t xml:space="preserve"> Nominal
</t>
        </r>
      </text>
    </comment>
    <comment ref="DS455" authorId="0">
      <text>
        <r>
          <rPr>
            <b/>
            <sz val="8"/>
            <color indexed="81"/>
            <rFont val="Tahoma"/>
            <family val="2"/>
          </rPr>
          <t>Kurt Schuler:</t>
        </r>
        <r>
          <rPr>
            <sz val="8"/>
            <color indexed="81"/>
            <rFont val="Tahoma"/>
            <family val="2"/>
          </rPr>
          <t xml:space="preserve"> Calculated from premium over official rate (zero).</t>
        </r>
      </text>
    </comment>
    <comment ref="EO455" authorId="0">
      <text>
        <r>
          <rPr>
            <b/>
            <sz val="8"/>
            <color indexed="81"/>
            <rFont val="Tahoma"/>
            <family val="2"/>
          </rPr>
          <t>Kurt Schuler:</t>
        </r>
        <r>
          <rPr>
            <sz val="8"/>
            <color indexed="81"/>
            <rFont val="Tahoma"/>
            <family val="2"/>
          </rPr>
          <t xml:space="preserve"> Nominal
</t>
        </r>
      </text>
    </comment>
    <comment ref="DS456" authorId="0">
      <text>
        <r>
          <rPr>
            <b/>
            <sz val="8"/>
            <color indexed="81"/>
            <rFont val="Tahoma"/>
            <family val="2"/>
          </rPr>
          <t>Kurt Schuler:</t>
        </r>
        <r>
          <rPr>
            <sz val="8"/>
            <color indexed="81"/>
            <rFont val="Tahoma"/>
            <family val="2"/>
          </rPr>
          <t xml:space="preserve"> Calculated from premium over official rate (zero).</t>
        </r>
      </text>
    </comment>
    <comment ref="DS457" authorId="0">
      <text>
        <r>
          <rPr>
            <b/>
            <sz val="8"/>
            <color indexed="81"/>
            <rFont val="Tahoma"/>
            <family val="2"/>
          </rPr>
          <t>Kurt Schuler:</t>
        </r>
        <r>
          <rPr>
            <sz val="8"/>
            <color indexed="81"/>
            <rFont val="Tahoma"/>
            <family val="2"/>
          </rPr>
          <t xml:space="preserve"> Calculated from premium over official rate (zero).</t>
        </r>
      </text>
    </comment>
    <comment ref="C458" authorId="0">
      <text>
        <r>
          <rPr>
            <b/>
            <sz val="8"/>
            <color indexed="81"/>
            <rFont val="Tahoma"/>
            <family val="2"/>
          </rPr>
          <t xml:space="preserve">Kurt Schuler: </t>
        </r>
        <r>
          <rPr>
            <sz val="8"/>
            <color indexed="81"/>
            <rFont val="Tahoma"/>
            <family val="2"/>
          </rPr>
          <t>Nominal</t>
        </r>
      </text>
    </comment>
    <comment ref="P458" authorId="0">
      <text>
        <r>
          <rPr>
            <b/>
            <sz val="8"/>
            <color indexed="81"/>
            <rFont val="Tahoma"/>
            <family val="2"/>
          </rPr>
          <t xml:space="preserve">Kurt Schuler: </t>
        </r>
        <r>
          <rPr>
            <sz val="8"/>
            <color indexed="81"/>
            <rFont val="Tahoma"/>
            <family val="2"/>
          </rPr>
          <t>World Currency Yearbook 1984, p. 38 says 1.1.8, but I have adopted the figure used in later issues.</t>
        </r>
      </text>
    </comment>
    <comment ref="Q458" authorId="0">
      <text>
        <r>
          <rPr>
            <b/>
            <sz val="8"/>
            <color indexed="81"/>
            <rFont val="Tahoma"/>
            <family val="2"/>
          </rPr>
          <t>Kurt Schuler:</t>
        </r>
        <r>
          <rPr>
            <sz val="8"/>
            <color indexed="81"/>
            <rFont val="Tahoma"/>
            <family val="2"/>
          </rPr>
          <t xml:space="preserve"> Effective rate; no black market existed.</t>
        </r>
        <r>
          <rPr>
            <sz val="8"/>
            <color indexed="81"/>
            <rFont val="Tahoma"/>
            <family val="2"/>
          </rPr>
          <t xml:space="preserve">
</t>
        </r>
      </text>
    </comment>
    <comment ref="Y458" authorId="0">
      <text>
        <r>
          <rPr>
            <b/>
            <sz val="8"/>
            <color indexed="81"/>
            <rFont val="Tahoma"/>
            <family val="2"/>
          </rPr>
          <t>Kurt Schuler:</t>
        </r>
        <r>
          <rPr>
            <sz val="8"/>
            <color indexed="81"/>
            <rFont val="Tahoma"/>
            <family val="2"/>
          </rPr>
          <t xml:space="preserve"> World Currency Yearbook 1984, p. 38 says 11.80, but I have adopted the figure used in later issues.
</t>
        </r>
      </text>
    </comment>
    <comment ref="AM458"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AV458"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BH458" authorId="0">
      <text>
        <r>
          <rPr>
            <b/>
            <sz val="8"/>
            <color indexed="81"/>
            <rFont val="Tahoma"/>
            <family val="2"/>
          </rPr>
          <t>Kurt Schuler:</t>
        </r>
        <r>
          <rPr>
            <sz val="8"/>
            <color indexed="81"/>
            <rFont val="Tahoma"/>
            <family val="2"/>
          </rPr>
          <t xml:space="preserve"> World Currency Yearbook 1984, p. 38 says 217; I have used the value listed in later editions.
</t>
        </r>
      </text>
    </comment>
    <comment ref="BY458"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French Polynesia. I have copied the data for New Caledonia, which they do list and which was part of the CFP franc area with French Polyneisia and Wallis and Futuna.</t>
        </r>
        <r>
          <rPr>
            <sz val="8"/>
            <color indexed="81"/>
            <rFont val="Tahoma"/>
            <family val="2"/>
          </rPr>
          <t xml:space="preserve">
</t>
        </r>
      </text>
    </comment>
    <comment ref="CN458" authorId="0">
      <text>
        <r>
          <rPr>
            <b/>
            <sz val="8"/>
            <color indexed="81"/>
            <rFont val="Tahoma"/>
            <family val="2"/>
          </rPr>
          <t>Kurt Schuler:</t>
        </r>
        <r>
          <rPr>
            <sz val="8"/>
            <color indexed="81"/>
            <rFont val="Tahoma"/>
            <family val="2"/>
          </rPr>
          <t xml:space="preserve"> Nominal
</t>
        </r>
      </text>
    </comment>
    <comment ref="DC458" authorId="0">
      <text>
        <r>
          <rPr>
            <b/>
            <sz val="8"/>
            <color indexed="81"/>
            <rFont val="Tahoma"/>
            <family val="2"/>
          </rPr>
          <t xml:space="preserve">Kurt Schuler: </t>
        </r>
        <r>
          <rPr>
            <sz val="8"/>
            <color indexed="81"/>
            <rFont val="Tahoma"/>
            <family val="2"/>
          </rPr>
          <t xml:space="preserve">World Currency Yearbook 1984, p. </t>
        </r>
        <r>
          <rPr>
            <b/>
            <sz val="8"/>
            <color indexed="81"/>
            <rFont val="Tahoma"/>
            <family val="2"/>
          </rPr>
          <t>[to come]</t>
        </r>
        <r>
          <rPr>
            <sz val="8"/>
            <color indexed="81"/>
            <rFont val="Tahoma"/>
            <family val="2"/>
          </rPr>
          <t xml:space="preserve"> says 3.30; I have used the value listed in later editions.</t>
        </r>
      </text>
    </comment>
    <comment ref="DS458" authorId="0">
      <text>
        <r>
          <rPr>
            <b/>
            <sz val="8"/>
            <color indexed="81"/>
            <rFont val="Tahoma"/>
            <family val="2"/>
          </rPr>
          <t>Kurt Schuler:</t>
        </r>
        <r>
          <rPr>
            <sz val="8"/>
            <color indexed="81"/>
            <rFont val="Tahoma"/>
            <family val="2"/>
          </rPr>
          <t xml:space="preserve"> Calculated from premium over official rate (zero).</t>
        </r>
      </text>
    </comment>
    <comment ref="DU458" authorId="0">
      <text>
        <r>
          <rPr>
            <b/>
            <sz val="8"/>
            <color indexed="81"/>
            <rFont val="Tahoma"/>
            <family val="2"/>
          </rPr>
          <t>Kurt Schuler:</t>
        </r>
        <r>
          <rPr>
            <sz val="8"/>
            <color indexed="81"/>
            <rFont val="Tahoma"/>
            <family val="2"/>
          </rPr>
          <t xml:space="preserve"> Swiss franc
</t>
        </r>
      </text>
    </comment>
    <comment ref="EO458" authorId="0">
      <text>
        <r>
          <rPr>
            <b/>
            <sz val="8"/>
            <color indexed="81"/>
            <rFont val="Tahoma"/>
            <family val="2"/>
          </rPr>
          <t>Kurt Schuler:</t>
        </r>
        <r>
          <rPr>
            <sz val="8"/>
            <color indexed="81"/>
            <rFont val="Tahoma"/>
            <family val="2"/>
          </rPr>
          <t xml:space="preserve"> Nominal
</t>
        </r>
      </text>
    </comment>
    <comment ref="GE458" authorId="0">
      <text>
        <r>
          <rPr>
            <b/>
            <sz val="8"/>
            <color indexed="81"/>
            <rFont val="Tahoma"/>
            <family val="2"/>
          </rPr>
          <t xml:space="preserve">Kurt Schuler: </t>
        </r>
        <r>
          <rPr>
            <sz val="8"/>
            <color indexed="81"/>
            <rFont val="Tahoma"/>
            <family val="2"/>
          </rPr>
          <t>World Currency Yearbook 1984, p. 39 says 2.01, but I have adopted the figure used in later issues.</t>
        </r>
      </text>
    </comment>
    <comment ref="GG458"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ID458"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Wallis and Futuna. I have copied the data for New Caledonia, which they do list and which was part of the CFP franc area with French Polyneisia and Wallis and Futuna.</t>
        </r>
        <r>
          <rPr>
            <sz val="8"/>
            <color indexed="81"/>
            <rFont val="Tahoma"/>
            <family val="2"/>
          </rPr>
          <t xml:space="preserve">
</t>
        </r>
      </text>
    </comment>
    <comment ref="IF458" authorId="0">
      <text>
        <r>
          <rPr>
            <b/>
            <sz val="8"/>
            <color indexed="81"/>
            <rFont val="Tahoma"/>
            <family val="2"/>
          </rPr>
          <t>Kurt Schuler:</t>
        </r>
        <r>
          <rPr>
            <sz val="8"/>
            <color indexed="81"/>
            <rFont val="Tahoma"/>
            <family val="2"/>
          </rPr>
          <t xml:space="preserve"> World Currency Yearbook 1984, p. 39 says 4.91, but I have adopted the figure used in later issues.</t>
        </r>
      </text>
    </comment>
    <comment ref="DS459" authorId="0">
      <text>
        <r>
          <rPr>
            <b/>
            <sz val="8"/>
            <color indexed="81"/>
            <rFont val="Tahoma"/>
            <family val="2"/>
          </rPr>
          <t>Kurt Schuler:</t>
        </r>
        <r>
          <rPr>
            <sz val="8"/>
            <color indexed="81"/>
            <rFont val="Tahoma"/>
            <family val="2"/>
          </rPr>
          <t xml:space="preserve"> Calculated from premium over official rate (zero).</t>
        </r>
      </text>
    </comment>
    <comment ref="DS460" authorId="0">
      <text>
        <r>
          <rPr>
            <b/>
            <sz val="8"/>
            <color indexed="81"/>
            <rFont val="Tahoma"/>
            <family val="2"/>
          </rPr>
          <t>Kurt Schuler:</t>
        </r>
        <r>
          <rPr>
            <sz val="8"/>
            <color indexed="81"/>
            <rFont val="Tahoma"/>
            <family val="2"/>
          </rPr>
          <t xml:space="preserve"> Calculated from premium over official rate (zero).</t>
        </r>
      </text>
    </comment>
    <comment ref="DS461" authorId="0">
      <text>
        <r>
          <rPr>
            <b/>
            <sz val="8"/>
            <color indexed="81"/>
            <rFont val="Tahoma"/>
            <family val="2"/>
          </rPr>
          <t>Kurt Schuler:</t>
        </r>
        <r>
          <rPr>
            <sz val="8"/>
            <color indexed="81"/>
            <rFont val="Tahoma"/>
            <family val="2"/>
          </rPr>
          <t xml:space="preserve"> Calculated from premium over official rate (zero).</t>
        </r>
      </text>
    </comment>
    <comment ref="DS462" authorId="0">
      <text>
        <r>
          <rPr>
            <b/>
            <sz val="8"/>
            <color indexed="81"/>
            <rFont val="Tahoma"/>
            <family val="2"/>
          </rPr>
          <t>Kurt Schuler:</t>
        </r>
        <r>
          <rPr>
            <sz val="8"/>
            <color indexed="81"/>
            <rFont val="Tahoma"/>
            <family val="2"/>
          </rPr>
          <t xml:space="preserve"> Calculated from premium over official rate (zero).</t>
        </r>
      </text>
    </comment>
    <comment ref="DS463" authorId="0">
      <text>
        <r>
          <rPr>
            <b/>
            <sz val="8"/>
            <color indexed="81"/>
            <rFont val="Tahoma"/>
            <family val="2"/>
          </rPr>
          <t>Kurt Schuler:</t>
        </r>
        <r>
          <rPr>
            <sz val="8"/>
            <color indexed="81"/>
            <rFont val="Tahoma"/>
            <family val="2"/>
          </rPr>
          <t xml:space="preserve"> Calculated from premium over official rate (zero).</t>
        </r>
      </text>
    </comment>
    <comment ref="DS464" authorId="0">
      <text>
        <r>
          <rPr>
            <b/>
            <sz val="8"/>
            <color indexed="81"/>
            <rFont val="Tahoma"/>
            <family val="2"/>
          </rPr>
          <t>Kurt Schuler:</t>
        </r>
        <r>
          <rPr>
            <sz val="8"/>
            <color indexed="81"/>
            <rFont val="Tahoma"/>
            <family val="2"/>
          </rPr>
          <t xml:space="preserve"> Calculated from premium over official rate (zero).</t>
        </r>
      </text>
    </comment>
    <comment ref="ED464" authorId="0">
      <text>
        <r>
          <rPr>
            <b/>
            <sz val="8"/>
            <color indexed="81"/>
            <rFont val="Tahoma"/>
            <family val="2"/>
          </rPr>
          <t>Kurt Schuler:</t>
        </r>
        <r>
          <rPr>
            <sz val="8"/>
            <color indexed="81"/>
            <rFont val="Tahoma"/>
            <family val="2"/>
          </rPr>
          <t xml:space="preserve"> Rejoined CFA franc zone at 1 CFA franc = 2 Mali francs
</t>
        </r>
      </text>
    </comment>
    <comment ref="DS465" authorId="0">
      <text>
        <r>
          <rPr>
            <b/>
            <sz val="8"/>
            <color indexed="81"/>
            <rFont val="Tahoma"/>
            <family val="2"/>
          </rPr>
          <t>Kurt Schuler:</t>
        </r>
        <r>
          <rPr>
            <sz val="8"/>
            <color indexed="81"/>
            <rFont val="Tahoma"/>
            <family val="2"/>
          </rPr>
          <t xml:space="preserve"> Calculated from premium over official rate (zero).</t>
        </r>
      </text>
    </comment>
    <comment ref="DS466" authorId="0">
      <text>
        <r>
          <rPr>
            <b/>
            <sz val="8"/>
            <color indexed="81"/>
            <rFont val="Tahoma"/>
            <family val="2"/>
          </rPr>
          <t>Kurt Schuler:</t>
        </r>
        <r>
          <rPr>
            <sz val="8"/>
            <color indexed="81"/>
            <rFont val="Tahoma"/>
            <family val="2"/>
          </rPr>
          <t xml:space="preserve"> Calculated from premium over official rate (zero).</t>
        </r>
      </text>
    </comment>
    <comment ref="DS467" authorId="0">
      <text>
        <r>
          <rPr>
            <b/>
            <sz val="8"/>
            <color indexed="81"/>
            <rFont val="Tahoma"/>
            <family val="2"/>
          </rPr>
          <t>Kurt Schuler:</t>
        </r>
        <r>
          <rPr>
            <sz val="8"/>
            <color indexed="81"/>
            <rFont val="Tahoma"/>
            <family val="2"/>
          </rPr>
          <t xml:space="preserve"> Calculated from premium over official rate (zero).</t>
        </r>
      </text>
    </comment>
    <comment ref="DS468" authorId="0">
      <text>
        <r>
          <rPr>
            <b/>
            <sz val="8"/>
            <color indexed="81"/>
            <rFont val="Tahoma"/>
            <family val="2"/>
          </rPr>
          <t>Kurt Schuler:</t>
        </r>
        <r>
          <rPr>
            <sz val="8"/>
            <color indexed="81"/>
            <rFont val="Tahoma"/>
            <family val="2"/>
          </rPr>
          <t xml:space="preserve"> Calculated from premium over official rate (zero).</t>
        </r>
      </text>
    </comment>
    <comment ref="DS469" authorId="0">
      <text>
        <r>
          <rPr>
            <b/>
            <sz val="8"/>
            <color indexed="81"/>
            <rFont val="Tahoma"/>
            <family val="2"/>
          </rPr>
          <t>Kurt Schuler:</t>
        </r>
        <r>
          <rPr>
            <sz val="8"/>
            <color indexed="81"/>
            <rFont val="Tahoma"/>
            <family val="2"/>
          </rPr>
          <t xml:space="preserve"> Calculated from premium over official rate (zero).</t>
        </r>
      </text>
    </comment>
    <comment ref="C470" authorId="0">
      <text>
        <r>
          <rPr>
            <b/>
            <sz val="8"/>
            <color indexed="81"/>
            <rFont val="Tahoma"/>
            <family val="2"/>
          </rPr>
          <t xml:space="preserve">Kurt Schuler: </t>
        </r>
        <r>
          <rPr>
            <sz val="8"/>
            <color indexed="81"/>
            <rFont val="Tahoma"/>
            <family val="2"/>
          </rPr>
          <t>Nominal</t>
        </r>
      </text>
    </comment>
    <comment ref="Q470" authorId="0">
      <text>
        <r>
          <rPr>
            <b/>
            <sz val="8"/>
            <color indexed="81"/>
            <rFont val="Tahoma"/>
            <family val="2"/>
          </rPr>
          <t>Kurt Schuler:</t>
        </r>
        <r>
          <rPr>
            <sz val="8"/>
            <color indexed="81"/>
            <rFont val="Tahoma"/>
            <family val="2"/>
          </rPr>
          <t xml:space="preserve"> Effective rate; no black market existed.</t>
        </r>
        <r>
          <rPr>
            <sz val="8"/>
            <color indexed="81"/>
            <rFont val="Tahoma"/>
            <family val="2"/>
          </rPr>
          <t xml:space="preserve">
</t>
        </r>
      </text>
    </comment>
    <comment ref="AM470" authorId="0">
      <text>
        <r>
          <rPr>
            <b/>
            <sz val="8"/>
            <color indexed="81"/>
            <rFont val="Tahoma"/>
            <family val="2"/>
          </rPr>
          <t xml:space="preserve">Kurt Schuler: </t>
        </r>
        <r>
          <rPr>
            <sz val="8"/>
            <color indexed="81"/>
            <rFont val="Tahoma"/>
            <family val="2"/>
          </rPr>
          <t>Nominal</t>
        </r>
      </text>
    </comment>
    <comment ref="BY470"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French Polynesia. I have copied the data for New Caledonia, which they do list and which was part of the CFP franc area with French Polyneisia and Wallis and Futuna.</t>
        </r>
        <r>
          <rPr>
            <sz val="8"/>
            <color indexed="81"/>
            <rFont val="Tahoma"/>
            <family val="2"/>
          </rPr>
          <t xml:space="preserve">
</t>
        </r>
      </text>
    </comment>
    <comment ref="DJ470"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DS470" authorId="0">
      <text>
        <r>
          <rPr>
            <b/>
            <sz val="8"/>
            <color indexed="81"/>
            <rFont val="Tahoma"/>
            <family val="2"/>
          </rPr>
          <t>Kurt Schuler:</t>
        </r>
        <r>
          <rPr>
            <sz val="8"/>
            <color indexed="81"/>
            <rFont val="Tahoma"/>
            <family val="2"/>
          </rPr>
          <t xml:space="preserve"> Calculated from premium over official rate (zero).</t>
        </r>
      </text>
    </comment>
    <comment ref="DU470" authorId="0">
      <text>
        <r>
          <rPr>
            <b/>
            <sz val="8"/>
            <color indexed="81"/>
            <rFont val="Tahoma"/>
            <family val="2"/>
          </rPr>
          <t>Kurt Schuler:</t>
        </r>
        <r>
          <rPr>
            <sz val="8"/>
            <color indexed="81"/>
            <rFont val="Tahoma"/>
            <family val="2"/>
          </rPr>
          <t xml:space="preserve"> Swiss franc
</t>
        </r>
      </text>
    </comment>
    <comment ref="EO470" authorId="0">
      <text>
        <r>
          <rPr>
            <b/>
            <sz val="8"/>
            <color indexed="81"/>
            <rFont val="Tahoma"/>
            <family val="2"/>
          </rPr>
          <t>Kurt Schuler:</t>
        </r>
        <r>
          <rPr>
            <sz val="8"/>
            <color indexed="81"/>
            <rFont val="Tahoma"/>
            <family val="2"/>
          </rPr>
          <t xml:space="preserve"> Nominal
</t>
        </r>
      </text>
    </comment>
    <comment ref="GG470" authorId="0">
      <text>
        <r>
          <rPr>
            <b/>
            <sz val="8"/>
            <color indexed="81"/>
            <rFont val="Tahoma"/>
            <family val="2"/>
          </rPr>
          <t>Kurt Schuler:</t>
        </r>
        <r>
          <rPr>
            <sz val="8"/>
            <color indexed="81"/>
            <rFont val="Tahoma"/>
            <family val="2"/>
          </rPr>
          <t xml:space="preserve"> Nominal
</t>
        </r>
      </text>
    </comment>
    <comment ref="ID470"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Wallis and Futuna. I have copied the data for New Caledonia, which they do list and which was part of the CFP franc area with French Polyneisia and Wallis and Futuna.</t>
        </r>
        <r>
          <rPr>
            <sz val="8"/>
            <color indexed="81"/>
            <rFont val="Tahoma"/>
            <family val="2"/>
          </rPr>
          <t xml:space="preserve">
</t>
        </r>
      </text>
    </comment>
    <comment ref="DS471" authorId="0">
      <text>
        <r>
          <rPr>
            <b/>
            <sz val="8"/>
            <color indexed="81"/>
            <rFont val="Tahoma"/>
            <family val="2"/>
          </rPr>
          <t>Kurt Schuler:</t>
        </r>
        <r>
          <rPr>
            <sz val="8"/>
            <color indexed="81"/>
            <rFont val="Tahoma"/>
            <family val="2"/>
          </rPr>
          <t xml:space="preserve"> Calculated from premium over official rate (zero).</t>
        </r>
      </text>
    </comment>
    <comment ref="DS472" authorId="0">
      <text>
        <r>
          <rPr>
            <b/>
            <sz val="8"/>
            <color indexed="81"/>
            <rFont val="Tahoma"/>
            <family val="2"/>
          </rPr>
          <t>Kurt Schuler:</t>
        </r>
        <r>
          <rPr>
            <sz val="8"/>
            <color indexed="81"/>
            <rFont val="Tahoma"/>
            <family val="2"/>
          </rPr>
          <t xml:space="preserve"> Calculated from premium over official rate (zero).</t>
        </r>
      </text>
    </comment>
    <comment ref="DS473" authorId="0">
      <text>
        <r>
          <rPr>
            <b/>
            <sz val="8"/>
            <color indexed="81"/>
            <rFont val="Tahoma"/>
            <family val="2"/>
          </rPr>
          <t>Kurt Schuler:</t>
        </r>
        <r>
          <rPr>
            <sz val="8"/>
            <color indexed="81"/>
            <rFont val="Tahoma"/>
            <family val="2"/>
          </rPr>
          <t xml:space="preserve"> Calculated from premium over official rate (zero).</t>
        </r>
      </text>
    </comment>
    <comment ref="DS474" authorId="0">
      <text>
        <r>
          <rPr>
            <b/>
            <sz val="8"/>
            <color indexed="81"/>
            <rFont val="Tahoma"/>
            <family val="2"/>
          </rPr>
          <t>Kurt Schuler:</t>
        </r>
        <r>
          <rPr>
            <sz val="8"/>
            <color indexed="81"/>
            <rFont val="Tahoma"/>
            <family val="2"/>
          </rPr>
          <t xml:space="preserve"> Calculated from premium over official rate (zero).</t>
        </r>
      </text>
    </comment>
    <comment ref="DS475" authorId="0">
      <text>
        <r>
          <rPr>
            <b/>
            <sz val="8"/>
            <color indexed="81"/>
            <rFont val="Tahoma"/>
            <family val="2"/>
          </rPr>
          <t>Kurt Schuler:</t>
        </r>
        <r>
          <rPr>
            <sz val="8"/>
            <color indexed="81"/>
            <rFont val="Tahoma"/>
            <family val="2"/>
          </rPr>
          <t xml:space="preserve"> Calculated from premium over official rate (zero).</t>
        </r>
      </text>
    </comment>
    <comment ref="DS476" authorId="0">
      <text>
        <r>
          <rPr>
            <b/>
            <sz val="8"/>
            <color indexed="81"/>
            <rFont val="Tahoma"/>
            <family val="2"/>
          </rPr>
          <t>Kurt Schuler:</t>
        </r>
        <r>
          <rPr>
            <sz val="8"/>
            <color indexed="81"/>
            <rFont val="Tahoma"/>
            <family val="2"/>
          </rPr>
          <t xml:space="preserve"> Calculated from premium over official rate (zero).</t>
        </r>
      </text>
    </comment>
    <comment ref="DS477" authorId="0">
      <text>
        <r>
          <rPr>
            <b/>
            <sz val="8"/>
            <color indexed="81"/>
            <rFont val="Tahoma"/>
            <family val="2"/>
          </rPr>
          <t>Kurt Schuler:</t>
        </r>
        <r>
          <rPr>
            <sz val="8"/>
            <color indexed="81"/>
            <rFont val="Tahoma"/>
            <family val="2"/>
          </rPr>
          <t xml:space="preserve"> Calculated from premium over official rate (zero).</t>
        </r>
      </text>
    </comment>
    <comment ref="DS478" authorId="0">
      <text>
        <r>
          <rPr>
            <b/>
            <sz val="8"/>
            <color indexed="81"/>
            <rFont val="Tahoma"/>
            <family val="2"/>
          </rPr>
          <t>Kurt Schuler:</t>
        </r>
        <r>
          <rPr>
            <sz val="8"/>
            <color indexed="81"/>
            <rFont val="Tahoma"/>
            <family val="2"/>
          </rPr>
          <t xml:space="preserve"> Calculated from premium over official rate (zero).</t>
        </r>
      </text>
    </comment>
    <comment ref="DS479" authorId="0">
      <text>
        <r>
          <rPr>
            <b/>
            <sz val="8"/>
            <color indexed="81"/>
            <rFont val="Tahoma"/>
            <family val="2"/>
          </rPr>
          <t>Kurt Schuler:</t>
        </r>
        <r>
          <rPr>
            <sz val="8"/>
            <color indexed="81"/>
            <rFont val="Tahoma"/>
            <family val="2"/>
          </rPr>
          <t xml:space="preserve"> Calculated from premium over official rate (zero).</t>
        </r>
      </text>
    </comment>
    <comment ref="DS480" authorId="0">
      <text>
        <r>
          <rPr>
            <b/>
            <sz val="8"/>
            <color indexed="81"/>
            <rFont val="Tahoma"/>
            <family val="2"/>
          </rPr>
          <t>Kurt Schuler:</t>
        </r>
        <r>
          <rPr>
            <sz val="8"/>
            <color indexed="81"/>
            <rFont val="Tahoma"/>
            <family val="2"/>
          </rPr>
          <t xml:space="preserve"> Calculated from premium over official rate (zero).</t>
        </r>
      </text>
    </comment>
    <comment ref="DS481" authorId="0">
      <text>
        <r>
          <rPr>
            <b/>
            <sz val="8"/>
            <color indexed="81"/>
            <rFont val="Tahoma"/>
            <family val="2"/>
          </rPr>
          <t>Kurt Schuler:</t>
        </r>
        <r>
          <rPr>
            <sz val="8"/>
            <color indexed="81"/>
            <rFont val="Tahoma"/>
            <family val="2"/>
          </rPr>
          <t xml:space="preserve"> Calculated from premium over official rate (zero).</t>
        </r>
      </text>
    </comment>
    <comment ref="C482" authorId="0">
      <text>
        <r>
          <rPr>
            <b/>
            <sz val="8"/>
            <color indexed="81"/>
            <rFont val="Tahoma"/>
            <family val="2"/>
          </rPr>
          <t xml:space="preserve">Kurt Schuler: </t>
        </r>
        <r>
          <rPr>
            <sz val="8"/>
            <color indexed="81"/>
            <rFont val="Tahoma"/>
            <family val="2"/>
          </rPr>
          <t>Nominal</t>
        </r>
      </text>
    </comment>
    <comment ref="DS482" authorId="0">
      <text>
        <r>
          <rPr>
            <b/>
            <sz val="8"/>
            <color indexed="81"/>
            <rFont val="Tahoma"/>
            <family val="2"/>
          </rPr>
          <t>Kurt Schuler:</t>
        </r>
        <r>
          <rPr>
            <sz val="8"/>
            <color indexed="81"/>
            <rFont val="Tahoma"/>
            <family val="2"/>
          </rPr>
          <t xml:space="preserve"> Calculated from premium over official rate (zero).</t>
        </r>
      </text>
    </comment>
    <comment ref="EO482" authorId="0">
      <text>
        <r>
          <rPr>
            <b/>
            <sz val="8"/>
            <color indexed="81"/>
            <rFont val="Tahoma"/>
            <family val="2"/>
          </rPr>
          <t>Kurt Schuler:</t>
        </r>
        <r>
          <rPr>
            <sz val="8"/>
            <color indexed="81"/>
            <rFont val="Tahoma"/>
            <family val="2"/>
          </rPr>
          <t xml:space="preserve"> Nominal
</t>
        </r>
      </text>
    </comment>
    <comment ref="DS483" authorId="0">
      <text>
        <r>
          <rPr>
            <b/>
            <sz val="8"/>
            <color indexed="81"/>
            <rFont val="Tahoma"/>
            <family val="2"/>
          </rPr>
          <t>Kurt Schuler:</t>
        </r>
        <r>
          <rPr>
            <sz val="8"/>
            <color indexed="81"/>
            <rFont val="Tahoma"/>
            <family val="2"/>
          </rPr>
          <t xml:space="preserve"> Calculated from premium over official rate (zero).</t>
        </r>
      </text>
    </comment>
    <comment ref="DS484" authorId="0">
      <text>
        <r>
          <rPr>
            <b/>
            <sz val="8"/>
            <color indexed="81"/>
            <rFont val="Tahoma"/>
            <family val="2"/>
          </rPr>
          <t>Kurt Schuler:</t>
        </r>
        <r>
          <rPr>
            <sz val="8"/>
            <color indexed="81"/>
            <rFont val="Tahoma"/>
            <family val="2"/>
          </rPr>
          <t xml:space="preserve"> Calculated from premium over official rate (zero).</t>
        </r>
      </text>
    </comment>
    <comment ref="DS485" authorId="0">
      <text>
        <r>
          <rPr>
            <b/>
            <sz val="8"/>
            <color indexed="81"/>
            <rFont val="Tahoma"/>
            <family val="2"/>
          </rPr>
          <t>Kurt Schuler:</t>
        </r>
        <r>
          <rPr>
            <sz val="8"/>
            <color indexed="81"/>
            <rFont val="Tahoma"/>
            <family val="2"/>
          </rPr>
          <t xml:space="preserve"> Calculated from premium over official rate (zero).</t>
        </r>
      </text>
    </comment>
    <comment ref="DS486" authorId="0">
      <text>
        <r>
          <rPr>
            <b/>
            <sz val="8"/>
            <color indexed="81"/>
            <rFont val="Tahoma"/>
            <family val="2"/>
          </rPr>
          <t>Kurt Schuler:</t>
        </r>
        <r>
          <rPr>
            <sz val="8"/>
            <color indexed="81"/>
            <rFont val="Tahoma"/>
            <family val="2"/>
          </rPr>
          <t xml:space="preserve"> Calculated from premium over official rate (zero).</t>
        </r>
      </text>
    </comment>
    <comment ref="DS487" authorId="0">
      <text>
        <r>
          <rPr>
            <b/>
            <sz val="8"/>
            <color indexed="81"/>
            <rFont val="Tahoma"/>
            <family val="2"/>
          </rPr>
          <t>Kurt Schuler:</t>
        </r>
        <r>
          <rPr>
            <sz val="8"/>
            <color indexed="81"/>
            <rFont val="Tahoma"/>
            <family val="2"/>
          </rPr>
          <t xml:space="preserve"> Calculated from premium over official rate (zero).</t>
        </r>
      </text>
    </comment>
    <comment ref="DS488" authorId="0">
      <text>
        <r>
          <rPr>
            <b/>
            <sz val="8"/>
            <color indexed="81"/>
            <rFont val="Tahoma"/>
            <family val="2"/>
          </rPr>
          <t>Kurt Schuler:</t>
        </r>
        <r>
          <rPr>
            <sz val="8"/>
            <color indexed="81"/>
            <rFont val="Tahoma"/>
            <family val="2"/>
          </rPr>
          <t xml:space="preserve"> Calculated from premium over official rate (zero).</t>
        </r>
      </text>
    </comment>
    <comment ref="DS489" authorId="0">
      <text>
        <r>
          <rPr>
            <b/>
            <sz val="8"/>
            <color indexed="81"/>
            <rFont val="Tahoma"/>
            <family val="2"/>
          </rPr>
          <t>Kurt Schuler:</t>
        </r>
        <r>
          <rPr>
            <sz val="8"/>
            <color indexed="81"/>
            <rFont val="Tahoma"/>
            <family val="2"/>
          </rPr>
          <t xml:space="preserve"> Calculated from premium over official rate (zero).</t>
        </r>
      </text>
    </comment>
    <comment ref="GL489" authorId="0">
      <text>
        <r>
          <rPr>
            <b/>
            <sz val="8"/>
            <color indexed="81"/>
            <rFont val="Tahoma"/>
            <family val="2"/>
          </rPr>
          <t>Kurt Schuler:</t>
        </r>
        <r>
          <rPr>
            <sz val="8"/>
            <color indexed="81"/>
            <rFont val="Tahoma"/>
            <family val="2"/>
          </rPr>
          <t xml:space="preserve"> Not a misprint. The official rate underwent a large devaluation on 27 June 1986. 
</t>
        </r>
      </text>
    </comment>
    <comment ref="DS490" authorId="0">
      <text>
        <r>
          <rPr>
            <b/>
            <sz val="8"/>
            <color indexed="81"/>
            <rFont val="Tahoma"/>
            <family val="2"/>
          </rPr>
          <t>Kurt Schuler:</t>
        </r>
        <r>
          <rPr>
            <sz val="8"/>
            <color indexed="81"/>
            <rFont val="Tahoma"/>
            <family val="2"/>
          </rPr>
          <t xml:space="preserve"> Calculated from premium over official rate (zero).</t>
        </r>
      </text>
    </comment>
    <comment ref="DS491" authorId="0">
      <text>
        <r>
          <rPr>
            <b/>
            <sz val="8"/>
            <color indexed="81"/>
            <rFont val="Tahoma"/>
            <family val="2"/>
          </rPr>
          <t>Kurt Schuler:</t>
        </r>
        <r>
          <rPr>
            <sz val="8"/>
            <color indexed="81"/>
            <rFont val="Tahoma"/>
            <family val="2"/>
          </rPr>
          <t xml:space="preserve"> Calculated from premium over official rate (zero).</t>
        </r>
      </text>
    </comment>
    <comment ref="DS492" authorId="0">
      <text>
        <r>
          <rPr>
            <b/>
            <sz val="8"/>
            <color indexed="81"/>
            <rFont val="Tahoma"/>
            <family val="2"/>
          </rPr>
          <t>Kurt Schuler:</t>
        </r>
        <r>
          <rPr>
            <sz val="8"/>
            <color indexed="81"/>
            <rFont val="Tahoma"/>
            <family val="2"/>
          </rPr>
          <t xml:space="preserve"> Calculated from premium over official rate (zero).</t>
        </r>
      </text>
    </comment>
    <comment ref="DS493" authorId="0">
      <text>
        <r>
          <rPr>
            <b/>
            <sz val="8"/>
            <color indexed="81"/>
            <rFont val="Tahoma"/>
            <family val="2"/>
          </rPr>
          <t>Kurt Schuler:</t>
        </r>
        <r>
          <rPr>
            <sz val="8"/>
            <color indexed="81"/>
            <rFont val="Tahoma"/>
            <family val="2"/>
          </rPr>
          <t xml:space="preserve"> Calculated from premium over official rate (zero).</t>
        </r>
      </text>
    </comment>
    <comment ref="C494" authorId="0">
      <text>
        <r>
          <rPr>
            <b/>
            <sz val="8"/>
            <color indexed="81"/>
            <rFont val="Tahoma"/>
            <family val="2"/>
          </rPr>
          <t xml:space="preserve">Kurt Schuler: </t>
        </r>
        <r>
          <rPr>
            <sz val="8"/>
            <color indexed="81"/>
            <rFont val="Tahoma"/>
            <family val="2"/>
          </rPr>
          <t>Nominal</t>
        </r>
      </text>
    </comment>
    <comment ref="AM494" authorId="0">
      <text>
        <r>
          <rPr>
            <b/>
            <sz val="8"/>
            <color indexed="81"/>
            <rFont val="Tahoma"/>
            <family val="2"/>
          </rPr>
          <t xml:space="preserve">Kurt Schuler: </t>
        </r>
        <r>
          <rPr>
            <sz val="8"/>
            <color indexed="81"/>
            <rFont val="Tahoma"/>
            <family val="2"/>
          </rPr>
          <t>Nominal</t>
        </r>
      </text>
    </comment>
    <comment ref="BY494"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French Polynesia. I have copied the data for New Caledonia, which they do list and which was part of the CFP franc area with French Polyneisia and Wallis and Futuna.</t>
        </r>
        <r>
          <rPr>
            <sz val="8"/>
            <color indexed="81"/>
            <rFont val="Tahoma"/>
            <family val="2"/>
          </rPr>
          <t xml:space="preserve">
</t>
        </r>
      </text>
    </comment>
    <comment ref="DS494" authorId="0">
      <text>
        <r>
          <rPr>
            <b/>
            <sz val="8"/>
            <color indexed="81"/>
            <rFont val="Tahoma"/>
            <family val="2"/>
          </rPr>
          <t>Kurt Schuler:</t>
        </r>
        <r>
          <rPr>
            <sz val="8"/>
            <color indexed="81"/>
            <rFont val="Tahoma"/>
            <family val="2"/>
          </rPr>
          <t xml:space="preserve"> Calculated from premium over official rate (zero).</t>
        </r>
      </text>
    </comment>
    <comment ref="DU494" authorId="0">
      <text>
        <r>
          <rPr>
            <b/>
            <sz val="8"/>
            <color indexed="81"/>
            <rFont val="Tahoma"/>
            <family val="2"/>
          </rPr>
          <t>Kurt Schuler:</t>
        </r>
        <r>
          <rPr>
            <sz val="8"/>
            <color indexed="81"/>
            <rFont val="Tahoma"/>
            <family val="2"/>
          </rPr>
          <t xml:space="preserve"> Swiss franc
</t>
        </r>
      </text>
    </comment>
    <comment ref="EO494" authorId="0">
      <text>
        <r>
          <rPr>
            <b/>
            <sz val="8"/>
            <color indexed="81"/>
            <rFont val="Tahoma"/>
            <family val="2"/>
          </rPr>
          <t>Kurt Schuler:</t>
        </r>
        <r>
          <rPr>
            <sz val="8"/>
            <color indexed="81"/>
            <rFont val="Tahoma"/>
            <family val="2"/>
          </rPr>
          <t xml:space="preserve"> Nominal
</t>
        </r>
      </text>
    </comment>
    <comment ref="ID494"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Wallis and Futuna. I have copied the data for New Caledonia, which they do list and which was part of the CFP franc area with French Polyneisia and Wallis and Futuna.</t>
        </r>
        <r>
          <rPr>
            <sz val="8"/>
            <color indexed="81"/>
            <rFont val="Tahoma"/>
            <family val="2"/>
          </rPr>
          <t xml:space="preserve">
</t>
        </r>
      </text>
    </comment>
    <comment ref="DS495" authorId="0">
      <text>
        <r>
          <rPr>
            <b/>
            <sz val="8"/>
            <color indexed="81"/>
            <rFont val="Tahoma"/>
            <family val="2"/>
          </rPr>
          <t>Kurt Schuler:</t>
        </r>
        <r>
          <rPr>
            <sz val="8"/>
            <color indexed="81"/>
            <rFont val="Tahoma"/>
            <family val="2"/>
          </rPr>
          <t xml:space="preserve"> Calculated from premium over official rate (zero).</t>
        </r>
      </text>
    </comment>
    <comment ref="GL495" authorId="0">
      <text>
        <r>
          <rPr>
            <b/>
            <sz val="8"/>
            <color indexed="81"/>
            <rFont val="Tahoma"/>
            <family val="2"/>
          </rPr>
          <t>Kurt Schuler:</t>
        </r>
        <r>
          <rPr>
            <sz val="8"/>
            <color indexed="81"/>
            <rFont val="Tahoma"/>
            <family val="2"/>
          </rPr>
          <t xml:space="preserve"> </t>
        </r>
        <r>
          <rPr>
            <i/>
            <sz val="8"/>
            <color indexed="81"/>
            <rFont val="Tahoma"/>
            <family val="2"/>
          </rPr>
          <t>World Currency Yearbook</t>
        </r>
        <r>
          <rPr>
            <sz val="8"/>
            <color indexed="81"/>
            <rFont val="Tahoma"/>
            <family val="2"/>
          </rPr>
          <t xml:space="preserve"> 1988-1989, p. 161 says 1 leone = US$0.20, which I think is a misprint that should be US$0.02. I am uncertain about the quality of the data through June 1989.</t>
        </r>
      </text>
    </comment>
    <comment ref="AY496" authorId="0">
      <text>
        <r>
          <rPr>
            <b/>
            <sz val="8"/>
            <color indexed="81"/>
            <rFont val="Tahoma"/>
            <family val="2"/>
          </rPr>
          <t xml:space="preserve">Kurt Schuler: </t>
        </r>
        <r>
          <rPr>
            <sz val="8"/>
            <color indexed="81"/>
            <rFont val="Tahoma"/>
            <family val="2"/>
          </rPr>
          <t xml:space="preserve">The Cook Islands began issuing a local currency, apparently starting sometime in 1987, which it withdrew in June 1995.
</t>
        </r>
      </text>
    </comment>
    <comment ref="DS496" authorId="0">
      <text>
        <r>
          <rPr>
            <b/>
            <sz val="8"/>
            <color indexed="81"/>
            <rFont val="Tahoma"/>
            <family val="2"/>
          </rPr>
          <t>Kurt Schuler:</t>
        </r>
        <r>
          <rPr>
            <sz val="8"/>
            <color indexed="81"/>
            <rFont val="Tahoma"/>
            <family val="2"/>
          </rPr>
          <t xml:space="preserve"> Calculated from premium over official rate (zero).</t>
        </r>
      </text>
    </comment>
    <comment ref="DS497" authorId="0">
      <text>
        <r>
          <rPr>
            <b/>
            <sz val="8"/>
            <color indexed="81"/>
            <rFont val="Tahoma"/>
            <family val="2"/>
          </rPr>
          <t>Kurt Schuler:</t>
        </r>
        <r>
          <rPr>
            <sz val="8"/>
            <color indexed="81"/>
            <rFont val="Tahoma"/>
            <family val="2"/>
          </rPr>
          <t xml:space="preserve"> Calculated from premium over official rate (zero).</t>
        </r>
      </text>
    </comment>
    <comment ref="EO497" authorId="0">
      <text>
        <r>
          <rPr>
            <b/>
            <sz val="8"/>
            <color indexed="81"/>
            <rFont val="Tahoma"/>
            <family val="2"/>
          </rPr>
          <t>Kurt Schuler:</t>
        </r>
        <r>
          <rPr>
            <sz val="8"/>
            <color indexed="81"/>
            <rFont val="Tahoma"/>
            <family val="2"/>
          </rPr>
          <t xml:space="preserve"> Nominal
</t>
        </r>
      </text>
    </comment>
    <comment ref="DS498" authorId="0">
      <text>
        <r>
          <rPr>
            <b/>
            <sz val="8"/>
            <color indexed="81"/>
            <rFont val="Tahoma"/>
            <family val="2"/>
          </rPr>
          <t>Kurt Schuler:</t>
        </r>
        <r>
          <rPr>
            <sz val="8"/>
            <color indexed="81"/>
            <rFont val="Tahoma"/>
            <family val="2"/>
          </rPr>
          <t xml:space="preserve"> Calculated from premium over official rate (zero).</t>
        </r>
      </text>
    </comment>
    <comment ref="DS499" authorId="0">
      <text>
        <r>
          <rPr>
            <b/>
            <sz val="8"/>
            <color indexed="81"/>
            <rFont val="Tahoma"/>
            <family val="2"/>
          </rPr>
          <t>Kurt Schuler:</t>
        </r>
        <r>
          <rPr>
            <sz val="8"/>
            <color indexed="81"/>
            <rFont val="Tahoma"/>
            <family val="2"/>
          </rPr>
          <t xml:space="preserve"> Calculated from premium over official rate (zero).</t>
        </r>
      </text>
    </comment>
    <comment ref="DS500" authorId="0">
      <text>
        <r>
          <rPr>
            <b/>
            <sz val="8"/>
            <color indexed="81"/>
            <rFont val="Tahoma"/>
            <family val="2"/>
          </rPr>
          <t>Kurt Schuler:</t>
        </r>
        <r>
          <rPr>
            <sz val="8"/>
            <color indexed="81"/>
            <rFont val="Tahoma"/>
            <family val="2"/>
          </rPr>
          <t xml:space="preserve"> Calculated from premium over official rate (zero).</t>
        </r>
      </text>
    </comment>
    <comment ref="DS501" authorId="0">
      <text>
        <r>
          <rPr>
            <b/>
            <sz val="8"/>
            <color indexed="81"/>
            <rFont val="Tahoma"/>
            <family val="2"/>
          </rPr>
          <t>Kurt Schuler:</t>
        </r>
        <r>
          <rPr>
            <sz val="8"/>
            <color indexed="81"/>
            <rFont val="Tahoma"/>
            <family val="2"/>
          </rPr>
          <t xml:space="preserve"> Calculated from premium over official rate (zero).</t>
        </r>
      </text>
    </comment>
    <comment ref="GL501" authorId="0">
      <text>
        <r>
          <rPr>
            <b/>
            <sz val="8"/>
            <color indexed="81"/>
            <rFont val="Tahoma"/>
            <family val="2"/>
          </rPr>
          <t>Kurt Schuler:</t>
        </r>
        <r>
          <rPr>
            <sz val="8"/>
            <color indexed="81"/>
            <rFont val="Tahoma"/>
            <family val="2"/>
          </rPr>
          <t xml:space="preserve"> Another edition of </t>
        </r>
        <r>
          <rPr>
            <i/>
            <sz val="8"/>
            <color indexed="81"/>
            <rFont val="Tahoma"/>
            <family val="2"/>
          </rPr>
          <t>World Currency Yearbook</t>
        </r>
        <r>
          <rPr>
            <sz val="8"/>
            <color indexed="81"/>
            <rFont val="Tahoma"/>
            <family val="2"/>
          </rPr>
          <t xml:space="preserve"> says 45.
</t>
        </r>
      </text>
    </comment>
    <comment ref="DS502" authorId="0">
      <text>
        <r>
          <rPr>
            <b/>
            <sz val="8"/>
            <color indexed="81"/>
            <rFont val="Tahoma"/>
            <family val="2"/>
          </rPr>
          <t>Kurt Schuler:</t>
        </r>
        <r>
          <rPr>
            <sz val="8"/>
            <color indexed="81"/>
            <rFont val="Tahoma"/>
            <family val="2"/>
          </rPr>
          <t xml:space="preserve"> Calculated from premium over official rate (zero).</t>
        </r>
      </text>
    </comment>
    <comment ref="DS503" authorId="0">
      <text>
        <r>
          <rPr>
            <b/>
            <sz val="8"/>
            <color indexed="81"/>
            <rFont val="Tahoma"/>
            <family val="2"/>
          </rPr>
          <t>Kurt Schuler:</t>
        </r>
        <r>
          <rPr>
            <sz val="8"/>
            <color indexed="81"/>
            <rFont val="Tahoma"/>
            <family val="2"/>
          </rPr>
          <t xml:space="preserve"> Calculated from premium over official rate (zero).</t>
        </r>
      </text>
    </comment>
    <comment ref="DS504" authorId="0">
      <text>
        <r>
          <rPr>
            <b/>
            <sz val="8"/>
            <color indexed="81"/>
            <rFont val="Tahoma"/>
            <family val="2"/>
          </rPr>
          <t>Kurt Schuler:</t>
        </r>
        <r>
          <rPr>
            <sz val="8"/>
            <color indexed="81"/>
            <rFont val="Tahoma"/>
            <family val="2"/>
          </rPr>
          <t xml:space="preserve"> Calculated from premium over official rate (zero).</t>
        </r>
      </text>
    </comment>
    <comment ref="DS505" authorId="0">
      <text>
        <r>
          <rPr>
            <b/>
            <sz val="8"/>
            <color indexed="81"/>
            <rFont val="Tahoma"/>
            <family val="2"/>
          </rPr>
          <t>Kurt Schuler:</t>
        </r>
        <r>
          <rPr>
            <sz val="8"/>
            <color indexed="81"/>
            <rFont val="Tahoma"/>
            <family val="2"/>
          </rPr>
          <t xml:space="preserve"> Calculated from premium over official rate (zero).</t>
        </r>
      </text>
    </comment>
    <comment ref="C506"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DS506" authorId="0">
      <text>
        <r>
          <rPr>
            <b/>
            <sz val="8"/>
            <color indexed="81"/>
            <rFont val="Tahoma"/>
            <family val="2"/>
          </rPr>
          <t>Kurt Schuler:</t>
        </r>
        <r>
          <rPr>
            <sz val="8"/>
            <color indexed="81"/>
            <rFont val="Tahoma"/>
            <family val="2"/>
          </rPr>
          <t xml:space="preserve"> Calculated from premium over official rate (zero).</t>
        </r>
      </text>
    </comment>
    <comment ref="GL506" authorId="0">
      <text>
        <r>
          <rPr>
            <b/>
            <sz val="8"/>
            <color indexed="81"/>
            <rFont val="Tahoma"/>
            <family val="2"/>
          </rPr>
          <t xml:space="preserve">Kurt Schuler: </t>
        </r>
        <r>
          <rPr>
            <sz val="8"/>
            <color indexed="81"/>
            <rFont val="Tahoma"/>
            <family val="2"/>
          </rPr>
          <t>Another edition of World Currency Yearbook says 57.</t>
        </r>
      </text>
    </comment>
    <comment ref="DS507" authorId="0">
      <text>
        <r>
          <rPr>
            <b/>
            <sz val="8"/>
            <color indexed="81"/>
            <rFont val="Tahoma"/>
            <family val="2"/>
          </rPr>
          <t>Kurt Schuler:</t>
        </r>
        <r>
          <rPr>
            <sz val="8"/>
            <color indexed="81"/>
            <rFont val="Tahoma"/>
            <family val="2"/>
          </rPr>
          <t xml:space="preserve"> Premium on US$100 notes compared to lower-denomination notes, rising in 1988 to near 150% in 1989 and 225% in 1990.
</t>
        </r>
      </text>
    </comment>
    <comment ref="GL508" authorId="0">
      <text>
        <r>
          <rPr>
            <b/>
            <sz val="8"/>
            <color indexed="81"/>
            <rFont val="Tahoma"/>
            <family val="2"/>
          </rPr>
          <t xml:space="preserve">Kurt Schuler: </t>
        </r>
        <r>
          <rPr>
            <sz val="8"/>
            <color indexed="81"/>
            <rFont val="Tahoma"/>
            <family val="2"/>
          </rPr>
          <t>Another edition of World Currency Yearbook says 32.</t>
        </r>
      </text>
    </comment>
    <comment ref="C509" authorId="0">
      <text>
        <r>
          <rPr>
            <b/>
            <sz val="8"/>
            <color indexed="81"/>
            <rFont val="Tahoma"/>
            <family val="2"/>
          </rPr>
          <t>Kurt Schuler:</t>
        </r>
        <r>
          <rPr>
            <sz val="8"/>
            <color indexed="81"/>
            <rFont val="Tahoma"/>
            <family val="2"/>
          </rPr>
          <t xml:space="preserve"> Nominal</t>
        </r>
        <r>
          <rPr>
            <sz val="8"/>
            <color indexed="81"/>
            <rFont val="Tahoma"/>
            <family val="2"/>
          </rPr>
          <t xml:space="preserve">
</t>
        </r>
      </text>
    </comment>
    <comment ref="ES509" authorId="0">
      <text>
        <r>
          <rPr>
            <b/>
            <sz val="8"/>
            <color indexed="81"/>
            <rFont val="Tahoma"/>
            <family val="2"/>
          </rPr>
          <t>Kurt Schuler:</t>
        </r>
        <r>
          <rPr>
            <sz val="8"/>
            <color indexed="81"/>
            <rFont val="Tahoma"/>
            <family val="2"/>
          </rPr>
          <t xml:space="preserve"> "Spring of 1988,"  I assume meaning the Northern Hemisphere spring,  assigned to March. "Some reports" of a rate of 650 meticais of the time per dollar.
</t>
        </r>
      </text>
    </comment>
    <comment ref="GL512" authorId="0">
      <text>
        <r>
          <rPr>
            <b/>
            <sz val="8"/>
            <color indexed="81"/>
            <rFont val="Tahoma"/>
            <family val="2"/>
          </rPr>
          <t xml:space="preserve">Kurt Schuler: </t>
        </r>
        <r>
          <rPr>
            <sz val="8"/>
            <color indexed="81"/>
            <rFont val="Tahoma"/>
            <family val="2"/>
          </rPr>
          <t>Another edition of World Currency Yearbook says 48.</t>
        </r>
      </text>
    </comment>
    <comment ref="C518" authorId="0">
      <text>
        <r>
          <rPr>
            <b/>
            <sz val="8"/>
            <color indexed="81"/>
            <rFont val="Tahoma"/>
            <family val="2"/>
          </rPr>
          <t xml:space="preserve">Kurt Schuler: </t>
        </r>
        <r>
          <rPr>
            <sz val="8"/>
            <color indexed="81"/>
            <rFont val="Tahoma"/>
            <family val="2"/>
          </rPr>
          <t>Nominal</t>
        </r>
      </text>
    </comment>
    <comment ref="AM518" authorId="0">
      <text>
        <r>
          <rPr>
            <b/>
            <sz val="8"/>
            <color indexed="81"/>
            <rFont val="Tahoma"/>
            <family val="2"/>
          </rPr>
          <t xml:space="preserve">Kurt Schuler: </t>
        </r>
        <r>
          <rPr>
            <sz val="8"/>
            <color indexed="81"/>
            <rFont val="Tahoma"/>
            <family val="2"/>
          </rPr>
          <t>Nominal</t>
        </r>
      </text>
    </comment>
    <comment ref="BY518"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French Polynesia. I have copied the data for New Caledonia, which they do list and which was part of the CFP franc area with French Polyneisia and Wallis and Futuna.</t>
        </r>
        <r>
          <rPr>
            <sz val="8"/>
            <color indexed="81"/>
            <rFont val="Tahoma"/>
            <family val="2"/>
          </rPr>
          <t xml:space="preserve">
</t>
        </r>
      </text>
    </comment>
    <comment ref="DU518" authorId="0">
      <text>
        <r>
          <rPr>
            <b/>
            <sz val="8"/>
            <color indexed="81"/>
            <rFont val="Tahoma"/>
            <family val="2"/>
          </rPr>
          <t>Kurt Schuler:</t>
        </r>
        <r>
          <rPr>
            <sz val="8"/>
            <color indexed="81"/>
            <rFont val="Tahoma"/>
            <family val="2"/>
          </rPr>
          <t xml:space="preserve"> Swiss franc
</t>
        </r>
      </text>
    </comment>
    <comment ref="ID518"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Wallis and Futuna. I have copied the data for New Caledonia, which they do list and which was part of the CFP franc area with French Polyneisia and Wallis and Futuna.</t>
        </r>
        <r>
          <rPr>
            <sz val="8"/>
            <color indexed="81"/>
            <rFont val="Tahoma"/>
            <family val="2"/>
          </rPr>
          <t xml:space="preserve">
</t>
        </r>
      </text>
    </comment>
    <comment ref="C524" authorId="0">
      <text>
        <r>
          <rPr>
            <b/>
            <sz val="8"/>
            <color indexed="81"/>
            <rFont val="Tahoma"/>
            <family val="2"/>
          </rPr>
          <t xml:space="preserve">Kurt Schuler: </t>
        </r>
        <r>
          <rPr>
            <sz val="8"/>
            <color indexed="81"/>
            <rFont val="Tahoma"/>
            <family val="2"/>
          </rPr>
          <t>Nominal</t>
        </r>
      </text>
    </comment>
    <comment ref="GJ531" authorId="1">
      <text>
        <r>
          <rPr>
            <b/>
            <sz val="8"/>
            <color indexed="81"/>
            <rFont val="Tahoma"/>
            <family val="2"/>
          </rPr>
          <t>daouda sembene:</t>
        </r>
        <r>
          <rPr>
            <sz val="8"/>
            <color indexed="81"/>
            <rFont val="Tahoma"/>
            <family val="2"/>
          </rPr>
          <t xml:space="preserve">
New dinar replaced old at 10,000:1</t>
        </r>
      </text>
    </comment>
    <comment ref="G543" authorId="0">
      <text>
        <r>
          <rPr>
            <b/>
            <sz val="8"/>
            <color indexed="81"/>
            <rFont val="Tahoma"/>
            <family val="2"/>
          </rPr>
          <t>Kurt Schuler:</t>
        </r>
        <r>
          <rPr>
            <sz val="8"/>
            <color indexed="81"/>
            <rFont val="Tahoma"/>
            <family val="2"/>
          </rPr>
          <t xml:space="preserve"> </t>
        </r>
        <r>
          <rPr>
            <i/>
            <sz val="8"/>
            <color indexed="81"/>
            <rFont val="Tahoma"/>
            <family val="2"/>
          </rPr>
          <t>World Curency Yearbook</t>
        </r>
        <r>
          <rPr>
            <sz val="8"/>
            <color indexed="81"/>
            <rFont val="Tahoma"/>
            <family val="2"/>
          </rPr>
          <t xml:space="preserve"> 1990-1993, p. 34 says the parallel rate was less than 1,000 kwanzas of the period in early 1991, but gives no exact rate or date.</t>
        </r>
      </text>
    </comment>
    <comment ref="DJ548" authorId="0">
      <text>
        <r>
          <rPr>
            <b/>
            <sz val="8"/>
            <color indexed="81"/>
            <rFont val="Tahoma"/>
            <family val="2"/>
          </rPr>
          <t xml:space="preserve">Kurt Schuler: </t>
        </r>
        <r>
          <rPr>
            <sz val="8"/>
            <color indexed="81"/>
            <rFont val="Tahoma"/>
            <family val="2"/>
          </rPr>
          <t xml:space="preserve">"Mid 1991"; I have assigned this value to June.
</t>
        </r>
      </text>
    </comment>
    <comment ref="GJ561" authorId="1">
      <text>
        <r>
          <rPr>
            <b/>
            <sz val="8"/>
            <color indexed="81"/>
            <rFont val="Tahoma"/>
            <family val="2"/>
          </rPr>
          <t>daouda sembene:</t>
        </r>
        <r>
          <rPr>
            <sz val="8"/>
            <color indexed="81"/>
            <rFont val="Tahoma"/>
            <family val="2"/>
          </rPr>
          <t xml:space="preserve">
New dinar replaced old at 10:1</t>
        </r>
      </text>
    </comment>
    <comment ref="EH572" authorId="0">
      <text>
        <r>
          <rPr>
            <b/>
            <sz val="8"/>
            <color indexed="81"/>
            <rFont val="Tahoma"/>
            <family val="2"/>
          </rPr>
          <t>Kurt Schuler:</t>
        </r>
        <r>
          <rPr>
            <sz val="8"/>
            <color indexed="81"/>
            <rFont val="Tahoma"/>
            <family val="2"/>
          </rPr>
          <t xml:space="preserve"> "Mid 1993"; I have assigned this value to June.
</t>
        </r>
      </text>
    </comment>
    <comment ref="ES572" authorId="0">
      <text>
        <r>
          <rPr>
            <b/>
            <sz val="8"/>
            <color indexed="81"/>
            <rFont val="Tahoma"/>
            <family val="2"/>
          </rPr>
          <t>Kurt Schuler:</t>
        </r>
        <r>
          <rPr>
            <sz val="8"/>
            <color indexed="81"/>
            <rFont val="Tahoma"/>
            <family val="2"/>
          </rPr>
          <t xml:space="preserve"> "Mid 1993"; I have assigned this value to June.
</t>
        </r>
      </text>
    </comment>
    <comment ref="EU575" authorId="0">
      <text>
        <r>
          <rPr>
            <b/>
            <sz val="8"/>
            <color indexed="81"/>
            <rFont val="Tahoma"/>
            <family val="2"/>
          </rPr>
          <t>Kurt Schuler:</t>
        </r>
        <r>
          <rPr>
            <sz val="8"/>
            <color indexed="81"/>
            <rFont val="Tahoma"/>
            <family val="2"/>
          </rPr>
          <t xml:space="preserve"> Introduced Namibian dollar on 15 September 1993 at parity with South African rand.  </t>
        </r>
        <r>
          <rPr>
            <i/>
            <sz val="8"/>
            <color indexed="81"/>
            <rFont val="Tahoma"/>
            <family val="2"/>
          </rPr>
          <t>World Currency Yearbook</t>
        </r>
        <r>
          <rPr>
            <sz val="8"/>
            <color indexed="81"/>
            <rFont val="Tahoma"/>
            <family val="2"/>
          </rPr>
          <t xml:space="preserve"> has no data on the Namibian dollar.</t>
        </r>
        <r>
          <rPr>
            <sz val="8"/>
            <color indexed="81"/>
            <rFont val="Tahoma"/>
            <family val="2"/>
          </rPr>
          <t xml:space="preserve">
</t>
        </r>
      </text>
    </comment>
    <comment ref="GJ576" authorId="1">
      <text>
        <r>
          <rPr>
            <b/>
            <sz val="8"/>
            <color indexed="81"/>
            <rFont val="Tahoma"/>
            <family val="2"/>
          </rPr>
          <t>daouda sembene:</t>
        </r>
        <r>
          <rPr>
            <sz val="8"/>
            <color indexed="81"/>
            <rFont val="Tahoma"/>
            <family val="2"/>
          </rPr>
          <t xml:space="preserve">
New dinar replaced old at 1,000,000:1</t>
        </r>
      </text>
    </comment>
    <comment ref="G578" authorId="0">
      <text>
        <r>
          <rPr>
            <b/>
            <sz val="8"/>
            <color indexed="81"/>
            <rFont val="Tahoma"/>
            <family val="2"/>
          </rPr>
          <t>Kurt Schuler:</t>
        </r>
        <r>
          <rPr>
            <sz val="8"/>
            <color indexed="81"/>
            <rFont val="Tahoma"/>
            <family val="2"/>
          </rPr>
          <t xml:space="preserve"> This value (109,000 in kwanza of the time) is on p. 34 of </t>
        </r>
        <r>
          <rPr>
            <i/>
            <sz val="8"/>
            <color indexed="81"/>
            <rFont val="Tahoma"/>
            <family val="2"/>
          </rPr>
          <t>World Currency Yearbook</t>
        </r>
        <r>
          <rPr>
            <sz val="8"/>
            <color indexed="81"/>
            <rFont val="Tahoma"/>
            <family val="2"/>
          </rPr>
          <t xml:space="preserve"> 1990-1993, but p. 869 says 60,000 (in kwanza of the time).
</t>
        </r>
      </text>
    </comment>
    <comment ref="BY578"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French Polynesia. I have copied the data for New Caledonia, which they do list and which was part of the CFP franc area with French Polyneisia and Wallis and Futuna.</t>
        </r>
        <r>
          <rPr>
            <sz val="8"/>
            <color indexed="81"/>
            <rFont val="Tahoma"/>
            <family val="2"/>
          </rPr>
          <t xml:space="preserve">
</t>
        </r>
      </text>
    </comment>
    <comment ref="DG578" authorId="0">
      <text>
        <r>
          <rPr>
            <b/>
            <sz val="8"/>
            <color indexed="81"/>
            <rFont val="Tahoma"/>
            <family val="2"/>
          </rPr>
          <t>Kurt Schuler:</t>
        </r>
        <r>
          <rPr>
            <sz val="8"/>
            <color indexed="81"/>
            <rFont val="Tahoma"/>
            <family val="2"/>
          </rPr>
          <t xml:space="preserve"> This value is on p. 453 of World Currency Yearbook 1990-1993, but p. 868 says 3.
</t>
        </r>
      </text>
    </comment>
    <comment ref="DN578" authorId="0">
      <text>
        <r>
          <rPr>
            <b/>
            <sz val="8"/>
            <color indexed="81"/>
            <rFont val="Tahoma"/>
            <family val="2"/>
          </rPr>
          <t>Kurt Schuler:</t>
        </r>
        <r>
          <rPr>
            <sz val="8"/>
            <color indexed="81"/>
            <rFont val="Tahoma"/>
            <family val="2"/>
          </rPr>
          <t xml:space="preserve"> This value is on p. 465 of World Currency Yearbook 1990-1993, but p. 868 says 8.
</t>
        </r>
      </text>
    </comment>
    <comment ref="DS578" authorId="0">
      <text>
        <r>
          <rPr>
            <b/>
            <sz val="8"/>
            <color indexed="81"/>
            <rFont val="Tahoma"/>
            <family val="2"/>
          </rPr>
          <t>Kurt Schuler:</t>
        </r>
        <r>
          <rPr>
            <sz val="8"/>
            <color indexed="81"/>
            <rFont val="Tahoma"/>
            <family val="2"/>
          </rPr>
          <t xml:space="preserve"> This value is on p. 109 of World Currency Yearbook 1990-1993, but p. 869 says 40.
</t>
        </r>
      </text>
    </comment>
    <comment ref="DU578" authorId="0">
      <text>
        <r>
          <rPr>
            <b/>
            <sz val="8"/>
            <color indexed="81"/>
            <rFont val="Tahoma"/>
            <family val="2"/>
          </rPr>
          <t>Kurt Schuler:</t>
        </r>
        <r>
          <rPr>
            <sz val="8"/>
            <color indexed="81"/>
            <rFont val="Tahoma"/>
            <family val="2"/>
          </rPr>
          <t xml:space="preserve"> Swiss franc
</t>
        </r>
      </text>
    </comment>
    <comment ref="EM578" authorId="0">
      <text>
        <r>
          <rPr>
            <b/>
            <sz val="8"/>
            <color indexed="81"/>
            <rFont val="Tahoma"/>
            <family val="2"/>
          </rPr>
          <t>Kurt Schuler:</t>
        </r>
        <r>
          <rPr>
            <sz val="8"/>
            <color indexed="81"/>
            <rFont val="Tahoma"/>
            <family val="2"/>
          </rPr>
          <t xml:space="preserve"> This value, for Moldovan lei. is on p. 685 of World Currency Yearbook 1990-1993, but p. 869 says 2,000, which appears to be a value for Russian rubles or Moldovan coupon lei.
</t>
        </r>
      </text>
    </comment>
    <comment ref="ES578" authorId="0">
      <text>
        <r>
          <rPr>
            <b/>
            <sz val="8"/>
            <color indexed="81"/>
            <rFont val="Tahoma"/>
            <family val="2"/>
          </rPr>
          <t>Kurt Schuler:</t>
        </r>
        <r>
          <rPr>
            <sz val="8"/>
            <color indexed="81"/>
            <rFont val="Tahoma"/>
            <family val="2"/>
          </rPr>
          <t xml:space="preserve"> This value, for Moldovan lei. is on p. 140 of World Currency Yearbook 1990-1993, but p. 869 says 5,100.
</t>
        </r>
      </text>
    </comment>
    <comment ref="GG578" authorId="0">
      <text>
        <r>
          <rPr>
            <b/>
            <sz val="8"/>
            <color indexed="81"/>
            <rFont val="Tahoma"/>
            <family val="2"/>
          </rPr>
          <t>Kurt Schuler:</t>
        </r>
        <r>
          <rPr>
            <sz val="8"/>
            <color indexed="81"/>
            <rFont val="Tahoma"/>
            <family val="2"/>
          </rPr>
          <t xml:space="preserve"> This value is on p. 153 of World Currency Yearbook 1990-1993, but p. 869 says 475.
</t>
        </r>
      </text>
    </comment>
    <comment ref="ID578" authorId="0">
      <text>
        <r>
          <rPr>
            <b/>
            <sz val="8"/>
            <color indexed="81"/>
            <rFont val="Tahoma"/>
            <family val="2"/>
          </rPr>
          <t>Kurt Schuler:</t>
        </r>
        <r>
          <rPr>
            <sz val="8"/>
            <color indexed="81"/>
            <rFont val="Tahoma"/>
            <family val="2"/>
          </rPr>
          <t xml:space="preserve"> </t>
        </r>
        <r>
          <rPr>
            <i/>
            <sz val="8"/>
            <color indexed="81"/>
            <rFont val="Tahoma"/>
            <family val="2"/>
          </rPr>
          <t>Pick's Currency Yearbook</t>
        </r>
        <r>
          <rPr>
            <sz val="8"/>
            <color indexed="81"/>
            <rFont val="Tahoma"/>
            <family val="2"/>
          </rPr>
          <t xml:space="preserve"> and </t>
        </r>
        <r>
          <rPr>
            <i/>
            <sz val="8"/>
            <color indexed="81"/>
            <rFont val="Tahoma"/>
            <family val="2"/>
          </rPr>
          <t>World Currency Yearbook</t>
        </r>
        <r>
          <rPr>
            <sz val="8"/>
            <color indexed="81"/>
            <rFont val="Tahoma"/>
            <family val="2"/>
          </rPr>
          <t xml:space="preserve"> do not have a listing for Wallis and Futuna. I have copied the data for New Caledonia, which they do list and which was part of the CFP franc area with French Polyneisia and Wallis and Futuna.</t>
        </r>
        <r>
          <rPr>
            <sz val="8"/>
            <color indexed="81"/>
            <rFont val="Tahoma"/>
            <family val="2"/>
          </rPr>
          <t xml:space="preserve">
</t>
        </r>
      </text>
    </comment>
    <comment ref="IF578" authorId="0">
      <text>
        <r>
          <rPr>
            <b/>
            <sz val="8"/>
            <color indexed="81"/>
            <rFont val="Tahoma"/>
            <family val="2"/>
          </rPr>
          <t>Kurt Schuler:</t>
        </r>
        <r>
          <rPr>
            <sz val="8"/>
            <color indexed="81"/>
            <rFont val="Tahoma"/>
            <family val="2"/>
          </rPr>
          <t xml:space="preserve"> This value, for Moldovan lei. is on p. 857 of World Currency Yearbook 1990-1993, but p. 869 says 70.
</t>
        </r>
      </text>
    </comment>
    <comment ref="CS580" authorId="1">
      <text>
        <r>
          <rPr>
            <b/>
            <sz val="8"/>
            <color indexed="81"/>
            <rFont val="Tahoma"/>
            <family val="2"/>
          </rPr>
          <t>daouda sembene:</t>
        </r>
        <r>
          <rPr>
            <sz val="8"/>
            <color indexed="81"/>
            <rFont val="Tahoma"/>
            <family val="2"/>
          </rPr>
          <t xml:space="preserve">
Hungarian Forint devalued 2.6% against its currency basket on Feb. 16th</t>
        </r>
      </text>
    </comment>
    <comment ref="GJ580" authorId="1">
      <text>
        <r>
          <rPr>
            <b/>
            <sz val="8"/>
            <color indexed="81"/>
            <rFont val="Tahoma"/>
            <family val="2"/>
          </rPr>
          <t>daouda sembene:</t>
        </r>
        <r>
          <rPr>
            <sz val="8"/>
            <color indexed="81"/>
            <rFont val="Tahoma"/>
            <family val="2"/>
          </rPr>
          <t xml:space="preserve">
On Jan. 24, another new Dinar introduced and pegged to the Deutsche Mark. 1 new=13 millions old ones. Inflation rate: 1,000,000% a month</t>
        </r>
      </text>
    </comment>
    <comment ref="CS584" authorId="1">
      <text>
        <r>
          <rPr>
            <b/>
            <sz val="8"/>
            <color indexed="81"/>
            <rFont val="Tahoma"/>
            <family val="2"/>
          </rPr>
          <t>daouda sembene:</t>
        </r>
        <r>
          <rPr>
            <sz val="8"/>
            <color indexed="81"/>
            <rFont val="Tahoma"/>
            <family val="2"/>
          </rPr>
          <t xml:space="preserve">
Hungarian Forint devalued 1.2% on June 6th against a basket composed of the US Dollar and the ECU </t>
        </r>
      </text>
    </comment>
    <comment ref="CS586" authorId="1">
      <text>
        <r>
          <rPr>
            <b/>
            <sz val="8"/>
            <color indexed="81"/>
            <rFont val="Tahoma"/>
            <family val="2"/>
          </rPr>
          <t>daouda sembene:</t>
        </r>
        <r>
          <rPr>
            <sz val="8"/>
            <color indexed="81"/>
            <rFont val="Tahoma"/>
            <family val="2"/>
          </rPr>
          <t xml:space="preserve">
Hungary devalued  the Forint by 8% on Aug. 4 and abandoned its poliy of gradual currency depreciation</t>
        </r>
      </text>
    </comment>
    <comment ref="HS587" authorId="1">
      <text>
        <r>
          <rPr>
            <b/>
            <sz val="8"/>
            <color indexed="81"/>
            <rFont val="Tahoma"/>
            <family val="2"/>
          </rPr>
          <t>daouda sembene:</t>
        </r>
        <r>
          <rPr>
            <sz val="8"/>
            <color indexed="81"/>
            <rFont val="Tahoma"/>
            <family val="2"/>
          </rPr>
          <t xml:space="preserve">
Ukraine devalued the Karbovanets by 7.3% on September 5th.</t>
        </r>
      </text>
    </comment>
    <comment ref="T588" authorId="1">
      <text>
        <r>
          <rPr>
            <b/>
            <sz val="8"/>
            <color indexed="81"/>
            <rFont val="Tahoma"/>
            <family val="2"/>
          </rPr>
          <t>daouda sembene:</t>
        </r>
        <r>
          <rPr>
            <sz val="8"/>
            <color indexed="81"/>
            <rFont val="Tahoma"/>
            <family val="2"/>
          </rPr>
          <t xml:space="preserve">
On October 11th, Belarus banned the use of all foreign currency, including the Russian Ruble, in all cash domestic transactions. The belarus Rubel will be the sole means of payment.</t>
        </r>
      </text>
    </comment>
    <comment ref="CS588" authorId="1">
      <text>
        <r>
          <rPr>
            <b/>
            <sz val="8"/>
            <color indexed="81"/>
            <rFont val="Tahoma"/>
            <family val="2"/>
          </rPr>
          <t>daouda sembene:</t>
        </r>
        <r>
          <rPr>
            <sz val="8"/>
            <color indexed="81"/>
            <rFont val="Tahoma"/>
            <family val="2"/>
          </rPr>
          <t xml:space="preserve">
The Hungarian forint was devalued 1.1% against a measure consisting 30% of US Dollars and 70% of ECUs, the sixth cut this year</t>
        </r>
      </text>
    </comment>
    <comment ref="CS591" authorId="1">
      <text>
        <r>
          <rPr>
            <b/>
            <sz val="8"/>
            <color indexed="81"/>
            <rFont val="Tahoma"/>
            <family val="2"/>
          </rPr>
          <t>daouda sembene:</t>
        </r>
        <r>
          <rPr>
            <sz val="8"/>
            <color indexed="81"/>
            <rFont val="Tahoma"/>
            <family val="2"/>
          </rPr>
          <t xml:space="preserve">
Hungarian Forint devalued 1.4% on Jan 2nd 6th against a currency basket composed of the US Dollar and the ECU </t>
        </r>
      </text>
    </comment>
    <comment ref="FR591" authorId="1">
      <text>
        <r>
          <rPr>
            <b/>
            <sz val="8"/>
            <color indexed="81"/>
            <rFont val="Tahoma"/>
            <family val="2"/>
          </rPr>
          <t>daouda sembene:</t>
        </r>
        <r>
          <rPr>
            <sz val="8"/>
            <color indexed="81"/>
            <rFont val="Tahoma"/>
            <family val="2"/>
          </rPr>
          <t xml:space="preserve">
Currency reform: 1 new Zloty= 10,000 Zlotych</t>
        </r>
      </text>
    </comment>
    <comment ref="HS610" authorId="1">
      <text>
        <r>
          <rPr>
            <b/>
            <sz val="8"/>
            <color indexed="81"/>
            <rFont val="Tahoma"/>
            <family val="2"/>
          </rPr>
          <t>daouda sembene:</t>
        </r>
        <r>
          <rPr>
            <sz val="8"/>
            <color indexed="81"/>
            <rFont val="Tahoma"/>
            <family val="2"/>
          </rPr>
          <t xml:space="preserve">
New currency</t>
        </r>
      </text>
    </comment>
    <comment ref="CN619" authorId="0">
      <text>
        <r>
          <rPr>
            <b/>
            <sz val="8"/>
            <color indexed="81"/>
            <rFont val="Tahoma"/>
            <family val="2"/>
          </rPr>
          <t>Kurt Schuler:</t>
        </r>
        <r>
          <rPr>
            <sz val="8"/>
            <color indexed="81"/>
            <rFont val="Tahoma"/>
            <family val="2"/>
          </rPr>
          <t xml:space="preserve">  Guinea-Bissau adopted the CFA franc on 13 March 1997 at 1 CFA franc = 65 Guinea-Bissau pesos.</t>
        </r>
      </text>
    </comment>
  </commentList>
</comments>
</file>

<file path=xl/comments2.xml><?xml version="1.0" encoding="utf-8"?>
<comments xmlns="http://schemas.openxmlformats.org/spreadsheetml/2006/main">
  <authors>
    <author>daouda sembene</author>
  </authors>
  <commentList>
    <comment ref="DD225" authorId="0">
      <text>
        <r>
          <rPr>
            <sz val="8"/>
            <color indexed="81"/>
            <rFont val="Tahoma"/>
            <family val="2"/>
          </rPr>
          <t>Identifies the point at which multiple time series versions are linked by ratio splicing using all annual, quarterly, and monthly overlaps.</t>
        </r>
      </text>
    </comment>
    <comment ref="DG242" authorId="0">
      <text>
        <r>
          <rPr>
            <sz val="8"/>
            <color indexed="81"/>
            <rFont val="Tahoma"/>
            <family val="2"/>
          </rPr>
          <t>Identifies the point at which multiple time series versions are linked by ratio splicing using all annual, quarterly, and monthly overlaps.</t>
        </r>
      </text>
    </comment>
    <comment ref="DF353" authorId="0">
      <text>
        <r>
          <rPr>
            <sz val="8"/>
            <color indexed="81"/>
            <rFont val="Tahoma"/>
            <family val="2"/>
          </rPr>
          <t>Identifies the point at which multiple time series versions are linked by ratio splicing using all annual, quarterly, and monthly overlaps.</t>
        </r>
      </text>
    </comment>
    <comment ref="DF354" authorId="0">
      <text>
        <r>
          <rPr>
            <sz val="8"/>
            <color indexed="81"/>
            <rFont val="Tahoma"/>
            <family val="2"/>
          </rPr>
          <t>Identifies observations that are estimated by economic staff.</t>
        </r>
      </text>
    </comment>
    <comment ref="DF355" authorId="0">
      <text>
        <r>
          <rPr>
            <sz val="8"/>
            <color indexed="81"/>
            <rFont val="Tahoma"/>
            <family val="2"/>
          </rPr>
          <t>Identifies observations that are estimated by economic staff.</t>
        </r>
      </text>
    </comment>
    <comment ref="DF356" authorId="0">
      <text>
        <r>
          <rPr>
            <sz val="8"/>
            <color indexed="81"/>
            <rFont val="Tahoma"/>
            <family val="2"/>
          </rPr>
          <t>Identifies observations that are estimated by economic staff.</t>
        </r>
      </text>
    </comment>
    <comment ref="DF357" authorId="0">
      <text>
        <r>
          <rPr>
            <sz val="8"/>
            <color indexed="81"/>
            <rFont val="Tahoma"/>
            <family val="2"/>
          </rPr>
          <t>Identifies observations that are estimated by economic staff.</t>
        </r>
      </text>
    </comment>
    <comment ref="CR362" authorId="0">
      <text>
        <r>
          <rPr>
            <sz val="8"/>
            <color indexed="81"/>
            <rFont val="Tahoma"/>
            <family val="2"/>
          </rPr>
          <t>Indicates the original data value is not to be overlayed with subsequent calculated data.</t>
        </r>
      </text>
    </comment>
    <comment ref="CR363" authorId="0">
      <text>
        <r>
          <rPr>
            <sz val="8"/>
            <color indexed="81"/>
            <rFont val="Tahoma"/>
            <family val="2"/>
          </rPr>
          <t>Indicates the original data value is not to be overlayed with subsequent calculated data.</t>
        </r>
      </text>
    </comment>
    <comment ref="CR364" authorId="0">
      <text>
        <r>
          <rPr>
            <sz val="8"/>
            <color indexed="81"/>
            <rFont val="Tahoma"/>
            <family val="2"/>
          </rPr>
          <t>Indicates the original data value is not to be overlayed with subsequent calculated data.</t>
        </r>
      </text>
    </comment>
    <comment ref="DF451" authorId="0">
      <text>
        <r>
          <rPr>
            <sz val="8"/>
            <color indexed="81"/>
            <rFont val="Tahoma"/>
            <family val="2"/>
          </rPr>
          <t>Identifies observations that are estimated by economic staff.</t>
        </r>
      </text>
    </comment>
    <comment ref="DF452" authorId="0">
      <text>
        <r>
          <rPr>
            <sz val="8"/>
            <color indexed="81"/>
            <rFont val="Tahoma"/>
            <family val="2"/>
          </rPr>
          <t>Identifies observations that are estimated by economic staff.</t>
        </r>
      </text>
    </comment>
    <comment ref="DF453" authorId="0">
      <text>
        <r>
          <rPr>
            <sz val="8"/>
            <color indexed="81"/>
            <rFont val="Tahoma"/>
            <family val="2"/>
          </rPr>
          <t>Identifies observations that are estimated by economic staff.</t>
        </r>
      </text>
    </comment>
    <comment ref="DF454" authorId="0">
      <text>
        <r>
          <rPr>
            <sz val="8"/>
            <color indexed="81"/>
            <rFont val="Tahoma"/>
            <family val="2"/>
          </rPr>
          <t>Identifies observations that are estimated by economic staff.</t>
        </r>
      </text>
    </comment>
    <comment ref="DF455" authorId="0">
      <text>
        <r>
          <rPr>
            <sz val="8"/>
            <color indexed="81"/>
            <rFont val="Tahoma"/>
            <family val="2"/>
          </rPr>
          <t>Identifies observations that are estimated by economic staff.</t>
        </r>
      </text>
    </comment>
    <comment ref="DF456" authorId="0">
      <text>
        <r>
          <rPr>
            <sz val="8"/>
            <color indexed="81"/>
            <rFont val="Tahoma"/>
            <family val="2"/>
          </rPr>
          <t>Identifies observations that are estimated by economic staff.</t>
        </r>
      </text>
    </comment>
    <comment ref="DF457" authorId="0">
      <text>
        <r>
          <rPr>
            <sz val="8"/>
            <color indexed="81"/>
            <rFont val="Tahoma"/>
            <family val="2"/>
          </rPr>
          <t>Identifies observations that are estimated by economic staff.</t>
        </r>
      </text>
    </comment>
    <comment ref="DF458" authorId="0">
      <text>
        <r>
          <rPr>
            <sz val="8"/>
            <color indexed="81"/>
            <rFont val="Tahoma"/>
            <family val="2"/>
          </rPr>
          <t>Identifies observations that are estimated by economic staff.</t>
        </r>
      </text>
    </comment>
    <comment ref="DF459" authorId="0">
      <text>
        <r>
          <rPr>
            <sz val="8"/>
            <color indexed="81"/>
            <rFont val="Tahoma"/>
            <family val="2"/>
          </rPr>
          <t>Identifies observations that are estimated by economic staff.</t>
        </r>
      </text>
    </comment>
    <comment ref="DF460" authorId="0">
      <text>
        <r>
          <rPr>
            <sz val="8"/>
            <color indexed="81"/>
            <rFont val="Tahoma"/>
            <family val="2"/>
          </rPr>
          <t>Identifies observations that are estimated by economic staff.</t>
        </r>
      </text>
    </comment>
    <comment ref="DF461" authorId="0">
      <text>
        <r>
          <rPr>
            <sz val="8"/>
            <color indexed="81"/>
            <rFont val="Tahoma"/>
            <family val="2"/>
          </rPr>
          <t>Identifies observations that are estimated by economic staff.</t>
        </r>
      </text>
    </comment>
    <comment ref="DF462" authorId="0">
      <text>
        <r>
          <rPr>
            <sz val="8"/>
            <color indexed="81"/>
            <rFont val="Tahoma"/>
            <family val="2"/>
          </rPr>
          <t>Identifies observations that are estimated by economic staff.</t>
        </r>
      </text>
    </comment>
    <comment ref="DF463" authorId="0">
      <text>
        <r>
          <rPr>
            <sz val="8"/>
            <color indexed="81"/>
            <rFont val="Tahoma"/>
            <family val="2"/>
          </rPr>
          <t>Identifies observations that are estimated by economic staff.</t>
        </r>
      </text>
    </comment>
    <comment ref="DF464" authorId="0">
      <text>
        <r>
          <rPr>
            <sz val="8"/>
            <color indexed="81"/>
            <rFont val="Tahoma"/>
            <family val="2"/>
          </rPr>
          <t>Identifies observations that are estimated by economic staff.</t>
        </r>
      </text>
    </comment>
    <comment ref="DF465" authorId="0">
      <text>
        <r>
          <rPr>
            <sz val="8"/>
            <color indexed="81"/>
            <rFont val="Tahoma"/>
            <family val="2"/>
          </rPr>
          <t>Identifies observations that are estimated by economic staff.</t>
        </r>
      </text>
    </comment>
    <comment ref="DF466" authorId="0">
      <text>
        <r>
          <rPr>
            <sz val="8"/>
            <color indexed="81"/>
            <rFont val="Tahoma"/>
            <family val="2"/>
          </rPr>
          <t>Identifies observations that are estimated by economic staff.</t>
        </r>
      </text>
    </comment>
    <comment ref="DF467" authorId="0">
      <text>
        <r>
          <rPr>
            <sz val="8"/>
            <color indexed="81"/>
            <rFont val="Tahoma"/>
            <family val="2"/>
          </rPr>
          <t>Identifies observations that are estimated by economic staff.</t>
        </r>
      </text>
    </comment>
    <comment ref="DF468" authorId="0">
      <text>
        <r>
          <rPr>
            <sz val="8"/>
            <color indexed="81"/>
            <rFont val="Tahoma"/>
            <family val="2"/>
          </rPr>
          <t>Identifies observations that are estimated by economic staff.</t>
        </r>
      </text>
    </comment>
    <comment ref="DF469" authorId="0">
      <text>
        <r>
          <rPr>
            <sz val="8"/>
            <color indexed="81"/>
            <rFont val="Tahoma"/>
            <family val="2"/>
          </rPr>
          <t>Identifies observations that are estimated by economic staff.</t>
        </r>
      </text>
    </comment>
    <comment ref="DF470" authorId="0">
      <text>
        <r>
          <rPr>
            <sz val="8"/>
            <color indexed="81"/>
            <rFont val="Tahoma"/>
            <family val="2"/>
          </rPr>
          <t>Identifies observations that are estimated by economic staff.</t>
        </r>
      </text>
    </comment>
    <comment ref="DF471" authorId="0">
      <text>
        <r>
          <rPr>
            <sz val="8"/>
            <color indexed="81"/>
            <rFont val="Tahoma"/>
            <family val="2"/>
          </rPr>
          <t>Identifies observations that are estimated by economic staff.</t>
        </r>
      </text>
    </comment>
    <comment ref="DF472" authorId="0">
      <text>
        <r>
          <rPr>
            <sz val="8"/>
            <color indexed="81"/>
            <rFont val="Tahoma"/>
            <family val="2"/>
          </rPr>
          <t>Identifies observations that are estimated by economic staff.</t>
        </r>
      </text>
    </comment>
    <comment ref="DF473" authorId="0">
      <text>
        <r>
          <rPr>
            <sz val="8"/>
            <color indexed="81"/>
            <rFont val="Tahoma"/>
            <family val="2"/>
          </rPr>
          <t>Identifies observations that are estimated by economic staff.</t>
        </r>
      </text>
    </comment>
    <comment ref="DF474" authorId="0">
      <text>
        <r>
          <rPr>
            <sz val="8"/>
            <color indexed="81"/>
            <rFont val="Tahoma"/>
            <family val="2"/>
          </rPr>
          <t>Identifies observations that are estimated by economic staff.</t>
        </r>
      </text>
    </comment>
    <comment ref="DF475" authorId="0">
      <text>
        <r>
          <rPr>
            <sz val="8"/>
            <color indexed="81"/>
            <rFont val="Tahoma"/>
            <family val="2"/>
          </rPr>
          <t>Identifies observations that are estimated by economic staff.</t>
        </r>
      </text>
    </comment>
    <comment ref="DF476" authorId="0">
      <text>
        <r>
          <rPr>
            <sz val="8"/>
            <color indexed="81"/>
            <rFont val="Tahoma"/>
            <family val="2"/>
          </rPr>
          <t>Identifies observations that are estimated by economic staff.</t>
        </r>
      </text>
    </comment>
    <comment ref="DF477" authorId="0">
      <text>
        <r>
          <rPr>
            <sz val="8"/>
            <color indexed="81"/>
            <rFont val="Tahoma"/>
            <family val="2"/>
          </rPr>
          <t>Identifies the point at which multiple time series versions are linked by ratio splicing using all annual, quarterly, and monthly overlaps.</t>
        </r>
      </text>
    </comment>
    <comment ref="DG530" authorId="0">
      <text>
        <r>
          <rPr>
            <sz val="8"/>
            <color indexed="81"/>
            <rFont val="Tahoma"/>
            <family val="2"/>
          </rPr>
          <t>Identifies the point at which multiple time series versions are linked by ratio splicing using all annual, quarterly, and monthly overlaps.</t>
        </r>
      </text>
    </comment>
    <comment ref="DB552" authorId="0">
      <text>
        <r>
          <rPr>
            <sz val="8"/>
            <color indexed="81"/>
            <rFont val="Tahoma"/>
            <family val="2"/>
          </rPr>
          <t>Identifies the point at which multiple time series versions are linked by butt splicing.</t>
        </r>
      </text>
    </comment>
    <comment ref="CS554" authorId="0">
      <text>
        <r>
          <rPr>
            <sz val="8"/>
            <color indexed="81"/>
            <rFont val="Tahoma"/>
            <family val="2"/>
          </rPr>
          <t>Indicates the original data value is not to be overlayed with subsequent calculated data.</t>
        </r>
      </text>
    </comment>
    <comment ref="DF554" authorId="0">
      <text>
        <r>
          <rPr>
            <sz val="8"/>
            <color indexed="81"/>
            <rFont val="Tahoma"/>
            <family val="2"/>
          </rPr>
          <t>Identifies the point at which multiple time series versions are linked by ratio splicing using all annual, quarterly, and monthly overlaps.</t>
        </r>
      </text>
    </comment>
    <comment ref="CS555" authorId="0">
      <text>
        <r>
          <rPr>
            <sz val="8"/>
            <color indexed="81"/>
            <rFont val="Tahoma"/>
            <family val="2"/>
          </rPr>
          <t>Indicates the original data value is not to be overlayed with subsequent calculated data.</t>
        </r>
      </text>
    </comment>
    <comment ref="CS556" authorId="0">
      <text>
        <r>
          <rPr>
            <sz val="8"/>
            <color indexed="81"/>
            <rFont val="Tahoma"/>
            <family val="2"/>
          </rPr>
          <t>Indicates the original data value is not to be overlayed with subsequent calculated data.</t>
        </r>
      </text>
    </comment>
    <comment ref="CS557" authorId="0">
      <text>
        <r>
          <rPr>
            <sz val="8"/>
            <color indexed="81"/>
            <rFont val="Tahoma"/>
            <family val="2"/>
          </rPr>
          <t>Indicates the original data value is not to be overlayed with subsequent calculated data.</t>
        </r>
      </text>
    </comment>
    <comment ref="CS558" authorId="0">
      <text>
        <r>
          <rPr>
            <sz val="8"/>
            <color indexed="81"/>
            <rFont val="Tahoma"/>
            <family val="2"/>
          </rPr>
          <t>Indicates the original data value is not to be overlayed with subsequent calculated data.</t>
        </r>
      </text>
    </comment>
    <comment ref="CS559" authorId="0">
      <text>
        <r>
          <rPr>
            <sz val="8"/>
            <color indexed="81"/>
            <rFont val="Tahoma"/>
            <family val="2"/>
          </rPr>
          <t>Indicates the original data value is not to be overlayed with subsequent calculated data.</t>
        </r>
      </text>
    </comment>
    <comment ref="DC559" authorId="0">
      <text>
        <r>
          <rPr>
            <sz val="8"/>
            <color indexed="81"/>
            <rFont val="Tahoma"/>
            <family val="2"/>
          </rPr>
          <t>Indicates the original data value is not to be overlayed with subsequent calculated data.</t>
        </r>
      </text>
    </comment>
    <comment ref="CS560" authorId="0">
      <text>
        <r>
          <rPr>
            <sz val="8"/>
            <color indexed="81"/>
            <rFont val="Tahoma"/>
            <family val="2"/>
          </rPr>
          <t>Indicates the original data value is not to be overlayed with subsequent calculated data.</t>
        </r>
      </text>
    </comment>
    <comment ref="DC560" authorId="0">
      <text>
        <r>
          <rPr>
            <sz val="8"/>
            <color indexed="81"/>
            <rFont val="Tahoma"/>
            <family val="2"/>
          </rPr>
          <t>Indicates the original data value is not to be overlayed with subsequent calculated data.</t>
        </r>
      </text>
    </comment>
    <comment ref="DG560" authorId="0">
      <text>
        <r>
          <rPr>
            <sz val="8"/>
            <color indexed="81"/>
            <rFont val="Tahoma"/>
            <family val="2"/>
          </rPr>
          <t>Identifies observations that are non-publishable; estimates made by economic staff.</t>
        </r>
      </text>
    </comment>
    <comment ref="CS561" authorId="0">
      <text>
        <r>
          <rPr>
            <sz val="8"/>
            <color indexed="81"/>
            <rFont val="Tahoma"/>
            <family val="2"/>
          </rPr>
          <t>Indicates the original data value is not to be overlayed with subsequent calculated data.</t>
        </r>
      </text>
    </comment>
    <comment ref="DC561" authorId="0">
      <text>
        <r>
          <rPr>
            <sz val="8"/>
            <color indexed="81"/>
            <rFont val="Tahoma"/>
            <family val="2"/>
          </rPr>
          <t>Indicates the original data value is not to be overlayed with subsequent calculated data.</t>
        </r>
      </text>
    </comment>
    <comment ref="DG561" authorId="0">
      <text>
        <r>
          <rPr>
            <sz val="8"/>
            <color indexed="81"/>
            <rFont val="Tahoma"/>
            <family val="2"/>
          </rPr>
          <t>Identifies observations that are non-publishable; estimates made by economic staff.</t>
        </r>
      </text>
    </comment>
    <comment ref="CS562" authorId="0">
      <text>
        <r>
          <rPr>
            <sz val="8"/>
            <color indexed="81"/>
            <rFont val="Tahoma"/>
            <family val="2"/>
          </rPr>
          <t>Indicates the original data value is not to be overlayed with subsequent calculated data.</t>
        </r>
      </text>
    </comment>
    <comment ref="DC562" authorId="0">
      <text>
        <r>
          <rPr>
            <sz val="8"/>
            <color indexed="81"/>
            <rFont val="Tahoma"/>
            <family val="2"/>
          </rPr>
          <t>Indicates the original data value is not to be overlayed with subsequent calculated data.</t>
        </r>
      </text>
    </comment>
    <comment ref="DG562" authorId="0">
      <text>
        <r>
          <rPr>
            <sz val="8"/>
            <color indexed="81"/>
            <rFont val="Tahoma"/>
            <family val="2"/>
          </rPr>
          <t>Identifies observations that are non-publishable; estimates made by economic staff.</t>
        </r>
      </text>
    </comment>
    <comment ref="CS563" authorId="0">
      <text>
        <r>
          <rPr>
            <sz val="8"/>
            <color indexed="81"/>
            <rFont val="Tahoma"/>
            <family val="2"/>
          </rPr>
          <t>Indicates the original data value is not to be overlayed with subsequent calculated data.</t>
        </r>
      </text>
    </comment>
    <comment ref="DC563" authorId="0">
      <text>
        <r>
          <rPr>
            <sz val="8"/>
            <color indexed="81"/>
            <rFont val="Tahoma"/>
            <family val="2"/>
          </rPr>
          <t>Indicates the original data value is not to be overlayed with subsequent calculated data.</t>
        </r>
      </text>
    </comment>
    <comment ref="DG563" authorId="0">
      <text>
        <r>
          <rPr>
            <sz val="8"/>
            <color indexed="81"/>
            <rFont val="Tahoma"/>
            <family val="2"/>
          </rPr>
          <t>Identifies observations that are non-publishable; estimates made by economic staff.</t>
        </r>
      </text>
    </comment>
    <comment ref="CS564" authorId="0">
      <text>
        <r>
          <rPr>
            <sz val="8"/>
            <color indexed="81"/>
            <rFont val="Tahoma"/>
            <family val="2"/>
          </rPr>
          <t>Indicates the original data value is not to be overlayed with subsequent calculated data.</t>
        </r>
      </text>
    </comment>
    <comment ref="DC564" authorId="0">
      <text>
        <r>
          <rPr>
            <sz val="8"/>
            <color indexed="81"/>
            <rFont val="Tahoma"/>
            <family val="2"/>
          </rPr>
          <t>Indicates the original data value is not to be overlayed with subsequent calculated data.</t>
        </r>
      </text>
    </comment>
    <comment ref="DG564" authorId="0">
      <text>
        <r>
          <rPr>
            <sz val="8"/>
            <color indexed="81"/>
            <rFont val="Tahoma"/>
            <family val="2"/>
          </rPr>
          <t>Identifies observations that are non-publishable; estimates made by economic staff.</t>
        </r>
      </text>
    </comment>
    <comment ref="CS565" authorId="0">
      <text>
        <r>
          <rPr>
            <sz val="8"/>
            <color indexed="81"/>
            <rFont val="Tahoma"/>
            <family val="2"/>
          </rPr>
          <t>Indicates the original data value is not to be overlayed with subsequent calculated data.</t>
        </r>
      </text>
    </comment>
    <comment ref="DC565" authorId="0">
      <text>
        <r>
          <rPr>
            <sz val="8"/>
            <color indexed="81"/>
            <rFont val="Tahoma"/>
            <family val="2"/>
          </rPr>
          <t>Indicates the original data value is not to be overlayed with subsequent calculated data.</t>
        </r>
      </text>
    </comment>
    <comment ref="DE565" authorId="0">
      <text>
        <r>
          <rPr>
            <sz val="8"/>
            <color indexed="81"/>
            <rFont val="Tahoma"/>
            <family val="2"/>
          </rPr>
          <t>Indicates the original data value is not to be overlayed with subsequent calculated data.</t>
        </r>
      </text>
    </comment>
    <comment ref="CS566" authorId="0">
      <text>
        <r>
          <rPr>
            <sz val="8"/>
            <color indexed="81"/>
            <rFont val="Tahoma"/>
            <family val="2"/>
          </rPr>
          <t>Indicates the original data value is not to be overlayed with subsequent calculated data.</t>
        </r>
      </text>
    </comment>
    <comment ref="DC566" authorId="0">
      <text>
        <r>
          <rPr>
            <sz val="8"/>
            <color indexed="81"/>
            <rFont val="Tahoma"/>
            <family val="2"/>
          </rPr>
          <t>Indicates the original data value is not to be overlayed with subsequent calculated data.</t>
        </r>
      </text>
    </comment>
    <comment ref="DE566" authorId="0">
      <text>
        <r>
          <rPr>
            <sz val="8"/>
            <color indexed="81"/>
            <rFont val="Tahoma"/>
            <family val="2"/>
          </rPr>
          <t>Indicates the original data value is not to be overlayed with subsequent calculated data.</t>
        </r>
      </text>
    </comment>
    <comment ref="CS567" authorId="0">
      <text>
        <r>
          <rPr>
            <sz val="8"/>
            <color indexed="81"/>
            <rFont val="Tahoma"/>
            <family val="2"/>
          </rPr>
          <t>Indicates the original data value is not to be overlayed with subsequent calculated data.</t>
        </r>
      </text>
    </comment>
    <comment ref="DC567" authorId="0">
      <text>
        <r>
          <rPr>
            <sz val="8"/>
            <color indexed="81"/>
            <rFont val="Tahoma"/>
            <family val="2"/>
          </rPr>
          <t>Indicates the original data value is not to be overlayed with subsequent calculated data.</t>
        </r>
      </text>
    </comment>
    <comment ref="DE567" authorId="0">
      <text>
        <r>
          <rPr>
            <sz val="8"/>
            <color indexed="81"/>
            <rFont val="Tahoma"/>
            <family val="2"/>
          </rPr>
          <t>Indicates the original data value is not to be overlayed with subsequent calculated data.</t>
        </r>
      </text>
    </comment>
    <comment ref="CS568" authorId="0">
      <text>
        <r>
          <rPr>
            <sz val="8"/>
            <color indexed="81"/>
            <rFont val="Tahoma"/>
            <family val="2"/>
          </rPr>
          <t>Indicates the original data value is not to be overlayed with subsequent calculated data.</t>
        </r>
      </text>
    </comment>
    <comment ref="DC568" authorId="0">
      <text>
        <r>
          <rPr>
            <sz val="8"/>
            <color indexed="81"/>
            <rFont val="Tahoma"/>
            <family val="2"/>
          </rPr>
          <t>Indicates the original data value is not to be overlayed with subsequent calculated data.</t>
        </r>
      </text>
    </comment>
    <comment ref="DE568" authorId="0">
      <text>
        <r>
          <rPr>
            <sz val="8"/>
            <color indexed="81"/>
            <rFont val="Tahoma"/>
            <family val="2"/>
          </rPr>
          <t>Indicates the original data value is not to be overlayed with subsequent calculated data.</t>
        </r>
      </text>
    </comment>
    <comment ref="CS569" authorId="0">
      <text>
        <r>
          <rPr>
            <sz val="8"/>
            <color indexed="81"/>
            <rFont val="Tahoma"/>
            <family val="2"/>
          </rPr>
          <t>Indicates the original data value is not to be overlayed with subsequent calculated data.</t>
        </r>
      </text>
    </comment>
    <comment ref="DC569" authorId="0">
      <text>
        <r>
          <rPr>
            <sz val="8"/>
            <color indexed="81"/>
            <rFont val="Tahoma"/>
            <family val="2"/>
          </rPr>
          <t>Indicates the original data value is not to be overlayed with subsequent calculated data.</t>
        </r>
      </text>
    </comment>
    <comment ref="DE569" authorId="0">
      <text>
        <r>
          <rPr>
            <sz val="8"/>
            <color indexed="81"/>
            <rFont val="Tahoma"/>
            <family val="2"/>
          </rPr>
          <t>Indicates the original data value is not to be overlayed with subsequent calculated data.</t>
        </r>
      </text>
    </comment>
    <comment ref="CS570" authorId="0">
      <text>
        <r>
          <rPr>
            <sz val="8"/>
            <color indexed="81"/>
            <rFont val="Tahoma"/>
            <family val="2"/>
          </rPr>
          <t>Indicates the original data value is not to be overlayed with subsequent calculated data.</t>
        </r>
      </text>
    </comment>
    <comment ref="DC570" authorId="0">
      <text>
        <r>
          <rPr>
            <sz val="8"/>
            <color indexed="81"/>
            <rFont val="Tahoma"/>
            <family val="2"/>
          </rPr>
          <t>Indicates the original data value is not to be overlayed with subsequent calculated data.</t>
        </r>
      </text>
    </comment>
    <comment ref="DE570" authorId="0">
      <text>
        <r>
          <rPr>
            <sz val="8"/>
            <color indexed="81"/>
            <rFont val="Tahoma"/>
            <family val="2"/>
          </rPr>
          <t>Indicates the original data value is not to be overlayed with subsequent calculated data.</t>
        </r>
      </text>
    </comment>
    <comment ref="CS571" authorId="0">
      <text>
        <r>
          <rPr>
            <sz val="8"/>
            <color indexed="81"/>
            <rFont val="Tahoma"/>
            <family val="2"/>
          </rPr>
          <t>Indicates the original data value is not to be overlayed with subsequent calculated data.</t>
        </r>
      </text>
    </comment>
    <comment ref="DC571" authorId="0">
      <text>
        <r>
          <rPr>
            <sz val="8"/>
            <color indexed="81"/>
            <rFont val="Tahoma"/>
            <family val="2"/>
          </rPr>
          <t>Indicates the original data value is not to be overlayed with subsequent calculated data.</t>
        </r>
      </text>
    </comment>
    <comment ref="DE571" authorId="0">
      <text>
        <r>
          <rPr>
            <sz val="8"/>
            <color indexed="81"/>
            <rFont val="Tahoma"/>
            <family val="2"/>
          </rPr>
          <t>Indicates the original data value is not to be overlayed with subsequent calculated data.</t>
        </r>
      </text>
    </comment>
    <comment ref="CS572" authorId="0">
      <text>
        <r>
          <rPr>
            <sz val="8"/>
            <color indexed="81"/>
            <rFont val="Tahoma"/>
            <family val="2"/>
          </rPr>
          <t>Indicates the original data value is not to be overlayed with subsequent calculated data.</t>
        </r>
      </text>
    </comment>
    <comment ref="DC572" authorId="0">
      <text>
        <r>
          <rPr>
            <sz val="8"/>
            <color indexed="81"/>
            <rFont val="Tahoma"/>
            <family val="2"/>
          </rPr>
          <t>Indicates the original data value is not to be overlayed with subsequent calculated data.</t>
        </r>
      </text>
    </comment>
    <comment ref="DE572" authorId="0">
      <text>
        <r>
          <rPr>
            <sz val="8"/>
            <color indexed="81"/>
            <rFont val="Tahoma"/>
            <family val="2"/>
          </rPr>
          <t>Indicates the original data value is not to be overlayed with subsequent calculated data.</t>
        </r>
      </text>
    </comment>
    <comment ref="CS573" authorId="0">
      <text>
        <r>
          <rPr>
            <sz val="8"/>
            <color indexed="81"/>
            <rFont val="Tahoma"/>
            <family val="2"/>
          </rPr>
          <t>Indicates the original data value is not to be overlayed with subsequent calculated data.</t>
        </r>
      </text>
    </comment>
    <comment ref="DC573" authorId="0">
      <text>
        <r>
          <rPr>
            <sz val="8"/>
            <color indexed="81"/>
            <rFont val="Tahoma"/>
            <family val="2"/>
          </rPr>
          <t>Indicates the original data value is not to be overlayed with subsequent calculated data.</t>
        </r>
      </text>
    </comment>
    <comment ref="DE573" authorId="0">
      <text>
        <r>
          <rPr>
            <sz val="8"/>
            <color indexed="81"/>
            <rFont val="Tahoma"/>
            <family val="2"/>
          </rPr>
          <t>Indicates the original data value is not to be overlayed with subsequent calculated data.</t>
        </r>
      </text>
    </comment>
    <comment ref="CS574" authorId="0">
      <text>
        <r>
          <rPr>
            <sz val="8"/>
            <color indexed="81"/>
            <rFont val="Tahoma"/>
            <family val="2"/>
          </rPr>
          <t>Indicates the original data value is not to be overlayed with subsequent calculated data.</t>
        </r>
      </text>
    </comment>
    <comment ref="DC574" authorId="0">
      <text>
        <r>
          <rPr>
            <sz val="8"/>
            <color indexed="81"/>
            <rFont val="Tahoma"/>
            <family val="2"/>
          </rPr>
          <t>Indicates the original data value is not to be overlayed with subsequent calculated data.</t>
        </r>
      </text>
    </comment>
    <comment ref="DE574" authorId="0">
      <text>
        <r>
          <rPr>
            <sz val="8"/>
            <color indexed="81"/>
            <rFont val="Tahoma"/>
            <family val="2"/>
          </rPr>
          <t>Indicates the original data value is not to be overlayed with subsequent calculated data.</t>
        </r>
      </text>
    </comment>
    <comment ref="CS575" authorId="0">
      <text>
        <r>
          <rPr>
            <sz val="8"/>
            <color indexed="81"/>
            <rFont val="Tahoma"/>
            <family val="2"/>
          </rPr>
          <t>Indicates the original data value is not to be overlayed with subsequent calculated data.</t>
        </r>
      </text>
    </comment>
    <comment ref="DC575" authorId="0">
      <text>
        <r>
          <rPr>
            <sz val="8"/>
            <color indexed="81"/>
            <rFont val="Tahoma"/>
            <family val="2"/>
          </rPr>
          <t>Indicates the original data value is not to be overlayed with subsequent calculated data.</t>
        </r>
      </text>
    </comment>
    <comment ref="DE575" authorId="0">
      <text>
        <r>
          <rPr>
            <sz val="8"/>
            <color indexed="81"/>
            <rFont val="Tahoma"/>
            <family val="2"/>
          </rPr>
          <t>Indicates the original data value is not to be overlayed with subsequent calculated data.</t>
        </r>
      </text>
    </comment>
    <comment ref="CS576" authorId="0">
      <text>
        <r>
          <rPr>
            <sz val="8"/>
            <color indexed="81"/>
            <rFont val="Tahoma"/>
            <family val="2"/>
          </rPr>
          <t>Indicates the original data value is not to be overlayed with subsequent calculated data.</t>
        </r>
      </text>
    </comment>
    <comment ref="DC576" authorId="0">
      <text>
        <r>
          <rPr>
            <sz val="8"/>
            <color indexed="81"/>
            <rFont val="Tahoma"/>
            <family val="2"/>
          </rPr>
          <t>Indicates the original data value is not to be overlayed with subsequent calculated data.</t>
        </r>
      </text>
    </comment>
    <comment ref="DE576" authorId="0">
      <text>
        <r>
          <rPr>
            <sz val="8"/>
            <color indexed="81"/>
            <rFont val="Tahoma"/>
            <family val="2"/>
          </rPr>
          <t>Indicates the original data value is not to be overlayed with subsequent calculated data.</t>
        </r>
      </text>
    </comment>
    <comment ref="CS577" authorId="0">
      <text>
        <r>
          <rPr>
            <sz val="8"/>
            <color indexed="81"/>
            <rFont val="Tahoma"/>
            <family val="2"/>
          </rPr>
          <t>Indicates the original data value is not to be overlayed with subsequent calculated data.</t>
        </r>
      </text>
    </comment>
    <comment ref="DC577" authorId="0">
      <text>
        <r>
          <rPr>
            <sz val="8"/>
            <color indexed="81"/>
            <rFont val="Tahoma"/>
            <family val="2"/>
          </rPr>
          <t>Indicates the original data value is not to be overlayed with subsequent calculated data.</t>
        </r>
      </text>
    </comment>
    <comment ref="DE577" authorId="0">
      <text>
        <r>
          <rPr>
            <sz val="8"/>
            <color indexed="81"/>
            <rFont val="Tahoma"/>
            <family val="2"/>
          </rPr>
          <t>Indicates the original data value is not to be overlayed with subsequent calculated data.</t>
        </r>
      </text>
    </comment>
    <comment ref="CS578" authorId="0">
      <text>
        <r>
          <rPr>
            <sz val="8"/>
            <color indexed="81"/>
            <rFont val="Tahoma"/>
            <family val="2"/>
          </rPr>
          <t>Indicates the original data value is not to be overlayed with subsequent calculated data.</t>
        </r>
      </text>
    </comment>
    <comment ref="DE578" authorId="0">
      <text>
        <r>
          <rPr>
            <sz val="8"/>
            <color indexed="81"/>
            <rFont val="Tahoma"/>
            <family val="2"/>
          </rPr>
          <t>Indicates the original data value is not to be overlayed with subsequent calculated data.</t>
        </r>
      </text>
    </comment>
    <comment ref="CS579" authorId="0">
      <text>
        <r>
          <rPr>
            <sz val="8"/>
            <color indexed="81"/>
            <rFont val="Tahoma"/>
            <family val="2"/>
          </rPr>
          <t>Indicates the original data value is not to be overlayed with subsequent calculated data.</t>
        </r>
      </text>
    </comment>
    <comment ref="DE579" authorId="0">
      <text>
        <r>
          <rPr>
            <sz val="8"/>
            <color indexed="81"/>
            <rFont val="Tahoma"/>
            <family val="2"/>
          </rPr>
          <t>Indicates the original data value is not to be overlayed with subsequent calculated data.</t>
        </r>
      </text>
    </comment>
    <comment ref="CS580" authorId="0">
      <text>
        <r>
          <rPr>
            <sz val="8"/>
            <color indexed="81"/>
            <rFont val="Tahoma"/>
            <family val="2"/>
          </rPr>
          <t>Indicates the original data value is not to be overlayed with subsequent calculated data.</t>
        </r>
      </text>
    </comment>
    <comment ref="DC580" authorId="0">
      <text>
        <r>
          <rPr>
            <sz val="8"/>
            <color indexed="81"/>
            <rFont val="Tahoma"/>
            <family val="2"/>
          </rPr>
          <t>Indicates the original data value is not to be overlayed with subsequent calculated data.</t>
        </r>
      </text>
    </comment>
    <comment ref="DE580" authorId="0">
      <text>
        <r>
          <rPr>
            <sz val="8"/>
            <color indexed="81"/>
            <rFont val="Tahoma"/>
            <family val="2"/>
          </rPr>
          <t>Indicates the original data value is not to be overlayed with subsequent calculated data.</t>
        </r>
      </text>
    </comment>
    <comment ref="CS581" authorId="0">
      <text>
        <r>
          <rPr>
            <sz val="8"/>
            <color indexed="81"/>
            <rFont val="Tahoma"/>
            <family val="2"/>
          </rPr>
          <t>Indicates the original data value is not to be overlayed with subsequent calculated data.</t>
        </r>
      </text>
    </comment>
    <comment ref="DE581" authorId="0">
      <text>
        <r>
          <rPr>
            <sz val="8"/>
            <color indexed="81"/>
            <rFont val="Tahoma"/>
            <family val="2"/>
          </rPr>
          <t>Indicates the original data value is not to be overlayed with subsequent calculated data.</t>
        </r>
      </text>
    </comment>
    <comment ref="CS582" authorId="0">
      <text>
        <r>
          <rPr>
            <sz val="8"/>
            <color indexed="81"/>
            <rFont val="Tahoma"/>
            <family val="2"/>
          </rPr>
          <t>Indicates the original data value is not to be overlayed with subsequent calculated data.</t>
        </r>
      </text>
    </comment>
    <comment ref="DE582" authorId="0">
      <text>
        <r>
          <rPr>
            <sz val="8"/>
            <color indexed="81"/>
            <rFont val="Tahoma"/>
            <family val="2"/>
          </rPr>
          <t>Indicates the original data value is not to be overlayed with subsequent calculated data.</t>
        </r>
      </text>
    </comment>
    <comment ref="CS583" authorId="0">
      <text>
        <r>
          <rPr>
            <sz val="8"/>
            <color indexed="81"/>
            <rFont val="Tahoma"/>
            <family val="2"/>
          </rPr>
          <t>Indicates the original data value is not to be overlayed with subsequent calculated data.</t>
        </r>
      </text>
    </comment>
    <comment ref="DC583" authorId="0">
      <text>
        <r>
          <rPr>
            <sz val="8"/>
            <color indexed="81"/>
            <rFont val="Tahoma"/>
            <family val="2"/>
          </rPr>
          <t>Indicates the original data value is not to be overlayed with subsequent calculated data.</t>
        </r>
      </text>
    </comment>
    <comment ref="DE583" authorId="0">
      <text>
        <r>
          <rPr>
            <sz val="8"/>
            <color indexed="81"/>
            <rFont val="Tahoma"/>
            <family val="2"/>
          </rPr>
          <t>Indicates the original data value is not to be overlayed with subsequent calculated data.</t>
        </r>
      </text>
    </comment>
    <comment ref="CS584" authorId="0">
      <text>
        <r>
          <rPr>
            <sz val="8"/>
            <color indexed="81"/>
            <rFont val="Tahoma"/>
            <family val="2"/>
          </rPr>
          <t>Indicates the original data value is not to be overlayed with subsequent calculated data.</t>
        </r>
      </text>
    </comment>
    <comment ref="DE584" authorId="0">
      <text>
        <r>
          <rPr>
            <sz val="8"/>
            <color indexed="81"/>
            <rFont val="Tahoma"/>
            <family val="2"/>
          </rPr>
          <t>Indicates the original data value is not to be overlayed with subsequent calculated data.</t>
        </r>
      </text>
    </comment>
    <comment ref="CS585" authorId="0">
      <text>
        <r>
          <rPr>
            <sz val="8"/>
            <color indexed="81"/>
            <rFont val="Tahoma"/>
            <family val="2"/>
          </rPr>
          <t>Indicates the original data value is not to be overlayed with subsequent calculated data.</t>
        </r>
      </text>
    </comment>
    <comment ref="DE585" authorId="0">
      <text>
        <r>
          <rPr>
            <sz val="8"/>
            <color indexed="81"/>
            <rFont val="Tahoma"/>
            <family val="2"/>
          </rPr>
          <t>Indicates the original data value is not to be overlayed with subsequent calculated data.</t>
        </r>
      </text>
    </comment>
    <comment ref="CS586" authorId="0">
      <text>
        <r>
          <rPr>
            <sz val="8"/>
            <color indexed="81"/>
            <rFont val="Tahoma"/>
            <family val="2"/>
          </rPr>
          <t>Indicates the original data value is not to be overlayed with subsequent calculated data.</t>
        </r>
      </text>
    </comment>
    <comment ref="DC586" authorId="0">
      <text>
        <r>
          <rPr>
            <sz val="8"/>
            <color indexed="81"/>
            <rFont val="Tahoma"/>
            <family val="2"/>
          </rPr>
          <t>Indicates the original data value is not to be overlayed with subsequent calculated data.</t>
        </r>
      </text>
    </comment>
    <comment ref="DE586" authorId="0">
      <text>
        <r>
          <rPr>
            <sz val="8"/>
            <color indexed="81"/>
            <rFont val="Tahoma"/>
            <family val="2"/>
          </rPr>
          <t>Indicates the original data value is not to be overlayed with subsequent calculated data.</t>
        </r>
      </text>
    </comment>
    <comment ref="CS587" authorId="0">
      <text>
        <r>
          <rPr>
            <sz val="8"/>
            <color indexed="81"/>
            <rFont val="Tahoma"/>
            <family val="2"/>
          </rPr>
          <t>Indicates the original data value is not to be overlayed with subsequent calculated data.</t>
        </r>
      </text>
    </comment>
    <comment ref="DE587" authorId="0">
      <text>
        <r>
          <rPr>
            <sz val="8"/>
            <color indexed="81"/>
            <rFont val="Tahoma"/>
            <family val="2"/>
          </rPr>
          <t>Indicates the original data value is not to be overlayed with subsequent calculated data.</t>
        </r>
      </text>
    </comment>
    <comment ref="CS588" authorId="0">
      <text>
        <r>
          <rPr>
            <sz val="8"/>
            <color indexed="81"/>
            <rFont val="Tahoma"/>
            <family val="2"/>
          </rPr>
          <t>Indicates the original data value is not to be overlayed with subsequent calculated data.</t>
        </r>
      </text>
    </comment>
    <comment ref="DE588" authorId="0">
      <text>
        <r>
          <rPr>
            <sz val="8"/>
            <color indexed="81"/>
            <rFont val="Tahoma"/>
            <family val="2"/>
          </rPr>
          <t>Indicates the original data value is not to be overlayed with subsequent calculated data.</t>
        </r>
      </text>
    </comment>
    <comment ref="CS589" authorId="0">
      <text>
        <r>
          <rPr>
            <sz val="8"/>
            <color indexed="81"/>
            <rFont val="Tahoma"/>
            <family val="2"/>
          </rPr>
          <t>Indicates the original data value is not to be overlayed with subsequent calculated data.</t>
        </r>
      </text>
    </comment>
    <comment ref="DC589" authorId="0">
      <text>
        <r>
          <rPr>
            <sz val="8"/>
            <color indexed="81"/>
            <rFont val="Tahoma"/>
            <family val="2"/>
          </rPr>
          <t>Indicates the original data value is not to be overlayed with subsequent calculated data.</t>
        </r>
      </text>
    </comment>
    <comment ref="DE589" authorId="0">
      <text>
        <r>
          <rPr>
            <sz val="8"/>
            <color indexed="81"/>
            <rFont val="Tahoma"/>
            <family val="2"/>
          </rPr>
          <t>Indicates the original data value is not to be overlayed with subsequent calculated data.</t>
        </r>
      </text>
    </comment>
    <comment ref="CS590" authorId="0">
      <text>
        <r>
          <rPr>
            <sz val="8"/>
            <color indexed="81"/>
            <rFont val="Tahoma"/>
            <family val="2"/>
          </rPr>
          <t>Indicates the original data value is not to be overlayed with subsequent calculated data.</t>
        </r>
      </text>
    </comment>
    <comment ref="DA590" authorId="0">
      <text>
        <r>
          <rPr>
            <sz val="8"/>
            <color indexed="81"/>
            <rFont val="Tahoma"/>
            <family val="2"/>
          </rPr>
          <t>Identifies the point at which multiple time series versions are linked by butt splicing.</t>
        </r>
      </text>
    </comment>
    <comment ref="DC590" authorId="0">
      <text>
        <r>
          <rPr>
            <sz val="8"/>
            <color indexed="81"/>
            <rFont val="Tahoma"/>
            <family val="2"/>
          </rPr>
          <t>Indicates the original data value is not to be overlayed with subsequent calculated data.</t>
        </r>
      </text>
    </comment>
    <comment ref="DE590" authorId="0">
      <text>
        <r>
          <rPr>
            <sz val="8"/>
            <color indexed="81"/>
            <rFont val="Tahoma"/>
            <family val="2"/>
          </rPr>
          <t>Indicates the original data value is not to be overlayed with subsequent calculated data.</t>
        </r>
      </text>
    </comment>
    <comment ref="CS591" authorId="0">
      <text>
        <r>
          <rPr>
            <sz val="8"/>
            <color indexed="81"/>
            <rFont val="Tahoma"/>
            <family val="2"/>
          </rPr>
          <t>Indicates the original data value is not to be overlayed with subsequent calculated data.</t>
        </r>
      </text>
    </comment>
    <comment ref="DC591" authorId="0">
      <text>
        <r>
          <rPr>
            <sz val="8"/>
            <color indexed="81"/>
            <rFont val="Tahoma"/>
            <family val="2"/>
          </rPr>
          <t>Indicates the original data value is not to be overlayed with subsequent calculated data.</t>
        </r>
      </text>
    </comment>
    <comment ref="DE591" authorId="0">
      <text>
        <r>
          <rPr>
            <sz val="8"/>
            <color indexed="81"/>
            <rFont val="Tahoma"/>
            <family val="2"/>
          </rPr>
          <t>Indicates the original data value is not to be overlayed with subsequent calculated data.</t>
        </r>
      </text>
    </comment>
    <comment ref="CS592" authorId="0">
      <text>
        <r>
          <rPr>
            <sz val="8"/>
            <color indexed="81"/>
            <rFont val="Tahoma"/>
            <family val="2"/>
          </rPr>
          <t>Indicates the original data value is not to be overlayed with subsequent calculated data.</t>
        </r>
      </text>
    </comment>
    <comment ref="DC592" authorId="0">
      <text>
        <r>
          <rPr>
            <sz val="8"/>
            <color indexed="81"/>
            <rFont val="Tahoma"/>
            <family val="2"/>
          </rPr>
          <t>Indicates the original data value is not to be overlayed with subsequent calculated data.</t>
        </r>
      </text>
    </comment>
    <comment ref="DE592" authorId="0">
      <text>
        <r>
          <rPr>
            <sz val="8"/>
            <color indexed="81"/>
            <rFont val="Tahoma"/>
            <family val="2"/>
          </rPr>
          <t>Indicates the original data value is not to be overlayed with subsequent calculated data.</t>
        </r>
      </text>
    </comment>
    <comment ref="CS593" authorId="0">
      <text>
        <r>
          <rPr>
            <sz val="8"/>
            <color indexed="81"/>
            <rFont val="Tahoma"/>
            <family val="2"/>
          </rPr>
          <t>Indicates the original data value is not to be overlayed with subsequent calculated data.</t>
        </r>
      </text>
    </comment>
    <comment ref="DC593" authorId="0">
      <text>
        <r>
          <rPr>
            <sz val="8"/>
            <color indexed="81"/>
            <rFont val="Tahoma"/>
            <family val="2"/>
          </rPr>
          <t>Indicates the original data value is not to be overlayed with subsequent calculated data.</t>
        </r>
      </text>
    </comment>
    <comment ref="DE593" authorId="0">
      <text>
        <r>
          <rPr>
            <sz val="8"/>
            <color indexed="81"/>
            <rFont val="Tahoma"/>
            <family val="2"/>
          </rPr>
          <t>Indicates the original data value is not to be overlayed with subsequent calculated data.</t>
        </r>
      </text>
    </comment>
    <comment ref="CS594" authorId="0">
      <text>
        <r>
          <rPr>
            <sz val="8"/>
            <color indexed="81"/>
            <rFont val="Tahoma"/>
            <family val="2"/>
          </rPr>
          <t>Indicates the original data value is not to be overlayed with subsequent calculated data.</t>
        </r>
      </text>
    </comment>
    <comment ref="DC594" authorId="0">
      <text>
        <r>
          <rPr>
            <sz val="8"/>
            <color indexed="81"/>
            <rFont val="Tahoma"/>
            <family val="2"/>
          </rPr>
          <t>Indicates the original data value is not to be overlayed with subsequent calculated data.</t>
        </r>
      </text>
    </comment>
    <comment ref="DE594" authorId="0">
      <text>
        <r>
          <rPr>
            <sz val="8"/>
            <color indexed="81"/>
            <rFont val="Tahoma"/>
            <family val="2"/>
          </rPr>
          <t>Indicates the original data value is not to be overlayed with subsequent calculated data.</t>
        </r>
      </text>
    </comment>
    <comment ref="CS595" authorId="0">
      <text>
        <r>
          <rPr>
            <sz val="8"/>
            <color indexed="81"/>
            <rFont val="Tahoma"/>
            <family val="2"/>
          </rPr>
          <t>Indicates the original data value is not to be overlayed with subsequent calculated data.</t>
        </r>
      </text>
    </comment>
    <comment ref="DC595" authorId="0">
      <text>
        <r>
          <rPr>
            <sz val="8"/>
            <color indexed="81"/>
            <rFont val="Tahoma"/>
            <family val="2"/>
          </rPr>
          <t>Indicates the original data value is not to be overlayed with subsequent calculated data.</t>
        </r>
      </text>
    </comment>
    <comment ref="DE595" authorId="0">
      <text>
        <r>
          <rPr>
            <sz val="8"/>
            <color indexed="81"/>
            <rFont val="Tahoma"/>
            <family val="2"/>
          </rPr>
          <t>Indicates the original data value is not to be overlayed with subsequent calculated data.</t>
        </r>
      </text>
    </comment>
    <comment ref="CS596" authorId="0">
      <text>
        <r>
          <rPr>
            <sz val="8"/>
            <color indexed="81"/>
            <rFont val="Tahoma"/>
            <family val="2"/>
          </rPr>
          <t>Indicates the original data value is not to be overlayed with subsequent calculated data.</t>
        </r>
      </text>
    </comment>
    <comment ref="DC596" authorId="0">
      <text>
        <r>
          <rPr>
            <sz val="8"/>
            <color indexed="81"/>
            <rFont val="Tahoma"/>
            <family val="2"/>
          </rPr>
          <t>Indicates the original data value is not to be overlayed with subsequent calculated data.</t>
        </r>
      </text>
    </comment>
    <comment ref="DE596" authorId="0">
      <text>
        <r>
          <rPr>
            <sz val="8"/>
            <color indexed="81"/>
            <rFont val="Tahoma"/>
            <family val="2"/>
          </rPr>
          <t>Indicates the original data value is not to be overlayed with subsequent calculated data.</t>
        </r>
      </text>
    </comment>
    <comment ref="CS597" authorId="0">
      <text>
        <r>
          <rPr>
            <sz val="8"/>
            <color indexed="81"/>
            <rFont val="Tahoma"/>
            <family val="2"/>
          </rPr>
          <t>Indicates the original data value is not to be overlayed with subsequent calculated data.</t>
        </r>
      </text>
    </comment>
    <comment ref="DC597" authorId="0">
      <text>
        <r>
          <rPr>
            <sz val="8"/>
            <color indexed="81"/>
            <rFont val="Tahoma"/>
            <family val="2"/>
          </rPr>
          <t>Indicates the original data value is not to be overlayed with subsequent calculated data.</t>
        </r>
      </text>
    </comment>
    <comment ref="DE597" authorId="0">
      <text>
        <r>
          <rPr>
            <sz val="8"/>
            <color indexed="81"/>
            <rFont val="Tahoma"/>
            <family val="2"/>
          </rPr>
          <t>Indicates the original data value is not to be overlayed with subsequent calculated data.</t>
        </r>
      </text>
    </comment>
    <comment ref="CS598" authorId="0">
      <text>
        <r>
          <rPr>
            <sz val="8"/>
            <color indexed="81"/>
            <rFont val="Tahoma"/>
            <family val="2"/>
          </rPr>
          <t>Indicates the original data value is not to be overlayed with subsequent calculated data.</t>
        </r>
      </text>
    </comment>
    <comment ref="DC598" authorId="0">
      <text>
        <r>
          <rPr>
            <sz val="8"/>
            <color indexed="81"/>
            <rFont val="Tahoma"/>
            <family val="2"/>
          </rPr>
          <t>Indicates the original data value is not to be overlayed with subsequent calculated data.</t>
        </r>
      </text>
    </comment>
    <comment ref="DE598" authorId="0">
      <text>
        <r>
          <rPr>
            <sz val="8"/>
            <color indexed="81"/>
            <rFont val="Tahoma"/>
            <family val="2"/>
          </rPr>
          <t>Indicates the original data value is not to be overlayed with subsequent calculated data.</t>
        </r>
      </text>
    </comment>
    <comment ref="CS599" authorId="0">
      <text>
        <r>
          <rPr>
            <sz val="8"/>
            <color indexed="81"/>
            <rFont val="Tahoma"/>
            <family val="2"/>
          </rPr>
          <t>Indicates the original data value is not to be overlayed with subsequent calculated data.</t>
        </r>
      </text>
    </comment>
    <comment ref="DC599" authorId="0">
      <text>
        <r>
          <rPr>
            <sz val="8"/>
            <color indexed="81"/>
            <rFont val="Tahoma"/>
            <family val="2"/>
          </rPr>
          <t>Indicates the original data value is not to be overlayed with subsequent calculated data.</t>
        </r>
      </text>
    </comment>
    <comment ref="DE599" authorId="0">
      <text>
        <r>
          <rPr>
            <sz val="8"/>
            <color indexed="81"/>
            <rFont val="Tahoma"/>
            <family val="2"/>
          </rPr>
          <t>Indicates the original data value is not to be overlayed with subsequent calculated data.</t>
        </r>
      </text>
    </comment>
    <comment ref="CS600" authorId="0">
      <text>
        <r>
          <rPr>
            <sz val="8"/>
            <color indexed="81"/>
            <rFont val="Tahoma"/>
            <family val="2"/>
          </rPr>
          <t>Indicates the original data value is not to be overlayed with subsequent calculated data.</t>
        </r>
      </text>
    </comment>
    <comment ref="DC600" authorId="0">
      <text>
        <r>
          <rPr>
            <sz val="8"/>
            <color indexed="81"/>
            <rFont val="Tahoma"/>
            <family val="2"/>
          </rPr>
          <t>Indicates the original data value is not to be overlayed with subsequent calculated data.</t>
        </r>
      </text>
    </comment>
    <comment ref="DE600" authorId="0">
      <text>
        <r>
          <rPr>
            <sz val="8"/>
            <color indexed="81"/>
            <rFont val="Tahoma"/>
            <family val="2"/>
          </rPr>
          <t>Indicates the original data value is not to be overlayed with subsequent calculated data.</t>
        </r>
      </text>
    </comment>
    <comment ref="CS601" authorId="0">
      <text>
        <r>
          <rPr>
            <sz val="8"/>
            <color indexed="81"/>
            <rFont val="Tahoma"/>
            <family val="2"/>
          </rPr>
          <t>Indicates the original data value is not to be overlayed with subsequent calculated data.</t>
        </r>
      </text>
    </comment>
    <comment ref="DC601" authorId="0">
      <text>
        <r>
          <rPr>
            <sz val="8"/>
            <color indexed="81"/>
            <rFont val="Tahoma"/>
            <family val="2"/>
          </rPr>
          <t>Indicates the original data value is not to be overlayed with subsequent calculated data.</t>
        </r>
      </text>
    </comment>
    <comment ref="DE601" authorId="0">
      <text>
        <r>
          <rPr>
            <sz val="8"/>
            <color indexed="81"/>
            <rFont val="Tahoma"/>
            <family val="2"/>
          </rPr>
          <t>Indicates the original data value is not to be overlayed with subsequent calculated data.</t>
        </r>
      </text>
    </comment>
    <comment ref="CS602" authorId="0">
      <text>
        <r>
          <rPr>
            <sz val="8"/>
            <color indexed="81"/>
            <rFont val="Tahoma"/>
            <family val="2"/>
          </rPr>
          <t>Indicates the original data value is not to be overlayed with subsequent calculated data.</t>
        </r>
      </text>
    </comment>
    <comment ref="DC602" authorId="0">
      <text>
        <r>
          <rPr>
            <sz val="8"/>
            <color indexed="81"/>
            <rFont val="Tahoma"/>
            <family val="2"/>
          </rPr>
          <t>Indicates the original data value is not to be overlayed with subsequent calculated data.</t>
        </r>
      </text>
    </comment>
    <comment ref="DE602" authorId="0">
      <text>
        <r>
          <rPr>
            <sz val="8"/>
            <color indexed="81"/>
            <rFont val="Tahoma"/>
            <family val="2"/>
          </rPr>
          <t>Indicates the original data value is not to be overlayed with subsequent calculated data.</t>
        </r>
      </text>
    </comment>
    <comment ref="CS603" authorId="0">
      <text>
        <r>
          <rPr>
            <sz val="8"/>
            <color indexed="81"/>
            <rFont val="Tahoma"/>
            <family val="2"/>
          </rPr>
          <t>Indicates the original data value is not to be overlayed with subsequent calculated data.</t>
        </r>
      </text>
    </comment>
    <comment ref="DC603" authorId="0">
      <text>
        <r>
          <rPr>
            <sz val="8"/>
            <color indexed="81"/>
            <rFont val="Tahoma"/>
            <family val="2"/>
          </rPr>
          <t>Indicates the original data value is not to be overlayed with subsequent calculated data.</t>
        </r>
      </text>
    </comment>
    <comment ref="DE603" authorId="0">
      <text>
        <r>
          <rPr>
            <sz val="8"/>
            <color indexed="81"/>
            <rFont val="Tahoma"/>
            <family val="2"/>
          </rPr>
          <t>Indicates the original data value is not to be overlayed with subsequent calculated data.</t>
        </r>
      </text>
    </comment>
    <comment ref="CS604" authorId="0">
      <text>
        <r>
          <rPr>
            <sz val="8"/>
            <color indexed="81"/>
            <rFont val="Tahoma"/>
            <family val="2"/>
          </rPr>
          <t>Indicates the original data value is not to be overlayed with subsequent calculated data.</t>
        </r>
      </text>
    </comment>
    <comment ref="DC604" authorId="0">
      <text>
        <r>
          <rPr>
            <sz val="8"/>
            <color indexed="81"/>
            <rFont val="Tahoma"/>
            <family val="2"/>
          </rPr>
          <t>Indicates the original data value is not to be overlayed with subsequent calculated data.</t>
        </r>
      </text>
    </comment>
    <comment ref="DE604" authorId="0">
      <text>
        <r>
          <rPr>
            <sz val="8"/>
            <color indexed="81"/>
            <rFont val="Tahoma"/>
            <family val="2"/>
          </rPr>
          <t>Indicates the original data value is not to be overlayed with subsequent calculated data.</t>
        </r>
      </text>
    </comment>
    <comment ref="CS605" authorId="0">
      <text>
        <r>
          <rPr>
            <sz val="8"/>
            <color indexed="81"/>
            <rFont val="Tahoma"/>
            <family val="2"/>
          </rPr>
          <t>Indicates the original data value is not to be overlayed with subsequent calculated data.</t>
        </r>
      </text>
    </comment>
    <comment ref="DC605" authorId="0">
      <text>
        <r>
          <rPr>
            <sz val="8"/>
            <color indexed="81"/>
            <rFont val="Tahoma"/>
            <family val="2"/>
          </rPr>
          <t>Indicates the original data value is not to be overlayed with subsequent calculated data.</t>
        </r>
      </text>
    </comment>
    <comment ref="DE605" authorId="0">
      <text>
        <r>
          <rPr>
            <sz val="8"/>
            <color indexed="81"/>
            <rFont val="Tahoma"/>
            <family val="2"/>
          </rPr>
          <t>Indicates the original data value is not to be overlayed with subsequent calculated data.</t>
        </r>
      </text>
    </comment>
    <comment ref="CQ606" authorId="0">
      <text>
        <r>
          <rPr>
            <sz val="8"/>
            <color indexed="81"/>
            <rFont val="Tahoma"/>
            <family val="2"/>
          </rPr>
          <t>Identifies the point at which multiple time series versions are linked by ratio splicing using all annual, quarterly, and monthly overlaps.</t>
        </r>
      </text>
    </comment>
    <comment ref="CS606" authorId="0">
      <text>
        <r>
          <rPr>
            <sz val="8"/>
            <color indexed="81"/>
            <rFont val="Tahoma"/>
            <family val="2"/>
          </rPr>
          <t>Indicates the original data value is not to be overlayed with subsequent calculated data.</t>
        </r>
      </text>
    </comment>
    <comment ref="DC606" authorId="0">
      <text>
        <r>
          <rPr>
            <sz val="8"/>
            <color indexed="81"/>
            <rFont val="Tahoma"/>
            <family val="2"/>
          </rPr>
          <t>Indicates the original data value is not to be overlayed with subsequent calculated data.</t>
        </r>
      </text>
    </comment>
    <comment ref="DE606" authorId="0">
      <text>
        <r>
          <rPr>
            <sz val="8"/>
            <color indexed="81"/>
            <rFont val="Tahoma"/>
            <family val="2"/>
          </rPr>
          <t>Indicates the original data value is not to be overlayed with subsequent calculated data.</t>
        </r>
      </text>
    </comment>
    <comment ref="CS607" authorId="0">
      <text>
        <r>
          <rPr>
            <sz val="8"/>
            <color indexed="81"/>
            <rFont val="Tahoma"/>
            <family val="2"/>
          </rPr>
          <t>Indicates the original data value is not to be overlayed with subsequent calculated data.</t>
        </r>
      </text>
    </comment>
    <comment ref="DC607" authorId="0">
      <text>
        <r>
          <rPr>
            <sz val="8"/>
            <color indexed="81"/>
            <rFont val="Tahoma"/>
            <family val="2"/>
          </rPr>
          <t>Indicates the original data value is not to be overlayed with subsequent calculated data.</t>
        </r>
      </text>
    </comment>
    <comment ref="DE607" authorId="0">
      <text>
        <r>
          <rPr>
            <sz val="8"/>
            <color indexed="81"/>
            <rFont val="Tahoma"/>
            <family val="2"/>
          </rPr>
          <t>Indicates the original data value is not to be overlayed with subsequent calculated data.</t>
        </r>
      </text>
    </comment>
    <comment ref="CS608" authorId="0">
      <text>
        <r>
          <rPr>
            <sz val="8"/>
            <color indexed="81"/>
            <rFont val="Tahoma"/>
            <family val="2"/>
          </rPr>
          <t>Indicates the original data value is not to be overlayed with subsequent calculated data.</t>
        </r>
      </text>
    </comment>
    <comment ref="DC608" authorId="0">
      <text>
        <r>
          <rPr>
            <sz val="8"/>
            <color indexed="81"/>
            <rFont val="Tahoma"/>
            <family val="2"/>
          </rPr>
          <t>Indicates the original data value is not to be overlayed with subsequent calculated data.</t>
        </r>
      </text>
    </comment>
    <comment ref="DE608" authorId="0">
      <text>
        <r>
          <rPr>
            <sz val="8"/>
            <color indexed="81"/>
            <rFont val="Tahoma"/>
            <family val="2"/>
          </rPr>
          <t>Indicates the original data value is not to be overlayed with subsequent calculated data.</t>
        </r>
      </text>
    </comment>
    <comment ref="CS609" authorId="0">
      <text>
        <r>
          <rPr>
            <sz val="8"/>
            <color indexed="81"/>
            <rFont val="Tahoma"/>
            <family val="2"/>
          </rPr>
          <t>Indicates the original data value is not to be overlayed with subsequent calculated data.</t>
        </r>
      </text>
    </comment>
    <comment ref="DC609" authorId="0">
      <text>
        <r>
          <rPr>
            <sz val="8"/>
            <color indexed="81"/>
            <rFont val="Tahoma"/>
            <family val="2"/>
          </rPr>
          <t>Indicates the original data value is not to be overlayed with subsequent calculated data.</t>
        </r>
      </text>
    </comment>
    <comment ref="DE609" authorId="0">
      <text>
        <r>
          <rPr>
            <sz val="8"/>
            <color indexed="81"/>
            <rFont val="Tahoma"/>
            <family val="2"/>
          </rPr>
          <t>Indicates the original data value is not to be overlayed with subsequent calculated data.</t>
        </r>
      </text>
    </comment>
    <comment ref="CS610" authorId="0">
      <text>
        <r>
          <rPr>
            <sz val="8"/>
            <color indexed="81"/>
            <rFont val="Tahoma"/>
            <family val="2"/>
          </rPr>
          <t>Indicates the original data value is not to be overlayed with subsequent calculated data.</t>
        </r>
      </text>
    </comment>
    <comment ref="DC610" authorId="0">
      <text>
        <r>
          <rPr>
            <sz val="8"/>
            <color indexed="81"/>
            <rFont val="Tahoma"/>
            <family val="2"/>
          </rPr>
          <t>Indicates the original data value is not to be overlayed with subsequent calculated data.</t>
        </r>
      </text>
    </comment>
    <comment ref="CS611" authorId="0">
      <text>
        <r>
          <rPr>
            <sz val="8"/>
            <color indexed="81"/>
            <rFont val="Tahoma"/>
            <family val="2"/>
          </rPr>
          <t>Indicates the original data value is not to be overlayed with subsequent calculated data.</t>
        </r>
      </text>
    </comment>
    <comment ref="DC611" authorId="0">
      <text>
        <r>
          <rPr>
            <sz val="8"/>
            <color indexed="81"/>
            <rFont val="Tahoma"/>
            <family val="2"/>
          </rPr>
          <t>Indicates the original data value is not to be overlayed with subsequent calculated data.</t>
        </r>
      </text>
    </comment>
    <comment ref="CS612" authorId="0">
      <text>
        <r>
          <rPr>
            <sz val="8"/>
            <color indexed="81"/>
            <rFont val="Tahoma"/>
            <family val="2"/>
          </rPr>
          <t>Indicates the original data value is not to be overlayed with subsequent calculated data.</t>
        </r>
      </text>
    </comment>
    <comment ref="DC612" authorId="0">
      <text>
        <r>
          <rPr>
            <sz val="8"/>
            <color indexed="81"/>
            <rFont val="Tahoma"/>
            <family val="2"/>
          </rPr>
          <t>Indicates the original data value is not to be overlayed with subsequent calculated data.</t>
        </r>
      </text>
    </comment>
    <comment ref="CS613" authorId="0">
      <text>
        <r>
          <rPr>
            <sz val="8"/>
            <color indexed="81"/>
            <rFont val="Tahoma"/>
            <family val="2"/>
          </rPr>
          <t>Indicates the original data value is not to be overlayed with subsequent calculated data.</t>
        </r>
      </text>
    </comment>
    <comment ref="DC613" authorId="0">
      <text>
        <r>
          <rPr>
            <sz val="8"/>
            <color indexed="81"/>
            <rFont val="Tahoma"/>
            <family val="2"/>
          </rPr>
          <t>Indicates the original data value is not to be overlayed with subsequent calculated data.</t>
        </r>
      </text>
    </comment>
    <comment ref="CS614" authorId="0">
      <text>
        <r>
          <rPr>
            <sz val="8"/>
            <color indexed="81"/>
            <rFont val="Tahoma"/>
            <family val="2"/>
          </rPr>
          <t>Indicates the original data value is not to be overlayed with subsequent calculated data.</t>
        </r>
      </text>
    </comment>
    <comment ref="DC614" authorId="0">
      <text>
        <r>
          <rPr>
            <sz val="8"/>
            <color indexed="81"/>
            <rFont val="Tahoma"/>
            <family val="2"/>
          </rPr>
          <t>Indicates the original data value is not to be overlayed with subsequent calculated data.</t>
        </r>
      </text>
    </comment>
    <comment ref="CS615" authorId="0">
      <text>
        <r>
          <rPr>
            <sz val="8"/>
            <color indexed="81"/>
            <rFont val="Tahoma"/>
            <family val="2"/>
          </rPr>
          <t>Indicates the original data value is not to be overlayed with subsequent calculated data.</t>
        </r>
      </text>
    </comment>
    <comment ref="DC615" authorId="0">
      <text>
        <r>
          <rPr>
            <sz val="8"/>
            <color indexed="81"/>
            <rFont val="Tahoma"/>
            <family val="2"/>
          </rPr>
          <t>Indicates the original data value is not to be overlayed with subsequent calculated data.</t>
        </r>
      </text>
    </comment>
    <comment ref="CS616" authorId="0">
      <text>
        <r>
          <rPr>
            <sz val="8"/>
            <color indexed="81"/>
            <rFont val="Tahoma"/>
            <family val="2"/>
          </rPr>
          <t>Indicates the original data value is not to be overlayed with subsequent calculated data.</t>
        </r>
      </text>
    </comment>
    <comment ref="DC616" authorId="0">
      <text>
        <r>
          <rPr>
            <sz val="8"/>
            <color indexed="81"/>
            <rFont val="Tahoma"/>
            <family val="2"/>
          </rPr>
          <t>Indicates the original data value is not to be overlayed with subsequent calculated data.</t>
        </r>
      </text>
    </comment>
    <comment ref="CS617" authorId="0">
      <text>
        <r>
          <rPr>
            <sz val="8"/>
            <color indexed="81"/>
            <rFont val="Tahoma"/>
            <family val="2"/>
          </rPr>
          <t>Indicates the original data value is not to be overlayed with subsequent calculated data.</t>
        </r>
      </text>
    </comment>
    <comment ref="DC617" authorId="0">
      <text>
        <r>
          <rPr>
            <sz val="8"/>
            <color indexed="81"/>
            <rFont val="Tahoma"/>
            <family val="2"/>
          </rPr>
          <t>Indicates the original data value is not to be overlayed with subsequent calculated data.</t>
        </r>
      </text>
    </comment>
    <comment ref="CS618" authorId="0">
      <text>
        <r>
          <rPr>
            <sz val="8"/>
            <color indexed="81"/>
            <rFont val="Tahoma"/>
            <family val="2"/>
          </rPr>
          <t>Indicates the original data value is not to be overlayed with subsequent calculated data.</t>
        </r>
      </text>
    </comment>
    <comment ref="DC618" authorId="0">
      <text>
        <r>
          <rPr>
            <sz val="8"/>
            <color indexed="81"/>
            <rFont val="Tahoma"/>
            <family val="2"/>
          </rPr>
          <t>Indicates the original data value is not to be overlayed with subsequent calculated data.</t>
        </r>
      </text>
    </comment>
    <comment ref="CS619" authorId="0">
      <text>
        <r>
          <rPr>
            <sz val="8"/>
            <color indexed="81"/>
            <rFont val="Tahoma"/>
            <family val="2"/>
          </rPr>
          <t>Indicates the original data value is not to be overlayed with subsequent calculated data.</t>
        </r>
      </text>
    </comment>
    <comment ref="DC619" authorId="0">
      <text>
        <r>
          <rPr>
            <sz val="8"/>
            <color indexed="81"/>
            <rFont val="Tahoma"/>
            <family val="2"/>
          </rPr>
          <t>Indicates the original data value is not to be overlayed with subsequent calculated data.</t>
        </r>
      </text>
    </comment>
    <comment ref="CS620" authorId="0">
      <text>
        <r>
          <rPr>
            <sz val="8"/>
            <color indexed="81"/>
            <rFont val="Tahoma"/>
            <family val="2"/>
          </rPr>
          <t>Indicates the original data value is not to be overlayed with subsequent calculated data.</t>
        </r>
      </text>
    </comment>
    <comment ref="DC620" authorId="0">
      <text>
        <r>
          <rPr>
            <sz val="8"/>
            <color indexed="81"/>
            <rFont val="Tahoma"/>
            <family val="2"/>
          </rPr>
          <t>Indicates the original data value is not to be overlayed with subsequent calculated data.</t>
        </r>
      </text>
    </comment>
    <comment ref="CS621" authorId="0">
      <text>
        <r>
          <rPr>
            <sz val="8"/>
            <color indexed="81"/>
            <rFont val="Tahoma"/>
            <family val="2"/>
          </rPr>
          <t>Indicates the original data value is not to be overlayed with subsequent calculated data.</t>
        </r>
      </text>
    </comment>
    <comment ref="DC621" authorId="0">
      <text>
        <r>
          <rPr>
            <sz val="8"/>
            <color indexed="81"/>
            <rFont val="Tahoma"/>
            <family val="2"/>
          </rPr>
          <t>Indicates the original data value is not to be overlayed with subsequent calculated data.</t>
        </r>
      </text>
    </comment>
    <comment ref="CS622" authorId="0">
      <text>
        <r>
          <rPr>
            <sz val="8"/>
            <color indexed="81"/>
            <rFont val="Tahoma"/>
            <family val="2"/>
          </rPr>
          <t>Indicates the original data value is not to be overlayed with subsequent calculated data.</t>
        </r>
      </text>
    </comment>
    <comment ref="DC622" authorId="0">
      <text>
        <r>
          <rPr>
            <sz val="8"/>
            <color indexed="81"/>
            <rFont val="Tahoma"/>
            <family val="2"/>
          </rPr>
          <t>Indicates the original data value is not to be overlayed with subsequent calculated data.</t>
        </r>
      </text>
    </comment>
    <comment ref="CS623" authorId="0">
      <text>
        <r>
          <rPr>
            <sz val="8"/>
            <color indexed="81"/>
            <rFont val="Tahoma"/>
            <family val="2"/>
          </rPr>
          <t>Indicates the original data value is not to be overlayed with subsequent calculated data.</t>
        </r>
      </text>
    </comment>
    <comment ref="DC623" authorId="0">
      <text>
        <r>
          <rPr>
            <sz val="8"/>
            <color indexed="81"/>
            <rFont val="Tahoma"/>
            <family val="2"/>
          </rPr>
          <t>Indicates the original data value is not to be overlayed with subsequent calculated data.</t>
        </r>
      </text>
    </comment>
    <comment ref="CS624" authorId="0">
      <text>
        <r>
          <rPr>
            <sz val="8"/>
            <color indexed="81"/>
            <rFont val="Tahoma"/>
            <family val="2"/>
          </rPr>
          <t>Indicates the original data value is not to be overlayed with subsequent calculated data.</t>
        </r>
      </text>
    </comment>
    <comment ref="DC624" authorId="0">
      <text>
        <r>
          <rPr>
            <sz val="8"/>
            <color indexed="81"/>
            <rFont val="Tahoma"/>
            <family val="2"/>
          </rPr>
          <t>Indicates the original data value is not to be overlayed with subsequent calculated data.</t>
        </r>
      </text>
    </comment>
    <comment ref="CS625" authorId="0">
      <text>
        <r>
          <rPr>
            <sz val="8"/>
            <color indexed="81"/>
            <rFont val="Tahoma"/>
            <family val="2"/>
          </rPr>
          <t>Indicates the original data value is not to be overlayed with subsequent calculated data.</t>
        </r>
      </text>
    </comment>
    <comment ref="DC625" authorId="0">
      <text>
        <r>
          <rPr>
            <sz val="8"/>
            <color indexed="81"/>
            <rFont val="Tahoma"/>
            <family val="2"/>
          </rPr>
          <t>Indicates the original data value is not to be overlayed with subsequent calculated data.</t>
        </r>
      </text>
    </comment>
    <comment ref="CS626" authorId="0">
      <text>
        <r>
          <rPr>
            <sz val="8"/>
            <color indexed="81"/>
            <rFont val="Tahoma"/>
            <family val="2"/>
          </rPr>
          <t>Indicates the original data value is not to be overlayed with subsequent calculated data.</t>
        </r>
      </text>
    </comment>
    <comment ref="DC626" authorId="0">
      <text>
        <r>
          <rPr>
            <sz val="8"/>
            <color indexed="81"/>
            <rFont val="Tahoma"/>
            <family val="2"/>
          </rPr>
          <t>Identifies the point at which multiple time series versions are linked by ratio splicing using all annual, quarterly, and monthly overlaps.</t>
        </r>
      </text>
    </comment>
    <comment ref="CS627" authorId="0">
      <text>
        <r>
          <rPr>
            <sz val="8"/>
            <color indexed="81"/>
            <rFont val="Tahoma"/>
            <family val="2"/>
          </rPr>
          <t>Indicates the original data value is not to be overlayed with subsequent calculated data.</t>
        </r>
      </text>
    </comment>
    <comment ref="CS628" authorId="0">
      <text>
        <r>
          <rPr>
            <sz val="8"/>
            <color indexed="81"/>
            <rFont val="Tahoma"/>
            <family val="2"/>
          </rPr>
          <t>Indicates the original data value is not to be overlayed with subsequent calculated data.</t>
        </r>
      </text>
    </comment>
    <comment ref="CS629" authorId="0">
      <text>
        <r>
          <rPr>
            <sz val="8"/>
            <color indexed="81"/>
            <rFont val="Tahoma"/>
            <family val="2"/>
          </rPr>
          <t>Indicates the original data value is not to be overlayed with subsequent calculated data.</t>
        </r>
      </text>
    </comment>
    <comment ref="CS630" authorId="0">
      <text>
        <r>
          <rPr>
            <sz val="8"/>
            <color indexed="81"/>
            <rFont val="Tahoma"/>
            <family val="2"/>
          </rPr>
          <t>Indicates the original data value is not to be overlayed with subsequent calculated data.</t>
        </r>
      </text>
    </comment>
    <comment ref="CS631" authorId="0">
      <text>
        <r>
          <rPr>
            <sz val="8"/>
            <color indexed="81"/>
            <rFont val="Tahoma"/>
            <family val="2"/>
          </rPr>
          <t>Indicates the original data value is not to be overlayed with subsequent calculated data.</t>
        </r>
      </text>
    </comment>
    <comment ref="CS632" authorId="0">
      <text>
        <r>
          <rPr>
            <sz val="8"/>
            <color indexed="81"/>
            <rFont val="Tahoma"/>
            <family val="2"/>
          </rPr>
          <t>Indicates the original data value is not to be overlayed with subsequent calculated data.</t>
        </r>
      </text>
    </comment>
    <comment ref="CS633" authorId="0">
      <text>
        <r>
          <rPr>
            <sz val="8"/>
            <color indexed="81"/>
            <rFont val="Tahoma"/>
            <family val="2"/>
          </rPr>
          <t>Indicates the original data value is not to be overlayed with subsequent calculated data.</t>
        </r>
      </text>
    </comment>
    <comment ref="CS634" authorId="0">
      <text>
        <r>
          <rPr>
            <sz val="8"/>
            <color indexed="81"/>
            <rFont val="Tahoma"/>
            <family val="2"/>
          </rPr>
          <t>Indicates the original data value is not to be overlayed with subsequent calculated data.</t>
        </r>
      </text>
    </comment>
    <comment ref="CS635" authorId="0">
      <text>
        <r>
          <rPr>
            <sz val="8"/>
            <color indexed="81"/>
            <rFont val="Tahoma"/>
            <family val="2"/>
          </rPr>
          <t>Indicates the original data value is not to be overlayed with subsequent calculated data.</t>
        </r>
      </text>
    </comment>
    <comment ref="CS636" authorId="0">
      <text>
        <r>
          <rPr>
            <sz val="8"/>
            <color indexed="81"/>
            <rFont val="Tahoma"/>
            <family val="2"/>
          </rPr>
          <t>Indicates the original data value is not to be overlayed with subsequent calculated data.</t>
        </r>
      </text>
    </comment>
    <comment ref="CS637" authorId="0">
      <text>
        <r>
          <rPr>
            <sz val="8"/>
            <color indexed="81"/>
            <rFont val="Tahoma"/>
            <family val="2"/>
          </rPr>
          <t>Indicates the original data value is not to be overlayed with subsequent calculated data.</t>
        </r>
      </text>
    </comment>
  </commentList>
</comments>
</file>

<file path=xl/sharedStrings.xml><?xml version="1.0" encoding="utf-8"?>
<sst xmlns="http://schemas.openxmlformats.org/spreadsheetml/2006/main" count="51576" uniqueCount="1202">
  <si>
    <t>1946M1</t>
  </si>
  <si>
    <t>Used USD</t>
  </si>
  <si>
    <t>Used FFR, ESP</t>
  </si>
  <si>
    <t>Part of USSR</t>
  </si>
  <si>
    <t>Part of Neth. Antilles</t>
  </si>
  <si>
    <t>Used INR</t>
  </si>
  <si>
    <t>Part of India</t>
  </si>
  <si>
    <t>used INR</t>
  </si>
  <si>
    <t>Part of Yugo.</t>
  </si>
  <si>
    <t>Used ZAP</t>
  </si>
  <si>
    <t>Part of Seychelles</t>
  </si>
  <si>
    <t>used JMP</t>
  </si>
  <si>
    <t>Used JMP</t>
  </si>
  <si>
    <t>Used MYD</t>
  </si>
  <si>
    <t>Used AUP, MYD</t>
  </si>
  <si>
    <t>Used NZP</t>
  </si>
  <si>
    <t>Part of Cyprus</t>
  </si>
  <si>
    <t>Used TTD</t>
  </si>
  <si>
    <t>used USD</t>
  </si>
  <si>
    <t>Used ESP</t>
  </si>
  <si>
    <t>Used XEA</t>
  </si>
  <si>
    <t>n.a.</t>
  </si>
  <si>
    <t>Used GBP</t>
  </si>
  <si>
    <t>Used AUP</t>
  </si>
  <si>
    <t>Used CHF</t>
  </si>
  <si>
    <t>Used GBP, LKR</t>
  </si>
  <si>
    <t>Part of Comoros</t>
  </si>
  <si>
    <t>Used FFR</t>
  </si>
  <si>
    <t>Used AUD</t>
  </si>
  <si>
    <t>3.51  1945M12</t>
  </si>
  <si>
    <t>Used ITL</t>
  </si>
  <si>
    <t>Part of Czecho.</t>
  </si>
  <si>
    <t>Used XEA, INR</t>
  </si>
  <si>
    <t>Used EGP, GBP</t>
  </si>
  <si>
    <t>Used NOK</t>
  </si>
  <si>
    <t>Used JMD</t>
  </si>
  <si>
    <t>Part of Palestine; see Israel</t>
  </si>
  <si>
    <t>1946M2</t>
  </si>
  <si>
    <t>1946M3</t>
  </si>
  <si>
    <t>1946M4</t>
  </si>
  <si>
    <t>1946M5</t>
  </si>
  <si>
    <t>1946M6</t>
  </si>
  <si>
    <t>1946M7</t>
  </si>
  <si>
    <t>1946M8</t>
  </si>
  <si>
    <t>1946M9</t>
  </si>
  <si>
    <t>1946M10</t>
  </si>
  <si>
    <t>1946M11</t>
  </si>
  <si>
    <t>1946M12</t>
  </si>
  <si>
    <t>1947M1</t>
  </si>
  <si>
    <t>1947M2</t>
  </si>
  <si>
    <t>1947M3</t>
  </si>
  <si>
    <t>1947M4</t>
  </si>
  <si>
    <t>1947M5</t>
  </si>
  <si>
    <t>Part of Jordan and Egypt</t>
  </si>
  <si>
    <t>1947M6</t>
  </si>
  <si>
    <t>Part of Jordan</t>
  </si>
  <si>
    <t>1947M7</t>
  </si>
  <si>
    <t>1947M8</t>
  </si>
  <si>
    <t>Part of Pakistan</t>
  </si>
  <si>
    <t>1947M9</t>
  </si>
  <si>
    <t>1947M10</t>
  </si>
  <si>
    <t>1947M11</t>
  </si>
  <si>
    <t>1947M12</t>
  </si>
  <si>
    <t>1948M1</t>
  </si>
  <si>
    <t>1948M2</t>
  </si>
  <si>
    <t>1948M3</t>
  </si>
  <si>
    <t>1948M4</t>
  </si>
  <si>
    <t>1948M5</t>
  </si>
  <si>
    <t>1948M6</t>
  </si>
  <si>
    <t>1948M7</t>
  </si>
  <si>
    <t>1948M8</t>
  </si>
  <si>
    <t>1948M9</t>
  </si>
  <si>
    <t>1948M10</t>
  </si>
  <si>
    <t>1948M11</t>
  </si>
  <si>
    <t>1948M12</t>
  </si>
  <si>
    <t>1949M1</t>
  </si>
  <si>
    <t>1949M2</t>
  </si>
  <si>
    <t>1949M3</t>
  </si>
  <si>
    <t>1949M4</t>
  </si>
  <si>
    <t>1949M5</t>
  </si>
  <si>
    <t>1949M6</t>
  </si>
  <si>
    <t>1949M7</t>
  </si>
  <si>
    <t>1949M8</t>
  </si>
  <si>
    <t>1949M9</t>
  </si>
  <si>
    <t>1949M10</t>
  </si>
  <si>
    <t>1949M11</t>
  </si>
  <si>
    <t>1949M12</t>
  </si>
  <si>
    <t>1950M1</t>
  </si>
  <si>
    <t>1950M2</t>
  </si>
  <si>
    <t>1950M3</t>
  </si>
  <si>
    <t>1950M4</t>
  </si>
  <si>
    <t>1950M5</t>
  </si>
  <si>
    <t>1950M6</t>
  </si>
  <si>
    <t>1950M7</t>
  </si>
  <si>
    <t>1950M8</t>
  </si>
  <si>
    <t>1950M9</t>
  </si>
  <si>
    <t>1950M10</t>
  </si>
  <si>
    <t>1950M11</t>
  </si>
  <si>
    <t>1950M12</t>
  </si>
  <si>
    <t>1951M1</t>
  </si>
  <si>
    <t>1951M2</t>
  </si>
  <si>
    <t>1951M3</t>
  </si>
  <si>
    <t>1951M4</t>
  </si>
  <si>
    <t>1951M5</t>
  </si>
  <si>
    <t>1951M6</t>
  </si>
  <si>
    <t>1951M7</t>
  </si>
  <si>
    <t>1951M8</t>
  </si>
  <si>
    <t>used JMP and XCD</t>
  </si>
  <si>
    <t>1951M9</t>
  </si>
  <si>
    <t>1951M10</t>
  </si>
  <si>
    <t>1951M11</t>
  </si>
  <si>
    <t>1951M12</t>
  </si>
  <si>
    <t>1952M1</t>
  </si>
  <si>
    <t>1952M2</t>
  </si>
  <si>
    <t>1952M3</t>
  </si>
  <si>
    <t>1952M4</t>
  </si>
  <si>
    <t>1952M5</t>
  </si>
  <si>
    <t>1952M6</t>
  </si>
  <si>
    <t>1952M7</t>
  </si>
  <si>
    <t>1952M8</t>
  </si>
  <si>
    <t>1952M9</t>
  </si>
  <si>
    <t>Part of Ethiopia</t>
  </si>
  <si>
    <t>1952M10</t>
  </si>
  <si>
    <t>1952M11</t>
  </si>
  <si>
    <t>1952M12</t>
  </si>
  <si>
    <t>1953M1</t>
  </si>
  <si>
    <t>1953M2</t>
  </si>
  <si>
    <t>1953M3</t>
  </si>
  <si>
    <t>1953M4</t>
  </si>
  <si>
    <t>1953M5</t>
  </si>
  <si>
    <t>1953M6</t>
  </si>
  <si>
    <t>1953M7</t>
  </si>
  <si>
    <t>1953M8</t>
  </si>
  <si>
    <t>1953M9</t>
  </si>
  <si>
    <t>1953M10</t>
  </si>
  <si>
    <t>1953M11</t>
  </si>
  <si>
    <t>1953M12</t>
  </si>
  <si>
    <t>1954M1</t>
  </si>
  <si>
    <t>1954M2</t>
  </si>
  <si>
    <t>1954M3</t>
  </si>
  <si>
    <t>1954M4</t>
  </si>
  <si>
    <t>1954M5</t>
  </si>
  <si>
    <t>1954M6</t>
  </si>
  <si>
    <t>1954M7</t>
  </si>
  <si>
    <t>1954M8</t>
  </si>
  <si>
    <t>1954M9</t>
  </si>
  <si>
    <t>1954M10</t>
  </si>
  <si>
    <t>1954M11</t>
  </si>
  <si>
    <t>1954M12</t>
  </si>
  <si>
    <t>1955M1</t>
  </si>
  <si>
    <t>1955M2</t>
  </si>
  <si>
    <t>1955M3</t>
  </si>
  <si>
    <t>1955M4</t>
  </si>
  <si>
    <t>1955M5</t>
  </si>
  <si>
    <t>1955M6</t>
  </si>
  <si>
    <t>1955M7</t>
  </si>
  <si>
    <t>1955M8</t>
  </si>
  <si>
    <t>1955M9</t>
  </si>
  <si>
    <t>1955M10</t>
  </si>
  <si>
    <t>1955M11</t>
  </si>
  <si>
    <t>1955M12</t>
  </si>
  <si>
    <t>1956M1</t>
  </si>
  <si>
    <t>1956M2</t>
  </si>
  <si>
    <t>1956M3</t>
  </si>
  <si>
    <t>1956M4</t>
  </si>
  <si>
    <t>1956M5</t>
  </si>
  <si>
    <t>1956M6</t>
  </si>
  <si>
    <t>1956M7</t>
  </si>
  <si>
    <t>1956M8</t>
  </si>
  <si>
    <t>1956M9</t>
  </si>
  <si>
    <t>1956M10</t>
  </si>
  <si>
    <t>1956M11</t>
  </si>
  <si>
    <t>1956M12</t>
  </si>
  <si>
    <t>1957M1</t>
  </si>
  <si>
    <t>1957M2</t>
  </si>
  <si>
    <t>1957M3</t>
  </si>
  <si>
    <t>1957M4</t>
  </si>
  <si>
    <t>1957M5</t>
  </si>
  <si>
    <t>1957M6</t>
  </si>
  <si>
    <t>1957M7</t>
  </si>
  <si>
    <t>1957M8</t>
  </si>
  <si>
    <t>1957M9</t>
  </si>
  <si>
    <t>1957M10</t>
  </si>
  <si>
    <t>1957M11</t>
  </si>
  <si>
    <t>1957M12</t>
  </si>
  <si>
    <t>1958M1</t>
  </si>
  <si>
    <t>1958M2</t>
  </si>
  <si>
    <t>1958M3</t>
  </si>
  <si>
    <t>1958M4</t>
  </si>
  <si>
    <t>1958M5</t>
  </si>
  <si>
    <t>1958M6</t>
  </si>
  <si>
    <t>1958M7</t>
  </si>
  <si>
    <t>1958M8</t>
  </si>
  <si>
    <t>1958M9</t>
  </si>
  <si>
    <t>1958M10</t>
  </si>
  <si>
    <t>1958M11</t>
  </si>
  <si>
    <t>1958M12</t>
  </si>
  <si>
    <t>1959M1</t>
  </si>
  <si>
    <t>1959M2</t>
  </si>
  <si>
    <t>1959M3</t>
  </si>
  <si>
    <t>1959M4</t>
  </si>
  <si>
    <t>1959M5</t>
  </si>
  <si>
    <t>1959M6</t>
  </si>
  <si>
    <t>Used XPGR</t>
  </si>
  <si>
    <t>1959M7</t>
  </si>
  <si>
    <t>1959M8</t>
  </si>
  <si>
    <t>1959M9</t>
  </si>
  <si>
    <t>1959M10</t>
  </si>
  <si>
    <t>1959M11</t>
  </si>
  <si>
    <t>1959M12</t>
  </si>
  <si>
    <t>get date of exch. Controls</t>
  </si>
  <si>
    <t>1960M1</t>
  </si>
  <si>
    <t>used USD, JMP, XCD</t>
  </si>
  <si>
    <t>1960M2</t>
  </si>
  <si>
    <t>1960M3</t>
  </si>
  <si>
    <t>1960M4</t>
  </si>
  <si>
    <t>1960M5</t>
  </si>
  <si>
    <t>1960M6</t>
  </si>
  <si>
    <t>1960M7</t>
  </si>
  <si>
    <t>Part of Somalia</t>
  </si>
  <si>
    <t>1960M8</t>
  </si>
  <si>
    <t>1960M9</t>
  </si>
  <si>
    <t>1960M10</t>
  </si>
  <si>
    <t>1960M11</t>
  </si>
  <si>
    <t>1960M12</t>
  </si>
  <si>
    <t>1961M1</t>
  </si>
  <si>
    <t>1961M2</t>
  </si>
  <si>
    <t>Used ZAR</t>
  </si>
  <si>
    <t>1961M3</t>
  </si>
  <si>
    <t>1961M4</t>
  </si>
  <si>
    <t>1961M5</t>
  </si>
  <si>
    <t>1961M6</t>
  </si>
  <si>
    <t>1961M7</t>
  </si>
  <si>
    <t>1961M8</t>
  </si>
  <si>
    <t>1961M9</t>
  </si>
  <si>
    <t>1961M10</t>
  </si>
  <si>
    <t>1961M11</t>
  </si>
  <si>
    <t>1961M12</t>
  </si>
  <si>
    <t>1962M1</t>
  </si>
  <si>
    <t>used ZAR</t>
  </si>
  <si>
    <t>1962M2</t>
  </si>
  <si>
    <t>1962M3</t>
  </si>
  <si>
    <t>1962M4</t>
  </si>
  <si>
    <t>1962M5</t>
  </si>
  <si>
    <t>1962M6</t>
  </si>
  <si>
    <t>1962M7</t>
  </si>
  <si>
    <t>1962M8</t>
  </si>
  <si>
    <t>1962M9</t>
  </si>
  <si>
    <t>1962M10</t>
  </si>
  <si>
    <t>1962M11</t>
  </si>
  <si>
    <t>1962M12</t>
  </si>
  <si>
    <t>1963M1</t>
  </si>
  <si>
    <t>1963M2</t>
  </si>
  <si>
    <t>1963M3</t>
  </si>
  <si>
    <r>
      <t xml:space="preserve">1.2 </t>
    </r>
    <r>
      <rPr>
        <b/>
        <sz val="8"/>
        <color indexed="8"/>
        <rFont val="Arial"/>
        <family val="2"/>
      </rPr>
      <t>or</t>
    </r>
    <r>
      <rPr>
        <sz val="8"/>
        <color indexed="8"/>
        <rFont val="Arial"/>
        <family val="2"/>
      </rPr>
      <t xml:space="preserve"> 1.11</t>
    </r>
  </si>
  <si>
    <t>1963M4</t>
  </si>
  <si>
    <t>1963M5</t>
  </si>
  <si>
    <t>1963M6</t>
  </si>
  <si>
    <t>1963M7</t>
  </si>
  <si>
    <t>1963M8</t>
  </si>
  <si>
    <t>1963M9</t>
  </si>
  <si>
    <t>1963M10</t>
  </si>
  <si>
    <t>1963M11</t>
  </si>
  <si>
    <t>1963M12</t>
  </si>
  <si>
    <t>1964M1</t>
  </si>
  <si>
    <t>1964M2</t>
  </si>
  <si>
    <t>1964M3</t>
  </si>
  <si>
    <t>1964M4</t>
  </si>
  <si>
    <t>1964M5</t>
  </si>
  <si>
    <t>1964M6</t>
  </si>
  <si>
    <t>1964M7</t>
  </si>
  <si>
    <t>1964M8</t>
  </si>
  <si>
    <t>1964M9</t>
  </si>
  <si>
    <t>1964M10</t>
  </si>
  <si>
    <t>1964M11</t>
  </si>
  <si>
    <t>1964M12</t>
  </si>
  <si>
    <t>1965M1</t>
  </si>
  <si>
    <t>1965M2</t>
  </si>
  <si>
    <t>1965M3</t>
  </si>
  <si>
    <t>10.7% prem</t>
  </si>
  <si>
    <t>1965M4</t>
  </si>
  <si>
    <t>1965M5</t>
  </si>
  <si>
    <t>1965M6</t>
  </si>
  <si>
    <t>1965M7</t>
  </si>
  <si>
    <t>1965M8</t>
  </si>
  <si>
    <t>1965M9</t>
  </si>
  <si>
    <t>1965M10</t>
  </si>
  <si>
    <t>1965M11</t>
  </si>
  <si>
    <t>1965M12</t>
  </si>
  <si>
    <t>1966M1</t>
  </si>
  <si>
    <t>1966M2</t>
  </si>
  <si>
    <t>1966M3</t>
  </si>
  <si>
    <t>1966M4</t>
  </si>
  <si>
    <t>1966M5</t>
  </si>
  <si>
    <t>1966M6</t>
  </si>
  <si>
    <t>Used SAR</t>
  </si>
  <si>
    <t>1966M7</t>
  </si>
  <si>
    <t>1966M8</t>
  </si>
  <si>
    <t>1966M9</t>
  </si>
  <si>
    <t>1966M10</t>
  </si>
  <si>
    <t>1966M11</t>
  </si>
  <si>
    <t>1966M12</t>
  </si>
  <si>
    <t>1967M1</t>
  </si>
  <si>
    <t>1967M2</t>
  </si>
  <si>
    <t>1967M3</t>
  </si>
  <si>
    <t>1967M4</t>
  </si>
  <si>
    <t>1967M5</t>
  </si>
  <si>
    <t>1967M6</t>
  </si>
  <si>
    <t>Used MYR</t>
  </si>
  <si>
    <t>Used JOD</t>
  </si>
  <si>
    <t>1967M7</t>
  </si>
  <si>
    <t>Used NZD</t>
  </si>
  <si>
    <t>Used DKK</t>
  </si>
  <si>
    <t>1967M8</t>
  </si>
  <si>
    <t>1967M9</t>
  </si>
  <si>
    <t>1967M10</t>
  </si>
  <si>
    <t>1967M11</t>
  </si>
  <si>
    <t>1967M12</t>
  </si>
  <si>
    <t>1968M1</t>
  </si>
  <si>
    <t>1968M2</t>
  </si>
  <si>
    <t>1968M3</t>
  </si>
  <si>
    <t>1968M4</t>
  </si>
  <si>
    <t>1968M5</t>
  </si>
  <si>
    <t>1968M6</t>
  </si>
  <si>
    <t>1968M7</t>
  </si>
  <si>
    <t>1968M8</t>
  </si>
  <si>
    <t>1968M9</t>
  </si>
  <si>
    <t>1968M10</t>
  </si>
  <si>
    <t>1968M11</t>
  </si>
  <si>
    <t>1968M12</t>
  </si>
  <si>
    <t>1969M1</t>
  </si>
  <si>
    <t>1969M2</t>
  </si>
  <si>
    <t>1969M3</t>
  </si>
  <si>
    <t>70.70 &amp; 5.32</t>
  </si>
  <si>
    <t>1969M4</t>
  </si>
  <si>
    <t>1969M5</t>
  </si>
  <si>
    <t>1969M6</t>
  </si>
  <si>
    <t>1969M7</t>
  </si>
  <si>
    <t>1969M8</t>
  </si>
  <si>
    <t>1969M9</t>
  </si>
  <si>
    <t>1969M10</t>
  </si>
  <si>
    <t>1969M11</t>
  </si>
  <si>
    <t>1969M12</t>
  </si>
  <si>
    <t>1970M1</t>
  </si>
  <si>
    <t>1970M2</t>
  </si>
  <si>
    <t>1970M3</t>
  </si>
  <si>
    <t>74.50 &amp; 5.64</t>
  </si>
  <si>
    <t>1..085</t>
  </si>
  <si>
    <t>1970M4</t>
  </si>
  <si>
    <t>na.</t>
  </si>
  <si>
    <t>1970M5</t>
  </si>
  <si>
    <t>1970M6</t>
  </si>
  <si>
    <t>1970M7</t>
  </si>
  <si>
    <t>1970M8</t>
  </si>
  <si>
    <t>1970M9</t>
  </si>
  <si>
    <t>1970M10</t>
  </si>
  <si>
    <t>1970M11</t>
  </si>
  <si>
    <t>1970M12</t>
  </si>
  <si>
    <t>1971M1</t>
  </si>
  <si>
    <t>1971M2</t>
  </si>
  <si>
    <t>1971M3</t>
  </si>
  <si>
    <t>72.75 &amp; 5.49</t>
  </si>
  <si>
    <t>1971M4</t>
  </si>
  <si>
    <t>1971M5</t>
  </si>
  <si>
    <t>1971M6</t>
  </si>
  <si>
    <t>1971M7</t>
  </si>
  <si>
    <t>1971M8</t>
  </si>
  <si>
    <t>1971M9</t>
  </si>
  <si>
    <t>1971M10</t>
  </si>
  <si>
    <t>1971M11</t>
  </si>
  <si>
    <t>1971M12</t>
  </si>
  <si>
    <t>1972M1</t>
  </si>
  <si>
    <t>1972M2</t>
  </si>
  <si>
    <t>1972M3</t>
  </si>
  <si>
    <t>43.8% prem</t>
  </si>
  <si>
    <t>25.8% prem</t>
  </si>
  <si>
    <t>5.2% prem</t>
  </si>
  <si>
    <t>0.5% prem</t>
  </si>
  <si>
    <t>8.5% prem</t>
  </si>
  <si>
    <t>10.1% prem</t>
  </si>
  <si>
    <t>1.6% prem</t>
  </si>
  <si>
    <t>49.9% prem</t>
  </si>
  <si>
    <t>1.8% prem</t>
  </si>
  <si>
    <t>96.2% prem</t>
  </si>
  <si>
    <t>1972M4</t>
  </si>
  <si>
    <t>1972M5</t>
  </si>
  <si>
    <t>1972M6</t>
  </si>
  <si>
    <t>64.47 &amp; 4.72</t>
  </si>
  <si>
    <t>1972M7</t>
  </si>
  <si>
    <t>1972M8</t>
  </si>
  <si>
    <t>1972M9</t>
  </si>
  <si>
    <t>1972M10</t>
  </si>
  <si>
    <t>1972M11</t>
  </si>
  <si>
    <t>1972M12</t>
  </si>
  <si>
    <t>1973M1</t>
  </si>
  <si>
    <t>1973M2</t>
  </si>
  <si>
    <t>1973M3</t>
  </si>
  <si>
    <t>61% prem</t>
  </si>
  <si>
    <t>19% prem</t>
  </si>
  <si>
    <t>34% prem</t>
  </si>
  <si>
    <t>18% prem</t>
  </si>
  <si>
    <t>32% prem</t>
  </si>
  <si>
    <t>5% prem</t>
  </si>
  <si>
    <t>45% prem</t>
  </si>
  <si>
    <t>41% prem</t>
  </si>
  <si>
    <t>29% prem</t>
  </si>
  <si>
    <t>12% prem</t>
  </si>
  <si>
    <t>25% prem</t>
  </si>
  <si>
    <t>85% prem</t>
  </si>
  <si>
    <t>40% prem</t>
  </si>
  <si>
    <t>4% disc yes</t>
  </si>
  <si>
    <t>1973M4</t>
  </si>
  <si>
    <t>1973M5</t>
  </si>
  <si>
    <t>1973M6</t>
  </si>
  <si>
    <t>57.35 &amp; 4.13</t>
  </si>
  <si>
    <t>1973M7</t>
  </si>
  <si>
    <t>1973M8</t>
  </si>
  <si>
    <t>1973M9</t>
  </si>
  <si>
    <t>1973M10</t>
  </si>
  <si>
    <t>1973M11</t>
  </si>
  <si>
    <t>1973M12</t>
  </si>
  <si>
    <t>1974M1</t>
  </si>
  <si>
    <t>1974M2</t>
  </si>
  <si>
    <t>1974M3</t>
  </si>
  <si>
    <t>46% prem</t>
  </si>
  <si>
    <t>2% prem</t>
  </si>
  <si>
    <t>21% prem</t>
  </si>
  <si>
    <t>24% prem</t>
  </si>
  <si>
    <t>11% prem</t>
  </si>
  <si>
    <t>30% prem</t>
  </si>
  <si>
    <t>4% prem</t>
  </si>
  <si>
    <t>8% prem</t>
  </si>
  <si>
    <t>20% prem</t>
  </si>
  <si>
    <t>88% prem</t>
  </si>
  <si>
    <t>49% prem</t>
  </si>
  <si>
    <t>26% prem</t>
  </si>
  <si>
    <t>1974M4</t>
  </si>
  <si>
    <t>1974M5</t>
  </si>
  <si>
    <t>1974M6</t>
  </si>
  <si>
    <t>1974M7</t>
  </si>
  <si>
    <t>Used CYP</t>
  </si>
  <si>
    <t>1974M8</t>
  </si>
  <si>
    <t>1974M9</t>
  </si>
  <si>
    <t>1974M10</t>
  </si>
  <si>
    <t>1974M11</t>
  </si>
  <si>
    <t>1974M12</t>
  </si>
  <si>
    <t>1975M1</t>
  </si>
  <si>
    <t>Used CYP and TRY</t>
  </si>
  <si>
    <t>1975M2</t>
  </si>
  <si>
    <t>1975M3</t>
  </si>
  <si>
    <t>1975M4</t>
  </si>
  <si>
    <t>1975M5</t>
  </si>
  <si>
    <t>1975M6</t>
  </si>
  <si>
    <t>1975M7</t>
  </si>
  <si>
    <t>1975M8</t>
  </si>
  <si>
    <t>1975M9</t>
  </si>
  <si>
    <t>1975M10</t>
  </si>
  <si>
    <t>1975M11</t>
  </si>
  <si>
    <t>1975M12</t>
  </si>
  <si>
    <t>1% disc yes</t>
  </si>
  <si>
    <t>75% prem</t>
  </si>
  <si>
    <t>37% prem</t>
  </si>
  <si>
    <t>43% prem</t>
  </si>
  <si>
    <t>74% prem</t>
  </si>
  <si>
    <t>185% prem</t>
  </si>
  <si>
    <t>27% prem</t>
  </si>
  <si>
    <t>59% prem</t>
  </si>
  <si>
    <t>Part of Indonesia</t>
  </si>
  <si>
    <t>70% prem</t>
  </si>
  <si>
    <t>289% prem</t>
  </si>
  <si>
    <t>1976M1</t>
  </si>
  <si>
    <t>Used KMF</t>
  </si>
  <si>
    <t>1976M2</t>
  </si>
  <si>
    <t>Used FF</t>
  </si>
  <si>
    <t>1976M3</t>
  </si>
  <si>
    <t>1976M4</t>
  </si>
  <si>
    <t>1976M5</t>
  </si>
  <si>
    <t>1976M6</t>
  </si>
  <si>
    <t>1976M7</t>
  </si>
  <si>
    <t>1976M8</t>
  </si>
  <si>
    <t>1976M9</t>
  </si>
  <si>
    <t>1976M10</t>
  </si>
  <si>
    <t>1976M11</t>
  </si>
  <si>
    <t>1976M12</t>
  </si>
  <si>
    <t>1977M1</t>
  </si>
  <si>
    <t>1977M2</t>
  </si>
  <si>
    <t>1977M3</t>
  </si>
  <si>
    <t>2% disc yes</t>
  </si>
  <si>
    <t>57% prem</t>
  </si>
  <si>
    <t>81% prem</t>
  </si>
  <si>
    <t>33% prem</t>
  </si>
  <si>
    <t>68% prem</t>
  </si>
  <si>
    <t>568% prem</t>
  </si>
  <si>
    <t>47% prem</t>
  </si>
  <si>
    <t>44% prem</t>
  </si>
  <si>
    <t>23% prem</t>
  </si>
  <si>
    <t>63% prem</t>
  </si>
  <si>
    <t>83% prem</t>
  </si>
  <si>
    <t>58% prem</t>
  </si>
  <si>
    <t>86% prem</t>
  </si>
  <si>
    <t>48% prem</t>
  </si>
  <si>
    <t>1977M4</t>
  </si>
  <si>
    <t>1977M5</t>
  </si>
  <si>
    <t>1977M6</t>
  </si>
  <si>
    <t>1977M7</t>
  </si>
  <si>
    <t>1977M8</t>
  </si>
  <si>
    <t>1977M9</t>
  </si>
  <si>
    <t>1977M10</t>
  </si>
  <si>
    <t>1977M11</t>
  </si>
  <si>
    <t>1977M12</t>
  </si>
  <si>
    <t>1978M1</t>
  </si>
  <si>
    <t>1978M2</t>
  </si>
  <si>
    <t>1978M3</t>
  </si>
  <si>
    <t>1978M4</t>
  </si>
  <si>
    <t>1978M5</t>
  </si>
  <si>
    <t>1978M6</t>
  </si>
  <si>
    <t>1978M7</t>
  </si>
  <si>
    <t>1978M8</t>
  </si>
  <si>
    <t>1978M9</t>
  </si>
  <si>
    <t>1978M10</t>
  </si>
  <si>
    <t>1978M11</t>
  </si>
  <si>
    <t>1978M12</t>
  </si>
  <si>
    <t>1979M1</t>
  </si>
  <si>
    <t>1979M2</t>
  </si>
  <si>
    <t>1979M3</t>
  </si>
  <si>
    <t>1979M4</t>
  </si>
  <si>
    <t>1979M5</t>
  </si>
  <si>
    <t>1979M6</t>
  </si>
  <si>
    <t>1979M7</t>
  </si>
  <si>
    <t>1979M8</t>
  </si>
  <si>
    <t>1979M9</t>
  </si>
  <si>
    <t>1979M10</t>
  </si>
  <si>
    <t>1979M11</t>
  </si>
  <si>
    <t>1979M12</t>
  </si>
  <si>
    <t>1980M1</t>
  </si>
  <si>
    <t>1980M2</t>
  </si>
  <si>
    <t>1980M3</t>
  </si>
  <si>
    <t>1980M4</t>
  </si>
  <si>
    <t>1980M5</t>
  </si>
  <si>
    <t>1980M6</t>
  </si>
  <si>
    <t>1980M7</t>
  </si>
  <si>
    <t>1980M8</t>
  </si>
  <si>
    <t>1980M9</t>
  </si>
  <si>
    <t>1980M10</t>
  </si>
  <si>
    <t>1980M11</t>
  </si>
  <si>
    <t>1980M12</t>
  </si>
  <si>
    <t>1981M1</t>
  </si>
  <si>
    <t>1981M2</t>
  </si>
  <si>
    <t>1981M3</t>
  </si>
  <si>
    <t>1981M4</t>
  </si>
  <si>
    <t>1981M5</t>
  </si>
  <si>
    <t>1981M6</t>
  </si>
  <si>
    <t>1981M7</t>
  </si>
  <si>
    <t>1981M8</t>
  </si>
  <si>
    <t>1981M9</t>
  </si>
  <si>
    <t>1981M10</t>
  </si>
  <si>
    <t>1981M11</t>
  </si>
  <si>
    <t>1981M12</t>
  </si>
  <si>
    <t>1982M1</t>
  </si>
  <si>
    <t>1982M2</t>
  </si>
  <si>
    <t>1982M3</t>
  </si>
  <si>
    <t>1982M4</t>
  </si>
  <si>
    <t>1982M5</t>
  </si>
  <si>
    <t>1982M6</t>
  </si>
  <si>
    <t>1982M7</t>
  </si>
  <si>
    <t>1982M8</t>
  </si>
  <si>
    <t>1982M9</t>
  </si>
  <si>
    <t>1982M10</t>
  </si>
  <si>
    <t>1982M11</t>
  </si>
  <si>
    <t>1982M12</t>
  </si>
  <si>
    <t>1983M1</t>
  </si>
  <si>
    <t>1983M2</t>
  </si>
  <si>
    <t>1983M3</t>
  </si>
  <si>
    <t>1983M4</t>
  </si>
  <si>
    <t>1983M5</t>
  </si>
  <si>
    <t>1983M6</t>
  </si>
  <si>
    <t>1983M7</t>
  </si>
  <si>
    <t>1983M8</t>
  </si>
  <si>
    <t>1983M9</t>
  </si>
  <si>
    <t>1983M10</t>
  </si>
  <si>
    <t>1983M11</t>
  </si>
  <si>
    <t>Used TRY</t>
  </si>
  <si>
    <t>1983M12</t>
  </si>
  <si>
    <t>2304% prem</t>
  </si>
  <si>
    <t>1984M1</t>
  </si>
  <si>
    <t>1984M2</t>
  </si>
  <si>
    <t>1984M3</t>
  </si>
  <si>
    <t>1984M4</t>
  </si>
  <si>
    <t>1984M5</t>
  </si>
  <si>
    <t>1984M6</t>
  </si>
  <si>
    <t>1984M7</t>
  </si>
  <si>
    <t>1984M8</t>
  </si>
  <si>
    <t>1984M9</t>
  </si>
  <si>
    <t>1984M10</t>
  </si>
  <si>
    <t>1984M11</t>
  </si>
  <si>
    <t>1984M12</t>
  </si>
  <si>
    <t>1985M1</t>
  </si>
  <si>
    <t>1985M2</t>
  </si>
  <si>
    <t>1985M3</t>
  </si>
  <si>
    <t>1985M4</t>
  </si>
  <si>
    <t>1985M5</t>
  </si>
  <si>
    <t>1985M6</t>
  </si>
  <si>
    <t>1985M7</t>
  </si>
  <si>
    <t>1985M8</t>
  </si>
  <si>
    <t>1985M9</t>
  </si>
  <si>
    <t>1985M10</t>
  </si>
  <si>
    <t>1985M11</t>
  </si>
  <si>
    <t>1985M12</t>
  </si>
  <si>
    <t>1986M1</t>
  </si>
  <si>
    <t>1986M2</t>
  </si>
  <si>
    <t>1986M3</t>
  </si>
  <si>
    <t>1986M4</t>
  </si>
  <si>
    <t>1986M5</t>
  </si>
  <si>
    <t>1986M6</t>
  </si>
  <si>
    <t>1986M7</t>
  </si>
  <si>
    <t>1986M8</t>
  </si>
  <si>
    <t>1986M9</t>
  </si>
  <si>
    <t>1986M10</t>
  </si>
  <si>
    <t>1986M11</t>
  </si>
  <si>
    <t>1986M12</t>
  </si>
  <si>
    <t>1987M1</t>
  </si>
  <si>
    <t>1987M2</t>
  </si>
  <si>
    <t>1987M3</t>
  </si>
  <si>
    <t>1987M4</t>
  </si>
  <si>
    <t>1987M5</t>
  </si>
  <si>
    <t>1987M6</t>
  </si>
  <si>
    <t>1987M7</t>
  </si>
  <si>
    <t>1987M8</t>
  </si>
  <si>
    <t>1987M9</t>
  </si>
  <si>
    <t>1987M10</t>
  </si>
  <si>
    <t>1987M11</t>
  </si>
  <si>
    <t>1987M12</t>
  </si>
  <si>
    <t>1988M1</t>
  </si>
  <si>
    <t>1988M2</t>
  </si>
  <si>
    <t>1988M3</t>
  </si>
  <si>
    <t>1988M4</t>
  </si>
  <si>
    <t>1988M5</t>
  </si>
  <si>
    <t>1988M6</t>
  </si>
  <si>
    <t>1988M7</t>
  </si>
  <si>
    <t>1988M8</t>
  </si>
  <si>
    <t>1988M9</t>
  </si>
  <si>
    <t>1988M10</t>
  </si>
  <si>
    <t>1988M11</t>
  </si>
  <si>
    <t>1988M12</t>
  </si>
  <si>
    <t>1989M1</t>
  </si>
  <si>
    <t>1989M2</t>
  </si>
  <si>
    <t>1989M3</t>
  </si>
  <si>
    <t>1989M4</t>
  </si>
  <si>
    <t>1989M5</t>
  </si>
  <si>
    <t>1989M6</t>
  </si>
  <si>
    <t>1989M7</t>
  </si>
  <si>
    <t>1989M8</t>
  </si>
  <si>
    <t>1989M9</t>
  </si>
  <si>
    <t>1989M10</t>
  </si>
  <si>
    <t>1989M11</t>
  </si>
  <si>
    <t>1989M12</t>
  </si>
  <si>
    <t>1990M1</t>
  </si>
  <si>
    <t>1990M2</t>
  </si>
  <si>
    <t>1990M3</t>
  </si>
  <si>
    <t>1990M4</t>
  </si>
  <si>
    <t>1990M5</t>
  </si>
  <si>
    <t>1990M6</t>
  </si>
  <si>
    <t>1990M7</t>
  </si>
  <si>
    <t>1990M8</t>
  </si>
  <si>
    <t>1990M9</t>
  </si>
  <si>
    <t>1990M10</t>
  </si>
  <si>
    <t>1990M11</t>
  </si>
  <si>
    <t>1990M12</t>
  </si>
  <si>
    <t>1991M1</t>
  </si>
  <si>
    <t>1991M2</t>
  </si>
  <si>
    <t>1991M3</t>
  </si>
  <si>
    <t>1991M4</t>
  </si>
  <si>
    <t>1991M5</t>
  </si>
  <si>
    <t>1991M6</t>
  </si>
  <si>
    <t>1991M7</t>
  </si>
  <si>
    <t>1991M8</t>
  </si>
  <si>
    <t>1991M9</t>
  </si>
  <si>
    <t>1991M10</t>
  </si>
  <si>
    <t>1991M11</t>
  </si>
  <si>
    <t>1991M12</t>
  </si>
  <si>
    <t>3RUR</t>
  </si>
  <si>
    <t>5.25 RUR</t>
  </si>
  <si>
    <t>3 RUR</t>
  </si>
  <si>
    <t>5 RUR</t>
  </si>
  <si>
    <t>8 RUR</t>
  </si>
  <si>
    <t>4.5 RUR</t>
  </si>
  <si>
    <t>5.8 RUR</t>
  </si>
  <si>
    <t>68 Yugo dinar</t>
  </si>
  <si>
    <t>4.9 RUR</t>
  </si>
  <si>
    <t>Used RUR</t>
  </si>
  <si>
    <t>3.75 RUR</t>
  </si>
  <si>
    <t>0.0007 RUR</t>
  </si>
  <si>
    <t>3.9 RUR</t>
  </si>
  <si>
    <t>1992M1</t>
  </si>
  <si>
    <t>1992M2</t>
  </si>
  <si>
    <t>1992M3</t>
  </si>
  <si>
    <t>1992M4</t>
  </si>
  <si>
    <t>1992M5</t>
  </si>
  <si>
    <t>1992M6</t>
  </si>
  <si>
    <t>1992M7</t>
  </si>
  <si>
    <t>1992M8</t>
  </si>
  <si>
    <t>1992M9</t>
  </si>
  <si>
    <t>1992M10</t>
  </si>
  <si>
    <t>1992M11</t>
  </si>
  <si>
    <t>1992M12</t>
  </si>
  <si>
    <t>420 RUR</t>
  </si>
  <si>
    <t>500 RUR</t>
  </si>
  <si>
    <t>1250 RUR</t>
  </si>
  <si>
    <t>450 RUR</t>
  </si>
  <si>
    <t>625 RUR</t>
  </si>
  <si>
    <t>900 RUR</t>
  </si>
  <si>
    <t>1993M1</t>
  </si>
  <si>
    <t>1993M2</t>
  </si>
  <si>
    <t>1993M3</t>
  </si>
  <si>
    <t>1993M4</t>
  </si>
  <si>
    <t>1993M5</t>
  </si>
  <si>
    <t>Used ETB</t>
  </si>
  <si>
    <t>1993M6</t>
  </si>
  <si>
    <t>1993M7</t>
  </si>
  <si>
    <t>1993M8</t>
  </si>
  <si>
    <t>1993M9</t>
  </si>
  <si>
    <t>1993M10</t>
  </si>
  <si>
    <t>1993M11</t>
  </si>
  <si>
    <t>1993M12</t>
  </si>
  <si>
    <t>1994M1</t>
  </si>
  <si>
    <t>1994M2</t>
  </si>
  <si>
    <t>1994M3</t>
  </si>
  <si>
    <t>1994M4</t>
  </si>
  <si>
    <t>1994M5</t>
  </si>
  <si>
    <t>1994M6</t>
  </si>
  <si>
    <t>1994M7</t>
  </si>
  <si>
    <t>1994M8</t>
  </si>
  <si>
    <t>1994M9</t>
  </si>
  <si>
    <t>1994M10</t>
  </si>
  <si>
    <t>1994M11</t>
  </si>
  <si>
    <t>1994M12</t>
  </si>
  <si>
    <t>20 redenominated</t>
  </si>
  <si>
    <t>1995M1</t>
  </si>
  <si>
    <t>1995M2</t>
  </si>
  <si>
    <t>1995M3</t>
  </si>
  <si>
    <t>1995M4</t>
  </si>
  <si>
    <t>1995M5</t>
  </si>
  <si>
    <t>1995M6</t>
  </si>
  <si>
    <t>1995M7</t>
  </si>
  <si>
    <t>1995M8</t>
  </si>
  <si>
    <t>1995M9</t>
  </si>
  <si>
    <t>1995M10</t>
  </si>
  <si>
    <t>1995M11</t>
  </si>
  <si>
    <t>1995M12</t>
  </si>
  <si>
    <t>125 new unit</t>
  </si>
  <si>
    <t>1996M1</t>
  </si>
  <si>
    <t>1996M2</t>
  </si>
  <si>
    <t>1996M3</t>
  </si>
  <si>
    <t>1996M4</t>
  </si>
  <si>
    <t>1996M5</t>
  </si>
  <si>
    <t>1996M6</t>
  </si>
  <si>
    <t>1996M7</t>
  </si>
  <si>
    <t>1996M8</t>
  </si>
  <si>
    <t>1996M9</t>
  </si>
  <si>
    <t>1996M10</t>
  </si>
  <si>
    <t>1996M11</t>
  </si>
  <si>
    <t>1996M12</t>
  </si>
  <si>
    <t>1997M1</t>
  </si>
  <si>
    <t>1997M2</t>
  </si>
  <si>
    <t>1997M3</t>
  </si>
  <si>
    <t>1997M4</t>
  </si>
  <si>
    <t>1997M5</t>
  </si>
  <si>
    <t>1997M6</t>
  </si>
  <si>
    <t>1997M7</t>
  </si>
  <si>
    <t>1997M8</t>
  </si>
  <si>
    <t>1997M9</t>
  </si>
  <si>
    <t>1997M10</t>
  </si>
  <si>
    <t>1997M11</t>
  </si>
  <si>
    <t>1997M12</t>
  </si>
  <si>
    <t>1998M1</t>
  </si>
  <si>
    <t>1998M2</t>
  </si>
  <si>
    <t>1998M3</t>
  </si>
  <si>
    <t>1998M4</t>
  </si>
  <si>
    <t>1998M5</t>
  </si>
  <si>
    <t>1998M6</t>
  </si>
  <si>
    <t>1998M7</t>
  </si>
  <si>
    <t>1998M8</t>
  </si>
  <si>
    <t>1998M9</t>
  </si>
  <si>
    <t>1998M10</t>
  </si>
  <si>
    <t>1998M11</t>
  </si>
  <si>
    <t>1998M12</t>
  </si>
  <si>
    <t>Country</t>
  </si>
  <si>
    <t>Afghanistan</t>
  </si>
  <si>
    <t>Albania</t>
  </si>
  <si>
    <t>Algeria</t>
  </si>
  <si>
    <t>American Samoa</t>
  </si>
  <si>
    <t>Andorra</t>
  </si>
  <si>
    <t>Angola</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</si>
  <si>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</si>
  <si>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</si>
  <si>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</si>
  <si>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</si>
  <si>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</si>
  <si>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</si>
  <si>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</si>
  <si>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</si>
  <si>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</si>
  <si>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</si>
  <si>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</si>
  <si>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</si>
  <si>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</si>
  <si>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</si>
  <si>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</si>
  <si>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</si>
  <si>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</si>
  <si>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</si>
  <si>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</si>
  <si>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</si>
  <si>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</si>
  <si>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Brazil</t>
  </si>
  <si>
    <t>British Indian Ocean Territory</t>
  </si>
  <si>
    <t>British Virgin Islands</t>
  </si>
  <si>
    <t>Brunei</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</si>
  <si>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</si>
  <si>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</si>
  <si>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</si>
  <si>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</si>
  <si>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</si>
  <si>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</si>
  <si>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</si>
  <si>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</si>
  <si>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</si>
  <si>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</si>
  <si>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</si>
  <si>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</si>
  <si>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</si>
  <si>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</si>
  <si>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</si>
  <si>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</si>
  <si>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Congo-Brazzaville</t>
  </si>
  <si>
    <t>Congo-Kinshasa</t>
  </si>
  <si>
    <t>Cook Islands</t>
  </si>
  <si>
    <t>Costa Rica</t>
  </si>
  <si>
    <t>Cote d'Ivoire</t>
  </si>
  <si>
    <t>Croatia</t>
  </si>
  <si>
    <t>Cuba</t>
  </si>
  <si>
    <t>Cyprus</t>
  </si>
  <si>
    <t>Cyprus, Northern</t>
  </si>
  <si>
    <t>Czech Republic</t>
  </si>
  <si>
    <t>Denmark</t>
  </si>
  <si>
    <t>Djibouti</t>
  </si>
  <si>
    <t>Dominica</t>
  </si>
  <si>
    <t>Dominican Republic</t>
  </si>
  <si>
    <t>Ecuador</t>
  </si>
  <si>
    <t>Egypt</t>
  </si>
  <si>
    <t>El Salvador</t>
  </si>
  <si>
    <t>Equatorial Guinea</t>
  </si>
  <si>
    <t>Eritrea</t>
  </si>
  <si>
    <t>Estonia</t>
  </si>
  <si>
    <t>Ethiopia</t>
  </si>
  <si>
    <t>Eurozone</t>
  </si>
  <si>
    <t>Falkland Islands</t>
  </si>
  <si>
    <t>Faeroe Islands</t>
  </si>
  <si>
    <t>Fiji</t>
  </si>
  <si>
    <t>Finland</t>
  </si>
  <si>
    <t>France</t>
  </si>
  <si>
    <t>French Guiana</t>
  </si>
  <si>
    <t>French Polynesia</t>
  </si>
  <si>
    <t>Gabon</t>
  </si>
  <si>
    <t>Gambia</t>
  </si>
  <si>
    <t>Georgia</t>
  </si>
  <si>
    <t>Germany, West and united</t>
  </si>
  <si>
    <t>Ghana</t>
  </si>
  <si>
    <t>Gibraltar</t>
  </si>
  <si>
    <t>Greece</t>
  </si>
  <si>
    <t>Greenland</t>
  </si>
  <si>
    <t>Grenada</t>
  </si>
  <si>
    <t>Guadeloupe</t>
  </si>
  <si>
    <t>Guam</t>
  </si>
  <si>
    <t>Guatemala</t>
  </si>
  <si>
    <t>Guernsey</t>
  </si>
  <si>
    <t>Guinea</t>
  </si>
  <si>
    <t>Guinea-Bissau</t>
  </si>
  <si>
    <t>Guyana</t>
  </si>
  <si>
    <t>Haiti</t>
  </si>
  <si>
    <t>Honduras</t>
  </si>
  <si>
    <t>Hong Kong</t>
  </si>
  <si>
    <t>Hungary</t>
  </si>
  <si>
    <t>Iceland</t>
  </si>
  <si>
    <t>India</t>
  </si>
  <si>
    <t>Indonesia</t>
  </si>
  <si>
    <t>Iran</t>
  </si>
  <si>
    <t>Iraq</t>
  </si>
  <si>
    <t>Ireland</t>
  </si>
  <si>
    <t>Isle of Man</t>
  </si>
  <si>
    <t>Israel</t>
  </si>
  <si>
    <t>Italy</t>
  </si>
  <si>
    <t>Jamaica</t>
  </si>
  <si>
    <t>Japan</t>
  </si>
  <si>
    <t>Jersey</t>
  </si>
  <si>
    <t>Jordan</t>
  </si>
  <si>
    <t>Kazakhstan</t>
  </si>
  <si>
    <t>Kenya</t>
  </si>
  <si>
    <t>Kiribati</t>
  </si>
  <si>
    <t>Korea, North</t>
  </si>
  <si>
    <t>Korea, South and united</t>
  </si>
  <si>
    <t>Kosovo</t>
  </si>
  <si>
    <t>Kuwait</t>
  </si>
  <si>
    <t>Kyrgyz Republic</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</si>
  <si>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</si>
  <si>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</si>
  <si>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</si>
  <si>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</si>
  <si>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</si>
  <si>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</si>
  <si>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</si>
  <si>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</si>
  <si>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</si>
  <si>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</si>
  <si>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</si>
  <si>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</si>
  <si>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</si>
  <si>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</si>
  <si>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</si>
  <si>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</si>
  <si>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</si>
  <si>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</si>
  <si>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</si>
  <si>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</si>
  <si>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</si>
  <si>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</si>
  <si>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</si>
  <si>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</si>
  <si>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</si>
  <si>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</si>
  <si>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</si>
  <si>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</si>
  <si>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t>
  </si>
  <si>
    <t>Morocco, French and united</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</si>
  <si>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</si>
  <si>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</si>
  <si>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</si>
  <si>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</si>
  <si>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</si>
  <si>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</si>
  <si>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</si>
  <si>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</si>
  <si>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</si>
  <si>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</si>
  <si>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</si>
  <si>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</si>
  <si>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</si>
  <si>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</si>
  <si>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</si>
  <si>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</si>
  <si>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</si>
  <si>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</si>
  <si>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</si>
  <si>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Panama</t>
  </si>
  <si>
    <t>Papua and Papua New Guinea</t>
  </si>
  <si>
    <t>Paraguay</t>
  </si>
  <si>
    <t>Peru</t>
  </si>
  <si>
    <t>Philippines</t>
  </si>
  <si>
    <t>Pitcairn Islands</t>
  </si>
  <si>
    <t>Poland</t>
  </si>
  <si>
    <t>Portugal</t>
  </si>
  <si>
    <t>Puerto Rico</t>
  </si>
  <si>
    <t>Qatar</t>
  </si>
  <si>
    <t>Reunion</t>
  </si>
  <si>
    <t>Romania</t>
  </si>
  <si>
    <t>Russia</t>
  </si>
  <si>
    <t>Rwanda</t>
  </si>
  <si>
    <t>Saint Helena</t>
  </si>
  <si>
    <t>Saint Kitts and Nevis</t>
  </si>
  <si>
    <t>Saint Lucia</t>
  </si>
  <si>
    <t>Saint-Pierre and Miquelon</t>
  </si>
  <si>
    <t>Saint Vincent and the Grenadines</t>
  </si>
  <si>
    <t>Samoa</t>
  </si>
  <si>
    <t>San Marino</t>
  </si>
  <si>
    <t>Sao Tome and Principe</t>
  </si>
  <si>
    <t>Saudi Arabia</t>
  </si>
  <si>
    <t>Senegal</t>
  </si>
  <si>
    <t>Serbia</t>
  </si>
  <si>
    <t>Seychelles</t>
  </si>
  <si>
    <t>Sierra Leone</t>
  </si>
  <si>
    <t>Singapore</t>
  </si>
  <si>
    <t>Slovak Republic</t>
  </si>
  <si>
    <t>Slovenia</t>
  </si>
  <si>
    <t>Solomon Islands</t>
  </si>
  <si>
    <t>Somalia</t>
  </si>
  <si>
    <t>Somaliland and Puntland</t>
  </si>
  <si>
    <t>South Africa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</si>
  <si>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</si>
  <si>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</si>
  <si>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</si>
  <si>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</si>
  <si>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</si>
  <si>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</si>
  <si>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</si>
  <si>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</si>
  <si>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</si>
  <si>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</si>
  <si>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</si>
  <si>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</si>
  <si>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</si>
  <si>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</si>
  <si>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</si>
  <si>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</si>
  <si>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</si>
  <si>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Transdniester Republic</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</si>
  <si>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</si>
  <si>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</si>
  <si>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</si>
  <si>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</si>
  <si>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</si>
  <si>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</si>
  <si>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</si>
  <si>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</si>
  <si>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</si>
  <si>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</si>
  <si>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</si>
  <si>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</si>
  <si>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</si>
  <si>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</si>
  <si>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Vatican City</t>
  </si>
  <si>
    <t>Venezuela, RB</t>
  </si>
  <si>
    <t>Vietnam, North and united</t>
  </si>
  <si>
    <t>Virgin Islands (U.S.)</t>
  </si>
  <si>
    <t>Wallis and Futuna</t>
  </si>
  <si>
    <t>West Bank and Gaza</t>
  </si>
  <si>
    <t>Yemen, North and united</t>
  </si>
  <si>
    <t>Zambia</t>
  </si>
  <si>
    <t>Zimbabwe</t>
  </si>
  <si>
    <t>Data start</t>
  </si>
  <si>
    <t>no data</t>
  </si>
  <si>
    <t>1946M1/1993M12</t>
  </si>
  <si>
    <t>1961M3?</t>
  </si>
  <si>
    <t>1945M12</t>
  </si>
  <si>
    <t>no separate data</t>
  </si>
  <si>
    <t>reference currency</t>
  </si>
  <si>
    <t>Inflation</t>
  </si>
  <si>
    <t> 2013*</t>
  </si>
  <si>
    <t>ALGERIA</t>
  </si>
  <si>
    <t>ARGENTINA</t>
  </si>
  <si>
    <t>AUSTRALIA</t>
  </si>
  <si>
    <t>AUSTRIA</t>
  </si>
  <si>
    <t>BELGIUM</t>
  </si>
  <si>
    <t>BENIN</t>
  </si>
  <si>
    <t>BOLIVIA</t>
  </si>
  <si>
    <t>BOTSWANA</t>
  </si>
  <si>
    <t>BRAZIL</t>
  </si>
  <si>
    <t>BURUNDI</t>
  </si>
  <si>
    <t>CANADA</t>
  </si>
  <si>
    <t>CHILE</t>
  </si>
  <si>
    <t>CHINA,P.R.:HONG KONG</t>
  </si>
  <si>
    <t>CHINA,P.R.: MAINLAND</t>
  </si>
  <si>
    <t>COLOMBIA</t>
  </si>
  <si>
    <t>CONGO, DEM. REP. OF</t>
  </si>
  <si>
    <t>COSTA RICA</t>
  </si>
  <si>
    <t>CYPRUS</t>
  </si>
  <si>
    <t>DENMARK</t>
  </si>
  <si>
    <t>DOMINICAN REPUBLIC</t>
  </si>
  <si>
    <t>ECUADOR</t>
  </si>
  <si>
    <t>EGYPT</t>
  </si>
  <si>
    <t>EL SALVADOR</t>
  </si>
  <si>
    <t>FINLAND</t>
  </si>
  <si>
    <t>FRANCE</t>
  </si>
  <si>
    <t>GAMBIA, THE</t>
  </si>
  <si>
    <t>GERMANY</t>
  </si>
  <si>
    <t>GHANA</t>
  </si>
  <si>
    <t>GREECE</t>
  </si>
  <si>
    <t>GUATEMALA</t>
  </si>
  <si>
    <t>GUINEA</t>
  </si>
  <si>
    <t>GUYANA</t>
  </si>
  <si>
    <t>HAITI</t>
  </si>
  <si>
    <t>HONDURAS</t>
  </si>
  <si>
    <t>ICELAND</t>
  </si>
  <si>
    <t>INDIA</t>
  </si>
  <si>
    <t>INDONESIA</t>
  </si>
  <si>
    <t>IRAN, I.R. OF</t>
  </si>
  <si>
    <t>IRAQ</t>
  </si>
  <si>
    <t>IRELAND</t>
  </si>
  <si>
    <t>ISRAEL</t>
  </si>
  <si>
    <t>ITALY</t>
  </si>
  <si>
    <t>JAMAICA</t>
  </si>
  <si>
    <t>JAPAN</t>
  </si>
  <si>
    <t>JORDAN</t>
  </si>
  <si>
    <t>KENYA</t>
  </si>
  <si>
    <t>KOREA</t>
  </si>
  <si>
    <t>KUWAIT</t>
  </si>
  <si>
    <t>LAO PEOPLE'S DEM.REP</t>
  </si>
  <si>
    <t>LEBANON</t>
  </si>
  <si>
    <t>LESOTHO</t>
  </si>
  <si>
    <t>LIBERIA</t>
  </si>
  <si>
    <t>LIBYA</t>
  </si>
  <si>
    <t>MADAGASCAR</t>
  </si>
  <si>
    <t>MALAWI</t>
  </si>
  <si>
    <t>MALAYSIA</t>
  </si>
  <si>
    <t>MALTA</t>
  </si>
  <si>
    <t>MAURITANIA</t>
  </si>
  <si>
    <t>MAURITIUS</t>
  </si>
  <si>
    <t>MEXICO</t>
  </si>
  <si>
    <t>MOROCCO</t>
  </si>
  <si>
    <t>MYANMAR</t>
  </si>
  <si>
    <t>NEPAL</t>
  </si>
  <si>
    <t>NETHERLANDS</t>
  </si>
  <si>
    <t>NEW ZEALAND</t>
  </si>
  <si>
    <t>NICARAGUA</t>
  </si>
  <si>
    <t>NIGERIA</t>
  </si>
  <si>
    <t>NORWAY</t>
  </si>
  <si>
    <t>PAKISTAN</t>
  </si>
  <si>
    <t>PARAGUAY</t>
  </si>
  <si>
    <t>PERU</t>
  </si>
  <si>
    <t>PHILIPPINES</t>
  </si>
  <si>
    <t>PORTUGAL</t>
  </si>
  <si>
    <t>SAUDI ARABIA</t>
  </si>
  <si>
    <t>SINGAPORE</t>
  </si>
  <si>
    <t>SOUTH AFRICA</t>
  </si>
  <si>
    <t>SPAIN</t>
  </si>
  <si>
    <t>SRI LANKA</t>
  </si>
  <si>
    <t>SURINAME</t>
  </si>
  <si>
    <t>SWAZILAND</t>
  </si>
  <si>
    <t>SWEDEN</t>
  </si>
  <si>
    <t>SWITZERLAND</t>
  </si>
  <si>
    <t>SYRIAN ARAB REPUBLIC</t>
  </si>
  <si>
    <t>TANZANIA</t>
  </si>
  <si>
    <t>THAILAND</t>
  </si>
  <si>
    <t>TUNISIA</t>
  </si>
  <si>
    <t>TURKEY</t>
  </si>
  <si>
    <t>UGANDA</t>
  </si>
  <si>
    <t>UNITED KINGDOM</t>
  </si>
  <si>
    <t>URUGUAY</t>
  </si>
  <si>
    <t>VENEZUELA, REP. BOL.</t>
  </si>
  <si>
    <t>ZAMBIA</t>
  </si>
  <si>
    <t>ZIMBABWE</t>
  </si>
  <si>
    <t>AFGHANISTAN, I.S. OF</t>
  </si>
  <si>
    <t>BANGLADESH</t>
  </si>
  <si>
    <t>BELARUS</t>
  </si>
  <si>
    <t>BULGARIA</t>
  </si>
  <si>
    <t>CZECH REPUBLIC</t>
  </si>
  <si>
    <t>ESTONIA</t>
  </si>
  <si>
    <t>ETHIOPIA</t>
  </si>
  <si>
    <t>HUNGARY</t>
  </si>
  <si>
    <t>LATVIA</t>
  </si>
  <si>
    <t>LITHUANIA</t>
  </si>
  <si>
    <t>POLAND</t>
  </si>
  <si>
    <t>ROMANIA</t>
  </si>
  <si>
    <t>RUSSIA</t>
  </si>
  <si>
    <t>SIERRA LEONE</t>
  </si>
  <si>
    <t>UKRAINE</t>
  </si>
  <si>
    <t>VIETNAM</t>
  </si>
  <si>
    <t>YUGOSLAVIA, SFR</t>
  </si>
  <si>
    <t>Germany</t>
  </si>
  <si>
    <t>Lao</t>
  </si>
  <si>
    <t>Morocco</t>
  </si>
  <si>
    <t>Korea</t>
  </si>
  <si>
    <t>Vietnam</t>
  </si>
  <si>
    <t>Offical Index</t>
  </si>
  <si>
    <t>BM Index</t>
  </si>
  <si>
    <t>Index</t>
  </si>
  <si>
    <t>Black Market Inflation</t>
  </si>
  <si>
    <t>Official Inflation</t>
  </si>
  <si>
    <t>Data Sources:</t>
  </si>
  <si>
    <t>How to add data to this spreadsheet</t>
  </si>
  <si>
    <t>Adding data to the spreadsheet should be done only in the sheets labeled "Black Market End of Year" and "Official End of Year". The other columns will update when data is inputted.</t>
  </si>
  <si>
    <t>In order to add data simply find the appropriate country and year, and add the exchange rate. Be careful of currency revaluations, which require the exchange rate to be valued in terms of the most modern currency regime.</t>
  </si>
  <si>
    <t>n.a</t>
  </si>
  <si>
    <t>6.`4</t>
  </si>
  <si>
    <t>Correlation</t>
  </si>
  <si>
    <t>Chinn-Ito</t>
  </si>
  <si>
    <t>Rank</t>
  </si>
  <si>
    <t>Columns D and E in the "Compare" sheet display the indices and their matching countries, while cell B1 displays the country currently being viewed.</t>
  </si>
  <si>
    <t>In order to compare official inflation versus parallel inflation go to the "Compare" tab (orange) and change the cell in A1 to any number between 1 and 110 (representing country index numbers). This will produce a line chart plotting the two inflation series (official and parallel exchange rate-based), as well as produce the actual two series in columns B and C.</t>
  </si>
  <si>
    <t>Official inflation data was gathered from the IMF's International Financial Statistics data set.</t>
  </si>
  <si>
    <r>
      <t xml:space="preserve">Black market data were gathered first Carmen Reinhart and Kenneth Rogoff's data as supplemented by Kurt Schuler, complemented with additional data found in various editions of </t>
    </r>
    <r>
      <rPr>
        <i/>
        <sz val="12"/>
        <color theme="1"/>
        <rFont val="Calibri"/>
        <family val="2"/>
        <scheme val="minor"/>
      </rPr>
      <t>Pick's Currency Yearbook</t>
    </r>
  </si>
  <si>
    <t>Introduction to the Implied Inflation Rate Data Set</t>
  </si>
  <si>
    <t>by Oliver Simon</t>
  </si>
  <si>
    <t>Sheet</t>
  </si>
  <si>
    <t>Description</t>
  </si>
  <si>
    <t>Contents</t>
  </si>
  <si>
    <t>This sheet</t>
  </si>
  <si>
    <t>US Inflation</t>
  </si>
  <si>
    <t>Black Market End of Year</t>
  </si>
  <si>
    <t>Official End of Year</t>
  </si>
  <si>
    <t>Compare</t>
  </si>
  <si>
    <t>Analysis</t>
  </si>
  <si>
    <t>Read Me</t>
  </si>
  <si>
    <t>This workbook is the companion to a working paper of the same name that can be found at:</t>
  </si>
  <si>
    <t>http://krieger.jhu.edu/iae/economics/index.html</t>
  </si>
  <si>
    <t>CPI level</t>
  </si>
  <si>
    <t>US consumer price inflation level and annual inflation rate</t>
  </si>
  <si>
    <t>Black market exchange rate at end of year</t>
  </si>
  <si>
    <t>Inflation rate calculated from black market exchange rate</t>
  </si>
  <si>
    <t>Official exchange rate at end of year</t>
  </si>
  <si>
    <t>Remarks</t>
  </si>
  <si>
    <t>The "Black Market End of Year" sheet notes countries that were not separate entities at the time or that used foreign currency instead of issuing a domestic currency</t>
  </si>
  <si>
    <t>How to use this Workbook</t>
  </si>
  <si>
    <t>Instructions for using this workbook</t>
  </si>
  <si>
    <t>Graph comparing inflation rates</t>
  </si>
  <si>
    <t>Inflation rate calculated from official exchange rate</t>
  </si>
  <si>
    <r>
      <t xml:space="preserve">Official and Black Market Data Post-1998 is from the </t>
    </r>
    <r>
      <rPr>
        <i/>
        <sz val="12"/>
        <color theme="1"/>
        <rFont val="Calibri"/>
        <family val="2"/>
        <scheme val="minor"/>
      </rPr>
      <t xml:space="preserve">MRI Banker's Guide to Foreign Currency, </t>
    </r>
    <r>
      <rPr>
        <sz val="12"/>
        <color theme="1"/>
        <rFont val="Calibri"/>
        <family val="2"/>
        <scheme val="minor"/>
      </rPr>
      <t>which uses annual data from July rather than from the end of the year.</t>
    </r>
  </si>
  <si>
    <t>Correlation of exchange rates with Chinn-Ito values</t>
  </si>
  <si>
    <t>Official End of Year Exchange Rate</t>
  </si>
  <si>
    <t>Black Market Inflation Rate</t>
  </si>
  <si>
    <t>Black Market End of Year Exchange Rate</t>
  </si>
  <si>
    <t>US Inflation Rate</t>
  </si>
  <si>
    <t>US Inflation and CPI data was sourced from http://www.usinflationcalculator.com/inflation/consumer-price-index-and-annual-percent-changes-from-1913-to-2008/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</si>
</sst>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x14ac:knownFonts="1">
    <font>
      <sz val="12"/>
      <color theme="1"/>
      <name val="Calibri"/>
      <family val="2"/>
      <scheme val="minor"/>
    </font>
    <font>
      <sz val="8"/>
      <color theme="1"/>
      <name val="Arial"/>
      <family val="2"/>
    </font>
    <font>
      <sz val="8"/>
      <color theme="1"/>
      <name val="Times New Roman"/>
      <family val="1"/>
    </font>
    <font>
      <sz val="8"/>
      <color theme="1"/>
      <name val="Tahoma"/>
      <family val="2"/>
    </font>
    <font>
      <b/>
      <sz val="8"/>
      <color indexed="8"/>
      <name val="Arial"/>
      <family val="2"/>
    </font>
    <font>
      <sz val="8"/>
      <color indexed="8"/>
      <name val="Arial"/>
      <family val="2"/>
    </font>
    <font>
      <sz val="10"/>
      <name val="Arial"/>
      <family val="2"/>
    </font>
    <font>
      <sz val="10"/>
      <color indexed="18"/>
      <name val="Times New Roman"/>
      <family val="1"/>
    </font>
    <font>
      <b/>
      <sz val="8"/>
      <color theme="1"/>
      <name val="Arial"/>
      <family val="2"/>
    </font>
    <font>
      <b/>
      <sz val="8"/>
      <color indexed="81"/>
      <name val="Tahoma"/>
      <family val="2"/>
    </font>
    <font>
      <sz val="8"/>
      <color indexed="81"/>
      <name val="Tahoma"/>
      <family val="2"/>
    </font>
    <font>
      <i/>
      <sz val="8"/>
      <color indexed="81"/>
      <name val="Tahoma"/>
      <family val="2"/>
    </font>
    <font>
      <u/>
      <sz val="12"/>
      <color theme="10"/>
      <name val="Calibri"/>
      <family val="2"/>
      <scheme val="minor"/>
    </font>
    <font>
      <u/>
      <sz val="12"/>
      <color theme="11"/>
      <name val="Calibri"/>
      <family val="2"/>
      <scheme val="minor"/>
    </font>
    <font>
      <b/>
      <sz val="8"/>
      <color indexed="18"/>
      <name val="Times New Roman"/>
      <family val="1"/>
    </font>
    <font>
      <sz val="8"/>
      <color indexed="18"/>
      <name val="Times New Roman"/>
      <family val="1"/>
    </font>
    <font>
      <sz val="10"/>
      <color indexed="62"/>
      <name val="Times New Roman"/>
      <family val="1"/>
    </font>
    <font>
      <sz val="10"/>
      <color indexed="10"/>
      <name val="Times New Roman"/>
      <family val="1"/>
    </font>
    <font>
      <b/>
      <sz val="8"/>
      <color indexed="12"/>
      <name val="Times New Roman"/>
      <family val="1"/>
    </font>
    <font>
      <b/>
      <sz val="12"/>
      <color theme="1"/>
      <name val="Calibri"/>
      <family val="2"/>
      <scheme val="minor"/>
    </font>
    <font>
      <sz val="20"/>
      <color theme="1"/>
      <name val="Calibri"/>
      <scheme val="minor"/>
    </font>
    <font>
      <b/>
      <u/>
      <sz val="20"/>
      <color theme="1"/>
      <name val="Calibri"/>
      <scheme val="minor"/>
    </font>
    <font>
      <i/>
      <sz val="12"/>
      <color theme="1"/>
      <name val="Calibri"/>
      <family val="2"/>
      <scheme val="minor"/>
    </font>
    <font>
      <b/>
      <sz val="16"/>
      <color theme="1"/>
      <name val="Calibri"/>
      <family val="2"/>
      <scheme val="minor"/>
    </font>
    <font>
      <sz val="12"/>
      <color rgb="FF00000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indexed="4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bgColor indexed="64"/>
      </patternFill>
    </fill>
    <fill>
      <patternFill patternType="solid">
        <fgColor theme="9" tint="0.79998168889431442"/>
        <bgColor indexed="64"/>
      </patternFill>
    </fill>
  </fills>
  <borders count="1">
    <border>
      <left/>
      <right/>
      <top/>
      <bottom/>
      <diagonal/>
    </border>
  </borders>
  <cellStyleXfs count="50">
    <xf numFmtId="0" fontId="0"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cellStyleXfs>
  <cellXfs count="73">
    <xf numFmtId="0" fontId="0" fillId="0" borderId="0" xfId="0"/>
    <xf numFmtId="0" fontId="1" fillId="0" borderId="0" xfId="0" applyNumberFormat="1" applyFont="1" applyFill="1" applyAlignment="1">
      <alignment horizontal="left"/>
    </xf>
    <xf numFmtId="0" fontId="1" fillId="0" borderId="0" xfId="0" applyNumberFormat="1" applyFont="1" applyFill="1" applyAlignment="1">
      <alignment horizontal="right"/>
    </xf>
    <xf numFmtId="0" fontId="1" fillId="0" borderId="0" xfId="0" applyNumberFormat="1" applyFont="1" applyAlignment="1">
      <alignment horizontal="right"/>
    </xf>
    <xf numFmtId="0" fontId="1" fillId="0" borderId="0" xfId="0" applyNumberFormat="1" applyFont="1"/>
    <xf numFmtId="0" fontId="1" fillId="2" borderId="0" xfId="0" applyNumberFormat="1" applyFont="1" applyFill="1" applyAlignment="1">
      <alignment horizontal="right"/>
    </xf>
    <xf numFmtId="0" fontId="1" fillId="2" borderId="0" xfId="0" quotePrefix="1" applyNumberFormat="1" applyFont="1" applyFill="1" applyAlignment="1">
      <alignment horizontal="right"/>
    </xf>
    <xf numFmtId="0" fontId="2" fillId="0" borderId="0" xfId="0" applyNumberFormat="1" applyFont="1" applyFill="1" applyAlignment="1">
      <alignment horizontal="right"/>
    </xf>
    <xf numFmtId="0" fontId="2" fillId="3"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applyAlignment="1">
      <alignment horizontal="right"/>
    </xf>
    <xf numFmtId="0" fontId="1" fillId="4" borderId="0" xfId="0" applyNumberFormat="1" applyFont="1" applyFill="1" applyAlignment="1">
      <alignment horizontal="right"/>
    </xf>
    <xf numFmtId="0" fontId="2" fillId="4" borderId="0" xfId="0" applyNumberFormat="1" applyFont="1" applyFill="1" applyAlignment="1">
      <alignment horizontal="right"/>
    </xf>
    <xf numFmtId="0" fontId="1" fillId="3" borderId="0" xfId="0" applyNumberFormat="1" applyFont="1" applyFill="1" applyAlignment="1">
      <alignment horizontal="right"/>
    </xf>
    <xf numFmtId="0" fontId="6" fillId="0" borderId="0" xfId="0" applyNumberFormat="1" applyFont="1"/>
    <xf numFmtId="0" fontId="7" fillId="0" borderId="0" xfId="0" applyNumberFormat="1" applyFont="1" applyFill="1"/>
    <xf numFmtId="0" fontId="1" fillId="2" borderId="0" xfId="0" applyNumberFormat="1" applyFont="1" applyFill="1" applyAlignment="1" applyProtection="1">
      <alignment horizontal="right"/>
    </xf>
    <xf numFmtId="0" fontId="8" fillId="3" borderId="0" xfId="0" applyNumberFormat="1" applyFont="1" applyFill="1" applyAlignment="1">
      <alignment horizontal="right"/>
    </xf>
    <xf numFmtId="0" fontId="8" fillId="0" borderId="0" xfId="0" applyNumberFormat="1" applyFont="1" applyAlignment="1">
      <alignment horizontal="right"/>
    </xf>
    <xf numFmtId="0" fontId="1" fillId="0" borderId="0" xfId="0" applyNumberFormat="1" applyFont="1" applyAlignment="1">
      <alignment horizontal="left"/>
    </xf>
    <xf numFmtId="0" fontId="8" fillId="0" borderId="0" xfId="0" applyNumberFormat="1" applyFont="1" applyFill="1"/>
    <xf numFmtId="0" fontId="8" fillId="0" borderId="0" xfId="0" applyNumberFormat="1" applyFont="1"/>
    <xf numFmtId="0" fontId="8" fillId="5" borderId="0" xfId="0" applyNumberFormat="1" applyFont="1" applyFill="1"/>
    <xf numFmtId="0" fontId="8" fillId="4" borderId="0" xfId="0" applyNumberFormat="1" applyFont="1" applyFill="1"/>
    <xf numFmtId="0" fontId="8" fillId="6" borderId="0" xfId="0" applyNumberFormat="1" applyFont="1" applyFill="1"/>
    <xf numFmtId="10" fontId="0" fillId="0" borderId="0" xfId="0" applyNumberFormat="1" applyAlignment="1">
      <alignment horizontal="center"/>
    </xf>
    <xf numFmtId="0" fontId="14" fillId="0" borderId="0" xfId="0" applyFont="1" applyFill="1" applyAlignment="1">
      <alignment horizontal="right"/>
    </xf>
    <xf numFmtId="2" fontId="14" fillId="0" borderId="0" xfId="0" applyNumberFormat="1" applyFont="1" applyFill="1" applyAlignment="1">
      <alignment horizontal="right"/>
    </xf>
    <xf numFmtId="0" fontId="7" fillId="0" borderId="0" xfId="0" quotePrefix="1" applyNumberFormat="1" applyFont="1" applyFill="1" applyAlignment="1">
      <alignment horizontal="right"/>
    </xf>
    <xf numFmtId="1" fontId="14" fillId="0" borderId="0" xfId="0" applyNumberFormat="1" applyFont="1" applyFill="1" applyAlignment="1">
      <alignment horizontal="right"/>
    </xf>
    <xf numFmtId="2" fontId="14" fillId="0" borderId="0" xfId="0" applyNumberFormat="1" applyFont="1" applyFill="1" applyAlignment="1">
      <alignment horizontal="left"/>
    </xf>
    <xf numFmtId="0" fontId="14" fillId="0" borderId="0" xfId="0" applyNumberFormat="1" applyFont="1" applyFill="1" applyAlignment="1">
      <alignment horizontal="left"/>
    </xf>
    <xf numFmtId="0" fontId="15" fillId="0" borderId="0" xfId="0" applyNumberFormat="1" applyFont="1" applyFill="1"/>
    <xf numFmtId="0" fontId="16" fillId="0" borderId="0" xfId="0" quotePrefix="1" applyNumberFormat="1" applyFont="1" applyFill="1" applyAlignment="1">
      <alignment horizontal="right"/>
    </xf>
    <xf numFmtId="0" fontId="7" fillId="0" borderId="0" xfId="0" applyNumberFormat="1" applyFont="1" applyFill="1" applyAlignment="1">
      <alignment horizontal="right"/>
    </xf>
    <xf numFmtId="0" fontId="16" fillId="0" borderId="0" xfId="0" applyNumberFormat="1" applyFont="1" applyFill="1"/>
    <xf numFmtId="0" fontId="0" fillId="0" borderId="0" xfId="0" applyNumberFormat="1" applyFill="1"/>
    <xf numFmtId="0" fontId="7" fillId="7" borderId="0" xfId="0" applyNumberFormat="1" applyFont="1" applyFill="1"/>
    <xf numFmtId="0" fontId="7" fillId="7" borderId="0" xfId="0" quotePrefix="1" applyNumberFormat="1" applyFont="1" applyFill="1" applyAlignment="1">
      <alignment horizontal="right"/>
    </xf>
    <xf numFmtId="0" fontId="15" fillId="7" borderId="0" xfId="0" applyNumberFormat="1" applyFont="1" applyFill="1"/>
    <xf numFmtId="0" fontId="17" fillId="0" borderId="0" xfId="0" applyNumberFormat="1" applyFont="1" applyFill="1"/>
    <xf numFmtId="0" fontId="18" fillId="0" borderId="0" xfId="0" applyFont="1"/>
    <xf numFmtId="2" fontId="0" fillId="0" borderId="0" xfId="0" quotePrefix="1" applyNumberFormat="1" applyAlignment="1">
      <alignment horizontal="right"/>
    </xf>
    <xf numFmtId="2" fontId="0" fillId="0" borderId="0" xfId="0" applyNumberFormat="1"/>
    <xf numFmtId="0" fontId="19" fillId="8" borderId="0" xfId="0" applyFont="1" applyFill="1"/>
    <xf numFmtId="0" fontId="0" fillId="8" borderId="0" xfId="0" applyFill="1" applyAlignment="1">
      <alignment wrapText="1"/>
    </xf>
    <xf numFmtId="0" fontId="19" fillId="9" borderId="0" xfId="0" applyFont="1" applyFill="1"/>
    <xf numFmtId="0" fontId="0" fillId="9" borderId="0" xfId="0" applyFill="1" applyAlignment="1">
      <alignment wrapText="1"/>
    </xf>
    <xf numFmtId="0" fontId="19" fillId="10" borderId="0" xfId="0" applyFont="1" applyFill="1"/>
    <xf numFmtId="0" fontId="0" fillId="10" borderId="0" xfId="0" applyFill="1" applyAlignment="1">
      <alignment wrapText="1"/>
    </xf>
    <xf numFmtId="0" fontId="0" fillId="10" borderId="0" xfId="0" applyFill="1" applyAlignment="1">
      <alignment horizontal="center"/>
    </xf>
    <xf numFmtId="0" fontId="20" fillId="11" borderId="0" xfId="0" applyFont="1" applyFill="1"/>
    <xf numFmtId="2" fontId="20" fillId="11" borderId="0" xfId="0" applyNumberFormat="1" applyFont="1" applyFill="1"/>
    <xf numFmtId="0" fontId="0" fillId="11" borderId="0" xfId="0" applyFill="1"/>
    <xf numFmtId="0" fontId="0" fillId="12" borderId="0" xfId="0" applyFill="1" applyAlignment="1">
      <alignment horizontal="center"/>
    </xf>
    <xf numFmtId="10" fontId="0" fillId="12" borderId="0" xfId="0" applyNumberFormat="1" applyFill="1" applyAlignment="1">
      <alignment horizontal="center"/>
    </xf>
    <xf numFmtId="0" fontId="21" fillId="10" borderId="0" xfId="0" applyFont="1" applyFill="1" applyAlignment="1">
      <alignment horizontal="center"/>
    </xf>
    <xf numFmtId="0" fontId="0" fillId="0" borderId="0" xfId="0" applyAlignment="1">
      <alignment horizontal="left"/>
    </xf>
    <xf numFmtId="0" fontId="19" fillId="0" borderId="0" xfId="0" applyFont="1" applyAlignment="1">
      <alignment horizontal="center"/>
    </xf>
    <xf numFmtId="0" fontId="0" fillId="0" borderId="0" xfId="0" applyAlignment="1">
      <alignment horizontal="center"/>
    </xf>
    <xf numFmtId="10" fontId="19" fillId="0" borderId="0" xfId="0" applyNumberFormat="1" applyFont="1" applyAlignment="1">
      <alignment horizontal="center"/>
    </xf>
    <xf numFmtId="0" fontId="0" fillId="0" borderId="0" xfId="0" applyFont="1" applyAlignment="1">
      <alignment horizontal="center"/>
    </xf>
    <xf numFmtId="0" fontId="0" fillId="0" borderId="0" xfId="0" quotePrefix="1" applyAlignment="1">
      <alignment horizontal="center"/>
    </xf>
    <xf numFmtId="0" fontId="0" fillId="0" borderId="0" xfId="0" applyNumberFormat="1" applyAlignment="1">
      <alignment horizontal="center"/>
    </xf>
    <xf numFmtId="0" fontId="19" fillId="0" borderId="0" xfId="0" applyFont="1"/>
    <xf numFmtId="0" fontId="23" fillId="0" borderId="0" xfId="0" applyFont="1"/>
    <xf numFmtId="0" fontId="12" fillId="0" borderId="0" xfId="49"/>
    <xf numFmtId="0" fontId="23" fillId="0" borderId="0" xfId="0" applyFont="1" applyAlignment="1">
      <alignment horizontal="left"/>
    </xf>
    <xf numFmtId="0" fontId="0" fillId="0" borderId="0" xfId="0" applyFont="1"/>
    <xf numFmtId="0" fontId="24" fillId="0" borderId="0" xfId="0" applyFont="1"/>
    <xf numFmtId="164" fontId="24" fillId="0" borderId="0" xfId="0" applyNumberFormat="1" applyFont="1"/>
    <xf numFmtId="10" fontId="24" fillId="0" borderId="0" xfId="0" applyNumberFormat="1" applyFont="1"/>
    <xf numFmtId="164" fontId="0" fillId="0" borderId="0" xfId="0" applyNumberFormat="1" applyFont="1"/>
  </cellXfs>
  <cellStyles count="5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Compare!$B$1</c:f>
          <c:strCache>
            <c:ptCount val="1"/>
            <c:pt idx="0">
              <c:v>AUSTRALIA</c:v>
            </c:pt>
          </c:strCache>
        </c:strRef>
      </c:tx>
      <c:overlay val="0"/>
    </c:title>
    <c:autoTitleDeleted val="0"/>
    <c:plotArea>
      <c:layout>
        <c:manualLayout>
          <c:layoutTarget val="inner"/>
          <c:xMode val="edge"/>
          <c:yMode val="edge"/>
          <c:x val="4.8699231271980302E-2"/>
          <c:y val="5.7088487155090399E-2"/>
          <c:w val="0.91522781737263104"/>
          <c:h val="0.89277523468462705"/>
        </c:manualLayout>
      </c:layout>
      <c:lineChart>
        <c:grouping val="standard"/>
        <c:varyColors val="0"/>
        <c:ser>
          <c:idx val="0"/>
          <c:order val="0"/>
          <c:tx>
            <c:strRef>
              <c:f>Compare!$B$5</c:f>
              <c:strCache>
                <c:ptCount val="1"/>
                <c:pt idx="0">
                  <c:v>Black Market Inflation</c:v>
                </c:pt>
              </c:strCache>
            </c:strRef>
          </c:tx>
          <c:marker>
            <c:symbol val="none"/>
          </c:marker>
          <c:cat>
            <c:strRef>
              <c:f>Compare!$A$6:$A$56</c:f>
              <c:strCache>
                <c:ptCount val="50"/>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strCache>
            </c:strRef>
          </c:cat>
          <c:val>
            <c:numRef>
              <c:f>Compare!$B$6:$B$56</c:f>
              <c:numCache>
                <c:formatCode>0.00%</c:formatCode>
                <c:ptCount val="51"/>
                <c:pt idx="0">
                  <c:v>8.837209302325566E-2</c:v>
                </c:pt>
                <c:pt idx="1">
                  <c:v>0.34681130834977014</c:v>
                </c:pt>
                <c:pt idx="2">
                  <c:v>-1.0599187323973913E-2</c:v>
                </c:pt>
                <c:pt idx="3">
                  <c:v>8.7495492246663975E-2</c:v>
                </c:pt>
                <c:pt idx="4">
                  <c:v>3.2538860103627165E-2</c:v>
                </c:pt>
                <c:pt idx="5">
                  <c:v>-1.7895940537450028E-2</c:v>
                </c:pt>
                <c:pt idx="6">
                  <c:v>-1.2459672933585519E-2</c:v>
                </c:pt>
                <c:pt idx="7">
                  <c:v>-7.4349442379182396E-3</c:v>
                </c:pt>
                <c:pt idx="8">
                  <c:v>-1.5744882004290695E-2</c:v>
                </c:pt>
                <c:pt idx="9">
                  <c:v>-8.6483470497976667E-3</c:v>
                </c:pt>
                <c:pt idx="10">
                  <c:v>9.2226613965729065E-4</c:v>
                </c:pt>
                <c:pt idx="11">
                  <c:v>2.4591484835788213E-2</c:v>
                </c:pt>
                <c:pt idx="12">
                  <c:v>9.2180559210397472E-3</c:v>
                </c:pt>
                <c:pt idx="13">
                  <c:v>1.0165604703419762E-2</c:v>
                </c:pt>
                <c:pt idx="14">
                  <c:v>1.5905120897306224E-2</c:v>
                </c:pt>
                <c:pt idx="15">
                  <c:v>-3.7261503928172068E-3</c:v>
                </c:pt>
                <c:pt idx="16">
                  <c:v>3.3852289113193823E-2</c:v>
                </c:pt>
                <c:pt idx="17">
                  <c:v>1.2019284174979328E-2</c:v>
                </c:pt>
                <c:pt idx="18">
                  <c:v>7.70100939784224E-3</c:v>
                </c:pt>
                <c:pt idx="19">
                  <c:v>3.459119496855334E-2</c:v>
                </c:pt>
                <c:pt idx="20">
                  <c:v>3.507875103619762E-2</c:v>
                </c:pt>
                <c:pt idx="21">
                  <c:v>3.7763427143957973E-2</c:v>
                </c:pt>
                <c:pt idx="22">
                  <c:v>6.1971830985915632E-2</c:v>
                </c:pt>
                <c:pt idx="23">
                  <c:v>-6.9235265027199899E-3</c:v>
                </c:pt>
                <c:pt idx="24">
                  <c:v>-4.0517548371780343E-2</c:v>
                </c:pt>
                <c:pt idx="25">
                  <c:v>-0.11116051395424464</c:v>
                </c:pt>
                <c:pt idx="26">
                  <c:v>0.22605298607992808</c:v>
                </c:pt>
                <c:pt idx="27">
                  <c:v>0.17729870129870129</c:v>
                </c:pt>
                <c:pt idx="28">
                  <c:v>0.27305257363060798</c:v>
                </c:pt>
                <c:pt idx="29">
                  <c:v>-2.5591963645060889E-2</c:v>
                </c:pt>
                <c:pt idx="30">
                  <c:v>5.7650569723277201E-2</c:v>
                </c:pt>
                <c:pt idx="31">
                  <c:v>0.11964138051094531</c:v>
                </c:pt>
                <c:pt idx="32">
                  <c:v>7.4839980305268616E-2</c:v>
                </c:pt>
                <c:pt idx="33">
                  <c:v>0.16499175041247938</c:v>
                </c:pt>
                <c:pt idx="34">
                  <c:v>0.26888939326970185</c:v>
                </c:pt>
                <c:pt idx="35">
                  <c:v>0.11905437352245851</c:v>
                </c:pt>
                <c:pt idx="36">
                  <c:v>0.15323315118397085</c:v>
                </c:pt>
                <c:pt idx="37">
                  <c:v>0.22026696424739289</c:v>
                </c:pt>
                <c:pt idx="38">
                  <c:v>8.2189415522748721E-2</c:v>
                </c:pt>
                <c:pt idx="39">
                  <c:v>-5.848300814058649E-2</c:v>
                </c:pt>
                <c:pt idx="40">
                  <c:v>-0.11648119392684619</c:v>
                </c:pt>
                <c:pt idx="41">
                  <c:v>0.11028234210122156</c:v>
                </c:pt>
                <c:pt idx="42">
                  <c:v>7.3654146683192367E-2</c:v>
                </c:pt>
                <c:pt idx="43">
                  <c:v>7.5023999332192837E-2</c:v>
                </c:pt>
                <c:pt idx="44">
                  <c:v>0.15189483865294973</c:v>
                </c:pt>
                <c:pt idx="45">
                  <c:v>4.2808402382339406E-2</c:v>
                </c:pt>
                <c:pt idx="46">
                  <c:v>-0.10924824229313135</c:v>
                </c:pt>
                <c:pt idx="47">
                  <c:v>7.356666666666678E-2</c:v>
                </c:pt>
                <c:pt idx="48">
                  <c:v>-2.8432972358206188E-2</c:v>
                </c:pt>
                <c:pt idx="49">
                  <c:v>0.26731473941368078</c:v>
                </c:pt>
                <c:pt idx="50">
                  <c:v>6.8846836571593961E-2</c:v>
                </c:pt>
              </c:numCache>
            </c:numRef>
          </c:val>
          <c:smooth val="0"/>
        </c:ser>
        <c:ser>
          <c:idx val="1"/>
          <c:order val="1"/>
          <c:tx>
            <c:strRef>
              <c:f>Compare!$C$5</c:f>
              <c:strCache>
                <c:ptCount val="1"/>
                <c:pt idx="0">
                  <c:v>Official Inflation</c:v>
                </c:pt>
              </c:strCache>
            </c:strRef>
          </c:tx>
          <c:marker>
            <c:symbol val="none"/>
          </c:marker>
          <c:cat>
            <c:strRef>
              <c:f>Compare!$A$6:$A$56</c:f>
              <c:strCache>
                <c:ptCount val="50"/>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strCache>
            </c:strRef>
          </c:cat>
          <c:val>
            <c:numRef>
              <c:f>Compare!$C$6:$C$56</c:f>
              <c:numCache>
                <c:formatCode>0.00%</c:formatCode>
                <c:ptCount val="51"/>
                <c:pt idx="0">
                  <c:v>3</c:v>
                </c:pt>
                <c:pt idx="1">
                  <c:v>0.56453488372093008</c:v>
                </c:pt>
                <c:pt idx="2">
                  <c:v>2.991452991453003E-2</c:v>
                </c:pt>
                <c:pt idx="3">
                  <c:v>-2.0746887966805017E-2</c:v>
                </c:pt>
                <c:pt idx="4">
                  <c:v>5.9322033898304927E-2</c:v>
                </c:pt>
                <c:pt idx="5">
                  <c:v>6.0000000000000053E-2</c:v>
                </c:pt>
                <c:pt idx="6">
                  <c:v>7.547169811320753E-3</c:v>
                </c:pt>
                <c:pt idx="7">
                  <c:v>7.4906367041198685E-3</c:v>
                </c:pt>
                <c:pt idx="8">
                  <c:v>-7.4349442379182396E-3</c:v>
                </c:pt>
                <c:pt idx="9">
                  <c:v>5.6758568317176739E-3</c:v>
                </c:pt>
                <c:pt idx="10">
                  <c:v>3.0588296594842301E-2</c:v>
                </c:pt>
                <c:pt idx="11">
                  <c:v>3.096982767487666E-2</c:v>
                </c:pt>
                <c:pt idx="12">
                  <c:v>1.4375717400638921E-2</c:v>
                </c:pt>
                <c:pt idx="13">
                  <c:v>1.6437686279039632E-2</c:v>
                </c:pt>
                <c:pt idx="14">
                  <c:v>1.5919713450974537E-2</c:v>
                </c:pt>
                <c:pt idx="15">
                  <c:v>9.1510457154713176E-3</c:v>
                </c:pt>
                <c:pt idx="16">
                  <c:v>1.5475205377235568E-2</c:v>
                </c:pt>
                <c:pt idx="17">
                  <c:v>1.2304549836973822E-2</c:v>
                </c:pt>
                <c:pt idx="18">
                  <c:v>1.4023344287076966E-2</c:v>
                </c:pt>
                <c:pt idx="19">
                  <c:v>1.2943158772510177E-2</c:v>
                </c:pt>
                <c:pt idx="20">
                  <c:v>4.4207048873832422E-2</c:v>
                </c:pt>
                <c:pt idx="21">
                  <c:v>2.4754456239571843E-2</c:v>
                </c:pt>
                <c:pt idx="22">
                  <c:v>5.011908780868346E-2</c:v>
                </c:pt>
                <c:pt idx="23">
                  <c:v>4.4799954048300172E-3</c:v>
                </c:pt>
                <c:pt idx="24">
                  <c:v>2.7198764111190377E-2</c:v>
                </c:pt>
                <c:pt idx="25">
                  <c:v>-0.15941637669910935</c:v>
                </c:pt>
                <c:pt idx="26">
                  <c:v>0.1644594853286554</c:v>
                </c:pt>
                <c:pt idx="27">
                  <c:v>0.1397644495430026</c:v>
                </c:pt>
                <c:pt idx="28">
                  <c:v>0.34293039132523484</c:v>
                </c:pt>
                <c:pt idx="29">
                  <c:v>-8.7306129826493217E-3</c:v>
                </c:pt>
                <c:pt idx="30">
                  <c:v>4.1702223510365899E-2</c:v>
                </c:pt>
                <c:pt idx="31">
                  <c:v>0.104344649702097</c:v>
                </c:pt>
                <c:pt idx="32">
                  <c:v>2.9497203241267922E-2</c:v>
                </c:pt>
                <c:pt idx="33">
                  <c:v>0.16566911485518299</c:v>
                </c:pt>
                <c:pt idx="34">
                  <c:v>0.32084881958440081</c:v>
                </c:pt>
                <c:pt idx="35">
                  <c:v>0.17013619112028011</c:v>
                </c:pt>
                <c:pt idx="36">
                  <c:v>0.10998194854146348</c:v>
                </c:pt>
                <c:pt idx="37">
                  <c:v>0.28274423588163677</c:v>
                </c:pt>
                <c:pt idx="38">
                  <c:v>7.3421380146877269E-2</c:v>
                </c:pt>
                <c:pt idx="39">
                  <c:v>-3.945322366467563E-2</c:v>
                </c:pt>
                <c:pt idx="40">
                  <c:v>-0.16174551837141504</c:v>
                </c:pt>
                <c:pt idx="41">
                  <c:v>0.14239814084592606</c:v>
                </c:pt>
                <c:pt idx="42">
                  <c:v>6.5807800481419099E-2</c:v>
                </c:pt>
                <c:pt idx="43">
                  <c:v>4.321808356430612E-2</c:v>
                </c:pt>
                <c:pt idx="44">
                  <c:v>0.18824299134415878</c:v>
                </c:pt>
                <c:pt idx="45">
                  <c:v>5.6436716988907731E-2</c:v>
                </c:pt>
                <c:pt idx="46">
                  <c:v>-0.10545553255699225</c:v>
                </c:pt>
                <c:pt idx="47">
                  <c:v>7.2317791333347703E-2</c:v>
                </c:pt>
                <c:pt idx="48">
                  <c:v>-4.4978102256310604E-2</c:v>
                </c:pt>
                <c:pt idx="49">
                  <c:v>0.23474241610718805</c:v>
                </c:pt>
                <c:pt idx="50">
                  <c:v>0.10625790315331196</c:v>
                </c:pt>
              </c:numCache>
            </c:numRef>
          </c:val>
          <c:smooth val="0"/>
        </c:ser>
        <c:dLbls>
          <c:showLegendKey val="0"/>
          <c:showVal val="0"/>
          <c:showCatName val="0"/>
          <c:showSerName val="0"/>
          <c:showPercent val="0"/>
          <c:showBubbleSize val="0"/>
        </c:dLbls>
        <c:marker val="1"/>
        <c:smooth val="0"/>
        <c:axId val="250978304"/>
        <c:axId val="250979840"/>
      </c:lineChart>
      <c:catAx>
        <c:axId val="250978304"/>
        <c:scaling>
          <c:orientation val="minMax"/>
        </c:scaling>
        <c:delete val="0"/>
        <c:axPos val="b"/>
        <c:majorTickMark val="none"/>
        <c:minorTickMark val="none"/>
        <c:tickLblPos val="low"/>
        <c:spPr>
          <a:ln>
            <a:noFill/>
          </a:ln>
        </c:spPr>
        <c:crossAx val="250979840"/>
        <c:crosses val="autoZero"/>
        <c:auto val="1"/>
        <c:lblAlgn val="ctr"/>
        <c:lblOffset val="100"/>
        <c:tickLblSkip val="5"/>
        <c:tickMarkSkip val="1"/>
        <c:noMultiLvlLbl val="0"/>
      </c:catAx>
      <c:valAx>
        <c:axId val="250979840"/>
        <c:scaling>
          <c:orientation val="minMax"/>
        </c:scaling>
        <c:delete val="0"/>
        <c:axPos val="l"/>
        <c:numFmt formatCode="0.00%" sourceLinked="1"/>
        <c:majorTickMark val="out"/>
        <c:minorTickMark val="none"/>
        <c:tickLblPos val="nextTo"/>
        <c:spPr>
          <a:ln>
            <a:noFill/>
          </a:ln>
        </c:spPr>
        <c:crossAx val="250978304"/>
        <c:crosses val="autoZero"/>
        <c:crossBetween val="between"/>
      </c:valAx>
    </c:plotArea>
    <c:legend>
      <c:legendPos val="r"/>
      <c:layout>
        <c:manualLayout>
          <c:xMode val="edge"/>
          <c:yMode val="edge"/>
          <c:x val="0.73492413868226902"/>
          <c:y val="3.7425474051709297E-2"/>
          <c:w val="0.18898890479599101"/>
          <c:h val="9.3560089004098096E-2"/>
        </c:manualLayout>
      </c:layout>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12700</xdr:colOff>
      <xdr:row>0</xdr:row>
      <xdr:rowOff>50800</xdr:rowOff>
    </xdr:from>
    <xdr:to>
      <xdr:col>20</xdr:col>
      <xdr:colOff>63500</xdr:colOff>
      <xdr:row>42</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krieger.jhu.edu/iae/economics/index.htm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election activeCell="A3" sqref="A3"/>
    </sheetView>
  </sheetViews>
  <sheetFormatPr defaultColWidth="8.875" defaultRowHeight="15.75" x14ac:dyDescent="0.25"/>
  <cols>
    <col min="1" max="1" width="23.5" customWidth="1"/>
    <col min="2" max="2" width="63" customWidth="1"/>
  </cols>
  <sheetData>
    <row r="1" spans="1:2" ht="21" x14ac:dyDescent="0.35">
      <c r="A1" s="65" t="s">
        <v>1170</v>
      </c>
    </row>
    <row r="2" spans="1:2" x14ac:dyDescent="0.25">
      <c r="A2" s="64" t="s">
        <v>1171</v>
      </c>
    </row>
    <row r="4" spans="1:2" x14ac:dyDescent="0.25">
      <c r="A4" t="s">
        <v>1182</v>
      </c>
    </row>
    <row r="5" spans="1:2" x14ac:dyDescent="0.25">
      <c r="A5" s="66" t="s">
        <v>1183</v>
      </c>
    </row>
    <row r="7" spans="1:2" x14ac:dyDescent="0.25">
      <c r="A7" s="64" t="s">
        <v>1172</v>
      </c>
      <c r="B7" s="64" t="s">
        <v>1173</v>
      </c>
    </row>
    <row r="8" spans="1:2" x14ac:dyDescent="0.25">
      <c r="A8" t="s">
        <v>1174</v>
      </c>
      <c r="B8" t="s">
        <v>1175</v>
      </c>
    </row>
    <row r="9" spans="1:2" x14ac:dyDescent="0.25">
      <c r="A9" t="s">
        <v>1181</v>
      </c>
      <c r="B9" t="s">
        <v>1192</v>
      </c>
    </row>
    <row r="10" spans="1:2" x14ac:dyDescent="0.25">
      <c r="A10" t="s">
        <v>1176</v>
      </c>
      <c r="B10" t="s">
        <v>1185</v>
      </c>
    </row>
    <row r="11" spans="1:2" x14ac:dyDescent="0.25">
      <c r="A11" t="s">
        <v>1177</v>
      </c>
      <c r="B11" t="s">
        <v>1186</v>
      </c>
    </row>
    <row r="12" spans="1:2" x14ac:dyDescent="0.25">
      <c r="A12" t="s">
        <v>1155</v>
      </c>
      <c r="B12" t="s">
        <v>1187</v>
      </c>
    </row>
    <row r="13" spans="1:2" x14ac:dyDescent="0.25">
      <c r="A13" t="s">
        <v>1178</v>
      </c>
      <c r="B13" t="s">
        <v>1188</v>
      </c>
    </row>
    <row r="14" spans="1:2" x14ac:dyDescent="0.25">
      <c r="A14" t="s">
        <v>1156</v>
      </c>
      <c r="B14" t="s">
        <v>1194</v>
      </c>
    </row>
    <row r="15" spans="1:2" x14ac:dyDescent="0.25">
      <c r="A15" t="s">
        <v>1179</v>
      </c>
      <c r="B15" t="s">
        <v>1193</v>
      </c>
    </row>
    <row r="16" spans="1:2" x14ac:dyDescent="0.25">
      <c r="A16" t="s">
        <v>1180</v>
      </c>
      <c r="B16" t="s">
        <v>1196</v>
      </c>
    </row>
    <row r="18" spans="1:1" x14ac:dyDescent="0.25">
      <c r="A18" s="64" t="s">
        <v>1189</v>
      </c>
    </row>
    <row r="19" spans="1:1" x14ac:dyDescent="0.25">
      <c r="A19" t="s">
        <v>1190</v>
      </c>
    </row>
  </sheetData>
  <hyperlinks>
    <hyperlink ref="A5" r:id="rId1"/>
  </hyperlinks>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499984740745262"/>
  </sheetPr>
  <dimension ref="A1:F111"/>
  <sheetViews>
    <sheetView zoomScale="80" zoomScaleNormal="80" zoomScalePageLayoutView="80" workbookViewId="0">
      <selection activeCell="A2" sqref="A2"/>
    </sheetView>
  </sheetViews>
  <sheetFormatPr defaultColWidth="11" defaultRowHeight="15.75" x14ac:dyDescent="0.25"/>
  <cols>
    <col min="2" max="2" width="19.125" bestFit="1" customWidth="1"/>
    <col min="3" max="3" width="14.125" bestFit="1" customWidth="1"/>
    <col min="4" max="4" width="11" style="50"/>
    <col min="5" max="5" width="20.375" style="50" bestFit="1" customWidth="1"/>
  </cols>
  <sheetData>
    <row r="1" spans="1:6" ht="26.25" x14ac:dyDescent="0.4">
      <c r="A1" s="51">
        <v>3</v>
      </c>
      <c r="B1" s="52" t="str">
        <f ca="1">INDIRECT("'Official Inflation'!"&amp;ADDRESS(ROW(A2),A1+1))</f>
        <v>AUSTRALIA</v>
      </c>
      <c r="C1" s="53"/>
      <c r="D1" s="56" t="s">
        <v>1154</v>
      </c>
      <c r="E1" s="56" t="s">
        <v>786</v>
      </c>
      <c r="F1" s="43"/>
    </row>
    <row r="2" spans="1:6" x14ac:dyDescent="0.25">
      <c r="A2" s="53" t="s">
        <v>1152</v>
      </c>
      <c r="B2" s="53">
        <f ca="1">HLOOKUP(B1,'Official Inflation'!B2:DG3,2,0)</f>
        <v>3</v>
      </c>
      <c r="C2" s="53"/>
      <c r="D2" s="50">
        <v>1</v>
      </c>
      <c r="E2" s="50" t="s">
        <v>1037</v>
      </c>
    </row>
    <row r="3" spans="1:6" x14ac:dyDescent="0.25">
      <c r="A3" s="53" t="s">
        <v>1153</v>
      </c>
      <c r="B3" s="53">
        <f ca="1">HLOOKUP(B1,'Black Market Inflation'!B2:IH3,2,0)</f>
        <v>12</v>
      </c>
      <c r="C3" s="53"/>
      <c r="D3" s="50">
        <v>2</v>
      </c>
      <c r="E3" s="50" t="s">
        <v>1038</v>
      </c>
    </row>
    <row r="4" spans="1:6" x14ac:dyDescent="0.25">
      <c r="A4" s="53"/>
      <c r="B4" s="53"/>
      <c r="C4" s="53"/>
      <c r="D4" s="50">
        <v>3</v>
      </c>
      <c r="E4" s="50" t="s">
        <v>1039</v>
      </c>
    </row>
    <row r="5" spans="1:6" x14ac:dyDescent="0.25">
      <c r="A5" s="54"/>
      <c r="B5" s="54" t="s">
        <v>1155</v>
      </c>
      <c r="C5" s="54" t="s">
        <v>1156</v>
      </c>
      <c r="D5" s="50">
        <v>4</v>
      </c>
      <c r="E5" s="50" t="s">
        <v>1040</v>
      </c>
    </row>
    <row r="6" spans="1:6" x14ac:dyDescent="0.25">
      <c r="A6" s="54" t="str">
        <f ca="1">'Official End of Year'!A4</f>
        <v>1949</v>
      </c>
      <c r="B6" s="55">
        <f ca="1">INDIRECT("'Black Market Inflation'!"&amp;ADDRESS(ROW(A4),$B$3+1))</f>
        <v>8.837209302325566E-2</v>
      </c>
      <c r="C6" s="55">
        <f ca="1">INDIRECT("'Official Inflation'!"&amp;ADDRESS(ROW(A3),$B$2+1))</f>
        <v>3</v>
      </c>
      <c r="D6" s="50">
        <v>5</v>
      </c>
      <c r="E6" s="50" t="s">
        <v>1041</v>
      </c>
    </row>
    <row r="7" spans="1:6" x14ac:dyDescent="0.25">
      <c r="A7" s="54" t="str">
        <f ca="1">'Official End of Year'!A5</f>
        <v>1950</v>
      </c>
      <c r="B7" s="55">
        <f t="shared" ref="B7:B57" ca="1" si="0">INDIRECT("'Black Market Inflation'!"&amp;ADDRESS(ROW(A5),$B$3+1))</f>
        <v>0.34681130834977014</v>
      </c>
      <c r="C7" s="55">
        <f t="shared" ref="C7:C56" ca="1" si="1">INDIRECT("'Official Inflation'!"&amp;ADDRESS(ROW(A4),$B$2+1))</f>
        <v>0.56453488372093008</v>
      </c>
      <c r="D7" s="50">
        <v>6</v>
      </c>
      <c r="E7" s="50" t="s">
        <v>1042</v>
      </c>
    </row>
    <row r="8" spans="1:6" x14ac:dyDescent="0.25">
      <c r="A8" s="54" t="str">
        <f ca="1">'Official End of Year'!A6</f>
        <v>1951</v>
      </c>
      <c r="B8" s="55">
        <f t="shared" ca="1" si="0"/>
        <v>-1.0599187323973913E-2</v>
      </c>
      <c r="C8" s="55">
        <f t="shared" ca="1" si="1"/>
        <v>2.991452991453003E-2</v>
      </c>
      <c r="D8" s="50">
        <v>7</v>
      </c>
      <c r="E8" s="50" t="s">
        <v>1043</v>
      </c>
    </row>
    <row r="9" spans="1:6" x14ac:dyDescent="0.25">
      <c r="A9" s="54" t="str">
        <f ca="1">'Official End of Year'!A7</f>
        <v>1952</v>
      </c>
      <c r="B9" s="55">
        <f t="shared" ca="1" si="0"/>
        <v>8.7495492246663975E-2</v>
      </c>
      <c r="C9" s="55">
        <f t="shared" ca="1" si="1"/>
        <v>-2.0746887966805017E-2</v>
      </c>
      <c r="D9" s="50">
        <v>8</v>
      </c>
      <c r="E9" s="50" t="s">
        <v>1044</v>
      </c>
    </row>
    <row r="10" spans="1:6" x14ac:dyDescent="0.25">
      <c r="A10" s="54" t="str">
        <f ca="1">'Official End of Year'!A8</f>
        <v>1953</v>
      </c>
      <c r="B10" s="55">
        <f t="shared" ca="1" si="0"/>
        <v>3.2538860103627165E-2</v>
      </c>
      <c r="C10" s="55">
        <f t="shared" ca="1" si="1"/>
        <v>5.9322033898304927E-2</v>
      </c>
      <c r="D10" s="50">
        <v>9</v>
      </c>
      <c r="E10" s="50" t="s">
        <v>1045</v>
      </c>
    </row>
    <row r="11" spans="1:6" x14ac:dyDescent="0.25">
      <c r="A11" s="54" t="str">
        <f ca="1">'Official End of Year'!A9</f>
        <v>1954</v>
      </c>
      <c r="B11" s="55">
        <f t="shared" ca="1" si="0"/>
        <v>-1.7895940537450028E-2</v>
      </c>
      <c r="C11" s="55">
        <f t="shared" ca="1" si="1"/>
        <v>6.0000000000000053E-2</v>
      </c>
      <c r="D11" s="50">
        <v>10</v>
      </c>
      <c r="E11" s="50" t="s">
        <v>1046</v>
      </c>
    </row>
    <row r="12" spans="1:6" x14ac:dyDescent="0.25">
      <c r="A12" s="54" t="str">
        <f ca="1">'Official End of Year'!A10</f>
        <v>1955</v>
      </c>
      <c r="B12" s="55">
        <f t="shared" ca="1" si="0"/>
        <v>-1.2459672933585519E-2</v>
      </c>
      <c r="C12" s="55">
        <f t="shared" ca="1" si="1"/>
        <v>7.547169811320753E-3</v>
      </c>
      <c r="D12" s="50">
        <v>11</v>
      </c>
      <c r="E12" s="50" t="s">
        <v>1047</v>
      </c>
    </row>
    <row r="13" spans="1:6" x14ac:dyDescent="0.25">
      <c r="A13" s="54" t="str">
        <f ca="1">'Official End of Year'!A11</f>
        <v>1956</v>
      </c>
      <c r="B13" s="55">
        <f t="shared" ca="1" si="0"/>
        <v>-7.4349442379182396E-3</v>
      </c>
      <c r="C13" s="55">
        <f t="shared" ca="1" si="1"/>
        <v>7.4906367041198685E-3</v>
      </c>
      <c r="D13" s="50">
        <v>12</v>
      </c>
      <c r="E13" s="50" t="s">
        <v>1048</v>
      </c>
    </row>
    <row r="14" spans="1:6" x14ac:dyDescent="0.25">
      <c r="A14" s="54" t="str">
        <f ca="1">'Official End of Year'!A12</f>
        <v>1957</v>
      </c>
      <c r="B14" s="55">
        <f t="shared" ca="1" si="0"/>
        <v>-1.5744882004290695E-2</v>
      </c>
      <c r="C14" s="55">
        <f t="shared" ca="1" si="1"/>
        <v>-7.4349442379182396E-3</v>
      </c>
      <c r="D14" s="50">
        <v>13</v>
      </c>
      <c r="E14" s="50" t="s">
        <v>881</v>
      </c>
    </row>
    <row r="15" spans="1:6" x14ac:dyDescent="0.25">
      <c r="A15" s="54" t="str">
        <f ca="1">'Official End of Year'!A13</f>
        <v>1958</v>
      </c>
      <c r="B15" s="55">
        <f t="shared" ca="1" si="0"/>
        <v>-8.6483470497976667E-3</v>
      </c>
      <c r="C15" s="55">
        <f t="shared" ca="1" si="1"/>
        <v>5.6758568317176739E-3</v>
      </c>
      <c r="D15" s="50">
        <v>14</v>
      </c>
      <c r="E15" s="50" t="s">
        <v>1050</v>
      </c>
    </row>
    <row r="16" spans="1:6" x14ac:dyDescent="0.25">
      <c r="A16" s="54" t="str">
        <f ca="1">'Official End of Year'!A14</f>
        <v>1959</v>
      </c>
      <c r="B16" s="55">
        <f t="shared" ca="1" si="0"/>
        <v>9.2226613965729065E-4</v>
      </c>
      <c r="C16" s="55">
        <f t="shared" ca="1" si="1"/>
        <v>3.0588296594842301E-2</v>
      </c>
      <c r="D16" s="50">
        <v>15</v>
      </c>
      <c r="E16" s="50" t="s">
        <v>1051</v>
      </c>
    </row>
    <row r="17" spans="1:5" x14ac:dyDescent="0.25">
      <c r="A17" s="54" t="str">
        <f ca="1">'Official End of Year'!A15</f>
        <v>1960</v>
      </c>
      <c r="B17" s="55">
        <f t="shared" ca="1" si="0"/>
        <v>2.4591484835788213E-2</v>
      </c>
      <c r="C17" s="55">
        <f t="shared" ca="1" si="1"/>
        <v>3.096982767487666E-2</v>
      </c>
      <c r="D17" s="50">
        <v>16</v>
      </c>
      <c r="E17" s="50" t="s">
        <v>1052</v>
      </c>
    </row>
    <row r="18" spans="1:5" x14ac:dyDescent="0.25">
      <c r="A18" s="54" t="str">
        <f ca="1">'Official End of Year'!A16</f>
        <v>1961</v>
      </c>
      <c r="B18" s="55">
        <f t="shared" ca="1" si="0"/>
        <v>9.2180559210397472E-3</v>
      </c>
      <c r="C18" s="55">
        <f t="shared" ca="1" si="1"/>
        <v>1.4375717400638921E-2</v>
      </c>
      <c r="D18" s="50">
        <v>17</v>
      </c>
      <c r="E18" s="50" t="s">
        <v>1053</v>
      </c>
    </row>
    <row r="19" spans="1:5" x14ac:dyDescent="0.25">
      <c r="A19" s="54" t="str">
        <f ca="1">'Official End of Year'!A17</f>
        <v>1962</v>
      </c>
      <c r="B19" s="55">
        <f t="shared" ca="1" si="0"/>
        <v>1.0165604703419762E-2</v>
      </c>
      <c r="C19" s="55">
        <f t="shared" ca="1" si="1"/>
        <v>1.6437686279039632E-2</v>
      </c>
      <c r="D19" s="50">
        <v>18</v>
      </c>
      <c r="E19" s="50" t="s">
        <v>1054</v>
      </c>
    </row>
    <row r="20" spans="1:5" x14ac:dyDescent="0.25">
      <c r="A20" s="54" t="str">
        <f ca="1">'Official End of Year'!A18</f>
        <v>1963</v>
      </c>
      <c r="B20" s="55">
        <f t="shared" ca="1" si="0"/>
        <v>1.5905120897306224E-2</v>
      </c>
      <c r="C20" s="55">
        <f t="shared" ca="1" si="1"/>
        <v>1.5919713450974537E-2</v>
      </c>
      <c r="D20" s="50">
        <v>19</v>
      </c>
      <c r="E20" s="50" t="s">
        <v>1055</v>
      </c>
    </row>
    <row r="21" spans="1:5" x14ac:dyDescent="0.25">
      <c r="A21" s="54" t="str">
        <f ca="1">'Official End of Year'!A19</f>
        <v>1964</v>
      </c>
      <c r="B21" s="55">
        <f t="shared" ca="1" si="0"/>
        <v>-3.7261503928172068E-3</v>
      </c>
      <c r="C21" s="55">
        <f t="shared" ca="1" si="1"/>
        <v>9.1510457154713176E-3</v>
      </c>
      <c r="D21" s="50">
        <v>20</v>
      </c>
      <c r="E21" s="50" t="s">
        <v>1056</v>
      </c>
    </row>
    <row r="22" spans="1:5" x14ac:dyDescent="0.25">
      <c r="A22" s="54" t="str">
        <f ca="1">'Official End of Year'!A20</f>
        <v>1965</v>
      </c>
      <c r="B22" s="55">
        <f t="shared" ca="1" si="0"/>
        <v>3.3852289113193823E-2</v>
      </c>
      <c r="C22" s="55">
        <f t="shared" ca="1" si="1"/>
        <v>1.5475205377235568E-2</v>
      </c>
      <c r="D22" s="50">
        <v>21</v>
      </c>
      <c r="E22" s="50" t="s">
        <v>1057</v>
      </c>
    </row>
    <row r="23" spans="1:5" x14ac:dyDescent="0.25">
      <c r="A23" s="54" t="str">
        <f ca="1">'Official End of Year'!A21</f>
        <v>1966</v>
      </c>
      <c r="B23" s="55">
        <f t="shared" ca="1" si="0"/>
        <v>1.2019284174979328E-2</v>
      </c>
      <c r="C23" s="55">
        <f t="shared" ca="1" si="1"/>
        <v>1.2304549836973822E-2</v>
      </c>
      <c r="D23" s="50">
        <v>22</v>
      </c>
      <c r="E23" s="50" t="s">
        <v>1058</v>
      </c>
    </row>
    <row r="24" spans="1:5" x14ac:dyDescent="0.25">
      <c r="A24" s="54" t="str">
        <f ca="1">'Official End of Year'!A22</f>
        <v>1967</v>
      </c>
      <c r="B24" s="55">
        <f t="shared" ca="1" si="0"/>
        <v>7.70100939784224E-3</v>
      </c>
      <c r="C24" s="55">
        <f t="shared" ca="1" si="1"/>
        <v>1.4023344287076966E-2</v>
      </c>
      <c r="D24" s="50">
        <v>23</v>
      </c>
      <c r="E24" s="50" t="s">
        <v>1059</v>
      </c>
    </row>
    <row r="25" spans="1:5" x14ac:dyDescent="0.25">
      <c r="A25" s="54" t="str">
        <f ca="1">'Official End of Year'!A23</f>
        <v>1968</v>
      </c>
      <c r="B25" s="55">
        <f t="shared" ca="1" si="0"/>
        <v>3.459119496855334E-2</v>
      </c>
      <c r="C25" s="55">
        <f t="shared" ca="1" si="1"/>
        <v>1.2943158772510177E-2</v>
      </c>
      <c r="D25" s="50">
        <v>24</v>
      </c>
      <c r="E25" s="50" t="s">
        <v>1060</v>
      </c>
    </row>
    <row r="26" spans="1:5" x14ac:dyDescent="0.25">
      <c r="A26" s="54" t="str">
        <f ca="1">'Official End of Year'!A24</f>
        <v>1969</v>
      </c>
      <c r="B26" s="55">
        <f t="shared" ca="1" si="0"/>
        <v>3.507875103619762E-2</v>
      </c>
      <c r="C26" s="55">
        <f t="shared" ca="1" si="1"/>
        <v>4.4207048873832422E-2</v>
      </c>
      <c r="D26" s="50">
        <v>25</v>
      </c>
      <c r="E26" s="50" t="s">
        <v>1061</v>
      </c>
    </row>
    <row r="27" spans="1:5" x14ac:dyDescent="0.25">
      <c r="A27" s="54" t="str">
        <f ca="1">'Official End of Year'!A25</f>
        <v>1970</v>
      </c>
      <c r="B27" s="55">
        <f t="shared" ca="1" si="0"/>
        <v>3.7763427143957973E-2</v>
      </c>
      <c r="C27" s="55">
        <f t="shared" ca="1" si="1"/>
        <v>2.4754456239571843E-2</v>
      </c>
      <c r="D27" s="50">
        <v>26</v>
      </c>
      <c r="E27" s="50" t="s">
        <v>864</v>
      </c>
    </row>
    <row r="28" spans="1:5" x14ac:dyDescent="0.25">
      <c r="A28" s="54" t="str">
        <f ca="1">'Official End of Year'!A26</f>
        <v>1971</v>
      </c>
      <c r="B28" s="55">
        <f t="shared" ca="1" si="0"/>
        <v>6.1971830985915632E-2</v>
      </c>
      <c r="C28" s="55">
        <f t="shared" ca="1" si="1"/>
        <v>5.011908780868346E-2</v>
      </c>
      <c r="D28" s="50">
        <v>27</v>
      </c>
      <c r="E28" s="50" t="s">
        <v>1063</v>
      </c>
    </row>
    <row r="29" spans="1:5" x14ac:dyDescent="0.25">
      <c r="A29" s="54" t="str">
        <f ca="1">'Official End of Year'!A27</f>
        <v>1972</v>
      </c>
      <c r="B29" s="55">
        <f t="shared" ca="1" si="0"/>
        <v>-6.9235265027199899E-3</v>
      </c>
      <c r="C29" s="55">
        <f t="shared" ca="1" si="1"/>
        <v>4.4799954048300172E-3</v>
      </c>
      <c r="D29" s="50">
        <v>28</v>
      </c>
      <c r="E29" s="50" t="s">
        <v>1064</v>
      </c>
    </row>
    <row r="30" spans="1:5" x14ac:dyDescent="0.25">
      <c r="A30" s="54" t="str">
        <f ca="1">'Official End of Year'!A28</f>
        <v>1973</v>
      </c>
      <c r="B30" s="55">
        <f t="shared" ca="1" si="0"/>
        <v>-4.0517548371780343E-2</v>
      </c>
      <c r="C30" s="55">
        <f t="shared" ca="1" si="1"/>
        <v>2.7198764111190377E-2</v>
      </c>
      <c r="D30" s="50">
        <v>29</v>
      </c>
      <c r="E30" s="50" t="s">
        <v>1065</v>
      </c>
    </row>
    <row r="31" spans="1:5" x14ac:dyDescent="0.25">
      <c r="A31" s="54" t="str">
        <f ca="1">'Official End of Year'!A29</f>
        <v>1974</v>
      </c>
      <c r="B31" s="55">
        <f t="shared" ca="1" si="0"/>
        <v>-0.11116051395424464</v>
      </c>
      <c r="C31" s="55">
        <f t="shared" ca="1" si="1"/>
        <v>-0.15941637669910935</v>
      </c>
      <c r="D31" s="50">
        <v>30</v>
      </c>
      <c r="E31" s="50" t="s">
        <v>1066</v>
      </c>
    </row>
    <row r="32" spans="1:5" x14ac:dyDescent="0.25">
      <c r="A32" s="54" t="str">
        <f ca="1">'Official End of Year'!A30</f>
        <v>1975</v>
      </c>
      <c r="B32" s="55">
        <f t="shared" ca="1" si="0"/>
        <v>0.22605298607992808</v>
      </c>
      <c r="C32" s="55">
        <f t="shared" ca="1" si="1"/>
        <v>0.1644594853286554</v>
      </c>
      <c r="D32" s="50">
        <v>31</v>
      </c>
      <c r="E32" s="50" t="s">
        <v>1067</v>
      </c>
    </row>
    <row r="33" spans="1:5" x14ac:dyDescent="0.25">
      <c r="A33" s="54" t="str">
        <f ca="1">'Official End of Year'!A31</f>
        <v>1976</v>
      </c>
      <c r="B33" s="55">
        <f t="shared" ca="1" si="0"/>
        <v>0.17729870129870129</v>
      </c>
      <c r="C33" s="55">
        <f t="shared" ca="1" si="1"/>
        <v>0.1397644495430026</v>
      </c>
      <c r="D33" s="50">
        <v>32</v>
      </c>
      <c r="E33" s="50" t="s">
        <v>1068</v>
      </c>
    </row>
    <row r="34" spans="1:5" x14ac:dyDescent="0.25">
      <c r="A34" s="54" t="str">
        <f ca="1">'Official End of Year'!A32</f>
        <v>1977</v>
      </c>
      <c r="B34" s="55">
        <f t="shared" ca="1" si="0"/>
        <v>0.27305257363060798</v>
      </c>
      <c r="C34" s="55">
        <f t="shared" ca="1" si="1"/>
        <v>0.34293039132523484</v>
      </c>
      <c r="D34" s="50">
        <v>33</v>
      </c>
      <c r="E34" s="50" t="s">
        <v>1069</v>
      </c>
    </row>
    <row r="35" spans="1:5" x14ac:dyDescent="0.25">
      <c r="A35" s="54" t="str">
        <f ca="1">'Official End of Year'!A33</f>
        <v>1978</v>
      </c>
      <c r="B35" s="55">
        <f t="shared" ca="1" si="0"/>
        <v>-2.5591963645060889E-2</v>
      </c>
      <c r="C35" s="55">
        <f t="shared" ca="1" si="1"/>
        <v>-8.7306129826493217E-3</v>
      </c>
      <c r="D35" s="50">
        <v>34</v>
      </c>
      <c r="E35" s="50" t="s">
        <v>1070</v>
      </c>
    </row>
    <row r="36" spans="1:5" x14ac:dyDescent="0.25">
      <c r="A36" s="54" t="str">
        <f ca="1">'Official End of Year'!A34</f>
        <v>1979</v>
      </c>
      <c r="B36" s="55">
        <f t="shared" ca="1" si="0"/>
        <v>5.7650569723277201E-2</v>
      </c>
      <c r="C36" s="55">
        <f t="shared" ca="1" si="1"/>
        <v>4.1702223510365899E-2</v>
      </c>
      <c r="D36" s="50">
        <v>35</v>
      </c>
      <c r="E36" s="50" t="s">
        <v>1071</v>
      </c>
    </row>
    <row r="37" spans="1:5" x14ac:dyDescent="0.25">
      <c r="A37" s="54" t="str">
        <f ca="1">'Official End of Year'!A35</f>
        <v>1980</v>
      </c>
      <c r="B37" s="55">
        <f t="shared" ca="1" si="0"/>
        <v>0.11964138051094531</v>
      </c>
      <c r="C37" s="55">
        <f t="shared" ca="1" si="1"/>
        <v>0.104344649702097</v>
      </c>
      <c r="D37" s="50">
        <v>36</v>
      </c>
      <c r="E37" s="50" t="s">
        <v>1072</v>
      </c>
    </row>
    <row r="38" spans="1:5" x14ac:dyDescent="0.25">
      <c r="A38" s="54" t="str">
        <f ca="1">'Official End of Year'!A36</f>
        <v>1981</v>
      </c>
      <c r="B38" s="55">
        <f t="shared" ca="1" si="0"/>
        <v>7.4839980305268616E-2</v>
      </c>
      <c r="C38" s="55">
        <f t="shared" ca="1" si="1"/>
        <v>2.9497203241267922E-2</v>
      </c>
      <c r="D38" s="50">
        <v>37</v>
      </c>
      <c r="E38" s="50" t="s">
        <v>1073</v>
      </c>
    </row>
    <row r="39" spans="1:5" x14ac:dyDescent="0.25">
      <c r="A39" s="54" t="str">
        <f ca="1">'Official End of Year'!A37</f>
        <v>1982</v>
      </c>
      <c r="B39" s="55">
        <f t="shared" ca="1" si="0"/>
        <v>0.16499175041247938</v>
      </c>
      <c r="C39" s="55">
        <f t="shared" ca="1" si="1"/>
        <v>0.16566911485518299</v>
      </c>
      <c r="D39" s="50">
        <v>38</v>
      </c>
      <c r="E39" s="50" t="s">
        <v>886</v>
      </c>
    </row>
    <row r="40" spans="1:5" x14ac:dyDescent="0.25">
      <c r="A40" s="54" t="str">
        <f ca="1">'Official End of Year'!A38</f>
        <v>1983</v>
      </c>
      <c r="B40" s="55">
        <f t="shared" ca="1" si="0"/>
        <v>0.26888939326970185</v>
      </c>
      <c r="C40" s="55">
        <f t="shared" ca="1" si="1"/>
        <v>0.32084881958440081</v>
      </c>
      <c r="D40" s="50">
        <v>39</v>
      </c>
      <c r="E40" s="50" t="s">
        <v>1075</v>
      </c>
    </row>
    <row r="41" spans="1:5" x14ac:dyDescent="0.25">
      <c r="A41" s="54" t="str">
        <f ca="1">'Official End of Year'!A39</f>
        <v>1984</v>
      </c>
      <c r="B41" s="55">
        <f t="shared" ca="1" si="0"/>
        <v>0.11905437352245851</v>
      </c>
      <c r="C41" s="55">
        <f t="shared" ca="1" si="1"/>
        <v>0.17013619112028011</v>
      </c>
      <c r="D41" s="50">
        <v>40</v>
      </c>
      <c r="E41" s="50" t="s">
        <v>1076</v>
      </c>
    </row>
    <row r="42" spans="1:5" x14ac:dyDescent="0.25">
      <c r="A42" s="54" t="str">
        <f ca="1">'Official End of Year'!A40</f>
        <v>1985</v>
      </c>
      <c r="B42" s="55">
        <f t="shared" ca="1" si="0"/>
        <v>0.15323315118397085</v>
      </c>
      <c r="C42" s="55">
        <f t="shared" ca="1" si="1"/>
        <v>0.10998194854146348</v>
      </c>
      <c r="D42" s="50">
        <v>41</v>
      </c>
      <c r="E42" s="50" t="s">
        <v>1077</v>
      </c>
    </row>
    <row r="43" spans="1:5" x14ac:dyDescent="0.25">
      <c r="A43" s="54" t="str">
        <f ca="1">'Official End of Year'!A41</f>
        <v>1986</v>
      </c>
      <c r="B43" s="55">
        <f t="shared" ca="1" si="0"/>
        <v>0.22026696424739289</v>
      </c>
      <c r="C43" s="55">
        <f t="shared" ca="1" si="1"/>
        <v>0.28274423588163677</v>
      </c>
      <c r="D43" s="50">
        <v>42</v>
      </c>
      <c r="E43" s="50" t="s">
        <v>1078</v>
      </c>
    </row>
    <row r="44" spans="1:5" x14ac:dyDescent="0.25">
      <c r="A44" s="54" t="str">
        <f ca="1">'Official End of Year'!A42</f>
        <v>1987</v>
      </c>
      <c r="B44" s="55">
        <f t="shared" ca="1" si="0"/>
        <v>8.2189415522748721E-2</v>
      </c>
      <c r="C44" s="55">
        <f t="shared" ca="1" si="1"/>
        <v>7.3421380146877269E-2</v>
      </c>
      <c r="D44" s="50">
        <v>43</v>
      </c>
      <c r="E44" s="50" t="s">
        <v>1079</v>
      </c>
    </row>
    <row r="45" spans="1:5" x14ac:dyDescent="0.25">
      <c r="A45" s="54" t="str">
        <f ca="1">'Official End of Year'!A43</f>
        <v>1988</v>
      </c>
      <c r="B45" s="55">
        <f t="shared" ca="1" si="0"/>
        <v>-5.848300814058649E-2</v>
      </c>
      <c r="C45" s="55">
        <f t="shared" ca="1" si="1"/>
        <v>-3.945322366467563E-2</v>
      </c>
      <c r="D45" s="50">
        <v>44</v>
      </c>
      <c r="E45" s="50" t="s">
        <v>1080</v>
      </c>
    </row>
    <row r="46" spans="1:5" x14ac:dyDescent="0.25">
      <c r="A46" s="54" t="str">
        <f ca="1">'Official End of Year'!A44</f>
        <v>1989</v>
      </c>
      <c r="B46" s="55">
        <f t="shared" ca="1" si="0"/>
        <v>-0.11648119392684619</v>
      </c>
      <c r="C46" s="55">
        <f t="shared" ca="1" si="1"/>
        <v>-0.16174551837141504</v>
      </c>
      <c r="D46" s="50">
        <v>45</v>
      </c>
      <c r="E46" s="50" t="s">
        <v>1081</v>
      </c>
    </row>
    <row r="47" spans="1:5" x14ac:dyDescent="0.25">
      <c r="A47" s="54" t="str">
        <f ca="1">'Official End of Year'!A45</f>
        <v>1990</v>
      </c>
      <c r="B47" s="55">
        <f t="shared" ca="1" si="0"/>
        <v>0.11028234210122156</v>
      </c>
      <c r="C47" s="55">
        <f t="shared" ca="1" si="1"/>
        <v>0.14239814084592606</v>
      </c>
      <c r="D47" s="50">
        <v>46</v>
      </c>
      <c r="E47" s="50" t="s">
        <v>1082</v>
      </c>
    </row>
    <row r="48" spans="1:5" x14ac:dyDescent="0.25">
      <c r="A48" s="54" t="str">
        <f ca="1">'Official End of Year'!A46</f>
        <v>1991</v>
      </c>
      <c r="B48" s="55">
        <f t="shared" ca="1" si="0"/>
        <v>7.3654146683192367E-2</v>
      </c>
      <c r="C48" s="55">
        <f t="shared" ca="1" si="1"/>
        <v>6.5807800481419099E-2</v>
      </c>
      <c r="D48" s="50">
        <v>47</v>
      </c>
      <c r="E48" s="50" t="s">
        <v>1083</v>
      </c>
    </row>
    <row r="49" spans="1:5" x14ac:dyDescent="0.25">
      <c r="A49" s="54" t="str">
        <f ca="1">'Official End of Year'!A47</f>
        <v>1992</v>
      </c>
      <c r="B49" s="55">
        <f t="shared" ca="1" si="0"/>
        <v>7.5023999332192837E-2</v>
      </c>
      <c r="C49" s="55">
        <f t="shared" ca="1" si="1"/>
        <v>4.321808356430612E-2</v>
      </c>
      <c r="D49" s="50">
        <v>48</v>
      </c>
      <c r="E49" s="50" t="s">
        <v>1084</v>
      </c>
    </row>
    <row r="50" spans="1:5" x14ac:dyDescent="0.25">
      <c r="A50" s="54" t="str">
        <f ca="1">'Official End of Year'!A48</f>
        <v>1993</v>
      </c>
      <c r="B50" s="55">
        <f t="shared" ca="1" si="0"/>
        <v>0.15189483865294973</v>
      </c>
      <c r="C50" s="55">
        <f t="shared" ca="1" si="1"/>
        <v>0.18824299134415878</v>
      </c>
      <c r="D50" s="50">
        <v>49</v>
      </c>
      <c r="E50" s="50" t="s">
        <v>904</v>
      </c>
    </row>
    <row r="51" spans="1:5" x14ac:dyDescent="0.25">
      <c r="A51" s="54" t="str">
        <f ca="1">'Official End of Year'!A49</f>
        <v>1994</v>
      </c>
      <c r="B51" s="55">
        <f t="shared" ca="1" si="0"/>
        <v>4.2808402382339406E-2</v>
      </c>
      <c r="C51" s="55">
        <f t="shared" ca="1" si="1"/>
        <v>5.6436716988907731E-2</v>
      </c>
      <c r="D51" s="50">
        <v>50</v>
      </c>
      <c r="E51" s="50" t="s">
        <v>1086</v>
      </c>
    </row>
    <row r="52" spans="1:5" x14ac:dyDescent="0.25">
      <c r="A52" s="54" t="str">
        <f ca="1">'Official End of Year'!A50</f>
        <v>1995</v>
      </c>
      <c r="B52" s="55">
        <f t="shared" ca="1" si="0"/>
        <v>-0.10924824229313135</v>
      </c>
      <c r="C52" s="55">
        <f t="shared" ca="1" si="1"/>
        <v>-0.10545553255699225</v>
      </c>
      <c r="D52" s="50">
        <v>51</v>
      </c>
      <c r="E52" s="50" t="s">
        <v>1087</v>
      </c>
    </row>
    <row r="53" spans="1:5" x14ac:dyDescent="0.25">
      <c r="A53" s="54" t="str">
        <f ca="1">'Official End of Year'!A51</f>
        <v>1996</v>
      </c>
      <c r="B53" s="55">
        <f t="shared" ca="1" si="0"/>
        <v>7.356666666666678E-2</v>
      </c>
      <c r="C53" s="55">
        <f t="shared" ca="1" si="1"/>
        <v>7.2317791333347703E-2</v>
      </c>
      <c r="D53" s="50">
        <v>52</v>
      </c>
      <c r="E53" s="50" t="s">
        <v>1088</v>
      </c>
    </row>
    <row r="54" spans="1:5" x14ac:dyDescent="0.25">
      <c r="A54" s="54" t="str">
        <f ca="1">'Official End of Year'!A52</f>
        <v>1997</v>
      </c>
      <c r="B54" s="55">
        <f t="shared" ca="1" si="0"/>
        <v>-2.8432972358206188E-2</v>
      </c>
      <c r="C54" s="55">
        <f t="shared" ca="1" si="1"/>
        <v>-4.4978102256310604E-2</v>
      </c>
      <c r="D54" s="50">
        <v>53</v>
      </c>
      <c r="E54" s="50" t="s">
        <v>1089</v>
      </c>
    </row>
    <row r="55" spans="1:5" x14ac:dyDescent="0.25">
      <c r="A55" s="54" t="str">
        <f ca="1">'Official End of Year'!A53</f>
        <v>1998</v>
      </c>
      <c r="B55" s="55">
        <f t="shared" ca="1" si="0"/>
        <v>0.26731473941368078</v>
      </c>
      <c r="C55" s="55">
        <f t="shared" ca="1" si="1"/>
        <v>0.23474241610718805</v>
      </c>
      <c r="D55" s="50">
        <v>54</v>
      </c>
      <c r="E55" s="50" t="s">
        <v>1090</v>
      </c>
    </row>
    <row r="56" spans="1:5" x14ac:dyDescent="0.25">
      <c r="A56" s="54" t="str">
        <f ca="1">'Official End of Year'!A54</f>
        <v/>
      </c>
      <c r="B56" s="55">
        <f t="shared" ca="1" si="0"/>
        <v>6.8846836571593961E-2</v>
      </c>
      <c r="C56" s="55">
        <f t="shared" ca="1" si="1"/>
        <v>0.10625790315331196</v>
      </c>
      <c r="D56" s="50">
        <v>55</v>
      </c>
      <c r="E56" s="50" t="s">
        <v>1091</v>
      </c>
    </row>
    <row r="57" spans="1:5" x14ac:dyDescent="0.25">
      <c r="A57" s="54">
        <v>1999</v>
      </c>
      <c r="B57" s="55">
        <f t="shared" ca="1" si="0"/>
        <v>-1</v>
      </c>
      <c r="C57" s="55">
        <f t="shared" ref="C57" ca="1" si="2">INDIRECT("'Official Inflation'!"&amp;ADDRESS(ROW(A54),$B$2+1))</f>
        <v>-1</v>
      </c>
      <c r="D57" s="50">
        <v>56</v>
      </c>
      <c r="E57" s="50" t="s">
        <v>1092</v>
      </c>
    </row>
    <row r="58" spans="1:5" x14ac:dyDescent="0.25">
      <c r="D58" s="50">
        <v>57</v>
      </c>
      <c r="E58" s="50" t="s">
        <v>1093</v>
      </c>
    </row>
    <row r="59" spans="1:5" x14ac:dyDescent="0.25">
      <c r="D59" s="50">
        <v>58</v>
      </c>
      <c r="E59" s="50" t="s">
        <v>1094</v>
      </c>
    </row>
    <row r="60" spans="1:5" x14ac:dyDescent="0.25">
      <c r="D60" s="50">
        <v>59</v>
      </c>
      <c r="E60" s="50" t="s">
        <v>1095</v>
      </c>
    </row>
    <row r="61" spans="1:5" x14ac:dyDescent="0.25">
      <c r="D61" s="50">
        <v>60</v>
      </c>
      <c r="E61" s="50" t="s">
        <v>1096</v>
      </c>
    </row>
    <row r="62" spans="1:5" x14ac:dyDescent="0.25">
      <c r="D62" s="50">
        <v>61</v>
      </c>
      <c r="E62" s="50" t="s">
        <v>1097</v>
      </c>
    </row>
    <row r="63" spans="1:5" x14ac:dyDescent="0.25">
      <c r="D63" s="50">
        <v>62</v>
      </c>
      <c r="E63" s="50" t="s">
        <v>1098</v>
      </c>
    </row>
    <row r="64" spans="1:5" x14ac:dyDescent="0.25">
      <c r="D64" s="50">
        <v>63</v>
      </c>
      <c r="E64" s="50" t="s">
        <v>1099</v>
      </c>
    </row>
    <row r="65" spans="4:5" x14ac:dyDescent="0.25">
      <c r="D65" s="50">
        <v>64</v>
      </c>
      <c r="E65" s="50" t="s">
        <v>1100</v>
      </c>
    </row>
    <row r="66" spans="4:5" x14ac:dyDescent="0.25">
      <c r="D66" s="50">
        <v>65</v>
      </c>
      <c r="E66" s="50" t="s">
        <v>1101</v>
      </c>
    </row>
    <row r="67" spans="4:5" x14ac:dyDescent="0.25">
      <c r="D67" s="50">
        <v>66</v>
      </c>
      <c r="E67" s="50" t="s">
        <v>1102</v>
      </c>
    </row>
    <row r="68" spans="4:5" x14ac:dyDescent="0.25">
      <c r="D68" s="50">
        <v>67</v>
      </c>
      <c r="E68" s="50" t="s">
        <v>1103</v>
      </c>
    </row>
    <row r="69" spans="4:5" x14ac:dyDescent="0.25">
      <c r="D69" s="50">
        <v>68</v>
      </c>
      <c r="E69" s="50" t="s">
        <v>1104</v>
      </c>
    </row>
    <row r="70" spans="4:5" x14ac:dyDescent="0.25">
      <c r="D70" s="50">
        <v>69</v>
      </c>
      <c r="E70" s="50" t="s">
        <v>1105</v>
      </c>
    </row>
    <row r="71" spans="4:5" x14ac:dyDescent="0.25">
      <c r="D71" s="50">
        <v>70</v>
      </c>
      <c r="E71" s="50" t="s">
        <v>1106</v>
      </c>
    </row>
    <row r="72" spans="4:5" x14ac:dyDescent="0.25">
      <c r="D72" s="50">
        <v>71</v>
      </c>
      <c r="E72" s="50" t="s">
        <v>1107</v>
      </c>
    </row>
    <row r="73" spans="4:5" x14ac:dyDescent="0.25">
      <c r="D73" s="50">
        <v>72</v>
      </c>
      <c r="E73" s="50" t="s">
        <v>1108</v>
      </c>
    </row>
    <row r="74" spans="4:5" x14ac:dyDescent="0.25">
      <c r="D74" s="50">
        <v>73</v>
      </c>
      <c r="E74" s="50" t="s">
        <v>1109</v>
      </c>
    </row>
    <row r="75" spans="4:5" x14ac:dyDescent="0.25">
      <c r="D75" s="50">
        <v>74</v>
      </c>
      <c r="E75" s="50" t="s">
        <v>1110</v>
      </c>
    </row>
    <row r="76" spans="4:5" x14ac:dyDescent="0.25">
      <c r="D76" s="50">
        <v>75</v>
      </c>
      <c r="E76" s="50" t="s">
        <v>1111</v>
      </c>
    </row>
    <row r="77" spans="4:5" x14ac:dyDescent="0.25">
      <c r="D77" s="50">
        <v>76</v>
      </c>
      <c r="E77" s="50" t="s">
        <v>1112</v>
      </c>
    </row>
    <row r="78" spans="4:5" x14ac:dyDescent="0.25">
      <c r="D78" s="50">
        <v>77</v>
      </c>
      <c r="E78" s="50" t="s">
        <v>1113</v>
      </c>
    </row>
    <row r="79" spans="4:5" x14ac:dyDescent="0.25">
      <c r="D79" s="50">
        <v>78</v>
      </c>
      <c r="E79" s="50" t="s">
        <v>1114</v>
      </c>
    </row>
    <row r="80" spans="4:5" x14ac:dyDescent="0.25">
      <c r="D80" s="50">
        <v>79</v>
      </c>
      <c r="E80" s="50" t="s">
        <v>1115</v>
      </c>
    </row>
    <row r="81" spans="4:5" x14ac:dyDescent="0.25">
      <c r="D81" s="50">
        <v>80</v>
      </c>
      <c r="E81" s="50" t="s">
        <v>1116</v>
      </c>
    </row>
    <row r="82" spans="4:5" x14ac:dyDescent="0.25">
      <c r="D82" s="50">
        <v>81</v>
      </c>
      <c r="E82" s="50" t="s">
        <v>1117</v>
      </c>
    </row>
    <row r="83" spans="4:5" x14ac:dyDescent="0.25">
      <c r="D83" s="50">
        <v>82</v>
      </c>
      <c r="E83" s="50" t="s">
        <v>1118</v>
      </c>
    </row>
    <row r="84" spans="4:5" x14ac:dyDescent="0.25">
      <c r="D84" s="50">
        <v>83</v>
      </c>
      <c r="E84" s="50" t="s">
        <v>995</v>
      </c>
    </row>
    <row r="85" spans="4:5" x14ac:dyDescent="0.25">
      <c r="D85" s="50">
        <v>84</v>
      </c>
      <c r="E85" s="50" t="s">
        <v>1120</v>
      </c>
    </row>
    <row r="86" spans="4:5" x14ac:dyDescent="0.25">
      <c r="D86" s="50">
        <v>85</v>
      </c>
      <c r="E86" s="50" t="s">
        <v>1121</v>
      </c>
    </row>
    <row r="87" spans="4:5" x14ac:dyDescent="0.25">
      <c r="D87" s="50">
        <v>86</v>
      </c>
      <c r="E87" s="50" t="s">
        <v>1122</v>
      </c>
    </row>
    <row r="88" spans="4:5" x14ac:dyDescent="0.25">
      <c r="D88" s="50">
        <v>87</v>
      </c>
      <c r="E88" s="50" t="s">
        <v>1123</v>
      </c>
    </row>
    <row r="89" spans="4:5" x14ac:dyDescent="0.25">
      <c r="D89" s="50">
        <v>88</v>
      </c>
      <c r="E89" s="50" t="s">
        <v>1124</v>
      </c>
    </row>
    <row r="90" spans="4:5" x14ac:dyDescent="0.25">
      <c r="D90" s="50">
        <v>89</v>
      </c>
      <c r="E90" s="50" t="s">
        <v>1125</v>
      </c>
    </row>
    <row r="91" spans="4:5" x14ac:dyDescent="0.25">
      <c r="D91" s="50">
        <v>90</v>
      </c>
      <c r="E91" s="50" t="s">
        <v>1126</v>
      </c>
    </row>
    <row r="92" spans="4:5" x14ac:dyDescent="0.25">
      <c r="D92" s="50">
        <v>91</v>
      </c>
      <c r="E92" s="50" t="s">
        <v>1020</v>
      </c>
    </row>
    <row r="93" spans="4:5" x14ac:dyDescent="0.25">
      <c r="D93" s="50">
        <v>92</v>
      </c>
      <c r="E93" s="50" t="s">
        <v>1128</v>
      </c>
    </row>
    <row r="94" spans="4:5" x14ac:dyDescent="0.25">
      <c r="D94" s="50">
        <v>93</v>
      </c>
      <c r="E94" s="50" t="s">
        <v>1129</v>
      </c>
    </row>
    <row r="95" spans="4:5" x14ac:dyDescent="0.25">
      <c r="D95" s="50">
        <v>94</v>
      </c>
      <c r="E95" s="50" t="s">
        <v>787</v>
      </c>
    </row>
    <row r="96" spans="4:5" x14ac:dyDescent="0.25">
      <c r="D96" s="50">
        <v>95</v>
      </c>
      <c r="E96" s="50" t="s">
        <v>1131</v>
      </c>
    </row>
    <row r="97" spans="4:5" x14ac:dyDescent="0.25">
      <c r="D97" s="50">
        <v>96</v>
      </c>
      <c r="E97" s="50" t="s">
        <v>1132</v>
      </c>
    </row>
    <row r="98" spans="4:5" x14ac:dyDescent="0.25">
      <c r="D98" s="50">
        <v>97</v>
      </c>
      <c r="E98" s="50" t="s">
        <v>1133</v>
      </c>
    </row>
    <row r="99" spans="4:5" x14ac:dyDescent="0.25">
      <c r="D99" s="50">
        <v>98</v>
      </c>
      <c r="E99" s="50" t="s">
        <v>1134</v>
      </c>
    </row>
    <row r="100" spans="4:5" x14ac:dyDescent="0.25">
      <c r="D100" s="50">
        <v>99</v>
      </c>
      <c r="E100" s="50" t="s">
        <v>1135</v>
      </c>
    </row>
    <row r="101" spans="4:5" x14ac:dyDescent="0.25">
      <c r="D101" s="50">
        <v>100</v>
      </c>
      <c r="E101" s="50" t="s">
        <v>1136</v>
      </c>
    </row>
    <row r="102" spans="4:5" x14ac:dyDescent="0.25">
      <c r="D102" s="50">
        <v>101</v>
      </c>
      <c r="E102" s="50" t="s">
        <v>1137</v>
      </c>
    </row>
    <row r="103" spans="4:5" x14ac:dyDescent="0.25">
      <c r="D103" s="50">
        <v>102</v>
      </c>
      <c r="E103" s="50" t="s">
        <v>1138</v>
      </c>
    </row>
    <row r="104" spans="4:5" x14ac:dyDescent="0.25">
      <c r="D104" s="50">
        <v>103</v>
      </c>
      <c r="E104" s="50" t="s">
        <v>1139</v>
      </c>
    </row>
    <row r="105" spans="4:5" x14ac:dyDescent="0.25">
      <c r="D105" s="50">
        <v>104</v>
      </c>
      <c r="E105" s="50" t="s">
        <v>1140</v>
      </c>
    </row>
    <row r="106" spans="4:5" x14ac:dyDescent="0.25">
      <c r="D106" s="50">
        <v>105</v>
      </c>
      <c r="E106" s="50" t="s">
        <v>1141</v>
      </c>
    </row>
    <row r="107" spans="4:5" x14ac:dyDescent="0.25">
      <c r="D107" s="50">
        <v>106</v>
      </c>
      <c r="E107" s="50" t="s">
        <v>1142</v>
      </c>
    </row>
    <row r="108" spans="4:5" x14ac:dyDescent="0.25">
      <c r="D108" s="50">
        <v>107</v>
      </c>
      <c r="E108" s="50" t="s">
        <v>1143</v>
      </c>
    </row>
    <row r="109" spans="4:5" x14ac:dyDescent="0.25">
      <c r="D109" s="50">
        <v>108</v>
      </c>
      <c r="E109" s="50" t="s">
        <v>1144</v>
      </c>
    </row>
    <row r="110" spans="4:5" x14ac:dyDescent="0.25">
      <c r="D110" s="50">
        <v>109</v>
      </c>
      <c r="E110" s="50" t="s">
        <v>1145</v>
      </c>
    </row>
    <row r="111" spans="4:5" x14ac:dyDescent="0.25">
      <c r="D111" s="50">
        <v>110</v>
      </c>
      <c r="E111" s="50" t="s">
        <v>1146</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249977111117893"/>
  </sheetPr>
  <dimension ref="A1:D112"/>
  <sheetViews>
    <sheetView tabSelected="1" zoomScale="80" zoomScaleNormal="80" zoomScalePageLayoutView="80" workbookViewId="0">
      <pane ySplit="2" topLeftCell="A3" activePane="bottomLeft" state="frozen"/>
      <selection pane="bottomLeft" activeCell="E3" sqref="E3"/>
    </sheetView>
  </sheetViews>
  <sheetFormatPr defaultColWidth="11" defaultRowHeight="15.75" x14ac:dyDescent="0.25"/>
  <cols>
    <col min="1" max="1" width="20.375" style="59" bestFit="1" customWidth="1"/>
    <col min="2" max="2" width="11" style="25"/>
  </cols>
  <sheetData>
    <row r="1" spans="1:4" ht="21" x14ac:dyDescent="0.35">
      <c r="A1" s="67" t="s">
        <v>1180</v>
      </c>
    </row>
    <row r="2" spans="1:4" x14ac:dyDescent="0.25">
      <c r="A2" s="58" t="s">
        <v>786</v>
      </c>
      <c r="B2" s="60" t="s">
        <v>1163</v>
      </c>
      <c r="C2" s="58" t="s">
        <v>1165</v>
      </c>
      <c r="D2" s="58" t="s">
        <v>1164</v>
      </c>
    </row>
    <row r="3" spans="1:4" x14ac:dyDescent="0.25">
      <c r="A3" s="59" t="s">
        <v>1037</v>
      </c>
      <c r="B3" s="25">
        <v>0.60127850667307969</v>
      </c>
      <c r="C3" s="61">
        <f>RANK(B3,$B$3:$B$112,0)</f>
        <v>27</v>
      </c>
      <c r="D3" s="59">
        <v>-1.168828</v>
      </c>
    </row>
    <row r="4" spans="1:4" x14ac:dyDescent="0.25">
      <c r="A4" s="59" t="s">
        <v>1038</v>
      </c>
      <c r="B4" s="25">
        <v>0.99235936098428879</v>
      </c>
      <c r="C4" s="61">
        <f t="shared" ref="C4:C67" si="0">RANK(B4,$B$3:$B$112,0)</f>
        <v>1</v>
      </c>
      <c r="D4" s="59">
        <v>1.911521</v>
      </c>
    </row>
    <row r="5" spans="1:4" x14ac:dyDescent="0.25">
      <c r="A5" s="59" t="s">
        <v>1039</v>
      </c>
      <c r="B5" s="25">
        <v>0.70086548791058312</v>
      </c>
      <c r="C5" s="61">
        <f t="shared" si="0"/>
        <v>18</v>
      </c>
      <c r="D5" s="59">
        <v>1.647777</v>
      </c>
    </row>
    <row r="6" spans="1:4" x14ac:dyDescent="0.25">
      <c r="A6" s="59" t="s">
        <v>1040</v>
      </c>
      <c r="B6" s="25">
        <v>7.5985090986061654E-2</v>
      </c>
      <c r="C6" s="61">
        <f t="shared" si="0"/>
        <v>94</v>
      </c>
      <c r="D6" s="59">
        <v>2.439009</v>
      </c>
    </row>
    <row r="7" spans="1:4" x14ac:dyDescent="0.25">
      <c r="A7" s="59" t="s">
        <v>1041</v>
      </c>
      <c r="B7" s="25">
        <v>0.40706308254830892</v>
      </c>
      <c r="C7" s="61">
        <f t="shared" si="0"/>
        <v>56</v>
      </c>
      <c r="D7" s="59">
        <v>1.647777</v>
      </c>
    </row>
    <row r="8" spans="1:4" x14ac:dyDescent="0.25">
      <c r="A8" s="59" t="s">
        <v>1042</v>
      </c>
      <c r="B8" s="25">
        <v>0.67188240633857055</v>
      </c>
      <c r="C8" s="61">
        <f t="shared" si="0"/>
        <v>23</v>
      </c>
      <c r="D8" s="59">
        <v>-1.168828</v>
      </c>
    </row>
    <row r="9" spans="1:4" x14ac:dyDescent="0.25">
      <c r="A9" s="59" t="s">
        <v>1043</v>
      </c>
      <c r="B9" s="25">
        <v>0.97188732183328108</v>
      </c>
      <c r="C9" s="61">
        <f t="shared" si="0"/>
        <v>4</v>
      </c>
      <c r="D9" s="59">
        <v>1.3831469999999999</v>
      </c>
    </row>
    <row r="10" spans="1:4" x14ac:dyDescent="0.25">
      <c r="A10" s="59" t="s">
        <v>1044</v>
      </c>
      <c r="B10" s="25">
        <v>0.28090973979732231</v>
      </c>
      <c r="C10" s="61">
        <f t="shared" si="0"/>
        <v>73</v>
      </c>
      <c r="D10" s="59">
        <v>0.68888830000000001</v>
      </c>
    </row>
    <row r="11" spans="1:4" x14ac:dyDescent="0.25">
      <c r="A11" s="59" t="s">
        <v>1045</v>
      </c>
      <c r="B11" s="25">
        <v>0.88241992083844834</v>
      </c>
      <c r="C11" s="61">
        <f t="shared" si="0"/>
        <v>10</v>
      </c>
      <c r="D11" s="59">
        <v>-1.168828</v>
      </c>
    </row>
    <row r="12" spans="1:4" x14ac:dyDescent="0.25">
      <c r="A12" s="59" t="s">
        <v>1046</v>
      </c>
      <c r="B12" s="25">
        <v>0.33516292174433404</v>
      </c>
      <c r="C12" s="61">
        <f t="shared" si="0"/>
        <v>64</v>
      </c>
      <c r="D12" s="59">
        <v>-1.168828</v>
      </c>
    </row>
    <row r="13" spans="1:4" x14ac:dyDescent="0.25">
      <c r="A13" s="59" t="s">
        <v>1047</v>
      </c>
      <c r="B13" s="25">
        <v>0.47499883249033303</v>
      </c>
      <c r="C13" s="61">
        <f t="shared" si="0"/>
        <v>42</v>
      </c>
      <c r="D13" s="59">
        <v>2.439009</v>
      </c>
    </row>
    <row r="14" spans="1:4" x14ac:dyDescent="0.25">
      <c r="A14" s="59" t="s">
        <v>1048</v>
      </c>
      <c r="B14" s="25">
        <v>0.65069960866951848</v>
      </c>
      <c r="C14" s="61">
        <f t="shared" si="0"/>
        <v>25</v>
      </c>
      <c r="D14" s="59">
        <v>-1.863972</v>
      </c>
    </row>
    <row r="15" spans="1:4" x14ac:dyDescent="0.25">
      <c r="A15" s="59" t="s">
        <v>881</v>
      </c>
      <c r="B15" s="25">
        <v>0.49890454266881379</v>
      </c>
      <c r="C15" s="61">
        <f t="shared" si="0"/>
        <v>41</v>
      </c>
      <c r="D15" s="59">
        <v>2.439009</v>
      </c>
    </row>
    <row r="16" spans="1:4" x14ac:dyDescent="0.25">
      <c r="A16" s="59" t="s">
        <v>1050</v>
      </c>
      <c r="B16" s="25">
        <v>0.12115116629633389</v>
      </c>
      <c r="C16" s="61">
        <f t="shared" si="0"/>
        <v>90</v>
      </c>
      <c r="D16" s="59">
        <v>-1.168828</v>
      </c>
    </row>
    <row r="17" spans="1:4" x14ac:dyDescent="0.25">
      <c r="A17" s="59" t="s">
        <v>1051</v>
      </c>
      <c r="B17" s="25">
        <v>0.28406076383689505</v>
      </c>
      <c r="C17" s="61">
        <f t="shared" si="0"/>
        <v>72</v>
      </c>
      <c r="D17" s="59">
        <v>-1.168828</v>
      </c>
    </row>
    <row r="18" spans="1:4" x14ac:dyDescent="0.25">
      <c r="A18" s="59" t="s">
        <v>1052</v>
      </c>
      <c r="B18" s="25">
        <v>0</v>
      </c>
      <c r="C18" s="61">
        <f t="shared" si="0"/>
        <v>98</v>
      </c>
      <c r="D18" s="59">
        <v>-0.905084</v>
      </c>
    </row>
    <row r="19" spans="1:4" x14ac:dyDescent="0.25">
      <c r="A19" s="59" t="s">
        <v>1053</v>
      </c>
      <c r="B19" s="25">
        <v>0.89395460104866142</v>
      </c>
      <c r="C19" s="61">
        <f t="shared" si="0"/>
        <v>8</v>
      </c>
      <c r="D19" s="59">
        <v>0.94201120000000005</v>
      </c>
    </row>
    <row r="20" spans="1:4" x14ac:dyDescent="0.25">
      <c r="A20" s="59" t="s">
        <v>1054</v>
      </c>
      <c r="B20" s="25">
        <v>0.18779510113790518</v>
      </c>
      <c r="C20" s="61">
        <f t="shared" si="0"/>
        <v>81</v>
      </c>
      <c r="D20" s="59">
        <v>-1.168828</v>
      </c>
    </row>
    <row r="21" spans="1:4" x14ac:dyDescent="0.25">
      <c r="A21" s="59" t="s">
        <v>1055</v>
      </c>
      <c r="B21" s="25">
        <v>0.3435781470934286</v>
      </c>
      <c r="C21" s="61">
        <f t="shared" si="0"/>
        <v>63</v>
      </c>
      <c r="D21" s="59">
        <v>2.439009</v>
      </c>
    </row>
    <row r="22" spans="1:4" x14ac:dyDescent="0.25">
      <c r="A22" s="59" t="s">
        <v>1056</v>
      </c>
      <c r="B22" s="25">
        <v>0.26324636833123183</v>
      </c>
      <c r="C22" s="61">
        <f t="shared" si="0"/>
        <v>74</v>
      </c>
      <c r="D22" s="59">
        <v>-1.336484</v>
      </c>
    </row>
    <row r="23" spans="1:4" x14ac:dyDescent="0.25">
      <c r="A23" s="59" t="s">
        <v>1057</v>
      </c>
      <c r="B23" s="25">
        <v>0.8580335212362179</v>
      </c>
      <c r="C23" s="61">
        <f t="shared" si="0"/>
        <v>12</v>
      </c>
      <c r="D23" s="59">
        <v>0.15077860000000001</v>
      </c>
    </row>
    <row r="24" spans="1:4" x14ac:dyDescent="0.25">
      <c r="A24" s="59" t="s">
        <v>1058</v>
      </c>
      <c r="B24" s="25">
        <v>0.22650260290176058</v>
      </c>
      <c r="C24" s="61">
        <f t="shared" si="0"/>
        <v>77</v>
      </c>
      <c r="D24" s="59">
        <v>1.216377</v>
      </c>
    </row>
    <row r="25" spans="1:4" x14ac:dyDescent="0.25">
      <c r="A25" s="59" t="s">
        <v>1059</v>
      </c>
      <c r="B25" s="25">
        <v>-3.1201881667202464E-2</v>
      </c>
      <c r="C25" s="61">
        <f t="shared" si="0"/>
        <v>103</v>
      </c>
      <c r="D25" s="59">
        <v>1.911521</v>
      </c>
    </row>
    <row r="26" spans="1:4" x14ac:dyDescent="0.25">
      <c r="A26" s="59" t="s">
        <v>1060</v>
      </c>
      <c r="B26" s="25">
        <v>9.9774319840729347E-2</v>
      </c>
      <c r="C26" s="61">
        <f t="shared" si="0"/>
        <v>92</v>
      </c>
      <c r="D26" s="59">
        <v>2.439009</v>
      </c>
    </row>
    <row r="27" spans="1:4" x14ac:dyDescent="0.25">
      <c r="A27" s="59" t="s">
        <v>1061</v>
      </c>
      <c r="B27" s="25">
        <v>0.70604776960419779</v>
      </c>
      <c r="C27" s="61">
        <f t="shared" si="0"/>
        <v>17</v>
      </c>
      <c r="D27" s="59">
        <v>2.439009</v>
      </c>
    </row>
    <row r="28" spans="1:4" x14ac:dyDescent="0.25">
      <c r="A28" s="59" t="s">
        <v>864</v>
      </c>
      <c r="B28" s="25">
        <v>0.74519307768855425</v>
      </c>
      <c r="C28" s="61">
        <f t="shared" si="0"/>
        <v>14</v>
      </c>
      <c r="D28" s="59">
        <v>2.439009</v>
      </c>
    </row>
    <row r="29" spans="1:4" x14ac:dyDescent="0.25">
      <c r="A29" s="59" t="s">
        <v>1063</v>
      </c>
      <c r="B29" s="25">
        <v>-3.3956519533952546E-2</v>
      </c>
      <c r="C29" s="61">
        <f t="shared" si="0"/>
        <v>104</v>
      </c>
      <c r="D29" s="59">
        <v>2.439009</v>
      </c>
    </row>
    <row r="30" spans="1:4" x14ac:dyDescent="0.25">
      <c r="A30" s="59" t="s">
        <v>1064</v>
      </c>
      <c r="B30" s="25">
        <v>-7.2810174035629491E-2</v>
      </c>
      <c r="C30" s="61">
        <f t="shared" si="0"/>
        <v>107</v>
      </c>
      <c r="D30" s="59">
        <v>-1.168828</v>
      </c>
    </row>
    <row r="31" spans="1:4" x14ac:dyDescent="0.25">
      <c r="A31" s="59" t="s">
        <v>1065</v>
      </c>
      <c r="B31" s="25">
        <v>0.42051330946921478</v>
      </c>
      <c r="C31" s="61">
        <f t="shared" si="0"/>
        <v>51</v>
      </c>
      <c r="D31" s="59">
        <v>0.85565829999999998</v>
      </c>
    </row>
    <row r="32" spans="1:4" x14ac:dyDescent="0.25">
      <c r="A32" s="59" t="s">
        <v>1066</v>
      </c>
      <c r="B32" s="25">
        <v>-9.2917620856148974E-3</v>
      </c>
      <c r="C32" s="61">
        <f t="shared" si="0"/>
        <v>101</v>
      </c>
      <c r="D32" s="59">
        <v>1.2057549999999999</v>
      </c>
    </row>
    <row r="33" spans="1:4" x14ac:dyDescent="0.25">
      <c r="A33" s="59" t="s">
        <v>1067</v>
      </c>
      <c r="B33" s="25">
        <v>6.569764472963445E-2</v>
      </c>
      <c r="C33" s="61">
        <f t="shared" si="0"/>
        <v>95</v>
      </c>
      <c r="D33" s="59">
        <v>-1.168828</v>
      </c>
    </row>
    <row r="34" spans="1:4" x14ac:dyDescent="0.25">
      <c r="A34" s="59" t="s">
        <v>1068</v>
      </c>
      <c r="B34" s="25">
        <v>0.22511312102024172</v>
      </c>
      <c r="C34" s="61">
        <f t="shared" si="0"/>
        <v>79</v>
      </c>
      <c r="D34" s="59">
        <v>1.911521</v>
      </c>
    </row>
    <row r="35" spans="1:4" x14ac:dyDescent="0.25">
      <c r="A35" s="59" t="s">
        <v>1069</v>
      </c>
      <c r="B35" s="25">
        <v>0.1383457016962166</v>
      </c>
      <c r="C35" s="61">
        <f t="shared" si="0"/>
        <v>85</v>
      </c>
      <c r="D35" s="59">
        <v>1.120288</v>
      </c>
    </row>
    <row r="36" spans="1:4" x14ac:dyDescent="0.25">
      <c r="A36" s="59" t="s">
        <v>1070</v>
      </c>
      <c r="B36" s="25">
        <v>0.44237280390167527</v>
      </c>
      <c r="C36" s="61">
        <f t="shared" si="0"/>
        <v>46</v>
      </c>
      <c r="D36" s="59">
        <v>-0.28062140000000002</v>
      </c>
    </row>
    <row r="37" spans="1:4" x14ac:dyDescent="0.25">
      <c r="A37" s="59" t="s">
        <v>1071</v>
      </c>
      <c r="B37" s="25">
        <v>0.55850495594542493</v>
      </c>
      <c r="C37" s="61">
        <f t="shared" si="0"/>
        <v>32</v>
      </c>
      <c r="D37" s="59">
        <v>1.120288</v>
      </c>
    </row>
    <row r="38" spans="1:4" x14ac:dyDescent="0.25">
      <c r="A38" s="59" t="s">
        <v>1072</v>
      </c>
      <c r="B38" s="25">
        <v>0.29785552498133355</v>
      </c>
      <c r="C38" s="61">
        <f t="shared" si="0"/>
        <v>69</v>
      </c>
      <c r="D38" s="59">
        <v>-1.168828</v>
      </c>
    </row>
    <row r="39" spans="1:4" x14ac:dyDescent="0.25">
      <c r="A39" s="59" t="s">
        <v>1073</v>
      </c>
      <c r="B39" s="25">
        <v>0.67503551658238636</v>
      </c>
      <c r="C39" s="61">
        <f t="shared" si="0"/>
        <v>22</v>
      </c>
      <c r="D39" s="59">
        <v>0.95263240000000005</v>
      </c>
    </row>
    <row r="40" spans="1:4" x14ac:dyDescent="0.25">
      <c r="A40" s="59" t="s">
        <v>886</v>
      </c>
      <c r="B40" s="25">
        <v>-1.6817820483707106E-2</v>
      </c>
      <c r="C40" s="61">
        <f t="shared" si="0"/>
        <v>102</v>
      </c>
      <c r="D40" s="59">
        <v>-1.863972</v>
      </c>
    </row>
    <row r="41" spans="1:4" x14ac:dyDescent="0.25">
      <c r="A41" s="59" t="s">
        <v>1075</v>
      </c>
      <c r="B41" s="25">
        <v>7.9727998271915974E-3</v>
      </c>
      <c r="C41" s="61">
        <f t="shared" si="0"/>
        <v>97</v>
      </c>
      <c r="D41">
        <v>-1.168828</v>
      </c>
    </row>
    <row r="42" spans="1:4" x14ac:dyDescent="0.25">
      <c r="A42" s="59" t="s">
        <v>1076</v>
      </c>
      <c r="B42" s="25">
        <v>0.53085826503098044</v>
      </c>
      <c r="C42" s="61">
        <f t="shared" si="0"/>
        <v>36</v>
      </c>
      <c r="D42" s="59">
        <v>2.439009</v>
      </c>
    </row>
    <row r="43" spans="1:4" x14ac:dyDescent="0.25">
      <c r="A43" s="59" t="s">
        <v>1077</v>
      </c>
      <c r="B43" s="25">
        <v>0.87234810425247333</v>
      </c>
      <c r="C43" s="61">
        <f t="shared" si="0"/>
        <v>11</v>
      </c>
      <c r="D43" s="59">
        <v>-0.905084</v>
      </c>
    </row>
    <row r="44" spans="1:4" x14ac:dyDescent="0.25">
      <c r="A44" s="59" t="s">
        <v>1078</v>
      </c>
      <c r="B44" s="25">
        <v>0.4708190187159757</v>
      </c>
      <c r="C44" s="61">
        <f t="shared" si="0"/>
        <v>44</v>
      </c>
      <c r="D44" s="59">
        <v>2.439009</v>
      </c>
    </row>
    <row r="45" spans="1:4" x14ac:dyDescent="0.25">
      <c r="A45" s="59" t="s">
        <v>1079</v>
      </c>
      <c r="B45" s="25">
        <v>0.74195126919838916</v>
      </c>
      <c r="C45" s="61">
        <f t="shared" si="0"/>
        <v>15</v>
      </c>
      <c r="D45" s="59">
        <v>1.911521</v>
      </c>
    </row>
    <row r="46" spans="1:4" x14ac:dyDescent="0.25">
      <c r="A46" s="59" t="s">
        <v>1080</v>
      </c>
      <c r="B46" s="25">
        <v>0.4093213870378235</v>
      </c>
      <c r="C46" s="61">
        <f t="shared" si="0"/>
        <v>55</v>
      </c>
      <c r="D46" s="59">
        <v>2.175265</v>
      </c>
    </row>
    <row r="47" spans="1:4" x14ac:dyDescent="0.25">
      <c r="A47" s="59" t="s">
        <v>1081</v>
      </c>
      <c r="B47" s="25">
        <v>0.1984952449416236</v>
      </c>
      <c r="C47" s="61">
        <f t="shared" si="0"/>
        <v>80</v>
      </c>
      <c r="D47" s="59">
        <v>1.647777</v>
      </c>
    </row>
    <row r="48" spans="1:4" x14ac:dyDescent="0.25">
      <c r="A48" s="59" t="s">
        <v>1082</v>
      </c>
      <c r="B48" s="25">
        <v>0.36588185701604836</v>
      </c>
      <c r="C48" s="61">
        <f t="shared" si="0"/>
        <v>61</v>
      </c>
      <c r="D48" s="59">
        <v>1.120288</v>
      </c>
    </row>
    <row r="49" spans="1:4" x14ac:dyDescent="0.25">
      <c r="A49" s="59" t="s">
        <v>1083</v>
      </c>
      <c r="B49" s="25">
        <v>0</v>
      </c>
      <c r="C49" s="61">
        <f t="shared" si="0"/>
        <v>98</v>
      </c>
      <c r="D49" s="59">
        <v>-1.168828</v>
      </c>
    </row>
    <row r="50" spans="1:4" x14ac:dyDescent="0.25">
      <c r="A50" s="59" t="s">
        <v>1084</v>
      </c>
      <c r="B50" s="25">
        <v>4.4228471491456464E-2</v>
      </c>
      <c r="C50" s="61">
        <f t="shared" si="0"/>
        <v>96</v>
      </c>
      <c r="D50" s="59">
        <v>1.647777</v>
      </c>
    </row>
    <row r="51" spans="1:4" x14ac:dyDescent="0.25">
      <c r="A51" s="59" t="s">
        <v>904</v>
      </c>
      <c r="B51" s="25">
        <v>0.30309251715420243</v>
      </c>
      <c r="C51" s="61">
        <f t="shared" si="0"/>
        <v>67</v>
      </c>
      <c r="D51" s="59">
        <v>-0.80810979999999999</v>
      </c>
    </row>
    <row r="52" spans="1:4" x14ac:dyDescent="0.25">
      <c r="A52" s="59" t="s">
        <v>1086</v>
      </c>
      <c r="B52" s="25">
        <v>0.98017989383246806</v>
      </c>
      <c r="C52" s="61">
        <f t="shared" si="0"/>
        <v>2</v>
      </c>
      <c r="D52" s="59">
        <v>1.911521</v>
      </c>
    </row>
    <row r="53" spans="1:4" x14ac:dyDescent="0.25">
      <c r="A53" s="59" t="s">
        <v>1087</v>
      </c>
      <c r="B53" s="25">
        <v>0.58449211080816332</v>
      </c>
      <c r="C53" s="61">
        <f t="shared" si="0"/>
        <v>30</v>
      </c>
      <c r="D53" s="59">
        <v>-1.168828</v>
      </c>
    </row>
    <row r="54" spans="1:4" x14ac:dyDescent="0.25">
      <c r="A54" s="59" t="s">
        <v>1088</v>
      </c>
      <c r="B54" s="25">
        <v>-5.2890924454209801E-2</v>
      </c>
      <c r="C54" s="61">
        <f t="shared" si="0"/>
        <v>105</v>
      </c>
      <c r="D54" s="59">
        <v>0.67826699999999995</v>
      </c>
    </row>
    <row r="55" spans="1:4" x14ac:dyDescent="0.25">
      <c r="A55" s="59" t="s">
        <v>1089</v>
      </c>
      <c r="B55" s="25">
        <v>0.1257784559980433</v>
      </c>
      <c r="C55" s="61">
        <f t="shared" si="0"/>
        <v>88</v>
      </c>
      <c r="D55" s="59">
        <v>-1.168828</v>
      </c>
    </row>
    <row r="56" spans="1:4" x14ac:dyDescent="0.25">
      <c r="A56" s="59" t="s">
        <v>1090</v>
      </c>
      <c r="B56" s="25">
        <v>0.62961423849735754</v>
      </c>
      <c r="C56" s="61">
        <f t="shared" si="0"/>
        <v>26</v>
      </c>
      <c r="D56" s="59">
        <v>-0.1129656</v>
      </c>
    </row>
    <row r="57" spans="1:4" x14ac:dyDescent="0.25">
      <c r="A57" s="59" t="s">
        <v>1091</v>
      </c>
      <c r="B57" s="25">
        <v>0.88484481900067535</v>
      </c>
      <c r="C57" s="61">
        <f t="shared" si="0"/>
        <v>9</v>
      </c>
      <c r="D57" s="59">
        <v>-1.168828</v>
      </c>
    </row>
    <row r="58" spans="1:4" x14ac:dyDescent="0.25">
      <c r="A58" s="59" t="s">
        <v>1092</v>
      </c>
      <c r="B58" s="25">
        <v>0.52863554992880757</v>
      </c>
      <c r="C58" s="61">
        <f t="shared" si="0"/>
        <v>37</v>
      </c>
      <c r="D58" s="59">
        <v>0.41452280000000002</v>
      </c>
    </row>
    <row r="59" spans="1:4" x14ac:dyDescent="0.25">
      <c r="A59" s="59" t="s">
        <v>1093</v>
      </c>
      <c r="B59" s="25">
        <v>0.32482994568810469</v>
      </c>
      <c r="C59" s="61">
        <f t="shared" si="0"/>
        <v>66</v>
      </c>
      <c r="D59" s="59">
        <v>-1.168828</v>
      </c>
    </row>
    <row r="60" spans="1:4" x14ac:dyDescent="0.25">
      <c r="A60" s="59" t="s">
        <v>1094</v>
      </c>
      <c r="B60" s="25">
        <v>0.12350139577378266</v>
      </c>
      <c r="C60" s="61">
        <f t="shared" si="0"/>
        <v>89</v>
      </c>
      <c r="D60" s="59">
        <v>-1.168828</v>
      </c>
    </row>
    <row r="61" spans="1:4" x14ac:dyDescent="0.25">
      <c r="A61" s="59" t="s">
        <v>1095</v>
      </c>
      <c r="B61" s="25">
        <v>0.53810565253393072</v>
      </c>
      <c r="C61" s="61">
        <f t="shared" si="0"/>
        <v>35</v>
      </c>
      <c r="D61" s="59">
        <v>1.911521</v>
      </c>
    </row>
    <row r="62" spans="1:4" x14ac:dyDescent="0.25">
      <c r="A62" s="59" t="s">
        <v>1096</v>
      </c>
      <c r="B62" s="25">
        <v>0.848992068327313</v>
      </c>
      <c r="C62" s="61">
        <f t="shared" si="0"/>
        <v>13</v>
      </c>
      <c r="D62" s="59">
        <v>1.120288</v>
      </c>
    </row>
    <row r="63" spans="1:4" x14ac:dyDescent="0.25">
      <c r="A63" s="59" t="s">
        <v>1097</v>
      </c>
      <c r="B63" s="25">
        <v>0.4189455947799326</v>
      </c>
      <c r="C63" s="61">
        <f t="shared" si="0"/>
        <v>52</v>
      </c>
      <c r="D63" s="59">
        <v>-1.168828</v>
      </c>
    </row>
    <row r="64" spans="1:4" x14ac:dyDescent="0.25">
      <c r="A64" s="59" t="s">
        <v>1098</v>
      </c>
      <c r="B64" s="25">
        <v>-0.33802025147174042</v>
      </c>
      <c r="C64" s="61">
        <f t="shared" si="0"/>
        <v>110</v>
      </c>
      <c r="D64" s="59">
        <v>-1.863972</v>
      </c>
    </row>
    <row r="65" spans="1:4" x14ac:dyDescent="0.25">
      <c r="A65" s="59" t="s">
        <v>1099</v>
      </c>
      <c r="B65" s="25">
        <v>0.38558903516755949</v>
      </c>
      <c r="C65" s="61">
        <f t="shared" si="0"/>
        <v>57</v>
      </c>
      <c r="D65" s="59">
        <v>-1.168828</v>
      </c>
    </row>
    <row r="66" spans="1:4" x14ac:dyDescent="0.25">
      <c r="A66" s="59" t="s">
        <v>1100</v>
      </c>
      <c r="B66" s="25">
        <v>0.13143788617990948</v>
      </c>
      <c r="C66" s="61">
        <f t="shared" si="0"/>
        <v>87</v>
      </c>
      <c r="D66" s="59">
        <v>2.439009</v>
      </c>
    </row>
    <row r="67" spans="1:4" x14ac:dyDescent="0.25">
      <c r="A67" s="59" t="s">
        <v>1101</v>
      </c>
      <c r="B67" s="25">
        <v>0.59352364745654396</v>
      </c>
      <c r="C67" s="61">
        <f t="shared" si="0"/>
        <v>28</v>
      </c>
      <c r="D67" s="59">
        <v>2.439009</v>
      </c>
    </row>
    <row r="68" spans="1:4" x14ac:dyDescent="0.25">
      <c r="A68" s="59" t="s">
        <v>1102</v>
      </c>
      <c r="B68" s="25">
        <v>0.91404199890776761</v>
      </c>
      <c r="C68" s="61">
        <f t="shared" ref="C68:C112" si="1">RANK(B68,$B$3:$B$112,0)</f>
        <v>7</v>
      </c>
      <c r="D68" s="59">
        <v>1.911521</v>
      </c>
    </row>
    <row r="69" spans="1:4" x14ac:dyDescent="0.25">
      <c r="A69" s="59" t="s">
        <v>1103</v>
      </c>
      <c r="B69" s="25">
        <v>0.32548454437517343</v>
      </c>
      <c r="C69" s="61">
        <f t="shared" si="1"/>
        <v>65</v>
      </c>
      <c r="D69" s="59">
        <v>-0.64133980000000002</v>
      </c>
    </row>
    <row r="70" spans="1:4" x14ac:dyDescent="0.25">
      <c r="A70" s="59" t="s">
        <v>1104</v>
      </c>
      <c r="B70" s="25">
        <v>0.37723690020643152</v>
      </c>
      <c r="C70" s="61">
        <f t="shared" si="1"/>
        <v>58</v>
      </c>
      <c r="D70" s="59">
        <v>2.175265</v>
      </c>
    </row>
    <row r="71" spans="1:4" x14ac:dyDescent="0.25">
      <c r="A71" s="59" t="s">
        <v>1105</v>
      </c>
      <c r="B71" s="25">
        <v>-6.2867508191484761E-2</v>
      </c>
      <c r="C71" s="61">
        <f t="shared" si="1"/>
        <v>106</v>
      </c>
      <c r="D71" s="59">
        <v>-1.863972</v>
      </c>
    </row>
    <row r="72" spans="1:4" x14ac:dyDescent="0.25">
      <c r="A72" s="59" t="s">
        <v>1106</v>
      </c>
      <c r="B72" s="25">
        <v>0.41259975292933482</v>
      </c>
      <c r="C72" s="61">
        <f t="shared" si="1"/>
        <v>54</v>
      </c>
      <c r="D72" s="59">
        <v>0.85565829999999998</v>
      </c>
    </row>
    <row r="73" spans="1:4" x14ac:dyDescent="0.25">
      <c r="A73" s="59" t="s">
        <v>1107</v>
      </c>
      <c r="B73" s="25">
        <v>0.97854895913447293</v>
      </c>
      <c r="C73" s="61">
        <f t="shared" si="1"/>
        <v>3</v>
      </c>
      <c r="D73" s="59">
        <v>2.439009</v>
      </c>
    </row>
    <row r="74" spans="1:4" x14ac:dyDescent="0.25">
      <c r="A74" s="59" t="s">
        <v>1108</v>
      </c>
      <c r="B74" s="25">
        <v>0.37065068613986657</v>
      </c>
      <c r="C74" s="61">
        <f t="shared" si="1"/>
        <v>60</v>
      </c>
      <c r="D74" s="59">
        <v>6.4425700000000002E-2</v>
      </c>
    </row>
    <row r="75" spans="1:4" x14ac:dyDescent="0.25">
      <c r="A75" s="59" t="s">
        <v>1109</v>
      </c>
      <c r="B75" s="25">
        <v>0.51962695904517742</v>
      </c>
      <c r="C75" s="61">
        <f t="shared" si="1"/>
        <v>38</v>
      </c>
      <c r="D75" s="59">
        <v>2.439009</v>
      </c>
    </row>
    <row r="76" spans="1:4" x14ac:dyDescent="0.25">
      <c r="A76" s="59" t="s">
        <v>1110</v>
      </c>
      <c r="B76" s="25">
        <v>0.17335509319649745</v>
      </c>
      <c r="C76" s="61">
        <f t="shared" si="1"/>
        <v>83</v>
      </c>
      <c r="D76" s="59">
        <v>1.647777</v>
      </c>
    </row>
    <row r="77" spans="1:4" x14ac:dyDescent="0.25">
      <c r="A77" s="59" t="s">
        <v>1111</v>
      </c>
      <c r="B77" s="25">
        <v>0.11513120531166297</v>
      </c>
      <c r="C77" s="61">
        <f t="shared" si="1"/>
        <v>91</v>
      </c>
      <c r="D77" s="59">
        <v>1.3831469999999999</v>
      </c>
    </row>
    <row r="78" spans="1:4" x14ac:dyDescent="0.25">
      <c r="A78" s="59" t="s">
        <v>1112</v>
      </c>
      <c r="B78" s="25">
        <v>0.69925489395327867</v>
      </c>
      <c r="C78" s="61">
        <f t="shared" si="1"/>
        <v>19</v>
      </c>
      <c r="D78" s="59">
        <v>-1.168828</v>
      </c>
    </row>
    <row r="79" spans="1:4" x14ac:dyDescent="0.25">
      <c r="A79" s="59" t="s">
        <v>1113</v>
      </c>
      <c r="B79" s="25">
        <v>0.42762267909192225</v>
      </c>
      <c r="C79" s="61">
        <f t="shared" si="1"/>
        <v>48</v>
      </c>
      <c r="D79" s="59">
        <v>2.439009</v>
      </c>
    </row>
    <row r="80" spans="1:4" x14ac:dyDescent="0.25">
      <c r="A80" s="59" t="s">
        <v>1114</v>
      </c>
      <c r="B80" s="25">
        <v>0.67749710375586591</v>
      </c>
      <c r="C80" s="61">
        <f t="shared" si="1"/>
        <v>21</v>
      </c>
      <c r="D80" s="59">
        <v>6.4425700000000002E-2</v>
      </c>
    </row>
    <row r="81" spans="1:4" x14ac:dyDescent="0.25">
      <c r="A81" s="59" t="s">
        <v>1115</v>
      </c>
      <c r="B81" s="25">
        <v>0.54542060853141294</v>
      </c>
      <c r="C81" s="61">
        <f t="shared" si="1"/>
        <v>33</v>
      </c>
      <c r="D81" s="59">
        <v>-1.168828</v>
      </c>
    </row>
    <row r="82" spans="1:4" x14ac:dyDescent="0.25">
      <c r="A82" s="59" t="s">
        <v>1116</v>
      </c>
      <c r="B82" s="25">
        <v>0.25777059438931488</v>
      </c>
      <c r="C82" s="61">
        <f t="shared" si="1"/>
        <v>75</v>
      </c>
      <c r="D82" s="59">
        <v>-1.168828</v>
      </c>
    </row>
    <row r="83" spans="1:4" x14ac:dyDescent="0.25">
      <c r="A83" s="59" t="s">
        <v>1117</v>
      </c>
      <c r="B83" s="25">
        <v>0.58730782484003541</v>
      </c>
      <c r="C83" s="61">
        <f t="shared" si="1"/>
        <v>29</v>
      </c>
      <c r="D83" s="59">
        <v>2.439009</v>
      </c>
    </row>
    <row r="84" spans="1:4" x14ac:dyDescent="0.25">
      <c r="A84" s="59" t="s">
        <v>1118</v>
      </c>
      <c r="B84" s="25">
        <v>0.42552789980946953</v>
      </c>
      <c r="C84" s="61">
        <f t="shared" si="1"/>
        <v>49</v>
      </c>
      <c r="D84" s="59">
        <v>2.439009</v>
      </c>
    </row>
    <row r="85" spans="1:4" x14ac:dyDescent="0.25">
      <c r="A85" s="59" t="s">
        <v>995</v>
      </c>
      <c r="B85" s="25">
        <v>0.13715238161995022</v>
      </c>
      <c r="C85" s="61">
        <f t="shared" si="1"/>
        <v>86</v>
      </c>
      <c r="D85" s="59">
        <v>-1.863972</v>
      </c>
    </row>
    <row r="86" spans="1:4" x14ac:dyDescent="0.25">
      <c r="A86" s="59" t="s">
        <v>1120</v>
      </c>
      <c r="B86" s="25">
        <v>0.67155629363016711</v>
      </c>
      <c r="C86" s="61">
        <f t="shared" si="1"/>
        <v>24</v>
      </c>
      <c r="D86" s="59">
        <v>-1.168828</v>
      </c>
    </row>
    <row r="87" spans="1:4" x14ac:dyDescent="0.25">
      <c r="A87" s="59" t="s">
        <v>1121</v>
      </c>
      <c r="B87" s="25">
        <v>0.58087471566818294</v>
      </c>
      <c r="C87" s="61">
        <f t="shared" si="1"/>
        <v>31</v>
      </c>
      <c r="D87" s="59">
        <v>-0.1129656</v>
      </c>
    </row>
    <row r="88" spans="1:4" x14ac:dyDescent="0.25">
      <c r="A88" s="59" t="s">
        <v>1122</v>
      </c>
      <c r="B88" s="25">
        <v>0.1646039235595724</v>
      </c>
      <c r="C88" s="61">
        <f t="shared" si="1"/>
        <v>84</v>
      </c>
      <c r="D88" s="59">
        <v>-1.168828</v>
      </c>
    </row>
    <row r="89" spans="1:4" x14ac:dyDescent="0.25">
      <c r="A89" s="59" t="s">
        <v>1123</v>
      </c>
      <c r="B89" s="25">
        <v>0.72825601713122756</v>
      </c>
      <c r="C89" s="61">
        <f t="shared" si="1"/>
        <v>16</v>
      </c>
      <c r="D89" s="59">
        <v>-1.168828</v>
      </c>
    </row>
    <row r="90" spans="1:4" x14ac:dyDescent="0.25">
      <c r="A90" s="59" t="s">
        <v>1124</v>
      </c>
      <c r="B90" s="25">
        <v>0.50182965708897087</v>
      </c>
      <c r="C90" s="61">
        <f t="shared" si="1"/>
        <v>39</v>
      </c>
      <c r="D90" s="59">
        <v>1.647777</v>
      </c>
    </row>
    <row r="91" spans="1:4" x14ac:dyDescent="0.25">
      <c r="A91" s="59" t="s">
        <v>1125</v>
      </c>
      <c r="B91" s="25">
        <v>0.54169691979017831</v>
      </c>
      <c r="C91" s="61">
        <f t="shared" si="1"/>
        <v>34</v>
      </c>
      <c r="D91" s="59">
        <v>2.439009</v>
      </c>
    </row>
    <row r="92" spans="1:4" x14ac:dyDescent="0.25">
      <c r="A92" s="59" t="s">
        <v>1126</v>
      </c>
      <c r="B92" s="25">
        <v>0.37371388196887761</v>
      </c>
      <c r="C92" s="61">
        <f t="shared" si="1"/>
        <v>59</v>
      </c>
      <c r="D92" s="59">
        <v>1.911521</v>
      </c>
    </row>
    <row r="93" spans="1:4" x14ac:dyDescent="0.25">
      <c r="A93" s="59" t="s">
        <v>1020</v>
      </c>
      <c r="B93" s="25">
        <v>0.22614059601993672</v>
      </c>
      <c r="C93" s="61">
        <f t="shared" si="1"/>
        <v>78</v>
      </c>
      <c r="D93" s="59">
        <v>1.911521</v>
      </c>
    </row>
    <row r="94" spans="1:4" x14ac:dyDescent="0.25">
      <c r="A94" s="59" t="s">
        <v>1128</v>
      </c>
      <c r="B94" s="25">
        <v>0.18443478246159728</v>
      </c>
      <c r="C94" s="61">
        <f t="shared" si="1"/>
        <v>82</v>
      </c>
      <c r="D94" s="59">
        <v>1.216377</v>
      </c>
    </row>
    <row r="95" spans="1:4" x14ac:dyDescent="0.25">
      <c r="A95" s="59" t="s">
        <v>1129</v>
      </c>
      <c r="B95" s="25">
        <v>0.47291783479575367</v>
      </c>
      <c r="C95" s="61">
        <f t="shared" si="1"/>
        <v>43</v>
      </c>
      <c r="D95" s="59">
        <v>-1.168828</v>
      </c>
    </row>
    <row r="96" spans="1:4" x14ac:dyDescent="0.25">
      <c r="A96" s="59" t="s">
        <v>787</v>
      </c>
      <c r="B96" s="25">
        <v>0.34469805310929419</v>
      </c>
      <c r="C96" s="61">
        <f t="shared" si="1"/>
        <v>62</v>
      </c>
      <c r="D96">
        <v>-1.863972</v>
      </c>
    </row>
    <row r="97" spans="1:4" x14ac:dyDescent="0.25">
      <c r="A97" s="59" t="s">
        <v>1131</v>
      </c>
      <c r="B97" s="25">
        <v>0.29235478877258875</v>
      </c>
      <c r="C97" s="61">
        <f t="shared" si="1"/>
        <v>70</v>
      </c>
      <c r="D97" s="59">
        <v>-1.168828</v>
      </c>
    </row>
    <row r="98" spans="1:4" x14ac:dyDescent="0.25">
      <c r="A98" s="59" t="s">
        <v>1132</v>
      </c>
      <c r="B98" s="25">
        <v>-0.26755065171241843</v>
      </c>
      <c r="C98" s="61">
        <f t="shared" si="1"/>
        <v>109</v>
      </c>
      <c r="D98" s="59">
        <v>-1.863972</v>
      </c>
    </row>
    <row r="99" spans="1:4" x14ac:dyDescent="0.25">
      <c r="A99" s="59" t="s">
        <v>1133</v>
      </c>
      <c r="B99" s="25">
        <v>0.68603225896416087</v>
      </c>
      <c r="C99" s="61">
        <f t="shared" si="1"/>
        <v>20</v>
      </c>
      <c r="D99" s="59">
        <v>-0.905084</v>
      </c>
    </row>
    <row r="100" spans="1:4" x14ac:dyDescent="0.25">
      <c r="A100" s="59" t="s">
        <v>1134</v>
      </c>
      <c r="B100" s="25">
        <v>-0.12038773265776634</v>
      </c>
      <c r="C100" s="61">
        <f t="shared" si="1"/>
        <v>108</v>
      </c>
      <c r="D100" s="59">
        <v>-0.1129656</v>
      </c>
    </row>
    <row r="101" spans="1:4" x14ac:dyDescent="0.25">
      <c r="A101" s="59" t="s">
        <v>1135</v>
      </c>
      <c r="B101" s="25">
        <v>0.42452506189516692</v>
      </c>
      <c r="C101" s="61">
        <f t="shared" si="1"/>
        <v>50</v>
      </c>
      <c r="D101" s="59">
        <v>2.439009</v>
      </c>
    </row>
    <row r="102" spans="1:4" x14ac:dyDescent="0.25">
      <c r="A102" s="59" t="s">
        <v>1136</v>
      </c>
      <c r="B102" s="25">
        <v>0.41843575367917912</v>
      </c>
      <c r="C102" s="61">
        <f t="shared" si="1"/>
        <v>53</v>
      </c>
      <c r="D102" s="59">
        <v>-1.168828</v>
      </c>
    </row>
    <row r="103" spans="1:4" x14ac:dyDescent="0.25">
      <c r="A103" s="59" t="s">
        <v>1137</v>
      </c>
      <c r="B103" s="25">
        <v>0.28978864735302023</v>
      </c>
      <c r="C103" s="61">
        <f t="shared" si="1"/>
        <v>71</v>
      </c>
      <c r="D103" s="59">
        <v>-0.1129656</v>
      </c>
    </row>
    <row r="104" spans="1:4" x14ac:dyDescent="0.25">
      <c r="A104" s="59" t="s">
        <v>1138</v>
      </c>
      <c r="B104" s="25">
        <v>0.253285099678078</v>
      </c>
      <c r="C104" s="61">
        <f t="shared" si="1"/>
        <v>76</v>
      </c>
      <c r="D104" s="59">
        <v>2.175265</v>
      </c>
    </row>
    <row r="105" spans="1:4" x14ac:dyDescent="0.25">
      <c r="A105" s="59" t="s">
        <v>1139</v>
      </c>
      <c r="B105" s="25">
        <v>0.49996905751126031</v>
      </c>
      <c r="C105" s="61">
        <f t="shared" si="1"/>
        <v>40</v>
      </c>
      <c r="D105" s="59">
        <v>2.439009</v>
      </c>
    </row>
    <row r="106" spans="1:4" x14ac:dyDescent="0.25">
      <c r="A106" s="59" t="s">
        <v>1140</v>
      </c>
      <c r="B106" s="25">
        <v>0.450214246679079</v>
      </c>
      <c r="C106" s="61">
        <f t="shared" si="1"/>
        <v>45</v>
      </c>
      <c r="D106" s="59">
        <v>-1.168828</v>
      </c>
    </row>
    <row r="107" spans="1:4" x14ac:dyDescent="0.25">
      <c r="A107" s="59" t="s">
        <v>1141</v>
      </c>
      <c r="B107" s="25">
        <v>0.30184302374990546</v>
      </c>
      <c r="C107" s="61">
        <f t="shared" si="1"/>
        <v>68</v>
      </c>
      <c r="D107" s="59">
        <v>-1.168828</v>
      </c>
    </row>
    <row r="108" spans="1:4" x14ac:dyDescent="0.25">
      <c r="A108" s="59" t="s">
        <v>1142</v>
      </c>
      <c r="B108" s="25">
        <v>0.94441271623185541</v>
      </c>
      <c r="C108" s="61">
        <f t="shared" si="1"/>
        <v>5</v>
      </c>
      <c r="D108" s="59">
        <v>-0.80810979999999999</v>
      </c>
    </row>
    <row r="109" spans="1:4" x14ac:dyDescent="0.25">
      <c r="A109" s="59" t="s">
        <v>1143</v>
      </c>
      <c r="B109" s="25">
        <v>0.43558122196721422</v>
      </c>
      <c r="C109" s="61">
        <f t="shared" si="1"/>
        <v>47</v>
      </c>
      <c r="D109" s="59">
        <v>-1.168828</v>
      </c>
    </row>
    <row r="110" spans="1:4" x14ac:dyDescent="0.25">
      <c r="A110" s="59" t="s">
        <v>1144</v>
      </c>
      <c r="B110" s="25">
        <v>0.93739797122524438</v>
      </c>
      <c r="C110" s="61">
        <f t="shared" si="1"/>
        <v>6</v>
      </c>
      <c r="D110" s="59">
        <v>-1.168828</v>
      </c>
    </row>
    <row r="111" spans="1:4" x14ac:dyDescent="0.25">
      <c r="A111" s="59" t="s">
        <v>1145</v>
      </c>
      <c r="B111" s="25">
        <v>8.0347305173895503E-2</v>
      </c>
      <c r="C111" s="61">
        <f t="shared" si="1"/>
        <v>93</v>
      </c>
      <c r="D111" s="59">
        <v>-0.905084</v>
      </c>
    </row>
    <row r="112" spans="1:4" x14ac:dyDescent="0.25">
      <c r="A112" s="59" t="s">
        <v>1146</v>
      </c>
      <c r="B112" s="25">
        <v>0</v>
      </c>
      <c r="C112" s="61">
        <f t="shared" si="1"/>
        <v>98</v>
      </c>
      <c r="D112" s="62">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A11"/>
  <sheetViews>
    <sheetView workbookViewId="0">
      <selection activeCell="A12" sqref="A12"/>
    </sheetView>
  </sheetViews>
  <sheetFormatPr defaultColWidth="11" defaultRowHeight="15.75" x14ac:dyDescent="0.25"/>
  <cols>
    <col min="1" max="1" width="59.875" customWidth="1"/>
  </cols>
  <sheetData>
    <row r="1" spans="1:1" x14ac:dyDescent="0.25">
      <c r="A1" s="44" t="s">
        <v>1191</v>
      </c>
    </row>
    <row r="2" spans="1:1" ht="94.5" x14ac:dyDescent="0.25">
      <c r="A2" s="45" t="s">
        <v>1167</v>
      </c>
    </row>
    <row r="3" spans="1:1" ht="47.25" x14ac:dyDescent="0.25">
      <c r="A3" s="45" t="s">
        <v>1166</v>
      </c>
    </row>
    <row r="4" spans="1:1" x14ac:dyDescent="0.25">
      <c r="A4" s="46" t="s">
        <v>1158</v>
      </c>
    </row>
    <row r="5" spans="1:1" ht="47.25" x14ac:dyDescent="0.25">
      <c r="A5" s="47" t="s">
        <v>1159</v>
      </c>
    </row>
    <row r="6" spans="1:1" ht="63" x14ac:dyDescent="0.25">
      <c r="A6" s="47" t="s">
        <v>1160</v>
      </c>
    </row>
    <row r="7" spans="1:1" x14ac:dyDescent="0.25">
      <c r="A7" s="48" t="s">
        <v>1157</v>
      </c>
    </row>
    <row r="8" spans="1:1" ht="33.75" customHeight="1" x14ac:dyDescent="0.25">
      <c r="A8" s="49" t="s">
        <v>1168</v>
      </c>
    </row>
    <row r="9" spans="1:1" ht="47.25" x14ac:dyDescent="0.25">
      <c r="A9" s="49" t="s">
        <v>1169</v>
      </c>
    </row>
    <row r="10" spans="1:1" ht="47.25" x14ac:dyDescent="0.25">
      <c r="A10" s="49" t="s">
        <v>1195</v>
      </c>
    </row>
    <row r="11" spans="1:1" ht="47.25" x14ac:dyDescent="0.25">
      <c r="A11" s="49" t="s">
        <v>1201</v>
      </c>
    </row>
  </sheetData>
  <pageMargins left="0.75" right="0.75" top="1" bottom="1" header="0.5" footer="0.5"/>
  <pageSetup paperSize="9" orientation="portrait" verticalDpi="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D71"/>
  <sheetViews>
    <sheetView zoomScale="80" zoomScaleNormal="80" zoomScalePageLayoutView="80" workbookViewId="0">
      <pane xSplit="1" ySplit="2" topLeftCell="B34" activePane="bottomRight" state="frozen"/>
      <selection pane="topRight" activeCell="B1" sqref="B1"/>
      <selection pane="bottomLeft" activeCell="A2" sqref="A2"/>
      <selection pane="bottomRight" activeCell="B64" sqref="B64"/>
    </sheetView>
  </sheetViews>
  <sheetFormatPr defaultColWidth="11" defaultRowHeight="15.75" x14ac:dyDescent="0.25"/>
  <cols>
    <col min="1" max="2" width="11" style="68"/>
    <col min="3" max="3" width="9.375" style="68" bestFit="1" customWidth="1"/>
    <col min="4" max="16384" width="11" style="68"/>
  </cols>
  <sheetData>
    <row r="1" spans="1:4" ht="21" x14ac:dyDescent="0.35">
      <c r="A1" s="65" t="s">
        <v>1200</v>
      </c>
    </row>
    <row r="2" spans="1:4" x14ac:dyDescent="0.25">
      <c r="B2" s="68" t="s">
        <v>1184</v>
      </c>
      <c r="C2" s="68" t="s">
        <v>1035</v>
      </c>
    </row>
    <row r="3" spans="1:4" x14ac:dyDescent="0.25">
      <c r="A3" s="69">
        <v>1945</v>
      </c>
      <c r="B3" s="70">
        <v>18.2</v>
      </c>
      <c r="C3" s="71">
        <v>2.1999999999999999E-2</v>
      </c>
    </row>
    <row r="4" spans="1:4" x14ac:dyDescent="0.25">
      <c r="A4" s="69">
        <v>1946</v>
      </c>
      <c r="B4" s="70">
        <v>21.5</v>
      </c>
      <c r="C4" s="71">
        <f>(B4-B3)/B3</f>
        <v>0.18131868131868137</v>
      </c>
    </row>
    <row r="5" spans="1:4" x14ac:dyDescent="0.25">
      <c r="A5" s="69">
        <v>1947</v>
      </c>
      <c r="B5" s="70">
        <v>23.4</v>
      </c>
      <c r="C5" s="71">
        <f t="shared" ref="C5:C68" si="0">(B5-B4)/B4</f>
        <v>8.8372093023255743E-2</v>
      </c>
      <c r="D5" s="72"/>
    </row>
    <row r="6" spans="1:4" x14ac:dyDescent="0.25">
      <c r="A6" s="69">
        <v>1948</v>
      </c>
      <c r="B6" s="70">
        <v>24.1</v>
      </c>
      <c r="C6" s="71">
        <f t="shared" si="0"/>
        <v>2.9914529914530037E-2</v>
      </c>
    </row>
    <row r="7" spans="1:4" x14ac:dyDescent="0.25">
      <c r="A7" s="69">
        <v>1949</v>
      </c>
      <c r="B7" s="70">
        <v>23.6</v>
      </c>
      <c r="C7" s="71">
        <f t="shared" si="0"/>
        <v>-2.0746887966804978E-2</v>
      </c>
    </row>
    <row r="8" spans="1:4" x14ac:dyDescent="0.25">
      <c r="A8" s="69">
        <v>1950</v>
      </c>
      <c r="B8" s="70">
        <v>25</v>
      </c>
      <c r="C8" s="71">
        <f t="shared" si="0"/>
        <v>5.9322033898305024E-2</v>
      </c>
    </row>
    <row r="9" spans="1:4" x14ac:dyDescent="0.25">
      <c r="A9" s="69">
        <v>1951</v>
      </c>
      <c r="B9" s="70">
        <v>26.5</v>
      </c>
      <c r="C9" s="71">
        <f t="shared" si="0"/>
        <v>0.06</v>
      </c>
    </row>
    <row r="10" spans="1:4" x14ac:dyDescent="0.25">
      <c r="A10" s="69">
        <v>1952</v>
      </c>
      <c r="B10" s="70">
        <v>26.7</v>
      </c>
      <c r="C10" s="71">
        <f t="shared" si="0"/>
        <v>7.5471698113207279E-3</v>
      </c>
    </row>
    <row r="11" spans="1:4" x14ac:dyDescent="0.25">
      <c r="A11" s="69">
        <v>1953</v>
      </c>
      <c r="B11" s="70">
        <v>26.9</v>
      </c>
      <c r="C11" s="71">
        <f t="shared" si="0"/>
        <v>7.4906367041198234E-3</v>
      </c>
    </row>
    <row r="12" spans="1:4" x14ac:dyDescent="0.25">
      <c r="A12" s="69">
        <v>1954</v>
      </c>
      <c r="B12" s="70">
        <v>26.7</v>
      </c>
      <c r="C12" s="71">
        <f t="shared" si="0"/>
        <v>-7.4349442379181892E-3</v>
      </c>
    </row>
    <row r="13" spans="1:4" x14ac:dyDescent="0.25">
      <c r="A13" s="69">
        <v>1955</v>
      </c>
      <c r="B13" s="70">
        <v>26.8</v>
      </c>
      <c r="C13" s="71">
        <f t="shared" si="0"/>
        <v>3.7453183520599785E-3</v>
      </c>
    </row>
    <row r="14" spans="1:4" x14ac:dyDescent="0.25">
      <c r="A14" s="69">
        <v>1956</v>
      </c>
      <c r="B14" s="70">
        <v>27.6</v>
      </c>
      <c r="C14" s="71">
        <f t="shared" si="0"/>
        <v>2.9850746268656744E-2</v>
      </c>
    </row>
    <row r="15" spans="1:4" x14ac:dyDescent="0.25">
      <c r="A15" s="69">
        <v>1957</v>
      </c>
      <c r="B15" s="70">
        <v>28.4</v>
      </c>
      <c r="C15" s="71">
        <f t="shared" si="0"/>
        <v>2.8985507246376708E-2</v>
      </c>
    </row>
    <row r="16" spans="1:4" x14ac:dyDescent="0.25">
      <c r="A16" s="69">
        <v>1958</v>
      </c>
      <c r="B16" s="70">
        <v>28.9</v>
      </c>
      <c r="C16" s="71">
        <f t="shared" si="0"/>
        <v>1.7605633802816902E-2</v>
      </c>
    </row>
    <row r="17" spans="1:3" x14ac:dyDescent="0.25">
      <c r="A17" s="69">
        <v>1959</v>
      </c>
      <c r="B17" s="70">
        <v>29.4</v>
      </c>
      <c r="C17" s="71">
        <f t="shared" si="0"/>
        <v>1.7301038062283738E-2</v>
      </c>
    </row>
    <row r="18" spans="1:3" x14ac:dyDescent="0.25">
      <c r="A18" s="69">
        <v>1960</v>
      </c>
      <c r="B18" s="70">
        <v>29.8</v>
      </c>
      <c r="C18" s="71">
        <f t="shared" si="0"/>
        <v>1.3605442176870821E-2</v>
      </c>
    </row>
    <row r="19" spans="1:3" x14ac:dyDescent="0.25">
      <c r="A19" s="69">
        <v>1961</v>
      </c>
      <c r="B19" s="70">
        <v>30</v>
      </c>
      <c r="C19" s="71">
        <f t="shared" si="0"/>
        <v>6.7114093959731299E-3</v>
      </c>
    </row>
    <row r="20" spans="1:3" x14ac:dyDescent="0.25">
      <c r="A20" s="69">
        <v>1962</v>
      </c>
      <c r="B20" s="70">
        <v>30.4</v>
      </c>
      <c r="C20" s="71">
        <f t="shared" si="0"/>
        <v>1.3333333333333286E-2</v>
      </c>
    </row>
    <row r="21" spans="1:3" x14ac:dyDescent="0.25">
      <c r="A21" s="69">
        <v>1963</v>
      </c>
      <c r="B21" s="70">
        <v>30.9</v>
      </c>
      <c r="C21" s="71">
        <f t="shared" si="0"/>
        <v>1.6447368421052631E-2</v>
      </c>
    </row>
    <row r="22" spans="1:3" x14ac:dyDescent="0.25">
      <c r="A22" s="69">
        <v>1964</v>
      </c>
      <c r="B22" s="70">
        <v>31.2</v>
      </c>
      <c r="C22" s="71">
        <f t="shared" si="0"/>
        <v>9.7087378640776933E-3</v>
      </c>
    </row>
    <row r="23" spans="1:3" x14ac:dyDescent="0.25">
      <c r="A23" s="69">
        <v>1965</v>
      </c>
      <c r="B23" s="70">
        <v>31.8</v>
      </c>
      <c r="C23" s="71">
        <f t="shared" si="0"/>
        <v>1.9230769230769277E-2</v>
      </c>
    </row>
    <row r="24" spans="1:3" x14ac:dyDescent="0.25">
      <c r="A24" s="69">
        <v>1966</v>
      </c>
      <c r="B24" s="70">
        <v>32.9</v>
      </c>
      <c r="C24" s="71">
        <f t="shared" si="0"/>
        <v>3.4591194968553389E-2</v>
      </c>
    </row>
    <row r="25" spans="1:3" x14ac:dyDescent="0.25">
      <c r="A25" s="69">
        <v>1967</v>
      </c>
      <c r="B25" s="70">
        <v>33.9</v>
      </c>
      <c r="C25" s="71">
        <f t="shared" si="0"/>
        <v>3.0395136778115502E-2</v>
      </c>
    </row>
    <row r="26" spans="1:3" x14ac:dyDescent="0.25">
      <c r="A26" s="69">
        <v>1968</v>
      </c>
      <c r="B26" s="70">
        <v>35.5</v>
      </c>
      <c r="C26" s="71">
        <f t="shared" si="0"/>
        <v>4.7197640117994141E-2</v>
      </c>
    </row>
    <row r="27" spans="1:3" x14ac:dyDescent="0.25">
      <c r="A27" s="69">
        <v>1969</v>
      </c>
      <c r="B27" s="70">
        <v>37.700000000000003</v>
      </c>
      <c r="C27" s="71">
        <f t="shared" si="0"/>
        <v>6.197183098591557E-2</v>
      </c>
    </row>
    <row r="28" spans="1:3" x14ac:dyDescent="0.25">
      <c r="A28" s="69">
        <v>1970</v>
      </c>
      <c r="B28" s="70">
        <v>39.799999999999997</v>
      </c>
      <c r="C28" s="71">
        <f t="shared" si="0"/>
        <v>5.5702917771883131E-2</v>
      </c>
    </row>
    <row r="29" spans="1:3" x14ac:dyDescent="0.25">
      <c r="A29" s="69">
        <v>1971</v>
      </c>
      <c r="B29" s="70">
        <v>41.1</v>
      </c>
      <c r="C29" s="71">
        <f t="shared" si="0"/>
        <v>3.266331658291468E-2</v>
      </c>
    </row>
    <row r="30" spans="1:3" x14ac:dyDescent="0.25">
      <c r="A30" s="69">
        <v>1972</v>
      </c>
      <c r="B30" s="70">
        <v>42.5</v>
      </c>
      <c r="C30" s="71">
        <f t="shared" si="0"/>
        <v>3.4063260340632569E-2</v>
      </c>
    </row>
    <row r="31" spans="1:3" x14ac:dyDescent="0.25">
      <c r="A31" s="69">
        <v>1973</v>
      </c>
      <c r="B31" s="70">
        <v>46.2</v>
      </c>
      <c r="C31" s="71">
        <f t="shared" si="0"/>
        <v>8.7058823529411827E-2</v>
      </c>
    </row>
    <row r="32" spans="1:3" x14ac:dyDescent="0.25">
      <c r="A32" s="69">
        <v>1974</v>
      </c>
      <c r="B32" s="70">
        <v>51.9</v>
      </c>
      <c r="C32" s="71">
        <f t="shared" si="0"/>
        <v>0.12337662337662328</v>
      </c>
    </row>
    <row r="33" spans="1:3" x14ac:dyDescent="0.25">
      <c r="A33" s="69">
        <v>1975</v>
      </c>
      <c r="B33" s="70">
        <v>55.5</v>
      </c>
      <c r="C33" s="71">
        <f t="shared" si="0"/>
        <v>6.9364161849711017E-2</v>
      </c>
    </row>
    <row r="34" spans="1:3" x14ac:dyDescent="0.25">
      <c r="A34" s="69">
        <v>1976</v>
      </c>
      <c r="B34" s="70">
        <v>58.2</v>
      </c>
      <c r="C34" s="71">
        <f t="shared" si="0"/>
        <v>4.86486486486487E-2</v>
      </c>
    </row>
    <row r="35" spans="1:3" x14ac:dyDescent="0.25">
      <c r="A35" s="69">
        <v>1977</v>
      </c>
      <c r="B35" s="70">
        <v>62.1</v>
      </c>
      <c r="C35" s="71">
        <f t="shared" si="0"/>
        <v>6.7010309278350486E-2</v>
      </c>
    </row>
    <row r="36" spans="1:3" x14ac:dyDescent="0.25">
      <c r="A36" s="69">
        <v>1978</v>
      </c>
      <c r="B36" s="70">
        <v>67.7</v>
      </c>
      <c r="C36" s="71">
        <f t="shared" si="0"/>
        <v>9.0177133655394551E-2</v>
      </c>
    </row>
    <row r="37" spans="1:3" x14ac:dyDescent="0.25">
      <c r="A37" s="69">
        <v>1979</v>
      </c>
      <c r="B37" s="70">
        <v>76.7</v>
      </c>
      <c r="C37" s="71">
        <f t="shared" si="0"/>
        <v>0.13293943870014771</v>
      </c>
    </row>
    <row r="38" spans="1:3" x14ac:dyDescent="0.25">
      <c r="A38" s="69">
        <v>1980</v>
      </c>
      <c r="B38" s="70">
        <v>86.3</v>
      </c>
      <c r="C38" s="71">
        <f t="shared" si="0"/>
        <v>0.12516297262059967</v>
      </c>
    </row>
    <row r="39" spans="1:3" x14ac:dyDescent="0.25">
      <c r="A39" s="69">
        <v>1981</v>
      </c>
      <c r="B39" s="70">
        <v>94</v>
      </c>
      <c r="C39" s="71">
        <f t="shared" si="0"/>
        <v>8.9223638470451949E-2</v>
      </c>
    </row>
    <row r="40" spans="1:3" x14ac:dyDescent="0.25">
      <c r="A40" s="69">
        <v>1982</v>
      </c>
      <c r="B40" s="70">
        <v>97.6</v>
      </c>
      <c r="C40" s="71">
        <f t="shared" si="0"/>
        <v>3.8297872340425469E-2</v>
      </c>
    </row>
    <row r="41" spans="1:3" x14ac:dyDescent="0.25">
      <c r="A41" s="69">
        <v>1983</v>
      </c>
      <c r="B41" s="70">
        <v>101.3</v>
      </c>
      <c r="C41" s="71">
        <f t="shared" si="0"/>
        <v>3.7909836065573799E-2</v>
      </c>
    </row>
    <row r="42" spans="1:3" x14ac:dyDescent="0.25">
      <c r="A42" s="69">
        <v>1984</v>
      </c>
      <c r="B42" s="70">
        <v>105.3</v>
      </c>
      <c r="C42" s="71">
        <f t="shared" si="0"/>
        <v>3.9486673247778874E-2</v>
      </c>
    </row>
    <row r="43" spans="1:3" x14ac:dyDescent="0.25">
      <c r="A43" s="69">
        <v>1985</v>
      </c>
      <c r="B43" s="70">
        <v>109</v>
      </c>
      <c r="C43" s="71">
        <f t="shared" si="0"/>
        <v>3.5137701804368496E-2</v>
      </c>
    </row>
    <row r="44" spans="1:3" x14ac:dyDescent="0.25">
      <c r="A44" s="69">
        <v>1986</v>
      </c>
      <c r="B44" s="70">
        <v>110.4</v>
      </c>
      <c r="C44" s="71">
        <f t="shared" si="0"/>
        <v>1.2844036697247759E-2</v>
      </c>
    </row>
    <row r="45" spans="1:3" x14ac:dyDescent="0.25">
      <c r="A45" s="69">
        <v>1987</v>
      </c>
      <c r="B45" s="70">
        <v>115.4</v>
      </c>
      <c r="C45" s="71">
        <f t="shared" si="0"/>
        <v>4.5289855072463768E-2</v>
      </c>
    </row>
    <row r="46" spans="1:3" x14ac:dyDescent="0.25">
      <c r="A46" s="69">
        <v>1988</v>
      </c>
      <c r="B46" s="70">
        <v>120.5</v>
      </c>
      <c r="C46" s="71">
        <f t="shared" si="0"/>
        <v>4.4194107452339634E-2</v>
      </c>
    </row>
    <row r="47" spans="1:3" x14ac:dyDescent="0.25">
      <c r="A47" s="69">
        <v>1989</v>
      </c>
      <c r="B47" s="70">
        <v>126.1</v>
      </c>
      <c r="C47" s="71">
        <f t="shared" si="0"/>
        <v>4.6473029045643106E-2</v>
      </c>
    </row>
    <row r="48" spans="1:3" x14ac:dyDescent="0.25">
      <c r="A48" s="69">
        <v>1990</v>
      </c>
      <c r="B48" s="70">
        <v>133.80000000000001</v>
      </c>
      <c r="C48" s="71">
        <f t="shared" si="0"/>
        <v>6.1062648691514808E-2</v>
      </c>
    </row>
    <row r="49" spans="1:3" x14ac:dyDescent="0.25">
      <c r="A49" s="69">
        <v>1991</v>
      </c>
      <c r="B49" s="70">
        <v>137.9</v>
      </c>
      <c r="C49" s="71">
        <f t="shared" si="0"/>
        <v>3.0642750373692032E-2</v>
      </c>
    </row>
    <row r="50" spans="1:3" x14ac:dyDescent="0.25">
      <c r="A50" s="69">
        <v>1992</v>
      </c>
      <c r="B50" s="70">
        <v>141.9</v>
      </c>
      <c r="C50" s="71">
        <f t="shared" si="0"/>
        <v>2.9006526468455401E-2</v>
      </c>
    </row>
    <row r="51" spans="1:3" x14ac:dyDescent="0.25">
      <c r="A51" s="69">
        <v>1993</v>
      </c>
      <c r="B51" s="70">
        <v>145.80000000000001</v>
      </c>
      <c r="C51" s="71">
        <f t="shared" si="0"/>
        <v>2.7484143763213571E-2</v>
      </c>
    </row>
    <row r="52" spans="1:3" x14ac:dyDescent="0.25">
      <c r="A52" s="69">
        <v>1994</v>
      </c>
      <c r="B52" s="70">
        <v>149.80000000000001</v>
      </c>
      <c r="C52" s="71">
        <f t="shared" si="0"/>
        <v>2.7434842249657063E-2</v>
      </c>
    </row>
    <row r="53" spans="1:3" x14ac:dyDescent="0.25">
      <c r="A53" s="69">
        <v>1995</v>
      </c>
      <c r="B53" s="70">
        <v>153.5</v>
      </c>
      <c r="C53" s="71">
        <f t="shared" si="0"/>
        <v>2.4699599465954528E-2</v>
      </c>
    </row>
    <row r="54" spans="1:3" x14ac:dyDescent="0.25">
      <c r="A54" s="69">
        <v>1996</v>
      </c>
      <c r="B54" s="70">
        <v>158.6</v>
      </c>
      <c r="C54" s="71">
        <f t="shared" si="0"/>
        <v>3.3224755700325695E-2</v>
      </c>
    </row>
    <row r="55" spans="1:3" x14ac:dyDescent="0.25">
      <c r="A55" s="69">
        <v>1997</v>
      </c>
      <c r="B55" s="70">
        <v>161.30000000000001</v>
      </c>
      <c r="C55" s="71">
        <f t="shared" si="0"/>
        <v>1.7023959646910575E-2</v>
      </c>
    </row>
    <row r="56" spans="1:3" x14ac:dyDescent="0.25">
      <c r="A56" s="69">
        <v>1998</v>
      </c>
      <c r="B56" s="70">
        <v>163.9</v>
      </c>
      <c r="C56" s="71">
        <f t="shared" si="0"/>
        <v>1.6119032858028483E-2</v>
      </c>
    </row>
    <row r="57" spans="1:3" x14ac:dyDescent="0.25">
      <c r="A57" s="69">
        <v>1999</v>
      </c>
      <c r="B57" s="70">
        <v>168.3</v>
      </c>
      <c r="C57" s="71">
        <f t="shared" si="0"/>
        <v>2.6845637583892652E-2</v>
      </c>
    </row>
    <row r="58" spans="1:3" x14ac:dyDescent="0.25">
      <c r="A58" s="69">
        <v>2000</v>
      </c>
      <c r="B58" s="70">
        <v>174</v>
      </c>
      <c r="C58" s="71">
        <f t="shared" si="0"/>
        <v>3.3868092691622033E-2</v>
      </c>
    </row>
    <row r="59" spans="1:3" x14ac:dyDescent="0.25">
      <c r="A59" s="69">
        <v>2001</v>
      </c>
      <c r="B59" s="70">
        <v>176.7</v>
      </c>
      <c r="C59" s="71">
        <f t="shared" si="0"/>
        <v>1.5517241379310279E-2</v>
      </c>
    </row>
    <row r="60" spans="1:3" x14ac:dyDescent="0.25">
      <c r="A60" s="69">
        <v>2002</v>
      </c>
      <c r="B60" s="70">
        <v>180.9</v>
      </c>
      <c r="C60" s="71">
        <f t="shared" si="0"/>
        <v>2.3769100169779386E-2</v>
      </c>
    </row>
    <row r="61" spans="1:3" x14ac:dyDescent="0.25">
      <c r="A61" s="69">
        <v>2003</v>
      </c>
      <c r="B61" s="70">
        <v>184.3</v>
      </c>
      <c r="C61" s="71">
        <f t="shared" si="0"/>
        <v>1.8794914317302409E-2</v>
      </c>
    </row>
    <row r="62" spans="1:3" x14ac:dyDescent="0.25">
      <c r="A62" s="69">
        <v>2004</v>
      </c>
      <c r="B62" s="70">
        <v>190.3</v>
      </c>
      <c r="C62" s="71">
        <f t="shared" si="0"/>
        <v>3.2555615843733045E-2</v>
      </c>
    </row>
    <row r="63" spans="1:3" x14ac:dyDescent="0.25">
      <c r="A63" s="69">
        <v>2005</v>
      </c>
      <c r="B63" s="70">
        <v>196.8</v>
      </c>
      <c r="C63" s="71">
        <f t="shared" si="0"/>
        <v>3.415659485023647E-2</v>
      </c>
    </row>
    <row r="64" spans="1:3" x14ac:dyDescent="0.25">
      <c r="A64" s="69">
        <v>2006</v>
      </c>
      <c r="B64" s="70">
        <v>201.8</v>
      </c>
      <c r="C64" s="71">
        <f t="shared" si="0"/>
        <v>2.540650406504065E-2</v>
      </c>
    </row>
    <row r="65" spans="1:3" x14ac:dyDescent="0.25">
      <c r="A65" s="69">
        <v>2007</v>
      </c>
      <c r="B65" s="70">
        <v>210</v>
      </c>
      <c r="C65" s="71">
        <f t="shared" si="0"/>
        <v>4.0634291377601529E-2</v>
      </c>
    </row>
    <row r="66" spans="1:3" x14ac:dyDescent="0.25">
      <c r="A66" s="69">
        <v>2008</v>
      </c>
      <c r="B66" s="70">
        <v>210.22800000000001</v>
      </c>
      <c r="C66" s="71">
        <f t="shared" si="0"/>
        <v>1.0857142857143268E-3</v>
      </c>
    </row>
    <row r="67" spans="1:3" x14ac:dyDescent="0.25">
      <c r="A67" s="69">
        <v>2009</v>
      </c>
      <c r="B67" s="70">
        <v>215.94900000000001</v>
      </c>
      <c r="C67" s="71">
        <f t="shared" si="0"/>
        <v>2.7213311262058351E-2</v>
      </c>
    </row>
    <row r="68" spans="1:3" x14ac:dyDescent="0.25">
      <c r="A68" s="69">
        <v>2010</v>
      </c>
      <c r="B68" s="70">
        <v>219.179</v>
      </c>
      <c r="C68" s="71">
        <f t="shared" si="0"/>
        <v>1.4957235273143148E-2</v>
      </c>
    </row>
    <row r="69" spans="1:3" x14ac:dyDescent="0.25">
      <c r="A69" s="69">
        <v>2011</v>
      </c>
      <c r="B69" s="70">
        <v>225.672</v>
      </c>
      <c r="C69" s="71">
        <f t="shared" ref="C69:C71" si="1">(B69-B68)/B68</f>
        <v>2.9624188448710849E-2</v>
      </c>
    </row>
    <row r="70" spans="1:3" x14ac:dyDescent="0.25">
      <c r="A70" s="69">
        <v>2012</v>
      </c>
      <c r="B70" s="70">
        <v>229.601</v>
      </c>
      <c r="C70" s="71">
        <f t="shared" si="1"/>
        <v>1.7410223687475638E-2</v>
      </c>
    </row>
    <row r="71" spans="1:3" x14ac:dyDescent="0.25">
      <c r="A71" s="69" t="s">
        <v>1036</v>
      </c>
      <c r="B71" s="70">
        <v>233.5</v>
      </c>
      <c r="C71" s="71">
        <f t="shared" si="1"/>
        <v>1.6981633355255425E-2</v>
      </c>
    </row>
  </sheetData>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H638"/>
  <sheetViews>
    <sheetView workbookViewId="0">
      <selection activeCell="B14" sqref="B14"/>
    </sheetView>
  </sheetViews>
  <sheetFormatPr defaultColWidth="11" defaultRowHeight="15.75" x14ac:dyDescent="0.25"/>
  <sheetData>
    <row r="1" spans="1:242" x14ac:dyDescent="0.25">
      <c r="A1" s="19" t="s">
        <v>786</v>
      </c>
      <c r="B1" s="20" t="s">
        <v>787</v>
      </c>
      <c r="C1" s="20" t="s">
        <v>788</v>
      </c>
      <c r="D1" s="20" t="s">
        <v>789</v>
      </c>
      <c r="E1" s="21" t="s">
        <v>790</v>
      </c>
      <c r="F1" s="21" t="s">
        <v>791</v>
      </c>
      <c r="G1" s="20" t="s">
        <v>792</v>
      </c>
      <c r="H1" s="22" t="s">
        <v>793</v>
      </c>
      <c r="I1" s="22" t="s">
        <v>794</v>
      </c>
      <c r="J1" s="21" t="s">
        <v>795</v>
      </c>
      <c r="K1" s="20" t="s">
        <v>796</v>
      </c>
      <c r="L1" s="20" t="s">
        <v>797</v>
      </c>
      <c r="M1" s="21" t="s">
        <v>798</v>
      </c>
      <c r="N1" s="21" t="s">
        <v>799</v>
      </c>
      <c r="O1" s="21" t="s">
        <v>800</v>
      </c>
      <c r="P1" s="20" t="s">
        <v>801</v>
      </c>
      <c r="Q1" s="20" t="s">
        <v>802</v>
      </c>
      <c r="R1" s="20" t="s">
        <v>803</v>
      </c>
      <c r="S1" s="20" t="s">
        <v>804</v>
      </c>
      <c r="T1" s="20" t="s">
        <v>805</v>
      </c>
      <c r="U1" s="20" t="s">
        <v>806</v>
      </c>
      <c r="V1" s="20" t="s">
        <v>807</v>
      </c>
      <c r="W1" s="23" t="s">
        <v>808</v>
      </c>
      <c r="X1" s="20" t="s">
        <v>809</v>
      </c>
      <c r="Y1" s="20" t="s">
        <v>810</v>
      </c>
      <c r="Z1" s="20" t="s">
        <v>811</v>
      </c>
      <c r="AA1" s="20" t="s">
        <v>812</v>
      </c>
      <c r="AB1" s="20" t="s">
        <v>813</v>
      </c>
      <c r="AC1" s="21" t="s">
        <v>814</v>
      </c>
      <c r="AD1" s="21" t="s">
        <v>815</v>
      </c>
      <c r="AE1" s="20" t="s">
        <v>816</v>
      </c>
      <c r="AF1" s="21" t="s">
        <v>817</v>
      </c>
      <c r="AG1" s="20" t="s">
        <v>818</v>
      </c>
      <c r="AH1" s="23" t="s">
        <v>819</v>
      </c>
      <c r="AI1" s="20" t="s">
        <v>820</v>
      </c>
      <c r="AJ1" s="20" t="s">
        <v>821</v>
      </c>
      <c r="AK1" s="23" t="s">
        <v>822</v>
      </c>
      <c r="AL1" s="20" t="s">
        <v>823</v>
      </c>
      <c r="AM1" s="20" t="s">
        <v>824</v>
      </c>
      <c r="AN1" s="21" t="s">
        <v>825</v>
      </c>
      <c r="AO1" s="23" t="s">
        <v>826</v>
      </c>
      <c r="AP1" s="23" t="s">
        <v>827</v>
      </c>
      <c r="AQ1" s="20" t="s">
        <v>828</v>
      </c>
      <c r="AR1" s="20" t="s">
        <v>829</v>
      </c>
      <c r="AS1" s="21" t="s">
        <v>830</v>
      </c>
      <c r="AT1" s="21" t="s">
        <v>831</v>
      </c>
      <c r="AU1" s="20" t="s">
        <v>832</v>
      </c>
      <c r="AV1" s="20" t="s">
        <v>833</v>
      </c>
      <c r="AW1" s="23" t="s">
        <v>834</v>
      </c>
      <c r="AX1" s="20" t="s">
        <v>835</v>
      </c>
      <c r="AY1" s="21" t="s">
        <v>836</v>
      </c>
      <c r="AZ1" s="20" t="s">
        <v>837</v>
      </c>
      <c r="BA1" s="23" t="s">
        <v>838</v>
      </c>
      <c r="BB1" s="21" t="s">
        <v>839</v>
      </c>
      <c r="BC1" s="20" t="s">
        <v>840</v>
      </c>
      <c r="BD1" s="20" t="s">
        <v>841</v>
      </c>
      <c r="BE1" s="21" t="s">
        <v>842</v>
      </c>
      <c r="BF1" s="21" t="s">
        <v>843</v>
      </c>
      <c r="BG1" s="21" t="s">
        <v>844</v>
      </c>
      <c r="BH1" s="20" t="s">
        <v>845</v>
      </c>
      <c r="BI1" s="22" t="s">
        <v>846</v>
      </c>
      <c r="BJ1" s="20" t="s">
        <v>847</v>
      </c>
      <c r="BK1" s="20" t="s">
        <v>848</v>
      </c>
      <c r="BL1" s="21" t="s">
        <v>849</v>
      </c>
      <c r="BM1" s="20" t="s">
        <v>850</v>
      </c>
      <c r="BN1" s="20" t="s">
        <v>851</v>
      </c>
      <c r="BO1" s="21" t="s">
        <v>852</v>
      </c>
      <c r="BP1" s="20" t="s">
        <v>853</v>
      </c>
      <c r="BQ1" s="20" t="s">
        <v>854</v>
      </c>
      <c r="BR1" s="20" t="s">
        <v>855</v>
      </c>
      <c r="BS1" s="21" t="s">
        <v>856</v>
      </c>
      <c r="BT1" s="21" t="s">
        <v>857</v>
      </c>
      <c r="BU1" s="20" t="s">
        <v>858</v>
      </c>
      <c r="BV1" s="21" t="s">
        <v>859</v>
      </c>
      <c r="BW1" s="21" t="s">
        <v>860</v>
      </c>
      <c r="BX1" s="20" t="s">
        <v>861</v>
      </c>
      <c r="BY1" s="21" t="s">
        <v>862</v>
      </c>
      <c r="BZ1" s="23" t="s">
        <v>863</v>
      </c>
      <c r="CA1" s="20" t="s">
        <v>864</v>
      </c>
      <c r="CB1" s="21" t="s">
        <v>865</v>
      </c>
      <c r="CC1" s="21" t="s">
        <v>866</v>
      </c>
      <c r="CD1" s="20" t="s">
        <v>867</v>
      </c>
      <c r="CE1" s="21" t="s">
        <v>868</v>
      </c>
      <c r="CF1" s="21" t="s">
        <v>869</v>
      </c>
      <c r="CG1" s="21" t="s">
        <v>870</v>
      </c>
      <c r="CH1" s="22" t="s">
        <v>871</v>
      </c>
      <c r="CI1" s="21" t="s">
        <v>872</v>
      </c>
      <c r="CJ1" s="21" t="s">
        <v>873</v>
      </c>
      <c r="CK1" s="20" t="s">
        <v>874</v>
      </c>
      <c r="CL1" s="21" t="s">
        <v>875</v>
      </c>
      <c r="CM1" s="20" t="s">
        <v>876</v>
      </c>
      <c r="CN1" s="20" t="s">
        <v>877</v>
      </c>
      <c r="CO1" s="20" t="s">
        <v>878</v>
      </c>
      <c r="CP1" s="20" t="s">
        <v>879</v>
      </c>
      <c r="CQ1" s="20" t="s">
        <v>880</v>
      </c>
      <c r="CR1" s="21" t="s">
        <v>881</v>
      </c>
      <c r="CS1" s="20" t="s">
        <v>882</v>
      </c>
      <c r="CT1" s="20" t="s">
        <v>883</v>
      </c>
      <c r="CU1" s="21" t="s">
        <v>884</v>
      </c>
      <c r="CV1" s="20" t="s">
        <v>885</v>
      </c>
      <c r="CW1" s="20" t="s">
        <v>886</v>
      </c>
      <c r="CX1" s="20" t="s">
        <v>887</v>
      </c>
      <c r="CY1" s="21" t="s">
        <v>888</v>
      </c>
      <c r="CZ1" s="21" t="s">
        <v>889</v>
      </c>
      <c r="DA1" s="21" t="s">
        <v>890</v>
      </c>
      <c r="DB1" s="21" t="s">
        <v>891</v>
      </c>
      <c r="DC1" s="20" t="s">
        <v>892</v>
      </c>
      <c r="DD1" s="21" t="s">
        <v>893</v>
      </c>
      <c r="DE1" s="21" t="s">
        <v>894</v>
      </c>
      <c r="DF1" s="20" t="s">
        <v>895</v>
      </c>
      <c r="DG1" s="21" t="s">
        <v>896</v>
      </c>
      <c r="DH1" s="20" t="s">
        <v>897</v>
      </c>
      <c r="DI1" s="21" t="s">
        <v>898</v>
      </c>
      <c r="DJ1" s="20" t="s">
        <v>899</v>
      </c>
      <c r="DK1" s="21" t="s">
        <v>900</v>
      </c>
      <c r="DL1" s="21" t="s">
        <v>901</v>
      </c>
      <c r="DM1" s="20" t="s">
        <v>902</v>
      </c>
      <c r="DN1" s="21" t="s">
        <v>903</v>
      </c>
      <c r="DO1" s="20" t="s">
        <v>904</v>
      </c>
      <c r="DP1" s="21" t="s">
        <v>905</v>
      </c>
      <c r="DQ1" s="21" t="s">
        <v>906</v>
      </c>
      <c r="DR1" s="20" t="s">
        <v>907</v>
      </c>
      <c r="DS1" s="20" t="s">
        <v>908</v>
      </c>
      <c r="DT1" s="20" t="s">
        <v>909</v>
      </c>
      <c r="DU1" s="20" t="s">
        <v>910</v>
      </c>
      <c r="DV1" s="20" t="s">
        <v>911</v>
      </c>
      <c r="DW1" s="20" t="s">
        <v>912</v>
      </c>
      <c r="DX1" s="20" t="s">
        <v>913</v>
      </c>
      <c r="DY1" s="20" t="s">
        <v>914</v>
      </c>
      <c r="DZ1" s="20" t="s">
        <v>915</v>
      </c>
      <c r="EA1" s="20" t="s">
        <v>916</v>
      </c>
      <c r="EB1" s="20" t="s">
        <v>917</v>
      </c>
      <c r="EC1" s="20" t="s">
        <v>918</v>
      </c>
      <c r="ED1" s="20" t="s">
        <v>919</v>
      </c>
      <c r="EE1" s="20" t="s">
        <v>920</v>
      </c>
      <c r="EF1" s="21" t="s">
        <v>921</v>
      </c>
      <c r="EG1" s="21" t="s">
        <v>922</v>
      </c>
      <c r="EH1" s="20" t="s">
        <v>923</v>
      </c>
      <c r="EI1" s="20" t="s">
        <v>924</v>
      </c>
      <c r="EJ1" s="20" t="s">
        <v>925</v>
      </c>
      <c r="EK1" s="20" t="s">
        <v>926</v>
      </c>
      <c r="EL1" s="21" t="s">
        <v>927</v>
      </c>
      <c r="EM1" s="21" t="s">
        <v>928</v>
      </c>
      <c r="EN1" s="21" t="s">
        <v>929</v>
      </c>
      <c r="EO1" s="20" t="s">
        <v>930</v>
      </c>
      <c r="EP1" s="21" t="s">
        <v>931</v>
      </c>
      <c r="EQ1" s="22" t="s">
        <v>932</v>
      </c>
      <c r="ER1" s="24" t="s">
        <v>933</v>
      </c>
      <c r="ES1" s="20" t="s">
        <v>934</v>
      </c>
      <c r="ET1" s="24" t="s">
        <v>935</v>
      </c>
      <c r="EU1" s="20" t="s">
        <v>936</v>
      </c>
      <c r="EV1" s="21" t="s">
        <v>937</v>
      </c>
      <c r="EW1" s="20" t="s">
        <v>938</v>
      </c>
      <c r="EX1" s="21" t="s">
        <v>939</v>
      </c>
      <c r="EY1" s="20" t="s">
        <v>940</v>
      </c>
      <c r="EZ1" s="21" t="s">
        <v>941</v>
      </c>
      <c r="FA1" s="20" t="s">
        <v>942</v>
      </c>
      <c r="FB1" s="20" t="s">
        <v>943</v>
      </c>
      <c r="FC1" s="23" t="s">
        <v>944</v>
      </c>
      <c r="FD1" s="20" t="s">
        <v>945</v>
      </c>
      <c r="FE1" s="21" t="s">
        <v>946</v>
      </c>
      <c r="FF1" s="21" t="s">
        <v>947</v>
      </c>
      <c r="FG1" s="21" t="s">
        <v>948</v>
      </c>
      <c r="FH1" s="21" t="s">
        <v>949</v>
      </c>
      <c r="FI1" s="20" t="s">
        <v>950</v>
      </c>
      <c r="FJ1" s="20" t="s">
        <v>951</v>
      </c>
      <c r="FK1" s="20" t="s">
        <v>952</v>
      </c>
      <c r="FL1" s="20" t="s">
        <v>953</v>
      </c>
      <c r="FM1" s="21" t="s">
        <v>954</v>
      </c>
      <c r="FN1" s="20" t="s">
        <v>955</v>
      </c>
      <c r="FO1" s="21" t="s">
        <v>956</v>
      </c>
      <c r="FP1" s="20" t="s">
        <v>957</v>
      </c>
      <c r="FQ1" s="21" t="s">
        <v>958</v>
      </c>
      <c r="FR1" s="21" t="s">
        <v>959</v>
      </c>
      <c r="FS1" s="21" t="s">
        <v>960</v>
      </c>
      <c r="FT1" s="21" t="s">
        <v>961</v>
      </c>
      <c r="FU1" s="20" t="s">
        <v>962</v>
      </c>
      <c r="FV1" s="20" t="s">
        <v>963</v>
      </c>
      <c r="FW1" s="20" t="s">
        <v>964</v>
      </c>
      <c r="FX1" s="20" t="s">
        <v>965</v>
      </c>
      <c r="FY1" s="20" t="s">
        <v>966</v>
      </c>
      <c r="FZ1" s="21" t="s">
        <v>967</v>
      </c>
      <c r="GA1" s="22" t="s">
        <v>968</v>
      </c>
      <c r="GB1" s="22" t="s">
        <v>969</v>
      </c>
      <c r="GC1" s="21" t="s">
        <v>970</v>
      </c>
      <c r="GD1" s="22" t="s">
        <v>971</v>
      </c>
      <c r="GE1" s="20" t="s">
        <v>972</v>
      </c>
      <c r="GF1" s="20" t="s">
        <v>973</v>
      </c>
      <c r="GG1" s="20" t="s">
        <v>974</v>
      </c>
      <c r="GH1" s="20" t="s">
        <v>975</v>
      </c>
      <c r="GI1" s="23" t="s">
        <v>976</v>
      </c>
      <c r="GJ1" s="20" t="s">
        <v>977</v>
      </c>
      <c r="GK1" s="20" t="s">
        <v>978</v>
      </c>
      <c r="GL1" s="20" t="s">
        <v>979</v>
      </c>
      <c r="GM1" s="20" t="s">
        <v>980</v>
      </c>
      <c r="GN1" s="21" t="s">
        <v>981</v>
      </c>
      <c r="GO1" s="21" t="s">
        <v>982</v>
      </c>
      <c r="GP1" s="20" t="s">
        <v>983</v>
      </c>
      <c r="GQ1" s="20" t="s">
        <v>984</v>
      </c>
      <c r="GR1" s="20" t="s">
        <v>985</v>
      </c>
      <c r="GS1" s="20" t="s">
        <v>986</v>
      </c>
      <c r="GT1" s="20" t="s">
        <v>987</v>
      </c>
      <c r="GU1" s="20" t="s">
        <v>988</v>
      </c>
      <c r="GV1" s="20" t="s">
        <v>989</v>
      </c>
      <c r="GW1" s="20" t="s">
        <v>990</v>
      </c>
      <c r="GX1" s="20" t="s">
        <v>991</v>
      </c>
      <c r="GY1" s="20" t="s">
        <v>992</v>
      </c>
      <c r="GZ1" s="20" t="s">
        <v>993</v>
      </c>
      <c r="HA1" s="21" t="s">
        <v>994</v>
      </c>
      <c r="HB1" s="20" t="s">
        <v>995</v>
      </c>
      <c r="HC1" s="20" t="s">
        <v>996</v>
      </c>
      <c r="HD1" s="21" t="s">
        <v>997</v>
      </c>
      <c r="HE1" s="20" t="s">
        <v>998</v>
      </c>
      <c r="HF1" s="20" t="s">
        <v>999</v>
      </c>
      <c r="HG1" s="21" t="s">
        <v>1000</v>
      </c>
      <c r="HH1" s="23" t="s">
        <v>1001</v>
      </c>
      <c r="HI1" s="21" t="s">
        <v>1002</v>
      </c>
      <c r="HJ1" s="20" t="s">
        <v>1003</v>
      </c>
      <c r="HK1" s="20" t="s">
        <v>1004</v>
      </c>
      <c r="HL1" s="20" t="s">
        <v>1005</v>
      </c>
      <c r="HM1" s="20" t="s">
        <v>1006</v>
      </c>
      <c r="HN1" s="21" t="s">
        <v>1007</v>
      </c>
      <c r="HO1" s="21" t="s">
        <v>1008</v>
      </c>
      <c r="HP1" s="20" t="s">
        <v>1009</v>
      </c>
      <c r="HQ1" s="21" t="s">
        <v>1010</v>
      </c>
      <c r="HR1" s="20" t="s">
        <v>1011</v>
      </c>
      <c r="HS1" s="21" t="s">
        <v>1012</v>
      </c>
      <c r="HT1" s="20" t="s">
        <v>1013</v>
      </c>
      <c r="HU1" s="20" t="s">
        <v>1014</v>
      </c>
      <c r="HV1" s="20" t="s">
        <v>1015</v>
      </c>
      <c r="HW1" s="20" t="s">
        <v>1016</v>
      </c>
      <c r="HX1" s="20" t="s">
        <v>1017</v>
      </c>
      <c r="HY1" s="20" t="s">
        <v>1018</v>
      </c>
      <c r="HZ1" s="20" t="s">
        <v>1019</v>
      </c>
      <c r="IA1" s="20" t="s">
        <v>1020</v>
      </c>
      <c r="IB1" s="20" t="s">
        <v>1021</v>
      </c>
      <c r="IC1" s="21" t="s">
        <v>1022</v>
      </c>
      <c r="ID1" s="21" t="s">
        <v>1023</v>
      </c>
      <c r="IE1" s="21" t="s">
        <v>1024</v>
      </c>
      <c r="IF1" s="20" t="s">
        <v>1025</v>
      </c>
      <c r="IG1" s="20" t="s">
        <v>1026</v>
      </c>
      <c r="IH1" s="20" t="s">
        <v>1027</v>
      </c>
    </row>
    <row r="2" spans="1:242" x14ac:dyDescent="0.25">
      <c r="A2" s="19" t="s">
        <v>1028</v>
      </c>
      <c r="B2" s="21" t="s">
        <v>48</v>
      </c>
      <c r="C2" s="21" t="s">
        <v>47</v>
      </c>
      <c r="D2" s="21" t="s">
        <v>137</v>
      </c>
      <c r="E2" s="21" t="s">
        <v>1029</v>
      </c>
      <c r="F2" s="21" t="s">
        <v>332</v>
      </c>
      <c r="G2" s="21" t="s">
        <v>234</v>
      </c>
      <c r="H2" s="20" t="s">
        <v>214</v>
      </c>
      <c r="I2" s="20" t="s">
        <v>214</v>
      </c>
      <c r="J2" s="21" t="s">
        <v>0</v>
      </c>
      <c r="K2" s="20" t="s">
        <v>679</v>
      </c>
      <c r="L2" s="21" t="s">
        <v>619</v>
      </c>
      <c r="M2" s="21" t="s">
        <v>0</v>
      </c>
      <c r="N2" s="21" t="s">
        <v>0</v>
      </c>
      <c r="O2" s="20" t="s">
        <v>723</v>
      </c>
      <c r="P2" s="20" t="s">
        <v>253</v>
      </c>
      <c r="Q2" s="20" t="s">
        <v>320</v>
      </c>
      <c r="R2" s="21" t="s">
        <v>384</v>
      </c>
      <c r="S2" s="20" t="s">
        <v>214</v>
      </c>
      <c r="T2" s="21" t="s">
        <v>679</v>
      </c>
      <c r="U2" s="21" t="s">
        <v>0</v>
      </c>
      <c r="V2" s="20" t="s">
        <v>332</v>
      </c>
      <c r="W2" s="21" t="s">
        <v>278</v>
      </c>
      <c r="X2" s="20" t="s">
        <v>253</v>
      </c>
      <c r="Y2" s="20" t="s">
        <v>332</v>
      </c>
      <c r="Z2" s="21" t="s">
        <v>63</v>
      </c>
      <c r="AA2" s="20" t="s">
        <v>1029</v>
      </c>
      <c r="AB2" s="21" t="s">
        <v>332</v>
      </c>
      <c r="AC2" s="21" t="s">
        <v>0</v>
      </c>
      <c r="AD2" s="21" t="s">
        <v>1029</v>
      </c>
      <c r="AE2" s="20" t="s">
        <v>332</v>
      </c>
      <c r="AF2" s="21" t="s">
        <v>1030</v>
      </c>
      <c r="AG2" s="21" t="s">
        <v>0</v>
      </c>
      <c r="AH2" s="21" t="s">
        <v>278</v>
      </c>
      <c r="AI2" s="21" t="s">
        <v>197</v>
      </c>
      <c r="AJ2" s="21" t="s">
        <v>62</v>
      </c>
      <c r="AK2" s="21" t="s">
        <v>278</v>
      </c>
      <c r="AL2" s="21" t="s">
        <v>48</v>
      </c>
      <c r="AM2" s="21" t="s">
        <v>503</v>
      </c>
      <c r="AN2" s="21" t="s">
        <v>386</v>
      </c>
      <c r="AO2" s="21" t="s">
        <v>278</v>
      </c>
      <c r="AP2" s="21" t="s">
        <v>278</v>
      </c>
      <c r="AQ2" s="21" t="s">
        <v>63</v>
      </c>
      <c r="AR2" s="21" t="s">
        <v>0</v>
      </c>
      <c r="AS2" s="21" t="s">
        <v>1029</v>
      </c>
      <c r="AT2" s="21" t="s">
        <v>1029</v>
      </c>
      <c r="AU2" s="21" t="s">
        <v>112</v>
      </c>
      <c r="AV2" s="21" t="s">
        <v>483</v>
      </c>
      <c r="AW2" s="21" t="s">
        <v>278</v>
      </c>
      <c r="AX2" s="21" t="s">
        <v>197</v>
      </c>
      <c r="AY2" s="21" t="s">
        <v>1029</v>
      </c>
      <c r="AZ2" s="21" t="s">
        <v>63</v>
      </c>
      <c r="BA2" s="21" t="s">
        <v>278</v>
      </c>
      <c r="BB2" s="21" t="s">
        <v>679</v>
      </c>
      <c r="BC2" s="21" t="s">
        <v>197</v>
      </c>
      <c r="BD2" s="21" t="s">
        <v>241</v>
      </c>
      <c r="BE2" s="21" t="s">
        <v>1029</v>
      </c>
      <c r="BF2" s="21" t="s">
        <v>0</v>
      </c>
      <c r="BG2" s="21" t="s">
        <v>0</v>
      </c>
      <c r="BH2" s="21" t="s">
        <v>278</v>
      </c>
      <c r="BI2" s="20" t="s">
        <v>214</v>
      </c>
      <c r="BJ2" s="20" t="s">
        <v>214</v>
      </c>
      <c r="BK2" s="21" t="s">
        <v>48</v>
      </c>
      <c r="BL2" s="21" t="s">
        <v>0</v>
      </c>
      <c r="BM2" s="21" t="s">
        <v>163</v>
      </c>
      <c r="BN2" s="21" t="s">
        <v>345</v>
      </c>
      <c r="BO2" s="21" t="s">
        <v>1029</v>
      </c>
      <c r="BP2" s="21" t="s">
        <v>679</v>
      </c>
      <c r="BQ2" s="21" t="s">
        <v>151</v>
      </c>
      <c r="BR2" s="21" t="s">
        <v>1029</v>
      </c>
      <c r="BS2" s="21" t="s">
        <v>332</v>
      </c>
      <c r="BT2" s="21" t="s">
        <v>1029</v>
      </c>
      <c r="BU2" s="20" t="s">
        <v>228</v>
      </c>
      <c r="BV2" s="21" t="s">
        <v>0</v>
      </c>
      <c r="BW2" s="21" t="s">
        <v>0</v>
      </c>
      <c r="BX2" s="21" t="s">
        <v>1029</v>
      </c>
      <c r="BY2" s="21" t="s">
        <v>527</v>
      </c>
      <c r="BZ2" s="21" t="s">
        <v>278</v>
      </c>
      <c r="CA2" s="21" t="s">
        <v>278</v>
      </c>
      <c r="CB2" s="21" t="s">
        <v>679</v>
      </c>
      <c r="CC2" s="21" t="s">
        <v>0</v>
      </c>
      <c r="CD2" s="21" t="s">
        <v>175</v>
      </c>
      <c r="CE2" s="21" t="s">
        <v>332</v>
      </c>
      <c r="CF2" s="21" t="s">
        <v>0</v>
      </c>
      <c r="CG2" s="21" t="s">
        <v>1029</v>
      </c>
      <c r="CH2" s="20" t="s">
        <v>214</v>
      </c>
      <c r="CI2" s="21" t="s">
        <v>1029</v>
      </c>
      <c r="CJ2" s="21" t="s">
        <v>1029</v>
      </c>
      <c r="CK2" s="21" t="s">
        <v>253</v>
      </c>
      <c r="CL2" s="21" t="s">
        <v>1029</v>
      </c>
      <c r="CM2" s="21" t="s">
        <v>214</v>
      </c>
      <c r="CN2" s="21" t="s">
        <v>278</v>
      </c>
      <c r="CO2" s="4" t="s">
        <v>1031</v>
      </c>
      <c r="CP2" s="21" t="s">
        <v>193</v>
      </c>
      <c r="CQ2" s="21" t="s">
        <v>569</v>
      </c>
      <c r="CR2" s="21" t="s">
        <v>0</v>
      </c>
      <c r="CS2" s="21" t="s">
        <v>0</v>
      </c>
      <c r="CT2" s="21" t="s">
        <v>75</v>
      </c>
      <c r="CU2" s="21" t="s">
        <v>0</v>
      </c>
      <c r="CV2" s="21" t="s">
        <v>48</v>
      </c>
      <c r="CW2" s="21" t="s">
        <v>48</v>
      </c>
      <c r="CX2" s="21" t="s">
        <v>47</v>
      </c>
      <c r="CY2" s="21" t="s">
        <v>0</v>
      </c>
      <c r="CZ2" s="21" t="s">
        <v>1029</v>
      </c>
      <c r="DA2" s="21" t="s">
        <v>0</v>
      </c>
      <c r="DB2" s="21" t="s">
        <v>0</v>
      </c>
      <c r="DC2" s="21" t="s">
        <v>253</v>
      </c>
      <c r="DD2" s="21" t="s">
        <v>38</v>
      </c>
      <c r="DE2" s="21" t="s">
        <v>1029</v>
      </c>
      <c r="DF2" s="21" t="s">
        <v>98</v>
      </c>
      <c r="DG2" s="21" t="s">
        <v>679</v>
      </c>
      <c r="DH2" s="21" t="s">
        <v>253</v>
      </c>
      <c r="DI2" s="21" t="s">
        <v>1029</v>
      </c>
      <c r="DJ2" s="21" t="s">
        <v>253</v>
      </c>
      <c r="DK2" s="21" t="s">
        <v>47</v>
      </c>
      <c r="DL2" s="21" t="s">
        <v>1029</v>
      </c>
      <c r="DM2" s="21" t="s">
        <v>332</v>
      </c>
      <c r="DN2" s="21" t="s">
        <v>679</v>
      </c>
      <c r="DO2" s="21" t="s">
        <v>62</v>
      </c>
      <c r="DP2" s="21" t="s">
        <v>679</v>
      </c>
      <c r="DQ2" s="21" t="s">
        <v>0</v>
      </c>
      <c r="DR2" s="21" t="s">
        <v>332</v>
      </c>
      <c r="DS2" s="21" t="s">
        <v>643</v>
      </c>
      <c r="DT2" s="21" t="s">
        <v>124</v>
      </c>
      <c r="DU2" s="21" t="s">
        <v>332</v>
      </c>
      <c r="DV2" s="21" t="s">
        <v>679</v>
      </c>
      <c r="DW2" s="21" t="s">
        <v>0</v>
      </c>
      <c r="DX2" s="21" t="s">
        <v>253</v>
      </c>
      <c r="DY2" s="21" t="s">
        <v>679</v>
      </c>
      <c r="DZ2" s="21" t="s">
        <v>278</v>
      </c>
      <c r="EA2" s="21" t="s">
        <v>187</v>
      </c>
      <c r="EB2" s="21" t="s">
        <v>0</v>
      </c>
      <c r="EC2" s="21" t="s">
        <v>332</v>
      </c>
      <c r="ED2" s="21" t="s">
        <v>360</v>
      </c>
      <c r="EE2" s="21" t="s">
        <v>253</v>
      </c>
      <c r="EF2" s="21" t="s">
        <v>1029</v>
      </c>
      <c r="EG2" s="21" t="s">
        <v>1029</v>
      </c>
      <c r="EH2" s="21" t="s">
        <v>278</v>
      </c>
      <c r="EI2" s="4" t="s">
        <v>1031</v>
      </c>
      <c r="EJ2" s="21" t="s">
        <v>1029</v>
      </c>
      <c r="EK2" s="21" t="s">
        <v>48</v>
      </c>
      <c r="EL2" s="21" t="s">
        <v>1029</v>
      </c>
      <c r="EM2" s="21" t="s">
        <v>679</v>
      </c>
      <c r="EN2" s="21" t="s">
        <v>1029</v>
      </c>
      <c r="EO2" s="21" t="s">
        <v>253</v>
      </c>
      <c r="EP2" s="21" t="s">
        <v>1029</v>
      </c>
      <c r="EQ2" s="20" t="s">
        <v>214</v>
      </c>
      <c r="ER2" s="21" t="s">
        <v>197</v>
      </c>
      <c r="ES2" s="4" t="s">
        <v>1031</v>
      </c>
      <c r="ET2" s="21" t="s">
        <v>146</v>
      </c>
      <c r="EU2" s="21" t="s">
        <v>228</v>
      </c>
      <c r="EV2" s="21" t="s">
        <v>1029</v>
      </c>
      <c r="EW2" s="21" t="s">
        <v>1032</v>
      </c>
      <c r="EX2" s="21" t="s">
        <v>0</v>
      </c>
      <c r="EY2" s="21" t="s">
        <v>163</v>
      </c>
      <c r="EZ2" s="21" t="s">
        <v>527</v>
      </c>
      <c r="FA2" s="21" t="s">
        <v>63</v>
      </c>
      <c r="FB2" s="21" t="s">
        <v>48</v>
      </c>
      <c r="FC2" s="21" t="s">
        <v>278</v>
      </c>
      <c r="FD2" s="21" t="s">
        <v>228</v>
      </c>
      <c r="FE2" s="21" t="s">
        <v>1029</v>
      </c>
      <c r="FF2" s="21" t="s">
        <v>1029</v>
      </c>
      <c r="FG2" s="21" t="s">
        <v>1029</v>
      </c>
      <c r="FH2" s="21" t="s">
        <v>0</v>
      </c>
      <c r="FI2" s="20" t="s">
        <v>332</v>
      </c>
      <c r="FJ2" s="21" t="s">
        <v>66</v>
      </c>
      <c r="FK2" s="21" t="s">
        <v>1029</v>
      </c>
      <c r="FL2" s="21" t="s">
        <v>1033</v>
      </c>
      <c r="FM2" s="4" t="s">
        <v>483</v>
      </c>
      <c r="FN2" s="21" t="s">
        <v>101</v>
      </c>
      <c r="FO2" s="21" t="s">
        <v>0</v>
      </c>
      <c r="FP2" s="21" t="s">
        <v>82</v>
      </c>
      <c r="FQ2" s="21" t="s">
        <v>1029</v>
      </c>
      <c r="FR2" s="21" t="s">
        <v>0</v>
      </c>
      <c r="FS2" s="21" t="s">
        <v>0</v>
      </c>
      <c r="FT2" s="21" t="s">
        <v>1029</v>
      </c>
      <c r="FU2" s="21" t="s">
        <v>332</v>
      </c>
      <c r="FV2" s="21" t="s">
        <v>1029</v>
      </c>
      <c r="FW2" s="21" t="s">
        <v>0</v>
      </c>
      <c r="FX2" s="21" t="s">
        <v>0</v>
      </c>
      <c r="FY2" s="21" t="s">
        <v>209</v>
      </c>
      <c r="FZ2" s="21" t="s">
        <v>1029</v>
      </c>
      <c r="GA2" s="20" t="s">
        <v>214</v>
      </c>
      <c r="GB2" s="20" t="s">
        <v>214</v>
      </c>
      <c r="GC2" s="21" t="s">
        <v>1029</v>
      </c>
      <c r="GD2" s="20" t="s">
        <v>214</v>
      </c>
      <c r="GE2" s="21" t="s">
        <v>345</v>
      </c>
      <c r="GF2" s="21" t="s">
        <v>360</v>
      </c>
      <c r="GG2" s="21" t="s">
        <v>503</v>
      </c>
      <c r="GH2" s="21" t="s">
        <v>124</v>
      </c>
      <c r="GI2" s="21" t="s">
        <v>278</v>
      </c>
      <c r="GJ2" s="21" t="s">
        <v>56</v>
      </c>
      <c r="GK2" s="21" t="s">
        <v>332</v>
      </c>
      <c r="GL2" s="21" t="s">
        <v>278</v>
      </c>
      <c r="GM2" s="21" t="s">
        <v>345</v>
      </c>
      <c r="GN2" s="21" t="s">
        <v>723</v>
      </c>
      <c r="GO2" s="21" t="s">
        <v>679</v>
      </c>
      <c r="GP2" s="21" t="s">
        <v>582</v>
      </c>
      <c r="GQ2" s="21" t="s">
        <v>278</v>
      </c>
      <c r="GR2" s="21" t="s">
        <v>1029</v>
      </c>
      <c r="GS2" s="21" t="s">
        <v>0</v>
      </c>
      <c r="GT2" s="21" t="s">
        <v>0</v>
      </c>
      <c r="GU2" s="21" t="s">
        <v>98</v>
      </c>
      <c r="GV2" s="21" t="s">
        <v>175</v>
      </c>
      <c r="GW2" s="21" t="s">
        <v>163</v>
      </c>
      <c r="GX2" s="21" t="s">
        <v>1029</v>
      </c>
      <c r="GY2" s="21" t="s">
        <v>332</v>
      </c>
      <c r="GZ2" s="21" t="s">
        <v>41</v>
      </c>
      <c r="HA2" s="21" t="s">
        <v>0</v>
      </c>
      <c r="HB2" s="21" t="s">
        <v>74</v>
      </c>
      <c r="HC2" s="21" t="s">
        <v>87</v>
      </c>
      <c r="HD2" s="21" t="s">
        <v>679</v>
      </c>
      <c r="HE2" s="21" t="s">
        <v>253</v>
      </c>
      <c r="HF2" s="21" t="s">
        <v>63</v>
      </c>
      <c r="HG2" s="21" t="s">
        <v>1029</v>
      </c>
      <c r="HH2" s="21" t="s">
        <v>278</v>
      </c>
      <c r="HI2" s="21" t="s">
        <v>1029</v>
      </c>
      <c r="HJ2" s="20" t="s">
        <v>278</v>
      </c>
      <c r="HK2" s="21" t="s">
        <v>1029</v>
      </c>
      <c r="HL2" s="21" t="s">
        <v>214</v>
      </c>
      <c r="HM2" s="21" t="s">
        <v>211</v>
      </c>
      <c r="HN2" s="21" t="s">
        <v>41</v>
      </c>
      <c r="HO2" s="21" t="s">
        <v>679</v>
      </c>
      <c r="HP2" s="21" t="s">
        <v>474</v>
      </c>
      <c r="HQ2" s="21" t="s">
        <v>1029</v>
      </c>
      <c r="HR2" s="21" t="s">
        <v>253</v>
      </c>
      <c r="HS2" s="21" t="s">
        <v>679</v>
      </c>
      <c r="HT2" s="21" t="s">
        <v>332</v>
      </c>
      <c r="HU2" s="21" t="s">
        <v>41</v>
      </c>
      <c r="HV2" s="21" t="s">
        <v>1034</v>
      </c>
      <c r="HW2" s="21" t="s">
        <v>41</v>
      </c>
      <c r="HX2" s="21" t="s">
        <v>679</v>
      </c>
      <c r="HY2" s="21" t="s">
        <v>527</v>
      </c>
      <c r="HZ2" s="21" t="s">
        <v>332</v>
      </c>
      <c r="IA2" s="21" t="s">
        <v>211</v>
      </c>
      <c r="IB2" s="21" t="s">
        <v>253</v>
      </c>
      <c r="IC2" s="21" t="s">
        <v>1029</v>
      </c>
      <c r="ID2" s="21" t="s">
        <v>527</v>
      </c>
      <c r="IE2" s="21" t="s">
        <v>1029</v>
      </c>
      <c r="IF2" s="21" t="s">
        <v>332</v>
      </c>
      <c r="IG2" s="21" t="s">
        <v>187</v>
      </c>
      <c r="IH2" s="21" t="s">
        <v>187</v>
      </c>
    </row>
    <row r="3" spans="1:242" x14ac:dyDescent="0.25">
      <c r="A3" s="1" t="s">
        <v>0</v>
      </c>
      <c r="B3" s="2"/>
      <c r="C3" s="3"/>
      <c r="D3" s="2"/>
      <c r="E3" s="3" t="s">
        <v>1</v>
      </c>
      <c r="F3" s="3" t="s">
        <v>2</v>
      </c>
      <c r="G3" s="3"/>
      <c r="H3" s="4"/>
      <c r="I3" s="3"/>
      <c r="J3" s="5">
        <v>4.5E-13</v>
      </c>
      <c r="K3" s="3" t="s">
        <v>3</v>
      </c>
      <c r="L3" s="3" t="s">
        <v>4</v>
      </c>
      <c r="M3" s="5">
        <v>1</v>
      </c>
      <c r="N3" s="5">
        <v>67.5</v>
      </c>
      <c r="O3" s="3" t="s">
        <v>3</v>
      </c>
      <c r="P3" s="3"/>
      <c r="Q3" s="3" t="s">
        <v>5</v>
      </c>
      <c r="R3" s="2" t="s">
        <v>6</v>
      </c>
      <c r="S3" s="2"/>
      <c r="T3" s="3" t="s">
        <v>3</v>
      </c>
      <c r="U3" s="5">
        <v>90.5</v>
      </c>
      <c r="V3" s="3"/>
      <c r="W3" s="2"/>
      <c r="X3" s="3"/>
      <c r="Y3" s="3" t="s">
        <v>7</v>
      </c>
      <c r="Z3" s="2"/>
      <c r="AA3" s="3" t="s">
        <v>8</v>
      </c>
      <c r="AB3" s="2" t="s">
        <v>9</v>
      </c>
      <c r="AC3" s="5">
        <v>7.1818181818181823E-15</v>
      </c>
      <c r="AD3" s="3" t="s">
        <v>10</v>
      </c>
      <c r="AE3" s="2" t="s">
        <v>11</v>
      </c>
      <c r="AF3" s="2">
        <v>2.4500000000000002</v>
      </c>
      <c r="AG3" s="2">
        <v>1.4499999999999999E-3</v>
      </c>
      <c r="AH3" s="2"/>
      <c r="AI3" s="2"/>
      <c r="AJ3" s="2"/>
      <c r="AK3" s="2"/>
      <c r="AL3" s="2"/>
      <c r="AM3" s="3"/>
      <c r="AN3" s="3" t="s">
        <v>12</v>
      </c>
      <c r="AO3" s="2"/>
      <c r="AP3" s="2"/>
      <c r="AQ3" s="2"/>
      <c r="AR3" s="2">
        <v>4.5666666666666669E-4</v>
      </c>
      <c r="AS3" s="3" t="s">
        <v>13</v>
      </c>
      <c r="AT3" s="3" t="s">
        <v>14</v>
      </c>
      <c r="AU3" s="2"/>
      <c r="AV3" s="2"/>
      <c r="AW3" s="2"/>
      <c r="AX3" s="2"/>
      <c r="AY3" s="2" t="s">
        <v>15</v>
      </c>
      <c r="AZ3" s="2"/>
      <c r="BA3" s="2"/>
      <c r="BB3" s="3" t="s">
        <v>8</v>
      </c>
      <c r="BC3" s="3">
        <v>1</v>
      </c>
      <c r="BD3" s="2"/>
      <c r="BE3" s="3" t="s">
        <v>16</v>
      </c>
      <c r="BF3" s="6">
        <v>24</v>
      </c>
      <c r="BG3" s="5">
        <v>6.75</v>
      </c>
      <c r="BH3" s="3"/>
      <c r="BI3" s="3" t="s">
        <v>17</v>
      </c>
      <c r="BJ3" s="2" t="s">
        <v>18</v>
      </c>
      <c r="BK3" s="2"/>
      <c r="BL3" s="5">
        <v>0.3125</v>
      </c>
      <c r="BM3" s="3">
        <v>2.5</v>
      </c>
      <c r="BN3" s="3" t="s">
        <v>19</v>
      </c>
      <c r="BO3" s="3" t="s">
        <v>20</v>
      </c>
      <c r="BP3" s="3" t="s">
        <v>3</v>
      </c>
      <c r="BQ3" s="2"/>
      <c r="BR3" s="2" t="s">
        <v>21</v>
      </c>
      <c r="BS3" s="3"/>
      <c r="BT3" s="3"/>
      <c r="BU3" s="3"/>
      <c r="BV3" s="5">
        <v>3.35</v>
      </c>
      <c r="BW3" s="5">
        <v>3</v>
      </c>
      <c r="BX3" s="3"/>
      <c r="BY3" s="2"/>
      <c r="BZ3" s="2"/>
      <c r="CA3" s="2"/>
      <c r="CB3" s="3" t="s">
        <v>3</v>
      </c>
      <c r="CC3" s="5">
        <v>33</v>
      </c>
      <c r="CD3" s="2"/>
      <c r="CE3" s="3"/>
      <c r="CF3" s="5">
        <v>5.0999999999999996</v>
      </c>
      <c r="CG3" s="3"/>
      <c r="CH3" s="3" t="s">
        <v>17</v>
      </c>
      <c r="CI3" s="3"/>
      <c r="CJ3" s="3" t="s">
        <v>1</v>
      </c>
      <c r="CK3" s="2"/>
      <c r="CL3" s="3" t="s">
        <v>22</v>
      </c>
      <c r="CM3" s="2"/>
      <c r="CN3" s="3"/>
      <c r="CO3" s="2"/>
      <c r="CP3" s="3">
        <v>5</v>
      </c>
      <c r="CQ3" s="3">
        <v>2</v>
      </c>
      <c r="CR3" s="5">
        <v>6</v>
      </c>
      <c r="CS3" s="2">
        <v>2.3000000000000001E-23</v>
      </c>
      <c r="CT3" s="2"/>
      <c r="CU3" s="5">
        <v>3.6</v>
      </c>
      <c r="CV3" s="2"/>
      <c r="CW3" s="2"/>
      <c r="CX3" s="2"/>
      <c r="CY3" s="5">
        <v>0.46511627906976744</v>
      </c>
      <c r="CZ3" s="3" t="s">
        <v>22</v>
      </c>
      <c r="DA3" s="5">
        <v>4.444444444444444E-5</v>
      </c>
      <c r="DB3" s="5">
        <v>390</v>
      </c>
      <c r="DC3" s="2"/>
      <c r="DD3" s="5" t="s">
        <v>21</v>
      </c>
      <c r="DE3" s="3" t="s">
        <v>22</v>
      </c>
      <c r="DF3" s="2">
        <v>0.44444444444444442</v>
      </c>
      <c r="DG3" s="3" t="s">
        <v>3</v>
      </c>
      <c r="DH3" s="2"/>
      <c r="DI3" s="3" t="s">
        <v>23</v>
      </c>
      <c r="DJ3" s="3"/>
      <c r="DK3" s="2"/>
      <c r="DL3" s="3" t="s">
        <v>8</v>
      </c>
      <c r="DM3" s="3" t="s">
        <v>5</v>
      </c>
      <c r="DN3" s="3" t="s">
        <v>3</v>
      </c>
      <c r="DO3" s="2"/>
      <c r="DP3" s="3" t="s">
        <v>3</v>
      </c>
      <c r="DQ3" s="5">
        <v>3.45</v>
      </c>
      <c r="DR3" s="2" t="s">
        <v>9</v>
      </c>
      <c r="DS3" s="2" t="s">
        <v>18</v>
      </c>
      <c r="DT3" s="2"/>
      <c r="DU3" s="2" t="s">
        <v>24</v>
      </c>
      <c r="DV3" s="3" t="s">
        <v>3</v>
      </c>
      <c r="DW3" s="5">
        <v>90.5</v>
      </c>
      <c r="DX3" s="3"/>
      <c r="DY3" s="3" t="s">
        <v>8</v>
      </c>
      <c r="DZ3" s="2"/>
      <c r="EA3" s="2"/>
      <c r="EB3" s="5">
        <v>2.4500000000000002</v>
      </c>
      <c r="EC3" s="3" t="s">
        <v>25</v>
      </c>
      <c r="ED3" s="2"/>
      <c r="EE3" s="2"/>
      <c r="EF3" s="3" t="s">
        <v>1</v>
      </c>
      <c r="EG3" s="3"/>
      <c r="EH3" s="2"/>
      <c r="EI3" s="2"/>
      <c r="EJ3" s="3" t="s">
        <v>26</v>
      </c>
      <c r="EK3" s="3"/>
      <c r="EL3" s="3" t="s">
        <v>1</v>
      </c>
      <c r="EM3" s="3" t="s">
        <v>3</v>
      </c>
      <c r="EN3" s="3" t="s">
        <v>27</v>
      </c>
      <c r="EO3" s="3"/>
      <c r="EP3" s="3" t="s">
        <v>8</v>
      </c>
      <c r="EQ3" s="3" t="s">
        <v>17</v>
      </c>
      <c r="ER3" s="2"/>
      <c r="ES3" s="2"/>
      <c r="ET3" s="7"/>
      <c r="EU3" s="3"/>
      <c r="EV3" s="3" t="s">
        <v>28</v>
      </c>
      <c r="EW3" s="8" t="s">
        <v>29</v>
      </c>
      <c r="EX3" s="9">
        <v>4.3</v>
      </c>
      <c r="EY3" s="3"/>
      <c r="EZ3" s="2"/>
      <c r="FA3" s="2"/>
      <c r="FB3" s="7"/>
      <c r="FC3" s="2"/>
      <c r="FD3" s="2"/>
      <c r="FE3" s="2" t="s">
        <v>15</v>
      </c>
      <c r="FF3" s="3" t="s">
        <v>28</v>
      </c>
      <c r="FG3" s="3" t="s">
        <v>1</v>
      </c>
      <c r="FH3" s="9">
        <v>6.75</v>
      </c>
      <c r="FI3" s="3" t="s">
        <v>5</v>
      </c>
      <c r="FJ3" s="7" t="s">
        <v>6</v>
      </c>
      <c r="FK3" s="3" t="s">
        <v>1</v>
      </c>
      <c r="FL3" s="3" t="s">
        <v>1</v>
      </c>
      <c r="FM3" s="3" t="s">
        <v>23</v>
      </c>
      <c r="FN3" s="7"/>
      <c r="FO3" s="9">
        <v>7.2500000000000004E-9</v>
      </c>
      <c r="FP3" s="3">
        <v>2</v>
      </c>
      <c r="FQ3" s="3" t="s">
        <v>15</v>
      </c>
      <c r="FR3" s="6">
        <v>4.4999999999999999E-4</v>
      </c>
      <c r="FS3" s="9">
        <v>24.5</v>
      </c>
      <c r="FT3" s="3" t="s">
        <v>1</v>
      </c>
      <c r="FU3" s="3" t="s">
        <v>5</v>
      </c>
      <c r="FV3" s="3"/>
      <c r="FW3" s="2">
        <v>8.8999999999999996E-2</v>
      </c>
      <c r="FX3" s="10">
        <v>1.2999999999999999E-3</v>
      </c>
      <c r="FY3" s="2"/>
      <c r="FZ3" s="3" t="s">
        <v>22</v>
      </c>
      <c r="GA3" s="3" t="s">
        <v>17</v>
      </c>
      <c r="GB3" s="3" t="s">
        <v>17</v>
      </c>
      <c r="GC3" s="3"/>
      <c r="GD3" s="3" t="s">
        <v>17</v>
      </c>
      <c r="GE3" s="3"/>
      <c r="GF3" s="3" t="s">
        <v>30</v>
      </c>
      <c r="GG3" s="3"/>
      <c r="GH3" s="7"/>
      <c r="GI3" s="2"/>
      <c r="GJ3" s="7"/>
      <c r="GK3" s="3"/>
      <c r="GL3" s="2"/>
      <c r="GM3" s="2">
        <v>2.4500000000000002</v>
      </c>
      <c r="GN3" s="3" t="s">
        <v>31</v>
      </c>
      <c r="GO3" s="3" t="s">
        <v>8</v>
      </c>
      <c r="GP3" s="3"/>
      <c r="GQ3" s="3" t="s">
        <v>20</v>
      </c>
      <c r="GR3" s="3" t="s">
        <v>32</v>
      </c>
      <c r="GS3" s="9">
        <v>0.81632653061224481</v>
      </c>
      <c r="GT3" s="9">
        <v>18.75</v>
      </c>
      <c r="GU3" s="7"/>
      <c r="GV3" s="3" t="s">
        <v>33</v>
      </c>
      <c r="GW3" s="7"/>
      <c r="GX3" s="2" t="s">
        <v>34</v>
      </c>
      <c r="GY3" s="2" t="s">
        <v>9</v>
      </c>
      <c r="GZ3" s="7"/>
      <c r="HA3" s="9">
        <v>3.44</v>
      </c>
      <c r="HB3" s="7"/>
      <c r="HC3" s="3"/>
      <c r="HD3" s="3" t="s">
        <v>3</v>
      </c>
      <c r="HE3" s="2"/>
      <c r="HF3" s="7"/>
      <c r="HG3" s="2"/>
      <c r="HH3" s="2"/>
      <c r="HI3" s="3" t="s">
        <v>15</v>
      </c>
      <c r="HJ3" s="3"/>
      <c r="HK3" s="3" t="s">
        <v>3</v>
      </c>
      <c r="HL3" s="3"/>
      <c r="HM3" s="2"/>
      <c r="HN3" s="9">
        <v>2.85</v>
      </c>
      <c r="HO3" s="3" t="s">
        <v>3</v>
      </c>
      <c r="HP3" s="3" t="s">
        <v>35</v>
      </c>
      <c r="HQ3" s="3" t="s">
        <v>23</v>
      </c>
      <c r="HR3" s="2"/>
      <c r="HS3" s="3" t="s">
        <v>3</v>
      </c>
      <c r="HT3" s="3" t="s">
        <v>5</v>
      </c>
      <c r="HU3" s="9">
        <v>0.48076923076923073</v>
      </c>
      <c r="HV3" s="3">
        <v>1</v>
      </c>
      <c r="HW3" s="9">
        <v>2.0499999999999999E-6</v>
      </c>
      <c r="HX3" s="3" t="s">
        <v>3</v>
      </c>
      <c r="HY3" s="3"/>
      <c r="HZ3" s="3" t="s">
        <v>30</v>
      </c>
      <c r="IA3" s="3">
        <v>3.35</v>
      </c>
      <c r="IB3" s="2"/>
      <c r="IC3" s="3" t="s">
        <v>18</v>
      </c>
      <c r="ID3" s="2"/>
      <c r="IE3" s="3" t="s">
        <v>36</v>
      </c>
      <c r="IF3" s="7"/>
      <c r="IG3" s="7"/>
      <c r="IH3" s="7"/>
    </row>
    <row r="4" spans="1:242" x14ac:dyDescent="0.25">
      <c r="A4" s="1" t="s">
        <v>37</v>
      </c>
      <c r="B4" s="2"/>
      <c r="C4" s="3"/>
      <c r="D4" s="2"/>
      <c r="E4" s="3" t="s">
        <v>1</v>
      </c>
      <c r="F4" s="3" t="s">
        <v>2</v>
      </c>
      <c r="G4" s="3"/>
      <c r="H4" s="3"/>
      <c r="I4" s="3"/>
      <c r="J4" s="5">
        <v>4.5999999999999996E-13</v>
      </c>
      <c r="K4" s="3" t="s">
        <v>3</v>
      </c>
      <c r="L4" s="3" t="s">
        <v>4</v>
      </c>
      <c r="M4" s="5">
        <v>0.93023255813953487</v>
      </c>
      <c r="N4" s="5">
        <v>68</v>
      </c>
      <c r="O4" s="3" t="s">
        <v>3</v>
      </c>
      <c r="P4" s="3"/>
      <c r="Q4" s="3" t="s">
        <v>5</v>
      </c>
      <c r="R4" s="2" t="s">
        <v>6</v>
      </c>
      <c r="S4" s="2"/>
      <c r="T4" s="3" t="s">
        <v>3</v>
      </c>
      <c r="U4" s="5">
        <v>92.5</v>
      </c>
      <c r="V4" s="3"/>
      <c r="W4" s="2"/>
      <c r="X4" s="3"/>
      <c r="Y4" s="3" t="s">
        <v>7</v>
      </c>
      <c r="Z4" s="2"/>
      <c r="AA4" s="3" t="s">
        <v>8</v>
      </c>
      <c r="AB4" s="2" t="s">
        <v>9</v>
      </c>
      <c r="AC4" s="5">
        <v>7.2727272727272734E-15</v>
      </c>
      <c r="AD4" s="3" t="s">
        <v>10</v>
      </c>
      <c r="AE4" s="2" t="s">
        <v>11</v>
      </c>
      <c r="AF4" s="2">
        <v>2.6</v>
      </c>
      <c r="AG4" s="2">
        <v>1.5250000000000001E-3</v>
      </c>
      <c r="AH4" s="2"/>
      <c r="AI4" s="2"/>
      <c r="AJ4" s="2"/>
      <c r="AK4" s="2"/>
      <c r="AL4" s="2"/>
      <c r="AM4" s="3"/>
      <c r="AN4" s="3" t="s">
        <v>12</v>
      </c>
      <c r="AO4" s="2"/>
      <c r="AP4" s="2"/>
      <c r="AQ4" s="2"/>
      <c r="AR4" s="2">
        <v>5.0666666666666666E-4</v>
      </c>
      <c r="AS4" s="3" t="s">
        <v>13</v>
      </c>
      <c r="AT4" s="3" t="s">
        <v>14</v>
      </c>
      <c r="AU4" s="2"/>
      <c r="AV4" s="2"/>
      <c r="AW4" s="2"/>
      <c r="AX4" s="2"/>
      <c r="AY4" s="2" t="s">
        <v>15</v>
      </c>
      <c r="AZ4" s="2"/>
      <c r="BA4" s="2"/>
      <c r="BB4" s="3" t="s">
        <v>8</v>
      </c>
      <c r="BC4" s="3">
        <v>1</v>
      </c>
      <c r="BD4" s="2"/>
      <c r="BE4" s="3" t="s">
        <v>16</v>
      </c>
      <c r="BF4" s="6">
        <v>25</v>
      </c>
      <c r="BG4" s="5">
        <v>7.5</v>
      </c>
      <c r="BH4" s="3"/>
      <c r="BI4" s="3" t="s">
        <v>17</v>
      </c>
      <c r="BJ4" s="2" t="s">
        <v>18</v>
      </c>
      <c r="BK4" s="2"/>
      <c r="BL4" s="5">
        <v>0.31746031746031744</v>
      </c>
      <c r="BM4" s="3">
        <v>2.5</v>
      </c>
      <c r="BN4" s="3" t="s">
        <v>19</v>
      </c>
      <c r="BO4" s="3" t="s">
        <v>20</v>
      </c>
      <c r="BP4" s="3" t="s">
        <v>3</v>
      </c>
      <c r="BQ4" s="2"/>
      <c r="BR4" s="2" t="s">
        <v>21</v>
      </c>
      <c r="BS4" s="3"/>
      <c r="BT4" s="3"/>
      <c r="BU4" s="3"/>
      <c r="BV4" s="5">
        <v>3.4</v>
      </c>
      <c r="BW4" s="5">
        <v>2.85</v>
      </c>
      <c r="BX4" s="3"/>
      <c r="BY4" s="2"/>
      <c r="BZ4" s="2"/>
      <c r="CA4" s="2"/>
      <c r="CB4" s="3" t="s">
        <v>3</v>
      </c>
      <c r="CC4" s="5">
        <v>32</v>
      </c>
      <c r="CD4" s="2"/>
      <c r="CE4" s="3"/>
      <c r="CF4" s="5">
        <v>5.125</v>
      </c>
      <c r="CG4" s="3"/>
      <c r="CH4" s="3" t="s">
        <v>17</v>
      </c>
      <c r="CI4" s="3"/>
      <c r="CJ4" s="3" t="s">
        <v>1</v>
      </c>
      <c r="CK4" s="2"/>
      <c r="CL4" s="3" t="s">
        <v>22</v>
      </c>
      <c r="CM4" s="2"/>
      <c r="CN4" s="3"/>
      <c r="CO4" s="2"/>
      <c r="CP4" s="3">
        <v>5</v>
      </c>
      <c r="CQ4" s="3">
        <v>2</v>
      </c>
      <c r="CR4" s="5">
        <v>5.5</v>
      </c>
      <c r="CS4" s="2">
        <v>3.2500000000000006E-23</v>
      </c>
      <c r="CT4" s="2"/>
      <c r="CU4" s="5">
        <v>3.7</v>
      </c>
      <c r="CV4" s="2"/>
      <c r="CW4" s="2"/>
      <c r="CX4" s="2"/>
      <c r="CY4" s="5">
        <v>0.5</v>
      </c>
      <c r="CZ4" s="3" t="s">
        <v>22</v>
      </c>
      <c r="DA4" s="5">
        <v>4.0000000000000003E-5</v>
      </c>
      <c r="DB4" s="5">
        <v>356</v>
      </c>
      <c r="DC4" s="2"/>
      <c r="DD4" s="5" t="s">
        <v>21</v>
      </c>
      <c r="DE4" s="3" t="s">
        <v>22</v>
      </c>
      <c r="DF4" s="2">
        <v>0.4</v>
      </c>
      <c r="DG4" s="3" t="s">
        <v>3</v>
      </c>
      <c r="DH4" s="2"/>
      <c r="DI4" s="3" t="s">
        <v>23</v>
      </c>
      <c r="DJ4" s="3"/>
      <c r="DK4" s="2"/>
      <c r="DL4" s="3" t="s">
        <v>8</v>
      </c>
      <c r="DM4" s="3" t="s">
        <v>5</v>
      </c>
      <c r="DN4" s="3" t="s">
        <v>3</v>
      </c>
      <c r="DO4" s="2"/>
      <c r="DP4" s="3" t="s">
        <v>3</v>
      </c>
      <c r="DQ4" s="5">
        <v>3.4</v>
      </c>
      <c r="DR4" s="2" t="s">
        <v>9</v>
      </c>
      <c r="DS4" s="2" t="s">
        <v>18</v>
      </c>
      <c r="DT4" s="2"/>
      <c r="DU4" s="2" t="s">
        <v>24</v>
      </c>
      <c r="DV4" s="3" t="s">
        <v>3</v>
      </c>
      <c r="DW4" s="5">
        <v>92.5</v>
      </c>
      <c r="DX4" s="3"/>
      <c r="DY4" s="3" t="s">
        <v>8</v>
      </c>
      <c r="DZ4" s="2"/>
      <c r="EA4" s="2"/>
      <c r="EB4" s="5">
        <v>2.6</v>
      </c>
      <c r="EC4" s="3" t="s">
        <v>25</v>
      </c>
      <c r="ED4" s="2"/>
      <c r="EE4" s="2"/>
      <c r="EF4" s="3" t="s">
        <v>1</v>
      </c>
      <c r="EG4" s="3"/>
      <c r="EH4" s="2"/>
      <c r="EI4" s="2"/>
      <c r="EJ4" s="3" t="s">
        <v>26</v>
      </c>
      <c r="EK4" s="3"/>
      <c r="EL4" s="3" t="s">
        <v>1</v>
      </c>
      <c r="EM4" s="3" t="s">
        <v>3</v>
      </c>
      <c r="EN4" s="3" t="s">
        <v>27</v>
      </c>
      <c r="EO4" s="3"/>
      <c r="EP4" s="3" t="s">
        <v>8</v>
      </c>
      <c r="EQ4" s="3" t="s">
        <v>17</v>
      </c>
      <c r="ER4" s="2"/>
      <c r="ES4" s="2"/>
      <c r="ET4" s="7"/>
      <c r="EU4" s="3"/>
      <c r="EV4" s="3" t="s">
        <v>28</v>
      </c>
      <c r="EW4" s="7"/>
      <c r="EX4" s="9">
        <v>4.2</v>
      </c>
      <c r="EY4" s="3"/>
      <c r="EZ4" s="2"/>
      <c r="FA4" s="7"/>
      <c r="FB4" s="7"/>
      <c r="FC4" s="2"/>
      <c r="FD4" s="7"/>
      <c r="FE4" s="2" t="s">
        <v>15</v>
      </c>
      <c r="FF4" s="3" t="s">
        <v>28</v>
      </c>
      <c r="FG4" s="3" t="s">
        <v>1</v>
      </c>
      <c r="FH4" s="9">
        <v>6.85</v>
      </c>
      <c r="FI4" s="3" t="s">
        <v>5</v>
      </c>
      <c r="FJ4" s="7" t="s">
        <v>6</v>
      </c>
      <c r="FK4" s="3" t="s">
        <v>1</v>
      </c>
      <c r="FL4" s="3" t="s">
        <v>1</v>
      </c>
      <c r="FM4" s="3" t="s">
        <v>23</v>
      </c>
      <c r="FN4" s="7"/>
      <c r="FO4" s="9">
        <v>7.3E-9</v>
      </c>
      <c r="FP4" s="3">
        <v>2</v>
      </c>
      <c r="FQ4" s="3" t="s">
        <v>15</v>
      </c>
      <c r="FR4" s="6">
        <v>4.6999999999999999E-4</v>
      </c>
      <c r="FS4" s="9">
        <v>24.75</v>
      </c>
      <c r="FT4" s="3" t="s">
        <v>1</v>
      </c>
      <c r="FU4" s="3" t="s">
        <v>5</v>
      </c>
      <c r="FV4" s="3"/>
      <c r="FW4" s="2">
        <v>0.13</v>
      </c>
      <c r="FX4" s="10">
        <v>1.25E-3</v>
      </c>
      <c r="FY4" s="2"/>
      <c r="FZ4" s="3" t="s">
        <v>22</v>
      </c>
      <c r="GA4" s="3" t="s">
        <v>17</v>
      </c>
      <c r="GB4" s="3" t="s">
        <v>17</v>
      </c>
      <c r="GC4" s="3"/>
      <c r="GD4" s="3" t="s">
        <v>17</v>
      </c>
      <c r="GE4" s="3"/>
      <c r="GF4" s="3" t="s">
        <v>30</v>
      </c>
      <c r="GG4" s="3"/>
      <c r="GH4" s="7"/>
      <c r="GI4" s="2"/>
      <c r="GJ4" s="2"/>
      <c r="GK4" s="3"/>
      <c r="GL4" s="2"/>
      <c r="GM4" s="2">
        <v>2.6</v>
      </c>
      <c r="GN4" s="3" t="s">
        <v>31</v>
      </c>
      <c r="GO4" s="3" t="s">
        <v>8</v>
      </c>
      <c r="GP4" s="3"/>
      <c r="GQ4" s="3" t="s">
        <v>20</v>
      </c>
      <c r="GR4" s="3" t="s">
        <v>32</v>
      </c>
      <c r="GS4" s="9">
        <v>0.8</v>
      </c>
      <c r="GT4" s="9">
        <v>20</v>
      </c>
      <c r="GU4" s="7"/>
      <c r="GV4" s="3" t="s">
        <v>33</v>
      </c>
      <c r="GW4" s="7"/>
      <c r="GX4" s="2" t="s">
        <v>34</v>
      </c>
      <c r="GY4" s="2" t="s">
        <v>9</v>
      </c>
      <c r="GZ4" s="7"/>
      <c r="HA4" s="9">
        <v>3.45</v>
      </c>
      <c r="HB4" s="7"/>
      <c r="HC4" s="3"/>
      <c r="HD4" s="3" t="s">
        <v>3</v>
      </c>
      <c r="HE4" s="7"/>
      <c r="HF4" s="7"/>
      <c r="HG4" s="2"/>
      <c r="HH4" s="2"/>
      <c r="HI4" s="3" t="s">
        <v>15</v>
      </c>
      <c r="HJ4" s="3"/>
      <c r="HK4" s="3" t="s">
        <v>3</v>
      </c>
      <c r="HL4" s="3"/>
      <c r="HM4" s="7"/>
      <c r="HN4" s="9">
        <v>2.85</v>
      </c>
      <c r="HO4" s="3" t="s">
        <v>3</v>
      </c>
      <c r="HP4" s="3" t="s">
        <v>35</v>
      </c>
      <c r="HQ4" s="3" t="s">
        <v>23</v>
      </c>
      <c r="HR4" s="7"/>
      <c r="HS4" s="3" t="s">
        <v>3</v>
      </c>
      <c r="HT4" s="3" t="s">
        <v>5</v>
      </c>
      <c r="HU4" s="9">
        <v>0.48780487804878053</v>
      </c>
      <c r="HV4" s="3">
        <v>1</v>
      </c>
      <c r="HW4" s="9">
        <v>1.9999999999999999E-6</v>
      </c>
      <c r="HX4" s="3" t="s">
        <v>3</v>
      </c>
      <c r="HY4" s="3"/>
      <c r="HZ4" s="3" t="s">
        <v>30</v>
      </c>
      <c r="IA4" s="3">
        <v>3.35</v>
      </c>
      <c r="IB4" s="2"/>
      <c r="IC4" s="3" t="s">
        <v>18</v>
      </c>
      <c r="ID4" s="2"/>
      <c r="IE4" s="3" t="s">
        <v>36</v>
      </c>
      <c r="IF4" s="7"/>
      <c r="IG4" s="7"/>
      <c r="IH4" s="7"/>
    </row>
    <row r="5" spans="1:242" x14ac:dyDescent="0.25">
      <c r="A5" s="1" t="s">
        <v>38</v>
      </c>
      <c r="B5" s="2"/>
      <c r="C5" s="3"/>
      <c r="D5" s="2"/>
      <c r="E5" s="3" t="s">
        <v>1</v>
      </c>
      <c r="F5" s="3" t="s">
        <v>2</v>
      </c>
      <c r="G5" s="3"/>
      <c r="H5" s="3"/>
      <c r="I5" s="3"/>
      <c r="J5" s="5">
        <v>4.75E-13</v>
      </c>
      <c r="K5" s="3" t="s">
        <v>3</v>
      </c>
      <c r="L5" s="3" t="s">
        <v>4</v>
      </c>
      <c r="M5" s="5">
        <v>0.88888888888888884</v>
      </c>
      <c r="N5" s="5">
        <v>69.75</v>
      </c>
      <c r="O5" s="3" t="s">
        <v>3</v>
      </c>
      <c r="P5" s="3"/>
      <c r="Q5" s="3" t="s">
        <v>5</v>
      </c>
      <c r="R5" s="2" t="s">
        <v>6</v>
      </c>
      <c r="S5" s="2"/>
      <c r="T5" s="3" t="s">
        <v>3</v>
      </c>
      <c r="U5" s="5">
        <v>83.25</v>
      </c>
      <c r="V5" s="3"/>
      <c r="W5" s="2"/>
      <c r="X5" s="3"/>
      <c r="Y5" s="3" t="s">
        <v>7</v>
      </c>
      <c r="Z5" s="2"/>
      <c r="AA5" s="3" t="s">
        <v>8</v>
      </c>
      <c r="AB5" s="2" t="s">
        <v>9</v>
      </c>
      <c r="AC5" s="5">
        <v>7.5454545454545451E-15</v>
      </c>
      <c r="AD5" s="3" t="s">
        <v>10</v>
      </c>
      <c r="AE5" s="2" t="s">
        <v>11</v>
      </c>
      <c r="AF5" s="2">
        <v>2.5499999999999998</v>
      </c>
      <c r="AG5" s="2">
        <v>1.5E-3</v>
      </c>
      <c r="AH5" s="2"/>
      <c r="AI5" s="2"/>
      <c r="AJ5" s="2"/>
      <c r="AK5" s="2"/>
      <c r="AL5" s="2"/>
      <c r="AM5" s="3"/>
      <c r="AN5" s="3" t="s">
        <v>12</v>
      </c>
      <c r="AO5" s="2"/>
      <c r="AP5" s="2"/>
      <c r="AQ5" s="2"/>
      <c r="AR5" s="2">
        <v>5.6666666666666671E-4</v>
      </c>
      <c r="AS5" s="3" t="s">
        <v>13</v>
      </c>
      <c r="AT5" s="3" t="s">
        <v>14</v>
      </c>
      <c r="AU5" s="2"/>
      <c r="AV5" s="2"/>
      <c r="AW5" s="2"/>
      <c r="AX5" s="2"/>
      <c r="AY5" s="2" t="s">
        <v>15</v>
      </c>
      <c r="AZ5" s="2"/>
      <c r="BA5" s="2"/>
      <c r="BB5" s="3" t="s">
        <v>8</v>
      </c>
      <c r="BC5" s="3">
        <v>1</v>
      </c>
      <c r="BD5" s="2"/>
      <c r="BE5" s="3" t="s">
        <v>16</v>
      </c>
      <c r="BF5" s="6">
        <v>26</v>
      </c>
      <c r="BG5" s="5">
        <v>7.25</v>
      </c>
      <c r="BH5" s="3"/>
      <c r="BI5" s="3" t="s">
        <v>17</v>
      </c>
      <c r="BJ5" s="2" t="s">
        <v>18</v>
      </c>
      <c r="BK5" s="2"/>
      <c r="BL5" s="5">
        <v>0.3125</v>
      </c>
      <c r="BM5" s="3">
        <v>2.5</v>
      </c>
      <c r="BN5" s="3" t="s">
        <v>19</v>
      </c>
      <c r="BO5" s="3" t="s">
        <v>20</v>
      </c>
      <c r="BP5" s="3" t="s">
        <v>3</v>
      </c>
      <c r="BQ5" s="2"/>
      <c r="BR5" s="2" t="s">
        <v>21</v>
      </c>
      <c r="BS5" s="3"/>
      <c r="BT5" s="3"/>
      <c r="BU5" s="3"/>
      <c r="BV5" s="5">
        <v>3.5</v>
      </c>
      <c r="BW5" s="5">
        <v>2.9</v>
      </c>
      <c r="BX5" s="3"/>
      <c r="BY5" s="2"/>
      <c r="BZ5" s="2"/>
      <c r="CA5" s="2"/>
      <c r="CB5" s="3" t="s">
        <v>3</v>
      </c>
      <c r="CC5" s="5">
        <v>27.5</v>
      </c>
      <c r="CD5" s="2"/>
      <c r="CE5" s="3"/>
      <c r="CF5" s="5">
        <v>5.0999999999999996</v>
      </c>
      <c r="CG5" s="3"/>
      <c r="CH5" s="3" t="s">
        <v>17</v>
      </c>
      <c r="CI5" s="3"/>
      <c r="CJ5" s="3" t="s">
        <v>1</v>
      </c>
      <c r="CK5" s="2"/>
      <c r="CL5" s="3" t="s">
        <v>22</v>
      </c>
      <c r="CM5" s="2"/>
      <c r="CN5" s="3"/>
      <c r="CO5" s="2"/>
      <c r="CP5" s="3">
        <v>5</v>
      </c>
      <c r="CQ5" s="3">
        <v>2</v>
      </c>
      <c r="CR5" s="5">
        <v>4.75</v>
      </c>
      <c r="CS5" s="2">
        <v>4.0750000000000005E-23</v>
      </c>
      <c r="CT5" s="2"/>
      <c r="CU5" s="5">
        <v>3.65</v>
      </c>
      <c r="CV5" s="2"/>
      <c r="CW5" s="2"/>
      <c r="CX5" s="2"/>
      <c r="CY5" s="5">
        <v>0.47619047619047616</v>
      </c>
      <c r="CZ5" s="3" t="s">
        <v>22</v>
      </c>
      <c r="DA5" s="5">
        <v>4.2918454935622321E-5</v>
      </c>
      <c r="DB5" s="5">
        <v>310</v>
      </c>
      <c r="DC5" s="2"/>
      <c r="DD5" s="5">
        <v>160</v>
      </c>
      <c r="DE5" s="3" t="s">
        <v>22</v>
      </c>
      <c r="DF5" s="2">
        <v>0.42918454935622319</v>
      </c>
      <c r="DG5" s="3" t="s">
        <v>3</v>
      </c>
      <c r="DH5" s="2"/>
      <c r="DI5" s="3" t="s">
        <v>23</v>
      </c>
      <c r="DJ5" s="3"/>
      <c r="DK5" s="2"/>
      <c r="DL5" s="3" t="s">
        <v>8</v>
      </c>
      <c r="DM5" s="3" t="s">
        <v>5</v>
      </c>
      <c r="DN5" s="3" t="s">
        <v>3</v>
      </c>
      <c r="DO5" s="2"/>
      <c r="DP5" s="3" t="s">
        <v>3</v>
      </c>
      <c r="DQ5" s="5">
        <v>3.45</v>
      </c>
      <c r="DR5" s="2" t="s">
        <v>9</v>
      </c>
      <c r="DS5" s="2" t="s">
        <v>18</v>
      </c>
      <c r="DT5" s="2"/>
      <c r="DU5" s="2" t="s">
        <v>24</v>
      </c>
      <c r="DV5" s="3" t="s">
        <v>3</v>
      </c>
      <c r="DW5" s="5">
        <v>83.25</v>
      </c>
      <c r="DX5" s="3"/>
      <c r="DY5" s="3" t="s">
        <v>8</v>
      </c>
      <c r="DZ5" s="2"/>
      <c r="EA5" s="2"/>
      <c r="EB5" s="5">
        <v>2.5499999999999998</v>
      </c>
      <c r="EC5" s="3" t="s">
        <v>25</v>
      </c>
      <c r="ED5" s="2"/>
      <c r="EE5" s="2"/>
      <c r="EF5" s="3" t="s">
        <v>1</v>
      </c>
      <c r="EG5" s="3"/>
      <c r="EH5" s="2"/>
      <c r="EI5" s="2"/>
      <c r="EJ5" s="3" t="s">
        <v>26</v>
      </c>
      <c r="EK5" s="3"/>
      <c r="EL5" s="3" t="s">
        <v>1</v>
      </c>
      <c r="EM5" s="3" t="s">
        <v>3</v>
      </c>
      <c r="EN5" s="3" t="s">
        <v>27</v>
      </c>
      <c r="EO5" s="3"/>
      <c r="EP5" s="3" t="s">
        <v>8</v>
      </c>
      <c r="EQ5" s="3" t="s">
        <v>17</v>
      </c>
      <c r="ER5" s="2"/>
      <c r="ES5" s="2"/>
      <c r="ET5" s="7"/>
      <c r="EU5" s="3"/>
      <c r="EV5" s="3" t="s">
        <v>28</v>
      </c>
      <c r="EW5" s="7"/>
      <c r="EX5" s="9">
        <v>4.42</v>
      </c>
      <c r="EY5" s="3"/>
      <c r="EZ5" s="2"/>
      <c r="FA5" s="7"/>
      <c r="FB5" s="7"/>
      <c r="FC5" s="2"/>
      <c r="FD5" s="7"/>
      <c r="FE5" s="2" t="s">
        <v>15</v>
      </c>
      <c r="FF5" s="3" t="s">
        <v>28</v>
      </c>
      <c r="FG5" s="3" t="s">
        <v>1</v>
      </c>
      <c r="FH5" s="9">
        <v>7</v>
      </c>
      <c r="FI5" s="3" t="s">
        <v>5</v>
      </c>
      <c r="FJ5" s="7" t="s">
        <v>6</v>
      </c>
      <c r="FK5" s="3" t="s">
        <v>1</v>
      </c>
      <c r="FL5" s="3" t="s">
        <v>1</v>
      </c>
      <c r="FM5" s="3" t="s">
        <v>23</v>
      </c>
      <c r="FN5" s="7"/>
      <c r="FO5" s="9">
        <v>7.2E-9</v>
      </c>
      <c r="FP5" s="3">
        <v>2</v>
      </c>
      <c r="FQ5" s="3" t="s">
        <v>15</v>
      </c>
      <c r="FR5" s="6">
        <v>5.2499999999999997E-4</v>
      </c>
      <c r="FS5" s="9">
        <v>24</v>
      </c>
      <c r="FT5" s="3" t="s">
        <v>1</v>
      </c>
      <c r="FU5" s="3" t="s">
        <v>5</v>
      </c>
      <c r="FV5" s="3"/>
      <c r="FW5" s="2">
        <v>0.16</v>
      </c>
      <c r="FX5" s="10">
        <v>1.2999999999999999E-3</v>
      </c>
      <c r="FY5" s="2"/>
      <c r="FZ5" s="3" t="s">
        <v>22</v>
      </c>
      <c r="GA5" s="3" t="s">
        <v>17</v>
      </c>
      <c r="GB5" s="3" t="s">
        <v>17</v>
      </c>
      <c r="GC5" s="3"/>
      <c r="GD5" s="3" t="s">
        <v>17</v>
      </c>
      <c r="GE5" s="3"/>
      <c r="GF5" s="3" t="s">
        <v>30</v>
      </c>
      <c r="GG5" s="3"/>
      <c r="GH5" s="7"/>
      <c r="GI5" s="2"/>
      <c r="GJ5" s="2"/>
      <c r="GK5" s="3"/>
      <c r="GL5" s="2"/>
      <c r="GM5" s="2">
        <v>2.5499999999999998</v>
      </c>
      <c r="GN5" s="3" t="s">
        <v>31</v>
      </c>
      <c r="GO5" s="3" t="s">
        <v>8</v>
      </c>
      <c r="GP5" s="3"/>
      <c r="GQ5" s="3" t="s">
        <v>20</v>
      </c>
      <c r="GR5" s="3" t="s">
        <v>32</v>
      </c>
      <c r="GS5" s="9">
        <v>0.7407407407407407</v>
      </c>
      <c r="GT5" s="9">
        <v>20.5</v>
      </c>
      <c r="GU5" s="7"/>
      <c r="GV5" s="3" t="s">
        <v>33</v>
      </c>
      <c r="GW5" s="7"/>
      <c r="GX5" s="2" t="s">
        <v>34</v>
      </c>
      <c r="GY5" s="2" t="s">
        <v>9</v>
      </c>
      <c r="GZ5" s="7"/>
      <c r="HA5" s="9">
        <v>3.38</v>
      </c>
      <c r="HB5" s="7"/>
      <c r="HC5" s="3"/>
      <c r="HD5" s="3" t="s">
        <v>3</v>
      </c>
      <c r="HE5" s="7"/>
      <c r="HF5" s="7"/>
      <c r="HG5" s="2"/>
      <c r="HH5" s="2"/>
      <c r="HI5" s="3" t="s">
        <v>15</v>
      </c>
      <c r="HJ5" s="3"/>
      <c r="HK5" s="3" t="s">
        <v>3</v>
      </c>
      <c r="HL5" s="3"/>
      <c r="HM5" s="7"/>
      <c r="HN5" s="9">
        <v>3</v>
      </c>
      <c r="HO5" s="3" t="s">
        <v>3</v>
      </c>
      <c r="HP5" s="3" t="s">
        <v>35</v>
      </c>
      <c r="HQ5" s="3" t="s">
        <v>23</v>
      </c>
      <c r="HR5" s="7"/>
      <c r="HS5" s="3" t="s">
        <v>3</v>
      </c>
      <c r="HT5" s="3" t="s">
        <v>5</v>
      </c>
      <c r="HU5" s="9">
        <v>0.46511627906976744</v>
      </c>
      <c r="HV5" s="3">
        <v>1</v>
      </c>
      <c r="HW5" s="9">
        <v>1.9999999999999999E-6</v>
      </c>
      <c r="HX5" s="3" t="s">
        <v>3</v>
      </c>
      <c r="HY5" s="3"/>
      <c r="HZ5" s="3" t="s">
        <v>30</v>
      </c>
      <c r="IA5" s="3">
        <v>3.35</v>
      </c>
      <c r="IB5" s="2"/>
      <c r="IC5" s="3" t="s">
        <v>18</v>
      </c>
      <c r="ID5" s="2"/>
      <c r="IE5" s="3" t="s">
        <v>36</v>
      </c>
      <c r="IF5" s="7"/>
      <c r="IG5" s="7"/>
      <c r="IH5" s="7"/>
    </row>
    <row r="6" spans="1:242" x14ac:dyDescent="0.25">
      <c r="A6" s="1" t="s">
        <v>39</v>
      </c>
      <c r="B6" s="2"/>
      <c r="C6" s="3"/>
      <c r="D6" s="2"/>
      <c r="E6" s="3" t="s">
        <v>1</v>
      </c>
      <c r="F6" s="3" t="s">
        <v>2</v>
      </c>
      <c r="G6" s="3"/>
      <c r="H6" s="3"/>
      <c r="I6" s="3"/>
      <c r="J6" s="5">
        <v>4.9000000000000003E-13</v>
      </c>
      <c r="K6" s="3" t="s">
        <v>3</v>
      </c>
      <c r="L6" s="3" t="s">
        <v>4</v>
      </c>
      <c r="M6" s="5">
        <v>0.93023255813953487</v>
      </c>
      <c r="N6" s="5">
        <v>70</v>
      </c>
      <c r="O6" s="3" t="s">
        <v>3</v>
      </c>
      <c r="P6" s="3"/>
      <c r="Q6" s="3" t="s">
        <v>5</v>
      </c>
      <c r="R6" s="2" t="s">
        <v>6</v>
      </c>
      <c r="S6" s="2"/>
      <c r="T6" s="3" t="s">
        <v>3</v>
      </c>
      <c r="U6" s="5">
        <v>86.5</v>
      </c>
      <c r="V6" s="3"/>
      <c r="W6" s="2"/>
      <c r="X6" s="3"/>
      <c r="Y6" s="3" t="s">
        <v>7</v>
      </c>
      <c r="Z6" s="2"/>
      <c r="AA6" s="3" t="s">
        <v>8</v>
      </c>
      <c r="AB6" s="2" t="s">
        <v>9</v>
      </c>
      <c r="AC6" s="5">
        <v>7.4763636363636352E-15</v>
      </c>
      <c r="AD6" s="3" t="s">
        <v>10</v>
      </c>
      <c r="AE6" s="2" t="s">
        <v>11</v>
      </c>
      <c r="AF6" s="2">
        <v>2.5499999999999998</v>
      </c>
      <c r="AG6" s="2">
        <v>1.5499999999999999E-3</v>
      </c>
      <c r="AH6" s="2"/>
      <c r="AI6" s="2"/>
      <c r="AJ6" s="2"/>
      <c r="AK6" s="2"/>
      <c r="AL6" s="2"/>
      <c r="AM6" s="3"/>
      <c r="AN6" s="3" t="s">
        <v>12</v>
      </c>
      <c r="AO6" s="2"/>
      <c r="AP6" s="2"/>
      <c r="AQ6" s="2"/>
      <c r="AR6" s="2">
        <v>5.4166666666666664E-4</v>
      </c>
      <c r="AS6" s="3" t="s">
        <v>13</v>
      </c>
      <c r="AT6" s="3" t="s">
        <v>14</v>
      </c>
      <c r="AU6" s="2"/>
      <c r="AV6" s="2"/>
      <c r="AW6" s="2"/>
      <c r="AX6" s="2"/>
      <c r="AY6" s="2" t="s">
        <v>15</v>
      </c>
      <c r="AZ6" s="2"/>
      <c r="BA6" s="2"/>
      <c r="BB6" s="3" t="s">
        <v>8</v>
      </c>
      <c r="BC6" s="3">
        <v>1</v>
      </c>
      <c r="BD6" s="2"/>
      <c r="BE6" s="3" t="s">
        <v>16</v>
      </c>
      <c r="BF6" s="6">
        <v>25.5</v>
      </c>
      <c r="BG6" s="5">
        <v>7.25</v>
      </c>
      <c r="BH6" s="3"/>
      <c r="BI6" s="3" t="s">
        <v>17</v>
      </c>
      <c r="BJ6" s="2" t="s">
        <v>18</v>
      </c>
      <c r="BK6" s="2"/>
      <c r="BL6" s="5">
        <v>0.32258064516129031</v>
      </c>
      <c r="BM6" s="3">
        <v>2.5</v>
      </c>
      <c r="BN6" s="3" t="s">
        <v>19</v>
      </c>
      <c r="BO6" s="3" t="s">
        <v>20</v>
      </c>
      <c r="BP6" s="3" t="s">
        <v>3</v>
      </c>
      <c r="BQ6" s="2"/>
      <c r="BR6" s="2" t="s">
        <v>21</v>
      </c>
      <c r="BS6" s="3"/>
      <c r="BT6" s="3"/>
      <c r="BU6" s="3"/>
      <c r="BV6" s="5">
        <v>3.55</v>
      </c>
      <c r="BW6" s="5">
        <v>3.1</v>
      </c>
      <c r="BX6" s="3"/>
      <c r="BY6" s="3"/>
      <c r="BZ6" s="2"/>
      <c r="CA6" s="2"/>
      <c r="CB6" s="3" t="s">
        <v>3</v>
      </c>
      <c r="CC6" s="5">
        <v>29</v>
      </c>
      <c r="CD6" s="2"/>
      <c r="CE6" s="3"/>
      <c r="CF6" s="5">
        <v>5.2</v>
      </c>
      <c r="CG6" s="3"/>
      <c r="CH6" s="3" t="s">
        <v>17</v>
      </c>
      <c r="CI6" s="3"/>
      <c r="CJ6" s="3" t="s">
        <v>1</v>
      </c>
      <c r="CK6" s="2"/>
      <c r="CL6" s="3" t="s">
        <v>22</v>
      </c>
      <c r="CM6" s="2"/>
      <c r="CN6" s="3"/>
      <c r="CO6" s="2"/>
      <c r="CP6" s="3">
        <v>5</v>
      </c>
      <c r="CQ6" s="3">
        <v>2</v>
      </c>
      <c r="CR6" s="5">
        <v>4.24</v>
      </c>
      <c r="CS6" s="2" t="s">
        <v>21</v>
      </c>
      <c r="CT6" s="2"/>
      <c r="CU6" s="5">
        <v>3.75</v>
      </c>
      <c r="CV6" s="2"/>
      <c r="CW6" s="2"/>
      <c r="CX6" s="2"/>
      <c r="CY6" s="5">
        <v>0.46511627906976744</v>
      </c>
      <c r="CZ6" s="3" t="s">
        <v>22</v>
      </c>
      <c r="DA6" s="5">
        <v>4.2194092827004217E-5</v>
      </c>
      <c r="DB6" s="5">
        <v>290</v>
      </c>
      <c r="DC6" s="2"/>
      <c r="DD6" s="5">
        <v>180</v>
      </c>
      <c r="DE6" s="3" t="s">
        <v>22</v>
      </c>
      <c r="DF6" s="2">
        <v>0.42194092827004215</v>
      </c>
      <c r="DG6" s="3" t="s">
        <v>3</v>
      </c>
      <c r="DH6" s="2"/>
      <c r="DI6" s="3" t="s">
        <v>23</v>
      </c>
      <c r="DJ6" s="3"/>
      <c r="DK6" s="2"/>
      <c r="DL6" s="3" t="s">
        <v>8</v>
      </c>
      <c r="DM6" s="3" t="s">
        <v>5</v>
      </c>
      <c r="DN6" s="3" t="s">
        <v>3</v>
      </c>
      <c r="DO6" s="2"/>
      <c r="DP6" s="3" t="s">
        <v>3</v>
      </c>
      <c r="DQ6" s="5">
        <v>3.5</v>
      </c>
      <c r="DR6" s="2" t="s">
        <v>9</v>
      </c>
      <c r="DS6" s="2" t="s">
        <v>18</v>
      </c>
      <c r="DT6" s="2"/>
      <c r="DU6" s="2" t="s">
        <v>24</v>
      </c>
      <c r="DV6" s="3" t="s">
        <v>3</v>
      </c>
      <c r="DW6" s="5">
        <v>86.5</v>
      </c>
      <c r="DX6" s="3"/>
      <c r="DY6" s="3" t="s">
        <v>8</v>
      </c>
      <c r="DZ6" s="2"/>
      <c r="EA6" s="2"/>
      <c r="EB6" s="5">
        <v>2.5499999999999998</v>
      </c>
      <c r="EC6" s="3" t="s">
        <v>25</v>
      </c>
      <c r="ED6" s="2"/>
      <c r="EE6" s="2"/>
      <c r="EF6" s="3" t="s">
        <v>1</v>
      </c>
      <c r="EG6" s="3"/>
      <c r="EH6" s="2"/>
      <c r="EI6" s="2"/>
      <c r="EJ6" s="3" t="s">
        <v>26</v>
      </c>
      <c r="EK6" s="3"/>
      <c r="EL6" s="3" t="s">
        <v>1</v>
      </c>
      <c r="EM6" s="3" t="s">
        <v>3</v>
      </c>
      <c r="EN6" s="3" t="s">
        <v>27</v>
      </c>
      <c r="EO6" s="3"/>
      <c r="EP6" s="3" t="s">
        <v>8</v>
      </c>
      <c r="EQ6" s="3" t="s">
        <v>17</v>
      </c>
      <c r="ER6" s="2"/>
      <c r="ES6" s="2"/>
      <c r="ET6" s="7"/>
      <c r="EU6" s="3"/>
      <c r="EV6" s="3" t="s">
        <v>28</v>
      </c>
      <c r="EW6" s="7"/>
      <c r="EX6" s="9">
        <v>4.67</v>
      </c>
      <c r="EY6" s="3"/>
      <c r="EZ6" s="3"/>
      <c r="FA6" s="7"/>
      <c r="FB6" s="7"/>
      <c r="FC6" s="2"/>
      <c r="FD6" s="7"/>
      <c r="FE6" s="2" t="s">
        <v>15</v>
      </c>
      <c r="FF6" s="3" t="s">
        <v>28</v>
      </c>
      <c r="FG6" s="3" t="s">
        <v>1</v>
      </c>
      <c r="FH6" s="9">
        <v>6.9</v>
      </c>
      <c r="FI6" s="3" t="s">
        <v>5</v>
      </c>
      <c r="FJ6" s="7" t="s">
        <v>6</v>
      </c>
      <c r="FK6" s="3" t="s">
        <v>1</v>
      </c>
      <c r="FL6" s="3" t="s">
        <v>1</v>
      </c>
      <c r="FM6" s="3" t="s">
        <v>23</v>
      </c>
      <c r="FN6" s="7"/>
      <c r="FO6" s="9">
        <v>7.3E-9</v>
      </c>
      <c r="FP6" s="3">
        <v>2</v>
      </c>
      <c r="FQ6" s="3" t="s">
        <v>15</v>
      </c>
      <c r="FR6" s="6">
        <v>5.0000000000000001E-4</v>
      </c>
      <c r="FS6" s="9">
        <v>24.5</v>
      </c>
      <c r="FT6" s="3" t="s">
        <v>1</v>
      </c>
      <c r="FU6" s="3" t="s">
        <v>5</v>
      </c>
      <c r="FV6" s="3"/>
      <c r="FW6" s="2">
        <v>0.17</v>
      </c>
      <c r="FX6" s="10">
        <v>1.5E-3</v>
      </c>
      <c r="FY6" s="2"/>
      <c r="FZ6" s="3" t="s">
        <v>22</v>
      </c>
      <c r="GA6" s="3" t="s">
        <v>17</v>
      </c>
      <c r="GB6" s="3" t="s">
        <v>17</v>
      </c>
      <c r="GC6" s="3"/>
      <c r="GD6" s="3" t="s">
        <v>17</v>
      </c>
      <c r="GE6" s="3"/>
      <c r="GF6" s="3" t="s">
        <v>30</v>
      </c>
      <c r="GG6" s="3"/>
      <c r="GH6" s="7"/>
      <c r="GI6" s="2"/>
      <c r="GJ6" s="2"/>
      <c r="GK6" s="3"/>
      <c r="GL6" s="2"/>
      <c r="GM6" s="2">
        <v>2.5499999999999998</v>
      </c>
      <c r="GN6" s="3" t="s">
        <v>31</v>
      </c>
      <c r="GO6" s="3" t="s">
        <v>8</v>
      </c>
      <c r="GP6" s="3"/>
      <c r="GQ6" s="3" t="s">
        <v>20</v>
      </c>
      <c r="GR6" s="3" t="s">
        <v>32</v>
      </c>
      <c r="GS6" s="9">
        <v>0.70175438596491224</v>
      </c>
      <c r="GT6" s="9">
        <v>20</v>
      </c>
      <c r="GU6" s="7"/>
      <c r="GV6" s="3" t="s">
        <v>33</v>
      </c>
      <c r="GW6" s="7"/>
      <c r="GX6" s="2" t="s">
        <v>34</v>
      </c>
      <c r="GY6" s="2" t="s">
        <v>9</v>
      </c>
      <c r="GZ6" s="7"/>
      <c r="HA6" s="9">
        <v>3.48</v>
      </c>
      <c r="HB6" s="7"/>
      <c r="HC6" s="3"/>
      <c r="HD6" s="3" t="s">
        <v>3</v>
      </c>
      <c r="HE6" s="7"/>
      <c r="HF6" s="7"/>
      <c r="HG6" s="2"/>
      <c r="HH6" s="2"/>
      <c r="HI6" s="3" t="s">
        <v>15</v>
      </c>
      <c r="HJ6" s="3"/>
      <c r="HK6" s="3" t="s">
        <v>3</v>
      </c>
      <c r="HL6" s="3"/>
      <c r="HM6" s="7"/>
      <c r="HN6" s="9">
        <v>2.9</v>
      </c>
      <c r="HO6" s="3" t="s">
        <v>3</v>
      </c>
      <c r="HP6" s="3" t="s">
        <v>35</v>
      </c>
      <c r="HQ6" s="3" t="s">
        <v>23</v>
      </c>
      <c r="HR6" s="7"/>
      <c r="HS6" s="3" t="s">
        <v>3</v>
      </c>
      <c r="HT6" s="3" t="s">
        <v>5</v>
      </c>
      <c r="HU6" s="9">
        <v>0.47619047619047616</v>
      </c>
      <c r="HV6" s="3">
        <v>1</v>
      </c>
      <c r="HW6" s="9">
        <v>2.0499999999999999E-6</v>
      </c>
      <c r="HX6" s="3" t="s">
        <v>3</v>
      </c>
      <c r="HY6" s="3"/>
      <c r="HZ6" s="3" t="s">
        <v>30</v>
      </c>
      <c r="IA6" s="3">
        <v>3.35</v>
      </c>
      <c r="IB6" s="2"/>
      <c r="IC6" s="3" t="s">
        <v>18</v>
      </c>
      <c r="ID6" s="3"/>
      <c r="IE6" s="3" t="s">
        <v>36</v>
      </c>
      <c r="IF6" s="7"/>
      <c r="IG6" s="7"/>
      <c r="IH6" s="7"/>
    </row>
    <row r="7" spans="1:242" x14ac:dyDescent="0.25">
      <c r="A7" s="1" t="s">
        <v>40</v>
      </c>
      <c r="B7" s="2"/>
      <c r="C7" s="3"/>
      <c r="D7" s="2"/>
      <c r="E7" s="3" t="s">
        <v>1</v>
      </c>
      <c r="F7" s="3" t="s">
        <v>2</v>
      </c>
      <c r="G7" s="3"/>
      <c r="H7" s="3"/>
      <c r="I7" s="3"/>
      <c r="J7" s="5">
        <v>5.3000000000000006E-13</v>
      </c>
      <c r="K7" s="3" t="s">
        <v>3</v>
      </c>
      <c r="L7" s="3" t="s">
        <v>4</v>
      </c>
      <c r="M7" s="5">
        <v>0.83333333333333337</v>
      </c>
      <c r="N7" s="5">
        <v>65</v>
      </c>
      <c r="O7" s="3" t="s">
        <v>3</v>
      </c>
      <c r="P7" s="3"/>
      <c r="Q7" s="3" t="s">
        <v>5</v>
      </c>
      <c r="R7" s="2" t="s">
        <v>6</v>
      </c>
      <c r="S7" s="2"/>
      <c r="T7" s="3" t="s">
        <v>3</v>
      </c>
      <c r="U7" s="5">
        <v>80.5</v>
      </c>
      <c r="V7" s="3"/>
      <c r="W7" s="2"/>
      <c r="X7" s="3"/>
      <c r="Y7" s="3" t="s">
        <v>7</v>
      </c>
      <c r="Z7" s="2"/>
      <c r="AA7" s="3" t="s">
        <v>8</v>
      </c>
      <c r="AB7" s="2" t="s">
        <v>9</v>
      </c>
      <c r="AC7" s="5">
        <v>7.5454545454545451E-15</v>
      </c>
      <c r="AD7" s="3" t="s">
        <v>10</v>
      </c>
      <c r="AE7" s="2" t="s">
        <v>11</v>
      </c>
      <c r="AF7" s="2">
        <v>2.6</v>
      </c>
      <c r="AG7" s="2">
        <v>1.575E-3</v>
      </c>
      <c r="AH7" s="2"/>
      <c r="AI7" s="2"/>
      <c r="AJ7" s="2"/>
      <c r="AK7" s="2"/>
      <c r="AL7" s="2"/>
      <c r="AM7" s="3"/>
      <c r="AN7" s="3" t="s">
        <v>12</v>
      </c>
      <c r="AO7" s="2"/>
      <c r="AP7" s="2"/>
      <c r="AQ7" s="2"/>
      <c r="AR7" s="2">
        <v>8.9999999999999998E-4</v>
      </c>
      <c r="AS7" s="3" t="s">
        <v>13</v>
      </c>
      <c r="AT7" s="3" t="s">
        <v>14</v>
      </c>
      <c r="AU7" s="2"/>
      <c r="AV7" s="2"/>
      <c r="AW7" s="2"/>
      <c r="AX7" s="2"/>
      <c r="AY7" s="2" t="s">
        <v>15</v>
      </c>
      <c r="AZ7" s="2"/>
      <c r="BA7" s="2"/>
      <c r="BB7" s="3" t="s">
        <v>8</v>
      </c>
      <c r="BC7" s="3">
        <v>1</v>
      </c>
      <c r="BD7" s="2"/>
      <c r="BE7" s="3" t="s">
        <v>16</v>
      </c>
      <c r="BF7" s="6">
        <v>24</v>
      </c>
      <c r="BG7" s="5">
        <v>8</v>
      </c>
      <c r="BH7" s="3"/>
      <c r="BI7" s="3" t="s">
        <v>17</v>
      </c>
      <c r="BJ7" s="2" t="s">
        <v>18</v>
      </c>
      <c r="BK7" s="2"/>
      <c r="BL7" s="5">
        <v>0.33333333333333331</v>
      </c>
      <c r="BM7" s="3">
        <v>2.5</v>
      </c>
      <c r="BN7" s="3" t="s">
        <v>19</v>
      </c>
      <c r="BO7" s="3" t="s">
        <v>20</v>
      </c>
      <c r="BP7" s="3" t="s">
        <v>3</v>
      </c>
      <c r="BQ7" s="2"/>
      <c r="BR7" s="2" t="s">
        <v>21</v>
      </c>
      <c r="BS7" s="3"/>
      <c r="BT7" s="3"/>
      <c r="BU7" s="3"/>
      <c r="BV7" s="5">
        <v>3.5</v>
      </c>
      <c r="BW7" s="5">
        <v>3.05</v>
      </c>
      <c r="BX7" s="3"/>
      <c r="BY7" s="3"/>
      <c r="BZ7" s="2"/>
      <c r="CA7" s="2"/>
      <c r="CB7" s="3" t="s">
        <v>3</v>
      </c>
      <c r="CC7" s="5">
        <v>24.5</v>
      </c>
      <c r="CD7" s="2"/>
      <c r="CE7" s="3"/>
      <c r="CF7" s="5">
        <v>5.3</v>
      </c>
      <c r="CG7" s="3"/>
      <c r="CH7" s="3" t="s">
        <v>17</v>
      </c>
      <c r="CI7" s="3"/>
      <c r="CJ7" s="3" t="s">
        <v>1</v>
      </c>
      <c r="CK7" s="2"/>
      <c r="CL7" s="3" t="s">
        <v>22</v>
      </c>
      <c r="CM7" s="2"/>
      <c r="CN7" s="3"/>
      <c r="CO7" s="2"/>
      <c r="CP7" s="3">
        <v>5</v>
      </c>
      <c r="CQ7" s="3">
        <v>2</v>
      </c>
      <c r="CR7" s="5">
        <v>4.5599999999999996</v>
      </c>
      <c r="CS7" s="2" t="s">
        <v>21</v>
      </c>
      <c r="CT7" s="2"/>
      <c r="CU7" s="5">
        <v>3.8</v>
      </c>
      <c r="CV7" s="2"/>
      <c r="CW7" s="2"/>
      <c r="CX7" s="2"/>
      <c r="CY7" s="5">
        <v>0.45454545454545453</v>
      </c>
      <c r="CZ7" s="3" t="s">
        <v>22</v>
      </c>
      <c r="DA7" s="5">
        <v>4.1666666666666665E-5</v>
      </c>
      <c r="DB7" s="5">
        <v>340</v>
      </c>
      <c r="DC7" s="2"/>
      <c r="DD7" s="5">
        <v>160</v>
      </c>
      <c r="DE7" s="3" t="s">
        <v>22</v>
      </c>
      <c r="DF7" s="2">
        <v>0.41666666666666663</v>
      </c>
      <c r="DG7" s="3" t="s">
        <v>3</v>
      </c>
      <c r="DH7" s="2"/>
      <c r="DI7" s="3" t="s">
        <v>23</v>
      </c>
      <c r="DJ7" s="3"/>
      <c r="DK7" s="2"/>
      <c r="DL7" s="3" t="s">
        <v>8</v>
      </c>
      <c r="DM7" s="3" t="s">
        <v>5</v>
      </c>
      <c r="DN7" s="3" t="s">
        <v>3</v>
      </c>
      <c r="DO7" s="2"/>
      <c r="DP7" s="3" t="s">
        <v>3</v>
      </c>
      <c r="DQ7" s="5">
        <v>3.3</v>
      </c>
      <c r="DR7" s="2" t="s">
        <v>9</v>
      </c>
      <c r="DS7" s="2" t="s">
        <v>18</v>
      </c>
      <c r="DT7" s="2"/>
      <c r="DU7" s="2" t="s">
        <v>24</v>
      </c>
      <c r="DV7" s="3" t="s">
        <v>3</v>
      </c>
      <c r="DW7" s="5">
        <v>80.5</v>
      </c>
      <c r="DX7" s="3"/>
      <c r="DY7" s="3" t="s">
        <v>8</v>
      </c>
      <c r="DZ7" s="2"/>
      <c r="EA7" s="2"/>
      <c r="EB7" s="5">
        <v>2.6</v>
      </c>
      <c r="EC7" s="3" t="s">
        <v>25</v>
      </c>
      <c r="ED7" s="2"/>
      <c r="EE7" s="2"/>
      <c r="EF7" s="3" t="s">
        <v>1</v>
      </c>
      <c r="EG7" s="3"/>
      <c r="EH7" s="2"/>
      <c r="EI7" s="2"/>
      <c r="EJ7" s="3" t="s">
        <v>26</v>
      </c>
      <c r="EK7" s="3"/>
      <c r="EL7" s="3" t="s">
        <v>1</v>
      </c>
      <c r="EM7" s="3" t="s">
        <v>3</v>
      </c>
      <c r="EN7" s="3" t="s">
        <v>27</v>
      </c>
      <c r="EO7" s="3"/>
      <c r="EP7" s="3" t="s">
        <v>8</v>
      </c>
      <c r="EQ7" s="3" t="s">
        <v>17</v>
      </c>
      <c r="ER7" s="2"/>
      <c r="ES7" s="2"/>
      <c r="ET7" s="7"/>
      <c r="EU7" s="3"/>
      <c r="EV7" s="3" t="s">
        <v>28</v>
      </c>
      <c r="EW7" s="7"/>
      <c r="EX7" s="9">
        <v>4.9000000000000004</v>
      </c>
      <c r="EY7" s="3"/>
      <c r="EZ7" s="3"/>
      <c r="FA7" s="7"/>
      <c r="FB7" s="7"/>
      <c r="FC7" s="2"/>
      <c r="FD7" s="7"/>
      <c r="FE7" s="2" t="s">
        <v>15</v>
      </c>
      <c r="FF7" s="3" t="s">
        <v>28</v>
      </c>
      <c r="FG7" s="3" t="s">
        <v>1</v>
      </c>
      <c r="FH7" s="9">
        <v>7.1</v>
      </c>
      <c r="FI7" s="3" t="s">
        <v>5</v>
      </c>
      <c r="FJ7" s="7" t="s">
        <v>6</v>
      </c>
      <c r="FK7" s="3" t="s">
        <v>1</v>
      </c>
      <c r="FL7" s="3" t="s">
        <v>1</v>
      </c>
      <c r="FM7" s="3" t="s">
        <v>23</v>
      </c>
      <c r="FN7" s="7"/>
      <c r="FO7" s="9">
        <v>7.4500000000000005E-9</v>
      </c>
      <c r="FP7" s="3">
        <v>2</v>
      </c>
      <c r="FQ7" s="3" t="s">
        <v>15</v>
      </c>
      <c r="FR7" s="6">
        <v>5.5000000000000003E-4</v>
      </c>
      <c r="FS7" s="9">
        <v>25</v>
      </c>
      <c r="FT7" s="3" t="s">
        <v>1</v>
      </c>
      <c r="FU7" s="3" t="s">
        <v>5</v>
      </c>
      <c r="FV7" s="3"/>
      <c r="FW7" s="2">
        <v>0.23</v>
      </c>
      <c r="FX7" s="10">
        <v>1.4E-3</v>
      </c>
      <c r="FY7" s="2"/>
      <c r="FZ7" s="3" t="s">
        <v>22</v>
      </c>
      <c r="GA7" s="3" t="s">
        <v>17</v>
      </c>
      <c r="GB7" s="3" t="s">
        <v>17</v>
      </c>
      <c r="GC7" s="3"/>
      <c r="GD7" s="3" t="s">
        <v>17</v>
      </c>
      <c r="GE7" s="3"/>
      <c r="GF7" s="3" t="s">
        <v>30</v>
      </c>
      <c r="GG7" s="3"/>
      <c r="GH7" s="7"/>
      <c r="GI7" s="2"/>
      <c r="GJ7" s="2"/>
      <c r="GK7" s="3"/>
      <c r="GL7" s="2"/>
      <c r="GM7" s="2">
        <v>2.6</v>
      </c>
      <c r="GN7" s="3" t="s">
        <v>31</v>
      </c>
      <c r="GO7" s="3" t="s">
        <v>8</v>
      </c>
      <c r="GP7" s="3"/>
      <c r="GQ7" s="3" t="s">
        <v>20</v>
      </c>
      <c r="GR7" s="3" t="s">
        <v>32</v>
      </c>
      <c r="GS7" s="9">
        <v>0.7142857142857143</v>
      </c>
      <c r="GT7" s="9">
        <v>20.25</v>
      </c>
      <c r="GU7" s="7"/>
      <c r="GV7" s="3" t="s">
        <v>33</v>
      </c>
      <c r="GW7" s="7"/>
      <c r="GX7" s="2" t="s">
        <v>34</v>
      </c>
      <c r="GY7" s="2" t="s">
        <v>9</v>
      </c>
      <c r="GZ7" s="7"/>
      <c r="HA7" s="9">
        <v>3.53</v>
      </c>
      <c r="HB7" s="7"/>
      <c r="HC7" s="3"/>
      <c r="HD7" s="3" t="s">
        <v>3</v>
      </c>
      <c r="HE7" s="7"/>
      <c r="HF7" s="7"/>
      <c r="HG7" s="2"/>
      <c r="HH7" s="2"/>
      <c r="HI7" s="3" t="s">
        <v>15</v>
      </c>
      <c r="HJ7" s="3"/>
      <c r="HK7" s="3" t="s">
        <v>3</v>
      </c>
      <c r="HL7" s="3"/>
      <c r="HM7" s="7"/>
      <c r="HN7" s="9">
        <v>3.2</v>
      </c>
      <c r="HO7" s="3" t="s">
        <v>3</v>
      </c>
      <c r="HP7" s="3" t="s">
        <v>35</v>
      </c>
      <c r="HQ7" s="3" t="s">
        <v>23</v>
      </c>
      <c r="HR7" s="7"/>
      <c r="HS7" s="3" t="s">
        <v>3</v>
      </c>
      <c r="HT7" s="3" t="s">
        <v>5</v>
      </c>
      <c r="HU7" s="9">
        <v>0.4587155963302752</v>
      </c>
      <c r="HV7" s="3">
        <v>1</v>
      </c>
      <c r="HW7" s="9">
        <v>2.1000000000000002E-6</v>
      </c>
      <c r="HX7" s="3" t="s">
        <v>3</v>
      </c>
      <c r="HY7" s="3"/>
      <c r="HZ7" s="3" t="s">
        <v>30</v>
      </c>
      <c r="IA7" s="3">
        <v>3.35</v>
      </c>
      <c r="IB7" s="2"/>
      <c r="IC7" s="3" t="s">
        <v>18</v>
      </c>
      <c r="ID7" s="3"/>
      <c r="IE7" s="3" t="s">
        <v>36</v>
      </c>
      <c r="IF7" s="7"/>
      <c r="IG7" s="7"/>
      <c r="IH7" s="7"/>
    </row>
    <row r="8" spans="1:242" x14ac:dyDescent="0.25">
      <c r="A8" s="1" t="s">
        <v>41</v>
      </c>
      <c r="B8" s="2"/>
      <c r="C8" s="3"/>
      <c r="D8" s="2"/>
      <c r="E8" s="3" t="s">
        <v>1</v>
      </c>
      <c r="F8" s="3" t="s">
        <v>2</v>
      </c>
      <c r="G8" s="3"/>
      <c r="H8" s="3"/>
      <c r="I8" s="3"/>
      <c r="J8" s="5">
        <v>5.2500000000000009E-13</v>
      </c>
      <c r="K8" s="3" t="s">
        <v>3</v>
      </c>
      <c r="L8" s="3" t="s">
        <v>4</v>
      </c>
      <c r="M8" s="5">
        <v>0.79365079365079361</v>
      </c>
      <c r="N8" s="5">
        <v>62</v>
      </c>
      <c r="O8" s="3" t="s">
        <v>3</v>
      </c>
      <c r="P8" s="3"/>
      <c r="Q8" s="3" t="s">
        <v>5</v>
      </c>
      <c r="R8" s="2" t="s">
        <v>6</v>
      </c>
      <c r="S8" s="2"/>
      <c r="T8" s="3" t="s">
        <v>3</v>
      </c>
      <c r="U8" s="5">
        <v>70</v>
      </c>
      <c r="V8" s="3"/>
      <c r="W8" s="2"/>
      <c r="X8" s="3"/>
      <c r="Y8" s="3" t="s">
        <v>7</v>
      </c>
      <c r="Z8" s="2"/>
      <c r="AA8" s="3" t="s">
        <v>8</v>
      </c>
      <c r="AB8" s="2" t="s">
        <v>9</v>
      </c>
      <c r="AC8" s="5">
        <v>7.5999999999999989E-15</v>
      </c>
      <c r="AD8" s="3" t="s">
        <v>10</v>
      </c>
      <c r="AE8" s="2" t="s">
        <v>11</v>
      </c>
      <c r="AF8" s="2">
        <v>2.65</v>
      </c>
      <c r="AG8" s="2">
        <v>1.6000000000000001E-3</v>
      </c>
      <c r="AH8" s="2"/>
      <c r="AI8" s="2"/>
      <c r="AJ8" s="2"/>
      <c r="AK8" s="2"/>
      <c r="AL8" s="2"/>
      <c r="AM8" s="3"/>
      <c r="AN8" s="3" t="s">
        <v>12</v>
      </c>
      <c r="AO8" s="2"/>
      <c r="AP8" s="2"/>
      <c r="AQ8" s="2"/>
      <c r="AR8" s="2">
        <v>1.1666666666666668E-3</v>
      </c>
      <c r="AS8" s="3" t="s">
        <v>13</v>
      </c>
      <c r="AT8" s="3" t="s">
        <v>14</v>
      </c>
      <c r="AU8" s="2"/>
      <c r="AV8" s="2"/>
      <c r="AW8" s="2"/>
      <c r="AX8" s="2"/>
      <c r="AY8" s="2" t="s">
        <v>15</v>
      </c>
      <c r="AZ8" s="2"/>
      <c r="BA8" s="2"/>
      <c r="BB8" s="3" t="s">
        <v>8</v>
      </c>
      <c r="BC8" s="3">
        <v>1</v>
      </c>
      <c r="BD8" s="2"/>
      <c r="BE8" s="3" t="s">
        <v>16</v>
      </c>
      <c r="BF8" s="6">
        <v>25</v>
      </c>
      <c r="BG8" s="5">
        <v>8.4</v>
      </c>
      <c r="BH8" s="3"/>
      <c r="BI8" s="3" t="s">
        <v>17</v>
      </c>
      <c r="BJ8" s="2" t="s">
        <v>18</v>
      </c>
      <c r="BK8" s="2"/>
      <c r="BL8" s="5">
        <v>0.32258064516129031</v>
      </c>
      <c r="BM8" s="3">
        <v>2.5</v>
      </c>
      <c r="BN8" s="3" t="s">
        <v>19</v>
      </c>
      <c r="BO8" s="3" t="s">
        <v>20</v>
      </c>
      <c r="BP8" s="3" t="s">
        <v>3</v>
      </c>
      <c r="BQ8" s="2"/>
      <c r="BR8" s="2" t="s">
        <v>21</v>
      </c>
      <c r="BS8" s="3"/>
      <c r="BT8" s="3"/>
      <c r="BU8" s="3"/>
      <c r="BV8" s="5">
        <v>3.45</v>
      </c>
      <c r="BW8" s="5">
        <v>3</v>
      </c>
      <c r="BX8" s="3"/>
      <c r="BY8" s="3"/>
      <c r="BZ8" s="2"/>
      <c r="CA8" s="2"/>
      <c r="CB8" s="3" t="s">
        <v>3</v>
      </c>
      <c r="CC8" s="5">
        <v>21</v>
      </c>
      <c r="CD8" s="2"/>
      <c r="CE8" s="3"/>
      <c r="CF8" s="5">
        <v>5.7</v>
      </c>
      <c r="CG8" s="3"/>
      <c r="CH8" s="3" t="s">
        <v>17</v>
      </c>
      <c r="CI8" s="3"/>
      <c r="CJ8" s="3" t="s">
        <v>1</v>
      </c>
      <c r="CK8" s="2"/>
      <c r="CL8" s="3" t="s">
        <v>22</v>
      </c>
      <c r="CM8" s="2"/>
      <c r="CN8" s="3"/>
      <c r="CO8" s="2"/>
      <c r="CP8" s="3">
        <v>5</v>
      </c>
      <c r="CQ8" s="3">
        <v>2</v>
      </c>
      <c r="CR8" s="5">
        <v>4.68</v>
      </c>
      <c r="CS8" s="2">
        <v>4.5875000000000003E-21</v>
      </c>
      <c r="CT8" s="2"/>
      <c r="CU8" s="5">
        <v>3.85</v>
      </c>
      <c r="CV8" s="2"/>
      <c r="CW8" s="2"/>
      <c r="CX8" s="2"/>
      <c r="CY8" s="5">
        <v>0.4</v>
      </c>
      <c r="CZ8" s="3" t="s">
        <v>22</v>
      </c>
      <c r="DA8" s="5">
        <v>3.7037037037037037E-5</v>
      </c>
      <c r="DB8" s="5">
        <v>375</v>
      </c>
      <c r="DC8" s="2"/>
      <c r="DD8" s="5">
        <v>180</v>
      </c>
      <c r="DE8" s="3" t="s">
        <v>22</v>
      </c>
      <c r="DF8" s="2">
        <v>0.37037037037037035</v>
      </c>
      <c r="DG8" s="3" t="s">
        <v>3</v>
      </c>
      <c r="DH8" s="2"/>
      <c r="DI8" s="3" t="s">
        <v>23</v>
      </c>
      <c r="DJ8" s="3"/>
      <c r="DK8" s="2"/>
      <c r="DL8" s="3" t="s">
        <v>8</v>
      </c>
      <c r="DM8" s="3" t="s">
        <v>5</v>
      </c>
      <c r="DN8" s="3" t="s">
        <v>3</v>
      </c>
      <c r="DO8" s="2"/>
      <c r="DP8" s="3" t="s">
        <v>3</v>
      </c>
      <c r="DQ8" s="5">
        <v>3.25</v>
      </c>
      <c r="DR8" s="2" t="s">
        <v>9</v>
      </c>
      <c r="DS8" s="2" t="s">
        <v>18</v>
      </c>
      <c r="DT8" s="2"/>
      <c r="DU8" s="2" t="s">
        <v>24</v>
      </c>
      <c r="DV8" s="3" t="s">
        <v>3</v>
      </c>
      <c r="DW8" s="5">
        <v>70</v>
      </c>
      <c r="DX8" s="3"/>
      <c r="DY8" s="3" t="s">
        <v>8</v>
      </c>
      <c r="DZ8" s="2"/>
      <c r="EA8" s="2"/>
      <c r="EB8" s="5">
        <v>2.65</v>
      </c>
      <c r="EC8" s="3" t="s">
        <v>25</v>
      </c>
      <c r="ED8" s="2"/>
      <c r="EE8" s="2"/>
      <c r="EF8" s="3" t="s">
        <v>1</v>
      </c>
      <c r="EG8" s="3"/>
      <c r="EH8" s="2"/>
      <c r="EI8" s="2"/>
      <c r="EJ8" s="3" t="s">
        <v>26</v>
      </c>
      <c r="EK8" s="3"/>
      <c r="EL8" s="3" t="s">
        <v>1</v>
      </c>
      <c r="EM8" s="3" t="s">
        <v>3</v>
      </c>
      <c r="EN8" s="3" t="s">
        <v>27</v>
      </c>
      <c r="EO8" s="3"/>
      <c r="EP8" s="3" t="s">
        <v>8</v>
      </c>
      <c r="EQ8" s="3" t="s">
        <v>17</v>
      </c>
      <c r="ER8" s="2"/>
      <c r="ES8" s="2"/>
      <c r="ET8" s="7"/>
      <c r="EU8" s="3"/>
      <c r="EV8" s="3" t="s">
        <v>28</v>
      </c>
      <c r="EW8" s="7"/>
      <c r="EX8" s="9">
        <v>5.25</v>
      </c>
      <c r="EY8" s="3"/>
      <c r="EZ8" s="3"/>
      <c r="FA8" s="7"/>
      <c r="FB8" s="7"/>
      <c r="FC8" s="2"/>
      <c r="FD8" s="7"/>
      <c r="FE8" s="2" t="s">
        <v>15</v>
      </c>
      <c r="FF8" s="3" t="s">
        <v>28</v>
      </c>
      <c r="FG8" s="3" t="s">
        <v>1</v>
      </c>
      <c r="FH8" s="9">
        <v>7</v>
      </c>
      <c r="FI8" s="3" t="s">
        <v>5</v>
      </c>
      <c r="FJ8" s="7" t="s">
        <v>6</v>
      </c>
      <c r="FK8" s="3" t="s">
        <v>1</v>
      </c>
      <c r="FL8" s="3" t="s">
        <v>1</v>
      </c>
      <c r="FM8" s="3" t="s">
        <v>23</v>
      </c>
      <c r="FN8" s="7"/>
      <c r="FO8" s="9">
        <v>7.4999999999999993E-9</v>
      </c>
      <c r="FP8" s="3">
        <v>2</v>
      </c>
      <c r="FQ8" s="3" t="s">
        <v>15</v>
      </c>
      <c r="FR8" s="6">
        <v>5.7499999999999999E-4</v>
      </c>
      <c r="FS8" s="9">
        <v>25.5</v>
      </c>
      <c r="FT8" s="3" t="s">
        <v>1</v>
      </c>
      <c r="FU8" s="3" t="s">
        <v>5</v>
      </c>
      <c r="FV8" s="3"/>
      <c r="FW8" s="2">
        <v>0.31</v>
      </c>
      <c r="FX8" s="10">
        <v>1.5E-3</v>
      </c>
      <c r="FY8" s="2"/>
      <c r="FZ8" s="3" t="s">
        <v>22</v>
      </c>
      <c r="GA8" s="3" t="s">
        <v>17</v>
      </c>
      <c r="GB8" s="3" t="s">
        <v>17</v>
      </c>
      <c r="GC8" s="3"/>
      <c r="GD8" s="3" t="s">
        <v>17</v>
      </c>
      <c r="GE8" s="3"/>
      <c r="GF8" s="3" t="s">
        <v>30</v>
      </c>
      <c r="GG8" s="3"/>
      <c r="GH8" s="7"/>
      <c r="GI8" s="2"/>
      <c r="GJ8" s="2"/>
      <c r="GK8" s="3"/>
      <c r="GL8" s="2"/>
      <c r="GM8" s="2">
        <v>2.65</v>
      </c>
      <c r="GN8" s="3" t="s">
        <v>31</v>
      </c>
      <c r="GO8" s="3" t="s">
        <v>8</v>
      </c>
      <c r="GP8" s="3"/>
      <c r="GQ8" s="3" t="s">
        <v>20</v>
      </c>
      <c r="GR8" s="3" t="s">
        <v>32</v>
      </c>
      <c r="GS8" s="9">
        <v>0.7142857142857143</v>
      </c>
      <c r="GT8" s="9">
        <v>21.5</v>
      </c>
      <c r="GU8" s="7"/>
      <c r="GV8" s="3" t="s">
        <v>33</v>
      </c>
      <c r="GW8" s="7"/>
      <c r="GX8" s="2" t="s">
        <v>34</v>
      </c>
      <c r="GY8" s="2" t="s">
        <v>9</v>
      </c>
      <c r="GZ8" s="9">
        <v>3.6</v>
      </c>
      <c r="HA8" s="9">
        <v>3.67</v>
      </c>
      <c r="HB8" s="7"/>
      <c r="HC8" s="3"/>
      <c r="HD8" s="3" t="s">
        <v>3</v>
      </c>
      <c r="HE8" s="7"/>
      <c r="HF8" s="7"/>
      <c r="HG8" s="2"/>
      <c r="HH8" s="2"/>
      <c r="HI8" s="3" t="s">
        <v>15</v>
      </c>
      <c r="HJ8" s="3"/>
      <c r="HK8" s="3" t="s">
        <v>3</v>
      </c>
      <c r="HL8" s="3"/>
      <c r="HM8" s="7"/>
      <c r="HN8" s="9">
        <v>3.25</v>
      </c>
      <c r="HO8" s="3" t="s">
        <v>3</v>
      </c>
      <c r="HP8" s="3" t="s">
        <v>35</v>
      </c>
      <c r="HQ8" s="3" t="s">
        <v>23</v>
      </c>
      <c r="HR8" s="7"/>
      <c r="HS8" s="3" t="s">
        <v>3</v>
      </c>
      <c r="HT8" s="3" t="s">
        <v>5</v>
      </c>
      <c r="HU8" s="9">
        <v>0.4464285714285714</v>
      </c>
      <c r="HV8" s="3">
        <v>1</v>
      </c>
      <c r="HW8" s="9">
        <v>2.1499999999999997E-6</v>
      </c>
      <c r="HX8" s="3" t="s">
        <v>3</v>
      </c>
      <c r="HY8" s="3"/>
      <c r="HZ8" s="3" t="s">
        <v>30</v>
      </c>
      <c r="IA8" s="3">
        <v>3.35</v>
      </c>
      <c r="IB8" s="2"/>
      <c r="IC8" s="3" t="s">
        <v>18</v>
      </c>
      <c r="ID8" s="3"/>
      <c r="IE8" s="3" t="s">
        <v>36</v>
      </c>
      <c r="IF8" s="7"/>
      <c r="IG8" s="7"/>
      <c r="IH8" s="7"/>
    </row>
    <row r="9" spans="1:242" x14ac:dyDescent="0.25">
      <c r="A9" s="1" t="s">
        <v>42</v>
      </c>
      <c r="B9" s="2"/>
      <c r="C9" s="3"/>
      <c r="D9" s="2"/>
      <c r="E9" s="3" t="s">
        <v>1</v>
      </c>
      <c r="F9" s="3" t="s">
        <v>2</v>
      </c>
      <c r="G9" s="3"/>
      <c r="H9" s="3"/>
      <c r="I9" s="3"/>
      <c r="J9" s="5">
        <v>5.5999999999999994E-13</v>
      </c>
      <c r="K9" s="3" t="s">
        <v>3</v>
      </c>
      <c r="L9" s="3" t="s">
        <v>4</v>
      </c>
      <c r="M9" s="5">
        <v>0.75471698113207553</v>
      </c>
      <c r="N9" s="5">
        <v>67.5</v>
      </c>
      <c r="O9" s="3" t="s">
        <v>3</v>
      </c>
      <c r="P9" s="3"/>
      <c r="Q9" s="3" t="s">
        <v>5</v>
      </c>
      <c r="R9" s="2" t="s">
        <v>6</v>
      </c>
      <c r="S9" s="2"/>
      <c r="T9" s="3" t="s">
        <v>3</v>
      </c>
      <c r="U9" s="5">
        <v>66</v>
      </c>
      <c r="V9" s="3"/>
      <c r="W9" s="2"/>
      <c r="X9" s="3"/>
      <c r="Y9" s="3" t="s">
        <v>7</v>
      </c>
      <c r="Z9" s="2"/>
      <c r="AA9" s="3" t="s">
        <v>8</v>
      </c>
      <c r="AB9" s="2" t="s">
        <v>9</v>
      </c>
      <c r="AC9" s="5">
        <v>7.6363636363636362E-15</v>
      </c>
      <c r="AD9" s="3" t="s">
        <v>10</v>
      </c>
      <c r="AE9" s="2" t="s">
        <v>11</v>
      </c>
      <c r="AF9" s="2">
        <v>2.6</v>
      </c>
      <c r="AG9" s="6">
        <v>1.6999999999999999E-3</v>
      </c>
      <c r="AH9" s="2"/>
      <c r="AI9" s="2"/>
      <c r="AJ9" s="2"/>
      <c r="AK9" s="2"/>
      <c r="AL9" s="2"/>
      <c r="AM9" s="3"/>
      <c r="AN9" s="3" t="s">
        <v>12</v>
      </c>
      <c r="AO9" s="2"/>
      <c r="AP9" s="2"/>
      <c r="AQ9" s="2"/>
      <c r="AR9" s="2">
        <v>1.4433333333333334E-3</v>
      </c>
      <c r="AS9" s="3" t="s">
        <v>13</v>
      </c>
      <c r="AT9" s="3" t="s">
        <v>14</v>
      </c>
      <c r="AU9" s="2"/>
      <c r="AV9" s="2"/>
      <c r="AW9" s="2"/>
      <c r="AX9" s="2"/>
      <c r="AY9" s="2" t="s">
        <v>15</v>
      </c>
      <c r="AZ9" s="2"/>
      <c r="BA9" s="2"/>
      <c r="BB9" s="3" t="s">
        <v>8</v>
      </c>
      <c r="BC9" s="3">
        <v>1</v>
      </c>
      <c r="BD9" s="2"/>
      <c r="BE9" s="3" t="s">
        <v>16</v>
      </c>
      <c r="BF9" s="6">
        <v>25</v>
      </c>
      <c r="BG9" s="5">
        <v>8.6</v>
      </c>
      <c r="BH9" s="3"/>
      <c r="BI9" s="3" t="s">
        <v>17</v>
      </c>
      <c r="BJ9" s="2" t="s">
        <v>18</v>
      </c>
      <c r="BK9" s="2"/>
      <c r="BL9" s="5">
        <v>0.32786885245901642</v>
      </c>
      <c r="BM9" s="3">
        <v>2.5</v>
      </c>
      <c r="BN9" s="3" t="s">
        <v>19</v>
      </c>
      <c r="BO9" s="3" t="s">
        <v>20</v>
      </c>
      <c r="BP9" s="3" t="s">
        <v>3</v>
      </c>
      <c r="BQ9" s="2"/>
      <c r="BR9" s="2" t="s">
        <v>21</v>
      </c>
      <c r="BS9" s="3"/>
      <c r="BT9" s="3"/>
      <c r="BU9" s="3"/>
      <c r="BV9" s="5">
        <v>3.7</v>
      </c>
      <c r="BW9" s="5">
        <v>3.1</v>
      </c>
      <c r="BX9" s="3"/>
      <c r="BY9" s="3"/>
      <c r="BZ9" s="2"/>
      <c r="CA9" s="2"/>
      <c r="CB9" s="3" t="s">
        <v>3</v>
      </c>
      <c r="CC9" s="5">
        <v>19</v>
      </c>
      <c r="CD9" s="2"/>
      <c r="CE9" s="3"/>
      <c r="CF9" s="5">
        <v>6</v>
      </c>
      <c r="CG9" s="3"/>
      <c r="CH9" s="3" t="s">
        <v>17</v>
      </c>
      <c r="CI9" s="3"/>
      <c r="CJ9" s="3" t="s">
        <v>1</v>
      </c>
      <c r="CK9" s="2"/>
      <c r="CL9" s="3" t="s">
        <v>22</v>
      </c>
      <c r="CM9" s="2"/>
      <c r="CN9" s="3"/>
      <c r="CO9" s="2"/>
      <c r="CP9" s="3">
        <v>5</v>
      </c>
      <c r="CQ9" s="3">
        <v>2</v>
      </c>
      <c r="CR9" s="5">
        <v>4.83</v>
      </c>
      <c r="CS9" s="2" t="s">
        <v>21</v>
      </c>
      <c r="CT9" s="2"/>
      <c r="CU9" s="5">
        <v>3.95</v>
      </c>
      <c r="CV9" s="2"/>
      <c r="CW9" s="2"/>
      <c r="CX9" s="2"/>
      <c r="CY9" s="5">
        <v>0.35087719298245612</v>
      </c>
      <c r="CZ9" s="3" t="s">
        <v>22</v>
      </c>
      <c r="DA9" s="5">
        <v>3.4482758620689657E-5</v>
      </c>
      <c r="DB9" s="5">
        <v>430</v>
      </c>
      <c r="DC9" s="2"/>
      <c r="DD9" s="5">
        <v>200</v>
      </c>
      <c r="DE9" s="3" t="s">
        <v>22</v>
      </c>
      <c r="DF9" s="2">
        <v>0.34482758620689657</v>
      </c>
      <c r="DG9" s="3" t="s">
        <v>3</v>
      </c>
      <c r="DH9" s="2"/>
      <c r="DI9" s="3" t="s">
        <v>23</v>
      </c>
      <c r="DJ9" s="3"/>
      <c r="DK9" s="2"/>
      <c r="DL9" s="3" t="s">
        <v>8</v>
      </c>
      <c r="DM9" s="3" t="s">
        <v>5</v>
      </c>
      <c r="DN9" s="3" t="s">
        <v>3</v>
      </c>
      <c r="DO9" s="2"/>
      <c r="DP9" s="3" t="s">
        <v>3</v>
      </c>
      <c r="DQ9" s="5">
        <v>3.4</v>
      </c>
      <c r="DR9" s="2" t="s">
        <v>9</v>
      </c>
      <c r="DS9" s="2" t="s">
        <v>18</v>
      </c>
      <c r="DT9" s="2"/>
      <c r="DU9" s="2" t="s">
        <v>24</v>
      </c>
      <c r="DV9" s="3" t="s">
        <v>3</v>
      </c>
      <c r="DW9" s="5">
        <v>66</v>
      </c>
      <c r="DX9" s="3"/>
      <c r="DY9" s="3" t="s">
        <v>8</v>
      </c>
      <c r="DZ9" s="2"/>
      <c r="EA9" s="2"/>
      <c r="EB9" s="5">
        <v>2.6</v>
      </c>
      <c r="EC9" s="3" t="s">
        <v>25</v>
      </c>
      <c r="ED9" s="2"/>
      <c r="EE9" s="2"/>
      <c r="EF9" s="3" t="s">
        <v>1</v>
      </c>
      <c r="EG9" s="3"/>
      <c r="EH9" s="2"/>
      <c r="EI9" s="2"/>
      <c r="EJ9" s="3" t="s">
        <v>26</v>
      </c>
      <c r="EK9" s="3"/>
      <c r="EL9" s="3" t="s">
        <v>1</v>
      </c>
      <c r="EM9" s="3" t="s">
        <v>3</v>
      </c>
      <c r="EN9" s="3" t="s">
        <v>27</v>
      </c>
      <c r="EO9" s="3"/>
      <c r="EP9" s="3" t="s">
        <v>8</v>
      </c>
      <c r="EQ9" s="3" t="s">
        <v>17</v>
      </c>
      <c r="ER9" s="2"/>
      <c r="ES9" s="2"/>
      <c r="ET9" s="7"/>
      <c r="EU9" s="3"/>
      <c r="EV9" s="3" t="s">
        <v>28</v>
      </c>
      <c r="EW9" s="7"/>
      <c r="EX9" s="9">
        <v>5.75</v>
      </c>
      <c r="EY9" s="3"/>
      <c r="EZ9" s="3"/>
      <c r="FA9" s="7"/>
      <c r="FB9" s="7"/>
      <c r="FC9" s="2"/>
      <c r="FD9" s="7"/>
      <c r="FE9" s="2" t="s">
        <v>15</v>
      </c>
      <c r="FF9" s="3" t="s">
        <v>28</v>
      </c>
      <c r="FG9" s="3" t="s">
        <v>1</v>
      </c>
      <c r="FH9" s="9">
        <v>6.9</v>
      </c>
      <c r="FI9" s="3" t="s">
        <v>5</v>
      </c>
      <c r="FJ9" s="7" t="s">
        <v>6</v>
      </c>
      <c r="FK9" s="3" t="s">
        <v>1</v>
      </c>
      <c r="FL9" s="3" t="s">
        <v>1</v>
      </c>
      <c r="FM9" s="3" t="s">
        <v>23</v>
      </c>
      <c r="FN9" s="7"/>
      <c r="FO9" s="9">
        <v>7.5499999999999998E-9</v>
      </c>
      <c r="FP9" s="3">
        <v>2</v>
      </c>
      <c r="FQ9" s="3" t="s">
        <v>15</v>
      </c>
      <c r="FR9" s="6">
        <v>5.5999999999999995E-4</v>
      </c>
      <c r="FS9" s="9">
        <v>25.75</v>
      </c>
      <c r="FT9" s="3" t="s">
        <v>1</v>
      </c>
      <c r="FU9" s="3" t="s">
        <v>5</v>
      </c>
      <c r="FV9" s="3"/>
      <c r="FW9" s="6">
        <v>0.3</v>
      </c>
      <c r="FX9" s="10">
        <v>1.8E-3</v>
      </c>
      <c r="FY9" s="2"/>
      <c r="FZ9" s="3" t="s">
        <v>22</v>
      </c>
      <c r="GA9" s="3" t="s">
        <v>17</v>
      </c>
      <c r="GB9" s="3" t="s">
        <v>17</v>
      </c>
      <c r="GC9" s="3"/>
      <c r="GD9" s="3" t="s">
        <v>17</v>
      </c>
      <c r="GE9" s="3"/>
      <c r="GF9" s="3" t="s">
        <v>30</v>
      </c>
      <c r="GG9" s="3"/>
      <c r="GH9" s="7"/>
      <c r="GI9" s="2"/>
      <c r="GJ9" s="5">
        <v>2.0000000000000001E-4</v>
      </c>
      <c r="GK9" s="3"/>
      <c r="GL9" s="2"/>
      <c r="GM9" s="2">
        <v>2.6</v>
      </c>
      <c r="GN9" s="3" t="s">
        <v>31</v>
      </c>
      <c r="GO9" s="3" t="s">
        <v>8</v>
      </c>
      <c r="GP9" s="3"/>
      <c r="GQ9" s="3" t="s">
        <v>20</v>
      </c>
      <c r="GR9" s="3" t="s">
        <v>32</v>
      </c>
      <c r="GS9" s="9">
        <v>0.67796610169491522</v>
      </c>
      <c r="GT9" s="9">
        <v>22</v>
      </c>
      <c r="GU9" s="7"/>
      <c r="GV9" s="3" t="s">
        <v>33</v>
      </c>
      <c r="GW9" s="7"/>
      <c r="GX9" s="2" t="s">
        <v>34</v>
      </c>
      <c r="GY9" s="2" t="s">
        <v>9</v>
      </c>
      <c r="GZ9" s="9">
        <v>3.65</v>
      </c>
      <c r="HA9" s="9">
        <v>3.51</v>
      </c>
      <c r="HB9" s="7"/>
      <c r="HC9" s="3"/>
      <c r="HD9" s="3" t="s">
        <v>3</v>
      </c>
      <c r="HE9" s="7"/>
      <c r="HF9" s="7"/>
      <c r="HG9" s="2"/>
      <c r="HH9" s="2"/>
      <c r="HI9" s="3" t="s">
        <v>15</v>
      </c>
      <c r="HJ9" s="3"/>
      <c r="HK9" s="3" t="s">
        <v>3</v>
      </c>
      <c r="HL9" s="3"/>
      <c r="HM9" s="7"/>
      <c r="HN9" s="9">
        <v>3.3</v>
      </c>
      <c r="HO9" s="3" t="s">
        <v>3</v>
      </c>
      <c r="HP9" s="3" t="s">
        <v>35</v>
      </c>
      <c r="HQ9" s="3" t="s">
        <v>23</v>
      </c>
      <c r="HR9" s="7"/>
      <c r="HS9" s="3" t="s">
        <v>3</v>
      </c>
      <c r="HT9" s="3" t="s">
        <v>5</v>
      </c>
      <c r="HU9" s="9">
        <v>0.41666666666666669</v>
      </c>
      <c r="HV9" s="3">
        <v>1</v>
      </c>
      <c r="HW9" s="9">
        <v>2.0499999999999999E-6</v>
      </c>
      <c r="HX9" s="3" t="s">
        <v>3</v>
      </c>
      <c r="HY9" s="3"/>
      <c r="HZ9" s="3" t="s">
        <v>30</v>
      </c>
      <c r="IA9" s="3">
        <v>3.35</v>
      </c>
      <c r="IB9" s="2"/>
      <c r="IC9" s="3" t="s">
        <v>18</v>
      </c>
      <c r="ID9" s="3"/>
      <c r="IE9" s="3" t="s">
        <v>36</v>
      </c>
      <c r="IF9" s="7"/>
      <c r="IG9" s="7"/>
      <c r="IH9" s="7"/>
    </row>
    <row r="10" spans="1:242" x14ac:dyDescent="0.25">
      <c r="A10" s="1" t="s">
        <v>43</v>
      </c>
      <c r="B10" s="2"/>
      <c r="C10" s="3"/>
      <c r="D10" s="2"/>
      <c r="E10" s="3" t="s">
        <v>1</v>
      </c>
      <c r="F10" s="3" t="s">
        <v>2</v>
      </c>
      <c r="G10" s="3"/>
      <c r="H10" s="3"/>
      <c r="I10" s="3"/>
      <c r="J10" s="5">
        <v>5.5499999999999996E-13</v>
      </c>
      <c r="K10" s="3" t="s">
        <v>3</v>
      </c>
      <c r="L10" s="3" t="s">
        <v>4</v>
      </c>
      <c r="M10" s="5">
        <v>0.7142857142857143</v>
      </c>
      <c r="N10" s="5">
        <v>60</v>
      </c>
      <c r="O10" s="3" t="s">
        <v>3</v>
      </c>
      <c r="P10" s="3"/>
      <c r="Q10" s="3" t="s">
        <v>5</v>
      </c>
      <c r="R10" s="2" t="s">
        <v>6</v>
      </c>
      <c r="S10" s="2"/>
      <c r="T10" s="3" t="s">
        <v>3</v>
      </c>
      <c r="U10" s="5">
        <v>62.5</v>
      </c>
      <c r="V10" s="3"/>
      <c r="W10" s="2"/>
      <c r="X10" s="3"/>
      <c r="Y10" s="3" t="s">
        <v>7</v>
      </c>
      <c r="Z10" s="2"/>
      <c r="AA10" s="3" t="s">
        <v>8</v>
      </c>
      <c r="AB10" s="2" t="s">
        <v>9</v>
      </c>
      <c r="AC10" s="5">
        <v>7.7272727272727273E-15</v>
      </c>
      <c r="AD10" s="3" t="s">
        <v>10</v>
      </c>
      <c r="AE10" s="2" t="s">
        <v>11</v>
      </c>
      <c r="AF10" s="2">
        <v>2.4500000000000002</v>
      </c>
      <c r="AG10" s="6">
        <v>1.65E-3</v>
      </c>
      <c r="AH10" s="2"/>
      <c r="AI10" s="2"/>
      <c r="AJ10" s="2"/>
      <c r="AK10" s="2"/>
      <c r="AL10" s="2"/>
      <c r="AM10" s="3"/>
      <c r="AN10" s="3" t="s">
        <v>12</v>
      </c>
      <c r="AO10" s="2"/>
      <c r="AP10" s="2"/>
      <c r="AQ10" s="2"/>
      <c r="AR10" s="2">
        <v>1.3666666666666666E-3</v>
      </c>
      <c r="AS10" s="3" t="s">
        <v>13</v>
      </c>
      <c r="AT10" s="3" t="s">
        <v>14</v>
      </c>
      <c r="AU10" s="2"/>
      <c r="AV10" s="2"/>
      <c r="AW10" s="2"/>
      <c r="AX10" s="2"/>
      <c r="AY10" s="2" t="s">
        <v>15</v>
      </c>
      <c r="AZ10" s="2"/>
      <c r="BA10" s="2"/>
      <c r="BB10" s="3" t="s">
        <v>8</v>
      </c>
      <c r="BC10" s="3">
        <v>1</v>
      </c>
      <c r="BD10" s="2"/>
      <c r="BE10" s="3" t="s">
        <v>16</v>
      </c>
      <c r="BF10" s="6">
        <v>26</v>
      </c>
      <c r="BG10" s="5">
        <v>8.5500000000000007</v>
      </c>
      <c r="BH10" s="3"/>
      <c r="BI10" s="3" t="s">
        <v>17</v>
      </c>
      <c r="BJ10" s="2" t="s">
        <v>18</v>
      </c>
      <c r="BK10" s="2"/>
      <c r="BL10" s="5">
        <v>0.31746031746031744</v>
      </c>
      <c r="BM10" s="3">
        <v>2.5</v>
      </c>
      <c r="BN10" s="3" t="s">
        <v>19</v>
      </c>
      <c r="BO10" s="3" t="s">
        <v>20</v>
      </c>
      <c r="BP10" s="3" t="s">
        <v>3</v>
      </c>
      <c r="BQ10" s="2"/>
      <c r="BR10" s="2" t="s">
        <v>21</v>
      </c>
      <c r="BS10" s="3"/>
      <c r="BT10" s="3"/>
      <c r="BU10" s="3"/>
      <c r="BV10" s="5">
        <v>3.75</v>
      </c>
      <c r="BW10" s="5">
        <v>3.15</v>
      </c>
      <c r="BX10" s="3"/>
      <c r="BY10" s="3"/>
      <c r="BZ10" s="2"/>
      <c r="CA10" s="2"/>
      <c r="CB10" s="3" t="s">
        <v>3</v>
      </c>
      <c r="CC10" s="5">
        <v>20</v>
      </c>
      <c r="CD10" s="2"/>
      <c r="CE10" s="3"/>
      <c r="CF10" s="5">
        <v>6.2</v>
      </c>
      <c r="CG10" s="3"/>
      <c r="CH10" s="3" t="s">
        <v>17</v>
      </c>
      <c r="CI10" s="3"/>
      <c r="CJ10" s="3" t="s">
        <v>1</v>
      </c>
      <c r="CK10" s="2"/>
      <c r="CL10" s="3" t="s">
        <v>22</v>
      </c>
      <c r="CM10" s="2"/>
      <c r="CN10" s="3"/>
      <c r="CO10" s="2"/>
      <c r="CP10" s="3">
        <v>5</v>
      </c>
      <c r="CQ10" s="3">
        <v>2</v>
      </c>
      <c r="CR10" s="5">
        <v>4.78</v>
      </c>
      <c r="CS10" s="6">
        <v>12</v>
      </c>
      <c r="CT10" s="2"/>
      <c r="CU10" s="5">
        <v>3.9</v>
      </c>
      <c r="CV10" s="2"/>
      <c r="CW10" s="2"/>
      <c r="CX10" s="2"/>
      <c r="CY10" s="5">
        <v>0.32258064516129031</v>
      </c>
      <c r="CZ10" s="3" t="s">
        <v>22</v>
      </c>
      <c r="DA10" s="5">
        <v>3.5714285714285717E-5</v>
      </c>
      <c r="DB10" s="5">
        <v>490</v>
      </c>
      <c r="DC10" s="2"/>
      <c r="DD10" s="5">
        <v>210</v>
      </c>
      <c r="DE10" s="3" t="s">
        <v>22</v>
      </c>
      <c r="DF10" s="2">
        <v>0.35714285714285715</v>
      </c>
      <c r="DG10" s="3" t="s">
        <v>3</v>
      </c>
      <c r="DH10" s="2"/>
      <c r="DI10" s="3" t="s">
        <v>23</v>
      </c>
      <c r="DJ10" s="3"/>
      <c r="DK10" s="2"/>
      <c r="DL10" s="3" t="s">
        <v>8</v>
      </c>
      <c r="DM10" s="3" t="s">
        <v>5</v>
      </c>
      <c r="DN10" s="3" t="s">
        <v>3</v>
      </c>
      <c r="DO10" s="2"/>
      <c r="DP10" s="3" t="s">
        <v>3</v>
      </c>
      <c r="DQ10" s="5">
        <v>3.3</v>
      </c>
      <c r="DR10" s="2" t="s">
        <v>9</v>
      </c>
      <c r="DS10" s="2" t="s">
        <v>18</v>
      </c>
      <c r="DT10" s="2"/>
      <c r="DU10" s="2" t="s">
        <v>24</v>
      </c>
      <c r="DV10" s="3" t="s">
        <v>3</v>
      </c>
      <c r="DW10" s="5">
        <v>62.5</v>
      </c>
      <c r="DX10" s="3"/>
      <c r="DY10" s="3" t="s">
        <v>8</v>
      </c>
      <c r="DZ10" s="2"/>
      <c r="EA10" s="2"/>
      <c r="EB10" s="5">
        <v>2.4500000000000002</v>
      </c>
      <c r="EC10" s="3" t="s">
        <v>25</v>
      </c>
      <c r="ED10" s="2"/>
      <c r="EE10" s="2"/>
      <c r="EF10" s="3" t="s">
        <v>1</v>
      </c>
      <c r="EG10" s="3"/>
      <c r="EH10" s="2"/>
      <c r="EI10" s="2"/>
      <c r="EJ10" s="3" t="s">
        <v>26</v>
      </c>
      <c r="EK10" s="3"/>
      <c r="EL10" s="3" t="s">
        <v>1</v>
      </c>
      <c r="EM10" s="3" t="s">
        <v>3</v>
      </c>
      <c r="EN10" s="3" t="s">
        <v>27</v>
      </c>
      <c r="EO10" s="3"/>
      <c r="EP10" s="3" t="s">
        <v>8</v>
      </c>
      <c r="EQ10" s="3" t="s">
        <v>17</v>
      </c>
      <c r="ER10" s="2"/>
      <c r="ES10" s="2"/>
      <c r="ET10" s="7"/>
      <c r="EU10" s="3"/>
      <c r="EV10" s="3" t="s">
        <v>28</v>
      </c>
      <c r="EW10" s="7"/>
      <c r="EX10" s="9">
        <v>6.05</v>
      </c>
      <c r="EY10" s="3"/>
      <c r="EZ10" s="3"/>
      <c r="FA10" s="7"/>
      <c r="FB10" s="7"/>
      <c r="FC10" s="2"/>
      <c r="FD10" s="7"/>
      <c r="FE10" s="2" t="s">
        <v>15</v>
      </c>
      <c r="FF10" s="3" t="s">
        <v>28</v>
      </c>
      <c r="FG10" s="3" t="s">
        <v>1</v>
      </c>
      <c r="FH10" s="9">
        <v>6.85</v>
      </c>
      <c r="FI10" s="3" t="s">
        <v>5</v>
      </c>
      <c r="FJ10" s="7" t="s">
        <v>6</v>
      </c>
      <c r="FK10" s="3" t="s">
        <v>1</v>
      </c>
      <c r="FL10" s="3" t="s">
        <v>1</v>
      </c>
      <c r="FM10" s="3" t="s">
        <v>23</v>
      </c>
      <c r="FN10" s="7"/>
      <c r="FO10" s="9">
        <v>7.4999999999999993E-9</v>
      </c>
      <c r="FP10" s="3">
        <v>2</v>
      </c>
      <c r="FQ10" s="3" t="s">
        <v>15</v>
      </c>
      <c r="FR10" s="6">
        <v>5.7499999999999999E-4</v>
      </c>
      <c r="FS10" s="9">
        <v>25</v>
      </c>
      <c r="FT10" s="3" t="s">
        <v>1</v>
      </c>
      <c r="FU10" s="3" t="s">
        <v>5</v>
      </c>
      <c r="FV10" s="3"/>
      <c r="FW10" s="6">
        <v>0.36</v>
      </c>
      <c r="FX10" s="10">
        <v>1.75E-3</v>
      </c>
      <c r="FY10" s="2"/>
      <c r="FZ10" s="3" t="s">
        <v>22</v>
      </c>
      <c r="GA10" s="3" t="s">
        <v>17</v>
      </c>
      <c r="GB10" s="3" t="s">
        <v>17</v>
      </c>
      <c r="GC10" s="3"/>
      <c r="GD10" s="3" t="s">
        <v>17</v>
      </c>
      <c r="GE10" s="3"/>
      <c r="GF10" s="3" t="s">
        <v>30</v>
      </c>
      <c r="GG10" s="3"/>
      <c r="GH10" s="7"/>
      <c r="GI10" s="2"/>
      <c r="GJ10" s="5">
        <v>2.1000000000000001E-4</v>
      </c>
      <c r="GK10" s="3"/>
      <c r="GL10" s="2"/>
      <c r="GM10" s="2">
        <v>2.4500000000000002</v>
      </c>
      <c r="GN10" s="3" t="s">
        <v>31</v>
      </c>
      <c r="GO10" s="3" t="s">
        <v>8</v>
      </c>
      <c r="GP10" s="3"/>
      <c r="GQ10" s="3" t="s">
        <v>20</v>
      </c>
      <c r="GR10" s="3" t="s">
        <v>32</v>
      </c>
      <c r="GS10" s="9">
        <v>0.67796610169491522</v>
      </c>
      <c r="GT10" s="9">
        <v>21.75</v>
      </c>
      <c r="GU10" s="7"/>
      <c r="GV10" s="3" t="s">
        <v>33</v>
      </c>
      <c r="GW10" s="7"/>
      <c r="GX10" s="2" t="s">
        <v>34</v>
      </c>
      <c r="GY10" s="2" t="s">
        <v>9</v>
      </c>
      <c r="GZ10" s="9">
        <v>3.68</v>
      </c>
      <c r="HA10" s="9">
        <v>3.4</v>
      </c>
      <c r="HB10" s="7"/>
      <c r="HC10" s="3"/>
      <c r="HD10" s="3" t="s">
        <v>3</v>
      </c>
      <c r="HE10" s="7"/>
      <c r="HF10" s="7"/>
      <c r="HG10" s="2"/>
      <c r="HH10" s="2"/>
      <c r="HI10" s="3" t="s">
        <v>15</v>
      </c>
      <c r="HJ10" s="3"/>
      <c r="HK10" s="3" t="s">
        <v>3</v>
      </c>
      <c r="HL10" s="3"/>
      <c r="HM10" s="7"/>
      <c r="HN10" s="9">
        <v>3.2</v>
      </c>
      <c r="HO10" s="3" t="s">
        <v>3</v>
      </c>
      <c r="HP10" s="3" t="s">
        <v>35</v>
      </c>
      <c r="HQ10" s="3" t="s">
        <v>23</v>
      </c>
      <c r="HR10" s="7"/>
      <c r="HS10" s="3" t="s">
        <v>3</v>
      </c>
      <c r="HT10" s="3" t="s">
        <v>5</v>
      </c>
      <c r="HU10" s="9">
        <v>0.44843049327354262</v>
      </c>
      <c r="HV10" s="3">
        <v>1</v>
      </c>
      <c r="HW10" s="9">
        <v>2.1000000000000002E-6</v>
      </c>
      <c r="HX10" s="3" t="s">
        <v>3</v>
      </c>
      <c r="HY10" s="3"/>
      <c r="HZ10" s="3" t="s">
        <v>30</v>
      </c>
      <c r="IA10" s="3">
        <v>3.35</v>
      </c>
      <c r="IB10" s="2"/>
      <c r="IC10" s="3" t="s">
        <v>18</v>
      </c>
      <c r="ID10" s="3"/>
      <c r="IE10" s="3" t="s">
        <v>36</v>
      </c>
      <c r="IF10" s="7"/>
      <c r="IG10" s="7"/>
      <c r="IH10" s="7"/>
    </row>
    <row r="11" spans="1:242" x14ac:dyDescent="0.25">
      <c r="A11" s="1" t="s">
        <v>44</v>
      </c>
      <c r="B11" s="2"/>
      <c r="C11" s="3"/>
      <c r="D11" s="2"/>
      <c r="E11" s="3" t="s">
        <v>1</v>
      </c>
      <c r="F11" s="3" t="s">
        <v>2</v>
      </c>
      <c r="G11" s="3"/>
      <c r="H11" s="3"/>
      <c r="I11" s="3"/>
      <c r="J11" s="5">
        <v>5.5999999999999994E-13</v>
      </c>
      <c r="K11" s="3" t="s">
        <v>3</v>
      </c>
      <c r="L11" s="3" t="s">
        <v>4</v>
      </c>
      <c r="M11" s="5">
        <v>0.72727272727272729</v>
      </c>
      <c r="N11" s="5">
        <v>63</v>
      </c>
      <c r="O11" s="3" t="s">
        <v>3</v>
      </c>
      <c r="P11" s="3"/>
      <c r="Q11" s="3" t="s">
        <v>5</v>
      </c>
      <c r="R11" s="2" t="s">
        <v>6</v>
      </c>
      <c r="S11" s="2"/>
      <c r="T11" s="3" t="s">
        <v>3</v>
      </c>
      <c r="U11" s="5">
        <v>66</v>
      </c>
      <c r="V11" s="3"/>
      <c r="W11" s="2"/>
      <c r="X11" s="3"/>
      <c r="Y11" s="3" t="s">
        <v>7</v>
      </c>
      <c r="Z11" s="2"/>
      <c r="AA11" s="3" t="s">
        <v>8</v>
      </c>
      <c r="AB11" s="2" t="s">
        <v>9</v>
      </c>
      <c r="AC11" s="5">
        <v>7.7272727272727273E-15</v>
      </c>
      <c r="AD11" s="3" t="s">
        <v>10</v>
      </c>
      <c r="AE11" s="2" t="s">
        <v>11</v>
      </c>
      <c r="AF11" s="2">
        <v>2.5</v>
      </c>
      <c r="AG11" s="6">
        <v>1.575E-3</v>
      </c>
      <c r="AH11" s="2"/>
      <c r="AI11" s="2"/>
      <c r="AJ11" s="2"/>
      <c r="AK11" s="2"/>
      <c r="AL11" s="2"/>
      <c r="AM11" s="3"/>
      <c r="AN11" s="3" t="s">
        <v>12</v>
      </c>
      <c r="AO11" s="2"/>
      <c r="AP11" s="2"/>
      <c r="AQ11" s="2"/>
      <c r="AR11" s="2">
        <v>1.6583333333333333E-3</v>
      </c>
      <c r="AS11" s="3" t="s">
        <v>13</v>
      </c>
      <c r="AT11" s="3" t="s">
        <v>14</v>
      </c>
      <c r="AU11" s="2"/>
      <c r="AV11" s="2"/>
      <c r="AW11" s="2"/>
      <c r="AX11" s="2"/>
      <c r="AY11" s="2" t="s">
        <v>15</v>
      </c>
      <c r="AZ11" s="2"/>
      <c r="BA11" s="2"/>
      <c r="BB11" s="3" t="s">
        <v>8</v>
      </c>
      <c r="BC11" s="3">
        <v>1</v>
      </c>
      <c r="BD11" s="2"/>
      <c r="BE11" s="3" t="s">
        <v>16</v>
      </c>
      <c r="BF11" s="6">
        <v>26.6</v>
      </c>
      <c r="BG11" s="5">
        <v>8.6</v>
      </c>
      <c r="BH11" s="3"/>
      <c r="BI11" s="3" t="s">
        <v>17</v>
      </c>
      <c r="BJ11" s="2" t="s">
        <v>18</v>
      </c>
      <c r="BK11" s="2"/>
      <c r="BL11" s="5">
        <v>0.32258064516129031</v>
      </c>
      <c r="BM11" s="3">
        <v>2.5</v>
      </c>
      <c r="BN11" s="3" t="s">
        <v>19</v>
      </c>
      <c r="BO11" s="3" t="s">
        <v>20</v>
      </c>
      <c r="BP11" s="3" t="s">
        <v>3</v>
      </c>
      <c r="BQ11" s="2"/>
      <c r="BR11" s="2" t="s">
        <v>21</v>
      </c>
      <c r="BS11" s="3"/>
      <c r="BT11" s="3"/>
      <c r="BU11" s="3"/>
      <c r="BV11" s="5">
        <v>3.75</v>
      </c>
      <c r="BW11" s="5">
        <v>3.2</v>
      </c>
      <c r="BX11" s="3"/>
      <c r="BY11" s="3"/>
      <c r="BZ11" s="2"/>
      <c r="CA11" s="2"/>
      <c r="CB11" s="3" t="s">
        <v>3</v>
      </c>
      <c r="CC11" s="5">
        <v>21</v>
      </c>
      <c r="CD11" s="2"/>
      <c r="CE11" s="3"/>
      <c r="CF11" s="5">
        <v>6.3</v>
      </c>
      <c r="CG11" s="3"/>
      <c r="CH11" s="3" t="s">
        <v>17</v>
      </c>
      <c r="CI11" s="3"/>
      <c r="CJ11" s="3" t="s">
        <v>1</v>
      </c>
      <c r="CK11" s="2"/>
      <c r="CL11" s="3" t="s">
        <v>22</v>
      </c>
      <c r="CM11" s="2"/>
      <c r="CN11" s="3"/>
      <c r="CO11" s="2"/>
      <c r="CP11" s="3">
        <v>5</v>
      </c>
      <c r="CQ11" s="3">
        <v>2</v>
      </c>
      <c r="CR11" s="5">
        <v>4.45</v>
      </c>
      <c r="CS11" s="6">
        <v>12</v>
      </c>
      <c r="CT11" s="2"/>
      <c r="CU11" s="5">
        <v>3.95</v>
      </c>
      <c r="CV11" s="2"/>
      <c r="CW11" s="2"/>
      <c r="CX11" s="2"/>
      <c r="CY11" s="5">
        <v>0.31746031746031744</v>
      </c>
      <c r="CZ11" s="3" t="s">
        <v>22</v>
      </c>
      <c r="DA11" s="5">
        <v>3.3898305084745762E-5</v>
      </c>
      <c r="DB11" s="5">
        <v>515</v>
      </c>
      <c r="DC11" s="2"/>
      <c r="DD11" s="5">
        <v>200</v>
      </c>
      <c r="DE11" s="3" t="s">
        <v>22</v>
      </c>
      <c r="DF11" s="2">
        <v>0.33898305084745761</v>
      </c>
      <c r="DG11" s="3" t="s">
        <v>3</v>
      </c>
      <c r="DH11" s="2"/>
      <c r="DI11" s="3" t="s">
        <v>23</v>
      </c>
      <c r="DJ11" s="3"/>
      <c r="DK11" s="2"/>
      <c r="DL11" s="3" t="s">
        <v>8</v>
      </c>
      <c r="DM11" s="3" t="s">
        <v>5</v>
      </c>
      <c r="DN11" s="3" t="s">
        <v>3</v>
      </c>
      <c r="DO11" s="2"/>
      <c r="DP11" s="3" t="s">
        <v>3</v>
      </c>
      <c r="DQ11" s="5">
        <v>3.35</v>
      </c>
      <c r="DR11" s="2" t="s">
        <v>9</v>
      </c>
      <c r="DS11" s="2" t="s">
        <v>18</v>
      </c>
      <c r="DT11" s="2"/>
      <c r="DU11" s="2" t="s">
        <v>24</v>
      </c>
      <c r="DV11" s="3" t="s">
        <v>3</v>
      </c>
      <c r="DW11" s="5">
        <v>66</v>
      </c>
      <c r="DX11" s="3"/>
      <c r="DY11" s="3" t="s">
        <v>8</v>
      </c>
      <c r="DZ11" s="2"/>
      <c r="EA11" s="2"/>
      <c r="EB11" s="5">
        <v>2.5</v>
      </c>
      <c r="EC11" s="3" t="s">
        <v>25</v>
      </c>
      <c r="ED11" s="2"/>
      <c r="EE11" s="2"/>
      <c r="EF11" s="3" t="s">
        <v>1</v>
      </c>
      <c r="EG11" s="3"/>
      <c r="EH11" s="2"/>
      <c r="EI11" s="2"/>
      <c r="EJ11" s="3" t="s">
        <v>26</v>
      </c>
      <c r="EK11" s="3"/>
      <c r="EL11" s="3" t="s">
        <v>1</v>
      </c>
      <c r="EM11" s="3" t="s">
        <v>3</v>
      </c>
      <c r="EN11" s="3" t="s">
        <v>27</v>
      </c>
      <c r="EO11" s="3"/>
      <c r="EP11" s="3" t="s">
        <v>8</v>
      </c>
      <c r="EQ11" s="3" t="s">
        <v>17</v>
      </c>
      <c r="ER11" s="2"/>
      <c r="ES11" s="2"/>
      <c r="ET11" s="7"/>
      <c r="EU11" s="3"/>
      <c r="EV11" s="3" t="s">
        <v>28</v>
      </c>
      <c r="EW11" s="7"/>
      <c r="EX11" s="9">
        <v>5.85</v>
      </c>
      <c r="EY11" s="3"/>
      <c r="EZ11" s="3"/>
      <c r="FA11" s="7"/>
      <c r="FB11" s="7"/>
      <c r="FC11" s="2"/>
      <c r="FD11" s="7"/>
      <c r="FE11" s="2" t="s">
        <v>15</v>
      </c>
      <c r="FF11" s="3" t="s">
        <v>28</v>
      </c>
      <c r="FG11" s="3" t="s">
        <v>1</v>
      </c>
      <c r="FH11" s="9">
        <v>6.9</v>
      </c>
      <c r="FI11" s="3" t="s">
        <v>5</v>
      </c>
      <c r="FJ11" s="7" t="s">
        <v>6</v>
      </c>
      <c r="FK11" s="3" t="s">
        <v>1</v>
      </c>
      <c r="FL11" s="3" t="s">
        <v>1</v>
      </c>
      <c r="FM11" s="3" t="s">
        <v>23</v>
      </c>
      <c r="FN11" s="7"/>
      <c r="FO11" s="9">
        <v>7.6000000000000002E-9</v>
      </c>
      <c r="FP11" s="3">
        <v>2</v>
      </c>
      <c r="FQ11" s="3" t="s">
        <v>15</v>
      </c>
      <c r="FR11" s="6">
        <v>5.9999999999999995E-4</v>
      </c>
      <c r="FS11" s="9">
        <v>25.85</v>
      </c>
      <c r="FT11" s="3" t="s">
        <v>1</v>
      </c>
      <c r="FU11" s="3" t="s">
        <v>5</v>
      </c>
      <c r="FV11" s="3"/>
      <c r="FW11" s="6">
        <v>0.4</v>
      </c>
      <c r="FX11" s="10">
        <v>1.8E-3</v>
      </c>
      <c r="FY11" s="2"/>
      <c r="FZ11" s="3" t="s">
        <v>22</v>
      </c>
      <c r="GA11" s="3" t="s">
        <v>17</v>
      </c>
      <c r="GB11" s="3" t="s">
        <v>17</v>
      </c>
      <c r="GC11" s="3"/>
      <c r="GD11" s="3" t="s">
        <v>17</v>
      </c>
      <c r="GE11" s="3"/>
      <c r="GF11" s="3" t="s">
        <v>30</v>
      </c>
      <c r="GG11" s="3"/>
      <c r="GH11" s="7"/>
      <c r="GI11" s="2"/>
      <c r="GJ11" s="5">
        <v>2.1499999999999999E-4</v>
      </c>
      <c r="GK11" s="3"/>
      <c r="GL11" s="2"/>
      <c r="GM11" s="2">
        <v>2.5</v>
      </c>
      <c r="GN11" s="3" t="s">
        <v>31</v>
      </c>
      <c r="GO11" s="3" t="s">
        <v>8</v>
      </c>
      <c r="GP11" s="3"/>
      <c r="GQ11" s="3" t="s">
        <v>20</v>
      </c>
      <c r="GR11" s="3" t="s">
        <v>32</v>
      </c>
      <c r="GS11" s="9">
        <v>0.66666666666666663</v>
      </c>
      <c r="GT11" s="9">
        <v>22</v>
      </c>
      <c r="GU11" s="7"/>
      <c r="GV11" s="3" t="s">
        <v>33</v>
      </c>
      <c r="GW11" s="7"/>
      <c r="GX11" s="2" t="s">
        <v>34</v>
      </c>
      <c r="GY11" s="2" t="s">
        <v>9</v>
      </c>
      <c r="GZ11" s="9">
        <v>3.7</v>
      </c>
      <c r="HA11" s="9">
        <v>3.35</v>
      </c>
      <c r="HB11" s="7"/>
      <c r="HC11" s="3"/>
      <c r="HD11" s="3" t="s">
        <v>3</v>
      </c>
      <c r="HE11" s="7"/>
      <c r="HF11" s="7"/>
      <c r="HG11" s="2"/>
      <c r="HH11" s="2"/>
      <c r="HI11" s="3" t="s">
        <v>15</v>
      </c>
      <c r="HJ11" s="3"/>
      <c r="HK11" s="3" t="s">
        <v>3</v>
      </c>
      <c r="HL11" s="3"/>
      <c r="HM11" s="7"/>
      <c r="HN11" s="9">
        <v>3.3</v>
      </c>
      <c r="HO11" s="3" t="s">
        <v>3</v>
      </c>
      <c r="HP11" s="3" t="s">
        <v>35</v>
      </c>
      <c r="HQ11" s="3" t="s">
        <v>23</v>
      </c>
      <c r="HR11" s="7"/>
      <c r="HS11" s="3" t="s">
        <v>3</v>
      </c>
      <c r="HT11" s="3" t="s">
        <v>5</v>
      </c>
      <c r="HU11" s="9">
        <v>0.37735849056603776</v>
      </c>
      <c r="HV11" s="3">
        <v>1</v>
      </c>
      <c r="HW11" s="9">
        <v>2.08E-6</v>
      </c>
      <c r="HX11" s="3" t="s">
        <v>3</v>
      </c>
      <c r="HY11" s="3"/>
      <c r="HZ11" s="3" t="s">
        <v>30</v>
      </c>
      <c r="IA11" s="3">
        <v>3.35</v>
      </c>
      <c r="IB11" s="2"/>
      <c r="IC11" s="3" t="s">
        <v>18</v>
      </c>
      <c r="ID11" s="3"/>
      <c r="IE11" s="3" t="s">
        <v>36</v>
      </c>
      <c r="IF11" s="7"/>
      <c r="IG11" s="7"/>
      <c r="IH11" s="7"/>
    </row>
    <row r="12" spans="1:242" x14ac:dyDescent="0.25">
      <c r="A12" s="1" t="s">
        <v>45</v>
      </c>
      <c r="B12" s="2"/>
      <c r="C12" s="3"/>
      <c r="D12" s="2"/>
      <c r="E12" s="3" t="s">
        <v>1</v>
      </c>
      <c r="F12" s="3" t="s">
        <v>2</v>
      </c>
      <c r="G12" s="3"/>
      <c r="H12" s="3"/>
      <c r="I12" s="3"/>
      <c r="J12" s="5">
        <v>5.7999999999999995E-13</v>
      </c>
      <c r="K12" s="3" t="s">
        <v>3</v>
      </c>
      <c r="L12" s="3" t="s">
        <v>4</v>
      </c>
      <c r="M12" s="5">
        <v>0.70175438596491224</v>
      </c>
      <c r="N12" s="5">
        <v>65</v>
      </c>
      <c r="O12" s="3" t="s">
        <v>3</v>
      </c>
      <c r="P12" s="3"/>
      <c r="Q12" s="3" t="s">
        <v>5</v>
      </c>
      <c r="R12" s="2" t="s">
        <v>6</v>
      </c>
      <c r="S12" s="2"/>
      <c r="T12" s="3" t="s">
        <v>3</v>
      </c>
      <c r="U12" s="5">
        <v>68</v>
      </c>
      <c r="V12" s="3"/>
      <c r="W12" s="2"/>
      <c r="X12" s="3"/>
      <c r="Y12" s="3" t="s">
        <v>7</v>
      </c>
      <c r="Z12" s="2"/>
      <c r="AA12" s="3" t="s">
        <v>8</v>
      </c>
      <c r="AB12" s="2" t="s">
        <v>9</v>
      </c>
      <c r="AC12" s="5">
        <v>7.8181818181818184E-15</v>
      </c>
      <c r="AD12" s="3" t="s">
        <v>10</v>
      </c>
      <c r="AE12" s="2" t="s">
        <v>11</v>
      </c>
      <c r="AF12" s="2">
        <v>2.5</v>
      </c>
      <c r="AG12" s="6">
        <v>1.5E-3</v>
      </c>
      <c r="AH12" s="2"/>
      <c r="AI12" s="2"/>
      <c r="AJ12" s="2"/>
      <c r="AK12" s="2"/>
      <c r="AL12" s="2"/>
      <c r="AM12" s="3"/>
      <c r="AN12" s="3" t="s">
        <v>12</v>
      </c>
      <c r="AO12" s="2"/>
      <c r="AP12" s="2"/>
      <c r="AQ12" s="2"/>
      <c r="AR12" s="2">
        <v>1.8833333333333334E-3</v>
      </c>
      <c r="AS12" s="3" t="s">
        <v>13</v>
      </c>
      <c r="AT12" s="3" t="s">
        <v>14</v>
      </c>
      <c r="AU12" s="2"/>
      <c r="AV12" s="2"/>
      <c r="AW12" s="2"/>
      <c r="AX12" s="2"/>
      <c r="AY12" s="2" t="s">
        <v>15</v>
      </c>
      <c r="AZ12" s="2"/>
      <c r="BA12" s="2"/>
      <c r="BB12" s="3" t="s">
        <v>8</v>
      </c>
      <c r="BC12" s="3">
        <v>1</v>
      </c>
      <c r="BD12" s="2"/>
      <c r="BE12" s="3" t="s">
        <v>16</v>
      </c>
      <c r="BF12" s="6">
        <v>27</v>
      </c>
      <c r="BG12" s="5">
        <v>8.5</v>
      </c>
      <c r="BH12" s="3"/>
      <c r="BI12" s="3" t="s">
        <v>17</v>
      </c>
      <c r="BJ12" s="2" t="s">
        <v>18</v>
      </c>
      <c r="BK12" s="2"/>
      <c r="BL12" s="5">
        <v>0.31746031746031744</v>
      </c>
      <c r="BM12" s="3">
        <v>2.5</v>
      </c>
      <c r="BN12" s="3" t="s">
        <v>19</v>
      </c>
      <c r="BO12" s="3" t="s">
        <v>20</v>
      </c>
      <c r="BP12" s="3" t="s">
        <v>3</v>
      </c>
      <c r="BQ12" s="2"/>
      <c r="BR12" s="2" t="s">
        <v>21</v>
      </c>
      <c r="BS12" s="3"/>
      <c r="BT12" s="3"/>
      <c r="BU12" s="3"/>
      <c r="BV12" s="5">
        <v>3.8</v>
      </c>
      <c r="BW12" s="5">
        <v>3</v>
      </c>
      <c r="BX12" s="3"/>
      <c r="BY12" s="3"/>
      <c r="BZ12" s="2"/>
      <c r="CA12" s="2"/>
      <c r="CB12" s="3" t="s">
        <v>3</v>
      </c>
      <c r="CC12" s="5">
        <v>20</v>
      </c>
      <c r="CD12" s="2"/>
      <c r="CE12" s="3"/>
      <c r="CF12" s="5">
        <v>6.75</v>
      </c>
      <c r="CG12" s="3"/>
      <c r="CH12" s="3" t="s">
        <v>17</v>
      </c>
      <c r="CI12" s="3"/>
      <c r="CJ12" s="3" t="s">
        <v>1</v>
      </c>
      <c r="CK12" s="2"/>
      <c r="CL12" s="3" t="s">
        <v>22</v>
      </c>
      <c r="CM12" s="2"/>
      <c r="CN12" s="3"/>
      <c r="CO12" s="2"/>
      <c r="CP12" s="3">
        <v>5</v>
      </c>
      <c r="CQ12" s="3">
        <v>2</v>
      </c>
      <c r="CR12" s="5">
        <v>4.26</v>
      </c>
      <c r="CS12" s="6">
        <v>12</v>
      </c>
      <c r="CT12" s="2"/>
      <c r="CU12" s="5">
        <v>4</v>
      </c>
      <c r="CV12" s="2"/>
      <c r="CW12" s="2"/>
      <c r="CX12" s="2"/>
      <c r="CY12" s="5">
        <v>0.3125</v>
      </c>
      <c r="CZ12" s="3" t="s">
        <v>22</v>
      </c>
      <c r="DA12" s="5">
        <v>3.3333333333333328E-5</v>
      </c>
      <c r="DB12" s="5">
        <v>520</v>
      </c>
      <c r="DC12" s="2"/>
      <c r="DD12" s="5">
        <v>160</v>
      </c>
      <c r="DE12" s="3" t="s">
        <v>22</v>
      </c>
      <c r="DF12" s="2">
        <v>0.33333333333333326</v>
      </c>
      <c r="DG12" s="3" t="s">
        <v>3</v>
      </c>
      <c r="DH12" s="2"/>
      <c r="DI12" s="3" t="s">
        <v>23</v>
      </c>
      <c r="DJ12" s="3"/>
      <c r="DK12" s="2"/>
      <c r="DL12" s="3" t="s">
        <v>8</v>
      </c>
      <c r="DM12" s="3" t="s">
        <v>5</v>
      </c>
      <c r="DN12" s="3" t="s">
        <v>3</v>
      </c>
      <c r="DO12" s="2"/>
      <c r="DP12" s="3" t="s">
        <v>3</v>
      </c>
      <c r="DQ12" s="5">
        <v>3.35</v>
      </c>
      <c r="DR12" s="2" t="s">
        <v>9</v>
      </c>
      <c r="DS12" s="2" t="s">
        <v>18</v>
      </c>
      <c r="DT12" s="2"/>
      <c r="DU12" s="2" t="s">
        <v>24</v>
      </c>
      <c r="DV12" s="3" t="s">
        <v>3</v>
      </c>
      <c r="DW12" s="5">
        <v>68</v>
      </c>
      <c r="DX12" s="3"/>
      <c r="DY12" s="3" t="s">
        <v>8</v>
      </c>
      <c r="DZ12" s="2"/>
      <c r="EA12" s="2"/>
      <c r="EB12" s="5">
        <v>2.5</v>
      </c>
      <c r="EC12" s="3" t="s">
        <v>25</v>
      </c>
      <c r="ED12" s="2"/>
      <c r="EE12" s="2"/>
      <c r="EF12" s="3" t="s">
        <v>1</v>
      </c>
      <c r="EG12" s="3"/>
      <c r="EH12" s="2"/>
      <c r="EI12" s="2"/>
      <c r="EJ12" s="3" t="s">
        <v>26</v>
      </c>
      <c r="EK12" s="3"/>
      <c r="EL12" s="3" t="s">
        <v>1</v>
      </c>
      <c r="EM12" s="3" t="s">
        <v>3</v>
      </c>
      <c r="EN12" s="3" t="s">
        <v>27</v>
      </c>
      <c r="EO12" s="3"/>
      <c r="EP12" s="3" t="s">
        <v>8</v>
      </c>
      <c r="EQ12" s="3" t="s">
        <v>17</v>
      </c>
      <c r="ER12" s="2"/>
      <c r="ES12" s="2"/>
      <c r="ET12" s="7"/>
      <c r="EU12" s="3"/>
      <c r="EV12" s="3" t="s">
        <v>28</v>
      </c>
      <c r="EW12" s="7"/>
      <c r="EX12" s="9">
        <v>5.7</v>
      </c>
      <c r="EY12" s="3"/>
      <c r="EZ12" s="3"/>
      <c r="FA12" s="7"/>
      <c r="FB12" s="7"/>
      <c r="FC12" s="2"/>
      <c r="FD12" s="7"/>
      <c r="FE12" s="2" t="s">
        <v>15</v>
      </c>
      <c r="FF12" s="3" t="s">
        <v>28</v>
      </c>
      <c r="FG12" s="3" t="s">
        <v>1</v>
      </c>
      <c r="FH12" s="9">
        <v>7</v>
      </c>
      <c r="FI12" s="3" t="s">
        <v>5</v>
      </c>
      <c r="FJ12" s="7" t="s">
        <v>6</v>
      </c>
      <c r="FK12" s="3" t="s">
        <v>1</v>
      </c>
      <c r="FL12" s="3" t="s">
        <v>1</v>
      </c>
      <c r="FM12" s="3" t="s">
        <v>23</v>
      </c>
      <c r="FN12" s="7"/>
      <c r="FO12" s="9">
        <v>7.6999999999999995E-9</v>
      </c>
      <c r="FP12" s="3">
        <v>2</v>
      </c>
      <c r="FQ12" s="3" t="s">
        <v>15</v>
      </c>
      <c r="FR12" s="6">
        <v>6.2500000000000001E-4</v>
      </c>
      <c r="FS12" s="9">
        <v>25.7</v>
      </c>
      <c r="FT12" s="3" t="s">
        <v>1</v>
      </c>
      <c r="FU12" s="3" t="s">
        <v>5</v>
      </c>
      <c r="FV12" s="3"/>
      <c r="FW12" s="6">
        <v>0.42</v>
      </c>
      <c r="FX12" s="10">
        <v>2E-3</v>
      </c>
      <c r="FY12" s="2"/>
      <c r="FZ12" s="3" t="s">
        <v>22</v>
      </c>
      <c r="GA12" s="3" t="s">
        <v>17</v>
      </c>
      <c r="GB12" s="3" t="s">
        <v>17</v>
      </c>
      <c r="GC12" s="3"/>
      <c r="GD12" s="3" t="s">
        <v>17</v>
      </c>
      <c r="GE12" s="3"/>
      <c r="GF12" s="3" t="s">
        <v>30</v>
      </c>
      <c r="GG12" s="3"/>
      <c r="GH12" s="7"/>
      <c r="GI12" s="2"/>
      <c r="GJ12" s="5">
        <v>2.4000000000000001E-4</v>
      </c>
      <c r="GK12" s="3"/>
      <c r="GL12" s="2"/>
      <c r="GM12" s="2">
        <v>2.5</v>
      </c>
      <c r="GN12" s="3" t="s">
        <v>31</v>
      </c>
      <c r="GO12" s="3" t="s">
        <v>8</v>
      </c>
      <c r="GP12" s="3"/>
      <c r="GQ12" s="3" t="s">
        <v>20</v>
      </c>
      <c r="GR12" s="3" t="s">
        <v>32</v>
      </c>
      <c r="GS12" s="9">
        <v>0.64516129032258063</v>
      </c>
      <c r="GT12" s="9">
        <v>22</v>
      </c>
      <c r="GU12" s="7"/>
      <c r="GV12" s="3" t="s">
        <v>33</v>
      </c>
      <c r="GW12" s="7"/>
      <c r="GX12" s="2" t="s">
        <v>34</v>
      </c>
      <c r="GY12" s="2" t="s">
        <v>9</v>
      </c>
      <c r="GZ12" s="9">
        <v>3.72</v>
      </c>
      <c r="HA12" s="9">
        <v>3.2</v>
      </c>
      <c r="HB12" s="7"/>
      <c r="HC12" s="3"/>
      <c r="HD12" s="3" t="s">
        <v>3</v>
      </c>
      <c r="HE12" s="7"/>
      <c r="HF12" s="7"/>
      <c r="HG12" s="2"/>
      <c r="HH12" s="2"/>
      <c r="HI12" s="3" t="s">
        <v>15</v>
      </c>
      <c r="HJ12" s="3"/>
      <c r="HK12" s="3" t="s">
        <v>3</v>
      </c>
      <c r="HL12" s="3"/>
      <c r="HM12" s="7"/>
      <c r="HN12" s="9">
        <v>3.5</v>
      </c>
      <c r="HO12" s="3" t="s">
        <v>3</v>
      </c>
      <c r="HP12" s="3" t="s">
        <v>35</v>
      </c>
      <c r="HQ12" s="3" t="s">
        <v>23</v>
      </c>
      <c r="HR12" s="7"/>
      <c r="HS12" s="3" t="s">
        <v>3</v>
      </c>
      <c r="HT12" s="3" t="s">
        <v>5</v>
      </c>
      <c r="HU12" s="9">
        <v>0.33898305084745761</v>
      </c>
      <c r="HV12" s="3">
        <v>1</v>
      </c>
      <c r="HW12" s="9">
        <v>2.1000000000000002E-6</v>
      </c>
      <c r="HX12" s="3" t="s">
        <v>3</v>
      </c>
      <c r="HY12" s="3"/>
      <c r="HZ12" s="3" t="s">
        <v>30</v>
      </c>
      <c r="IA12" s="3">
        <v>3.35</v>
      </c>
      <c r="IB12" s="2"/>
      <c r="IC12" s="3" t="s">
        <v>18</v>
      </c>
      <c r="ID12" s="3"/>
      <c r="IE12" s="3" t="s">
        <v>36</v>
      </c>
      <c r="IF12" s="7"/>
      <c r="IG12" s="7"/>
      <c r="IH12" s="7"/>
    </row>
    <row r="13" spans="1:242" x14ac:dyDescent="0.25">
      <c r="A13" s="1" t="s">
        <v>46</v>
      </c>
      <c r="B13" s="2"/>
      <c r="C13" s="3"/>
      <c r="D13" s="2"/>
      <c r="E13" s="3" t="s">
        <v>1</v>
      </c>
      <c r="F13" s="3" t="s">
        <v>2</v>
      </c>
      <c r="G13" s="3"/>
      <c r="H13" s="3"/>
      <c r="I13" s="3"/>
      <c r="J13" s="5">
        <v>4.9999999999999999E-13</v>
      </c>
      <c r="K13" s="3" t="s">
        <v>3</v>
      </c>
      <c r="L13" s="3" t="s">
        <v>4</v>
      </c>
      <c r="M13" s="5">
        <v>0.7407407407407407</v>
      </c>
      <c r="N13" s="5">
        <v>60</v>
      </c>
      <c r="O13" s="3" t="s">
        <v>3</v>
      </c>
      <c r="P13" s="3"/>
      <c r="Q13" s="3" t="s">
        <v>5</v>
      </c>
      <c r="R13" s="2" t="s">
        <v>6</v>
      </c>
      <c r="S13" s="2"/>
      <c r="T13" s="3" t="s">
        <v>3</v>
      </c>
      <c r="U13" s="5">
        <v>65</v>
      </c>
      <c r="V13" s="3"/>
      <c r="W13" s="2"/>
      <c r="X13" s="3"/>
      <c r="Y13" s="3" t="s">
        <v>7</v>
      </c>
      <c r="Z13" s="2"/>
      <c r="AA13" s="3" t="s">
        <v>8</v>
      </c>
      <c r="AB13" s="2" t="s">
        <v>9</v>
      </c>
      <c r="AC13" s="5">
        <v>7.8181818181818184E-15</v>
      </c>
      <c r="AD13" s="3" t="s">
        <v>10</v>
      </c>
      <c r="AE13" s="2" t="s">
        <v>11</v>
      </c>
      <c r="AF13" s="2">
        <v>2.4500000000000002</v>
      </c>
      <c r="AG13" s="6">
        <v>1.2999999999999999E-3</v>
      </c>
      <c r="AH13" s="2"/>
      <c r="AI13" s="2"/>
      <c r="AJ13" s="2"/>
      <c r="AK13" s="2"/>
      <c r="AL13" s="2"/>
      <c r="AM13" s="3"/>
      <c r="AN13" s="3" t="s">
        <v>12</v>
      </c>
      <c r="AO13" s="2"/>
      <c r="AP13" s="2"/>
      <c r="AQ13" s="2"/>
      <c r="AR13" s="2">
        <v>2.1199999999999999E-3</v>
      </c>
      <c r="AS13" s="3" t="s">
        <v>13</v>
      </c>
      <c r="AT13" s="3" t="s">
        <v>14</v>
      </c>
      <c r="AU13" s="2"/>
      <c r="AV13" s="2"/>
      <c r="AW13" s="2"/>
      <c r="AX13" s="2"/>
      <c r="AY13" s="2" t="s">
        <v>15</v>
      </c>
      <c r="AZ13" s="2"/>
      <c r="BA13" s="2"/>
      <c r="BB13" s="3" t="s">
        <v>8</v>
      </c>
      <c r="BC13" s="3">
        <v>1</v>
      </c>
      <c r="BD13" s="2"/>
      <c r="BE13" s="3" t="s">
        <v>16</v>
      </c>
      <c r="BF13" s="6">
        <v>26</v>
      </c>
      <c r="BG13" s="5">
        <v>8</v>
      </c>
      <c r="BH13" s="3"/>
      <c r="BI13" s="3" t="s">
        <v>17</v>
      </c>
      <c r="BJ13" s="2" t="s">
        <v>18</v>
      </c>
      <c r="BK13" s="2"/>
      <c r="BL13" s="5">
        <v>0.33333333333333331</v>
      </c>
      <c r="BM13" s="3">
        <v>2.5</v>
      </c>
      <c r="BN13" s="3" t="s">
        <v>19</v>
      </c>
      <c r="BO13" s="3" t="s">
        <v>20</v>
      </c>
      <c r="BP13" s="3" t="s">
        <v>3</v>
      </c>
      <c r="BQ13" s="2"/>
      <c r="BR13" s="2" t="s">
        <v>21</v>
      </c>
      <c r="BS13" s="3"/>
      <c r="BT13" s="3"/>
      <c r="BU13" s="3"/>
      <c r="BV13" s="5">
        <v>3.8</v>
      </c>
      <c r="BW13" s="5">
        <v>3.6</v>
      </c>
      <c r="BX13" s="3"/>
      <c r="BY13" s="3"/>
      <c r="BZ13" s="2"/>
      <c r="CA13" s="2"/>
      <c r="CB13" s="3" t="s">
        <v>3</v>
      </c>
      <c r="CC13" s="5">
        <v>18.5</v>
      </c>
      <c r="CD13" s="2"/>
      <c r="CE13" s="3"/>
      <c r="CF13" s="5">
        <v>6.9</v>
      </c>
      <c r="CG13" s="3"/>
      <c r="CH13" s="3" t="s">
        <v>17</v>
      </c>
      <c r="CI13" s="3"/>
      <c r="CJ13" s="3" t="s">
        <v>1</v>
      </c>
      <c r="CK13" s="2"/>
      <c r="CL13" s="3" t="s">
        <v>22</v>
      </c>
      <c r="CM13" s="2"/>
      <c r="CN13" s="3"/>
      <c r="CO13" s="2"/>
      <c r="CP13" s="3">
        <v>5</v>
      </c>
      <c r="CQ13" s="3">
        <v>2</v>
      </c>
      <c r="CR13" s="5">
        <v>4.75</v>
      </c>
      <c r="CS13" s="6">
        <v>22</v>
      </c>
      <c r="CT13" s="2"/>
      <c r="CU13" s="5">
        <v>4</v>
      </c>
      <c r="CV13" s="2"/>
      <c r="CW13" s="2"/>
      <c r="CX13" s="2"/>
      <c r="CY13" s="5">
        <v>0.33333333333333331</v>
      </c>
      <c r="CZ13" s="3" t="s">
        <v>22</v>
      </c>
      <c r="DA13" s="5">
        <v>3.2786885245901642E-5</v>
      </c>
      <c r="DB13" s="5">
        <v>610</v>
      </c>
      <c r="DC13" s="2"/>
      <c r="DD13" s="5">
        <v>175</v>
      </c>
      <c r="DE13" s="3" t="s">
        <v>22</v>
      </c>
      <c r="DF13" s="2">
        <v>0.32786885245901642</v>
      </c>
      <c r="DG13" s="3" t="s">
        <v>3</v>
      </c>
      <c r="DH13" s="2"/>
      <c r="DI13" s="3" t="s">
        <v>23</v>
      </c>
      <c r="DJ13" s="3"/>
      <c r="DK13" s="2"/>
      <c r="DL13" s="3" t="s">
        <v>8</v>
      </c>
      <c r="DM13" s="3" t="s">
        <v>5</v>
      </c>
      <c r="DN13" s="3" t="s">
        <v>3</v>
      </c>
      <c r="DO13" s="2"/>
      <c r="DP13" s="3" t="s">
        <v>3</v>
      </c>
      <c r="DQ13" s="5">
        <v>3.3</v>
      </c>
      <c r="DR13" s="2" t="s">
        <v>9</v>
      </c>
      <c r="DS13" s="2" t="s">
        <v>18</v>
      </c>
      <c r="DT13" s="2"/>
      <c r="DU13" s="2" t="s">
        <v>24</v>
      </c>
      <c r="DV13" s="3" t="s">
        <v>3</v>
      </c>
      <c r="DW13" s="5">
        <v>65</v>
      </c>
      <c r="DX13" s="3"/>
      <c r="DY13" s="3" t="s">
        <v>8</v>
      </c>
      <c r="DZ13" s="2"/>
      <c r="EA13" s="2"/>
      <c r="EB13" s="5">
        <v>2.4500000000000002</v>
      </c>
      <c r="EC13" s="3" t="s">
        <v>25</v>
      </c>
      <c r="ED13" s="2"/>
      <c r="EE13" s="2"/>
      <c r="EF13" s="3" t="s">
        <v>1</v>
      </c>
      <c r="EG13" s="3"/>
      <c r="EH13" s="2"/>
      <c r="EI13" s="2"/>
      <c r="EJ13" s="3" t="s">
        <v>26</v>
      </c>
      <c r="EK13" s="3"/>
      <c r="EL13" s="3" t="s">
        <v>1</v>
      </c>
      <c r="EM13" s="3" t="s">
        <v>3</v>
      </c>
      <c r="EN13" s="3" t="s">
        <v>27</v>
      </c>
      <c r="EO13" s="3"/>
      <c r="EP13" s="3" t="s">
        <v>8</v>
      </c>
      <c r="EQ13" s="3" t="s">
        <v>17</v>
      </c>
      <c r="ER13" s="2"/>
      <c r="ES13" s="2"/>
      <c r="ET13" s="7"/>
      <c r="EU13" s="3"/>
      <c r="EV13" s="3" t="s">
        <v>28</v>
      </c>
      <c r="EW13" s="7"/>
      <c r="EX13" s="9">
        <v>6.75</v>
      </c>
      <c r="EY13" s="3"/>
      <c r="EZ13" s="3"/>
      <c r="FA13" s="7"/>
      <c r="FB13" s="7"/>
      <c r="FC13" s="2"/>
      <c r="FD13" s="7"/>
      <c r="FE13" s="2" t="s">
        <v>15</v>
      </c>
      <c r="FF13" s="3" t="s">
        <v>28</v>
      </c>
      <c r="FG13" s="3" t="s">
        <v>1</v>
      </c>
      <c r="FH13" s="9">
        <v>6.75</v>
      </c>
      <c r="FI13" s="3" t="s">
        <v>5</v>
      </c>
      <c r="FJ13" s="7" t="s">
        <v>6</v>
      </c>
      <c r="FK13" s="3" t="s">
        <v>1</v>
      </c>
      <c r="FL13" s="3" t="s">
        <v>1</v>
      </c>
      <c r="FM13" s="3" t="s">
        <v>23</v>
      </c>
      <c r="FN13" s="7"/>
      <c r="FO13" s="9">
        <v>7.6000000000000002E-9</v>
      </c>
      <c r="FP13" s="3">
        <v>2</v>
      </c>
      <c r="FQ13" s="3" t="s">
        <v>15</v>
      </c>
      <c r="FR13" s="6">
        <v>1.1000000000000001E-3</v>
      </c>
      <c r="FS13" s="9">
        <v>25.8</v>
      </c>
      <c r="FT13" s="3" t="s">
        <v>1</v>
      </c>
      <c r="FU13" s="3" t="s">
        <v>5</v>
      </c>
      <c r="FV13" s="3"/>
      <c r="FW13" s="6">
        <v>0.9</v>
      </c>
      <c r="FX13" s="10">
        <v>2.3E-3</v>
      </c>
      <c r="FY13" s="2"/>
      <c r="FZ13" s="3" t="s">
        <v>22</v>
      </c>
      <c r="GA13" s="3" t="s">
        <v>17</v>
      </c>
      <c r="GB13" s="3" t="s">
        <v>17</v>
      </c>
      <c r="GC13" s="3"/>
      <c r="GD13" s="3" t="s">
        <v>17</v>
      </c>
      <c r="GE13" s="3"/>
      <c r="GF13" s="3" t="s">
        <v>30</v>
      </c>
      <c r="GG13" s="3"/>
      <c r="GH13" s="7"/>
      <c r="GI13" s="2"/>
      <c r="GJ13" s="5">
        <v>2.1000000000000001E-4</v>
      </c>
      <c r="GK13" s="3"/>
      <c r="GL13" s="2"/>
      <c r="GM13" s="2">
        <v>2.4500000000000002</v>
      </c>
      <c r="GN13" s="3" t="s">
        <v>31</v>
      </c>
      <c r="GO13" s="3" t="s">
        <v>8</v>
      </c>
      <c r="GP13" s="3"/>
      <c r="GQ13" s="3" t="s">
        <v>20</v>
      </c>
      <c r="GR13" s="3" t="s">
        <v>32</v>
      </c>
      <c r="GS13" s="9">
        <v>0.66666666666666663</v>
      </c>
      <c r="GT13" s="9">
        <v>28</v>
      </c>
      <c r="GU13" s="7"/>
      <c r="GV13" s="3" t="s">
        <v>33</v>
      </c>
      <c r="GW13" s="7"/>
      <c r="GX13" s="2" t="s">
        <v>34</v>
      </c>
      <c r="GY13" s="2" t="s">
        <v>9</v>
      </c>
      <c r="GZ13" s="9">
        <v>3.75</v>
      </c>
      <c r="HA13" s="9">
        <v>3.15</v>
      </c>
      <c r="HB13" s="7"/>
      <c r="HC13" s="3"/>
      <c r="HD13" s="3" t="s">
        <v>3</v>
      </c>
      <c r="HE13" s="7"/>
      <c r="HF13" s="7"/>
      <c r="HG13" s="2"/>
      <c r="HH13" s="2"/>
      <c r="HI13" s="3" t="s">
        <v>15</v>
      </c>
      <c r="HJ13" s="3"/>
      <c r="HK13" s="3" t="s">
        <v>3</v>
      </c>
      <c r="HL13" s="3"/>
      <c r="HM13" s="7"/>
      <c r="HN13" s="9">
        <v>4</v>
      </c>
      <c r="HO13" s="3" t="s">
        <v>3</v>
      </c>
      <c r="HP13" s="3" t="s">
        <v>35</v>
      </c>
      <c r="HQ13" s="3" t="s">
        <v>23</v>
      </c>
      <c r="HR13" s="7"/>
      <c r="HS13" s="3" t="s">
        <v>3</v>
      </c>
      <c r="HT13" s="3" t="s">
        <v>5</v>
      </c>
      <c r="HU13" s="9">
        <v>0.34482758620689657</v>
      </c>
      <c r="HV13" s="3">
        <v>1</v>
      </c>
      <c r="HW13" s="9">
        <v>2.1000000000000002E-6</v>
      </c>
      <c r="HX13" s="3" t="s">
        <v>3</v>
      </c>
      <c r="HY13" s="3"/>
      <c r="HZ13" s="3" t="s">
        <v>30</v>
      </c>
      <c r="IA13" s="3">
        <v>3.35</v>
      </c>
      <c r="IB13" s="2"/>
      <c r="IC13" s="3" t="s">
        <v>18</v>
      </c>
      <c r="ID13" s="3"/>
      <c r="IE13" s="3" t="s">
        <v>36</v>
      </c>
      <c r="IF13" s="7"/>
      <c r="IG13" s="7"/>
      <c r="IH13" s="7"/>
    </row>
    <row r="14" spans="1:242" x14ac:dyDescent="0.25">
      <c r="A14" s="1" t="s">
        <v>47</v>
      </c>
      <c r="B14" s="2"/>
      <c r="C14" s="3">
        <v>27.5</v>
      </c>
      <c r="D14" s="2"/>
      <c r="E14" s="3" t="s">
        <v>1</v>
      </c>
      <c r="F14" s="3" t="s">
        <v>2</v>
      </c>
      <c r="G14" s="3"/>
      <c r="H14" s="3"/>
      <c r="I14" s="3"/>
      <c r="J14" s="5">
        <v>4.75E-13</v>
      </c>
      <c r="K14" s="3" t="s">
        <v>3</v>
      </c>
      <c r="L14" s="3" t="s">
        <v>4</v>
      </c>
      <c r="M14" s="5">
        <v>0.72727272727272729</v>
      </c>
      <c r="N14" s="5">
        <v>60</v>
      </c>
      <c r="O14" s="3" t="s">
        <v>3</v>
      </c>
      <c r="P14" s="3"/>
      <c r="Q14" s="3" t="s">
        <v>5</v>
      </c>
      <c r="R14" s="2" t="s">
        <v>6</v>
      </c>
      <c r="S14" s="2"/>
      <c r="T14" s="3" t="s">
        <v>3</v>
      </c>
      <c r="U14" s="5">
        <v>57</v>
      </c>
      <c r="V14" s="3"/>
      <c r="W14" s="2"/>
      <c r="X14" s="3"/>
      <c r="Y14" s="3" t="s">
        <v>7</v>
      </c>
      <c r="Z14" s="2"/>
      <c r="AA14" s="3" t="s">
        <v>8</v>
      </c>
      <c r="AB14" s="2" t="s">
        <v>9</v>
      </c>
      <c r="AC14" s="5">
        <v>7.7272727272727273E-15</v>
      </c>
      <c r="AD14" s="3" t="s">
        <v>10</v>
      </c>
      <c r="AE14" s="2" t="s">
        <v>11</v>
      </c>
      <c r="AF14" s="2">
        <v>2.5</v>
      </c>
      <c r="AG14" s="6">
        <v>1.2999999999999999E-3</v>
      </c>
      <c r="AH14" s="2"/>
      <c r="AI14" s="2"/>
      <c r="AJ14" s="2"/>
      <c r="AK14" s="2"/>
      <c r="AL14" s="2"/>
      <c r="AM14" s="3"/>
      <c r="AN14" s="3" t="s">
        <v>12</v>
      </c>
      <c r="AO14" s="2"/>
      <c r="AP14" s="2"/>
      <c r="AQ14" s="2"/>
      <c r="AR14" s="2">
        <v>2.1666666666666666E-3</v>
      </c>
      <c r="AS14" s="3" t="s">
        <v>13</v>
      </c>
      <c r="AT14" s="3" t="s">
        <v>14</v>
      </c>
      <c r="AU14" s="2"/>
      <c r="AV14" s="2"/>
      <c r="AW14" s="2"/>
      <c r="AX14" s="2"/>
      <c r="AY14" s="2" t="s">
        <v>15</v>
      </c>
      <c r="AZ14" s="2"/>
      <c r="BA14" s="2"/>
      <c r="BB14" s="3" t="s">
        <v>8</v>
      </c>
      <c r="BC14" s="3">
        <v>1</v>
      </c>
      <c r="BD14" s="2"/>
      <c r="BE14" s="3" t="s">
        <v>16</v>
      </c>
      <c r="BF14" s="6">
        <v>24</v>
      </c>
      <c r="BG14" s="5">
        <v>8.1</v>
      </c>
      <c r="BH14" s="3"/>
      <c r="BI14" s="3" t="s">
        <v>17</v>
      </c>
      <c r="BJ14" s="2" t="s">
        <v>18</v>
      </c>
      <c r="BK14" s="2"/>
      <c r="BL14" s="5">
        <v>0.32786885245901642</v>
      </c>
      <c r="BM14" s="3">
        <v>2.5</v>
      </c>
      <c r="BN14" s="3" t="s">
        <v>19</v>
      </c>
      <c r="BO14" s="3" t="s">
        <v>20</v>
      </c>
      <c r="BP14" s="3" t="s">
        <v>3</v>
      </c>
      <c r="BQ14" s="2"/>
      <c r="BR14" s="2" t="s">
        <v>21</v>
      </c>
      <c r="BS14" s="3"/>
      <c r="BT14" s="3"/>
      <c r="BU14" s="3"/>
      <c r="BV14" s="5">
        <v>4</v>
      </c>
      <c r="BW14" s="5">
        <v>3.45</v>
      </c>
      <c r="BX14" s="3"/>
      <c r="BY14" s="3"/>
      <c r="BZ14" s="2"/>
      <c r="CA14" s="2"/>
      <c r="CB14" s="3" t="s">
        <v>3</v>
      </c>
      <c r="CC14" s="5">
        <v>17.5</v>
      </c>
      <c r="CD14" s="2"/>
      <c r="CE14" s="3"/>
      <c r="CF14" s="5">
        <v>6.6</v>
      </c>
      <c r="CG14" s="3"/>
      <c r="CH14" s="3" t="s">
        <v>17</v>
      </c>
      <c r="CI14" s="3"/>
      <c r="CJ14" s="3" t="s">
        <v>1</v>
      </c>
      <c r="CK14" s="2"/>
      <c r="CL14" s="3" t="s">
        <v>22</v>
      </c>
      <c r="CM14" s="2"/>
      <c r="CN14" s="3"/>
      <c r="CO14" s="2"/>
      <c r="CP14" s="3">
        <v>5</v>
      </c>
      <c r="CQ14" s="3">
        <v>2</v>
      </c>
      <c r="CR14" s="5">
        <v>5.01</v>
      </c>
      <c r="CS14" s="6">
        <v>23</v>
      </c>
      <c r="CT14" s="2"/>
      <c r="CU14" s="5">
        <v>4.2</v>
      </c>
      <c r="CV14" s="2"/>
      <c r="CW14" s="2"/>
      <c r="CX14" s="5">
        <v>0.33783783783783783</v>
      </c>
      <c r="CY14" s="5">
        <v>0.32786885245901642</v>
      </c>
      <c r="CZ14" s="3" t="s">
        <v>22</v>
      </c>
      <c r="DA14" s="5">
        <v>3.2786885245901642E-5</v>
      </c>
      <c r="DB14" s="5">
        <v>675</v>
      </c>
      <c r="DC14" s="2"/>
      <c r="DD14" s="5">
        <v>180</v>
      </c>
      <c r="DE14" s="3" t="s">
        <v>22</v>
      </c>
      <c r="DF14" s="2">
        <v>0.32786885245901642</v>
      </c>
      <c r="DG14" s="3" t="s">
        <v>3</v>
      </c>
      <c r="DH14" s="2"/>
      <c r="DI14" s="3" t="s">
        <v>23</v>
      </c>
      <c r="DJ14" s="3">
        <v>0.115</v>
      </c>
      <c r="DK14" s="5">
        <v>0.115</v>
      </c>
      <c r="DL14" s="3" t="s">
        <v>8</v>
      </c>
      <c r="DM14" s="3" t="s">
        <v>5</v>
      </c>
      <c r="DN14" s="3" t="s">
        <v>3</v>
      </c>
      <c r="DO14" s="2"/>
      <c r="DP14" s="3" t="s">
        <v>3</v>
      </c>
      <c r="DQ14" s="5">
        <v>3.25</v>
      </c>
      <c r="DR14" s="2" t="s">
        <v>9</v>
      </c>
      <c r="DS14" s="2" t="s">
        <v>18</v>
      </c>
      <c r="DT14" s="2"/>
      <c r="DU14" s="2" t="s">
        <v>24</v>
      </c>
      <c r="DV14" s="3" t="s">
        <v>3</v>
      </c>
      <c r="DW14" s="5">
        <v>57</v>
      </c>
      <c r="DX14" s="3"/>
      <c r="DY14" s="3" t="s">
        <v>8</v>
      </c>
      <c r="DZ14" s="2"/>
      <c r="EA14" s="2"/>
      <c r="EB14" s="5">
        <v>2.5</v>
      </c>
      <c r="EC14" s="3" t="s">
        <v>25</v>
      </c>
      <c r="ED14" s="2"/>
      <c r="EE14" s="2"/>
      <c r="EF14" s="3" t="s">
        <v>1</v>
      </c>
      <c r="EG14" s="3"/>
      <c r="EH14" s="2"/>
      <c r="EI14" s="2"/>
      <c r="EJ14" s="3" t="s">
        <v>26</v>
      </c>
      <c r="EK14" s="3"/>
      <c r="EL14" s="3" t="s">
        <v>1</v>
      </c>
      <c r="EM14" s="3" t="s">
        <v>3</v>
      </c>
      <c r="EN14" s="3" t="s">
        <v>27</v>
      </c>
      <c r="EO14" s="3"/>
      <c r="EP14" s="3" t="s">
        <v>8</v>
      </c>
      <c r="EQ14" s="3" t="s">
        <v>17</v>
      </c>
      <c r="ER14" s="2"/>
      <c r="ES14" s="2"/>
      <c r="ET14" s="7"/>
      <c r="EU14" s="3"/>
      <c r="EV14" s="3" t="s">
        <v>28</v>
      </c>
      <c r="EW14" s="7"/>
      <c r="EX14" s="9">
        <v>6.5</v>
      </c>
      <c r="EY14" s="3"/>
      <c r="EZ14" s="3"/>
      <c r="FA14" s="7"/>
      <c r="FB14" s="7"/>
      <c r="FC14" s="2"/>
      <c r="FD14" s="7"/>
      <c r="FE14" s="2" t="s">
        <v>15</v>
      </c>
      <c r="FF14" s="3" t="s">
        <v>28</v>
      </c>
      <c r="FG14" s="3" t="s">
        <v>1</v>
      </c>
      <c r="FH14" s="9">
        <v>7</v>
      </c>
      <c r="FI14" s="3" t="s">
        <v>5</v>
      </c>
      <c r="FJ14" s="7" t="s">
        <v>6</v>
      </c>
      <c r="FK14" s="3" t="s">
        <v>1</v>
      </c>
      <c r="FL14" s="3" t="s">
        <v>1</v>
      </c>
      <c r="FM14" s="3" t="s">
        <v>23</v>
      </c>
      <c r="FN14" s="7"/>
      <c r="FO14" s="9">
        <v>7.6000000000000002E-9</v>
      </c>
      <c r="FP14" s="3">
        <v>2</v>
      </c>
      <c r="FQ14" s="3" t="s">
        <v>15</v>
      </c>
      <c r="FR14" s="6">
        <v>1.15E-3</v>
      </c>
      <c r="FS14" s="9">
        <v>25.3</v>
      </c>
      <c r="FT14" s="3" t="s">
        <v>1</v>
      </c>
      <c r="FU14" s="3" t="s">
        <v>5</v>
      </c>
      <c r="FV14" s="3"/>
      <c r="FW14" s="6">
        <v>1</v>
      </c>
      <c r="FX14" s="10">
        <v>2.5000000000000001E-3</v>
      </c>
      <c r="FY14" s="2"/>
      <c r="FZ14" s="3" t="s">
        <v>22</v>
      </c>
      <c r="GA14" s="3" t="s">
        <v>17</v>
      </c>
      <c r="GB14" s="3" t="s">
        <v>17</v>
      </c>
      <c r="GC14" s="3"/>
      <c r="GD14" s="3" t="s">
        <v>17</v>
      </c>
      <c r="GE14" s="3"/>
      <c r="GF14" s="3" t="s">
        <v>30</v>
      </c>
      <c r="GG14" s="3"/>
      <c r="GH14" s="7"/>
      <c r="GI14" s="2"/>
      <c r="GJ14" s="5">
        <v>2.7500000000000002E-4</v>
      </c>
      <c r="GK14" s="3"/>
      <c r="GL14" s="2"/>
      <c r="GM14" s="2">
        <v>2.5</v>
      </c>
      <c r="GN14" s="3" t="s">
        <v>31</v>
      </c>
      <c r="GO14" s="3" t="s">
        <v>8</v>
      </c>
      <c r="GP14" s="3"/>
      <c r="GQ14" s="3" t="s">
        <v>20</v>
      </c>
      <c r="GR14" s="3" t="s">
        <v>32</v>
      </c>
      <c r="GS14" s="9">
        <v>0.66666666666666663</v>
      </c>
      <c r="GT14" s="9">
        <v>29</v>
      </c>
      <c r="GU14" s="7"/>
      <c r="GV14" s="3" t="s">
        <v>33</v>
      </c>
      <c r="GW14" s="7"/>
      <c r="GX14" s="2" t="s">
        <v>34</v>
      </c>
      <c r="GY14" s="2" t="s">
        <v>9</v>
      </c>
      <c r="GZ14" s="9">
        <v>3.9</v>
      </c>
      <c r="HA14" s="9">
        <v>3.6</v>
      </c>
      <c r="HB14" s="7"/>
      <c r="HC14" s="3"/>
      <c r="HD14" s="3" t="s">
        <v>3</v>
      </c>
      <c r="HE14" s="7"/>
      <c r="HF14" s="7"/>
      <c r="HG14" s="2"/>
      <c r="HH14" s="2"/>
      <c r="HI14" s="3" t="s">
        <v>15</v>
      </c>
      <c r="HJ14" s="3"/>
      <c r="HK14" s="3" t="s">
        <v>3</v>
      </c>
      <c r="HL14" s="3"/>
      <c r="HM14" s="7"/>
      <c r="HN14" s="9">
        <v>3</v>
      </c>
      <c r="HO14" s="3" t="s">
        <v>3</v>
      </c>
      <c r="HP14" s="3" t="s">
        <v>35</v>
      </c>
      <c r="HQ14" s="3" t="s">
        <v>23</v>
      </c>
      <c r="HR14" s="7"/>
      <c r="HS14" s="3" t="s">
        <v>3</v>
      </c>
      <c r="HT14" s="3" t="s">
        <v>5</v>
      </c>
      <c r="HU14" s="9">
        <v>0.33333333333333331</v>
      </c>
      <c r="HV14" s="3">
        <v>1</v>
      </c>
      <c r="HW14" s="9">
        <v>2.1000000000000002E-6</v>
      </c>
      <c r="HX14" s="3" t="s">
        <v>3</v>
      </c>
      <c r="HY14" s="3"/>
      <c r="HZ14" s="3" t="s">
        <v>30</v>
      </c>
      <c r="IA14" s="3">
        <v>3.35</v>
      </c>
      <c r="IB14" s="2"/>
      <c r="IC14" s="3" t="s">
        <v>18</v>
      </c>
      <c r="ID14" s="3"/>
      <c r="IE14" s="3" t="s">
        <v>36</v>
      </c>
      <c r="IF14" s="7"/>
      <c r="IG14" s="7"/>
      <c r="IH14" s="7"/>
    </row>
    <row r="15" spans="1:242" x14ac:dyDescent="0.25">
      <c r="A15" s="1" t="s">
        <v>48</v>
      </c>
      <c r="B15" s="6">
        <v>17.149999999999999</v>
      </c>
      <c r="C15" s="3"/>
      <c r="D15" s="2"/>
      <c r="E15" s="3" t="s">
        <v>1</v>
      </c>
      <c r="F15" s="3" t="s">
        <v>2</v>
      </c>
      <c r="G15" s="3"/>
      <c r="H15" s="3"/>
      <c r="I15" s="3"/>
      <c r="J15" s="5">
        <v>4.2499999999999996E-13</v>
      </c>
      <c r="K15" s="3" t="s">
        <v>3</v>
      </c>
      <c r="L15" s="3" t="s">
        <v>4</v>
      </c>
      <c r="M15" s="5">
        <v>0.75471698113207553</v>
      </c>
      <c r="N15" s="5">
        <v>70</v>
      </c>
      <c r="O15" s="3" t="s">
        <v>3</v>
      </c>
      <c r="P15" s="3"/>
      <c r="Q15" s="3" t="s">
        <v>5</v>
      </c>
      <c r="R15" s="2" t="s">
        <v>6</v>
      </c>
      <c r="S15" s="2"/>
      <c r="T15" s="3" t="s">
        <v>3</v>
      </c>
      <c r="U15" s="5">
        <v>54.75</v>
      </c>
      <c r="V15" s="3"/>
      <c r="W15" s="2"/>
      <c r="X15" s="3"/>
      <c r="Y15" s="3" t="s">
        <v>7</v>
      </c>
      <c r="Z15" s="2"/>
      <c r="AA15" s="3" t="s">
        <v>8</v>
      </c>
      <c r="AB15" s="2" t="s">
        <v>9</v>
      </c>
      <c r="AC15" s="5">
        <v>7.454545454545454E-15</v>
      </c>
      <c r="AD15" s="3" t="s">
        <v>10</v>
      </c>
      <c r="AE15" s="2" t="s">
        <v>11</v>
      </c>
      <c r="AF15" s="2">
        <v>2.5</v>
      </c>
      <c r="AG15" s="6">
        <v>1.2750000000000001E-3</v>
      </c>
      <c r="AH15" s="2"/>
      <c r="AI15" s="2"/>
      <c r="AJ15" s="2"/>
      <c r="AK15" s="2"/>
      <c r="AL15" s="5">
        <v>1.08</v>
      </c>
      <c r="AM15" s="3"/>
      <c r="AN15" s="3" t="s">
        <v>12</v>
      </c>
      <c r="AO15" s="2"/>
      <c r="AP15" s="2"/>
      <c r="AQ15" s="2"/>
      <c r="AR15" s="2">
        <v>2.3E-3</v>
      </c>
      <c r="AS15" s="3" t="s">
        <v>13</v>
      </c>
      <c r="AT15" s="3" t="s">
        <v>14</v>
      </c>
      <c r="AU15" s="2"/>
      <c r="AV15" s="2"/>
      <c r="AW15" s="2"/>
      <c r="AX15" s="2"/>
      <c r="AY15" s="2" t="s">
        <v>15</v>
      </c>
      <c r="AZ15" s="2"/>
      <c r="BA15" s="2"/>
      <c r="BB15" s="3" t="s">
        <v>8</v>
      </c>
      <c r="BC15" s="3">
        <v>1</v>
      </c>
      <c r="BD15" s="2"/>
      <c r="BE15" s="3" t="s">
        <v>16</v>
      </c>
      <c r="BF15" s="6">
        <v>25</v>
      </c>
      <c r="BG15" s="5">
        <v>7</v>
      </c>
      <c r="BH15" s="3"/>
      <c r="BI15" s="3" t="s">
        <v>17</v>
      </c>
      <c r="BJ15" s="2" t="s">
        <v>18</v>
      </c>
      <c r="BK15" s="5">
        <v>19</v>
      </c>
      <c r="BL15" s="5">
        <v>0.34482758620689657</v>
      </c>
      <c r="BM15" s="3">
        <v>2.5</v>
      </c>
      <c r="BN15" s="3" t="s">
        <v>19</v>
      </c>
      <c r="BO15" s="3" t="s">
        <v>20</v>
      </c>
      <c r="BP15" s="3" t="s">
        <v>3</v>
      </c>
      <c r="BQ15" s="2"/>
      <c r="BR15" s="2" t="s">
        <v>21</v>
      </c>
      <c r="BS15" s="3"/>
      <c r="BT15" s="3"/>
      <c r="BU15" s="3"/>
      <c r="BV15" s="5">
        <v>4</v>
      </c>
      <c r="BW15" s="5">
        <v>2.65</v>
      </c>
      <c r="BX15" s="3"/>
      <c r="BY15" s="3"/>
      <c r="BZ15" s="2"/>
      <c r="CA15" s="2"/>
      <c r="CB15" s="3" t="s">
        <v>3</v>
      </c>
      <c r="CC15" s="5">
        <v>18</v>
      </c>
      <c r="CD15" s="2"/>
      <c r="CE15" s="3"/>
      <c r="CF15" s="5">
        <v>7</v>
      </c>
      <c r="CG15" s="3"/>
      <c r="CH15" s="3" t="s">
        <v>17</v>
      </c>
      <c r="CI15" s="3"/>
      <c r="CJ15" s="3" t="s">
        <v>1</v>
      </c>
      <c r="CK15" s="2"/>
      <c r="CL15" s="3" t="s">
        <v>22</v>
      </c>
      <c r="CM15" s="2"/>
      <c r="CN15" s="3"/>
      <c r="CO15" s="2"/>
      <c r="CP15" s="3">
        <v>5</v>
      </c>
      <c r="CQ15" s="3">
        <v>2</v>
      </c>
      <c r="CR15" s="5">
        <v>4.9000000000000004</v>
      </c>
      <c r="CS15" s="6">
        <v>20</v>
      </c>
      <c r="CT15" s="2"/>
      <c r="CU15" s="5">
        <v>4</v>
      </c>
      <c r="CV15" s="5">
        <v>1.35E-2</v>
      </c>
      <c r="CW15" s="5">
        <v>53</v>
      </c>
      <c r="CX15" s="2"/>
      <c r="CY15" s="5">
        <v>0.33333333333333331</v>
      </c>
      <c r="CZ15" s="3" t="s">
        <v>22</v>
      </c>
      <c r="DA15" s="5">
        <v>3.3898305084745762E-5</v>
      </c>
      <c r="DB15" s="5">
        <v>600</v>
      </c>
      <c r="DC15" s="2"/>
      <c r="DD15" s="5">
        <v>190</v>
      </c>
      <c r="DE15" s="3" t="s">
        <v>22</v>
      </c>
      <c r="DF15" s="2">
        <v>0.33898305084745761</v>
      </c>
      <c r="DG15" s="3" t="s">
        <v>3</v>
      </c>
      <c r="DH15" s="2"/>
      <c r="DI15" s="3" t="s">
        <v>23</v>
      </c>
      <c r="DJ15" s="3"/>
      <c r="DK15" s="2"/>
      <c r="DL15" s="3" t="s">
        <v>8</v>
      </c>
      <c r="DM15" s="3" t="s">
        <v>5</v>
      </c>
      <c r="DN15" s="3" t="s">
        <v>3</v>
      </c>
      <c r="DO15" s="2"/>
      <c r="DP15" s="3" t="s">
        <v>3</v>
      </c>
      <c r="DQ15" s="5">
        <v>3.25</v>
      </c>
      <c r="DR15" s="2" t="s">
        <v>9</v>
      </c>
      <c r="DS15" s="2" t="s">
        <v>18</v>
      </c>
      <c r="DT15" s="2"/>
      <c r="DU15" s="2" t="s">
        <v>24</v>
      </c>
      <c r="DV15" s="3" t="s">
        <v>3</v>
      </c>
      <c r="DW15" s="5">
        <v>54.75</v>
      </c>
      <c r="DX15" s="3"/>
      <c r="DY15" s="3" t="s">
        <v>8</v>
      </c>
      <c r="DZ15" s="2"/>
      <c r="EA15" s="2"/>
      <c r="EB15" s="5">
        <v>2.5</v>
      </c>
      <c r="EC15" s="3" t="s">
        <v>25</v>
      </c>
      <c r="ED15" s="2"/>
      <c r="EE15" s="2"/>
      <c r="EF15" s="3" t="s">
        <v>1</v>
      </c>
      <c r="EG15" s="3"/>
      <c r="EH15" s="2"/>
      <c r="EI15" s="2"/>
      <c r="EJ15" s="3" t="s">
        <v>26</v>
      </c>
      <c r="EK15" s="5">
        <v>4.8600000000000006E-3</v>
      </c>
      <c r="EL15" s="3" t="s">
        <v>1</v>
      </c>
      <c r="EM15" s="3" t="s">
        <v>3</v>
      </c>
      <c r="EN15" s="3" t="s">
        <v>27</v>
      </c>
      <c r="EO15" s="3"/>
      <c r="EP15" s="3" t="s">
        <v>8</v>
      </c>
      <c r="EQ15" s="3" t="s">
        <v>17</v>
      </c>
      <c r="ER15" s="2"/>
      <c r="ES15" s="2"/>
      <c r="ET15" s="7"/>
      <c r="EU15" s="3"/>
      <c r="EV15" s="3" t="s">
        <v>28</v>
      </c>
      <c r="EW15" s="7"/>
      <c r="EX15" s="9">
        <v>5.5</v>
      </c>
      <c r="EY15" s="3"/>
      <c r="EZ15" s="3"/>
      <c r="FA15" s="7"/>
      <c r="FB15" s="9">
        <v>1.074E-9</v>
      </c>
      <c r="FC15" s="2"/>
      <c r="FD15" s="7"/>
      <c r="FE15" s="2" t="s">
        <v>15</v>
      </c>
      <c r="FF15" s="3" t="s">
        <v>28</v>
      </c>
      <c r="FG15" s="3" t="s">
        <v>1</v>
      </c>
      <c r="FH15" s="9">
        <v>7.5</v>
      </c>
      <c r="FI15" s="3" t="s">
        <v>5</v>
      </c>
      <c r="FJ15" s="7" t="s">
        <v>6</v>
      </c>
      <c r="FK15" s="3" t="s">
        <v>1</v>
      </c>
      <c r="FL15" s="3" t="s">
        <v>1</v>
      </c>
      <c r="FM15" s="3" t="s">
        <v>23</v>
      </c>
      <c r="FN15" s="7"/>
      <c r="FO15" s="9">
        <v>7.4999999999999993E-9</v>
      </c>
      <c r="FP15" s="3">
        <v>2</v>
      </c>
      <c r="FQ15" s="3" t="s">
        <v>15</v>
      </c>
      <c r="FR15" s="6">
        <v>1.2999999999999999E-3</v>
      </c>
      <c r="FS15" s="9">
        <v>25.15</v>
      </c>
      <c r="FT15" s="3" t="s">
        <v>1</v>
      </c>
      <c r="FU15" s="3" t="s">
        <v>5</v>
      </c>
      <c r="FV15" s="3"/>
      <c r="FW15" s="6">
        <v>2</v>
      </c>
      <c r="FX15" s="10">
        <v>3.5000000000000001E-3</v>
      </c>
      <c r="FY15" s="2"/>
      <c r="FZ15" s="3" t="s">
        <v>22</v>
      </c>
      <c r="GA15" s="3" t="s">
        <v>17</v>
      </c>
      <c r="GB15" s="3" t="s">
        <v>17</v>
      </c>
      <c r="GC15" s="3"/>
      <c r="GD15" s="3" t="s">
        <v>17</v>
      </c>
      <c r="GE15" s="3"/>
      <c r="GF15" s="3" t="s">
        <v>30</v>
      </c>
      <c r="GG15" s="3"/>
      <c r="GH15" s="7"/>
      <c r="GI15" s="2"/>
      <c r="GJ15" s="5">
        <v>2.5999999999999998E-4</v>
      </c>
      <c r="GK15" s="3"/>
      <c r="GL15" s="2"/>
      <c r="GM15" s="2">
        <v>2.5</v>
      </c>
      <c r="GN15" s="3" t="s">
        <v>31</v>
      </c>
      <c r="GO15" s="3" t="s">
        <v>8</v>
      </c>
      <c r="GP15" s="3"/>
      <c r="GQ15" s="3" t="s">
        <v>20</v>
      </c>
      <c r="GR15" s="3" t="s">
        <v>32</v>
      </c>
      <c r="GS15" s="9">
        <v>0.68965517241379315</v>
      </c>
      <c r="GT15" s="9">
        <v>30</v>
      </c>
      <c r="GU15" s="7"/>
      <c r="GV15" s="3" t="s">
        <v>33</v>
      </c>
      <c r="GW15" s="7"/>
      <c r="GX15" s="2" t="s">
        <v>34</v>
      </c>
      <c r="GY15" s="2" t="s">
        <v>9</v>
      </c>
      <c r="GZ15" s="9">
        <v>3.95</v>
      </c>
      <c r="HA15" s="9">
        <v>3.75</v>
      </c>
      <c r="HB15" s="7"/>
      <c r="HC15" s="3"/>
      <c r="HD15" s="3" t="s">
        <v>3</v>
      </c>
      <c r="HE15" s="7"/>
      <c r="HF15" s="7"/>
      <c r="HG15" s="2"/>
      <c r="HH15" s="2"/>
      <c r="HI15" s="3" t="s">
        <v>15</v>
      </c>
      <c r="HJ15" s="3"/>
      <c r="HK15" s="3" t="s">
        <v>3</v>
      </c>
      <c r="HL15" s="3"/>
      <c r="HM15" s="7"/>
      <c r="HN15" s="9">
        <v>3.25</v>
      </c>
      <c r="HO15" s="3" t="s">
        <v>3</v>
      </c>
      <c r="HP15" s="3" t="s">
        <v>35</v>
      </c>
      <c r="HQ15" s="3" t="s">
        <v>23</v>
      </c>
      <c r="HR15" s="7"/>
      <c r="HS15" s="3" t="s">
        <v>3</v>
      </c>
      <c r="HT15" s="3" t="s">
        <v>5</v>
      </c>
      <c r="HU15" s="9">
        <v>0.34482758620689657</v>
      </c>
      <c r="HV15" s="3">
        <v>1</v>
      </c>
      <c r="HW15" s="9">
        <v>1.9999999999999999E-6</v>
      </c>
      <c r="HX15" s="3" t="s">
        <v>3</v>
      </c>
      <c r="HY15" s="3"/>
      <c r="HZ15" s="3" t="s">
        <v>30</v>
      </c>
      <c r="IA15" s="3">
        <v>3.35</v>
      </c>
      <c r="IB15" s="2"/>
      <c r="IC15" s="3" t="s">
        <v>18</v>
      </c>
      <c r="ID15" s="3"/>
      <c r="IE15" s="3" t="s">
        <v>36</v>
      </c>
      <c r="IF15" s="7"/>
      <c r="IG15" s="7"/>
      <c r="IH15" s="7"/>
    </row>
    <row r="16" spans="1:242" x14ac:dyDescent="0.25">
      <c r="A16" s="1" t="s">
        <v>49</v>
      </c>
      <c r="B16" s="6">
        <v>17.23</v>
      </c>
      <c r="C16" s="3"/>
      <c r="D16" s="2"/>
      <c r="E16" s="3" t="s">
        <v>1</v>
      </c>
      <c r="F16" s="3" t="s">
        <v>2</v>
      </c>
      <c r="G16" s="3"/>
      <c r="H16" s="3"/>
      <c r="I16" s="3"/>
      <c r="J16" s="5">
        <v>4.2300000000000002E-13</v>
      </c>
      <c r="K16" s="3" t="s">
        <v>3</v>
      </c>
      <c r="L16" s="3" t="s">
        <v>4</v>
      </c>
      <c r="M16" s="5">
        <v>0.7407407407407407</v>
      </c>
      <c r="N16" s="5">
        <v>50</v>
      </c>
      <c r="O16" s="3" t="s">
        <v>3</v>
      </c>
      <c r="P16" s="3"/>
      <c r="Q16" s="3" t="s">
        <v>5</v>
      </c>
      <c r="R16" s="2" t="s">
        <v>6</v>
      </c>
      <c r="S16" s="2"/>
      <c r="T16" s="3" t="s">
        <v>3</v>
      </c>
      <c r="U16" s="5">
        <v>51.5</v>
      </c>
      <c r="V16" s="3"/>
      <c r="W16" s="2"/>
      <c r="X16" s="3"/>
      <c r="Y16" s="3" t="s">
        <v>7</v>
      </c>
      <c r="Z16" s="2"/>
      <c r="AA16" s="3" t="s">
        <v>8</v>
      </c>
      <c r="AB16" s="2" t="s">
        <v>9</v>
      </c>
      <c r="AC16" s="5">
        <v>7.6363636363636362E-15</v>
      </c>
      <c r="AD16" s="3" t="s">
        <v>10</v>
      </c>
      <c r="AE16" s="2" t="s">
        <v>11</v>
      </c>
      <c r="AF16" s="2">
        <v>2.5</v>
      </c>
      <c r="AG16" s="6">
        <v>1.3500000000000001E-3</v>
      </c>
      <c r="AH16" s="2"/>
      <c r="AI16" s="2"/>
      <c r="AJ16" s="2"/>
      <c r="AK16" s="2"/>
      <c r="AL16" s="5">
        <v>1.0900000000000001</v>
      </c>
      <c r="AM16" s="3"/>
      <c r="AN16" s="3" t="s">
        <v>12</v>
      </c>
      <c r="AO16" s="2"/>
      <c r="AP16" s="2"/>
      <c r="AQ16" s="2"/>
      <c r="AR16" s="2">
        <v>4.7000000000000002E-3</v>
      </c>
      <c r="AS16" s="3" t="s">
        <v>13</v>
      </c>
      <c r="AT16" s="3" t="s">
        <v>14</v>
      </c>
      <c r="AU16" s="2"/>
      <c r="AV16" s="2"/>
      <c r="AW16" s="2"/>
      <c r="AX16" s="2"/>
      <c r="AY16" s="2" t="s">
        <v>15</v>
      </c>
      <c r="AZ16" s="2"/>
      <c r="BA16" s="2"/>
      <c r="BB16" s="3" t="s">
        <v>8</v>
      </c>
      <c r="BC16" s="3">
        <v>1</v>
      </c>
      <c r="BD16" s="2"/>
      <c r="BE16" s="3" t="s">
        <v>16</v>
      </c>
      <c r="BF16" s="6">
        <v>24</v>
      </c>
      <c r="BG16" s="5">
        <v>7.5</v>
      </c>
      <c r="BH16" s="3"/>
      <c r="BI16" s="3" t="s">
        <v>17</v>
      </c>
      <c r="BJ16" s="2" t="s">
        <v>18</v>
      </c>
      <c r="BK16" s="5">
        <v>18.5</v>
      </c>
      <c r="BL16" s="5">
        <v>0.34482758620689657</v>
      </c>
      <c r="BM16" s="3">
        <v>2.5</v>
      </c>
      <c r="BN16" s="3" t="s">
        <v>19</v>
      </c>
      <c r="BO16" s="3" t="s">
        <v>20</v>
      </c>
      <c r="BP16" s="3" t="s">
        <v>3</v>
      </c>
      <c r="BQ16" s="2"/>
      <c r="BR16" s="2" t="s">
        <v>21</v>
      </c>
      <c r="BS16" s="3"/>
      <c r="BT16" s="3"/>
      <c r="BU16" s="3"/>
      <c r="BV16" s="5">
        <v>3.8</v>
      </c>
      <c r="BW16" s="5">
        <v>2.5499999999999998</v>
      </c>
      <c r="BX16" s="3"/>
      <c r="BY16" s="3"/>
      <c r="BZ16" s="2"/>
      <c r="CA16" s="2"/>
      <c r="CB16" s="3" t="s">
        <v>3</v>
      </c>
      <c r="CC16" s="5">
        <v>20</v>
      </c>
      <c r="CD16" s="2"/>
      <c r="CE16" s="3"/>
      <c r="CF16" s="5">
        <v>7.5</v>
      </c>
      <c r="CG16" s="3"/>
      <c r="CH16" s="3" t="s">
        <v>17</v>
      </c>
      <c r="CI16" s="3"/>
      <c r="CJ16" s="3" t="s">
        <v>1</v>
      </c>
      <c r="CK16" s="2"/>
      <c r="CL16" s="3" t="s">
        <v>22</v>
      </c>
      <c r="CM16" s="2"/>
      <c r="CN16" s="3"/>
      <c r="CO16" s="2"/>
      <c r="CP16" s="3">
        <v>5</v>
      </c>
      <c r="CQ16" s="3">
        <v>2</v>
      </c>
      <c r="CR16" s="5">
        <v>5.0999999999999996</v>
      </c>
      <c r="CS16" s="6">
        <v>20</v>
      </c>
      <c r="CT16" s="2"/>
      <c r="CU16" s="5">
        <v>4.0999999999999996</v>
      </c>
      <c r="CV16" s="5">
        <v>1.4E-2</v>
      </c>
      <c r="CW16" s="5">
        <v>54</v>
      </c>
      <c r="CX16" s="2"/>
      <c r="CY16" s="5">
        <v>0.32786885245901642</v>
      </c>
      <c r="CZ16" s="3" t="s">
        <v>22</v>
      </c>
      <c r="DA16" s="5">
        <v>3.3898305084745762E-5</v>
      </c>
      <c r="DB16" s="5">
        <v>585</v>
      </c>
      <c r="DC16" s="2"/>
      <c r="DD16" s="5">
        <v>180</v>
      </c>
      <c r="DE16" s="3" t="s">
        <v>22</v>
      </c>
      <c r="DF16" s="2">
        <v>0.33898305084745761</v>
      </c>
      <c r="DG16" s="3" t="s">
        <v>3</v>
      </c>
      <c r="DH16" s="2"/>
      <c r="DI16" s="3" t="s">
        <v>23</v>
      </c>
      <c r="DJ16" s="3"/>
      <c r="DK16" s="2"/>
      <c r="DL16" s="3" t="s">
        <v>8</v>
      </c>
      <c r="DM16" s="3" t="s">
        <v>5</v>
      </c>
      <c r="DN16" s="3" t="s">
        <v>3</v>
      </c>
      <c r="DO16" s="2"/>
      <c r="DP16" s="3" t="s">
        <v>3</v>
      </c>
      <c r="DQ16" s="5">
        <v>3.25</v>
      </c>
      <c r="DR16" s="2" t="s">
        <v>9</v>
      </c>
      <c r="DS16" s="2" t="s">
        <v>18</v>
      </c>
      <c r="DT16" s="2"/>
      <c r="DU16" s="2" t="s">
        <v>24</v>
      </c>
      <c r="DV16" s="3" t="s">
        <v>3</v>
      </c>
      <c r="DW16" s="5">
        <v>51.5</v>
      </c>
      <c r="DX16" s="3"/>
      <c r="DY16" s="3" t="s">
        <v>8</v>
      </c>
      <c r="DZ16" s="2"/>
      <c r="EA16" s="2"/>
      <c r="EB16" s="5">
        <v>2.5</v>
      </c>
      <c r="EC16" s="3" t="s">
        <v>25</v>
      </c>
      <c r="ED16" s="2"/>
      <c r="EE16" s="2"/>
      <c r="EF16" s="3" t="s">
        <v>1</v>
      </c>
      <c r="EG16" s="3"/>
      <c r="EH16" s="2"/>
      <c r="EI16" s="2"/>
      <c r="EJ16" s="3" t="s">
        <v>26</v>
      </c>
      <c r="EK16" s="5">
        <v>4.8700000000000002E-3</v>
      </c>
      <c r="EL16" s="3" t="s">
        <v>1</v>
      </c>
      <c r="EM16" s="3" t="s">
        <v>3</v>
      </c>
      <c r="EN16" s="3" t="s">
        <v>27</v>
      </c>
      <c r="EO16" s="3"/>
      <c r="EP16" s="3" t="s">
        <v>8</v>
      </c>
      <c r="EQ16" s="3" t="s">
        <v>17</v>
      </c>
      <c r="ER16" s="2"/>
      <c r="ES16" s="2"/>
      <c r="ET16" s="7"/>
      <c r="EU16" s="3"/>
      <c r="EV16" s="3" t="s">
        <v>28</v>
      </c>
      <c r="EW16" s="7"/>
      <c r="EX16" s="9">
        <v>5.5</v>
      </c>
      <c r="EY16" s="3"/>
      <c r="EZ16" s="3"/>
      <c r="FA16" s="7"/>
      <c r="FB16" s="9">
        <v>1.07E-9</v>
      </c>
      <c r="FC16" s="2"/>
      <c r="FD16" s="7"/>
      <c r="FE16" s="2" t="s">
        <v>15</v>
      </c>
      <c r="FF16" s="3" t="s">
        <v>28</v>
      </c>
      <c r="FG16" s="3" t="s">
        <v>1</v>
      </c>
      <c r="FH16" s="9">
        <v>7</v>
      </c>
      <c r="FI16" s="3" t="s">
        <v>5</v>
      </c>
      <c r="FJ16" s="7" t="s">
        <v>6</v>
      </c>
      <c r="FK16" s="3" t="s">
        <v>1</v>
      </c>
      <c r="FL16" s="3" t="s">
        <v>1</v>
      </c>
      <c r="FM16" s="3" t="s">
        <v>23</v>
      </c>
      <c r="FN16" s="7"/>
      <c r="FO16" s="9">
        <v>7.5499999999999998E-9</v>
      </c>
      <c r="FP16" s="3">
        <v>2</v>
      </c>
      <c r="FQ16" s="3" t="s">
        <v>15</v>
      </c>
      <c r="FR16" s="6">
        <v>1.4E-3</v>
      </c>
      <c r="FS16" s="9">
        <v>24.9</v>
      </c>
      <c r="FT16" s="3" t="s">
        <v>1</v>
      </c>
      <c r="FU16" s="3" t="s">
        <v>5</v>
      </c>
      <c r="FV16" s="3"/>
      <c r="FW16" s="6">
        <v>2.1</v>
      </c>
      <c r="FX16" s="10">
        <v>5.4999999999999997E-3</v>
      </c>
      <c r="FY16" s="2"/>
      <c r="FZ16" s="3" t="s">
        <v>22</v>
      </c>
      <c r="GA16" s="3" t="s">
        <v>17</v>
      </c>
      <c r="GB16" s="3" t="s">
        <v>17</v>
      </c>
      <c r="GC16" s="3"/>
      <c r="GD16" s="3" t="s">
        <v>17</v>
      </c>
      <c r="GE16" s="3"/>
      <c r="GF16" s="3" t="s">
        <v>30</v>
      </c>
      <c r="GG16" s="3"/>
      <c r="GH16" s="7"/>
      <c r="GI16" s="2"/>
      <c r="GJ16" s="5">
        <v>1.9000000000000001E-4</v>
      </c>
      <c r="GK16" s="3"/>
      <c r="GL16" s="2"/>
      <c r="GM16" s="2">
        <v>2.5</v>
      </c>
      <c r="GN16" s="3" t="s">
        <v>31</v>
      </c>
      <c r="GO16" s="3" t="s">
        <v>8</v>
      </c>
      <c r="GP16" s="3"/>
      <c r="GQ16" s="3" t="s">
        <v>20</v>
      </c>
      <c r="GR16" s="3" t="s">
        <v>32</v>
      </c>
      <c r="GS16" s="9">
        <v>0.67796610169491522</v>
      </c>
      <c r="GT16" s="9">
        <v>30</v>
      </c>
      <c r="GU16" s="7"/>
      <c r="GV16" s="3" t="s">
        <v>33</v>
      </c>
      <c r="GW16" s="7"/>
      <c r="GX16" s="2" t="s">
        <v>34</v>
      </c>
      <c r="GY16" s="2" t="s">
        <v>9</v>
      </c>
      <c r="GZ16" s="9">
        <v>3.9</v>
      </c>
      <c r="HA16" s="9">
        <v>3.69</v>
      </c>
      <c r="HB16" s="7"/>
      <c r="HC16" s="3"/>
      <c r="HD16" s="3" t="s">
        <v>3</v>
      </c>
      <c r="HE16" s="7"/>
      <c r="HF16" s="7"/>
      <c r="HG16" s="2"/>
      <c r="HH16" s="2"/>
      <c r="HI16" s="3" t="s">
        <v>15</v>
      </c>
      <c r="HJ16" s="3"/>
      <c r="HK16" s="3" t="s">
        <v>3</v>
      </c>
      <c r="HL16" s="3"/>
      <c r="HM16" s="7"/>
      <c r="HN16" s="9">
        <v>3.05</v>
      </c>
      <c r="HO16" s="3" t="s">
        <v>3</v>
      </c>
      <c r="HP16" s="3" t="s">
        <v>35</v>
      </c>
      <c r="HQ16" s="3" t="s">
        <v>23</v>
      </c>
      <c r="HR16" s="7"/>
      <c r="HS16" s="3" t="s">
        <v>3</v>
      </c>
      <c r="HT16" s="3" t="s">
        <v>5</v>
      </c>
      <c r="HU16" s="9">
        <v>0.34482758620689657</v>
      </c>
      <c r="HV16" s="3">
        <v>1</v>
      </c>
      <c r="HW16" s="9">
        <v>1.95E-6</v>
      </c>
      <c r="HX16" s="3" t="s">
        <v>3</v>
      </c>
      <c r="HY16" s="3"/>
      <c r="HZ16" s="3" t="s">
        <v>30</v>
      </c>
      <c r="IA16" s="3">
        <v>3.35</v>
      </c>
      <c r="IB16" s="2"/>
      <c r="IC16" s="3" t="s">
        <v>18</v>
      </c>
      <c r="ID16" s="3"/>
      <c r="IE16" s="3" t="s">
        <v>36</v>
      </c>
      <c r="IF16" s="7"/>
      <c r="IG16" s="7"/>
      <c r="IH16" s="7"/>
    </row>
    <row r="17" spans="1:242" x14ac:dyDescent="0.25">
      <c r="A17" s="1" t="s">
        <v>50</v>
      </c>
      <c r="B17" s="6">
        <v>17.2</v>
      </c>
      <c r="C17" s="3"/>
      <c r="D17" s="2"/>
      <c r="E17" s="3" t="s">
        <v>1</v>
      </c>
      <c r="F17" s="3" t="s">
        <v>2</v>
      </c>
      <c r="G17" s="3"/>
      <c r="H17" s="3"/>
      <c r="I17" s="3"/>
      <c r="J17" s="5">
        <v>4.2300000000000002E-13</v>
      </c>
      <c r="K17" s="3" t="s">
        <v>3</v>
      </c>
      <c r="L17" s="3" t="s">
        <v>4</v>
      </c>
      <c r="M17" s="5">
        <v>0.75471698113207553</v>
      </c>
      <c r="N17" s="5">
        <v>65</v>
      </c>
      <c r="O17" s="3" t="s">
        <v>3</v>
      </c>
      <c r="P17" s="3"/>
      <c r="Q17" s="3" t="s">
        <v>5</v>
      </c>
      <c r="R17" s="2" t="s">
        <v>6</v>
      </c>
      <c r="S17" s="2"/>
      <c r="T17" s="3" t="s">
        <v>3</v>
      </c>
      <c r="U17" s="5">
        <v>51.5</v>
      </c>
      <c r="V17" s="3"/>
      <c r="W17" s="2"/>
      <c r="X17" s="3"/>
      <c r="Y17" s="3" t="s">
        <v>7</v>
      </c>
      <c r="Z17" s="2"/>
      <c r="AA17" s="3" t="s">
        <v>8</v>
      </c>
      <c r="AB17" s="2" t="s">
        <v>9</v>
      </c>
      <c r="AC17" s="5">
        <v>7.6363636363636362E-15</v>
      </c>
      <c r="AD17" s="3" t="s">
        <v>10</v>
      </c>
      <c r="AE17" s="2" t="s">
        <v>11</v>
      </c>
      <c r="AF17" s="2">
        <v>2.5</v>
      </c>
      <c r="AG17" s="6">
        <v>1.2999999999999999E-3</v>
      </c>
      <c r="AH17" s="2"/>
      <c r="AI17" s="2"/>
      <c r="AJ17" s="2"/>
      <c r="AK17" s="2"/>
      <c r="AL17" s="5">
        <v>1.08</v>
      </c>
      <c r="AM17" s="3"/>
      <c r="AN17" s="3" t="s">
        <v>12</v>
      </c>
      <c r="AO17" s="2"/>
      <c r="AP17" s="2"/>
      <c r="AQ17" s="2"/>
      <c r="AR17" s="2">
        <v>4.3333333333333331E-3</v>
      </c>
      <c r="AS17" s="3" t="s">
        <v>13</v>
      </c>
      <c r="AT17" s="3" t="s">
        <v>14</v>
      </c>
      <c r="AU17" s="2"/>
      <c r="AV17" s="2"/>
      <c r="AW17" s="2"/>
      <c r="AX17" s="2"/>
      <c r="AY17" s="2" t="s">
        <v>15</v>
      </c>
      <c r="AZ17" s="2"/>
      <c r="BA17" s="2"/>
      <c r="BB17" s="3" t="s">
        <v>8</v>
      </c>
      <c r="BC17" s="3">
        <v>1</v>
      </c>
      <c r="BD17" s="2"/>
      <c r="BE17" s="3" t="s">
        <v>16</v>
      </c>
      <c r="BF17" s="6">
        <v>23</v>
      </c>
      <c r="BG17" s="5">
        <v>7.5</v>
      </c>
      <c r="BH17" s="3"/>
      <c r="BI17" s="3" t="s">
        <v>17</v>
      </c>
      <c r="BJ17" s="2" t="s">
        <v>18</v>
      </c>
      <c r="BK17" s="5">
        <v>18</v>
      </c>
      <c r="BL17" s="5">
        <v>0.35335689045936397</v>
      </c>
      <c r="BM17" s="3">
        <v>2.5</v>
      </c>
      <c r="BN17" s="3" t="s">
        <v>19</v>
      </c>
      <c r="BO17" s="3" t="s">
        <v>20</v>
      </c>
      <c r="BP17" s="3" t="s">
        <v>3</v>
      </c>
      <c r="BQ17" s="2"/>
      <c r="BR17" s="2" t="s">
        <v>21</v>
      </c>
      <c r="BS17" s="3"/>
      <c r="BT17" s="3"/>
      <c r="BU17" s="3"/>
      <c r="BV17" s="5">
        <v>4</v>
      </c>
      <c r="BW17" s="5">
        <v>2.4</v>
      </c>
      <c r="BX17" s="3"/>
      <c r="BY17" s="3"/>
      <c r="BZ17" s="2"/>
      <c r="CA17" s="2"/>
      <c r="CB17" s="3" t="s">
        <v>3</v>
      </c>
      <c r="CC17" s="5">
        <v>22.5</v>
      </c>
      <c r="CD17" s="2"/>
      <c r="CE17" s="3"/>
      <c r="CF17" s="5">
        <v>8</v>
      </c>
      <c r="CG17" s="3"/>
      <c r="CH17" s="3" t="s">
        <v>17</v>
      </c>
      <c r="CI17" s="3"/>
      <c r="CJ17" s="3" t="s">
        <v>1</v>
      </c>
      <c r="CK17" s="2"/>
      <c r="CL17" s="3" t="s">
        <v>22</v>
      </c>
      <c r="CM17" s="2"/>
      <c r="CN17" s="3"/>
      <c r="CO17" s="2"/>
      <c r="CP17" s="3">
        <v>5</v>
      </c>
      <c r="CQ17" s="3">
        <v>2</v>
      </c>
      <c r="CR17" s="5">
        <v>4.75</v>
      </c>
      <c r="CS17" s="6">
        <v>20</v>
      </c>
      <c r="CT17" s="2"/>
      <c r="CU17" s="5">
        <v>4</v>
      </c>
      <c r="CV17" s="5">
        <v>1.4E-2</v>
      </c>
      <c r="CW17" s="5">
        <v>56</v>
      </c>
      <c r="CX17" s="2"/>
      <c r="CY17" s="5">
        <v>0.33333333333333331</v>
      </c>
      <c r="CZ17" s="3" t="s">
        <v>22</v>
      </c>
      <c r="DA17" s="5">
        <v>3.5087719298245611E-5</v>
      </c>
      <c r="DB17" s="5">
        <v>640</v>
      </c>
      <c r="DC17" s="2"/>
      <c r="DD17" s="5">
        <v>210</v>
      </c>
      <c r="DE17" s="3" t="s">
        <v>22</v>
      </c>
      <c r="DF17" s="2">
        <v>0.35087719298245612</v>
      </c>
      <c r="DG17" s="3" t="s">
        <v>3</v>
      </c>
      <c r="DH17" s="2"/>
      <c r="DI17" s="3" t="s">
        <v>23</v>
      </c>
      <c r="DJ17" s="3"/>
      <c r="DK17" s="2"/>
      <c r="DL17" s="3" t="s">
        <v>8</v>
      </c>
      <c r="DM17" s="3" t="s">
        <v>5</v>
      </c>
      <c r="DN17" s="3" t="s">
        <v>3</v>
      </c>
      <c r="DO17" s="2"/>
      <c r="DP17" s="3" t="s">
        <v>3</v>
      </c>
      <c r="DQ17" s="5">
        <v>3.35</v>
      </c>
      <c r="DR17" s="2" t="s">
        <v>9</v>
      </c>
      <c r="DS17" s="2" t="s">
        <v>18</v>
      </c>
      <c r="DT17" s="2"/>
      <c r="DU17" s="2" t="s">
        <v>24</v>
      </c>
      <c r="DV17" s="3" t="s">
        <v>3</v>
      </c>
      <c r="DW17" s="5">
        <v>51.5</v>
      </c>
      <c r="DX17" s="3"/>
      <c r="DY17" s="3" t="s">
        <v>8</v>
      </c>
      <c r="DZ17" s="2"/>
      <c r="EA17" s="2"/>
      <c r="EB17" s="5">
        <v>2.5</v>
      </c>
      <c r="EC17" s="3" t="s">
        <v>25</v>
      </c>
      <c r="ED17" s="2"/>
      <c r="EE17" s="2"/>
      <c r="EF17" s="3" t="s">
        <v>1</v>
      </c>
      <c r="EG17" s="3"/>
      <c r="EH17" s="2"/>
      <c r="EI17" s="2"/>
      <c r="EJ17" s="3" t="s">
        <v>26</v>
      </c>
      <c r="EK17" s="5">
        <v>4.8700000000000002E-3</v>
      </c>
      <c r="EL17" s="3" t="s">
        <v>1</v>
      </c>
      <c r="EM17" s="3" t="s">
        <v>3</v>
      </c>
      <c r="EN17" s="3" t="s">
        <v>27</v>
      </c>
      <c r="EO17" s="3"/>
      <c r="EP17" s="3" t="s">
        <v>8</v>
      </c>
      <c r="EQ17" s="3" t="s">
        <v>17</v>
      </c>
      <c r="ER17" s="2"/>
      <c r="ES17" s="2"/>
      <c r="ET17" s="7"/>
      <c r="EU17" s="3"/>
      <c r="EV17" s="3" t="s">
        <v>28</v>
      </c>
      <c r="EW17" s="7"/>
      <c r="EX17" s="9">
        <v>5.25</v>
      </c>
      <c r="EY17" s="3"/>
      <c r="EZ17" s="3"/>
      <c r="FA17" s="7"/>
      <c r="FB17" s="9">
        <v>1.084E-9</v>
      </c>
      <c r="FC17" s="2"/>
      <c r="FD17" s="7"/>
      <c r="FE17" s="2" t="s">
        <v>15</v>
      </c>
      <c r="FF17" s="3" t="s">
        <v>28</v>
      </c>
      <c r="FG17" s="3" t="s">
        <v>1</v>
      </c>
      <c r="FH17" s="9">
        <v>7.2</v>
      </c>
      <c r="FI17" s="3" t="s">
        <v>5</v>
      </c>
      <c r="FJ17" s="7" t="s">
        <v>6</v>
      </c>
      <c r="FK17" s="3" t="s">
        <v>1</v>
      </c>
      <c r="FL17" s="3" t="s">
        <v>1</v>
      </c>
      <c r="FM17" s="3" t="s">
        <v>23</v>
      </c>
      <c r="FN17" s="7"/>
      <c r="FO17" s="9">
        <v>7.5499999999999998E-9</v>
      </c>
      <c r="FP17" s="3">
        <v>2</v>
      </c>
      <c r="FQ17" s="3" t="s">
        <v>15</v>
      </c>
      <c r="FR17" s="6">
        <v>1.3500000000000001E-3</v>
      </c>
      <c r="FS17" s="9">
        <v>25.5</v>
      </c>
      <c r="FT17" s="3" t="s">
        <v>1</v>
      </c>
      <c r="FU17" s="3" t="s">
        <v>5</v>
      </c>
      <c r="FV17" s="3"/>
      <c r="FW17" s="6">
        <v>3.2</v>
      </c>
      <c r="FX17" s="10">
        <v>7.4999999999999997E-3</v>
      </c>
      <c r="FY17" s="2"/>
      <c r="FZ17" s="3" t="s">
        <v>22</v>
      </c>
      <c r="GA17" s="3" t="s">
        <v>17</v>
      </c>
      <c r="GB17" s="3" t="s">
        <v>17</v>
      </c>
      <c r="GC17" s="3"/>
      <c r="GD17" s="3" t="s">
        <v>17</v>
      </c>
      <c r="GE17" s="3"/>
      <c r="GF17" s="3" t="s">
        <v>30</v>
      </c>
      <c r="GG17" s="3"/>
      <c r="GH17" s="7"/>
      <c r="GI17" s="2"/>
      <c r="GJ17" s="5">
        <v>1.8000000000000001E-4</v>
      </c>
      <c r="GK17" s="3"/>
      <c r="GL17" s="2"/>
      <c r="GM17" s="2">
        <v>2.5</v>
      </c>
      <c r="GN17" s="3" t="s">
        <v>31</v>
      </c>
      <c r="GO17" s="3" t="s">
        <v>8</v>
      </c>
      <c r="GP17" s="3"/>
      <c r="GQ17" s="3" t="s">
        <v>20</v>
      </c>
      <c r="GR17" s="3" t="s">
        <v>32</v>
      </c>
      <c r="GS17" s="9">
        <v>0.69686411149825778</v>
      </c>
      <c r="GT17" s="9">
        <v>32</v>
      </c>
      <c r="GU17" s="7"/>
      <c r="GV17" s="3" t="s">
        <v>33</v>
      </c>
      <c r="GW17" s="7"/>
      <c r="GX17" s="2" t="s">
        <v>34</v>
      </c>
      <c r="GY17" s="2" t="s">
        <v>9</v>
      </c>
      <c r="GZ17" s="9">
        <v>4.2</v>
      </c>
      <c r="HA17" s="9">
        <v>3.75</v>
      </c>
      <c r="HB17" s="7"/>
      <c r="HC17" s="3"/>
      <c r="HD17" s="3" t="s">
        <v>3</v>
      </c>
      <c r="HE17" s="7"/>
      <c r="HF17" s="7"/>
      <c r="HG17" s="2"/>
      <c r="HH17" s="2"/>
      <c r="HI17" s="3" t="s">
        <v>15</v>
      </c>
      <c r="HJ17" s="3"/>
      <c r="HK17" s="3" t="s">
        <v>3</v>
      </c>
      <c r="HL17" s="3"/>
      <c r="HM17" s="7"/>
      <c r="HN17" s="9">
        <v>3</v>
      </c>
      <c r="HO17" s="3" t="s">
        <v>3</v>
      </c>
      <c r="HP17" s="3" t="s">
        <v>35</v>
      </c>
      <c r="HQ17" s="3" t="s">
        <v>23</v>
      </c>
      <c r="HR17" s="7"/>
      <c r="HS17" s="3" t="s">
        <v>3</v>
      </c>
      <c r="HT17" s="3" t="s">
        <v>5</v>
      </c>
      <c r="HU17" s="9">
        <v>0.34965034965034969</v>
      </c>
      <c r="HV17" s="3">
        <v>1</v>
      </c>
      <c r="HW17" s="9">
        <v>1.8999999999999998E-6</v>
      </c>
      <c r="HX17" s="3" t="s">
        <v>3</v>
      </c>
      <c r="HY17" s="3"/>
      <c r="HZ17" s="3" t="s">
        <v>30</v>
      </c>
      <c r="IA17" s="3">
        <v>3.35</v>
      </c>
      <c r="IB17" s="2"/>
      <c r="IC17" s="3" t="s">
        <v>18</v>
      </c>
      <c r="ID17" s="3"/>
      <c r="IE17" s="3" t="s">
        <v>36</v>
      </c>
      <c r="IF17" s="7"/>
      <c r="IG17" s="7"/>
      <c r="IH17" s="7"/>
    </row>
    <row r="18" spans="1:242" x14ac:dyDescent="0.25">
      <c r="A18" s="1" t="s">
        <v>51</v>
      </c>
      <c r="B18" s="6">
        <v>17.350000000000001</v>
      </c>
      <c r="C18" s="3"/>
      <c r="D18" s="2"/>
      <c r="E18" s="3" t="s">
        <v>1</v>
      </c>
      <c r="F18" s="3" t="s">
        <v>2</v>
      </c>
      <c r="G18" s="3"/>
      <c r="H18" s="3"/>
      <c r="I18" s="3"/>
      <c r="J18" s="5">
        <v>4.5E-13</v>
      </c>
      <c r="K18" s="3" t="s">
        <v>3</v>
      </c>
      <c r="L18" s="3" t="s">
        <v>4</v>
      </c>
      <c r="M18" s="5">
        <v>0.67796610169491522</v>
      </c>
      <c r="N18" s="5">
        <v>55</v>
      </c>
      <c r="O18" s="3" t="s">
        <v>3</v>
      </c>
      <c r="P18" s="3"/>
      <c r="Q18" s="3" t="s">
        <v>5</v>
      </c>
      <c r="R18" s="2" t="s">
        <v>6</v>
      </c>
      <c r="S18" s="2"/>
      <c r="T18" s="3" t="s">
        <v>3</v>
      </c>
      <c r="U18" s="5">
        <v>49</v>
      </c>
      <c r="V18" s="3"/>
      <c r="W18" s="2"/>
      <c r="X18" s="3"/>
      <c r="Y18" s="3" t="s">
        <v>7</v>
      </c>
      <c r="Z18" s="2"/>
      <c r="AA18" s="3" t="s">
        <v>8</v>
      </c>
      <c r="AB18" s="2" t="s">
        <v>9</v>
      </c>
      <c r="AC18" s="5">
        <v>7.454545454545454E-15</v>
      </c>
      <c r="AD18" s="3" t="s">
        <v>10</v>
      </c>
      <c r="AE18" s="2" t="s">
        <v>11</v>
      </c>
      <c r="AF18" s="2">
        <v>2.5499999999999998</v>
      </c>
      <c r="AG18" s="6">
        <v>1.25E-3</v>
      </c>
      <c r="AH18" s="2"/>
      <c r="AI18" s="2"/>
      <c r="AJ18" s="2"/>
      <c r="AK18" s="2"/>
      <c r="AL18" s="5">
        <v>1.0900000000000001</v>
      </c>
      <c r="AM18" s="3"/>
      <c r="AN18" s="3" t="s">
        <v>12</v>
      </c>
      <c r="AO18" s="2"/>
      <c r="AP18" s="2"/>
      <c r="AQ18" s="2"/>
      <c r="AR18" s="2">
        <v>8.0000000000000002E-3</v>
      </c>
      <c r="AS18" s="3" t="s">
        <v>13</v>
      </c>
      <c r="AT18" s="3" t="s">
        <v>14</v>
      </c>
      <c r="AU18" s="2"/>
      <c r="AV18" s="2"/>
      <c r="AW18" s="2"/>
      <c r="AX18" s="2"/>
      <c r="AY18" s="2" t="s">
        <v>15</v>
      </c>
      <c r="AZ18" s="2"/>
      <c r="BA18" s="2"/>
      <c r="BB18" s="3" t="s">
        <v>8</v>
      </c>
      <c r="BC18" s="3">
        <v>1</v>
      </c>
      <c r="BD18" s="2"/>
      <c r="BE18" s="3" t="s">
        <v>16</v>
      </c>
      <c r="BF18" s="6">
        <v>22</v>
      </c>
      <c r="BG18" s="5">
        <v>7.25</v>
      </c>
      <c r="BH18" s="3"/>
      <c r="BI18" s="3" t="s">
        <v>17</v>
      </c>
      <c r="BJ18" s="2" t="s">
        <v>18</v>
      </c>
      <c r="BK18" s="5">
        <v>17.75</v>
      </c>
      <c r="BL18" s="5">
        <v>0.33898305084745761</v>
      </c>
      <c r="BM18" s="3">
        <v>2.5</v>
      </c>
      <c r="BN18" s="3" t="s">
        <v>19</v>
      </c>
      <c r="BO18" s="3" t="s">
        <v>20</v>
      </c>
      <c r="BP18" s="3" t="s">
        <v>3</v>
      </c>
      <c r="BQ18" s="2"/>
      <c r="BR18" s="2" t="s">
        <v>21</v>
      </c>
      <c r="BS18" s="3"/>
      <c r="BT18" s="3"/>
      <c r="BU18" s="3"/>
      <c r="BV18" s="5">
        <v>4.25</v>
      </c>
      <c r="BW18" s="5">
        <v>1.95</v>
      </c>
      <c r="BX18" s="3"/>
      <c r="BY18" s="3"/>
      <c r="BZ18" s="2"/>
      <c r="CA18" s="2"/>
      <c r="CB18" s="3" t="s">
        <v>3</v>
      </c>
      <c r="CC18" s="5">
        <v>20</v>
      </c>
      <c r="CD18" s="2"/>
      <c r="CE18" s="3"/>
      <c r="CF18" s="5">
        <v>8.5</v>
      </c>
      <c r="CG18" s="3"/>
      <c r="CH18" s="3" t="s">
        <v>17</v>
      </c>
      <c r="CI18" s="3"/>
      <c r="CJ18" s="3" t="s">
        <v>1</v>
      </c>
      <c r="CK18" s="2"/>
      <c r="CL18" s="3" t="s">
        <v>22</v>
      </c>
      <c r="CM18" s="2"/>
      <c r="CN18" s="3"/>
      <c r="CO18" s="2"/>
      <c r="CP18" s="3">
        <v>5</v>
      </c>
      <c r="CQ18" s="3">
        <v>2</v>
      </c>
      <c r="CR18" s="5">
        <v>4.8</v>
      </c>
      <c r="CS18" s="6">
        <v>18</v>
      </c>
      <c r="CT18" s="2"/>
      <c r="CU18" s="5">
        <v>3.9</v>
      </c>
      <c r="CV18" s="5">
        <v>1.35E-2</v>
      </c>
      <c r="CW18" s="5">
        <v>56.5</v>
      </c>
      <c r="CX18" s="2"/>
      <c r="CY18" s="5">
        <v>0.32786885245901642</v>
      </c>
      <c r="CZ18" s="3" t="s">
        <v>22</v>
      </c>
      <c r="DA18" s="5">
        <v>3.2258064516129034E-5</v>
      </c>
      <c r="DB18" s="5">
        <v>715</v>
      </c>
      <c r="DC18" s="2"/>
      <c r="DD18" s="5">
        <v>200</v>
      </c>
      <c r="DE18" s="3" t="s">
        <v>22</v>
      </c>
      <c r="DF18" s="2">
        <v>0.32258064516129031</v>
      </c>
      <c r="DG18" s="3" t="s">
        <v>3</v>
      </c>
      <c r="DH18" s="2"/>
      <c r="DI18" s="3" t="s">
        <v>23</v>
      </c>
      <c r="DJ18" s="3"/>
      <c r="DK18" s="2"/>
      <c r="DL18" s="3" t="s">
        <v>8</v>
      </c>
      <c r="DM18" s="3" t="s">
        <v>5</v>
      </c>
      <c r="DN18" s="3" t="s">
        <v>3</v>
      </c>
      <c r="DO18" s="2"/>
      <c r="DP18" s="3" t="s">
        <v>3</v>
      </c>
      <c r="DQ18" s="5">
        <v>3</v>
      </c>
      <c r="DR18" s="2" t="s">
        <v>9</v>
      </c>
      <c r="DS18" s="2" t="s">
        <v>18</v>
      </c>
      <c r="DT18" s="2"/>
      <c r="DU18" s="2" t="s">
        <v>24</v>
      </c>
      <c r="DV18" s="3" t="s">
        <v>3</v>
      </c>
      <c r="DW18" s="5">
        <v>49</v>
      </c>
      <c r="DX18" s="3"/>
      <c r="DY18" s="3" t="s">
        <v>8</v>
      </c>
      <c r="DZ18" s="2"/>
      <c r="EA18" s="2"/>
      <c r="EB18" s="5">
        <v>2.5499999999999998</v>
      </c>
      <c r="EC18" s="3" t="s">
        <v>25</v>
      </c>
      <c r="ED18" s="2"/>
      <c r="EE18" s="2"/>
      <c r="EF18" s="3" t="s">
        <v>1</v>
      </c>
      <c r="EG18" s="3"/>
      <c r="EH18" s="2"/>
      <c r="EI18" s="2"/>
      <c r="EJ18" s="3" t="s">
        <v>26</v>
      </c>
      <c r="EK18" s="5">
        <v>4.8700000000000002E-3</v>
      </c>
      <c r="EL18" s="3" t="s">
        <v>1</v>
      </c>
      <c r="EM18" s="3" t="s">
        <v>3</v>
      </c>
      <c r="EN18" s="3" t="s">
        <v>27</v>
      </c>
      <c r="EO18" s="3"/>
      <c r="EP18" s="3" t="s">
        <v>8</v>
      </c>
      <c r="EQ18" s="3" t="s">
        <v>17</v>
      </c>
      <c r="ER18" s="2"/>
      <c r="ES18" s="2"/>
      <c r="ET18" s="7"/>
      <c r="EU18" s="3"/>
      <c r="EV18" s="3" t="s">
        <v>28</v>
      </c>
      <c r="EW18" s="7"/>
      <c r="EX18" s="9">
        <v>5.5</v>
      </c>
      <c r="EY18" s="3"/>
      <c r="EZ18" s="3"/>
      <c r="FA18" s="7"/>
      <c r="FB18" s="9">
        <v>1.08E-9</v>
      </c>
      <c r="FC18" s="2"/>
      <c r="FD18" s="7"/>
      <c r="FE18" s="2" t="s">
        <v>15</v>
      </c>
      <c r="FF18" s="3" t="s">
        <v>28</v>
      </c>
      <c r="FG18" s="3" t="s">
        <v>1</v>
      </c>
      <c r="FH18" s="9">
        <v>7</v>
      </c>
      <c r="FI18" s="3" t="s">
        <v>5</v>
      </c>
      <c r="FJ18" s="7" t="s">
        <v>6</v>
      </c>
      <c r="FK18" s="3" t="s">
        <v>1</v>
      </c>
      <c r="FL18" s="3" t="s">
        <v>1</v>
      </c>
      <c r="FM18" s="3" t="s">
        <v>23</v>
      </c>
      <c r="FN18" s="7"/>
      <c r="FO18" s="9">
        <v>8.5E-9</v>
      </c>
      <c r="FP18" s="3">
        <v>2</v>
      </c>
      <c r="FQ18" s="3" t="s">
        <v>15</v>
      </c>
      <c r="FR18" s="6">
        <v>1.1000000000000001E-3</v>
      </c>
      <c r="FS18" s="9">
        <v>25.3</v>
      </c>
      <c r="FT18" s="3" t="s">
        <v>1</v>
      </c>
      <c r="FU18" s="3" t="s">
        <v>5</v>
      </c>
      <c r="FV18" s="3"/>
      <c r="FW18" s="6">
        <v>9.1999999999999993</v>
      </c>
      <c r="FX18" s="10">
        <v>0.01</v>
      </c>
      <c r="FY18" s="2"/>
      <c r="FZ18" s="3" t="s">
        <v>22</v>
      </c>
      <c r="GA18" s="3" t="s">
        <v>17</v>
      </c>
      <c r="GB18" s="3" t="s">
        <v>17</v>
      </c>
      <c r="GC18" s="3"/>
      <c r="GD18" s="3" t="s">
        <v>17</v>
      </c>
      <c r="GE18" s="3"/>
      <c r="GF18" s="3" t="s">
        <v>30</v>
      </c>
      <c r="GG18" s="3"/>
      <c r="GH18" s="7"/>
      <c r="GI18" s="2"/>
      <c r="GJ18" s="5">
        <v>1.7000000000000001E-4</v>
      </c>
      <c r="GK18" s="3"/>
      <c r="GL18" s="2"/>
      <c r="GM18" s="2">
        <v>2.5499999999999998</v>
      </c>
      <c r="GN18" s="3" t="s">
        <v>31</v>
      </c>
      <c r="GO18" s="3" t="s">
        <v>8</v>
      </c>
      <c r="GP18" s="3"/>
      <c r="GQ18" s="3" t="s">
        <v>20</v>
      </c>
      <c r="GR18" s="3" t="s">
        <v>32</v>
      </c>
      <c r="GS18" s="9">
        <v>0.6872852233676976</v>
      </c>
      <c r="GT18" s="9">
        <v>31</v>
      </c>
      <c r="GU18" s="7"/>
      <c r="GV18" s="3" t="s">
        <v>33</v>
      </c>
      <c r="GW18" s="7"/>
      <c r="GX18" s="2" t="s">
        <v>34</v>
      </c>
      <c r="GY18" s="2" t="s">
        <v>9</v>
      </c>
      <c r="GZ18" s="9">
        <v>4.25</v>
      </c>
      <c r="HA18" s="9">
        <v>3.68</v>
      </c>
      <c r="HB18" s="7"/>
      <c r="HC18" s="3"/>
      <c r="HD18" s="3" t="s">
        <v>3</v>
      </c>
      <c r="HE18" s="7"/>
      <c r="HF18" s="7"/>
      <c r="HG18" s="2"/>
      <c r="HH18" s="2"/>
      <c r="HI18" s="3" t="s">
        <v>15</v>
      </c>
      <c r="HJ18" s="3"/>
      <c r="HK18" s="3" t="s">
        <v>3</v>
      </c>
      <c r="HL18" s="3"/>
      <c r="HM18" s="7"/>
      <c r="HN18" s="9">
        <v>3</v>
      </c>
      <c r="HO18" s="3" t="s">
        <v>3</v>
      </c>
      <c r="HP18" s="3" t="s">
        <v>35</v>
      </c>
      <c r="HQ18" s="3" t="s">
        <v>23</v>
      </c>
      <c r="HR18" s="7"/>
      <c r="HS18" s="3" t="s">
        <v>3</v>
      </c>
      <c r="HT18" s="3" t="s">
        <v>5</v>
      </c>
      <c r="HU18" s="9">
        <v>0.35087719298245612</v>
      </c>
      <c r="HV18" s="3">
        <v>1</v>
      </c>
      <c r="HW18" s="9">
        <v>1.9999999999999999E-6</v>
      </c>
      <c r="HX18" s="3" t="s">
        <v>3</v>
      </c>
      <c r="HY18" s="3"/>
      <c r="HZ18" s="3" t="s">
        <v>30</v>
      </c>
      <c r="IA18" s="3">
        <v>3.35</v>
      </c>
      <c r="IB18" s="2"/>
      <c r="IC18" s="3" t="s">
        <v>18</v>
      </c>
      <c r="ID18" s="3"/>
      <c r="IE18" s="3" t="s">
        <v>36</v>
      </c>
      <c r="IF18" s="7"/>
      <c r="IG18" s="7"/>
      <c r="IH18" s="7"/>
    </row>
    <row r="19" spans="1:242" x14ac:dyDescent="0.25">
      <c r="A19" s="1" t="s">
        <v>52</v>
      </c>
      <c r="B19" s="6">
        <v>17.420000000000002</v>
      </c>
      <c r="C19" s="3"/>
      <c r="D19" s="2"/>
      <c r="E19" s="3" t="s">
        <v>1</v>
      </c>
      <c r="F19" s="3" t="s">
        <v>2</v>
      </c>
      <c r="G19" s="3"/>
      <c r="H19" s="3"/>
      <c r="I19" s="3"/>
      <c r="J19" s="5">
        <v>4.1100000000000002E-13</v>
      </c>
      <c r="K19" s="3" t="s">
        <v>3</v>
      </c>
      <c r="L19" s="3" t="s">
        <v>4</v>
      </c>
      <c r="M19" s="5">
        <v>0.65573770491803285</v>
      </c>
      <c r="N19" s="5">
        <v>55</v>
      </c>
      <c r="O19" s="3" t="s">
        <v>3</v>
      </c>
      <c r="P19" s="3"/>
      <c r="Q19" s="3" t="s">
        <v>5</v>
      </c>
      <c r="R19" s="2" t="s">
        <v>6</v>
      </c>
      <c r="S19" s="2"/>
      <c r="T19" s="3" t="s">
        <v>3</v>
      </c>
      <c r="U19" s="5">
        <v>46.5</v>
      </c>
      <c r="V19" s="3"/>
      <c r="W19" s="2"/>
      <c r="X19" s="3"/>
      <c r="Y19" s="3" t="s">
        <v>7</v>
      </c>
      <c r="Z19" s="2"/>
      <c r="AA19" s="3" t="s">
        <v>8</v>
      </c>
      <c r="AB19" s="2" t="s">
        <v>9</v>
      </c>
      <c r="AC19" s="5">
        <v>7.7272727272727273E-15</v>
      </c>
      <c r="AD19" s="3" t="s">
        <v>10</v>
      </c>
      <c r="AE19" s="2" t="s">
        <v>11</v>
      </c>
      <c r="AF19" s="2">
        <v>2.5</v>
      </c>
      <c r="AG19" s="6">
        <v>1.1999999999999999E-3</v>
      </c>
      <c r="AH19" s="2"/>
      <c r="AI19" s="2"/>
      <c r="AJ19" s="2"/>
      <c r="AK19" s="2"/>
      <c r="AL19" s="5">
        <v>1.08</v>
      </c>
      <c r="AM19" s="3"/>
      <c r="AN19" s="3" t="s">
        <v>12</v>
      </c>
      <c r="AO19" s="2"/>
      <c r="AP19" s="2"/>
      <c r="AQ19" s="2"/>
      <c r="AR19" s="2">
        <v>7.6666666666666662E-3</v>
      </c>
      <c r="AS19" s="3" t="s">
        <v>13</v>
      </c>
      <c r="AT19" s="3" t="s">
        <v>14</v>
      </c>
      <c r="AU19" s="2"/>
      <c r="AV19" s="2"/>
      <c r="AW19" s="2"/>
      <c r="AX19" s="2"/>
      <c r="AY19" s="2" t="s">
        <v>15</v>
      </c>
      <c r="AZ19" s="2"/>
      <c r="BA19" s="2"/>
      <c r="BB19" s="3" t="s">
        <v>8</v>
      </c>
      <c r="BC19" s="3">
        <v>1</v>
      </c>
      <c r="BD19" s="2"/>
      <c r="BE19" s="3" t="s">
        <v>16</v>
      </c>
      <c r="BF19" s="6">
        <v>23</v>
      </c>
      <c r="BG19" s="5">
        <v>7</v>
      </c>
      <c r="BH19" s="3"/>
      <c r="BI19" s="3" t="s">
        <v>17</v>
      </c>
      <c r="BJ19" s="2" t="s">
        <v>18</v>
      </c>
      <c r="BK19" s="5">
        <v>17.5</v>
      </c>
      <c r="BL19" s="5">
        <v>0.33333333333333331</v>
      </c>
      <c r="BM19" s="3">
        <v>2.5</v>
      </c>
      <c r="BN19" s="3" t="s">
        <v>19</v>
      </c>
      <c r="BO19" s="3" t="s">
        <v>20</v>
      </c>
      <c r="BP19" s="3" t="s">
        <v>3</v>
      </c>
      <c r="BQ19" s="2"/>
      <c r="BR19" s="2" t="s">
        <v>21</v>
      </c>
      <c r="BS19" s="3"/>
      <c r="BT19" s="3"/>
      <c r="BU19" s="3"/>
      <c r="BV19" s="5">
        <v>4.3</v>
      </c>
      <c r="BW19" s="5">
        <v>2.1</v>
      </c>
      <c r="BX19" s="3"/>
      <c r="BY19" s="3"/>
      <c r="BZ19" s="2"/>
      <c r="CA19" s="2"/>
      <c r="CB19" s="3" t="s">
        <v>3</v>
      </c>
      <c r="CC19" s="5">
        <v>19</v>
      </c>
      <c r="CD19" s="2"/>
      <c r="CE19" s="3"/>
      <c r="CF19" s="5">
        <v>8.6999999999999993</v>
      </c>
      <c r="CG19" s="3"/>
      <c r="CH19" s="3" t="s">
        <v>17</v>
      </c>
      <c r="CI19" s="3"/>
      <c r="CJ19" s="3" t="s">
        <v>1</v>
      </c>
      <c r="CK19" s="2"/>
      <c r="CL19" s="3" t="s">
        <v>22</v>
      </c>
      <c r="CM19" s="2"/>
      <c r="CN19" s="3"/>
      <c r="CO19" s="2"/>
      <c r="CP19" s="3">
        <v>5</v>
      </c>
      <c r="CQ19" s="3">
        <v>2</v>
      </c>
      <c r="CR19" s="5">
        <v>4.67</v>
      </c>
      <c r="CS19" s="6">
        <v>23</v>
      </c>
      <c r="CT19" s="2"/>
      <c r="CU19" s="5">
        <v>3.84</v>
      </c>
      <c r="CV19" s="5">
        <v>1.4250000000000001E-2</v>
      </c>
      <c r="CW19" s="5">
        <v>58.5</v>
      </c>
      <c r="CX19" s="2"/>
      <c r="CY19" s="5">
        <v>0.32786885245901642</v>
      </c>
      <c r="CZ19" s="3" t="s">
        <v>22</v>
      </c>
      <c r="DA19" s="5">
        <v>3.1746031746031745E-5</v>
      </c>
      <c r="DB19" s="5">
        <v>800</v>
      </c>
      <c r="DC19" s="2"/>
      <c r="DD19" s="5">
        <v>230</v>
      </c>
      <c r="DE19" s="3" t="s">
        <v>22</v>
      </c>
      <c r="DF19" s="2">
        <v>0.31746031746031744</v>
      </c>
      <c r="DG19" s="3" t="s">
        <v>3</v>
      </c>
      <c r="DH19" s="2"/>
      <c r="DI19" s="3" t="s">
        <v>23</v>
      </c>
      <c r="DJ19" s="3"/>
      <c r="DK19" s="2"/>
      <c r="DL19" s="3" t="s">
        <v>8</v>
      </c>
      <c r="DM19" s="3" t="s">
        <v>5</v>
      </c>
      <c r="DN19" s="3" t="s">
        <v>3</v>
      </c>
      <c r="DO19" s="2"/>
      <c r="DP19" s="3" t="s">
        <v>3</v>
      </c>
      <c r="DQ19" s="5">
        <v>2.87</v>
      </c>
      <c r="DR19" s="2" t="s">
        <v>9</v>
      </c>
      <c r="DS19" s="2" t="s">
        <v>18</v>
      </c>
      <c r="DT19" s="2"/>
      <c r="DU19" s="2" t="s">
        <v>24</v>
      </c>
      <c r="DV19" s="3" t="s">
        <v>3</v>
      </c>
      <c r="DW19" s="5">
        <v>46.5</v>
      </c>
      <c r="DX19" s="3"/>
      <c r="DY19" s="3" t="s">
        <v>8</v>
      </c>
      <c r="DZ19" s="2"/>
      <c r="EA19" s="2"/>
      <c r="EB19" s="5">
        <v>2.5</v>
      </c>
      <c r="EC19" s="3" t="s">
        <v>25</v>
      </c>
      <c r="ED19" s="2"/>
      <c r="EE19" s="2"/>
      <c r="EF19" s="3" t="s">
        <v>1</v>
      </c>
      <c r="EG19" s="3"/>
      <c r="EH19" s="2"/>
      <c r="EI19" s="2"/>
      <c r="EJ19" s="3" t="s">
        <v>26</v>
      </c>
      <c r="EK19" s="5">
        <v>4.8700000000000002E-3</v>
      </c>
      <c r="EL19" s="3" t="s">
        <v>1</v>
      </c>
      <c r="EM19" s="3" t="s">
        <v>3</v>
      </c>
      <c r="EN19" s="3" t="s">
        <v>27</v>
      </c>
      <c r="EO19" s="3"/>
      <c r="EP19" s="3" t="s">
        <v>8</v>
      </c>
      <c r="EQ19" s="3" t="s">
        <v>17</v>
      </c>
      <c r="ER19" s="2"/>
      <c r="ES19" s="2"/>
      <c r="ET19" s="7"/>
      <c r="EU19" s="3"/>
      <c r="EV19" s="3" t="s">
        <v>28</v>
      </c>
      <c r="EW19" s="7"/>
      <c r="EX19" s="9">
        <v>5.8</v>
      </c>
      <c r="EY19" s="3"/>
      <c r="EZ19" s="3"/>
      <c r="FA19" s="7"/>
      <c r="FB19" s="9">
        <v>1.07E-9</v>
      </c>
      <c r="FC19" s="2"/>
      <c r="FD19" s="7"/>
      <c r="FE19" s="2" t="s">
        <v>15</v>
      </c>
      <c r="FF19" s="3" t="s">
        <v>28</v>
      </c>
      <c r="FG19" s="3" t="s">
        <v>1</v>
      </c>
      <c r="FH19" s="9">
        <v>7.25</v>
      </c>
      <c r="FI19" s="3" t="s">
        <v>5</v>
      </c>
      <c r="FJ19" s="7" t="s">
        <v>6</v>
      </c>
      <c r="FK19" s="3" t="s">
        <v>1</v>
      </c>
      <c r="FL19" s="3" t="s">
        <v>1</v>
      </c>
      <c r="FM19" s="3" t="s">
        <v>23</v>
      </c>
      <c r="FN19" s="7"/>
      <c r="FO19" s="9">
        <v>1.0999999999999999E-8</v>
      </c>
      <c r="FP19" s="3">
        <v>2</v>
      </c>
      <c r="FQ19" s="3" t="s">
        <v>15</v>
      </c>
      <c r="FR19" s="6">
        <v>1E-3</v>
      </c>
      <c r="FS19" s="9">
        <v>25.25</v>
      </c>
      <c r="FT19" s="3" t="s">
        <v>1</v>
      </c>
      <c r="FU19" s="3" t="s">
        <v>5</v>
      </c>
      <c r="FV19" s="3"/>
      <c r="FW19" s="6">
        <v>12.5</v>
      </c>
      <c r="FX19" s="10">
        <v>1.2E-2</v>
      </c>
      <c r="FY19" s="2"/>
      <c r="FZ19" s="3" t="s">
        <v>22</v>
      </c>
      <c r="GA19" s="3" t="s">
        <v>17</v>
      </c>
      <c r="GB19" s="3" t="s">
        <v>17</v>
      </c>
      <c r="GC19" s="3"/>
      <c r="GD19" s="3" t="s">
        <v>17</v>
      </c>
      <c r="GE19" s="3"/>
      <c r="GF19" s="3" t="s">
        <v>30</v>
      </c>
      <c r="GG19" s="3"/>
      <c r="GH19" s="7"/>
      <c r="GI19" s="2"/>
      <c r="GJ19" s="5">
        <v>1.6000000000000001E-4</v>
      </c>
      <c r="GK19" s="3"/>
      <c r="GL19" s="2"/>
      <c r="GM19" s="2">
        <v>2.5</v>
      </c>
      <c r="GN19" s="3" t="s">
        <v>31</v>
      </c>
      <c r="GO19" s="3" t="s">
        <v>8</v>
      </c>
      <c r="GP19" s="3"/>
      <c r="GQ19" s="3" t="s">
        <v>20</v>
      </c>
      <c r="GR19" s="3" t="s">
        <v>32</v>
      </c>
      <c r="GS19" s="9">
        <v>0.68259385665529004</v>
      </c>
      <c r="GT19" s="9">
        <v>32.25</v>
      </c>
      <c r="GU19" s="7"/>
      <c r="GV19" s="3" t="s">
        <v>33</v>
      </c>
      <c r="GW19" s="7"/>
      <c r="GX19" s="2" t="s">
        <v>34</v>
      </c>
      <c r="GY19" s="2" t="s">
        <v>9</v>
      </c>
      <c r="GZ19" s="9">
        <v>4.0999999999999996</v>
      </c>
      <c r="HA19" s="9">
        <v>3.85</v>
      </c>
      <c r="HB19" s="7"/>
      <c r="HC19" s="3"/>
      <c r="HD19" s="3" t="s">
        <v>3</v>
      </c>
      <c r="HE19" s="7"/>
      <c r="HF19" s="7"/>
      <c r="HG19" s="2"/>
      <c r="HH19" s="2"/>
      <c r="HI19" s="3" t="s">
        <v>15</v>
      </c>
      <c r="HJ19" s="3"/>
      <c r="HK19" s="3" t="s">
        <v>3</v>
      </c>
      <c r="HL19" s="3"/>
      <c r="HM19" s="7"/>
      <c r="HN19" s="9">
        <v>2.95</v>
      </c>
      <c r="HO19" s="3" t="s">
        <v>3</v>
      </c>
      <c r="HP19" s="3" t="s">
        <v>35</v>
      </c>
      <c r="HQ19" s="3" t="s">
        <v>23</v>
      </c>
      <c r="HR19" s="7"/>
      <c r="HS19" s="3" t="s">
        <v>3</v>
      </c>
      <c r="HT19" s="3" t="s">
        <v>5</v>
      </c>
      <c r="HU19" s="9">
        <v>0.34482758620689657</v>
      </c>
      <c r="HV19" s="3">
        <v>1</v>
      </c>
      <c r="HW19" s="9">
        <v>1.95E-6</v>
      </c>
      <c r="HX19" s="3" t="s">
        <v>3</v>
      </c>
      <c r="HY19" s="3"/>
      <c r="HZ19" s="3" t="s">
        <v>30</v>
      </c>
      <c r="IA19" s="3">
        <v>3.35</v>
      </c>
      <c r="IB19" s="2"/>
      <c r="IC19" s="3" t="s">
        <v>18</v>
      </c>
      <c r="ID19" s="3"/>
      <c r="IE19" s="3" t="s">
        <v>53</v>
      </c>
      <c r="IF19" s="7"/>
      <c r="IG19" s="7"/>
      <c r="IH19" s="7"/>
    </row>
    <row r="20" spans="1:242" x14ac:dyDescent="0.25">
      <c r="A20" s="1" t="s">
        <v>54</v>
      </c>
      <c r="B20" s="6">
        <v>17.55</v>
      </c>
      <c r="C20" s="3"/>
      <c r="D20" s="2"/>
      <c r="E20" s="3" t="s">
        <v>1</v>
      </c>
      <c r="F20" s="3" t="s">
        <v>2</v>
      </c>
      <c r="G20" s="3"/>
      <c r="H20" s="3"/>
      <c r="I20" s="3"/>
      <c r="J20" s="5">
        <v>4.2499999999999996E-13</v>
      </c>
      <c r="K20" s="3" t="s">
        <v>3</v>
      </c>
      <c r="L20" s="3" t="s">
        <v>4</v>
      </c>
      <c r="M20" s="5">
        <v>0.65789473684210531</v>
      </c>
      <c r="N20" s="5">
        <v>60</v>
      </c>
      <c r="O20" s="3" t="s">
        <v>3</v>
      </c>
      <c r="P20" s="3"/>
      <c r="Q20" s="3" t="s">
        <v>5</v>
      </c>
      <c r="R20" s="2" t="s">
        <v>6</v>
      </c>
      <c r="S20" s="2"/>
      <c r="T20" s="3" t="s">
        <v>3</v>
      </c>
      <c r="U20" s="5">
        <v>48.5</v>
      </c>
      <c r="V20" s="3"/>
      <c r="W20" s="2"/>
      <c r="X20" s="3"/>
      <c r="Y20" s="3" t="s">
        <v>7</v>
      </c>
      <c r="Z20" s="2"/>
      <c r="AA20" s="3" t="s">
        <v>8</v>
      </c>
      <c r="AB20" s="2" t="s">
        <v>9</v>
      </c>
      <c r="AC20" s="5">
        <v>8.0000000000000006E-15</v>
      </c>
      <c r="AD20" s="3" t="s">
        <v>10</v>
      </c>
      <c r="AE20" s="2" t="s">
        <v>11</v>
      </c>
      <c r="AF20" s="2">
        <v>2.5499999999999998</v>
      </c>
      <c r="AG20" s="6">
        <v>1.225E-3</v>
      </c>
      <c r="AH20" s="2"/>
      <c r="AI20" s="2"/>
      <c r="AJ20" s="2"/>
      <c r="AK20" s="2"/>
      <c r="AL20" s="5">
        <v>1.07</v>
      </c>
      <c r="AM20" s="3"/>
      <c r="AN20" s="3" t="s">
        <v>12</v>
      </c>
      <c r="AO20" s="2"/>
      <c r="AP20" s="2"/>
      <c r="AQ20" s="2"/>
      <c r="AR20" s="2">
        <v>1.2666666666666666E-2</v>
      </c>
      <c r="AS20" s="3" t="s">
        <v>13</v>
      </c>
      <c r="AT20" s="3" t="s">
        <v>14</v>
      </c>
      <c r="AU20" s="2"/>
      <c r="AV20" s="2"/>
      <c r="AW20" s="2"/>
      <c r="AX20" s="2"/>
      <c r="AY20" s="2" t="s">
        <v>15</v>
      </c>
      <c r="AZ20" s="2"/>
      <c r="BA20" s="2"/>
      <c r="BB20" s="3" t="s">
        <v>8</v>
      </c>
      <c r="BC20" s="3">
        <v>1</v>
      </c>
      <c r="BD20" s="2"/>
      <c r="BE20" s="3" t="s">
        <v>16</v>
      </c>
      <c r="BF20" s="6">
        <v>24</v>
      </c>
      <c r="BG20" s="5">
        <v>7.1</v>
      </c>
      <c r="BH20" s="3"/>
      <c r="BI20" s="3" t="s">
        <v>17</v>
      </c>
      <c r="BJ20" s="2" t="s">
        <v>18</v>
      </c>
      <c r="BK20" s="5">
        <v>17</v>
      </c>
      <c r="BL20" s="5">
        <v>0.33898305084745761</v>
      </c>
      <c r="BM20" s="3">
        <v>2.5</v>
      </c>
      <c r="BN20" s="3" t="s">
        <v>19</v>
      </c>
      <c r="BO20" s="3" t="s">
        <v>20</v>
      </c>
      <c r="BP20" s="3" t="s">
        <v>3</v>
      </c>
      <c r="BQ20" s="2"/>
      <c r="BR20" s="2" t="s">
        <v>21</v>
      </c>
      <c r="BS20" s="3"/>
      <c r="BT20" s="3"/>
      <c r="BU20" s="3"/>
      <c r="BV20" s="5">
        <v>3.8</v>
      </c>
      <c r="BW20" s="5">
        <v>2.65</v>
      </c>
      <c r="BX20" s="3"/>
      <c r="BY20" s="3"/>
      <c r="BZ20" s="2"/>
      <c r="CA20" s="2"/>
      <c r="CB20" s="3" t="s">
        <v>3</v>
      </c>
      <c r="CC20" s="5">
        <v>20</v>
      </c>
      <c r="CD20" s="2"/>
      <c r="CE20" s="3"/>
      <c r="CF20" s="5">
        <v>9.6</v>
      </c>
      <c r="CG20" s="3"/>
      <c r="CH20" s="3" t="s">
        <v>17</v>
      </c>
      <c r="CI20" s="3"/>
      <c r="CJ20" s="3" t="s">
        <v>1</v>
      </c>
      <c r="CK20" s="2"/>
      <c r="CL20" s="3" t="s">
        <v>22</v>
      </c>
      <c r="CM20" s="2"/>
      <c r="CN20" s="3"/>
      <c r="CO20" s="2"/>
      <c r="CP20" s="3">
        <v>5</v>
      </c>
      <c r="CQ20" s="3">
        <v>2</v>
      </c>
      <c r="CR20" s="5">
        <v>4.7</v>
      </c>
      <c r="CS20" s="6">
        <v>38</v>
      </c>
      <c r="CT20" s="2"/>
      <c r="CU20" s="5">
        <v>3.92</v>
      </c>
      <c r="CV20" s="5">
        <v>1.4999999999999999E-2</v>
      </c>
      <c r="CW20" s="5">
        <v>54.5</v>
      </c>
      <c r="CX20" s="2"/>
      <c r="CY20" s="5">
        <v>0.32258064516129031</v>
      </c>
      <c r="CZ20" s="3" t="s">
        <v>22</v>
      </c>
      <c r="DA20" s="5">
        <v>3.2258064516129034E-5</v>
      </c>
      <c r="DB20" s="5">
        <v>740</v>
      </c>
      <c r="DC20" s="2"/>
      <c r="DD20" s="5">
        <v>215</v>
      </c>
      <c r="DE20" s="3" t="s">
        <v>22</v>
      </c>
      <c r="DF20" s="2">
        <v>0.32258064516129031</v>
      </c>
      <c r="DG20" s="3" t="s">
        <v>3</v>
      </c>
      <c r="DH20" s="2"/>
      <c r="DI20" s="3" t="s">
        <v>23</v>
      </c>
      <c r="DJ20" s="3"/>
      <c r="DK20" s="2"/>
      <c r="DL20" s="3" t="s">
        <v>8</v>
      </c>
      <c r="DM20" s="3" t="s">
        <v>5</v>
      </c>
      <c r="DN20" s="3" t="s">
        <v>3</v>
      </c>
      <c r="DO20" s="2"/>
      <c r="DP20" s="3" t="s">
        <v>3</v>
      </c>
      <c r="DQ20" s="5">
        <v>2.9</v>
      </c>
      <c r="DR20" s="2" t="s">
        <v>9</v>
      </c>
      <c r="DS20" s="2" t="s">
        <v>18</v>
      </c>
      <c r="DT20" s="2"/>
      <c r="DU20" s="2" t="s">
        <v>24</v>
      </c>
      <c r="DV20" s="3" t="s">
        <v>3</v>
      </c>
      <c r="DW20" s="5">
        <v>48.5</v>
      </c>
      <c r="DX20" s="3"/>
      <c r="DY20" s="3" t="s">
        <v>8</v>
      </c>
      <c r="DZ20" s="2"/>
      <c r="EA20" s="2"/>
      <c r="EB20" s="5">
        <v>2.5499999999999998</v>
      </c>
      <c r="EC20" s="3" t="s">
        <v>25</v>
      </c>
      <c r="ED20" s="2"/>
      <c r="EE20" s="2"/>
      <c r="EF20" s="3" t="s">
        <v>1</v>
      </c>
      <c r="EG20" s="3"/>
      <c r="EH20" s="2"/>
      <c r="EI20" s="2"/>
      <c r="EJ20" s="3" t="s">
        <v>26</v>
      </c>
      <c r="EK20" s="5">
        <v>4.8700000000000002E-3</v>
      </c>
      <c r="EL20" s="3" t="s">
        <v>1</v>
      </c>
      <c r="EM20" s="3" t="s">
        <v>3</v>
      </c>
      <c r="EN20" s="3" t="s">
        <v>27</v>
      </c>
      <c r="EO20" s="3"/>
      <c r="EP20" s="3" t="s">
        <v>8</v>
      </c>
      <c r="EQ20" s="3" t="s">
        <v>17</v>
      </c>
      <c r="ER20" s="2"/>
      <c r="ES20" s="2"/>
      <c r="ET20" s="7"/>
      <c r="EU20" s="3"/>
      <c r="EV20" s="3" t="s">
        <v>28</v>
      </c>
      <c r="EW20" s="7"/>
      <c r="EX20" s="9">
        <v>5.7</v>
      </c>
      <c r="EY20" s="3"/>
      <c r="EZ20" s="3"/>
      <c r="FA20" s="7"/>
      <c r="FB20" s="9">
        <v>1.1199999999999999E-9</v>
      </c>
      <c r="FC20" s="2"/>
      <c r="FD20" s="7"/>
      <c r="FE20" s="2" t="s">
        <v>15</v>
      </c>
      <c r="FF20" s="3" t="s">
        <v>28</v>
      </c>
      <c r="FG20" s="3" t="s">
        <v>1</v>
      </c>
      <c r="FH20" s="9">
        <v>7.1</v>
      </c>
      <c r="FI20" s="3" t="s">
        <v>5</v>
      </c>
      <c r="FJ20" s="7" t="s">
        <v>6</v>
      </c>
      <c r="FK20" s="3" t="s">
        <v>1</v>
      </c>
      <c r="FL20" s="3" t="s">
        <v>1</v>
      </c>
      <c r="FM20" s="3" t="s">
        <v>23</v>
      </c>
      <c r="FN20" s="7"/>
      <c r="FO20" s="9">
        <v>1.15E-8</v>
      </c>
      <c r="FP20" s="3">
        <v>2</v>
      </c>
      <c r="FQ20" s="3" t="s">
        <v>15</v>
      </c>
      <c r="FR20" s="6">
        <v>9.2500000000000004E-4</v>
      </c>
      <c r="FS20" s="9">
        <v>25.15</v>
      </c>
      <c r="FT20" s="3" t="s">
        <v>1</v>
      </c>
      <c r="FU20" s="3" t="s">
        <v>5</v>
      </c>
      <c r="FV20" s="3"/>
      <c r="FW20" s="6">
        <v>15</v>
      </c>
      <c r="FX20" s="10">
        <v>1.2500000000000001E-2</v>
      </c>
      <c r="FY20" s="2"/>
      <c r="FZ20" s="3" t="s">
        <v>22</v>
      </c>
      <c r="GA20" s="3" t="s">
        <v>17</v>
      </c>
      <c r="GB20" s="3" t="s">
        <v>17</v>
      </c>
      <c r="GC20" s="3"/>
      <c r="GD20" s="3" t="s">
        <v>17</v>
      </c>
      <c r="GE20" s="3"/>
      <c r="GF20" s="3" t="s">
        <v>30</v>
      </c>
      <c r="GG20" s="3"/>
      <c r="GH20" s="7"/>
      <c r="GI20" s="2"/>
      <c r="GJ20" s="5">
        <v>1.65E-4</v>
      </c>
      <c r="GK20" s="3"/>
      <c r="GL20" s="2"/>
      <c r="GM20" s="2">
        <v>2.5499999999999998</v>
      </c>
      <c r="GN20" s="3" t="s">
        <v>31</v>
      </c>
      <c r="GO20" s="3" t="s">
        <v>8</v>
      </c>
      <c r="GP20" s="3"/>
      <c r="GQ20" s="3" t="s">
        <v>20</v>
      </c>
      <c r="GR20" s="3" t="s">
        <v>32</v>
      </c>
      <c r="GS20" s="9">
        <v>0.64516129032258063</v>
      </c>
      <c r="GT20" s="9">
        <v>33</v>
      </c>
      <c r="GU20" s="7"/>
      <c r="GV20" s="3" t="s">
        <v>33</v>
      </c>
      <c r="GW20" s="7"/>
      <c r="GX20" s="2" t="s">
        <v>34</v>
      </c>
      <c r="GY20" s="2" t="s">
        <v>9</v>
      </c>
      <c r="GZ20" s="9">
        <v>4.05</v>
      </c>
      <c r="HA20" s="9">
        <v>3.82</v>
      </c>
      <c r="HB20" s="7"/>
      <c r="HC20" s="3"/>
      <c r="HD20" s="3" t="s">
        <v>3</v>
      </c>
      <c r="HE20" s="7"/>
      <c r="HF20" s="7"/>
      <c r="HG20" s="2"/>
      <c r="HH20" s="2"/>
      <c r="HI20" s="3" t="s">
        <v>15</v>
      </c>
      <c r="HJ20" s="3"/>
      <c r="HK20" s="3" t="s">
        <v>3</v>
      </c>
      <c r="HL20" s="3"/>
      <c r="HM20" s="7"/>
      <c r="HN20" s="9">
        <v>3</v>
      </c>
      <c r="HO20" s="3" t="s">
        <v>3</v>
      </c>
      <c r="HP20" s="3" t="s">
        <v>35</v>
      </c>
      <c r="HQ20" s="3" t="s">
        <v>23</v>
      </c>
      <c r="HR20" s="7"/>
      <c r="HS20" s="3" t="s">
        <v>3</v>
      </c>
      <c r="HT20" s="3" t="s">
        <v>5</v>
      </c>
      <c r="HU20" s="9">
        <v>0.35087719298245612</v>
      </c>
      <c r="HV20" s="3">
        <v>1</v>
      </c>
      <c r="HW20" s="9">
        <v>1.9999999999999999E-6</v>
      </c>
      <c r="HX20" s="3" t="s">
        <v>3</v>
      </c>
      <c r="HY20" s="3"/>
      <c r="HZ20" s="3" t="s">
        <v>30</v>
      </c>
      <c r="IA20" s="3">
        <v>3.35</v>
      </c>
      <c r="IB20" s="2"/>
      <c r="IC20" s="3" t="s">
        <v>18</v>
      </c>
      <c r="ID20" s="3"/>
      <c r="IE20" s="3" t="s">
        <v>55</v>
      </c>
      <c r="IF20" s="7"/>
      <c r="IG20" s="7"/>
      <c r="IH20" s="7"/>
    </row>
    <row r="21" spans="1:242" x14ac:dyDescent="0.25">
      <c r="A21" s="1" t="s">
        <v>56</v>
      </c>
      <c r="B21" s="6">
        <v>17.75</v>
      </c>
      <c r="C21" s="3"/>
      <c r="D21" s="2"/>
      <c r="E21" s="3" t="s">
        <v>1</v>
      </c>
      <c r="F21" s="3" t="s">
        <v>2</v>
      </c>
      <c r="G21" s="3"/>
      <c r="H21" s="3"/>
      <c r="I21" s="3"/>
      <c r="J21" s="5">
        <v>4.2999999999999999E-13</v>
      </c>
      <c r="K21" s="3" t="s">
        <v>3</v>
      </c>
      <c r="L21" s="3" t="s">
        <v>4</v>
      </c>
      <c r="M21" s="5">
        <v>0.66225165562913912</v>
      </c>
      <c r="N21" s="5">
        <v>60</v>
      </c>
      <c r="O21" s="3" t="s">
        <v>3</v>
      </c>
      <c r="P21" s="3"/>
      <c r="Q21" s="3" t="s">
        <v>5</v>
      </c>
      <c r="R21" s="2" t="s">
        <v>6</v>
      </c>
      <c r="S21" s="2"/>
      <c r="T21" s="3" t="s">
        <v>3</v>
      </c>
      <c r="U21" s="5">
        <v>49</v>
      </c>
      <c r="V21" s="3"/>
      <c r="W21" s="2"/>
      <c r="X21" s="3"/>
      <c r="Y21" s="3" t="s">
        <v>7</v>
      </c>
      <c r="Z21" s="2"/>
      <c r="AA21" s="3" t="s">
        <v>8</v>
      </c>
      <c r="AB21" s="2" t="s">
        <v>9</v>
      </c>
      <c r="AC21" s="5">
        <v>8.2727272727272723E-15</v>
      </c>
      <c r="AD21" s="3" t="s">
        <v>10</v>
      </c>
      <c r="AE21" s="2" t="s">
        <v>11</v>
      </c>
      <c r="AF21" s="2">
        <v>2.6</v>
      </c>
      <c r="AG21" s="6">
        <v>1.25E-3</v>
      </c>
      <c r="AH21" s="2"/>
      <c r="AI21" s="2"/>
      <c r="AJ21" s="2"/>
      <c r="AK21" s="2"/>
      <c r="AL21" s="5">
        <v>1.08</v>
      </c>
      <c r="AM21" s="3"/>
      <c r="AN21" s="3" t="s">
        <v>12</v>
      </c>
      <c r="AO21" s="2"/>
      <c r="AP21" s="2"/>
      <c r="AQ21" s="2"/>
      <c r="AR21" s="2">
        <v>1.6666666666666666E-2</v>
      </c>
      <c r="AS21" s="3" t="s">
        <v>13</v>
      </c>
      <c r="AT21" s="3" t="s">
        <v>14</v>
      </c>
      <c r="AU21" s="2"/>
      <c r="AV21" s="2"/>
      <c r="AW21" s="2"/>
      <c r="AX21" s="2"/>
      <c r="AY21" s="2" t="s">
        <v>15</v>
      </c>
      <c r="AZ21" s="2"/>
      <c r="BA21" s="2"/>
      <c r="BB21" s="3" t="s">
        <v>8</v>
      </c>
      <c r="BC21" s="3">
        <v>1</v>
      </c>
      <c r="BD21" s="2"/>
      <c r="BE21" s="3" t="s">
        <v>16</v>
      </c>
      <c r="BF21" s="6">
        <v>26</v>
      </c>
      <c r="BG21" s="5">
        <v>7.25</v>
      </c>
      <c r="BH21" s="3"/>
      <c r="BI21" s="3" t="s">
        <v>17</v>
      </c>
      <c r="BJ21" s="2" t="s">
        <v>18</v>
      </c>
      <c r="BK21" s="5">
        <v>17</v>
      </c>
      <c r="BL21" s="5">
        <v>0.33898305084745761</v>
      </c>
      <c r="BM21" s="3">
        <v>2.5</v>
      </c>
      <c r="BN21" s="3" t="s">
        <v>19</v>
      </c>
      <c r="BO21" s="3" t="s">
        <v>20</v>
      </c>
      <c r="BP21" s="3" t="s">
        <v>3</v>
      </c>
      <c r="BQ21" s="2"/>
      <c r="BR21" s="2" t="s">
        <v>21</v>
      </c>
      <c r="BS21" s="3"/>
      <c r="BT21" s="3"/>
      <c r="BU21" s="3"/>
      <c r="BV21" s="5">
        <v>3.9</v>
      </c>
      <c r="BW21" s="5">
        <v>2.9</v>
      </c>
      <c r="BX21" s="3"/>
      <c r="BY21" s="3"/>
      <c r="BZ21" s="2"/>
      <c r="CA21" s="2"/>
      <c r="CB21" s="3" t="s">
        <v>3</v>
      </c>
      <c r="CC21" s="5">
        <v>20</v>
      </c>
      <c r="CD21" s="2"/>
      <c r="CE21" s="3"/>
      <c r="CF21" s="5">
        <v>11</v>
      </c>
      <c r="CG21" s="3"/>
      <c r="CH21" s="3" t="s">
        <v>17</v>
      </c>
      <c r="CI21" s="3"/>
      <c r="CJ21" s="3" t="s">
        <v>1</v>
      </c>
      <c r="CK21" s="2"/>
      <c r="CL21" s="3" t="s">
        <v>22</v>
      </c>
      <c r="CM21" s="2"/>
      <c r="CN21" s="3"/>
      <c r="CO21" s="2"/>
      <c r="CP21" s="3">
        <v>5</v>
      </c>
      <c r="CQ21" s="3">
        <v>2</v>
      </c>
      <c r="CR21" s="5">
        <v>4.8600000000000003</v>
      </c>
      <c r="CS21" s="6">
        <v>52</v>
      </c>
      <c r="CT21" s="2"/>
      <c r="CU21" s="5">
        <v>3.9</v>
      </c>
      <c r="CV21" s="5">
        <v>1.575E-2</v>
      </c>
      <c r="CW21" s="5">
        <v>62.5</v>
      </c>
      <c r="CX21" s="2"/>
      <c r="CY21" s="5">
        <v>0.30303030303030304</v>
      </c>
      <c r="CZ21" s="3" t="s">
        <v>22</v>
      </c>
      <c r="DA21" s="5">
        <v>3.1746031746031745E-5</v>
      </c>
      <c r="DB21" s="5">
        <v>670</v>
      </c>
      <c r="DC21" s="2"/>
      <c r="DD21" s="5">
        <v>225</v>
      </c>
      <c r="DE21" s="3" t="s">
        <v>22</v>
      </c>
      <c r="DF21" s="2">
        <v>0.31746031746031744</v>
      </c>
      <c r="DG21" s="3" t="s">
        <v>3</v>
      </c>
      <c r="DH21" s="2"/>
      <c r="DI21" s="3" t="s">
        <v>23</v>
      </c>
      <c r="DJ21" s="3"/>
      <c r="DK21" s="2"/>
      <c r="DL21" s="3" t="s">
        <v>8</v>
      </c>
      <c r="DM21" s="3" t="s">
        <v>5</v>
      </c>
      <c r="DN21" s="3" t="s">
        <v>3</v>
      </c>
      <c r="DO21" s="2"/>
      <c r="DP21" s="3" t="s">
        <v>3</v>
      </c>
      <c r="DQ21" s="5">
        <v>2.9</v>
      </c>
      <c r="DR21" s="2" t="s">
        <v>9</v>
      </c>
      <c r="DS21" s="2" t="s">
        <v>18</v>
      </c>
      <c r="DT21" s="2"/>
      <c r="DU21" s="2" t="s">
        <v>24</v>
      </c>
      <c r="DV21" s="3" t="s">
        <v>3</v>
      </c>
      <c r="DW21" s="5">
        <v>49</v>
      </c>
      <c r="DX21" s="3"/>
      <c r="DY21" s="3" t="s">
        <v>8</v>
      </c>
      <c r="DZ21" s="2"/>
      <c r="EA21" s="2"/>
      <c r="EB21" s="5">
        <v>2.6</v>
      </c>
      <c r="EC21" s="3" t="s">
        <v>25</v>
      </c>
      <c r="ED21" s="2"/>
      <c r="EE21" s="2"/>
      <c r="EF21" s="3" t="s">
        <v>1</v>
      </c>
      <c r="EG21" s="3"/>
      <c r="EH21" s="2"/>
      <c r="EI21" s="2"/>
      <c r="EJ21" s="3" t="s">
        <v>26</v>
      </c>
      <c r="EK21" s="5">
        <v>4.8799999999999998E-3</v>
      </c>
      <c r="EL21" s="3" t="s">
        <v>1</v>
      </c>
      <c r="EM21" s="3" t="s">
        <v>3</v>
      </c>
      <c r="EN21" s="3" t="s">
        <v>27</v>
      </c>
      <c r="EO21" s="3"/>
      <c r="EP21" s="3" t="s">
        <v>8</v>
      </c>
      <c r="EQ21" s="3" t="s">
        <v>17</v>
      </c>
      <c r="ER21" s="2"/>
      <c r="ES21" s="2"/>
      <c r="ET21" s="7"/>
      <c r="EU21" s="3"/>
      <c r="EV21" s="3" t="s">
        <v>28</v>
      </c>
      <c r="EW21" s="7"/>
      <c r="EX21" s="9">
        <v>5.75</v>
      </c>
      <c r="EY21" s="3"/>
      <c r="EZ21" s="3"/>
      <c r="FA21" s="7"/>
      <c r="FB21" s="9">
        <v>1.08E-9</v>
      </c>
      <c r="FC21" s="2"/>
      <c r="FD21" s="7"/>
      <c r="FE21" s="2" t="s">
        <v>15</v>
      </c>
      <c r="FF21" s="3" t="s">
        <v>28</v>
      </c>
      <c r="FG21" s="3" t="s">
        <v>1</v>
      </c>
      <c r="FH21" s="9">
        <v>7.25</v>
      </c>
      <c r="FI21" s="3" t="s">
        <v>5</v>
      </c>
      <c r="FJ21" s="7" t="s">
        <v>6</v>
      </c>
      <c r="FK21" s="3" t="s">
        <v>1</v>
      </c>
      <c r="FL21" s="3" t="s">
        <v>1</v>
      </c>
      <c r="FM21" s="3" t="s">
        <v>23</v>
      </c>
      <c r="FN21" s="7"/>
      <c r="FO21" s="9">
        <v>1.2250000000000001E-8</v>
      </c>
      <c r="FP21" s="3">
        <v>2</v>
      </c>
      <c r="FQ21" s="3" t="s">
        <v>15</v>
      </c>
      <c r="FR21" s="6">
        <v>8.4999999999999995E-4</v>
      </c>
      <c r="FS21" s="9">
        <v>25</v>
      </c>
      <c r="FT21" s="3" t="s">
        <v>1</v>
      </c>
      <c r="FU21" s="3" t="s">
        <v>5</v>
      </c>
      <c r="FV21" s="3"/>
      <c r="FW21" s="6">
        <v>20</v>
      </c>
      <c r="FX21" s="10">
        <v>1.2999999999999999E-2</v>
      </c>
      <c r="FY21" s="2"/>
      <c r="FZ21" s="3" t="s">
        <v>22</v>
      </c>
      <c r="GA21" s="3" t="s">
        <v>17</v>
      </c>
      <c r="GB21" s="3" t="s">
        <v>17</v>
      </c>
      <c r="GC21" s="3"/>
      <c r="GD21" s="3" t="s">
        <v>17</v>
      </c>
      <c r="GE21" s="3"/>
      <c r="GF21" s="3" t="s">
        <v>30</v>
      </c>
      <c r="GG21" s="3"/>
      <c r="GH21" s="7"/>
      <c r="GI21" s="2"/>
      <c r="GJ21" s="5">
        <v>1.7000000000000001E-4</v>
      </c>
      <c r="GK21" s="3"/>
      <c r="GL21" s="2"/>
      <c r="GM21" s="2">
        <v>2.6</v>
      </c>
      <c r="GN21" s="3" t="s">
        <v>31</v>
      </c>
      <c r="GO21" s="3" t="s">
        <v>8</v>
      </c>
      <c r="GP21" s="3"/>
      <c r="GQ21" s="3" t="s">
        <v>20</v>
      </c>
      <c r="GR21" s="3" t="s">
        <v>32</v>
      </c>
      <c r="GS21" s="9">
        <v>0.61538461538461542</v>
      </c>
      <c r="GT21" s="9">
        <v>34.5</v>
      </c>
      <c r="GU21" s="7"/>
      <c r="GV21" s="3" t="s">
        <v>33</v>
      </c>
      <c r="GW21" s="7"/>
      <c r="GX21" s="2" t="s">
        <v>34</v>
      </c>
      <c r="GY21" s="2" t="s">
        <v>9</v>
      </c>
      <c r="GZ21" s="9">
        <v>4</v>
      </c>
      <c r="HA21" s="9">
        <v>3.81</v>
      </c>
      <c r="HB21" s="7"/>
      <c r="HC21" s="3"/>
      <c r="HD21" s="3" t="s">
        <v>3</v>
      </c>
      <c r="HE21" s="7"/>
      <c r="HF21" s="7"/>
      <c r="HG21" s="2"/>
      <c r="HH21" s="2"/>
      <c r="HI21" s="3" t="s">
        <v>15</v>
      </c>
      <c r="HJ21" s="3"/>
      <c r="HK21" s="3" t="s">
        <v>3</v>
      </c>
      <c r="HL21" s="3"/>
      <c r="HM21" s="7"/>
      <c r="HN21" s="9">
        <v>2.9</v>
      </c>
      <c r="HO21" s="3" t="s">
        <v>3</v>
      </c>
      <c r="HP21" s="3" t="s">
        <v>35</v>
      </c>
      <c r="HQ21" s="3" t="s">
        <v>23</v>
      </c>
      <c r="HR21" s="7"/>
      <c r="HS21" s="3" t="s">
        <v>3</v>
      </c>
      <c r="HT21" s="3" t="s">
        <v>5</v>
      </c>
      <c r="HU21" s="9">
        <v>0.35714285714285715</v>
      </c>
      <c r="HV21" s="3">
        <v>1</v>
      </c>
      <c r="HW21" s="9">
        <v>2.0499999999999999E-6</v>
      </c>
      <c r="HX21" s="3" t="s">
        <v>3</v>
      </c>
      <c r="HY21" s="3"/>
      <c r="HZ21" s="3" t="s">
        <v>30</v>
      </c>
      <c r="IA21" s="3">
        <v>3.35</v>
      </c>
      <c r="IB21" s="2"/>
      <c r="IC21" s="3" t="s">
        <v>18</v>
      </c>
      <c r="ID21" s="3"/>
      <c r="IE21" s="3" t="s">
        <v>55</v>
      </c>
      <c r="IF21" s="7"/>
      <c r="IG21" s="7"/>
      <c r="IH21" s="7"/>
    </row>
    <row r="22" spans="1:242" x14ac:dyDescent="0.25">
      <c r="A22" s="1" t="s">
        <v>57</v>
      </c>
      <c r="B22" s="6">
        <v>17</v>
      </c>
      <c r="C22" s="3"/>
      <c r="D22" s="2"/>
      <c r="E22" s="3" t="s">
        <v>1</v>
      </c>
      <c r="F22" s="3" t="s">
        <v>2</v>
      </c>
      <c r="G22" s="3"/>
      <c r="H22" s="3"/>
      <c r="I22" s="3"/>
      <c r="J22" s="5">
        <v>4.8499999999999995E-13</v>
      </c>
      <c r="K22" s="3" t="s">
        <v>3</v>
      </c>
      <c r="L22" s="3" t="s">
        <v>4</v>
      </c>
      <c r="M22" s="5">
        <v>0.64516129032258063</v>
      </c>
      <c r="N22" s="5">
        <v>75</v>
      </c>
      <c r="O22" s="3" t="s">
        <v>3</v>
      </c>
      <c r="P22" s="3"/>
      <c r="Q22" s="3" t="s">
        <v>5</v>
      </c>
      <c r="R22" s="2" t="s">
        <v>58</v>
      </c>
      <c r="S22" s="2"/>
      <c r="T22" s="3" t="s">
        <v>3</v>
      </c>
      <c r="U22" s="5">
        <v>50.5</v>
      </c>
      <c r="V22" s="3"/>
      <c r="W22" s="2"/>
      <c r="X22" s="3"/>
      <c r="Y22" s="3" t="s">
        <v>7</v>
      </c>
      <c r="Z22" s="2"/>
      <c r="AA22" s="3" t="s">
        <v>8</v>
      </c>
      <c r="AB22" s="2" t="s">
        <v>9</v>
      </c>
      <c r="AC22" s="5">
        <v>8.3636363636363634E-15</v>
      </c>
      <c r="AD22" s="3" t="s">
        <v>10</v>
      </c>
      <c r="AE22" s="2" t="s">
        <v>11</v>
      </c>
      <c r="AF22" s="2">
        <v>2.65</v>
      </c>
      <c r="AG22" s="6">
        <v>1.2999999999999999E-3</v>
      </c>
      <c r="AH22" s="2"/>
      <c r="AI22" s="2"/>
      <c r="AJ22" s="2"/>
      <c r="AK22" s="2"/>
      <c r="AL22" s="5">
        <v>1.1100000000000001</v>
      </c>
      <c r="AM22" s="3"/>
      <c r="AN22" s="3" t="s">
        <v>12</v>
      </c>
      <c r="AO22" s="2"/>
      <c r="AP22" s="2"/>
      <c r="AQ22" s="2"/>
      <c r="AR22" s="2">
        <v>1.3666666666666667E-2</v>
      </c>
      <c r="AS22" s="3" t="s">
        <v>13</v>
      </c>
      <c r="AT22" s="3" t="s">
        <v>14</v>
      </c>
      <c r="AU22" s="2"/>
      <c r="AV22" s="2"/>
      <c r="AW22" s="2"/>
      <c r="AX22" s="2"/>
      <c r="AY22" s="2" t="s">
        <v>15</v>
      </c>
      <c r="AZ22" s="2"/>
      <c r="BA22" s="2"/>
      <c r="BB22" s="3" t="s">
        <v>8</v>
      </c>
      <c r="BC22" s="3">
        <v>1</v>
      </c>
      <c r="BD22" s="2"/>
      <c r="BE22" s="3" t="s">
        <v>16</v>
      </c>
      <c r="BF22" s="6">
        <v>27</v>
      </c>
      <c r="BG22" s="5">
        <v>7.1</v>
      </c>
      <c r="BH22" s="3"/>
      <c r="BI22" s="3" t="s">
        <v>17</v>
      </c>
      <c r="BJ22" s="2" t="s">
        <v>18</v>
      </c>
      <c r="BK22" s="5">
        <v>18.25</v>
      </c>
      <c r="BL22" s="5">
        <v>0.35087719298245612</v>
      </c>
      <c r="BM22" s="3">
        <v>2.5</v>
      </c>
      <c r="BN22" s="3" t="s">
        <v>19</v>
      </c>
      <c r="BO22" s="3" t="s">
        <v>20</v>
      </c>
      <c r="BP22" s="3" t="s">
        <v>3</v>
      </c>
      <c r="BQ22" s="2"/>
      <c r="BR22" s="2" t="s">
        <v>21</v>
      </c>
      <c r="BS22" s="3"/>
      <c r="BT22" s="3"/>
      <c r="BU22" s="3"/>
      <c r="BV22" s="5">
        <v>4</v>
      </c>
      <c r="BW22" s="5">
        <v>2.4500000000000002</v>
      </c>
      <c r="BX22" s="3"/>
      <c r="BY22" s="3"/>
      <c r="BZ22" s="2"/>
      <c r="CA22" s="2"/>
      <c r="CB22" s="3" t="s">
        <v>3</v>
      </c>
      <c r="CC22" s="5">
        <v>21</v>
      </c>
      <c r="CD22" s="2"/>
      <c r="CE22" s="3"/>
      <c r="CF22" s="5">
        <v>10</v>
      </c>
      <c r="CG22" s="3"/>
      <c r="CH22" s="3" t="s">
        <v>17</v>
      </c>
      <c r="CI22" s="3"/>
      <c r="CJ22" s="3" t="s">
        <v>1</v>
      </c>
      <c r="CK22" s="2"/>
      <c r="CL22" s="3" t="s">
        <v>22</v>
      </c>
      <c r="CM22" s="2"/>
      <c r="CN22" s="3"/>
      <c r="CO22" s="2"/>
      <c r="CP22" s="3">
        <v>5</v>
      </c>
      <c r="CQ22" s="3">
        <v>2</v>
      </c>
      <c r="CR22" s="5">
        <v>5.65</v>
      </c>
      <c r="CS22" s="6">
        <v>50</v>
      </c>
      <c r="CT22" s="2"/>
      <c r="CU22" s="5">
        <v>3.95</v>
      </c>
      <c r="CV22" s="5">
        <v>1.6500000000000001E-2</v>
      </c>
      <c r="CW22" s="5">
        <v>65</v>
      </c>
      <c r="CX22" s="2"/>
      <c r="CY22" s="5">
        <v>0.30211480362537763</v>
      </c>
      <c r="CZ22" s="3" t="s">
        <v>22</v>
      </c>
      <c r="DA22" s="5">
        <v>3.1250000000000001E-5</v>
      </c>
      <c r="DB22" s="5">
        <v>650</v>
      </c>
      <c r="DC22" s="2"/>
      <c r="DD22" s="5">
        <v>240</v>
      </c>
      <c r="DE22" s="3" t="s">
        <v>22</v>
      </c>
      <c r="DF22" s="2">
        <v>0.3125</v>
      </c>
      <c r="DG22" s="3" t="s">
        <v>3</v>
      </c>
      <c r="DH22" s="2"/>
      <c r="DI22" s="3" t="s">
        <v>23</v>
      </c>
      <c r="DJ22" s="3"/>
      <c r="DK22" s="2"/>
      <c r="DL22" s="3" t="s">
        <v>8</v>
      </c>
      <c r="DM22" s="3" t="s">
        <v>5</v>
      </c>
      <c r="DN22" s="3" t="s">
        <v>3</v>
      </c>
      <c r="DO22" s="2"/>
      <c r="DP22" s="3" t="s">
        <v>3</v>
      </c>
      <c r="DQ22" s="5">
        <v>2.87</v>
      </c>
      <c r="DR22" s="2" t="s">
        <v>9</v>
      </c>
      <c r="DS22" s="2" t="s">
        <v>18</v>
      </c>
      <c r="DT22" s="2"/>
      <c r="DU22" s="2" t="s">
        <v>24</v>
      </c>
      <c r="DV22" s="3" t="s">
        <v>3</v>
      </c>
      <c r="DW22" s="5">
        <v>50.5</v>
      </c>
      <c r="DX22" s="3"/>
      <c r="DY22" s="3" t="s">
        <v>8</v>
      </c>
      <c r="DZ22" s="2"/>
      <c r="EA22" s="2"/>
      <c r="EB22" s="5">
        <v>2.65</v>
      </c>
      <c r="EC22" s="3" t="s">
        <v>25</v>
      </c>
      <c r="ED22" s="2"/>
      <c r="EE22" s="2"/>
      <c r="EF22" s="3" t="s">
        <v>1</v>
      </c>
      <c r="EG22" s="3"/>
      <c r="EH22" s="2"/>
      <c r="EI22" s="2"/>
      <c r="EJ22" s="3" t="s">
        <v>26</v>
      </c>
      <c r="EK22" s="5">
        <v>4.8700000000000002E-3</v>
      </c>
      <c r="EL22" s="3" t="s">
        <v>1</v>
      </c>
      <c r="EM22" s="3" t="s">
        <v>3</v>
      </c>
      <c r="EN22" s="3" t="s">
        <v>27</v>
      </c>
      <c r="EO22" s="3"/>
      <c r="EP22" s="3" t="s">
        <v>8</v>
      </c>
      <c r="EQ22" s="3" t="s">
        <v>17</v>
      </c>
      <c r="ER22" s="2"/>
      <c r="ES22" s="2"/>
      <c r="ET22" s="7"/>
      <c r="EU22" s="3"/>
      <c r="EV22" s="3" t="s">
        <v>28</v>
      </c>
      <c r="EW22" s="7"/>
      <c r="EX22" s="9">
        <v>5.6</v>
      </c>
      <c r="EY22" s="3"/>
      <c r="EZ22" s="3"/>
      <c r="FA22" s="7"/>
      <c r="FB22" s="9">
        <v>1.1099999999999999E-9</v>
      </c>
      <c r="FC22" s="2"/>
      <c r="FD22" s="7"/>
      <c r="FE22" s="2" t="s">
        <v>15</v>
      </c>
      <c r="FF22" s="3" t="s">
        <v>28</v>
      </c>
      <c r="FG22" s="3" t="s">
        <v>1</v>
      </c>
      <c r="FH22" s="9">
        <v>7.4</v>
      </c>
      <c r="FI22" s="3" t="s">
        <v>5</v>
      </c>
      <c r="FJ22" s="2">
        <v>3.95</v>
      </c>
      <c r="FK22" s="3" t="s">
        <v>1</v>
      </c>
      <c r="FL22" s="3" t="s">
        <v>1</v>
      </c>
      <c r="FM22" s="3" t="s">
        <v>23</v>
      </c>
      <c r="FN22" s="7"/>
      <c r="FO22" s="9">
        <v>1.0999999999999999E-8</v>
      </c>
      <c r="FP22" s="3">
        <v>2</v>
      </c>
      <c r="FQ22" s="3" t="s">
        <v>15</v>
      </c>
      <c r="FR22" s="6">
        <v>6.7500000000000004E-4</v>
      </c>
      <c r="FS22" s="9">
        <v>24.85</v>
      </c>
      <c r="FT22" s="3" t="s">
        <v>1</v>
      </c>
      <c r="FU22" s="3" t="s">
        <v>5</v>
      </c>
      <c r="FV22" s="3"/>
      <c r="FW22" s="6">
        <v>20</v>
      </c>
      <c r="FX22" s="10">
        <v>1.2500000000000001E-2</v>
      </c>
      <c r="FY22" s="2"/>
      <c r="FZ22" s="3" t="s">
        <v>22</v>
      </c>
      <c r="GA22" s="3" t="s">
        <v>17</v>
      </c>
      <c r="GB22" s="3" t="s">
        <v>17</v>
      </c>
      <c r="GC22" s="3"/>
      <c r="GD22" s="3" t="s">
        <v>17</v>
      </c>
      <c r="GE22" s="3"/>
      <c r="GF22" s="3" t="s">
        <v>30</v>
      </c>
      <c r="GG22" s="3"/>
      <c r="GH22" s="7"/>
      <c r="GI22" s="2"/>
      <c r="GJ22" s="5">
        <v>1.7000000000000001E-4</v>
      </c>
      <c r="GK22" s="3"/>
      <c r="GL22" s="2"/>
      <c r="GM22" s="2">
        <v>2.65</v>
      </c>
      <c r="GN22" s="3" t="s">
        <v>31</v>
      </c>
      <c r="GO22" s="3" t="s">
        <v>8</v>
      </c>
      <c r="GP22" s="3"/>
      <c r="GQ22" s="3" t="s">
        <v>20</v>
      </c>
      <c r="GR22" s="3" t="s">
        <v>32</v>
      </c>
      <c r="GS22" s="9">
        <v>0.61538461538461542</v>
      </c>
      <c r="GT22" s="9">
        <v>34.5</v>
      </c>
      <c r="GU22" s="7"/>
      <c r="GV22" s="3" t="s">
        <v>33</v>
      </c>
      <c r="GW22" s="7"/>
      <c r="GX22" s="2" t="s">
        <v>34</v>
      </c>
      <c r="GY22" s="2" t="s">
        <v>9</v>
      </c>
      <c r="GZ22" s="9">
        <v>3.95</v>
      </c>
      <c r="HA22" s="9">
        <v>3.74</v>
      </c>
      <c r="HB22" s="7"/>
      <c r="HC22" s="3"/>
      <c r="HD22" s="3" t="s">
        <v>3</v>
      </c>
      <c r="HE22" s="7"/>
      <c r="HF22" s="7"/>
      <c r="HG22" s="2"/>
      <c r="HH22" s="2"/>
      <c r="HI22" s="3" t="s">
        <v>15</v>
      </c>
      <c r="HJ22" s="3"/>
      <c r="HK22" s="3" t="s">
        <v>3</v>
      </c>
      <c r="HL22" s="3"/>
      <c r="HM22" s="7"/>
      <c r="HN22" s="9">
        <v>2.95</v>
      </c>
      <c r="HO22" s="3" t="s">
        <v>3</v>
      </c>
      <c r="HP22" s="3" t="s">
        <v>35</v>
      </c>
      <c r="HQ22" s="3" t="s">
        <v>23</v>
      </c>
      <c r="HR22" s="7"/>
      <c r="HS22" s="3" t="s">
        <v>3</v>
      </c>
      <c r="HT22" s="3" t="s">
        <v>5</v>
      </c>
      <c r="HU22" s="9">
        <v>0.36363636363636365</v>
      </c>
      <c r="HV22" s="3">
        <v>1</v>
      </c>
      <c r="HW22" s="9">
        <v>2.1499999999999997E-6</v>
      </c>
      <c r="HX22" s="3" t="s">
        <v>3</v>
      </c>
      <c r="HY22" s="3"/>
      <c r="HZ22" s="3" t="s">
        <v>30</v>
      </c>
      <c r="IA22" s="3">
        <v>3.35</v>
      </c>
      <c r="IB22" s="2"/>
      <c r="IC22" s="3" t="s">
        <v>18</v>
      </c>
      <c r="ID22" s="3"/>
      <c r="IE22" s="3" t="s">
        <v>55</v>
      </c>
      <c r="IF22" s="7"/>
      <c r="IG22" s="7"/>
      <c r="IH22" s="7"/>
    </row>
    <row r="23" spans="1:242" x14ac:dyDescent="0.25">
      <c r="A23" s="1" t="s">
        <v>59</v>
      </c>
      <c r="B23" s="6">
        <v>18.5</v>
      </c>
      <c r="C23" s="3"/>
      <c r="D23" s="2"/>
      <c r="E23" s="3" t="s">
        <v>1</v>
      </c>
      <c r="F23" s="3" t="s">
        <v>2</v>
      </c>
      <c r="G23" s="3"/>
      <c r="H23" s="3"/>
      <c r="I23" s="3"/>
      <c r="J23" s="5">
        <v>5.0999999999999995E-13</v>
      </c>
      <c r="K23" s="3" t="s">
        <v>3</v>
      </c>
      <c r="L23" s="3" t="s">
        <v>4</v>
      </c>
      <c r="M23" s="5">
        <v>0.67796610169491522</v>
      </c>
      <c r="N23" s="5">
        <v>85</v>
      </c>
      <c r="O23" s="3" t="s">
        <v>3</v>
      </c>
      <c r="P23" s="3"/>
      <c r="Q23" s="3" t="s">
        <v>5</v>
      </c>
      <c r="R23" s="2" t="s">
        <v>58</v>
      </c>
      <c r="S23" s="2"/>
      <c r="T23" s="3" t="s">
        <v>3</v>
      </c>
      <c r="U23" s="5">
        <v>48.5</v>
      </c>
      <c r="V23" s="3"/>
      <c r="W23" s="2"/>
      <c r="X23" s="3"/>
      <c r="Y23" s="3" t="s">
        <v>7</v>
      </c>
      <c r="Z23" s="2"/>
      <c r="AA23" s="3" t="s">
        <v>8</v>
      </c>
      <c r="AB23" s="2" t="s">
        <v>9</v>
      </c>
      <c r="AC23" s="5">
        <v>8.3636363636363634E-15</v>
      </c>
      <c r="AD23" s="3" t="s">
        <v>10</v>
      </c>
      <c r="AE23" s="2" t="s">
        <v>11</v>
      </c>
      <c r="AF23" s="2">
        <v>2.7</v>
      </c>
      <c r="AG23" s="6">
        <v>1.3500000000000001E-3</v>
      </c>
      <c r="AH23" s="2"/>
      <c r="AI23" s="2"/>
      <c r="AJ23" s="2"/>
      <c r="AK23" s="2"/>
      <c r="AL23" s="5">
        <v>1.1000000000000001</v>
      </c>
      <c r="AM23" s="3"/>
      <c r="AN23" s="3" t="s">
        <v>12</v>
      </c>
      <c r="AO23" s="2"/>
      <c r="AP23" s="2"/>
      <c r="AQ23" s="2"/>
      <c r="AR23" s="2">
        <v>1.6333333333333332E-2</v>
      </c>
      <c r="AS23" s="3" t="s">
        <v>13</v>
      </c>
      <c r="AT23" s="3" t="s">
        <v>14</v>
      </c>
      <c r="AU23" s="2"/>
      <c r="AV23" s="2"/>
      <c r="AW23" s="2"/>
      <c r="AX23" s="2"/>
      <c r="AY23" s="2" t="s">
        <v>15</v>
      </c>
      <c r="AZ23" s="2"/>
      <c r="BA23" s="2"/>
      <c r="BB23" s="3" t="s">
        <v>8</v>
      </c>
      <c r="BC23" s="3">
        <v>1</v>
      </c>
      <c r="BD23" s="2"/>
      <c r="BE23" s="3" t="s">
        <v>16</v>
      </c>
      <c r="BF23" s="6">
        <v>28</v>
      </c>
      <c r="BG23" s="5">
        <v>7.2</v>
      </c>
      <c r="BH23" s="3"/>
      <c r="BI23" s="3" t="s">
        <v>17</v>
      </c>
      <c r="BJ23" s="2" t="s">
        <v>18</v>
      </c>
      <c r="BK23" s="5">
        <v>18.5</v>
      </c>
      <c r="BL23" s="5">
        <v>0.36363636363636365</v>
      </c>
      <c r="BM23" s="3">
        <v>2.5</v>
      </c>
      <c r="BN23" s="3" t="s">
        <v>19</v>
      </c>
      <c r="BO23" s="3" t="s">
        <v>20</v>
      </c>
      <c r="BP23" s="3" t="s">
        <v>3</v>
      </c>
      <c r="BQ23" s="2"/>
      <c r="BR23" s="2" t="s">
        <v>21</v>
      </c>
      <c r="BS23" s="3"/>
      <c r="BT23" s="3"/>
      <c r="BU23" s="3"/>
      <c r="BV23" s="5">
        <v>4.0999999999999996</v>
      </c>
      <c r="BW23" s="5">
        <v>2.7</v>
      </c>
      <c r="BX23" s="3"/>
      <c r="BY23" s="3"/>
      <c r="BZ23" s="2"/>
      <c r="CA23" s="2"/>
      <c r="CB23" s="3" t="s">
        <v>3</v>
      </c>
      <c r="CC23" s="5">
        <v>20</v>
      </c>
      <c r="CD23" s="2"/>
      <c r="CE23" s="3"/>
      <c r="CF23" s="5">
        <v>10</v>
      </c>
      <c r="CG23" s="3"/>
      <c r="CH23" s="3" t="s">
        <v>17</v>
      </c>
      <c r="CI23" s="3"/>
      <c r="CJ23" s="3" t="s">
        <v>1</v>
      </c>
      <c r="CK23" s="2"/>
      <c r="CL23" s="3" t="s">
        <v>22</v>
      </c>
      <c r="CM23" s="2"/>
      <c r="CN23" s="3"/>
      <c r="CO23" s="2"/>
      <c r="CP23" s="3">
        <v>5</v>
      </c>
      <c r="CQ23" s="3">
        <v>2</v>
      </c>
      <c r="CR23" s="5">
        <v>5.42</v>
      </c>
      <c r="CS23" s="6">
        <v>45</v>
      </c>
      <c r="CT23" s="2"/>
      <c r="CU23" s="5">
        <v>4.0999999999999996</v>
      </c>
      <c r="CV23" s="5">
        <v>1.7999999999999999E-2</v>
      </c>
      <c r="CW23" s="5">
        <v>75</v>
      </c>
      <c r="CX23" s="2"/>
      <c r="CY23" s="5">
        <v>0.3125</v>
      </c>
      <c r="CZ23" s="3" t="s">
        <v>22</v>
      </c>
      <c r="DA23" s="5">
        <v>3.3898305084745762E-5</v>
      </c>
      <c r="DB23" s="5">
        <v>680</v>
      </c>
      <c r="DC23" s="2"/>
      <c r="DD23" s="5">
        <v>225</v>
      </c>
      <c r="DE23" s="3" t="s">
        <v>22</v>
      </c>
      <c r="DF23" s="2">
        <v>0.33898305084745761</v>
      </c>
      <c r="DG23" s="3" t="s">
        <v>3</v>
      </c>
      <c r="DH23" s="2"/>
      <c r="DI23" s="3" t="s">
        <v>23</v>
      </c>
      <c r="DJ23" s="3"/>
      <c r="DK23" s="2"/>
      <c r="DL23" s="3" t="s">
        <v>8</v>
      </c>
      <c r="DM23" s="3" t="s">
        <v>5</v>
      </c>
      <c r="DN23" s="3" t="s">
        <v>3</v>
      </c>
      <c r="DO23" s="2"/>
      <c r="DP23" s="3" t="s">
        <v>3</v>
      </c>
      <c r="DQ23" s="5">
        <v>3</v>
      </c>
      <c r="DR23" s="2" t="s">
        <v>9</v>
      </c>
      <c r="DS23" s="2" t="s">
        <v>18</v>
      </c>
      <c r="DT23" s="2"/>
      <c r="DU23" s="2" t="s">
        <v>24</v>
      </c>
      <c r="DV23" s="3" t="s">
        <v>3</v>
      </c>
      <c r="DW23" s="5">
        <v>48.5</v>
      </c>
      <c r="DX23" s="3"/>
      <c r="DY23" s="3" t="s">
        <v>8</v>
      </c>
      <c r="DZ23" s="2"/>
      <c r="EA23" s="2"/>
      <c r="EB23" s="5">
        <v>2.7</v>
      </c>
      <c r="EC23" s="3" t="s">
        <v>25</v>
      </c>
      <c r="ED23" s="2"/>
      <c r="EE23" s="2"/>
      <c r="EF23" s="3" t="s">
        <v>1</v>
      </c>
      <c r="EG23" s="3"/>
      <c r="EH23" s="2"/>
      <c r="EI23" s="2"/>
      <c r="EJ23" s="3" t="s">
        <v>26</v>
      </c>
      <c r="EK23" s="5">
        <v>4.8700000000000002E-3</v>
      </c>
      <c r="EL23" s="3" t="s">
        <v>1</v>
      </c>
      <c r="EM23" s="3" t="s">
        <v>3</v>
      </c>
      <c r="EN23" s="3" t="s">
        <v>27</v>
      </c>
      <c r="EO23" s="3"/>
      <c r="EP23" s="3" t="s">
        <v>8</v>
      </c>
      <c r="EQ23" s="3" t="s">
        <v>17</v>
      </c>
      <c r="ER23" s="2"/>
      <c r="ES23" s="2"/>
      <c r="ET23" s="7"/>
      <c r="EU23" s="3"/>
      <c r="EV23" s="3" t="s">
        <v>28</v>
      </c>
      <c r="EW23" s="7"/>
      <c r="EX23" s="9">
        <v>5.75</v>
      </c>
      <c r="EY23" s="3"/>
      <c r="EZ23" s="3"/>
      <c r="FA23" s="7"/>
      <c r="FB23" s="9">
        <v>1.21E-9</v>
      </c>
      <c r="FC23" s="2"/>
      <c r="FD23" s="7"/>
      <c r="FE23" s="2" t="s">
        <v>15</v>
      </c>
      <c r="FF23" s="3" t="s">
        <v>28</v>
      </c>
      <c r="FG23" s="3" t="s">
        <v>1</v>
      </c>
      <c r="FH23" s="9">
        <v>7.5</v>
      </c>
      <c r="FI23" s="3" t="s">
        <v>5</v>
      </c>
      <c r="FJ23" s="2">
        <v>4.0999999999999996</v>
      </c>
      <c r="FK23" s="3" t="s">
        <v>1</v>
      </c>
      <c r="FL23" s="3" t="s">
        <v>1</v>
      </c>
      <c r="FM23" s="3" t="s">
        <v>23</v>
      </c>
      <c r="FN23" s="7"/>
      <c r="FO23" s="9">
        <v>1.15E-8</v>
      </c>
      <c r="FP23" s="3">
        <v>2</v>
      </c>
      <c r="FQ23" s="3" t="s">
        <v>15</v>
      </c>
      <c r="FR23" s="6">
        <v>4.8999999999999998E-4</v>
      </c>
      <c r="FS23" s="9">
        <v>25.3</v>
      </c>
      <c r="FT23" s="3" t="s">
        <v>1</v>
      </c>
      <c r="FU23" s="3" t="s">
        <v>5</v>
      </c>
      <c r="FV23" s="3"/>
      <c r="FW23" s="6">
        <v>21</v>
      </c>
      <c r="FX23" s="10">
        <v>1.2500000000000001E-2</v>
      </c>
      <c r="FY23" s="2"/>
      <c r="FZ23" s="3" t="s">
        <v>22</v>
      </c>
      <c r="GA23" s="3" t="s">
        <v>17</v>
      </c>
      <c r="GB23" s="3" t="s">
        <v>17</v>
      </c>
      <c r="GC23" s="3"/>
      <c r="GD23" s="3" t="s">
        <v>17</v>
      </c>
      <c r="GE23" s="3"/>
      <c r="GF23" s="3" t="s">
        <v>30</v>
      </c>
      <c r="GG23" s="3"/>
      <c r="GH23" s="7"/>
      <c r="GI23" s="2"/>
      <c r="GJ23" s="5">
        <v>1.6000000000000001E-4</v>
      </c>
      <c r="GK23" s="3"/>
      <c r="GL23" s="2"/>
      <c r="GM23" s="2">
        <v>2.7</v>
      </c>
      <c r="GN23" s="3" t="s">
        <v>31</v>
      </c>
      <c r="GO23" s="3" t="s">
        <v>8</v>
      </c>
      <c r="GP23" s="3"/>
      <c r="GQ23" s="3" t="s">
        <v>20</v>
      </c>
      <c r="GR23" s="3" t="s">
        <v>32</v>
      </c>
      <c r="GS23" s="9">
        <v>0.64516129032258063</v>
      </c>
      <c r="GT23" s="9">
        <v>39</v>
      </c>
      <c r="GU23" s="7"/>
      <c r="GV23" s="3" t="s">
        <v>33</v>
      </c>
      <c r="GW23" s="7"/>
      <c r="GX23" s="2" t="s">
        <v>34</v>
      </c>
      <c r="GY23" s="2" t="s">
        <v>9</v>
      </c>
      <c r="GZ23" s="9">
        <v>4.1500000000000004</v>
      </c>
      <c r="HA23" s="9">
        <v>4</v>
      </c>
      <c r="HB23" s="7"/>
      <c r="HC23" s="3"/>
      <c r="HD23" s="3" t="s">
        <v>3</v>
      </c>
      <c r="HE23" s="7"/>
      <c r="HF23" s="7"/>
      <c r="HG23" s="2"/>
      <c r="HH23" s="2"/>
      <c r="HI23" s="3" t="s">
        <v>15</v>
      </c>
      <c r="HJ23" s="3"/>
      <c r="HK23" s="3" t="s">
        <v>3</v>
      </c>
      <c r="HL23" s="3"/>
      <c r="HM23" s="7"/>
      <c r="HN23" s="9">
        <v>3.1</v>
      </c>
      <c r="HO23" s="3" t="s">
        <v>3</v>
      </c>
      <c r="HP23" s="3" t="s">
        <v>35</v>
      </c>
      <c r="HQ23" s="3" t="s">
        <v>23</v>
      </c>
      <c r="HR23" s="7"/>
      <c r="HS23" s="3" t="s">
        <v>3</v>
      </c>
      <c r="HT23" s="3" t="s">
        <v>5</v>
      </c>
      <c r="HU23" s="9">
        <v>0.37735849056603776</v>
      </c>
      <c r="HV23" s="3">
        <v>1</v>
      </c>
      <c r="HW23" s="9">
        <v>2.0499999999999999E-6</v>
      </c>
      <c r="HX23" s="3" t="s">
        <v>3</v>
      </c>
      <c r="HY23" s="3"/>
      <c r="HZ23" s="3" t="s">
        <v>30</v>
      </c>
      <c r="IA23" s="3">
        <v>3.35</v>
      </c>
      <c r="IB23" s="2"/>
      <c r="IC23" s="3" t="s">
        <v>18</v>
      </c>
      <c r="ID23" s="3"/>
      <c r="IE23" s="3" t="s">
        <v>55</v>
      </c>
      <c r="IF23" s="7"/>
      <c r="IG23" s="7"/>
      <c r="IH23" s="7"/>
    </row>
    <row r="24" spans="1:242" x14ac:dyDescent="0.25">
      <c r="A24" s="1" t="s">
        <v>60</v>
      </c>
      <c r="B24" s="6">
        <v>18</v>
      </c>
      <c r="C24" s="3"/>
      <c r="D24" s="2"/>
      <c r="E24" s="3" t="s">
        <v>1</v>
      </c>
      <c r="F24" s="3" t="s">
        <v>2</v>
      </c>
      <c r="G24" s="3"/>
      <c r="H24" s="3"/>
      <c r="I24" s="3"/>
      <c r="J24" s="5">
        <v>4.9000000000000003E-13</v>
      </c>
      <c r="K24" s="3" t="s">
        <v>3</v>
      </c>
      <c r="L24" s="3" t="s">
        <v>4</v>
      </c>
      <c r="M24" s="5">
        <v>0.7142857142857143</v>
      </c>
      <c r="N24" s="5">
        <v>110</v>
      </c>
      <c r="O24" s="3" t="s">
        <v>3</v>
      </c>
      <c r="P24" s="3"/>
      <c r="Q24" s="3" t="s">
        <v>5</v>
      </c>
      <c r="R24" s="2" t="s">
        <v>58</v>
      </c>
      <c r="S24" s="2"/>
      <c r="T24" s="3" t="s">
        <v>3</v>
      </c>
      <c r="U24" s="5">
        <v>49.5</v>
      </c>
      <c r="V24" s="3"/>
      <c r="W24" s="2"/>
      <c r="X24" s="3"/>
      <c r="Y24" s="3" t="s">
        <v>7</v>
      </c>
      <c r="Z24" s="2"/>
      <c r="AA24" s="3" t="s">
        <v>8</v>
      </c>
      <c r="AB24" s="2" t="s">
        <v>9</v>
      </c>
      <c r="AC24" s="5">
        <v>8.1818181818181812E-15</v>
      </c>
      <c r="AD24" s="3" t="s">
        <v>10</v>
      </c>
      <c r="AE24" s="2" t="s">
        <v>11</v>
      </c>
      <c r="AF24" s="2">
        <v>2.65</v>
      </c>
      <c r="AG24" s="6">
        <v>1.4E-3</v>
      </c>
      <c r="AH24" s="2"/>
      <c r="AI24" s="2"/>
      <c r="AJ24" s="2"/>
      <c r="AK24" s="2"/>
      <c r="AL24" s="5">
        <v>1.1100000000000001</v>
      </c>
      <c r="AM24" s="3"/>
      <c r="AN24" s="3" t="s">
        <v>12</v>
      </c>
      <c r="AO24" s="2"/>
      <c r="AP24" s="2"/>
      <c r="AQ24" s="2"/>
      <c r="AR24" s="2">
        <v>2.7333333333333334E-2</v>
      </c>
      <c r="AS24" s="3" t="s">
        <v>13</v>
      </c>
      <c r="AT24" s="3" t="s">
        <v>14</v>
      </c>
      <c r="AU24" s="2"/>
      <c r="AV24" s="2"/>
      <c r="AW24" s="2"/>
      <c r="AX24" s="2"/>
      <c r="AY24" s="2" t="s">
        <v>15</v>
      </c>
      <c r="AZ24" s="2"/>
      <c r="BA24" s="2"/>
      <c r="BB24" s="3" t="s">
        <v>8</v>
      </c>
      <c r="BC24" s="3">
        <v>1</v>
      </c>
      <c r="BD24" s="2"/>
      <c r="BE24" s="3" t="s">
        <v>16</v>
      </c>
      <c r="BF24" s="6">
        <v>33</v>
      </c>
      <c r="BG24" s="5">
        <v>7.3</v>
      </c>
      <c r="BH24" s="3"/>
      <c r="BI24" s="3" t="s">
        <v>17</v>
      </c>
      <c r="BJ24" s="3">
        <v>1</v>
      </c>
      <c r="BK24" s="5">
        <v>18.63</v>
      </c>
      <c r="BL24" s="5">
        <v>0.4</v>
      </c>
      <c r="BM24" s="3">
        <v>2.5</v>
      </c>
      <c r="BN24" s="3" t="s">
        <v>19</v>
      </c>
      <c r="BO24" s="3" t="s">
        <v>20</v>
      </c>
      <c r="BP24" s="3" t="s">
        <v>3</v>
      </c>
      <c r="BQ24" s="2"/>
      <c r="BR24" s="2" t="s">
        <v>21</v>
      </c>
      <c r="BS24" s="3"/>
      <c r="BT24" s="3"/>
      <c r="BU24" s="3"/>
      <c r="BV24" s="5">
        <v>4.25</v>
      </c>
      <c r="BW24" s="5">
        <v>2.9</v>
      </c>
      <c r="BX24" s="3"/>
      <c r="BY24" s="3"/>
      <c r="BZ24" s="2"/>
      <c r="CA24" s="2"/>
      <c r="CB24" s="3" t="s">
        <v>3</v>
      </c>
      <c r="CC24" s="5">
        <v>22</v>
      </c>
      <c r="CD24" s="2"/>
      <c r="CE24" s="3"/>
      <c r="CF24" s="5">
        <v>9.75</v>
      </c>
      <c r="CG24" s="3"/>
      <c r="CH24" s="3" t="s">
        <v>17</v>
      </c>
      <c r="CI24" s="3"/>
      <c r="CJ24" s="3" t="s">
        <v>1</v>
      </c>
      <c r="CK24" s="2"/>
      <c r="CL24" s="3" t="s">
        <v>22</v>
      </c>
      <c r="CM24" s="2"/>
      <c r="CN24" s="3"/>
      <c r="CO24" s="2"/>
      <c r="CP24" s="3">
        <v>5</v>
      </c>
      <c r="CQ24" s="3">
        <v>2</v>
      </c>
      <c r="CR24" s="5">
        <v>5.24</v>
      </c>
      <c r="CS24" s="6">
        <v>35</v>
      </c>
      <c r="CT24" s="2"/>
      <c r="CU24" s="5">
        <v>3.95</v>
      </c>
      <c r="CV24" s="5">
        <v>1.925E-2</v>
      </c>
      <c r="CW24" s="5">
        <v>76</v>
      </c>
      <c r="CX24" s="2"/>
      <c r="CY24" s="5">
        <v>0.29850746268656714</v>
      </c>
      <c r="CZ24" s="3" t="s">
        <v>22</v>
      </c>
      <c r="DA24" s="5">
        <v>3.4482758620689657E-5</v>
      </c>
      <c r="DB24" s="5">
        <v>620</v>
      </c>
      <c r="DC24" s="2"/>
      <c r="DD24" s="5">
        <v>210</v>
      </c>
      <c r="DE24" s="3" t="s">
        <v>22</v>
      </c>
      <c r="DF24" s="2">
        <v>0.34482758620689657</v>
      </c>
      <c r="DG24" s="3" t="s">
        <v>3</v>
      </c>
      <c r="DH24" s="2"/>
      <c r="DI24" s="3" t="s">
        <v>23</v>
      </c>
      <c r="DJ24" s="3"/>
      <c r="DK24" s="2"/>
      <c r="DL24" s="3" t="s">
        <v>8</v>
      </c>
      <c r="DM24" s="3" t="s">
        <v>5</v>
      </c>
      <c r="DN24" s="3" t="s">
        <v>3</v>
      </c>
      <c r="DO24" s="2"/>
      <c r="DP24" s="3" t="s">
        <v>3</v>
      </c>
      <c r="DQ24" s="5">
        <v>3.25</v>
      </c>
      <c r="DR24" s="2" t="s">
        <v>9</v>
      </c>
      <c r="DS24" s="2" t="s">
        <v>18</v>
      </c>
      <c r="DT24" s="2"/>
      <c r="DU24" s="2" t="s">
        <v>24</v>
      </c>
      <c r="DV24" s="3" t="s">
        <v>3</v>
      </c>
      <c r="DW24" s="5">
        <v>49.5</v>
      </c>
      <c r="DX24" s="3"/>
      <c r="DY24" s="3" t="s">
        <v>8</v>
      </c>
      <c r="DZ24" s="2"/>
      <c r="EA24" s="2"/>
      <c r="EB24" s="5">
        <v>2.65</v>
      </c>
      <c r="EC24" s="3" t="s">
        <v>25</v>
      </c>
      <c r="ED24" s="2"/>
      <c r="EE24" s="2"/>
      <c r="EF24" s="3" t="s">
        <v>1</v>
      </c>
      <c r="EG24" s="3"/>
      <c r="EH24" s="2"/>
      <c r="EI24" s="2"/>
      <c r="EJ24" s="3" t="s">
        <v>26</v>
      </c>
      <c r="EK24" s="5">
        <v>4.8700000000000002E-3</v>
      </c>
      <c r="EL24" s="3" t="s">
        <v>1</v>
      </c>
      <c r="EM24" s="3" t="s">
        <v>3</v>
      </c>
      <c r="EN24" s="3" t="s">
        <v>27</v>
      </c>
      <c r="EO24" s="3"/>
      <c r="EP24" s="3" t="s">
        <v>8</v>
      </c>
      <c r="EQ24" s="3" t="s">
        <v>17</v>
      </c>
      <c r="ER24" s="2"/>
      <c r="ES24" s="2"/>
      <c r="ET24" s="7"/>
      <c r="EU24" s="3"/>
      <c r="EV24" s="3" t="s">
        <v>28</v>
      </c>
      <c r="EW24" s="7"/>
      <c r="EX24" s="9">
        <v>5.4</v>
      </c>
      <c r="EY24" s="3"/>
      <c r="EZ24" s="3"/>
      <c r="FA24" s="7"/>
      <c r="FB24" s="9">
        <v>1.26E-9</v>
      </c>
      <c r="FC24" s="2"/>
      <c r="FD24" s="7"/>
      <c r="FE24" s="2" t="s">
        <v>15</v>
      </c>
      <c r="FF24" s="3" t="s">
        <v>28</v>
      </c>
      <c r="FG24" s="3" t="s">
        <v>1</v>
      </c>
      <c r="FH24" s="9">
        <v>7.6</v>
      </c>
      <c r="FI24" s="3" t="s">
        <v>5</v>
      </c>
      <c r="FJ24" s="2">
        <v>3.95</v>
      </c>
      <c r="FK24" s="3" t="s">
        <v>1</v>
      </c>
      <c r="FL24" s="3" t="s">
        <v>1</v>
      </c>
      <c r="FM24" s="3" t="s">
        <v>23</v>
      </c>
      <c r="FN24" s="7"/>
      <c r="FO24" s="9">
        <v>1.0999999999999999E-8</v>
      </c>
      <c r="FP24" s="3">
        <v>2</v>
      </c>
      <c r="FQ24" s="3" t="s">
        <v>15</v>
      </c>
      <c r="FR24" s="6">
        <v>5.8500000000000002E-4</v>
      </c>
      <c r="FS24" s="9">
        <v>24.75</v>
      </c>
      <c r="FT24" s="3" t="s">
        <v>1</v>
      </c>
      <c r="FU24" s="3" t="s">
        <v>5</v>
      </c>
      <c r="FV24" s="3"/>
      <c r="FW24" s="6">
        <v>22</v>
      </c>
      <c r="FX24" s="10">
        <v>1.2999999999999999E-2</v>
      </c>
      <c r="FY24" s="2"/>
      <c r="FZ24" s="3" t="s">
        <v>22</v>
      </c>
      <c r="GA24" s="3" t="s">
        <v>17</v>
      </c>
      <c r="GB24" s="3" t="s">
        <v>17</v>
      </c>
      <c r="GC24" s="3"/>
      <c r="GD24" s="3" t="s">
        <v>17</v>
      </c>
      <c r="GE24" s="3"/>
      <c r="GF24" s="3" t="s">
        <v>30</v>
      </c>
      <c r="GG24" s="3"/>
      <c r="GH24" s="7"/>
      <c r="GI24" s="2"/>
      <c r="GJ24" s="5">
        <v>1.65E-4</v>
      </c>
      <c r="GK24" s="3"/>
      <c r="GL24" s="2"/>
      <c r="GM24" s="2">
        <v>2.65</v>
      </c>
      <c r="GN24" s="3" t="s">
        <v>31</v>
      </c>
      <c r="GO24" s="3" t="s">
        <v>8</v>
      </c>
      <c r="GP24" s="3"/>
      <c r="GQ24" s="3" t="s">
        <v>20</v>
      </c>
      <c r="GR24" s="3" t="s">
        <v>32</v>
      </c>
      <c r="GS24" s="9">
        <v>0.625</v>
      </c>
      <c r="GT24" s="9">
        <v>40</v>
      </c>
      <c r="GU24" s="7"/>
      <c r="GV24" s="3" t="s">
        <v>33</v>
      </c>
      <c r="GW24" s="7"/>
      <c r="GX24" s="2" t="s">
        <v>34</v>
      </c>
      <c r="GY24" s="2" t="s">
        <v>9</v>
      </c>
      <c r="GZ24" s="9">
        <v>4.3499999999999996</v>
      </c>
      <c r="HA24" s="9">
        <v>3.93</v>
      </c>
      <c r="HB24" s="7"/>
      <c r="HC24" s="3"/>
      <c r="HD24" s="3" t="s">
        <v>3</v>
      </c>
      <c r="HE24" s="7"/>
      <c r="HF24" s="7"/>
      <c r="HG24" s="2"/>
      <c r="HH24" s="2"/>
      <c r="HI24" s="3" t="s">
        <v>15</v>
      </c>
      <c r="HJ24" s="3"/>
      <c r="HK24" s="3" t="s">
        <v>3</v>
      </c>
      <c r="HL24" s="3"/>
      <c r="HM24" s="7"/>
      <c r="HN24" s="9">
        <v>3.15</v>
      </c>
      <c r="HO24" s="3" t="s">
        <v>3</v>
      </c>
      <c r="HP24" s="3" t="s">
        <v>35</v>
      </c>
      <c r="HQ24" s="3" t="s">
        <v>23</v>
      </c>
      <c r="HR24" s="7"/>
      <c r="HS24" s="3" t="s">
        <v>3</v>
      </c>
      <c r="HT24" s="3" t="s">
        <v>5</v>
      </c>
      <c r="HU24" s="9">
        <v>0.37735849056603776</v>
      </c>
      <c r="HV24" s="3">
        <v>1</v>
      </c>
      <c r="HW24" s="9">
        <v>2.1000000000000002E-6</v>
      </c>
      <c r="HX24" s="3" t="s">
        <v>3</v>
      </c>
      <c r="HY24" s="3"/>
      <c r="HZ24" s="3" t="s">
        <v>30</v>
      </c>
      <c r="IA24" s="3">
        <v>3.35</v>
      </c>
      <c r="IB24" s="2"/>
      <c r="IC24" s="3" t="s">
        <v>18</v>
      </c>
      <c r="ID24" s="3"/>
      <c r="IE24" s="3" t="s">
        <v>55</v>
      </c>
      <c r="IF24" s="7"/>
      <c r="IG24" s="7"/>
      <c r="IH24" s="7"/>
    </row>
    <row r="25" spans="1:242" x14ac:dyDescent="0.25">
      <c r="A25" s="1" t="s">
        <v>61</v>
      </c>
      <c r="B25" s="6">
        <v>18.25</v>
      </c>
      <c r="C25" s="3"/>
      <c r="D25" s="2"/>
      <c r="E25" s="3" t="s">
        <v>1</v>
      </c>
      <c r="F25" s="3" t="s">
        <v>2</v>
      </c>
      <c r="G25" s="3"/>
      <c r="H25" s="3"/>
      <c r="I25" s="3"/>
      <c r="J25" s="5">
        <v>4.8499999999999995E-13</v>
      </c>
      <c r="K25" s="3" t="s">
        <v>3</v>
      </c>
      <c r="L25" s="3" t="s">
        <v>4</v>
      </c>
      <c r="M25" s="5">
        <v>0.76923076923076916</v>
      </c>
      <c r="N25" s="5">
        <v>125</v>
      </c>
      <c r="O25" s="3" t="s">
        <v>3</v>
      </c>
      <c r="P25" s="3"/>
      <c r="Q25" s="3" t="s">
        <v>5</v>
      </c>
      <c r="R25" s="2" t="s">
        <v>58</v>
      </c>
      <c r="S25" s="2"/>
      <c r="T25" s="3" t="s">
        <v>3</v>
      </c>
      <c r="U25" s="5">
        <v>50</v>
      </c>
      <c r="V25" s="3"/>
      <c r="W25" s="2"/>
      <c r="X25" s="3"/>
      <c r="Y25" s="3" t="s">
        <v>7</v>
      </c>
      <c r="Z25" s="2"/>
      <c r="AA25" s="3" t="s">
        <v>8</v>
      </c>
      <c r="AB25" s="2" t="s">
        <v>9</v>
      </c>
      <c r="AC25" s="5">
        <v>8.3636363636363634E-15</v>
      </c>
      <c r="AD25" s="3" t="s">
        <v>10</v>
      </c>
      <c r="AE25" s="2" t="s">
        <v>11</v>
      </c>
      <c r="AF25" s="2">
        <v>2.6</v>
      </c>
      <c r="AG25" s="6">
        <v>1.5E-3</v>
      </c>
      <c r="AH25" s="2"/>
      <c r="AI25" s="2"/>
      <c r="AJ25" s="2"/>
      <c r="AK25" s="2"/>
      <c r="AL25" s="5">
        <v>1.1100000000000001</v>
      </c>
      <c r="AM25" s="3"/>
      <c r="AN25" s="3" t="s">
        <v>12</v>
      </c>
      <c r="AO25" s="2"/>
      <c r="AP25" s="2"/>
      <c r="AQ25" s="2"/>
      <c r="AR25" s="2">
        <v>0.05</v>
      </c>
      <c r="AS25" s="3" t="s">
        <v>13</v>
      </c>
      <c r="AT25" s="3" t="s">
        <v>14</v>
      </c>
      <c r="AU25" s="2"/>
      <c r="AV25" s="2"/>
      <c r="AW25" s="2"/>
      <c r="AX25" s="2"/>
      <c r="AY25" s="2" t="s">
        <v>15</v>
      </c>
      <c r="AZ25" s="2"/>
      <c r="BA25" s="2"/>
      <c r="BB25" s="3" t="s">
        <v>8</v>
      </c>
      <c r="BC25" s="3">
        <v>1</v>
      </c>
      <c r="BD25" s="2"/>
      <c r="BE25" s="3" t="s">
        <v>16</v>
      </c>
      <c r="BF25" s="6">
        <v>44</v>
      </c>
      <c r="BG25" s="5">
        <v>8.1</v>
      </c>
      <c r="BH25" s="3"/>
      <c r="BI25" s="3" t="s">
        <v>17</v>
      </c>
      <c r="BJ25" s="3">
        <v>1</v>
      </c>
      <c r="BK25" s="5">
        <v>18.649999999999999</v>
      </c>
      <c r="BL25" s="5">
        <v>0.39215686274509809</v>
      </c>
      <c r="BM25" s="3">
        <v>2.5</v>
      </c>
      <c r="BN25" s="3" t="s">
        <v>19</v>
      </c>
      <c r="BO25" s="3" t="s">
        <v>20</v>
      </c>
      <c r="BP25" s="3" t="s">
        <v>3</v>
      </c>
      <c r="BQ25" s="2"/>
      <c r="BR25" s="2" t="s">
        <v>21</v>
      </c>
      <c r="BS25" s="3"/>
      <c r="BT25" s="3"/>
      <c r="BU25" s="3"/>
      <c r="BV25" s="5">
        <v>4.3</v>
      </c>
      <c r="BW25" s="5">
        <v>2.95</v>
      </c>
      <c r="BX25" s="3"/>
      <c r="BY25" s="3"/>
      <c r="BZ25" s="2"/>
      <c r="CA25" s="2"/>
      <c r="CB25" s="3" t="s">
        <v>3</v>
      </c>
      <c r="CC25" s="5">
        <v>22.5</v>
      </c>
      <c r="CD25" s="2"/>
      <c r="CE25" s="3"/>
      <c r="CF25" s="5">
        <v>9.25</v>
      </c>
      <c r="CG25" s="3"/>
      <c r="CH25" s="3" t="s">
        <v>17</v>
      </c>
      <c r="CI25" s="3"/>
      <c r="CJ25" s="3" t="s">
        <v>1</v>
      </c>
      <c r="CK25" s="2"/>
      <c r="CL25" s="3" t="s">
        <v>22</v>
      </c>
      <c r="CM25" s="2"/>
      <c r="CN25" s="3"/>
      <c r="CO25" s="2"/>
      <c r="CP25" s="3">
        <v>5</v>
      </c>
      <c r="CQ25" s="3">
        <v>2</v>
      </c>
      <c r="CR25" s="5">
        <v>5.03</v>
      </c>
      <c r="CS25" s="6">
        <v>37</v>
      </c>
      <c r="CT25" s="2"/>
      <c r="CU25" s="5">
        <v>3.9</v>
      </c>
      <c r="CV25" s="5">
        <v>1.9E-2</v>
      </c>
      <c r="CW25" s="5">
        <v>69</v>
      </c>
      <c r="CX25" s="2"/>
      <c r="CY25" s="5">
        <v>0.30769230769230771</v>
      </c>
      <c r="CZ25" s="3" t="s">
        <v>22</v>
      </c>
      <c r="DA25" s="5">
        <v>3.5087719298245611E-5</v>
      </c>
      <c r="DB25" s="5">
        <v>580</v>
      </c>
      <c r="DC25" s="2"/>
      <c r="DD25" s="5">
        <v>220</v>
      </c>
      <c r="DE25" s="3" t="s">
        <v>22</v>
      </c>
      <c r="DF25" s="2">
        <v>0.35087719298245612</v>
      </c>
      <c r="DG25" s="3" t="s">
        <v>3</v>
      </c>
      <c r="DH25" s="2"/>
      <c r="DI25" s="3" t="s">
        <v>23</v>
      </c>
      <c r="DJ25" s="3"/>
      <c r="DK25" s="2"/>
      <c r="DL25" s="3" t="s">
        <v>8</v>
      </c>
      <c r="DM25" s="3" t="s">
        <v>5</v>
      </c>
      <c r="DN25" s="3" t="s">
        <v>3</v>
      </c>
      <c r="DO25" s="2"/>
      <c r="DP25" s="3" t="s">
        <v>3</v>
      </c>
      <c r="DQ25" s="5">
        <v>3.38</v>
      </c>
      <c r="DR25" s="2" t="s">
        <v>9</v>
      </c>
      <c r="DS25" s="2" t="s">
        <v>18</v>
      </c>
      <c r="DT25" s="2"/>
      <c r="DU25" s="2" t="s">
        <v>24</v>
      </c>
      <c r="DV25" s="3" t="s">
        <v>3</v>
      </c>
      <c r="DW25" s="5">
        <v>50</v>
      </c>
      <c r="DX25" s="3"/>
      <c r="DY25" s="3" t="s">
        <v>8</v>
      </c>
      <c r="DZ25" s="2"/>
      <c r="EA25" s="2"/>
      <c r="EB25" s="5">
        <v>2.6</v>
      </c>
      <c r="EC25" s="3"/>
      <c r="ED25" s="2"/>
      <c r="EE25" s="2"/>
      <c r="EF25" s="3" t="s">
        <v>1</v>
      </c>
      <c r="EG25" s="3"/>
      <c r="EH25" s="2"/>
      <c r="EI25" s="2"/>
      <c r="EJ25" s="3" t="s">
        <v>26</v>
      </c>
      <c r="EK25" s="5">
        <v>4.8600000000000006E-3</v>
      </c>
      <c r="EL25" s="3" t="s">
        <v>1</v>
      </c>
      <c r="EM25" s="3" t="s">
        <v>3</v>
      </c>
      <c r="EN25" s="3" t="s">
        <v>27</v>
      </c>
      <c r="EO25" s="3"/>
      <c r="EP25" s="3" t="s">
        <v>8</v>
      </c>
      <c r="EQ25" s="3" t="s">
        <v>17</v>
      </c>
      <c r="ER25" s="2"/>
      <c r="ES25" s="2"/>
      <c r="ET25" s="7"/>
      <c r="EU25" s="3"/>
      <c r="EV25" s="3" t="s">
        <v>28</v>
      </c>
      <c r="EW25" s="7"/>
      <c r="EX25" s="9">
        <v>5.65</v>
      </c>
      <c r="EY25" s="3"/>
      <c r="EZ25" s="3"/>
      <c r="FA25" s="7"/>
      <c r="FB25" s="9">
        <v>1.2400000000000001E-9</v>
      </c>
      <c r="FC25" s="2"/>
      <c r="FD25" s="7"/>
      <c r="FE25" s="2" t="s">
        <v>15</v>
      </c>
      <c r="FF25" s="3" t="s">
        <v>28</v>
      </c>
      <c r="FG25" s="3" t="s">
        <v>1</v>
      </c>
      <c r="FH25" s="9">
        <v>7.9</v>
      </c>
      <c r="FI25" s="3" t="s">
        <v>5</v>
      </c>
      <c r="FJ25" s="2">
        <v>3.9</v>
      </c>
      <c r="FK25" s="3" t="s">
        <v>1</v>
      </c>
      <c r="FL25" s="3" t="s">
        <v>1</v>
      </c>
      <c r="FM25" s="3" t="s">
        <v>23</v>
      </c>
      <c r="FN25" s="7"/>
      <c r="FO25" s="9">
        <v>1.0800000000000001E-8</v>
      </c>
      <c r="FP25" s="3">
        <v>2</v>
      </c>
      <c r="FQ25" s="3" t="s">
        <v>15</v>
      </c>
      <c r="FR25" s="6">
        <v>6.7500000000000004E-4</v>
      </c>
      <c r="FS25" s="9">
        <v>25</v>
      </c>
      <c r="FT25" s="3" t="s">
        <v>1</v>
      </c>
      <c r="FU25" s="3" t="s">
        <v>5</v>
      </c>
      <c r="FV25" s="3"/>
      <c r="FW25" s="6">
        <v>37.5</v>
      </c>
      <c r="FX25" s="10">
        <v>1.35E-2</v>
      </c>
      <c r="FY25" s="2"/>
      <c r="FZ25" s="3" t="s">
        <v>22</v>
      </c>
      <c r="GA25" s="3" t="s">
        <v>17</v>
      </c>
      <c r="GB25" s="3" t="s">
        <v>17</v>
      </c>
      <c r="GC25" s="3"/>
      <c r="GD25" s="3" t="s">
        <v>17</v>
      </c>
      <c r="GE25" s="3"/>
      <c r="GF25" s="3" t="s">
        <v>30</v>
      </c>
      <c r="GG25" s="3"/>
      <c r="GH25" s="7"/>
      <c r="GI25" s="2"/>
      <c r="GJ25" s="5">
        <v>1.8000000000000001E-4</v>
      </c>
      <c r="GK25" s="3"/>
      <c r="GL25" s="2"/>
      <c r="GM25" s="2">
        <v>2.6</v>
      </c>
      <c r="GN25" s="3" t="s">
        <v>31</v>
      </c>
      <c r="GO25" s="3" t="s">
        <v>8</v>
      </c>
      <c r="GP25" s="3"/>
      <c r="GQ25" s="3" t="s">
        <v>20</v>
      </c>
      <c r="GR25" s="3" t="s">
        <v>32</v>
      </c>
      <c r="GS25" s="9">
        <v>0.64516129032258063</v>
      </c>
      <c r="GT25" s="9">
        <v>39.5</v>
      </c>
      <c r="GU25" s="7"/>
      <c r="GV25" s="3" t="s">
        <v>33</v>
      </c>
      <c r="GW25" s="7"/>
      <c r="GX25" s="2" t="s">
        <v>34</v>
      </c>
      <c r="GY25" s="2" t="s">
        <v>9</v>
      </c>
      <c r="GZ25" s="9">
        <v>4.4000000000000004</v>
      </c>
      <c r="HA25" s="9">
        <v>3.97</v>
      </c>
      <c r="HB25" s="7"/>
      <c r="HC25" s="3"/>
      <c r="HD25" s="3" t="s">
        <v>3</v>
      </c>
      <c r="HE25" s="7"/>
      <c r="HF25" s="7"/>
      <c r="HG25" s="2"/>
      <c r="HH25" s="2"/>
      <c r="HI25" s="3" t="s">
        <v>15</v>
      </c>
      <c r="HJ25" s="3"/>
      <c r="HK25" s="3" t="s">
        <v>3</v>
      </c>
      <c r="HL25" s="3"/>
      <c r="HM25" s="7"/>
      <c r="HN25" s="9">
        <v>3.45</v>
      </c>
      <c r="HO25" s="3" t="s">
        <v>3</v>
      </c>
      <c r="HP25" s="3" t="s">
        <v>35</v>
      </c>
      <c r="HQ25" s="3" t="s">
        <v>23</v>
      </c>
      <c r="HR25" s="7"/>
      <c r="HS25" s="3" t="s">
        <v>3</v>
      </c>
      <c r="HT25" s="3" t="s">
        <v>5</v>
      </c>
      <c r="HU25" s="9">
        <v>0.39215686274509809</v>
      </c>
      <c r="HV25" s="3">
        <v>1</v>
      </c>
      <c r="HW25" s="9">
        <v>1.9999999999999999E-6</v>
      </c>
      <c r="HX25" s="3" t="s">
        <v>3</v>
      </c>
      <c r="HY25" s="3"/>
      <c r="HZ25" s="3" t="s">
        <v>30</v>
      </c>
      <c r="IA25" s="3">
        <v>3.35</v>
      </c>
      <c r="IB25" s="2"/>
      <c r="IC25" s="3" t="s">
        <v>18</v>
      </c>
      <c r="ID25" s="3"/>
      <c r="IE25" s="3" t="s">
        <v>55</v>
      </c>
      <c r="IF25" s="7"/>
      <c r="IG25" s="7"/>
      <c r="IH25" s="7"/>
    </row>
    <row r="26" spans="1:242" x14ac:dyDescent="0.25">
      <c r="A26" s="1" t="s">
        <v>62</v>
      </c>
      <c r="B26" s="6">
        <v>18.149999999999999</v>
      </c>
      <c r="C26" s="3">
        <v>18.5</v>
      </c>
      <c r="D26" s="2"/>
      <c r="E26" s="3" t="s">
        <v>1</v>
      </c>
      <c r="F26" s="3" t="s">
        <v>2</v>
      </c>
      <c r="G26" s="3"/>
      <c r="H26" s="3"/>
      <c r="I26" s="3"/>
      <c r="J26" s="5">
        <v>4.7999999999999997E-13</v>
      </c>
      <c r="K26" s="3" t="s">
        <v>3</v>
      </c>
      <c r="L26" s="3" t="s">
        <v>4</v>
      </c>
      <c r="M26" s="5">
        <v>0.78431372549019618</v>
      </c>
      <c r="N26" s="5">
        <v>95</v>
      </c>
      <c r="O26" s="3" t="s">
        <v>3</v>
      </c>
      <c r="P26" s="3"/>
      <c r="Q26" s="3" t="s">
        <v>5</v>
      </c>
      <c r="R26" s="2" t="s">
        <v>58</v>
      </c>
      <c r="S26" s="2"/>
      <c r="T26" s="3" t="s">
        <v>3</v>
      </c>
      <c r="U26" s="5">
        <v>48.75</v>
      </c>
      <c r="V26" s="3"/>
      <c r="W26" s="2"/>
      <c r="X26" s="3"/>
      <c r="Y26" s="3" t="s">
        <v>7</v>
      </c>
      <c r="Z26" s="2"/>
      <c r="AA26" s="3" t="s">
        <v>8</v>
      </c>
      <c r="AB26" s="2" t="s">
        <v>9</v>
      </c>
      <c r="AC26" s="5">
        <v>8.4545454545454545E-15</v>
      </c>
      <c r="AD26" s="3" t="s">
        <v>10</v>
      </c>
      <c r="AE26" s="2" t="s">
        <v>11</v>
      </c>
      <c r="AF26" s="2">
        <v>2.6</v>
      </c>
      <c r="AG26" s="6">
        <v>1.5499999999999999E-3</v>
      </c>
      <c r="AH26" s="2"/>
      <c r="AI26" s="2"/>
      <c r="AJ26" s="2">
        <v>19</v>
      </c>
      <c r="AK26" s="2"/>
      <c r="AL26" s="5">
        <v>1.1200000000000001</v>
      </c>
      <c r="AM26" s="3"/>
      <c r="AN26" s="3" t="s">
        <v>12</v>
      </c>
      <c r="AO26" s="2"/>
      <c r="AP26" s="2"/>
      <c r="AQ26" s="2"/>
      <c r="AR26" s="2">
        <v>5.5E-2</v>
      </c>
      <c r="AS26" s="3" t="s">
        <v>13</v>
      </c>
      <c r="AT26" s="3" t="s">
        <v>14</v>
      </c>
      <c r="AU26" s="2"/>
      <c r="AV26" s="2"/>
      <c r="AW26" s="2"/>
      <c r="AX26" s="2"/>
      <c r="AY26" s="2" t="s">
        <v>15</v>
      </c>
      <c r="AZ26" s="2"/>
      <c r="BA26" s="2"/>
      <c r="BB26" s="3" t="s">
        <v>8</v>
      </c>
      <c r="BC26" s="3">
        <v>1</v>
      </c>
      <c r="BD26" s="2"/>
      <c r="BE26" s="3" t="s">
        <v>16</v>
      </c>
      <c r="BF26" s="6">
        <v>48</v>
      </c>
      <c r="BG26" s="5">
        <v>8.15</v>
      </c>
      <c r="BH26" s="3"/>
      <c r="BI26" s="3" t="s">
        <v>17</v>
      </c>
      <c r="BJ26" s="3">
        <v>1</v>
      </c>
      <c r="BK26" s="5">
        <v>18.5</v>
      </c>
      <c r="BL26" s="5">
        <v>0.4</v>
      </c>
      <c r="BM26" s="3">
        <v>2.5</v>
      </c>
      <c r="BN26" s="3" t="s">
        <v>19</v>
      </c>
      <c r="BO26" s="3" t="s">
        <v>20</v>
      </c>
      <c r="BP26" s="3" t="s">
        <v>3</v>
      </c>
      <c r="BQ26" s="2"/>
      <c r="BR26" s="2" t="s">
        <v>21</v>
      </c>
      <c r="BS26" s="3"/>
      <c r="BT26" s="3"/>
      <c r="BU26" s="3"/>
      <c r="BV26" s="5">
        <v>4.0999999999999996</v>
      </c>
      <c r="BW26" s="5">
        <v>3</v>
      </c>
      <c r="BX26" s="3"/>
      <c r="BY26" s="3"/>
      <c r="BZ26" s="2"/>
      <c r="CA26" s="2"/>
      <c r="CB26" s="3" t="s">
        <v>3</v>
      </c>
      <c r="CC26" s="5">
        <v>23.5</v>
      </c>
      <c r="CD26" s="2"/>
      <c r="CE26" s="3"/>
      <c r="CF26" s="5">
        <v>10</v>
      </c>
      <c r="CG26" s="3"/>
      <c r="CH26" s="3" t="s">
        <v>17</v>
      </c>
      <c r="CI26" s="3"/>
      <c r="CJ26" s="3" t="s">
        <v>1</v>
      </c>
      <c r="CK26" s="2"/>
      <c r="CL26" s="3" t="s">
        <v>22</v>
      </c>
      <c r="CM26" s="2"/>
      <c r="CN26" s="3"/>
      <c r="CO26" s="2"/>
      <c r="CP26" s="3">
        <v>5</v>
      </c>
      <c r="CQ26" s="3">
        <v>2</v>
      </c>
      <c r="CR26" s="5">
        <v>5.14</v>
      </c>
      <c r="CS26" s="6">
        <v>38</v>
      </c>
      <c r="CT26" s="2"/>
      <c r="CU26" s="5">
        <v>4</v>
      </c>
      <c r="CV26" s="5">
        <v>1.925E-2</v>
      </c>
      <c r="CW26" s="5">
        <v>68.5</v>
      </c>
      <c r="CX26" s="5">
        <v>0.4098360655737705</v>
      </c>
      <c r="CY26" s="5">
        <v>0.3125</v>
      </c>
      <c r="CZ26" s="3" t="s">
        <v>22</v>
      </c>
      <c r="DA26" s="5">
        <v>3.5460992907801418E-5</v>
      </c>
      <c r="DB26" s="5">
        <v>585</v>
      </c>
      <c r="DC26" s="2"/>
      <c r="DD26" s="5">
        <v>238</v>
      </c>
      <c r="DE26" s="3" t="s">
        <v>22</v>
      </c>
      <c r="DF26" s="2">
        <v>0.3546099290780142</v>
      </c>
      <c r="DG26" s="3" t="s">
        <v>3</v>
      </c>
      <c r="DH26" s="2"/>
      <c r="DI26" s="3" t="s">
        <v>23</v>
      </c>
      <c r="DJ26" s="3"/>
      <c r="DK26" s="5">
        <v>0.375</v>
      </c>
      <c r="DL26" s="3" t="s">
        <v>8</v>
      </c>
      <c r="DM26" s="3" t="s">
        <v>5</v>
      </c>
      <c r="DN26" s="3" t="s">
        <v>3</v>
      </c>
      <c r="DO26" s="2">
        <v>9.4999999999999998E-3</v>
      </c>
      <c r="DP26" s="3" t="s">
        <v>3</v>
      </c>
      <c r="DQ26" s="5">
        <v>3.25</v>
      </c>
      <c r="DR26" s="2" t="s">
        <v>9</v>
      </c>
      <c r="DS26" s="2" t="s">
        <v>18</v>
      </c>
      <c r="DT26" s="2"/>
      <c r="DU26" s="2" t="s">
        <v>24</v>
      </c>
      <c r="DV26" s="3" t="s">
        <v>3</v>
      </c>
      <c r="DW26" s="5">
        <v>48.75</v>
      </c>
      <c r="DX26" s="3"/>
      <c r="DY26" s="3" t="s">
        <v>8</v>
      </c>
      <c r="DZ26" s="2"/>
      <c r="EA26" s="2"/>
      <c r="EB26" s="5">
        <v>2.6</v>
      </c>
      <c r="EC26" s="3"/>
      <c r="ED26" s="2"/>
      <c r="EE26" s="2"/>
      <c r="EF26" s="3" t="s">
        <v>1</v>
      </c>
      <c r="EG26" s="3"/>
      <c r="EH26" s="2"/>
      <c r="EI26" s="2"/>
      <c r="EJ26" s="3" t="s">
        <v>26</v>
      </c>
      <c r="EK26" s="5">
        <v>4.8600000000000006E-3</v>
      </c>
      <c r="EL26" s="3" t="s">
        <v>1</v>
      </c>
      <c r="EM26" s="3" t="s">
        <v>3</v>
      </c>
      <c r="EN26" s="3" t="s">
        <v>27</v>
      </c>
      <c r="EO26" s="3"/>
      <c r="EP26" s="3" t="s">
        <v>8</v>
      </c>
      <c r="EQ26" s="3" t="s">
        <v>17</v>
      </c>
      <c r="ER26" s="2"/>
      <c r="ES26" s="2"/>
      <c r="ET26" s="7"/>
      <c r="EU26" s="3"/>
      <c r="EV26" s="3" t="s">
        <v>28</v>
      </c>
      <c r="EW26" s="7"/>
      <c r="EX26" s="9">
        <v>5.85</v>
      </c>
      <c r="EY26" s="3"/>
      <c r="EZ26" s="3"/>
      <c r="FA26" s="7"/>
      <c r="FB26" s="9">
        <v>1.2900000000000001E-9</v>
      </c>
      <c r="FC26" s="2"/>
      <c r="FD26" s="7"/>
      <c r="FE26" s="2" t="s">
        <v>15</v>
      </c>
      <c r="FF26" s="3" t="s">
        <v>28</v>
      </c>
      <c r="FG26" s="3" t="s">
        <v>1</v>
      </c>
      <c r="FH26" s="9">
        <v>8</v>
      </c>
      <c r="FI26" s="3" t="s">
        <v>5</v>
      </c>
      <c r="FJ26" s="2">
        <v>4</v>
      </c>
      <c r="FK26" s="3" t="s">
        <v>1</v>
      </c>
      <c r="FL26" s="3" t="s">
        <v>1</v>
      </c>
      <c r="FM26" s="3" t="s">
        <v>23</v>
      </c>
      <c r="FN26" s="7"/>
      <c r="FO26" s="9">
        <v>1.07E-8</v>
      </c>
      <c r="FP26" s="3">
        <v>2</v>
      </c>
      <c r="FQ26" s="3" t="s">
        <v>15</v>
      </c>
      <c r="FR26" s="6">
        <v>4.6999999999999999E-4</v>
      </c>
      <c r="FS26" s="9">
        <v>24.95</v>
      </c>
      <c r="FT26" s="3" t="s">
        <v>1</v>
      </c>
      <c r="FU26" s="3" t="s">
        <v>5</v>
      </c>
      <c r="FV26" s="3"/>
      <c r="FW26" s="6">
        <v>42.5</v>
      </c>
      <c r="FX26" s="10">
        <v>8.9999999999999993E-3</v>
      </c>
      <c r="FY26" s="2"/>
      <c r="FZ26" s="3" t="s">
        <v>22</v>
      </c>
      <c r="GA26" s="3" t="s">
        <v>17</v>
      </c>
      <c r="GB26" s="3" t="s">
        <v>17</v>
      </c>
      <c r="GC26" s="3"/>
      <c r="GD26" s="3" t="s">
        <v>17</v>
      </c>
      <c r="GE26" s="3"/>
      <c r="GF26" s="3" t="s">
        <v>30</v>
      </c>
      <c r="GG26" s="3"/>
      <c r="GH26" s="7"/>
      <c r="GI26" s="2"/>
      <c r="GJ26" s="5">
        <v>1.85E-4</v>
      </c>
      <c r="GK26" s="3"/>
      <c r="GL26" s="2"/>
      <c r="GM26" s="2">
        <v>2.6</v>
      </c>
      <c r="GN26" s="3" t="s">
        <v>31</v>
      </c>
      <c r="GO26" s="3" t="s">
        <v>8</v>
      </c>
      <c r="GP26" s="3"/>
      <c r="GQ26" s="3" t="s">
        <v>20</v>
      </c>
      <c r="GR26" s="3" t="s">
        <v>32</v>
      </c>
      <c r="GS26" s="9">
        <v>0.64516129032258063</v>
      </c>
      <c r="GT26" s="9">
        <v>41.5</v>
      </c>
      <c r="GU26" s="7"/>
      <c r="GV26" s="3" t="s">
        <v>33</v>
      </c>
      <c r="GW26" s="7"/>
      <c r="GX26" s="2" t="s">
        <v>34</v>
      </c>
      <c r="GY26" s="2" t="s">
        <v>9</v>
      </c>
      <c r="GZ26" s="9">
        <v>4.45</v>
      </c>
      <c r="HA26" s="9">
        <v>4.1399999999999997</v>
      </c>
      <c r="HB26" s="7"/>
      <c r="HC26" s="3"/>
      <c r="HD26" s="3" t="s">
        <v>3</v>
      </c>
      <c r="HE26" s="7"/>
      <c r="HF26" s="7"/>
      <c r="HG26" s="2"/>
      <c r="HH26" s="2"/>
      <c r="HI26" s="3" t="s">
        <v>15</v>
      </c>
      <c r="HJ26" s="3"/>
      <c r="HK26" s="3" t="s">
        <v>3</v>
      </c>
      <c r="HL26" s="3"/>
      <c r="HM26" s="7"/>
      <c r="HN26" s="9">
        <v>3.55</v>
      </c>
      <c r="HO26" s="3" t="s">
        <v>3</v>
      </c>
      <c r="HP26" s="3" t="s">
        <v>35</v>
      </c>
      <c r="HQ26" s="3" t="s">
        <v>23</v>
      </c>
      <c r="HR26" s="7"/>
      <c r="HS26" s="3" t="s">
        <v>3</v>
      </c>
      <c r="HT26" s="3" t="s">
        <v>5</v>
      </c>
      <c r="HU26" s="9">
        <v>0.4</v>
      </c>
      <c r="HV26" s="3">
        <v>1</v>
      </c>
      <c r="HW26" s="9">
        <v>1.9999999999999999E-6</v>
      </c>
      <c r="HX26" s="3" t="s">
        <v>3</v>
      </c>
      <c r="HY26" s="3"/>
      <c r="HZ26" s="3" t="s">
        <v>30</v>
      </c>
      <c r="IA26" s="3">
        <v>3.35</v>
      </c>
      <c r="IB26" s="2"/>
      <c r="IC26" s="3" t="s">
        <v>18</v>
      </c>
      <c r="ID26" s="3"/>
      <c r="IE26" s="3" t="s">
        <v>55</v>
      </c>
      <c r="IF26" s="7"/>
      <c r="IG26" s="7"/>
      <c r="IH26" s="7"/>
    </row>
    <row r="27" spans="1:242" x14ac:dyDescent="0.25">
      <c r="A27" s="1" t="s">
        <v>63</v>
      </c>
      <c r="B27" s="6">
        <v>18.2</v>
      </c>
      <c r="C27" s="3"/>
      <c r="D27" s="2"/>
      <c r="E27" s="3" t="s">
        <v>1</v>
      </c>
      <c r="F27" s="3" t="s">
        <v>2</v>
      </c>
      <c r="G27" s="3"/>
      <c r="H27" s="3"/>
      <c r="I27" s="3"/>
      <c r="J27" s="5">
        <v>4.7999999999999997E-13</v>
      </c>
      <c r="K27" s="3" t="s">
        <v>3</v>
      </c>
      <c r="L27" s="3" t="s">
        <v>4</v>
      </c>
      <c r="M27" s="5">
        <v>0.78431372549019618</v>
      </c>
      <c r="N27" s="5">
        <v>120</v>
      </c>
      <c r="O27" s="3" t="s">
        <v>3</v>
      </c>
      <c r="P27" s="3"/>
      <c r="Q27" s="3" t="s">
        <v>5</v>
      </c>
      <c r="R27" s="2" t="s">
        <v>58</v>
      </c>
      <c r="S27" s="2"/>
      <c r="T27" s="3" t="s">
        <v>3</v>
      </c>
      <c r="U27" s="5">
        <v>51.75</v>
      </c>
      <c r="V27" s="3"/>
      <c r="W27" s="2"/>
      <c r="X27" s="3"/>
      <c r="Y27" s="3" t="s">
        <v>7</v>
      </c>
      <c r="Z27" s="5">
        <v>7.1E-8</v>
      </c>
      <c r="AA27" s="3" t="s">
        <v>8</v>
      </c>
      <c r="AB27" s="2" t="s">
        <v>9</v>
      </c>
      <c r="AC27" s="5">
        <v>8.4181818181818171E-15</v>
      </c>
      <c r="AD27" s="3" t="s">
        <v>10</v>
      </c>
      <c r="AE27" s="2" t="s">
        <v>11</v>
      </c>
      <c r="AF27" s="2">
        <v>2.65</v>
      </c>
      <c r="AG27" s="6">
        <v>1.5E-3</v>
      </c>
      <c r="AH27" s="2"/>
      <c r="AI27" s="2"/>
      <c r="AJ27" s="2"/>
      <c r="AK27" s="2"/>
      <c r="AL27" s="5">
        <v>1.1200000000000001</v>
      </c>
      <c r="AM27" s="3"/>
      <c r="AN27" s="3" t="s">
        <v>12</v>
      </c>
      <c r="AO27" s="2"/>
      <c r="AP27" s="2"/>
      <c r="AQ27" s="5">
        <v>5.2500000000000002E-5</v>
      </c>
      <c r="AR27" s="2">
        <v>8.1666666666666665E-2</v>
      </c>
      <c r="AS27" s="3" t="s">
        <v>13</v>
      </c>
      <c r="AT27" s="3" t="s">
        <v>14</v>
      </c>
      <c r="AU27" s="2"/>
      <c r="AV27" s="2"/>
      <c r="AW27" s="2"/>
      <c r="AX27" s="2"/>
      <c r="AY27" s="2" t="s">
        <v>15</v>
      </c>
      <c r="AZ27" s="5">
        <v>6.45</v>
      </c>
      <c r="BA27" s="2"/>
      <c r="BB27" s="3" t="s">
        <v>8</v>
      </c>
      <c r="BC27" s="3">
        <v>1</v>
      </c>
      <c r="BD27" s="2"/>
      <c r="BE27" s="3" t="s">
        <v>16</v>
      </c>
      <c r="BF27" s="6">
        <v>64</v>
      </c>
      <c r="BG27" s="5">
        <v>8.9</v>
      </c>
      <c r="BH27" s="3"/>
      <c r="BI27" s="3" t="s">
        <v>17</v>
      </c>
      <c r="BJ27" s="3">
        <v>1</v>
      </c>
      <c r="BK27" s="5">
        <v>18.3</v>
      </c>
      <c r="BL27" s="5">
        <v>0.41666666666666669</v>
      </c>
      <c r="BM27" s="3">
        <v>2.5</v>
      </c>
      <c r="BN27" s="3" t="s">
        <v>19</v>
      </c>
      <c r="BO27" s="3" t="s">
        <v>20</v>
      </c>
      <c r="BP27" s="3" t="s">
        <v>3</v>
      </c>
      <c r="BQ27" s="2"/>
      <c r="BR27" s="2" t="s">
        <v>21</v>
      </c>
      <c r="BS27" s="3"/>
      <c r="BT27" s="3"/>
      <c r="BU27" s="3"/>
      <c r="BV27" s="5">
        <v>4.5</v>
      </c>
      <c r="BW27" s="5">
        <v>3.4</v>
      </c>
      <c r="BX27" s="3"/>
      <c r="BY27" s="3"/>
      <c r="BZ27" s="2"/>
      <c r="CA27" s="2"/>
      <c r="CB27" s="3" t="s">
        <v>3</v>
      </c>
      <c r="CC27" s="5">
        <v>21.5</v>
      </c>
      <c r="CD27" s="2"/>
      <c r="CE27" s="3"/>
      <c r="CF27" s="5">
        <v>11.5</v>
      </c>
      <c r="CG27" s="3"/>
      <c r="CH27" s="3" t="s">
        <v>17</v>
      </c>
      <c r="CI27" s="3"/>
      <c r="CJ27" s="3" t="s">
        <v>1</v>
      </c>
      <c r="CK27" s="2"/>
      <c r="CL27" s="3" t="s">
        <v>22</v>
      </c>
      <c r="CM27" s="2"/>
      <c r="CN27" s="3"/>
      <c r="CO27" s="2"/>
      <c r="CP27" s="3">
        <v>5</v>
      </c>
      <c r="CQ27" s="3">
        <v>2</v>
      </c>
      <c r="CR27" s="5">
        <v>4.96</v>
      </c>
      <c r="CS27" s="6">
        <v>40</v>
      </c>
      <c r="CT27" s="2"/>
      <c r="CU27" s="5">
        <v>4.0999999999999996</v>
      </c>
      <c r="CV27" s="5">
        <v>1.95E-2</v>
      </c>
      <c r="CW27" s="5">
        <v>61.5</v>
      </c>
      <c r="CX27" s="2"/>
      <c r="CY27" s="5">
        <v>0.29411764705882354</v>
      </c>
      <c r="CZ27" s="3" t="s">
        <v>22</v>
      </c>
      <c r="DA27" s="5">
        <v>3.2786885245901642E-5</v>
      </c>
      <c r="DB27" s="5">
        <v>595</v>
      </c>
      <c r="DC27" s="2"/>
      <c r="DD27" s="5">
        <v>245</v>
      </c>
      <c r="DE27" s="3" t="s">
        <v>22</v>
      </c>
      <c r="DF27" s="2">
        <v>0.32786885245901642</v>
      </c>
      <c r="DG27" s="3" t="s">
        <v>3</v>
      </c>
      <c r="DH27" s="2"/>
      <c r="DI27" s="3" t="s">
        <v>23</v>
      </c>
      <c r="DJ27" s="3"/>
      <c r="DK27" s="2"/>
      <c r="DL27" s="3" t="s">
        <v>8</v>
      </c>
      <c r="DM27" s="3" t="s">
        <v>5</v>
      </c>
      <c r="DN27" s="3" t="s">
        <v>3</v>
      </c>
      <c r="DO27" s="2"/>
      <c r="DP27" s="3" t="s">
        <v>3</v>
      </c>
      <c r="DQ27" s="5">
        <v>3.35</v>
      </c>
      <c r="DR27" s="2" t="s">
        <v>9</v>
      </c>
      <c r="DS27" s="2" t="s">
        <v>18</v>
      </c>
      <c r="DT27" s="2"/>
      <c r="DU27" s="2" t="s">
        <v>24</v>
      </c>
      <c r="DV27" s="3" t="s">
        <v>3</v>
      </c>
      <c r="DW27" s="5">
        <v>51.75</v>
      </c>
      <c r="DX27" s="3"/>
      <c r="DY27" s="3" t="s">
        <v>8</v>
      </c>
      <c r="DZ27" s="2"/>
      <c r="EA27" s="2"/>
      <c r="EB27" s="5">
        <v>2.65</v>
      </c>
      <c r="EC27" s="3"/>
      <c r="ED27" s="2"/>
      <c r="EE27" s="2"/>
      <c r="EF27" s="3" t="s">
        <v>1</v>
      </c>
      <c r="EG27" s="3"/>
      <c r="EH27" s="2"/>
      <c r="EI27" s="2"/>
      <c r="EJ27" s="3" t="s">
        <v>26</v>
      </c>
      <c r="EK27" s="5">
        <v>4.8600000000000006E-3</v>
      </c>
      <c r="EL27" s="3" t="s">
        <v>1</v>
      </c>
      <c r="EM27" s="3" t="s">
        <v>3</v>
      </c>
      <c r="EN27" s="3" t="s">
        <v>27</v>
      </c>
      <c r="EO27" s="3"/>
      <c r="EP27" s="3" t="s">
        <v>8</v>
      </c>
      <c r="EQ27" s="3" t="s">
        <v>17</v>
      </c>
      <c r="ER27" s="2"/>
      <c r="ES27" s="2"/>
      <c r="ET27" s="7"/>
      <c r="EU27" s="3"/>
      <c r="EV27" s="3" t="s">
        <v>28</v>
      </c>
      <c r="EW27" s="7"/>
      <c r="EX27" s="9">
        <v>6</v>
      </c>
      <c r="EY27" s="3"/>
      <c r="EZ27" s="3"/>
      <c r="FA27" s="9">
        <v>0.76923076923076916</v>
      </c>
      <c r="FB27" s="9">
        <v>1.2800000000000001E-9</v>
      </c>
      <c r="FC27" s="2"/>
      <c r="FD27" s="7"/>
      <c r="FE27" s="2" t="s">
        <v>15</v>
      </c>
      <c r="FF27" s="3" t="s">
        <v>28</v>
      </c>
      <c r="FG27" s="3" t="s">
        <v>1</v>
      </c>
      <c r="FH27" s="9">
        <v>8.25</v>
      </c>
      <c r="FI27" s="3" t="s">
        <v>5</v>
      </c>
      <c r="FJ27" s="2">
        <v>4.0999999999999996</v>
      </c>
      <c r="FK27" s="3" t="s">
        <v>1</v>
      </c>
      <c r="FL27" s="3" t="s">
        <v>1</v>
      </c>
      <c r="FM27" s="3" t="s">
        <v>23</v>
      </c>
      <c r="FN27" s="7"/>
      <c r="FO27" s="9">
        <v>1.2E-8</v>
      </c>
      <c r="FP27" s="3">
        <v>2</v>
      </c>
      <c r="FQ27" s="3" t="s">
        <v>15</v>
      </c>
      <c r="FR27" s="6">
        <v>6.7500000000000004E-4</v>
      </c>
      <c r="FS27" s="9">
        <v>25.75</v>
      </c>
      <c r="FT27" s="3" t="s">
        <v>1</v>
      </c>
      <c r="FU27" s="3" t="s">
        <v>5</v>
      </c>
      <c r="FV27" s="3"/>
      <c r="FW27" s="6">
        <v>46</v>
      </c>
      <c r="FX27" s="10">
        <v>0.01</v>
      </c>
      <c r="FY27" s="2"/>
      <c r="FZ27" s="3" t="s">
        <v>22</v>
      </c>
      <c r="GA27" s="3" t="s">
        <v>17</v>
      </c>
      <c r="GB27" s="3" t="s">
        <v>17</v>
      </c>
      <c r="GC27" s="3"/>
      <c r="GD27" s="3" t="s">
        <v>17</v>
      </c>
      <c r="GE27" s="3"/>
      <c r="GF27" s="3" t="s">
        <v>30</v>
      </c>
      <c r="GG27" s="3"/>
      <c r="GH27" s="7"/>
      <c r="GI27" s="2"/>
      <c r="GJ27" s="5">
        <v>1.9000000000000001E-4</v>
      </c>
      <c r="GK27" s="3"/>
      <c r="GL27" s="2"/>
      <c r="GM27" s="2">
        <v>2.65</v>
      </c>
      <c r="GN27" s="3" t="s">
        <v>31</v>
      </c>
      <c r="GO27" s="3" t="s">
        <v>8</v>
      </c>
      <c r="GP27" s="3"/>
      <c r="GQ27" s="3" t="s">
        <v>20</v>
      </c>
      <c r="GR27" s="3" t="s">
        <v>32</v>
      </c>
      <c r="GS27" s="9">
        <v>0.63492063492063489</v>
      </c>
      <c r="GT27" s="9">
        <v>39</v>
      </c>
      <c r="GU27" s="7"/>
      <c r="GV27" s="3" t="s">
        <v>33</v>
      </c>
      <c r="GW27" s="7"/>
      <c r="GX27" s="2" t="s">
        <v>34</v>
      </c>
      <c r="GY27" s="2" t="s">
        <v>9</v>
      </c>
      <c r="GZ27" s="9">
        <v>4.5</v>
      </c>
      <c r="HA27" s="9">
        <v>4.2300000000000004</v>
      </c>
      <c r="HB27" s="7"/>
      <c r="HC27" s="3"/>
      <c r="HD27" s="3" t="s">
        <v>3</v>
      </c>
      <c r="HE27" s="7"/>
      <c r="HF27" s="9">
        <v>21</v>
      </c>
      <c r="HG27" s="3"/>
      <c r="HH27" s="2"/>
      <c r="HI27" s="3" t="s">
        <v>15</v>
      </c>
      <c r="HJ27" s="3"/>
      <c r="HK27" s="3" t="s">
        <v>3</v>
      </c>
      <c r="HL27" s="3"/>
      <c r="HM27" s="7"/>
      <c r="HN27" s="9">
        <v>3.85</v>
      </c>
      <c r="HO27" s="3" t="s">
        <v>3</v>
      </c>
      <c r="HP27" s="3" t="s">
        <v>35</v>
      </c>
      <c r="HQ27" s="3" t="s">
        <v>23</v>
      </c>
      <c r="HR27" s="7"/>
      <c r="HS27" s="3" t="s">
        <v>3</v>
      </c>
      <c r="HT27" s="3" t="s">
        <v>5</v>
      </c>
      <c r="HU27" s="9">
        <v>0.38461538461538458</v>
      </c>
      <c r="HV27" s="3">
        <v>1</v>
      </c>
      <c r="HW27" s="9">
        <v>1.9999999999999999E-6</v>
      </c>
      <c r="HX27" s="3" t="s">
        <v>3</v>
      </c>
      <c r="HY27" s="3"/>
      <c r="HZ27" s="3" t="s">
        <v>30</v>
      </c>
      <c r="IA27" s="3">
        <v>3.35</v>
      </c>
      <c r="IB27" s="2"/>
      <c r="IC27" s="3" t="s">
        <v>18</v>
      </c>
      <c r="ID27" s="3"/>
      <c r="IE27" s="3" t="s">
        <v>55</v>
      </c>
      <c r="IF27" s="7"/>
      <c r="IG27" s="7"/>
      <c r="IH27" s="7"/>
    </row>
    <row r="28" spans="1:242" x14ac:dyDescent="0.25">
      <c r="A28" s="1" t="s">
        <v>64</v>
      </c>
      <c r="B28" s="6">
        <v>18.05</v>
      </c>
      <c r="C28" s="3"/>
      <c r="D28" s="2"/>
      <c r="E28" s="3" t="s">
        <v>1</v>
      </c>
      <c r="F28" s="3" t="s">
        <v>2</v>
      </c>
      <c r="G28" s="3"/>
      <c r="H28" s="3"/>
      <c r="I28" s="3"/>
      <c r="J28" s="5">
        <v>4.9000000000000003E-13</v>
      </c>
      <c r="K28" s="3" t="s">
        <v>3</v>
      </c>
      <c r="L28" s="3" t="s">
        <v>4</v>
      </c>
      <c r="M28" s="5">
        <v>0.81632653061224481</v>
      </c>
      <c r="N28" s="5">
        <v>100</v>
      </c>
      <c r="O28" s="3" t="s">
        <v>3</v>
      </c>
      <c r="P28" s="3"/>
      <c r="Q28" s="3" t="s">
        <v>5</v>
      </c>
      <c r="R28" s="2" t="s">
        <v>58</v>
      </c>
      <c r="S28" s="2"/>
      <c r="T28" s="3" t="s">
        <v>3</v>
      </c>
      <c r="U28" s="5">
        <v>56.5</v>
      </c>
      <c r="V28" s="3"/>
      <c r="W28" s="2"/>
      <c r="X28" s="3"/>
      <c r="Y28" s="3" t="s">
        <v>7</v>
      </c>
      <c r="Z28" s="5">
        <v>7.0249999999999997E-8</v>
      </c>
      <c r="AA28" s="3" t="s">
        <v>8</v>
      </c>
      <c r="AB28" s="2" t="s">
        <v>9</v>
      </c>
      <c r="AC28" s="5">
        <v>8.4727272727272724E-15</v>
      </c>
      <c r="AD28" s="3" t="s">
        <v>10</v>
      </c>
      <c r="AE28" s="2" t="s">
        <v>11</v>
      </c>
      <c r="AF28" s="2">
        <v>2.75</v>
      </c>
      <c r="AG28" s="6">
        <v>1.6000000000000001E-3</v>
      </c>
      <c r="AH28" s="2"/>
      <c r="AI28" s="2"/>
      <c r="AJ28" s="2"/>
      <c r="AK28" s="2"/>
      <c r="AL28" s="5">
        <v>1.1100000000000001</v>
      </c>
      <c r="AM28" s="3"/>
      <c r="AN28" s="3" t="s">
        <v>12</v>
      </c>
      <c r="AO28" s="2"/>
      <c r="AP28" s="2"/>
      <c r="AQ28" s="5">
        <v>5.13E-5</v>
      </c>
      <c r="AR28" s="2">
        <v>0.11</v>
      </c>
      <c r="AS28" s="3" t="s">
        <v>13</v>
      </c>
      <c r="AT28" s="3" t="s">
        <v>14</v>
      </c>
      <c r="AU28" s="2"/>
      <c r="AV28" s="2"/>
      <c r="AW28" s="2"/>
      <c r="AX28" s="2"/>
      <c r="AY28" s="2" t="s">
        <v>15</v>
      </c>
      <c r="AZ28" s="5">
        <v>6.35</v>
      </c>
      <c r="BA28" s="2"/>
      <c r="BB28" s="3" t="s">
        <v>8</v>
      </c>
      <c r="BC28" s="3">
        <v>1</v>
      </c>
      <c r="BD28" s="2"/>
      <c r="BE28" s="3" t="s">
        <v>16</v>
      </c>
      <c r="BF28" s="6">
        <v>70</v>
      </c>
      <c r="BG28" s="5">
        <v>9.1999999999999993</v>
      </c>
      <c r="BH28" s="3"/>
      <c r="BI28" s="3" t="s">
        <v>17</v>
      </c>
      <c r="BJ28" s="3">
        <v>1</v>
      </c>
      <c r="BK28" s="5">
        <v>17.8</v>
      </c>
      <c r="BL28" s="5">
        <v>0.43478260869565222</v>
      </c>
      <c r="BM28" s="3">
        <v>2.5</v>
      </c>
      <c r="BN28" s="3" t="s">
        <v>19</v>
      </c>
      <c r="BO28" s="3" t="s">
        <v>20</v>
      </c>
      <c r="BP28" s="3" t="s">
        <v>3</v>
      </c>
      <c r="BQ28" s="2"/>
      <c r="BR28" s="2" t="s">
        <v>21</v>
      </c>
      <c r="BS28" s="3"/>
      <c r="BT28" s="3"/>
      <c r="BU28" s="3"/>
      <c r="BV28" s="5">
        <v>4.75</v>
      </c>
      <c r="BW28" s="5">
        <v>3.35</v>
      </c>
      <c r="BX28" s="3"/>
      <c r="BY28" s="3"/>
      <c r="BZ28" s="2"/>
      <c r="CA28" s="2"/>
      <c r="CB28" s="3" t="s">
        <v>3</v>
      </c>
      <c r="CC28" s="5">
        <v>20</v>
      </c>
      <c r="CD28" s="2"/>
      <c r="CE28" s="3"/>
      <c r="CF28" s="5">
        <v>12.5</v>
      </c>
      <c r="CG28" s="3"/>
      <c r="CH28" s="3" t="s">
        <v>17</v>
      </c>
      <c r="CI28" s="3"/>
      <c r="CJ28" s="3" t="s">
        <v>1</v>
      </c>
      <c r="CK28" s="2"/>
      <c r="CL28" s="3" t="s">
        <v>22</v>
      </c>
      <c r="CM28" s="2"/>
      <c r="CN28" s="3"/>
      <c r="CO28" s="2"/>
      <c r="CP28" s="3">
        <v>5</v>
      </c>
      <c r="CQ28" s="3">
        <v>2</v>
      </c>
      <c r="CR28" s="5">
        <v>5.41</v>
      </c>
      <c r="CS28" s="6">
        <v>42</v>
      </c>
      <c r="CT28" s="2"/>
      <c r="CU28" s="5">
        <v>4.1500000000000004</v>
      </c>
      <c r="CV28" s="5">
        <v>0.02</v>
      </c>
      <c r="CW28" s="5">
        <v>57.5</v>
      </c>
      <c r="CX28" s="2"/>
      <c r="CY28" s="5">
        <v>0.30303030303030304</v>
      </c>
      <c r="CZ28" s="3" t="s">
        <v>22</v>
      </c>
      <c r="DA28" s="5">
        <v>3.6363636363636364E-5</v>
      </c>
      <c r="DB28" s="5">
        <v>610</v>
      </c>
      <c r="DC28" s="2"/>
      <c r="DD28" s="5">
        <v>255</v>
      </c>
      <c r="DE28" s="3" t="s">
        <v>22</v>
      </c>
      <c r="DF28" s="2">
        <v>0.36363636363636365</v>
      </c>
      <c r="DG28" s="3" t="s">
        <v>3</v>
      </c>
      <c r="DH28" s="2"/>
      <c r="DI28" s="3" t="s">
        <v>23</v>
      </c>
      <c r="DJ28" s="3"/>
      <c r="DK28" s="2"/>
      <c r="DL28" s="3" t="s">
        <v>8</v>
      </c>
      <c r="DM28" s="3" t="s">
        <v>5</v>
      </c>
      <c r="DN28" s="3" t="s">
        <v>3</v>
      </c>
      <c r="DO28" s="2"/>
      <c r="DP28" s="3" t="s">
        <v>3</v>
      </c>
      <c r="DQ28" s="5">
        <v>3.53</v>
      </c>
      <c r="DR28" s="2" t="s">
        <v>9</v>
      </c>
      <c r="DS28" s="2" t="s">
        <v>18</v>
      </c>
      <c r="DT28" s="2"/>
      <c r="DU28" s="2" t="s">
        <v>24</v>
      </c>
      <c r="DV28" s="3" t="s">
        <v>3</v>
      </c>
      <c r="DW28" s="5">
        <v>56.5</v>
      </c>
      <c r="DX28" s="3"/>
      <c r="DY28" s="3" t="s">
        <v>8</v>
      </c>
      <c r="DZ28" s="2"/>
      <c r="EA28" s="2"/>
      <c r="EB28" s="5">
        <v>2.75</v>
      </c>
      <c r="EC28" s="3"/>
      <c r="ED28" s="2"/>
      <c r="EE28" s="2"/>
      <c r="EF28" s="3" t="s">
        <v>1</v>
      </c>
      <c r="EG28" s="3"/>
      <c r="EH28" s="2"/>
      <c r="EI28" s="2"/>
      <c r="EJ28" s="3" t="s">
        <v>26</v>
      </c>
      <c r="EK28" s="5">
        <v>4.8700000000000002E-3</v>
      </c>
      <c r="EL28" s="3" t="s">
        <v>1</v>
      </c>
      <c r="EM28" s="3" t="s">
        <v>3</v>
      </c>
      <c r="EN28" s="3" t="s">
        <v>27</v>
      </c>
      <c r="EO28" s="3"/>
      <c r="EP28" s="3" t="s">
        <v>8</v>
      </c>
      <c r="EQ28" s="3" t="s">
        <v>17</v>
      </c>
      <c r="ER28" s="2"/>
      <c r="ES28" s="2"/>
      <c r="ET28" s="7"/>
      <c r="EU28" s="3"/>
      <c r="EV28" s="3" t="s">
        <v>28</v>
      </c>
      <c r="EW28" s="7"/>
      <c r="EX28" s="9">
        <v>5.75</v>
      </c>
      <c r="EY28" s="3"/>
      <c r="EZ28" s="3"/>
      <c r="FA28" s="9">
        <v>0.76923076923076916</v>
      </c>
      <c r="FB28" s="9">
        <v>1.3000000000000001E-9</v>
      </c>
      <c r="FC28" s="2"/>
      <c r="FD28" s="7"/>
      <c r="FE28" s="2" t="s">
        <v>15</v>
      </c>
      <c r="FF28" s="3" t="s">
        <v>28</v>
      </c>
      <c r="FG28" s="3" t="s">
        <v>1</v>
      </c>
      <c r="FH28" s="9">
        <v>8.6</v>
      </c>
      <c r="FI28" s="3" t="s">
        <v>5</v>
      </c>
      <c r="FJ28" s="2">
        <v>4.1500000000000004</v>
      </c>
      <c r="FK28" s="3" t="s">
        <v>1</v>
      </c>
      <c r="FL28" s="3" t="s">
        <v>1</v>
      </c>
      <c r="FM28" s="3" t="s">
        <v>23</v>
      </c>
      <c r="FN28" s="7"/>
      <c r="FO28" s="9">
        <v>1.4500000000000001E-8</v>
      </c>
      <c r="FP28" s="3">
        <v>2</v>
      </c>
      <c r="FQ28" s="3" t="s">
        <v>15</v>
      </c>
      <c r="FR28" s="6">
        <v>8.9999999999999998E-4</v>
      </c>
      <c r="FS28" s="9">
        <v>24.85</v>
      </c>
      <c r="FT28" s="3" t="s">
        <v>1</v>
      </c>
      <c r="FU28" s="3" t="s">
        <v>5</v>
      </c>
      <c r="FV28" s="3"/>
      <c r="FW28" s="6">
        <v>50</v>
      </c>
      <c r="FX28" s="10">
        <v>0.01</v>
      </c>
      <c r="FY28" s="2"/>
      <c r="FZ28" s="3" t="s">
        <v>22</v>
      </c>
      <c r="GA28" s="3" t="s">
        <v>17</v>
      </c>
      <c r="GB28" s="3" t="s">
        <v>17</v>
      </c>
      <c r="GC28" s="3"/>
      <c r="GD28" s="3" t="s">
        <v>17</v>
      </c>
      <c r="GE28" s="3"/>
      <c r="GF28" s="3" t="s">
        <v>30</v>
      </c>
      <c r="GG28" s="3"/>
      <c r="GH28" s="7"/>
      <c r="GI28" s="2"/>
      <c r="GJ28" s="5">
        <v>2.0000000000000001E-4</v>
      </c>
      <c r="GK28" s="3"/>
      <c r="GL28" s="2"/>
      <c r="GM28" s="2">
        <v>2.75</v>
      </c>
      <c r="GN28" s="3" t="s">
        <v>31</v>
      </c>
      <c r="GO28" s="3" t="s">
        <v>8</v>
      </c>
      <c r="GP28" s="3"/>
      <c r="GQ28" s="3" t="s">
        <v>20</v>
      </c>
      <c r="GR28" s="3" t="s">
        <v>32</v>
      </c>
      <c r="GS28" s="9">
        <v>0.66666666666666663</v>
      </c>
      <c r="GT28" s="9">
        <v>37</v>
      </c>
      <c r="GU28" s="7"/>
      <c r="GV28" s="3" t="s">
        <v>33</v>
      </c>
      <c r="GW28" s="7"/>
      <c r="GX28" s="2" t="s">
        <v>34</v>
      </c>
      <c r="GY28" s="2" t="s">
        <v>9</v>
      </c>
      <c r="GZ28" s="9">
        <v>5.5</v>
      </c>
      <c r="HA28" s="9">
        <v>4.13</v>
      </c>
      <c r="HB28" s="7"/>
      <c r="HC28" s="3"/>
      <c r="HD28" s="3" t="s">
        <v>3</v>
      </c>
      <c r="HE28" s="7"/>
      <c r="HF28" s="9">
        <v>20.75</v>
      </c>
      <c r="HG28" s="3"/>
      <c r="HH28" s="2"/>
      <c r="HI28" s="3" t="s">
        <v>15</v>
      </c>
      <c r="HJ28" s="3"/>
      <c r="HK28" s="3" t="s">
        <v>3</v>
      </c>
      <c r="HL28" s="3"/>
      <c r="HM28" s="7"/>
      <c r="HN28" s="9">
        <v>4</v>
      </c>
      <c r="HO28" s="3" t="s">
        <v>3</v>
      </c>
      <c r="HP28" s="3" t="s">
        <v>35</v>
      </c>
      <c r="HQ28" s="3" t="s">
        <v>23</v>
      </c>
      <c r="HR28" s="7"/>
      <c r="HS28" s="3" t="s">
        <v>3</v>
      </c>
      <c r="HT28" s="3" t="s">
        <v>5</v>
      </c>
      <c r="HU28" s="9">
        <v>0.4</v>
      </c>
      <c r="HV28" s="3">
        <v>1</v>
      </c>
      <c r="HW28" s="9">
        <v>1.9999999999999999E-6</v>
      </c>
      <c r="HX28" s="3" t="s">
        <v>3</v>
      </c>
      <c r="HY28" s="3"/>
      <c r="HZ28" s="3" t="s">
        <v>30</v>
      </c>
      <c r="IA28" s="3">
        <v>3.35</v>
      </c>
      <c r="IB28" s="2"/>
      <c r="IC28" s="3" t="s">
        <v>18</v>
      </c>
      <c r="ID28" s="3"/>
      <c r="IE28" s="3" t="s">
        <v>55</v>
      </c>
      <c r="IF28" s="7"/>
      <c r="IG28" s="7"/>
      <c r="IH28" s="7"/>
    </row>
    <row r="29" spans="1:242" x14ac:dyDescent="0.25">
      <c r="A29" s="1" t="s">
        <v>65</v>
      </c>
      <c r="B29" s="6">
        <v>18.43</v>
      </c>
      <c r="C29" s="3"/>
      <c r="D29" s="2"/>
      <c r="E29" s="3" t="s">
        <v>1</v>
      </c>
      <c r="F29" s="3" t="s">
        <v>2</v>
      </c>
      <c r="G29" s="3"/>
      <c r="H29" s="3"/>
      <c r="I29" s="3"/>
      <c r="J29" s="5">
        <v>4.8499999999999995E-13</v>
      </c>
      <c r="K29" s="3" t="s">
        <v>3</v>
      </c>
      <c r="L29" s="3" t="s">
        <v>4</v>
      </c>
      <c r="M29" s="5">
        <v>0.85106382978723405</v>
      </c>
      <c r="N29" s="5">
        <v>90</v>
      </c>
      <c r="O29" s="3" t="s">
        <v>3</v>
      </c>
      <c r="P29" s="3"/>
      <c r="Q29" s="3" t="s">
        <v>5</v>
      </c>
      <c r="R29" s="2" t="s">
        <v>58</v>
      </c>
      <c r="S29" s="2"/>
      <c r="T29" s="3" t="s">
        <v>3</v>
      </c>
      <c r="U29" s="5">
        <v>55.5</v>
      </c>
      <c r="V29" s="3"/>
      <c r="W29" s="2"/>
      <c r="X29" s="3"/>
      <c r="Y29" s="3" t="s">
        <v>7</v>
      </c>
      <c r="Z29" s="5">
        <v>7.0249999999999997E-8</v>
      </c>
      <c r="AA29" s="3" t="s">
        <v>8</v>
      </c>
      <c r="AB29" s="2" t="s">
        <v>9</v>
      </c>
      <c r="AC29" s="5">
        <v>9.0909090909090906E-15</v>
      </c>
      <c r="AD29" s="3" t="s">
        <v>10</v>
      </c>
      <c r="AE29" s="2" t="s">
        <v>11</v>
      </c>
      <c r="AF29" s="2">
        <v>2.9</v>
      </c>
      <c r="AG29" s="6">
        <v>1.65E-3</v>
      </c>
      <c r="AH29" s="2"/>
      <c r="AI29" s="2"/>
      <c r="AJ29" s="2"/>
      <c r="AK29" s="2"/>
      <c r="AL29" s="5">
        <v>1.1200000000000001</v>
      </c>
      <c r="AM29" s="3"/>
      <c r="AN29" s="3" t="s">
        <v>12</v>
      </c>
      <c r="AO29" s="2"/>
      <c r="AP29" s="2"/>
      <c r="AQ29" s="5">
        <v>5.2500000000000002E-5</v>
      </c>
      <c r="AR29" s="2">
        <v>0.15</v>
      </c>
      <c r="AS29" s="3" t="s">
        <v>13</v>
      </c>
      <c r="AT29" s="3" t="s">
        <v>14</v>
      </c>
      <c r="AU29" s="2"/>
      <c r="AV29" s="2"/>
      <c r="AW29" s="2"/>
      <c r="AX29" s="2"/>
      <c r="AY29" s="2" t="s">
        <v>15</v>
      </c>
      <c r="AZ29" s="5">
        <v>6.4</v>
      </c>
      <c r="BA29" s="2"/>
      <c r="BB29" s="3" t="s">
        <v>8</v>
      </c>
      <c r="BC29" s="3">
        <v>1</v>
      </c>
      <c r="BD29" s="2"/>
      <c r="BE29" s="3" t="s">
        <v>16</v>
      </c>
      <c r="BF29" s="6">
        <v>77</v>
      </c>
      <c r="BG29" s="5">
        <v>9.5</v>
      </c>
      <c r="BH29" s="3"/>
      <c r="BI29" s="3" t="s">
        <v>17</v>
      </c>
      <c r="BJ29" s="3">
        <v>1</v>
      </c>
      <c r="BK29" s="5">
        <v>17.25</v>
      </c>
      <c r="BL29" s="5">
        <v>0.4081632653061224</v>
      </c>
      <c r="BM29" s="3">
        <v>2.5</v>
      </c>
      <c r="BN29" s="3" t="s">
        <v>19</v>
      </c>
      <c r="BO29" s="3" t="s">
        <v>20</v>
      </c>
      <c r="BP29" s="3" t="s">
        <v>3</v>
      </c>
      <c r="BQ29" s="2"/>
      <c r="BR29" s="2" t="s">
        <v>21</v>
      </c>
      <c r="BS29" s="3"/>
      <c r="BT29" s="3"/>
      <c r="BU29" s="3"/>
      <c r="BV29" s="5">
        <v>4.5999999999999996</v>
      </c>
      <c r="BW29" s="5">
        <v>3.4</v>
      </c>
      <c r="BX29" s="3"/>
      <c r="BY29" s="3"/>
      <c r="BZ29" s="2"/>
      <c r="CA29" s="2"/>
      <c r="CB29" s="3" t="s">
        <v>3</v>
      </c>
      <c r="CC29" s="5">
        <v>22.5</v>
      </c>
      <c r="CD29" s="2"/>
      <c r="CE29" s="3"/>
      <c r="CF29" s="5">
        <v>13</v>
      </c>
      <c r="CG29" s="3"/>
      <c r="CH29" s="3" t="s">
        <v>17</v>
      </c>
      <c r="CI29" s="3"/>
      <c r="CJ29" s="3" t="s">
        <v>1</v>
      </c>
      <c r="CK29" s="2"/>
      <c r="CL29" s="3" t="s">
        <v>22</v>
      </c>
      <c r="CM29" s="2"/>
      <c r="CN29" s="3"/>
      <c r="CO29" s="2"/>
      <c r="CP29" s="3">
        <v>5</v>
      </c>
      <c r="CQ29" s="3">
        <v>2</v>
      </c>
      <c r="CR29" s="5">
        <v>5.63</v>
      </c>
      <c r="CS29" s="6">
        <v>44</v>
      </c>
      <c r="CT29" s="2"/>
      <c r="CU29" s="5">
        <v>4.5999999999999996</v>
      </c>
      <c r="CV29" s="5">
        <v>2.1999999999999999E-2</v>
      </c>
      <c r="CW29" s="5">
        <v>63.75</v>
      </c>
      <c r="CX29" s="2"/>
      <c r="CY29" s="5">
        <v>0.29850746268656714</v>
      </c>
      <c r="CZ29" s="3" t="s">
        <v>22</v>
      </c>
      <c r="DA29" s="5">
        <v>3.7735849056603776E-5</v>
      </c>
      <c r="DB29" s="5">
        <v>660</v>
      </c>
      <c r="DC29" s="2"/>
      <c r="DD29" s="5">
        <v>265</v>
      </c>
      <c r="DE29" s="3" t="s">
        <v>22</v>
      </c>
      <c r="DF29" s="2">
        <v>0.37735849056603776</v>
      </c>
      <c r="DG29" s="3" t="s">
        <v>3</v>
      </c>
      <c r="DH29" s="2"/>
      <c r="DI29" s="3" t="s">
        <v>23</v>
      </c>
      <c r="DJ29" s="3"/>
      <c r="DK29" s="2"/>
      <c r="DL29" s="3" t="s">
        <v>8</v>
      </c>
      <c r="DM29" s="3" t="s">
        <v>5</v>
      </c>
      <c r="DN29" s="3" t="s">
        <v>3</v>
      </c>
      <c r="DO29" s="2"/>
      <c r="DP29" s="3" t="s">
        <v>3</v>
      </c>
      <c r="DQ29" s="5">
        <v>3.67</v>
      </c>
      <c r="DR29" s="2" t="s">
        <v>9</v>
      </c>
      <c r="DS29" s="2" t="s">
        <v>18</v>
      </c>
      <c r="DT29" s="2"/>
      <c r="DU29" s="2" t="s">
        <v>24</v>
      </c>
      <c r="DV29" s="3" t="s">
        <v>3</v>
      </c>
      <c r="DW29" s="5">
        <v>55.5</v>
      </c>
      <c r="DX29" s="3"/>
      <c r="DY29" s="3" t="s">
        <v>8</v>
      </c>
      <c r="DZ29" s="2"/>
      <c r="EA29" s="2"/>
      <c r="EB29" s="5">
        <v>2.9</v>
      </c>
      <c r="EC29" s="3"/>
      <c r="ED29" s="2"/>
      <c r="EE29" s="2"/>
      <c r="EF29" s="3" t="s">
        <v>1</v>
      </c>
      <c r="EG29" s="3"/>
      <c r="EH29" s="2"/>
      <c r="EI29" s="2"/>
      <c r="EJ29" s="3" t="s">
        <v>26</v>
      </c>
      <c r="EK29" s="5">
        <v>4.8700000000000002E-3</v>
      </c>
      <c r="EL29" s="3" t="s">
        <v>1</v>
      </c>
      <c r="EM29" s="3" t="s">
        <v>3</v>
      </c>
      <c r="EN29" s="3" t="s">
        <v>27</v>
      </c>
      <c r="EO29" s="3"/>
      <c r="EP29" s="3" t="s">
        <v>8</v>
      </c>
      <c r="EQ29" s="3" t="s">
        <v>17</v>
      </c>
      <c r="ER29" s="2"/>
      <c r="ES29" s="2"/>
      <c r="ET29" s="7"/>
      <c r="EU29" s="3"/>
      <c r="EV29" s="3" t="s">
        <v>28</v>
      </c>
      <c r="EW29" s="7"/>
      <c r="EX29" s="9">
        <v>6.1</v>
      </c>
      <c r="EY29" s="3"/>
      <c r="EZ29" s="3"/>
      <c r="FA29" s="9">
        <v>0.75471698113207553</v>
      </c>
      <c r="FB29" s="9">
        <v>1.31E-9</v>
      </c>
      <c r="FC29" s="2"/>
      <c r="FD29" s="7"/>
      <c r="FE29" s="2" t="s">
        <v>15</v>
      </c>
      <c r="FF29" s="3" t="s">
        <v>28</v>
      </c>
      <c r="FG29" s="3" t="s">
        <v>1</v>
      </c>
      <c r="FH29" s="9">
        <v>9.1999999999999993</v>
      </c>
      <c r="FI29" s="3" t="s">
        <v>5</v>
      </c>
      <c r="FJ29" s="2">
        <v>4.5999999999999996</v>
      </c>
      <c r="FK29" s="3" t="s">
        <v>1</v>
      </c>
      <c r="FL29" s="3" t="s">
        <v>1</v>
      </c>
      <c r="FM29" s="3" t="s">
        <v>23</v>
      </c>
      <c r="FN29" s="7"/>
      <c r="FO29" s="9">
        <v>1.4999999999999999E-8</v>
      </c>
      <c r="FP29" s="3">
        <v>2</v>
      </c>
      <c r="FQ29" s="3" t="s">
        <v>15</v>
      </c>
      <c r="FR29" s="6">
        <v>9.7499999999999996E-4</v>
      </c>
      <c r="FS29" s="9">
        <v>25.05</v>
      </c>
      <c r="FT29" s="3" t="s">
        <v>1</v>
      </c>
      <c r="FU29" s="3" t="s">
        <v>5</v>
      </c>
      <c r="FV29" s="3"/>
      <c r="FW29" s="6">
        <v>49</v>
      </c>
      <c r="FX29" s="10">
        <v>1.2E-2</v>
      </c>
      <c r="FY29" s="2"/>
      <c r="FZ29" s="3" t="s">
        <v>22</v>
      </c>
      <c r="GA29" s="3" t="s">
        <v>17</v>
      </c>
      <c r="GB29" s="3" t="s">
        <v>17</v>
      </c>
      <c r="GC29" s="3"/>
      <c r="GD29" s="3" t="s">
        <v>17</v>
      </c>
      <c r="GE29" s="3"/>
      <c r="GF29" s="3" t="s">
        <v>30</v>
      </c>
      <c r="GG29" s="3"/>
      <c r="GH29" s="7"/>
      <c r="GI29" s="2"/>
      <c r="GJ29" s="5">
        <v>2.4000000000000001E-4</v>
      </c>
      <c r="GK29" s="3"/>
      <c r="GL29" s="2"/>
      <c r="GM29" s="2">
        <v>2.9</v>
      </c>
      <c r="GN29" s="3" t="s">
        <v>31</v>
      </c>
      <c r="GO29" s="3" t="s">
        <v>8</v>
      </c>
      <c r="GP29" s="3"/>
      <c r="GQ29" s="3" t="s">
        <v>20</v>
      </c>
      <c r="GR29" s="3" t="s">
        <v>32</v>
      </c>
      <c r="GS29" s="9">
        <v>0.67796610169491522</v>
      </c>
      <c r="GT29" s="9">
        <v>38</v>
      </c>
      <c r="GU29" s="7"/>
      <c r="GV29" s="3" t="s">
        <v>33</v>
      </c>
      <c r="GW29" s="7"/>
      <c r="GX29" s="2" t="s">
        <v>34</v>
      </c>
      <c r="GY29" s="2" t="s">
        <v>9</v>
      </c>
      <c r="GZ29" s="9">
        <v>5.3</v>
      </c>
      <c r="HA29" s="9">
        <v>4.12</v>
      </c>
      <c r="HB29" s="7"/>
      <c r="HC29" s="3"/>
      <c r="HD29" s="3" t="s">
        <v>3</v>
      </c>
      <c r="HE29" s="7"/>
      <c r="HF29" s="9">
        <v>20.5</v>
      </c>
      <c r="HG29" s="3"/>
      <c r="HH29" s="2"/>
      <c r="HI29" s="3" t="s">
        <v>15</v>
      </c>
      <c r="HJ29" s="3"/>
      <c r="HK29" s="3" t="s">
        <v>3</v>
      </c>
      <c r="HL29" s="3"/>
      <c r="HM29" s="7"/>
      <c r="HN29" s="9">
        <v>4.1500000000000004</v>
      </c>
      <c r="HO29" s="3" t="s">
        <v>3</v>
      </c>
      <c r="HP29" s="3" t="s">
        <v>35</v>
      </c>
      <c r="HQ29" s="3" t="s">
        <v>23</v>
      </c>
      <c r="HR29" s="7"/>
      <c r="HS29" s="3" t="s">
        <v>3</v>
      </c>
      <c r="HT29" s="3" t="s">
        <v>5</v>
      </c>
      <c r="HU29" s="9">
        <v>0.41666666666666669</v>
      </c>
      <c r="HV29" s="3">
        <v>1</v>
      </c>
      <c r="HW29" s="9">
        <v>1.9999999999999999E-6</v>
      </c>
      <c r="HX29" s="3" t="s">
        <v>3</v>
      </c>
      <c r="HY29" s="3"/>
      <c r="HZ29" s="3" t="s">
        <v>30</v>
      </c>
      <c r="IA29" s="3">
        <v>3.35</v>
      </c>
      <c r="IB29" s="2"/>
      <c r="IC29" s="3" t="s">
        <v>18</v>
      </c>
      <c r="ID29" s="3"/>
      <c r="IE29" s="3" t="s">
        <v>55</v>
      </c>
      <c r="IF29" s="7"/>
      <c r="IG29" s="7"/>
      <c r="IH29" s="7"/>
    </row>
    <row r="30" spans="1:242" x14ac:dyDescent="0.25">
      <c r="A30" s="1" t="s">
        <v>66</v>
      </c>
      <c r="B30" s="6">
        <v>19.399999999999999</v>
      </c>
      <c r="C30" s="3"/>
      <c r="D30" s="2"/>
      <c r="E30" s="3" t="s">
        <v>1</v>
      </c>
      <c r="F30" s="3" t="s">
        <v>2</v>
      </c>
      <c r="G30" s="3"/>
      <c r="H30" s="3"/>
      <c r="I30" s="3"/>
      <c r="J30" s="5">
        <v>4.75E-13</v>
      </c>
      <c r="K30" s="3" t="s">
        <v>3</v>
      </c>
      <c r="L30" s="3" t="s">
        <v>4</v>
      </c>
      <c r="M30" s="5">
        <v>0.83333333333333337</v>
      </c>
      <c r="N30" s="5">
        <v>90</v>
      </c>
      <c r="O30" s="3" t="s">
        <v>3</v>
      </c>
      <c r="P30" s="3"/>
      <c r="Q30" s="3" t="s">
        <v>5</v>
      </c>
      <c r="R30" s="2" t="s">
        <v>58</v>
      </c>
      <c r="S30" s="2"/>
      <c r="T30" s="3" t="s">
        <v>3</v>
      </c>
      <c r="U30" s="5">
        <v>53.5</v>
      </c>
      <c r="V30" s="3"/>
      <c r="W30" s="2"/>
      <c r="X30" s="3"/>
      <c r="Y30" s="3" t="s">
        <v>7</v>
      </c>
      <c r="Z30" s="5">
        <v>7.2499999999999994E-8</v>
      </c>
      <c r="AA30" s="3" t="s">
        <v>8</v>
      </c>
      <c r="AB30" s="2" t="s">
        <v>9</v>
      </c>
      <c r="AC30" s="5">
        <v>9.1818181818181817E-15</v>
      </c>
      <c r="AD30" s="3" t="s">
        <v>10</v>
      </c>
      <c r="AE30" s="2" t="s">
        <v>11</v>
      </c>
      <c r="AF30" s="2">
        <v>2.9</v>
      </c>
      <c r="AG30" s="6">
        <v>1.6999999999999999E-3</v>
      </c>
      <c r="AH30" s="2"/>
      <c r="AI30" s="2"/>
      <c r="AJ30" s="2"/>
      <c r="AK30" s="2"/>
      <c r="AL30" s="5">
        <v>1.1100000000000001</v>
      </c>
      <c r="AM30" s="3"/>
      <c r="AN30" s="3" t="s">
        <v>12</v>
      </c>
      <c r="AO30" s="2"/>
      <c r="AP30" s="2"/>
      <c r="AQ30" s="5">
        <v>5.613E-5</v>
      </c>
      <c r="AR30" s="2">
        <v>0.20833333333333334</v>
      </c>
      <c r="AS30" s="3" t="s">
        <v>13</v>
      </c>
      <c r="AT30" s="3" t="s">
        <v>14</v>
      </c>
      <c r="AU30" s="2"/>
      <c r="AV30" s="2"/>
      <c r="AW30" s="2"/>
      <c r="AX30" s="2"/>
      <c r="AY30" s="2" t="s">
        <v>15</v>
      </c>
      <c r="AZ30" s="5">
        <v>6.3</v>
      </c>
      <c r="BA30" s="2"/>
      <c r="BB30" s="3" t="s">
        <v>8</v>
      </c>
      <c r="BC30" s="3">
        <v>1</v>
      </c>
      <c r="BD30" s="2"/>
      <c r="BE30" s="3" t="s">
        <v>16</v>
      </c>
      <c r="BF30" s="6">
        <v>100</v>
      </c>
      <c r="BG30" s="5">
        <v>9.1999999999999993</v>
      </c>
      <c r="BH30" s="3"/>
      <c r="BI30" s="3" t="s">
        <v>17</v>
      </c>
      <c r="BJ30" s="3">
        <v>1</v>
      </c>
      <c r="BK30" s="5">
        <v>17.3</v>
      </c>
      <c r="BL30" s="5">
        <v>0.41666666666666669</v>
      </c>
      <c r="BM30" s="3">
        <v>2.5</v>
      </c>
      <c r="BN30" s="3" t="s">
        <v>19</v>
      </c>
      <c r="BO30" s="3" t="s">
        <v>20</v>
      </c>
      <c r="BP30" s="3" t="s">
        <v>3</v>
      </c>
      <c r="BQ30" s="2"/>
      <c r="BR30" s="2" t="s">
        <v>21</v>
      </c>
      <c r="BS30" s="3"/>
      <c r="BT30" s="3"/>
      <c r="BU30" s="3"/>
      <c r="BV30" s="5">
        <v>4.4000000000000004</v>
      </c>
      <c r="BW30" s="5">
        <v>3.5</v>
      </c>
      <c r="BX30" s="3"/>
      <c r="BY30" s="3"/>
      <c r="BZ30" s="2"/>
      <c r="CA30" s="2"/>
      <c r="CB30" s="3" t="s">
        <v>3</v>
      </c>
      <c r="CC30" s="5">
        <v>23.5</v>
      </c>
      <c r="CD30" s="2"/>
      <c r="CE30" s="3"/>
      <c r="CF30" s="5">
        <v>12.5</v>
      </c>
      <c r="CG30" s="3"/>
      <c r="CH30" s="3" t="s">
        <v>17</v>
      </c>
      <c r="CI30" s="3"/>
      <c r="CJ30" s="3" t="s">
        <v>1</v>
      </c>
      <c r="CK30" s="2"/>
      <c r="CL30" s="3" t="s">
        <v>22</v>
      </c>
      <c r="CM30" s="2"/>
      <c r="CN30" s="3"/>
      <c r="CO30" s="2"/>
      <c r="CP30" s="3">
        <v>5</v>
      </c>
      <c r="CQ30" s="3">
        <v>2</v>
      </c>
      <c r="CR30" s="5">
        <v>5.61</v>
      </c>
      <c r="CS30" s="6">
        <v>46</v>
      </c>
      <c r="CT30" s="2"/>
      <c r="CU30" s="5">
        <v>4.75</v>
      </c>
      <c r="CV30" s="5">
        <v>2.35E-2</v>
      </c>
      <c r="CW30" s="5">
        <v>65.25</v>
      </c>
      <c r="CX30" s="2"/>
      <c r="CY30" s="5">
        <v>0.2857142857142857</v>
      </c>
      <c r="CZ30" s="3" t="s">
        <v>22</v>
      </c>
      <c r="DA30" s="5">
        <v>3.7037037037037037E-5</v>
      </c>
      <c r="DB30" s="5">
        <v>625</v>
      </c>
      <c r="DC30" s="2"/>
      <c r="DD30" s="5">
        <v>275</v>
      </c>
      <c r="DE30" s="3" t="s">
        <v>22</v>
      </c>
      <c r="DF30" s="2">
        <v>0.37037037037037035</v>
      </c>
      <c r="DG30" s="3" t="s">
        <v>3</v>
      </c>
      <c r="DH30" s="2"/>
      <c r="DI30" s="3" t="s">
        <v>23</v>
      </c>
      <c r="DJ30" s="3"/>
      <c r="DK30" s="2"/>
      <c r="DL30" s="3" t="s">
        <v>8</v>
      </c>
      <c r="DM30" s="3" t="s">
        <v>5</v>
      </c>
      <c r="DN30" s="3" t="s">
        <v>3</v>
      </c>
      <c r="DO30" s="2"/>
      <c r="DP30" s="3" t="s">
        <v>3</v>
      </c>
      <c r="DQ30" s="5">
        <v>3.82</v>
      </c>
      <c r="DR30" s="2" t="s">
        <v>9</v>
      </c>
      <c r="DS30" s="2" t="s">
        <v>18</v>
      </c>
      <c r="DT30" s="2"/>
      <c r="DU30" s="2" t="s">
        <v>24</v>
      </c>
      <c r="DV30" s="3" t="s">
        <v>3</v>
      </c>
      <c r="DW30" s="5">
        <v>53.5</v>
      </c>
      <c r="DX30" s="3"/>
      <c r="DY30" s="3" t="s">
        <v>8</v>
      </c>
      <c r="DZ30" s="2"/>
      <c r="EA30" s="2"/>
      <c r="EB30" s="5">
        <v>2.9</v>
      </c>
      <c r="EC30" s="3"/>
      <c r="ED30" s="2"/>
      <c r="EE30" s="2"/>
      <c r="EF30" s="3" t="s">
        <v>1</v>
      </c>
      <c r="EG30" s="3"/>
      <c r="EH30" s="2"/>
      <c r="EI30" s="2"/>
      <c r="EJ30" s="3" t="s">
        <v>26</v>
      </c>
      <c r="EK30" s="5">
        <v>4.8700000000000002E-3</v>
      </c>
      <c r="EL30" s="3" t="s">
        <v>1</v>
      </c>
      <c r="EM30" s="3" t="s">
        <v>3</v>
      </c>
      <c r="EN30" s="3" t="s">
        <v>27</v>
      </c>
      <c r="EO30" s="3"/>
      <c r="EP30" s="3" t="s">
        <v>8</v>
      </c>
      <c r="EQ30" s="3" t="s">
        <v>17</v>
      </c>
      <c r="ER30" s="2"/>
      <c r="ES30" s="2"/>
      <c r="ET30" s="7"/>
      <c r="EU30" s="3"/>
      <c r="EV30" s="3" t="s">
        <v>28</v>
      </c>
      <c r="EW30" s="7"/>
      <c r="EX30" s="9">
        <v>6.25</v>
      </c>
      <c r="EY30" s="3"/>
      <c r="EZ30" s="3"/>
      <c r="FA30" s="9">
        <v>0.7407407407407407</v>
      </c>
      <c r="FB30" s="9">
        <v>1.3400000000000001E-9</v>
      </c>
      <c r="FC30" s="2"/>
      <c r="FD30" s="7"/>
      <c r="FE30" s="2" t="s">
        <v>15</v>
      </c>
      <c r="FF30" s="3" t="s">
        <v>28</v>
      </c>
      <c r="FG30" s="3" t="s">
        <v>1</v>
      </c>
      <c r="FH30" s="9">
        <v>8.8000000000000007</v>
      </c>
      <c r="FI30" s="3" t="s">
        <v>5</v>
      </c>
      <c r="FJ30" s="9">
        <v>4.5</v>
      </c>
      <c r="FK30" s="3" t="s">
        <v>1</v>
      </c>
      <c r="FL30" s="3" t="s">
        <v>1</v>
      </c>
      <c r="FM30" s="3" t="s">
        <v>23</v>
      </c>
      <c r="FN30" s="7"/>
      <c r="FO30" s="9">
        <v>1.52E-8</v>
      </c>
      <c r="FP30" s="3">
        <v>2</v>
      </c>
      <c r="FQ30" s="3" t="s">
        <v>15</v>
      </c>
      <c r="FR30" s="6">
        <v>1E-3</v>
      </c>
      <c r="FS30" s="9">
        <v>25.2</v>
      </c>
      <c r="FT30" s="3" t="s">
        <v>1</v>
      </c>
      <c r="FU30" s="3" t="s">
        <v>5</v>
      </c>
      <c r="FV30" s="3"/>
      <c r="FW30" s="6">
        <v>50</v>
      </c>
      <c r="FX30" s="10">
        <v>1.2E-2</v>
      </c>
      <c r="FY30" s="2"/>
      <c r="FZ30" s="3" t="s">
        <v>22</v>
      </c>
      <c r="GA30" s="3" t="s">
        <v>17</v>
      </c>
      <c r="GB30" s="3" t="s">
        <v>17</v>
      </c>
      <c r="GC30" s="3"/>
      <c r="GD30" s="3" t="s">
        <v>17</v>
      </c>
      <c r="GE30" s="3"/>
      <c r="GF30" s="3" t="s">
        <v>30</v>
      </c>
      <c r="GG30" s="3"/>
      <c r="GH30" s="7"/>
      <c r="GI30" s="2"/>
      <c r="GJ30" s="5">
        <v>2.5500000000000002E-4</v>
      </c>
      <c r="GK30" s="3"/>
      <c r="GL30" s="2"/>
      <c r="GM30" s="2">
        <v>2.9</v>
      </c>
      <c r="GN30" s="3" t="s">
        <v>31</v>
      </c>
      <c r="GO30" s="3" t="s">
        <v>8</v>
      </c>
      <c r="GP30" s="3"/>
      <c r="GQ30" s="3" t="s">
        <v>20</v>
      </c>
      <c r="GR30" s="3" t="s">
        <v>32</v>
      </c>
      <c r="GS30" s="9">
        <v>0.66666666666666663</v>
      </c>
      <c r="GT30" s="9">
        <v>33</v>
      </c>
      <c r="GU30" s="7"/>
      <c r="GV30" s="3" t="s">
        <v>33</v>
      </c>
      <c r="GW30" s="7"/>
      <c r="GX30" s="2" t="s">
        <v>34</v>
      </c>
      <c r="GY30" s="2" t="s">
        <v>9</v>
      </c>
      <c r="GZ30" s="9">
        <v>4.9000000000000004</v>
      </c>
      <c r="HA30" s="9">
        <v>4.08</v>
      </c>
      <c r="HB30" s="7"/>
      <c r="HC30" s="3"/>
      <c r="HD30" s="3" t="s">
        <v>3</v>
      </c>
      <c r="HE30" s="7"/>
      <c r="HF30" s="9">
        <v>20.25</v>
      </c>
      <c r="HG30" s="3"/>
      <c r="HH30" s="2"/>
      <c r="HI30" s="3" t="s">
        <v>15</v>
      </c>
      <c r="HJ30" s="3"/>
      <c r="HK30" s="3" t="s">
        <v>3</v>
      </c>
      <c r="HL30" s="3"/>
      <c r="HM30" s="7"/>
      <c r="HN30" s="9">
        <v>4.0999999999999996</v>
      </c>
      <c r="HO30" s="3" t="s">
        <v>3</v>
      </c>
      <c r="HP30" s="3" t="s">
        <v>35</v>
      </c>
      <c r="HQ30" s="3" t="s">
        <v>23</v>
      </c>
      <c r="HR30" s="7"/>
      <c r="HS30" s="3" t="s">
        <v>3</v>
      </c>
      <c r="HT30" s="3" t="s">
        <v>5</v>
      </c>
      <c r="HU30" s="9">
        <v>0.37037037037037035</v>
      </c>
      <c r="HV30" s="3">
        <v>1</v>
      </c>
      <c r="HW30" s="9">
        <v>2.0200000000000001E-6</v>
      </c>
      <c r="HX30" s="3" t="s">
        <v>3</v>
      </c>
      <c r="HY30" s="3"/>
      <c r="HZ30" s="3" t="s">
        <v>30</v>
      </c>
      <c r="IA30" s="3">
        <v>3.35</v>
      </c>
      <c r="IB30" s="2"/>
      <c r="IC30" s="3" t="s">
        <v>18</v>
      </c>
      <c r="ID30" s="3"/>
      <c r="IE30" s="3" t="s">
        <v>55</v>
      </c>
      <c r="IF30" s="7"/>
      <c r="IG30" s="7"/>
      <c r="IH30" s="7"/>
    </row>
    <row r="31" spans="1:242" x14ac:dyDescent="0.25">
      <c r="A31" s="1" t="s">
        <v>67</v>
      </c>
      <c r="B31" s="6">
        <v>19.3</v>
      </c>
      <c r="C31" s="3"/>
      <c r="D31" s="2"/>
      <c r="E31" s="3" t="s">
        <v>1</v>
      </c>
      <c r="F31" s="3" t="s">
        <v>2</v>
      </c>
      <c r="G31" s="3"/>
      <c r="H31" s="3"/>
      <c r="I31" s="3"/>
      <c r="J31" s="5">
        <v>5.7999999999999995E-13</v>
      </c>
      <c r="K31" s="3" t="s">
        <v>3</v>
      </c>
      <c r="L31" s="3" t="s">
        <v>4</v>
      </c>
      <c r="M31" s="5">
        <v>0.83333333333333337</v>
      </c>
      <c r="N31" s="5">
        <v>40</v>
      </c>
      <c r="O31" s="3" t="s">
        <v>3</v>
      </c>
      <c r="P31" s="3"/>
      <c r="Q31" s="3" t="s">
        <v>5</v>
      </c>
      <c r="R31" s="2" t="s">
        <v>58</v>
      </c>
      <c r="S31" s="2"/>
      <c r="T31" s="3" t="s">
        <v>3</v>
      </c>
      <c r="U31" s="5">
        <v>51</v>
      </c>
      <c r="V31" s="3"/>
      <c r="W31" s="2"/>
      <c r="X31" s="3"/>
      <c r="Y31" s="3" t="s">
        <v>7</v>
      </c>
      <c r="Z31" s="5">
        <v>7.6000000000000006E-8</v>
      </c>
      <c r="AA31" s="3" t="s">
        <v>8</v>
      </c>
      <c r="AB31" s="2" t="s">
        <v>9</v>
      </c>
      <c r="AC31" s="5">
        <v>9.6363636363636356E-15</v>
      </c>
      <c r="AD31" s="3" t="s">
        <v>10</v>
      </c>
      <c r="AE31" s="2" t="s">
        <v>11</v>
      </c>
      <c r="AF31" s="2">
        <v>3</v>
      </c>
      <c r="AG31" s="6">
        <v>1.6999999999999999E-3</v>
      </c>
      <c r="AH31" s="2"/>
      <c r="AI31" s="2"/>
      <c r="AJ31" s="2"/>
      <c r="AK31" s="2"/>
      <c r="AL31" s="5">
        <v>1.0900000000000001</v>
      </c>
      <c r="AM31" s="3"/>
      <c r="AN31" s="3" t="s">
        <v>12</v>
      </c>
      <c r="AO31" s="2"/>
      <c r="AP31" s="2"/>
      <c r="AQ31" s="5">
        <v>6.0000000000000002E-5</v>
      </c>
      <c r="AR31" s="2">
        <v>0.495</v>
      </c>
      <c r="AS31" s="3" t="s">
        <v>13</v>
      </c>
      <c r="AT31" s="3" t="s">
        <v>14</v>
      </c>
      <c r="AU31" s="2"/>
      <c r="AV31" s="2"/>
      <c r="AW31" s="2"/>
      <c r="AX31" s="2"/>
      <c r="AY31" s="2" t="s">
        <v>15</v>
      </c>
      <c r="AZ31" s="5">
        <v>6.25</v>
      </c>
      <c r="BA31" s="2"/>
      <c r="BB31" s="3" t="s">
        <v>8</v>
      </c>
      <c r="BC31" s="3">
        <v>1</v>
      </c>
      <c r="BD31" s="2"/>
      <c r="BE31" s="3" t="s">
        <v>16</v>
      </c>
      <c r="BF31" s="6">
        <v>115</v>
      </c>
      <c r="BG31" s="5">
        <v>9.25</v>
      </c>
      <c r="BH31" s="3"/>
      <c r="BI31" s="3" t="s">
        <v>17</v>
      </c>
      <c r="BJ31" s="3">
        <v>1</v>
      </c>
      <c r="BK31" s="5">
        <v>17.25</v>
      </c>
      <c r="BL31" s="5">
        <v>0.4081632653061224</v>
      </c>
      <c r="BM31" s="3">
        <v>2.5</v>
      </c>
      <c r="BN31" s="3" t="s">
        <v>19</v>
      </c>
      <c r="BO31" s="3" t="s">
        <v>20</v>
      </c>
      <c r="BP31" s="3" t="s">
        <v>3</v>
      </c>
      <c r="BQ31" s="2"/>
      <c r="BR31" s="2" t="s">
        <v>21</v>
      </c>
      <c r="BS31" s="3"/>
      <c r="BT31" s="3"/>
      <c r="BU31" s="3"/>
      <c r="BV31" s="5">
        <v>4.5</v>
      </c>
      <c r="BW31" s="5">
        <v>3.4</v>
      </c>
      <c r="BX31" s="3"/>
      <c r="BY31" s="3"/>
      <c r="BZ31" s="2"/>
      <c r="CA31" s="2"/>
      <c r="CB31" s="3" t="s">
        <v>3</v>
      </c>
      <c r="CC31" s="5">
        <v>22.5</v>
      </c>
      <c r="CD31" s="2"/>
      <c r="CE31" s="3"/>
      <c r="CF31" s="5">
        <v>12</v>
      </c>
      <c r="CG31" s="3"/>
      <c r="CH31" s="3" t="s">
        <v>17</v>
      </c>
      <c r="CI31" s="3"/>
      <c r="CJ31" s="3" t="s">
        <v>1</v>
      </c>
      <c r="CK31" s="2"/>
      <c r="CL31" s="3" t="s">
        <v>22</v>
      </c>
      <c r="CM31" s="2"/>
      <c r="CN31" s="3"/>
      <c r="CO31" s="2"/>
      <c r="CP31" s="3">
        <v>5</v>
      </c>
      <c r="CQ31" s="3">
        <v>2</v>
      </c>
      <c r="CR31" s="5">
        <v>5.56</v>
      </c>
      <c r="CS31" s="6">
        <v>50</v>
      </c>
      <c r="CT31" s="2"/>
      <c r="CU31" s="5">
        <v>4.8</v>
      </c>
      <c r="CV31" s="5">
        <v>2.4E-2</v>
      </c>
      <c r="CW31" s="5">
        <v>67.5</v>
      </c>
      <c r="CX31" s="2"/>
      <c r="CY31" s="5">
        <v>0.27777777777777779</v>
      </c>
      <c r="CZ31" s="3" t="s">
        <v>22</v>
      </c>
      <c r="DA31" s="5">
        <v>3.3333333333333328E-5</v>
      </c>
      <c r="DB31" s="5">
        <v>585</v>
      </c>
      <c r="DC31" s="2"/>
      <c r="DD31" s="5">
        <v>260</v>
      </c>
      <c r="DE31" s="3" t="s">
        <v>22</v>
      </c>
      <c r="DF31" s="2">
        <v>0.33333333333333326</v>
      </c>
      <c r="DG31" s="3" t="s">
        <v>3</v>
      </c>
      <c r="DH31" s="2"/>
      <c r="DI31" s="3" t="s">
        <v>23</v>
      </c>
      <c r="DJ31" s="3"/>
      <c r="DK31" s="2"/>
      <c r="DL31" s="3" t="s">
        <v>8</v>
      </c>
      <c r="DM31" s="3" t="s">
        <v>5</v>
      </c>
      <c r="DN31" s="3" t="s">
        <v>3</v>
      </c>
      <c r="DO31" s="2"/>
      <c r="DP31" s="3" t="s">
        <v>3</v>
      </c>
      <c r="DQ31" s="5">
        <v>3.6</v>
      </c>
      <c r="DR31" s="2" t="s">
        <v>9</v>
      </c>
      <c r="DS31" s="2" t="s">
        <v>18</v>
      </c>
      <c r="DT31" s="2"/>
      <c r="DU31" s="2" t="s">
        <v>24</v>
      </c>
      <c r="DV31" s="3" t="s">
        <v>3</v>
      </c>
      <c r="DW31" s="5">
        <v>51</v>
      </c>
      <c r="DX31" s="3"/>
      <c r="DY31" s="3" t="s">
        <v>8</v>
      </c>
      <c r="DZ31" s="2"/>
      <c r="EA31" s="2"/>
      <c r="EB31" s="5">
        <v>3</v>
      </c>
      <c r="EC31" s="3"/>
      <c r="ED31" s="2"/>
      <c r="EE31" s="2"/>
      <c r="EF31" s="3" t="s">
        <v>1</v>
      </c>
      <c r="EG31" s="3"/>
      <c r="EH31" s="2"/>
      <c r="EI31" s="2"/>
      <c r="EJ31" s="3" t="s">
        <v>26</v>
      </c>
      <c r="EK31" s="5">
        <v>4.9000000000000007E-3</v>
      </c>
      <c r="EL31" s="3" t="s">
        <v>1</v>
      </c>
      <c r="EM31" s="3" t="s">
        <v>3</v>
      </c>
      <c r="EN31" s="3" t="s">
        <v>27</v>
      </c>
      <c r="EO31" s="3"/>
      <c r="EP31" s="3" t="s">
        <v>8</v>
      </c>
      <c r="EQ31" s="3" t="s">
        <v>17</v>
      </c>
      <c r="ER31" s="2"/>
      <c r="ES31" s="2"/>
      <c r="ET31" s="7"/>
      <c r="EU31" s="3"/>
      <c r="EV31" s="3" t="s">
        <v>28</v>
      </c>
      <c r="EW31" s="7"/>
      <c r="EX31" s="9">
        <v>5.35</v>
      </c>
      <c r="EY31" s="3"/>
      <c r="EZ31" s="3"/>
      <c r="FA31" s="9">
        <v>0.7142857142857143</v>
      </c>
      <c r="FB31" s="9">
        <v>1.2800000000000001E-9</v>
      </c>
      <c r="FC31" s="2"/>
      <c r="FD31" s="7"/>
      <c r="FE31" s="2" t="s">
        <v>15</v>
      </c>
      <c r="FF31" s="3" t="s">
        <v>28</v>
      </c>
      <c r="FG31" s="3" t="s">
        <v>1</v>
      </c>
      <c r="FH31" s="9">
        <v>8.6999999999999993</v>
      </c>
      <c r="FI31" s="3" t="s">
        <v>5</v>
      </c>
      <c r="FJ31" s="9">
        <v>4.5999999999999996</v>
      </c>
      <c r="FK31" s="3" t="s">
        <v>1</v>
      </c>
      <c r="FL31" s="3" t="s">
        <v>1</v>
      </c>
      <c r="FM31" s="3" t="s">
        <v>23</v>
      </c>
      <c r="FN31" s="7"/>
      <c r="FO31" s="9">
        <v>1.55E-8</v>
      </c>
      <c r="FP31" s="3">
        <v>2</v>
      </c>
      <c r="FQ31" s="3" t="s">
        <v>15</v>
      </c>
      <c r="FR31" s="6">
        <v>8.9999999999999998E-4</v>
      </c>
      <c r="FS31" s="9">
        <v>25.4</v>
      </c>
      <c r="FT31" s="3" t="s">
        <v>1</v>
      </c>
      <c r="FU31" s="3" t="s">
        <v>5</v>
      </c>
      <c r="FV31" s="3"/>
      <c r="FW31" s="6">
        <v>55</v>
      </c>
      <c r="FX31" s="10">
        <v>1.2E-2</v>
      </c>
      <c r="FY31" s="2"/>
      <c r="FZ31" s="3" t="s">
        <v>22</v>
      </c>
      <c r="GA31" s="3" t="s">
        <v>17</v>
      </c>
      <c r="GB31" s="3" t="s">
        <v>17</v>
      </c>
      <c r="GC31" s="3"/>
      <c r="GD31" s="3" t="s">
        <v>17</v>
      </c>
      <c r="GE31" s="3"/>
      <c r="GF31" s="3" t="s">
        <v>30</v>
      </c>
      <c r="GG31" s="3"/>
      <c r="GH31" s="7"/>
      <c r="GI31" s="2"/>
      <c r="GJ31" s="5">
        <v>2.7500000000000002E-4</v>
      </c>
      <c r="GK31" s="3"/>
      <c r="GL31" s="2"/>
      <c r="GM31" s="2">
        <v>3</v>
      </c>
      <c r="GN31" s="3" t="s">
        <v>31</v>
      </c>
      <c r="GO31" s="3" t="s">
        <v>8</v>
      </c>
      <c r="GP31" s="3"/>
      <c r="GQ31" s="3" t="s">
        <v>20</v>
      </c>
      <c r="GR31" s="3" t="s">
        <v>32</v>
      </c>
      <c r="GS31" s="9">
        <v>0.63492063492063489</v>
      </c>
      <c r="GT31" s="9">
        <v>34</v>
      </c>
      <c r="GU31" s="7"/>
      <c r="GV31" s="3" t="s">
        <v>33</v>
      </c>
      <c r="GW31" s="7"/>
      <c r="GX31" s="2" t="s">
        <v>34</v>
      </c>
      <c r="GY31" s="2" t="s">
        <v>9</v>
      </c>
      <c r="GZ31" s="9">
        <v>5.25</v>
      </c>
      <c r="HA31" s="9">
        <v>4.05</v>
      </c>
      <c r="HB31" s="7"/>
      <c r="HC31" s="3"/>
      <c r="HD31" s="3" t="s">
        <v>3</v>
      </c>
      <c r="HE31" s="7"/>
      <c r="HF31" s="9">
        <v>20</v>
      </c>
      <c r="HG31" s="3"/>
      <c r="HH31" s="2"/>
      <c r="HI31" s="3" t="s">
        <v>15</v>
      </c>
      <c r="HJ31" s="3"/>
      <c r="HK31" s="3" t="s">
        <v>3</v>
      </c>
      <c r="HL31" s="3"/>
      <c r="HM31" s="7"/>
      <c r="HN31" s="9">
        <v>4</v>
      </c>
      <c r="HO31" s="3" t="s">
        <v>3</v>
      </c>
      <c r="HP31" s="3" t="s">
        <v>35</v>
      </c>
      <c r="HQ31" s="3" t="s">
        <v>23</v>
      </c>
      <c r="HR31" s="7"/>
      <c r="HS31" s="3" t="s">
        <v>3</v>
      </c>
      <c r="HT31" s="3" t="s">
        <v>5</v>
      </c>
      <c r="HU31" s="9">
        <v>0.35971223021582738</v>
      </c>
      <c r="HV31" s="3">
        <v>1</v>
      </c>
      <c r="HW31" s="9">
        <v>2.0499999999999999E-6</v>
      </c>
      <c r="HX31" s="3" t="s">
        <v>3</v>
      </c>
      <c r="HY31" s="3"/>
      <c r="HZ31" s="3" t="s">
        <v>30</v>
      </c>
      <c r="IA31" s="3">
        <v>3.35</v>
      </c>
      <c r="IB31" s="2"/>
      <c r="IC31" s="3" t="s">
        <v>18</v>
      </c>
      <c r="ID31" s="3"/>
      <c r="IE31" s="3" t="s">
        <v>55</v>
      </c>
      <c r="IF31" s="7"/>
      <c r="IG31" s="7"/>
      <c r="IH31" s="7"/>
    </row>
    <row r="32" spans="1:242" x14ac:dyDescent="0.25">
      <c r="A32" s="1" t="s">
        <v>68</v>
      </c>
      <c r="B32" s="6">
        <v>19.5</v>
      </c>
      <c r="C32" s="3"/>
      <c r="D32" s="2"/>
      <c r="E32" s="3" t="s">
        <v>1</v>
      </c>
      <c r="F32" s="3" t="s">
        <v>2</v>
      </c>
      <c r="G32" s="3"/>
      <c r="H32" s="3"/>
      <c r="I32" s="3"/>
      <c r="J32" s="5">
        <v>6.400000000000001E-13</v>
      </c>
      <c r="K32" s="3" t="s">
        <v>3</v>
      </c>
      <c r="L32" s="3" t="s">
        <v>4</v>
      </c>
      <c r="M32" s="5">
        <v>0.81632653061224481</v>
      </c>
      <c r="N32" s="5">
        <v>35</v>
      </c>
      <c r="O32" s="3" t="s">
        <v>3</v>
      </c>
      <c r="P32" s="3"/>
      <c r="Q32" s="3" t="s">
        <v>5</v>
      </c>
      <c r="R32" s="2" t="s">
        <v>58</v>
      </c>
      <c r="S32" s="2"/>
      <c r="T32" s="3" t="s">
        <v>3</v>
      </c>
      <c r="U32" s="5">
        <v>51.25</v>
      </c>
      <c r="V32" s="3"/>
      <c r="W32" s="2"/>
      <c r="X32" s="3"/>
      <c r="Y32" s="3" t="s">
        <v>7</v>
      </c>
      <c r="Z32" s="5">
        <v>7.7000000000000001E-8</v>
      </c>
      <c r="AA32" s="3" t="s">
        <v>8</v>
      </c>
      <c r="AB32" s="2" t="s">
        <v>9</v>
      </c>
      <c r="AC32" s="5">
        <v>9.8181818181818178E-15</v>
      </c>
      <c r="AD32" s="3" t="s">
        <v>10</v>
      </c>
      <c r="AE32" s="2" t="s">
        <v>11</v>
      </c>
      <c r="AF32" s="2">
        <v>2.95</v>
      </c>
      <c r="AG32" s="6">
        <v>1.6750000000000001E-3</v>
      </c>
      <c r="AH32" s="2"/>
      <c r="AI32" s="2"/>
      <c r="AJ32" s="2"/>
      <c r="AK32" s="2"/>
      <c r="AL32" s="5">
        <v>1.07</v>
      </c>
      <c r="AM32" s="3"/>
      <c r="AN32" s="3" t="s">
        <v>12</v>
      </c>
      <c r="AO32" s="2"/>
      <c r="AP32" s="2"/>
      <c r="AQ32" s="5">
        <v>6.0749999999999999E-5</v>
      </c>
      <c r="AR32" s="2">
        <v>1.4666666666666666</v>
      </c>
      <c r="AS32" s="3" t="s">
        <v>13</v>
      </c>
      <c r="AT32" s="3" t="s">
        <v>14</v>
      </c>
      <c r="AU32" s="2"/>
      <c r="AV32" s="2"/>
      <c r="AW32" s="2"/>
      <c r="AX32" s="2"/>
      <c r="AY32" s="2" t="s">
        <v>15</v>
      </c>
      <c r="AZ32" s="5">
        <v>6.28</v>
      </c>
      <c r="BA32" s="2"/>
      <c r="BB32" s="3" t="s">
        <v>8</v>
      </c>
      <c r="BC32" s="3">
        <v>1</v>
      </c>
      <c r="BD32" s="2"/>
      <c r="BE32" s="3" t="s">
        <v>16</v>
      </c>
      <c r="BF32" s="6">
        <v>110</v>
      </c>
      <c r="BG32" s="5">
        <v>9.75</v>
      </c>
      <c r="BH32" s="3"/>
      <c r="BI32" s="3" t="s">
        <v>17</v>
      </c>
      <c r="BJ32" s="3">
        <v>1</v>
      </c>
      <c r="BK32" s="5">
        <v>18.149999999999999</v>
      </c>
      <c r="BL32" s="5">
        <v>0.44444444444444442</v>
      </c>
      <c r="BM32" s="3">
        <v>2.5</v>
      </c>
      <c r="BN32" s="3" t="s">
        <v>19</v>
      </c>
      <c r="BO32" s="3" t="s">
        <v>20</v>
      </c>
      <c r="BP32" s="3" t="s">
        <v>3</v>
      </c>
      <c r="BQ32" s="2"/>
      <c r="BR32" s="2" t="s">
        <v>21</v>
      </c>
      <c r="BS32" s="3"/>
      <c r="BT32" s="3"/>
      <c r="BU32" s="3"/>
      <c r="BV32" s="5">
        <v>4.5999999999999996</v>
      </c>
      <c r="BW32" s="5">
        <v>3.45</v>
      </c>
      <c r="BX32" s="3"/>
      <c r="BY32" s="3"/>
      <c r="BZ32" s="2"/>
      <c r="CA32" s="2"/>
      <c r="CB32" s="3" t="s">
        <v>3</v>
      </c>
      <c r="CC32" s="5">
        <v>20</v>
      </c>
      <c r="CD32" s="2"/>
      <c r="CE32" s="3"/>
      <c r="CF32" s="5">
        <v>12.1</v>
      </c>
      <c r="CG32" s="3"/>
      <c r="CH32" s="3" t="s">
        <v>17</v>
      </c>
      <c r="CI32" s="3"/>
      <c r="CJ32" s="3" t="s">
        <v>1</v>
      </c>
      <c r="CK32" s="2"/>
      <c r="CL32" s="3" t="s">
        <v>22</v>
      </c>
      <c r="CM32" s="2"/>
      <c r="CN32" s="3"/>
      <c r="CO32" s="2"/>
      <c r="CP32" s="3">
        <v>5</v>
      </c>
      <c r="CQ32" s="3">
        <v>2</v>
      </c>
      <c r="CR32" s="5">
        <v>5.4</v>
      </c>
      <c r="CS32" s="6">
        <v>52</v>
      </c>
      <c r="CT32" s="2"/>
      <c r="CU32" s="5">
        <v>4.8499999999999996</v>
      </c>
      <c r="CV32" s="5">
        <v>2.3E-2</v>
      </c>
      <c r="CW32" s="5">
        <v>66.75</v>
      </c>
      <c r="CX32" s="2"/>
      <c r="CY32" s="5">
        <v>0.27397260273972601</v>
      </c>
      <c r="CZ32" s="3" t="s">
        <v>22</v>
      </c>
      <c r="DA32" s="5">
        <v>3.3898305084745762E-5</v>
      </c>
      <c r="DB32" s="5">
        <v>580</v>
      </c>
      <c r="DC32" s="2"/>
      <c r="DD32" s="5">
        <v>230</v>
      </c>
      <c r="DE32" s="3" t="s">
        <v>22</v>
      </c>
      <c r="DF32" s="2">
        <v>0.33898305084745761</v>
      </c>
      <c r="DG32" s="3" t="s">
        <v>3</v>
      </c>
      <c r="DH32" s="2"/>
      <c r="DI32" s="3" t="s">
        <v>23</v>
      </c>
      <c r="DJ32" s="3"/>
      <c r="DK32" s="2"/>
      <c r="DL32" s="3" t="s">
        <v>8</v>
      </c>
      <c r="DM32" s="3" t="s">
        <v>5</v>
      </c>
      <c r="DN32" s="3" t="s">
        <v>3</v>
      </c>
      <c r="DO32" s="2"/>
      <c r="DP32" s="3" t="s">
        <v>3</v>
      </c>
      <c r="DQ32" s="5">
        <v>3.54</v>
      </c>
      <c r="DR32" s="2" t="s">
        <v>9</v>
      </c>
      <c r="DS32" s="2" t="s">
        <v>18</v>
      </c>
      <c r="DT32" s="2"/>
      <c r="DU32" s="2" t="s">
        <v>24</v>
      </c>
      <c r="DV32" s="3" t="s">
        <v>3</v>
      </c>
      <c r="DW32" s="5">
        <v>51.25</v>
      </c>
      <c r="DX32" s="3"/>
      <c r="DY32" s="3" t="s">
        <v>8</v>
      </c>
      <c r="DZ32" s="2"/>
      <c r="EA32" s="2"/>
      <c r="EB32" s="5">
        <v>2.95</v>
      </c>
      <c r="EC32" s="3"/>
      <c r="ED32" s="2"/>
      <c r="EE32" s="2"/>
      <c r="EF32" s="3" t="s">
        <v>1</v>
      </c>
      <c r="EG32" s="3"/>
      <c r="EH32" s="2"/>
      <c r="EI32" s="2"/>
      <c r="EJ32" s="3" t="s">
        <v>26</v>
      </c>
      <c r="EK32" s="5">
        <v>4.9500000000000004E-3</v>
      </c>
      <c r="EL32" s="3" t="s">
        <v>1</v>
      </c>
      <c r="EM32" s="3" t="s">
        <v>3</v>
      </c>
      <c r="EN32" s="3" t="s">
        <v>27</v>
      </c>
      <c r="EO32" s="3"/>
      <c r="EP32" s="3" t="s">
        <v>8</v>
      </c>
      <c r="EQ32" s="3" t="s">
        <v>17</v>
      </c>
      <c r="ER32" s="2"/>
      <c r="ES32" s="2"/>
      <c r="ET32" s="7"/>
      <c r="EU32" s="3"/>
      <c r="EV32" s="3" t="s">
        <v>28</v>
      </c>
      <c r="EW32" s="7"/>
      <c r="EX32" s="9">
        <v>5.75</v>
      </c>
      <c r="EY32" s="3"/>
      <c r="EZ32" s="3"/>
      <c r="FA32" s="9">
        <v>0.72727272727272729</v>
      </c>
      <c r="FB32" s="9">
        <v>1.26E-9</v>
      </c>
      <c r="FC32" s="2"/>
      <c r="FD32" s="7"/>
      <c r="FE32" s="2" t="s">
        <v>15</v>
      </c>
      <c r="FF32" s="3" t="s">
        <v>28</v>
      </c>
      <c r="FG32" s="3" t="s">
        <v>1</v>
      </c>
      <c r="FH32" s="9">
        <v>8.9</v>
      </c>
      <c r="FI32" s="3" t="s">
        <v>5</v>
      </c>
      <c r="FJ32" s="9">
        <v>4.6500000000000004</v>
      </c>
      <c r="FK32" s="3" t="s">
        <v>1</v>
      </c>
      <c r="FL32" s="3" t="s">
        <v>1</v>
      </c>
      <c r="FM32" s="3" t="s">
        <v>23</v>
      </c>
      <c r="FN32" s="7"/>
      <c r="FO32" s="9">
        <v>1.475E-8</v>
      </c>
      <c r="FP32" s="3">
        <v>2</v>
      </c>
      <c r="FQ32" s="3" t="s">
        <v>15</v>
      </c>
      <c r="FR32" s="6">
        <v>9.1E-4</v>
      </c>
      <c r="FS32" s="9">
        <v>25.7</v>
      </c>
      <c r="FT32" s="3" t="s">
        <v>1</v>
      </c>
      <c r="FU32" s="3" t="s">
        <v>5</v>
      </c>
      <c r="FV32" s="3"/>
      <c r="FW32" s="6">
        <v>52.5</v>
      </c>
      <c r="FX32" s="10">
        <v>1.0999999999999999E-2</v>
      </c>
      <c r="FY32" s="2"/>
      <c r="FZ32" s="3" t="s">
        <v>22</v>
      </c>
      <c r="GA32" s="3" t="s">
        <v>17</v>
      </c>
      <c r="GB32" s="3" t="s">
        <v>17</v>
      </c>
      <c r="GC32" s="3"/>
      <c r="GD32" s="3" t="s">
        <v>17</v>
      </c>
      <c r="GE32" s="3"/>
      <c r="GF32" s="3" t="s">
        <v>30</v>
      </c>
      <c r="GG32" s="3"/>
      <c r="GH32" s="7"/>
      <c r="GI32" s="2"/>
      <c r="GJ32" s="5">
        <v>2.9E-4</v>
      </c>
      <c r="GK32" s="3"/>
      <c r="GL32" s="2"/>
      <c r="GM32" s="2">
        <v>2.95</v>
      </c>
      <c r="GN32" s="3" t="s">
        <v>31</v>
      </c>
      <c r="GO32" s="3" t="s">
        <v>8</v>
      </c>
      <c r="GP32" s="3"/>
      <c r="GQ32" s="3" t="s">
        <v>20</v>
      </c>
      <c r="GR32" s="3" t="s">
        <v>32</v>
      </c>
      <c r="GS32" s="9">
        <v>0.625</v>
      </c>
      <c r="GT32" s="9">
        <v>35</v>
      </c>
      <c r="GU32" s="7"/>
      <c r="GV32" s="3" t="s">
        <v>33</v>
      </c>
      <c r="GW32" s="7"/>
      <c r="GX32" s="2" t="s">
        <v>34</v>
      </c>
      <c r="GY32" s="2" t="s">
        <v>9</v>
      </c>
      <c r="GZ32" s="9">
        <v>5</v>
      </c>
      <c r="HA32" s="9">
        <v>3.97</v>
      </c>
      <c r="HB32" s="7"/>
      <c r="HC32" s="3"/>
      <c r="HD32" s="3" t="s">
        <v>3</v>
      </c>
      <c r="HE32" s="7"/>
      <c r="HF32" s="9">
        <v>19.75</v>
      </c>
      <c r="HG32" s="3"/>
      <c r="HH32" s="2"/>
      <c r="HI32" s="3" t="s">
        <v>15</v>
      </c>
      <c r="HJ32" s="3"/>
      <c r="HK32" s="3" t="s">
        <v>3</v>
      </c>
      <c r="HL32" s="3"/>
      <c r="HM32" s="7"/>
      <c r="HN32" s="9">
        <v>4.0999999999999996</v>
      </c>
      <c r="HO32" s="3" t="s">
        <v>3</v>
      </c>
      <c r="HP32" s="3" t="s">
        <v>35</v>
      </c>
      <c r="HQ32" s="3" t="s">
        <v>23</v>
      </c>
      <c r="HR32" s="7"/>
      <c r="HS32" s="3" t="s">
        <v>3</v>
      </c>
      <c r="HT32" s="3" t="s">
        <v>5</v>
      </c>
      <c r="HU32" s="9">
        <v>0.34482758620689657</v>
      </c>
      <c r="HV32" s="3">
        <v>1</v>
      </c>
      <c r="HW32" s="9">
        <v>1.9999999999999999E-6</v>
      </c>
      <c r="HX32" s="3" t="s">
        <v>3</v>
      </c>
      <c r="HY32" s="3"/>
      <c r="HZ32" s="3" t="s">
        <v>30</v>
      </c>
      <c r="IA32" s="3">
        <v>3.35</v>
      </c>
      <c r="IB32" s="2"/>
      <c r="IC32" s="3" t="s">
        <v>18</v>
      </c>
      <c r="ID32" s="3"/>
      <c r="IE32" s="3" t="s">
        <v>55</v>
      </c>
      <c r="IF32" s="7"/>
      <c r="IG32" s="7"/>
      <c r="IH32" s="7"/>
    </row>
    <row r="33" spans="1:242" x14ac:dyDescent="0.25">
      <c r="A33" s="1" t="s">
        <v>69</v>
      </c>
      <c r="B33" s="6">
        <v>19.34</v>
      </c>
      <c r="C33" s="3"/>
      <c r="D33" s="2"/>
      <c r="E33" s="3" t="s">
        <v>1</v>
      </c>
      <c r="F33" s="3" t="s">
        <v>2</v>
      </c>
      <c r="G33" s="3"/>
      <c r="H33" s="3"/>
      <c r="I33" s="3"/>
      <c r="J33" s="5">
        <v>8.0000000000000002E-13</v>
      </c>
      <c r="K33" s="3" t="s">
        <v>3</v>
      </c>
      <c r="L33" s="3" t="s">
        <v>4</v>
      </c>
      <c r="M33" s="5">
        <v>0.78431372549019618</v>
      </c>
      <c r="N33" s="5">
        <v>37.5</v>
      </c>
      <c r="O33" s="3" t="s">
        <v>3</v>
      </c>
      <c r="P33" s="3"/>
      <c r="Q33" s="3" t="s">
        <v>5</v>
      </c>
      <c r="R33" s="2" t="s">
        <v>58</v>
      </c>
      <c r="S33" s="2"/>
      <c r="T33" s="3" t="s">
        <v>3</v>
      </c>
      <c r="U33" s="5">
        <v>50.75</v>
      </c>
      <c r="V33" s="3"/>
      <c r="W33" s="2"/>
      <c r="X33" s="3"/>
      <c r="Y33" s="3" t="s">
        <v>7</v>
      </c>
      <c r="Z33" s="5">
        <v>7.8499999999999995E-8</v>
      </c>
      <c r="AA33" s="3" t="s">
        <v>8</v>
      </c>
      <c r="AB33" s="2" t="s">
        <v>9</v>
      </c>
      <c r="AC33" s="5">
        <v>1E-14</v>
      </c>
      <c r="AD33" s="3" t="s">
        <v>10</v>
      </c>
      <c r="AE33" s="2" t="s">
        <v>11</v>
      </c>
      <c r="AF33" s="2">
        <v>3</v>
      </c>
      <c r="AG33" s="6">
        <v>1.75E-3</v>
      </c>
      <c r="AH33" s="2"/>
      <c r="AI33" s="2"/>
      <c r="AJ33" s="2"/>
      <c r="AK33" s="2"/>
      <c r="AL33" s="5">
        <v>1.08</v>
      </c>
      <c r="AM33" s="3"/>
      <c r="AN33" s="3" t="s">
        <v>12</v>
      </c>
      <c r="AO33" s="2"/>
      <c r="AP33" s="2"/>
      <c r="AQ33" s="5">
        <v>6.4849999999999991E-5</v>
      </c>
      <c r="AR33" s="2">
        <v>2.8333333333333335</v>
      </c>
      <c r="AS33" s="3" t="s">
        <v>13</v>
      </c>
      <c r="AT33" s="3" t="s">
        <v>14</v>
      </c>
      <c r="AU33" s="2"/>
      <c r="AV33" s="2"/>
      <c r="AW33" s="2"/>
      <c r="AX33" s="2"/>
      <c r="AY33" s="2" t="s">
        <v>15</v>
      </c>
      <c r="AZ33" s="5">
        <v>6.5</v>
      </c>
      <c r="BA33" s="2"/>
      <c r="BB33" s="3" t="s">
        <v>8</v>
      </c>
      <c r="BC33" s="3">
        <v>1</v>
      </c>
      <c r="BD33" s="2"/>
      <c r="BE33" s="3" t="s">
        <v>16</v>
      </c>
      <c r="BF33" s="6">
        <v>115</v>
      </c>
      <c r="BG33" s="5">
        <v>7.7</v>
      </c>
      <c r="BH33" s="3"/>
      <c r="BI33" s="3" t="s">
        <v>17</v>
      </c>
      <c r="BJ33" s="3">
        <v>1</v>
      </c>
      <c r="BK33" s="5">
        <v>18.5</v>
      </c>
      <c r="BL33" s="5">
        <v>0.42553191489361702</v>
      </c>
      <c r="BM33" s="3">
        <v>2.5</v>
      </c>
      <c r="BN33" s="3" t="s">
        <v>19</v>
      </c>
      <c r="BO33" s="3" t="s">
        <v>20</v>
      </c>
      <c r="BP33" s="3" t="s">
        <v>3</v>
      </c>
      <c r="BQ33" s="2"/>
      <c r="BR33" s="2" t="s">
        <v>21</v>
      </c>
      <c r="BS33" s="3"/>
      <c r="BT33" s="3"/>
      <c r="BU33" s="3"/>
      <c r="BV33" s="5">
        <v>4.75</v>
      </c>
      <c r="BW33" s="5">
        <v>3.55</v>
      </c>
      <c r="BX33" s="3"/>
      <c r="BY33" s="3"/>
      <c r="BZ33" s="2"/>
      <c r="CA33" s="2"/>
      <c r="CB33" s="3" t="s">
        <v>3</v>
      </c>
      <c r="CC33" s="5">
        <v>15</v>
      </c>
      <c r="CD33" s="2"/>
      <c r="CE33" s="3"/>
      <c r="CF33" s="5">
        <v>12.25</v>
      </c>
      <c r="CG33" s="3"/>
      <c r="CH33" s="3" t="s">
        <v>17</v>
      </c>
      <c r="CI33" s="3"/>
      <c r="CJ33" s="3" t="s">
        <v>1</v>
      </c>
      <c r="CK33" s="2"/>
      <c r="CL33" s="3" t="s">
        <v>22</v>
      </c>
      <c r="CM33" s="2"/>
      <c r="CN33" s="3"/>
      <c r="CO33" s="2"/>
      <c r="CP33" s="3">
        <v>5</v>
      </c>
      <c r="CQ33" s="3">
        <v>2</v>
      </c>
      <c r="CR33" s="5">
        <v>5.36</v>
      </c>
      <c r="CS33" s="6">
        <v>54</v>
      </c>
      <c r="CT33" s="2"/>
      <c r="CU33" s="5">
        <v>4.9000000000000004</v>
      </c>
      <c r="CV33" s="5">
        <v>2.2499999999999999E-2</v>
      </c>
      <c r="CW33" s="5">
        <v>67.25</v>
      </c>
      <c r="CX33" s="2"/>
      <c r="CY33" s="5">
        <v>0.27777777777777779</v>
      </c>
      <c r="CZ33" s="3" t="s">
        <v>22</v>
      </c>
      <c r="DA33" s="5">
        <v>3.5087719298245611E-5</v>
      </c>
      <c r="DB33" s="5">
        <v>575</v>
      </c>
      <c r="DC33" s="2"/>
      <c r="DD33" s="5">
        <v>300</v>
      </c>
      <c r="DE33" s="3" t="s">
        <v>22</v>
      </c>
      <c r="DF33" s="2">
        <v>0.35087719298245612</v>
      </c>
      <c r="DG33" s="3" t="s">
        <v>3</v>
      </c>
      <c r="DH33" s="2"/>
      <c r="DI33" s="3" t="s">
        <v>23</v>
      </c>
      <c r="DJ33" s="3"/>
      <c r="DK33" s="2"/>
      <c r="DL33" s="3" t="s">
        <v>8</v>
      </c>
      <c r="DM33" s="3" t="s">
        <v>5</v>
      </c>
      <c r="DN33" s="3" t="s">
        <v>3</v>
      </c>
      <c r="DO33" s="2"/>
      <c r="DP33" s="3" t="s">
        <v>3</v>
      </c>
      <c r="DQ33" s="5">
        <v>3.5</v>
      </c>
      <c r="DR33" s="2" t="s">
        <v>9</v>
      </c>
      <c r="DS33" s="2" t="s">
        <v>18</v>
      </c>
      <c r="DT33" s="2"/>
      <c r="DU33" s="2" t="s">
        <v>24</v>
      </c>
      <c r="DV33" s="3" t="s">
        <v>3</v>
      </c>
      <c r="DW33" s="5">
        <v>50.75</v>
      </c>
      <c r="DX33" s="3"/>
      <c r="DY33" s="3" t="s">
        <v>8</v>
      </c>
      <c r="DZ33" s="2"/>
      <c r="EA33" s="2"/>
      <c r="EB33" s="5">
        <v>3</v>
      </c>
      <c r="EC33" s="3"/>
      <c r="ED33" s="2"/>
      <c r="EE33" s="2"/>
      <c r="EF33" s="3" t="s">
        <v>1</v>
      </c>
      <c r="EG33" s="3"/>
      <c r="EH33" s="2"/>
      <c r="EI33" s="2"/>
      <c r="EJ33" s="3" t="s">
        <v>26</v>
      </c>
      <c r="EK33" s="5">
        <v>6.9000000000000008E-3</v>
      </c>
      <c r="EL33" s="3" t="s">
        <v>1</v>
      </c>
      <c r="EM33" s="3" t="s">
        <v>3</v>
      </c>
      <c r="EN33" s="3" t="s">
        <v>27</v>
      </c>
      <c r="EO33" s="3"/>
      <c r="EP33" s="3" t="s">
        <v>8</v>
      </c>
      <c r="EQ33" s="3" t="s">
        <v>17</v>
      </c>
      <c r="ER33" s="2"/>
      <c r="ES33" s="2"/>
      <c r="ET33" s="7"/>
      <c r="EU33" s="3"/>
      <c r="EV33" s="3" t="s">
        <v>28</v>
      </c>
      <c r="EW33" s="7"/>
      <c r="EX33" s="9">
        <v>5.25</v>
      </c>
      <c r="EY33" s="3"/>
      <c r="EZ33" s="3"/>
      <c r="FA33" s="9">
        <v>0.7407407407407407</v>
      </c>
      <c r="FB33" s="9">
        <v>1.2300000000000001E-9</v>
      </c>
      <c r="FC33" s="2"/>
      <c r="FD33" s="7"/>
      <c r="FE33" s="2" t="s">
        <v>15</v>
      </c>
      <c r="FF33" s="3" t="s">
        <v>28</v>
      </c>
      <c r="FG33" s="3" t="s">
        <v>1</v>
      </c>
      <c r="FH33" s="9">
        <v>8.75</v>
      </c>
      <c r="FI33" s="3" t="s">
        <v>5</v>
      </c>
      <c r="FJ33" s="9">
        <v>4.7</v>
      </c>
      <c r="FK33" s="3" t="s">
        <v>1</v>
      </c>
      <c r="FL33" s="3" t="s">
        <v>1</v>
      </c>
      <c r="FM33" s="3" t="s">
        <v>23</v>
      </c>
      <c r="FN33" s="7"/>
      <c r="FO33" s="9">
        <v>1.4449999999999999E-8</v>
      </c>
      <c r="FP33" s="3">
        <v>2</v>
      </c>
      <c r="FQ33" s="3" t="s">
        <v>15</v>
      </c>
      <c r="FR33" s="6">
        <v>9.2500000000000004E-4</v>
      </c>
      <c r="FS33" s="9">
        <v>25.6</v>
      </c>
      <c r="FT33" s="3" t="s">
        <v>1</v>
      </c>
      <c r="FU33" s="3" t="s">
        <v>5</v>
      </c>
      <c r="FV33" s="3"/>
      <c r="FW33" s="6">
        <v>57.5</v>
      </c>
      <c r="FX33" s="10">
        <v>1.2500000000000001E-2</v>
      </c>
      <c r="FY33" s="2"/>
      <c r="FZ33" s="3" t="s">
        <v>22</v>
      </c>
      <c r="GA33" s="3" t="s">
        <v>17</v>
      </c>
      <c r="GB33" s="3" t="s">
        <v>17</v>
      </c>
      <c r="GC33" s="3"/>
      <c r="GD33" s="3" t="s">
        <v>17</v>
      </c>
      <c r="GE33" s="3"/>
      <c r="GF33" s="3" t="s">
        <v>30</v>
      </c>
      <c r="GG33" s="3"/>
      <c r="GH33" s="7"/>
      <c r="GI33" s="2"/>
      <c r="GJ33" s="5">
        <v>3.0499999999999999E-4</v>
      </c>
      <c r="GK33" s="3"/>
      <c r="GL33" s="2"/>
      <c r="GM33" s="2">
        <v>3</v>
      </c>
      <c r="GN33" s="3" t="s">
        <v>31</v>
      </c>
      <c r="GO33" s="3" t="s">
        <v>8</v>
      </c>
      <c r="GP33" s="3"/>
      <c r="GQ33" s="3" t="s">
        <v>20</v>
      </c>
      <c r="GR33" s="3" t="s">
        <v>32</v>
      </c>
      <c r="GS33" s="9">
        <v>0.61538461538461542</v>
      </c>
      <c r="GT33" s="9">
        <v>33.5</v>
      </c>
      <c r="GU33" s="7"/>
      <c r="GV33" s="3" t="s">
        <v>33</v>
      </c>
      <c r="GW33" s="7"/>
      <c r="GX33" s="2" t="s">
        <v>34</v>
      </c>
      <c r="GY33" s="2" t="s">
        <v>9</v>
      </c>
      <c r="GZ33" s="9">
        <v>4.95</v>
      </c>
      <c r="HA33" s="9">
        <v>3.94</v>
      </c>
      <c r="HB33" s="7"/>
      <c r="HC33" s="3"/>
      <c r="HD33" s="3" t="s">
        <v>3</v>
      </c>
      <c r="HE33" s="7"/>
      <c r="HF33" s="9">
        <v>19.399999999999999</v>
      </c>
      <c r="HG33" s="3"/>
      <c r="HH33" s="2"/>
      <c r="HI33" s="3" t="s">
        <v>15</v>
      </c>
      <c r="HJ33" s="3"/>
      <c r="HK33" s="3" t="s">
        <v>3</v>
      </c>
      <c r="HL33" s="3"/>
      <c r="HM33" s="7"/>
      <c r="HN33" s="9">
        <v>4.2</v>
      </c>
      <c r="HO33" s="3" t="s">
        <v>3</v>
      </c>
      <c r="HP33" s="3" t="s">
        <v>35</v>
      </c>
      <c r="HQ33" s="3" t="s">
        <v>23</v>
      </c>
      <c r="HR33" s="7"/>
      <c r="HS33" s="3" t="s">
        <v>3</v>
      </c>
      <c r="HT33" s="3" t="s">
        <v>5</v>
      </c>
      <c r="HU33" s="9">
        <v>0.35087719298245612</v>
      </c>
      <c r="HV33" s="3">
        <v>1</v>
      </c>
      <c r="HW33" s="9">
        <v>2.1000000000000002E-6</v>
      </c>
      <c r="HX33" s="3" t="s">
        <v>3</v>
      </c>
      <c r="HY33" s="3"/>
      <c r="HZ33" s="3" t="s">
        <v>30</v>
      </c>
      <c r="IA33" s="3">
        <v>3.35</v>
      </c>
      <c r="IB33" s="2"/>
      <c r="IC33" s="3" t="s">
        <v>18</v>
      </c>
      <c r="ID33" s="3"/>
      <c r="IE33" s="3" t="s">
        <v>55</v>
      </c>
      <c r="IF33" s="7"/>
      <c r="IG33" s="7"/>
      <c r="IH33" s="7"/>
    </row>
    <row r="34" spans="1:242" x14ac:dyDescent="0.25">
      <c r="A34" s="1" t="s">
        <v>70</v>
      </c>
      <c r="B34" s="6">
        <v>19.25</v>
      </c>
      <c r="C34" s="3"/>
      <c r="D34" s="2"/>
      <c r="E34" s="3" t="s">
        <v>1</v>
      </c>
      <c r="F34" s="3" t="s">
        <v>2</v>
      </c>
      <c r="G34" s="3"/>
      <c r="H34" s="3"/>
      <c r="I34" s="3"/>
      <c r="J34" s="5">
        <v>7.5000000000000004E-13</v>
      </c>
      <c r="K34" s="3" t="s">
        <v>3</v>
      </c>
      <c r="L34" s="3" t="s">
        <v>4</v>
      </c>
      <c r="M34" s="5">
        <v>0.76923076923076916</v>
      </c>
      <c r="N34" s="5">
        <v>42.5</v>
      </c>
      <c r="O34" s="3" t="s">
        <v>3</v>
      </c>
      <c r="P34" s="3"/>
      <c r="Q34" s="3" t="s">
        <v>5</v>
      </c>
      <c r="R34" s="2" t="s">
        <v>58</v>
      </c>
      <c r="S34" s="2"/>
      <c r="T34" s="3" t="s">
        <v>3</v>
      </c>
      <c r="U34" s="5">
        <v>50</v>
      </c>
      <c r="V34" s="3"/>
      <c r="W34" s="2"/>
      <c r="X34" s="3"/>
      <c r="Y34" s="3" t="s">
        <v>7</v>
      </c>
      <c r="Z34" s="5">
        <v>8.2500000000000004E-8</v>
      </c>
      <c r="AA34" s="3" t="s">
        <v>8</v>
      </c>
      <c r="AB34" s="2" t="s">
        <v>9</v>
      </c>
      <c r="AC34" s="5">
        <v>1.1636363636363637E-14</v>
      </c>
      <c r="AD34" s="3" t="s">
        <v>10</v>
      </c>
      <c r="AE34" s="2" t="s">
        <v>11</v>
      </c>
      <c r="AF34" s="2">
        <v>3</v>
      </c>
      <c r="AG34" s="6">
        <v>1.6999999999999999E-3</v>
      </c>
      <c r="AH34" s="2"/>
      <c r="AI34" s="2"/>
      <c r="AJ34" s="2"/>
      <c r="AK34" s="2"/>
      <c r="AL34" s="5">
        <v>1.08</v>
      </c>
      <c r="AM34" s="3"/>
      <c r="AN34" s="3" t="s">
        <v>12</v>
      </c>
      <c r="AO34" s="2"/>
      <c r="AP34" s="2"/>
      <c r="AQ34" s="5">
        <v>6.2600000000000004E-5</v>
      </c>
      <c r="AR34" s="2">
        <v>10</v>
      </c>
      <c r="AS34" s="3" t="s">
        <v>13</v>
      </c>
      <c r="AT34" s="3" t="s">
        <v>14</v>
      </c>
      <c r="AU34" s="2"/>
      <c r="AV34" s="2"/>
      <c r="AW34" s="2"/>
      <c r="AX34" s="2"/>
      <c r="AY34" s="2" t="s">
        <v>15</v>
      </c>
      <c r="AZ34" s="5">
        <v>6.5</v>
      </c>
      <c r="BA34" s="2"/>
      <c r="BB34" s="3" t="s">
        <v>8</v>
      </c>
      <c r="BC34" s="3">
        <v>1</v>
      </c>
      <c r="BD34" s="2"/>
      <c r="BE34" s="3" t="s">
        <v>16</v>
      </c>
      <c r="BF34" s="6">
        <v>130</v>
      </c>
      <c r="BG34" s="5">
        <v>9.6</v>
      </c>
      <c r="BH34" s="3"/>
      <c r="BI34" s="3" t="s">
        <v>17</v>
      </c>
      <c r="BJ34" s="3">
        <v>1</v>
      </c>
      <c r="BK34" s="5">
        <v>19.100000000000001</v>
      </c>
      <c r="BL34" s="5">
        <v>0.4081632653061224</v>
      </c>
      <c r="BM34" s="3">
        <v>2.5</v>
      </c>
      <c r="BN34" s="3" t="s">
        <v>19</v>
      </c>
      <c r="BO34" s="3" t="s">
        <v>20</v>
      </c>
      <c r="BP34" s="3" t="s">
        <v>3</v>
      </c>
      <c r="BQ34" s="2"/>
      <c r="BR34" s="2" t="s">
        <v>21</v>
      </c>
      <c r="BS34" s="3"/>
      <c r="BT34" s="3"/>
      <c r="BU34" s="3"/>
      <c r="BV34" s="5">
        <v>4.6500000000000004</v>
      </c>
      <c r="BW34" s="5">
        <v>4</v>
      </c>
      <c r="BX34" s="3"/>
      <c r="BY34" s="3"/>
      <c r="BZ34" s="2"/>
      <c r="CA34" s="2"/>
      <c r="CB34" s="3" t="s">
        <v>3</v>
      </c>
      <c r="CC34" s="5">
        <v>17.5</v>
      </c>
      <c r="CD34" s="2"/>
      <c r="CE34" s="3"/>
      <c r="CF34" s="5">
        <v>11.9</v>
      </c>
      <c r="CG34" s="3"/>
      <c r="CH34" s="3" t="s">
        <v>17</v>
      </c>
      <c r="CI34" s="3"/>
      <c r="CJ34" s="3" t="s">
        <v>1</v>
      </c>
      <c r="CK34" s="2"/>
      <c r="CL34" s="3" t="s">
        <v>22</v>
      </c>
      <c r="CM34" s="2"/>
      <c r="CN34" s="3"/>
      <c r="CO34" s="2"/>
      <c r="CP34" s="3">
        <v>5</v>
      </c>
      <c r="CQ34" s="3">
        <v>2</v>
      </c>
      <c r="CR34" s="5">
        <v>5.12</v>
      </c>
      <c r="CS34" s="6">
        <v>56</v>
      </c>
      <c r="CT34" s="2"/>
      <c r="CU34" s="5">
        <v>4.95</v>
      </c>
      <c r="CV34" s="5">
        <v>2.1999999999999999E-2</v>
      </c>
      <c r="CW34" s="5">
        <v>68.5</v>
      </c>
      <c r="CX34" s="2"/>
      <c r="CY34" s="5">
        <v>0.28169014084507044</v>
      </c>
      <c r="CZ34" s="3" t="s">
        <v>22</v>
      </c>
      <c r="DA34" s="5">
        <v>3.6363636363636364E-5</v>
      </c>
      <c r="DB34" s="5">
        <v>600</v>
      </c>
      <c r="DC34" s="2"/>
      <c r="DD34" s="5">
        <v>280</v>
      </c>
      <c r="DE34" s="3" t="s">
        <v>22</v>
      </c>
      <c r="DF34" s="2"/>
      <c r="DG34" s="3" t="s">
        <v>3</v>
      </c>
      <c r="DH34" s="2"/>
      <c r="DI34" s="3" t="s">
        <v>23</v>
      </c>
      <c r="DJ34" s="3"/>
      <c r="DK34" s="2"/>
      <c r="DL34" s="3" t="s">
        <v>8</v>
      </c>
      <c r="DM34" s="3" t="s">
        <v>5</v>
      </c>
      <c r="DN34" s="3" t="s">
        <v>3</v>
      </c>
      <c r="DO34" s="2"/>
      <c r="DP34" s="3" t="s">
        <v>3</v>
      </c>
      <c r="DQ34" s="5">
        <v>3.52</v>
      </c>
      <c r="DR34" s="2" t="s">
        <v>9</v>
      </c>
      <c r="DS34" s="2" t="s">
        <v>18</v>
      </c>
      <c r="DT34" s="2"/>
      <c r="DU34" s="2" t="s">
        <v>24</v>
      </c>
      <c r="DV34" s="3" t="s">
        <v>3</v>
      </c>
      <c r="DW34" s="5">
        <v>50</v>
      </c>
      <c r="DX34" s="3"/>
      <c r="DY34" s="3" t="s">
        <v>8</v>
      </c>
      <c r="DZ34" s="2"/>
      <c r="EA34" s="2"/>
      <c r="EB34" s="5">
        <v>3</v>
      </c>
      <c r="EC34" s="3"/>
      <c r="ED34" s="2"/>
      <c r="EE34" s="2"/>
      <c r="EF34" s="3" t="s">
        <v>1</v>
      </c>
      <c r="EG34" s="3"/>
      <c r="EH34" s="2"/>
      <c r="EI34" s="2"/>
      <c r="EJ34" s="3" t="s">
        <v>26</v>
      </c>
      <c r="EK34" s="5">
        <v>6.8499999999999993E-3</v>
      </c>
      <c r="EL34" s="3" t="s">
        <v>1</v>
      </c>
      <c r="EM34" s="3" t="s">
        <v>3</v>
      </c>
      <c r="EN34" s="3" t="s">
        <v>27</v>
      </c>
      <c r="EO34" s="3"/>
      <c r="EP34" s="3" t="s">
        <v>8</v>
      </c>
      <c r="EQ34" s="3" t="s">
        <v>17</v>
      </c>
      <c r="ER34" s="2"/>
      <c r="ES34" s="2"/>
      <c r="ET34" s="7"/>
      <c r="EU34" s="3"/>
      <c r="EV34" s="3" t="s">
        <v>28</v>
      </c>
      <c r="EW34" s="7"/>
      <c r="EX34" s="9">
        <v>5.3</v>
      </c>
      <c r="EY34" s="3"/>
      <c r="EZ34" s="3"/>
      <c r="FA34" s="9">
        <v>0.72727272727272729</v>
      </c>
      <c r="FB34" s="9">
        <v>1.21E-9</v>
      </c>
      <c r="FC34" s="2"/>
      <c r="FD34" s="7"/>
      <c r="FE34" s="2" t="s">
        <v>15</v>
      </c>
      <c r="FF34" s="3" t="s">
        <v>28</v>
      </c>
      <c r="FG34" s="3" t="s">
        <v>1</v>
      </c>
      <c r="FH34" s="9">
        <v>8.6</v>
      </c>
      <c r="FI34" s="3" t="s">
        <v>5</v>
      </c>
      <c r="FJ34" s="9">
        <v>4.7</v>
      </c>
      <c r="FK34" s="3" t="s">
        <v>1</v>
      </c>
      <c r="FL34" s="3" t="s">
        <v>1</v>
      </c>
      <c r="FM34" s="3" t="s">
        <v>23</v>
      </c>
      <c r="FN34" s="7"/>
      <c r="FO34" s="9">
        <v>1.433E-8</v>
      </c>
      <c r="FP34" s="3">
        <v>2</v>
      </c>
      <c r="FQ34" s="3" t="s">
        <v>15</v>
      </c>
      <c r="FR34" s="6">
        <v>8.9999999999999998E-4</v>
      </c>
      <c r="FS34" s="9">
        <v>25.9</v>
      </c>
      <c r="FT34" s="3" t="s">
        <v>1</v>
      </c>
      <c r="FU34" s="3" t="s">
        <v>5</v>
      </c>
      <c r="FV34" s="3"/>
      <c r="FW34" s="6">
        <v>55</v>
      </c>
      <c r="FX34" s="10">
        <v>1.2500000000000001E-2</v>
      </c>
      <c r="FY34" s="2"/>
      <c r="FZ34" s="3" t="s">
        <v>22</v>
      </c>
      <c r="GA34" s="3" t="s">
        <v>17</v>
      </c>
      <c r="GB34" s="3" t="s">
        <v>17</v>
      </c>
      <c r="GC34" s="3"/>
      <c r="GD34" s="3" t="s">
        <v>17</v>
      </c>
      <c r="GE34" s="3"/>
      <c r="GF34" s="3" t="s">
        <v>30</v>
      </c>
      <c r="GG34" s="3"/>
      <c r="GH34" s="7"/>
      <c r="GI34" s="2"/>
      <c r="GJ34" s="5">
        <v>3.2499999999999999E-4</v>
      </c>
      <c r="GK34" s="3"/>
      <c r="GL34" s="2"/>
      <c r="GM34" s="2">
        <v>3</v>
      </c>
      <c r="GN34" s="3" t="s">
        <v>31</v>
      </c>
      <c r="GO34" s="3" t="s">
        <v>8</v>
      </c>
      <c r="GP34" s="3"/>
      <c r="GQ34" s="3" t="s">
        <v>20</v>
      </c>
      <c r="GR34" s="3" t="s">
        <v>32</v>
      </c>
      <c r="GS34" s="9">
        <v>0.60606060606060608</v>
      </c>
      <c r="GT34" s="9">
        <v>33</v>
      </c>
      <c r="GU34" s="7"/>
      <c r="GV34" s="3" t="s">
        <v>33</v>
      </c>
      <c r="GW34" s="7"/>
      <c r="GX34" s="2" t="s">
        <v>34</v>
      </c>
      <c r="GY34" s="2" t="s">
        <v>9</v>
      </c>
      <c r="GZ34" s="9">
        <v>4.9000000000000004</v>
      </c>
      <c r="HA34" s="9">
        <v>3.94</v>
      </c>
      <c r="HB34" s="7"/>
      <c r="HC34" s="3"/>
      <c r="HD34" s="3" t="s">
        <v>3</v>
      </c>
      <c r="HE34" s="7"/>
      <c r="HF34" s="9">
        <v>19.5</v>
      </c>
      <c r="HG34" s="3"/>
      <c r="HH34" s="2"/>
      <c r="HI34" s="3" t="s">
        <v>15</v>
      </c>
      <c r="HJ34" s="3"/>
      <c r="HK34" s="3" t="s">
        <v>3</v>
      </c>
      <c r="HL34" s="3"/>
      <c r="HM34" s="7"/>
      <c r="HN34" s="9">
        <v>4.3</v>
      </c>
      <c r="HO34" s="3" t="s">
        <v>3</v>
      </c>
      <c r="HP34" s="3" t="s">
        <v>35</v>
      </c>
      <c r="HQ34" s="3" t="s">
        <v>23</v>
      </c>
      <c r="HR34" s="7"/>
      <c r="HS34" s="3" t="s">
        <v>3</v>
      </c>
      <c r="HT34" s="3" t="s">
        <v>5</v>
      </c>
      <c r="HU34" s="9">
        <v>0.3436426116838488</v>
      </c>
      <c r="HV34" s="3">
        <v>1</v>
      </c>
      <c r="HW34" s="9">
        <v>2.1499999999999997E-6</v>
      </c>
      <c r="HX34" s="3" t="s">
        <v>3</v>
      </c>
      <c r="HY34" s="3"/>
      <c r="HZ34" s="3" t="s">
        <v>30</v>
      </c>
      <c r="IA34" s="3">
        <v>3.35</v>
      </c>
      <c r="IB34" s="2"/>
      <c r="IC34" s="3" t="s">
        <v>18</v>
      </c>
      <c r="ID34" s="3"/>
      <c r="IE34" s="3" t="s">
        <v>55</v>
      </c>
      <c r="IF34" s="7"/>
      <c r="IG34" s="7"/>
      <c r="IH34" s="7"/>
    </row>
    <row r="35" spans="1:242" x14ac:dyDescent="0.25">
      <c r="A35" s="1" t="s">
        <v>71</v>
      </c>
      <c r="B35" s="6">
        <v>19.3</v>
      </c>
      <c r="C35" s="3"/>
      <c r="D35" s="2"/>
      <c r="E35" s="3" t="s">
        <v>1</v>
      </c>
      <c r="F35" s="3" t="s">
        <v>2</v>
      </c>
      <c r="G35" s="3"/>
      <c r="H35" s="3"/>
      <c r="I35" s="3"/>
      <c r="J35" s="5">
        <v>7.4500000000000006E-13</v>
      </c>
      <c r="K35" s="3" t="s">
        <v>3</v>
      </c>
      <c r="L35" s="3" t="s">
        <v>4</v>
      </c>
      <c r="M35" s="5">
        <v>0.78431372549019618</v>
      </c>
      <c r="N35" s="5">
        <v>40</v>
      </c>
      <c r="O35" s="3" t="s">
        <v>3</v>
      </c>
      <c r="P35" s="3"/>
      <c r="Q35" s="3" t="s">
        <v>5</v>
      </c>
      <c r="R35" s="2" t="s">
        <v>58</v>
      </c>
      <c r="S35" s="2"/>
      <c r="T35" s="3" t="s">
        <v>3</v>
      </c>
      <c r="U35" s="5">
        <v>51.5</v>
      </c>
      <c r="V35" s="3"/>
      <c r="W35" s="2"/>
      <c r="X35" s="3"/>
      <c r="Y35" s="3" t="s">
        <v>7</v>
      </c>
      <c r="Z35" s="5">
        <v>8.4999999999999994E-8</v>
      </c>
      <c r="AA35" s="3" t="s">
        <v>8</v>
      </c>
      <c r="AB35" s="2" t="s">
        <v>9</v>
      </c>
      <c r="AC35" s="5">
        <v>1.1272727272727272E-14</v>
      </c>
      <c r="AD35" s="3" t="s">
        <v>10</v>
      </c>
      <c r="AE35" s="2" t="s">
        <v>11</v>
      </c>
      <c r="AF35" s="2">
        <v>3.1</v>
      </c>
      <c r="AG35" s="6">
        <v>1.65E-3</v>
      </c>
      <c r="AH35" s="2"/>
      <c r="AI35" s="2"/>
      <c r="AJ35" s="2"/>
      <c r="AK35" s="2"/>
      <c r="AL35" s="5">
        <v>1.0900000000000001</v>
      </c>
      <c r="AM35" s="3"/>
      <c r="AN35" s="3" t="s">
        <v>12</v>
      </c>
      <c r="AO35" s="2"/>
      <c r="AP35" s="2"/>
      <c r="AQ35" s="5">
        <v>6.7379999999999995E-5</v>
      </c>
      <c r="AR35" s="2">
        <v>13</v>
      </c>
      <c r="AS35" s="3" t="s">
        <v>13</v>
      </c>
      <c r="AT35" s="3" t="s">
        <v>14</v>
      </c>
      <c r="AU35" s="2"/>
      <c r="AV35" s="2"/>
      <c r="AW35" s="2"/>
      <c r="AX35" s="2"/>
      <c r="AY35" s="2" t="s">
        <v>15</v>
      </c>
      <c r="AZ35" s="5">
        <v>6.65</v>
      </c>
      <c r="BA35" s="2"/>
      <c r="BB35" s="3" t="s">
        <v>8</v>
      </c>
      <c r="BC35" s="3">
        <v>1</v>
      </c>
      <c r="BD35" s="2"/>
      <c r="BE35" s="3" t="s">
        <v>16</v>
      </c>
      <c r="BF35" s="6">
        <v>140</v>
      </c>
      <c r="BG35" s="5">
        <v>10.15</v>
      </c>
      <c r="BH35" s="3"/>
      <c r="BI35" s="3" t="s">
        <v>17</v>
      </c>
      <c r="BJ35" s="3">
        <v>1</v>
      </c>
      <c r="BK35" s="5">
        <v>18.75</v>
      </c>
      <c r="BL35" s="5">
        <v>0.4081632653061224</v>
      </c>
      <c r="BM35" s="3">
        <v>2.5</v>
      </c>
      <c r="BN35" s="3" t="s">
        <v>19</v>
      </c>
      <c r="BO35" s="3" t="s">
        <v>20</v>
      </c>
      <c r="BP35" s="3" t="s">
        <v>3</v>
      </c>
      <c r="BQ35" s="2"/>
      <c r="BR35" s="2" t="s">
        <v>21</v>
      </c>
      <c r="BS35" s="3"/>
      <c r="BT35" s="3"/>
      <c r="BU35" s="3"/>
      <c r="BV35" s="5">
        <v>4.7</v>
      </c>
      <c r="BW35" s="5">
        <v>5</v>
      </c>
      <c r="BX35" s="3"/>
      <c r="BY35" s="3"/>
      <c r="BZ35" s="2"/>
      <c r="CA35" s="2"/>
      <c r="CB35" s="3" t="s">
        <v>3</v>
      </c>
      <c r="CC35" s="5">
        <v>16.5</v>
      </c>
      <c r="CD35" s="2"/>
      <c r="CE35" s="3"/>
      <c r="CF35" s="5">
        <v>12</v>
      </c>
      <c r="CG35" s="3"/>
      <c r="CH35" s="3" t="s">
        <v>17</v>
      </c>
      <c r="CI35" s="3"/>
      <c r="CJ35" s="3" t="s">
        <v>1</v>
      </c>
      <c r="CK35" s="2"/>
      <c r="CL35" s="3" t="s">
        <v>22</v>
      </c>
      <c r="CM35" s="2"/>
      <c r="CN35" s="3"/>
      <c r="CO35" s="2"/>
      <c r="CP35" s="3">
        <v>5</v>
      </c>
      <c r="CQ35" s="3">
        <v>2</v>
      </c>
      <c r="CR35" s="5">
        <v>5.21</v>
      </c>
      <c r="CS35" s="6">
        <v>50.5</v>
      </c>
      <c r="CT35" s="2"/>
      <c r="CU35" s="5">
        <v>5</v>
      </c>
      <c r="CV35" s="5">
        <v>2.1000000000000001E-2</v>
      </c>
      <c r="CW35" s="5">
        <v>72.5</v>
      </c>
      <c r="CX35" s="2"/>
      <c r="CY35" s="5">
        <v>0.2857142857142857</v>
      </c>
      <c r="CZ35" s="3" t="s">
        <v>22</v>
      </c>
      <c r="DA35" s="5">
        <v>3.7735849056603776E-5</v>
      </c>
      <c r="DB35" s="5">
        <v>610</v>
      </c>
      <c r="DC35" s="2"/>
      <c r="DD35" s="5">
        <v>325</v>
      </c>
      <c r="DE35" s="3" t="s">
        <v>22</v>
      </c>
      <c r="DF35" s="4"/>
      <c r="DG35" s="3" t="s">
        <v>3</v>
      </c>
      <c r="DH35" s="2"/>
      <c r="DI35" s="3" t="s">
        <v>23</v>
      </c>
      <c r="DJ35" s="3"/>
      <c r="DK35" s="2"/>
      <c r="DL35" s="3" t="s">
        <v>8</v>
      </c>
      <c r="DM35" s="3" t="s">
        <v>5</v>
      </c>
      <c r="DN35" s="3" t="s">
        <v>3</v>
      </c>
      <c r="DO35" s="2"/>
      <c r="DP35" s="3" t="s">
        <v>3</v>
      </c>
      <c r="DQ35" s="5">
        <v>3.6</v>
      </c>
      <c r="DR35" s="2" t="s">
        <v>9</v>
      </c>
      <c r="DS35" s="2" t="s">
        <v>18</v>
      </c>
      <c r="DT35" s="2"/>
      <c r="DU35" s="2" t="s">
        <v>24</v>
      </c>
      <c r="DV35" s="3" t="s">
        <v>3</v>
      </c>
      <c r="DW35" s="5">
        <v>51.5</v>
      </c>
      <c r="DX35" s="3"/>
      <c r="DY35" s="3" t="s">
        <v>8</v>
      </c>
      <c r="DZ35" s="2"/>
      <c r="EA35" s="2"/>
      <c r="EB35" s="5">
        <v>3.1</v>
      </c>
      <c r="EC35" s="3"/>
      <c r="ED35" s="2"/>
      <c r="EE35" s="2"/>
      <c r="EF35" s="3" t="s">
        <v>1</v>
      </c>
      <c r="EG35" s="3"/>
      <c r="EH35" s="2"/>
      <c r="EI35" s="2"/>
      <c r="EJ35" s="3" t="s">
        <v>26</v>
      </c>
      <c r="EK35" s="5">
        <v>6.7999999999999996E-3</v>
      </c>
      <c r="EL35" s="3" t="s">
        <v>1</v>
      </c>
      <c r="EM35" s="3" t="s">
        <v>3</v>
      </c>
      <c r="EN35" s="3" t="s">
        <v>27</v>
      </c>
      <c r="EO35" s="3"/>
      <c r="EP35" s="3" t="s">
        <v>8</v>
      </c>
      <c r="EQ35" s="3" t="s">
        <v>17</v>
      </c>
      <c r="ER35" s="2"/>
      <c r="ES35" s="2"/>
      <c r="ET35" s="7"/>
      <c r="EU35" s="3"/>
      <c r="EV35" s="3" t="s">
        <v>28</v>
      </c>
      <c r="EW35" s="7"/>
      <c r="EX35" s="9">
        <v>5.45</v>
      </c>
      <c r="EY35" s="3"/>
      <c r="EZ35" s="3"/>
      <c r="FA35" s="9">
        <v>0.7407407407407407</v>
      </c>
      <c r="FB35" s="9">
        <v>1.2199999999999999E-9</v>
      </c>
      <c r="FC35" s="2"/>
      <c r="FD35" s="7"/>
      <c r="FE35" s="2" t="s">
        <v>15</v>
      </c>
      <c r="FF35" s="3" t="s">
        <v>28</v>
      </c>
      <c r="FG35" s="3" t="s">
        <v>1</v>
      </c>
      <c r="FH35" s="9">
        <v>9.1999999999999993</v>
      </c>
      <c r="FI35" s="3" t="s">
        <v>5</v>
      </c>
      <c r="FJ35" s="9">
        <v>4.8</v>
      </c>
      <c r="FK35" s="3" t="s">
        <v>1</v>
      </c>
      <c r="FL35" s="3" t="s">
        <v>1</v>
      </c>
      <c r="FM35" s="3" t="s">
        <v>23</v>
      </c>
      <c r="FN35" s="7"/>
      <c r="FO35" s="9">
        <v>1.4510000000000001E-8</v>
      </c>
      <c r="FP35" s="3">
        <v>2</v>
      </c>
      <c r="FQ35" s="3" t="s">
        <v>15</v>
      </c>
      <c r="FR35" s="6">
        <v>9.7499999999999996E-4</v>
      </c>
      <c r="FS35" s="9">
        <v>26.1</v>
      </c>
      <c r="FT35" s="3" t="s">
        <v>1</v>
      </c>
      <c r="FU35" s="3" t="s">
        <v>5</v>
      </c>
      <c r="FV35" s="3"/>
      <c r="FW35" s="6">
        <v>52.5</v>
      </c>
      <c r="FX35" s="10">
        <v>1.2E-2</v>
      </c>
      <c r="FY35" s="2"/>
      <c r="FZ35" s="3" t="s">
        <v>22</v>
      </c>
      <c r="GA35" s="3" t="s">
        <v>17</v>
      </c>
      <c r="GB35" s="3" t="s">
        <v>17</v>
      </c>
      <c r="GC35" s="3"/>
      <c r="GD35" s="3" t="s">
        <v>17</v>
      </c>
      <c r="GE35" s="3"/>
      <c r="GF35" s="3" t="s">
        <v>30</v>
      </c>
      <c r="GG35" s="3"/>
      <c r="GH35" s="7"/>
      <c r="GI35" s="2"/>
      <c r="GJ35" s="5">
        <v>3.1500000000000001E-4</v>
      </c>
      <c r="GK35" s="3"/>
      <c r="GL35" s="2"/>
      <c r="GM35" s="2">
        <v>3.1</v>
      </c>
      <c r="GN35" s="3" t="s">
        <v>31</v>
      </c>
      <c r="GO35" s="3" t="s">
        <v>8</v>
      </c>
      <c r="GP35" s="3"/>
      <c r="GQ35" s="3" t="s">
        <v>20</v>
      </c>
      <c r="GR35" s="3" t="s">
        <v>32</v>
      </c>
      <c r="GS35" s="9">
        <v>0.60240963855421692</v>
      </c>
      <c r="GT35" s="9">
        <v>34</v>
      </c>
      <c r="GU35" s="7"/>
      <c r="GV35" s="3" t="s">
        <v>33</v>
      </c>
      <c r="GW35" s="7"/>
      <c r="GX35" s="2" t="s">
        <v>34</v>
      </c>
      <c r="GY35" s="2" t="s">
        <v>9</v>
      </c>
      <c r="GZ35" s="9">
        <v>5.0999999999999996</v>
      </c>
      <c r="HA35" s="9">
        <v>3.89</v>
      </c>
      <c r="HB35" s="7"/>
      <c r="HC35" s="3"/>
      <c r="HD35" s="3" t="s">
        <v>3</v>
      </c>
      <c r="HE35" s="7"/>
      <c r="HF35" s="9">
        <v>19.5</v>
      </c>
      <c r="HG35" s="3"/>
      <c r="HH35" s="2"/>
      <c r="HI35" s="3" t="s">
        <v>15</v>
      </c>
      <c r="HJ35" s="3"/>
      <c r="HK35" s="3" t="s">
        <v>3</v>
      </c>
      <c r="HL35" s="3"/>
      <c r="HM35" s="7"/>
      <c r="HN35" s="9">
        <v>4.3499999999999996</v>
      </c>
      <c r="HO35" s="3" t="s">
        <v>3</v>
      </c>
      <c r="HP35" s="3" t="s">
        <v>35</v>
      </c>
      <c r="HQ35" s="3" t="s">
        <v>23</v>
      </c>
      <c r="HR35" s="7"/>
      <c r="HS35" s="3" t="s">
        <v>3</v>
      </c>
      <c r="HT35" s="3" t="s">
        <v>5</v>
      </c>
      <c r="HU35" s="9">
        <v>0.34602076124567471</v>
      </c>
      <c r="HV35" s="3">
        <v>1</v>
      </c>
      <c r="HW35" s="9">
        <v>2.3499999999999999E-6</v>
      </c>
      <c r="HX35" s="3" t="s">
        <v>3</v>
      </c>
      <c r="HY35" s="3"/>
      <c r="HZ35" s="3" t="s">
        <v>30</v>
      </c>
      <c r="IA35" s="3">
        <v>3.35</v>
      </c>
      <c r="IB35" s="2"/>
      <c r="IC35" s="3" t="s">
        <v>18</v>
      </c>
      <c r="ID35" s="3"/>
      <c r="IE35" s="3" t="s">
        <v>55</v>
      </c>
      <c r="IF35" s="7"/>
      <c r="IG35" s="7"/>
      <c r="IH35" s="7"/>
    </row>
    <row r="36" spans="1:242" x14ac:dyDescent="0.25">
      <c r="A36" s="1" t="s">
        <v>72</v>
      </c>
      <c r="B36" s="6">
        <v>19.45</v>
      </c>
      <c r="C36" s="3"/>
      <c r="D36" s="2"/>
      <c r="E36" s="3" t="s">
        <v>1</v>
      </c>
      <c r="F36" s="3" t="s">
        <v>2</v>
      </c>
      <c r="G36" s="3"/>
      <c r="H36" s="3"/>
      <c r="I36" s="3"/>
      <c r="J36" s="5">
        <v>1.1E-12</v>
      </c>
      <c r="K36" s="3" t="s">
        <v>3</v>
      </c>
      <c r="L36" s="3" t="s">
        <v>4</v>
      </c>
      <c r="M36" s="5">
        <v>0.78431372549019618</v>
      </c>
      <c r="N36" s="5">
        <v>42.5</v>
      </c>
      <c r="O36" s="3" t="s">
        <v>3</v>
      </c>
      <c r="P36" s="3"/>
      <c r="Q36" s="3" t="s">
        <v>5</v>
      </c>
      <c r="R36" s="2" t="s">
        <v>58</v>
      </c>
      <c r="S36" s="2"/>
      <c r="T36" s="3" t="s">
        <v>3</v>
      </c>
      <c r="U36" s="5">
        <v>50.75</v>
      </c>
      <c r="V36" s="3"/>
      <c r="W36" s="2"/>
      <c r="X36" s="3"/>
      <c r="Y36" s="3" t="s">
        <v>7</v>
      </c>
      <c r="Z36" s="5">
        <v>9.5000000000000004E-8</v>
      </c>
      <c r="AA36" s="3" t="s">
        <v>8</v>
      </c>
      <c r="AB36" s="2" t="s">
        <v>9</v>
      </c>
      <c r="AC36" s="5">
        <v>1.1090909090909092E-14</v>
      </c>
      <c r="AD36" s="3" t="s">
        <v>10</v>
      </c>
      <c r="AE36" s="2" t="s">
        <v>11</v>
      </c>
      <c r="AF36" s="2">
        <v>3.2</v>
      </c>
      <c r="AG36" s="6">
        <v>1.6000000000000001E-3</v>
      </c>
      <c r="AH36" s="2"/>
      <c r="AI36" s="2"/>
      <c r="AJ36" s="2"/>
      <c r="AK36" s="2"/>
      <c r="AL36" s="5">
        <v>1.08</v>
      </c>
      <c r="AM36" s="3"/>
      <c r="AN36" s="3" t="s">
        <v>12</v>
      </c>
      <c r="AO36" s="2"/>
      <c r="AP36" s="2"/>
      <c r="AQ36" s="5">
        <v>6.8449999999999997E-5</v>
      </c>
      <c r="AR36" s="2">
        <v>16</v>
      </c>
      <c r="AS36" s="3" t="s">
        <v>13</v>
      </c>
      <c r="AT36" s="3" t="s">
        <v>14</v>
      </c>
      <c r="AU36" s="2"/>
      <c r="AV36" s="2"/>
      <c r="AW36" s="2"/>
      <c r="AX36" s="2"/>
      <c r="AY36" s="2" t="s">
        <v>15</v>
      </c>
      <c r="AZ36" s="5">
        <v>6.92</v>
      </c>
      <c r="BA36" s="2"/>
      <c r="BB36" s="3" t="s">
        <v>8</v>
      </c>
      <c r="BC36" s="3">
        <v>1</v>
      </c>
      <c r="BD36" s="2"/>
      <c r="BE36" s="3" t="s">
        <v>16</v>
      </c>
      <c r="BF36" s="6">
        <v>150</v>
      </c>
      <c r="BG36" s="5">
        <v>10</v>
      </c>
      <c r="BH36" s="3"/>
      <c r="BI36" s="3" t="s">
        <v>17</v>
      </c>
      <c r="BJ36" s="3">
        <v>1</v>
      </c>
      <c r="BK36" s="5">
        <v>18.5</v>
      </c>
      <c r="BL36" s="5">
        <v>0.37037037037037035</v>
      </c>
      <c r="BM36" s="3">
        <v>2.5</v>
      </c>
      <c r="BN36" s="3" t="s">
        <v>19</v>
      </c>
      <c r="BO36" s="3" t="s">
        <v>20</v>
      </c>
      <c r="BP36" s="3" t="s">
        <v>3</v>
      </c>
      <c r="BQ36" s="2"/>
      <c r="BR36" s="2" t="s">
        <v>21</v>
      </c>
      <c r="BS36" s="3"/>
      <c r="BT36" s="3"/>
      <c r="BU36" s="3"/>
      <c r="BV36" s="5">
        <v>5</v>
      </c>
      <c r="BW36" s="5">
        <v>4.75</v>
      </c>
      <c r="BX36" s="3"/>
      <c r="BY36" s="3"/>
      <c r="BZ36" s="2"/>
      <c r="CA36" s="2"/>
      <c r="CB36" s="3" t="s">
        <v>3</v>
      </c>
      <c r="CC36" s="5">
        <v>15</v>
      </c>
      <c r="CD36" s="2"/>
      <c r="CE36" s="3"/>
      <c r="CF36" s="5">
        <v>11.5</v>
      </c>
      <c r="CG36" s="3"/>
      <c r="CH36" s="3" t="s">
        <v>17</v>
      </c>
      <c r="CI36" s="3"/>
      <c r="CJ36" s="3" t="s">
        <v>1</v>
      </c>
      <c r="CK36" s="2"/>
      <c r="CL36" s="3" t="s">
        <v>22</v>
      </c>
      <c r="CM36" s="2"/>
      <c r="CN36" s="3"/>
      <c r="CO36" s="2"/>
      <c r="CP36" s="3">
        <v>5</v>
      </c>
      <c r="CQ36" s="3">
        <v>2</v>
      </c>
      <c r="CR36" s="5">
        <v>5.25</v>
      </c>
      <c r="CS36" s="6">
        <v>48</v>
      </c>
      <c r="CT36" s="2"/>
      <c r="CU36" s="5">
        <v>5.2</v>
      </c>
      <c r="CV36" s="5">
        <v>2.1499999999999998E-2</v>
      </c>
      <c r="CW36" s="5">
        <v>66.5</v>
      </c>
      <c r="CX36" s="2"/>
      <c r="CY36" s="5">
        <v>0.27777777777777779</v>
      </c>
      <c r="CZ36" s="3" t="s">
        <v>22</v>
      </c>
      <c r="DA36" s="5">
        <v>3.6363636363636364E-5</v>
      </c>
      <c r="DB36" s="5">
        <v>650</v>
      </c>
      <c r="DC36" s="2"/>
      <c r="DD36" s="5">
        <v>315</v>
      </c>
      <c r="DE36" s="3" t="s">
        <v>22</v>
      </c>
      <c r="DF36" s="4"/>
      <c r="DG36" s="3" t="s">
        <v>3</v>
      </c>
      <c r="DH36" s="2"/>
      <c r="DI36" s="3" t="s">
        <v>23</v>
      </c>
      <c r="DJ36" s="3"/>
      <c r="DK36" s="2"/>
      <c r="DL36" s="3" t="s">
        <v>8</v>
      </c>
      <c r="DM36" s="3" t="s">
        <v>5</v>
      </c>
      <c r="DN36" s="3" t="s">
        <v>3</v>
      </c>
      <c r="DO36" s="2"/>
      <c r="DP36" s="3" t="s">
        <v>3</v>
      </c>
      <c r="DQ36" s="5">
        <v>3.75</v>
      </c>
      <c r="DR36" s="2" t="s">
        <v>9</v>
      </c>
      <c r="DS36" s="2" t="s">
        <v>18</v>
      </c>
      <c r="DT36" s="2"/>
      <c r="DU36" s="2" t="s">
        <v>24</v>
      </c>
      <c r="DV36" s="3" t="s">
        <v>3</v>
      </c>
      <c r="DW36" s="5">
        <v>50.75</v>
      </c>
      <c r="DX36" s="3"/>
      <c r="DY36" s="3" t="s">
        <v>8</v>
      </c>
      <c r="DZ36" s="2"/>
      <c r="EA36" s="2"/>
      <c r="EB36" s="5">
        <v>3.2</v>
      </c>
      <c r="EC36" s="3"/>
      <c r="ED36" s="2"/>
      <c r="EE36" s="2"/>
      <c r="EF36" s="3" t="s">
        <v>1</v>
      </c>
      <c r="EG36" s="3"/>
      <c r="EH36" s="2"/>
      <c r="EI36" s="2"/>
      <c r="EJ36" s="3" t="s">
        <v>26</v>
      </c>
      <c r="EK36" s="5">
        <v>7.0999999999999995E-3</v>
      </c>
      <c r="EL36" s="3" t="s">
        <v>1</v>
      </c>
      <c r="EM36" s="3" t="s">
        <v>3</v>
      </c>
      <c r="EN36" s="3" t="s">
        <v>27</v>
      </c>
      <c r="EO36" s="3"/>
      <c r="EP36" s="3" t="s">
        <v>8</v>
      </c>
      <c r="EQ36" s="3" t="s">
        <v>17</v>
      </c>
      <c r="ER36" s="2"/>
      <c r="ES36" s="2"/>
      <c r="ET36" s="7"/>
      <c r="EU36" s="3"/>
      <c r="EV36" s="3" t="s">
        <v>28</v>
      </c>
      <c r="EW36" s="7"/>
      <c r="EX36" s="9">
        <v>5.5</v>
      </c>
      <c r="EY36" s="3"/>
      <c r="EZ36" s="3"/>
      <c r="FA36" s="9">
        <v>0.72727272727272729</v>
      </c>
      <c r="FB36" s="9">
        <v>1.2300000000000001E-9</v>
      </c>
      <c r="FC36" s="2"/>
      <c r="FD36" s="7"/>
      <c r="FE36" s="2" t="s">
        <v>15</v>
      </c>
      <c r="FF36" s="3" t="s">
        <v>28</v>
      </c>
      <c r="FG36" s="3" t="s">
        <v>1</v>
      </c>
      <c r="FH36" s="9">
        <v>9</v>
      </c>
      <c r="FI36" s="3" t="s">
        <v>5</v>
      </c>
      <c r="FJ36" s="9">
        <v>5</v>
      </c>
      <c r="FK36" s="3" t="s">
        <v>1</v>
      </c>
      <c r="FL36" s="3" t="s">
        <v>1</v>
      </c>
      <c r="FM36" s="3" t="s">
        <v>23</v>
      </c>
      <c r="FN36" s="7"/>
      <c r="FO36" s="9">
        <v>1.4489999999999999E-8</v>
      </c>
      <c r="FP36" s="3">
        <v>2</v>
      </c>
      <c r="FQ36" s="3" t="s">
        <v>15</v>
      </c>
      <c r="FR36" s="6">
        <v>1E-3</v>
      </c>
      <c r="FS36" s="9">
        <v>26.15</v>
      </c>
      <c r="FT36" s="3" t="s">
        <v>1</v>
      </c>
      <c r="FU36" s="3" t="s">
        <v>5</v>
      </c>
      <c r="FV36" s="3"/>
      <c r="FW36" s="6">
        <v>50</v>
      </c>
      <c r="FX36" s="10">
        <v>1.2E-2</v>
      </c>
      <c r="FY36" s="2"/>
      <c r="FZ36" s="3" t="s">
        <v>22</v>
      </c>
      <c r="GA36" s="3" t="s">
        <v>17</v>
      </c>
      <c r="GB36" s="3" t="s">
        <v>17</v>
      </c>
      <c r="GC36" s="3"/>
      <c r="GD36" s="3" t="s">
        <v>17</v>
      </c>
      <c r="GE36" s="3"/>
      <c r="GF36" s="3" t="s">
        <v>30</v>
      </c>
      <c r="GG36" s="3"/>
      <c r="GH36" s="7"/>
      <c r="GI36" s="2"/>
      <c r="GJ36" s="5">
        <v>3.2499999999999999E-4</v>
      </c>
      <c r="GK36" s="3"/>
      <c r="GL36" s="2"/>
      <c r="GM36" s="2">
        <v>3.2</v>
      </c>
      <c r="GN36" s="3" t="s">
        <v>31</v>
      </c>
      <c r="GO36" s="3" t="s">
        <v>8</v>
      </c>
      <c r="GP36" s="3"/>
      <c r="GQ36" s="3" t="s">
        <v>20</v>
      </c>
      <c r="GR36" s="3" t="s">
        <v>32</v>
      </c>
      <c r="GS36" s="9">
        <v>0.57971014492753625</v>
      </c>
      <c r="GT36" s="9">
        <v>35.5</v>
      </c>
      <c r="GU36" s="7"/>
      <c r="GV36" s="3" t="s">
        <v>33</v>
      </c>
      <c r="GW36" s="7"/>
      <c r="GX36" s="2" t="s">
        <v>34</v>
      </c>
      <c r="GY36" s="2" t="s">
        <v>9</v>
      </c>
      <c r="GZ36" s="9">
        <v>5.25</v>
      </c>
      <c r="HA36" s="9">
        <v>3.93</v>
      </c>
      <c r="HB36" s="7"/>
      <c r="HC36" s="3"/>
      <c r="HD36" s="3" t="s">
        <v>3</v>
      </c>
      <c r="HE36" s="7"/>
      <c r="HF36" s="9">
        <v>19.600000000000001</v>
      </c>
      <c r="HG36" s="3"/>
      <c r="HH36" s="2"/>
      <c r="HI36" s="3" t="s">
        <v>15</v>
      </c>
      <c r="HJ36" s="3"/>
      <c r="HK36" s="3" t="s">
        <v>3</v>
      </c>
      <c r="HL36" s="3"/>
      <c r="HM36" s="7"/>
      <c r="HN36" s="9">
        <v>4.4000000000000004</v>
      </c>
      <c r="HO36" s="3" t="s">
        <v>3</v>
      </c>
      <c r="HP36" s="3" t="s">
        <v>35</v>
      </c>
      <c r="HQ36" s="3" t="s">
        <v>23</v>
      </c>
      <c r="HR36" s="7"/>
      <c r="HS36" s="3" t="s">
        <v>3</v>
      </c>
      <c r="HT36" s="3" t="s">
        <v>5</v>
      </c>
      <c r="HU36" s="9">
        <v>0.33333333333333331</v>
      </c>
      <c r="HV36" s="3">
        <v>1</v>
      </c>
      <c r="HW36" s="9">
        <v>2.4500000000000003E-6</v>
      </c>
      <c r="HX36" s="3" t="s">
        <v>3</v>
      </c>
      <c r="HY36" s="3"/>
      <c r="HZ36" s="3" t="s">
        <v>30</v>
      </c>
      <c r="IA36" s="3">
        <v>3.35</v>
      </c>
      <c r="IB36" s="2"/>
      <c r="IC36" s="3" t="s">
        <v>18</v>
      </c>
      <c r="ID36" s="3"/>
      <c r="IE36" s="3" t="s">
        <v>55</v>
      </c>
      <c r="IF36" s="7"/>
      <c r="IG36" s="7"/>
      <c r="IH36" s="7"/>
    </row>
    <row r="37" spans="1:242" x14ac:dyDescent="0.25">
      <c r="A37" s="1" t="s">
        <v>73</v>
      </c>
      <c r="B37" s="6">
        <v>19.5</v>
      </c>
      <c r="C37" s="3"/>
      <c r="D37" s="2"/>
      <c r="E37" s="3" t="s">
        <v>1</v>
      </c>
      <c r="F37" s="3" t="s">
        <v>2</v>
      </c>
      <c r="G37" s="3"/>
      <c r="H37" s="3"/>
      <c r="I37" s="3"/>
      <c r="J37" s="5">
        <v>9E-13</v>
      </c>
      <c r="K37" s="3" t="s">
        <v>3</v>
      </c>
      <c r="L37" s="3" t="s">
        <v>4</v>
      </c>
      <c r="M37" s="5">
        <v>0.8</v>
      </c>
      <c r="N37" s="5">
        <v>44</v>
      </c>
      <c r="O37" s="3" t="s">
        <v>3</v>
      </c>
      <c r="P37" s="3"/>
      <c r="Q37" s="3" t="s">
        <v>5</v>
      </c>
      <c r="R37" s="2" t="s">
        <v>58</v>
      </c>
      <c r="S37" s="2"/>
      <c r="T37" s="3" t="s">
        <v>3</v>
      </c>
      <c r="U37" s="5">
        <v>52</v>
      </c>
      <c r="V37" s="3"/>
      <c r="W37" s="2"/>
      <c r="X37" s="3"/>
      <c r="Y37" s="3" t="s">
        <v>7</v>
      </c>
      <c r="Z37" s="5">
        <v>8.9000000000000003E-8</v>
      </c>
      <c r="AA37" s="3" t="s">
        <v>8</v>
      </c>
      <c r="AB37" s="2" t="s">
        <v>9</v>
      </c>
      <c r="AC37" s="5">
        <v>1.0181818181818182E-14</v>
      </c>
      <c r="AD37" s="3" t="s">
        <v>10</v>
      </c>
      <c r="AE37" s="2" t="s">
        <v>11</v>
      </c>
      <c r="AF37" s="2">
        <v>3.25</v>
      </c>
      <c r="AG37" s="6">
        <v>1.65E-3</v>
      </c>
      <c r="AH37" s="2"/>
      <c r="AI37" s="2"/>
      <c r="AJ37" s="2"/>
      <c r="AK37" s="2"/>
      <c r="AL37" s="5">
        <v>1.08</v>
      </c>
      <c r="AM37" s="3"/>
      <c r="AN37" s="3" t="s">
        <v>12</v>
      </c>
      <c r="AO37" s="2"/>
      <c r="AP37" s="2"/>
      <c r="AQ37" s="5">
        <v>6.7949999999999998E-5</v>
      </c>
      <c r="AR37" s="2">
        <v>90</v>
      </c>
      <c r="AS37" s="3" t="s">
        <v>13</v>
      </c>
      <c r="AT37" s="3" t="s">
        <v>14</v>
      </c>
      <c r="AU37" s="2"/>
      <c r="AV37" s="2"/>
      <c r="AW37" s="2"/>
      <c r="AX37" s="2"/>
      <c r="AY37" s="2" t="s">
        <v>15</v>
      </c>
      <c r="AZ37" s="5">
        <v>7.3</v>
      </c>
      <c r="BA37" s="2"/>
      <c r="BB37" s="3" t="s">
        <v>8</v>
      </c>
      <c r="BC37" s="3">
        <v>1</v>
      </c>
      <c r="BD37" s="2"/>
      <c r="BE37" s="3" t="s">
        <v>16</v>
      </c>
      <c r="BF37" s="6">
        <v>160</v>
      </c>
      <c r="BG37" s="5">
        <v>7.4</v>
      </c>
      <c r="BH37" s="3"/>
      <c r="BI37" s="3" t="s">
        <v>17</v>
      </c>
      <c r="BJ37" s="3">
        <v>1</v>
      </c>
      <c r="BK37" s="5">
        <v>18.25</v>
      </c>
      <c r="BL37" s="5">
        <v>0.38461538461538458</v>
      </c>
      <c r="BM37" s="3">
        <v>2.5</v>
      </c>
      <c r="BN37" s="3" t="s">
        <v>19</v>
      </c>
      <c r="BO37" s="3" t="s">
        <v>20</v>
      </c>
      <c r="BP37" s="3" t="s">
        <v>3</v>
      </c>
      <c r="BQ37" s="2"/>
      <c r="BR37" s="2" t="s">
        <v>21</v>
      </c>
      <c r="BS37" s="3"/>
      <c r="BT37" s="3"/>
      <c r="BU37" s="3"/>
      <c r="BV37" s="5">
        <v>5.2</v>
      </c>
      <c r="BW37" s="5">
        <v>4.8499999999999996</v>
      </c>
      <c r="BX37" s="3"/>
      <c r="BY37" s="3"/>
      <c r="BZ37" s="2"/>
      <c r="CA37" s="2"/>
      <c r="CB37" s="3" t="s">
        <v>3</v>
      </c>
      <c r="CC37" s="5">
        <v>19</v>
      </c>
      <c r="CD37" s="2"/>
      <c r="CE37" s="3"/>
      <c r="CF37" s="5">
        <v>11</v>
      </c>
      <c r="CG37" s="3"/>
      <c r="CH37" s="3" t="s">
        <v>17</v>
      </c>
      <c r="CI37" s="3"/>
      <c r="CJ37" s="3" t="s">
        <v>1</v>
      </c>
      <c r="CK37" s="2"/>
      <c r="CL37" s="3" t="s">
        <v>22</v>
      </c>
      <c r="CM37" s="2"/>
      <c r="CN37" s="3"/>
      <c r="CO37" s="2"/>
      <c r="CP37" s="3">
        <v>5</v>
      </c>
      <c r="CQ37" s="3">
        <v>2</v>
      </c>
      <c r="CR37" s="5">
        <v>5.13</v>
      </c>
      <c r="CS37" s="6">
        <v>44</v>
      </c>
      <c r="CT37" s="2"/>
      <c r="CU37" s="5">
        <v>5.25</v>
      </c>
      <c r="CV37" s="5">
        <v>2.1999999999999999E-2</v>
      </c>
      <c r="CW37" s="5">
        <v>72.5</v>
      </c>
      <c r="CX37" s="2"/>
      <c r="CY37" s="5">
        <v>0.27777777777777779</v>
      </c>
      <c r="CZ37" s="3" t="s">
        <v>22</v>
      </c>
      <c r="DA37" s="5">
        <v>3.8461538461538456E-5</v>
      </c>
      <c r="DB37" s="5">
        <v>640</v>
      </c>
      <c r="DC37" s="2"/>
      <c r="DD37" s="5">
        <v>330</v>
      </c>
      <c r="DE37" s="3" t="s">
        <v>22</v>
      </c>
      <c r="DF37" s="4"/>
      <c r="DG37" s="3" t="s">
        <v>3</v>
      </c>
      <c r="DH37" s="2"/>
      <c r="DI37" s="3" t="s">
        <v>23</v>
      </c>
      <c r="DJ37" s="3"/>
      <c r="DK37" s="2"/>
      <c r="DL37" s="3" t="s">
        <v>8</v>
      </c>
      <c r="DM37" s="3" t="s">
        <v>5</v>
      </c>
      <c r="DN37" s="3" t="s">
        <v>3</v>
      </c>
      <c r="DO37" s="2"/>
      <c r="DP37" s="3" t="s">
        <v>3</v>
      </c>
      <c r="DQ37" s="5">
        <v>3.7</v>
      </c>
      <c r="DR37" s="2" t="s">
        <v>9</v>
      </c>
      <c r="DS37" s="2" t="s">
        <v>18</v>
      </c>
      <c r="DT37" s="2"/>
      <c r="DU37" s="2" t="s">
        <v>24</v>
      </c>
      <c r="DV37" s="3" t="s">
        <v>3</v>
      </c>
      <c r="DW37" s="5">
        <v>52</v>
      </c>
      <c r="DX37" s="3"/>
      <c r="DY37" s="3" t="s">
        <v>8</v>
      </c>
      <c r="DZ37" s="2"/>
      <c r="EA37" s="2"/>
      <c r="EB37" s="5">
        <v>3.25</v>
      </c>
      <c r="EC37" s="3"/>
      <c r="ED37" s="2"/>
      <c r="EE37" s="2"/>
      <c r="EF37" s="3" t="s">
        <v>1</v>
      </c>
      <c r="EG37" s="3"/>
      <c r="EH37" s="2"/>
      <c r="EI37" s="2"/>
      <c r="EJ37" s="3" t="s">
        <v>26</v>
      </c>
      <c r="EK37" s="5">
        <v>7.0000000000000001E-3</v>
      </c>
      <c r="EL37" s="3" t="s">
        <v>1</v>
      </c>
      <c r="EM37" s="3" t="s">
        <v>3</v>
      </c>
      <c r="EN37" s="3" t="s">
        <v>27</v>
      </c>
      <c r="EO37" s="3"/>
      <c r="EP37" s="3" t="s">
        <v>8</v>
      </c>
      <c r="EQ37" s="3" t="s">
        <v>17</v>
      </c>
      <c r="ER37" s="2"/>
      <c r="ES37" s="2"/>
      <c r="ET37" s="7"/>
      <c r="EU37" s="3"/>
      <c r="EV37" s="3" t="s">
        <v>28</v>
      </c>
      <c r="EW37" s="7"/>
      <c r="EX37" s="9">
        <v>5.4</v>
      </c>
      <c r="EY37" s="3"/>
      <c r="EZ37" s="3"/>
      <c r="FA37" s="9">
        <v>0.75471698113207553</v>
      </c>
      <c r="FB37" s="9">
        <v>1.25E-9</v>
      </c>
      <c r="FC37" s="2"/>
      <c r="FD37" s="7"/>
      <c r="FE37" s="2" t="s">
        <v>15</v>
      </c>
      <c r="FF37" s="3" t="s">
        <v>28</v>
      </c>
      <c r="FG37" s="3" t="s">
        <v>1</v>
      </c>
      <c r="FH37" s="9">
        <v>9</v>
      </c>
      <c r="FI37" s="3" t="s">
        <v>5</v>
      </c>
      <c r="FJ37" s="9">
        <v>5.05</v>
      </c>
      <c r="FK37" s="3" t="s">
        <v>1</v>
      </c>
      <c r="FL37" s="3" t="s">
        <v>1</v>
      </c>
      <c r="FM37" s="3" t="s">
        <v>23</v>
      </c>
      <c r="FN37" s="7"/>
      <c r="FO37" s="9">
        <v>1.5049999999999999E-8</v>
      </c>
      <c r="FP37" s="3">
        <v>2</v>
      </c>
      <c r="FQ37" s="3" t="s">
        <v>15</v>
      </c>
      <c r="FR37" s="6">
        <v>9.5E-4</v>
      </c>
      <c r="FS37" s="9">
        <v>26.1</v>
      </c>
      <c r="FT37" s="3" t="s">
        <v>1</v>
      </c>
      <c r="FU37" s="3" t="s">
        <v>5</v>
      </c>
      <c r="FV37" s="3"/>
      <c r="FW37" s="6">
        <v>49</v>
      </c>
      <c r="FX37" s="10">
        <v>1.2500000000000001E-2</v>
      </c>
      <c r="FY37" s="2"/>
      <c r="FZ37" s="3" t="s">
        <v>22</v>
      </c>
      <c r="GA37" s="3" t="s">
        <v>17</v>
      </c>
      <c r="GB37" s="3" t="s">
        <v>17</v>
      </c>
      <c r="GC37" s="3"/>
      <c r="GD37" s="3" t="s">
        <v>17</v>
      </c>
      <c r="GE37" s="3"/>
      <c r="GF37" s="3" t="s">
        <v>30</v>
      </c>
      <c r="GG37" s="3"/>
      <c r="GH37" s="7"/>
      <c r="GI37" s="2"/>
      <c r="GJ37" s="5">
        <v>3.3E-4</v>
      </c>
      <c r="GK37" s="3"/>
      <c r="GL37" s="2"/>
      <c r="GM37" s="2">
        <v>3.25</v>
      </c>
      <c r="GN37" s="3" t="s">
        <v>31</v>
      </c>
      <c r="GO37" s="3" t="s">
        <v>8</v>
      </c>
      <c r="GP37" s="3"/>
      <c r="GQ37" s="3" t="s">
        <v>20</v>
      </c>
      <c r="GR37" s="3" t="s">
        <v>32</v>
      </c>
      <c r="GS37" s="9">
        <v>0.61538461538461542</v>
      </c>
      <c r="GT37" s="9">
        <v>37.5</v>
      </c>
      <c r="GU37" s="7"/>
      <c r="GV37" s="3" t="s">
        <v>33</v>
      </c>
      <c r="GW37" s="7"/>
      <c r="GX37" s="2" t="s">
        <v>34</v>
      </c>
      <c r="GY37" s="2" t="s">
        <v>9</v>
      </c>
      <c r="GZ37" s="9">
        <v>5.5</v>
      </c>
      <c r="HA37" s="9">
        <v>4.03</v>
      </c>
      <c r="HB37" s="7"/>
      <c r="HC37" s="3"/>
      <c r="HD37" s="3" t="s">
        <v>3</v>
      </c>
      <c r="HE37" s="7"/>
      <c r="HF37" s="9">
        <v>19.7</v>
      </c>
      <c r="HG37" s="3"/>
      <c r="HH37" s="2"/>
      <c r="HI37" s="3" t="s">
        <v>15</v>
      </c>
      <c r="HJ37" s="3"/>
      <c r="HK37" s="3" t="s">
        <v>3</v>
      </c>
      <c r="HL37" s="3"/>
      <c r="HM37" s="7"/>
      <c r="HN37" s="9">
        <v>4.45</v>
      </c>
      <c r="HO37" s="3" t="s">
        <v>3</v>
      </c>
      <c r="HP37" s="3" t="s">
        <v>35</v>
      </c>
      <c r="HQ37" s="3" t="s">
        <v>23</v>
      </c>
      <c r="HR37" s="7"/>
      <c r="HS37" s="3" t="s">
        <v>3</v>
      </c>
      <c r="HT37" s="3" t="s">
        <v>5</v>
      </c>
      <c r="HU37" s="9">
        <v>0.33222591362126247</v>
      </c>
      <c r="HV37" s="3">
        <v>1</v>
      </c>
      <c r="HW37" s="9">
        <v>2.3999999999999999E-6</v>
      </c>
      <c r="HX37" s="3" t="s">
        <v>3</v>
      </c>
      <c r="HY37" s="3"/>
      <c r="HZ37" s="3" t="s">
        <v>30</v>
      </c>
      <c r="IA37" s="3">
        <v>3.35</v>
      </c>
      <c r="IB37" s="2"/>
      <c r="IC37" s="3" t="s">
        <v>18</v>
      </c>
      <c r="ID37" s="3"/>
      <c r="IE37" s="3" t="s">
        <v>55</v>
      </c>
      <c r="IF37" s="7"/>
      <c r="IG37" s="7"/>
      <c r="IH37" s="7"/>
    </row>
    <row r="38" spans="1:242" x14ac:dyDescent="0.25">
      <c r="A38" s="1" t="s">
        <v>74</v>
      </c>
      <c r="B38" s="6">
        <v>19.600000000000001</v>
      </c>
      <c r="C38" s="3">
        <v>35</v>
      </c>
      <c r="D38" s="2"/>
      <c r="E38" s="3" t="s">
        <v>1</v>
      </c>
      <c r="F38" s="3" t="s">
        <v>2</v>
      </c>
      <c r="G38" s="3"/>
      <c r="H38" s="3"/>
      <c r="I38" s="3"/>
      <c r="J38" s="5">
        <v>9.25E-13</v>
      </c>
      <c r="K38" s="3" t="s">
        <v>3</v>
      </c>
      <c r="L38" s="3" t="s">
        <v>4</v>
      </c>
      <c r="M38" s="5">
        <v>0.78431372549019618</v>
      </c>
      <c r="N38" s="5">
        <v>38</v>
      </c>
      <c r="O38" s="3" t="s">
        <v>3</v>
      </c>
      <c r="P38" s="3"/>
      <c r="Q38" s="3" t="s">
        <v>5</v>
      </c>
      <c r="R38" s="2" t="s">
        <v>58</v>
      </c>
      <c r="S38" s="2"/>
      <c r="T38" s="3" t="s">
        <v>3</v>
      </c>
      <c r="U38" s="5">
        <v>53.75</v>
      </c>
      <c r="V38" s="3"/>
      <c r="W38" s="2"/>
      <c r="X38" s="3"/>
      <c r="Y38" s="3" t="s">
        <v>7</v>
      </c>
      <c r="Z38" s="5">
        <v>9.0999999999999994E-8</v>
      </c>
      <c r="AA38" s="3" t="s">
        <v>8</v>
      </c>
      <c r="AB38" s="2" t="s">
        <v>9</v>
      </c>
      <c r="AC38" s="5">
        <v>9.6545454545454551E-15</v>
      </c>
      <c r="AD38" s="3" t="s">
        <v>10</v>
      </c>
      <c r="AE38" s="2" t="s">
        <v>11</v>
      </c>
      <c r="AF38" s="2">
        <v>3.3</v>
      </c>
      <c r="AG38" s="6">
        <v>1.65E-3</v>
      </c>
      <c r="AH38" s="2"/>
      <c r="AI38" s="2"/>
      <c r="AJ38" s="2">
        <v>20.5</v>
      </c>
      <c r="AK38" s="2"/>
      <c r="AL38" s="5">
        <v>1.0900000000000001</v>
      </c>
      <c r="AM38" s="3"/>
      <c r="AN38" s="3" t="s">
        <v>12</v>
      </c>
      <c r="AO38" s="2"/>
      <c r="AP38" s="2"/>
      <c r="AQ38" s="5">
        <v>6.5549999999999994E-5</v>
      </c>
      <c r="AR38" s="2">
        <v>125</v>
      </c>
      <c r="AS38" s="3" t="s">
        <v>13</v>
      </c>
      <c r="AT38" s="3" t="s">
        <v>14</v>
      </c>
      <c r="AU38" s="2"/>
      <c r="AV38" s="2"/>
      <c r="AW38" s="2"/>
      <c r="AX38" s="2"/>
      <c r="AY38" s="2" t="s">
        <v>15</v>
      </c>
      <c r="AZ38" s="5">
        <v>7</v>
      </c>
      <c r="BA38" s="2"/>
      <c r="BB38" s="3" t="s">
        <v>8</v>
      </c>
      <c r="BC38" s="3">
        <v>1</v>
      </c>
      <c r="BD38" s="2"/>
      <c r="BE38" s="3" t="s">
        <v>16</v>
      </c>
      <c r="BF38" s="6">
        <v>145</v>
      </c>
      <c r="BG38" s="5">
        <v>9.6</v>
      </c>
      <c r="BH38" s="3"/>
      <c r="BI38" s="3" t="s">
        <v>17</v>
      </c>
      <c r="BJ38" s="3">
        <v>1</v>
      </c>
      <c r="BK38" s="5">
        <v>18</v>
      </c>
      <c r="BL38" s="5">
        <v>0.37037037037037035</v>
      </c>
      <c r="BM38" s="3">
        <v>2.5</v>
      </c>
      <c r="BN38" s="3" t="s">
        <v>19</v>
      </c>
      <c r="BO38" s="3" t="s">
        <v>20</v>
      </c>
      <c r="BP38" s="3" t="s">
        <v>3</v>
      </c>
      <c r="BQ38" s="2"/>
      <c r="BR38" s="2" t="s">
        <v>21</v>
      </c>
      <c r="BS38" s="3"/>
      <c r="BT38" s="3"/>
      <c r="BU38" s="3"/>
      <c r="BV38" s="5">
        <v>5.4</v>
      </c>
      <c r="BW38" s="5">
        <v>5.2</v>
      </c>
      <c r="BX38" s="3"/>
      <c r="BY38" s="3"/>
      <c r="BZ38" s="2"/>
      <c r="CA38" s="2"/>
      <c r="CB38" s="3" t="s">
        <v>3</v>
      </c>
      <c r="CC38" s="5">
        <v>20.5</v>
      </c>
      <c r="CD38" s="2"/>
      <c r="CE38" s="3"/>
      <c r="CF38" s="5">
        <v>10.199999999999999</v>
      </c>
      <c r="CG38" s="3"/>
      <c r="CH38" s="3" t="s">
        <v>17</v>
      </c>
      <c r="CI38" s="3"/>
      <c r="CJ38" s="3" t="s">
        <v>1</v>
      </c>
      <c r="CK38" s="2"/>
      <c r="CL38" s="3" t="s">
        <v>22</v>
      </c>
      <c r="CM38" s="2"/>
      <c r="CN38" s="3"/>
      <c r="CO38" s="2"/>
      <c r="CP38" s="3">
        <v>5</v>
      </c>
      <c r="CQ38" s="3">
        <v>2</v>
      </c>
      <c r="CR38" s="5">
        <v>5</v>
      </c>
      <c r="CS38" s="6">
        <v>50</v>
      </c>
      <c r="CT38" s="2"/>
      <c r="CU38" s="5">
        <v>5.0999999999999996</v>
      </c>
      <c r="CV38" s="5">
        <v>2.1499999999999998E-2</v>
      </c>
      <c r="CW38" s="5">
        <v>76</v>
      </c>
      <c r="CX38" s="5">
        <v>0.33670033670033667</v>
      </c>
      <c r="CY38" s="5">
        <v>0.2857142857142857</v>
      </c>
      <c r="CZ38" s="3" t="s">
        <v>22</v>
      </c>
      <c r="DA38" s="5">
        <v>3.7735849056603776E-5</v>
      </c>
      <c r="DB38" s="5">
        <v>660</v>
      </c>
      <c r="DC38" s="2"/>
      <c r="DD38" s="5">
        <v>310</v>
      </c>
      <c r="DE38" s="3" t="s">
        <v>22</v>
      </c>
      <c r="DF38" s="2"/>
      <c r="DG38" s="3" t="s">
        <v>3</v>
      </c>
      <c r="DH38" s="2"/>
      <c r="DI38" s="3" t="s">
        <v>23</v>
      </c>
      <c r="DJ38" s="3"/>
      <c r="DK38" s="5">
        <v>1.1000000000000001</v>
      </c>
      <c r="DL38" s="3" t="s">
        <v>8</v>
      </c>
      <c r="DM38" s="3" t="s">
        <v>5</v>
      </c>
      <c r="DN38" s="3" t="s">
        <v>3</v>
      </c>
      <c r="DO38" s="2">
        <v>1.025E-2</v>
      </c>
      <c r="DP38" s="3" t="s">
        <v>3</v>
      </c>
      <c r="DQ38" s="5">
        <v>3.65</v>
      </c>
      <c r="DR38" s="2" t="s">
        <v>9</v>
      </c>
      <c r="DS38" s="2" t="s">
        <v>18</v>
      </c>
      <c r="DT38" s="2"/>
      <c r="DU38" s="2" t="s">
        <v>24</v>
      </c>
      <c r="DV38" s="3" t="s">
        <v>3</v>
      </c>
      <c r="DW38" s="5">
        <v>53.75</v>
      </c>
      <c r="DX38" s="3"/>
      <c r="DY38" s="3" t="s">
        <v>8</v>
      </c>
      <c r="DZ38" s="2"/>
      <c r="EA38" s="2"/>
      <c r="EB38" s="5">
        <v>3.3</v>
      </c>
      <c r="EC38" s="3"/>
      <c r="ED38" s="2"/>
      <c r="EE38" s="2"/>
      <c r="EF38" s="3" t="s">
        <v>1</v>
      </c>
      <c r="EG38" s="3"/>
      <c r="EH38" s="2"/>
      <c r="EI38" s="2"/>
      <c r="EJ38" s="3" t="s">
        <v>26</v>
      </c>
      <c r="EK38" s="5">
        <v>7.0999999999999995E-3</v>
      </c>
      <c r="EL38" s="3" t="s">
        <v>1</v>
      </c>
      <c r="EM38" s="3" t="s">
        <v>3</v>
      </c>
      <c r="EN38" s="3" t="s">
        <v>27</v>
      </c>
      <c r="EO38" s="3"/>
      <c r="EP38" s="3" t="s">
        <v>8</v>
      </c>
      <c r="EQ38" s="3" t="s">
        <v>17</v>
      </c>
      <c r="ER38" s="2"/>
      <c r="ES38" s="2"/>
      <c r="ET38" s="7"/>
      <c r="EU38" s="3"/>
      <c r="EV38" s="3" t="s">
        <v>28</v>
      </c>
      <c r="EW38" s="7"/>
      <c r="EX38" s="9">
        <v>5.0999999999999996</v>
      </c>
      <c r="EY38" s="3"/>
      <c r="EZ38" s="3"/>
      <c r="FA38" s="9">
        <v>0.76923076923076916</v>
      </c>
      <c r="FB38" s="9">
        <v>1.31E-9</v>
      </c>
      <c r="FC38" s="2"/>
      <c r="FD38" s="7"/>
      <c r="FE38" s="2" t="s">
        <v>15</v>
      </c>
      <c r="FF38" s="3" t="s">
        <v>28</v>
      </c>
      <c r="FG38" s="3" t="s">
        <v>1</v>
      </c>
      <c r="FH38" s="9">
        <v>9.25</v>
      </c>
      <c r="FI38" s="3" t="s">
        <v>5</v>
      </c>
      <c r="FJ38" s="9">
        <v>4.9000000000000004</v>
      </c>
      <c r="FK38" s="3" t="s">
        <v>1</v>
      </c>
      <c r="FL38" s="3" t="s">
        <v>1</v>
      </c>
      <c r="FM38" s="3" t="s">
        <v>23</v>
      </c>
      <c r="FN38" s="7"/>
      <c r="FO38" s="9">
        <v>1.52E-8</v>
      </c>
      <c r="FP38" s="3">
        <v>2</v>
      </c>
      <c r="FQ38" s="3" t="s">
        <v>15</v>
      </c>
      <c r="FR38" s="6">
        <v>1.1000000000000001E-3</v>
      </c>
      <c r="FS38" s="9">
        <v>25.8</v>
      </c>
      <c r="FT38" s="3" t="s">
        <v>1</v>
      </c>
      <c r="FU38" s="3" t="s">
        <v>5</v>
      </c>
      <c r="FV38" s="3"/>
      <c r="FW38" s="6">
        <v>52</v>
      </c>
      <c r="FX38" s="10">
        <v>1.2999999999999999E-2</v>
      </c>
      <c r="FY38" s="2"/>
      <c r="FZ38" s="3" t="s">
        <v>22</v>
      </c>
      <c r="GA38" s="3" t="s">
        <v>17</v>
      </c>
      <c r="GB38" s="3" t="s">
        <v>17</v>
      </c>
      <c r="GC38" s="3"/>
      <c r="GD38" s="3" t="s">
        <v>17</v>
      </c>
      <c r="GE38" s="3"/>
      <c r="GF38" s="3" t="s">
        <v>30</v>
      </c>
      <c r="GG38" s="3"/>
      <c r="GH38" s="7"/>
      <c r="GI38" s="2"/>
      <c r="GJ38" s="5">
        <v>3.5E-4</v>
      </c>
      <c r="GK38" s="3"/>
      <c r="GL38" s="2"/>
      <c r="GM38" s="2">
        <v>3.3</v>
      </c>
      <c r="GN38" s="3" t="s">
        <v>31</v>
      </c>
      <c r="GO38" s="3" t="s">
        <v>8</v>
      </c>
      <c r="GP38" s="3"/>
      <c r="GQ38" s="3" t="s">
        <v>20</v>
      </c>
      <c r="GR38" s="3" t="s">
        <v>32</v>
      </c>
      <c r="GS38" s="9">
        <v>0.60606060606060608</v>
      </c>
      <c r="GT38" s="9">
        <v>37.5</v>
      </c>
      <c r="GU38" s="7"/>
      <c r="GV38" s="3" t="s">
        <v>33</v>
      </c>
      <c r="GW38" s="7"/>
      <c r="GX38" s="2" t="s">
        <v>34</v>
      </c>
      <c r="GY38" s="2" t="s">
        <v>9</v>
      </c>
      <c r="GZ38" s="9">
        <v>5.2</v>
      </c>
      <c r="HA38" s="9">
        <v>3.99</v>
      </c>
      <c r="HB38" s="7">
        <v>3.79</v>
      </c>
      <c r="HC38" s="3"/>
      <c r="HD38" s="3" t="s">
        <v>3</v>
      </c>
      <c r="HE38" s="7"/>
      <c r="HF38" s="9">
        <v>19.75</v>
      </c>
      <c r="HG38" s="3"/>
      <c r="HH38" s="2"/>
      <c r="HI38" s="3" t="s">
        <v>15</v>
      </c>
      <c r="HJ38" s="3"/>
      <c r="HK38" s="3" t="s">
        <v>3</v>
      </c>
      <c r="HL38" s="3"/>
      <c r="HM38" s="7"/>
      <c r="HN38" s="9">
        <v>4.55</v>
      </c>
      <c r="HO38" s="3" t="s">
        <v>3</v>
      </c>
      <c r="HP38" s="3" t="s">
        <v>35</v>
      </c>
      <c r="HQ38" s="3" t="s">
        <v>23</v>
      </c>
      <c r="HR38" s="7"/>
      <c r="HS38" s="3" t="s">
        <v>3</v>
      </c>
      <c r="HT38" s="3" t="s">
        <v>5</v>
      </c>
      <c r="HU38" s="9">
        <v>0.33003300330033003</v>
      </c>
      <c r="HV38" s="3">
        <v>1</v>
      </c>
      <c r="HW38" s="9">
        <v>2.3800000000000001E-6</v>
      </c>
      <c r="HX38" s="3" t="s">
        <v>3</v>
      </c>
      <c r="HY38" s="3"/>
      <c r="HZ38" s="3" t="s">
        <v>30</v>
      </c>
      <c r="IA38" s="3">
        <v>3.35</v>
      </c>
      <c r="IB38" s="2"/>
      <c r="IC38" s="3" t="s">
        <v>18</v>
      </c>
      <c r="ID38" s="3"/>
      <c r="IE38" s="3" t="s">
        <v>55</v>
      </c>
      <c r="IF38" s="7"/>
      <c r="IG38" s="7"/>
      <c r="IH38" s="7"/>
    </row>
    <row r="39" spans="1:242" x14ac:dyDescent="0.25">
      <c r="A39" s="1" t="s">
        <v>75</v>
      </c>
      <c r="B39" s="6">
        <v>19.45</v>
      </c>
      <c r="C39" s="3"/>
      <c r="D39" s="2"/>
      <c r="E39" s="3" t="s">
        <v>1</v>
      </c>
      <c r="F39" s="3" t="s">
        <v>2</v>
      </c>
      <c r="G39" s="3"/>
      <c r="H39" s="3"/>
      <c r="I39" s="3"/>
      <c r="J39" s="5">
        <v>9.4999999999999999E-13</v>
      </c>
      <c r="K39" s="3" t="s">
        <v>3</v>
      </c>
      <c r="L39" s="3" t="s">
        <v>4</v>
      </c>
      <c r="M39" s="5">
        <v>0.79365079365079361</v>
      </c>
      <c r="N39" s="5">
        <v>35</v>
      </c>
      <c r="O39" s="3" t="s">
        <v>3</v>
      </c>
      <c r="P39" s="3"/>
      <c r="Q39" s="3" t="s">
        <v>5</v>
      </c>
      <c r="R39" s="2" t="s">
        <v>58</v>
      </c>
      <c r="S39" s="2"/>
      <c r="T39" s="3" t="s">
        <v>3</v>
      </c>
      <c r="U39" s="5">
        <v>55.25</v>
      </c>
      <c r="V39" s="3"/>
      <c r="W39" s="2"/>
      <c r="X39" s="3"/>
      <c r="Y39" s="3" t="s">
        <v>7</v>
      </c>
      <c r="Z39" s="5">
        <v>9.5000000000000004E-8</v>
      </c>
      <c r="AA39" s="3" t="s">
        <v>8</v>
      </c>
      <c r="AB39" s="2" t="s">
        <v>9</v>
      </c>
      <c r="AC39" s="5">
        <v>9.6363636363636356E-15</v>
      </c>
      <c r="AD39" s="3" t="s">
        <v>10</v>
      </c>
      <c r="AE39" s="2" t="s">
        <v>11</v>
      </c>
      <c r="AF39" s="2">
        <v>3.2</v>
      </c>
      <c r="AG39" s="6">
        <v>1.6999999999999999E-3</v>
      </c>
      <c r="AH39" s="2"/>
      <c r="AI39" s="2"/>
      <c r="AJ39" s="2"/>
      <c r="AK39" s="2"/>
      <c r="AL39" s="5">
        <v>1.08</v>
      </c>
      <c r="AM39" s="3"/>
      <c r="AN39" s="3" t="s">
        <v>12</v>
      </c>
      <c r="AO39" s="2"/>
      <c r="AP39" s="2"/>
      <c r="AQ39" s="5">
        <v>6.6849999999999999E-5</v>
      </c>
      <c r="AR39" s="2">
        <v>140</v>
      </c>
      <c r="AS39" s="3" t="s">
        <v>13</v>
      </c>
      <c r="AT39" s="3" t="s">
        <v>14</v>
      </c>
      <c r="AU39" s="2"/>
      <c r="AV39" s="2"/>
      <c r="AW39" s="2"/>
      <c r="AX39" s="2"/>
      <c r="AY39" s="2" t="s">
        <v>15</v>
      </c>
      <c r="AZ39" s="5">
        <v>7.25</v>
      </c>
      <c r="BA39" s="2"/>
      <c r="BB39" s="3" t="s">
        <v>8</v>
      </c>
      <c r="BC39" s="3">
        <v>1</v>
      </c>
      <c r="BD39" s="2"/>
      <c r="BE39" s="3" t="s">
        <v>16</v>
      </c>
      <c r="BF39" s="6">
        <v>140</v>
      </c>
      <c r="BG39" s="5">
        <v>9.4</v>
      </c>
      <c r="BH39" s="3"/>
      <c r="BI39" s="3" t="s">
        <v>17</v>
      </c>
      <c r="BJ39" s="3">
        <v>1</v>
      </c>
      <c r="BK39" s="5">
        <v>17.75</v>
      </c>
      <c r="BL39" s="5">
        <v>0.35714285714285715</v>
      </c>
      <c r="BM39" s="3">
        <v>2.5</v>
      </c>
      <c r="BN39" s="3" t="s">
        <v>19</v>
      </c>
      <c r="BO39" s="3" t="s">
        <v>20</v>
      </c>
      <c r="BP39" s="3" t="s">
        <v>3</v>
      </c>
      <c r="BQ39" s="2"/>
      <c r="BR39" s="2" t="s">
        <v>21</v>
      </c>
      <c r="BS39" s="3"/>
      <c r="BT39" s="3"/>
      <c r="BU39" s="3"/>
      <c r="BV39" s="5">
        <v>5.6</v>
      </c>
      <c r="BW39" s="5">
        <v>4.8499999999999996</v>
      </c>
      <c r="BX39" s="3"/>
      <c r="BY39" s="3"/>
      <c r="BZ39" s="2"/>
      <c r="CA39" s="2"/>
      <c r="CB39" s="3" t="s">
        <v>3</v>
      </c>
      <c r="CC39" s="5">
        <v>17</v>
      </c>
      <c r="CD39" s="2"/>
      <c r="CE39" s="3"/>
      <c r="CF39" s="5">
        <v>10</v>
      </c>
      <c r="CG39" s="3"/>
      <c r="CH39" s="3" t="s">
        <v>17</v>
      </c>
      <c r="CI39" s="3"/>
      <c r="CJ39" s="3" t="s">
        <v>1</v>
      </c>
      <c r="CK39" s="2"/>
      <c r="CL39" s="3" t="s">
        <v>22</v>
      </c>
      <c r="CM39" s="2"/>
      <c r="CN39" s="3"/>
      <c r="CO39" s="2"/>
      <c r="CP39" s="3">
        <v>5</v>
      </c>
      <c r="CQ39" s="3">
        <v>2</v>
      </c>
      <c r="CR39" s="5">
        <v>6.44</v>
      </c>
      <c r="CS39" s="6">
        <v>51</v>
      </c>
      <c r="CT39" s="5">
        <v>0.17499999999999999</v>
      </c>
      <c r="CU39" s="5">
        <v>4.7</v>
      </c>
      <c r="CV39" s="5">
        <v>2.1000000000000001E-2</v>
      </c>
      <c r="CW39" s="5">
        <v>72</v>
      </c>
      <c r="CX39" s="2"/>
      <c r="CY39" s="5">
        <v>0.29239766081871343</v>
      </c>
      <c r="CZ39" s="3" t="s">
        <v>22</v>
      </c>
      <c r="DA39" s="5">
        <v>3.6363636363636364E-5</v>
      </c>
      <c r="DB39" s="5">
        <v>680</v>
      </c>
      <c r="DC39" s="2"/>
      <c r="DD39" s="5">
        <v>327</v>
      </c>
      <c r="DE39" s="3" t="s">
        <v>22</v>
      </c>
      <c r="DF39" s="2"/>
      <c r="DG39" s="3" t="s">
        <v>3</v>
      </c>
      <c r="DH39" s="2"/>
      <c r="DI39" s="3" t="s">
        <v>23</v>
      </c>
      <c r="DJ39" s="3"/>
      <c r="DK39" s="2"/>
      <c r="DL39" s="3" t="s">
        <v>8</v>
      </c>
      <c r="DM39" s="3" t="s">
        <v>5</v>
      </c>
      <c r="DN39" s="3" t="s">
        <v>3</v>
      </c>
      <c r="DO39" s="2"/>
      <c r="DP39" s="3" t="s">
        <v>3</v>
      </c>
      <c r="DQ39" s="5">
        <v>3.62</v>
      </c>
      <c r="DR39" s="2" t="s">
        <v>9</v>
      </c>
      <c r="DS39" s="2" t="s">
        <v>18</v>
      </c>
      <c r="DT39" s="2"/>
      <c r="DU39" s="2" t="s">
        <v>24</v>
      </c>
      <c r="DV39" s="3" t="s">
        <v>3</v>
      </c>
      <c r="DW39" s="5">
        <v>55.25</v>
      </c>
      <c r="DX39" s="3"/>
      <c r="DY39" s="3" t="s">
        <v>8</v>
      </c>
      <c r="DZ39" s="2"/>
      <c r="EA39" s="2"/>
      <c r="EB39" s="5">
        <v>3.2</v>
      </c>
      <c r="EC39" s="3"/>
      <c r="ED39" s="2"/>
      <c r="EE39" s="2"/>
      <c r="EF39" s="3" t="s">
        <v>1</v>
      </c>
      <c r="EG39" s="3"/>
      <c r="EH39" s="2"/>
      <c r="EI39" s="2"/>
      <c r="EJ39" s="3" t="s">
        <v>26</v>
      </c>
      <c r="EK39" s="5">
        <v>7.1500000000000001E-3</v>
      </c>
      <c r="EL39" s="3" t="s">
        <v>1</v>
      </c>
      <c r="EM39" s="3" t="s">
        <v>3</v>
      </c>
      <c r="EN39" s="3" t="s">
        <v>27</v>
      </c>
      <c r="EO39" s="3"/>
      <c r="EP39" s="3" t="s">
        <v>8</v>
      </c>
      <c r="EQ39" s="3" t="s">
        <v>17</v>
      </c>
      <c r="ER39" s="2"/>
      <c r="ES39" s="2"/>
      <c r="ET39" s="7"/>
      <c r="EU39" s="3"/>
      <c r="EV39" s="3" t="s">
        <v>28</v>
      </c>
      <c r="EW39" s="7"/>
      <c r="EX39" s="9">
        <v>5</v>
      </c>
      <c r="EY39" s="3"/>
      <c r="EZ39" s="3"/>
      <c r="FA39" s="9">
        <v>0.7407407407407407</v>
      </c>
      <c r="FB39" s="9">
        <v>1.3300000000000002E-9</v>
      </c>
      <c r="FC39" s="2"/>
      <c r="FD39" s="7"/>
      <c r="FE39" s="2" t="s">
        <v>15</v>
      </c>
      <c r="FF39" s="3" t="s">
        <v>28</v>
      </c>
      <c r="FG39" s="3" t="s">
        <v>1</v>
      </c>
      <c r="FH39" s="9">
        <v>9</v>
      </c>
      <c r="FI39" s="3" t="s">
        <v>5</v>
      </c>
      <c r="FJ39" s="9">
        <v>4.55</v>
      </c>
      <c r="FK39" s="3" t="s">
        <v>1</v>
      </c>
      <c r="FL39" s="3" t="s">
        <v>1</v>
      </c>
      <c r="FM39" s="3" t="s">
        <v>23</v>
      </c>
      <c r="FN39" s="7"/>
      <c r="FO39" s="9">
        <v>1.63E-8</v>
      </c>
      <c r="FP39" s="7"/>
      <c r="FQ39" s="3" t="s">
        <v>15</v>
      </c>
      <c r="FR39" s="6">
        <v>1.2999999999999999E-3</v>
      </c>
      <c r="FS39" s="9">
        <v>26</v>
      </c>
      <c r="FT39" s="3" t="s">
        <v>1</v>
      </c>
      <c r="FU39" s="3" t="s">
        <v>5</v>
      </c>
      <c r="FV39" s="3"/>
      <c r="FW39" s="6">
        <v>53.5</v>
      </c>
      <c r="FX39" s="10">
        <v>1.2E-2</v>
      </c>
      <c r="FY39" s="2"/>
      <c r="FZ39" s="3" t="s">
        <v>22</v>
      </c>
      <c r="GA39" s="3" t="s">
        <v>17</v>
      </c>
      <c r="GB39" s="3" t="s">
        <v>17</v>
      </c>
      <c r="GC39" s="3"/>
      <c r="GD39" s="3" t="s">
        <v>17</v>
      </c>
      <c r="GE39" s="3"/>
      <c r="GF39" s="3" t="s">
        <v>30</v>
      </c>
      <c r="GG39" s="3"/>
      <c r="GH39" s="7"/>
      <c r="GI39" s="2"/>
      <c r="GJ39" s="5">
        <v>3.6499999999999998E-4</v>
      </c>
      <c r="GK39" s="3"/>
      <c r="GL39" s="2"/>
      <c r="GM39" s="2">
        <v>3.2</v>
      </c>
      <c r="GN39" s="3" t="s">
        <v>31</v>
      </c>
      <c r="GO39" s="3" t="s">
        <v>8</v>
      </c>
      <c r="GP39" s="3"/>
      <c r="GQ39" s="3" t="s">
        <v>20</v>
      </c>
      <c r="GR39" s="3" t="s">
        <v>32</v>
      </c>
      <c r="GS39" s="9">
        <v>0.63694267515923564</v>
      </c>
      <c r="GT39" s="9">
        <v>36.5</v>
      </c>
      <c r="GU39" s="7"/>
      <c r="GV39" s="3" t="s">
        <v>33</v>
      </c>
      <c r="GW39" s="7"/>
      <c r="GX39" s="2" t="s">
        <v>34</v>
      </c>
      <c r="GY39" s="2" t="s">
        <v>9</v>
      </c>
      <c r="GZ39" s="9">
        <v>5.25</v>
      </c>
      <c r="HA39" s="9">
        <v>3.98</v>
      </c>
      <c r="HB39" s="7"/>
      <c r="HC39" s="3"/>
      <c r="HD39" s="3" t="s">
        <v>3</v>
      </c>
      <c r="HE39" s="7"/>
      <c r="HF39" s="9">
        <v>20</v>
      </c>
      <c r="HG39" s="3"/>
      <c r="HH39" s="2"/>
      <c r="HI39" s="3" t="s">
        <v>15</v>
      </c>
      <c r="HJ39" s="3"/>
      <c r="HK39" s="3" t="s">
        <v>3</v>
      </c>
      <c r="HL39" s="3"/>
      <c r="HM39" s="7"/>
      <c r="HN39" s="9">
        <v>4.6500000000000004</v>
      </c>
      <c r="HO39" s="3" t="s">
        <v>3</v>
      </c>
      <c r="HP39" s="3" t="s">
        <v>35</v>
      </c>
      <c r="HQ39" s="3" t="s">
        <v>23</v>
      </c>
      <c r="HR39" s="7"/>
      <c r="HS39" s="3" t="s">
        <v>3</v>
      </c>
      <c r="HT39" s="3" t="s">
        <v>5</v>
      </c>
      <c r="HU39" s="9">
        <v>0.33557046979865773</v>
      </c>
      <c r="HV39" s="3">
        <v>1</v>
      </c>
      <c r="HW39" s="9">
        <v>2.3E-6</v>
      </c>
      <c r="HX39" s="3" t="s">
        <v>3</v>
      </c>
      <c r="HY39" s="3"/>
      <c r="HZ39" s="3" t="s">
        <v>30</v>
      </c>
      <c r="IA39" s="3">
        <v>3.35</v>
      </c>
      <c r="IB39" s="2"/>
      <c r="IC39" s="3" t="s">
        <v>18</v>
      </c>
      <c r="ID39" s="3"/>
      <c r="IE39" s="3" t="s">
        <v>55</v>
      </c>
      <c r="IF39" s="7"/>
      <c r="IG39" s="7"/>
      <c r="IH39" s="7"/>
    </row>
    <row r="40" spans="1:242" x14ac:dyDescent="0.25">
      <c r="A40" s="1" t="s">
        <v>76</v>
      </c>
      <c r="B40" s="6">
        <v>19</v>
      </c>
      <c r="C40" s="3"/>
      <c r="D40" s="2"/>
      <c r="E40" s="3" t="s">
        <v>1</v>
      </c>
      <c r="F40" s="3" t="s">
        <v>2</v>
      </c>
      <c r="G40" s="3"/>
      <c r="H40" s="3"/>
      <c r="I40" s="3"/>
      <c r="J40" s="5">
        <v>9.3499999999999995E-13</v>
      </c>
      <c r="K40" s="3" t="s">
        <v>3</v>
      </c>
      <c r="L40" s="3" t="s">
        <v>4</v>
      </c>
      <c r="M40" s="5">
        <v>0.76923076923076916</v>
      </c>
      <c r="N40" s="5">
        <v>27.5</v>
      </c>
      <c r="O40" s="3" t="s">
        <v>3</v>
      </c>
      <c r="P40" s="3"/>
      <c r="Q40" s="3" t="s">
        <v>5</v>
      </c>
      <c r="R40" s="2" t="s">
        <v>58</v>
      </c>
      <c r="S40" s="2"/>
      <c r="T40" s="3" t="s">
        <v>3</v>
      </c>
      <c r="U40" s="5">
        <v>55.75</v>
      </c>
      <c r="V40" s="3"/>
      <c r="W40" s="2"/>
      <c r="X40" s="3"/>
      <c r="Y40" s="3" t="s">
        <v>7</v>
      </c>
      <c r="Z40" s="5">
        <v>9.4500000000000006E-8</v>
      </c>
      <c r="AA40" s="3" t="s">
        <v>8</v>
      </c>
      <c r="AB40" s="2" t="s">
        <v>9</v>
      </c>
      <c r="AC40" s="5">
        <v>1E-14</v>
      </c>
      <c r="AD40" s="3" t="s">
        <v>10</v>
      </c>
      <c r="AE40" s="2" t="s">
        <v>11</v>
      </c>
      <c r="AF40" s="2">
        <v>3.2</v>
      </c>
      <c r="AG40" s="6">
        <v>1.8E-3</v>
      </c>
      <c r="AH40" s="2"/>
      <c r="AI40" s="2"/>
      <c r="AJ40" s="2"/>
      <c r="AK40" s="2"/>
      <c r="AL40" s="5">
        <v>1.08</v>
      </c>
      <c r="AM40" s="3"/>
      <c r="AN40" s="3" t="s">
        <v>12</v>
      </c>
      <c r="AO40" s="2"/>
      <c r="AP40" s="2"/>
      <c r="AQ40" s="5">
        <v>6.4349999999999992E-5</v>
      </c>
      <c r="AR40" s="2">
        <v>1200</v>
      </c>
      <c r="AS40" s="3" t="s">
        <v>13</v>
      </c>
      <c r="AT40" s="3" t="s">
        <v>14</v>
      </c>
      <c r="AU40" s="2"/>
      <c r="AV40" s="2"/>
      <c r="AW40" s="2"/>
      <c r="AX40" s="2"/>
      <c r="AY40" s="2" t="s">
        <v>15</v>
      </c>
      <c r="AZ40" s="5">
        <v>7.3</v>
      </c>
      <c r="BA40" s="2"/>
      <c r="BB40" s="3" t="s">
        <v>8</v>
      </c>
      <c r="BC40" s="3">
        <v>1</v>
      </c>
      <c r="BD40" s="2"/>
      <c r="BE40" s="3" t="s">
        <v>16</v>
      </c>
      <c r="BF40" s="6">
        <v>138</v>
      </c>
      <c r="BG40" s="5">
        <v>8.5</v>
      </c>
      <c r="BH40" s="3"/>
      <c r="BI40" s="3" t="s">
        <v>17</v>
      </c>
      <c r="BJ40" s="3">
        <v>1</v>
      </c>
      <c r="BK40" s="5">
        <v>17.38</v>
      </c>
      <c r="BL40" s="5">
        <v>0.35714285714285715</v>
      </c>
      <c r="BM40" s="3">
        <v>2.5</v>
      </c>
      <c r="BN40" s="3" t="s">
        <v>19</v>
      </c>
      <c r="BO40" s="3" t="s">
        <v>20</v>
      </c>
      <c r="BP40" s="3" t="s">
        <v>3</v>
      </c>
      <c r="BQ40" s="2"/>
      <c r="BR40" s="2" t="s">
        <v>21</v>
      </c>
      <c r="BS40" s="3"/>
      <c r="BT40" s="3"/>
      <c r="BU40" s="3"/>
      <c r="BV40" s="5">
        <v>5.8</v>
      </c>
      <c r="BW40" s="5">
        <v>4</v>
      </c>
      <c r="BX40" s="3"/>
      <c r="BY40" s="3"/>
      <c r="BZ40" s="2"/>
      <c r="CA40" s="2"/>
      <c r="CB40" s="3" t="s">
        <v>3</v>
      </c>
      <c r="CC40" s="5">
        <v>7.5</v>
      </c>
      <c r="CD40" s="2"/>
      <c r="CE40" s="3"/>
      <c r="CF40" s="5">
        <v>12.8</v>
      </c>
      <c r="CG40" s="3"/>
      <c r="CH40" s="3" t="s">
        <v>17</v>
      </c>
      <c r="CI40" s="3"/>
      <c r="CJ40" s="3" t="s">
        <v>1</v>
      </c>
      <c r="CK40" s="2"/>
      <c r="CL40" s="3" t="s">
        <v>22</v>
      </c>
      <c r="CM40" s="2"/>
      <c r="CN40" s="3"/>
      <c r="CO40" s="2"/>
      <c r="CP40" s="3">
        <v>5</v>
      </c>
      <c r="CQ40" s="3">
        <v>2</v>
      </c>
      <c r="CR40" s="5">
        <v>6.21</v>
      </c>
      <c r="CS40" s="6">
        <v>55</v>
      </c>
      <c r="CT40" s="5">
        <v>0.16750000000000001</v>
      </c>
      <c r="CU40" s="5">
        <v>4.5999999999999996</v>
      </c>
      <c r="CV40" s="5">
        <v>2.1499999999999998E-2</v>
      </c>
      <c r="CW40" s="5">
        <v>78</v>
      </c>
      <c r="CX40" s="2"/>
      <c r="CY40" s="5">
        <v>0.28985507246376813</v>
      </c>
      <c r="CZ40" s="3" t="s">
        <v>22</v>
      </c>
      <c r="DA40" s="5">
        <v>3.5714285714285717E-5</v>
      </c>
      <c r="DB40" s="5">
        <v>690</v>
      </c>
      <c r="DC40" s="2"/>
      <c r="DD40" s="5">
        <v>335</v>
      </c>
      <c r="DE40" s="3" t="s">
        <v>22</v>
      </c>
      <c r="DF40" s="2"/>
      <c r="DG40" s="3" t="s">
        <v>3</v>
      </c>
      <c r="DH40" s="2"/>
      <c r="DI40" s="3" t="s">
        <v>23</v>
      </c>
      <c r="DJ40" s="3"/>
      <c r="DK40" s="2"/>
      <c r="DL40" s="3" t="s">
        <v>8</v>
      </c>
      <c r="DM40" s="3" t="s">
        <v>5</v>
      </c>
      <c r="DN40" s="3" t="s">
        <v>3</v>
      </c>
      <c r="DO40" s="2"/>
      <c r="DP40" s="3" t="s">
        <v>3</v>
      </c>
      <c r="DQ40" s="5">
        <v>3.6</v>
      </c>
      <c r="DR40" s="2" t="s">
        <v>9</v>
      </c>
      <c r="DS40" s="2" t="s">
        <v>18</v>
      </c>
      <c r="DT40" s="2"/>
      <c r="DU40" s="2" t="s">
        <v>24</v>
      </c>
      <c r="DV40" s="3" t="s">
        <v>3</v>
      </c>
      <c r="DW40" s="5">
        <v>55.75</v>
      </c>
      <c r="DX40" s="3"/>
      <c r="DY40" s="3" t="s">
        <v>8</v>
      </c>
      <c r="DZ40" s="2"/>
      <c r="EA40" s="2"/>
      <c r="EB40" s="5">
        <v>3.2</v>
      </c>
      <c r="EC40" s="3"/>
      <c r="ED40" s="2"/>
      <c r="EE40" s="2"/>
      <c r="EF40" s="3" t="s">
        <v>1</v>
      </c>
      <c r="EG40" s="3"/>
      <c r="EH40" s="2"/>
      <c r="EI40" s="2"/>
      <c r="EJ40" s="3" t="s">
        <v>26</v>
      </c>
      <c r="EK40" s="5">
        <v>7.4999999999999997E-3</v>
      </c>
      <c r="EL40" s="3" t="s">
        <v>1</v>
      </c>
      <c r="EM40" s="3" t="s">
        <v>3</v>
      </c>
      <c r="EN40" s="3" t="s">
        <v>27</v>
      </c>
      <c r="EO40" s="3"/>
      <c r="EP40" s="3" t="s">
        <v>8</v>
      </c>
      <c r="EQ40" s="3" t="s">
        <v>17</v>
      </c>
      <c r="ER40" s="2"/>
      <c r="ES40" s="2"/>
      <c r="ET40" s="7"/>
      <c r="EU40" s="3"/>
      <c r="EV40" s="3" t="s">
        <v>28</v>
      </c>
      <c r="EW40" s="7"/>
      <c r="EX40" s="9">
        <v>4.5</v>
      </c>
      <c r="EY40" s="3"/>
      <c r="EZ40" s="3"/>
      <c r="FA40" s="9">
        <v>0.72727272727272729</v>
      </c>
      <c r="FB40" s="9">
        <v>1.3600000000000001E-9</v>
      </c>
      <c r="FC40" s="2"/>
      <c r="FD40" s="7"/>
      <c r="FE40" s="2" t="s">
        <v>15</v>
      </c>
      <c r="FF40" s="3" t="s">
        <v>28</v>
      </c>
      <c r="FG40" s="3" t="s">
        <v>1</v>
      </c>
      <c r="FH40" s="9">
        <v>8.75</v>
      </c>
      <c r="FI40" s="3" t="s">
        <v>5</v>
      </c>
      <c r="FJ40" s="9">
        <v>4.45</v>
      </c>
      <c r="FK40" s="3" t="s">
        <v>1</v>
      </c>
      <c r="FL40" s="3" t="s">
        <v>1</v>
      </c>
      <c r="FM40" s="3" t="s">
        <v>23</v>
      </c>
      <c r="FN40" s="7"/>
      <c r="FO40" s="9">
        <v>1.7899999999999998E-8</v>
      </c>
      <c r="FP40" s="7"/>
      <c r="FQ40" s="3" t="s">
        <v>15</v>
      </c>
      <c r="FR40" s="6">
        <v>1.2999999999999999E-3</v>
      </c>
      <c r="FS40" s="9">
        <v>26.2</v>
      </c>
      <c r="FT40" s="3" t="s">
        <v>1</v>
      </c>
      <c r="FU40" s="3" t="s">
        <v>5</v>
      </c>
      <c r="FV40" s="3"/>
      <c r="FW40" s="6">
        <v>60</v>
      </c>
      <c r="FX40" s="10">
        <v>1.0999999999999999E-2</v>
      </c>
      <c r="FY40" s="2"/>
      <c r="FZ40" s="3" t="s">
        <v>22</v>
      </c>
      <c r="GA40" s="3" t="s">
        <v>17</v>
      </c>
      <c r="GB40" s="3" t="s">
        <v>17</v>
      </c>
      <c r="GC40" s="3"/>
      <c r="GD40" s="3" t="s">
        <v>17</v>
      </c>
      <c r="GE40" s="3"/>
      <c r="GF40" s="3" t="s">
        <v>30</v>
      </c>
      <c r="GG40" s="3"/>
      <c r="GH40" s="7"/>
      <c r="GI40" s="2"/>
      <c r="GJ40" s="5">
        <v>4.0000000000000002E-4</v>
      </c>
      <c r="GK40" s="3"/>
      <c r="GL40" s="2"/>
      <c r="GM40" s="2">
        <v>3.2</v>
      </c>
      <c r="GN40" s="3" t="s">
        <v>31</v>
      </c>
      <c r="GO40" s="3" t="s">
        <v>8</v>
      </c>
      <c r="GP40" s="3"/>
      <c r="GQ40" s="3" t="s">
        <v>20</v>
      </c>
      <c r="GR40" s="3" t="s">
        <v>32</v>
      </c>
      <c r="GS40" s="9">
        <v>0.63492063492063489</v>
      </c>
      <c r="GT40" s="9">
        <v>37.75</v>
      </c>
      <c r="GU40" s="7"/>
      <c r="GV40" s="3" t="s">
        <v>33</v>
      </c>
      <c r="GW40" s="7"/>
      <c r="GX40" s="2" t="s">
        <v>34</v>
      </c>
      <c r="GY40" s="2" t="s">
        <v>9</v>
      </c>
      <c r="GZ40" s="9">
        <v>5.6</v>
      </c>
      <c r="HA40" s="9">
        <v>3.98</v>
      </c>
      <c r="HB40" s="7"/>
      <c r="HC40" s="3"/>
      <c r="HD40" s="3" t="s">
        <v>3</v>
      </c>
      <c r="HE40" s="7"/>
      <c r="HF40" s="9">
        <v>20.5</v>
      </c>
      <c r="HG40" s="3"/>
      <c r="HH40" s="2"/>
      <c r="HI40" s="3" t="s">
        <v>15</v>
      </c>
      <c r="HJ40" s="3"/>
      <c r="HK40" s="3" t="s">
        <v>3</v>
      </c>
      <c r="HL40" s="3"/>
      <c r="HM40" s="7"/>
      <c r="HN40" s="9">
        <v>4.95</v>
      </c>
      <c r="HO40" s="3" t="s">
        <v>3</v>
      </c>
      <c r="HP40" s="3" t="s">
        <v>35</v>
      </c>
      <c r="HQ40" s="3" t="s">
        <v>23</v>
      </c>
      <c r="HR40" s="7"/>
      <c r="HS40" s="3" t="s">
        <v>3</v>
      </c>
      <c r="HT40" s="3" t="s">
        <v>5</v>
      </c>
      <c r="HU40" s="9">
        <v>0.32679738562091504</v>
      </c>
      <c r="HV40" s="3">
        <v>1</v>
      </c>
      <c r="HW40" s="9">
        <v>2.3199999999999998E-6</v>
      </c>
      <c r="HX40" s="3" t="s">
        <v>3</v>
      </c>
      <c r="HY40" s="3"/>
      <c r="HZ40" s="3" t="s">
        <v>30</v>
      </c>
      <c r="IA40" s="3">
        <v>3.35</v>
      </c>
      <c r="IB40" s="2"/>
      <c r="IC40" s="3" t="s">
        <v>18</v>
      </c>
      <c r="ID40" s="3"/>
      <c r="IE40" s="3" t="s">
        <v>55</v>
      </c>
      <c r="IF40" s="7"/>
      <c r="IG40" s="7"/>
      <c r="IH40" s="7"/>
    </row>
    <row r="41" spans="1:242" x14ac:dyDescent="0.25">
      <c r="A41" s="1" t="s">
        <v>77</v>
      </c>
      <c r="B41" s="6">
        <v>19.600000000000001</v>
      </c>
      <c r="C41" s="3"/>
      <c r="D41" s="2"/>
      <c r="E41" s="3" t="s">
        <v>1</v>
      </c>
      <c r="F41" s="3" t="s">
        <v>2</v>
      </c>
      <c r="G41" s="3"/>
      <c r="H41" s="3"/>
      <c r="I41" s="3"/>
      <c r="J41" s="5">
        <v>9.4999999999999999E-13</v>
      </c>
      <c r="K41" s="3" t="s">
        <v>3</v>
      </c>
      <c r="L41" s="3" t="s">
        <v>4</v>
      </c>
      <c r="M41" s="5">
        <v>0.78431372549019618</v>
      </c>
      <c r="N41" s="5">
        <v>28.75</v>
      </c>
      <c r="O41" s="3" t="s">
        <v>3</v>
      </c>
      <c r="P41" s="3"/>
      <c r="Q41" s="3" t="s">
        <v>5</v>
      </c>
      <c r="R41" s="2" t="s">
        <v>58</v>
      </c>
      <c r="S41" s="2"/>
      <c r="T41" s="3" t="s">
        <v>3</v>
      </c>
      <c r="U41" s="5">
        <v>50</v>
      </c>
      <c r="V41" s="3"/>
      <c r="W41" s="2"/>
      <c r="X41" s="3"/>
      <c r="Y41" s="3" t="s">
        <v>7</v>
      </c>
      <c r="Z41" s="5">
        <v>9.3999999999999995E-8</v>
      </c>
      <c r="AA41" s="3" t="s">
        <v>8</v>
      </c>
      <c r="AB41" s="2" t="s">
        <v>9</v>
      </c>
      <c r="AC41" s="5">
        <v>1.0454545454545454E-14</v>
      </c>
      <c r="AD41" s="3" t="s">
        <v>10</v>
      </c>
      <c r="AE41" s="2" t="s">
        <v>11</v>
      </c>
      <c r="AF41" s="2">
        <v>3.25</v>
      </c>
      <c r="AG41" s="6">
        <v>1.6999999999999999E-3</v>
      </c>
      <c r="AH41" s="2"/>
      <c r="AI41" s="2"/>
      <c r="AJ41" s="2"/>
      <c r="AK41" s="2"/>
      <c r="AL41" s="5">
        <v>1.07</v>
      </c>
      <c r="AM41" s="3"/>
      <c r="AN41" s="3" t="s">
        <v>12</v>
      </c>
      <c r="AO41" s="2"/>
      <c r="AP41" s="2"/>
      <c r="AQ41" s="5">
        <v>5.8350000000000002E-5</v>
      </c>
      <c r="AR41" s="2">
        <v>8000</v>
      </c>
      <c r="AS41" s="3" t="s">
        <v>13</v>
      </c>
      <c r="AT41" s="3" t="s">
        <v>14</v>
      </c>
      <c r="AU41" s="2"/>
      <c r="AV41" s="2"/>
      <c r="AW41" s="2"/>
      <c r="AX41" s="2"/>
      <c r="AY41" s="2" t="s">
        <v>15</v>
      </c>
      <c r="AZ41" s="5">
        <v>7.25</v>
      </c>
      <c r="BA41" s="2"/>
      <c r="BB41" s="3" t="s">
        <v>8</v>
      </c>
      <c r="BC41" s="3">
        <v>1</v>
      </c>
      <c r="BD41" s="2"/>
      <c r="BE41" s="3" t="s">
        <v>16</v>
      </c>
      <c r="BF41" s="6">
        <v>145</v>
      </c>
      <c r="BG41" s="5">
        <v>7.5</v>
      </c>
      <c r="BH41" s="3"/>
      <c r="BI41" s="3" t="s">
        <v>17</v>
      </c>
      <c r="BJ41" s="3">
        <v>1</v>
      </c>
      <c r="BK41" s="5">
        <v>17.45</v>
      </c>
      <c r="BL41" s="5">
        <v>0.34482758620689657</v>
      </c>
      <c r="BM41" s="3">
        <v>2.5</v>
      </c>
      <c r="BN41" s="3" t="s">
        <v>19</v>
      </c>
      <c r="BO41" s="3" t="s">
        <v>20</v>
      </c>
      <c r="BP41" s="3" t="s">
        <v>3</v>
      </c>
      <c r="BQ41" s="2"/>
      <c r="BR41" s="2" t="s">
        <v>21</v>
      </c>
      <c r="BS41" s="3"/>
      <c r="BT41" s="3"/>
      <c r="BU41" s="3"/>
      <c r="BV41" s="5">
        <v>5.3</v>
      </c>
      <c r="BW41" s="5">
        <v>3.7</v>
      </c>
      <c r="BX41" s="3"/>
      <c r="BY41" s="3"/>
      <c r="BZ41" s="2"/>
      <c r="CA41" s="2"/>
      <c r="CB41" s="3" t="s">
        <v>3</v>
      </c>
      <c r="CC41" s="5">
        <v>7.7</v>
      </c>
      <c r="CD41" s="2"/>
      <c r="CE41" s="3"/>
      <c r="CF41" s="5">
        <v>13.4</v>
      </c>
      <c r="CG41" s="3"/>
      <c r="CH41" s="3" t="s">
        <v>17</v>
      </c>
      <c r="CI41" s="3"/>
      <c r="CJ41" s="3" t="s">
        <v>1</v>
      </c>
      <c r="CK41" s="2"/>
      <c r="CL41" s="3" t="s">
        <v>22</v>
      </c>
      <c r="CM41" s="2"/>
      <c r="CN41" s="3"/>
      <c r="CO41" s="2"/>
      <c r="CP41" s="3">
        <v>5</v>
      </c>
      <c r="CQ41" s="3">
        <v>2</v>
      </c>
      <c r="CR41" s="5">
        <v>5.2</v>
      </c>
      <c r="CS41" s="6">
        <v>52</v>
      </c>
      <c r="CT41" s="5">
        <v>0.17800000000000002</v>
      </c>
      <c r="CU41" s="5">
        <v>4.55</v>
      </c>
      <c r="CV41" s="5">
        <v>2.1000000000000001E-2</v>
      </c>
      <c r="CW41" s="5">
        <v>71.25</v>
      </c>
      <c r="CX41" s="2"/>
      <c r="CY41" s="5">
        <v>0.2857142857142857</v>
      </c>
      <c r="CZ41" s="3" t="s">
        <v>22</v>
      </c>
      <c r="DA41" s="5">
        <v>3.6363636363636364E-5</v>
      </c>
      <c r="DB41" s="5">
        <v>660</v>
      </c>
      <c r="DC41" s="2"/>
      <c r="DD41" s="5">
        <v>390</v>
      </c>
      <c r="DE41" s="3" t="s">
        <v>22</v>
      </c>
      <c r="DF41" s="2"/>
      <c r="DG41" s="3" t="s">
        <v>3</v>
      </c>
      <c r="DH41" s="2"/>
      <c r="DI41" s="3" t="s">
        <v>23</v>
      </c>
      <c r="DJ41" s="3"/>
      <c r="DK41" s="2"/>
      <c r="DL41" s="3" t="s">
        <v>8</v>
      </c>
      <c r="DM41" s="3" t="s">
        <v>5</v>
      </c>
      <c r="DN41" s="3" t="s">
        <v>3</v>
      </c>
      <c r="DO41" s="2"/>
      <c r="DP41" s="3" t="s">
        <v>3</v>
      </c>
      <c r="DQ41" s="5">
        <v>3.51</v>
      </c>
      <c r="DR41" s="2" t="s">
        <v>9</v>
      </c>
      <c r="DS41" s="2" t="s">
        <v>18</v>
      </c>
      <c r="DT41" s="2"/>
      <c r="DU41" s="2" t="s">
        <v>24</v>
      </c>
      <c r="DV41" s="3" t="s">
        <v>3</v>
      </c>
      <c r="DW41" s="5">
        <v>50</v>
      </c>
      <c r="DX41" s="3"/>
      <c r="DY41" s="3" t="s">
        <v>8</v>
      </c>
      <c r="DZ41" s="2"/>
      <c r="EA41" s="2"/>
      <c r="EB41" s="5">
        <v>3.25</v>
      </c>
      <c r="EC41" s="3"/>
      <c r="ED41" s="2"/>
      <c r="EE41" s="2"/>
      <c r="EF41" s="3" t="s">
        <v>1</v>
      </c>
      <c r="EG41" s="3"/>
      <c r="EH41" s="2"/>
      <c r="EI41" s="2"/>
      <c r="EJ41" s="3" t="s">
        <v>26</v>
      </c>
      <c r="EK41" s="5">
        <v>7.4000000000000003E-3</v>
      </c>
      <c r="EL41" s="3" t="s">
        <v>1</v>
      </c>
      <c r="EM41" s="3" t="s">
        <v>3</v>
      </c>
      <c r="EN41" s="3" t="s">
        <v>27</v>
      </c>
      <c r="EO41" s="3"/>
      <c r="EP41" s="3" t="s">
        <v>8</v>
      </c>
      <c r="EQ41" s="3" t="s">
        <v>17</v>
      </c>
      <c r="ER41" s="2"/>
      <c r="ES41" s="2"/>
      <c r="ET41" s="7"/>
      <c r="EU41" s="3"/>
      <c r="EV41" s="3" t="s">
        <v>28</v>
      </c>
      <c r="EW41" s="7"/>
      <c r="EX41" s="9">
        <v>3.95</v>
      </c>
      <c r="EY41" s="3"/>
      <c r="EZ41" s="3"/>
      <c r="FA41" s="9">
        <v>0.66666666666666663</v>
      </c>
      <c r="FB41" s="9">
        <v>1.39E-9</v>
      </c>
      <c r="FC41" s="2"/>
      <c r="FD41" s="7"/>
      <c r="FE41" s="2" t="s">
        <v>15</v>
      </c>
      <c r="FF41" s="3" t="s">
        <v>28</v>
      </c>
      <c r="FG41" s="3" t="s">
        <v>1</v>
      </c>
      <c r="FH41" s="9">
        <v>7.7</v>
      </c>
      <c r="FI41" s="3" t="s">
        <v>5</v>
      </c>
      <c r="FJ41" s="9">
        <v>4.4000000000000004</v>
      </c>
      <c r="FK41" s="3" t="s">
        <v>1</v>
      </c>
      <c r="FL41" s="3" t="s">
        <v>1</v>
      </c>
      <c r="FM41" s="3" t="s">
        <v>23</v>
      </c>
      <c r="FN41" s="7"/>
      <c r="FO41" s="9">
        <v>1.7999999999999999E-8</v>
      </c>
      <c r="FP41" s="7"/>
      <c r="FQ41" s="3" t="s">
        <v>15</v>
      </c>
      <c r="FR41" s="6">
        <v>1.4E-3</v>
      </c>
      <c r="FS41" s="9">
        <v>27.1</v>
      </c>
      <c r="FT41" s="3" t="s">
        <v>1</v>
      </c>
      <c r="FU41" s="3" t="s">
        <v>5</v>
      </c>
      <c r="FV41" s="3"/>
      <c r="FW41" s="6">
        <v>55</v>
      </c>
      <c r="FX41" s="10">
        <v>0.01</v>
      </c>
      <c r="FY41" s="2"/>
      <c r="FZ41" s="3" t="s">
        <v>22</v>
      </c>
      <c r="GA41" s="3" t="s">
        <v>17</v>
      </c>
      <c r="GB41" s="3" t="s">
        <v>17</v>
      </c>
      <c r="GC41" s="3"/>
      <c r="GD41" s="3" t="s">
        <v>17</v>
      </c>
      <c r="GE41" s="3"/>
      <c r="GF41" s="3" t="s">
        <v>30</v>
      </c>
      <c r="GG41" s="3"/>
      <c r="GH41" s="7"/>
      <c r="GI41" s="2"/>
      <c r="GJ41" s="5">
        <v>3.3E-4</v>
      </c>
      <c r="GK41" s="3"/>
      <c r="GL41" s="2"/>
      <c r="GM41" s="2">
        <v>3.25</v>
      </c>
      <c r="GN41" s="3" t="s">
        <v>31</v>
      </c>
      <c r="GO41" s="3" t="s">
        <v>8</v>
      </c>
      <c r="GP41" s="3"/>
      <c r="GQ41" s="3" t="s">
        <v>20</v>
      </c>
      <c r="GR41" s="3" t="s">
        <v>32</v>
      </c>
      <c r="GS41" s="9">
        <v>0.64516129032258063</v>
      </c>
      <c r="GT41" s="9">
        <v>38.5</v>
      </c>
      <c r="GU41" s="7"/>
      <c r="GV41" s="3" t="s">
        <v>33</v>
      </c>
      <c r="GW41" s="7"/>
      <c r="GX41" s="2" t="s">
        <v>34</v>
      </c>
      <c r="GY41" s="2" t="s">
        <v>9</v>
      </c>
      <c r="GZ41" s="9">
        <v>5.7</v>
      </c>
      <c r="HA41" s="9">
        <v>3.97</v>
      </c>
      <c r="HB41" s="7"/>
      <c r="HC41" s="3"/>
      <c r="HD41" s="3" t="s">
        <v>3</v>
      </c>
      <c r="HE41" s="7"/>
      <c r="HF41" s="9">
        <v>21.4</v>
      </c>
      <c r="HG41" s="3"/>
      <c r="HH41" s="2"/>
      <c r="HI41" s="3" t="s">
        <v>15</v>
      </c>
      <c r="HJ41" s="3"/>
      <c r="HK41" s="3" t="s">
        <v>3</v>
      </c>
      <c r="HL41" s="3"/>
      <c r="HM41" s="7"/>
      <c r="HN41" s="9">
        <v>4.8</v>
      </c>
      <c r="HO41" s="3" t="s">
        <v>3</v>
      </c>
      <c r="HP41" s="3" t="s">
        <v>35</v>
      </c>
      <c r="HQ41" s="3" t="s">
        <v>23</v>
      </c>
      <c r="HR41" s="7"/>
      <c r="HS41" s="3" t="s">
        <v>3</v>
      </c>
      <c r="HT41" s="3" t="s">
        <v>5</v>
      </c>
      <c r="HU41" s="9">
        <v>0.3236245954692557</v>
      </c>
      <c r="HV41" s="3">
        <v>1</v>
      </c>
      <c r="HW41" s="9">
        <v>2.2500000000000001E-6</v>
      </c>
      <c r="HX41" s="3" t="s">
        <v>3</v>
      </c>
      <c r="HY41" s="3"/>
      <c r="HZ41" s="3" t="s">
        <v>30</v>
      </c>
      <c r="IA41" s="3">
        <v>3.35</v>
      </c>
      <c r="IB41" s="2"/>
      <c r="IC41" s="3" t="s">
        <v>18</v>
      </c>
      <c r="ID41" s="3"/>
      <c r="IE41" s="3" t="s">
        <v>55</v>
      </c>
      <c r="IF41" s="7"/>
      <c r="IG41" s="7"/>
      <c r="IH41" s="7"/>
    </row>
    <row r="42" spans="1:242" x14ac:dyDescent="0.25">
      <c r="A42" s="1" t="s">
        <v>78</v>
      </c>
      <c r="B42" s="6">
        <v>25</v>
      </c>
      <c r="C42" s="3"/>
      <c r="D42" s="2"/>
      <c r="E42" s="3" t="s">
        <v>1</v>
      </c>
      <c r="F42" s="3" t="s">
        <v>2</v>
      </c>
      <c r="G42" s="3"/>
      <c r="H42" s="3"/>
      <c r="I42" s="3"/>
      <c r="J42" s="5">
        <v>1.13E-12</v>
      </c>
      <c r="K42" s="3" t="s">
        <v>3</v>
      </c>
      <c r="L42" s="3" t="s">
        <v>4</v>
      </c>
      <c r="M42" s="5">
        <v>0.8</v>
      </c>
      <c r="N42" s="5">
        <v>28.5</v>
      </c>
      <c r="O42" s="3" t="s">
        <v>3</v>
      </c>
      <c r="P42" s="3"/>
      <c r="Q42" s="3" t="s">
        <v>5</v>
      </c>
      <c r="R42" s="2" t="s">
        <v>58</v>
      </c>
      <c r="S42" s="2"/>
      <c r="T42" s="3" t="s">
        <v>3</v>
      </c>
      <c r="U42" s="5">
        <v>47.5</v>
      </c>
      <c r="V42" s="3"/>
      <c r="W42" s="2"/>
      <c r="X42" s="3"/>
      <c r="Y42" s="3" t="s">
        <v>7</v>
      </c>
      <c r="Z42" s="5">
        <v>9.2999999999999999E-8</v>
      </c>
      <c r="AA42" s="3" t="s">
        <v>8</v>
      </c>
      <c r="AB42" s="2" t="s">
        <v>9</v>
      </c>
      <c r="AC42" s="5">
        <v>1.0363636363636364E-14</v>
      </c>
      <c r="AD42" s="3" t="s">
        <v>10</v>
      </c>
      <c r="AE42" s="2" t="s">
        <v>11</v>
      </c>
      <c r="AF42" s="2">
        <v>3.4</v>
      </c>
      <c r="AG42" s="6">
        <v>1.5E-3</v>
      </c>
      <c r="AH42" s="2"/>
      <c r="AI42" s="2"/>
      <c r="AJ42" s="2"/>
      <c r="AK42" s="2"/>
      <c r="AL42" s="5">
        <v>1.07</v>
      </c>
      <c r="AM42" s="3"/>
      <c r="AN42" s="3" t="s">
        <v>12</v>
      </c>
      <c r="AO42" s="2"/>
      <c r="AP42" s="2"/>
      <c r="AQ42" s="5">
        <v>6.0000000000000002E-5</v>
      </c>
      <c r="AR42" s="2">
        <v>2100000</v>
      </c>
      <c r="AS42" s="3" t="s">
        <v>13</v>
      </c>
      <c r="AT42" s="3" t="s">
        <v>14</v>
      </c>
      <c r="AU42" s="2"/>
      <c r="AV42" s="2"/>
      <c r="AW42" s="2"/>
      <c r="AX42" s="2"/>
      <c r="AY42" s="2" t="s">
        <v>15</v>
      </c>
      <c r="AZ42" s="5">
        <v>7.6</v>
      </c>
      <c r="BA42" s="2"/>
      <c r="BB42" s="3" t="s">
        <v>8</v>
      </c>
      <c r="BC42" s="3">
        <v>1</v>
      </c>
      <c r="BD42" s="2"/>
      <c r="BE42" s="3" t="s">
        <v>16</v>
      </c>
      <c r="BF42" s="6">
        <v>125</v>
      </c>
      <c r="BG42" s="5">
        <v>6.8</v>
      </c>
      <c r="BH42" s="3"/>
      <c r="BI42" s="3" t="s">
        <v>17</v>
      </c>
      <c r="BJ42" s="3">
        <v>1</v>
      </c>
      <c r="BK42" s="5">
        <v>17.350000000000001</v>
      </c>
      <c r="BL42" s="5">
        <v>0.35087719298245612</v>
      </c>
      <c r="BM42" s="3">
        <v>2.5</v>
      </c>
      <c r="BN42" s="3" t="s">
        <v>19</v>
      </c>
      <c r="BO42" s="3" t="s">
        <v>20</v>
      </c>
      <c r="BP42" s="3" t="s">
        <v>3</v>
      </c>
      <c r="BQ42" s="2"/>
      <c r="BR42" s="2" t="s">
        <v>21</v>
      </c>
      <c r="BS42" s="3"/>
      <c r="BT42" s="3"/>
      <c r="BU42" s="3"/>
      <c r="BV42" s="5">
        <v>4.9000000000000004</v>
      </c>
      <c r="BW42" s="5">
        <v>3.4</v>
      </c>
      <c r="BX42" s="3"/>
      <c r="BY42" s="3"/>
      <c r="BZ42" s="2"/>
      <c r="CA42" s="2"/>
      <c r="CB42" s="3" t="s">
        <v>3</v>
      </c>
      <c r="CC42" s="5">
        <v>5</v>
      </c>
      <c r="CD42" s="2"/>
      <c r="CE42" s="3"/>
      <c r="CF42" s="5">
        <v>13</v>
      </c>
      <c r="CG42" s="3"/>
      <c r="CH42" s="3" t="s">
        <v>17</v>
      </c>
      <c r="CI42" s="3"/>
      <c r="CJ42" s="3" t="s">
        <v>1</v>
      </c>
      <c r="CK42" s="2"/>
      <c r="CL42" s="3" t="s">
        <v>22</v>
      </c>
      <c r="CM42" s="2"/>
      <c r="CN42" s="3"/>
      <c r="CO42" s="2"/>
      <c r="CP42" s="3">
        <v>5</v>
      </c>
      <c r="CQ42" s="3">
        <v>2</v>
      </c>
      <c r="CR42" s="5">
        <v>5.6</v>
      </c>
      <c r="CS42" s="6">
        <v>45</v>
      </c>
      <c r="CT42" s="5">
        <v>0.19750000000000001</v>
      </c>
      <c r="CU42" s="5">
        <v>4.45</v>
      </c>
      <c r="CV42" s="5">
        <v>2.1999999999999999E-2</v>
      </c>
      <c r="CW42" s="5">
        <v>65</v>
      </c>
      <c r="CX42" s="2"/>
      <c r="CY42" s="5">
        <v>0.27777777777777779</v>
      </c>
      <c r="CZ42" s="3" t="s">
        <v>22</v>
      </c>
      <c r="DA42" s="5">
        <v>3.7037037037037037E-5</v>
      </c>
      <c r="DB42" s="5">
        <v>625</v>
      </c>
      <c r="DC42" s="2"/>
      <c r="DD42" s="5">
        <v>400</v>
      </c>
      <c r="DE42" s="3" t="s">
        <v>22</v>
      </c>
      <c r="DF42" s="2"/>
      <c r="DG42" s="3" t="s">
        <v>3</v>
      </c>
      <c r="DH42" s="2"/>
      <c r="DI42" s="3" t="s">
        <v>23</v>
      </c>
      <c r="DJ42" s="3"/>
      <c r="DK42" s="2"/>
      <c r="DL42" s="3" t="s">
        <v>8</v>
      </c>
      <c r="DM42" s="3" t="s">
        <v>5</v>
      </c>
      <c r="DN42" s="3" t="s">
        <v>3</v>
      </c>
      <c r="DO42" s="2"/>
      <c r="DP42" s="3" t="s">
        <v>3</v>
      </c>
      <c r="DQ42" s="5">
        <v>3.32</v>
      </c>
      <c r="DR42" s="2" t="s">
        <v>9</v>
      </c>
      <c r="DS42" s="2" t="s">
        <v>18</v>
      </c>
      <c r="DT42" s="2"/>
      <c r="DU42" s="2" t="s">
        <v>24</v>
      </c>
      <c r="DV42" s="3" t="s">
        <v>3</v>
      </c>
      <c r="DW42" s="5">
        <v>47.5</v>
      </c>
      <c r="DX42" s="3"/>
      <c r="DY42" s="3" t="s">
        <v>8</v>
      </c>
      <c r="DZ42" s="2"/>
      <c r="EA42" s="2"/>
      <c r="EB42" s="5">
        <v>3.4</v>
      </c>
      <c r="EC42" s="3"/>
      <c r="ED42" s="2"/>
      <c r="EE42" s="2"/>
      <c r="EF42" s="3" t="s">
        <v>1</v>
      </c>
      <c r="EG42" s="3"/>
      <c r="EH42" s="2"/>
      <c r="EI42" s="2"/>
      <c r="EJ42" s="3" t="s">
        <v>26</v>
      </c>
      <c r="EK42" s="5">
        <v>7.4000000000000003E-3</v>
      </c>
      <c r="EL42" s="3" t="s">
        <v>1</v>
      </c>
      <c r="EM42" s="3" t="s">
        <v>3</v>
      </c>
      <c r="EN42" s="3" t="s">
        <v>27</v>
      </c>
      <c r="EO42" s="3"/>
      <c r="EP42" s="3" t="s">
        <v>8</v>
      </c>
      <c r="EQ42" s="3" t="s">
        <v>17</v>
      </c>
      <c r="ER42" s="2"/>
      <c r="ES42" s="2"/>
      <c r="ET42" s="7"/>
      <c r="EU42" s="3"/>
      <c r="EV42" s="3" t="s">
        <v>28</v>
      </c>
      <c r="EW42" s="7"/>
      <c r="EX42" s="9">
        <v>3.65</v>
      </c>
      <c r="EY42" s="3"/>
      <c r="EZ42" s="3"/>
      <c r="FA42" s="9">
        <v>0.66666666666666663</v>
      </c>
      <c r="FB42" s="9">
        <v>1.4199999999999999E-9</v>
      </c>
      <c r="FC42" s="2"/>
      <c r="FD42" s="7"/>
      <c r="FE42" s="2" t="s">
        <v>15</v>
      </c>
      <c r="FF42" s="3" t="s">
        <v>28</v>
      </c>
      <c r="FG42" s="3" t="s">
        <v>1</v>
      </c>
      <c r="FH42" s="9">
        <v>7.5</v>
      </c>
      <c r="FI42" s="3" t="s">
        <v>5</v>
      </c>
      <c r="FJ42" s="9">
        <v>4.3499999999999996</v>
      </c>
      <c r="FK42" s="3" t="s">
        <v>1</v>
      </c>
      <c r="FL42" s="3" t="s">
        <v>1</v>
      </c>
      <c r="FM42" s="3" t="s">
        <v>23</v>
      </c>
      <c r="FN42" s="7"/>
      <c r="FO42" s="9">
        <v>1.8149999999999997E-8</v>
      </c>
      <c r="FP42" s="7"/>
      <c r="FQ42" s="3" t="s">
        <v>15</v>
      </c>
      <c r="FR42" s="6">
        <v>1.3500000000000001E-3</v>
      </c>
      <c r="FS42" s="9">
        <v>26.4</v>
      </c>
      <c r="FT42" s="3" t="s">
        <v>1</v>
      </c>
      <c r="FU42" s="3" t="s">
        <v>5</v>
      </c>
      <c r="FV42" s="3"/>
      <c r="FW42" s="6">
        <v>49</v>
      </c>
      <c r="FX42" s="10">
        <v>8.0000000000000002E-3</v>
      </c>
      <c r="FY42" s="2"/>
      <c r="FZ42" s="3" t="s">
        <v>22</v>
      </c>
      <c r="GA42" s="3" t="s">
        <v>17</v>
      </c>
      <c r="GB42" s="3" t="s">
        <v>17</v>
      </c>
      <c r="GC42" s="3"/>
      <c r="GD42" s="3" t="s">
        <v>17</v>
      </c>
      <c r="GE42" s="3"/>
      <c r="GF42" s="3" t="s">
        <v>30</v>
      </c>
      <c r="GG42" s="3"/>
      <c r="GH42" s="7"/>
      <c r="GI42" s="2"/>
      <c r="GJ42" s="5">
        <v>3.1E-4</v>
      </c>
      <c r="GK42" s="3"/>
      <c r="GL42" s="2"/>
      <c r="GM42" s="2">
        <v>3.4</v>
      </c>
      <c r="GN42" s="3" t="s">
        <v>31</v>
      </c>
      <c r="GO42" s="3" t="s">
        <v>8</v>
      </c>
      <c r="GP42" s="3"/>
      <c r="GQ42" s="3" t="s">
        <v>20</v>
      </c>
      <c r="GR42" s="3" t="s">
        <v>32</v>
      </c>
      <c r="GS42" s="9">
        <v>0.64308681672025725</v>
      </c>
      <c r="GT42" s="9">
        <v>38</v>
      </c>
      <c r="GU42" s="7"/>
      <c r="GV42" s="3" t="s">
        <v>33</v>
      </c>
      <c r="GW42" s="7"/>
      <c r="GX42" s="2" t="s">
        <v>34</v>
      </c>
      <c r="GY42" s="2" t="s">
        <v>9</v>
      </c>
      <c r="GZ42" s="9">
        <v>5.6</v>
      </c>
      <c r="HA42" s="9">
        <v>3.94</v>
      </c>
      <c r="HB42" s="7"/>
      <c r="HC42" s="3"/>
      <c r="HD42" s="3" t="s">
        <v>3</v>
      </c>
      <c r="HE42" s="7"/>
      <c r="HF42" s="9">
        <v>21.25</v>
      </c>
      <c r="HG42" s="3"/>
      <c r="HH42" s="2"/>
      <c r="HI42" s="3" t="s">
        <v>15</v>
      </c>
      <c r="HJ42" s="3"/>
      <c r="HK42" s="3" t="s">
        <v>3</v>
      </c>
      <c r="HL42" s="3"/>
      <c r="HM42" s="7"/>
      <c r="HN42" s="9">
        <v>4.75</v>
      </c>
      <c r="HO42" s="3" t="s">
        <v>3</v>
      </c>
      <c r="HP42" s="3" t="s">
        <v>35</v>
      </c>
      <c r="HQ42" s="3" t="s">
        <v>23</v>
      </c>
      <c r="HR42" s="7"/>
      <c r="HS42" s="3" t="s">
        <v>3</v>
      </c>
      <c r="HT42" s="3" t="s">
        <v>5</v>
      </c>
      <c r="HU42" s="9">
        <v>0.32679738562091504</v>
      </c>
      <c r="HV42" s="3">
        <v>1</v>
      </c>
      <c r="HW42" s="9">
        <v>2.2500000000000001E-6</v>
      </c>
      <c r="HX42" s="3" t="s">
        <v>3</v>
      </c>
      <c r="HY42" s="3"/>
      <c r="HZ42" s="3" t="s">
        <v>30</v>
      </c>
      <c r="IA42" s="3">
        <v>3.35</v>
      </c>
      <c r="IB42" s="2"/>
      <c r="IC42" s="3" t="s">
        <v>18</v>
      </c>
      <c r="ID42" s="3"/>
      <c r="IE42" s="3" t="s">
        <v>55</v>
      </c>
      <c r="IF42" s="7"/>
      <c r="IG42" s="7"/>
      <c r="IH42" s="7"/>
    </row>
    <row r="43" spans="1:242" x14ac:dyDescent="0.25">
      <c r="A43" s="1" t="s">
        <v>79</v>
      </c>
      <c r="B43" s="6">
        <v>25.3</v>
      </c>
      <c r="C43" s="3"/>
      <c r="D43" s="2"/>
      <c r="E43" s="3" t="s">
        <v>1</v>
      </c>
      <c r="F43" s="3" t="s">
        <v>2</v>
      </c>
      <c r="G43" s="3"/>
      <c r="H43" s="3"/>
      <c r="I43" s="3"/>
      <c r="J43" s="5">
        <v>9.5999999999999995E-13</v>
      </c>
      <c r="K43" s="3" t="s">
        <v>3</v>
      </c>
      <c r="L43" s="3" t="s">
        <v>4</v>
      </c>
      <c r="M43" s="5">
        <v>0.76923076923076916</v>
      </c>
      <c r="N43" s="5">
        <v>29</v>
      </c>
      <c r="O43" s="3" t="s">
        <v>3</v>
      </c>
      <c r="P43" s="3"/>
      <c r="Q43" s="3" t="s">
        <v>5</v>
      </c>
      <c r="R43" s="2" t="s">
        <v>58</v>
      </c>
      <c r="S43" s="2"/>
      <c r="T43" s="3" t="s">
        <v>3</v>
      </c>
      <c r="U43" s="5">
        <v>46.5</v>
      </c>
      <c r="V43" s="3"/>
      <c r="W43" s="2"/>
      <c r="X43" s="3"/>
      <c r="Y43" s="3" t="s">
        <v>7</v>
      </c>
      <c r="Z43" s="5">
        <v>9.8500000000000002E-8</v>
      </c>
      <c r="AA43" s="3" t="s">
        <v>8</v>
      </c>
      <c r="AB43" s="2" t="s">
        <v>9</v>
      </c>
      <c r="AC43" s="5">
        <v>1.0545454545454545E-14</v>
      </c>
      <c r="AD43" s="3" t="s">
        <v>10</v>
      </c>
      <c r="AE43" s="2" t="s">
        <v>11</v>
      </c>
      <c r="AF43" s="2">
        <v>4.25</v>
      </c>
      <c r="AG43" s="6">
        <v>1.3699999999999999E-3</v>
      </c>
      <c r="AH43" s="2"/>
      <c r="AI43" s="2"/>
      <c r="AJ43" s="2"/>
      <c r="AK43" s="2"/>
      <c r="AL43" s="5">
        <v>1.05</v>
      </c>
      <c r="AM43" s="3"/>
      <c r="AN43" s="3" t="s">
        <v>12</v>
      </c>
      <c r="AO43" s="2"/>
      <c r="AP43" s="2"/>
      <c r="AQ43" s="5">
        <v>6.4629999999999996E-5</v>
      </c>
      <c r="AR43" s="2">
        <v>4500000</v>
      </c>
      <c r="AS43" s="3" t="s">
        <v>13</v>
      </c>
      <c r="AT43" s="3" t="s">
        <v>14</v>
      </c>
      <c r="AU43" s="2"/>
      <c r="AV43" s="2"/>
      <c r="AW43" s="2"/>
      <c r="AX43" s="2"/>
      <c r="AY43" s="2" t="s">
        <v>15</v>
      </c>
      <c r="AZ43" s="5">
        <v>7.75</v>
      </c>
      <c r="BA43" s="2"/>
      <c r="BB43" s="3" t="s">
        <v>8</v>
      </c>
      <c r="BC43" s="3">
        <v>1</v>
      </c>
      <c r="BD43" s="2"/>
      <c r="BE43" s="3" t="s">
        <v>16</v>
      </c>
      <c r="BF43" s="6">
        <v>120</v>
      </c>
      <c r="BG43" s="5">
        <v>7.1</v>
      </c>
      <c r="BH43" s="3"/>
      <c r="BI43" s="3" t="s">
        <v>17</v>
      </c>
      <c r="BJ43" s="3">
        <v>1</v>
      </c>
      <c r="BK43" s="5">
        <v>17.100000000000001</v>
      </c>
      <c r="BL43" s="5">
        <v>0.34482758620689657</v>
      </c>
      <c r="BM43" s="3">
        <v>2.5</v>
      </c>
      <c r="BN43" s="3" t="s">
        <v>19</v>
      </c>
      <c r="BO43" s="3" t="s">
        <v>20</v>
      </c>
      <c r="BP43" s="3" t="s">
        <v>3</v>
      </c>
      <c r="BQ43" s="2"/>
      <c r="BR43" s="2" t="s">
        <v>21</v>
      </c>
      <c r="BS43" s="3"/>
      <c r="BT43" s="3"/>
      <c r="BU43" s="3"/>
      <c r="BV43" s="5">
        <v>4.5</v>
      </c>
      <c r="BW43" s="5">
        <v>3.7</v>
      </c>
      <c r="BX43" s="3"/>
      <c r="BY43" s="3"/>
      <c r="BZ43" s="2"/>
      <c r="CA43" s="2"/>
      <c r="CB43" s="3" t="s">
        <v>3</v>
      </c>
      <c r="CC43" s="5">
        <v>6.9</v>
      </c>
      <c r="CD43" s="2"/>
      <c r="CE43" s="3"/>
      <c r="CF43" s="5">
        <v>14</v>
      </c>
      <c r="CG43" s="3"/>
      <c r="CH43" s="3" t="s">
        <v>17</v>
      </c>
      <c r="CI43" s="3"/>
      <c r="CJ43" s="3" t="s">
        <v>1</v>
      </c>
      <c r="CK43" s="2"/>
      <c r="CL43" s="3" t="s">
        <v>22</v>
      </c>
      <c r="CM43" s="2"/>
      <c r="CN43" s="3"/>
      <c r="CO43" s="2"/>
      <c r="CP43" s="3">
        <v>5</v>
      </c>
      <c r="CQ43" s="3">
        <v>2</v>
      </c>
      <c r="CR43" s="5">
        <v>6.05</v>
      </c>
      <c r="CS43" s="6">
        <v>46</v>
      </c>
      <c r="CT43" s="5">
        <v>0.20499999999999999</v>
      </c>
      <c r="CU43" s="5">
        <v>4.4000000000000004</v>
      </c>
      <c r="CV43" s="5">
        <v>2.3E-2</v>
      </c>
      <c r="CW43" s="5">
        <v>58.5</v>
      </c>
      <c r="CX43" s="2"/>
      <c r="CY43" s="5">
        <v>0.27777777777777779</v>
      </c>
      <c r="CZ43" s="3" t="s">
        <v>22</v>
      </c>
      <c r="DA43" s="5">
        <v>3.6363636363636364E-5</v>
      </c>
      <c r="DB43" s="5">
        <v>635</v>
      </c>
      <c r="DC43" s="2"/>
      <c r="DD43" s="5">
        <v>450</v>
      </c>
      <c r="DE43" s="3" t="s">
        <v>22</v>
      </c>
      <c r="DF43" s="2"/>
      <c r="DG43" s="3" t="s">
        <v>3</v>
      </c>
      <c r="DH43" s="2"/>
      <c r="DI43" s="3" t="s">
        <v>23</v>
      </c>
      <c r="DJ43" s="3"/>
      <c r="DK43" s="2"/>
      <c r="DL43" s="3" t="s">
        <v>8</v>
      </c>
      <c r="DM43" s="3" t="s">
        <v>5</v>
      </c>
      <c r="DN43" s="3" t="s">
        <v>3</v>
      </c>
      <c r="DO43" s="2"/>
      <c r="DP43" s="3" t="s">
        <v>3</v>
      </c>
      <c r="DQ43" s="5">
        <v>3.2</v>
      </c>
      <c r="DR43" s="2" t="s">
        <v>9</v>
      </c>
      <c r="DS43" s="2" t="s">
        <v>18</v>
      </c>
      <c r="DT43" s="2"/>
      <c r="DU43" s="2" t="s">
        <v>24</v>
      </c>
      <c r="DV43" s="3" t="s">
        <v>3</v>
      </c>
      <c r="DW43" s="5">
        <v>46.5</v>
      </c>
      <c r="DX43" s="3"/>
      <c r="DY43" s="3" t="s">
        <v>8</v>
      </c>
      <c r="DZ43" s="2"/>
      <c r="EA43" s="2"/>
      <c r="EB43" s="5">
        <v>4.25</v>
      </c>
      <c r="EC43" s="3"/>
      <c r="ED43" s="2"/>
      <c r="EE43" s="2"/>
      <c r="EF43" s="3" t="s">
        <v>1</v>
      </c>
      <c r="EG43" s="3"/>
      <c r="EH43" s="2"/>
      <c r="EI43" s="2"/>
      <c r="EJ43" s="3" t="s">
        <v>26</v>
      </c>
      <c r="EK43" s="5">
        <v>8.150000000000001E-3</v>
      </c>
      <c r="EL43" s="3" t="s">
        <v>1</v>
      </c>
      <c r="EM43" s="3" t="s">
        <v>3</v>
      </c>
      <c r="EN43" s="3" t="s">
        <v>27</v>
      </c>
      <c r="EO43" s="3"/>
      <c r="EP43" s="3" t="s">
        <v>8</v>
      </c>
      <c r="EQ43" s="3" t="s">
        <v>17</v>
      </c>
      <c r="ER43" s="2"/>
      <c r="ES43" s="2"/>
      <c r="ET43" s="7"/>
      <c r="EU43" s="3"/>
      <c r="EV43" s="3" t="s">
        <v>28</v>
      </c>
      <c r="EW43" s="7"/>
      <c r="EX43" s="9">
        <v>3.7</v>
      </c>
      <c r="EY43" s="3"/>
      <c r="EZ43" s="3"/>
      <c r="FA43" s="9">
        <v>0.68965517241379315</v>
      </c>
      <c r="FB43" s="9">
        <v>1.4599999999999999E-9</v>
      </c>
      <c r="FC43" s="2"/>
      <c r="FD43" s="7"/>
      <c r="FE43" s="2" t="s">
        <v>15</v>
      </c>
      <c r="FF43" s="3" t="s">
        <v>28</v>
      </c>
      <c r="FG43" s="3" t="s">
        <v>1</v>
      </c>
      <c r="FH43" s="9">
        <v>7.6</v>
      </c>
      <c r="FI43" s="3" t="s">
        <v>5</v>
      </c>
      <c r="FJ43" s="9">
        <v>4.4000000000000004</v>
      </c>
      <c r="FK43" s="3" t="s">
        <v>1</v>
      </c>
      <c r="FL43" s="3" t="s">
        <v>1</v>
      </c>
      <c r="FM43" s="3" t="s">
        <v>23</v>
      </c>
      <c r="FN43" s="7"/>
      <c r="FO43" s="9">
        <v>1.8600000000000001E-8</v>
      </c>
      <c r="FP43" s="7"/>
      <c r="FQ43" s="3" t="s">
        <v>15</v>
      </c>
      <c r="FR43" s="6">
        <v>1.4499999999999999E-3</v>
      </c>
      <c r="FS43" s="9">
        <v>26.4</v>
      </c>
      <c r="FT43" s="3" t="s">
        <v>1</v>
      </c>
      <c r="FU43" s="3" t="s">
        <v>5</v>
      </c>
      <c r="FV43" s="3"/>
      <c r="FW43" s="6">
        <v>45</v>
      </c>
      <c r="FX43" s="10">
        <v>7.0000000000000001E-3</v>
      </c>
      <c r="FY43" s="2"/>
      <c r="FZ43" s="3" t="s">
        <v>22</v>
      </c>
      <c r="GA43" s="3" t="s">
        <v>17</v>
      </c>
      <c r="GB43" s="3" t="s">
        <v>17</v>
      </c>
      <c r="GC43" s="3"/>
      <c r="GD43" s="3" t="s">
        <v>17</v>
      </c>
      <c r="GE43" s="3"/>
      <c r="GF43" s="3" t="s">
        <v>30</v>
      </c>
      <c r="GG43" s="3"/>
      <c r="GH43" s="7"/>
      <c r="GI43" s="2"/>
      <c r="GJ43" s="5">
        <v>2.7999999999999998E-4</v>
      </c>
      <c r="GK43" s="3"/>
      <c r="GL43" s="2"/>
      <c r="GM43" s="2">
        <v>4.25</v>
      </c>
      <c r="GN43" s="3" t="s">
        <v>31</v>
      </c>
      <c r="GO43" s="3" t="s">
        <v>8</v>
      </c>
      <c r="GP43" s="3"/>
      <c r="GQ43" s="3" t="s">
        <v>20</v>
      </c>
      <c r="GR43" s="3" t="s">
        <v>32</v>
      </c>
      <c r="GS43" s="9">
        <v>0.65573770491803285</v>
      </c>
      <c r="GT43" s="9">
        <v>39</v>
      </c>
      <c r="GU43" s="7"/>
      <c r="GV43" s="3" t="s">
        <v>33</v>
      </c>
      <c r="GW43" s="7"/>
      <c r="GX43" s="2" t="s">
        <v>34</v>
      </c>
      <c r="GY43" s="2" t="s">
        <v>9</v>
      </c>
      <c r="GZ43" s="9">
        <v>5.6</v>
      </c>
      <c r="HA43" s="9">
        <v>3.94</v>
      </c>
      <c r="HB43" s="7"/>
      <c r="HC43" s="3"/>
      <c r="HD43" s="3" t="s">
        <v>3</v>
      </c>
      <c r="HE43" s="7"/>
      <c r="HF43" s="9">
        <v>21.75</v>
      </c>
      <c r="HG43" s="3"/>
      <c r="HH43" s="2"/>
      <c r="HI43" s="3" t="s">
        <v>15</v>
      </c>
      <c r="HJ43" s="3"/>
      <c r="HK43" s="3" t="s">
        <v>3</v>
      </c>
      <c r="HL43" s="3"/>
      <c r="HM43" s="7"/>
      <c r="HN43" s="9">
        <v>4.5</v>
      </c>
      <c r="HO43" s="3" t="s">
        <v>3</v>
      </c>
      <c r="HP43" s="3" t="s">
        <v>35</v>
      </c>
      <c r="HQ43" s="3" t="s">
        <v>23</v>
      </c>
      <c r="HR43" s="7"/>
      <c r="HS43" s="3" t="s">
        <v>3</v>
      </c>
      <c r="HT43" s="3" t="s">
        <v>5</v>
      </c>
      <c r="HU43" s="9">
        <v>0.32894736842105265</v>
      </c>
      <c r="HV43" s="3">
        <v>1</v>
      </c>
      <c r="HW43" s="9">
        <v>2.2799999999999998E-6</v>
      </c>
      <c r="HX43" s="3" t="s">
        <v>3</v>
      </c>
      <c r="HY43" s="3"/>
      <c r="HZ43" s="3" t="s">
        <v>30</v>
      </c>
      <c r="IA43" s="3">
        <v>3.35</v>
      </c>
      <c r="IB43" s="2"/>
      <c r="IC43" s="3" t="s">
        <v>18</v>
      </c>
      <c r="ID43" s="3"/>
      <c r="IE43" s="3" t="s">
        <v>55</v>
      </c>
      <c r="IF43" s="7"/>
      <c r="IG43" s="7"/>
      <c r="IH43" s="7"/>
    </row>
    <row r="44" spans="1:242" x14ac:dyDescent="0.25">
      <c r="A44" s="1" t="s">
        <v>80</v>
      </c>
      <c r="B44" s="6">
        <v>25.6</v>
      </c>
      <c r="C44" s="3"/>
      <c r="D44" s="2"/>
      <c r="E44" s="3" t="s">
        <v>1</v>
      </c>
      <c r="F44" s="3" t="s">
        <v>2</v>
      </c>
      <c r="G44" s="3"/>
      <c r="H44" s="3"/>
      <c r="I44" s="3"/>
      <c r="J44" s="5">
        <v>1.0400000000000002E-12</v>
      </c>
      <c r="K44" s="3" t="s">
        <v>3</v>
      </c>
      <c r="L44" s="3" t="s">
        <v>4</v>
      </c>
      <c r="M44" s="5">
        <v>0.81632653061224481</v>
      </c>
      <c r="N44" s="5">
        <v>25</v>
      </c>
      <c r="O44" s="3" t="s">
        <v>3</v>
      </c>
      <c r="P44" s="3"/>
      <c r="Q44" s="3" t="s">
        <v>5</v>
      </c>
      <c r="R44" s="2" t="s">
        <v>58</v>
      </c>
      <c r="S44" s="2"/>
      <c r="T44" s="3" t="s">
        <v>3</v>
      </c>
      <c r="U44" s="5">
        <v>47</v>
      </c>
      <c r="V44" s="3"/>
      <c r="W44" s="2"/>
      <c r="X44" s="3"/>
      <c r="Y44" s="3" t="s">
        <v>7</v>
      </c>
      <c r="Z44" s="5">
        <v>1.02E-7</v>
      </c>
      <c r="AA44" s="3" t="s">
        <v>8</v>
      </c>
      <c r="AB44" s="2" t="s">
        <v>9</v>
      </c>
      <c r="AC44" s="5">
        <v>1.1090909090909092E-14</v>
      </c>
      <c r="AD44" s="3" t="s">
        <v>10</v>
      </c>
      <c r="AE44" s="2" t="s">
        <v>11</v>
      </c>
      <c r="AF44" s="2">
        <v>4.1500000000000004</v>
      </c>
      <c r="AG44" s="6">
        <v>1.25E-3</v>
      </c>
      <c r="AH44" s="2"/>
      <c r="AI44" s="2"/>
      <c r="AJ44" s="2"/>
      <c r="AK44" s="2"/>
      <c r="AL44" s="5">
        <v>1.05</v>
      </c>
      <c r="AM44" s="3"/>
      <c r="AN44" s="3" t="s">
        <v>12</v>
      </c>
      <c r="AO44" s="2"/>
      <c r="AP44" s="2"/>
      <c r="AQ44" s="5">
        <v>7.5099999999999996E-5</v>
      </c>
      <c r="AR44" s="2">
        <v>165000000</v>
      </c>
      <c r="AS44" s="3" t="s">
        <v>13</v>
      </c>
      <c r="AT44" s="3" t="s">
        <v>14</v>
      </c>
      <c r="AU44" s="2"/>
      <c r="AV44" s="2"/>
      <c r="AW44" s="2"/>
      <c r="AX44" s="2"/>
      <c r="AY44" s="2" t="s">
        <v>15</v>
      </c>
      <c r="AZ44" s="5">
        <v>7.85</v>
      </c>
      <c r="BA44" s="2"/>
      <c r="BB44" s="3" t="s">
        <v>8</v>
      </c>
      <c r="BC44" s="3">
        <v>1</v>
      </c>
      <c r="BD44" s="2"/>
      <c r="BE44" s="3" t="s">
        <v>16</v>
      </c>
      <c r="BF44" s="6">
        <v>125</v>
      </c>
      <c r="BG44" s="5">
        <v>7</v>
      </c>
      <c r="BH44" s="3"/>
      <c r="BI44" s="3" t="s">
        <v>17</v>
      </c>
      <c r="BJ44" s="3">
        <v>1</v>
      </c>
      <c r="BK44" s="5">
        <v>16.95</v>
      </c>
      <c r="BL44" s="5">
        <v>0.36363636363636365</v>
      </c>
      <c r="BM44" s="3">
        <v>2.5</v>
      </c>
      <c r="BN44" s="3" t="s">
        <v>19</v>
      </c>
      <c r="BO44" s="3" t="s">
        <v>20</v>
      </c>
      <c r="BP44" s="3" t="s">
        <v>3</v>
      </c>
      <c r="BQ44" s="2"/>
      <c r="BR44" s="2" t="s">
        <v>21</v>
      </c>
      <c r="BS44" s="3"/>
      <c r="BT44" s="3"/>
      <c r="BU44" s="3"/>
      <c r="BV44" s="5">
        <v>4.3</v>
      </c>
      <c r="BW44" s="5">
        <v>3.4</v>
      </c>
      <c r="BX44" s="3"/>
      <c r="BY44" s="3"/>
      <c r="BZ44" s="2"/>
      <c r="CA44" s="2"/>
      <c r="CB44" s="3" t="s">
        <v>3</v>
      </c>
      <c r="CC44" s="5">
        <v>5.5</v>
      </c>
      <c r="CD44" s="2"/>
      <c r="CE44" s="3"/>
      <c r="CF44" s="5">
        <v>13.5</v>
      </c>
      <c r="CG44" s="3"/>
      <c r="CH44" s="3" t="s">
        <v>17</v>
      </c>
      <c r="CI44" s="3"/>
      <c r="CJ44" s="3" t="s">
        <v>1</v>
      </c>
      <c r="CK44" s="2"/>
      <c r="CL44" s="3" t="s">
        <v>22</v>
      </c>
      <c r="CM44" s="2"/>
      <c r="CN44" s="3"/>
      <c r="CO44" s="2"/>
      <c r="CP44" s="3">
        <v>5</v>
      </c>
      <c r="CQ44" s="3">
        <v>2</v>
      </c>
      <c r="CR44" s="5">
        <v>6.35</v>
      </c>
      <c r="CS44" s="6">
        <v>44</v>
      </c>
      <c r="CT44" s="5">
        <v>0.22</v>
      </c>
      <c r="CU44" s="5">
        <v>4.4000000000000004</v>
      </c>
      <c r="CV44" s="5">
        <v>2.2499999999999999E-2</v>
      </c>
      <c r="CW44" s="5">
        <v>54</v>
      </c>
      <c r="CX44" s="2"/>
      <c r="CY44" s="5">
        <v>0.30303030303030304</v>
      </c>
      <c r="CZ44" s="3" t="s">
        <v>22</v>
      </c>
      <c r="DA44" s="5">
        <v>4.1666666666666665E-5</v>
      </c>
      <c r="DB44" s="5">
        <v>615</v>
      </c>
      <c r="DC44" s="2"/>
      <c r="DD44" s="5">
        <v>460</v>
      </c>
      <c r="DE44" s="3" t="s">
        <v>22</v>
      </c>
      <c r="DF44" s="2"/>
      <c r="DG44" s="3" t="s">
        <v>3</v>
      </c>
      <c r="DH44" s="2"/>
      <c r="DI44" s="3" t="s">
        <v>23</v>
      </c>
      <c r="DJ44" s="3"/>
      <c r="DK44" s="2"/>
      <c r="DL44" s="3" t="s">
        <v>8</v>
      </c>
      <c r="DM44" s="3" t="s">
        <v>5</v>
      </c>
      <c r="DN44" s="3" t="s">
        <v>3</v>
      </c>
      <c r="DO44" s="2"/>
      <c r="DP44" s="3" t="s">
        <v>3</v>
      </c>
      <c r="DQ44" s="5">
        <v>3</v>
      </c>
      <c r="DR44" s="2" t="s">
        <v>9</v>
      </c>
      <c r="DS44" s="2" t="s">
        <v>18</v>
      </c>
      <c r="DT44" s="2"/>
      <c r="DU44" s="2" t="s">
        <v>24</v>
      </c>
      <c r="DV44" s="3" t="s">
        <v>3</v>
      </c>
      <c r="DW44" s="5">
        <v>47</v>
      </c>
      <c r="DX44" s="3"/>
      <c r="DY44" s="3" t="s">
        <v>8</v>
      </c>
      <c r="DZ44" s="2"/>
      <c r="EA44" s="2"/>
      <c r="EB44" s="5">
        <v>4.1500000000000004</v>
      </c>
      <c r="EC44" s="3"/>
      <c r="ED44" s="2"/>
      <c r="EE44" s="2"/>
      <c r="EF44" s="3" t="s">
        <v>1</v>
      </c>
      <c r="EG44" s="3"/>
      <c r="EH44" s="2"/>
      <c r="EI44" s="2"/>
      <c r="EJ44" s="3" t="s">
        <v>26</v>
      </c>
      <c r="EK44" s="5">
        <v>8.6599999999999993E-3</v>
      </c>
      <c r="EL44" s="3" t="s">
        <v>1</v>
      </c>
      <c r="EM44" s="3" t="s">
        <v>3</v>
      </c>
      <c r="EN44" s="3" t="s">
        <v>27</v>
      </c>
      <c r="EO44" s="3"/>
      <c r="EP44" s="3" t="s">
        <v>8</v>
      </c>
      <c r="EQ44" s="3" t="s">
        <v>17</v>
      </c>
      <c r="ER44" s="2"/>
      <c r="ES44" s="2"/>
      <c r="ET44" s="7"/>
      <c r="EU44" s="3"/>
      <c r="EV44" s="3" t="s">
        <v>28</v>
      </c>
      <c r="EW44" s="7"/>
      <c r="EX44" s="9">
        <v>4.25</v>
      </c>
      <c r="EY44" s="3"/>
      <c r="EZ44" s="3"/>
      <c r="FA44" s="9">
        <v>0.72727272727272729</v>
      </c>
      <c r="FB44" s="9">
        <v>1.5199999999999999E-9</v>
      </c>
      <c r="FC44" s="2"/>
      <c r="FD44" s="7"/>
      <c r="FE44" s="2" t="s">
        <v>15</v>
      </c>
      <c r="FF44" s="3" t="s">
        <v>28</v>
      </c>
      <c r="FG44" s="3" t="s">
        <v>1</v>
      </c>
      <c r="FH44" s="9">
        <v>7.7</v>
      </c>
      <c r="FI44" s="3" t="s">
        <v>5</v>
      </c>
      <c r="FJ44" s="9">
        <v>4.45</v>
      </c>
      <c r="FK44" s="3" t="s">
        <v>1</v>
      </c>
      <c r="FL44" s="3" t="s">
        <v>1</v>
      </c>
      <c r="FM44" s="3" t="s">
        <v>23</v>
      </c>
      <c r="FN44" s="7"/>
      <c r="FO44" s="9">
        <v>1.925E-8</v>
      </c>
      <c r="FP44" s="7"/>
      <c r="FQ44" s="3" t="s">
        <v>15</v>
      </c>
      <c r="FR44" s="6">
        <v>1.1999999999999999E-3</v>
      </c>
      <c r="FS44" s="9">
        <v>26.6</v>
      </c>
      <c r="FT44" s="3" t="s">
        <v>1</v>
      </c>
      <c r="FU44" s="3" t="s">
        <v>5</v>
      </c>
      <c r="FV44" s="3"/>
      <c r="FW44" s="6">
        <v>42.5</v>
      </c>
      <c r="FX44" s="10">
        <v>6.4999999999999997E-3</v>
      </c>
      <c r="FY44" s="2"/>
      <c r="FZ44" s="3" t="s">
        <v>22</v>
      </c>
      <c r="GA44" s="3" t="s">
        <v>17</v>
      </c>
      <c r="GB44" s="3" t="s">
        <v>17</v>
      </c>
      <c r="GC44" s="3"/>
      <c r="GD44" s="3" t="s">
        <v>17</v>
      </c>
      <c r="GE44" s="3"/>
      <c r="GF44" s="3" t="s">
        <v>30</v>
      </c>
      <c r="GG44" s="3"/>
      <c r="GH44" s="7"/>
      <c r="GI44" s="2"/>
      <c r="GJ44" s="5">
        <v>2.7E-4</v>
      </c>
      <c r="GK44" s="3"/>
      <c r="GL44" s="2"/>
      <c r="GM44" s="2">
        <v>4.1500000000000004</v>
      </c>
      <c r="GN44" s="3" t="s">
        <v>31</v>
      </c>
      <c r="GO44" s="3" t="s">
        <v>8</v>
      </c>
      <c r="GP44" s="3"/>
      <c r="GQ44" s="3" t="s">
        <v>20</v>
      </c>
      <c r="GR44" s="3" t="s">
        <v>32</v>
      </c>
      <c r="GS44" s="9">
        <v>0.7142857142857143</v>
      </c>
      <c r="GT44" s="9">
        <v>38.5</v>
      </c>
      <c r="GU44" s="7"/>
      <c r="GV44" s="3" t="s">
        <v>33</v>
      </c>
      <c r="GW44" s="7"/>
      <c r="GX44" s="2" t="s">
        <v>34</v>
      </c>
      <c r="GY44" s="2" t="s">
        <v>9</v>
      </c>
      <c r="GZ44" s="9">
        <v>5.7</v>
      </c>
      <c r="HA44" s="9">
        <v>3.98</v>
      </c>
      <c r="HB44" s="7"/>
      <c r="HC44" s="3"/>
      <c r="HD44" s="3" t="s">
        <v>3</v>
      </c>
      <c r="HE44" s="7"/>
      <c r="HF44" s="9">
        <v>22.15</v>
      </c>
      <c r="HG44" s="3"/>
      <c r="HH44" s="2"/>
      <c r="HI44" s="3" t="s">
        <v>15</v>
      </c>
      <c r="HJ44" s="3"/>
      <c r="HK44" s="3" t="s">
        <v>3</v>
      </c>
      <c r="HL44" s="3"/>
      <c r="HM44" s="7"/>
      <c r="HN44" s="9">
        <v>4.5</v>
      </c>
      <c r="HO44" s="3" t="s">
        <v>3</v>
      </c>
      <c r="HP44" s="3" t="s">
        <v>35</v>
      </c>
      <c r="HQ44" s="3" t="s">
        <v>23</v>
      </c>
      <c r="HR44" s="7"/>
      <c r="HS44" s="3" t="s">
        <v>3</v>
      </c>
      <c r="HT44" s="3" t="s">
        <v>5</v>
      </c>
      <c r="HU44" s="9">
        <v>0.37037037037037035</v>
      </c>
      <c r="HV44" s="3">
        <v>1</v>
      </c>
      <c r="HW44" s="9">
        <v>2.65E-6</v>
      </c>
      <c r="HX44" s="3" t="s">
        <v>3</v>
      </c>
      <c r="HY44" s="3"/>
      <c r="HZ44" s="3" t="s">
        <v>30</v>
      </c>
      <c r="IA44" s="3">
        <v>3.35</v>
      </c>
      <c r="IB44" s="2"/>
      <c r="IC44" s="3" t="s">
        <v>18</v>
      </c>
      <c r="ID44" s="3"/>
      <c r="IE44" s="3" t="s">
        <v>55</v>
      </c>
      <c r="IF44" s="7"/>
      <c r="IG44" s="7"/>
      <c r="IH44" s="7"/>
    </row>
    <row r="45" spans="1:242" x14ac:dyDescent="0.25">
      <c r="A45" s="1" t="s">
        <v>81</v>
      </c>
      <c r="B45" s="6">
        <v>25</v>
      </c>
      <c r="C45" s="3"/>
      <c r="D45" s="2"/>
      <c r="E45" s="3" t="s">
        <v>1</v>
      </c>
      <c r="F45" s="3" t="s">
        <v>2</v>
      </c>
      <c r="G45" s="3"/>
      <c r="H45" s="3"/>
      <c r="I45" s="3"/>
      <c r="J45" s="5">
        <v>1.1499999999999999E-12</v>
      </c>
      <c r="K45" s="3" t="s">
        <v>3</v>
      </c>
      <c r="L45" s="3" t="s">
        <v>4</v>
      </c>
      <c r="M45" s="5">
        <v>0.85106382978723405</v>
      </c>
      <c r="N45" s="5">
        <v>24</v>
      </c>
      <c r="O45" s="3" t="s">
        <v>3</v>
      </c>
      <c r="P45" s="3"/>
      <c r="Q45" s="3" t="s">
        <v>5</v>
      </c>
      <c r="R45" s="2" t="s">
        <v>58</v>
      </c>
      <c r="S45" s="2"/>
      <c r="T45" s="3" t="s">
        <v>3</v>
      </c>
      <c r="U45" s="5">
        <v>46.5</v>
      </c>
      <c r="V45" s="3"/>
      <c r="W45" s="2"/>
      <c r="X45" s="3"/>
      <c r="Y45" s="3" t="s">
        <v>7</v>
      </c>
      <c r="Z45" s="5">
        <v>1.05E-7</v>
      </c>
      <c r="AA45" s="3" t="s">
        <v>8</v>
      </c>
      <c r="AB45" s="2" t="s">
        <v>9</v>
      </c>
      <c r="AC45" s="5">
        <v>1.1272727272727272E-14</v>
      </c>
      <c r="AD45" s="3" t="s">
        <v>10</v>
      </c>
      <c r="AE45" s="2" t="s">
        <v>11</v>
      </c>
      <c r="AF45" s="2">
        <v>4.2</v>
      </c>
      <c r="AG45" s="6">
        <v>1.1999999999999999E-3</v>
      </c>
      <c r="AH45" s="2"/>
      <c r="AI45" s="2"/>
      <c r="AJ45" s="2"/>
      <c r="AK45" s="2"/>
      <c r="AL45" s="5">
        <v>1.06</v>
      </c>
      <c r="AM45" s="3"/>
      <c r="AN45" s="3" t="s">
        <v>12</v>
      </c>
      <c r="AO45" s="2"/>
      <c r="AP45" s="2"/>
      <c r="AQ45" s="5">
        <v>7.805E-5</v>
      </c>
      <c r="AR45" s="2">
        <v>200000000</v>
      </c>
      <c r="AS45" s="3" t="s">
        <v>13</v>
      </c>
      <c r="AT45" s="3" t="s">
        <v>14</v>
      </c>
      <c r="AU45" s="2"/>
      <c r="AV45" s="2"/>
      <c r="AW45" s="2"/>
      <c r="AX45" s="2"/>
      <c r="AY45" s="2" t="s">
        <v>15</v>
      </c>
      <c r="AZ45" s="5">
        <v>7.85</v>
      </c>
      <c r="BA45" s="2"/>
      <c r="BB45" s="3" t="s">
        <v>8</v>
      </c>
      <c r="BC45" s="3">
        <v>1</v>
      </c>
      <c r="BD45" s="2"/>
      <c r="BE45" s="3" t="s">
        <v>16</v>
      </c>
      <c r="BF45" s="6">
        <v>128</v>
      </c>
      <c r="BG45" s="5">
        <v>7.7</v>
      </c>
      <c r="BH45" s="3"/>
      <c r="BI45" s="3" t="s">
        <v>17</v>
      </c>
      <c r="BJ45" s="3">
        <v>1</v>
      </c>
      <c r="BK45" s="5">
        <v>17.5</v>
      </c>
      <c r="BL45" s="5">
        <v>0.37735849056603776</v>
      </c>
      <c r="BM45" s="3">
        <v>2.5</v>
      </c>
      <c r="BN45" s="3" t="s">
        <v>19</v>
      </c>
      <c r="BO45" s="3" t="s">
        <v>20</v>
      </c>
      <c r="BP45" s="3" t="s">
        <v>3</v>
      </c>
      <c r="BQ45" s="2"/>
      <c r="BR45" s="2" t="s">
        <v>21</v>
      </c>
      <c r="BS45" s="3"/>
      <c r="BT45" s="3"/>
      <c r="BU45" s="3"/>
      <c r="BV45" s="5">
        <v>4.0999999999999996</v>
      </c>
      <c r="BW45" s="5">
        <v>3.5</v>
      </c>
      <c r="BX45" s="3"/>
      <c r="BY45" s="3"/>
      <c r="BZ45" s="2"/>
      <c r="CA45" s="2"/>
      <c r="CB45" s="3" t="s">
        <v>3</v>
      </c>
      <c r="CC45" s="5">
        <v>5.7</v>
      </c>
      <c r="CD45" s="2"/>
      <c r="CE45" s="3"/>
      <c r="CF45" s="5">
        <v>14</v>
      </c>
      <c r="CG45" s="3"/>
      <c r="CH45" s="3" t="s">
        <v>17</v>
      </c>
      <c r="CI45" s="3"/>
      <c r="CJ45" s="3" t="s">
        <v>1</v>
      </c>
      <c r="CK45" s="2"/>
      <c r="CL45" s="3" t="s">
        <v>22</v>
      </c>
      <c r="CM45" s="2"/>
      <c r="CN45" s="3"/>
      <c r="CO45" s="2"/>
      <c r="CP45" s="3">
        <v>5</v>
      </c>
      <c r="CQ45" s="3">
        <v>2</v>
      </c>
      <c r="CR45" s="5">
        <v>6.21</v>
      </c>
      <c r="CS45" s="6">
        <v>43</v>
      </c>
      <c r="CT45" s="5">
        <v>0.23499999999999999</v>
      </c>
      <c r="CU45" s="5">
        <v>5</v>
      </c>
      <c r="CV45" s="5">
        <v>2.4E-2</v>
      </c>
      <c r="CW45" s="5">
        <v>53</v>
      </c>
      <c r="CX45" s="2"/>
      <c r="CY45" s="5">
        <v>0.3125</v>
      </c>
      <c r="CZ45" s="3" t="s">
        <v>22</v>
      </c>
      <c r="DA45" s="5">
        <v>4.0816326530612238E-5</v>
      </c>
      <c r="DB45" s="5">
        <v>605</v>
      </c>
      <c r="DC45" s="2"/>
      <c r="DD45" s="5">
        <v>500</v>
      </c>
      <c r="DE45" s="3" t="s">
        <v>22</v>
      </c>
      <c r="DF45" s="2"/>
      <c r="DG45" s="3" t="s">
        <v>3</v>
      </c>
      <c r="DH45" s="2"/>
      <c r="DI45" s="3" t="s">
        <v>23</v>
      </c>
      <c r="DJ45" s="3"/>
      <c r="DK45" s="2"/>
      <c r="DL45" s="3" t="s">
        <v>8</v>
      </c>
      <c r="DM45" s="3" t="s">
        <v>5</v>
      </c>
      <c r="DN45" s="3" t="s">
        <v>3</v>
      </c>
      <c r="DO45" s="2"/>
      <c r="DP45" s="3" t="s">
        <v>3</v>
      </c>
      <c r="DQ45" s="5">
        <v>3.05</v>
      </c>
      <c r="DR45" s="2" t="s">
        <v>9</v>
      </c>
      <c r="DS45" s="2" t="s">
        <v>18</v>
      </c>
      <c r="DT45" s="2"/>
      <c r="DU45" s="2" t="s">
        <v>24</v>
      </c>
      <c r="DV45" s="3" t="s">
        <v>3</v>
      </c>
      <c r="DW45" s="5">
        <v>46.5</v>
      </c>
      <c r="DX45" s="3"/>
      <c r="DY45" s="3" t="s">
        <v>8</v>
      </c>
      <c r="DZ45" s="2"/>
      <c r="EA45" s="2"/>
      <c r="EB45" s="5">
        <v>4.2</v>
      </c>
      <c r="EC45" s="3"/>
      <c r="ED45" s="2"/>
      <c r="EE45" s="2"/>
      <c r="EF45" s="3" t="s">
        <v>1</v>
      </c>
      <c r="EG45" s="3"/>
      <c r="EH45" s="2"/>
      <c r="EI45" s="2"/>
      <c r="EJ45" s="3" t="s">
        <v>26</v>
      </c>
      <c r="EK45" s="5">
        <v>8.6800000000000002E-3</v>
      </c>
      <c r="EL45" s="3" t="s">
        <v>1</v>
      </c>
      <c r="EM45" s="3" t="s">
        <v>3</v>
      </c>
      <c r="EN45" s="3" t="s">
        <v>27</v>
      </c>
      <c r="EO45" s="3"/>
      <c r="EP45" s="3" t="s">
        <v>8</v>
      </c>
      <c r="EQ45" s="3" t="s">
        <v>17</v>
      </c>
      <c r="ER45" s="2"/>
      <c r="ES45" s="2"/>
      <c r="ET45" s="7"/>
      <c r="EU45" s="3"/>
      <c r="EV45" s="3" t="s">
        <v>28</v>
      </c>
      <c r="EW45" s="7"/>
      <c r="EX45" s="9">
        <v>3.96</v>
      </c>
      <c r="EY45" s="3"/>
      <c r="EZ45" s="3"/>
      <c r="FA45" s="9">
        <v>0.7142857142857143</v>
      </c>
      <c r="FB45" s="9">
        <v>1.5E-9</v>
      </c>
      <c r="FC45" s="2"/>
      <c r="FD45" s="7"/>
      <c r="FE45" s="2" t="s">
        <v>15</v>
      </c>
      <c r="FF45" s="3" t="s">
        <v>28</v>
      </c>
      <c r="FG45" s="3" t="s">
        <v>1</v>
      </c>
      <c r="FH45" s="9">
        <v>7.85</v>
      </c>
      <c r="FI45" s="3" t="s">
        <v>5</v>
      </c>
      <c r="FJ45" s="9">
        <v>4.95</v>
      </c>
      <c r="FK45" s="3" t="s">
        <v>1</v>
      </c>
      <c r="FL45" s="3" t="s">
        <v>1</v>
      </c>
      <c r="FM45" s="3" t="s">
        <v>23</v>
      </c>
      <c r="FN45" s="7"/>
      <c r="FO45" s="9">
        <v>2.0500000000000002E-8</v>
      </c>
      <c r="FP45" s="7"/>
      <c r="FQ45" s="3" t="s">
        <v>15</v>
      </c>
      <c r="FR45" s="6">
        <v>1.15E-3</v>
      </c>
      <c r="FS45" s="9">
        <v>27.3</v>
      </c>
      <c r="FT45" s="3" t="s">
        <v>1</v>
      </c>
      <c r="FU45" s="3" t="s">
        <v>5</v>
      </c>
      <c r="FV45" s="3"/>
      <c r="FW45" s="6">
        <v>43.5</v>
      </c>
      <c r="FX45" s="10">
        <v>6.0000000000000001E-3</v>
      </c>
      <c r="FY45" s="2"/>
      <c r="FZ45" s="3" t="s">
        <v>22</v>
      </c>
      <c r="GA45" s="3" t="s">
        <v>17</v>
      </c>
      <c r="GB45" s="3" t="s">
        <v>17</v>
      </c>
      <c r="GC45" s="3"/>
      <c r="GD45" s="3" t="s">
        <v>17</v>
      </c>
      <c r="GE45" s="3"/>
      <c r="GF45" s="3" t="s">
        <v>30</v>
      </c>
      <c r="GG45" s="3"/>
      <c r="GH45" s="7"/>
      <c r="GI45" s="2"/>
      <c r="GJ45" s="5">
        <v>2.4000000000000001E-4</v>
      </c>
      <c r="GK45" s="3"/>
      <c r="GL45" s="2"/>
      <c r="GM45" s="2">
        <v>4.2</v>
      </c>
      <c r="GN45" s="3" t="s">
        <v>31</v>
      </c>
      <c r="GO45" s="3" t="s">
        <v>8</v>
      </c>
      <c r="GP45" s="3"/>
      <c r="GQ45" s="3" t="s">
        <v>20</v>
      </c>
      <c r="GR45" s="3" t="s">
        <v>32</v>
      </c>
      <c r="GS45" s="9">
        <v>0.7142857142857143</v>
      </c>
      <c r="GT45" s="9">
        <v>39</v>
      </c>
      <c r="GU45" s="7"/>
      <c r="GV45" s="3" t="s">
        <v>33</v>
      </c>
      <c r="GW45" s="7"/>
      <c r="GX45" s="2" t="s">
        <v>34</v>
      </c>
      <c r="GY45" s="2" t="s">
        <v>9</v>
      </c>
      <c r="GZ45" s="9">
        <v>5.55</v>
      </c>
      <c r="HA45" s="9">
        <v>3.97</v>
      </c>
      <c r="HB45" s="7"/>
      <c r="HC45" s="3"/>
      <c r="HD45" s="3" t="s">
        <v>3</v>
      </c>
      <c r="HE45" s="7"/>
      <c r="HF45" s="9">
        <v>22</v>
      </c>
      <c r="HG45" s="3"/>
      <c r="HH45" s="2"/>
      <c r="HI45" s="3" t="s">
        <v>15</v>
      </c>
      <c r="HJ45" s="3"/>
      <c r="HK45" s="3" t="s">
        <v>3</v>
      </c>
      <c r="HL45" s="3"/>
      <c r="HM45" s="7"/>
      <c r="HN45" s="9">
        <v>4.1500000000000004</v>
      </c>
      <c r="HO45" s="3" t="s">
        <v>3</v>
      </c>
      <c r="HP45" s="3" t="s">
        <v>35</v>
      </c>
      <c r="HQ45" s="3" t="s">
        <v>23</v>
      </c>
      <c r="HR45" s="7"/>
      <c r="HS45" s="3" t="s">
        <v>3</v>
      </c>
      <c r="HT45" s="3" t="s">
        <v>5</v>
      </c>
      <c r="HU45" s="9">
        <v>0.35714285714285715</v>
      </c>
      <c r="HV45" s="3">
        <v>1</v>
      </c>
      <c r="HW45" s="9">
        <v>2.5600000000000001E-6</v>
      </c>
      <c r="HX45" s="3" t="s">
        <v>3</v>
      </c>
      <c r="HY45" s="3"/>
      <c r="HZ45" s="3" t="s">
        <v>30</v>
      </c>
      <c r="IA45" s="3">
        <v>3.35</v>
      </c>
      <c r="IB45" s="2"/>
      <c r="IC45" s="3" t="s">
        <v>18</v>
      </c>
      <c r="ID45" s="3"/>
      <c r="IE45" s="3" t="s">
        <v>55</v>
      </c>
      <c r="IF45" s="7"/>
      <c r="IG45" s="7"/>
      <c r="IH45" s="7"/>
    </row>
    <row r="46" spans="1:242" x14ac:dyDescent="0.25">
      <c r="A46" s="1" t="s">
        <v>82</v>
      </c>
      <c r="B46" s="6">
        <v>25.08</v>
      </c>
      <c r="C46" s="3"/>
      <c r="D46" s="2"/>
      <c r="E46" s="3" t="s">
        <v>1</v>
      </c>
      <c r="F46" s="3" t="s">
        <v>2</v>
      </c>
      <c r="G46" s="3"/>
      <c r="H46" s="3"/>
      <c r="I46" s="3"/>
      <c r="J46" s="5">
        <v>1.0600000000000001E-12</v>
      </c>
      <c r="K46" s="3" t="s">
        <v>3</v>
      </c>
      <c r="L46" s="3" t="s">
        <v>4</v>
      </c>
      <c r="M46" s="5">
        <v>0.86956521739130443</v>
      </c>
      <c r="N46" s="5">
        <v>25</v>
      </c>
      <c r="O46" s="3" t="s">
        <v>3</v>
      </c>
      <c r="P46" s="3"/>
      <c r="Q46" s="3" t="s">
        <v>5</v>
      </c>
      <c r="R46" s="2" t="s">
        <v>58</v>
      </c>
      <c r="S46" s="2"/>
      <c r="T46" s="3" t="s">
        <v>3</v>
      </c>
      <c r="U46" s="5">
        <v>47.5</v>
      </c>
      <c r="V46" s="3"/>
      <c r="W46" s="2"/>
      <c r="X46" s="3"/>
      <c r="Y46" s="3" t="s">
        <v>7</v>
      </c>
      <c r="Z46" s="5">
        <v>1.075E-7</v>
      </c>
      <c r="AA46" s="3" t="s">
        <v>8</v>
      </c>
      <c r="AB46" s="2" t="s">
        <v>9</v>
      </c>
      <c r="AC46" s="5">
        <v>1.1E-14</v>
      </c>
      <c r="AD46" s="3" t="s">
        <v>10</v>
      </c>
      <c r="AE46" s="2" t="s">
        <v>11</v>
      </c>
      <c r="AF46" s="2">
        <v>3.95</v>
      </c>
      <c r="AG46" s="6">
        <v>1.15E-3</v>
      </c>
      <c r="AH46" s="2"/>
      <c r="AI46" s="2"/>
      <c r="AJ46" s="2"/>
      <c r="AK46" s="2"/>
      <c r="AL46" s="5">
        <v>1.05</v>
      </c>
      <c r="AM46" s="3"/>
      <c r="AN46" s="3" t="s">
        <v>12</v>
      </c>
      <c r="AO46" s="2"/>
      <c r="AP46" s="2"/>
      <c r="AQ46" s="5">
        <v>8.2000000000000001E-5</v>
      </c>
      <c r="AR46" s="2">
        <v>225000000</v>
      </c>
      <c r="AS46" s="3" t="s">
        <v>13</v>
      </c>
      <c r="AT46" s="3" t="s">
        <v>14</v>
      </c>
      <c r="AU46" s="2"/>
      <c r="AV46" s="2"/>
      <c r="AW46" s="2"/>
      <c r="AX46" s="2"/>
      <c r="AY46" s="2" t="s">
        <v>15</v>
      </c>
      <c r="AZ46" s="5">
        <v>7.9</v>
      </c>
      <c r="BA46" s="2"/>
      <c r="BB46" s="3" t="s">
        <v>8</v>
      </c>
      <c r="BC46" s="3">
        <v>1</v>
      </c>
      <c r="BD46" s="2"/>
      <c r="BE46" s="3" t="s">
        <v>16</v>
      </c>
      <c r="BF46" s="6">
        <v>118</v>
      </c>
      <c r="BG46" s="5">
        <v>7.5</v>
      </c>
      <c r="BH46" s="3"/>
      <c r="BI46" s="3" t="s">
        <v>17</v>
      </c>
      <c r="BJ46" s="3">
        <v>1</v>
      </c>
      <c r="BK46" s="5">
        <v>17.55</v>
      </c>
      <c r="BL46" s="5">
        <v>0.33333333333333331</v>
      </c>
      <c r="BM46" s="3">
        <v>2.5</v>
      </c>
      <c r="BN46" s="3" t="s">
        <v>19</v>
      </c>
      <c r="BO46" s="3" t="s">
        <v>20</v>
      </c>
      <c r="BP46" s="3" t="s">
        <v>3</v>
      </c>
      <c r="BQ46" s="2"/>
      <c r="BR46" s="2" t="s">
        <v>21</v>
      </c>
      <c r="BS46" s="3"/>
      <c r="BT46" s="3"/>
      <c r="BU46" s="3"/>
      <c r="BV46" s="5">
        <v>3.9</v>
      </c>
      <c r="BW46" s="5">
        <v>3.8</v>
      </c>
      <c r="BX46" s="3"/>
      <c r="BY46" s="3"/>
      <c r="BZ46" s="2"/>
      <c r="CA46" s="2"/>
      <c r="CB46" s="3" t="s">
        <v>3</v>
      </c>
      <c r="CC46" s="5">
        <v>5.75</v>
      </c>
      <c r="CD46" s="2"/>
      <c r="CE46" s="3"/>
      <c r="CF46" s="5">
        <v>14.6</v>
      </c>
      <c r="CG46" s="3"/>
      <c r="CH46" s="3" t="s">
        <v>17</v>
      </c>
      <c r="CI46" s="3"/>
      <c r="CJ46" s="3" t="s">
        <v>1</v>
      </c>
      <c r="CK46" s="2"/>
      <c r="CL46" s="3" t="s">
        <v>22</v>
      </c>
      <c r="CM46" s="2"/>
      <c r="CN46" s="3"/>
      <c r="CO46" s="2"/>
      <c r="CP46" s="3">
        <v>5</v>
      </c>
      <c r="CQ46" s="3">
        <v>2</v>
      </c>
      <c r="CR46" s="5">
        <v>7.1</v>
      </c>
      <c r="CS46" s="6">
        <v>41</v>
      </c>
      <c r="CT46" s="5">
        <v>0.25</v>
      </c>
      <c r="CU46" s="5">
        <v>4.45</v>
      </c>
      <c r="CV46" s="5">
        <v>2.5999999999999999E-2</v>
      </c>
      <c r="CW46" s="5">
        <v>52</v>
      </c>
      <c r="CX46" s="2"/>
      <c r="CY46" s="5">
        <v>0.29850746268656714</v>
      </c>
      <c r="CZ46" s="3" t="s">
        <v>22</v>
      </c>
      <c r="DA46" s="5">
        <v>4.0160642570281118E-5</v>
      </c>
      <c r="DB46" s="5">
        <v>625</v>
      </c>
      <c r="DC46" s="2"/>
      <c r="DD46" s="5">
        <v>540</v>
      </c>
      <c r="DE46" s="3" t="s">
        <v>22</v>
      </c>
      <c r="DF46" s="2"/>
      <c r="DG46" s="3" t="s">
        <v>3</v>
      </c>
      <c r="DH46" s="2"/>
      <c r="DI46" s="3" t="s">
        <v>23</v>
      </c>
      <c r="DJ46" s="3"/>
      <c r="DK46" s="2"/>
      <c r="DL46" s="3" t="s">
        <v>8</v>
      </c>
      <c r="DM46" s="3" t="s">
        <v>5</v>
      </c>
      <c r="DN46" s="3" t="s">
        <v>3</v>
      </c>
      <c r="DO46" s="2"/>
      <c r="DP46" s="3" t="s">
        <v>3</v>
      </c>
      <c r="DQ46" s="5">
        <v>3.15</v>
      </c>
      <c r="DR46" s="2" t="s">
        <v>9</v>
      </c>
      <c r="DS46" s="2" t="s">
        <v>18</v>
      </c>
      <c r="DT46" s="2"/>
      <c r="DU46" s="2" t="s">
        <v>24</v>
      </c>
      <c r="DV46" s="3" t="s">
        <v>3</v>
      </c>
      <c r="DW46" s="5">
        <v>47.5</v>
      </c>
      <c r="DX46" s="3"/>
      <c r="DY46" s="3" t="s">
        <v>8</v>
      </c>
      <c r="DZ46" s="2"/>
      <c r="EA46" s="2"/>
      <c r="EB46" s="5">
        <v>3.95</v>
      </c>
      <c r="EC46" s="3"/>
      <c r="ED46" s="2"/>
      <c r="EE46" s="2"/>
      <c r="EF46" s="3" t="s">
        <v>1</v>
      </c>
      <c r="EG46" s="3"/>
      <c r="EH46" s="2"/>
      <c r="EI46" s="2"/>
      <c r="EJ46" s="3" t="s">
        <v>26</v>
      </c>
      <c r="EK46" s="5">
        <v>8.7500000000000008E-3</v>
      </c>
      <c r="EL46" s="3" t="s">
        <v>1</v>
      </c>
      <c r="EM46" s="3" t="s">
        <v>3</v>
      </c>
      <c r="EN46" s="3" t="s">
        <v>27</v>
      </c>
      <c r="EO46" s="3"/>
      <c r="EP46" s="3" t="s">
        <v>8</v>
      </c>
      <c r="EQ46" s="3" t="s">
        <v>17</v>
      </c>
      <c r="ER46" s="2"/>
      <c r="ES46" s="2"/>
      <c r="ET46" s="7"/>
      <c r="EU46" s="3"/>
      <c r="EV46" s="3" t="s">
        <v>28</v>
      </c>
      <c r="EW46" s="7"/>
      <c r="EX46" s="9">
        <v>4</v>
      </c>
      <c r="EY46" s="3"/>
      <c r="EZ46" s="3"/>
      <c r="FA46" s="9">
        <v>0.68493150684931503</v>
      </c>
      <c r="FB46" s="9">
        <v>1.4199999999999999E-9</v>
      </c>
      <c r="FC46" s="2"/>
      <c r="FD46" s="7"/>
      <c r="FE46" s="2" t="s">
        <v>15</v>
      </c>
      <c r="FF46" s="3" t="s">
        <v>28</v>
      </c>
      <c r="FG46" s="3" t="s">
        <v>1</v>
      </c>
      <c r="FH46" s="9">
        <v>7.45</v>
      </c>
      <c r="FI46" s="3" t="s">
        <v>5</v>
      </c>
      <c r="FJ46" s="9">
        <v>4.4000000000000004</v>
      </c>
      <c r="FK46" s="3" t="s">
        <v>1</v>
      </c>
      <c r="FL46" s="3" t="s">
        <v>1</v>
      </c>
      <c r="FM46" s="3" t="s">
        <v>23</v>
      </c>
      <c r="FN46" s="7"/>
      <c r="FO46" s="9">
        <v>1.9499999999999999E-8</v>
      </c>
      <c r="FP46" s="9">
        <v>2.0499999999999998</v>
      </c>
      <c r="FQ46" s="3" t="s">
        <v>15</v>
      </c>
      <c r="FR46" s="6">
        <v>1.25E-3</v>
      </c>
      <c r="FS46" s="9">
        <v>27.15</v>
      </c>
      <c r="FT46" s="3" t="s">
        <v>1</v>
      </c>
      <c r="FU46" s="3" t="s">
        <v>5</v>
      </c>
      <c r="FV46" s="3"/>
      <c r="FW46" s="6">
        <v>44.5</v>
      </c>
      <c r="FX46" s="10">
        <v>5.7999999999999996E-3</v>
      </c>
      <c r="FY46" s="2"/>
      <c r="FZ46" s="3" t="s">
        <v>22</v>
      </c>
      <c r="GA46" s="3" t="s">
        <v>17</v>
      </c>
      <c r="GB46" s="3" t="s">
        <v>17</v>
      </c>
      <c r="GC46" s="3"/>
      <c r="GD46" s="3" t="s">
        <v>17</v>
      </c>
      <c r="GE46" s="3"/>
      <c r="GF46" s="3" t="s">
        <v>30</v>
      </c>
      <c r="GG46" s="3"/>
      <c r="GH46" s="7"/>
      <c r="GI46" s="2"/>
      <c r="GJ46" s="5">
        <v>2.2499999999999999E-4</v>
      </c>
      <c r="GK46" s="3"/>
      <c r="GL46" s="2"/>
      <c r="GM46" s="2">
        <v>3.95</v>
      </c>
      <c r="GN46" s="3" t="s">
        <v>31</v>
      </c>
      <c r="GO46" s="3" t="s">
        <v>8</v>
      </c>
      <c r="GP46" s="3"/>
      <c r="GQ46" s="3" t="s">
        <v>20</v>
      </c>
      <c r="GR46" s="3" t="s">
        <v>32</v>
      </c>
      <c r="GS46" s="9">
        <v>0.68493150684931503</v>
      </c>
      <c r="GT46" s="9">
        <v>38.5</v>
      </c>
      <c r="GU46" s="7"/>
      <c r="GV46" s="3" t="s">
        <v>33</v>
      </c>
      <c r="GW46" s="7"/>
      <c r="GX46" s="2" t="s">
        <v>34</v>
      </c>
      <c r="GY46" s="2" t="s">
        <v>9</v>
      </c>
      <c r="GZ46" s="9">
        <v>5.6</v>
      </c>
      <c r="HA46" s="9">
        <v>3.98</v>
      </c>
      <c r="HB46" s="7"/>
      <c r="HC46" s="3"/>
      <c r="HD46" s="3" t="s">
        <v>3</v>
      </c>
      <c r="HE46" s="7"/>
      <c r="HF46" s="9">
        <v>22.15</v>
      </c>
      <c r="HG46" s="3"/>
      <c r="HH46" s="2"/>
      <c r="HI46" s="3" t="s">
        <v>15</v>
      </c>
      <c r="HJ46" s="3"/>
      <c r="HK46" s="3" t="s">
        <v>3</v>
      </c>
      <c r="HL46" s="3"/>
      <c r="HM46" s="7"/>
      <c r="HN46" s="9">
        <v>4</v>
      </c>
      <c r="HO46" s="3" t="s">
        <v>3</v>
      </c>
      <c r="HP46" s="3" t="s">
        <v>35</v>
      </c>
      <c r="HQ46" s="3" t="s">
        <v>23</v>
      </c>
      <c r="HR46" s="7"/>
      <c r="HS46" s="3" t="s">
        <v>3</v>
      </c>
      <c r="HT46" s="3" t="s">
        <v>5</v>
      </c>
      <c r="HU46" s="9">
        <v>0.35335689045936397</v>
      </c>
      <c r="HV46" s="3">
        <v>1</v>
      </c>
      <c r="HW46" s="9">
        <v>2.6400000000000001E-6</v>
      </c>
      <c r="HX46" s="3" t="s">
        <v>3</v>
      </c>
      <c r="HY46" s="3"/>
      <c r="HZ46" s="3" t="s">
        <v>30</v>
      </c>
      <c r="IA46" s="3">
        <v>3.35</v>
      </c>
      <c r="IB46" s="2"/>
      <c r="IC46" s="3" t="s">
        <v>18</v>
      </c>
      <c r="ID46" s="3"/>
      <c r="IE46" s="3" t="s">
        <v>55</v>
      </c>
      <c r="IF46" s="7"/>
      <c r="IG46" s="7"/>
      <c r="IH46" s="7"/>
    </row>
    <row r="47" spans="1:242" x14ac:dyDescent="0.25">
      <c r="A47" s="1" t="s">
        <v>83</v>
      </c>
      <c r="B47" s="6">
        <v>29.7</v>
      </c>
      <c r="C47" s="3"/>
      <c r="D47" s="2"/>
      <c r="E47" s="3" t="s">
        <v>1</v>
      </c>
      <c r="F47" s="3" t="s">
        <v>2</v>
      </c>
      <c r="G47" s="3"/>
      <c r="H47" s="3"/>
      <c r="I47" s="3"/>
      <c r="J47" s="5">
        <v>1.3000000000000001E-12</v>
      </c>
      <c r="K47" s="3" t="s">
        <v>3</v>
      </c>
      <c r="L47" s="3" t="s">
        <v>4</v>
      </c>
      <c r="M47" s="5">
        <v>0.970873786407767</v>
      </c>
      <c r="N47" s="5">
        <v>24.5</v>
      </c>
      <c r="O47" s="3" t="s">
        <v>3</v>
      </c>
      <c r="P47" s="3"/>
      <c r="Q47" s="3" t="s">
        <v>5</v>
      </c>
      <c r="R47" s="2" t="s">
        <v>58</v>
      </c>
      <c r="S47" s="2"/>
      <c r="T47" s="3" t="s">
        <v>3</v>
      </c>
      <c r="U47" s="5">
        <v>50.5</v>
      </c>
      <c r="V47" s="3"/>
      <c r="W47" s="2"/>
      <c r="X47" s="3"/>
      <c r="Y47" s="3" t="s">
        <v>7</v>
      </c>
      <c r="Z47" s="5">
        <v>1.12E-7</v>
      </c>
      <c r="AA47" s="3" t="s">
        <v>8</v>
      </c>
      <c r="AB47" s="2" t="s">
        <v>9</v>
      </c>
      <c r="AC47" s="5">
        <v>1.1363636363636363E-14</v>
      </c>
      <c r="AD47" s="3" t="s">
        <v>10</v>
      </c>
      <c r="AE47" s="2" t="s">
        <v>11</v>
      </c>
      <c r="AF47" s="2">
        <v>3.8</v>
      </c>
      <c r="AG47" s="6">
        <v>1.1000000000000001E-3</v>
      </c>
      <c r="AH47" s="2"/>
      <c r="AI47" s="2"/>
      <c r="AJ47" s="2"/>
      <c r="AK47" s="2"/>
      <c r="AL47" s="5">
        <v>1.05</v>
      </c>
      <c r="AM47" s="3"/>
      <c r="AN47" s="3" t="s">
        <v>12</v>
      </c>
      <c r="AO47" s="2"/>
      <c r="AP47" s="2"/>
      <c r="AQ47" s="5">
        <v>9.365E-5</v>
      </c>
      <c r="AR47" s="2">
        <v>425000000</v>
      </c>
      <c r="AS47" s="3" t="s">
        <v>13</v>
      </c>
      <c r="AT47" s="3" t="s">
        <v>14</v>
      </c>
      <c r="AU47" s="2"/>
      <c r="AV47" s="2"/>
      <c r="AW47" s="2"/>
      <c r="AX47" s="2"/>
      <c r="AY47" s="2" t="s">
        <v>15</v>
      </c>
      <c r="AZ47" s="5">
        <v>8.15</v>
      </c>
      <c r="BA47" s="2"/>
      <c r="BB47" s="3" t="s">
        <v>8</v>
      </c>
      <c r="BC47" s="3">
        <v>1</v>
      </c>
      <c r="BD47" s="2"/>
      <c r="BE47" s="3" t="s">
        <v>16</v>
      </c>
      <c r="BF47" s="6">
        <v>105</v>
      </c>
      <c r="BG47" s="5">
        <v>8.25</v>
      </c>
      <c r="BH47" s="3"/>
      <c r="BI47" s="3" t="s">
        <v>17</v>
      </c>
      <c r="BJ47" s="3">
        <v>1</v>
      </c>
      <c r="BK47" s="5">
        <v>17.8</v>
      </c>
      <c r="BL47" s="5">
        <v>0.37878787878787878</v>
      </c>
      <c r="BM47" s="3">
        <v>2.5</v>
      </c>
      <c r="BN47" s="3" t="s">
        <v>19</v>
      </c>
      <c r="BO47" s="3" t="s">
        <v>20</v>
      </c>
      <c r="BP47" s="3" t="s">
        <v>3</v>
      </c>
      <c r="BQ47" s="2"/>
      <c r="BR47" s="2" t="s">
        <v>21</v>
      </c>
      <c r="BS47" s="3"/>
      <c r="BT47" s="3"/>
      <c r="BU47" s="3"/>
      <c r="BV47" s="5">
        <v>3.45</v>
      </c>
      <c r="BW47" s="5">
        <v>3.88</v>
      </c>
      <c r="BX47" s="3"/>
      <c r="BY47" s="3"/>
      <c r="BZ47" s="2"/>
      <c r="CA47" s="2"/>
      <c r="CB47" s="3" t="s">
        <v>3</v>
      </c>
      <c r="CC47" s="5">
        <v>6.6</v>
      </c>
      <c r="CD47" s="2"/>
      <c r="CE47" s="3"/>
      <c r="CF47" s="5">
        <v>16</v>
      </c>
      <c r="CG47" s="3"/>
      <c r="CH47" s="3" t="s">
        <v>17</v>
      </c>
      <c r="CI47" s="3"/>
      <c r="CJ47" s="3" t="s">
        <v>1</v>
      </c>
      <c r="CK47" s="2"/>
      <c r="CL47" s="3" t="s">
        <v>22</v>
      </c>
      <c r="CM47" s="2"/>
      <c r="CN47" s="3"/>
      <c r="CO47" s="2"/>
      <c r="CP47" s="3">
        <v>5</v>
      </c>
      <c r="CQ47" s="3">
        <v>2</v>
      </c>
      <c r="CR47" s="5">
        <v>6.4</v>
      </c>
      <c r="CS47" s="6">
        <v>42</v>
      </c>
      <c r="CT47" s="5">
        <v>0.27</v>
      </c>
      <c r="CU47" s="5">
        <v>4.9000000000000004</v>
      </c>
      <c r="CV47" s="5">
        <v>2.5000000000000001E-2</v>
      </c>
      <c r="CW47" s="5">
        <v>56.5</v>
      </c>
      <c r="CX47" s="2"/>
      <c r="CY47" s="5">
        <v>0.390625</v>
      </c>
      <c r="CZ47" s="3" t="s">
        <v>22</v>
      </c>
      <c r="DA47" s="5">
        <v>4.347826086956522E-5</v>
      </c>
      <c r="DB47" s="5">
        <v>660</v>
      </c>
      <c r="DC47" s="2"/>
      <c r="DD47" s="5">
        <v>575</v>
      </c>
      <c r="DE47" s="3" t="s">
        <v>22</v>
      </c>
      <c r="DF47" s="2"/>
      <c r="DG47" s="3" t="s">
        <v>3</v>
      </c>
      <c r="DH47" s="2"/>
      <c r="DI47" s="3" t="s">
        <v>23</v>
      </c>
      <c r="DJ47" s="3"/>
      <c r="DK47" s="2"/>
      <c r="DL47" s="3" t="s">
        <v>8</v>
      </c>
      <c r="DM47" s="3" t="s">
        <v>5</v>
      </c>
      <c r="DN47" s="3" t="s">
        <v>3</v>
      </c>
      <c r="DO47" s="2"/>
      <c r="DP47" s="3" t="s">
        <v>3</v>
      </c>
      <c r="DQ47" s="5">
        <v>3.1</v>
      </c>
      <c r="DR47" s="2" t="s">
        <v>9</v>
      </c>
      <c r="DS47" s="2" t="s">
        <v>18</v>
      </c>
      <c r="DT47" s="2"/>
      <c r="DU47" s="2" t="s">
        <v>24</v>
      </c>
      <c r="DV47" s="3" t="s">
        <v>3</v>
      </c>
      <c r="DW47" s="5">
        <v>50.5</v>
      </c>
      <c r="DX47" s="3"/>
      <c r="DY47" s="3" t="s">
        <v>8</v>
      </c>
      <c r="DZ47" s="2"/>
      <c r="EA47" s="2"/>
      <c r="EB47" s="5">
        <v>3.8</v>
      </c>
      <c r="EC47" s="3"/>
      <c r="ED47" s="2"/>
      <c r="EE47" s="2"/>
      <c r="EF47" s="3" t="s">
        <v>1</v>
      </c>
      <c r="EG47" s="3"/>
      <c r="EH47" s="2"/>
      <c r="EI47" s="2"/>
      <c r="EJ47" s="3" t="s">
        <v>26</v>
      </c>
      <c r="EK47" s="5">
        <v>8.6999999999999994E-3</v>
      </c>
      <c r="EL47" s="3" t="s">
        <v>1</v>
      </c>
      <c r="EM47" s="3" t="s">
        <v>3</v>
      </c>
      <c r="EN47" s="3" t="s">
        <v>27</v>
      </c>
      <c r="EO47" s="3"/>
      <c r="EP47" s="3" t="s">
        <v>8</v>
      </c>
      <c r="EQ47" s="3" t="s">
        <v>17</v>
      </c>
      <c r="ER47" s="2"/>
      <c r="ES47" s="2"/>
      <c r="ET47" s="7"/>
      <c r="EU47" s="3"/>
      <c r="EV47" s="3" t="s">
        <v>28</v>
      </c>
      <c r="EW47" s="7"/>
      <c r="EX47" s="9">
        <v>4.0999999999999996</v>
      </c>
      <c r="EY47" s="3"/>
      <c r="EZ47" s="3"/>
      <c r="FA47" s="9">
        <v>0.76923076923076916</v>
      </c>
      <c r="FB47" s="9">
        <v>1.49E-9</v>
      </c>
      <c r="FC47" s="2"/>
      <c r="FD47" s="7"/>
      <c r="FE47" s="2" t="s">
        <v>15</v>
      </c>
      <c r="FF47" s="3" t="s">
        <v>28</v>
      </c>
      <c r="FG47" s="3" t="s">
        <v>1</v>
      </c>
      <c r="FH47" s="9">
        <v>7.55</v>
      </c>
      <c r="FI47" s="3" t="s">
        <v>5</v>
      </c>
      <c r="FJ47" s="9">
        <v>4.5</v>
      </c>
      <c r="FK47" s="3" t="s">
        <v>1</v>
      </c>
      <c r="FL47" s="3" t="s">
        <v>1</v>
      </c>
      <c r="FM47" s="3" t="s">
        <v>23</v>
      </c>
      <c r="FN47" s="7"/>
      <c r="FO47" s="9">
        <v>2.0500000000000002E-8</v>
      </c>
      <c r="FP47" s="9">
        <v>2.1</v>
      </c>
      <c r="FQ47" s="3" t="s">
        <v>15</v>
      </c>
      <c r="FR47" s="6">
        <v>1.3500000000000001E-3</v>
      </c>
      <c r="FS47" s="9">
        <v>29.15</v>
      </c>
      <c r="FT47" s="3" t="s">
        <v>1</v>
      </c>
      <c r="FU47" s="3" t="s">
        <v>5</v>
      </c>
      <c r="FV47" s="3"/>
      <c r="FW47" s="6">
        <v>45</v>
      </c>
      <c r="FX47" s="10">
        <v>5.1999999999999998E-3</v>
      </c>
      <c r="FY47" s="2"/>
      <c r="FZ47" s="3" t="s">
        <v>22</v>
      </c>
      <c r="GA47" s="3" t="s">
        <v>17</v>
      </c>
      <c r="GB47" s="3" t="s">
        <v>17</v>
      </c>
      <c r="GC47" s="3"/>
      <c r="GD47" s="3" t="s">
        <v>17</v>
      </c>
      <c r="GE47" s="3"/>
      <c r="GF47" s="3" t="s">
        <v>30</v>
      </c>
      <c r="GG47" s="3"/>
      <c r="GH47" s="7"/>
      <c r="GI47" s="2"/>
      <c r="GJ47" s="5">
        <v>2.5000000000000001E-4</v>
      </c>
      <c r="GK47" s="3"/>
      <c r="GL47" s="2"/>
      <c r="GM47" s="2">
        <v>3.8</v>
      </c>
      <c r="GN47" s="3" t="s">
        <v>31</v>
      </c>
      <c r="GO47" s="3" t="s">
        <v>8</v>
      </c>
      <c r="GP47" s="3"/>
      <c r="GQ47" s="3" t="s">
        <v>20</v>
      </c>
      <c r="GR47" s="3" t="s">
        <v>32</v>
      </c>
      <c r="GS47" s="9">
        <v>0.77220077220077221</v>
      </c>
      <c r="GT47" s="9">
        <v>43</v>
      </c>
      <c r="GU47" s="7"/>
      <c r="GV47" s="3" t="s">
        <v>33</v>
      </c>
      <c r="GW47" s="7"/>
      <c r="GX47" s="2" t="s">
        <v>34</v>
      </c>
      <c r="GY47" s="2" t="s">
        <v>9</v>
      </c>
      <c r="GZ47" s="9">
        <v>5.95</v>
      </c>
      <c r="HA47" s="9">
        <v>4.3</v>
      </c>
      <c r="HB47" s="7"/>
      <c r="HC47" s="3"/>
      <c r="HD47" s="3" t="s">
        <v>3</v>
      </c>
      <c r="HE47" s="7"/>
      <c r="HF47" s="9">
        <v>21.75</v>
      </c>
      <c r="HG47" s="3"/>
      <c r="HH47" s="2"/>
      <c r="HI47" s="3" t="s">
        <v>15</v>
      </c>
      <c r="HJ47" s="3"/>
      <c r="HK47" s="3" t="s">
        <v>3</v>
      </c>
      <c r="HL47" s="3"/>
      <c r="HM47" s="7"/>
      <c r="HN47" s="9">
        <v>3.9</v>
      </c>
      <c r="HO47" s="3" t="s">
        <v>3</v>
      </c>
      <c r="HP47" s="3" t="s">
        <v>35</v>
      </c>
      <c r="HQ47" s="3" t="s">
        <v>23</v>
      </c>
      <c r="HR47" s="7"/>
      <c r="HS47" s="3" t="s">
        <v>3</v>
      </c>
      <c r="HT47" s="3" t="s">
        <v>5</v>
      </c>
      <c r="HU47" s="9">
        <v>0.39215686274509809</v>
      </c>
      <c r="HV47" s="3">
        <v>1</v>
      </c>
      <c r="HW47" s="9">
        <v>2.7700000000000002E-6</v>
      </c>
      <c r="HX47" s="3" t="s">
        <v>3</v>
      </c>
      <c r="HY47" s="3"/>
      <c r="HZ47" s="3" t="s">
        <v>30</v>
      </c>
      <c r="IA47" s="3">
        <v>3.35</v>
      </c>
      <c r="IB47" s="2"/>
      <c r="IC47" s="3" t="s">
        <v>18</v>
      </c>
      <c r="ID47" s="3"/>
      <c r="IE47" s="3" t="s">
        <v>55</v>
      </c>
      <c r="IF47" s="7"/>
      <c r="IG47" s="7"/>
      <c r="IH47" s="7"/>
    </row>
    <row r="48" spans="1:242" x14ac:dyDescent="0.25">
      <c r="A48" s="1" t="s">
        <v>84</v>
      </c>
      <c r="B48" s="6">
        <v>29.85</v>
      </c>
      <c r="C48" s="3"/>
      <c r="D48" s="2"/>
      <c r="E48" s="3" t="s">
        <v>1</v>
      </c>
      <c r="F48" s="3" t="s">
        <v>2</v>
      </c>
      <c r="G48" s="3"/>
      <c r="H48" s="3"/>
      <c r="I48" s="3"/>
      <c r="J48" s="5">
        <v>1.3500000000000001E-12</v>
      </c>
      <c r="K48" s="3" t="s">
        <v>3</v>
      </c>
      <c r="L48" s="3" t="s">
        <v>4</v>
      </c>
      <c r="M48" s="5">
        <v>0.95693779904306231</v>
      </c>
      <c r="N48" s="5">
        <v>31</v>
      </c>
      <c r="O48" s="3" t="s">
        <v>3</v>
      </c>
      <c r="P48" s="3"/>
      <c r="Q48" s="3" t="s">
        <v>5</v>
      </c>
      <c r="R48" s="2" t="s">
        <v>58</v>
      </c>
      <c r="S48" s="2"/>
      <c r="T48" s="3" t="s">
        <v>3</v>
      </c>
      <c r="U48" s="5">
        <v>50.25</v>
      </c>
      <c r="V48" s="3"/>
      <c r="W48" s="2"/>
      <c r="X48" s="3"/>
      <c r="Y48" s="3" t="s">
        <v>7</v>
      </c>
      <c r="Z48" s="5">
        <v>1.1300000000000001E-7</v>
      </c>
      <c r="AA48" s="3" t="s">
        <v>8</v>
      </c>
      <c r="AB48" s="2" t="s">
        <v>9</v>
      </c>
      <c r="AC48" s="5">
        <v>1.1818181818181819E-14</v>
      </c>
      <c r="AD48" s="3" t="s">
        <v>10</v>
      </c>
      <c r="AE48" s="2" t="s">
        <v>11</v>
      </c>
      <c r="AF48" s="2">
        <v>3.74</v>
      </c>
      <c r="AG48" s="6">
        <v>1.1999999999999999E-3</v>
      </c>
      <c r="AH48" s="2"/>
      <c r="AI48" s="2"/>
      <c r="AJ48" s="2"/>
      <c r="AK48" s="2"/>
      <c r="AL48" s="5">
        <v>1.1100000000000001</v>
      </c>
      <c r="AM48" s="3"/>
      <c r="AN48" s="3" t="s">
        <v>12</v>
      </c>
      <c r="AO48" s="2"/>
      <c r="AP48" s="2"/>
      <c r="AQ48" s="5">
        <v>9.8450000000000008E-5</v>
      </c>
      <c r="AR48" s="5"/>
      <c r="AS48" s="3" t="s">
        <v>13</v>
      </c>
      <c r="AT48" s="3" t="s">
        <v>14</v>
      </c>
      <c r="AU48" s="2"/>
      <c r="AV48" s="2"/>
      <c r="AW48" s="2"/>
      <c r="AX48" s="2"/>
      <c r="AY48" s="2" t="s">
        <v>15</v>
      </c>
      <c r="AZ48" s="5">
        <v>8.4</v>
      </c>
      <c r="BA48" s="2"/>
      <c r="BB48" s="3" t="s">
        <v>8</v>
      </c>
      <c r="BC48" s="3">
        <v>1</v>
      </c>
      <c r="BD48" s="2"/>
      <c r="BE48" s="3" t="s">
        <v>16</v>
      </c>
      <c r="BF48" s="6">
        <v>120</v>
      </c>
      <c r="BG48" s="5">
        <v>8.8000000000000007</v>
      </c>
      <c r="BH48" s="3"/>
      <c r="BI48" s="3" t="s">
        <v>17</v>
      </c>
      <c r="BJ48" s="3">
        <v>1</v>
      </c>
      <c r="BK48" s="5">
        <v>18.399999999999999</v>
      </c>
      <c r="BL48" s="5">
        <v>0.390625</v>
      </c>
      <c r="BM48" s="3">
        <v>2.5</v>
      </c>
      <c r="BN48" s="3" t="s">
        <v>19</v>
      </c>
      <c r="BO48" s="3" t="s">
        <v>20</v>
      </c>
      <c r="BP48" s="3" t="s">
        <v>3</v>
      </c>
      <c r="BQ48" s="2"/>
      <c r="BR48" s="2" t="s">
        <v>21</v>
      </c>
      <c r="BS48" s="3"/>
      <c r="BT48" s="3"/>
      <c r="BU48" s="3"/>
      <c r="BV48" s="5">
        <v>3.6</v>
      </c>
      <c r="BW48" s="5">
        <v>3.9</v>
      </c>
      <c r="BX48" s="3"/>
      <c r="BY48" s="3"/>
      <c r="BZ48" s="2"/>
      <c r="CA48" s="2"/>
      <c r="CB48" s="3" t="s">
        <v>3</v>
      </c>
      <c r="CC48" s="5">
        <v>6.45</v>
      </c>
      <c r="CD48" s="2"/>
      <c r="CE48" s="3"/>
      <c r="CF48" s="5">
        <v>16.2</v>
      </c>
      <c r="CG48" s="3"/>
      <c r="CH48" s="3" t="s">
        <v>17</v>
      </c>
      <c r="CI48" s="3"/>
      <c r="CJ48" s="3" t="s">
        <v>1</v>
      </c>
      <c r="CK48" s="2"/>
      <c r="CL48" s="3" t="s">
        <v>22</v>
      </c>
      <c r="CM48" s="2"/>
      <c r="CN48" s="3"/>
      <c r="CO48" s="2"/>
      <c r="CP48" s="3">
        <v>5</v>
      </c>
      <c r="CQ48" s="3">
        <v>2</v>
      </c>
      <c r="CR48" s="5">
        <v>6.2</v>
      </c>
      <c r="CS48" s="6">
        <v>46.5</v>
      </c>
      <c r="CT48" s="5">
        <v>0.26</v>
      </c>
      <c r="CU48" s="5">
        <v>4.8</v>
      </c>
      <c r="CV48" s="5">
        <v>2.7E-2</v>
      </c>
      <c r="CW48" s="5">
        <v>58.5</v>
      </c>
      <c r="CX48" s="2"/>
      <c r="CY48" s="5">
        <v>0.38610038610038611</v>
      </c>
      <c r="CZ48" s="3" t="s">
        <v>22</v>
      </c>
      <c r="DA48" s="5">
        <v>4.329004329004329E-5</v>
      </c>
      <c r="DB48" s="5">
        <v>675</v>
      </c>
      <c r="DC48" s="2"/>
      <c r="DD48" s="5">
        <v>580</v>
      </c>
      <c r="DE48" s="3" t="s">
        <v>22</v>
      </c>
      <c r="DF48" s="2"/>
      <c r="DG48" s="3" t="s">
        <v>3</v>
      </c>
      <c r="DH48" s="2"/>
      <c r="DI48" s="3" t="s">
        <v>23</v>
      </c>
      <c r="DJ48" s="3"/>
      <c r="DK48" s="2"/>
      <c r="DL48" s="3" t="s">
        <v>8</v>
      </c>
      <c r="DM48" s="3" t="s">
        <v>5</v>
      </c>
      <c r="DN48" s="3" t="s">
        <v>3</v>
      </c>
      <c r="DO48" s="2"/>
      <c r="DP48" s="3" t="s">
        <v>3</v>
      </c>
      <c r="DQ48" s="5">
        <v>3.22</v>
      </c>
      <c r="DR48" s="2" t="s">
        <v>9</v>
      </c>
      <c r="DS48" s="2" t="s">
        <v>18</v>
      </c>
      <c r="DT48" s="2"/>
      <c r="DU48" s="2" t="s">
        <v>24</v>
      </c>
      <c r="DV48" s="3" t="s">
        <v>3</v>
      </c>
      <c r="DW48" s="5">
        <v>50.25</v>
      </c>
      <c r="DX48" s="3"/>
      <c r="DY48" s="3" t="s">
        <v>8</v>
      </c>
      <c r="DZ48" s="2"/>
      <c r="EA48" s="2"/>
      <c r="EB48" s="5">
        <v>3.74</v>
      </c>
      <c r="EC48" s="3"/>
      <c r="ED48" s="2"/>
      <c r="EE48" s="2"/>
      <c r="EF48" s="3" t="s">
        <v>1</v>
      </c>
      <c r="EG48" s="3"/>
      <c r="EH48" s="2"/>
      <c r="EI48" s="2"/>
      <c r="EJ48" s="3" t="s">
        <v>26</v>
      </c>
      <c r="EK48" s="5">
        <v>8.7100000000000007E-3</v>
      </c>
      <c r="EL48" s="3" t="s">
        <v>1</v>
      </c>
      <c r="EM48" s="3" t="s">
        <v>3</v>
      </c>
      <c r="EN48" s="3" t="s">
        <v>27</v>
      </c>
      <c r="EO48" s="3"/>
      <c r="EP48" s="3" t="s">
        <v>8</v>
      </c>
      <c r="EQ48" s="3" t="s">
        <v>17</v>
      </c>
      <c r="ER48" s="2"/>
      <c r="ES48" s="2"/>
      <c r="ET48" s="7"/>
      <c r="EU48" s="3"/>
      <c r="EV48" s="3" t="s">
        <v>28</v>
      </c>
      <c r="EW48" s="7"/>
      <c r="EX48" s="9">
        <v>4.25</v>
      </c>
      <c r="EY48" s="3"/>
      <c r="EZ48" s="3"/>
      <c r="FA48" s="9">
        <v>0.78125</v>
      </c>
      <c r="FB48" s="9">
        <v>1.55E-9</v>
      </c>
      <c r="FC48" s="2"/>
      <c r="FD48" s="7"/>
      <c r="FE48" s="2" t="s">
        <v>15</v>
      </c>
      <c r="FF48" s="3" t="s">
        <v>28</v>
      </c>
      <c r="FG48" s="3" t="s">
        <v>1</v>
      </c>
      <c r="FH48" s="9">
        <v>8.3000000000000007</v>
      </c>
      <c r="FI48" s="3" t="s">
        <v>5</v>
      </c>
      <c r="FJ48" s="9">
        <v>4.4000000000000004</v>
      </c>
      <c r="FK48" s="3" t="s">
        <v>1</v>
      </c>
      <c r="FL48" s="3" t="s">
        <v>1</v>
      </c>
      <c r="FM48" s="3" t="s">
        <v>23</v>
      </c>
      <c r="FN48" s="7"/>
      <c r="FO48" s="9">
        <v>1.8749999999999999E-8</v>
      </c>
      <c r="FP48" s="9">
        <v>2.15</v>
      </c>
      <c r="FQ48" s="3" t="s">
        <v>15</v>
      </c>
      <c r="FR48" s="6">
        <v>1.5E-3</v>
      </c>
      <c r="FS48" s="9">
        <v>28.8</v>
      </c>
      <c r="FT48" s="3" t="s">
        <v>1</v>
      </c>
      <c r="FU48" s="3" t="s">
        <v>5</v>
      </c>
      <c r="FV48" s="3"/>
      <c r="FW48" s="6">
        <v>50</v>
      </c>
      <c r="FX48" s="10">
        <v>5.4999999999999997E-3</v>
      </c>
      <c r="FY48" s="2"/>
      <c r="FZ48" s="3" t="s">
        <v>22</v>
      </c>
      <c r="GA48" s="3" t="s">
        <v>17</v>
      </c>
      <c r="GB48" s="3" t="s">
        <v>17</v>
      </c>
      <c r="GC48" s="3"/>
      <c r="GD48" s="3" t="s">
        <v>17</v>
      </c>
      <c r="GE48" s="3"/>
      <c r="GF48" s="3" t="s">
        <v>30</v>
      </c>
      <c r="GG48" s="3"/>
      <c r="GH48" s="7"/>
      <c r="GI48" s="2"/>
      <c r="GJ48" s="5">
        <v>2.8499999999999999E-4</v>
      </c>
      <c r="GK48" s="3"/>
      <c r="GL48" s="2"/>
      <c r="GM48" s="2">
        <v>3.74</v>
      </c>
      <c r="GN48" s="3" t="s">
        <v>31</v>
      </c>
      <c r="GO48" s="3" t="s">
        <v>8</v>
      </c>
      <c r="GP48" s="3"/>
      <c r="GQ48" s="3" t="s">
        <v>20</v>
      </c>
      <c r="GR48" s="3" t="s">
        <v>32</v>
      </c>
      <c r="GS48" s="9">
        <v>0.77821011673151752</v>
      </c>
      <c r="GT48" s="9">
        <v>43.85</v>
      </c>
      <c r="GU48" s="7"/>
      <c r="GV48" s="3" t="s">
        <v>33</v>
      </c>
      <c r="GW48" s="7"/>
      <c r="GX48" s="2" t="s">
        <v>34</v>
      </c>
      <c r="GY48" s="2" t="s">
        <v>9</v>
      </c>
      <c r="GZ48" s="9">
        <v>6.35</v>
      </c>
      <c r="HA48" s="9">
        <v>4.33</v>
      </c>
      <c r="HB48" s="7"/>
      <c r="HC48" s="3"/>
      <c r="HD48" s="3" t="s">
        <v>3</v>
      </c>
      <c r="HE48" s="7"/>
      <c r="HF48" s="9">
        <v>21.95</v>
      </c>
      <c r="HG48" s="3"/>
      <c r="HH48" s="2"/>
      <c r="HI48" s="3" t="s">
        <v>15</v>
      </c>
      <c r="HJ48" s="3"/>
      <c r="HK48" s="3" t="s">
        <v>3</v>
      </c>
      <c r="HL48" s="3"/>
      <c r="HM48" s="7"/>
      <c r="HN48" s="9">
        <v>3.95</v>
      </c>
      <c r="HO48" s="3" t="s">
        <v>3</v>
      </c>
      <c r="HP48" s="3" t="s">
        <v>35</v>
      </c>
      <c r="HQ48" s="3" t="s">
        <v>23</v>
      </c>
      <c r="HR48" s="7"/>
      <c r="HS48" s="3" t="s">
        <v>3</v>
      </c>
      <c r="HT48" s="3" t="s">
        <v>5</v>
      </c>
      <c r="HU48" s="9">
        <v>0.390625</v>
      </c>
      <c r="HV48" s="3">
        <v>1</v>
      </c>
      <c r="HW48" s="9">
        <v>2.8500000000000002E-6</v>
      </c>
      <c r="HX48" s="3" t="s">
        <v>3</v>
      </c>
      <c r="HY48" s="3"/>
      <c r="HZ48" s="3" t="s">
        <v>30</v>
      </c>
      <c r="IA48" s="3">
        <v>3.35</v>
      </c>
      <c r="IB48" s="2"/>
      <c r="IC48" s="3" t="s">
        <v>18</v>
      </c>
      <c r="ID48" s="3"/>
      <c r="IE48" s="3" t="s">
        <v>55</v>
      </c>
      <c r="IF48" s="7"/>
      <c r="IG48" s="7"/>
      <c r="IH48" s="7"/>
    </row>
    <row r="49" spans="1:242" x14ac:dyDescent="0.25">
      <c r="A49" s="1" t="s">
        <v>85</v>
      </c>
      <c r="B49" s="6">
        <v>29.9</v>
      </c>
      <c r="C49" s="3"/>
      <c r="D49" s="2"/>
      <c r="E49" s="3" t="s">
        <v>1</v>
      </c>
      <c r="F49" s="3" t="s">
        <v>2</v>
      </c>
      <c r="G49" s="3"/>
      <c r="H49" s="3"/>
      <c r="I49" s="3"/>
      <c r="J49" s="5">
        <v>1.65E-12</v>
      </c>
      <c r="K49" s="3" t="s">
        <v>3</v>
      </c>
      <c r="L49" s="3" t="s">
        <v>4</v>
      </c>
      <c r="M49" s="5">
        <v>0.95238095238095233</v>
      </c>
      <c r="N49" s="5">
        <v>31</v>
      </c>
      <c r="O49" s="3" t="s">
        <v>3</v>
      </c>
      <c r="P49" s="3"/>
      <c r="Q49" s="3" t="s">
        <v>5</v>
      </c>
      <c r="R49" s="2" t="s">
        <v>58</v>
      </c>
      <c r="S49" s="2"/>
      <c r="T49" s="3" t="s">
        <v>3</v>
      </c>
      <c r="U49" s="5">
        <v>50.25</v>
      </c>
      <c r="V49" s="3"/>
      <c r="W49" s="2"/>
      <c r="X49" s="3"/>
      <c r="Y49" s="3" t="s">
        <v>7</v>
      </c>
      <c r="Z49" s="5">
        <v>1.11E-7</v>
      </c>
      <c r="AA49" s="3" t="s">
        <v>8</v>
      </c>
      <c r="AB49" s="2" t="s">
        <v>9</v>
      </c>
      <c r="AC49" s="5">
        <v>9.8181818181818178E-15</v>
      </c>
      <c r="AD49" s="3" t="s">
        <v>10</v>
      </c>
      <c r="AE49" s="2" t="s">
        <v>11</v>
      </c>
      <c r="AF49" s="2">
        <v>3.68</v>
      </c>
      <c r="AG49" s="6">
        <v>1.25E-3</v>
      </c>
      <c r="AH49" s="2"/>
      <c r="AI49" s="2"/>
      <c r="AJ49" s="2"/>
      <c r="AK49" s="2"/>
      <c r="AL49" s="5">
        <v>1.1200000000000001</v>
      </c>
      <c r="AM49" s="3"/>
      <c r="AN49" s="3" t="s">
        <v>12</v>
      </c>
      <c r="AO49" s="2"/>
      <c r="AP49" s="2"/>
      <c r="AQ49" s="5">
        <v>1.0095E-4</v>
      </c>
      <c r="AR49" s="5">
        <v>2.15</v>
      </c>
      <c r="AS49" s="3" t="s">
        <v>13</v>
      </c>
      <c r="AT49" s="3" t="s">
        <v>14</v>
      </c>
      <c r="AU49" s="2"/>
      <c r="AV49" s="2"/>
      <c r="AW49" s="2"/>
      <c r="AX49" s="2"/>
      <c r="AY49" s="2" t="s">
        <v>15</v>
      </c>
      <c r="AZ49" s="5">
        <v>8.4</v>
      </c>
      <c r="BA49" s="2"/>
      <c r="BB49" s="3" t="s">
        <v>8</v>
      </c>
      <c r="BC49" s="3">
        <v>1</v>
      </c>
      <c r="BD49" s="2"/>
      <c r="BE49" s="3" t="s">
        <v>16</v>
      </c>
      <c r="BF49" s="6">
        <v>110</v>
      </c>
      <c r="BG49" s="5">
        <v>8.8000000000000007</v>
      </c>
      <c r="BH49" s="3"/>
      <c r="BI49" s="3" t="s">
        <v>17</v>
      </c>
      <c r="BJ49" s="3">
        <v>1</v>
      </c>
      <c r="BK49" s="5">
        <v>18.5</v>
      </c>
      <c r="BL49" s="5">
        <v>0.4065040650406504</v>
      </c>
      <c r="BM49" s="3">
        <v>2.5</v>
      </c>
      <c r="BN49" s="3" t="s">
        <v>19</v>
      </c>
      <c r="BO49" s="3" t="s">
        <v>20</v>
      </c>
      <c r="BP49" s="3" t="s">
        <v>3</v>
      </c>
      <c r="BQ49" s="2"/>
      <c r="BR49" s="2" t="s">
        <v>21</v>
      </c>
      <c r="BS49" s="3"/>
      <c r="BT49" s="3"/>
      <c r="BU49" s="3"/>
      <c r="BV49" s="5">
        <v>3.65</v>
      </c>
      <c r="BW49" s="5">
        <v>4</v>
      </c>
      <c r="BX49" s="3"/>
      <c r="BY49" s="3"/>
      <c r="BZ49" s="2"/>
      <c r="CA49" s="2"/>
      <c r="CB49" s="3" t="s">
        <v>3</v>
      </c>
      <c r="CC49" s="5">
        <v>6.5</v>
      </c>
      <c r="CD49" s="2"/>
      <c r="CE49" s="3"/>
      <c r="CF49" s="5">
        <v>15.8</v>
      </c>
      <c r="CG49" s="3"/>
      <c r="CH49" s="3" t="s">
        <v>17</v>
      </c>
      <c r="CI49" s="3"/>
      <c r="CJ49" s="3" t="s">
        <v>1</v>
      </c>
      <c r="CK49" s="2"/>
      <c r="CL49" s="3" t="s">
        <v>22</v>
      </c>
      <c r="CM49" s="2"/>
      <c r="CN49" s="3"/>
      <c r="CO49" s="2"/>
      <c r="CP49" s="3">
        <v>5</v>
      </c>
      <c r="CQ49" s="3">
        <v>2</v>
      </c>
      <c r="CR49" s="5">
        <v>6.04</v>
      </c>
      <c r="CS49" s="6">
        <v>50</v>
      </c>
      <c r="CT49" s="5">
        <v>0.26500000000000001</v>
      </c>
      <c r="CU49" s="5">
        <v>5.3</v>
      </c>
      <c r="CV49" s="5">
        <v>2.8500000000000001E-2</v>
      </c>
      <c r="CW49" s="5">
        <v>59</v>
      </c>
      <c r="CX49" s="2"/>
      <c r="CY49" s="5">
        <v>0.38610038610038611</v>
      </c>
      <c r="CZ49" s="3" t="s">
        <v>22</v>
      </c>
      <c r="DA49" s="5">
        <v>5.1282051282051286E-5</v>
      </c>
      <c r="DB49" s="5">
        <v>675</v>
      </c>
      <c r="DC49" s="2"/>
      <c r="DD49" s="5">
        <v>585</v>
      </c>
      <c r="DE49" s="3" t="s">
        <v>22</v>
      </c>
      <c r="DF49" s="2"/>
      <c r="DG49" s="3" t="s">
        <v>3</v>
      </c>
      <c r="DH49" s="2"/>
      <c r="DI49" s="3" t="s">
        <v>23</v>
      </c>
      <c r="DJ49" s="3"/>
      <c r="DK49" s="2"/>
      <c r="DL49" s="3" t="s">
        <v>8</v>
      </c>
      <c r="DM49" s="3" t="s">
        <v>5</v>
      </c>
      <c r="DN49" s="3" t="s">
        <v>3</v>
      </c>
      <c r="DO49" s="2"/>
      <c r="DP49" s="3" t="s">
        <v>3</v>
      </c>
      <c r="DQ49" s="5">
        <v>3.19</v>
      </c>
      <c r="DR49" s="2" t="s">
        <v>9</v>
      </c>
      <c r="DS49" s="2" t="s">
        <v>18</v>
      </c>
      <c r="DT49" s="2"/>
      <c r="DU49" s="2" t="s">
        <v>24</v>
      </c>
      <c r="DV49" s="3" t="s">
        <v>3</v>
      </c>
      <c r="DW49" s="5">
        <v>50.25</v>
      </c>
      <c r="DX49" s="3"/>
      <c r="DY49" s="3" t="s">
        <v>8</v>
      </c>
      <c r="DZ49" s="2"/>
      <c r="EA49" s="2"/>
      <c r="EB49" s="5">
        <v>3.68</v>
      </c>
      <c r="EC49" s="3"/>
      <c r="ED49" s="2"/>
      <c r="EE49" s="2"/>
      <c r="EF49" s="3" t="s">
        <v>1</v>
      </c>
      <c r="EG49" s="3"/>
      <c r="EH49" s="2"/>
      <c r="EI49" s="2"/>
      <c r="EJ49" s="3" t="s">
        <v>26</v>
      </c>
      <c r="EK49" s="5">
        <v>8.7399999999999995E-3</v>
      </c>
      <c r="EL49" s="3" t="s">
        <v>1</v>
      </c>
      <c r="EM49" s="3" t="s">
        <v>3</v>
      </c>
      <c r="EN49" s="3" t="s">
        <v>27</v>
      </c>
      <c r="EO49" s="3"/>
      <c r="EP49" s="3" t="s">
        <v>8</v>
      </c>
      <c r="EQ49" s="3" t="s">
        <v>17</v>
      </c>
      <c r="ER49" s="2"/>
      <c r="ES49" s="2"/>
      <c r="ET49" s="7"/>
      <c r="EU49" s="3"/>
      <c r="EV49" s="3" t="s">
        <v>28</v>
      </c>
      <c r="EW49" s="7"/>
      <c r="EX49" s="9">
        <v>4.3</v>
      </c>
      <c r="EY49" s="3"/>
      <c r="EZ49" s="3"/>
      <c r="FA49" s="9">
        <v>0.81632653061224481</v>
      </c>
      <c r="FB49" s="9">
        <v>1.49E-9</v>
      </c>
      <c r="FC49" s="2"/>
      <c r="FD49" s="7"/>
      <c r="FE49" s="2" t="s">
        <v>15</v>
      </c>
      <c r="FF49" s="3" t="s">
        <v>28</v>
      </c>
      <c r="FG49" s="3" t="s">
        <v>1</v>
      </c>
      <c r="FH49" s="9">
        <v>8.9</v>
      </c>
      <c r="FI49" s="3" t="s">
        <v>5</v>
      </c>
      <c r="FJ49" s="9">
        <v>4.5999999999999996</v>
      </c>
      <c r="FK49" s="3" t="s">
        <v>1</v>
      </c>
      <c r="FL49" s="3" t="s">
        <v>1</v>
      </c>
      <c r="FM49" s="3" t="s">
        <v>23</v>
      </c>
      <c r="FN49" s="7"/>
      <c r="FO49" s="9">
        <v>1.7E-8</v>
      </c>
      <c r="FP49" s="9">
        <v>2.2200000000000002</v>
      </c>
      <c r="FQ49" s="3" t="s">
        <v>15</v>
      </c>
      <c r="FR49" s="6">
        <v>1.5E-3</v>
      </c>
      <c r="FS49" s="9">
        <v>28.5</v>
      </c>
      <c r="FT49" s="3" t="s">
        <v>1</v>
      </c>
      <c r="FU49" s="3" t="s">
        <v>5</v>
      </c>
      <c r="FV49" s="3"/>
      <c r="FW49" s="6">
        <v>51</v>
      </c>
      <c r="FX49" s="10">
        <v>5.7499999999999999E-3</v>
      </c>
      <c r="FY49" s="2"/>
      <c r="FZ49" s="3" t="s">
        <v>22</v>
      </c>
      <c r="GA49" s="3" t="s">
        <v>17</v>
      </c>
      <c r="GB49" s="3" t="s">
        <v>17</v>
      </c>
      <c r="GC49" s="3"/>
      <c r="GD49" s="3" t="s">
        <v>17</v>
      </c>
      <c r="GE49" s="3"/>
      <c r="GF49" s="3" t="s">
        <v>30</v>
      </c>
      <c r="GG49" s="3"/>
      <c r="GH49" s="7"/>
      <c r="GI49" s="2"/>
      <c r="GJ49" s="5">
        <v>2.9999999999999997E-4</v>
      </c>
      <c r="GK49" s="3"/>
      <c r="GL49" s="2"/>
      <c r="GM49" s="2">
        <v>3.68</v>
      </c>
      <c r="GN49" s="3" t="s">
        <v>31</v>
      </c>
      <c r="GO49" s="3" t="s">
        <v>8</v>
      </c>
      <c r="GP49" s="3"/>
      <c r="GQ49" s="3" t="s">
        <v>20</v>
      </c>
      <c r="GR49" s="3" t="s">
        <v>32</v>
      </c>
      <c r="GS49" s="9">
        <v>0.82304526748971185</v>
      </c>
      <c r="GT49" s="9">
        <v>45.5</v>
      </c>
      <c r="GU49" s="7"/>
      <c r="GV49" s="3" t="s">
        <v>33</v>
      </c>
      <c r="GW49" s="7"/>
      <c r="GX49" s="2" t="s">
        <v>34</v>
      </c>
      <c r="GY49" s="2" t="s">
        <v>9</v>
      </c>
      <c r="GZ49" s="9">
        <v>6.6</v>
      </c>
      <c r="HA49" s="9">
        <v>4.29</v>
      </c>
      <c r="HB49" s="7"/>
      <c r="HC49" s="3"/>
      <c r="HD49" s="3" t="s">
        <v>3</v>
      </c>
      <c r="HE49" s="7"/>
      <c r="HF49" s="9">
        <v>22</v>
      </c>
      <c r="HG49" s="3"/>
      <c r="HH49" s="2"/>
      <c r="HI49" s="3" t="s">
        <v>15</v>
      </c>
      <c r="HJ49" s="3"/>
      <c r="HK49" s="3" t="s">
        <v>3</v>
      </c>
      <c r="HL49" s="3"/>
      <c r="HM49" s="7"/>
      <c r="HN49" s="9">
        <v>4</v>
      </c>
      <c r="HO49" s="3" t="s">
        <v>3</v>
      </c>
      <c r="HP49" s="3" t="s">
        <v>35</v>
      </c>
      <c r="HQ49" s="3" t="s">
        <v>23</v>
      </c>
      <c r="HR49" s="7"/>
      <c r="HS49" s="3" t="s">
        <v>3</v>
      </c>
      <c r="HT49" s="3" t="s">
        <v>5</v>
      </c>
      <c r="HU49" s="9">
        <v>0.4098360655737705</v>
      </c>
      <c r="HV49" s="3">
        <v>1</v>
      </c>
      <c r="HW49" s="9">
        <v>3.6000000000000003E-6</v>
      </c>
      <c r="HX49" s="3" t="s">
        <v>3</v>
      </c>
      <c r="HY49" s="3"/>
      <c r="HZ49" s="3" t="s">
        <v>30</v>
      </c>
      <c r="IA49" s="3">
        <v>3.35</v>
      </c>
      <c r="IB49" s="2"/>
      <c r="IC49" s="3" t="s">
        <v>18</v>
      </c>
      <c r="ID49" s="3"/>
      <c r="IE49" s="3" t="s">
        <v>55</v>
      </c>
      <c r="IF49" s="7"/>
      <c r="IG49" s="7"/>
      <c r="IH49" s="7"/>
    </row>
    <row r="50" spans="1:242" x14ac:dyDescent="0.25">
      <c r="A50" s="1" t="s">
        <v>86</v>
      </c>
      <c r="B50" s="6">
        <v>30</v>
      </c>
      <c r="C50" s="3" t="s">
        <v>21</v>
      </c>
      <c r="D50" s="2"/>
      <c r="E50" s="3" t="s">
        <v>1</v>
      </c>
      <c r="F50" s="3" t="s">
        <v>2</v>
      </c>
      <c r="G50" s="3"/>
      <c r="H50" s="3"/>
      <c r="I50" s="3"/>
      <c r="J50" s="5">
        <v>1.5800000000000001E-12</v>
      </c>
      <c r="K50" s="3" t="s">
        <v>3</v>
      </c>
      <c r="L50" s="3" t="s">
        <v>4</v>
      </c>
      <c r="M50" s="5">
        <v>1.0256410256410258</v>
      </c>
      <c r="N50" s="5">
        <v>33</v>
      </c>
      <c r="O50" s="3" t="s">
        <v>3</v>
      </c>
      <c r="P50" s="3"/>
      <c r="Q50" s="3" t="s">
        <v>5</v>
      </c>
      <c r="R50" s="2" t="s">
        <v>58</v>
      </c>
      <c r="S50" s="2"/>
      <c r="T50" s="3" t="s">
        <v>3</v>
      </c>
      <c r="U50" s="5">
        <v>50.4</v>
      </c>
      <c r="V50" s="3"/>
      <c r="W50" s="2"/>
      <c r="X50" s="3"/>
      <c r="Y50" s="3" t="s">
        <v>7</v>
      </c>
      <c r="Z50" s="5">
        <v>1.1600000000000001E-7</v>
      </c>
      <c r="AA50" s="3" t="s">
        <v>8</v>
      </c>
      <c r="AB50" s="2" t="s">
        <v>9</v>
      </c>
      <c r="AC50" s="5">
        <v>1.1181818181818181E-14</v>
      </c>
      <c r="AD50" s="3" t="s">
        <v>10</v>
      </c>
      <c r="AE50" s="2" t="s">
        <v>11</v>
      </c>
      <c r="AF50" s="2">
        <v>3.7</v>
      </c>
      <c r="AG50" s="6">
        <v>1.2999999999999999E-3</v>
      </c>
      <c r="AH50" s="2"/>
      <c r="AI50" s="2"/>
      <c r="AJ50" s="2">
        <v>23.75</v>
      </c>
      <c r="AK50" s="2"/>
      <c r="AL50" s="5">
        <v>1.1299999999999999</v>
      </c>
      <c r="AM50" s="3"/>
      <c r="AN50" s="3" t="s">
        <v>12</v>
      </c>
      <c r="AO50" s="2"/>
      <c r="AP50" s="2"/>
      <c r="AQ50" s="5">
        <v>9.9099999999999996E-5</v>
      </c>
      <c r="AR50" s="5">
        <v>2.2999999999999998</v>
      </c>
      <c r="AS50" s="3" t="s">
        <v>13</v>
      </c>
      <c r="AT50" s="3" t="s">
        <v>14</v>
      </c>
      <c r="AU50" s="2"/>
      <c r="AV50" s="2"/>
      <c r="AW50" s="2"/>
      <c r="AX50" s="2"/>
      <c r="AY50" s="2" t="s">
        <v>15</v>
      </c>
      <c r="AZ50" s="5">
        <v>8.8000000000000007</v>
      </c>
      <c r="BA50" s="2"/>
      <c r="BB50" s="3" t="s">
        <v>8</v>
      </c>
      <c r="BC50" s="3">
        <v>1</v>
      </c>
      <c r="BD50" s="2"/>
      <c r="BE50" s="3" t="s">
        <v>16</v>
      </c>
      <c r="BF50" s="6">
        <v>120</v>
      </c>
      <c r="BG50" s="5">
        <v>9.3000000000000007</v>
      </c>
      <c r="BH50" s="3"/>
      <c r="BI50" s="3" t="s">
        <v>17</v>
      </c>
      <c r="BJ50" s="3">
        <v>1</v>
      </c>
      <c r="BK50" s="5">
        <v>18.350000000000001</v>
      </c>
      <c r="BL50" s="5">
        <v>0.41666666666666669</v>
      </c>
      <c r="BM50" s="3">
        <v>2.5</v>
      </c>
      <c r="BN50" s="3" t="s">
        <v>19</v>
      </c>
      <c r="BO50" s="3" t="s">
        <v>20</v>
      </c>
      <c r="BP50" s="3" t="s">
        <v>3</v>
      </c>
      <c r="BQ50" s="2"/>
      <c r="BR50" s="2" t="s">
        <v>21</v>
      </c>
      <c r="BS50" s="3"/>
      <c r="BT50" s="3"/>
      <c r="BU50" s="3"/>
      <c r="BV50" s="5">
        <v>3.61</v>
      </c>
      <c r="BW50" s="5">
        <v>3.95</v>
      </c>
      <c r="BX50" s="3"/>
      <c r="BY50" s="3"/>
      <c r="BZ50" s="2"/>
      <c r="CA50" s="2"/>
      <c r="CB50" s="3" t="s">
        <v>3</v>
      </c>
      <c r="CC50" s="5">
        <v>6.05</v>
      </c>
      <c r="CD50" s="2"/>
      <c r="CE50" s="3"/>
      <c r="CF50" s="5">
        <v>15.5</v>
      </c>
      <c r="CG50" s="3"/>
      <c r="CH50" s="3" t="s">
        <v>17</v>
      </c>
      <c r="CI50" s="3"/>
      <c r="CJ50" s="3" t="s">
        <v>1</v>
      </c>
      <c r="CK50" s="2"/>
      <c r="CL50" s="3" t="s">
        <v>22</v>
      </c>
      <c r="CM50" s="2"/>
      <c r="CN50" s="3"/>
      <c r="CO50" s="2"/>
      <c r="CP50" s="3">
        <v>5</v>
      </c>
      <c r="CQ50" s="3">
        <v>2</v>
      </c>
      <c r="CR50" s="5">
        <v>6.45</v>
      </c>
      <c r="CS50" s="6">
        <v>52.75</v>
      </c>
      <c r="CT50" s="5">
        <v>0.28749999999999998</v>
      </c>
      <c r="CU50" s="5">
        <v>5.2</v>
      </c>
      <c r="CV50" s="5">
        <v>2.9499999999999998E-2</v>
      </c>
      <c r="CW50" s="5">
        <v>57.5</v>
      </c>
      <c r="CX50" s="5">
        <v>0.4366812227074236</v>
      </c>
      <c r="CY50" s="5">
        <v>0.41841004184100417</v>
      </c>
      <c r="CZ50" s="3" t="s">
        <v>22</v>
      </c>
      <c r="DA50" s="5">
        <v>5.4644808743169392E-5</v>
      </c>
      <c r="DB50" s="5">
        <v>665</v>
      </c>
      <c r="DC50" s="2"/>
      <c r="DD50" s="5">
        <v>595</v>
      </c>
      <c r="DE50" s="3" t="s">
        <v>22</v>
      </c>
      <c r="DF50" s="2"/>
      <c r="DG50" s="3" t="s">
        <v>3</v>
      </c>
      <c r="DH50" s="2"/>
      <c r="DI50" s="3" t="s">
        <v>23</v>
      </c>
      <c r="DJ50" s="3"/>
      <c r="DK50" s="5">
        <v>3.25</v>
      </c>
      <c r="DL50" s="3" t="s">
        <v>8</v>
      </c>
      <c r="DM50" s="3" t="s">
        <v>5</v>
      </c>
      <c r="DN50" s="3" t="s">
        <v>3</v>
      </c>
      <c r="DO50" s="2">
        <v>1.1875E-2</v>
      </c>
      <c r="DP50" s="3" t="s">
        <v>3</v>
      </c>
      <c r="DQ50" s="5">
        <v>3.28</v>
      </c>
      <c r="DR50" s="2" t="s">
        <v>9</v>
      </c>
      <c r="DS50" s="2" t="s">
        <v>18</v>
      </c>
      <c r="DT50" s="2"/>
      <c r="DU50" s="2" t="s">
        <v>24</v>
      </c>
      <c r="DV50" s="3" t="s">
        <v>3</v>
      </c>
      <c r="DW50" s="5">
        <v>50.4</v>
      </c>
      <c r="DX50" s="3"/>
      <c r="DY50" s="3" t="s">
        <v>8</v>
      </c>
      <c r="DZ50" s="2"/>
      <c r="EA50" s="2"/>
      <c r="EB50" s="5">
        <v>3.7</v>
      </c>
      <c r="EC50" s="3"/>
      <c r="ED50" s="2"/>
      <c r="EE50" s="2"/>
      <c r="EF50" s="3" t="s">
        <v>1</v>
      </c>
      <c r="EG50" s="3"/>
      <c r="EH50" s="2"/>
      <c r="EI50" s="2"/>
      <c r="EJ50" s="3" t="s">
        <v>26</v>
      </c>
      <c r="EK50" s="5">
        <v>8.7200000000000003E-3</v>
      </c>
      <c r="EL50" s="3" t="s">
        <v>1</v>
      </c>
      <c r="EM50" s="3" t="s">
        <v>3</v>
      </c>
      <c r="EN50" s="3" t="s">
        <v>27</v>
      </c>
      <c r="EO50" s="3"/>
      <c r="EP50" s="3" t="s">
        <v>8</v>
      </c>
      <c r="EQ50" s="3" t="s">
        <v>17</v>
      </c>
      <c r="ER50" s="2"/>
      <c r="ES50" s="2"/>
      <c r="ET50" s="7"/>
      <c r="EU50" s="3"/>
      <c r="EV50" s="3" t="s">
        <v>28</v>
      </c>
      <c r="EW50" s="7"/>
      <c r="EX50" s="9">
        <v>4.1500000000000004</v>
      </c>
      <c r="EY50" s="3"/>
      <c r="EZ50" s="3"/>
      <c r="FA50" s="9">
        <v>0.83333333333333337</v>
      </c>
      <c r="FB50" s="9">
        <v>1.4099999999999999E-9</v>
      </c>
      <c r="FC50" s="2"/>
      <c r="FD50" s="7"/>
      <c r="FE50" s="2" t="s">
        <v>15</v>
      </c>
      <c r="FF50" s="3" t="s">
        <v>28</v>
      </c>
      <c r="FG50" s="3" t="s">
        <v>1</v>
      </c>
      <c r="FH50" s="9">
        <v>9.1999999999999993</v>
      </c>
      <c r="FI50" s="3" t="s">
        <v>5</v>
      </c>
      <c r="FJ50" s="9">
        <v>4.4000000000000004</v>
      </c>
      <c r="FK50" s="3" t="s">
        <v>1</v>
      </c>
      <c r="FL50" s="3" t="s">
        <v>1</v>
      </c>
      <c r="FM50" s="3" t="s">
        <v>23</v>
      </c>
      <c r="FN50" s="7"/>
      <c r="FO50" s="9">
        <v>1.625E-8</v>
      </c>
      <c r="FP50" s="9">
        <v>2.2799999999999998</v>
      </c>
      <c r="FQ50" s="3" t="s">
        <v>15</v>
      </c>
      <c r="FR50" s="6">
        <v>1.6000000000000001E-3</v>
      </c>
      <c r="FS50" s="9">
        <v>28.6</v>
      </c>
      <c r="FT50" s="3" t="s">
        <v>1</v>
      </c>
      <c r="FU50" s="3" t="s">
        <v>5</v>
      </c>
      <c r="FV50" s="3"/>
      <c r="FW50" s="6">
        <v>65</v>
      </c>
      <c r="FX50" s="10">
        <v>5.3E-3</v>
      </c>
      <c r="FY50" s="2"/>
      <c r="FZ50" s="3" t="s">
        <v>22</v>
      </c>
      <c r="GA50" s="3" t="s">
        <v>17</v>
      </c>
      <c r="GB50" s="3" t="s">
        <v>17</v>
      </c>
      <c r="GC50" s="3"/>
      <c r="GD50" s="3" t="s">
        <v>17</v>
      </c>
      <c r="GE50" s="3"/>
      <c r="GF50" s="3" t="s">
        <v>30</v>
      </c>
      <c r="GG50" s="3"/>
      <c r="GH50" s="7"/>
      <c r="GI50" s="2"/>
      <c r="GJ50" s="5">
        <v>2.8499999999999999E-4</v>
      </c>
      <c r="GK50" s="3"/>
      <c r="GL50" s="2"/>
      <c r="GM50" s="2">
        <v>3.7</v>
      </c>
      <c r="GN50" s="3" t="s">
        <v>31</v>
      </c>
      <c r="GO50" s="3" t="s">
        <v>8</v>
      </c>
      <c r="GP50" s="3"/>
      <c r="GQ50" s="3" t="s">
        <v>20</v>
      </c>
      <c r="GR50" s="3" t="s">
        <v>32</v>
      </c>
      <c r="GS50" s="9">
        <v>0.80645161290322587</v>
      </c>
      <c r="GT50" s="9">
        <v>47.75</v>
      </c>
      <c r="GU50" s="7"/>
      <c r="GV50" s="3" t="s">
        <v>33</v>
      </c>
      <c r="GW50" s="7"/>
      <c r="GX50" s="2" t="s">
        <v>34</v>
      </c>
      <c r="GY50" s="2" t="s">
        <v>9</v>
      </c>
      <c r="GZ50" s="9">
        <v>6.5</v>
      </c>
      <c r="HA50" s="9">
        <v>4.3</v>
      </c>
      <c r="HB50" s="7">
        <v>3.58</v>
      </c>
      <c r="HC50" s="3"/>
      <c r="HD50" s="3" t="s">
        <v>3</v>
      </c>
      <c r="HE50" s="7"/>
      <c r="HF50" s="9">
        <v>23</v>
      </c>
      <c r="HG50" s="3"/>
      <c r="HH50" s="2"/>
      <c r="HI50" s="3" t="s">
        <v>15</v>
      </c>
      <c r="HJ50" s="3"/>
      <c r="HK50" s="3" t="s">
        <v>3</v>
      </c>
      <c r="HL50" s="3"/>
      <c r="HM50" s="7"/>
      <c r="HN50" s="9">
        <v>4.3</v>
      </c>
      <c r="HO50" s="3" t="s">
        <v>3</v>
      </c>
      <c r="HP50" s="3" t="s">
        <v>35</v>
      </c>
      <c r="HQ50" s="3" t="s">
        <v>23</v>
      </c>
      <c r="HR50" s="7"/>
      <c r="HS50" s="3" t="s">
        <v>3</v>
      </c>
      <c r="HT50" s="3" t="s">
        <v>5</v>
      </c>
      <c r="HU50" s="9">
        <v>0.42016806722689076</v>
      </c>
      <c r="HV50" s="3">
        <v>1</v>
      </c>
      <c r="HW50" s="9">
        <v>3.1E-6</v>
      </c>
      <c r="HX50" s="3" t="s">
        <v>3</v>
      </c>
      <c r="HY50" s="3"/>
      <c r="HZ50" s="3" t="s">
        <v>30</v>
      </c>
      <c r="IA50" s="3">
        <v>3.35</v>
      </c>
      <c r="IB50" s="2"/>
      <c r="IC50" s="3" t="s">
        <v>18</v>
      </c>
      <c r="ID50" s="3"/>
      <c r="IE50" s="3" t="s">
        <v>55</v>
      </c>
      <c r="IF50" s="7"/>
      <c r="IG50" s="7"/>
      <c r="IH50" s="7"/>
    </row>
    <row r="51" spans="1:242" x14ac:dyDescent="0.25">
      <c r="A51" s="1" t="s">
        <v>87</v>
      </c>
      <c r="B51" s="6">
        <v>30.5</v>
      </c>
      <c r="C51" s="3"/>
      <c r="D51" s="2"/>
      <c r="E51" s="3" t="s">
        <v>1</v>
      </c>
      <c r="F51" s="3" t="s">
        <v>2</v>
      </c>
      <c r="G51" s="3"/>
      <c r="H51" s="3"/>
      <c r="I51" s="3"/>
      <c r="J51" s="5">
        <v>1.52E-12</v>
      </c>
      <c r="K51" s="3" t="s">
        <v>3</v>
      </c>
      <c r="L51" s="3" t="s">
        <v>4</v>
      </c>
      <c r="M51" s="5">
        <v>0.93023255813953487</v>
      </c>
      <c r="N51" s="5">
        <v>32.5</v>
      </c>
      <c r="O51" s="3" t="s">
        <v>3</v>
      </c>
      <c r="P51" s="3"/>
      <c r="Q51" s="3" t="s">
        <v>5</v>
      </c>
      <c r="R51" s="2" t="s">
        <v>58</v>
      </c>
      <c r="S51" s="2"/>
      <c r="T51" s="3" t="s">
        <v>3</v>
      </c>
      <c r="U51" s="5">
        <v>50.5</v>
      </c>
      <c r="V51" s="3"/>
      <c r="W51" s="2"/>
      <c r="X51" s="3"/>
      <c r="Y51" s="3" t="s">
        <v>7</v>
      </c>
      <c r="Z51" s="5">
        <v>1.17E-7</v>
      </c>
      <c r="AA51" s="3" t="s">
        <v>8</v>
      </c>
      <c r="AB51" s="2" t="s">
        <v>9</v>
      </c>
      <c r="AC51" s="5">
        <v>1.0963636363636363E-14</v>
      </c>
      <c r="AD51" s="3" t="s">
        <v>10</v>
      </c>
      <c r="AE51" s="2" t="s">
        <v>11</v>
      </c>
      <c r="AF51" s="2">
        <v>3.66</v>
      </c>
      <c r="AG51" s="6">
        <v>1.2800000000000001E-3</v>
      </c>
      <c r="AH51" s="2"/>
      <c r="AI51" s="2"/>
      <c r="AJ51" s="2"/>
      <c r="AK51" s="2"/>
      <c r="AL51" s="5">
        <v>1.1200000000000001</v>
      </c>
      <c r="AM51" s="3"/>
      <c r="AN51" s="3" t="s">
        <v>12</v>
      </c>
      <c r="AO51" s="2"/>
      <c r="AP51" s="2"/>
      <c r="AQ51" s="5">
        <v>9.6799999999999995E-5</v>
      </c>
      <c r="AR51" s="5">
        <v>2.4</v>
      </c>
      <c r="AS51" s="3" t="s">
        <v>13</v>
      </c>
      <c r="AT51" s="3" t="s">
        <v>14</v>
      </c>
      <c r="AU51" s="2"/>
      <c r="AV51" s="2"/>
      <c r="AW51" s="2"/>
      <c r="AX51" s="2"/>
      <c r="AY51" s="2" t="s">
        <v>15</v>
      </c>
      <c r="AZ51" s="5">
        <v>9</v>
      </c>
      <c r="BA51" s="2"/>
      <c r="BB51" s="3" t="s">
        <v>8</v>
      </c>
      <c r="BC51" s="3">
        <v>1</v>
      </c>
      <c r="BD51" s="2"/>
      <c r="BE51" s="3" t="s">
        <v>16</v>
      </c>
      <c r="BF51" s="6">
        <v>112</v>
      </c>
      <c r="BG51" s="5">
        <v>9.5500000000000007</v>
      </c>
      <c r="BH51" s="3"/>
      <c r="BI51" s="3" t="s">
        <v>17</v>
      </c>
      <c r="BJ51" s="3">
        <v>1</v>
      </c>
      <c r="BK51" s="5">
        <v>18.3</v>
      </c>
      <c r="BL51" s="5">
        <v>0.43478260869565222</v>
      </c>
      <c r="BM51" s="3">
        <v>2.5</v>
      </c>
      <c r="BN51" s="3" t="s">
        <v>19</v>
      </c>
      <c r="BO51" s="3" t="s">
        <v>20</v>
      </c>
      <c r="BP51" s="3" t="s">
        <v>3</v>
      </c>
      <c r="BQ51" s="2"/>
      <c r="BR51" s="2" t="s">
        <v>21</v>
      </c>
      <c r="BS51" s="3"/>
      <c r="BT51" s="3"/>
      <c r="BU51" s="3"/>
      <c r="BV51" s="5">
        <v>3.75</v>
      </c>
      <c r="BW51" s="5">
        <v>3.93</v>
      </c>
      <c r="BX51" s="3"/>
      <c r="BY51" s="3"/>
      <c r="BZ51" s="2"/>
      <c r="CA51" s="2"/>
      <c r="CB51" s="3" t="s">
        <v>3</v>
      </c>
      <c r="CC51" s="5">
        <v>5.15</v>
      </c>
      <c r="CD51" s="2"/>
      <c r="CE51" s="3"/>
      <c r="CF51" s="5">
        <v>15.4</v>
      </c>
      <c r="CG51" s="3"/>
      <c r="CH51" s="3" t="s">
        <v>17</v>
      </c>
      <c r="CI51" s="3"/>
      <c r="CJ51" s="3" t="s">
        <v>1</v>
      </c>
      <c r="CK51" s="2"/>
      <c r="CL51" s="3" t="s">
        <v>22</v>
      </c>
      <c r="CM51" s="2"/>
      <c r="CN51" s="3"/>
      <c r="CO51" s="2"/>
      <c r="CP51" s="3">
        <v>5</v>
      </c>
      <c r="CQ51" s="3">
        <v>2</v>
      </c>
      <c r="CR51" s="5">
        <v>6.31</v>
      </c>
      <c r="CS51" s="6">
        <v>53.5</v>
      </c>
      <c r="CT51" s="5">
        <v>0.30249999999999999</v>
      </c>
      <c r="CU51" s="5">
        <v>5.3</v>
      </c>
      <c r="CV51" s="5">
        <v>3.0499999999999999E-2</v>
      </c>
      <c r="CW51" s="5">
        <v>58.5</v>
      </c>
      <c r="CX51" s="2"/>
      <c r="CY51" s="5">
        <v>0.390625</v>
      </c>
      <c r="CZ51" s="3" t="s">
        <v>22</v>
      </c>
      <c r="DA51" s="5">
        <v>5.3763440860215054E-5</v>
      </c>
      <c r="DB51" s="5">
        <v>665</v>
      </c>
      <c r="DC51" s="2"/>
      <c r="DD51" s="5">
        <v>605</v>
      </c>
      <c r="DE51" s="3" t="s">
        <v>22</v>
      </c>
      <c r="DF51" s="2"/>
      <c r="DG51" s="3" t="s">
        <v>3</v>
      </c>
      <c r="DH51" s="2"/>
      <c r="DI51" s="3" t="s">
        <v>23</v>
      </c>
      <c r="DJ51" s="3"/>
      <c r="DK51" s="2"/>
      <c r="DL51" s="3" t="s">
        <v>8</v>
      </c>
      <c r="DM51" s="3" t="s">
        <v>5</v>
      </c>
      <c r="DN51" s="3" t="s">
        <v>3</v>
      </c>
      <c r="DO51" s="2"/>
      <c r="DP51" s="3" t="s">
        <v>3</v>
      </c>
      <c r="DQ51" s="5">
        <v>3.25</v>
      </c>
      <c r="DR51" s="2" t="s">
        <v>9</v>
      </c>
      <c r="DS51" s="2" t="s">
        <v>18</v>
      </c>
      <c r="DT51" s="2"/>
      <c r="DU51" s="2" t="s">
        <v>24</v>
      </c>
      <c r="DV51" s="3" t="s">
        <v>3</v>
      </c>
      <c r="DW51" s="5">
        <v>50.5</v>
      </c>
      <c r="DX51" s="3"/>
      <c r="DY51" s="3" t="s">
        <v>8</v>
      </c>
      <c r="DZ51" s="2"/>
      <c r="EA51" s="2"/>
      <c r="EB51" s="5">
        <v>3.66</v>
      </c>
      <c r="EC51" s="3"/>
      <c r="ED51" s="2"/>
      <c r="EE51" s="2"/>
      <c r="EF51" s="3" t="s">
        <v>1</v>
      </c>
      <c r="EG51" s="3"/>
      <c r="EH51" s="2"/>
      <c r="EI51" s="2"/>
      <c r="EJ51" s="3" t="s">
        <v>26</v>
      </c>
      <c r="EK51" s="5">
        <v>8.6999999999999994E-3</v>
      </c>
      <c r="EL51" s="3" t="s">
        <v>1</v>
      </c>
      <c r="EM51" s="3" t="s">
        <v>3</v>
      </c>
      <c r="EN51" s="3" t="s">
        <v>27</v>
      </c>
      <c r="EO51" s="3"/>
      <c r="EP51" s="3" t="s">
        <v>8</v>
      </c>
      <c r="EQ51" s="3" t="s">
        <v>17</v>
      </c>
      <c r="ER51" s="2"/>
      <c r="ES51" s="2"/>
      <c r="ET51" s="7"/>
      <c r="EU51" s="3"/>
      <c r="EV51" s="3" t="s">
        <v>28</v>
      </c>
      <c r="EW51" s="7"/>
      <c r="EX51" s="9">
        <v>4.2</v>
      </c>
      <c r="EY51" s="3"/>
      <c r="EZ51" s="3"/>
      <c r="FA51" s="9">
        <v>0.81632653061224481</v>
      </c>
      <c r="FB51" s="9">
        <v>1.3500000000000001E-9</v>
      </c>
      <c r="FC51" s="2"/>
      <c r="FD51" s="7"/>
      <c r="FE51" s="2" t="s">
        <v>15</v>
      </c>
      <c r="FF51" s="3" t="s">
        <v>28</v>
      </c>
      <c r="FG51" s="3" t="s">
        <v>1</v>
      </c>
      <c r="FH51" s="9">
        <v>9.6</v>
      </c>
      <c r="FI51" s="3" t="s">
        <v>5</v>
      </c>
      <c r="FJ51" s="9">
        <v>4.5999999999999996</v>
      </c>
      <c r="FK51" s="3" t="s">
        <v>1</v>
      </c>
      <c r="FL51" s="3" t="s">
        <v>1</v>
      </c>
      <c r="FM51" s="3" t="s">
        <v>23</v>
      </c>
      <c r="FN51" s="7"/>
      <c r="FO51" s="9">
        <v>1.5749999999999999E-8</v>
      </c>
      <c r="FP51" s="9">
        <v>2.4500000000000002</v>
      </c>
      <c r="FQ51" s="3" t="s">
        <v>15</v>
      </c>
      <c r="FR51" s="6">
        <v>1.65E-3</v>
      </c>
      <c r="FS51" s="9">
        <v>29</v>
      </c>
      <c r="FT51" s="3" t="s">
        <v>1</v>
      </c>
      <c r="FU51" s="3" t="s">
        <v>5</v>
      </c>
      <c r="FV51" s="3"/>
      <c r="FW51" s="6">
        <v>64</v>
      </c>
      <c r="FX51" s="10">
        <v>5.1000000000000004E-3</v>
      </c>
      <c r="FY51" s="2"/>
      <c r="FZ51" s="3" t="s">
        <v>22</v>
      </c>
      <c r="GA51" s="3" t="s">
        <v>17</v>
      </c>
      <c r="GB51" s="3" t="s">
        <v>17</v>
      </c>
      <c r="GC51" s="3"/>
      <c r="GD51" s="3" t="s">
        <v>17</v>
      </c>
      <c r="GE51" s="3"/>
      <c r="GF51" s="3" t="s">
        <v>30</v>
      </c>
      <c r="GG51" s="3"/>
      <c r="GH51" s="7"/>
      <c r="GI51" s="2"/>
      <c r="GJ51" s="5">
        <v>3.1E-4</v>
      </c>
      <c r="GK51" s="3"/>
      <c r="GL51" s="2"/>
      <c r="GM51" s="2">
        <v>3.66</v>
      </c>
      <c r="GN51" s="3" t="s">
        <v>31</v>
      </c>
      <c r="GO51" s="3" t="s">
        <v>8</v>
      </c>
      <c r="GP51" s="3"/>
      <c r="GQ51" s="3" t="s">
        <v>20</v>
      </c>
      <c r="GR51" s="3" t="s">
        <v>32</v>
      </c>
      <c r="GS51" s="9">
        <v>0.81632653061224481</v>
      </c>
      <c r="GT51" s="9">
        <v>48.5</v>
      </c>
      <c r="GU51" s="7"/>
      <c r="GV51" s="3" t="s">
        <v>33</v>
      </c>
      <c r="GW51" s="7"/>
      <c r="GX51" s="2" t="s">
        <v>34</v>
      </c>
      <c r="GY51" s="2" t="s">
        <v>9</v>
      </c>
      <c r="GZ51" s="9">
        <v>6.3</v>
      </c>
      <c r="HA51" s="9">
        <v>4.29</v>
      </c>
      <c r="HB51" s="7"/>
      <c r="HC51" s="3">
        <v>5.5</v>
      </c>
      <c r="HD51" s="3" t="s">
        <v>3</v>
      </c>
      <c r="HE51" s="7"/>
      <c r="HF51" s="9">
        <v>23.85</v>
      </c>
      <c r="HG51" s="3"/>
      <c r="HH51" s="2"/>
      <c r="HI51" s="3" t="s">
        <v>15</v>
      </c>
      <c r="HJ51" s="3"/>
      <c r="HK51" s="3" t="s">
        <v>3</v>
      </c>
      <c r="HL51" s="3"/>
      <c r="HM51" s="7"/>
      <c r="HN51" s="9">
        <v>4.3499999999999996</v>
      </c>
      <c r="HO51" s="3" t="s">
        <v>3</v>
      </c>
      <c r="HP51" s="3" t="s">
        <v>35</v>
      </c>
      <c r="HQ51" s="3" t="s">
        <v>23</v>
      </c>
      <c r="HR51" s="7"/>
      <c r="HS51" s="3" t="s">
        <v>3</v>
      </c>
      <c r="HT51" s="3" t="s">
        <v>5</v>
      </c>
      <c r="HU51" s="9">
        <v>0.41666666666666669</v>
      </c>
      <c r="HV51" s="3">
        <v>1</v>
      </c>
      <c r="HW51" s="9">
        <v>2.6000000000000001E-6</v>
      </c>
      <c r="HX51" s="3" t="s">
        <v>3</v>
      </c>
      <c r="HY51" s="3"/>
      <c r="HZ51" s="3" t="s">
        <v>30</v>
      </c>
      <c r="IA51" s="3">
        <v>3.35</v>
      </c>
      <c r="IB51" s="2"/>
      <c r="IC51" s="3" t="s">
        <v>18</v>
      </c>
      <c r="ID51" s="3"/>
      <c r="IE51" s="3" t="s">
        <v>55</v>
      </c>
      <c r="IF51" s="7"/>
      <c r="IG51" s="7"/>
      <c r="IH51" s="7"/>
    </row>
    <row r="52" spans="1:242" x14ac:dyDescent="0.25">
      <c r="A52" s="1" t="s">
        <v>88</v>
      </c>
      <c r="B52" s="6">
        <v>30.5</v>
      </c>
      <c r="C52" s="3"/>
      <c r="D52" s="2"/>
      <c r="E52" s="3" t="s">
        <v>1</v>
      </c>
      <c r="F52" s="3" t="s">
        <v>2</v>
      </c>
      <c r="G52" s="3"/>
      <c r="H52" s="3"/>
      <c r="I52" s="3"/>
      <c r="J52" s="5">
        <v>1.4800000000000002E-12</v>
      </c>
      <c r="K52" s="3" t="s">
        <v>3</v>
      </c>
      <c r="L52" s="3" t="s">
        <v>4</v>
      </c>
      <c r="M52" s="5">
        <v>0.97560975609756106</v>
      </c>
      <c r="N52" s="5">
        <v>33</v>
      </c>
      <c r="O52" s="3" t="s">
        <v>3</v>
      </c>
      <c r="P52" s="3"/>
      <c r="Q52" s="3" t="s">
        <v>5</v>
      </c>
      <c r="R52" s="2" t="s">
        <v>58</v>
      </c>
      <c r="S52" s="2"/>
      <c r="T52" s="3" t="s">
        <v>3</v>
      </c>
      <c r="U52" s="5">
        <v>51.5</v>
      </c>
      <c r="V52" s="3"/>
      <c r="W52" s="2"/>
      <c r="X52" s="3"/>
      <c r="Y52" s="3" t="s">
        <v>7</v>
      </c>
      <c r="Z52" s="5">
        <v>1.2349999999999999E-7</v>
      </c>
      <c r="AA52" s="3" t="s">
        <v>8</v>
      </c>
      <c r="AB52" s="2" t="s">
        <v>9</v>
      </c>
      <c r="AC52" s="5">
        <v>1.1999999999999999E-14</v>
      </c>
      <c r="AD52" s="3" t="s">
        <v>10</v>
      </c>
      <c r="AE52" s="2" t="s">
        <v>11</v>
      </c>
      <c r="AF52" s="2">
        <v>3.73</v>
      </c>
      <c r="AG52" s="6">
        <v>1.4E-3</v>
      </c>
      <c r="AH52" s="2"/>
      <c r="AI52" s="2"/>
      <c r="AJ52" s="2"/>
      <c r="AK52" s="2"/>
      <c r="AL52" s="5">
        <v>1.1200000000000001</v>
      </c>
      <c r="AM52" s="3"/>
      <c r="AN52" s="3" t="s">
        <v>12</v>
      </c>
      <c r="AO52" s="2"/>
      <c r="AP52" s="2"/>
      <c r="AQ52" s="5">
        <v>9.8649999999999999E-5</v>
      </c>
      <c r="AR52" s="5">
        <v>3.2</v>
      </c>
      <c r="AS52" s="3" t="s">
        <v>13</v>
      </c>
      <c r="AT52" s="3" t="s">
        <v>14</v>
      </c>
      <c r="AU52" s="2"/>
      <c r="AV52" s="2"/>
      <c r="AW52" s="2"/>
      <c r="AX52" s="2"/>
      <c r="AY52" s="2" t="s">
        <v>15</v>
      </c>
      <c r="AZ52" s="5">
        <v>8.9499999999999993</v>
      </c>
      <c r="BA52" s="2"/>
      <c r="BB52" s="3" t="s">
        <v>8</v>
      </c>
      <c r="BC52" s="3">
        <v>1</v>
      </c>
      <c r="BD52" s="2"/>
      <c r="BE52" s="3" t="s">
        <v>16</v>
      </c>
      <c r="BF52" s="6">
        <v>115</v>
      </c>
      <c r="BG52" s="5">
        <v>8.9499999999999993</v>
      </c>
      <c r="BH52" s="3"/>
      <c r="BI52" s="3" t="s">
        <v>17</v>
      </c>
      <c r="BJ52" s="3">
        <v>1</v>
      </c>
      <c r="BK52" s="5">
        <v>17.75</v>
      </c>
      <c r="BL52" s="5">
        <v>0.44444444444444442</v>
      </c>
      <c r="BM52" s="3">
        <v>2.5</v>
      </c>
      <c r="BN52" s="3" t="s">
        <v>19</v>
      </c>
      <c r="BO52" s="3" t="s">
        <v>20</v>
      </c>
      <c r="BP52" s="3" t="s">
        <v>3</v>
      </c>
      <c r="BQ52" s="2"/>
      <c r="BR52" s="2" t="s">
        <v>21</v>
      </c>
      <c r="BS52" s="3"/>
      <c r="BT52" s="3"/>
      <c r="BU52" s="3"/>
      <c r="BV52" s="5">
        <v>4.0999999999999996</v>
      </c>
      <c r="BW52" s="5">
        <v>3.85</v>
      </c>
      <c r="BX52" s="3"/>
      <c r="BY52" s="3"/>
      <c r="BZ52" s="2"/>
      <c r="CA52" s="2"/>
      <c r="CB52" s="3" t="s">
        <v>3</v>
      </c>
      <c r="CC52" s="5">
        <v>5.0999999999999996</v>
      </c>
      <c r="CD52" s="2"/>
      <c r="CE52" s="3"/>
      <c r="CF52" s="5">
        <v>15.5</v>
      </c>
      <c r="CG52" s="3"/>
      <c r="CH52" s="3" t="s">
        <v>17</v>
      </c>
      <c r="CI52" s="3"/>
      <c r="CJ52" s="3" t="s">
        <v>1</v>
      </c>
      <c r="CK52" s="2"/>
      <c r="CL52" s="3" t="s">
        <v>22</v>
      </c>
      <c r="CM52" s="2"/>
      <c r="CN52" s="3"/>
      <c r="CO52" s="2"/>
      <c r="CP52" s="3">
        <v>5</v>
      </c>
      <c r="CQ52" s="3">
        <v>2</v>
      </c>
      <c r="CR52" s="5">
        <v>6.45</v>
      </c>
      <c r="CS52" s="6">
        <v>54.5</v>
      </c>
      <c r="CT52" s="5">
        <v>0.31</v>
      </c>
      <c r="CU52" s="5">
        <v>5.7</v>
      </c>
      <c r="CV52" s="5">
        <v>2.8500000000000001E-2</v>
      </c>
      <c r="CW52" s="5">
        <v>61</v>
      </c>
      <c r="CX52" s="2"/>
      <c r="CY52" s="5">
        <v>0.38910505836575876</v>
      </c>
      <c r="CZ52" s="3" t="s">
        <v>22</v>
      </c>
      <c r="DA52" s="5">
        <v>5.9171597633136094E-5</v>
      </c>
      <c r="DB52" s="5">
        <v>670</v>
      </c>
      <c r="DC52" s="2"/>
      <c r="DD52" s="5">
        <v>615</v>
      </c>
      <c r="DE52" s="3" t="s">
        <v>22</v>
      </c>
      <c r="DF52" s="2"/>
      <c r="DG52" s="3" t="s">
        <v>3</v>
      </c>
      <c r="DH52" s="2"/>
      <c r="DI52" s="3" t="s">
        <v>23</v>
      </c>
      <c r="DJ52" s="3"/>
      <c r="DK52" s="2"/>
      <c r="DL52" s="3" t="s">
        <v>8</v>
      </c>
      <c r="DM52" s="3" t="s">
        <v>5</v>
      </c>
      <c r="DN52" s="3" t="s">
        <v>3</v>
      </c>
      <c r="DO52" s="2"/>
      <c r="DP52" s="3" t="s">
        <v>3</v>
      </c>
      <c r="DQ52" s="5">
        <v>3.22</v>
      </c>
      <c r="DR52" s="2" t="s">
        <v>9</v>
      </c>
      <c r="DS52" s="2" t="s">
        <v>18</v>
      </c>
      <c r="DT52" s="2"/>
      <c r="DU52" s="2" t="s">
        <v>24</v>
      </c>
      <c r="DV52" s="3" t="s">
        <v>3</v>
      </c>
      <c r="DW52" s="5">
        <v>51.5</v>
      </c>
      <c r="DX52" s="3"/>
      <c r="DY52" s="3" t="s">
        <v>8</v>
      </c>
      <c r="DZ52" s="2"/>
      <c r="EA52" s="2"/>
      <c r="EB52" s="5">
        <v>3.73</v>
      </c>
      <c r="EC52" s="3"/>
      <c r="ED52" s="2"/>
      <c r="EE52" s="2"/>
      <c r="EF52" s="3" t="s">
        <v>1</v>
      </c>
      <c r="EG52" s="3"/>
      <c r="EH52" s="2"/>
      <c r="EI52" s="2"/>
      <c r="EJ52" s="3" t="s">
        <v>26</v>
      </c>
      <c r="EK52" s="5">
        <v>8.7299999999999999E-3</v>
      </c>
      <c r="EL52" s="3" t="s">
        <v>1</v>
      </c>
      <c r="EM52" s="3" t="s">
        <v>3</v>
      </c>
      <c r="EN52" s="3" t="s">
        <v>27</v>
      </c>
      <c r="EO52" s="3"/>
      <c r="EP52" s="3" t="s">
        <v>8</v>
      </c>
      <c r="EQ52" s="3" t="s">
        <v>17</v>
      </c>
      <c r="ER52" s="2"/>
      <c r="ES52" s="2"/>
      <c r="ET52" s="7"/>
      <c r="EU52" s="3"/>
      <c r="EV52" s="3" t="s">
        <v>28</v>
      </c>
      <c r="EW52" s="7"/>
      <c r="EX52" s="9">
        <v>4.29</v>
      </c>
      <c r="EY52" s="3"/>
      <c r="EZ52" s="3"/>
      <c r="FA52" s="9">
        <v>0.81632653061224481</v>
      </c>
      <c r="FB52" s="9">
        <v>1.37E-9</v>
      </c>
      <c r="FC52" s="2"/>
      <c r="FD52" s="7"/>
      <c r="FE52" s="2" t="s">
        <v>15</v>
      </c>
      <c r="FF52" s="3" t="s">
        <v>28</v>
      </c>
      <c r="FG52" s="3" t="s">
        <v>1</v>
      </c>
      <c r="FH52" s="9">
        <v>9.4</v>
      </c>
      <c r="FI52" s="3" t="s">
        <v>5</v>
      </c>
      <c r="FJ52" s="9">
        <v>4.95</v>
      </c>
      <c r="FK52" s="3" t="s">
        <v>1</v>
      </c>
      <c r="FL52" s="3" t="s">
        <v>1</v>
      </c>
      <c r="FM52" s="3" t="s">
        <v>23</v>
      </c>
      <c r="FN52" s="7"/>
      <c r="FO52" s="9">
        <v>1.5399999999999999E-8</v>
      </c>
      <c r="FP52" s="9">
        <v>2.4</v>
      </c>
      <c r="FQ52" s="3" t="s">
        <v>15</v>
      </c>
      <c r="FR52" s="6">
        <v>1.6999999999999999E-3</v>
      </c>
      <c r="FS52" s="9">
        <v>28.95</v>
      </c>
      <c r="FT52" s="3" t="s">
        <v>1</v>
      </c>
      <c r="FU52" s="3" t="s">
        <v>5</v>
      </c>
      <c r="FV52" s="3"/>
      <c r="FW52" s="6">
        <v>67.5</v>
      </c>
      <c r="FX52" s="10">
        <v>5.4999999999999997E-3</v>
      </c>
      <c r="FY52" s="2"/>
      <c r="FZ52" s="3" t="s">
        <v>22</v>
      </c>
      <c r="GA52" s="3" t="s">
        <v>17</v>
      </c>
      <c r="GB52" s="3" t="s">
        <v>17</v>
      </c>
      <c r="GC52" s="3"/>
      <c r="GD52" s="3" t="s">
        <v>17</v>
      </c>
      <c r="GE52" s="3"/>
      <c r="GF52" s="3" t="s">
        <v>30</v>
      </c>
      <c r="GG52" s="3"/>
      <c r="GH52" s="7"/>
      <c r="GI52" s="2"/>
      <c r="GJ52" s="5">
        <v>3.2499999999999999E-4</v>
      </c>
      <c r="GK52" s="3"/>
      <c r="GL52" s="2"/>
      <c r="GM52" s="2">
        <v>3.73</v>
      </c>
      <c r="GN52" s="3" t="s">
        <v>31</v>
      </c>
      <c r="GO52" s="3" t="s">
        <v>8</v>
      </c>
      <c r="GP52" s="3"/>
      <c r="GQ52" s="3" t="s">
        <v>20</v>
      </c>
      <c r="GR52" s="3" t="s">
        <v>32</v>
      </c>
      <c r="GS52" s="9">
        <v>0.81632653061224481</v>
      </c>
      <c r="GT52" s="9">
        <v>60</v>
      </c>
      <c r="GU52" s="7"/>
      <c r="GV52" s="3" t="s">
        <v>33</v>
      </c>
      <c r="GW52" s="7"/>
      <c r="GX52" s="2" t="s">
        <v>34</v>
      </c>
      <c r="GY52" s="2" t="s">
        <v>9</v>
      </c>
      <c r="GZ52" s="9">
        <v>6</v>
      </c>
      <c r="HA52" s="9">
        <v>4.3</v>
      </c>
      <c r="HB52" s="7"/>
      <c r="HC52" s="3">
        <v>5.75</v>
      </c>
      <c r="HD52" s="3" t="s">
        <v>3</v>
      </c>
      <c r="HE52" s="7"/>
      <c r="HF52" s="9">
        <v>23.85</v>
      </c>
      <c r="HG52" s="3"/>
      <c r="HH52" s="2"/>
      <c r="HI52" s="3" t="s">
        <v>15</v>
      </c>
      <c r="HJ52" s="3"/>
      <c r="HK52" s="3" t="s">
        <v>3</v>
      </c>
      <c r="HL52" s="3"/>
      <c r="HM52" s="7"/>
      <c r="HN52" s="9">
        <v>4.55</v>
      </c>
      <c r="HO52" s="3" t="s">
        <v>3</v>
      </c>
      <c r="HP52" s="3" t="s">
        <v>35</v>
      </c>
      <c r="HQ52" s="3" t="s">
        <v>23</v>
      </c>
      <c r="HR52" s="7"/>
      <c r="HS52" s="3" t="s">
        <v>3</v>
      </c>
      <c r="HT52" s="3" t="s">
        <v>5</v>
      </c>
      <c r="HU52" s="9">
        <v>0.4098360655737705</v>
      </c>
      <c r="HV52" s="3">
        <v>1</v>
      </c>
      <c r="HW52" s="9">
        <v>2.8500000000000002E-6</v>
      </c>
      <c r="HX52" s="3" t="s">
        <v>3</v>
      </c>
      <c r="HY52" s="3"/>
      <c r="HZ52" s="3" t="s">
        <v>30</v>
      </c>
      <c r="IA52" s="3">
        <v>3.35</v>
      </c>
      <c r="IB52" s="2"/>
      <c r="IC52" s="3" t="s">
        <v>18</v>
      </c>
      <c r="ID52" s="3"/>
      <c r="IE52" s="3" t="s">
        <v>55</v>
      </c>
      <c r="IF52" s="7"/>
      <c r="IG52" s="7"/>
      <c r="IH52" s="7"/>
    </row>
    <row r="53" spans="1:242" x14ac:dyDescent="0.25">
      <c r="A53" s="1" t="s">
        <v>89</v>
      </c>
      <c r="B53" s="6">
        <v>31.07</v>
      </c>
      <c r="C53" s="3"/>
      <c r="D53" s="2"/>
      <c r="E53" s="3" t="s">
        <v>1</v>
      </c>
      <c r="F53" s="3" t="s">
        <v>2</v>
      </c>
      <c r="G53" s="3"/>
      <c r="H53" s="3"/>
      <c r="I53" s="3"/>
      <c r="J53" s="5">
        <v>1.3899999999999999E-12</v>
      </c>
      <c r="K53" s="3" t="s">
        <v>3</v>
      </c>
      <c r="L53" s="3" t="s">
        <v>4</v>
      </c>
      <c r="M53" s="5">
        <v>0.97560975609756106</v>
      </c>
      <c r="N53" s="5">
        <v>31.75</v>
      </c>
      <c r="O53" s="3" t="s">
        <v>3</v>
      </c>
      <c r="P53" s="3"/>
      <c r="Q53" s="3" t="s">
        <v>5</v>
      </c>
      <c r="R53" s="2" t="s">
        <v>58</v>
      </c>
      <c r="S53" s="2"/>
      <c r="T53" s="3" t="s">
        <v>3</v>
      </c>
      <c r="U53" s="5">
        <v>51</v>
      </c>
      <c r="V53" s="3"/>
      <c r="W53" s="2"/>
      <c r="X53" s="3"/>
      <c r="Y53" s="3" t="s">
        <v>7</v>
      </c>
      <c r="Z53" s="5">
        <v>1.35E-7</v>
      </c>
      <c r="AA53" s="3" t="s">
        <v>8</v>
      </c>
      <c r="AB53" s="2" t="s">
        <v>9</v>
      </c>
      <c r="AC53" s="5">
        <v>1.1800000000000001E-14</v>
      </c>
      <c r="AD53" s="3" t="s">
        <v>10</v>
      </c>
      <c r="AE53" s="2" t="s">
        <v>11</v>
      </c>
      <c r="AF53" s="2">
        <v>3.75</v>
      </c>
      <c r="AG53" s="6">
        <v>1.3500000000000001E-3</v>
      </c>
      <c r="AH53" s="2"/>
      <c r="AI53" s="2"/>
      <c r="AJ53" s="2"/>
      <c r="AK53" s="2"/>
      <c r="AL53" s="5">
        <v>1.1000000000000001</v>
      </c>
      <c r="AM53" s="3"/>
      <c r="AN53" s="3" t="s">
        <v>12</v>
      </c>
      <c r="AO53" s="2"/>
      <c r="AP53" s="2"/>
      <c r="AQ53" s="5">
        <v>9.2E-5</v>
      </c>
      <c r="AR53" s="5">
        <v>3.7</v>
      </c>
      <c r="AS53" s="3" t="s">
        <v>13</v>
      </c>
      <c r="AT53" s="3" t="s">
        <v>14</v>
      </c>
      <c r="AU53" s="2"/>
      <c r="AV53" s="2"/>
      <c r="AW53" s="2"/>
      <c r="AX53" s="2"/>
      <c r="AY53" s="2" t="s">
        <v>15</v>
      </c>
      <c r="AZ53" s="5">
        <v>8.66</v>
      </c>
      <c r="BA53" s="2"/>
      <c r="BB53" s="3" t="s">
        <v>8</v>
      </c>
      <c r="BC53" s="3">
        <v>1</v>
      </c>
      <c r="BD53" s="2"/>
      <c r="BE53" s="3" t="s">
        <v>16</v>
      </c>
      <c r="BF53" s="6">
        <v>110</v>
      </c>
      <c r="BG53" s="5">
        <v>8.75</v>
      </c>
      <c r="BH53" s="3"/>
      <c r="BI53" s="3" t="s">
        <v>17</v>
      </c>
      <c r="BJ53" s="3">
        <v>1</v>
      </c>
      <c r="BK53" s="5">
        <v>17.100000000000001</v>
      </c>
      <c r="BL53" s="5">
        <v>0.43859649122807021</v>
      </c>
      <c r="BM53" s="3">
        <v>2.5</v>
      </c>
      <c r="BN53" s="3" t="s">
        <v>19</v>
      </c>
      <c r="BO53" s="3" t="s">
        <v>20</v>
      </c>
      <c r="BP53" s="3" t="s">
        <v>3</v>
      </c>
      <c r="BQ53" s="2"/>
      <c r="BR53" s="2" t="s">
        <v>21</v>
      </c>
      <c r="BS53" s="3"/>
      <c r="BT53" s="3"/>
      <c r="BU53" s="3"/>
      <c r="BV53" s="5">
        <v>4.2</v>
      </c>
      <c r="BW53" s="5">
        <v>3.56</v>
      </c>
      <c r="BX53" s="3"/>
      <c r="BY53" s="3"/>
      <c r="BZ53" s="2"/>
      <c r="CA53" s="2"/>
      <c r="CB53" s="3" t="s">
        <v>3</v>
      </c>
      <c r="CC53" s="5">
        <v>5.0999999999999996</v>
      </c>
      <c r="CD53" s="2"/>
      <c r="CE53" s="3"/>
      <c r="CF53" s="5">
        <v>17.8</v>
      </c>
      <c r="CG53" s="3"/>
      <c r="CH53" s="3" t="s">
        <v>17</v>
      </c>
      <c r="CI53" s="3"/>
      <c r="CJ53" s="3" t="s">
        <v>1</v>
      </c>
      <c r="CK53" s="2"/>
      <c r="CL53" s="3" t="s">
        <v>22</v>
      </c>
      <c r="CM53" s="2"/>
      <c r="CN53" s="3"/>
      <c r="CO53" s="2"/>
      <c r="CP53" s="3">
        <v>5</v>
      </c>
      <c r="CQ53" s="3">
        <v>2</v>
      </c>
      <c r="CR53" s="5">
        <v>6.52</v>
      </c>
      <c r="CS53" s="6">
        <v>56</v>
      </c>
      <c r="CT53" s="5">
        <v>0.29499999999999998</v>
      </c>
      <c r="CU53" s="5">
        <v>5.55</v>
      </c>
      <c r="CV53" s="5">
        <v>2.9000000000000001E-2</v>
      </c>
      <c r="CW53" s="5">
        <v>58.5</v>
      </c>
      <c r="CX53" s="2"/>
      <c r="CY53" s="5">
        <v>0.4</v>
      </c>
      <c r="CZ53" s="3" t="s">
        <v>22</v>
      </c>
      <c r="DA53" s="5">
        <v>5.8823529411764708E-5</v>
      </c>
      <c r="DB53" s="5">
        <v>668</v>
      </c>
      <c r="DC53" s="2"/>
      <c r="DD53" s="5">
        <v>620</v>
      </c>
      <c r="DE53" s="3" t="s">
        <v>22</v>
      </c>
      <c r="DF53" s="2"/>
      <c r="DG53" s="3" t="s">
        <v>3</v>
      </c>
      <c r="DH53" s="2"/>
      <c r="DI53" s="3" t="s">
        <v>23</v>
      </c>
      <c r="DJ53" s="3"/>
      <c r="DK53" s="2"/>
      <c r="DL53" s="3" t="s">
        <v>8</v>
      </c>
      <c r="DM53" s="3" t="s">
        <v>5</v>
      </c>
      <c r="DN53" s="3" t="s">
        <v>3</v>
      </c>
      <c r="DO53" s="2"/>
      <c r="DP53" s="3" t="s">
        <v>3</v>
      </c>
      <c r="DQ53" s="5">
        <v>3.2</v>
      </c>
      <c r="DR53" s="2" t="s">
        <v>9</v>
      </c>
      <c r="DS53" s="2" t="s">
        <v>18</v>
      </c>
      <c r="DT53" s="2"/>
      <c r="DU53" s="2" t="s">
        <v>24</v>
      </c>
      <c r="DV53" s="3" t="s">
        <v>3</v>
      </c>
      <c r="DW53" s="5">
        <v>51</v>
      </c>
      <c r="DX53" s="3"/>
      <c r="DY53" s="3" t="s">
        <v>8</v>
      </c>
      <c r="DZ53" s="2"/>
      <c r="EA53" s="2"/>
      <c r="EB53" s="5">
        <v>3.75</v>
      </c>
      <c r="EC53" s="3"/>
      <c r="ED53" s="2"/>
      <c r="EE53" s="2"/>
      <c r="EF53" s="3" t="s">
        <v>1</v>
      </c>
      <c r="EG53" s="3"/>
      <c r="EH53" s="2"/>
      <c r="EI53" s="2"/>
      <c r="EJ53" s="3" t="s">
        <v>26</v>
      </c>
      <c r="EK53" s="5">
        <v>8.6999999999999994E-3</v>
      </c>
      <c r="EL53" s="3" t="s">
        <v>1</v>
      </c>
      <c r="EM53" s="3" t="s">
        <v>3</v>
      </c>
      <c r="EN53" s="3" t="s">
        <v>27</v>
      </c>
      <c r="EO53" s="3"/>
      <c r="EP53" s="3" t="s">
        <v>8</v>
      </c>
      <c r="EQ53" s="3" t="s">
        <v>17</v>
      </c>
      <c r="ER53" s="2"/>
      <c r="ES53" s="2"/>
      <c r="ET53" s="7"/>
      <c r="EU53" s="3"/>
      <c r="EV53" s="3" t="s">
        <v>28</v>
      </c>
      <c r="EW53" s="7"/>
      <c r="EX53" s="9">
        <v>4.32</v>
      </c>
      <c r="EY53" s="3"/>
      <c r="EZ53" s="3"/>
      <c r="FA53" s="9">
        <v>0.81632653061224481</v>
      </c>
      <c r="FB53" s="9">
        <v>1.39E-9</v>
      </c>
      <c r="FC53" s="2"/>
      <c r="FD53" s="7"/>
      <c r="FE53" s="2" t="s">
        <v>15</v>
      </c>
      <c r="FF53" s="3" t="s">
        <v>28</v>
      </c>
      <c r="FG53" s="3" t="s">
        <v>1</v>
      </c>
      <c r="FH53" s="9">
        <v>9</v>
      </c>
      <c r="FI53" s="3" t="s">
        <v>5</v>
      </c>
      <c r="FJ53" s="9">
        <v>5.2</v>
      </c>
      <c r="FK53" s="3" t="s">
        <v>1</v>
      </c>
      <c r="FL53" s="3" t="s">
        <v>1</v>
      </c>
      <c r="FM53" s="3" t="s">
        <v>23</v>
      </c>
      <c r="FN53" s="7"/>
      <c r="FO53" s="9">
        <v>1.5250000000000001E-8</v>
      </c>
      <c r="FP53" s="9">
        <v>2.6</v>
      </c>
      <c r="FQ53" s="3" t="s">
        <v>15</v>
      </c>
      <c r="FR53" s="6">
        <v>1.8E-3</v>
      </c>
      <c r="FS53" s="9">
        <v>29.2</v>
      </c>
      <c r="FT53" s="3" t="s">
        <v>1</v>
      </c>
      <c r="FU53" s="3" t="s">
        <v>5</v>
      </c>
      <c r="FV53" s="3"/>
      <c r="FW53" s="6">
        <v>65</v>
      </c>
      <c r="FX53" s="10">
        <v>4.2500000000000003E-3</v>
      </c>
      <c r="FY53" s="2"/>
      <c r="FZ53" s="3" t="s">
        <v>22</v>
      </c>
      <c r="GA53" s="3" t="s">
        <v>17</v>
      </c>
      <c r="GB53" s="3" t="s">
        <v>17</v>
      </c>
      <c r="GC53" s="3"/>
      <c r="GD53" s="3" t="s">
        <v>17</v>
      </c>
      <c r="GE53" s="3"/>
      <c r="GF53" s="3" t="s">
        <v>30</v>
      </c>
      <c r="GG53" s="3"/>
      <c r="GH53" s="7"/>
      <c r="GI53" s="2"/>
      <c r="GJ53" s="5">
        <v>3.8999999999999999E-4</v>
      </c>
      <c r="GK53" s="3"/>
      <c r="GL53" s="2"/>
      <c r="GM53" s="2">
        <v>3.75</v>
      </c>
      <c r="GN53" s="3" t="s">
        <v>31</v>
      </c>
      <c r="GO53" s="3" t="s">
        <v>8</v>
      </c>
      <c r="GP53" s="3"/>
      <c r="GQ53" s="3" t="s">
        <v>20</v>
      </c>
      <c r="GR53" s="3" t="s">
        <v>32</v>
      </c>
      <c r="GS53" s="9">
        <v>0.81300813008130079</v>
      </c>
      <c r="GT53" s="9">
        <v>54</v>
      </c>
      <c r="GU53" s="7"/>
      <c r="GV53" s="3" t="s">
        <v>33</v>
      </c>
      <c r="GW53" s="7"/>
      <c r="GX53" s="2" t="s">
        <v>34</v>
      </c>
      <c r="GY53" s="2" t="s">
        <v>9</v>
      </c>
      <c r="GZ53" s="9">
        <v>6.3</v>
      </c>
      <c r="HA53" s="9">
        <v>4.29</v>
      </c>
      <c r="HB53" s="7"/>
      <c r="HC53" s="3">
        <v>6</v>
      </c>
      <c r="HD53" s="3" t="s">
        <v>3</v>
      </c>
      <c r="HE53" s="7"/>
      <c r="HF53" s="9">
        <v>23</v>
      </c>
      <c r="HG53" s="3"/>
      <c r="HH53" s="2"/>
      <c r="HI53" s="3" t="s">
        <v>15</v>
      </c>
      <c r="HJ53" s="3"/>
      <c r="HK53" s="3" t="s">
        <v>3</v>
      </c>
      <c r="HL53" s="3"/>
      <c r="HM53" s="7"/>
      <c r="HN53" s="9">
        <v>4.5</v>
      </c>
      <c r="HO53" s="3" t="s">
        <v>3</v>
      </c>
      <c r="HP53" s="3" t="s">
        <v>35</v>
      </c>
      <c r="HQ53" s="3" t="s">
        <v>23</v>
      </c>
      <c r="HR53" s="7"/>
      <c r="HS53" s="3" t="s">
        <v>3</v>
      </c>
      <c r="HT53" s="3" t="s">
        <v>5</v>
      </c>
      <c r="HU53" s="9">
        <v>0.4081632653061224</v>
      </c>
      <c r="HV53" s="3">
        <v>1</v>
      </c>
      <c r="HW53" s="9">
        <v>2.7799999999999996E-6</v>
      </c>
      <c r="HX53" s="3" t="s">
        <v>3</v>
      </c>
      <c r="HY53" s="3"/>
      <c r="HZ53" s="3" t="s">
        <v>30</v>
      </c>
      <c r="IA53" s="3">
        <v>3.35</v>
      </c>
      <c r="IB53" s="2"/>
      <c r="IC53" s="3" t="s">
        <v>18</v>
      </c>
      <c r="ID53" s="3"/>
      <c r="IE53" s="3" t="s">
        <v>55</v>
      </c>
      <c r="IF53" s="7"/>
      <c r="IG53" s="7"/>
      <c r="IH53" s="7"/>
    </row>
    <row r="54" spans="1:242" x14ac:dyDescent="0.25">
      <c r="A54" s="1" t="s">
        <v>90</v>
      </c>
      <c r="B54" s="6">
        <v>32</v>
      </c>
      <c r="C54" s="3"/>
      <c r="D54" s="2"/>
      <c r="E54" s="3" t="s">
        <v>1</v>
      </c>
      <c r="F54" s="3" t="s">
        <v>2</v>
      </c>
      <c r="G54" s="3"/>
      <c r="H54" s="3"/>
      <c r="I54" s="3"/>
      <c r="J54" s="5">
        <v>1.3749999999999999E-12</v>
      </c>
      <c r="K54" s="3" t="s">
        <v>3</v>
      </c>
      <c r="L54" s="3" t="s">
        <v>4</v>
      </c>
      <c r="M54" s="5">
        <v>0.99009900990099009</v>
      </c>
      <c r="N54" s="5">
        <v>32.799999999999997</v>
      </c>
      <c r="O54" s="3" t="s">
        <v>3</v>
      </c>
      <c r="P54" s="3"/>
      <c r="Q54" s="3" t="s">
        <v>5</v>
      </c>
      <c r="R54" s="2" t="s">
        <v>58</v>
      </c>
      <c r="S54" s="2"/>
      <c r="T54" s="3" t="s">
        <v>3</v>
      </c>
      <c r="U54" s="5">
        <v>50.75</v>
      </c>
      <c r="V54" s="3"/>
      <c r="W54" s="2"/>
      <c r="X54" s="3"/>
      <c r="Y54" s="3" t="s">
        <v>7</v>
      </c>
      <c r="Z54" s="5">
        <v>1.1999999999999999E-7</v>
      </c>
      <c r="AA54" s="3" t="s">
        <v>8</v>
      </c>
      <c r="AB54" s="2" t="s">
        <v>9</v>
      </c>
      <c r="AC54" s="5">
        <v>1.1890909090909092E-14</v>
      </c>
      <c r="AD54" s="3" t="s">
        <v>10</v>
      </c>
      <c r="AE54" s="2" t="s">
        <v>11</v>
      </c>
      <c r="AF54" s="2">
        <v>3.61</v>
      </c>
      <c r="AG54" s="6">
        <v>1.2750000000000001E-3</v>
      </c>
      <c r="AH54" s="2"/>
      <c r="AI54" s="2"/>
      <c r="AJ54" s="2"/>
      <c r="AK54" s="2"/>
      <c r="AL54" s="5">
        <v>1.1100000000000001</v>
      </c>
      <c r="AM54" s="3"/>
      <c r="AN54" s="3" t="s">
        <v>12</v>
      </c>
      <c r="AO54" s="2"/>
      <c r="AP54" s="2"/>
      <c r="AQ54" s="5">
        <v>9.0650000000000008E-5</v>
      </c>
      <c r="AR54" s="5">
        <v>4.5999999999999996</v>
      </c>
      <c r="AS54" s="3" t="s">
        <v>13</v>
      </c>
      <c r="AT54" s="3" t="s">
        <v>14</v>
      </c>
      <c r="AU54" s="2"/>
      <c r="AV54" s="2"/>
      <c r="AW54" s="2"/>
      <c r="AX54" s="2"/>
      <c r="AY54" s="2" t="s">
        <v>15</v>
      </c>
      <c r="AZ54" s="5">
        <v>8.4</v>
      </c>
      <c r="BA54" s="2"/>
      <c r="BB54" s="3" t="s">
        <v>8</v>
      </c>
      <c r="BC54" s="3">
        <v>1</v>
      </c>
      <c r="BD54" s="2"/>
      <c r="BE54" s="3" t="s">
        <v>16</v>
      </c>
      <c r="BF54" s="6">
        <v>104</v>
      </c>
      <c r="BG54" s="5">
        <v>8.9</v>
      </c>
      <c r="BH54" s="3"/>
      <c r="BI54" s="3" t="s">
        <v>17</v>
      </c>
      <c r="BJ54" s="3">
        <v>1</v>
      </c>
      <c r="BK54" s="5">
        <v>17.05</v>
      </c>
      <c r="BL54" s="5">
        <v>0.42372881355932207</v>
      </c>
      <c r="BM54" s="3">
        <v>2.5</v>
      </c>
      <c r="BN54" s="3" t="s">
        <v>19</v>
      </c>
      <c r="BO54" s="3" t="s">
        <v>20</v>
      </c>
      <c r="BP54" s="3" t="s">
        <v>3</v>
      </c>
      <c r="BQ54" s="2"/>
      <c r="BR54" s="2" t="s">
        <v>21</v>
      </c>
      <c r="BS54" s="3"/>
      <c r="BT54" s="3"/>
      <c r="BU54" s="3"/>
      <c r="BV54" s="5">
        <v>3.9</v>
      </c>
      <c r="BW54" s="5">
        <v>3.55</v>
      </c>
      <c r="BX54" s="3"/>
      <c r="BY54" s="3"/>
      <c r="BZ54" s="2"/>
      <c r="CA54" s="2"/>
      <c r="CB54" s="3" t="s">
        <v>3</v>
      </c>
      <c r="CC54" s="5">
        <v>5.26</v>
      </c>
      <c r="CD54" s="2"/>
      <c r="CE54" s="3"/>
      <c r="CF54" s="5">
        <v>18.25</v>
      </c>
      <c r="CG54" s="3"/>
      <c r="CH54" s="3" t="s">
        <v>17</v>
      </c>
      <c r="CI54" s="3"/>
      <c r="CJ54" s="3" t="s">
        <v>1</v>
      </c>
      <c r="CK54" s="2"/>
      <c r="CL54" s="3" t="s">
        <v>22</v>
      </c>
      <c r="CM54" s="2"/>
      <c r="CN54" s="3"/>
      <c r="CO54" s="2"/>
      <c r="CP54" s="3">
        <v>5</v>
      </c>
      <c r="CQ54" s="3">
        <v>2</v>
      </c>
      <c r="CR54" s="5">
        <v>6.36</v>
      </c>
      <c r="CS54" s="6">
        <v>53</v>
      </c>
      <c r="CT54" s="5">
        <v>0.29249999999999998</v>
      </c>
      <c r="CU54" s="5">
        <v>5.71</v>
      </c>
      <c r="CV54" s="5">
        <v>0.03</v>
      </c>
      <c r="CW54" s="5">
        <v>59.25</v>
      </c>
      <c r="CX54" s="2"/>
      <c r="CY54" s="5">
        <v>0.38461538461538458</v>
      </c>
      <c r="CZ54" s="3" t="s">
        <v>22</v>
      </c>
      <c r="DA54" s="5">
        <v>6.1728395061728397E-5</v>
      </c>
      <c r="DB54" s="5">
        <v>635</v>
      </c>
      <c r="DC54" s="2"/>
      <c r="DD54" s="5">
        <v>605</v>
      </c>
      <c r="DE54" s="3" t="s">
        <v>22</v>
      </c>
      <c r="DF54" s="2"/>
      <c r="DG54" s="3" t="s">
        <v>3</v>
      </c>
      <c r="DH54" s="2"/>
      <c r="DI54" s="3" t="s">
        <v>23</v>
      </c>
      <c r="DJ54" s="3"/>
      <c r="DK54" s="2"/>
      <c r="DL54" s="3" t="s">
        <v>8</v>
      </c>
      <c r="DM54" s="3" t="s">
        <v>5</v>
      </c>
      <c r="DN54" s="3" t="s">
        <v>3</v>
      </c>
      <c r="DO54" s="2"/>
      <c r="DP54" s="3" t="s">
        <v>3</v>
      </c>
      <c r="DQ54" s="5">
        <v>3.24</v>
      </c>
      <c r="DR54" s="2" t="s">
        <v>9</v>
      </c>
      <c r="DS54" s="2" t="s">
        <v>18</v>
      </c>
      <c r="DT54" s="2"/>
      <c r="DU54" s="2" t="s">
        <v>24</v>
      </c>
      <c r="DV54" s="3" t="s">
        <v>3</v>
      </c>
      <c r="DW54" s="5">
        <v>50.75</v>
      </c>
      <c r="DX54" s="3"/>
      <c r="DY54" s="3" t="s">
        <v>8</v>
      </c>
      <c r="DZ54" s="2"/>
      <c r="EA54" s="2"/>
      <c r="EB54" s="5">
        <v>3.61</v>
      </c>
      <c r="EC54" s="3"/>
      <c r="ED54" s="2"/>
      <c r="EE54" s="2"/>
      <c r="EF54" s="3" t="s">
        <v>1</v>
      </c>
      <c r="EG54" s="3"/>
      <c r="EH54" s="2"/>
      <c r="EI54" s="2"/>
      <c r="EJ54" s="3" t="s">
        <v>26</v>
      </c>
      <c r="EK54" s="5">
        <v>8.7100000000000007E-3</v>
      </c>
      <c r="EL54" s="3" t="s">
        <v>1</v>
      </c>
      <c r="EM54" s="3" t="s">
        <v>3</v>
      </c>
      <c r="EN54" s="3" t="s">
        <v>27</v>
      </c>
      <c r="EO54" s="3"/>
      <c r="EP54" s="3" t="s">
        <v>8</v>
      </c>
      <c r="EQ54" s="3" t="s">
        <v>17</v>
      </c>
      <c r="ER54" s="2"/>
      <c r="ES54" s="2"/>
      <c r="ET54" s="7"/>
      <c r="EU54" s="3"/>
      <c r="EV54" s="3" t="s">
        <v>28</v>
      </c>
      <c r="EW54" s="7"/>
      <c r="EX54" s="9">
        <v>4.05</v>
      </c>
      <c r="EY54" s="3"/>
      <c r="EZ54" s="3"/>
      <c r="FA54" s="9">
        <v>0.8</v>
      </c>
      <c r="FB54" s="9">
        <v>1.37E-9</v>
      </c>
      <c r="FC54" s="2"/>
      <c r="FD54" s="7"/>
      <c r="FE54" s="2" t="s">
        <v>15</v>
      </c>
      <c r="FF54" s="3" t="s">
        <v>28</v>
      </c>
      <c r="FG54" s="3" t="s">
        <v>1</v>
      </c>
      <c r="FH54" s="9">
        <v>8.75</v>
      </c>
      <c r="FI54" s="3" t="s">
        <v>5</v>
      </c>
      <c r="FJ54" s="9">
        <v>5.25</v>
      </c>
      <c r="FK54" s="3" t="s">
        <v>1</v>
      </c>
      <c r="FL54" s="3" t="s">
        <v>1</v>
      </c>
      <c r="FM54" s="3" t="s">
        <v>23</v>
      </c>
      <c r="FN54" s="7"/>
      <c r="FO54" s="9">
        <v>1.6000000000000001E-8</v>
      </c>
      <c r="FP54" s="9">
        <v>2.75</v>
      </c>
      <c r="FQ54" s="3" t="s">
        <v>15</v>
      </c>
      <c r="FR54" s="6">
        <v>1.8699999999999999E-3</v>
      </c>
      <c r="FS54" s="9">
        <v>28.95</v>
      </c>
      <c r="FT54" s="3" t="s">
        <v>1</v>
      </c>
      <c r="FU54" s="3" t="s">
        <v>5</v>
      </c>
      <c r="FV54" s="3"/>
      <c r="FW54" s="6">
        <v>61</v>
      </c>
      <c r="FX54" s="10">
        <v>3.9249999999999997E-3</v>
      </c>
      <c r="FY54" s="2"/>
      <c r="FZ54" s="3" t="s">
        <v>22</v>
      </c>
      <c r="GA54" s="3" t="s">
        <v>17</v>
      </c>
      <c r="GB54" s="3" t="s">
        <v>17</v>
      </c>
      <c r="GC54" s="3"/>
      <c r="GD54" s="3" t="s">
        <v>17</v>
      </c>
      <c r="GE54" s="3"/>
      <c r="GF54" s="3" t="s">
        <v>30</v>
      </c>
      <c r="GG54" s="3"/>
      <c r="GH54" s="7"/>
      <c r="GI54" s="2"/>
      <c r="GJ54" s="5">
        <v>3.7500000000000001E-4</v>
      </c>
      <c r="GK54" s="3"/>
      <c r="GL54" s="2"/>
      <c r="GM54" s="2">
        <v>3.61</v>
      </c>
      <c r="GN54" s="3" t="s">
        <v>31</v>
      </c>
      <c r="GO54" s="3" t="s">
        <v>8</v>
      </c>
      <c r="GP54" s="3"/>
      <c r="GQ54" s="3" t="s">
        <v>20</v>
      </c>
      <c r="GR54" s="3" t="s">
        <v>32</v>
      </c>
      <c r="GS54" s="9">
        <v>0.79681274900398413</v>
      </c>
      <c r="GT54" s="9">
        <v>53.5</v>
      </c>
      <c r="GU54" s="7"/>
      <c r="GV54" s="3" t="s">
        <v>33</v>
      </c>
      <c r="GW54" s="7"/>
      <c r="GX54" s="2" t="s">
        <v>34</v>
      </c>
      <c r="GY54" s="2" t="s">
        <v>9</v>
      </c>
      <c r="GZ54" s="9">
        <v>6</v>
      </c>
      <c r="HA54" s="9">
        <v>4.29</v>
      </c>
      <c r="HB54" s="7"/>
      <c r="HC54" s="3">
        <v>6.5</v>
      </c>
      <c r="HD54" s="3" t="s">
        <v>3</v>
      </c>
      <c r="HE54" s="7"/>
      <c r="HF54" s="9">
        <v>22.5</v>
      </c>
      <c r="HG54" s="3"/>
      <c r="HH54" s="2"/>
      <c r="HI54" s="3" t="s">
        <v>15</v>
      </c>
      <c r="HJ54" s="3"/>
      <c r="HK54" s="3" t="s">
        <v>3</v>
      </c>
      <c r="HL54" s="3"/>
      <c r="HM54" s="7"/>
      <c r="HN54" s="9">
        <v>4.45</v>
      </c>
      <c r="HO54" s="3" t="s">
        <v>3</v>
      </c>
      <c r="HP54" s="3" t="s">
        <v>35</v>
      </c>
      <c r="HQ54" s="3" t="s">
        <v>23</v>
      </c>
      <c r="HR54" s="7"/>
      <c r="HS54" s="3" t="s">
        <v>3</v>
      </c>
      <c r="HT54" s="3" t="s">
        <v>5</v>
      </c>
      <c r="HU54" s="9">
        <v>0.4</v>
      </c>
      <c r="HV54" s="3">
        <v>1</v>
      </c>
      <c r="HW54" s="9">
        <v>2.7099999999999999E-6</v>
      </c>
      <c r="HX54" s="3" t="s">
        <v>3</v>
      </c>
      <c r="HY54" s="3"/>
      <c r="HZ54" s="3" t="s">
        <v>30</v>
      </c>
      <c r="IA54" s="3">
        <v>3.35</v>
      </c>
      <c r="IB54" s="2"/>
      <c r="IC54" s="3" t="s">
        <v>18</v>
      </c>
      <c r="ID54" s="3"/>
      <c r="IE54" s="3" t="s">
        <v>55</v>
      </c>
      <c r="IF54" s="7"/>
      <c r="IG54" s="7"/>
      <c r="IH54" s="7"/>
    </row>
    <row r="55" spans="1:242" x14ac:dyDescent="0.25">
      <c r="A55" s="1" t="s">
        <v>91</v>
      </c>
      <c r="B55" s="6">
        <v>32.799999999999997</v>
      </c>
      <c r="C55" s="3"/>
      <c r="D55" s="2"/>
      <c r="E55" s="3" t="s">
        <v>1</v>
      </c>
      <c r="F55" s="3" t="s">
        <v>2</v>
      </c>
      <c r="G55" s="3"/>
      <c r="H55" s="3"/>
      <c r="I55" s="3"/>
      <c r="J55" s="5">
        <v>1.3949999999999998E-12</v>
      </c>
      <c r="K55" s="3" t="s">
        <v>3</v>
      </c>
      <c r="L55" s="3" t="s">
        <v>4</v>
      </c>
      <c r="M55" s="5">
        <v>0.970873786407767</v>
      </c>
      <c r="N55" s="5">
        <v>30.1</v>
      </c>
      <c r="O55" s="3" t="s">
        <v>3</v>
      </c>
      <c r="P55" s="3"/>
      <c r="Q55" s="3" t="s">
        <v>5</v>
      </c>
      <c r="R55" s="2" t="s">
        <v>58</v>
      </c>
      <c r="S55" s="2"/>
      <c r="T55" s="3" t="s">
        <v>3</v>
      </c>
      <c r="U55" s="5">
        <v>50.75</v>
      </c>
      <c r="V55" s="3"/>
      <c r="W55" s="2"/>
      <c r="X55" s="3"/>
      <c r="Y55" s="3" t="s">
        <v>7</v>
      </c>
      <c r="Z55" s="5">
        <v>1.18E-7</v>
      </c>
      <c r="AA55" s="3" t="s">
        <v>8</v>
      </c>
      <c r="AB55" s="2" t="s">
        <v>9</v>
      </c>
      <c r="AC55" s="5">
        <v>1.2181818181818182E-14</v>
      </c>
      <c r="AD55" s="3" t="s">
        <v>10</v>
      </c>
      <c r="AE55" s="2" t="s">
        <v>11</v>
      </c>
      <c r="AF55" s="2">
        <v>3.57</v>
      </c>
      <c r="AG55" s="6">
        <v>1.25E-3</v>
      </c>
      <c r="AH55" s="2"/>
      <c r="AI55" s="2"/>
      <c r="AJ55" s="2"/>
      <c r="AK55" s="2"/>
      <c r="AL55" s="5">
        <v>1.1100000000000001</v>
      </c>
      <c r="AM55" s="3"/>
      <c r="AN55" s="3" t="s">
        <v>12</v>
      </c>
      <c r="AO55" s="2"/>
      <c r="AP55" s="2"/>
      <c r="AQ55" s="5">
        <v>9.2E-5</v>
      </c>
      <c r="AR55" s="5">
        <v>3.9</v>
      </c>
      <c r="AS55" s="3" t="s">
        <v>13</v>
      </c>
      <c r="AT55" s="3" t="s">
        <v>14</v>
      </c>
      <c r="AU55" s="2"/>
      <c r="AV55" s="2"/>
      <c r="AW55" s="2"/>
      <c r="AX55" s="2"/>
      <c r="AY55" s="2" t="s">
        <v>15</v>
      </c>
      <c r="AZ55" s="5">
        <v>9</v>
      </c>
      <c r="BA55" s="2"/>
      <c r="BB55" s="3" t="s">
        <v>8</v>
      </c>
      <c r="BC55" s="3">
        <v>1</v>
      </c>
      <c r="BD55" s="2"/>
      <c r="BE55" s="3" t="s">
        <v>16</v>
      </c>
      <c r="BF55" s="6">
        <v>105</v>
      </c>
      <c r="BG55" s="5">
        <v>8.65</v>
      </c>
      <c r="BH55" s="3"/>
      <c r="BI55" s="3" t="s">
        <v>17</v>
      </c>
      <c r="BJ55" s="3">
        <v>1</v>
      </c>
      <c r="BK55" s="5">
        <v>17.5</v>
      </c>
      <c r="BL55" s="5">
        <v>0.41322314049586778</v>
      </c>
      <c r="BM55" s="3">
        <v>2.5</v>
      </c>
      <c r="BN55" s="3" t="s">
        <v>19</v>
      </c>
      <c r="BO55" s="3" t="s">
        <v>20</v>
      </c>
      <c r="BP55" s="3" t="s">
        <v>3</v>
      </c>
      <c r="BQ55" s="2"/>
      <c r="BR55" s="2" t="s">
        <v>21</v>
      </c>
      <c r="BS55" s="3"/>
      <c r="BT55" s="3"/>
      <c r="BU55" s="3"/>
      <c r="BV55" s="5">
        <v>3.75</v>
      </c>
      <c r="BW55" s="5">
        <v>3.53</v>
      </c>
      <c r="BX55" s="3"/>
      <c r="BY55" s="3"/>
      <c r="BZ55" s="2"/>
      <c r="CA55" s="2"/>
      <c r="CB55" s="3" t="s">
        <v>3</v>
      </c>
      <c r="CC55" s="5">
        <v>5.31</v>
      </c>
      <c r="CD55" s="2"/>
      <c r="CE55" s="3"/>
      <c r="CF55" s="5">
        <v>17.75</v>
      </c>
      <c r="CG55" s="3"/>
      <c r="CH55" s="3" t="s">
        <v>17</v>
      </c>
      <c r="CI55" s="3"/>
      <c r="CJ55" s="3" t="s">
        <v>1</v>
      </c>
      <c r="CK55" s="2"/>
      <c r="CL55" s="3" t="s">
        <v>22</v>
      </c>
      <c r="CM55" s="2"/>
      <c r="CN55" s="3"/>
      <c r="CO55" s="2"/>
      <c r="CP55" s="3">
        <v>5</v>
      </c>
      <c r="CQ55" s="3">
        <v>2</v>
      </c>
      <c r="CR55" s="5">
        <v>6.15</v>
      </c>
      <c r="CS55" s="6">
        <v>52</v>
      </c>
      <c r="CT55" s="5">
        <v>0.28999999999999998</v>
      </c>
      <c r="CU55" s="5">
        <v>5.66</v>
      </c>
      <c r="CV55" s="5">
        <v>2.8000000000000001E-2</v>
      </c>
      <c r="CW55" s="5">
        <v>58.25</v>
      </c>
      <c r="CX55" s="2"/>
      <c r="CY55" s="5">
        <v>0.38022813688212931</v>
      </c>
      <c r="CZ55" s="3" t="s">
        <v>22</v>
      </c>
      <c r="DA55" s="5">
        <v>6.3291139240506319E-5</v>
      </c>
      <c r="DB55" s="5">
        <v>634</v>
      </c>
      <c r="DC55" s="2"/>
      <c r="DD55" s="5">
        <v>585</v>
      </c>
      <c r="DE55" s="3" t="s">
        <v>22</v>
      </c>
      <c r="DF55" s="2"/>
      <c r="DG55" s="3" t="s">
        <v>3</v>
      </c>
      <c r="DH55" s="2"/>
      <c r="DI55" s="3" t="s">
        <v>23</v>
      </c>
      <c r="DJ55" s="3"/>
      <c r="DK55" s="2"/>
      <c r="DL55" s="3" t="s">
        <v>8</v>
      </c>
      <c r="DM55" s="3" t="s">
        <v>5</v>
      </c>
      <c r="DN55" s="3" t="s">
        <v>3</v>
      </c>
      <c r="DO55" s="2"/>
      <c r="DP55" s="3" t="s">
        <v>3</v>
      </c>
      <c r="DQ55" s="5">
        <v>3.38</v>
      </c>
      <c r="DR55" s="2" t="s">
        <v>9</v>
      </c>
      <c r="DS55" s="2" t="s">
        <v>18</v>
      </c>
      <c r="DT55" s="2"/>
      <c r="DU55" s="2" t="s">
        <v>24</v>
      </c>
      <c r="DV55" s="3" t="s">
        <v>3</v>
      </c>
      <c r="DW55" s="5">
        <v>50.75</v>
      </c>
      <c r="DX55" s="3"/>
      <c r="DY55" s="3" t="s">
        <v>8</v>
      </c>
      <c r="DZ55" s="2"/>
      <c r="EA55" s="2"/>
      <c r="EB55" s="5">
        <v>3.57</v>
      </c>
      <c r="EC55" s="3"/>
      <c r="ED55" s="2"/>
      <c r="EE55" s="2"/>
      <c r="EF55" s="3" t="s">
        <v>1</v>
      </c>
      <c r="EG55" s="3"/>
      <c r="EH55" s="2"/>
      <c r="EI55" s="2"/>
      <c r="EJ55" s="3" t="s">
        <v>26</v>
      </c>
      <c r="EK55" s="5">
        <v>8.7100000000000007E-3</v>
      </c>
      <c r="EL55" s="3" t="s">
        <v>1</v>
      </c>
      <c r="EM55" s="3" t="s">
        <v>3</v>
      </c>
      <c r="EN55" s="3" t="s">
        <v>27</v>
      </c>
      <c r="EO55" s="3"/>
      <c r="EP55" s="3" t="s">
        <v>8</v>
      </c>
      <c r="EQ55" s="3" t="s">
        <v>17</v>
      </c>
      <c r="ER55" s="2"/>
      <c r="ES55" s="2"/>
      <c r="ET55" s="7"/>
      <c r="EU55" s="3"/>
      <c r="EV55" s="3" t="s">
        <v>28</v>
      </c>
      <c r="EW55" s="7"/>
      <c r="EX55" s="9">
        <v>3.99</v>
      </c>
      <c r="EY55" s="3"/>
      <c r="EZ55" s="3"/>
      <c r="FA55" s="9">
        <v>0.78431372549019618</v>
      </c>
      <c r="FB55" s="9">
        <v>1.3500000000000001E-9</v>
      </c>
      <c r="FC55" s="2"/>
      <c r="FD55" s="7"/>
      <c r="FE55" s="2" t="s">
        <v>15</v>
      </c>
      <c r="FF55" s="3" t="s">
        <v>28</v>
      </c>
      <c r="FG55" s="3" t="s">
        <v>1</v>
      </c>
      <c r="FH55" s="9">
        <v>8.6</v>
      </c>
      <c r="FI55" s="3" t="s">
        <v>5</v>
      </c>
      <c r="FJ55" s="9">
        <v>5.3</v>
      </c>
      <c r="FK55" s="3" t="s">
        <v>1</v>
      </c>
      <c r="FL55" s="3" t="s">
        <v>1</v>
      </c>
      <c r="FM55" s="3" t="s">
        <v>23</v>
      </c>
      <c r="FN55" s="7"/>
      <c r="FO55" s="9">
        <v>1.5799999999999999E-8</v>
      </c>
      <c r="FP55" s="9">
        <v>2.83</v>
      </c>
      <c r="FQ55" s="3" t="s">
        <v>15</v>
      </c>
      <c r="FR55" s="6">
        <v>2.0500000000000002E-3</v>
      </c>
      <c r="FS55" s="9">
        <v>29.05</v>
      </c>
      <c r="FT55" s="3" t="s">
        <v>1</v>
      </c>
      <c r="FU55" s="3" t="s">
        <v>5</v>
      </c>
      <c r="FV55" s="3"/>
      <c r="FW55" s="6">
        <v>59</v>
      </c>
      <c r="FX55" s="10">
        <v>3.7499999999999999E-3</v>
      </c>
      <c r="FY55" s="2"/>
      <c r="FZ55" s="3" t="s">
        <v>22</v>
      </c>
      <c r="GA55" s="3" t="s">
        <v>17</v>
      </c>
      <c r="GB55" s="3" t="s">
        <v>17</v>
      </c>
      <c r="GC55" s="3"/>
      <c r="GD55" s="3" t="s">
        <v>17</v>
      </c>
      <c r="GE55" s="3"/>
      <c r="GF55" s="3" t="s">
        <v>30</v>
      </c>
      <c r="GG55" s="3"/>
      <c r="GH55" s="7"/>
      <c r="GI55" s="2"/>
      <c r="GJ55" s="5">
        <v>3.8499999999999998E-4</v>
      </c>
      <c r="GK55" s="3"/>
      <c r="GL55" s="2"/>
      <c r="GM55" s="2">
        <v>3.57</v>
      </c>
      <c r="GN55" s="3" t="s">
        <v>31</v>
      </c>
      <c r="GO55" s="3" t="s">
        <v>8</v>
      </c>
      <c r="GP55" s="3"/>
      <c r="GQ55" s="3"/>
      <c r="GR55" s="3" t="s">
        <v>32</v>
      </c>
      <c r="GS55" s="9">
        <v>0.77220077220077221</v>
      </c>
      <c r="GT55" s="9">
        <v>56.5</v>
      </c>
      <c r="GU55" s="7"/>
      <c r="GV55" s="3" t="s">
        <v>33</v>
      </c>
      <c r="GW55" s="7"/>
      <c r="GX55" s="2" t="s">
        <v>34</v>
      </c>
      <c r="GY55" s="2" t="s">
        <v>9</v>
      </c>
      <c r="GZ55" s="9">
        <v>6.2</v>
      </c>
      <c r="HA55" s="9">
        <v>4.3</v>
      </c>
      <c r="HB55" s="7"/>
      <c r="HC55" s="3">
        <v>8.25</v>
      </c>
      <c r="HD55" s="3" t="s">
        <v>3</v>
      </c>
      <c r="HE55" s="7"/>
      <c r="HF55" s="9">
        <v>22.25</v>
      </c>
      <c r="HG55" s="3"/>
      <c r="HH55" s="2"/>
      <c r="HI55" s="3" t="s">
        <v>15</v>
      </c>
      <c r="HJ55" s="3"/>
      <c r="HK55" s="3" t="s">
        <v>3</v>
      </c>
      <c r="HL55" s="3"/>
      <c r="HM55" s="7"/>
      <c r="HN55" s="9">
        <v>4.3</v>
      </c>
      <c r="HO55" s="3" t="s">
        <v>3</v>
      </c>
      <c r="HP55" s="3" t="s">
        <v>35</v>
      </c>
      <c r="HQ55" s="3" t="s">
        <v>23</v>
      </c>
      <c r="HR55" s="7"/>
      <c r="HS55" s="3" t="s">
        <v>3</v>
      </c>
      <c r="HT55" s="3" t="s">
        <v>5</v>
      </c>
      <c r="HU55" s="9">
        <v>0.38910505836575876</v>
      </c>
      <c r="HV55" s="3">
        <v>1</v>
      </c>
      <c r="HW55" s="9">
        <v>2.6699999999999998E-6</v>
      </c>
      <c r="HX55" s="3" t="s">
        <v>3</v>
      </c>
      <c r="HY55" s="3"/>
      <c r="HZ55" s="3" t="s">
        <v>30</v>
      </c>
      <c r="IA55" s="3">
        <v>3.35</v>
      </c>
      <c r="IB55" s="2"/>
      <c r="IC55" s="3" t="s">
        <v>18</v>
      </c>
      <c r="ID55" s="3"/>
      <c r="IE55" s="3" t="s">
        <v>55</v>
      </c>
      <c r="IF55" s="7"/>
      <c r="IG55" s="7"/>
      <c r="IH55" s="7"/>
    </row>
    <row r="56" spans="1:242" x14ac:dyDescent="0.25">
      <c r="A56" s="1" t="s">
        <v>92</v>
      </c>
      <c r="B56" s="6">
        <v>32.9</v>
      </c>
      <c r="C56" s="3"/>
      <c r="D56" s="2"/>
      <c r="E56" s="3" t="s">
        <v>1</v>
      </c>
      <c r="F56" s="3" t="s">
        <v>2</v>
      </c>
      <c r="G56" s="3"/>
      <c r="H56" s="3"/>
      <c r="I56" s="3"/>
      <c r="J56" s="5">
        <v>1.374E-12</v>
      </c>
      <c r="K56" s="3" t="s">
        <v>3</v>
      </c>
      <c r="L56" s="3" t="s">
        <v>4</v>
      </c>
      <c r="M56" s="5">
        <v>0.970873786407767</v>
      </c>
      <c r="N56" s="5">
        <v>30.25</v>
      </c>
      <c r="O56" s="3" t="s">
        <v>3</v>
      </c>
      <c r="P56" s="3"/>
      <c r="Q56" s="3" t="s">
        <v>5</v>
      </c>
      <c r="R56" s="2" t="s">
        <v>58</v>
      </c>
      <c r="S56" s="2"/>
      <c r="T56" s="3" t="s">
        <v>3</v>
      </c>
      <c r="U56" s="5">
        <v>52.4</v>
      </c>
      <c r="V56" s="3"/>
      <c r="W56" s="2"/>
      <c r="X56" s="3"/>
      <c r="Y56" s="3" t="s">
        <v>7</v>
      </c>
      <c r="Z56" s="5">
        <v>1.1000000000000001E-7</v>
      </c>
      <c r="AA56" s="3" t="s">
        <v>8</v>
      </c>
      <c r="AB56" s="2" t="s">
        <v>9</v>
      </c>
      <c r="AC56" s="5">
        <v>1.2127272727272728E-14</v>
      </c>
      <c r="AD56" s="3" t="s">
        <v>10</v>
      </c>
      <c r="AE56" s="2" t="s">
        <v>11</v>
      </c>
      <c r="AF56" s="2">
        <v>3.62</v>
      </c>
      <c r="AG56" s="6">
        <v>1.2999999999999999E-3</v>
      </c>
      <c r="AH56" s="2"/>
      <c r="AI56" s="2"/>
      <c r="AJ56" s="2"/>
      <c r="AK56" s="2"/>
      <c r="AL56" s="5">
        <v>1.1000000000000001</v>
      </c>
      <c r="AM56" s="3"/>
      <c r="AN56" s="3" t="s">
        <v>12</v>
      </c>
      <c r="AO56" s="2"/>
      <c r="AP56" s="2"/>
      <c r="AQ56" s="5">
        <v>9.159999999999999E-5</v>
      </c>
      <c r="AR56" s="5">
        <v>3.85</v>
      </c>
      <c r="AS56" s="3" t="s">
        <v>13</v>
      </c>
      <c r="AT56" s="3" t="s">
        <v>14</v>
      </c>
      <c r="AU56" s="2"/>
      <c r="AV56" s="2"/>
      <c r="AW56" s="2"/>
      <c r="AX56" s="2"/>
      <c r="AY56" s="2" t="s">
        <v>15</v>
      </c>
      <c r="AZ56" s="5">
        <v>9.1999999999999993</v>
      </c>
      <c r="BA56" s="2"/>
      <c r="BB56" s="3" t="s">
        <v>8</v>
      </c>
      <c r="BC56" s="3">
        <v>1</v>
      </c>
      <c r="BD56" s="2"/>
      <c r="BE56" s="3" t="s">
        <v>16</v>
      </c>
      <c r="BF56" s="6">
        <v>111</v>
      </c>
      <c r="BG56" s="5">
        <v>8.7200000000000006</v>
      </c>
      <c r="BH56" s="3"/>
      <c r="BI56" s="3" t="s">
        <v>17</v>
      </c>
      <c r="BJ56" s="3">
        <v>1</v>
      </c>
      <c r="BK56" s="5">
        <v>18</v>
      </c>
      <c r="BL56" s="5">
        <v>0.41841004184100417</v>
      </c>
      <c r="BM56" s="3">
        <v>2.5</v>
      </c>
      <c r="BN56" s="3" t="s">
        <v>19</v>
      </c>
      <c r="BO56" s="3" t="s">
        <v>20</v>
      </c>
      <c r="BP56" s="3" t="s">
        <v>3</v>
      </c>
      <c r="BQ56" s="2"/>
      <c r="BR56" s="2" t="s">
        <v>21</v>
      </c>
      <c r="BS56" s="3"/>
      <c r="BT56" s="3"/>
      <c r="BU56" s="3"/>
      <c r="BV56" s="5">
        <v>3.95</v>
      </c>
      <c r="BW56" s="5">
        <v>3.65</v>
      </c>
      <c r="BX56" s="3"/>
      <c r="BY56" s="3"/>
      <c r="BZ56" s="2"/>
      <c r="CA56" s="2"/>
      <c r="CB56" s="3" t="s">
        <v>3</v>
      </c>
      <c r="CC56" s="5">
        <v>5.3</v>
      </c>
      <c r="CD56" s="2"/>
      <c r="CE56" s="3"/>
      <c r="CF56" s="5">
        <v>18.05</v>
      </c>
      <c r="CG56" s="3"/>
      <c r="CH56" s="3" t="s">
        <v>17</v>
      </c>
      <c r="CI56" s="3"/>
      <c r="CJ56" s="3" t="s">
        <v>1</v>
      </c>
      <c r="CK56" s="2"/>
      <c r="CL56" s="3" t="s">
        <v>22</v>
      </c>
      <c r="CM56" s="2"/>
      <c r="CN56" s="3"/>
      <c r="CO56" s="2"/>
      <c r="CP56" s="3">
        <v>5</v>
      </c>
      <c r="CQ56" s="3">
        <v>2</v>
      </c>
      <c r="CR56" s="5">
        <v>6.2</v>
      </c>
      <c r="CS56" s="6">
        <v>54</v>
      </c>
      <c r="CT56" s="5">
        <v>0.29600000000000004</v>
      </c>
      <c r="CU56" s="5">
        <v>5.68</v>
      </c>
      <c r="CV56" s="5">
        <v>2.5999999999999999E-2</v>
      </c>
      <c r="CW56" s="5">
        <v>59</v>
      </c>
      <c r="CX56" s="2"/>
      <c r="CY56" s="5">
        <v>0.38167938931297707</v>
      </c>
      <c r="CZ56" s="3" t="s">
        <v>22</v>
      </c>
      <c r="DA56" s="5">
        <v>6.5359477124183013E-5</v>
      </c>
      <c r="DB56" s="5">
        <v>641</v>
      </c>
      <c r="DC56" s="2"/>
      <c r="DD56" s="5">
        <v>560</v>
      </c>
      <c r="DE56" s="3" t="s">
        <v>22</v>
      </c>
      <c r="DF56" s="2"/>
      <c r="DG56" s="3" t="s">
        <v>3</v>
      </c>
      <c r="DH56" s="2"/>
      <c r="DI56" s="3" t="s">
        <v>23</v>
      </c>
      <c r="DJ56" s="3"/>
      <c r="DK56" s="2"/>
      <c r="DL56" s="3" t="s">
        <v>8</v>
      </c>
      <c r="DM56" s="3" t="s">
        <v>5</v>
      </c>
      <c r="DN56" s="3" t="s">
        <v>3</v>
      </c>
      <c r="DO56" s="2"/>
      <c r="DP56" s="3" t="s">
        <v>3</v>
      </c>
      <c r="DQ56" s="5">
        <v>3.47</v>
      </c>
      <c r="DR56" s="2" t="s">
        <v>9</v>
      </c>
      <c r="DS56" s="2" t="s">
        <v>18</v>
      </c>
      <c r="DT56" s="2"/>
      <c r="DU56" s="2" t="s">
        <v>24</v>
      </c>
      <c r="DV56" s="3" t="s">
        <v>3</v>
      </c>
      <c r="DW56" s="5">
        <v>52.4</v>
      </c>
      <c r="DX56" s="3"/>
      <c r="DY56" s="3" t="s">
        <v>8</v>
      </c>
      <c r="DZ56" s="2"/>
      <c r="EA56" s="2"/>
      <c r="EB56" s="5">
        <v>3.62</v>
      </c>
      <c r="EC56" s="3"/>
      <c r="ED56" s="2"/>
      <c r="EE56" s="2"/>
      <c r="EF56" s="3" t="s">
        <v>1</v>
      </c>
      <c r="EG56" s="3"/>
      <c r="EH56" s="2"/>
      <c r="EI56" s="2"/>
      <c r="EJ56" s="3" t="s">
        <v>26</v>
      </c>
      <c r="EK56" s="5">
        <v>8.6999999999999994E-3</v>
      </c>
      <c r="EL56" s="3" t="s">
        <v>1</v>
      </c>
      <c r="EM56" s="3" t="s">
        <v>3</v>
      </c>
      <c r="EN56" s="3" t="s">
        <v>27</v>
      </c>
      <c r="EO56" s="3"/>
      <c r="EP56" s="3" t="s">
        <v>8</v>
      </c>
      <c r="EQ56" s="3" t="s">
        <v>17</v>
      </c>
      <c r="ER56" s="2"/>
      <c r="ES56" s="2"/>
      <c r="ET56" s="7"/>
      <c r="EU56" s="3"/>
      <c r="EV56" s="3" t="s">
        <v>28</v>
      </c>
      <c r="EW56" s="7"/>
      <c r="EX56" s="9">
        <v>4.0999999999999996</v>
      </c>
      <c r="EY56" s="3"/>
      <c r="EZ56" s="3"/>
      <c r="FA56" s="9">
        <v>0.79051383399209496</v>
      </c>
      <c r="FB56" s="9">
        <v>1.3600000000000001E-9</v>
      </c>
      <c r="FC56" s="2"/>
      <c r="FD56" s="7"/>
      <c r="FE56" s="2" t="s">
        <v>15</v>
      </c>
      <c r="FF56" s="3" t="s">
        <v>28</v>
      </c>
      <c r="FG56" s="3" t="s">
        <v>1</v>
      </c>
      <c r="FH56" s="9">
        <v>8.7200000000000006</v>
      </c>
      <c r="FI56" s="3" t="s">
        <v>5</v>
      </c>
      <c r="FJ56" s="9">
        <v>5.37</v>
      </c>
      <c r="FK56" s="3" t="s">
        <v>1</v>
      </c>
      <c r="FL56" s="3" t="s">
        <v>1</v>
      </c>
      <c r="FM56" s="3" t="s">
        <v>23</v>
      </c>
      <c r="FN56" s="7"/>
      <c r="FO56" s="9">
        <v>1.585E-8</v>
      </c>
      <c r="FP56" s="9">
        <v>2.87</v>
      </c>
      <c r="FQ56" s="3" t="s">
        <v>15</v>
      </c>
      <c r="FR56" s="6">
        <v>2.15E-3</v>
      </c>
      <c r="FS56" s="9">
        <v>29</v>
      </c>
      <c r="FT56" s="3" t="s">
        <v>1</v>
      </c>
      <c r="FU56" s="3" t="s">
        <v>5</v>
      </c>
      <c r="FV56" s="3"/>
      <c r="FW56" s="6">
        <v>61.5</v>
      </c>
      <c r="FX56" s="10">
        <v>3.8999999999999998E-3</v>
      </c>
      <c r="FY56" s="2"/>
      <c r="FZ56" s="3" t="s">
        <v>22</v>
      </c>
      <c r="GA56" s="3" t="s">
        <v>17</v>
      </c>
      <c r="GB56" s="3" t="s">
        <v>17</v>
      </c>
      <c r="GC56" s="3"/>
      <c r="GD56" s="3" t="s">
        <v>17</v>
      </c>
      <c r="GE56" s="3"/>
      <c r="GF56" s="3" t="s">
        <v>30</v>
      </c>
      <c r="GG56" s="3"/>
      <c r="GH56" s="7"/>
      <c r="GI56" s="2"/>
      <c r="GJ56" s="5">
        <v>4.0499999999999998E-4</v>
      </c>
      <c r="GK56" s="3"/>
      <c r="GL56" s="2"/>
      <c r="GM56" s="2">
        <v>3.62</v>
      </c>
      <c r="GN56" s="3" t="s">
        <v>31</v>
      </c>
      <c r="GO56" s="3" t="s">
        <v>8</v>
      </c>
      <c r="GP56" s="3"/>
      <c r="GQ56" s="3"/>
      <c r="GR56" s="3" t="s">
        <v>32</v>
      </c>
      <c r="GS56" s="9">
        <v>0.78740157480314954</v>
      </c>
      <c r="GT56" s="9">
        <v>52.5</v>
      </c>
      <c r="GU56" s="7"/>
      <c r="GV56" s="3" t="s">
        <v>33</v>
      </c>
      <c r="GW56" s="7"/>
      <c r="GX56" s="2" t="s">
        <v>34</v>
      </c>
      <c r="GY56" s="2" t="s">
        <v>9</v>
      </c>
      <c r="GZ56" s="9">
        <v>6.3</v>
      </c>
      <c r="HA56" s="9">
        <v>4.33</v>
      </c>
      <c r="HB56" s="7"/>
      <c r="HC56" s="3">
        <v>10</v>
      </c>
      <c r="HD56" s="3" t="s">
        <v>3</v>
      </c>
      <c r="HE56" s="7"/>
      <c r="HF56" s="9">
        <v>22</v>
      </c>
      <c r="HG56" s="3"/>
      <c r="HH56" s="2"/>
      <c r="HI56" s="3" t="s">
        <v>15</v>
      </c>
      <c r="HJ56" s="3"/>
      <c r="HK56" s="3" t="s">
        <v>3</v>
      </c>
      <c r="HL56" s="3"/>
      <c r="HM56" s="7"/>
      <c r="HN56" s="9">
        <v>4.4000000000000004</v>
      </c>
      <c r="HO56" s="3" t="s">
        <v>3</v>
      </c>
      <c r="HP56" s="3" t="s">
        <v>35</v>
      </c>
      <c r="HQ56" s="3" t="s">
        <v>23</v>
      </c>
      <c r="HR56" s="7"/>
      <c r="HS56" s="3" t="s">
        <v>3</v>
      </c>
      <c r="HT56" s="3" t="s">
        <v>5</v>
      </c>
      <c r="HU56" s="9">
        <v>0.38910505836575876</v>
      </c>
      <c r="HV56" s="3">
        <v>1</v>
      </c>
      <c r="HW56" s="9">
        <v>2.6000000000000001E-6</v>
      </c>
      <c r="HX56" s="3" t="s">
        <v>3</v>
      </c>
      <c r="HY56" s="3"/>
      <c r="HZ56" s="3" t="s">
        <v>30</v>
      </c>
      <c r="IA56" s="3">
        <v>3.35</v>
      </c>
      <c r="IB56" s="2"/>
      <c r="IC56" s="3" t="s">
        <v>18</v>
      </c>
      <c r="ID56" s="3"/>
      <c r="IE56" s="3" t="s">
        <v>55</v>
      </c>
      <c r="IF56" s="7"/>
      <c r="IG56" s="7"/>
      <c r="IH56" s="7"/>
    </row>
    <row r="57" spans="1:242" x14ac:dyDescent="0.25">
      <c r="A57" s="1" t="s">
        <v>93</v>
      </c>
      <c r="B57" s="6">
        <v>34</v>
      </c>
      <c r="C57" s="3"/>
      <c r="D57" s="2"/>
      <c r="E57" s="3" t="s">
        <v>1</v>
      </c>
      <c r="F57" s="3" t="s">
        <v>2</v>
      </c>
      <c r="G57" s="3"/>
      <c r="H57" s="3"/>
      <c r="I57" s="3"/>
      <c r="J57" s="5">
        <v>1.5500000000000001E-12</v>
      </c>
      <c r="K57" s="3" t="s">
        <v>3</v>
      </c>
      <c r="L57" s="3" t="s">
        <v>4</v>
      </c>
      <c r="M57" s="5">
        <v>0.970873786407767</v>
      </c>
      <c r="N57" s="5">
        <v>30.5</v>
      </c>
      <c r="O57" s="3" t="s">
        <v>3</v>
      </c>
      <c r="P57" s="3"/>
      <c r="Q57" s="3" t="s">
        <v>5</v>
      </c>
      <c r="R57" s="2" t="s">
        <v>58</v>
      </c>
      <c r="S57" s="2"/>
      <c r="T57" s="3" t="s">
        <v>3</v>
      </c>
      <c r="U57" s="5">
        <v>52</v>
      </c>
      <c r="V57" s="3"/>
      <c r="W57" s="2"/>
      <c r="X57" s="3"/>
      <c r="Y57" s="3" t="s">
        <v>7</v>
      </c>
      <c r="Z57" s="5">
        <v>1.14E-7</v>
      </c>
      <c r="AA57" s="3" t="s">
        <v>8</v>
      </c>
      <c r="AB57" s="2" t="s">
        <v>9</v>
      </c>
      <c r="AC57" s="5">
        <v>1.1163636363636363E-14</v>
      </c>
      <c r="AD57" s="3" t="s">
        <v>10</v>
      </c>
      <c r="AE57" s="2" t="s">
        <v>11</v>
      </c>
      <c r="AF57" s="2">
        <v>3.61</v>
      </c>
      <c r="AG57" s="6">
        <v>1.25E-3</v>
      </c>
      <c r="AH57" s="2"/>
      <c r="AI57" s="2"/>
      <c r="AJ57" s="2"/>
      <c r="AK57" s="2"/>
      <c r="AL57" s="5">
        <v>1.1000000000000001</v>
      </c>
      <c r="AM57" s="3"/>
      <c r="AN57" s="3" t="s">
        <v>12</v>
      </c>
      <c r="AO57" s="2"/>
      <c r="AP57" s="2"/>
      <c r="AQ57" s="5">
        <v>8.3499999999999997E-5</v>
      </c>
      <c r="AR57" s="5">
        <v>3.8</v>
      </c>
      <c r="AS57" s="3" t="s">
        <v>13</v>
      </c>
      <c r="AT57" s="3" t="s">
        <v>14</v>
      </c>
      <c r="AU57" s="2"/>
      <c r="AV57" s="2"/>
      <c r="AW57" s="2"/>
      <c r="AX57" s="2"/>
      <c r="AY57" s="2" t="s">
        <v>15</v>
      </c>
      <c r="AZ57" s="5">
        <v>9.0500000000000007</v>
      </c>
      <c r="BA57" s="2"/>
      <c r="BB57" s="3" t="s">
        <v>8</v>
      </c>
      <c r="BC57" s="3">
        <v>1</v>
      </c>
      <c r="BD57" s="2"/>
      <c r="BE57" s="3" t="s">
        <v>16</v>
      </c>
      <c r="BF57" s="6">
        <v>106</v>
      </c>
      <c r="BG57" s="5">
        <v>7.45</v>
      </c>
      <c r="BH57" s="3"/>
      <c r="BI57" s="3" t="s">
        <v>17</v>
      </c>
      <c r="BJ57" s="3">
        <v>1</v>
      </c>
      <c r="BK57" s="5">
        <v>18.399999999999999</v>
      </c>
      <c r="BL57" s="5">
        <v>0.42553191489361702</v>
      </c>
      <c r="BM57" s="3">
        <v>2.5</v>
      </c>
      <c r="BN57" s="3" t="s">
        <v>19</v>
      </c>
      <c r="BO57" s="3" t="s">
        <v>20</v>
      </c>
      <c r="BP57" s="3" t="s">
        <v>3</v>
      </c>
      <c r="BQ57" s="2"/>
      <c r="BR57" s="2" t="s">
        <v>21</v>
      </c>
      <c r="BS57" s="3"/>
      <c r="BT57" s="3"/>
      <c r="BU57" s="3"/>
      <c r="BV57" s="5">
        <v>3.8</v>
      </c>
      <c r="BW57" s="5">
        <v>3.8</v>
      </c>
      <c r="BX57" s="3"/>
      <c r="BY57" s="3"/>
      <c r="BZ57" s="2"/>
      <c r="CA57" s="2"/>
      <c r="CB57" s="3" t="s">
        <v>3</v>
      </c>
      <c r="CC57" s="5">
        <v>5.65</v>
      </c>
      <c r="CD57" s="2"/>
      <c r="CE57" s="3"/>
      <c r="CF57" s="5">
        <v>17.899999999999999</v>
      </c>
      <c r="CG57" s="3"/>
      <c r="CH57" s="3" t="s">
        <v>17</v>
      </c>
      <c r="CI57" s="3"/>
      <c r="CJ57" s="3" t="s">
        <v>1</v>
      </c>
      <c r="CK57" s="2"/>
      <c r="CL57" s="3" t="s">
        <v>22</v>
      </c>
      <c r="CM57" s="2"/>
      <c r="CN57" s="3"/>
      <c r="CO57" s="2"/>
      <c r="CP57" s="3">
        <v>5</v>
      </c>
      <c r="CQ57" s="3">
        <v>2</v>
      </c>
      <c r="CR57" s="5">
        <v>6.23</v>
      </c>
      <c r="CS57" s="6">
        <v>52</v>
      </c>
      <c r="CT57" s="5">
        <v>0.29299999999999998</v>
      </c>
      <c r="CU57" s="5">
        <v>6.01</v>
      </c>
      <c r="CV57" s="5">
        <v>2.3E-2</v>
      </c>
      <c r="CW57" s="5">
        <v>59</v>
      </c>
      <c r="CX57" s="2"/>
      <c r="CY57" s="5">
        <v>0.37735849056603776</v>
      </c>
      <c r="CZ57" s="3" t="s">
        <v>22</v>
      </c>
      <c r="DA57" s="5">
        <v>6.4102564102564103E-5</v>
      </c>
      <c r="DB57" s="5">
        <v>652</v>
      </c>
      <c r="DC57" s="2"/>
      <c r="DD57" s="5">
        <v>525</v>
      </c>
      <c r="DE57" s="3" t="s">
        <v>22</v>
      </c>
      <c r="DF57" s="2"/>
      <c r="DG57" s="3" t="s">
        <v>3</v>
      </c>
      <c r="DH57" s="2"/>
      <c r="DI57" s="3" t="s">
        <v>23</v>
      </c>
      <c r="DJ57" s="3"/>
      <c r="DK57" s="2"/>
      <c r="DL57" s="3" t="s">
        <v>8</v>
      </c>
      <c r="DM57" s="3" t="s">
        <v>5</v>
      </c>
      <c r="DN57" s="3" t="s">
        <v>3</v>
      </c>
      <c r="DO57" s="2"/>
      <c r="DP57" s="3" t="s">
        <v>3</v>
      </c>
      <c r="DQ57" s="5">
        <v>3.75</v>
      </c>
      <c r="DR57" s="2" t="s">
        <v>9</v>
      </c>
      <c r="DS57" s="2" t="s">
        <v>18</v>
      </c>
      <c r="DT57" s="2"/>
      <c r="DU57" s="2" t="s">
        <v>24</v>
      </c>
      <c r="DV57" s="3" t="s">
        <v>3</v>
      </c>
      <c r="DW57" s="5">
        <v>52</v>
      </c>
      <c r="DX57" s="3"/>
      <c r="DY57" s="3" t="s">
        <v>8</v>
      </c>
      <c r="DZ57" s="2"/>
      <c r="EA57" s="2"/>
      <c r="EB57" s="5">
        <v>3.61</v>
      </c>
      <c r="EC57" s="3"/>
      <c r="ED57" s="2"/>
      <c r="EE57" s="2"/>
      <c r="EF57" s="3" t="s">
        <v>1</v>
      </c>
      <c r="EG57" s="3"/>
      <c r="EH57" s="2"/>
      <c r="EI57" s="2"/>
      <c r="EJ57" s="3" t="s">
        <v>26</v>
      </c>
      <c r="EK57" s="5">
        <v>8.6899999999999998E-3</v>
      </c>
      <c r="EL57" s="3" t="s">
        <v>1</v>
      </c>
      <c r="EM57" s="3" t="s">
        <v>3</v>
      </c>
      <c r="EN57" s="3" t="s">
        <v>27</v>
      </c>
      <c r="EO57" s="3"/>
      <c r="EP57" s="3" t="s">
        <v>8</v>
      </c>
      <c r="EQ57" s="3" t="s">
        <v>17</v>
      </c>
      <c r="ER57" s="2"/>
      <c r="ES57" s="2"/>
      <c r="ET57" s="7"/>
      <c r="EU57" s="3"/>
      <c r="EV57" s="3" t="s">
        <v>28</v>
      </c>
      <c r="EW57" s="7"/>
      <c r="EX57" s="9">
        <v>4.0599999999999996</v>
      </c>
      <c r="EY57" s="3"/>
      <c r="EZ57" s="3"/>
      <c r="FA57" s="9">
        <v>0.80645161290322587</v>
      </c>
      <c r="FB57" s="9">
        <v>1.37E-9</v>
      </c>
      <c r="FC57" s="2"/>
      <c r="FD57" s="7"/>
      <c r="FE57" s="2" t="s">
        <v>15</v>
      </c>
      <c r="FF57" s="3" t="s">
        <v>28</v>
      </c>
      <c r="FG57" s="3" t="s">
        <v>1</v>
      </c>
      <c r="FH57" s="9">
        <v>8.4499999999999993</v>
      </c>
      <c r="FI57" s="3" t="s">
        <v>5</v>
      </c>
      <c r="FJ57" s="9">
        <v>5.64</v>
      </c>
      <c r="FK57" s="3" t="s">
        <v>1</v>
      </c>
      <c r="FL57" s="3" t="s">
        <v>1</v>
      </c>
      <c r="FM57" s="3" t="s">
        <v>23</v>
      </c>
      <c r="FN57" s="7"/>
      <c r="FO57" s="9">
        <v>1.5250000000000001E-8</v>
      </c>
      <c r="FP57" s="9">
        <v>2.82</v>
      </c>
      <c r="FQ57" s="3" t="s">
        <v>15</v>
      </c>
      <c r="FR57" s="6">
        <v>2.0500000000000002E-3</v>
      </c>
      <c r="FS57" s="9">
        <v>29.15</v>
      </c>
      <c r="FT57" s="3" t="s">
        <v>1</v>
      </c>
      <c r="FU57" s="3" t="s">
        <v>5</v>
      </c>
      <c r="FV57" s="3"/>
      <c r="FW57" s="6">
        <v>60</v>
      </c>
      <c r="FX57" s="10">
        <v>3.65E-3</v>
      </c>
      <c r="FY57" s="2"/>
      <c r="FZ57" s="3" t="s">
        <v>22</v>
      </c>
      <c r="GA57" s="3" t="s">
        <v>17</v>
      </c>
      <c r="GB57" s="3" t="s">
        <v>17</v>
      </c>
      <c r="GC57" s="3"/>
      <c r="GD57" s="3" t="s">
        <v>17</v>
      </c>
      <c r="GE57" s="3"/>
      <c r="GF57" s="3" t="s">
        <v>30</v>
      </c>
      <c r="GG57" s="3"/>
      <c r="GH57" s="7"/>
      <c r="GI57" s="2"/>
      <c r="GJ57" s="5">
        <v>3.9500000000000001E-4</v>
      </c>
      <c r="GK57" s="3"/>
      <c r="GL57" s="2"/>
      <c r="GM57" s="2">
        <v>3.61</v>
      </c>
      <c r="GN57" s="3" t="s">
        <v>31</v>
      </c>
      <c r="GO57" s="3" t="s">
        <v>8</v>
      </c>
      <c r="GP57" s="3"/>
      <c r="GQ57" s="3"/>
      <c r="GR57" s="3" t="s">
        <v>32</v>
      </c>
      <c r="GS57" s="9">
        <v>0.79681274900398413</v>
      </c>
      <c r="GT57" s="9">
        <v>43</v>
      </c>
      <c r="GU57" s="7"/>
      <c r="GV57" s="3" t="s">
        <v>33</v>
      </c>
      <c r="GW57" s="7"/>
      <c r="GX57" s="2" t="s">
        <v>34</v>
      </c>
      <c r="GY57" s="2" t="s">
        <v>9</v>
      </c>
      <c r="GZ57" s="9">
        <v>6.05</v>
      </c>
      <c r="HA57" s="9">
        <v>4.34</v>
      </c>
      <c r="HB57" s="7"/>
      <c r="HC57" s="3">
        <v>10.5</v>
      </c>
      <c r="HD57" s="3" t="s">
        <v>3</v>
      </c>
      <c r="HE57" s="7"/>
      <c r="HF57" s="9">
        <v>21.75</v>
      </c>
      <c r="HG57" s="3"/>
      <c r="HH57" s="2"/>
      <c r="HI57" s="3" t="s">
        <v>15</v>
      </c>
      <c r="HJ57" s="3"/>
      <c r="HK57" s="3" t="s">
        <v>3</v>
      </c>
      <c r="HL57" s="3"/>
      <c r="HM57" s="7"/>
      <c r="HN57" s="9">
        <v>4.38</v>
      </c>
      <c r="HO57" s="3" t="s">
        <v>3</v>
      </c>
      <c r="HP57" s="3" t="s">
        <v>35</v>
      </c>
      <c r="HQ57" s="3" t="s">
        <v>23</v>
      </c>
      <c r="HR57" s="7"/>
      <c r="HS57" s="3" t="s">
        <v>3</v>
      </c>
      <c r="HT57" s="3" t="s">
        <v>5</v>
      </c>
      <c r="HU57" s="9">
        <v>0.39215686274509809</v>
      </c>
      <c r="HV57" s="3">
        <v>1</v>
      </c>
      <c r="HW57" s="9">
        <v>2.5099999999999997E-6</v>
      </c>
      <c r="HX57" s="3" t="s">
        <v>3</v>
      </c>
      <c r="HY57" s="3"/>
      <c r="HZ57" s="3" t="s">
        <v>30</v>
      </c>
      <c r="IA57" s="3">
        <v>3.35</v>
      </c>
      <c r="IB57" s="2"/>
      <c r="IC57" s="3" t="s">
        <v>18</v>
      </c>
      <c r="ID57" s="3"/>
      <c r="IE57" s="3" t="s">
        <v>55</v>
      </c>
      <c r="IF57" s="7"/>
      <c r="IG57" s="7"/>
      <c r="IH57" s="7"/>
    </row>
    <row r="58" spans="1:242" x14ac:dyDescent="0.25">
      <c r="A58" s="1" t="s">
        <v>94</v>
      </c>
      <c r="B58" s="6">
        <v>33.5</v>
      </c>
      <c r="C58" s="3"/>
      <c r="D58" s="2"/>
      <c r="E58" s="3" t="s">
        <v>1</v>
      </c>
      <c r="F58" s="3" t="s">
        <v>2</v>
      </c>
      <c r="G58" s="3"/>
      <c r="H58" s="3"/>
      <c r="I58" s="3"/>
      <c r="J58" s="5">
        <v>1.725E-12</v>
      </c>
      <c r="K58" s="3" t="s">
        <v>3</v>
      </c>
      <c r="L58" s="3" t="s">
        <v>4</v>
      </c>
      <c r="M58" s="5">
        <v>0.94786729857819907</v>
      </c>
      <c r="N58" s="5">
        <v>29.5</v>
      </c>
      <c r="O58" s="3" t="s">
        <v>3</v>
      </c>
      <c r="P58" s="3"/>
      <c r="Q58" s="3" t="s">
        <v>5</v>
      </c>
      <c r="R58" s="2" t="s">
        <v>58</v>
      </c>
      <c r="S58" s="2"/>
      <c r="T58" s="3" t="s">
        <v>3</v>
      </c>
      <c r="U58" s="5">
        <v>51.25</v>
      </c>
      <c r="V58" s="3"/>
      <c r="W58" s="2"/>
      <c r="X58" s="3"/>
      <c r="Y58" s="3" t="s">
        <v>7</v>
      </c>
      <c r="Z58" s="5">
        <v>1.1999999999999999E-7</v>
      </c>
      <c r="AA58" s="3" t="s">
        <v>8</v>
      </c>
      <c r="AB58" s="2" t="s">
        <v>9</v>
      </c>
      <c r="AC58" s="5">
        <v>1.1490909090909092E-14</v>
      </c>
      <c r="AD58" s="3" t="s">
        <v>10</v>
      </c>
      <c r="AE58" s="2" t="s">
        <v>11</v>
      </c>
      <c r="AF58" s="2">
        <v>3.7</v>
      </c>
      <c r="AG58" s="6">
        <v>1.2099999999999999E-3</v>
      </c>
      <c r="AH58" s="2"/>
      <c r="AI58" s="2"/>
      <c r="AJ58" s="2"/>
      <c r="AK58" s="2"/>
      <c r="AL58" s="5">
        <v>1.1000000000000001</v>
      </c>
      <c r="AM58" s="3"/>
      <c r="AN58" s="3" t="s">
        <v>12</v>
      </c>
      <c r="AO58" s="2"/>
      <c r="AP58" s="2"/>
      <c r="AQ58" s="5">
        <v>8.8599999999999999E-5</v>
      </c>
      <c r="AR58" s="5">
        <v>3.75</v>
      </c>
      <c r="AS58" s="3" t="s">
        <v>13</v>
      </c>
      <c r="AT58" s="3" t="s">
        <v>14</v>
      </c>
      <c r="AU58" s="2"/>
      <c r="AV58" s="2"/>
      <c r="AW58" s="2"/>
      <c r="AX58" s="2"/>
      <c r="AY58" s="2" t="s">
        <v>15</v>
      </c>
      <c r="AZ58" s="5">
        <v>8.9</v>
      </c>
      <c r="BA58" s="2"/>
      <c r="BB58" s="3" t="s">
        <v>8</v>
      </c>
      <c r="BC58" s="3">
        <v>1</v>
      </c>
      <c r="BD58" s="2"/>
      <c r="BE58" s="3" t="s">
        <v>16</v>
      </c>
      <c r="BF58" s="6">
        <v>101</v>
      </c>
      <c r="BG58" s="5">
        <v>8.9</v>
      </c>
      <c r="BH58" s="3"/>
      <c r="BI58" s="3" t="s">
        <v>17</v>
      </c>
      <c r="BJ58" s="3">
        <v>1</v>
      </c>
      <c r="BK58" s="5">
        <v>19.3</v>
      </c>
      <c r="BL58" s="5">
        <v>0.42194092827004215</v>
      </c>
      <c r="BM58" s="3">
        <v>2.5</v>
      </c>
      <c r="BN58" s="3" t="s">
        <v>19</v>
      </c>
      <c r="BO58" s="3" t="s">
        <v>20</v>
      </c>
      <c r="BP58" s="3" t="s">
        <v>3</v>
      </c>
      <c r="BQ58" s="2"/>
      <c r="BR58" s="2" t="s">
        <v>21</v>
      </c>
      <c r="BS58" s="3"/>
      <c r="BT58" s="3"/>
      <c r="BU58" s="3"/>
      <c r="BV58" s="5">
        <v>4</v>
      </c>
      <c r="BW58" s="5">
        <v>3.79</v>
      </c>
      <c r="BX58" s="3"/>
      <c r="BY58" s="3"/>
      <c r="BZ58" s="2"/>
      <c r="CA58" s="2"/>
      <c r="CB58" s="3" t="s">
        <v>3</v>
      </c>
      <c r="CC58" s="5">
        <v>5.4</v>
      </c>
      <c r="CD58" s="2"/>
      <c r="CE58" s="3"/>
      <c r="CF58" s="5">
        <v>18.5</v>
      </c>
      <c r="CG58" s="3"/>
      <c r="CH58" s="3" t="s">
        <v>17</v>
      </c>
      <c r="CI58" s="3"/>
      <c r="CJ58" s="3" t="s">
        <v>1</v>
      </c>
      <c r="CK58" s="2"/>
      <c r="CL58" s="3" t="s">
        <v>22</v>
      </c>
      <c r="CM58" s="2"/>
      <c r="CN58" s="3"/>
      <c r="CO58" s="2"/>
      <c r="CP58" s="3">
        <v>5</v>
      </c>
      <c r="CQ58" s="3">
        <v>2</v>
      </c>
      <c r="CR58" s="5">
        <v>6.42</v>
      </c>
      <c r="CS58" s="6">
        <v>48</v>
      </c>
      <c r="CT58" s="5">
        <v>0.3</v>
      </c>
      <c r="CU58" s="5">
        <v>5.95</v>
      </c>
      <c r="CV58" s="5">
        <v>2.4E-2</v>
      </c>
      <c r="CW58" s="5">
        <v>58.5</v>
      </c>
      <c r="CX58" s="2"/>
      <c r="CY58" s="5">
        <v>0.37593984962406013</v>
      </c>
      <c r="CZ58" s="3" t="s">
        <v>22</v>
      </c>
      <c r="DA58" s="5">
        <v>7.6923076923076912E-5</v>
      </c>
      <c r="DB58" s="5">
        <v>656</v>
      </c>
      <c r="DC58" s="2"/>
      <c r="DD58" s="5">
        <v>460</v>
      </c>
      <c r="DE58" s="3" t="s">
        <v>22</v>
      </c>
      <c r="DF58" s="2"/>
      <c r="DG58" s="3" t="s">
        <v>3</v>
      </c>
      <c r="DH58" s="2"/>
      <c r="DI58" s="3" t="s">
        <v>23</v>
      </c>
      <c r="DJ58" s="3"/>
      <c r="DK58" s="2"/>
      <c r="DL58" s="3" t="s">
        <v>8</v>
      </c>
      <c r="DM58" s="3" t="s">
        <v>5</v>
      </c>
      <c r="DN58" s="3" t="s">
        <v>3</v>
      </c>
      <c r="DO58" s="2"/>
      <c r="DP58" s="3" t="s">
        <v>3</v>
      </c>
      <c r="DQ58" s="5">
        <v>3.66</v>
      </c>
      <c r="DR58" s="2" t="s">
        <v>9</v>
      </c>
      <c r="DS58" s="2" t="s">
        <v>18</v>
      </c>
      <c r="DT58" s="2"/>
      <c r="DU58" s="2" t="s">
        <v>24</v>
      </c>
      <c r="DV58" s="3" t="s">
        <v>3</v>
      </c>
      <c r="DW58" s="5">
        <v>51.25</v>
      </c>
      <c r="DX58" s="3"/>
      <c r="DY58" s="3" t="s">
        <v>8</v>
      </c>
      <c r="DZ58" s="2"/>
      <c r="EA58" s="2"/>
      <c r="EB58" s="5">
        <v>3.7</v>
      </c>
      <c r="EC58" s="3"/>
      <c r="ED58" s="2"/>
      <c r="EE58" s="2"/>
      <c r="EF58" s="3" t="s">
        <v>1</v>
      </c>
      <c r="EG58" s="3"/>
      <c r="EH58" s="2"/>
      <c r="EI58" s="2"/>
      <c r="EJ58" s="3" t="s">
        <v>26</v>
      </c>
      <c r="EK58" s="5">
        <v>8.6599999999999993E-3</v>
      </c>
      <c r="EL58" s="3" t="s">
        <v>1</v>
      </c>
      <c r="EM58" s="3" t="s">
        <v>3</v>
      </c>
      <c r="EN58" s="3" t="s">
        <v>27</v>
      </c>
      <c r="EO58" s="3"/>
      <c r="EP58" s="3" t="s">
        <v>8</v>
      </c>
      <c r="EQ58" s="3" t="s">
        <v>17</v>
      </c>
      <c r="ER58" s="2"/>
      <c r="ES58" s="2"/>
      <c r="ET58" s="7"/>
      <c r="EU58" s="3"/>
      <c r="EV58" s="3" t="s">
        <v>28</v>
      </c>
      <c r="EW58" s="7"/>
      <c r="EX58" s="9">
        <v>4.04</v>
      </c>
      <c r="EY58" s="3"/>
      <c r="EZ58" s="3"/>
      <c r="FA58" s="9">
        <v>0.8</v>
      </c>
      <c r="FB58" s="9">
        <v>1.4199999999999999E-9</v>
      </c>
      <c r="FC58" s="2"/>
      <c r="FD58" s="7"/>
      <c r="FE58" s="2" t="s">
        <v>15</v>
      </c>
      <c r="FF58" s="3" t="s">
        <v>28</v>
      </c>
      <c r="FG58" s="3" t="s">
        <v>1</v>
      </c>
      <c r="FH58" s="9">
        <v>8.9</v>
      </c>
      <c r="FI58" s="3" t="s">
        <v>5</v>
      </c>
      <c r="FJ58" s="9">
        <v>5.55</v>
      </c>
      <c r="FK58" s="3" t="s">
        <v>1</v>
      </c>
      <c r="FL58" s="3" t="s">
        <v>1</v>
      </c>
      <c r="FM58" s="3" t="s">
        <v>23</v>
      </c>
      <c r="FN58" s="7"/>
      <c r="FO58" s="9">
        <v>1.5749999999999999E-8</v>
      </c>
      <c r="FP58" s="9">
        <v>2.84</v>
      </c>
      <c r="FQ58" s="3" t="s">
        <v>15</v>
      </c>
      <c r="FR58" s="6">
        <v>1.9499999999999999E-3</v>
      </c>
      <c r="FS58" s="9">
        <v>29.1</v>
      </c>
      <c r="FT58" s="3" t="s">
        <v>1</v>
      </c>
      <c r="FU58" s="3" t="s">
        <v>5</v>
      </c>
      <c r="FV58" s="3"/>
      <c r="FW58" s="6">
        <v>56</v>
      </c>
      <c r="FX58" s="10">
        <v>3.375E-3</v>
      </c>
      <c r="FY58" s="2"/>
      <c r="FZ58" s="3" t="s">
        <v>22</v>
      </c>
      <c r="GA58" s="3" t="s">
        <v>17</v>
      </c>
      <c r="GB58" s="3" t="s">
        <v>17</v>
      </c>
      <c r="GC58" s="3"/>
      <c r="GD58" s="3" t="s">
        <v>17</v>
      </c>
      <c r="GE58" s="3"/>
      <c r="GF58" s="3" t="s">
        <v>30</v>
      </c>
      <c r="GG58" s="3"/>
      <c r="GH58" s="7"/>
      <c r="GI58" s="2"/>
      <c r="GJ58" s="5">
        <v>4.2499999999999998E-4</v>
      </c>
      <c r="GK58" s="3"/>
      <c r="GL58" s="2"/>
      <c r="GM58" s="2">
        <v>3.7</v>
      </c>
      <c r="GN58" s="3" t="s">
        <v>31</v>
      </c>
      <c r="GO58" s="3" t="s">
        <v>8</v>
      </c>
      <c r="GP58" s="3"/>
      <c r="GQ58" s="3"/>
      <c r="GR58" s="3" t="s">
        <v>32</v>
      </c>
      <c r="GS58" s="9">
        <v>0.78740157480314954</v>
      </c>
      <c r="GT58" s="9">
        <v>48.4</v>
      </c>
      <c r="GU58" s="7"/>
      <c r="GV58" s="3" t="s">
        <v>33</v>
      </c>
      <c r="GW58" s="7"/>
      <c r="GX58" s="2" t="s">
        <v>34</v>
      </c>
      <c r="GY58" s="2" t="s">
        <v>9</v>
      </c>
      <c r="GZ58" s="9">
        <v>6.24</v>
      </c>
      <c r="HA58" s="9">
        <v>4.3499999999999996</v>
      </c>
      <c r="HB58" s="7"/>
      <c r="HC58" s="4">
        <v>10.5</v>
      </c>
      <c r="HD58" s="3" t="s">
        <v>3</v>
      </c>
      <c r="HE58" s="7"/>
      <c r="HF58" s="9">
        <v>22.5</v>
      </c>
      <c r="HG58" s="3"/>
      <c r="HH58" s="2"/>
      <c r="HI58" s="3" t="s">
        <v>15</v>
      </c>
      <c r="HJ58" s="3"/>
      <c r="HK58" s="3" t="s">
        <v>3</v>
      </c>
      <c r="HL58" s="3"/>
      <c r="HM58" s="7"/>
      <c r="HN58" s="9">
        <v>4.16</v>
      </c>
      <c r="HO58" s="3" t="s">
        <v>3</v>
      </c>
      <c r="HP58" s="3" t="s">
        <v>35</v>
      </c>
      <c r="HQ58" s="3" t="s">
        <v>23</v>
      </c>
      <c r="HR58" s="7"/>
      <c r="HS58" s="3" t="s">
        <v>3</v>
      </c>
      <c r="HT58" s="3" t="s">
        <v>5</v>
      </c>
      <c r="HU58" s="9">
        <v>0.38910505836575876</v>
      </c>
      <c r="HV58" s="3">
        <v>1</v>
      </c>
      <c r="HW58" s="9">
        <v>2.3800000000000001E-6</v>
      </c>
      <c r="HX58" s="3" t="s">
        <v>3</v>
      </c>
      <c r="HY58" s="3"/>
      <c r="HZ58" s="3" t="s">
        <v>30</v>
      </c>
      <c r="IA58" s="3">
        <v>3.35</v>
      </c>
      <c r="IB58" s="2"/>
      <c r="IC58" s="3" t="s">
        <v>18</v>
      </c>
      <c r="ID58" s="3"/>
      <c r="IE58" s="3" t="s">
        <v>55</v>
      </c>
      <c r="IF58" s="7"/>
      <c r="IG58" s="7"/>
      <c r="IH58" s="7"/>
    </row>
    <row r="59" spans="1:242" x14ac:dyDescent="0.25">
      <c r="A59" s="1" t="s">
        <v>95</v>
      </c>
      <c r="B59" s="6">
        <v>34.5</v>
      </c>
      <c r="C59" s="3"/>
      <c r="D59" s="2"/>
      <c r="E59" s="3" t="s">
        <v>1</v>
      </c>
      <c r="F59" s="3" t="s">
        <v>2</v>
      </c>
      <c r="G59" s="3"/>
      <c r="H59" s="3"/>
      <c r="I59" s="3"/>
      <c r="J59" s="5">
        <v>1.8050000000000001E-12</v>
      </c>
      <c r="K59" s="3" t="s">
        <v>3</v>
      </c>
      <c r="L59" s="3" t="s">
        <v>4</v>
      </c>
      <c r="M59" s="5">
        <v>0.96618357487922713</v>
      </c>
      <c r="N59" s="5">
        <v>31</v>
      </c>
      <c r="O59" s="3" t="s">
        <v>3</v>
      </c>
      <c r="P59" s="3"/>
      <c r="Q59" s="3" t="s">
        <v>5</v>
      </c>
      <c r="R59" s="2" t="s">
        <v>58</v>
      </c>
      <c r="S59" s="2"/>
      <c r="T59" s="3" t="s">
        <v>3</v>
      </c>
      <c r="U59" s="5">
        <v>51.15</v>
      </c>
      <c r="V59" s="3"/>
      <c r="W59" s="2"/>
      <c r="X59" s="3"/>
      <c r="Y59" s="3" t="s">
        <v>7</v>
      </c>
      <c r="Z59" s="5">
        <v>1.4999999999999999E-7</v>
      </c>
      <c r="AA59" s="3" t="s">
        <v>8</v>
      </c>
      <c r="AB59" s="2" t="s">
        <v>9</v>
      </c>
      <c r="AC59" s="5">
        <v>1.1727272727272728E-14</v>
      </c>
      <c r="AD59" s="3" t="s">
        <v>10</v>
      </c>
      <c r="AE59" s="2" t="s">
        <v>11</v>
      </c>
      <c r="AF59" s="2">
        <v>3.75</v>
      </c>
      <c r="AG59" s="6">
        <v>1.1000000000000001E-3</v>
      </c>
      <c r="AH59" s="2"/>
      <c r="AI59" s="2"/>
      <c r="AJ59" s="2"/>
      <c r="AK59" s="2"/>
      <c r="AL59" s="5">
        <v>1.0900000000000001</v>
      </c>
      <c r="AM59" s="3"/>
      <c r="AN59" s="3" t="s">
        <v>12</v>
      </c>
      <c r="AO59" s="2"/>
      <c r="AP59" s="2"/>
      <c r="AQ59" s="5">
        <v>8.7700000000000004E-5</v>
      </c>
      <c r="AR59" s="5">
        <v>3.9</v>
      </c>
      <c r="AS59" s="3" t="s">
        <v>13</v>
      </c>
      <c r="AT59" s="3" t="s">
        <v>14</v>
      </c>
      <c r="AU59" s="2"/>
      <c r="AV59" s="2"/>
      <c r="AW59" s="2"/>
      <c r="AX59" s="2"/>
      <c r="AY59" s="2" t="s">
        <v>15</v>
      </c>
      <c r="AZ59" s="5">
        <v>8.56</v>
      </c>
      <c r="BA59" s="2"/>
      <c r="BB59" s="3" t="s">
        <v>8</v>
      </c>
      <c r="BC59" s="3">
        <v>1</v>
      </c>
      <c r="BD59" s="2"/>
      <c r="BE59" s="3" t="s">
        <v>16</v>
      </c>
      <c r="BF59" s="6">
        <v>96</v>
      </c>
      <c r="BG59" s="5">
        <v>9.8000000000000007</v>
      </c>
      <c r="BH59" s="3"/>
      <c r="BI59" s="3" t="s">
        <v>17</v>
      </c>
      <c r="BJ59" s="3">
        <v>1</v>
      </c>
      <c r="BK59" s="5">
        <v>19.45</v>
      </c>
      <c r="BL59" s="5">
        <v>0.41666666666666669</v>
      </c>
      <c r="BM59" s="3">
        <v>2.5</v>
      </c>
      <c r="BN59" s="3" t="s">
        <v>19</v>
      </c>
      <c r="BO59" s="3" t="s">
        <v>20</v>
      </c>
      <c r="BP59" s="3" t="s">
        <v>3</v>
      </c>
      <c r="BQ59" s="2"/>
      <c r="BR59" s="2" t="s">
        <v>21</v>
      </c>
      <c r="BS59" s="3"/>
      <c r="BT59" s="3"/>
      <c r="BU59" s="3"/>
      <c r="BV59" s="5">
        <v>3.8</v>
      </c>
      <c r="BW59" s="5">
        <v>3.75</v>
      </c>
      <c r="BX59" s="3"/>
      <c r="BY59" s="3"/>
      <c r="BZ59" s="2"/>
      <c r="CA59" s="2"/>
      <c r="CB59" s="3" t="s">
        <v>3</v>
      </c>
      <c r="CC59" s="5">
        <v>5.3</v>
      </c>
      <c r="CD59" s="2"/>
      <c r="CE59" s="3"/>
      <c r="CF59" s="5">
        <v>17.8</v>
      </c>
      <c r="CG59" s="3"/>
      <c r="CH59" s="3" t="s">
        <v>17</v>
      </c>
      <c r="CI59" s="3"/>
      <c r="CJ59" s="3" t="s">
        <v>1</v>
      </c>
      <c r="CK59" s="2"/>
      <c r="CL59" s="3" t="s">
        <v>22</v>
      </c>
      <c r="CM59" s="2"/>
      <c r="CN59" s="3"/>
      <c r="CO59" s="2"/>
      <c r="CP59" s="3">
        <v>5</v>
      </c>
      <c r="CQ59" s="3">
        <v>2</v>
      </c>
      <c r="CR59" s="5">
        <v>6.4</v>
      </c>
      <c r="CS59" s="6">
        <v>46</v>
      </c>
      <c r="CT59" s="5">
        <v>0.28999999999999998</v>
      </c>
      <c r="CU59" s="5">
        <v>5.9</v>
      </c>
      <c r="CV59" s="5">
        <v>2.1499999999999998E-2</v>
      </c>
      <c r="CW59" s="5">
        <v>52</v>
      </c>
      <c r="CX59" s="2"/>
      <c r="CY59" s="5">
        <v>0.37174721189591081</v>
      </c>
      <c r="CZ59" s="3" t="s">
        <v>22</v>
      </c>
      <c r="DA59" s="5">
        <v>8.3333333333333331E-5</v>
      </c>
      <c r="DB59" s="5">
        <v>675</v>
      </c>
      <c r="DC59" s="2"/>
      <c r="DD59" s="5">
        <v>415</v>
      </c>
      <c r="DE59" s="3" t="s">
        <v>22</v>
      </c>
      <c r="DF59" s="2"/>
      <c r="DG59" s="3" t="s">
        <v>3</v>
      </c>
      <c r="DH59" s="2"/>
      <c r="DI59" s="3" t="s">
        <v>23</v>
      </c>
      <c r="DJ59" s="3"/>
      <c r="DK59" s="2"/>
      <c r="DL59" s="3" t="s">
        <v>8</v>
      </c>
      <c r="DM59" s="3" t="s">
        <v>5</v>
      </c>
      <c r="DN59" s="3" t="s">
        <v>3</v>
      </c>
      <c r="DO59" s="2"/>
      <c r="DP59" s="3" t="s">
        <v>3</v>
      </c>
      <c r="DQ59" s="5">
        <v>3.44</v>
      </c>
      <c r="DR59" s="2" t="s">
        <v>9</v>
      </c>
      <c r="DS59" s="2" t="s">
        <v>18</v>
      </c>
      <c r="DT59" s="2"/>
      <c r="DU59" s="2" t="s">
        <v>24</v>
      </c>
      <c r="DV59" s="3" t="s">
        <v>3</v>
      </c>
      <c r="DW59" s="5">
        <v>51.15</v>
      </c>
      <c r="DX59" s="3"/>
      <c r="DY59" s="3" t="s">
        <v>8</v>
      </c>
      <c r="DZ59" s="2"/>
      <c r="EA59" s="2"/>
      <c r="EB59" s="5">
        <v>3.75</v>
      </c>
      <c r="EC59" s="3"/>
      <c r="ED59" s="2"/>
      <c r="EE59" s="2"/>
      <c r="EF59" s="3" t="s">
        <v>1</v>
      </c>
      <c r="EG59" s="3"/>
      <c r="EH59" s="2"/>
      <c r="EI59" s="2"/>
      <c r="EJ59" s="3" t="s">
        <v>26</v>
      </c>
      <c r="EK59" s="5">
        <v>8.6499999999999997E-3</v>
      </c>
      <c r="EL59" s="3" t="s">
        <v>1</v>
      </c>
      <c r="EM59" s="3" t="s">
        <v>3</v>
      </c>
      <c r="EN59" s="3" t="s">
        <v>27</v>
      </c>
      <c r="EO59" s="3"/>
      <c r="EP59" s="3" t="s">
        <v>8</v>
      </c>
      <c r="EQ59" s="3" t="s">
        <v>17</v>
      </c>
      <c r="ER59" s="2"/>
      <c r="ES59" s="2"/>
      <c r="ET59" s="7"/>
      <c r="EU59" s="3"/>
      <c r="EV59" s="3" t="s">
        <v>28</v>
      </c>
      <c r="EW59" s="7"/>
      <c r="EX59" s="9">
        <v>4.22</v>
      </c>
      <c r="EY59" s="3"/>
      <c r="EZ59" s="3"/>
      <c r="FA59" s="9">
        <v>0.79051383399209496</v>
      </c>
      <c r="FB59" s="9">
        <v>1.4099999999999999E-9</v>
      </c>
      <c r="FC59" s="2"/>
      <c r="FD59" s="7"/>
      <c r="FE59" s="2" t="s">
        <v>15</v>
      </c>
      <c r="FF59" s="3" t="s">
        <v>28</v>
      </c>
      <c r="FG59" s="3" t="s">
        <v>1</v>
      </c>
      <c r="FH59" s="9">
        <v>9.8000000000000007</v>
      </c>
      <c r="FI59" s="3" t="s">
        <v>5</v>
      </c>
      <c r="FJ59" s="9">
        <v>5.4</v>
      </c>
      <c r="FK59" s="3" t="s">
        <v>1</v>
      </c>
      <c r="FL59" s="3" t="s">
        <v>1</v>
      </c>
      <c r="FM59" s="3" t="s">
        <v>23</v>
      </c>
      <c r="FN59" s="7"/>
      <c r="FO59" s="9">
        <v>1.5650000000000001E-8</v>
      </c>
      <c r="FP59" s="9">
        <v>2.8</v>
      </c>
      <c r="FQ59" s="3" t="s">
        <v>15</v>
      </c>
      <c r="FR59" s="6">
        <v>2.0999999999999999E-3</v>
      </c>
      <c r="FS59" s="9">
        <v>29.4</v>
      </c>
      <c r="FT59" s="3" t="s">
        <v>1</v>
      </c>
      <c r="FU59" s="3" t="s">
        <v>5</v>
      </c>
      <c r="FV59" s="3"/>
      <c r="FW59" s="6">
        <v>52</v>
      </c>
      <c r="FX59" s="10">
        <v>3.0500000000000002E-3</v>
      </c>
      <c r="FY59" s="2"/>
      <c r="FZ59" s="3" t="s">
        <v>22</v>
      </c>
      <c r="GA59" s="3" t="s">
        <v>17</v>
      </c>
      <c r="GB59" s="3" t="s">
        <v>17</v>
      </c>
      <c r="GC59" s="3"/>
      <c r="GD59" s="3" t="s">
        <v>17</v>
      </c>
      <c r="GE59" s="3"/>
      <c r="GF59" s="3" t="s">
        <v>30</v>
      </c>
      <c r="GG59" s="3"/>
      <c r="GH59" s="7"/>
      <c r="GI59" s="2"/>
      <c r="GJ59" s="5">
        <v>4.0000000000000002E-4</v>
      </c>
      <c r="GK59" s="3"/>
      <c r="GL59" s="2"/>
      <c r="GM59" s="2">
        <v>3.75</v>
      </c>
      <c r="GN59" s="3" t="s">
        <v>31</v>
      </c>
      <c r="GO59" s="3" t="s">
        <v>8</v>
      </c>
      <c r="GP59" s="3"/>
      <c r="GQ59" s="3"/>
      <c r="GR59" s="3" t="s">
        <v>32</v>
      </c>
      <c r="GS59" s="9">
        <v>0.78125</v>
      </c>
      <c r="GT59" s="9">
        <v>51.1</v>
      </c>
      <c r="GU59" s="7"/>
      <c r="GV59" s="3" t="s">
        <v>33</v>
      </c>
      <c r="GW59" s="7"/>
      <c r="GX59" s="2" t="s">
        <v>34</v>
      </c>
      <c r="GY59" s="2" t="s">
        <v>9</v>
      </c>
      <c r="GZ59" s="9">
        <v>6.33</v>
      </c>
      <c r="HA59" s="9">
        <v>4.3600000000000003</v>
      </c>
      <c r="HB59" s="7"/>
      <c r="HC59" s="3">
        <v>10.75</v>
      </c>
      <c r="HD59" s="3" t="s">
        <v>3</v>
      </c>
      <c r="HE59" s="7"/>
      <c r="HF59" s="9">
        <v>22</v>
      </c>
      <c r="HG59" s="3"/>
      <c r="HH59" s="2"/>
      <c r="HI59" s="3" t="s">
        <v>15</v>
      </c>
      <c r="HJ59" s="3"/>
      <c r="HK59" s="3" t="s">
        <v>3</v>
      </c>
      <c r="HL59" s="3"/>
      <c r="HM59" s="7"/>
      <c r="HN59" s="9">
        <v>3.68</v>
      </c>
      <c r="HO59" s="3" t="s">
        <v>3</v>
      </c>
      <c r="HP59" s="3" t="s">
        <v>35</v>
      </c>
      <c r="HQ59" s="3" t="s">
        <v>23</v>
      </c>
      <c r="HR59" s="7"/>
      <c r="HS59" s="3" t="s">
        <v>3</v>
      </c>
      <c r="HT59" s="3" t="s">
        <v>5</v>
      </c>
      <c r="HU59" s="9">
        <v>0.38759689922480617</v>
      </c>
      <c r="HV59" s="3">
        <v>1</v>
      </c>
      <c r="HW59" s="9">
        <v>2.43E-6</v>
      </c>
      <c r="HX59" s="3" t="s">
        <v>3</v>
      </c>
      <c r="HY59" s="3"/>
      <c r="HZ59" s="3" t="s">
        <v>30</v>
      </c>
      <c r="IA59" s="3">
        <v>3.35</v>
      </c>
      <c r="IB59" s="2"/>
      <c r="IC59" s="3" t="s">
        <v>18</v>
      </c>
      <c r="ID59" s="3"/>
      <c r="IE59" s="3" t="s">
        <v>55</v>
      </c>
      <c r="IF59" s="7"/>
      <c r="IG59" s="7"/>
      <c r="IH59" s="7"/>
    </row>
    <row r="60" spans="1:242" x14ac:dyDescent="0.25">
      <c r="A60" s="1" t="s">
        <v>96</v>
      </c>
      <c r="B60" s="6">
        <v>35</v>
      </c>
      <c r="C60" s="3"/>
      <c r="D60" s="2"/>
      <c r="E60" s="3" t="s">
        <v>1</v>
      </c>
      <c r="F60" s="3" t="s">
        <v>2</v>
      </c>
      <c r="G60" s="3"/>
      <c r="H60" s="3"/>
      <c r="I60" s="3"/>
      <c r="J60" s="5">
        <v>1.9649999999999998E-12</v>
      </c>
      <c r="K60" s="3" t="s">
        <v>3</v>
      </c>
      <c r="L60" s="3" t="s">
        <v>4</v>
      </c>
      <c r="M60" s="5">
        <v>0.98039215686274506</v>
      </c>
      <c r="N60" s="5">
        <v>30.5</v>
      </c>
      <c r="O60" s="3" t="s">
        <v>3</v>
      </c>
      <c r="P60" s="3"/>
      <c r="Q60" s="3" t="s">
        <v>5</v>
      </c>
      <c r="R60" s="2" t="s">
        <v>58</v>
      </c>
      <c r="S60" s="2"/>
      <c r="T60" s="3" t="s">
        <v>3</v>
      </c>
      <c r="U60" s="5">
        <v>51.2</v>
      </c>
      <c r="V60" s="3"/>
      <c r="W60" s="2"/>
      <c r="X60" s="3"/>
      <c r="Y60" s="3" t="s">
        <v>7</v>
      </c>
      <c r="Z60" s="5">
        <v>1.8E-7</v>
      </c>
      <c r="AA60" s="3" t="s">
        <v>8</v>
      </c>
      <c r="AB60" s="2" t="s">
        <v>9</v>
      </c>
      <c r="AC60" s="5">
        <v>1.2054545454545455E-14</v>
      </c>
      <c r="AD60" s="3" t="s">
        <v>10</v>
      </c>
      <c r="AE60" s="2" t="s">
        <v>11</v>
      </c>
      <c r="AF60" s="2">
        <v>3.6</v>
      </c>
      <c r="AG60" s="6">
        <v>1E-3</v>
      </c>
      <c r="AH60" s="2"/>
      <c r="AI60" s="2"/>
      <c r="AJ60" s="2"/>
      <c r="AK60" s="2"/>
      <c r="AL60" s="5">
        <v>1.05</v>
      </c>
      <c r="AM60" s="3"/>
      <c r="AN60" s="3" t="s">
        <v>12</v>
      </c>
      <c r="AO60" s="2"/>
      <c r="AP60" s="2"/>
      <c r="AQ60" s="5">
        <v>8.81E-5</v>
      </c>
      <c r="AR60" s="5">
        <v>4.3</v>
      </c>
      <c r="AS60" s="3" t="s">
        <v>13</v>
      </c>
      <c r="AT60" s="3" t="s">
        <v>14</v>
      </c>
      <c r="AU60" s="2"/>
      <c r="AV60" s="2"/>
      <c r="AW60" s="2"/>
      <c r="AX60" s="2"/>
      <c r="AY60" s="2" t="s">
        <v>15</v>
      </c>
      <c r="AZ60" s="5">
        <v>8.91</v>
      </c>
      <c r="BA60" s="2"/>
      <c r="BB60" s="3" t="s">
        <v>8</v>
      </c>
      <c r="BC60" s="3">
        <v>1</v>
      </c>
      <c r="BD60" s="2"/>
      <c r="BE60" s="3" t="s">
        <v>16</v>
      </c>
      <c r="BF60" s="6">
        <v>90</v>
      </c>
      <c r="BG60" s="5">
        <v>9.65</v>
      </c>
      <c r="BH60" s="3"/>
      <c r="BI60" s="3" t="s">
        <v>17</v>
      </c>
      <c r="BJ60" s="3">
        <v>1</v>
      </c>
      <c r="BK60" s="5">
        <v>19.850000000000001</v>
      </c>
      <c r="BL60" s="5">
        <v>0.4081632653061224</v>
      </c>
      <c r="BM60" s="3">
        <v>2.5</v>
      </c>
      <c r="BN60" s="3" t="s">
        <v>19</v>
      </c>
      <c r="BO60" s="3" t="s">
        <v>20</v>
      </c>
      <c r="BP60" s="3" t="s">
        <v>3</v>
      </c>
      <c r="BQ60" s="2"/>
      <c r="BR60" s="2" t="s">
        <v>21</v>
      </c>
      <c r="BS60" s="3"/>
      <c r="BT60" s="3"/>
      <c r="BU60" s="3"/>
      <c r="BV60" s="5">
        <v>4.0999999999999996</v>
      </c>
      <c r="BW60" s="5">
        <v>3.84</v>
      </c>
      <c r="BX60" s="3"/>
      <c r="BY60" s="3"/>
      <c r="BZ60" s="2"/>
      <c r="CA60" s="2"/>
      <c r="CB60" s="3" t="s">
        <v>3</v>
      </c>
      <c r="CC60" s="5">
        <v>5.35</v>
      </c>
      <c r="CD60" s="2"/>
      <c r="CE60" s="3"/>
      <c r="CF60" s="5">
        <v>17.7</v>
      </c>
      <c r="CG60" s="3"/>
      <c r="CH60" s="3" t="s">
        <v>17</v>
      </c>
      <c r="CI60" s="3"/>
      <c r="CJ60" s="3" t="s">
        <v>1</v>
      </c>
      <c r="CK60" s="2"/>
      <c r="CL60" s="3" t="s">
        <v>22</v>
      </c>
      <c r="CM60" s="2"/>
      <c r="CN60" s="3"/>
      <c r="CO60" s="2"/>
      <c r="CP60" s="3">
        <v>5</v>
      </c>
      <c r="CQ60" s="3">
        <v>2</v>
      </c>
      <c r="CR60" s="5">
        <v>6.41</v>
      </c>
      <c r="CS60" s="6">
        <v>43.5</v>
      </c>
      <c r="CT60" s="5">
        <v>0.29499999999999998</v>
      </c>
      <c r="CU60" s="5">
        <v>5.8</v>
      </c>
      <c r="CV60" s="5">
        <v>1.95E-2</v>
      </c>
      <c r="CW60" s="5">
        <v>51.5</v>
      </c>
      <c r="CX60" s="2"/>
      <c r="CY60" s="5">
        <v>0.37593984962406013</v>
      </c>
      <c r="CZ60" s="3" t="s">
        <v>22</v>
      </c>
      <c r="DA60" s="5">
        <v>8.6956521739130441E-5</v>
      </c>
      <c r="DB60" s="5">
        <v>680</v>
      </c>
      <c r="DC60" s="2"/>
      <c r="DD60" s="5">
        <v>375</v>
      </c>
      <c r="DE60" s="3" t="s">
        <v>22</v>
      </c>
      <c r="DF60" s="2"/>
      <c r="DG60" s="3" t="s">
        <v>3</v>
      </c>
      <c r="DH60" s="2"/>
      <c r="DI60" s="3" t="s">
        <v>23</v>
      </c>
      <c r="DJ60" s="3"/>
      <c r="DK60" s="2"/>
      <c r="DL60" s="3" t="s">
        <v>8</v>
      </c>
      <c r="DM60" s="3" t="s">
        <v>5</v>
      </c>
      <c r="DN60" s="3" t="s">
        <v>3</v>
      </c>
      <c r="DO60" s="2"/>
      <c r="DP60" s="3" t="s">
        <v>3</v>
      </c>
      <c r="DQ60" s="5">
        <v>3.5</v>
      </c>
      <c r="DR60" s="2" t="s">
        <v>9</v>
      </c>
      <c r="DS60" s="2" t="s">
        <v>18</v>
      </c>
      <c r="DT60" s="2"/>
      <c r="DU60" s="2" t="s">
        <v>24</v>
      </c>
      <c r="DV60" s="3" t="s">
        <v>3</v>
      </c>
      <c r="DW60" s="5">
        <v>51.2</v>
      </c>
      <c r="DX60" s="3"/>
      <c r="DY60" s="3" t="s">
        <v>8</v>
      </c>
      <c r="DZ60" s="2"/>
      <c r="EA60" s="2"/>
      <c r="EB60" s="5">
        <v>3.6</v>
      </c>
      <c r="EC60" s="3"/>
      <c r="ED60" s="2"/>
      <c r="EE60" s="2"/>
      <c r="EF60" s="3" t="s">
        <v>1</v>
      </c>
      <c r="EG60" s="3"/>
      <c r="EH60" s="2"/>
      <c r="EI60" s="2"/>
      <c r="EJ60" s="3" t="s">
        <v>26</v>
      </c>
      <c r="EK60" s="5">
        <v>8.6300000000000005E-3</v>
      </c>
      <c r="EL60" s="3" t="s">
        <v>1</v>
      </c>
      <c r="EM60" s="3" t="s">
        <v>3</v>
      </c>
      <c r="EN60" s="3" t="s">
        <v>27</v>
      </c>
      <c r="EO60" s="3"/>
      <c r="EP60" s="3" t="s">
        <v>8</v>
      </c>
      <c r="EQ60" s="3" t="s">
        <v>17</v>
      </c>
      <c r="ER60" s="2"/>
      <c r="ES60" s="2"/>
      <c r="ET60" s="7"/>
      <c r="EU60" s="3"/>
      <c r="EV60" s="3" t="s">
        <v>28</v>
      </c>
      <c r="EW60" s="7"/>
      <c r="EX60" s="9">
        <v>4.2300000000000004</v>
      </c>
      <c r="EY60" s="3"/>
      <c r="EZ60" s="3"/>
      <c r="FA60" s="9">
        <v>0.8</v>
      </c>
      <c r="FB60" s="9">
        <v>1.57E-9</v>
      </c>
      <c r="FC60" s="2"/>
      <c r="FD60" s="7"/>
      <c r="FE60" s="2" t="s">
        <v>15</v>
      </c>
      <c r="FF60" s="3" t="s">
        <v>28</v>
      </c>
      <c r="FG60" s="3" t="s">
        <v>1</v>
      </c>
      <c r="FH60" s="9">
        <v>9.85</v>
      </c>
      <c r="FI60" s="3" t="s">
        <v>5</v>
      </c>
      <c r="FJ60" s="9">
        <v>5.25</v>
      </c>
      <c r="FK60" s="3" t="s">
        <v>1</v>
      </c>
      <c r="FL60" s="3" t="s">
        <v>1</v>
      </c>
      <c r="FM60" s="3" t="s">
        <v>23</v>
      </c>
      <c r="FN60" s="7"/>
      <c r="FO60" s="9">
        <v>1.5650000000000001E-8</v>
      </c>
      <c r="FP60" s="9">
        <v>3.7</v>
      </c>
      <c r="FQ60" s="3" t="s">
        <v>15</v>
      </c>
      <c r="FR60" s="6">
        <v>2.3999999999999998E-3</v>
      </c>
      <c r="FS60" s="9">
        <v>29.5</v>
      </c>
      <c r="FT60" s="3" t="s">
        <v>1</v>
      </c>
      <c r="FU60" s="3" t="s">
        <v>5</v>
      </c>
      <c r="FV60" s="3"/>
      <c r="FW60" s="6">
        <v>48</v>
      </c>
      <c r="FX60" s="10">
        <v>2.8E-3</v>
      </c>
      <c r="FY60" s="2"/>
      <c r="FZ60" s="3" t="s">
        <v>22</v>
      </c>
      <c r="GA60" s="3" t="s">
        <v>17</v>
      </c>
      <c r="GB60" s="3" t="s">
        <v>17</v>
      </c>
      <c r="GC60" s="3"/>
      <c r="GD60" s="3" t="s">
        <v>17</v>
      </c>
      <c r="GE60" s="3"/>
      <c r="GF60" s="3" t="s">
        <v>30</v>
      </c>
      <c r="GG60" s="3"/>
      <c r="GH60" s="7"/>
      <c r="GI60" s="2"/>
      <c r="GJ60" s="5">
        <v>4.8999999999999998E-4</v>
      </c>
      <c r="GK60" s="3"/>
      <c r="GL60" s="2"/>
      <c r="GM60" s="2">
        <v>3.6</v>
      </c>
      <c r="GN60" s="3" t="s">
        <v>31</v>
      </c>
      <c r="GO60" s="3" t="s">
        <v>8</v>
      </c>
      <c r="GP60" s="3"/>
      <c r="GQ60" s="3"/>
      <c r="GR60" s="3" t="s">
        <v>32</v>
      </c>
      <c r="GS60" s="9">
        <v>0.78431372549019618</v>
      </c>
      <c r="GT60" s="9">
        <v>52.4</v>
      </c>
      <c r="GU60" s="7"/>
      <c r="GV60" s="3" t="s">
        <v>33</v>
      </c>
      <c r="GW60" s="7"/>
      <c r="GX60" s="2" t="s">
        <v>34</v>
      </c>
      <c r="GY60" s="2" t="s">
        <v>9</v>
      </c>
      <c r="GZ60" s="9">
        <v>6.16</v>
      </c>
      <c r="HA60" s="9">
        <v>4.3600000000000003</v>
      </c>
      <c r="HB60" s="7"/>
      <c r="HC60" s="3">
        <v>10.5</v>
      </c>
      <c r="HD60" s="3" t="s">
        <v>3</v>
      </c>
      <c r="HE60" s="7"/>
      <c r="HF60" s="9">
        <v>21.75</v>
      </c>
      <c r="HG60" s="3"/>
      <c r="HH60" s="2"/>
      <c r="HI60" s="3" t="s">
        <v>15</v>
      </c>
      <c r="HJ60" s="3"/>
      <c r="HK60" s="3" t="s">
        <v>3</v>
      </c>
      <c r="HL60" s="3"/>
      <c r="HM60" s="7"/>
      <c r="HN60" s="9">
        <v>3.65</v>
      </c>
      <c r="HO60" s="3" t="s">
        <v>3</v>
      </c>
      <c r="HP60" s="3" t="s">
        <v>35</v>
      </c>
      <c r="HQ60" s="3" t="s">
        <v>23</v>
      </c>
      <c r="HR60" s="7"/>
      <c r="HS60" s="3" t="s">
        <v>3</v>
      </c>
      <c r="HT60" s="3" t="s">
        <v>5</v>
      </c>
      <c r="HU60" s="9">
        <v>0.390625</v>
      </c>
      <c r="HV60" s="3">
        <v>1</v>
      </c>
      <c r="HW60" s="9">
        <v>2.5799999999999999E-6</v>
      </c>
      <c r="HX60" s="3" t="s">
        <v>3</v>
      </c>
      <c r="HY60" s="3"/>
      <c r="HZ60" s="3" t="s">
        <v>30</v>
      </c>
      <c r="IA60" s="3">
        <v>3.35</v>
      </c>
      <c r="IB60" s="2"/>
      <c r="IC60" s="3" t="s">
        <v>18</v>
      </c>
      <c r="ID60" s="3"/>
      <c r="IE60" s="3" t="s">
        <v>55</v>
      </c>
      <c r="IF60" s="7"/>
      <c r="IG60" s="7"/>
      <c r="IH60" s="7"/>
    </row>
    <row r="61" spans="1:242" x14ac:dyDescent="0.25">
      <c r="A61" s="1" t="s">
        <v>97</v>
      </c>
      <c r="B61" s="6">
        <v>35.5</v>
      </c>
      <c r="C61" s="3"/>
      <c r="D61" s="2"/>
      <c r="E61" s="3" t="s">
        <v>1</v>
      </c>
      <c r="F61" s="3" t="s">
        <v>2</v>
      </c>
      <c r="G61" s="3"/>
      <c r="H61" s="3"/>
      <c r="I61" s="3"/>
      <c r="J61" s="5">
        <v>1.9550000000000001E-12</v>
      </c>
      <c r="K61" s="3" t="s">
        <v>3</v>
      </c>
      <c r="L61" s="3" t="s">
        <v>4</v>
      </c>
      <c r="M61" s="5">
        <v>1</v>
      </c>
      <c r="N61" s="5">
        <v>30.7</v>
      </c>
      <c r="O61" s="3" t="s">
        <v>3</v>
      </c>
      <c r="P61" s="3"/>
      <c r="Q61" s="3" t="s">
        <v>5</v>
      </c>
      <c r="R61" s="2" t="s">
        <v>58</v>
      </c>
      <c r="S61" s="2"/>
      <c r="T61" s="3" t="s">
        <v>3</v>
      </c>
      <c r="U61" s="5">
        <v>51.3</v>
      </c>
      <c r="V61" s="3"/>
      <c r="W61" s="2"/>
      <c r="X61" s="3"/>
      <c r="Y61" s="3" t="s">
        <v>7</v>
      </c>
      <c r="Z61" s="5">
        <v>1.6E-7</v>
      </c>
      <c r="AA61" s="3" t="s">
        <v>8</v>
      </c>
      <c r="AB61" s="2" t="s">
        <v>9</v>
      </c>
      <c r="AC61" s="5">
        <v>1.2290909090909091E-14</v>
      </c>
      <c r="AD61" s="3" t="s">
        <v>10</v>
      </c>
      <c r="AE61" s="2" t="s">
        <v>11</v>
      </c>
      <c r="AF61" s="2">
        <v>3.65</v>
      </c>
      <c r="AG61" s="6">
        <v>1.08E-3</v>
      </c>
      <c r="AH61" s="2"/>
      <c r="AI61" s="2"/>
      <c r="AJ61" s="2"/>
      <c r="AK61" s="2"/>
      <c r="AL61" s="5">
        <v>1.04</v>
      </c>
      <c r="AM61" s="3"/>
      <c r="AN61" s="3" t="s">
        <v>12</v>
      </c>
      <c r="AO61" s="2"/>
      <c r="AP61" s="2"/>
      <c r="AQ61" s="5">
        <v>8.3100000000000001E-5</v>
      </c>
      <c r="AR61" s="5">
        <v>4.45</v>
      </c>
      <c r="AS61" s="3" t="s">
        <v>13</v>
      </c>
      <c r="AT61" s="3" t="s">
        <v>14</v>
      </c>
      <c r="AU61" s="2"/>
      <c r="AV61" s="2"/>
      <c r="AW61" s="2"/>
      <c r="AX61" s="2"/>
      <c r="AY61" s="2" t="s">
        <v>15</v>
      </c>
      <c r="AZ61" s="5">
        <v>8.8699999999999992</v>
      </c>
      <c r="BA61" s="2"/>
      <c r="BB61" s="3" t="s">
        <v>8</v>
      </c>
      <c r="BC61" s="3">
        <v>1</v>
      </c>
      <c r="BD61" s="2"/>
      <c r="BE61" s="3" t="s">
        <v>16</v>
      </c>
      <c r="BF61" s="6">
        <v>93</v>
      </c>
      <c r="BG61" s="5">
        <v>9.8000000000000007</v>
      </c>
      <c r="BH61" s="3"/>
      <c r="BI61" s="3" t="s">
        <v>17</v>
      </c>
      <c r="BJ61" s="3">
        <v>1</v>
      </c>
      <c r="BK61" s="5">
        <v>19.45</v>
      </c>
      <c r="BL61" s="5">
        <v>0.42016806722689076</v>
      </c>
      <c r="BM61" s="3">
        <v>2.5</v>
      </c>
      <c r="BN61" s="3" t="s">
        <v>19</v>
      </c>
      <c r="BO61" s="3" t="s">
        <v>20</v>
      </c>
      <c r="BP61" s="3" t="s">
        <v>3</v>
      </c>
      <c r="BQ61" s="2"/>
      <c r="BR61" s="2" t="s">
        <v>21</v>
      </c>
      <c r="BS61" s="3"/>
      <c r="BT61" s="3"/>
      <c r="BU61" s="3"/>
      <c r="BV61" s="5">
        <v>4.5</v>
      </c>
      <c r="BW61" s="5">
        <v>3.89</v>
      </c>
      <c r="BX61" s="3"/>
      <c r="BY61" s="3"/>
      <c r="BZ61" s="2"/>
      <c r="CA61" s="2"/>
      <c r="CB61" s="3" t="s">
        <v>3</v>
      </c>
      <c r="CC61" s="5">
        <v>5.38</v>
      </c>
      <c r="CD61" s="2"/>
      <c r="CE61" s="3"/>
      <c r="CF61" s="5">
        <v>17.75</v>
      </c>
      <c r="CG61" s="3"/>
      <c r="CH61" s="3" t="s">
        <v>17</v>
      </c>
      <c r="CI61" s="3"/>
      <c r="CJ61" s="3" t="s">
        <v>1</v>
      </c>
      <c r="CK61" s="2"/>
      <c r="CL61" s="3" t="s">
        <v>22</v>
      </c>
      <c r="CM61" s="2"/>
      <c r="CN61" s="3"/>
      <c r="CO61" s="2"/>
      <c r="CP61" s="3">
        <v>5</v>
      </c>
      <c r="CQ61" s="3">
        <v>2</v>
      </c>
      <c r="CR61" s="5">
        <v>6.48</v>
      </c>
      <c r="CS61" s="6">
        <v>44.5</v>
      </c>
      <c r="CT61" s="5">
        <v>0.30249999999999999</v>
      </c>
      <c r="CU61" s="5">
        <v>5.86</v>
      </c>
      <c r="CV61" s="5">
        <v>1.7500000000000002E-2</v>
      </c>
      <c r="CW61" s="5">
        <v>51</v>
      </c>
      <c r="CX61" s="2"/>
      <c r="CY61" s="5">
        <v>0.38461538461538458</v>
      </c>
      <c r="CZ61" s="3" t="s">
        <v>22</v>
      </c>
      <c r="DA61" s="5">
        <v>8.6956521739130441E-5</v>
      </c>
      <c r="DB61" s="5">
        <v>685</v>
      </c>
      <c r="DC61" s="2"/>
      <c r="DD61" s="5">
        <v>375</v>
      </c>
      <c r="DE61" s="3" t="s">
        <v>22</v>
      </c>
      <c r="DF61" s="2"/>
      <c r="DG61" s="3" t="s">
        <v>3</v>
      </c>
      <c r="DH61" s="2"/>
      <c r="DI61" s="3" t="s">
        <v>23</v>
      </c>
      <c r="DJ61" s="3"/>
      <c r="DK61" s="2"/>
      <c r="DL61" s="3" t="s">
        <v>8</v>
      </c>
      <c r="DM61" s="3" t="s">
        <v>5</v>
      </c>
      <c r="DN61" s="3" t="s">
        <v>3</v>
      </c>
      <c r="DO61" s="2"/>
      <c r="DP61" s="3" t="s">
        <v>3</v>
      </c>
      <c r="DQ61" s="5">
        <v>3.75</v>
      </c>
      <c r="DR61" s="2" t="s">
        <v>9</v>
      </c>
      <c r="DS61" s="2" t="s">
        <v>18</v>
      </c>
      <c r="DT61" s="2"/>
      <c r="DU61" s="2" t="s">
        <v>24</v>
      </c>
      <c r="DV61" s="3" t="s">
        <v>3</v>
      </c>
      <c r="DW61" s="5">
        <v>51.3</v>
      </c>
      <c r="DX61" s="3"/>
      <c r="DY61" s="3" t="s">
        <v>8</v>
      </c>
      <c r="DZ61" s="2"/>
      <c r="EA61" s="2"/>
      <c r="EB61" s="5">
        <v>3.65</v>
      </c>
      <c r="EC61" s="3"/>
      <c r="ED61" s="2"/>
      <c r="EE61" s="2"/>
      <c r="EF61" s="3" t="s">
        <v>1</v>
      </c>
      <c r="EG61" s="3"/>
      <c r="EH61" s="2"/>
      <c r="EI61" s="2"/>
      <c r="EJ61" s="3" t="s">
        <v>26</v>
      </c>
      <c r="EK61" s="5">
        <v>8.6499999999999997E-3</v>
      </c>
      <c r="EL61" s="3" t="s">
        <v>1</v>
      </c>
      <c r="EM61" s="3" t="s">
        <v>3</v>
      </c>
      <c r="EN61" s="3" t="s">
        <v>27</v>
      </c>
      <c r="EO61" s="3"/>
      <c r="EP61" s="3" t="s">
        <v>8</v>
      </c>
      <c r="EQ61" s="3" t="s">
        <v>17</v>
      </c>
      <c r="ER61" s="2"/>
      <c r="ES61" s="2"/>
      <c r="ET61" s="7"/>
      <c r="EU61" s="3"/>
      <c r="EV61" s="3" t="s">
        <v>28</v>
      </c>
      <c r="EW61" s="7"/>
      <c r="EX61" s="9">
        <v>4.4000000000000004</v>
      </c>
      <c r="EY61" s="3"/>
      <c r="EZ61" s="3"/>
      <c r="FA61" s="9">
        <v>0.81300813008130079</v>
      </c>
      <c r="FB61" s="9">
        <v>1.5400000000000001E-9</v>
      </c>
      <c r="FC61" s="2"/>
      <c r="FD61" s="7"/>
      <c r="FE61" s="2" t="s">
        <v>15</v>
      </c>
      <c r="FF61" s="3" t="s">
        <v>28</v>
      </c>
      <c r="FG61" s="3" t="s">
        <v>1</v>
      </c>
      <c r="FH61" s="9">
        <v>9.9499999999999993</v>
      </c>
      <c r="FI61" s="3" t="s">
        <v>5</v>
      </c>
      <c r="FJ61" s="9">
        <v>5.05</v>
      </c>
      <c r="FK61" s="3" t="s">
        <v>1</v>
      </c>
      <c r="FL61" s="3" t="s">
        <v>1</v>
      </c>
      <c r="FM61" s="3" t="s">
        <v>23</v>
      </c>
      <c r="FN61" s="7"/>
      <c r="FO61" s="9">
        <v>1.5449999999999999E-8</v>
      </c>
      <c r="FP61" s="9">
        <v>3.85</v>
      </c>
      <c r="FQ61" s="3" t="s">
        <v>15</v>
      </c>
      <c r="FR61" s="6">
        <v>2.65E-3</v>
      </c>
      <c r="FS61" s="9">
        <v>29.4</v>
      </c>
      <c r="FT61" s="3" t="s">
        <v>1</v>
      </c>
      <c r="FU61" s="3" t="s">
        <v>5</v>
      </c>
      <c r="FV61" s="3"/>
      <c r="FW61" s="6">
        <v>52.5</v>
      </c>
      <c r="FX61" s="10">
        <v>2.8999999999999998E-3</v>
      </c>
      <c r="FY61" s="2"/>
      <c r="FZ61" s="3" t="s">
        <v>22</v>
      </c>
      <c r="GA61" s="3" t="s">
        <v>17</v>
      </c>
      <c r="GB61" s="3" t="s">
        <v>17</v>
      </c>
      <c r="GC61" s="3"/>
      <c r="GD61" s="3" t="s">
        <v>17</v>
      </c>
      <c r="GE61" s="3"/>
      <c r="GF61" s="3" t="s">
        <v>30</v>
      </c>
      <c r="GG61" s="3"/>
      <c r="GH61" s="7"/>
      <c r="GI61" s="2"/>
      <c r="GJ61" s="5">
        <v>4.55E-4</v>
      </c>
      <c r="GK61" s="3"/>
      <c r="GL61" s="2"/>
      <c r="GM61" s="2">
        <v>3.65</v>
      </c>
      <c r="GN61" s="3" t="s">
        <v>31</v>
      </c>
      <c r="GO61" s="3" t="s">
        <v>8</v>
      </c>
      <c r="GP61" s="3"/>
      <c r="GQ61" s="3"/>
      <c r="GR61" s="3" t="s">
        <v>32</v>
      </c>
      <c r="GS61" s="9">
        <v>0.78740157480314954</v>
      </c>
      <c r="GT61" s="9">
        <v>51.75</v>
      </c>
      <c r="GU61" s="7"/>
      <c r="GV61" s="3" t="s">
        <v>33</v>
      </c>
      <c r="GW61" s="7"/>
      <c r="GX61" s="2" t="s">
        <v>34</v>
      </c>
      <c r="GY61" s="2" t="s">
        <v>9</v>
      </c>
      <c r="GZ61" s="9">
        <v>6.05</v>
      </c>
      <c r="HA61" s="9">
        <v>4.3600000000000003</v>
      </c>
      <c r="HB61" s="7"/>
      <c r="HC61" s="3">
        <v>11</v>
      </c>
      <c r="HD61" s="3" t="s">
        <v>3</v>
      </c>
      <c r="HE61" s="7"/>
      <c r="HF61" s="9">
        <v>21.5</v>
      </c>
      <c r="HG61" s="3"/>
      <c r="HH61" s="2"/>
      <c r="HI61" s="3" t="s">
        <v>15</v>
      </c>
      <c r="HJ61" s="3"/>
      <c r="HK61" s="3" t="s">
        <v>3</v>
      </c>
      <c r="HL61" s="3"/>
      <c r="HM61" s="7"/>
      <c r="HN61" s="9">
        <v>3.65</v>
      </c>
      <c r="HO61" s="3" t="s">
        <v>3</v>
      </c>
      <c r="HP61" s="3" t="s">
        <v>35</v>
      </c>
      <c r="HQ61" s="3" t="s">
        <v>23</v>
      </c>
      <c r="HR61" s="7"/>
      <c r="HS61" s="3" t="s">
        <v>3</v>
      </c>
      <c r="HT61" s="3" t="s">
        <v>5</v>
      </c>
      <c r="HU61" s="9">
        <v>0.3968253968253968</v>
      </c>
      <c r="HV61" s="3">
        <v>1</v>
      </c>
      <c r="HW61" s="9">
        <v>2.4700000000000001E-6</v>
      </c>
      <c r="HX61" s="3" t="s">
        <v>3</v>
      </c>
      <c r="HY61" s="3"/>
      <c r="HZ61" s="3" t="s">
        <v>30</v>
      </c>
      <c r="IA61" s="3">
        <v>3.35</v>
      </c>
      <c r="IB61" s="2"/>
      <c r="IC61" s="3" t="s">
        <v>18</v>
      </c>
      <c r="ID61" s="3"/>
      <c r="IE61" s="3" t="s">
        <v>55</v>
      </c>
      <c r="IF61" s="7"/>
      <c r="IG61" s="7"/>
      <c r="IH61" s="7"/>
    </row>
    <row r="62" spans="1:242" x14ac:dyDescent="0.25">
      <c r="A62" s="1" t="s">
        <v>98</v>
      </c>
      <c r="B62" s="6">
        <v>35.75</v>
      </c>
      <c r="C62" s="3" t="s">
        <v>21</v>
      </c>
      <c r="D62" s="2"/>
      <c r="E62" s="3" t="s">
        <v>1</v>
      </c>
      <c r="F62" s="3" t="s">
        <v>2</v>
      </c>
      <c r="G62" s="3"/>
      <c r="H62" s="3"/>
      <c r="I62" s="3"/>
      <c r="J62" s="5">
        <v>1.65E-12</v>
      </c>
      <c r="K62" s="3" t="s">
        <v>3</v>
      </c>
      <c r="L62" s="3" t="s">
        <v>4</v>
      </c>
      <c r="M62" s="5">
        <v>1.0362694300518136</v>
      </c>
      <c r="N62" s="5">
        <v>31.7</v>
      </c>
      <c r="O62" s="3" t="s">
        <v>3</v>
      </c>
      <c r="P62" s="3"/>
      <c r="Q62" s="3" t="s">
        <v>5</v>
      </c>
      <c r="R62" s="2" t="s">
        <v>58</v>
      </c>
      <c r="S62" s="2"/>
      <c r="T62" s="3" t="s">
        <v>3</v>
      </c>
      <c r="U62" s="5">
        <v>51.7</v>
      </c>
      <c r="V62" s="3"/>
      <c r="W62" s="2"/>
      <c r="X62" s="3"/>
      <c r="Y62" s="3" t="s">
        <v>7</v>
      </c>
      <c r="Z62" s="5">
        <v>1.3E-7</v>
      </c>
      <c r="AA62" s="3" t="s">
        <v>8</v>
      </c>
      <c r="AB62" s="2" t="s">
        <v>9</v>
      </c>
      <c r="AC62" s="5">
        <v>1.1636363636363637E-14</v>
      </c>
      <c r="AD62" s="3" t="s">
        <v>10</v>
      </c>
      <c r="AE62" s="2" t="s">
        <v>11</v>
      </c>
      <c r="AF62" s="2">
        <v>3.6</v>
      </c>
      <c r="AG62" s="6">
        <v>1.0499999999999999E-3</v>
      </c>
      <c r="AH62" s="2"/>
      <c r="AI62" s="2"/>
      <c r="AJ62" s="2">
        <v>24.25</v>
      </c>
      <c r="AK62" s="2"/>
      <c r="AL62" s="5">
        <v>1.05</v>
      </c>
      <c r="AM62" s="3"/>
      <c r="AN62" s="3" t="s">
        <v>12</v>
      </c>
      <c r="AO62" s="2"/>
      <c r="AP62" s="2"/>
      <c r="AQ62" s="5">
        <v>7.25E-5</v>
      </c>
      <c r="AR62" s="5">
        <v>4.7</v>
      </c>
      <c r="AS62" s="3" t="s">
        <v>13</v>
      </c>
      <c r="AT62" s="3" t="s">
        <v>14</v>
      </c>
      <c r="AU62" s="2"/>
      <c r="AV62" s="2"/>
      <c r="AW62" s="2"/>
      <c r="AX62" s="2"/>
      <c r="AY62" s="2" t="s">
        <v>15</v>
      </c>
      <c r="AZ62" s="5">
        <v>8.75</v>
      </c>
      <c r="BA62" s="2"/>
      <c r="BB62" s="3" t="s">
        <v>8</v>
      </c>
      <c r="BC62" s="3">
        <v>1</v>
      </c>
      <c r="BD62" s="2"/>
      <c r="BE62" s="3" t="s">
        <v>16</v>
      </c>
      <c r="BF62" s="6">
        <v>95</v>
      </c>
      <c r="BG62" s="5">
        <v>9.6999999999999993</v>
      </c>
      <c r="BH62" s="3"/>
      <c r="BI62" s="3" t="s">
        <v>17</v>
      </c>
      <c r="BJ62" s="3">
        <v>1</v>
      </c>
      <c r="BK62" s="5">
        <v>18.600000000000001</v>
      </c>
      <c r="BL62" s="5">
        <v>0.41841004184100417</v>
      </c>
      <c r="BM62" s="3">
        <v>2.5</v>
      </c>
      <c r="BN62" s="3" t="s">
        <v>19</v>
      </c>
      <c r="BO62" s="3" t="s">
        <v>20</v>
      </c>
      <c r="BP62" s="3" t="s">
        <v>3</v>
      </c>
      <c r="BQ62" s="2"/>
      <c r="BR62" s="2" t="s">
        <v>21</v>
      </c>
      <c r="BS62" s="3"/>
      <c r="BT62" s="3"/>
      <c r="BU62" s="3"/>
      <c r="BV62" s="5">
        <v>5</v>
      </c>
      <c r="BW62" s="5">
        <v>3.91</v>
      </c>
      <c r="BX62" s="3"/>
      <c r="BY62" s="3"/>
      <c r="BZ62" s="2"/>
      <c r="CA62" s="2"/>
      <c r="CB62" s="3" t="s">
        <v>3</v>
      </c>
      <c r="CC62" s="5">
        <v>5.5</v>
      </c>
      <c r="CD62" s="2"/>
      <c r="CE62" s="3"/>
      <c r="CF62" s="5">
        <v>18.3</v>
      </c>
      <c r="CG62" s="3"/>
      <c r="CH62" s="3" t="s">
        <v>17</v>
      </c>
      <c r="CI62" s="3"/>
      <c r="CJ62" s="3" t="s">
        <v>1</v>
      </c>
      <c r="CK62" s="2"/>
      <c r="CL62" s="3" t="s">
        <v>22</v>
      </c>
      <c r="CM62" s="2"/>
      <c r="CN62" s="3"/>
      <c r="CO62" s="2"/>
      <c r="CP62" s="3">
        <v>5</v>
      </c>
      <c r="CQ62" s="3">
        <v>2</v>
      </c>
      <c r="CR62" s="5">
        <v>6.1</v>
      </c>
      <c r="CS62" s="6">
        <v>42.5</v>
      </c>
      <c r="CT62" s="5">
        <v>0.30349999999999999</v>
      </c>
      <c r="CU62" s="5">
        <v>5.75</v>
      </c>
      <c r="CV62" s="5">
        <v>1.6750000000000001E-2</v>
      </c>
      <c r="CW62" s="5">
        <v>54.5</v>
      </c>
      <c r="CX62" s="5">
        <v>0.40322580645161293</v>
      </c>
      <c r="CY62" s="5">
        <v>0.38167938931297707</v>
      </c>
      <c r="CZ62" s="3" t="s">
        <v>22</v>
      </c>
      <c r="DA62" s="5">
        <v>8.4745762711864412E-5</v>
      </c>
      <c r="DB62" s="5">
        <v>700</v>
      </c>
      <c r="DC62" s="2"/>
      <c r="DD62" s="5">
        <v>425</v>
      </c>
      <c r="DE62" s="3" t="s">
        <v>22</v>
      </c>
      <c r="DF62" s="2">
        <v>0.41152263374485593</v>
      </c>
      <c r="DG62" s="3" t="s">
        <v>3</v>
      </c>
      <c r="DH62" s="2"/>
      <c r="DI62" s="3" t="s">
        <v>23</v>
      </c>
      <c r="DJ62" s="3"/>
      <c r="DK62" s="5">
        <v>5.0999999999999996</v>
      </c>
      <c r="DL62" s="3" t="s">
        <v>8</v>
      </c>
      <c r="DM62" s="3" t="s">
        <v>5</v>
      </c>
      <c r="DN62" s="3" t="s">
        <v>3</v>
      </c>
      <c r="DO62" s="2">
        <v>1.2125E-2</v>
      </c>
      <c r="DP62" s="3" t="s">
        <v>3</v>
      </c>
      <c r="DQ62" s="5">
        <v>3.78</v>
      </c>
      <c r="DR62" s="2" t="s">
        <v>9</v>
      </c>
      <c r="DS62" s="2" t="s">
        <v>18</v>
      </c>
      <c r="DT62" s="2"/>
      <c r="DU62" s="2" t="s">
        <v>24</v>
      </c>
      <c r="DV62" s="3" t="s">
        <v>3</v>
      </c>
      <c r="DW62" s="5">
        <v>51.7</v>
      </c>
      <c r="DX62" s="3"/>
      <c r="DY62" s="3" t="s">
        <v>8</v>
      </c>
      <c r="DZ62" s="2"/>
      <c r="EA62" s="2"/>
      <c r="EB62" s="5">
        <v>3.6</v>
      </c>
      <c r="EC62" s="3"/>
      <c r="ED62" s="2"/>
      <c r="EE62" s="2"/>
      <c r="EF62" s="3" t="s">
        <v>1</v>
      </c>
      <c r="EG62" s="3"/>
      <c r="EH62" s="2"/>
      <c r="EI62" s="2"/>
      <c r="EJ62" s="3" t="s">
        <v>26</v>
      </c>
      <c r="EK62" s="5">
        <v>8.6499999999999997E-3</v>
      </c>
      <c r="EL62" s="3" t="s">
        <v>1</v>
      </c>
      <c r="EM62" s="3" t="s">
        <v>3</v>
      </c>
      <c r="EN62" s="3" t="s">
        <v>27</v>
      </c>
      <c r="EO62" s="3"/>
      <c r="EP62" s="3" t="s">
        <v>8</v>
      </c>
      <c r="EQ62" s="3" t="s">
        <v>17</v>
      </c>
      <c r="ER62" s="2"/>
      <c r="ES62" s="2"/>
      <c r="ET62" s="7"/>
      <c r="EU62" s="3"/>
      <c r="EV62" s="3" t="s">
        <v>28</v>
      </c>
      <c r="EW62" s="7"/>
      <c r="EX62" s="9">
        <v>4.1100000000000003</v>
      </c>
      <c r="EY62" s="3"/>
      <c r="EZ62" s="3"/>
      <c r="FA62" s="9">
        <v>0.81632653061224481</v>
      </c>
      <c r="FB62" s="9">
        <v>1.5300000000000001E-9</v>
      </c>
      <c r="FC62" s="2"/>
      <c r="FD62" s="7"/>
      <c r="FE62" s="2" t="s">
        <v>15</v>
      </c>
      <c r="FF62" s="3" t="s">
        <v>28</v>
      </c>
      <c r="FG62" s="3" t="s">
        <v>1</v>
      </c>
      <c r="FH62" s="9">
        <v>9.6999999999999993</v>
      </c>
      <c r="FI62" s="3" t="s">
        <v>5</v>
      </c>
      <c r="FJ62" s="9">
        <v>5.25</v>
      </c>
      <c r="FK62" s="3" t="s">
        <v>1</v>
      </c>
      <c r="FL62" s="3" t="s">
        <v>1</v>
      </c>
      <c r="FM62" s="3" t="s">
        <v>23</v>
      </c>
      <c r="FN62" s="7"/>
      <c r="FO62" s="9">
        <v>1.51E-8</v>
      </c>
      <c r="FP62" s="9">
        <v>3.5</v>
      </c>
      <c r="FQ62" s="3" t="s">
        <v>15</v>
      </c>
      <c r="FR62" s="6">
        <v>2.5999999999999999E-3</v>
      </c>
      <c r="FS62" s="9">
        <v>29.1</v>
      </c>
      <c r="FT62" s="3" t="s">
        <v>1</v>
      </c>
      <c r="FU62" s="3" t="s">
        <v>5</v>
      </c>
      <c r="FV62" s="3"/>
      <c r="FW62" s="6">
        <v>50</v>
      </c>
      <c r="FX62" s="10">
        <v>2.7499999999999998E-3</v>
      </c>
      <c r="FY62" s="2"/>
      <c r="FZ62" s="3" t="s">
        <v>22</v>
      </c>
      <c r="GA62" s="3" t="s">
        <v>17</v>
      </c>
      <c r="GB62" s="3" t="s">
        <v>17</v>
      </c>
      <c r="GC62" s="3"/>
      <c r="GD62" s="3" t="s">
        <v>17</v>
      </c>
      <c r="GE62" s="3"/>
      <c r="GF62" s="3" t="s">
        <v>30</v>
      </c>
      <c r="GG62" s="3"/>
      <c r="GH62" s="7"/>
      <c r="GI62" s="2"/>
      <c r="GJ62" s="5">
        <v>4.75E-4</v>
      </c>
      <c r="GK62" s="3"/>
      <c r="GL62" s="2"/>
      <c r="GM62" s="2">
        <v>3.6</v>
      </c>
      <c r="GN62" s="3" t="s">
        <v>31</v>
      </c>
      <c r="GO62" s="3" t="s">
        <v>8</v>
      </c>
      <c r="GP62" s="3"/>
      <c r="GQ62" s="3"/>
      <c r="GR62" s="3" t="s">
        <v>32</v>
      </c>
      <c r="GS62" s="9">
        <v>0.78125</v>
      </c>
      <c r="GT62" s="9">
        <v>51.45</v>
      </c>
      <c r="GU62" s="7">
        <v>6.45</v>
      </c>
      <c r="GV62" s="3" t="s">
        <v>33</v>
      </c>
      <c r="GW62" s="7"/>
      <c r="GX62" s="2" t="s">
        <v>34</v>
      </c>
      <c r="GY62" s="2" t="s">
        <v>9</v>
      </c>
      <c r="GZ62" s="9">
        <v>6.12</v>
      </c>
      <c r="HA62" s="9">
        <v>4.29</v>
      </c>
      <c r="HB62" s="7">
        <v>3.51</v>
      </c>
      <c r="HC62" s="3">
        <v>10.75</v>
      </c>
      <c r="HD62" s="3" t="s">
        <v>3</v>
      </c>
      <c r="HE62" s="7"/>
      <c r="HF62" s="9">
        <v>21.2</v>
      </c>
      <c r="HG62" s="3"/>
      <c r="HH62" s="2"/>
      <c r="HI62" s="3" t="s">
        <v>15</v>
      </c>
      <c r="HJ62" s="3"/>
      <c r="HK62" s="3" t="s">
        <v>3</v>
      </c>
      <c r="HL62" s="3"/>
      <c r="HM62" s="7"/>
      <c r="HN62" s="9">
        <v>3.95</v>
      </c>
      <c r="HO62" s="3" t="s">
        <v>3</v>
      </c>
      <c r="HP62" s="3" t="s">
        <v>35</v>
      </c>
      <c r="HQ62" s="3" t="s">
        <v>23</v>
      </c>
      <c r="HR62" s="7"/>
      <c r="HS62" s="3" t="s">
        <v>3</v>
      </c>
      <c r="HT62" s="3" t="s">
        <v>5</v>
      </c>
      <c r="HU62" s="9">
        <v>0.3968253968253968</v>
      </c>
      <c r="HV62" s="3">
        <v>1</v>
      </c>
      <c r="HW62" s="9">
        <v>2.0699999999999997E-6</v>
      </c>
      <c r="HX62" s="3" t="s">
        <v>3</v>
      </c>
      <c r="HY62" s="3"/>
      <c r="HZ62" s="3" t="s">
        <v>30</v>
      </c>
      <c r="IA62" s="3">
        <v>3.35</v>
      </c>
      <c r="IB62" s="2"/>
      <c r="IC62" s="3" t="s">
        <v>18</v>
      </c>
      <c r="ID62" s="3"/>
      <c r="IE62" s="3" t="s">
        <v>55</v>
      </c>
      <c r="IF62" s="7"/>
      <c r="IG62" s="7"/>
      <c r="IH62" s="7"/>
    </row>
    <row r="63" spans="1:242" x14ac:dyDescent="0.25">
      <c r="A63" s="1" t="s">
        <v>99</v>
      </c>
      <c r="B63" s="6">
        <v>37.5</v>
      </c>
      <c r="C63" s="3"/>
      <c r="D63" s="2"/>
      <c r="E63" s="3" t="s">
        <v>1</v>
      </c>
      <c r="F63" s="3" t="s">
        <v>2</v>
      </c>
      <c r="G63" s="3"/>
      <c r="H63" s="3"/>
      <c r="I63" s="3"/>
      <c r="J63" s="5">
        <v>1.685E-12</v>
      </c>
      <c r="K63" s="3" t="s">
        <v>3</v>
      </c>
      <c r="L63" s="3" t="s">
        <v>4</v>
      </c>
      <c r="M63" s="5">
        <v>0.98522167487684742</v>
      </c>
      <c r="N63" s="5">
        <v>32.25</v>
      </c>
      <c r="O63" s="3" t="s">
        <v>3</v>
      </c>
      <c r="P63" s="3"/>
      <c r="Q63" s="3" t="s">
        <v>5</v>
      </c>
      <c r="R63" s="2" t="s">
        <v>58</v>
      </c>
      <c r="S63" s="2"/>
      <c r="T63" s="3" t="s">
        <v>3</v>
      </c>
      <c r="U63" s="5">
        <v>52</v>
      </c>
      <c r="V63" s="3"/>
      <c r="W63" s="2"/>
      <c r="X63" s="3"/>
      <c r="Y63" s="3" t="s">
        <v>7</v>
      </c>
      <c r="Z63" s="5">
        <v>1.4499999999999999E-7</v>
      </c>
      <c r="AA63" s="3" t="s">
        <v>8</v>
      </c>
      <c r="AB63" s="2" t="s">
        <v>9</v>
      </c>
      <c r="AC63" s="5">
        <v>1.1272727272727272E-14</v>
      </c>
      <c r="AD63" s="3" t="s">
        <v>10</v>
      </c>
      <c r="AE63" s="2" t="s">
        <v>11</v>
      </c>
      <c r="AF63" s="2">
        <v>3.26</v>
      </c>
      <c r="AG63" s="6">
        <v>1.1000000000000001E-3</v>
      </c>
      <c r="AH63" s="2"/>
      <c r="AI63" s="2"/>
      <c r="AJ63" s="2"/>
      <c r="AK63" s="2"/>
      <c r="AL63" s="5">
        <v>1.05</v>
      </c>
      <c r="AM63" s="3"/>
      <c r="AN63" s="3" t="s">
        <v>12</v>
      </c>
      <c r="AO63" s="2"/>
      <c r="AP63" s="2"/>
      <c r="AQ63" s="5">
        <v>7.025E-5</v>
      </c>
      <c r="AR63" s="5">
        <v>2.8</v>
      </c>
      <c r="AS63" s="3" t="s">
        <v>13</v>
      </c>
      <c r="AT63" s="3" t="s">
        <v>14</v>
      </c>
      <c r="AU63" s="2"/>
      <c r="AV63" s="2"/>
      <c r="AW63" s="2"/>
      <c r="AX63" s="2"/>
      <c r="AY63" s="2" t="s">
        <v>15</v>
      </c>
      <c r="AZ63" s="5">
        <v>8.6</v>
      </c>
      <c r="BA63" s="2"/>
      <c r="BB63" s="3" t="s">
        <v>8</v>
      </c>
      <c r="BC63" s="3">
        <v>1</v>
      </c>
      <c r="BD63" s="2"/>
      <c r="BE63" s="3" t="s">
        <v>16</v>
      </c>
      <c r="BF63" s="6">
        <v>90</v>
      </c>
      <c r="BG63" s="5">
        <v>9.85</v>
      </c>
      <c r="BH63" s="3"/>
      <c r="BI63" s="3" t="s">
        <v>17</v>
      </c>
      <c r="BJ63" s="3">
        <v>1</v>
      </c>
      <c r="BK63" s="5">
        <v>18.28</v>
      </c>
      <c r="BL63" s="5">
        <v>0.4065040650406504</v>
      </c>
      <c r="BM63" s="3">
        <v>2.5</v>
      </c>
      <c r="BN63" s="3" t="s">
        <v>19</v>
      </c>
      <c r="BO63" s="3" t="s">
        <v>20</v>
      </c>
      <c r="BP63" s="3" t="s">
        <v>3</v>
      </c>
      <c r="BQ63" s="2"/>
      <c r="BR63" s="2" t="s">
        <v>21</v>
      </c>
      <c r="BS63" s="3"/>
      <c r="BT63" s="3"/>
      <c r="BU63" s="3"/>
      <c r="BV63" s="5">
        <v>5.25</v>
      </c>
      <c r="BW63" s="5">
        <v>3.91</v>
      </c>
      <c r="BX63" s="3"/>
      <c r="BY63" s="3"/>
      <c r="BZ63" s="2"/>
      <c r="CA63" s="2"/>
      <c r="CB63" s="3" t="s">
        <v>3</v>
      </c>
      <c r="CC63" s="5">
        <v>5.7</v>
      </c>
      <c r="CD63" s="2"/>
      <c r="CE63" s="3"/>
      <c r="CF63" s="5">
        <v>18.45</v>
      </c>
      <c r="CG63" s="3"/>
      <c r="CH63" s="3" t="s">
        <v>17</v>
      </c>
      <c r="CI63" s="3"/>
      <c r="CJ63" s="3" t="s">
        <v>1</v>
      </c>
      <c r="CK63" s="2"/>
      <c r="CL63" s="3" t="s">
        <v>22</v>
      </c>
      <c r="CM63" s="2"/>
      <c r="CN63" s="3"/>
      <c r="CO63" s="2"/>
      <c r="CP63" s="3">
        <v>5</v>
      </c>
      <c r="CQ63" s="3">
        <v>2</v>
      </c>
      <c r="CR63" s="5">
        <v>5.94</v>
      </c>
      <c r="CS63" s="6">
        <v>41.25</v>
      </c>
      <c r="CT63" s="5">
        <v>0.30499999999999999</v>
      </c>
      <c r="CU63" s="5">
        <v>5.65</v>
      </c>
      <c r="CV63" s="5">
        <v>1.4999999999999999E-2</v>
      </c>
      <c r="CW63" s="5">
        <v>52</v>
      </c>
      <c r="CX63" s="2"/>
      <c r="CY63" s="5">
        <v>0.37735849056603776</v>
      </c>
      <c r="CZ63" s="3" t="s">
        <v>22</v>
      </c>
      <c r="DA63" s="5">
        <v>1.1764705882352942E-4</v>
      </c>
      <c r="DB63" s="5">
        <v>770</v>
      </c>
      <c r="DC63" s="2"/>
      <c r="DD63" s="5">
        <v>400</v>
      </c>
      <c r="DE63" s="3" t="s">
        <v>22</v>
      </c>
      <c r="DF63" s="2"/>
      <c r="DG63" s="3" t="s">
        <v>3</v>
      </c>
      <c r="DH63" s="2"/>
      <c r="DI63" s="3" t="s">
        <v>23</v>
      </c>
      <c r="DJ63" s="3"/>
      <c r="DK63" s="2"/>
      <c r="DL63" s="3" t="s">
        <v>8</v>
      </c>
      <c r="DM63" s="3" t="s">
        <v>5</v>
      </c>
      <c r="DN63" s="3" t="s">
        <v>3</v>
      </c>
      <c r="DO63" s="2"/>
      <c r="DP63" s="3" t="s">
        <v>3</v>
      </c>
      <c r="DQ63" s="5">
        <v>3.81</v>
      </c>
      <c r="DR63" s="2" t="s">
        <v>9</v>
      </c>
      <c r="DS63" s="2" t="s">
        <v>18</v>
      </c>
      <c r="DT63" s="2"/>
      <c r="DU63" s="2" t="s">
        <v>24</v>
      </c>
      <c r="DV63" s="3" t="s">
        <v>3</v>
      </c>
      <c r="DW63" s="5">
        <v>52</v>
      </c>
      <c r="DX63" s="3"/>
      <c r="DY63" s="3" t="s">
        <v>8</v>
      </c>
      <c r="DZ63" s="2"/>
      <c r="EA63" s="2"/>
      <c r="EB63" s="5">
        <v>3.26</v>
      </c>
      <c r="EC63" s="3"/>
      <c r="ED63" s="2"/>
      <c r="EE63" s="2"/>
      <c r="EF63" s="3" t="s">
        <v>1</v>
      </c>
      <c r="EG63" s="3"/>
      <c r="EH63" s="2"/>
      <c r="EI63" s="2"/>
      <c r="EJ63" s="3" t="s">
        <v>26</v>
      </c>
      <c r="EK63" s="5">
        <v>8.6499999999999997E-3</v>
      </c>
      <c r="EL63" s="3" t="s">
        <v>1</v>
      </c>
      <c r="EM63" s="3" t="s">
        <v>3</v>
      </c>
      <c r="EN63" s="3" t="s">
        <v>27</v>
      </c>
      <c r="EO63" s="3"/>
      <c r="EP63" s="3" t="s">
        <v>8</v>
      </c>
      <c r="EQ63" s="3" t="s">
        <v>17</v>
      </c>
      <c r="ER63" s="2"/>
      <c r="ES63" s="2"/>
      <c r="ET63" s="7"/>
      <c r="EU63" s="3"/>
      <c r="EV63" s="3" t="s">
        <v>28</v>
      </c>
      <c r="EW63" s="7"/>
      <c r="EX63" s="9">
        <v>4.2</v>
      </c>
      <c r="EY63" s="3"/>
      <c r="EZ63" s="3"/>
      <c r="FA63" s="9">
        <v>0.8</v>
      </c>
      <c r="FB63" s="9">
        <v>1.43E-9</v>
      </c>
      <c r="FC63" s="2"/>
      <c r="FD63" s="7"/>
      <c r="FE63" s="2" t="s">
        <v>15</v>
      </c>
      <c r="FF63" s="3" t="s">
        <v>28</v>
      </c>
      <c r="FG63" s="3" t="s">
        <v>1</v>
      </c>
      <c r="FH63" s="9">
        <v>9.94</v>
      </c>
      <c r="FI63" s="3" t="s">
        <v>5</v>
      </c>
      <c r="FJ63" s="9">
        <v>4.7</v>
      </c>
      <c r="FK63" s="3" t="s">
        <v>1</v>
      </c>
      <c r="FL63" s="3" t="s">
        <v>1</v>
      </c>
      <c r="FM63" s="3" t="s">
        <v>23</v>
      </c>
      <c r="FN63" s="7"/>
      <c r="FO63" s="9">
        <v>1.4999999999999999E-8</v>
      </c>
      <c r="FP63" s="9">
        <v>3.7</v>
      </c>
      <c r="FQ63" s="3" t="s">
        <v>15</v>
      </c>
      <c r="FR63" s="6">
        <v>2.7499999999999998E-3</v>
      </c>
      <c r="FS63" s="9">
        <v>29</v>
      </c>
      <c r="FT63" s="3" t="s">
        <v>1</v>
      </c>
      <c r="FU63" s="3" t="s">
        <v>5</v>
      </c>
      <c r="FV63" s="3"/>
      <c r="FW63" s="6">
        <v>45</v>
      </c>
      <c r="FX63" s="10">
        <v>2.8249999999999998E-3</v>
      </c>
      <c r="FY63" s="2"/>
      <c r="FZ63" s="3" t="s">
        <v>22</v>
      </c>
      <c r="GA63" s="3" t="s">
        <v>17</v>
      </c>
      <c r="GB63" s="3" t="s">
        <v>17</v>
      </c>
      <c r="GC63" s="3"/>
      <c r="GD63" s="3" t="s">
        <v>17</v>
      </c>
      <c r="GE63" s="3"/>
      <c r="GF63" s="3" t="s">
        <v>30</v>
      </c>
      <c r="GG63" s="3"/>
      <c r="GH63" s="7"/>
      <c r="GI63" s="2"/>
      <c r="GJ63" s="5">
        <v>5.2999999999999998E-4</v>
      </c>
      <c r="GK63" s="3"/>
      <c r="GL63" s="2"/>
      <c r="GM63" s="2">
        <v>3.26</v>
      </c>
      <c r="GN63" s="3" t="s">
        <v>31</v>
      </c>
      <c r="GO63" s="3" t="s">
        <v>8</v>
      </c>
      <c r="GP63" s="3"/>
      <c r="GQ63" s="3"/>
      <c r="GR63" s="3" t="s">
        <v>32</v>
      </c>
      <c r="GS63" s="9">
        <v>0.77519379844961234</v>
      </c>
      <c r="GT63" s="9">
        <v>52</v>
      </c>
      <c r="GU63" s="7"/>
      <c r="GV63" s="3" t="s">
        <v>33</v>
      </c>
      <c r="GW63" s="7"/>
      <c r="GX63" s="2" t="s">
        <v>34</v>
      </c>
      <c r="GY63" s="2" t="s">
        <v>9</v>
      </c>
      <c r="GZ63" s="9">
        <v>6.48</v>
      </c>
      <c r="HA63" s="9">
        <v>4.29</v>
      </c>
      <c r="HB63" s="7"/>
      <c r="HC63" s="3">
        <v>10.5</v>
      </c>
      <c r="HD63" s="3" t="s">
        <v>3</v>
      </c>
      <c r="HE63" s="7"/>
      <c r="HF63" s="9">
        <v>21</v>
      </c>
      <c r="HG63" s="3"/>
      <c r="HH63" s="2"/>
      <c r="HI63" s="3" t="s">
        <v>15</v>
      </c>
      <c r="HJ63" s="3"/>
      <c r="HK63" s="3" t="s">
        <v>3</v>
      </c>
      <c r="HL63" s="3"/>
      <c r="HM63" s="7"/>
      <c r="HN63" s="9">
        <v>4</v>
      </c>
      <c r="HO63" s="3" t="s">
        <v>3</v>
      </c>
      <c r="HP63" s="3" t="s">
        <v>35</v>
      </c>
      <c r="HQ63" s="3" t="s">
        <v>23</v>
      </c>
      <c r="HR63" s="7"/>
      <c r="HS63" s="3" t="s">
        <v>3</v>
      </c>
      <c r="HT63" s="3" t="s">
        <v>5</v>
      </c>
      <c r="HU63" s="9">
        <v>0.38910505836575876</v>
      </c>
      <c r="HV63" s="3">
        <v>1</v>
      </c>
      <c r="HW63" s="9">
        <v>1.9400000000000001E-6</v>
      </c>
      <c r="HX63" s="3" t="s">
        <v>3</v>
      </c>
      <c r="HY63" s="3"/>
      <c r="HZ63" s="3" t="s">
        <v>30</v>
      </c>
      <c r="IA63" s="3">
        <v>3.35</v>
      </c>
      <c r="IB63" s="2"/>
      <c r="IC63" s="3" t="s">
        <v>18</v>
      </c>
      <c r="ID63" s="3"/>
      <c r="IE63" s="3" t="s">
        <v>55</v>
      </c>
      <c r="IF63" s="7"/>
      <c r="IG63" s="7"/>
      <c r="IH63" s="7"/>
    </row>
    <row r="64" spans="1:242" x14ac:dyDescent="0.25">
      <c r="A64" s="1" t="s">
        <v>100</v>
      </c>
      <c r="B64" s="6">
        <v>37</v>
      </c>
      <c r="C64" s="3"/>
      <c r="D64" s="2"/>
      <c r="E64" s="3" t="s">
        <v>1</v>
      </c>
      <c r="F64" s="3" t="s">
        <v>2</v>
      </c>
      <c r="G64" s="3"/>
      <c r="H64" s="3"/>
      <c r="I64" s="3"/>
      <c r="J64" s="5">
        <v>1.5500000000000001E-12</v>
      </c>
      <c r="K64" s="3" t="s">
        <v>3</v>
      </c>
      <c r="L64" s="3" t="s">
        <v>4</v>
      </c>
      <c r="M64" s="5">
        <v>0.970873786407767</v>
      </c>
      <c r="N64" s="5">
        <v>31.4</v>
      </c>
      <c r="O64" s="3" t="s">
        <v>3</v>
      </c>
      <c r="P64" s="3"/>
      <c r="Q64" s="3" t="s">
        <v>5</v>
      </c>
      <c r="R64" s="2" t="s">
        <v>58</v>
      </c>
      <c r="S64" s="2"/>
      <c r="T64" s="3" t="s">
        <v>3</v>
      </c>
      <c r="U64" s="5">
        <v>52.75</v>
      </c>
      <c r="V64" s="3"/>
      <c r="W64" s="2"/>
      <c r="X64" s="3"/>
      <c r="Y64" s="3" t="s">
        <v>7</v>
      </c>
      <c r="Z64" s="5">
        <v>1.6E-7</v>
      </c>
      <c r="AA64" s="3" t="s">
        <v>8</v>
      </c>
      <c r="AB64" s="2" t="s">
        <v>9</v>
      </c>
      <c r="AC64" s="5">
        <v>1.0636363636363636E-14</v>
      </c>
      <c r="AD64" s="3" t="s">
        <v>10</v>
      </c>
      <c r="AE64" s="2" t="s">
        <v>11</v>
      </c>
      <c r="AF64" s="2">
        <v>3.3</v>
      </c>
      <c r="AG64" s="6">
        <v>1.0250000000000001E-3</v>
      </c>
      <c r="AH64" s="2"/>
      <c r="AI64" s="2"/>
      <c r="AJ64" s="2"/>
      <c r="AK64" s="2"/>
      <c r="AL64" s="5">
        <v>1.04</v>
      </c>
      <c r="AM64" s="3"/>
      <c r="AN64" s="3" t="s">
        <v>12</v>
      </c>
      <c r="AO64" s="2"/>
      <c r="AP64" s="2"/>
      <c r="AQ64" s="5">
        <v>7.0099999999999996E-5</v>
      </c>
      <c r="AR64" s="5">
        <v>2.6</v>
      </c>
      <c r="AS64" s="3" t="s">
        <v>13</v>
      </c>
      <c r="AT64" s="3" t="s">
        <v>14</v>
      </c>
      <c r="AU64" s="2"/>
      <c r="AV64" s="2"/>
      <c r="AW64" s="2"/>
      <c r="AX64" s="2"/>
      <c r="AY64" s="2" t="s">
        <v>15</v>
      </c>
      <c r="AZ64" s="5">
        <v>8.1199999999999992</v>
      </c>
      <c r="BA64" s="2"/>
      <c r="BB64" s="3" t="s">
        <v>8</v>
      </c>
      <c r="BC64" s="3">
        <v>1</v>
      </c>
      <c r="BD64" s="2"/>
      <c r="BE64" s="3" t="s">
        <v>16</v>
      </c>
      <c r="BF64" s="6">
        <v>85</v>
      </c>
      <c r="BG64" s="5">
        <v>9.8800000000000008</v>
      </c>
      <c r="BH64" s="3"/>
      <c r="BI64" s="3" t="s">
        <v>17</v>
      </c>
      <c r="BJ64" s="3">
        <v>1</v>
      </c>
      <c r="BK64" s="5">
        <v>18.100000000000001</v>
      </c>
      <c r="BL64" s="5">
        <v>0.3968253968253968</v>
      </c>
      <c r="BM64" s="3">
        <v>2.5</v>
      </c>
      <c r="BN64" s="3" t="s">
        <v>19</v>
      </c>
      <c r="BO64" s="3" t="s">
        <v>20</v>
      </c>
      <c r="BP64" s="3" t="s">
        <v>3</v>
      </c>
      <c r="BQ64" s="2"/>
      <c r="BR64" s="2" t="s">
        <v>21</v>
      </c>
      <c r="BS64" s="3"/>
      <c r="BT64" s="3"/>
      <c r="BU64" s="3"/>
      <c r="BV64" s="5">
        <v>5.05</v>
      </c>
      <c r="BW64" s="5">
        <v>3.9</v>
      </c>
      <c r="BX64" s="3"/>
      <c r="BY64" s="3"/>
      <c r="BZ64" s="2"/>
      <c r="CA64" s="2"/>
      <c r="CB64" s="3" t="s">
        <v>3</v>
      </c>
      <c r="CC64" s="5">
        <v>5.52</v>
      </c>
      <c r="CD64" s="2"/>
      <c r="CE64" s="3"/>
      <c r="CF64" s="5">
        <v>18.350000000000001</v>
      </c>
      <c r="CG64" s="3"/>
      <c r="CH64" s="3" t="s">
        <v>17</v>
      </c>
      <c r="CI64" s="3"/>
      <c r="CJ64" s="3" t="s">
        <v>1</v>
      </c>
      <c r="CK64" s="2"/>
      <c r="CL64" s="3" t="s">
        <v>22</v>
      </c>
      <c r="CM64" s="2"/>
      <c r="CN64" s="3"/>
      <c r="CO64" s="2"/>
      <c r="CP64" s="3">
        <v>5</v>
      </c>
      <c r="CQ64" s="3">
        <v>2</v>
      </c>
      <c r="CR64" s="5">
        <v>6.1</v>
      </c>
      <c r="CS64" s="6">
        <v>40.5</v>
      </c>
      <c r="CT64" s="5">
        <v>0.30249999999999999</v>
      </c>
      <c r="CU64" s="5">
        <v>5.55</v>
      </c>
      <c r="CV64" s="5">
        <v>1.4500000000000001E-2</v>
      </c>
      <c r="CW64" s="5">
        <v>54</v>
      </c>
      <c r="CX64" s="2"/>
      <c r="CY64" s="5">
        <v>0.37593984962406013</v>
      </c>
      <c r="CZ64" s="3" t="s">
        <v>22</v>
      </c>
      <c r="DA64" s="5">
        <v>1.3333333333333331E-4</v>
      </c>
      <c r="DB64" s="5">
        <v>690</v>
      </c>
      <c r="DC64" s="2"/>
      <c r="DD64" s="5">
        <v>385</v>
      </c>
      <c r="DE64" s="3" t="s">
        <v>22</v>
      </c>
      <c r="DF64" s="2"/>
      <c r="DG64" s="3" t="s">
        <v>3</v>
      </c>
      <c r="DH64" s="2"/>
      <c r="DI64" s="3" t="s">
        <v>23</v>
      </c>
      <c r="DJ64" s="3"/>
      <c r="DK64" s="2"/>
      <c r="DL64" s="3" t="s">
        <v>8</v>
      </c>
      <c r="DM64" s="3" t="s">
        <v>5</v>
      </c>
      <c r="DN64" s="3" t="s">
        <v>3</v>
      </c>
      <c r="DO64" s="2"/>
      <c r="DP64" s="3" t="s">
        <v>3</v>
      </c>
      <c r="DQ64" s="5">
        <v>3.83</v>
      </c>
      <c r="DR64" s="2" t="s">
        <v>9</v>
      </c>
      <c r="DS64" s="2" t="s">
        <v>18</v>
      </c>
      <c r="DT64" s="2"/>
      <c r="DU64" s="2" t="s">
        <v>24</v>
      </c>
      <c r="DV64" s="3" t="s">
        <v>3</v>
      </c>
      <c r="DW64" s="5">
        <v>52.75</v>
      </c>
      <c r="DX64" s="3"/>
      <c r="DY64" s="3" t="s">
        <v>8</v>
      </c>
      <c r="DZ64" s="2"/>
      <c r="EA64" s="2"/>
      <c r="EB64" s="5">
        <v>3.3</v>
      </c>
      <c r="EC64" s="3"/>
      <c r="ED64" s="2"/>
      <c r="EE64" s="2"/>
      <c r="EF64" s="3" t="s">
        <v>1</v>
      </c>
      <c r="EG64" s="3"/>
      <c r="EH64" s="2"/>
      <c r="EI64" s="2"/>
      <c r="EJ64" s="3" t="s">
        <v>26</v>
      </c>
      <c r="EK64" s="5">
        <v>8.6499999999999997E-3</v>
      </c>
      <c r="EL64" s="3" t="s">
        <v>1</v>
      </c>
      <c r="EM64" s="3" t="s">
        <v>3</v>
      </c>
      <c r="EN64" s="3" t="s">
        <v>27</v>
      </c>
      <c r="EO64" s="3"/>
      <c r="EP64" s="3" t="s">
        <v>8</v>
      </c>
      <c r="EQ64" s="3" t="s">
        <v>17</v>
      </c>
      <c r="ER64" s="2"/>
      <c r="ES64" s="2"/>
      <c r="ET64" s="7"/>
      <c r="EU64" s="3"/>
      <c r="EV64" s="3" t="s">
        <v>28</v>
      </c>
      <c r="EW64" s="7"/>
      <c r="EX64" s="9">
        <v>4.25</v>
      </c>
      <c r="EY64" s="3"/>
      <c r="EZ64" s="3"/>
      <c r="FA64" s="9">
        <v>0.78431372549019618</v>
      </c>
      <c r="FB64" s="9">
        <v>1.3999999999999999E-9</v>
      </c>
      <c r="FC64" s="2"/>
      <c r="FD64" s="7"/>
      <c r="FE64" s="2" t="s">
        <v>15</v>
      </c>
      <c r="FF64" s="3" t="s">
        <v>28</v>
      </c>
      <c r="FG64" s="3" t="s">
        <v>1</v>
      </c>
      <c r="FH64" s="9">
        <v>10</v>
      </c>
      <c r="FI64" s="3" t="s">
        <v>5</v>
      </c>
      <c r="FJ64" s="9">
        <v>4.68</v>
      </c>
      <c r="FK64" s="3" t="s">
        <v>1</v>
      </c>
      <c r="FL64" s="3" t="s">
        <v>1</v>
      </c>
      <c r="FM64" s="3" t="s">
        <v>23</v>
      </c>
      <c r="FN64" s="7"/>
      <c r="FO64" s="9">
        <v>1.5049999999999999E-8</v>
      </c>
      <c r="FP64" s="9">
        <v>4</v>
      </c>
      <c r="FQ64" s="3" t="s">
        <v>15</v>
      </c>
      <c r="FR64" s="6">
        <v>2.7000000000000001E-3</v>
      </c>
      <c r="FS64" s="9">
        <v>29.1</v>
      </c>
      <c r="FT64" s="3" t="s">
        <v>1</v>
      </c>
      <c r="FU64" s="3" t="s">
        <v>5</v>
      </c>
      <c r="FV64" s="3"/>
      <c r="FW64" s="6">
        <v>43</v>
      </c>
      <c r="FX64" s="10">
        <v>2.65E-3</v>
      </c>
      <c r="FY64" s="2"/>
      <c r="FZ64" s="3" t="s">
        <v>22</v>
      </c>
      <c r="GA64" s="3" t="s">
        <v>17</v>
      </c>
      <c r="GB64" s="3" t="s">
        <v>17</v>
      </c>
      <c r="GC64" s="3"/>
      <c r="GD64" s="3" t="s">
        <v>17</v>
      </c>
      <c r="GE64" s="3"/>
      <c r="GF64" s="3" t="s">
        <v>30</v>
      </c>
      <c r="GG64" s="3"/>
      <c r="GH64" s="7"/>
      <c r="GI64" s="2"/>
      <c r="GJ64" s="5">
        <v>5.4000000000000001E-4</v>
      </c>
      <c r="GK64" s="3"/>
      <c r="GL64" s="2"/>
      <c r="GM64" s="2">
        <v>3.3</v>
      </c>
      <c r="GN64" s="3" t="s">
        <v>31</v>
      </c>
      <c r="GO64" s="3" t="s">
        <v>8</v>
      </c>
      <c r="GP64" s="3"/>
      <c r="GQ64" s="3"/>
      <c r="GR64" s="3" t="s">
        <v>32</v>
      </c>
      <c r="GS64" s="9">
        <v>0.77519379844961234</v>
      </c>
      <c r="GT64" s="9">
        <v>53.9</v>
      </c>
      <c r="GU64" s="7"/>
      <c r="GV64" s="3" t="s">
        <v>33</v>
      </c>
      <c r="GW64" s="7"/>
      <c r="GX64" s="2" t="s">
        <v>34</v>
      </c>
      <c r="GY64" s="2" t="s">
        <v>9</v>
      </c>
      <c r="GZ64" s="9">
        <v>6.4</v>
      </c>
      <c r="HA64" s="9">
        <v>4.3</v>
      </c>
      <c r="HB64" s="7"/>
      <c r="HC64" s="3">
        <v>10.75</v>
      </c>
      <c r="HD64" s="3" t="s">
        <v>3</v>
      </c>
      <c r="HE64" s="7"/>
      <c r="HF64" s="9">
        <v>20.75</v>
      </c>
      <c r="HG64" s="3"/>
      <c r="HH64" s="2"/>
      <c r="HI64" s="3" t="s">
        <v>15</v>
      </c>
      <c r="HJ64" s="3"/>
      <c r="HK64" s="3" t="s">
        <v>3</v>
      </c>
      <c r="HL64" s="3"/>
      <c r="HM64" s="7"/>
      <c r="HN64" s="9">
        <v>3.85</v>
      </c>
      <c r="HO64" s="3" t="s">
        <v>3</v>
      </c>
      <c r="HP64" s="3" t="s">
        <v>35</v>
      </c>
      <c r="HQ64" s="3" t="s">
        <v>23</v>
      </c>
      <c r="HR64" s="7"/>
      <c r="HS64" s="3" t="s">
        <v>3</v>
      </c>
      <c r="HT64" s="3" t="s">
        <v>5</v>
      </c>
      <c r="HU64" s="9">
        <v>0.38759689922480617</v>
      </c>
      <c r="HV64" s="3">
        <v>1</v>
      </c>
      <c r="HW64" s="9">
        <v>1.8700000000000001E-6</v>
      </c>
      <c r="HX64" s="3" t="s">
        <v>3</v>
      </c>
      <c r="HY64" s="3"/>
      <c r="HZ64" s="3" t="s">
        <v>30</v>
      </c>
      <c r="IA64" s="3">
        <v>3.35</v>
      </c>
      <c r="IB64" s="2"/>
      <c r="IC64" s="3" t="s">
        <v>18</v>
      </c>
      <c r="ID64" s="3"/>
      <c r="IE64" s="3" t="s">
        <v>55</v>
      </c>
      <c r="IF64" s="7"/>
      <c r="IG64" s="7"/>
      <c r="IH64" s="7"/>
    </row>
    <row r="65" spans="1:242" x14ac:dyDescent="0.25">
      <c r="A65" s="1" t="s">
        <v>101</v>
      </c>
      <c r="B65" s="6">
        <v>35.5</v>
      </c>
      <c r="C65" s="3"/>
      <c r="D65" s="2"/>
      <c r="E65" s="3" t="s">
        <v>1</v>
      </c>
      <c r="F65" s="3" t="s">
        <v>2</v>
      </c>
      <c r="G65" s="3"/>
      <c r="H65" s="3"/>
      <c r="I65" s="3"/>
      <c r="J65" s="5">
        <v>1.8199999999999999E-12</v>
      </c>
      <c r="K65" s="3" t="s">
        <v>3</v>
      </c>
      <c r="L65" s="3" t="s">
        <v>4</v>
      </c>
      <c r="M65" s="5">
        <v>0.96153846153846145</v>
      </c>
      <c r="N65" s="5">
        <v>30</v>
      </c>
      <c r="O65" s="3" t="s">
        <v>3</v>
      </c>
      <c r="P65" s="3"/>
      <c r="Q65" s="3" t="s">
        <v>5</v>
      </c>
      <c r="R65" s="2" t="s">
        <v>58</v>
      </c>
      <c r="S65" s="2"/>
      <c r="T65" s="3" t="s">
        <v>3</v>
      </c>
      <c r="U65" s="5">
        <v>53.25</v>
      </c>
      <c r="V65" s="3"/>
      <c r="W65" s="2"/>
      <c r="X65" s="3"/>
      <c r="Y65" s="3" t="s">
        <v>7</v>
      </c>
      <c r="Z65" s="5">
        <v>1.6999999999999999E-7</v>
      </c>
      <c r="AA65" s="3" t="s">
        <v>8</v>
      </c>
      <c r="AB65" s="2" t="s">
        <v>9</v>
      </c>
      <c r="AC65" s="5">
        <v>1.1999999999999999E-14</v>
      </c>
      <c r="AD65" s="3" t="s">
        <v>10</v>
      </c>
      <c r="AE65" s="2" t="s">
        <v>11</v>
      </c>
      <c r="AF65" s="2">
        <v>3.35</v>
      </c>
      <c r="AG65" s="6">
        <v>1E-3</v>
      </c>
      <c r="AH65" s="2"/>
      <c r="AI65" s="2"/>
      <c r="AJ65" s="2"/>
      <c r="AK65" s="2"/>
      <c r="AL65" s="5">
        <v>1.05</v>
      </c>
      <c r="AM65" s="3"/>
      <c r="AN65" s="3" t="s">
        <v>12</v>
      </c>
      <c r="AO65" s="2"/>
      <c r="AP65" s="2"/>
      <c r="AQ65" s="5">
        <v>7.7999999999999999E-5</v>
      </c>
      <c r="AR65" s="5">
        <v>2.5249999999999999</v>
      </c>
      <c r="AS65" s="3" t="s">
        <v>13</v>
      </c>
      <c r="AT65" s="3" t="s">
        <v>14</v>
      </c>
      <c r="AU65" s="2"/>
      <c r="AV65" s="2"/>
      <c r="AW65" s="2"/>
      <c r="AX65" s="2"/>
      <c r="AY65" s="2" t="s">
        <v>15</v>
      </c>
      <c r="AZ65" s="5">
        <v>7.76</v>
      </c>
      <c r="BA65" s="2"/>
      <c r="BB65" s="3" t="s">
        <v>8</v>
      </c>
      <c r="BC65" s="3">
        <v>1</v>
      </c>
      <c r="BD65" s="2"/>
      <c r="BE65" s="3" t="s">
        <v>16</v>
      </c>
      <c r="BF65" s="6">
        <v>94</v>
      </c>
      <c r="BG65" s="5">
        <v>9.4499999999999993</v>
      </c>
      <c r="BH65" s="3"/>
      <c r="BI65" s="3" t="s">
        <v>17</v>
      </c>
      <c r="BJ65" s="3">
        <v>1</v>
      </c>
      <c r="BK65" s="5">
        <v>17.850000000000001</v>
      </c>
      <c r="BL65" s="5">
        <v>0.4</v>
      </c>
      <c r="BM65" s="3">
        <v>2.5</v>
      </c>
      <c r="BN65" s="3" t="s">
        <v>19</v>
      </c>
      <c r="BO65" s="3" t="s">
        <v>20</v>
      </c>
      <c r="BP65" s="3" t="s">
        <v>3</v>
      </c>
      <c r="BQ65" s="2"/>
      <c r="BR65" s="2" t="s">
        <v>21</v>
      </c>
      <c r="BS65" s="3"/>
      <c r="BT65" s="3"/>
      <c r="BU65" s="3"/>
      <c r="BV65" s="5">
        <v>5.25</v>
      </c>
      <c r="BW65" s="5">
        <v>3.87</v>
      </c>
      <c r="BX65" s="3"/>
      <c r="BY65" s="3"/>
      <c r="BZ65" s="2"/>
      <c r="CA65" s="2"/>
      <c r="CB65" s="3" t="s">
        <v>3</v>
      </c>
      <c r="CC65" s="5">
        <v>5.29</v>
      </c>
      <c r="CD65" s="2"/>
      <c r="CE65" s="3"/>
      <c r="CF65" s="5">
        <v>17.5</v>
      </c>
      <c r="CG65" s="3"/>
      <c r="CH65" s="3" t="s">
        <v>17</v>
      </c>
      <c r="CI65" s="3"/>
      <c r="CJ65" s="3" t="s">
        <v>1</v>
      </c>
      <c r="CK65" s="2"/>
      <c r="CL65" s="3" t="s">
        <v>22</v>
      </c>
      <c r="CM65" s="2"/>
      <c r="CN65" s="3"/>
      <c r="CO65" s="2"/>
      <c r="CP65" s="3">
        <v>5</v>
      </c>
      <c r="CQ65" s="3">
        <v>2</v>
      </c>
      <c r="CR65" s="5">
        <v>6.06</v>
      </c>
      <c r="CS65" s="6">
        <v>40</v>
      </c>
      <c r="CT65" s="5">
        <v>0.3075</v>
      </c>
      <c r="CU65" s="5">
        <v>5.6</v>
      </c>
      <c r="CV65" s="5">
        <v>1.4500000000000001E-2</v>
      </c>
      <c r="CW65" s="5">
        <v>53.25</v>
      </c>
      <c r="CX65" s="2"/>
      <c r="CY65" s="5">
        <v>0.37735849056603776</v>
      </c>
      <c r="CZ65" s="3" t="s">
        <v>22</v>
      </c>
      <c r="DA65" s="5">
        <v>1.5384615384615382E-4</v>
      </c>
      <c r="DB65" s="5">
        <v>686</v>
      </c>
      <c r="DC65" s="2"/>
      <c r="DD65" s="5">
        <v>395</v>
      </c>
      <c r="DE65" s="3" t="s">
        <v>22</v>
      </c>
      <c r="DF65" s="2"/>
      <c r="DG65" s="3" t="s">
        <v>3</v>
      </c>
      <c r="DH65" s="2"/>
      <c r="DI65" s="3" t="s">
        <v>23</v>
      </c>
      <c r="DJ65" s="3"/>
      <c r="DK65" s="2"/>
      <c r="DL65" s="3" t="s">
        <v>8</v>
      </c>
      <c r="DM65" s="3" t="s">
        <v>5</v>
      </c>
      <c r="DN65" s="3" t="s">
        <v>3</v>
      </c>
      <c r="DO65" s="2"/>
      <c r="DP65" s="3" t="s">
        <v>3</v>
      </c>
      <c r="DQ65" s="5">
        <v>3.76</v>
      </c>
      <c r="DR65" s="2" t="s">
        <v>9</v>
      </c>
      <c r="DS65" s="2" t="s">
        <v>18</v>
      </c>
      <c r="DT65" s="2"/>
      <c r="DU65" s="2" t="s">
        <v>24</v>
      </c>
      <c r="DV65" s="3" t="s">
        <v>3</v>
      </c>
      <c r="DW65" s="5">
        <v>53.25</v>
      </c>
      <c r="DX65" s="3"/>
      <c r="DY65" s="3" t="s">
        <v>8</v>
      </c>
      <c r="DZ65" s="2"/>
      <c r="EA65" s="2"/>
      <c r="EB65" s="5">
        <v>3.35</v>
      </c>
      <c r="EC65" s="3"/>
      <c r="ED65" s="2"/>
      <c r="EE65" s="2"/>
      <c r="EF65" s="3" t="s">
        <v>1</v>
      </c>
      <c r="EG65" s="3"/>
      <c r="EH65" s="2"/>
      <c r="EI65" s="2"/>
      <c r="EJ65" s="3" t="s">
        <v>26</v>
      </c>
      <c r="EK65" s="5">
        <v>8.6499999999999997E-3</v>
      </c>
      <c r="EL65" s="3" t="s">
        <v>1</v>
      </c>
      <c r="EM65" s="3" t="s">
        <v>3</v>
      </c>
      <c r="EN65" s="3" t="s">
        <v>27</v>
      </c>
      <c r="EO65" s="3"/>
      <c r="EP65" s="3" t="s">
        <v>8</v>
      </c>
      <c r="EQ65" s="3" t="s">
        <v>17</v>
      </c>
      <c r="ER65" s="2"/>
      <c r="ES65" s="2"/>
      <c r="ET65" s="7"/>
      <c r="EU65" s="3"/>
      <c r="EV65" s="3" t="s">
        <v>28</v>
      </c>
      <c r="EW65" s="7"/>
      <c r="EX65" s="9">
        <v>4.29</v>
      </c>
      <c r="EY65" s="3"/>
      <c r="EZ65" s="3"/>
      <c r="FA65" s="9">
        <v>0.78431372549019618</v>
      </c>
      <c r="FB65" s="9">
        <v>1.4099999999999999E-9</v>
      </c>
      <c r="FC65" s="2"/>
      <c r="FD65" s="7"/>
      <c r="FE65" s="2" t="s">
        <v>15</v>
      </c>
      <c r="FF65" s="3" t="s">
        <v>28</v>
      </c>
      <c r="FG65" s="3" t="s">
        <v>1</v>
      </c>
      <c r="FH65" s="9">
        <v>9.64</v>
      </c>
      <c r="FI65" s="3" t="s">
        <v>5</v>
      </c>
      <c r="FJ65" s="9">
        <v>4.75</v>
      </c>
      <c r="FK65" s="3" t="s">
        <v>1</v>
      </c>
      <c r="FL65" s="3" t="s">
        <v>1</v>
      </c>
      <c r="FM65" s="3" t="s">
        <v>23</v>
      </c>
      <c r="FN65" s="9">
        <v>20</v>
      </c>
      <c r="FO65" s="9">
        <v>1.4949999999999998E-8</v>
      </c>
      <c r="FP65" s="9">
        <v>3.55</v>
      </c>
      <c r="FQ65" s="3" t="s">
        <v>15</v>
      </c>
      <c r="FR65" s="6">
        <v>2.65E-3</v>
      </c>
      <c r="FS65" s="9">
        <v>28.75</v>
      </c>
      <c r="FT65" s="3" t="s">
        <v>1</v>
      </c>
      <c r="FU65" s="3" t="s">
        <v>5</v>
      </c>
      <c r="FV65" s="3"/>
      <c r="FW65" s="6">
        <v>41.5</v>
      </c>
      <c r="FX65" s="10">
        <v>2.575E-3</v>
      </c>
      <c r="FY65" s="2"/>
      <c r="FZ65" s="3" t="s">
        <v>22</v>
      </c>
      <c r="GA65" s="3" t="s">
        <v>17</v>
      </c>
      <c r="GB65" s="3" t="s">
        <v>17</v>
      </c>
      <c r="GC65" s="3"/>
      <c r="GD65" s="3" t="s">
        <v>17</v>
      </c>
      <c r="GE65" s="3"/>
      <c r="GF65" s="3" t="s">
        <v>30</v>
      </c>
      <c r="GG65" s="3"/>
      <c r="GH65" s="7"/>
      <c r="GI65" s="2"/>
      <c r="GJ65" s="5">
        <v>5.5999999999999995E-4</v>
      </c>
      <c r="GK65" s="3"/>
      <c r="GL65" s="2"/>
      <c r="GM65" s="2">
        <v>3.35</v>
      </c>
      <c r="GN65" s="3" t="s">
        <v>31</v>
      </c>
      <c r="GO65" s="3" t="s">
        <v>8</v>
      </c>
      <c r="GP65" s="3"/>
      <c r="GQ65" s="3"/>
      <c r="GR65" s="3" t="s">
        <v>32</v>
      </c>
      <c r="GS65" s="9">
        <v>0.78431372549019618</v>
      </c>
      <c r="GT65" s="9">
        <v>54.3</v>
      </c>
      <c r="GU65" s="7"/>
      <c r="GV65" s="3" t="s">
        <v>33</v>
      </c>
      <c r="GW65" s="7"/>
      <c r="GX65" s="2" t="s">
        <v>34</v>
      </c>
      <c r="GY65" s="2" t="s">
        <v>9</v>
      </c>
      <c r="GZ65" s="9">
        <v>6.25</v>
      </c>
      <c r="HA65" s="9">
        <v>4.32</v>
      </c>
      <c r="HB65" s="7"/>
      <c r="HC65" s="3">
        <v>11.5</v>
      </c>
      <c r="HD65" s="3" t="s">
        <v>3</v>
      </c>
      <c r="HE65" s="7"/>
      <c r="HF65" s="9">
        <v>20.5</v>
      </c>
      <c r="HG65" s="3"/>
      <c r="HH65" s="2"/>
      <c r="HI65" s="3" t="s">
        <v>15</v>
      </c>
      <c r="HJ65" s="3"/>
      <c r="HK65" s="3" t="s">
        <v>3</v>
      </c>
      <c r="HL65" s="3"/>
      <c r="HM65" s="7"/>
      <c r="HN65" s="9">
        <v>3.8</v>
      </c>
      <c r="HO65" s="3" t="s">
        <v>3</v>
      </c>
      <c r="HP65" s="3" t="s">
        <v>35</v>
      </c>
      <c r="HQ65" s="3" t="s">
        <v>23</v>
      </c>
      <c r="HR65" s="7"/>
      <c r="HS65" s="3" t="s">
        <v>3</v>
      </c>
      <c r="HT65" s="3" t="s">
        <v>5</v>
      </c>
      <c r="HU65" s="9">
        <v>0.390625</v>
      </c>
      <c r="HV65" s="3">
        <v>1</v>
      </c>
      <c r="HW65" s="9">
        <v>2.0499999999999999E-6</v>
      </c>
      <c r="HX65" s="3" t="s">
        <v>3</v>
      </c>
      <c r="HY65" s="3"/>
      <c r="HZ65" s="3" t="s">
        <v>30</v>
      </c>
      <c r="IA65" s="3">
        <v>3.35</v>
      </c>
      <c r="IB65" s="2"/>
      <c r="IC65" s="3" t="s">
        <v>18</v>
      </c>
      <c r="ID65" s="3"/>
      <c r="IE65" s="3" t="s">
        <v>55</v>
      </c>
      <c r="IF65" s="7"/>
      <c r="IG65" s="7"/>
      <c r="IH65" s="7"/>
    </row>
    <row r="66" spans="1:242" x14ac:dyDescent="0.25">
      <c r="A66" s="1" t="s">
        <v>102</v>
      </c>
      <c r="B66" s="6">
        <v>31</v>
      </c>
      <c r="C66" s="3"/>
      <c r="D66" s="2"/>
      <c r="E66" s="3" t="s">
        <v>1</v>
      </c>
      <c r="F66" s="3" t="s">
        <v>2</v>
      </c>
      <c r="G66" s="3"/>
      <c r="H66" s="3"/>
      <c r="I66" s="3"/>
      <c r="J66" s="5">
        <v>1.95E-12</v>
      </c>
      <c r="K66" s="3" t="s">
        <v>3</v>
      </c>
      <c r="L66" s="3" t="s">
        <v>4</v>
      </c>
      <c r="M66" s="5">
        <v>0.99009900990099009</v>
      </c>
      <c r="N66" s="5">
        <v>32.75</v>
      </c>
      <c r="O66" s="3" t="s">
        <v>3</v>
      </c>
      <c r="P66" s="3"/>
      <c r="Q66" s="3" t="s">
        <v>5</v>
      </c>
      <c r="R66" s="2" t="s">
        <v>58</v>
      </c>
      <c r="S66" s="2"/>
      <c r="T66" s="3" t="s">
        <v>3</v>
      </c>
      <c r="U66" s="5">
        <v>52.3</v>
      </c>
      <c r="V66" s="3"/>
      <c r="W66" s="2"/>
      <c r="X66" s="3"/>
      <c r="Y66" s="3" t="s">
        <v>7</v>
      </c>
      <c r="Z66" s="5">
        <v>1.7499999999999999E-7</v>
      </c>
      <c r="AA66" s="3" t="s">
        <v>8</v>
      </c>
      <c r="AB66" s="2" t="s">
        <v>9</v>
      </c>
      <c r="AC66" s="5">
        <v>1.1818181818181819E-14</v>
      </c>
      <c r="AD66" s="3" t="s">
        <v>10</v>
      </c>
      <c r="AE66" s="2" t="s">
        <v>11</v>
      </c>
      <c r="AF66" s="2">
        <v>3.38</v>
      </c>
      <c r="AG66" s="6">
        <v>1.15E-3</v>
      </c>
      <c r="AH66" s="2"/>
      <c r="AI66" s="2"/>
      <c r="AJ66" s="2"/>
      <c r="AK66" s="2"/>
      <c r="AL66" s="5">
        <v>1.07</v>
      </c>
      <c r="AM66" s="3"/>
      <c r="AN66" s="3" t="s">
        <v>12</v>
      </c>
      <c r="AO66" s="2"/>
      <c r="AP66" s="2"/>
      <c r="AQ66" s="5">
        <v>8.2999999999999998E-5</v>
      </c>
      <c r="AR66" s="5">
        <v>2.6749999999999998</v>
      </c>
      <c r="AS66" s="3" t="s">
        <v>13</v>
      </c>
      <c r="AT66" s="3" t="s">
        <v>14</v>
      </c>
      <c r="AU66" s="2"/>
      <c r="AV66" s="2"/>
      <c r="AW66" s="2"/>
      <c r="AX66" s="2"/>
      <c r="AY66" s="2" t="s">
        <v>15</v>
      </c>
      <c r="AZ66" s="5">
        <v>7.55</v>
      </c>
      <c r="BA66" s="2"/>
      <c r="BB66" s="3" t="s">
        <v>8</v>
      </c>
      <c r="BC66" s="3">
        <v>1</v>
      </c>
      <c r="BD66" s="2"/>
      <c r="BE66" s="3" t="s">
        <v>16</v>
      </c>
      <c r="BF66" s="6">
        <v>97</v>
      </c>
      <c r="BG66" s="5">
        <v>9.1999999999999993</v>
      </c>
      <c r="BH66" s="3"/>
      <c r="BI66" s="3" t="s">
        <v>17</v>
      </c>
      <c r="BJ66" s="3">
        <v>1</v>
      </c>
      <c r="BK66" s="5">
        <v>17.8</v>
      </c>
      <c r="BL66" s="5">
        <v>0.4081632653061224</v>
      </c>
      <c r="BM66" s="3">
        <v>2.5</v>
      </c>
      <c r="BN66" s="3" t="s">
        <v>19</v>
      </c>
      <c r="BO66" s="3" t="s">
        <v>20</v>
      </c>
      <c r="BP66" s="3" t="s">
        <v>3</v>
      </c>
      <c r="BQ66" s="2"/>
      <c r="BR66" s="2" t="s">
        <v>21</v>
      </c>
      <c r="BS66" s="3"/>
      <c r="BT66" s="3"/>
      <c r="BU66" s="3"/>
      <c r="BV66" s="5">
        <v>5.0999999999999996</v>
      </c>
      <c r="BW66" s="5">
        <v>3.9</v>
      </c>
      <c r="BX66" s="3"/>
      <c r="BY66" s="3"/>
      <c r="BZ66" s="2"/>
      <c r="CA66" s="2"/>
      <c r="CB66" s="3" t="s">
        <v>3</v>
      </c>
      <c r="CC66" s="5">
        <v>5.21</v>
      </c>
      <c r="CD66" s="2"/>
      <c r="CE66" s="3"/>
      <c r="CF66" s="5">
        <v>17.100000000000001</v>
      </c>
      <c r="CG66" s="3"/>
      <c r="CH66" s="3" t="s">
        <v>17</v>
      </c>
      <c r="CI66" s="3"/>
      <c r="CJ66" s="3" t="s">
        <v>1</v>
      </c>
      <c r="CK66" s="2"/>
      <c r="CL66" s="3" t="s">
        <v>22</v>
      </c>
      <c r="CM66" s="2"/>
      <c r="CN66" s="3"/>
      <c r="CO66" s="2"/>
      <c r="CP66" s="3">
        <v>5</v>
      </c>
      <c r="CQ66" s="3">
        <v>2</v>
      </c>
      <c r="CR66" s="5">
        <v>6.15</v>
      </c>
      <c r="CS66" s="6">
        <v>43.75</v>
      </c>
      <c r="CT66" s="5">
        <v>0.311</v>
      </c>
      <c r="CU66" s="5">
        <v>5.4</v>
      </c>
      <c r="CV66" s="5">
        <v>1.4999999999999999E-2</v>
      </c>
      <c r="CW66" s="5">
        <v>54.75</v>
      </c>
      <c r="CX66" s="2"/>
      <c r="CY66" s="5">
        <v>0.38461538461538458</v>
      </c>
      <c r="CZ66" s="3" t="s">
        <v>22</v>
      </c>
      <c r="DA66" s="5">
        <v>1.3888888888888889E-4</v>
      </c>
      <c r="DB66" s="5">
        <v>670</v>
      </c>
      <c r="DC66" s="2"/>
      <c r="DD66" s="5">
        <v>415</v>
      </c>
      <c r="DE66" s="3" t="s">
        <v>22</v>
      </c>
      <c r="DF66" s="2"/>
      <c r="DG66" s="3" t="s">
        <v>3</v>
      </c>
      <c r="DH66" s="2"/>
      <c r="DI66" s="3" t="s">
        <v>23</v>
      </c>
      <c r="DJ66" s="3"/>
      <c r="DK66" s="2"/>
      <c r="DL66" s="3" t="s">
        <v>8</v>
      </c>
      <c r="DM66" s="3" t="s">
        <v>5</v>
      </c>
      <c r="DN66" s="3" t="s">
        <v>3</v>
      </c>
      <c r="DO66" s="2"/>
      <c r="DP66" s="3" t="s">
        <v>3</v>
      </c>
      <c r="DQ66" s="5">
        <v>3.68</v>
      </c>
      <c r="DR66" s="2" t="s">
        <v>9</v>
      </c>
      <c r="DS66" s="2" t="s">
        <v>18</v>
      </c>
      <c r="DT66" s="2"/>
      <c r="DU66" s="2" t="s">
        <v>24</v>
      </c>
      <c r="DV66" s="3" t="s">
        <v>3</v>
      </c>
      <c r="DW66" s="5">
        <v>52.3</v>
      </c>
      <c r="DX66" s="3"/>
      <c r="DY66" s="3" t="s">
        <v>8</v>
      </c>
      <c r="DZ66" s="2"/>
      <c r="EA66" s="2"/>
      <c r="EB66" s="5">
        <v>3.38</v>
      </c>
      <c r="EC66" s="3"/>
      <c r="ED66" s="2"/>
      <c r="EE66" s="2"/>
      <c r="EF66" s="3" t="s">
        <v>1</v>
      </c>
      <c r="EG66" s="3"/>
      <c r="EH66" s="2"/>
      <c r="EI66" s="2"/>
      <c r="EJ66" s="3" t="s">
        <v>26</v>
      </c>
      <c r="EK66" s="5">
        <v>8.6400000000000001E-3</v>
      </c>
      <c r="EL66" s="3" t="s">
        <v>1</v>
      </c>
      <c r="EM66" s="3" t="s">
        <v>3</v>
      </c>
      <c r="EN66" s="3" t="s">
        <v>27</v>
      </c>
      <c r="EO66" s="3"/>
      <c r="EP66" s="3" t="s">
        <v>8</v>
      </c>
      <c r="EQ66" s="3" t="s">
        <v>17</v>
      </c>
      <c r="ER66" s="2"/>
      <c r="ES66" s="2"/>
      <c r="ET66" s="7"/>
      <c r="EU66" s="3"/>
      <c r="EV66" s="3" t="s">
        <v>28</v>
      </c>
      <c r="EW66" s="7"/>
      <c r="EX66" s="9">
        <v>4.18</v>
      </c>
      <c r="EY66" s="3"/>
      <c r="EZ66" s="3"/>
      <c r="FA66" s="9">
        <v>0.80645161290322587</v>
      </c>
      <c r="FB66" s="9">
        <v>1.4800000000000001E-9</v>
      </c>
      <c r="FC66" s="2"/>
      <c r="FD66" s="7"/>
      <c r="FE66" s="2" t="s">
        <v>15</v>
      </c>
      <c r="FF66" s="3" t="s">
        <v>28</v>
      </c>
      <c r="FG66" s="3" t="s">
        <v>1</v>
      </c>
      <c r="FH66" s="9">
        <v>9.3800000000000008</v>
      </c>
      <c r="FI66" s="3" t="s">
        <v>5</v>
      </c>
      <c r="FJ66" s="9">
        <v>4.6500000000000004</v>
      </c>
      <c r="FK66" s="3" t="s">
        <v>1</v>
      </c>
      <c r="FL66" s="3" t="s">
        <v>1</v>
      </c>
      <c r="FM66" s="3" t="s">
        <v>23</v>
      </c>
      <c r="FN66" s="9">
        <v>21</v>
      </c>
      <c r="FO66" s="9">
        <v>1.4949999999999998E-8</v>
      </c>
      <c r="FP66" s="9">
        <v>3.95</v>
      </c>
      <c r="FQ66" s="3" t="s">
        <v>15</v>
      </c>
      <c r="FR66" s="6">
        <v>2.7499999999999998E-3</v>
      </c>
      <c r="FS66" s="9">
        <v>28.85</v>
      </c>
      <c r="FT66" s="3" t="s">
        <v>1</v>
      </c>
      <c r="FU66" s="3" t="s">
        <v>5</v>
      </c>
      <c r="FV66" s="3"/>
      <c r="FW66" s="6">
        <v>50</v>
      </c>
      <c r="FX66" s="10">
        <v>2.8E-3</v>
      </c>
      <c r="FY66" s="2"/>
      <c r="FZ66" s="3" t="s">
        <v>22</v>
      </c>
      <c r="GA66" s="3" t="s">
        <v>17</v>
      </c>
      <c r="GB66" s="3" t="s">
        <v>17</v>
      </c>
      <c r="GC66" s="3"/>
      <c r="GD66" s="3" t="s">
        <v>17</v>
      </c>
      <c r="GE66" s="3"/>
      <c r="GF66" s="3" t="s">
        <v>30</v>
      </c>
      <c r="GG66" s="3"/>
      <c r="GH66" s="7"/>
      <c r="GI66" s="2"/>
      <c r="GJ66" s="5">
        <v>5.7499999999999999E-4</v>
      </c>
      <c r="GK66" s="3"/>
      <c r="GL66" s="2"/>
      <c r="GM66" s="2">
        <v>3.38</v>
      </c>
      <c r="GN66" s="3" t="s">
        <v>31</v>
      </c>
      <c r="GO66" s="3" t="s">
        <v>8</v>
      </c>
      <c r="GP66" s="3"/>
      <c r="GQ66" s="3"/>
      <c r="GR66" s="3" t="s">
        <v>32</v>
      </c>
      <c r="GS66" s="9">
        <v>0.77519379844961234</v>
      </c>
      <c r="GT66" s="9">
        <v>52.45</v>
      </c>
      <c r="GU66" s="7"/>
      <c r="GV66" s="3" t="s">
        <v>33</v>
      </c>
      <c r="GW66" s="7"/>
      <c r="GX66" s="2" t="s">
        <v>34</v>
      </c>
      <c r="GY66" s="2" t="s">
        <v>9</v>
      </c>
      <c r="GZ66" s="9">
        <v>6.2</v>
      </c>
      <c r="HA66" s="9">
        <v>4.32</v>
      </c>
      <c r="HB66" s="7"/>
      <c r="HC66" s="3">
        <v>14</v>
      </c>
      <c r="HD66" s="3" t="s">
        <v>3</v>
      </c>
      <c r="HE66" s="7"/>
      <c r="HF66" s="9">
        <v>20.75</v>
      </c>
      <c r="HG66" s="3"/>
      <c r="HH66" s="2"/>
      <c r="HI66" s="3" t="s">
        <v>15</v>
      </c>
      <c r="HJ66" s="3"/>
      <c r="HK66" s="3" t="s">
        <v>3</v>
      </c>
      <c r="HL66" s="3"/>
      <c r="HM66" s="7"/>
      <c r="HN66" s="9">
        <v>3.75</v>
      </c>
      <c r="HO66" s="3" t="s">
        <v>3</v>
      </c>
      <c r="HP66" s="3" t="s">
        <v>35</v>
      </c>
      <c r="HQ66" s="3" t="s">
        <v>23</v>
      </c>
      <c r="HR66" s="7"/>
      <c r="HS66" s="3" t="s">
        <v>3</v>
      </c>
      <c r="HT66" s="3" t="s">
        <v>5</v>
      </c>
      <c r="HU66" s="9">
        <v>0.39525691699604748</v>
      </c>
      <c r="HV66" s="3">
        <v>1</v>
      </c>
      <c r="HW66" s="9">
        <v>2.1000000000000002E-6</v>
      </c>
      <c r="HX66" s="3" t="s">
        <v>3</v>
      </c>
      <c r="HY66" s="3"/>
      <c r="HZ66" s="3" t="s">
        <v>30</v>
      </c>
      <c r="IA66" s="3">
        <v>3.35</v>
      </c>
      <c r="IB66" s="2"/>
      <c r="IC66" s="3" t="s">
        <v>18</v>
      </c>
      <c r="ID66" s="3"/>
      <c r="IE66" s="3" t="s">
        <v>55</v>
      </c>
      <c r="IF66" s="7"/>
      <c r="IG66" s="7"/>
      <c r="IH66" s="7"/>
    </row>
    <row r="67" spans="1:242" x14ac:dyDescent="0.25">
      <c r="A67" s="1" t="s">
        <v>103</v>
      </c>
      <c r="B67" s="6">
        <v>34</v>
      </c>
      <c r="C67" s="3"/>
      <c r="D67" s="2"/>
      <c r="E67" s="3" t="s">
        <v>1</v>
      </c>
      <c r="F67" s="3" t="s">
        <v>2</v>
      </c>
      <c r="G67" s="3"/>
      <c r="H67" s="3"/>
      <c r="I67" s="3"/>
      <c r="J67" s="5">
        <v>2.5500000000000002E-12</v>
      </c>
      <c r="K67" s="3" t="s">
        <v>3</v>
      </c>
      <c r="L67" s="3" t="s">
        <v>4</v>
      </c>
      <c r="M67" s="5">
        <v>1</v>
      </c>
      <c r="N67" s="5">
        <v>29.3</v>
      </c>
      <c r="O67" s="3" t="s">
        <v>3</v>
      </c>
      <c r="P67" s="3"/>
      <c r="Q67" s="3" t="s">
        <v>5</v>
      </c>
      <c r="R67" s="2" t="s">
        <v>58</v>
      </c>
      <c r="S67" s="2"/>
      <c r="T67" s="3" t="s">
        <v>3</v>
      </c>
      <c r="U67" s="5">
        <v>51.9</v>
      </c>
      <c r="V67" s="3"/>
      <c r="W67" s="2"/>
      <c r="X67" s="3"/>
      <c r="Y67" s="3" t="s">
        <v>7</v>
      </c>
      <c r="Z67" s="5">
        <v>2.1E-7</v>
      </c>
      <c r="AA67" s="3" t="s">
        <v>8</v>
      </c>
      <c r="AB67" s="2" t="s">
        <v>9</v>
      </c>
      <c r="AC67" s="5">
        <v>1.1327272727272727E-14</v>
      </c>
      <c r="AD67" s="3" t="s">
        <v>10</v>
      </c>
      <c r="AE67" s="2" t="s">
        <v>11</v>
      </c>
      <c r="AF67" s="2">
        <v>3.4</v>
      </c>
      <c r="AG67" s="6">
        <v>1.0499999999999999E-3</v>
      </c>
      <c r="AH67" s="2"/>
      <c r="AI67" s="2"/>
      <c r="AJ67" s="2"/>
      <c r="AK67" s="2"/>
      <c r="AL67" s="5">
        <v>1.07</v>
      </c>
      <c r="AM67" s="3"/>
      <c r="AN67" s="3" t="s">
        <v>12</v>
      </c>
      <c r="AO67" s="2"/>
      <c r="AP67" s="2"/>
      <c r="AQ67" s="5">
        <v>8.5000000000000006E-5</v>
      </c>
      <c r="AR67" s="5">
        <v>2.76</v>
      </c>
      <c r="AS67" s="3" t="s">
        <v>13</v>
      </c>
      <c r="AT67" s="3" t="s">
        <v>14</v>
      </c>
      <c r="AU67" s="2"/>
      <c r="AV67" s="2"/>
      <c r="AW67" s="2"/>
      <c r="AX67" s="2"/>
      <c r="AY67" s="2" t="s">
        <v>15</v>
      </c>
      <c r="AZ67" s="5">
        <v>7.5</v>
      </c>
      <c r="BA67" s="2"/>
      <c r="BB67" s="3" t="s">
        <v>8</v>
      </c>
      <c r="BC67" s="3">
        <v>1</v>
      </c>
      <c r="BD67" s="2"/>
      <c r="BE67" s="3" t="s">
        <v>16</v>
      </c>
      <c r="BF67" s="6">
        <v>94</v>
      </c>
      <c r="BG67" s="5">
        <v>8.85</v>
      </c>
      <c r="BH67" s="3"/>
      <c r="BI67" s="3" t="s">
        <v>17</v>
      </c>
      <c r="BJ67" s="3">
        <v>1</v>
      </c>
      <c r="BK67" s="5">
        <v>17.760000000000002</v>
      </c>
      <c r="BL67" s="5">
        <v>0.42016806722689076</v>
      </c>
      <c r="BM67" s="3">
        <v>2.5</v>
      </c>
      <c r="BN67" s="3" t="s">
        <v>19</v>
      </c>
      <c r="BO67" s="3" t="s">
        <v>20</v>
      </c>
      <c r="BP67" s="3" t="s">
        <v>3</v>
      </c>
      <c r="BQ67" s="2"/>
      <c r="BR67" s="2" t="s">
        <v>21</v>
      </c>
      <c r="BS67" s="3"/>
      <c r="BT67" s="3"/>
      <c r="BU67" s="3"/>
      <c r="BV67" s="5">
        <v>4.9000000000000004</v>
      </c>
      <c r="BW67" s="5">
        <v>3.8</v>
      </c>
      <c r="BX67" s="3"/>
      <c r="BY67" s="3"/>
      <c r="BZ67" s="2"/>
      <c r="CA67" s="2"/>
      <c r="CB67" s="3" t="s">
        <v>3</v>
      </c>
      <c r="CC67" s="5">
        <v>5.03</v>
      </c>
      <c r="CD67" s="2"/>
      <c r="CE67" s="3"/>
      <c r="CF67" s="5">
        <v>17.2</v>
      </c>
      <c r="CG67" s="3"/>
      <c r="CH67" s="3" t="s">
        <v>17</v>
      </c>
      <c r="CI67" s="3"/>
      <c r="CJ67" s="3" t="s">
        <v>1</v>
      </c>
      <c r="CK67" s="2"/>
      <c r="CL67" s="3" t="s">
        <v>22</v>
      </c>
      <c r="CM67" s="2"/>
      <c r="CN67" s="3"/>
      <c r="CO67" s="2"/>
      <c r="CP67" s="3">
        <v>5</v>
      </c>
      <c r="CQ67" s="3">
        <v>2</v>
      </c>
      <c r="CR67" s="5">
        <v>6.29</v>
      </c>
      <c r="CS67" s="6">
        <v>41</v>
      </c>
      <c r="CT67" s="5">
        <v>0.30249999999999999</v>
      </c>
      <c r="CU67" s="5">
        <v>5.47</v>
      </c>
      <c r="CV67" s="5">
        <v>1.4749999999999999E-2</v>
      </c>
      <c r="CW67" s="5">
        <v>56.5</v>
      </c>
      <c r="CX67" s="2"/>
      <c r="CY67" s="5">
        <v>0.390625</v>
      </c>
      <c r="CZ67" s="3" t="s">
        <v>22</v>
      </c>
      <c r="DA67" s="5">
        <v>1.1111111111111112E-4</v>
      </c>
      <c r="DB67" s="5">
        <v>658</v>
      </c>
      <c r="DC67" s="2"/>
      <c r="DD67" s="5">
        <v>405</v>
      </c>
      <c r="DE67" s="3" t="s">
        <v>22</v>
      </c>
      <c r="DF67" s="2"/>
      <c r="DG67" s="3" t="s">
        <v>3</v>
      </c>
      <c r="DH67" s="2"/>
      <c r="DI67" s="3" t="s">
        <v>23</v>
      </c>
      <c r="DJ67" s="3"/>
      <c r="DK67" s="2"/>
      <c r="DL67" s="3" t="s">
        <v>8</v>
      </c>
      <c r="DM67" s="3" t="s">
        <v>5</v>
      </c>
      <c r="DN67" s="3" t="s">
        <v>3</v>
      </c>
      <c r="DO67" s="2"/>
      <c r="DP67" s="3" t="s">
        <v>3</v>
      </c>
      <c r="DQ67" s="5">
        <v>3.63</v>
      </c>
      <c r="DR67" s="2" t="s">
        <v>9</v>
      </c>
      <c r="DS67" s="2" t="s">
        <v>18</v>
      </c>
      <c r="DT67" s="2"/>
      <c r="DU67" s="2" t="s">
        <v>24</v>
      </c>
      <c r="DV67" s="3" t="s">
        <v>3</v>
      </c>
      <c r="DW67" s="5">
        <v>51.9</v>
      </c>
      <c r="DX67" s="3"/>
      <c r="DY67" s="3" t="s">
        <v>8</v>
      </c>
      <c r="DZ67" s="2"/>
      <c r="EA67" s="2"/>
      <c r="EB67" s="5">
        <v>3.4</v>
      </c>
      <c r="EC67" s="3"/>
      <c r="ED67" s="2"/>
      <c r="EE67" s="2"/>
      <c r="EF67" s="3" t="s">
        <v>1</v>
      </c>
      <c r="EG67" s="3"/>
      <c r="EH67" s="2"/>
      <c r="EI67" s="2"/>
      <c r="EJ67" s="3" t="s">
        <v>26</v>
      </c>
      <c r="EK67" s="5">
        <v>8.6599999999999993E-3</v>
      </c>
      <c r="EL67" s="3" t="s">
        <v>1</v>
      </c>
      <c r="EM67" s="3" t="s">
        <v>3</v>
      </c>
      <c r="EN67" s="3" t="s">
        <v>27</v>
      </c>
      <c r="EO67" s="3"/>
      <c r="EP67" s="3" t="s">
        <v>8</v>
      </c>
      <c r="EQ67" s="3" t="s">
        <v>17</v>
      </c>
      <c r="ER67" s="2"/>
      <c r="ES67" s="2"/>
      <c r="ET67" s="7"/>
      <c r="EU67" s="3"/>
      <c r="EV67" s="3" t="s">
        <v>28</v>
      </c>
      <c r="EW67" s="7"/>
      <c r="EX67" s="9">
        <v>4.3499999999999996</v>
      </c>
      <c r="EY67" s="3"/>
      <c r="EZ67" s="3"/>
      <c r="FA67" s="9">
        <v>0.81632653061224481</v>
      </c>
      <c r="FB67" s="9">
        <v>1.44E-9</v>
      </c>
      <c r="FC67" s="2"/>
      <c r="FD67" s="7"/>
      <c r="FE67" s="2" t="s">
        <v>15</v>
      </c>
      <c r="FF67" s="3" t="s">
        <v>28</v>
      </c>
      <c r="FG67" s="3" t="s">
        <v>1</v>
      </c>
      <c r="FH67" s="9">
        <v>9.08</v>
      </c>
      <c r="FI67" s="3" t="s">
        <v>5</v>
      </c>
      <c r="FJ67" s="9">
        <v>4.95</v>
      </c>
      <c r="FK67" s="3" t="s">
        <v>1</v>
      </c>
      <c r="FL67" s="3" t="s">
        <v>1</v>
      </c>
      <c r="FM67" s="3" t="s">
        <v>23</v>
      </c>
      <c r="FN67" s="9">
        <v>23</v>
      </c>
      <c r="FO67" s="9">
        <v>1.515E-8</v>
      </c>
      <c r="FP67" s="9">
        <v>3.55</v>
      </c>
      <c r="FQ67" s="3" t="s">
        <v>15</v>
      </c>
      <c r="FR67" s="6">
        <v>2.5500000000000002E-3</v>
      </c>
      <c r="FS67" s="9">
        <v>28.75</v>
      </c>
      <c r="FT67" s="3" t="s">
        <v>1</v>
      </c>
      <c r="FU67" s="3" t="s">
        <v>5</v>
      </c>
      <c r="FV67" s="3"/>
      <c r="FW67" s="6">
        <v>47.5</v>
      </c>
      <c r="FX67" s="10">
        <v>2.5999999999999999E-3</v>
      </c>
      <c r="FY67" s="2"/>
      <c r="FZ67" s="3" t="s">
        <v>22</v>
      </c>
      <c r="GA67" s="3" t="s">
        <v>17</v>
      </c>
      <c r="GB67" s="3" t="s">
        <v>17</v>
      </c>
      <c r="GC67" s="3"/>
      <c r="GD67" s="3" t="s">
        <v>17</v>
      </c>
      <c r="GE67" s="3"/>
      <c r="GF67" s="3" t="s">
        <v>30</v>
      </c>
      <c r="GG67" s="3"/>
      <c r="GH67" s="7"/>
      <c r="GI67" s="2"/>
      <c r="GJ67" s="5">
        <v>5.8500000000000002E-4</v>
      </c>
      <c r="GK67" s="3"/>
      <c r="GL67" s="2"/>
      <c r="GM67" s="2">
        <v>3.4</v>
      </c>
      <c r="GN67" s="3" t="s">
        <v>31</v>
      </c>
      <c r="GO67" s="3" t="s">
        <v>8</v>
      </c>
      <c r="GP67" s="3"/>
      <c r="GQ67" s="3"/>
      <c r="GR67" s="3" t="s">
        <v>32</v>
      </c>
      <c r="GS67" s="9">
        <v>0.78431372549019618</v>
      </c>
      <c r="GT67" s="9">
        <v>51.6</v>
      </c>
      <c r="GU67" s="7"/>
      <c r="GV67" s="3" t="s">
        <v>33</v>
      </c>
      <c r="GW67" s="7"/>
      <c r="GX67" s="2" t="s">
        <v>34</v>
      </c>
      <c r="GY67" s="2" t="s">
        <v>9</v>
      </c>
      <c r="GZ67" s="9">
        <v>6.06</v>
      </c>
      <c r="HA67" s="9">
        <v>4.33</v>
      </c>
      <c r="HB67" s="7"/>
      <c r="HC67" s="3">
        <v>16.5</v>
      </c>
      <c r="HD67" s="3" t="s">
        <v>3</v>
      </c>
      <c r="HE67" s="7"/>
      <c r="HF67" s="9">
        <v>21.25</v>
      </c>
      <c r="HG67" s="3"/>
      <c r="HH67" s="2"/>
      <c r="HI67" s="3" t="s">
        <v>15</v>
      </c>
      <c r="HJ67" s="3"/>
      <c r="HK67" s="3" t="s">
        <v>3</v>
      </c>
      <c r="HL67" s="3"/>
      <c r="HM67" s="7"/>
      <c r="HN67" s="9">
        <v>3.7</v>
      </c>
      <c r="HO67" s="3" t="s">
        <v>3</v>
      </c>
      <c r="HP67" s="3" t="s">
        <v>35</v>
      </c>
      <c r="HQ67" s="3" t="s">
        <v>23</v>
      </c>
      <c r="HR67" s="7"/>
      <c r="HS67" s="3" t="s">
        <v>3</v>
      </c>
      <c r="HT67" s="3" t="s">
        <v>5</v>
      </c>
      <c r="HU67" s="9">
        <v>0.39525691699604748</v>
      </c>
      <c r="HV67" s="3">
        <v>1</v>
      </c>
      <c r="HW67" s="9">
        <v>2.1800000000000003E-6</v>
      </c>
      <c r="HX67" s="3" t="s">
        <v>3</v>
      </c>
      <c r="HY67" s="3"/>
      <c r="HZ67" s="3" t="s">
        <v>30</v>
      </c>
      <c r="IA67" s="3">
        <v>3.35</v>
      </c>
      <c r="IB67" s="2"/>
      <c r="IC67" s="3" t="s">
        <v>18</v>
      </c>
      <c r="ID67" s="3"/>
      <c r="IE67" s="3" t="s">
        <v>55</v>
      </c>
      <c r="IF67" s="7"/>
      <c r="IG67" s="7"/>
      <c r="IH67" s="7"/>
    </row>
    <row r="68" spans="1:242" x14ac:dyDescent="0.25">
      <c r="A68" s="1" t="s">
        <v>104</v>
      </c>
      <c r="B68" s="6">
        <v>34</v>
      </c>
      <c r="C68" s="3"/>
      <c r="D68" s="2"/>
      <c r="E68" s="3" t="s">
        <v>1</v>
      </c>
      <c r="F68" s="3" t="s">
        <v>2</v>
      </c>
      <c r="G68" s="3"/>
      <c r="H68" s="3"/>
      <c r="I68" s="3"/>
      <c r="J68" s="5">
        <v>2.41E-12</v>
      </c>
      <c r="K68" s="3" t="s">
        <v>3</v>
      </c>
      <c r="L68" s="3" t="s">
        <v>4</v>
      </c>
      <c r="M68" s="5">
        <v>0.98039215686274506</v>
      </c>
      <c r="N68" s="5">
        <v>27.7</v>
      </c>
      <c r="O68" s="3" t="s">
        <v>3</v>
      </c>
      <c r="P68" s="3"/>
      <c r="Q68" s="3" t="s">
        <v>5</v>
      </c>
      <c r="R68" s="2" t="s">
        <v>58</v>
      </c>
      <c r="S68" s="2"/>
      <c r="T68" s="3" t="s">
        <v>3</v>
      </c>
      <c r="U68" s="5">
        <v>52.75</v>
      </c>
      <c r="V68" s="3"/>
      <c r="W68" s="2"/>
      <c r="X68" s="3"/>
      <c r="Y68" s="3" t="s">
        <v>7</v>
      </c>
      <c r="Z68" s="5">
        <v>1.9999999999999999E-7</v>
      </c>
      <c r="AA68" s="3" t="s">
        <v>8</v>
      </c>
      <c r="AB68" s="2" t="s">
        <v>9</v>
      </c>
      <c r="AC68" s="5">
        <v>1.1290909090909092E-14</v>
      </c>
      <c r="AD68" s="3" t="s">
        <v>10</v>
      </c>
      <c r="AE68" s="2" t="s">
        <v>11</v>
      </c>
      <c r="AF68" s="2">
        <v>3.35</v>
      </c>
      <c r="AG68" s="6">
        <v>1E-3</v>
      </c>
      <c r="AH68" s="2"/>
      <c r="AI68" s="2"/>
      <c r="AJ68" s="2"/>
      <c r="AK68" s="2"/>
      <c r="AL68" s="5">
        <v>1.06</v>
      </c>
      <c r="AM68" s="3"/>
      <c r="AN68" s="3" t="s">
        <v>12</v>
      </c>
      <c r="AO68" s="2"/>
      <c r="AP68" s="2"/>
      <c r="AQ68" s="5">
        <v>8.9800000000000001E-5</v>
      </c>
      <c r="AR68" s="5">
        <v>2.81</v>
      </c>
      <c r="AS68" s="3" t="s">
        <v>13</v>
      </c>
      <c r="AT68" s="3" t="s">
        <v>14</v>
      </c>
      <c r="AU68" s="2"/>
      <c r="AV68" s="2"/>
      <c r="AW68" s="2"/>
      <c r="AX68" s="2"/>
      <c r="AY68" s="2" t="s">
        <v>15</v>
      </c>
      <c r="AZ68" s="5">
        <v>7.5</v>
      </c>
      <c r="BA68" s="2"/>
      <c r="BB68" s="3" t="s">
        <v>8</v>
      </c>
      <c r="BC68" s="3">
        <v>1</v>
      </c>
      <c r="BD68" s="2"/>
      <c r="BE68" s="3" t="s">
        <v>16</v>
      </c>
      <c r="BF68" s="6">
        <v>90</v>
      </c>
      <c r="BG68" s="5">
        <v>8.1999999999999993</v>
      </c>
      <c r="BH68" s="3"/>
      <c r="BI68" s="3" t="s">
        <v>17</v>
      </c>
      <c r="BJ68" s="3">
        <v>1</v>
      </c>
      <c r="BK68" s="5">
        <v>17.7</v>
      </c>
      <c r="BL68" s="5">
        <v>0.4098360655737705</v>
      </c>
      <c r="BM68" s="3">
        <v>2.5</v>
      </c>
      <c r="BN68" s="3" t="s">
        <v>19</v>
      </c>
      <c r="BO68" s="3" t="s">
        <v>20</v>
      </c>
      <c r="BP68" s="3" t="s">
        <v>3</v>
      </c>
      <c r="BQ68" s="2"/>
      <c r="BR68" s="2" t="s">
        <v>21</v>
      </c>
      <c r="BS68" s="3"/>
      <c r="BT68" s="3"/>
      <c r="BU68" s="3"/>
      <c r="BV68" s="5">
        <v>4.8</v>
      </c>
      <c r="BW68" s="5">
        <v>3.73</v>
      </c>
      <c r="BX68" s="3"/>
      <c r="BY68" s="3"/>
      <c r="BZ68" s="2"/>
      <c r="CA68" s="2"/>
      <c r="CB68" s="3" t="s">
        <v>3</v>
      </c>
      <c r="CC68" s="5">
        <v>4.67</v>
      </c>
      <c r="CD68" s="2"/>
      <c r="CE68" s="3"/>
      <c r="CF68" s="5">
        <v>17.100000000000001</v>
      </c>
      <c r="CG68" s="3"/>
      <c r="CH68" s="3" t="s">
        <v>17</v>
      </c>
      <c r="CI68" s="3"/>
      <c r="CJ68" s="3" t="s">
        <v>1</v>
      </c>
      <c r="CK68" s="2"/>
      <c r="CL68" s="3" t="s">
        <v>22</v>
      </c>
      <c r="CM68" s="2"/>
      <c r="CN68" s="3"/>
      <c r="CO68" s="2"/>
      <c r="CP68" s="3">
        <v>5</v>
      </c>
      <c r="CQ68" s="3">
        <v>2</v>
      </c>
      <c r="CR68" s="5">
        <v>6.31</v>
      </c>
      <c r="CS68" s="6">
        <v>39</v>
      </c>
      <c r="CT68" s="5">
        <v>0.3</v>
      </c>
      <c r="CU68" s="5">
        <v>5.2</v>
      </c>
      <c r="CV68" s="5">
        <v>1.4999999999999999E-2</v>
      </c>
      <c r="CW68" s="5">
        <v>57.5</v>
      </c>
      <c r="CX68" s="2"/>
      <c r="CY68" s="5">
        <v>0.39525691699604748</v>
      </c>
      <c r="CZ68" s="3" t="s">
        <v>22</v>
      </c>
      <c r="DA68" s="5">
        <v>1.1627906976744187E-4</v>
      </c>
      <c r="DB68" s="5">
        <v>647</v>
      </c>
      <c r="DC68" s="2"/>
      <c r="DD68" s="5">
        <v>395</v>
      </c>
      <c r="DE68" s="3" t="s">
        <v>22</v>
      </c>
      <c r="DF68" s="2"/>
      <c r="DG68" s="3" t="s">
        <v>3</v>
      </c>
      <c r="DH68" s="2"/>
      <c r="DI68" s="3" t="s">
        <v>23</v>
      </c>
      <c r="DJ68" s="3"/>
      <c r="DK68" s="2"/>
      <c r="DL68" s="3" t="s">
        <v>8</v>
      </c>
      <c r="DM68" s="3" t="s">
        <v>5</v>
      </c>
      <c r="DN68" s="3" t="s">
        <v>3</v>
      </c>
      <c r="DO68" s="2"/>
      <c r="DP68" s="3" t="s">
        <v>3</v>
      </c>
      <c r="DQ68" s="5">
        <v>3.67</v>
      </c>
      <c r="DR68" s="2" t="s">
        <v>9</v>
      </c>
      <c r="DS68" s="2" t="s">
        <v>18</v>
      </c>
      <c r="DT68" s="2"/>
      <c r="DU68" s="2" t="s">
        <v>24</v>
      </c>
      <c r="DV68" s="3" t="s">
        <v>3</v>
      </c>
      <c r="DW68" s="5">
        <v>52.75</v>
      </c>
      <c r="DX68" s="3"/>
      <c r="DY68" s="3" t="s">
        <v>8</v>
      </c>
      <c r="DZ68" s="2"/>
      <c r="EA68" s="2"/>
      <c r="EB68" s="5">
        <v>3.35</v>
      </c>
      <c r="EC68" s="3"/>
      <c r="ED68" s="2"/>
      <c r="EE68" s="2"/>
      <c r="EF68" s="3" t="s">
        <v>1</v>
      </c>
      <c r="EG68" s="3"/>
      <c r="EH68" s="2"/>
      <c r="EI68" s="2"/>
      <c r="EJ68" s="3" t="s">
        <v>26</v>
      </c>
      <c r="EK68" s="5">
        <v>8.6499999999999997E-3</v>
      </c>
      <c r="EL68" s="3" t="s">
        <v>1</v>
      </c>
      <c r="EM68" s="3" t="s">
        <v>3</v>
      </c>
      <c r="EN68" s="3" t="s">
        <v>27</v>
      </c>
      <c r="EO68" s="3"/>
      <c r="EP68" s="3" t="s">
        <v>8</v>
      </c>
      <c r="EQ68" s="3" t="s">
        <v>17</v>
      </c>
      <c r="ER68" s="2"/>
      <c r="ES68" s="2"/>
      <c r="ET68" s="7"/>
      <c r="EU68" s="3"/>
      <c r="EV68" s="3" t="s">
        <v>28</v>
      </c>
      <c r="EW68" s="7"/>
      <c r="EX68" s="9">
        <v>4.3</v>
      </c>
      <c r="EY68" s="3"/>
      <c r="EZ68" s="3"/>
      <c r="FA68" s="9">
        <v>0.81632653061224481</v>
      </c>
      <c r="FB68" s="9">
        <v>1.43E-9</v>
      </c>
      <c r="FC68" s="2"/>
      <c r="FD68" s="7"/>
      <c r="FE68" s="2" t="s">
        <v>15</v>
      </c>
      <c r="FF68" s="3" t="s">
        <v>28</v>
      </c>
      <c r="FG68" s="3" t="s">
        <v>1</v>
      </c>
      <c r="FH68" s="9">
        <v>8.75</v>
      </c>
      <c r="FI68" s="3" t="s">
        <v>5</v>
      </c>
      <c r="FJ68" s="9">
        <v>4.8499999999999996</v>
      </c>
      <c r="FK68" s="3" t="s">
        <v>1</v>
      </c>
      <c r="FL68" s="3" t="s">
        <v>1</v>
      </c>
      <c r="FM68" s="3" t="s">
        <v>23</v>
      </c>
      <c r="FN68" s="9">
        <v>30</v>
      </c>
      <c r="FO68" s="9">
        <v>1.5230000000000001E-8</v>
      </c>
      <c r="FP68" s="9">
        <v>3</v>
      </c>
      <c r="FQ68" s="3" t="s">
        <v>15</v>
      </c>
      <c r="FR68" s="6">
        <v>2.4499999999999999E-3</v>
      </c>
      <c r="FS68" s="9">
        <v>28.88</v>
      </c>
      <c r="FT68" s="3" t="s">
        <v>1</v>
      </c>
      <c r="FU68" s="3" t="s">
        <v>5</v>
      </c>
      <c r="FV68" s="3"/>
      <c r="FW68" s="6">
        <v>45</v>
      </c>
      <c r="FX68" s="10">
        <v>2.3E-3</v>
      </c>
      <c r="FY68" s="2"/>
      <c r="FZ68" s="3" t="s">
        <v>22</v>
      </c>
      <c r="GA68" s="3" t="s">
        <v>17</v>
      </c>
      <c r="GB68" s="3" t="s">
        <v>17</v>
      </c>
      <c r="GC68" s="3"/>
      <c r="GD68" s="3" t="s">
        <v>17</v>
      </c>
      <c r="GE68" s="3"/>
      <c r="GF68" s="3" t="s">
        <v>30</v>
      </c>
      <c r="GG68" s="3"/>
      <c r="GH68" s="7"/>
      <c r="GI68" s="2"/>
      <c r="GJ68" s="5">
        <v>5.6999999999999998E-4</v>
      </c>
      <c r="GK68" s="3"/>
      <c r="GL68" s="2"/>
      <c r="GM68" s="2">
        <v>3.35</v>
      </c>
      <c r="GN68" s="3" t="s">
        <v>31</v>
      </c>
      <c r="GO68" s="3" t="s">
        <v>8</v>
      </c>
      <c r="GP68" s="3"/>
      <c r="GQ68" s="3"/>
      <c r="GR68" s="3" t="s">
        <v>32</v>
      </c>
      <c r="GS68" s="9">
        <v>0.79051383399209496</v>
      </c>
      <c r="GT68" s="9">
        <v>50.5</v>
      </c>
      <c r="GU68" s="7"/>
      <c r="GV68" s="3" t="s">
        <v>33</v>
      </c>
      <c r="GW68" s="7"/>
      <c r="GX68" s="2" t="s">
        <v>34</v>
      </c>
      <c r="GY68" s="2" t="s">
        <v>9</v>
      </c>
      <c r="GZ68" s="9">
        <v>5.93</v>
      </c>
      <c r="HA68" s="9">
        <v>4.34</v>
      </c>
      <c r="HB68" s="7"/>
      <c r="HC68" s="3">
        <v>16</v>
      </c>
      <c r="HD68" s="3" t="s">
        <v>3</v>
      </c>
      <c r="HE68" s="7"/>
      <c r="HF68" s="9">
        <v>20.9</v>
      </c>
      <c r="HG68" s="3"/>
      <c r="HH68" s="2"/>
      <c r="HI68" s="3" t="s">
        <v>15</v>
      </c>
      <c r="HJ68" s="3"/>
      <c r="HK68" s="3" t="s">
        <v>3</v>
      </c>
      <c r="HL68" s="3"/>
      <c r="HM68" s="7"/>
      <c r="HN68" s="9">
        <v>3.6</v>
      </c>
      <c r="HO68" s="3" t="s">
        <v>3</v>
      </c>
      <c r="HP68" s="3" t="s">
        <v>35</v>
      </c>
      <c r="HQ68" s="3" t="s">
        <v>23</v>
      </c>
      <c r="HR68" s="7"/>
      <c r="HS68" s="3" t="s">
        <v>3</v>
      </c>
      <c r="HT68" s="3" t="s">
        <v>5</v>
      </c>
      <c r="HU68" s="9">
        <v>0.4</v>
      </c>
      <c r="HV68" s="3">
        <v>1</v>
      </c>
      <c r="HW68" s="9">
        <v>2.2000000000000001E-6</v>
      </c>
      <c r="HX68" s="3" t="s">
        <v>3</v>
      </c>
      <c r="HY68" s="3"/>
      <c r="HZ68" s="3" t="s">
        <v>30</v>
      </c>
      <c r="IA68" s="3">
        <v>3.35</v>
      </c>
      <c r="IB68" s="2"/>
      <c r="IC68" s="3" t="s">
        <v>18</v>
      </c>
      <c r="ID68" s="3"/>
      <c r="IE68" s="3" t="s">
        <v>55</v>
      </c>
      <c r="IF68" s="7"/>
      <c r="IG68" s="7"/>
      <c r="IH68" s="7"/>
    </row>
    <row r="69" spans="1:242" x14ac:dyDescent="0.25">
      <c r="A69" s="1" t="s">
        <v>105</v>
      </c>
      <c r="B69" s="6">
        <v>34.5</v>
      </c>
      <c r="C69" s="3"/>
      <c r="D69" s="2"/>
      <c r="E69" s="3" t="s">
        <v>1</v>
      </c>
      <c r="F69" s="3" t="s">
        <v>2</v>
      </c>
      <c r="G69" s="3"/>
      <c r="H69" s="3"/>
      <c r="I69" s="3"/>
      <c r="J69" s="5">
        <v>2.4499999999999999E-12</v>
      </c>
      <c r="K69" s="3" t="s">
        <v>3</v>
      </c>
      <c r="L69" s="3" t="s">
        <v>4</v>
      </c>
      <c r="M69" s="5">
        <v>1.0101010101010102</v>
      </c>
      <c r="N69" s="5">
        <v>29.15</v>
      </c>
      <c r="O69" s="3" t="s">
        <v>3</v>
      </c>
      <c r="P69" s="3"/>
      <c r="Q69" s="3" t="s">
        <v>5</v>
      </c>
      <c r="R69" s="2" t="s">
        <v>58</v>
      </c>
      <c r="S69" s="2"/>
      <c r="T69" s="3" t="s">
        <v>3</v>
      </c>
      <c r="U69" s="5">
        <v>53.4</v>
      </c>
      <c r="V69" s="3"/>
      <c r="W69" s="2"/>
      <c r="X69" s="3"/>
      <c r="Y69" s="3" t="s">
        <v>7</v>
      </c>
      <c r="Z69" s="5">
        <v>2.05E-7</v>
      </c>
      <c r="AA69" s="3" t="s">
        <v>8</v>
      </c>
      <c r="AB69" s="2" t="s">
        <v>9</v>
      </c>
      <c r="AC69" s="5">
        <v>1.0236363636363636E-14</v>
      </c>
      <c r="AD69" s="3" t="s">
        <v>10</v>
      </c>
      <c r="AE69" s="2" t="s">
        <v>11</v>
      </c>
      <c r="AF69" s="2">
        <v>3.34</v>
      </c>
      <c r="AG69" s="6">
        <v>9.5E-4</v>
      </c>
      <c r="AH69" s="2"/>
      <c r="AI69" s="2"/>
      <c r="AJ69" s="2"/>
      <c r="AK69" s="2"/>
      <c r="AL69" s="5">
        <v>1.06</v>
      </c>
      <c r="AM69" s="3"/>
      <c r="AN69" s="3" t="s">
        <v>12</v>
      </c>
      <c r="AO69" s="2"/>
      <c r="AP69" s="2"/>
      <c r="AQ69" s="5">
        <v>9.3299999999999991E-5</v>
      </c>
      <c r="AR69" s="5">
        <v>2.8</v>
      </c>
      <c r="AS69" s="3" t="s">
        <v>13</v>
      </c>
      <c r="AT69" s="3" t="s">
        <v>14</v>
      </c>
      <c r="AU69" s="2"/>
      <c r="AV69" s="2"/>
      <c r="AW69" s="2"/>
      <c r="AX69" s="2"/>
      <c r="AY69" s="2" t="s">
        <v>15</v>
      </c>
      <c r="AZ69" s="5">
        <v>7.54</v>
      </c>
      <c r="BA69" s="2"/>
      <c r="BB69" s="3" t="s">
        <v>8</v>
      </c>
      <c r="BC69" s="3">
        <v>1</v>
      </c>
      <c r="BD69" s="2"/>
      <c r="BE69" s="3" t="s">
        <v>16</v>
      </c>
      <c r="BF69" s="6">
        <v>88</v>
      </c>
      <c r="BG69" s="5">
        <v>7.7</v>
      </c>
      <c r="BH69" s="3"/>
      <c r="BI69" s="3" t="s">
        <v>17</v>
      </c>
      <c r="BJ69" s="3">
        <v>1</v>
      </c>
      <c r="BK69" s="5">
        <v>17.600000000000001</v>
      </c>
      <c r="BL69" s="5">
        <v>0.40322580645161293</v>
      </c>
      <c r="BM69" s="3">
        <v>2.5</v>
      </c>
      <c r="BN69" s="3" t="s">
        <v>19</v>
      </c>
      <c r="BO69" s="3" t="s">
        <v>20</v>
      </c>
      <c r="BP69" s="3" t="s">
        <v>3</v>
      </c>
      <c r="BQ69" s="2"/>
      <c r="BR69" s="2" t="s">
        <v>21</v>
      </c>
      <c r="BS69" s="3"/>
      <c r="BT69" s="3"/>
      <c r="BU69" s="3"/>
      <c r="BV69" s="5">
        <v>4.7</v>
      </c>
      <c r="BW69" s="5">
        <v>3.8</v>
      </c>
      <c r="BX69" s="3"/>
      <c r="BY69" s="3"/>
      <c r="BZ69" s="2"/>
      <c r="CA69" s="2"/>
      <c r="CB69" s="3" t="s">
        <v>3</v>
      </c>
      <c r="CC69" s="5">
        <v>4.75</v>
      </c>
      <c r="CD69" s="2"/>
      <c r="CE69" s="3"/>
      <c r="CF69" s="5">
        <v>17.2</v>
      </c>
      <c r="CG69" s="3"/>
      <c r="CH69" s="3" t="s">
        <v>17</v>
      </c>
      <c r="CI69" s="3"/>
      <c r="CJ69" s="3" t="s">
        <v>1</v>
      </c>
      <c r="CK69" s="2"/>
      <c r="CL69" s="3" t="s">
        <v>22</v>
      </c>
      <c r="CM69" s="2"/>
      <c r="CN69" s="3"/>
      <c r="CO69" s="2"/>
      <c r="CP69" s="3">
        <v>5</v>
      </c>
      <c r="CQ69" s="3">
        <v>2</v>
      </c>
      <c r="CR69" s="5">
        <v>6.28</v>
      </c>
      <c r="CS69" s="6">
        <v>36.5</v>
      </c>
      <c r="CT69" s="5">
        <v>0.29499999999999998</v>
      </c>
      <c r="CU69" s="5">
        <v>5.5</v>
      </c>
      <c r="CV69" s="5">
        <v>1.7500000000000002E-2</v>
      </c>
      <c r="CW69" s="5">
        <v>58.25</v>
      </c>
      <c r="CX69" s="2"/>
      <c r="CY69" s="5">
        <v>0.39370078740157477</v>
      </c>
      <c r="CZ69" s="3" t="s">
        <v>22</v>
      </c>
      <c r="DA69" s="5">
        <v>1.1494252873563218E-4</v>
      </c>
      <c r="DB69" s="5">
        <v>649</v>
      </c>
      <c r="DC69" s="2"/>
      <c r="DD69" s="5">
        <v>395</v>
      </c>
      <c r="DE69" s="3" t="s">
        <v>22</v>
      </c>
      <c r="DF69" s="2"/>
      <c r="DG69" s="3" t="s">
        <v>3</v>
      </c>
      <c r="DH69" s="2"/>
      <c r="DI69" s="3" t="s">
        <v>23</v>
      </c>
      <c r="DJ69" s="3"/>
      <c r="DK69" s="2"/>
      <c r="DL69" s="3" t="s">
        <v>8</v>
      </c>
      <c r="DM69" s="3" t="s">
        <v>5</v>
      </c>
      <c r="DN69" s="3" t="s">
        <v>3</v>
      </c>
      <c r="DO69" s="2"/>
      <c r="DP69" s="3" t="s">
        <v>3</v>
      </c>
      <c r="DQ69" s="5">
        <v>3.62</v>
      </c>
      <c r="DR69" s="2" t="s">
        <v>9</v>
      </c>
      <c r="DS69" s="2" t="s">
        <v>18</v>
      </c>
      <c r="DT69" s="2"/>
      <c r="DU69" s="2" t="s">
        <v>24</v>
      </c>
      <c r="DV69" s="3" t="s">
        <v>3</v>
      </c>
      <c r="DW69" s="5">
        <v>53.4</v>
      </c>
      <c r="DX69" s="3"/>
      <c r="DY69" s="3" t="s">
        <v>8</v>
      </c>
      <c r="DZ69" s="2"/>
      <c r="EA69" s="2"/>
      <c r="EB69" s="5">
        <v>3.34</v>
      </c>
      <c r="EC69" s="3"/>
      <c r="ED69" s="2"/>
      <c r="EE69" s="2"/>
      <c r="EF69" s="3" t="s">
        <v>1</v>
      </c>
      <c r="EG69" s="3"/>
      <c r="EH69" s="2"/>
      <c r="EI69" s="2"/>
      <c r="EJ69" s="3" t="s">
        <v>26</v>
      </c>
      <c r="EK69" s="5">
        <v>8.6599999999999993E-3</v>
      </c>
      <c r="EL69" s="3" t="s">
        <v>1</v>
      </c>
      <c r="EM69" s="3" t="s">
        <v>3</v>
      </c>
      <c r="EN69" s="3" t="s">
        <v>27</v>
      </c>
      <c r="EO69" s="3"/>
      <c r="EP69" s="3" t="s">
        <v>8</v>
      </c>
      <c r="EQ69" s="3" t="s">
        <v>17</v>
      </c>
      <c r="ER69" s="2"/>
      <c r="ES69" s="2"/>
      <c r="ET69" s="7"/>
      <c r="EU69" s="3"/>
      <c r="EV69" s="3" t="s">
        <v>28</v>
      </c>
      <c r="EW69" s="7"/>
      <c r="EX69" s="9">
        <v>4.16</v>
      </c>
      <c r="EY69" s="3"/>
      <c r="EZ69" s="3"/>
      <c r="FA69" s="9">
        <v>0.83333333333333337</v>
      </c>
      <c r="FB69" s="9">
        <v>1.43E-9</v>
      </c>
      <c r="FC69" s="2"/>
      <c r="FD69" s="7"/>
      <c r="FE69" s="2" t="s">
        <v>15</v>
      </c>
      <c r="FF69" s="3" t="s">
        <v>28</v>
      </c>
      <c r="FG69" s="3" t="s">
        <v>1</v>
      </c>
      <c r="FH69" s="9">
        <v>8.74</v>
      </c>
      <c r="FI69" s="3" t="s">
        <v>5</v>
      </c>
      <c r="FJ69" s="9">
        <v>5</v>
      </c>
      <c r="FK69" s="3" t="s">
        <v>1</v>
      </c>
      <c r="FL69" s="3" t="s">
        <v>1</v>
      </c>
      <c r="FM69" s="3" t="s">
        <v>23</v>
      </c>
      <c r="FN69" s="9">
        <v>31</v>
      </c>
      <c r="FO69" s="9">
        <v>1.522E-8</v>
      </c>
      <c r="FP69" s="9">
        <v>2.8</v>
      </c>
      <c r="FQ69" s="3" t="s">
        <v>15</v>
      </c>
      <c r="FR69" s="6">
        <v>2.2000000000000001E-3</v>
      </c>
      <c r="FS69" s="9">
        <v>28.85</v>
      </c>
      <c r="FT69" s="3" t="s">
        <v>1</v>
      </c>
      <c r="FU69" s="3" t="s">
        <v>5</v>
      </c>
      <c r="FV69" s="3"/>
      <c r="FW69" s="6">
        <v>43</v>
      </c>
      <c r="FX69" s="10">
        <v>2.15E-3</v>
      </c>
      <c r="FY69" s="2"/>
      <c r="FZ69" s="3" t="s">
        <v>22</v>
      </c>
      <c r="GA69" s="3" t="s">
        <v>17</v>
      </c>
      <c r="GB69" s="3" t="s">
        <v>17</v>
      </c>
      <c r="GC69" s="3"/>
      <c r="GD69" s="3" t="s">
        <v>17</v>
      </c>
      <c r="GE69" s="3"/>
      <c r="GF69" s="3" t="s">
        <v>30</v>
      </c>
      <c r="GG69" s="3"/>
      <c r="GH69" s="7"/>
      <c r="GI69" s="2"/>
      <c r="GJ69" s="5">
        <v>5.5000000000000003E-4</v>
      </c>
      <c r="GK69" s="3"/>
      <c r="GL69" s="2"/>
      <c r="GM69" s="2">
        <v>3.34</v>
      </c>
      <c r="GN69" s="3" t="s">
        <v>31</v>
      </c>
      <c r="GO69" s="3" t="s">
        <v>8</v>
      </c>
      <c r="GP69" s="3"/>
      <c r="GQ69" s="3"/>
      <c r="GR69" s="3" t="s">
        <v>32</v>
      </c>
      <c r="GS69" s="9">
        <v>0.78740157480314954</v>
      </c>
      <c r="GT69" s="9">
        <v>47.65</v>
      </c>
      <c r="GU69" s="7"/>
      <c r="GV69" s="3" t="s">
        <v>33</v>
      </c>
      <c r="GW69" s="7"/>
      <c r="GX69" s="2" t="s">
        <v>34</v>
      </c>
      <c r="GY69" s="2" t="s">
        <v>9</v>
      </c>
      <c r="GZ69" s="9">
        <v>6.2</v>
      </c>
      <c r="HA69" s="9">
        <v>4.34</v>
      </c>
      <c r="HB69" s="7"/>
      <c r="HC69" s="3">
        <v>15.55</v>
      </c>
      <c r="HD69" s="3" t="s">
        <v>3</v>
      </c>
      <c r="HE69" s="7"/>
      <c r="HF69" s="9">
        <v>20.9</v>
      </c>
      <c r="HG69" s="3"/>
      <c r="HH69" s="2"/>
      <c r="HI69" s="3" t="s">
        <v>15</v>
      </c>
      <c r="HJ69" s="3"/>
      <c r="HK69" s="3" t="s">
        <v>3</v>
      </c>
      <c r="HL69" s="3"/>
      <c r="HM69" s="7"/>
      <c r="HN69" s="9">
        <v>3.6</v>
      </c>
      <c r="HO69" s="3" t="s">
        <v>3</v>
      </c>
      <c r="HP69" s="3" t="s">
        <v>35</v>
      </c>
      <c r="HQ69" s="3" t="s">
        <v>23</v>
      </c>
      <c r="HR69" s="7"/>
      <c r="HS69" s="3" t="s">
        <v>3</v>
      </c>
      <c r="HT69" s="3" t="s">
        <v>5</v>
      </c>
      <c r="HU69" s="9">
        <v>0.4</v>
      </c>
      <c r="HV69" s="3">
        <v>1</v>
      </c>
      <c r="HW69" s="9">
        <v>2.3599999999999999E-6</v>
      </c>
      <c r="HX69" s="3" t="s">
        <v>3</v>
      </c>
      <c r="HY69" s="3"/>
      <c r="HZ69" s="3" t="s">
        <v>30</v>
      </c>
      <c r="IA69" s="3">
        <v>3.35</v>
      </c>
      <c r="IB69" s="2"/>
      <c r="IC69" s="3" t="s">
        <v>18</v>
      </c>
      <c r="ID69" s="3"/>
      <c r="IE69" s="3" t="s">
        <v>55</v>
      </c>
      <c r="IF69" s="7"/>
      <c r="IG69" s="7"/>
      <c r="IH69" s="7"/>
    </row>
    <row r="70" spans="1:242" x14ac:dyDescent="0.25">
      <c r="A70" s="1" t="s">
        <v>106</v>
      </c>
      <c r="B70" s="6">
        <v>35</v>
      </c>
      <c r="C70" s="3"/>
      <c r="D70" s="2"/>
      <c r="E70" s="3" t="s">
        <v>1</v>
      </c>
      <c r="F70" s="3" t="s">
        <v>2</v>
      </c>
      <c r="G70" s="3"/>
      <c r="H70" s="3"/>
      <c r="I70" s="3"/>
      <c r="J70" s="5">
        <v>2.8599999999999999E-12</v>
      </c>
      <c r="K70" s="3" t="s">
        <v>3</v>
      </c>
      <c r="L70" s="3" t="s">
        <v>4</v>
      </c>
      <c r="M70" s="5">
        <v>1.015228426395939</v>
      </c>
      <c r="N70" s="5">
        <v>28.25</v>
      </c>
      <c r="O70" s="3" t="s">
        <v>3</v>
      </c>
      <c r="P70" s="3"/>
      <c r="Q70" s="3" t="s">
        <v>5</v>
      </c>
      <c r="R70" s="2" t="s">
        <v>58</v>
      </c>
      <c r="S70" s="2"/>
      <c r="T70" s="3" t="s">
        <v>3</v>
      </c>
      <c r="U70" s="5">
        <v>53.4</v>
      </c>
      <c r="V70" s="3"/>
      <c r="W70" s="2"/>
      <c r="X70" s="3"/>
      <c r="Y70" s="3" t="s">
        <v>7</v>
      </c>
      <c r="Z70" s="5">
        <v>1.9999999999999999E-7</v>
      </c>
      <c r="AA70" s="3" t="s">
        <v>8</v>
      </c>
      <c r="AB70" s="2" t="s">
        <v>9</v>
      </c>
      <c r="AC70" s="5">
        <v>1.0363636363636364E-14</v>
      </c>
      <c r="AD70" s="3" t="s">
        <v>10</v>
      </c>
      <c r="AE70" s="2" t="s">
        <v>107</v>
      </c>
      <c r="AF70" s="2">
        <v>3.37</v>
      </c>
      <c r="AG70" s="6">
        <v>9.7499999999999996E-4</v>
      </c>
      <c r="AH70" s="2"/>
      <c r="AI70" s="2"/>
      <c r="AJ70" s="2"/>
      <c r="AK70" s="2"/>
      <c r="AL70" s="5">
        <v>1.05</v>
      </c>
      <c r="AM70" s="3"/>
      <c r="AN70" s="3" t="s">
        <v>12</v>
      </c>
      <c r="AO70" s="2"/>
      <c r="AP70" s="2"/>
      <c r="AQ70" s="5">
        <v>9.7999999999999997E-5</v>
      </c>
      <c r="AR70" s="5">
        <v>2.86</v>
      </c>
      <c r="AS70" s="3" t="s">
        <v>13</v>
      </c>
      <c r="AT70" s="3" t="s">
        <v>14</v>
      </c>
      <c r="AU70" s="2"/>
      <c r="AV70" s="2"/>
      <c r="AW70" s="2"/>
      <c r="AX70" s="2"/>
      <c r="AY70" s="2" t="s">
        <v>15</v>
      </c>
      <c r="AZ70" s="5">
        <v>7.61</v>
      </c>
      <c r="BA70" s="2"/>
      <c r="BB70" s="3" t="s">
        <v>8</v>
      </c>
      <c r="BC70" s="3">
        <v>1</v>
      </c>
      <c r="BD70" s="2"/>
      <c r="BE70" s="3" t="s">
        <v>16</v>
      </c>
      <c r="BF70" s="6">
        <v>92</v>
      </c>
      <c r="BG70" s="5">
        <v>8.4</v>
      </c>
      <c r="BH70" s="3"/>
      <c r="BI70" s="3"/>
      <c r="BJ70" s="3">
        <v>1</v>
      </c>
      <c r="BK70" s="5">
        <v>17.600000000000001</v>
      </c>
      <c r="BL70" s="5">
        <v>0.42016806722689076</v>
      </c>
      <c r="BM70" s="3">
        <v>2.5</v>
      </c>
      <c r="BN70" s="3" t="s">
        <v>19</v>
      </c>
      <c r="BO70" s="3" t="s">
        <v>20</v>
      </c>
      <c r="BP70" s="3" t="s">
        <v>3</v>
      </c>
      <c r="BQ70" s="2"/>
      <c r="BR70" s="2" t="s">
        <v>21</v>
      </c>
      <c r="BS70" s="3"/>
      <c r="BT70" s="3"/>
      <c r="BU70" s="3"/>
      <c r="BV70" s="5">
        <v>4.5</v>
      </c>
      <c r="BW70" s="5">
        <v>3.94</v>
      </c>
      <c r="BX70" s="3"/>
      <c r="BY70" s="3"/>
      <c r="BZ70" s="2"/>
      <c r="CA70" s="2"/>
      <c r="CB70" s="3" t="s">
        <v>3</v>
      </c>
      <c r="CC70" s="5">
        <v>4.9400000000000004</v>
      </c>
      <c r="CD70" s="2"/>
      <c r="CE70" s="3"/>
      <c r="CF70" s="5">
        <v>17.399999999999999</v>
      </c>
      <c r="CG70" s="3"/>
      <c r="CH70" s="3"/>
      <c r="CI70" s="3"/>
      <c r="CJ70" s="3" t="s">
        <v>1</v>
      </c>
      <c r="CK70" s="2"/>
      <c r="CL70" s="3" t="s">
        <v>22</v>
      </c>
      <c r="CM70" s="2"/>
      <c r="CN70" s="3"/>
      <c r="CO70" s="2"/>
      <c r="CP70" s="3">
        <v>5</v>
      </c>
      <c r="CQ70" s="3">
        <v>2</v>
      </c>
      <c r="CR70" s="5">
        <v>6.6</v>
      </c>
      <c r="CS70" s="6">
        <v>37.5</v>
      </c>
      <c r="CT70" s="5">
        <v>0.29249999999999998</v>
      </c>
      <c r="CU70" s="5">
        <v>5.7</v>
      </c>
      <c r="CV70" s="5">
        <v>1.6500000000000001E-2</v>
      </c>
      <c r="CW70" s="5">
        <v>56</v>
      </c>
      <c r="CX70" s="2"/>
      <c r="CY70" s="5">
        <v>0.40322580645161293</v>
      </c>
      <c r="CZ70" s="3" t="s">
        <v>22</v>
      </c>
      <c r="DA70" s="5">
        <v>1.1363636363636365E-4</v>
      </c>
      <c r="DB70" s="5">
        <v>656</v>
      </c>
      <c r="DC70" s="2"/>
      <c r="DD70" s="5">
        <v>415</v>
      </c>
      <c r="DE70" s="3" t="s">
        <v>22</v>
      </c>
      <c r="DF70" s="2"/>
      <c r="DG70" s="3" t="s">
        <v>3</v>
      </c>
      <c r="DH70" s="2"/>
      <c r="DI70" s="3" t="s">
        <v>23</v>
      </c>
      <c r="DJ70" s="3"/>
      <c r="DK70" s="2"/>
      <c r="DL70" s="3" t="s">
        <v>8</v>
      </c>
      <c r="DM70" s="3" t="s">
        <v>5</v>
      </c>
      <c r="DN70" s="3" t="s">
        <v>3</v>
      </c>
      <c r="DO70" s="2"/>
      <c r="DP70" s="3" t="s">
        <v>3</v>
      </c>
      <c r="DQ70" s="5">
        <v>3.71</v>
      </c>
      <c r="DR70" s="2" t="s">
        <v>9</v>
      </c>
      <c r="DS70" s="2" t="s">
        <v>18</v>
      </c>
      <c r="DT70" s="2"/>
      <c r="DU70" s="2" t="s">
        <v>24</v>
      </c>
      <c r="DV70" s="3" t="s">
        <v>3</v>
      </c>
      <c r="DW70" s="5">
        <v>53.4</v>
      </c>
      <c r="DX70" s="3"/>
      <c r="DY70" s="3" t="s">
        <v>8</v>
      </c>
      <c r="DZ70" s="2"/>
      <c r="EA70" s="2"/>
      <c r="EB70" s="5">
        <v>3.37</v>
      </c>
      <c r="EC70" s="3"/>
      <c r="ED70" s="2"/>
      <c r="EE70" s="2"/>
      <c r="EF70" s="3" t="s">
        <v>1</v>
      </c>
      <c r="EG70" s="3"/>
      <c r="EH70" s="2"/>
      <c r="EI70" s="2"/>
      <c r="EJ70" s="3" t="s">
        <v>26</v>
      </c>
      <c r="EK70" s="5">
        <v>8.6599999999999993E-3</v>
      </c>
      <c r="EL70" s="3" t="s">
        <v>1</v>
      </c>
      <c r="EM70" s="3" t="s">
        <v>3</v>
      </c>
      <c r="EN70" s="3" t="s">
        <v>27</v>
      </c>
      <c r="EO70" s="3"/>
      <c r="EP70" s="3" t="s">
        <v>8</v>
      </c>
      <c r="EQ70" s="3"/>
      <c r="ER70" s="2"/>
      <c r="ES70" s="2"/>
      <c r="ET70" s="7"/>
      <c r="EU70" s="3"/>
      <c r="EV70" s="3" t="s">
        <v>28</v>
      </c>
      <c r="EW70" s="7"/>
      <c r="EX70" s="9">
        <v>4.25</v>
      </c>
      <c r="EY70" s="3"/>
      <c r="EZ70" s="3"/>
      <c r="FA70" s="9">
        <v>0.83333333333333337</v>
      </c>
      <c r="FB70" s="9">
        <v>1.45E-9</v>
      </c>
      <c r="FC70" s="2"/>
      <c r="FD70" s="7"/>
      <c r="FE70" s="2" t="s">
        <v>15</v>
      </c>
      <c r="FF70" s="3" t="s">
        <v>28</v>
      </c>
      <c r="FG70" s="3" t="s">
        <v>1</v>
      </c>
      <c r="FH70" s="9">
        <v>9.0500000000000007</v>
      </c>
      <c r="FI70" s="3" t="s">
        <v>5</v>
      </c>
      <c r="FJ70" s="9">
        <v>5.0999999999999996</v>
      </c>
      <c r="FK70" s="3" t="s">
        <v>1</v>
      </c>
      <c r="FL70" s="3" t="s">
        <v>1</v>
      </c>
      <c r="FM70" s="3" t="s">
        <v>23</v>
      </c>
      <c r="FN70" s="9">
        <v>31.75</v>
      </c>
      <c r="FO70" s="9">
        <v>1.5250000000000001E-8</v>
      </c>
      <c r="FP70" s="9">
        <v>2.85</v>
      </c>
      <c r="FQ70" s="3" t="s">
        <v>15</v>
      </c>
      <c r="FR70" s="6">
        <v>2.3E-3</v>
      </c>
      <c r="FS70" s="9">
        <v>28.88</v>
      </c>
      <c r="FT70" s="3" t="s">
        <v>1</v>
      </c>
      <c r="FU70" s="3" t="s">
        <v>5</v>
      </c>
      <c r="FV70" s="3"/>
      <c r="FW70" s="6">
        <v>44.5</v>
      </c>
      <c r="FX70" s="10">
        <v>2.2499999999999998E-3</v>
      </c>
      <c r="FY70" s="2"/>
      <c r="FZ70" s="3" t="s">
        <v>22</v>
      </c>
      <c r="GA70" s="3"/>
      <c r="GB70" s="3"/>
      <c r="GC70" s="3"/>
      <c r="GD70" s="3"/>
      <c r="GE70" s="3"/>
      <c r="GF70" s="3" t="s">
        <v>30</v>
      </c>
      <c r="GG70" s="3"/>
      <c r="GH70" s="7"/>
      <c r="GI70" s="2"/>
      <c r="GJ70" s="5">
        <v>5.7499999999999999E-4</v>
      </c>
      <c r="GK70" s="3"/>
      <c r="GL70" s="2"/>
      <c r="GM70" s="2">
        <v>3.37</v>
      </c>
      <c r="GN70" s="3" t="s">
        <v>31</v>
      </c>
      <c r="GO70" s="3" t="s">
        <v>8</v>
      </c>
      <c r="GP70" s="3"/>
      <c r="GQ70" s="3"/>
      <c r="GR70" s="3" t="s">
        <v>32</v>
      </c>
      <c r="GS70" s="9">
        <v>0.8</v>
      </c>
      <c r="GT70" s="9">
        <v>47.75</v>
      </c>
      <c r="GU70" s="7"/>
      <c r="GV70" s="3" t="s">
        <v>33</v>
      </c>
      <c r="GW70" s="7"/>
      <c r="GX70" s="2" t="s">
        <v>34</v>
      </c>
      <c r="GY70" s="2" t="s">
        <v>9</v>
      </c>
      <c r="GZ70" s="9">
        <v>6.15</v>
      </c>
      <c r="HA70" s="9">
        <v>4.34</v>
      </c>
      <c r="HB70" s="7"/>
      <c r="HC70" s="3">
        <v>16.25</v>
      </c>
      <c r="HD70" s="3" t="s">
        <v>3</v>
      </c>
      <c r="HE70" s="7"/>
      <c r="HF70" s="9">
        <v>20.9</v>
      </c>
      <c r="HG70" s="3"/>
      <c r="HH70" s="2"/>
      <c r="HI70" s="3" t="s">
        <v>15</v>
      </c>
      <c r="HJ70" s="3"/>
      <c r="HK70" s="3" t="s">
        <v>3</v>
      </c>
      <c r="HL70" s="3"/>
      <c r="HM70" s="7"/>
      <c r="HN70" s="9">
        <v>3.7</v>
      </c>
      <c r="HO70" s="3" t="s">
        <v>3</v>
      </c>
      <c r="HP70" s="3" t="s">
        <v>35</v>
      </c>
      <c r="HQ70" s="3" t="s">
        <v>23</v>
      </c>
      <c r="HR70" s="7"/>
      <c r="HS70" s="3" t="s">
        <v>3</v>
      </c>
      <c r="HT70" s="3" t="s">
        <v>5</v>
      </c>
      <c r="HU70" s="9">
        <v>0.4098360655737705</v>
      </c>
      <c r="HV70" s="3">
        <v>1</v>
      </c>
      <c r="HW70" s="9">
        <v>2.4900000000000003E-6</v>
      </c>
      <c r="HX70" s="3" t="s">
        <v>3</v>
      </c>
      <c r="HY70" s="3"/>
      <c r="HZ70" s="3" t="s">
        <v>30</v>
      </c>
      <c r="IA70" s="3">
        <v>3.35</v>
      </c>
      <c r="IB70" s="2"/>
      <c r="IC70" s="3" t="s">
        <v>18</v>
      </c>
      <c r="ID70" s="3"/>
      <c r="IE70" s="3" t="s">
        <v>55</v>
      </c>
      <c r="IF70" s="7"/>
      <c r="IG70" s="7"/>
      <c r="IH70" s="7"/>
    </row>
    <row r="71" spans="1:242" x14ac:dyDescent="0.25">
      <c r="A71" s="1" t="s">
        <v>108</v>
      </c>
      <c r="B71" s="6">
        <v>36.5</v>
      </c>
      <c r="C71" s="3"/>
      <c r="D71" s="2"/>
      <c r="E71" s="3" t="s">
        <v>1</v>
      </c>
      <c r="F71" s="3" t="s">
        <v>2</v>
      </c>
      <c r="G71" s="3"/>
      <c r="H71" s="3"/>
      <c r="I71" s="3"/>
      <c r="J71" s="5">
        <v>2.9499999999999997E-12</v>
      </c>
      <c r="K71" s="3" t="s">
        <v>3</v>
      </c>
      <c r="L71" s="3" t="s">
        <v>4</v>
      </c>
      <c r="M71" s="5">
        <v>1.0256410256410258</v>
      </c>
      <c r="N71" s="5">
        <v>30.25</v>
      </c>
      <c r="O71" s="3" t="s">
        <v>3</v>
      </c>
      <c r="P71" s="3"/>
      <c r="Q71" s="3" t="s">
        <v>5</v>
      </c>
      <c r="R71" s="2" t="s">
        <v>58</v>
      </c>
      <c r="S71" s="2"/>
      <c r="T71" s="3" t="s">
        <v>3</v>
      </c>
      <c r="U71" s="5">
        <v>53.3</v>
      </c>
      <c r="V71" s="3"/>
      <c r="W71" s="2"/>
      <c r="X71" s="3"/>
      <c r="Y71" s="3" t="s">
        <v>7</v>
      </c>
      <c r="Z71" s="5">
        <v>1.9999999999999999E-7</v>
      </c>
      <c r="AA71" s="3" t="s">
        <v>8</v>
      </c>
      <c r="AB71" s="2" t="s">
        <v>9</v>
      </c>
      <c r="AC71" s="5">
        <v>1.0181818181818182E-14</v>
      </c>
      <c r="AD71" s="3" t="s">
        <v>10</v>
      </c>
      <c r="AE71" s="2" t="s">
        <v>107</v>
      </c>
      <c r="AF71" s="2">
        <v>3.46</v>
      </c>
      <c r="AG71" s="6">
        <v>1E-3</v>
      </c>
      <c r="AH71" s="2"/>
      <c r="AI71" s="2"/>
      <c r="AJ71" s="2"/>
      <c r="AK71" s="2"/>
      <c r="AL71" s="5">
        <v>1.05</v>
      </c>
      <c r="AM71" s="3"/>
      <c r="AN71" s="3" t="s">
        <v>12</v>
      </c>
      <c r="AO71" s="2"/>
      <c r="AP71" s="2"/>
      <c r="AQ71" s="5">
        <v>9.2999999999999997E-5</v>
      </c>
      <c r="AR71" s="5">
        <v>3.23</v>
      </c>
      <c r="AS71" s="3" t="s">
        <v>13</v>
      </c>
      <c r="AT71" s="3" t="s">
        <v>14</v>
      </c>
      <c r="AU71" s="2"/>
      <c r="AV71" s="2"/>
      <c r="AW71" s="2"/>
      <c r="AX71" s="2"/>
      <c r="AY71" s="2" t="s">
        <v>15</v>
      </c>
      <c r="AZ71" s="5">
        <v>7.63</v>
      </c>
      <c r="BA71" s="2"/>
      <c r="BB71" s="3" t="s">
        <v>8</v>
      </c>
      <c r="BC71" s="3">
        <v>1</v>
      </c>
      <c r="BD71" s="2"/>
      <c r="BE71" s="3" t="s">
        <v>16</v>
      </c>
      <c r="BF71" s="6">
        <v>98</v>
      </c>
      <c r="BG71" s="5">
        <v>8.6</v>
      </c>
      <c r="BH71" s="3"/>
      <c r="BI71" s="3"/>
      <c r="BJ71" s="3">
        <v>1</v>
      </c>
      <c r="BK71" s="5">
        <v>17.8</v>
      </c>
      <c r="BL71" s="5">
        <v>0.41666666666666669</v>
      </c>
      <c r="BM71" s="3">
        <v>2.5</v>
      </c>
      <c r="BN71" s="3" t="s">
        <v>19</v>
      </c>
      <c r="BO71" s="3" t="s">
        <v>20</v>
      </c>
      <c r="BP71" s="3" t="s">
        <v>3</v>
      </c>
      <c r="BQ71" s="2"/>
      <c r="BR71" s="2" t="s">
        <v>21</v>
      </c>
      <c r="BS71" s="3"/>
      <c r="BT71" s="3"/>
      <c r="BU71" s="3"/>
      <c r="BV71" s="5">
        <v>4.4000000000000004</v>
      </c>
      <c r="BW71" s="5">
        <v>4.12</v>
      </c>
      <c r="BX71" s="3"/>
      <c r="BY71" s="3"/>
      <c r="BZ71" s="2"/>
      <c r="CA71" s="2"/>
      <c r="CB71" s="3" t="s">
        <v>3</v>
      </c>
      <c r="CC71" s="5">
        <v>5.0999999999999996</v>
      </c>
      <c r="CD71" s="2"/>
      <c r="CE71" s="3"/>
      <c r="CF71" s="5">
        <v>17.5</v>
      </c>
      <c r="CG71" s="3"/>
      <c r="CH71" s="3"/>
      <c r="CI71" s="3"/>
      <c r="CJ71" s="3" t="s">
        <v>1</v>
      </c>
      <c r="CK71" s="2"/>
      <c r="CL71" s="3" t="s">
        <v>22</v>
      </c>
      <c r="CM71" s="2"/>
      <c r="CN71" s="3"/>
      <c r="CO71" s="2"/>
      <c r="CP71" s="3">
        <v>5</v>
      </c>
      <c r="CQ71" s="3">
        <v>2</v>
      </c>
      <c r="CR71" s="5">
        <v>6.76</v>
      </c>
      <c r="CS71" s="6">
        <v>38</v>
      </c>
      <c r="CT71" s="5">
        <v>0.29499999999999998</v>
      </c>
      <c r="CU71" s="5">
        <v>5.65</v>
      </c>
      <c r="CV71" s="5">
        <v>1.8749999999999999E-2</v>
      </c>
      <c r="CW71" s="5">
        <v>61</v>
      </c>
      <c r="CX71" s="2"/>
      <c r="CY71" s="5">
        <v>0.4065040650406504</v>
      </c>
      <c r="CZ71" s="3" t="s">
        <v>22</v>
      </c>
      <c r="DA71" s="5">
        <v>1.36986301369863E-4</v>
      </c>
      <c r="DB71" s="5">
        <v>672</v>
      </c>
      <c r="DC71" s="2"/>
      <c r="DD71" s="5">
        <v>425</v>
      </c>
      <c r="DE71" s="3" t="s">
        <v>22</v>
      </c>
      <c r="DF71" s="2"/>
      <c r="DG71" s="3" t="s">
        <v>3</v>
      </c>
      <c r="DH71" s="2"/>
      <c r="DI71" s="3" t="s">
        <v>23</v>
      </c>
      <c r="DJ71" s="3"/>
      <c r="DK71" s="2"/>
      <c r="DL71" s="3" t="s">
        <v>8</v>
      </c>
      <c r="DM71" s="3" t="s">
        <v>5</v>
      </c>
      <c r="DN71" s="3" t="s">
        <v>3</v>
      </c>
      <c r="DO71" s="2"/>
      <c r="DP71" s="3" t="s">
        <v>3</v>
      </c>
      <c r="DQ71" s="5">
        <v>3.65</v>
      </c>
      <c r="DR71" s="2" t="s">
        <v>9</v>
      </c>
      <c r="DS71" s="2" t="s">
        <v>18</v>
      </c>
      <c r="DT71" s="2"/>
      <c r="DU71" s="2" t="s">
        <v>24</v>
      </c>
      <c r="DV71" s="3" t="s">
        <v>3</v>
      </c>
      <c r="DW71" s="5">
        <v>53.3</v>
      </c>
      <c r="DX71" s="3"/>
      <c r="DY71" s="3" t="s">
        <v>8</v>
      </c>
      <c r="DZ71" s="2"/>
      <c r="EA71" s="2"/>
      <c r="EB71" s="5">
        <v>3.46</v>
      </c>
      <c r="EC71" s="3"/>
      <c r="ED71" s="2"/>
      <c r="EE71" s="2"/>
      <c r="EF71" s="3" t="s">
        <v>1</v>
      </c>
      <c r="EG71" s="3"/>
      <c r="EH71" s="2"/>
      <c r="EI71" s="2"/>
      <c r="EJ71" s="3" t="s">
        <v>26</v>
      </c>
      <c r="EK71" s="5">
        <v>8.6599999999999993E-3</v>
      </c>
      <c r="EL71" s="3" t="s">
        <v>1</v>
      </c>
      <c r="EM71" s="3" t="s">
        <v>3</v>
      </c>
      <c r="EN71" s="3" t="s">
        <v>27</v>
      </c>
      <c r="EO71" s="3"/>
      <c r="EP71" s="3" t="s">
        <v>8</v>
      </c>
      <c r="EQ71" s="3"/>
      <c r="ER71" s="2"/>
      <c r="ES71" s="2"/>
      <c r="ET71" s="7"/>
      <c r="EU71" s="3"/>
      <c r="EV71" s="3" t="s">
        <v>28</v>
      </c>
      <c r="EW71" s="7"/>
      <c r="EX71" s="9">
        <v>4.25</v>
      </c>
      <c r="EY71" s="3"/>
      <c r="EZ71" s="3"/>
      <c r="FA71" s="9">
        <v>0.84033613445378152</v>
      </c>
      <c r="FB71" s="9">
        <v>1.44E-9</v>
      </c>
      <c r="FC71" s="2"/>
      <c r="FD71" s="7"/>
      <c r="FE71" s="2" t="s">
        <v>15</v>
      </c>
      <c r="FF71" s="3" t="s">
        <v>28</v>
      </c>
      <c r="FG71" s="3" t="s">
        <v>1</v>
      </c>
      <c r="FH71" s="9">
        <v>9</v>
      </c>
      <c r="FI71" s="3" t="s">
        <v>5</v>
      </c>
      <c r="FJ71" s="9">
        <v>5.2</v>
      </c>
      <c r="FK71" s="3" t="s">
        <v>1</v>
      </c>
      <c r="FL71" s="3" t="s">
        <v>1</v>
      </c>
      <c r="FM71" s="3" t="s">
        <v>23</v>
      </c>
      <c r="FN71" s="9">
        <v>36</v>
      </c>
      <c r="FO71" s="9">
        <v>1.5349999999999998E-8</v>
      </c>
      <c r="FP71" s="9">
        <v>2.96</v>
      </c>
      <c r="FQ71" s="3" t="s">
        <v>15</v>
      </c>
      <c r="FR71" s="6">
        <v>2.3749999999999999E-3</v>
      </c>
      <c r="FS71" s="9">
        <v>28.95</v>
      </c>
      <c r="FT71" s="3" t="s">
        <v>1</v>
      </c>
      <c r="FU71" s="3" t="s">
        <v>5</v>
      </c>
      <c r="FV71" s="3"/>
      <c r="FW71" s="6">
        <v>45</v>
      </c>
      <c r="FX71" s="10">
        <v>2.3E-3</v>
      </c>
      <c r="FY71" s="2"/>
      <c r="FZ71" s="3" t="s">
        <v>22</v>
      </c>
      <c r="GA71" s="3"/>
      <c r="GB71" s="3"/>
      <c r="GC71" s="3"/>
      <c r="GD71" s="3"/>
      <c r="GE71" s="3"/>
      <c r="GF71" s="3" t="s">
        <v>30</v>
      </c>
      <c r="GG71" s="3"/>
      <c r="GH71" s="7"/>
      <c r="GI71" s="2"/>
      <c r="GJ71" s="5">
        <v>5.8500000000000002E-4</v>
      </c>
      <c r="GK71" s="3"/>
      <c r="GL71" s="2"/>
      <c r="GM71" s="2">
        <v>3.46</v>
      </c>
      <c r="GN71" s="3" t="s">
        <v>31</v>
      </c>
      <c r="GO71" s="3" t="s">
        <v>8</v>
      </c>
      <c r="GP71" s="3"/>
      <c r="GQ71" s="3"/>
      <c r="GR71" s="3" t="s">
        <v>32</v>
      </c>
      <c r="GS71" s="9">
        <v>0.80971659919028338</v>
      </c>
      <c r="GT71" s="9">
        <v>48</v>
      </c>
      <c r="GU71" s="7"/>
      <c r="GV71" s="3" t="s">
        <v>33</v>
      </c>
      <c r="GW71" s="7"/>
      <c r="GX71" s="2" t="s">
        <v>34</v>
      </c>
      <c r="GY71" s="2" t="s">
        <v>9</v>
      </c>
      <c r="GZ71" s="9">
        <v>6.2</v>
      </c>
      <c r="HA71" s="9">
        <v>4.3499999999999996</v>
      </c>
      <c r="HB71" s="7"/>
      <c r="HC71" s="3">
        <v>18.25</v>
      </c>
      <c r="HD71" s="3" t="s">
        <v>3</v>
      </c>
      <c r="HE71" s="7"/>
      <c r="HF71" s="9">
        <v>21.8</v>
      </c>
      <c r="HG71" s="3"/>
      <c r="HH71" s="2"/>
      <c r="HI71" s="3" t="s">
        <v>15</v>
      </c>
      <c r="HJ71" s="3"/>
      <c r="HK71" s="3" t="s">
        <v>3</v>
      </c>
      <c r="HL71" s="3"/>
      <c r="HM71" s="7"/>
      <c r="HN71" s="9">
        <v>3.8</v>
      </c>
      <c r="HO71" s="3" t="s">
        <v>3</v>
      </c>
      <c r="HP71" s="3" t="s">
        <v>35</v>
      </c>
      <c r="HQ71" s="3" t="s">
        <v>23</v>
      </c>
      <c r="HR71" s="7"/>
      <c r="HS71" s="3" t="s">
        <v>3</v>
      </c>
      <c r="HT71" s="3" t="s">
        <v>5</v>
      </c>
      <c r="HU71" s="9">
        <v>0.41322314049586778</v>
      </c>
      <c r="HV71" s="3">
        <v>1</v>
      </c>
      <c r="HW71" s="9">
        <v>2.4900000000000003E-6</v>
      </c>
      <c r="HX71" s="3" t="s">
        <v>3</v>
      </c>
      <c r="HY71" s="3"/>
      <c r="HZ71" s="3" t="s">
        <v>30</v>
      </c>
      <c r="IA71" s="3">
        <v>3.35</v>
      </c>
      <c r="IB71" s="2"/>
      <c r="IC71" s="3" t="s">
        <v>18</v>
      </c>
      <c r="ID71" s="3"/>
      <c r="IE71" s="3" t="s">
        <v>55</v>
      </c>
      <c r="IF71" s="7"/>
      <c r="IG71" s="7"/>
      <c r="IH71" s="7"/>
    </row>
    <row r="72" spans="1:242" x14ac:dyDescent="0.25">
      <c r="A72" s="1" t="s">
        <v>109</v>
      </c>
      <c r="B72" s="6">
        <v>35.5</v>
      </c>
      <c r="C72" s="3"/>
      <c r="D72" s="2"/>
      <c r="E72" s="3" t="s">
        <v>1</v>
      </c>
      <c r="F72" s="3" t="s">
        <v>2</v>
      </c>
      <c r="G72" s="3"/>
      <c r="H72" s="3"/>
      <c r="I72" s="3"/>
      <c r="J72" s="5">
        <v>2.7899999999999996E-12</v>
      </c>
      <c r="K72" s="3" t="s">
        <v>3</v>
      </c>
      <c r="L72" s="3" t="s">
        <v>4</v>
      </c>
      <c r="M72" s="5">
        <v>1.0695187165775399</v>
      </c>
      <c r="N72" s="5">
        <v>35</v>
      </c>
      <c r="O72" s="3" t="s">
        <v>3</v>
      </c>
      <c r="P72" s="3"/>
      <c r="Q72" s="3" t="s">
        <v>5</v>
      </c>
      <c r="R72" s="2" t="s">
        <v>58</v>
      </c>
      <c r="S72" s="2"/>
      <c r="T72" s="3" t="s">
        <v>3</v>
      </c>
      <c r="U72" s="5">
        <v>55.4</v>
      </c>
      <c r="V72" s="3"/>
      <c r="W72" s="2"/>
      <c r="X72" s="3"/>
      <c r="Y72" s="3" t="s">
        <v>7</v>
      </c>
      <c r="Z72" s="5">
        <v>2.05E-7</v>
      </c>
      <c r="AA72" s="3" t="s">
        <v>8</v>
      </c>
      <c r="AB72" s="2" t="s">
        <v>9</v>
      </c>
      <c r="AC72" s="5">
        <v>1.0254545454545454E-14</v>
      </c>
      <c r="AD72" s="3" t="s">
        <v>10</v>
      </c>
      <c r="AE72" s="2" t="s">
        <v>107</v>
      </c>
      <c r="AF72" s="2">
        <v>3.53</v>
      </c>
      <c r="AG72" s="6">
        <v>1.1000000000000001E-3</v>
      </c>
      <c r="AH72" s="2"/>
      <c r="AI72" s="2"/>
      <c r="AJ72" s="2"/>
      <c r="AK72" s="2"/>
      <c r="AL72" s="5">
        <v>1.04</v>
      </c>
      <c r="AM72" s="3"/>
      <c r="AN72" s="3" t="s">
        <v>12</v>
      </c>
      <c r="AO72" s="2"/>
      <c r="AP72" s="2"/>
      <c r="AQ72" s="5">
        <v>9.3999999999999994E-5</v>
      </c>
      <c r="AR72" s="5">
        <v>3.72</v>
      </c>
      <c r="AS72" s="3" t="s">
        <v>13</v>
      </c>
      <c r="AT72" s="3" t="s">
        <v>14</v>
      </c>
      <c r="AU72" s="2"/>
      <c r="AV72" s="2"/>
      <c r="AW72" s="2"/>
      <c r="AX72" s="2"/>
      <c r="AY72" s="2" t="s">
        <v>15</v>
      </c>
      <c r="AZ72" s="5">
        <v>7.6</v>
      </c>
      <c r="BA72" s="2"/>
      <c r="BB72" s="3" t="s">
        <v>8</v>
      </c>
      <c r="BC72" s="3">
        <v>1</v>
      </c>
      <c r="BD72" s="2"/>
      <c r="BE72" s="3" t="s">
        <v>16</v>
      </c>
      <c r="BF72" s="6">
        <v>120</v>
      </c>
      <c r="BG72" s="5">
        <v>9.5500000000000007</v>
      </c>
      <c r="BH72" s="3"/>
      <c r="BI72" s="3"/>
      <c r="BJ72" s="3">
        <v>1</v>
      </c>
      <c r="BK72" s="5">
        <v>18.2</v>
      </c>
      <c r="BL72" s="5">
        <v>0.42918454935622319</v>
      </c>
      <c r="BM72" s="3">
        <v>2.5</v>
      </c>
      <c r="BN72" s="3" t="s">
        <v>19</v>
      </c>
      <c r="BO72" s="3" t="s">
        <v>20</v>
      </c>
      <c r="BP72" s="3" t="s">
        <v>3</v>
      </c>
      <c r="BQ72" s="2"/>
      <c r="BR72" s="2" t="s">
        <v>21</v>
      </c>
      <c r="BS72" s="3"/>
      <c r="BT72" s="3"/>
      <c r="BU72" s="3"/>
      <c r="BV72" s="5">
        <v>4.5</v>
      </c>
      <c r="BW72" s="5">
        <v>4.37</v>
      </c>
      <c r="BX72" s="3"/>
      <c r="BY72" s="3"/>
      <c r="BZ72" s="2"/>
      <c r="CA72" s="2"/>
      <c r="CB72" s="3" t="s">
        <v>3</v>
      </c>
      <c r="CC72" s="5">
        <v>5.31</v>
      </c>
      <c r="CD72" s="2"/>
      <c r="CE72" s="3"/>
      <c r="CF72" s="5">
        <v>18</v>
      </c>
      <c r="CG72" s="3"/>
      <c r="CH72" s="3"/>
      <c r="CI72" s="3"/>
      <c r="CJ72" s="3" t="s">
        <v>1</v>
      </c>
      <c r="CK72" s="2"/>
      <c r="CL72" s="3" t="s">
        <v>22</v>
      </c>
      <c r="CM72" s="2"/>
      <c r="CN72" s="3"/>
      <c r="CO72" s="2"/>
      <c r="CP72" s="3">
        <v>5</v>
      </c>
      <c r="CQ72" s="3">
        <v>2</v>
      </c>
      <c r="CR72" s="5">
        <v>6.84</v>
      </c>
      <c r="CS72" s="6">
        <v>39</v>
      </c>
      <c r="CT72" s="5">
        <v>0.31</v>
      </c>
      <c r="CU72" s="5">
        <v>5.95</v>
      </c>
      <c r="CV72" s="5">
        <v>1.7999999999999999E-2</v>
      </c>
      <c r="CW72" s="5">
        <v>62.25</v>
      </c>
      <c r="CX72" s="2"/>
      <c r="CY72" s="5">
        <v>0.41666666666666669</v>
      </c>
      <c r="CZ72" s="3" t="s">
        <v>22</v>
      </c>
      <c r="DA72" s="5">
        <v>1.639344262295082E-4</v>
      </c>
      <c r="DB72" s="5">
        <v>695</v>
      </c>
      <c r="DC72" s="2"/>
      <c r="DD72" s="5">
        <v>420</v>
      </c>
      <c r="DE72" s="3" t="s">
        <v>22</v>
      </c>
      <c r="DF72" s="2"/>
      <c r="DG72" s="3" t="s">
        <v>3</v>
      </c>
      <c r="DH72" s="2"/>
      <c r="DI72" s="3" t="s">
        <v>23</v>
      </c>
      <c r="DJ72" s="3"/>
      <c r="DK72" s="2"/>
      <c r="DL72" s="3" t="s">
        <v>8</v>
      </c>
      <c r="DM72" s="3" t="s">
        <v>5</v>
      </c>
      <c r="DN72" s="3" t="s">
        <v>3</v>
      </c>
      <c r="DO72" s="2"/>
      <c r="DP72" s="3" t="s">
        <v>3</v>
      </c>
      <c r="DQ72" s="5">
        <v>3.8</v>
      </c>
      <c r="DR72" s="2" t="s">
        <v>9</v>
      </c>
      <c r="DS72" s="2" t="s">
        <v>18</v>
      </c>
      <c r="DT72" s="2"/>
      <c r="DU72" s="2" t="s">
        <v>24</v>
      </c>
      <c r="DV72" s="3" t="s">
        <v>3</v>
      </c>
      <c r="DW72" s="5">
        <v>55.4</v>
      </c>
      <c r="DX72" s="3"/>
      <c r="DY72" s="3" t="s">
        <v>8</v>
      </c>
      <c r="DZ72" s="2"/>
      <c r="EA72" s="2"/>
      <c r="EB72" s="5">
        <v>3.53</v>
      </c>
      <c r="EC72" s="3"/>
      <c r="ED72" s="2"/>
      <c r="EE72" s="2"/>
      <c r="EF72" s="3" t="s">
        <v>1</v>
      </c>
      <c r="EG72" s="3"/>
      <c r="EH72" s="2"/>
      <c r="EI72" s="2"/>
      <c r="EJ72" s="3" t="s">
        <v>26</v>
      </c>
      <c r="EK72" s="5">
        <v>8.6599999999999993E-3</v>
      </c>
      <c r="EL72" s="3" t="s">
        <v>1</v>
      </c>
      <c r="EM72" s="3" t="s">
        <v>3</v>
      </c>
      <c r="EN72" s="3" t="s">
        <v>27</v>
      </c>
      <c r="EO72" s="3"/>
      <c r="EP72" s="3" t="s">
        <v>8</v>
      </c>
      <c r="EQ72" s="3"/>
      <c r="ER72" s="2"/>
      <c r="ES72" s="2"/>
      <c r="ET72" s="7"/>
      <c r="EU72" s="3"/>
      <c r="EV72" s="3" t="s">
        <v>28</v>
      </c>
      <c r="EW72" s="7"/>
      <c r="EX72" s="9">
        <v>4.26</v>
      </c>
      <c r="EY72" s="3"/>
      <c r="EZ72" s="3"/>
      <c r="FA72" s="9">
        <v>0.86956521739130443</v>
      </c>
      <c r="FB72" s="9">
        <v>1.45E-9</v>
      </c>
      <c r="FC72" s="2"/>
      <c r="FD72" s="7"/>
      <c r="FE72" s="2" t="s">
        <v>15</v>
      </c>
      <c r="FF72" s="3" t="s">
        <v>28</v>
      </c>
      <c r="FG72" s="3" t="s">
        <v>1</v>
      </c>
      <c r="FH72" s="9">
        <v>10.1</v>
      </c>
      <c r="FI72" s="3" t="s">
        <v>5</v>
      </c>
      <c r="FJ72" s="9">
        <v>5.3</v>
      </c>
      <c r="FK72" s="3" t="s">
        <v>1</v>
      </c>
      <c r="FL72" s="3" t="s">
        <v>1</v>
      </c>
      <c r="FM72" s="3" t="s">
        <v>23</v>
      </c>
      <c r="FN72" s="9">
        <v>33.5</v>
      </c>
      <c r="FO72" s="9">
        <v>1.59E-8</v>
      </c>
      <c r="FP72" s="9">
        <v>2.91</v>
      </c>
      <c r="FQ72" s="3" t="s">
        <v>15</v>
      </c>
      <c r="FR72" s="6">
        <v>2.5249999999999999E-3</v>
      </c>
      <c r="FS72" s="9">
        <v>29.05</v>
      </c>
      <c r="FT72" s="3" t="s">
        <v>1</v>
      </c>
      <c r="FU72" s="3" t="s">
        <v>5</v>
      </c>
      <c r="FV72" s="3"/>
      <c r="FW72" s="6">
        <v>48.5</v>
      </c>
      <c r="FX72" s="10">
        <v>2.4499999999999999E-3</v>
      </c>
      <c r="FY72" s="2"/>
      <c r="FZ72" s="3" t="s">
        <v>22</v>
      </c>
      <c r="GA72" s="3"/>
      <c r="GB72" s="3"/>
      <c r="GC72" s="3"/>
      <c r="GD72" s="3"/>
      <c r="GE72" s="3"/>
      <c r="GF72" s="3" t="s">
        <v>30</v>
      </c>
      <c r="GG72" s="3"/>
      <c r="GH72" s="7"/>
      <c r="GI72" s="2"/>
      <c r="GJ72" s="5">
        <v>6.9999999999999999E-4</v>
      </c>
      <c r="GK72" s="3"/>
      <c r="GL72" s="2"/>
      <c r="GM72" s="2">
        <v>3.53</v>
      </c>
      <c r="GN72" s="3" t="s">
        <v>31</v>
      </c>
      <c r="GO72" s="3" t="s">
        <v>8</v>
      </c>
      <c r="GP72" s="3"/>
      <c r="GQ72" s="3"/>
      <c r="GR72" s="3"/>
      <c r="GS72" s="9">
        <v>0.81632653061224481</v>
      </c>
      <c r="GT72" s="9">
        <v>51</v>
      </c>
      <c r="GU72" s="7"/>
      <c r="GV72" s="3" t="s">
        <v>33</v>
      </c>
      <c r="GW72" s="7"/>
      <c r="GX72" s="2" t="s">
        <v>34</v>
      </c>
      <c r="GY72" s="2" t="s">
        <v>9</v>
      </c>
      <c r="GZ72" s="9">
        <v>6.5</v>
      </c>
      <c r="HA72" s="9">
        <v>4.37</v>
      </c>
      <c r="HB72" s="7"/>
      <c r="HC72" s="3">
        <v>24.5</v>
      </c>
      <c r="HD72" s="3" t="s">
        <v>3</v>
      </c>
      <c r="HE72" s="7"/>
      <c r="HF72" s="9">
        <v>22.7</v>
      </c>
      <c r="HG72" s="3"/>
      <c r="HH72" s="2"/>
      <c r="HI72" s="3" t="s">
        <v>15</v>
      </c>
      <c r="HJ72" s="3"/>
      <c r="HK72" s="3" t="s">
        <v>3</v>
      </c>
      <c r="HL72" s="3"/>
      <c r="HM72" s="7"/>
      <c r="HN72" s="9">
        <v>3.82</v>
      </c>
      <c r="HO72" s="3" t="s">
        <v>3</v>
      </c>
      <c r="HP72" s="3" t="s">
        <v>35</v>
      </c>
      <c r="HQ72" s="3" t="s">
        <v>23</v>
      </c>
      <c r="HR72" s="7"/>
      <c r="HS72" s="3" t="s">
        <v>3</v>
      </c>
      <c r="HT72" s="3" t="s">
        <v>5</v>
      </c>
      <c r="HU72" s="9">
        <v>0.42016806722689076</v>
      </c>
      <c r="HV72" s="3">
        <v>1</v>
      </c>
      <c r="HW72" s="9">
        <v>2.4100000000000002E-6</v>
      </c>
      <c r="HX72" s="3" t="s">
        <v>3</v>
      </c>
      <c r="HY72" s="3"/>
      <c r="HZ72" s="3" t="s">
        <v>30</v>
      </c>
      <c r="IA72" s="3">
        <v>3.35</v>
      </c>
      <c r="IB72" s="2"/>
      <c r="IC72" s="3" t="s">
        <v>18</v>
      </c>
      <c r="ID72" s="3"/>
      <c r="IE72" s="3" t="s">
        <v>55</v>
      </c>
      <c r="IF72" s="7"/>
      <c r="IG72" s="7"/>
      <c r="IH72" s="7"/>
    </row>
    <row r="73" spans="1:242" x14ac:dyDescent="0.25">
      <c r="A73" s="1" t="s">
        <v>110</v>
      </c>
      <c r="B73" s="6">
        <v>35.5</v>
      </c>
      <c r="C73" s="3"/>
      <c r="D73" s="2"/>
      <c r="E73" s="3" t="s">
        <v>1</v>
      </c>
      <c r="F73" s="3" t="s">
        <v>2</v>
      </c>
      <c r="G73" s="3"/>
      <c r="H73" s="3"/>
      <c r="I73" s="3"/>
      <c r="J73" s="5">
        <v>2.7750000000000002E-12</v>
      </c>
      <c r="K73" s="3" t="s">
        <v>3</v>
      </c>
      <c r="L73" s="3" t="s">
        <v>4</v>
      </c>
      <c r="M73" s="5">
        <v>1.0869565217391304</v>
      </c>
      <c r="N73" s="5">
        <v>33.5</v>
      </c>
      <c r="O73" s="3" t="s">
        <v>3</v>
      </c>
      <c r="P73" s="3"/>
      <c r="Q73" s="3" t="s">
        <v>5</v>
      </c>
      <c r="R73" s="2" t="s">
        <v>58</v>
      </c>
      <c r="S73" s="2"/>
      <c r="T73" s="3" t="s">
        <v>3</v>
      </c>
      <c r="U73" s="5">
        <v>55.5</v>
      </c>
      <c r="V73" s="3"/>
      <c r="W73" s="2"/>
      <c r="X73" s="3"/>
      <c r="Y73" s="3" t="s">
        <v>7</v>
      </c>
      <c r="Z73" s="5">
        <v>1.9999999999999999E-7</v>
      </c>
      <c r="AA73" s="3" t="s">
        <v>8</v>
      </c>
      <c r="AB73" s="2" t="s">
        <v>9</v>
      </c>
      <c r="AC73" s="5">
        <v>1.0636363636363636E-14</v>
      </c>
      <c r="AD73" s="3" t="s">
        <v>10</v>
      </c>
      <c r="AE73" s="2" t="s">
        <v>107</v>
      </c>
      <c r="AF73" s="2">
        <v>3.61</v>
      </c>
      <c r="AG73" s="6">
        <v>1.15E-3</v>
      </c>
      <c r="AH73" s="2"/>
      <c r="AI73" s="2"/>
      <c r="AJ73" s="2"/>
      <c r="AK73" s="2"/>
      <c r="AL73" s="5">
        <v>1.03</v>
      </c>
      <c r="AM73" s="3"/>
      <c r="AN73" s="3" t="s">
        <v>12</v>
      </c>
      <c r="AO73" s="2"/>
      <c r="AP73" s="2"/>
      <c r="AQ73" s="5">
        <v>9.3499999999999996E-5</v>
      </c>
      <c r="AR73" s="5">
        <v>3.91</v>
      </c>
      <c r="AS73" s="3" t="s">
        <v>13</v>
      </c>
      <c r="AT73" s="3" t="s">
        <v>14</v>
      </c>
      <c r="AU73" s="2"/>
      <c r="AV73" s="2"/>
      <c r="AW73" s="2"/>
      <c r="AX73" s="2"/>
      <c r="AY73" s="2" t="s">
        <v>15</v>
      </c>
      <c r="AZ73" s="5">
        <v>7.4</v>
      </c>
      <c r="BA73" s="2"/>
      <c r="BB73" s="3" t="s">
        <v>8</v>
      </c>
      <c r="BC73" s="3">
        <v>1</v>
      </c>
      <c r="BD73" s="2"/>
      <c r="BE73" s="3" t="s">
        <v>16</v>
      </c>
      <c r="BF73" s="6">
        <v>130</v>
      </c>
      <c r="BG73" s="5">
        <v>9.4</v>
      </c>
      <c r="BH73" s="3"/>
      <c r="BI73" s="3"/>
      <c r="BJ73" s="3">
        <v>1</v>
      </c>
      <c r="BK73" s="5">
        <v>18.3</v>
      </c>
      <c r="BL73" s="5">
        <v>0.45454545454545453</v>
      </c>
      <c r="BM73" s="3">
        <v>2.5</v>
      </c>
      <c r="BN73" s="3" t="s">
        <v>19</v>
      </c>
      <c r="BO73" s="3" t="s">
        <v>20</v>
      </c>
      <c r="BP73" s="3" t="s">
        <v>3</v>
      </c>
      <c r="BQ73" s="2"/>
      <c r="BR73" s="2" t="s">
        <v>21</v>
      </c>
      <c r="BS73" s="3"/>
      <c r="BT73" s="3"/>
      <c r="BU73" s="3"/>
      <c r="BV73" s="5">
        <v>4.3</v>
      </c>
      <c r="BW73" s="5">
        <v>4.46</v>
      </c>
      <c r="BX73" s="3"/>
      <c r="BY73" s="3"/>
      <c r="BZ73" s="2"/>
      <c r="CA73" s="2"/>
      <c r="CB73" s="3" t="s">
        <v>3</v>
      </c>
      <c r="CC73" s="5">
        <v>5.0999999999999996</v>
      </c>
      <c r="CD73" s="2"/>
      <c r="CE73" s="3"/>
      <c r="CF73" s="5">
        <v>18.100000000000001</v>
      </c>
      <c r="CG73" s="3"/>
      <c r="CH73" s="3"/>
      <c r="CI73" s="3"/>
      <c r="CJ73" s="3" t="s">
        <v>1</v>
      </c>
      <c r="CK73" s="2"/>
      <c r="CL73" s="3" t="s">
        <v>22</v>
      </c>
      <c r="CM73" s="2"/>
      <c r="CN73" s="3"/>
      <c r="CO73" s="2"/>
      <c r="CP73" s="3">
        <v>5</v>
      </c>
      <c r="CQ73" s="3">
        <v>2</v>
      </c>
      <c r="CR73" s="5">
        <v>6.88</v>
      </c>
      <c r="CS73" s="6">
        <v>40.5</v>
      </c>
      <c r="CT73" s="5">
        <v>0.30499999999999999</v>
      </c>
      <c r="CU73" s="5">
        <v>5.78</v>
      </c>
      <c r="CV73" s="5">
        <v>1.7500000000000002E-2</v>
      </c>
      <c r="CW73" s="5">
        <v>65.5</v>
      </c>
      <c r="CX73" s="2"/>
      <c r="CY73" s="5">
        <v>0.41322314049586778</v>
      </c>
      <c r="CZ73" s="3" t="s">
        <v>22</v>
      </c>
      <c r="DA73" s="5">
        <v>1.6666666666666666E-4</v>
      </c>
      <c r="DB73" s="5">
        <v>697</v>
      </c>
      <c r="DC73" s="2"/>
      <c r="DD73" s="5">
        <v>410</v>
      </c>
      <c r="DE73" s="3" t="s">
        <v>22</v>
      </c>
      <c r="DF73" s="2"/>
      <c r="DG73" s="3" t="s">
        <v>3</v>
      </c>
      <c r="DH73" s="2"/>
      <c r="DI73" s="3" t="s">
        <v>23</v>
      </c>
      <c r="DJ73" s="3"/>
      <c r="DK73" s="2"/>
      <c r="DL73" s="3" t="s">
        <v>8</v>
      </c>
      <c r="DM73" s="3" t="s">
        <v>5</v>
      </c>
      <c r="DN73" s="3" t="s">
        <v>3</v>
      </c>
      <c r="DO73" s="2"/>
      <c r="DP73" s="3" t="s">
        <v>3</v>
      </c>
      <c r="DQ73" s="5">
        <v>3.86</v>
      </c>
      <c r="DR73" s="2" t="s">
        <v>9</v>
      </c>
      <c r="DS73" s="2" t="s">
        <v>18</v>
      </c>
      <c r="DT73" s="2"/>
      <c r="DU73" s="2" t="s">
        <v>24</v>
      </c>
      <c r="DV73" s="3" t="s">
        <v>3</v>
      </c>
      <c r="DW73" s="5">
        <v>55.5</v>
      </c>
      <c r="DX73" s="3"/>
      <c r="DY73" s="3" t="s">
        <v>8</v>
      </c>
      <c r="DZ73" s="2"/>
      <c r="EA73" s="2"/>
      <c r="EB73" s="5">
        <v>3.61</v>
      </c>
      <c r="EC73" s="3"/>
      <c r="ED73" s="2"/>
      <c r="EE73" s="2"/>
      <c r="EF73" s="3" t="s">
        <v>1</v>
      </c>
      <c r="EG73" s="3"/>
      <c r="EH73" s="2"/>
      <c r="EI73" s="2"/>
      <c r="EJ73" s="3" t="s">
        <v>26</v>
      </c>
      <c r="EK73" s="5">
        <v>8.6499999999999997E-3</v>
      </c>
      <c r="EL73" s="3" t="s">
        <v>1</v>
      </c>
      <c r="EM73" s="3" t="s">
        <v>3</v>
      </c>
      <c r="EN73" s="3" t="s">
        <v>27</v>
      </c>
      <c r="EO73" s="3"/>
      <c r="EP73" s="3" t="s">
        <v>8</v>
      </c>
      <c r="EQ73" s="3"/>
      <c r="ER73" s="2"/>
      <c r="ES73" s="2"/>
      <c r="ET73" s="7"/>
      <c r="EU73" s="3"/>
      <c r="EV73" s="3" t="s">
        <v>28</v>
      </c>
      <c r="EW73" s="7"/>
      <c r="EX73" s="9">
        <v>4.21</v>
      </c>
      <c r="EY73" s="3"/>
      <c r="EZ73" s="3"/>
      <c r="FA73" s="9">
        <v>0.87719298245614041</v>
      </c>
      <c r="FB73" s="9">
        <v>1.43E-9</v>
      </c>
      <c r="FC73" s="2"/>
      <c r="FD73" s="7"/>
      <c r="FE73" s="2" t="s">
        <v>15</v>
      </c>
      <c r="FF73" s="3" t="s">
        <v>28</v>
      </c>
      <c r="FG73" s="3" t="s">
        <v>1</v>
      </c>
      <c r="FH73" s="9">
        <v>9.49</v>
      </c>
      <c r="FI73" s="3" t="s">
        <v>5</v>
      </c>
      <c r="FJ73" s="9">
        <v>5.2</v>
      </c>
      <c r="FK73" s="3" t="s">
        <v>1</v>
      </c>
      <c r="FL73" s="3" t="s">
        <v>1</v>
      </c>
      <c r="FM73" s="3" t="s">
        <v>23</v>
      </c>
      <c r="FN73" s="9">
        <v>32.5</v>
      </c>
      <c r="FO73" s="9">
        <v>1.5699999999999998E-8</v>
      </c>
      <c r="FP73" s="9">
        <v>2.87</v>
      </c>
      <c r="FQ73" s="3" t="s">
        <v>15</v>
      </c>
      <c r="FR73" s="6">
        <v>2.5999999999999999E-3</v>
      </c>
      <c r="FS73" s="9">
        <v>29</v>
      </c>
      <c r="FT73" s="3" t="s">
        <v>1</v>
      </c>
      <c r="FU73" s="3" t="s">
        <v>5</v>
      </c>
      <c r="FV73" s="3"/>
      <c r="FW73" s="6">
        <v>50</v>
      </c>
      <c r="FX73" s="10">
        <v>2.5000000000000001E-3</v>
      </c>
      <c r="FY73" s="2"/>
      <c r="FZ73" s="3" t="s">
        <v>22</v>
      </c>
      <c r="GA73" s="3"/>
      <c r="GB73" s="3"/>
      <c r="GC73" s="3"/>
      <c r="GD73" s="3"/>
      <c r="GE73" s="3"/>
      <c r="GF73" s="3" t="s">
        <v>30</v>
      </c>
      <c r="GG73" s="3"/>
      <c r="GH73" s="7"/>
      <c r="GI73" s="2"/>
      <c r="GJ73" s="5">
        <v>7.2499999999999995E-4</v>
      </c>
      <c r="GK73" s="3"/>
      <c r="GL73" s="2"/>
      <c r="GM73" s="2">
        <v>3.61</v>
      </c>
      <c r="GN73" s="3" t="s">
        <v>31</v>
      </c>
      <c r="GO73" s="3" t="s">
        <v>8</v>
      </c>
      <c r="GP73" s="3"/>
      <c r="GQ73" s="3"/>
      <c r="GR73" s="3"/>
      <c r="GS73" s="9">
        <v>0.82644628099173556</v>
      </c>
      <c r="GT73" s="9">
        <v>52.7</v>
      </c>
      <c r="GU73" s="7"/>
      <c r="GV73" s="3" t="s">
        <v>33</v>
      </c>
      <c r="GW73" s="7"/>
      <c r="GX73" s="2" t="s">
        <v>34</v>
      </c>
      <c r="GY73" s="2" t="s">
        <v>9</v>
      </c>
      <c r="GZ73" s="9">
        <v>6.32</v>
      </c>
      <c r="HA73" s="9">
        <v>4.37</v>
      </c>
      <c r="HB73" s="7"/>
      <c r="HC73" s="3">
        <v>25.25</v>
      </c>
      <c r="HD73" s="3" t="s">
        <v>3</v>
      </c>
      <c r="HE73" s="7"/>
      <c r="HF73" s="9">
        <v>22.45</v>
      </c>
      <c r="HG73" s="3"/>
      <c r="HH73" s="2"/>
      <c r="HI73" s="3" t="s">
        <v>15</v>
      </c>
      <c r="HJ73" s="3"/>
      <c r="HK73" s="3" t="s">
        <v>3</v>
      </c>
      <c r="HL73" s="3"/>
      <c r="HM73" s="7"/>
      <c r="HN73" s="9">
        <v>3.9</v>
      </c>
      <c r="HO73" s="3" t="s">
        <v>3</v>
      </c>
      <c r="HP73" s="3" t="s">
        <v>35</v>
      </c>
      <c r="HQ73" s="3" t="s">
        <v>23</v>
      </c>
      <c r="HR73" s="7"/>
      <c r="HS73" s="3" t="s">
        <v>3</v>
      </c>
      <c r="HT73" s="3" t="s">
        <v>5</v>
      </c>
      <c r="HU73" s="9">
        <v>0.41841004184100417</v>
      </c>
      <c r="HV73" s="3">
        <v>1</v>
      </c>
      <c r="HW73" s="9">
        <v>2.3499999999999999E-6</v>
      </c>
      <c r="HX73" s="3" t="s">
        <v>3</v>
      </c>
      <c r="HY73" s="3"/>
      <c r="HZ73" s="3" t="s">
        <v>30</v>
      </c>
      <c r="IA73" s="3">
        <v>3.35</v>
      </c>
      <c r="IB73" s="2"/>
      <c r="IC73" s="3" t="s">
        <v>18</v>
      </c>
      <c r="ID73" s="3"/>
      <c r="IE73" s="3" t="s">
        <v>55</v>
      </c>
      <c r="IF73" s="7"/>
      <c r="IG73" s="7"/>
      <c r="IH73" s="7"/>
    </row>
    <row r="74" spans="1:242" x14ac:dyDescent="0.25">
      <c r="A74" s="1" t="s">
        <v>111</v>
      </c>
      <c r="B74" s="6">
        <v>35.25</v>
      </c>
      <c r="C74" s="3" t="s">
        <v>21</v>
      </c>
      <c r="D74" s="2"/>
      <c r="E74" s="3" t="s">
        <v>1</v>
      </c>
      <c r="F74" s="3" t="s">
        <v>2</v>
      </c>
      <c r="G74" s="3"/>
      <c r="H74" s="3"/>
      <c r="I74" s="3"/>
      <c r="J74" s="5">
        <v>2.7000000000000002E-12</v>
      </c>
      <c r="K74" s="3" t="s">
        <v>3</v>
      </c>
      <c r="L74" s="3" t="s">
        <v>4</v>
      </c>
      <c r="M74" s="5">
        <v>1.0638297872340425</v>
      </c>
      <c r="N74" s="5">
        <v>33.5</v>
      </c>
      <c r="O74" s="3" t="s">
        <v>3</v>
      </c>
      <c r="P74" s="3"/>
      <c r="Q74" s="3" t="s">
        <v>5</v>
      </c>
      <c r="R74" s="2" t="s">
        <v>58</v>
      </c>
      <c r="S74" s="2"/>
      <c r="T74" s="3" t="s">
        <v>3</v>
      </c>
      <c r="U74" s="5">
        <v>54</v>
      </c>
      <c r="V74" s="3"/>
      <c r="W74" s="2"/>
      <c r="X74" s="3"/>
      <c r="Y74" s="3" t="s">
        <v>7</v>
      </c>
      <c r="Z74" s="5">
        <v>2.1E-7</v>
      </c>
      <c r="AA74" s="3" t="s">
        <v>8</v>
      </c>
      <c r="AB74" s="2" t="s">
        <v>9</v>
      </c>
      <c r="AC74" s="5">
        <v>1.0818181818181818E-14</v>
      </c>
      <c r="AD74" s="3" t="s">
        <v>10</v>
      </c>
      <c r="AE74" s="2" t="s">
        <v>107</v>
      </c>
      <c r="AF74" s="2">
        <v>3.65</v>
      </c>
      <c r="AG74" s="6">
        <v>1.15E-3</v>
      </c>
      <c r="AH74" s="2"/>
      <c r="AI74" s="2"/>
      <c r="AJ74" s="2">
        <v>26.75</v>
      </c>
      <c r="AK74" s="2"/>
      <c r="AL74" s="5">
        <v>1.02</v>
      </c>
      <c r="AM74" s="3"/>
      <c r="AN74" s="3" t="s">
        <v>12</v>
      </c>
      <c r="AO74" s="2"/>
      <c r="AP74" s="2"/>
      <c r="AQ74" s="5">
        <v>9.3999999999999994E-5</v>
      </c>
      <c r="AR74" s="5">
        <v>3.85</v>
      </c>
      <c r="AS74" s="3" t="s">
        <v>13</v>
      </c>
      <c r="AT74" s="3" t="s">
        <v>14</v>
      </c>
      <c r="AU74" s="2"/>
      <c r="AV74" s="2"/>
      <c r="AW74" s="2"/>
      <c r="AX74" s="2"/>
      <c r="AY74" s="2" t="s">
        <v>15</v>
      </c>
      <c r="AZ74" s="5">
        <v>7.5</v>
      </c>
      <c r="BA74" s="2"/>
      <c r="BB74" s="3" t="s">
        <v>8</v>
      </c>
      <c r="BC74" s="3">
        <v>1</v>
      </c>
      <c r="BD74" s="2"/>
      <c r="BE74" s="3" t="s">
        <v>16</v>
      </c>
      <c r="BF74" s="6">
        <v>130</v>
      </c>
      <c r="BG74" s="5">
        <v>8.8000000000000007</v>
      </c>
      <c r="BH74" s="3"/>
      <c r="BI74" s="3"/>
      <c r="BJ74" s="3">
        <v>1</v>
      </c>
      <c r="BK74" s="5">
        <v>17.75</v>
      </c>
      <c r="BL74" s="5">
        <v>0.4504504504504504</v>
      </c>
      <c r="BM74" s="3">
        <v>2.5</v>
      </c>
      <c r="BN74" s="3" t="s">
        <v>19</v>
      </c>
      <c r="BO74" s="3" t="s">
        <v>20</v>
      </c>
      <c r="BP74" s="3" t="s">
        <v>3</v>
      </c>
      <c r="BQ74" s="2"/>
      <c r="BR74" s="2" t="s">
        <v>21</v>
      </c>
      <c r="BS74" s="3"/>
      <c r="BT74" s="3"/>
      <c r="BU74" s="3"/>
      <c r="BV74" s="5">
        <v>4.3499999999999996</v>
      </c>
      <c r="BW74" s="5">
        <v>4.26</v>
      </c>
      <c r="BX74" s="3"/>
      <c r="BY74" s="3"/>
      <c r="BZ74" s="2"/>
      <c r="CA74" s="2"/>
      <c r="CB74" s="3" t="s">
        <v>3</v>
      </c>
      <c r="CC74" s="5">
        <v>5.13</v>
      </c>
      <c r="CD74" s="2"/>
      <c r="CE74" s="3"/>
      <c r="CF74" s="5">
        <v>18.149999999999999</v>
      </c>
      <c r="CG74" s="3"/>
      <c r="CH74" s="3"/>
      <c r="CI74" s="3"/>
      <c r="CJ74" s="3" t="s">
        <v>1</v>
      </c>
      <c r="CK74" s="2"/>
      <c r="CL74" s="3" t="s">
        <v>22</v>
      </c>
      <c r="CM74" s="2"/>
      <c r="CN74" s="3"/>
      <c r="CO74" s="2"/>
      <c r="CP74" s="3">
        <v>5</v>
      </c>
      <c r="CQ74" s="3">
        <v>2</v>
      </c>
      <c r="CR74" s="5">
        <v>6.7</v>
      </c>
      <c r="CS74" s="6">
        <v>41.5</v>
      </c>
      <c r="CT74" s="5">
        <v>0.30249999999999999</v>
      </c>
      <c r="CU74" s="5">
        <v>5.9</v>
      </c>
      <c r="CV74" s="5">
        <v>1.7000000000000001E-2</v>
      </c>
      <c r="CW74" s="5">
        <v>66.5</v>
      </c>
      <c r="CX74" s="5">
        <v>0.42194092827004215</v>
      </c>
      <c r="CY74" s="5">
        <v>0.41152263374485593</v>
      </c>
      <c r="CZ74" s="3" t="s">
        <v>22</v>
      </c>
      <c r="DA74" s="5">
        <v>2.2222222222222223E-4</v>
      </c>
      <c r="DB74" s="5">
        <v>690</v>
      </c>
      <c r="DC74" s="2"/>
      <c r="DD74" s="5">
        <v>435</v>
      </c>
      <c r="DE74" s="3" t="s">
        <v>22</v>
      </c>
      <c r="DF74" s="2">
        <v>0.41841004184100417</v>
      </c>
      <c r="DG74" s="3" t="s">
        <v>3</v>
      </c>
      <c r="DH74" s="2"/>
      <c r="DI74" s="3" t="s">
        <v>23</v>
      </c>
      <c r="DJ74" s="3"/>
      <c r="DK74" s="5">
        <v>7.5</v>
      </c>
      <c r="DL74" s="3" t="s">
        <v>8</v>
      </c>
      <c r="DM74" s="3" t="s">
        <v>5</v>
      </c>
      <c r="DN74" s="3" t="s">
        <v>3</v>
      </c>
      <c r="DO74" s="2">
        <v>1.3375E-2</v>
      </c>
      <c r="DP74" s="3" t="s">
        <v>3</v>
      </c>
      <c r="DQ74" s="5">
        <v>3.79</v>
      </c>
      <c r="DR74" s="2" t="s">
        <v>9</v>
      </c>
      <c r="DS74" s="2" t="s">
        <v>18</v>
      </c>
      <c r="DT74" s="2"/>
      <c r="DU74" s="2" t="s">
        <v>24</v>
      </c>
      <c r="DV74" s="3" t="s">
        <v>3</v>
      </c>
      <c r="DW74" s="5">
        <v>54</v>
      </c>
      <c r="DX74" s="3"/>
      <c r="DY74" s="3" t="s">
        <v>8</v>
      </c>
      <c r="DZ74" s="2"/>
      <c r="EA74" s="2"/>
      <c r="EB74" s="5">
        <v>3.65</v>
      </c>
      <c r="EC74" s="3"/>
      <c r="ED74" s="2"/>
      <c r="EE74" s="2"/>
      <c r="EF74" s="3" t="s">
        <v>1</v>
      </c>
      <c r="EG74" s="3"/>
      <c r="EH74" s="2"/>
      <c r="EI74" s="2"/>
      <c r="EJ74" s="3" t="s">
        <v>26</v>
      </c>
      <c r="EK74" s="5">
        <v>8.6400000000000001E-3</v>
      </c>
      <c r="EL74" s="3" t="s">
        <v>1</v>
      </c>
      <c r="EM74" s="3" t="s">
        <v>3</v>
      </c>
      <c r="EN74" s="3" t="s">
        <v>27</v>
      </c>
      <c r="EO74" s="3"/>
      <c r="EP74" s="3" t="s">
        <v>8</v>
      </c>
      <c r="EQ74" s="3"/>
      <c r="ER74" s="2"/>
      <c r="ES74" s="2"/>
      <c r="ET74" s="7"/>
      <c r="EU74" s="3"/>
      <c r="EV74" s="3" t="s">
        <v>28</v>
      </c>
      <c r="EW74" s="7"/>
      <c r="EX74" s="9">
        <v>4.2300000000000004</v>
      </c>
      <c r="EY74" s="3"/>
      <c r="EZ74" s="3"/>
      <c r="FA74" s="9">
        <v>0.88888888888888884</v>
      </c>
      <c r="FB74" s="9">
        <v>1.43E-9</v>
      </c>
      <c r="FC74" s="2"/>
      <c r="FD74" s="7"/>
      <c r="FE74" s="2" t="s">
        <v>15</v>
      </c>
      <c r="FF74" s="3" t="s">
        <v>28</v>
      </c>
      <c r="FG74" s="3" t="s">
        <v>1</v>
      </c>
      <c r="FH74" s="9">
        <v>8.8000000000000007</v>
      </c>
      <c r="FI74" s="3" t="s">
        <v>5</v>
      </c>
      <c r="FJ74" s="9">
        <v>5.3</v>
      </c>
      <c r="FK74" s="3" t="s">
        <v>1</v>
      </c>
      <c r="FL74" s="3" t="s">
        <v>1</v>
      </c>
      <c r="FM74" s="3" t="s">
        <v>23</v>
      </c>
      <c r="FN74" s="9">
        <v>31.5</v>
      </c>
      <c r="FO74" s="9">
        <v>1.4999999999999999E-8</v>
      </c>
      <c r="FP74" s="9">
        <v>2.91</v>
      </c>
      <c r="FQ74" s="3" t="s">
        <v>15</v>
      </c>
      <c r="FR74" s="6">
        <v>2.5500000000000002E-3</v>
      </c>
      <c r="FS74" s="9">
        <v>29.1</v>
      </c>
      <c r="FT74" s="3" t="s">
        <v>1</v>
      </c>
      <c r="FU74" s="3" t="s">
        <v>5</v>
      </c>
      <c r="FV74" s="3"/>
      <c r="FW74" s="6">
        <v>51.5</v>
      </c>
      <c r="FX74" s="10">
        <v>2.5000000000000001E-3</v>
      </c>
      <c r="FY74" s="2"/>
      <c r="FZ74" s="3" t="s">
        <v>22</v>
      </c>
      <c r="GA74" s="3"/>
      <c r="GB74" s="3"/>
      <c r="GC74" s="3"/>
      <c r="GD74" s="3"/>
      <c r="GE74" s="3"/>
      <c r="GF74" s="3" t="s">
        <v>30</v>
      </c>
      <c r="GG74" s="3"/>
      <c r="GH74" s="7"/>
      <c r="GI74" s="2"/>
      <c r="GJ74" s="5">
        <v>7.5000000000000002E-4</v>
      </c>
      <c r="GK74" s="3"/>
      <c r="GL74" s="2"/>
      <c r="GM74" s="2">
        <v>3.65</v>
      </c>
      <c r="GN74" s="3" t="s">
        <v>31</v>
      </c>
      <c r="GO74" s="3" t="s">
        <v>8</v>
      </c>
      <c r="GP74" s="3"/>
      <c r="GQ74" s="3"/>
      <c r="GR74" s="3"/>
      <c r="GS74" s="9">
        <v>0.82644628099173556</v>
      </c>
      <c r="GT74" s="9">
        <v>52</v>
      </c>
      <c r="GU74" s="7">
        <v>5.85</v>
      </c>
      <c r="GV74" s="3" t="s">
        <v>33</v>
      </c>
      <c r="GW74" s="7"/>
      <c r="GX74" s="2" t="s">
        <v>34</v>
      </c>
      <c r="GY74" s="2" t="s">
        <v>9</v>
      </c>
      <c r="GZ74" s="9">
        <v>6.21</v>
      </c>
      <c r="HA74" s="9">
        <v>4.3600000000000003</v>
      </c>
      <c r="HB74" s="7">
        <v>3.89</v>
      </c>
      <c r="HC74" s="3">
        <v>26.75</v>
      </c>
      <c r="HD74" s="3" t="s">
        <v>3</v>
      </c>
      <c r="HE74" s="7"/>
      <c r="HF74" s="9">
        <v>22.6</v>
      </c>
      <c r="HG74" s="3"/>
      <c r="HH74" s="2"/>
      <c r="HI74" s="3" t="s">
        <v>15</v>
      </c>
      <c r="HJ74" s="3"/>
      <c r="HK74" s="3" t="s">
        <v>3</v>
      </c>
      <c r="HL74" s="3"/>
      <c r="HM74" s="7"/>
      <c r="HN74" s="9">
        <v>3.86</v>
      </c>
      <c r="HO74" s="3" t="s">
        <v>3</v>
      </c>
      <c r="HP74" s="3" t="s">
        <v>35</v>
      </c>
      <c r="HQ74" s="3" t="s">
        <v>23</v>
      </c>
      <c r="HR74" s="7"/>
      <c r="HS74" s="3" t="s">
        <v>3</v>
      </c>
      <c r="HT74" s="3" t="s">
        <v>5</v>
      </c>
      <c r="HU74" s="9">
        <v>0.41841004184100417</v>
      </c>
      <c r="HV74" s="3">
        <v>1</v>
      </c>
      <c r="HW74" s="9">
        <v>2.3800000000000001E-6</v>
      </c>
      <c r="HX74" s="3" t="s">
        <v>3</v>
      </c>
      <c r="HY74" s="3"/>
      <c r="HZ74" s="3" t="s">
        <v>30</v>
      </c>
      <c r="IA74" s="3">
        <v>3.35</v>
      </c>
      <c r="IB74" s="2"/>
      <c r="IC74" s="3" t="s">
        <v>18</v>
      </c>
      <c r="ID74" s="3"/>
      <c r="IE74" s="3" t="s">
        <v>55</v>
      </c>
      <c r="IF74" s="7"/>
      <c r="IG74" s="7"/>
      <c r="IH74" s="7"/>
    </row>
    <row r="75" spans="1:242" x14ac:dyDescent="0.25">
      <c r="A75" s="1" t="s">
        <v>112</v>
      </c>
      <c r="B75" s="6">
        <v>35.5</v>
      </c>
      <c r="C75" s="3"/>
      <c r="D75" s="2"/>
      <c r="E75" s="3" t="s">
        <v>1</v>
      </c>
      <c r="F75" s="3" t="s">
        <v>2</v>
      </c>
      <c r="G75" s="3"/>
      <c r="H75" s="3"/>
      <c r="I75" s="3"/>
      <c r="J75" s="5">
        <v>2.8599999999999999E-12</v>
      </c>
      <c r="K75" s="3" t="s">
        <v>3</v>
      </c>
      <c r="L75" s="3" t="s">
        <v>4</v>
      </c>
      <c r="M75" s="5">
        <v>1.0526315789473684</v>
      </c>
      <c r="N75" s="5">
        <v>32.1</v>
      </c>
      <c r="O75" s="3" t="s">
        <v>3</v>
      </c>
      <c r="P75" s="3"/>
      <c r="Q75" s="3" t="s">
        <v>5</v>
      </c>
      <c r="R75" s="2" t="s">
        <v>58</v>
      </c>
      <c r="S75" s="2"/>
      <c r="T75" s="3" t="s">
        <v>3</v>
      </c>
      <c r="U75" s="5">
        <v>54.65</v>
      </c>
      <c r="V75" s="3"/>
      <c r="W75" s="2"/>
      <c r="X75" s="3"/>
      <c r="Y75" s="3" t="s">
        <v>7</v>
      </c>
      <c r="Z75" s="5">
        <v>2.05E-7</v>
      </c>
      <c r="AA75" s="3" t="s">
        <v>8</v>
      </c>
      <c r="AB75" s="2" t="s">
        <v>9</v>
      </c>
      <c r="AC75" s="5">
        <v>1.1363636363636363E-14</v>
      </c>
      <c r="AD75" s="3" t="s">
        <v>10</v>
      </c>
      <c r="AE75" s="2" t="s">
        <v>107</v>
      </c>
      <c r="AF75" s="2">
        <v>3.59</v>
      </c>
      <c r="AG75" s="6">
        <v>1.1999999999999999E-3</v>
      </c>
      <c r="AH75" s="2"/>
      <c r="AI75" s="2"/>
      <c r="AJ75" s="2"/>
      <c r="AK75" s="2"/>
      <c r="AL75" s="5">
        <v>1</v>
      </c>
      <c r="AM75" s="3"/>
      <c r="AN75" s="3" t="s">
        <v>12</v>
      </c>
      <c r="AO75" s="2"/>
      <c r="AP75" s="2"/>
      <c r="AQ75" s="5">
        <v>9.4500000000000007E-5</v>
      </c>
      <c r="AR75" s="5">
        <v>3.4</v>
      </c>
      <c r="AS75" s="3" t="s">
        <v>13</v>
      </c>
      <c r="AT75" s="3" t="s">
        <v>14</v>
      </c>
      <c r="AU75" s="5">
        <v>3.05</v>
      </c>
      <c r="AV75" s="2"/>
      <c r="AW75" s="2"/>
      <c r="AX75" s="2"/>
      <c r="AY75" s="2" t="s">
        <v>15</v>
      </c>
      <c r="AZ75" s="5">
        <v>7.2</v>
      </c>
      <c r="BA75" s="2"/>
      <c r="BB75" s="3" t="s">
        <v>8</v>
      </c>
      <c r="BC75" s="3">
        <v>1</v>
      </c>
      <c r="BD75" s="2"/>
      <c r="BE75" s="3" t="s">
        <v>16</v>
      </c>
      <c r="BF75" s="6">
        <v>135</v>
      </c>
      <c r="BG75" s="5">
        <v>8.6999999999999993</v>
      </c>
      <c r="BH75" s="3"/>
      <c r="BI75" s="3"/>
      <c r="BJ75" s="3">
        <v>1</v>
      </c>
      <c r="BK75" s="5">
        <v>17.55</v>
      </c>
      <c r="BL75" s="5">
        <v>0.47619047619047616</v>
      </c>
      <c r="BM75" s="3">
        <v>2.5</v>
      </c>
      <c r="BN75" s="3" t="s">
        <v>19</v>
      </c>
      <c r="BO75" s="3" t="s">
        <v>20</v>
      </c>
      <c r="BP75" s="3" t="s">
        <v>3</v>
      </c>
      <c r="BQ75" s="2"/>
      <c r="BR75" s="2" t="s">
        <v>21</v>
      </c>
      <c r="BS75" s="3"/>
      <c r="BT75" s="3"/>
      <c r="BU75" s="3"/>
      <c r="BV75" s="5">
        <v>4.1500000000000004</v>
      </c>
      <c r="BW75" s="5">
        <v>4.5</v>
      </c>
      <c r="BX75" s="3"/>
      <c r="BY75" s="3"/>
      <c r="BZ75" s="2"/>
      <c r="CA75" s="2"/>
      <c r="CB75" s="3" t="s">
        <v>3</v>
      </c>
      <c r="CC75" s="5">
        <v>4.9800000000000004</v>
      </c>
      <c r="CD75" s="2"/>
      <c r="CE75" s="3"/>
      <c r="CF75" s="5">
        <v>18.100000000000001</v>
      </c>
      <c r="CG75" s="3"/>
      <c r="CH75" s="3"/>
      <c r="CI75" s="3"/>
      <c r="CJ75" s="3" t="s">
        <v>1</v>
      </c>
      <c r="CK75" s="2"/>
      <c r="CL75" s="3" t="s">
        <v>22</v>
      </c>
      <c r="CM75" s="2"/>
      <c r="CN75" s="3"/>
      <c r="CO75" s="2"/>
      <c r="CP75" s="3">
        <v>5</v>
      </c>
      <c r="CQ75" s="3">
        <v>2</v>
      </c>
      <c r="CR75" s="5">
        <v>6.64</v>
      </c>
      <c r="CS75" s="6">
        <v>43.5</v>
      </c>
      <c r="CT75" s="5">
        <v>0.30099999999999999</v>
      </c>
      <c r="CU75" s="5">
        <v>5.78</v>
      </c>
      <c r="CV75" s="5">
        <v>1.7500000000000002E-2</v>
      </c>
      <c r="CW75" s="5">
        <v>64</v>
      </c>
      <c r="CX75" s="2"/>
      <c r="CY75" s="5">
        <v>0.41493775933609955</v>
      </c>
      <c r="CZ75" s="3" t="s">
        <v>22</v>
      </c>
      <c r="DA75" s="5">
        <v>2.380952380952381E-4</v>
      </c>
      <c r="DB75" s="5">
        <v>688</v>
      </c>
      <c r="DC75" s="2"/>
      <c r="DD75" s="5">
        <v>445</v>
      </c>
      <c r="DE75" s="3" t="s">
        <v>22</v>
      </c>
      <c r="DF75" s="2"/>
      <c r="DG75" s="3" t="s">
        <v>3</v>
      </c>
      <c r="DH75" s="2"/>
      <c r="DI75" s="3" t="s">
        <v>23</v>
      </c>
      <c r="DJ75" s="3"/>
      <c r="DK75" s="2"/>
      <c r="DL75" s="3" t="s">
        <v>8</v>
      </c>
      <c r="DM75" s="3" t="s">
        <v>5</v>
      </c>
      <c r="DN75" s="3" t="s">
        <v>3</v>
      </c>
      <c r="DO75" s="2"/>
      <c r="DP75" s="3" t="s">
        <v>3</v>
      </c>
      <c r="DQ75" s="5">
        <v>3.84</v>
      </c>
      <c r="DR75" s="2" t="s">
        <v>9</v>
      </c>
      <c r="DS75" s="2" t="s">
        <v>18</v>
      </c>
      <c r="DT75" s="2"/>
      <c r="DU75" s="2" t="s">
        <v>24</v>
      </c>
      <c r="DV75" s="3" t="s">
        <v>3</v>
      </c>
      <c r="DW75" s="5">
        <v>54.65</v>
      </c>
      <c r="DX75" s="3"/>
      <c r="DY75" s="3" t="s">
        <v>8</v>
      </c>
      <c r="DZ75" s="2"/>
      <c r="EA75" s="2"/>
      <c r="EB75" s="5">
        <v>3.59</v>
      </c>
      <c r="EC75" s="3"/>
      <c r="ED75" s="2"/>
      <c r="EE75" s="2"/>
      <c r="EF75" s="3" t="s">
        <v>1</v>
      </c>
      <c r="EG75" s="3"/>
      <c r="EH75" s="2"/>
      <c r="EI75" s="2"/>
      <c r="EJ75" s="3" t="s">
        <v>26</v>
      </c>
      <c r="EK75" s="5">
        <v>8.6300000000000005E-3</v>
      </c>
      <c r="EL75" s="3" t="s">
        <v>1</v>
      </c>
      <c r="EM75" s="3" t="s">
        <v>3</v>
      </c>
      <c r="EN75" s="3" t="s">
        <v>27</v>
      </c>
      <c r="EO75" s="3"/>
      <c r="EP75" s="3" t="s">
        <v>8</v>
      </c>
      <c r="EQ75" s="3"/>
      <c r="ER75" s="2"/>
      <c r="ES75" s="2"/>
      <c r="ET75" s="7"/>
      <c r="EU75" s="3"/>
      <c r="EV75" s="3" t="s">
        <v>28</v>
      </c>
      <c r="EW75" s="7"/>
      <c r="EX75" s="9">
        <v>4.17</v>
      </c>
      <c r="EY75" s="3"/>
      <c r="EZ75" s="3"/>
      <c r="FA75" s="9">
        <v>0.87719298245614041</v>
      </c>
      <c r="FB75" s="9">
        <v>1.4199999999999999E-9</v>
      </c>
      <c r="FC75" s="2"/>
      <c r="FD75" s="7"/>
      <c r="FE75" s="2" t="s">
        <v>15</v>
      </c>
      <c r="FF75" s="3" t="s">
        <v>28</v>
      </c>
      <c r="FG75" s="3" t="s">
        <v>1</v>
      </c>
      <c r="FH75" s="9">
        <v>8.6999999999999993</v>
      </c>
      <c r="FI75" s="3" t="s">
        <v>5</v>
      </c>
      <c r="FJ75" s="9">
        <v>5.23</v>
      </c>
      <c r="FK75" s="3" t="s">
        <v>1</v>
      </c>
      <c r="FL75" s="3" t="s">
        <v>1</v>
      </c>
      <c r="FM75" s="3" t="s">
        <v>23</v>
      </c>
      <c r="FN75" s="9">
        <v>33.5</v>
      </c>
      <c r="FO75" s="9">
        <v>1.5399999999999999E-8</v>
      </c>
      <c r="FP75" s="9">
        <v>2.92</v>
      </c>
      <c r="FQ75" s="3" t="s">
        <v>15</v>
      </c>
      <c r="FR75" s="6">
        <v>2.5999999999999999E-3</v>
      </c>
      <c r="FS75" s="9">
        <v>30</v>
      </c>
      <c r="FT75" s="3" t="s">
        <v>1</v>
      </c>
      <c r="FU75" s="3" t="s">
        <v>5</v>
      </c>
      <c r="FV75" s="3"/>
      <c r="FW75" s="6">
        <v>52</v>
      </c>
      <c r="FX75" s="10">
        <v>2.5500000000000002E-3</v>
      </c>
      <c r="FY75" s="2"/>
      <c r="FZ75" s="3" t="s">
        <v>22</v>
      </c>
      <c r="GA75" s="3"/>
      <c r="GB75" s="3"/>
      <c r="GC75" s="3"/>
      <c r="GD75" s="3"/>
      <c r="GE75" s="3"/>
      <c r="GF75" s="3" t="s">
        <v>30</v>
      </c>
      <c r="GG75" s="3"/>
      <c r="GH75" s="7"/>
      <c r="GI75" s="2"/>
      <c r="GJ75" s="5">
        <v>7.2499999999999995E-4</v>
      </c>
      <c r="GK75" s="3"/>
      <c r="GL75" s="2"/>
      <c r="GM75" s="2">
        <v>3.59</v>
      </c>
      <c r="GN75" s="3" t="s">
        <v>31</v>
      </c>
      <c r="GO75" s="3" t="s">
        <v>8</v>
      </c>
      <c r="GP75" s="3"/>
      <c r="GQ75" s="3"/>
      <c r="GR75" s="3"/>
      <c r="GS75" s="9">
        <v>0.81632653061224481</v>
      </c>
      <c r="GT75" s="9">
        <v>52</v>
      </c>
      <c r="GU75" s="7"/>
      <c r="GV75" s="3" t="s">
        <v>33</v>
      </c>
      <c r="GW75" s="7"/>
      <c r="GX75" s="2" t="s">
        <v>34</v>
      </c>
      <c r="GY75" s="2" t="s">
        <v>9</v>
      </c>
      <c r="GZ75" s="9">
        <v>6.24</v>
      </c>
      <c r="HA75" s="9">
        <v>4.3600000000000003</v>
      </c>
      <c r="HB75" s="7"/>
      <c r="HC75" s="3">
        <v>25.75</v>
      </c>
      <c r="HD75" s="3" t="s">
        <v>3</v>
      </c>
      <c r="HE75" s="7"/>
      <c r="HF75" s="9">
        <v>21.9</v>
      </c>
      <c r="HG75" s="3"/>
      <c r="HH75" s="2"/>
      <c r="HI75" s="3" t="s">
        <v>15</v>
      </c>
      <c r="HJ75" s="3"/>
      <c r="HK75" s="3" t="s">
        <v>3</v>
      </c>
      <c r="HL75" s="3"/>
      <c r="HM75" s="7"/>
      <c r="HN75" s="9">
        <v>3.88</v>
      </c>
      <c r="HO75" s="3" t="s">
        <v>3</v>
      </c>
      <c r="HP75" s="3" t="s">
        <v>35</v>
      </c>
      <c r="HQ75" s="3" t="s">
        <v>23</v>
      </c>
      <c r="HR75" s="7"/>
      <c r="HS75" s="3" t="s">
        <v>3</v>
      </c>
      <c r="HT75" s="3" t="s">
        <v>5</v>
      </c>
      <c r="HU75" s="9">
        <v>0.42016806722689076</v>
      </c>
      <c r="HV75" s="3">
        <v>1</v>
      </c>
      <c r="HW75" s="9">
        <v>2.4100000000000002E-6</v>
      </c>
      <c r="HX75" s="3" t="s">
        <v>3</v>
      </c>
      <c r="HY75" s="3"/>
      <c r="HZ75" s="3" t="s">
        <v>30</v>
      </c>
      <c r="IA75" s="3">
        <v>3.35</v>
      </c>
      <c r="IB75" s="2"/>
      <c r="IC75" s="3" t="s">
        <v>18</v>
      </c>
      <c r="ID75" s="3"/>
      <c r="IE75" s="3" t="s">
        <v>55</v>
      </c>
      <c r="IF75" s="7"/>
      <c r="IG75" s="7"/>
      <c r="IH75" s="7"/>
    </row>
    <row r="76" spans="1:242" x14ac:dyDescent="0.25">
      <c r="A76" s="1" t="s">
        <v>113</v>
      </c>
      <c r="B76" s="6">
        <v>37</v>
      </c>
      <c r="C76" s="3"/>
      <c r="D76" s="2"/>
      <c r="E76" s="3" t="s">
        <v>1</v>
      </c>
      <c r="F76" s="3" t="s">
        <v>2</v>
      </c>
      <c r="G76" s="3"/>
      <c r="H76" s="3"/>
      <c r="I76" s="3"/>
      <c r="J76" s="5">
        <v>2.6500000000000002E-12</v>
      </c>
      <c r="K76" s="3" t="s">
        <v>3</v>
      </c>
      <c r="L76" s="3" t="s">
        <v>4</v>
      </c>
      <c r="M76" s="5">
        <v>1.075268817204301</v>
      </c>
      <c r="N76" s="5">
        <v>33</v>
      </c>
      <c r="O76" s="3" t="s">
        <v>3</v>
      </c>
      <c r="P76" s="3"/>
      <c r="Q76" s="3" t="s">
        <v>5</v>
      </c>
      <c r="R76" s="2" t="s">
        <v>58</v>
      </c>
      <c r="S76" s="2"/>
      <c r="T76" s="3" t="s">
        <v>3</v>
      </c>
      <c r="U76" s="5">
        <v>55</v>
      </c>
      <c r="V76" s="3"/>
      <c r="W76" s="2"/>
      <c r="X76" s="3"/>
      <c r="Y76" s="3" t="s">
        <v>7</v>
      </c>
      <c r="Z76" s="5">
        <v>2.1E-7</v>
      </c>
      <c r="AA76" s="3" t="s">
        <v>8</v>
      </c>
      <c r="AB76" s="2" t="s">
        <v>9</v>
      </c>
      <c r="AC76" s="5">
        <v>1.1818181818181819E-14</v>
      </c>
      <c r="AD76" s="3" t="s">
        <v>10</v>
      </c>
      <c r="AE76" s="2" t="s">
        <v>107</v>
      </c>
      <c r="AF76" s="2">
        <v>3.63</v>
      </c>
      <c r="AG76" s="6">
        <v>1.175E-3</v>
      </c>
      <c r="AH76" s="2"/>
      <c r="AI76" s="2"/>
      <c r="AJ76" s="2"/>
      <c r="AK76" s="2"/>
      <c r="AL76" s="5">
        <v>1</v>
      </c>
      <c r="AM76" s="3"/>
      <c r="AN76" s="3" t="s">
        <v>12</v>
      </c>
      <c r="AO76" s="2"/>
      <c r="AP76" s="2"/>
      <c r="AQ76" s="5">
        <v>1.02E-4</v>
      </c>
      <c r="AR76" s="5">
        <v>3.2</v>
      </c>
      <c r="AS76" s="3" t="s">
        <v>13</v>
      </c>
      <c r="AT76" s="3" t="s">
        <v>14</v>
      </c>
      <c r="AU76" s="5">
        <v>3.05</v>
      </c>
      <c r="AV76" s="2"/>
      <c r="AW76" s="2"/>
      <c r="AX76" s="2"/>
      <c r="AY76" s="2" t="s">
        <v>15</v>
      </c>
      <c r="AZ76" s="5">
        <v>7.1</v>
      </c>
      <c r="BA76" s="2"/>
      <c r="BB76" s="3" t="s">
        <v>8</v>
      </c>
      <c r="BC76" s="3">
        <v>1</v>
      </c>
      <c r="BD76" s="2"/>
      <c r="BE76" s="3" t="s">
        <v>16</v>
      </c>
      <c r="BF76" s="6">
        <v>130</v>
      </c>
      <c r="BG76" s="5">
        <v>8.5</v>
      </c>
      <c r="BH76" s="3"/>
      <c r="BI76" s="3"/>
      <c r="BJ76" s="3">
        <v>1</v>
      </c>
      <c r="BK76" s="5">
        <v>17.45</v>
      </c>
      <c r="BL76" s="5">
        <v>0.4587155963302752</v>
      </c>
      <c r="BM76" s="3">
        <v>2.5</v>
      </c>
      <c r="BN76" s="3" t="s">
        <v>19</v>
      </c>
      <c r="BO76" s="3" t="s">
        <v>20</v>
      </c>
      <c r="BP76" s="3" t="s">
        <v>3</v>
      </c>
      <c r="BQ76" s="2"/>
      <c r="BR76" s="2" t="s">
        <v>21</v>
      </c>
      <c r="BS76" s="3"/>
      <c r="BT76" s="3"/>
      <c r="BU76" s="3"/>
      <c r="BV76" s="5">
        <v>4.0999999999999996</v>
      </c>
      <c r="BW76" s="5">
        <v>4.83</v>
      </c>
      <c r="BX76" s="3"/>
      <c r="BY76" s="3"/>
      <c r="BZ76" s="2"/>
      <c r="CA76" s="2"/>
      <c r="CB76" s="3" t="s">
        <v>3</v>
      </c>
      <c r="CC76" s="5">
        <v>5.0199999999999996</v>
      </c>
      <c r="CD76" s="2"/>
      <c r="CE76" s="3"/>
      <c r="CF76" s="5">
        <v>18</v>
      </c>
      <c r="CG76" s="3"/>
      <c r="CH76" s="3"/>
      <c r="CI76" s="3"/>
      <c r="CJ76" s="3" t="s">
        <v>1</v>
      </c>
      <c r="CK76" s="2"/>
      <c r="CL76" s="3" t="s">
        <v>22</v>
      </c>
      <c r="CM76" s="2"/>
      <c r="CN76" s="3"/>
      <c r="CO76" s="2"/>
      <c r="CP76" s="3">
        <v>5</v>
      </c>
      <c r="CQ76" s="3">
        <v>2</v>
      </c>
      <c r="CR76" s="5">
        <v>6.81</v>
      </c>
      <c r="CS76" s="6">
        <v>47.5</v>
      </c>
      <c r="CT76" s="5">
        <v>0.29499999999999998</v>
      </c>
      <c r="CU76" s="5">
        <v>5.94</v>
      </c>
      <c r="CV76" s="5">
        <v>1.95E-2</v>
      </c>
      <c r="CW76" s="5">
        <v>67</v>
      </c>
      <c r="CX76" s="2"/>
      <c r="CY76" s="5">
        <v>0.4081632653061224</v>
      </c>
      <c r="CZ76" s="3" t="s">
        <v>22</v>
      </c>
      <c r="DA76" s="5">
        <v>2.7777777777777778E-4</v>
      </c>
      <c r="DB76" s="5">
        <v>686</v>
      </c>
      <c r="DC76" s="2"/>
      <c r="DD76" s="5">
        <v>435</v>
      </c>
      <c r="DE76" s="3" t="s">
        <v>22</v>
      </c>
      <c r="DF76" s="2"/>
      <c r="DG76" s="3" t="s">
        <v>3</v>
      </c>
      <c r="DH76" s="2"/>
      <c r="DI76" s="3" t="s">
        <v>23</v>
      </c>
      <c r="DJ76" s="3"/>
      <c r="DK76" s="2"/>
      <c r="DL76" s="3" t="s">
        <v>8</v>
      </c>
      <c r="DM76" s="3" t="s">
        <v>5</v>
      </c>
      <c r="DN76" s="3" t="s">
        <v>3</v>
      </c>
      <c r="DO76" s="2"/>
      <c r="DP76" s="3" t="s">
        <v>3</v>
      </c>
      <c r="DQ76" s="5">
        <v>3.85</v>
      </c>
      <c r="DR76" s="2" t="s">
        <v>9</v>
      </c>
      <c r="DS76" s="2" t="s">
        <v>18</v>
      </c>
      <c r="DT76" s="2"/>
      <c r="DU76" s="2" t="s">
        <v>24</v>
      </c>
      <c r="DV76" s="3" t="s">
        <v>3</v>
      </c>
      <c r="DW76" s="5">
        <v>55</v>
      </c>
      <c r="DX76" s="3"/>
      <c r="DY76" s="3" t="s">
        <v>8</v>
      </c>
      <c r="DZ76" s="2"/>
      <c r="EA76" s="2"/>
      <c r="EB76" s="5">
        <v>3.63</v>
      </c>
      <c r="EC76" s="3"/>
      <c r="ED76" s="2"/>
      <c r="EE76" s="2"/>
      <c r="EF76" s="3" t="s">
        <v>1</v>
      </c>
      <c r="EG76" s="3"/>
      <c r="EH76" s="2"/>
      <c r="EI76" s="2"/>
      <c r="EJ76" s="3" t="s">
        <v>26</v>
      </c>
      <c r="EK76" s="5">
        <v>8.6400000000000001E-3</v>
      </c>
      <c r="EL76" s="3" t="s">
        <v>1</v>
      </c>
      <c r="EM76" s="3" t="s">
        <v>3</v>
      </c>
      <c r="EN76" s="3" t="s">
        <v>27</v>
      </c>
      <c r="EO76" s="3"/>
      <c r="EP76" s="3" t="s">
        <v>8</v>
      </c>
      <c r="EQ76" s="3"/>
      <c r="ER76" s="2"/>
      <c r="ES76" s="2"/>
      <c r="ET76" s="7"/>
      <c r="EU76" s="3"/>
      <c r="EV76" s="3" t="s">
        <v>28</v>
      </c>
      <c r="EW76" s="7"/>
      <c r="EX76" s="9">
        <v>4.2300000000000004</v>
      </c>
      <c r="EY76" s="3"/>
      <c r="EZ76" s="3"/>
      <c r="FA76" s="9">
        <v>0.88888888888888884</v>
      </c>
      <c r="FB76" s="9">
        <v>1.4599999999999999E-9</v>
      </c>
      <c r="FC76" s="2"/>
      <c r="FD76" s="7"/>
      <c r="FE76" s="2" t="s">
        <v>15</v>
      </c>
      <c r="FF76" s="3" t="s">
        <v>28</v>
      </c>
      <c r="FG76" s="3" t="s">
        <v>1</v>
      </c>
      <c r="FH76" s="9">
        <v>8.5</v>
      </c>
      <c r="FI76" s="3" t="s">
        <v>5</v>
      </c>
      <c r="FJ76" s="9">
        <v>5.42</v>
      </c>
      <c r="FK76" s="3" t="s">
        <v>1</v>
      </c>
      <c r="FL76" s="3" t="s">
        <v>1</v>
      </c>
      <c r="FM76" s="3" t="s">
        <v>23</v>
      </c>
      <c r="FN76" s="9">
        <v>33</v>
      </c>
      <c r="FO76" s="9">
        <v>1.5449999999999999E-8</v>
      </c>
      <c r="FP76" s="9">
        <v>2.89</v>
      </c>
      <c r="FQ76" s="3" t="s">
        <v>15</v>
      </c>
      <c r="FR76" s="6">
        <v>2.6250000000000002E-3</v>
      </c>
      <c r="FS76" s="9">
        <v>30.05</v>
      </c>
      <c r="FT76" s="3" t="s">
        <v>1</v>
      </c>
      <c r="FU76" s="3" t="s">
        <v>5</v>
      </c>
      <c r="FV76" s="3"/>
      <c r="FW76" s="6">
        <v>49.5</v>
      </c>
      <c r="FX76" s="10">
        <v>2.5000000000000001E-3</v>
      </c>
      <c r="FY76" s="2"/>
      <c r="FZ76" s="3" t="s">
        <v>22</v>
      </c>
      <c r="GA76" s="3"/>
      <c r="GB76" s="3"/>
      <c r="GC76" s="3"/>
      <c r="GD76" s="3"/>
      <c r="GE76" s="3"/>
      <c r="GF76" s="3" t="s">
        <v>30</v>
      </c>
      <c r="GG76" s="3"/>
      <c r="GH76" s="7"/>
      <c r="GI76" s="2"/>
      <c r="GJ76" s="5">
        <v>6.9999999999999999E-4</v>
      </c>
      <c r="GK76" s="3"/>
      <c r="GL76" s="2"/>
      <c r="GM76" s="2">
        <v>3.63</v>
      </c>
      <c r="GN76" s="3" t="s">
        <v>31</v>
      </c>
      <c r="GO76" s="3" t="s">
        <v>8</v>
      </c>
      <c r="GP76" s="3"/>
      <c r="GQ76" s="3"/>
      <c r="GR76" s="3"/>
      <c r="GS76" s="9">
        <v>0.82304526748971185</v>
      </c>
      <c r="GT76" s="9">
        <v>52</v>
      </c>
      <c r="GU76" s="7"/>
      <c r="GV76" s="3" t="s">
        <v>33</v>
      </c>
      <c r="GW76" s="7"/>
      <c r="GX76" s="2" t="s">
        <v>34</v>
      </c>
      <c r="GY76" s="2" t="s">
        <v>9</v>
      </c>
      <c r="GZ76" s="9">
        <v>6.1</v>
      </c>
      <c r="HA76" s="9">
        <v>4.3600000000000003</v>
      </c>
      <c r="HB76" s="7"/>
      <c r="HC76" s="3">
        <v>26.75</v>
      </c>
      <c r="HD76" s="3" t="s">
        <v>3</v>
      </c>
      <c r="HE76" s="7"/>
      <c r="HF76" s="9">
        <v>19.899999999999999</v>
      </c>
      <c r="HG76" s="3"/>
      <c r="HH76" s="2"/>
      <c r="HI76" s="3" t="s">
        <v>15</v>
      </c>
      <c r="HJ76" s="3"/>
      <c r="HK76" s="3" t="s">
        <v>3</v>
      </c>
      <c r="HL76" s="3"/>
      <c r="HM76" s="7"/>
      <c r="HN76" s="9">
        <v>3.94</v>
      </c>
      <c r="HO76" s="3" t="s">
        <v>3</v>
      </c>
      <c r="HP76" s="3" t="s">
        <v>35</v>
      </c>
      <c r="HQ76" s="3" t="s">
        <v>23</v>
      </c>
      <c r="HR76" s="7"/>
      <c r="HS76" s="3" t="s">
        <v>3</v>
      </c>
      <c r="HT76" s="3" t="s">
        <v>5</v>
      </c>
      <c r="HU76" s="9">
        <v>0.42016806722689076</v>
      </c>
      <c r="HV76" s="3">
        <v>1</v>
      </c>
      <c r="HW76" s="9">
        <v>2.6000000000000001E-6</v>
      </c>
      <c r="HX76" s="3" t="s">
        <v>3</v>
      </c>
      <c r="HY76" s="3"/>
      <c r="HZ76" s="3" t="s">
        <v>30</v>
      </c>
      <c r="IA76" s="3">
        <v>3.35</v>
      </c>
      <c r="IB76" s="2"/>
      <c r="IC76" s="3" t="s">
        <v>18</v>
      </c>
      <c r="ID76" s="3"/>
      <c r="IE76" s="3" t="s">
        <v>55</v>
      </c>
      <c r="IF76" s="7"/>
      <c r="IG76" s="7"/>
      <c r="IH76" s="7"/>
    </row>
    <row r="77" spans="1:242" x14ac:dyDescent="0.25">
      <c r="A77" s="1" t="s">
        <v>114</v>
      </c>
      <c r="B77" s="6">
        <v>38</v>
      </c>
      <c r="C77" s="3"/>
      <c r="D77" s="2"/>
      <c r="E77" s="3" t="s">
        <v>1</v>
      </c>
      <c r="F77" s="3" t="s">
        <v>2</v>
      </c>
      <c r="G77" s="3"/>
      <c r="H77" s="3"/>
      <c r="I77" s="3"/>
      <c r="J77" s="5">
        <v>2.4499999999999999E-12</v>
      </c>
      <c r="K77" s="3" t="s">
        <v>3</v>
      </c>
      <c r="L77" s="3" t="s">
        <v>4</v>
      </c>
      <c r="M77" s="5">
        <v>1.0638297872340425</v>
      </c>
      <c r="N77" s="5">
        <v>30.8</v>
      </c>
      <c r="O77" s="3" t="s">
        <v>3</v>
      </c>
      <c r="P77" s="3"/>
      <c r="Q77" s="3" t="s">
        <v>5</v>
      </c>
      <c r="R77" s="2" t="s">
        <v>58</v>
      </c>
      <c r="S77" s="2"/>
      <c r="T77" s="3" t="s">
        <v>3</v>
      </c>
      <c r="U77" s="5">
        <v>55.1</v>
      </c>
      <c r="V77" s="3"/>
      <c r="W77" s="2"/>
      <c r="X77" s="3"/>
      <c r="Y77" s="3" t="s">
        <v>7</v>
      </c>
      <c r="Z77" s="5">
        <v>2.1E-7</v>
      </c>
      <c r="AA77" s="3" t="s">
        <v>8</v>
      </c>
      <c r="AB77" s="2" t="s">
        <v>9</v>
      </c>
      <c r="AC77" s="5">
        <v>1.190909090909091E-14</v>
      </c>
      <c r="AD77" s="3" t="s">
        <v>10</v>
      </c>
      <c r="AE77" s="2" t="s">
        <v>107</v>
      </c>
      <c r="AF77" s="2">
        <v>3.6</v>
      </c>
      <c r="AG77" s="6">
        <v>1.1249999999999999E-3</v>
      </c>
      <c r="AH77" s="2"/>
      <c r="AI77" s="2"/>
      <c r="AJ77" s="2"/>
      <c r="AK77" s="2"/>
      <c r="AL77" s="5">
        <v>0.99</v>
      </c>
      <c r="AM77" s="3"/>
      <c r="AN77" s="3" t="s">
        <v>12</v>
      </c>
      <c r="AO77" s="2"/>
      <c r="AP77" s="2"/>
      <c r="AQ77" s="5">
        <v>1.07E-4</v>
      </c>
      <c r="AR77" s="5">
        <v>3.49</v>
      </c>
      <c r="AS77" s="3" t="s">
        <v>13</v>
      </c>
      <c r="AT77" s="3" t="s">
        <v>14</v>
      </c>
      <c r="AU77" s="5">
        <v>3</v>
      </c>
      <c r="AV77" s="2"/>
      <c r="AW77" s="2"/>
      <c r="AX77" s="2"/>
      <c r="AY77" s="2" t="s">
        <v>15</v>
      </c>
      <c r="AZ77" s="5">
        <v>7</v>
      </c>
      <c r="BA77" s="2"/>
      <c r="BB77" s="3" t="s">
        <v>8</v>
      </c>
      <c r="BC77" s="3">
        <v>1</v>
      </c>
      <c r="BD77" s="2"/>
      <c r="BE77" s="3" t="s">
        <v>16</v>
      </c>
      <c r="BF77" s="6">
        <v>130</v>
      </c>
      <c r="BG77" s="5">
        <v>7.95</v>
      </c>
      <c r="BH77" s="3"/>
      <c r="BI77" s="3"/>
      <c r="BJ77" s="3">
        <v>1</v>
      </c>
      <c r="BK77" s="5">
        <v>17.399999999999999</v>
      </c>
      <c r="BL77" s="5">
        <v>0.47169811320754712</v>
      </c>
      <c r="BM77" s="3">
        <v>2.5</v>
      </c>
      <c r="BN77" s="3" t="s">
        <v>19</v>
      </c>
      <c r="BO77" s="3" t="s">
        <v>20</v>
      </c>
      <c r="BP77" s="3" t="s">
        <v>3</v>
      </c>
      <c r="BQ77" s="2"/>
      <c r="BR77" s="2" t="s">
        <v>21</v>
      </c>
      <c r="BS77" s="3"/>
      <c r="BT77" s="3"/>
      <c r="BU77" s="3"/>
      <c r="BV77" s="5">
        <v>3.85</v>
      </c>
      <c r="BW77" s="5">
        <v>4.5</v>
      </c>
      <c r="BX77" s="3"/>
      <c r="BY77" s="3"/>
      <c r="BZ77" s="2"/>
      <c r="CA77" s="2"/>
      <c r="CB77" s="3" t="s">
        <v>3</v>
      </c>
      <c r="CC77" s="5">
        <v>4.82</v>
      </c>
      <c r="CD77" s="2"/>
      <c r="CE77" s="3"/>
      <c r="CF77" s="5">
        <v>17.8</v>
      </c>
      <c r="CG77" s="3"/>
      <c r="CH77" s="3"/>
      <c r="CI77" s="3"/>
      <c r="CJ77" s="3" t="s">
        <v>1</v>
      </c>
      <c r="CK77" s="2"/>
      <c r="CL77" s="3" t="s">
        <v>22</v>
      </c>
      <c r="CM77" s="2"/>
      <c r="CN77" s="3"/>
      <c r="CO77" s="2"/>
      <c r="CP77" s="3">
        <v>5</v>
      </c>
      <c r="CQ77" s="3">
        <v>2</v>
      </c>
      <c r="CR77" s="5">
        <v>6.66</v>
      </c>
      <c r="CS77" s="6">
        <v>45</v>
      </c>
      <c r="CT77" s="5">
        <v>0.28749999999999998</v>
      </c>
      <c r="CU77" s="5">
        <v>5.55</v>
      </c>
      <c r="CV77" s="5">
        <v>1.9300000000000001E-2</v>
      </c>
      <c r="CW77" s="5">
        <v>76</v>
      </c>
      <c r="CX77" s="2"/>
      <c r="CY77" s="5">
        <v>0.4</v>
      </c>
      <c r="CZ77" s="3" t="s">
        <v>22</v>
      </c>
      <c r="DA77" s="5">
        <v>2.272727272727273E-4</v>
      </c>
      <c r="DB77" s="5">
        <v>675</v>
      </c>
      <c r="DC77" s="2"/>
      <c r="DD77" s="5">
        <v>430</v>
      </c>
      <c r="DE77" s="3" t="s">
        <v>22</v>
      </c>
      <c r="DF77" s="2"/>
      <c r="DG77" s="3" t="s">
        <v>3</v>
      </c>
      <c r="DH77" s="2"/>
      <c r="DI77" s="3" t="s">
        <v>23</v>
      </c>
      <c r="DJ77" s="3"/>
      <c r="DK77" s="2"/>
      <c r="DL77" s="3" t="s">
        <v>8</v>
      </c>
      <c r="DM77" s="3" t="s">
        <v>5</v>
      </c>
      <c r="DN77" s="3" t="s">
        <v>3</v>
      </c>
      <c r="DO77" s="2"/>
      <c r="DP77" s="3" t="s">
        <v>3</v>
      </c>
      <c r="DQ77" s="5">
        <v>3.82</v>
      </c>
      <c r="DR77" s="2" t="s">
        <v>9</v>
      </c>
      <c r="DS77" s="2" t="s">
        <v>18</v>
      </c>
      <c r="DT77" s="2"/>
      <c r="DU77" s="2" t="s">
        <v>24</v>
      </c>
      <c r="DV77" s="3" t="s">
        <v>3</v>
      </c>
      <c r="DW77" s="5">
        <v>55.1</v>
      </c>
      <c r="DX77" s="3"/>
      <c r="DY77" s="3" t="s">
        <v>8</v>
      </c>
      <c r="DZ77" s="2"/>
      <c r="EA77" s="2"/>
      <c r="EB77" s="5">
        <v>3.6</v>
      </c>
      <c r="EC77" s="3"/>
      <c r="ED77" s="2"/>
      <c r="EE77" s="2"/>
      <c r="EF77" s="3" t="s">
        <v>1</v>
      </c>
      <c r="EG77" s="3"/>
      <c r="EH77" s="2"/>
      <c r="EI77" s="2"/>
      <c r="EJ77" s="3" t="s">
        <v>26</v>
      </c>
      <c r="EK77" s="5">
        <v>8.6400000000000001E-3</v>
      </c>
      <c r="EL77" s="3" t="s">
        <v>1</v>
      </c>
      <c r="EM77" s="3" t="s">
        <v>3</v>
      </c>
      <c r="EN77" s="3" t="s">
        <v>27</v>
      </c>
      <c r="EO77" s="3"/>
      <c r="EP77" s="3" t="s">
        <v>8</v>
      </c>
      <c r="EQ77" s="3"/>
      <c r="ER77" s="2"/>
      <c r="ES77" s="2"/>
      <c r="ET77" s="7"/>
      <c r="EU77" s="3"/>
      <c r="EV77" s="3" t="s">
        <v>28</v>
      </c>
      <c r="EW77" s="7"/>
      <c r="EX77" s="9">
        <v>4.18</v>
      </c>
      <c r="EY77" s="3"/>
      <c r="EZ77" s="3"/>
      <c r="FA77" s="9">
        <v>0.87719298245614041</v>
      </c>
      <c r="FB77" s="9">
        <v>1.44E-9</v>
      </c>
      <c r="FC77" s="2"/>
      <c r="FD77" s="7"/>
      <c r="FE77" s="2" t="s">
        <v>15</v>
      </c>
      <c r="FF77" s="3" t="s">
        <v>28</v>
      </c>
      <c r="FG77" s="3" t="s">
        <v>1</v>
      </c>
      <c r="FH77" s="9">
        <v>8.1199999999999992</v>
      </c>
      <c r="FI77" s="3" t="s">
        <v>5</v>
      </c>
      <c r="FJ77" s="9">
        <v>5.34</v>
      </c>
      <c r="FK77" s="3" t="s">
        <v>1</v>
      </c>
      <c r="FL77" s="3" t="s">
        <v>1</v>
      </c>
      <c r="FM77" s="3" t="s">
        <v>23</v>
      </c>
      <c r="FN77" s="9">
        <v>32.5</v>
      </c>
      <c r="FO77" s="9">
        <v>1.555E-8</v>
      </c>
      <c r="FP77" s="9">
        <v>2.81</v>
      </c>
      <c r="FQ77" s="3" t="s">
        <v>15</v>
      </c>
      <c r="FR77" s="6">
        <v>2.5249999999999999E-3</v>
      </c>
      <c r="FS77" s="9">
        <v>29.95</v>
      </c>
      <c r="FT77" s="3" t="s">
        <v>1</v>
      </c>
      <c r="FU77" s="3" t="s">
        <v>5</v>
      </c>
      <c r="FV77" s="3"/>
      <c r="FW77" s="6">
        <v>44.5</v>
      </c>
      <c r="FX77" s="10">
        <v>2.3999999999999998E-3</v>
      </c>
      <c r="FY77" s="2"/>
      <c r="FZ77" s="3" t="s">
        <v>22</v>
      </c>
      <c r="GA77" s="3"/>
      <c r="GB77" s="3"/>
      <c r="GC77" s="3"/>
      <c r="GD77" s="3"/>
      <c r="GE77" s="3"/>
      <c r="GF77" s="3" t="s">
        <v>30</v>
      </c>
      <c r="GG77" s="3"/>
      <c r="GH77" s="7"/>
      <c r="GI77" s="2"/>
      <c r="GJ77" s="5">
        <v>6.4999999999999997E-4</v>
      </c>
      <c r="GK77" s="3"/>
      <c r="GL77" s="2"/>
      <c r="GM77" s="2">
        <v>3.6</v>
      </c>
      <c r="GN77" s="3" t="s">
        <v>31</v>
      </c>
      <c r="GO77" s="3" t="s">
        <v>8</v>
      </c>
      <c r="GP77" s="3"/>
      <c r="GQ77" s="3"/>
      <c r="GR77" s="3"/>
      <c r="GS77" s="9">
        <v>0.81632653061224481</v>
      </c>
      <c r="GT77" s="9">
        <v>48.25</v>
      </c>
      <c r="GU77" s="7"/>
      <c r="GV77" s="3" t="s">
        <v>33</v>
      </c>
      <c r="GW77" s="7"/>
      <c r="GX77" s="2" t="s">
        <v>34</v>
      </c>
      <c r="GY77" s="2" t="s">
        <v>9</v>
      </c>
      <c r="GZ77" s="9">
        <v>5.8</v>
      </c>
      <c r="HA77" s="9">
        <v>4.3600000000000003</v>
      </c>
      <c r="HB77" s="7"/>
      <c r="HC77" s="3">
        <v>27.5</v>
      </c>
      <c r="HD77" s="3" t="s">
        <v>3</v>
      </c>
      <c r="HE77" s="7"/>
      <c r="HF77" s="9">
        <v>20.399999999999999</v>
      </c>
      <c r="HG77" s="3"/>
      <c r="HH77" s="2"/>
      <c r="HI77" s="3" t="s">
        <v>15</v>
      </c>
      <c r="HJ77" s="3"/>
      <c r="HK77" s="3" t="s">
        <v>3</v>
      </c>
      <c r="HL77" s="3"/>
      <c r="HM77" s="7"/>
      <c r="HN77" s="9">
        <v>3.89</v>
      </c>
      <c r="HO77" s="3" t="s">
        <v>3</v>
      </c>
      <c r="HP77" s="3" t="s">
        <v>35</v>
      </c>
      <c r="HQ77" s="3" t="s">
        <v>23</v>
      </c>
      <c r="HR77" s="7"/>
      <c r="HS77" s="3" t="s">
        <v>3</v>
      </c>
      <c r="HT77" s="3" t="s">
        <v>5</v>
      </c>
      <c r="HU77" s="9">
        <v>0.4098360655737705</v>
      </c>
      <c r="HV77" s="3">
        <v>1</v>
      </c>
      <c r="HW77" s="9">
        <v>2.74E-6</v>
      </c>
      <c r="HX77" s="3" t="s">
        <v>3</v>
      </c>
      <c r="HY77" s="3"/>
      <c r="HZ77" s="3" t="s">
        <v>30</v>
      </c>
      <c r="IA77" s="3">
        <v>3.35</v>
      </c>
      <c r="IB77" s="2"/>
      <c r="IC77" s="3" t="s">
        <v>18</v>
      </c>
      <c r="ID77" s="3"/>
      <c r="IE77" s="3" t="s">
        <v>55</v>
      </c>
      <c r="IF77" s="7"/>
      <c r="IG77" s="7"/>
      <c r="IH77" s="7"/>
    </row>
    <row r="78" spans="1:242" x14ac:dyDescent="0.25">
      <c r="A78" s="1" t="s">
        <v>115</v>
      </c>
      <c r="B78" s="6">
        <v>37</v>
      </c>
      <c r="C78" s="3"/>
      <c r="D78" s="2"/>
      <c r="E78" s="3" t="s">
        <v>1</v>
      </c>
      <c r="F78" s="3" t="s">
        <v>2</v>
      </c>
      <c r="G78" s="3"/>
      <c r="H78" s="3"/>
      <c r="I78" s="3"/>
      <c r="J78" s="5">
        <v>2.5000000000000003E-12</v>
      </c>
      <c r="K78" s="3" t="s">
        <v>3</v>
      </c>
      <c r="L78" s="3" t="s">
        <v>4</v>
      </c>
      <c r="M78" s="5">
        <v>1.0810810810810809</v>
      </c>
      <c r="N78" s="5">
        <v>30</v>
      </c>
      <c r="O78" s="3" t="s">
        <v>3</v>
      </c>
      <c r="P78" s="3"/>
      <c r="Q78" s="3" t="s">
        <v>5</v>
      </c>
      <c r="R78" s="2" t="s">
        <v>58</v>
      </c>
      <c r="S78" s="2"/>
      <c r="T78" s="3" t="s">
        <v>3</v>
      </c>
      <c r="U78" s="5">
        <v>53.7</v>
      </c>
      <c r="V78" s="3"/>
      <c r="W78" s="2"/>
      <c r="X78" s="3"/>
      <c r="Y78" s="3" t="s">
        <v>7</v>
      </c>
      <c r="Z78" s="5">
        <v>2.1500000000000001E-7</v>
      </c>
      <c r="AA78" s="3" t="s">
        <v>8</v>
      </c>
      <c r="AB78" s="2" t="s">
        <v>9</v>
      </c>
      <c r="AC78" s="5">
        <v>1.2454545454545455E-14</v>
      </c>
      <c r="AD78" s="3" t="s">
        <v>10</v>
      </c>
      <c r="AE78" s="2" t="s">
        <v>107</v>
      </c>
      <c r="AF78" s="2">
        <v>3.52</v>
      </c>
      <c r="AG78" s="6">
        <v>1.1000000000000001E-3</v>
      </c>
      <c r="AH78" s="2"/>
      <c r="AI78" s="2"/>
      <c r="AJ78" s="2"/>
      <c r="AK78" s="2"/>
      <c r="AL78" s="5">
        <v>0.98</v>
      </c>
      <c r="AM78" s="3"/>
      <c r="AN78" s="3" t="s">
        <v>12</v>
      </c>
      <c r="AO78" s="2"/>
      <c r="AP78" s="2"/>
      <c r="AQ78" s="5">
        <v>1.18E-4</v>
      </c>
      <c r="AR78" s="5">
        <v>3.34</v>
      </c>
      <c r="AS78" s="3" t="s">
        <v>13</v>
      </c>
      <c r="AT78" s="3" t="s">
        <v>14</v>
      </c>
      <c r="AU78" s="5">
        <v>2.95</v>
      </c>
      <c r="AV78" s="2"/>
      <c r="AW78" s="2"/>
      <c r="AX78" s="2"/>
      <c r="AY78" s="2" t="s">
        <v>15</v>
      </c>
      <c r="AZ78" s="5">
        <v>6.78</v>
      </c>
      <c r="BA78" s="2"/>
      <c r="BB78" s="3" t="s">
        <v>8</v>
      </c>
      <c r="BC78" s="3">
        <v>1</v>
      </c>
      <c r="BD78" s="2"/>
      <c r="BE78" s="3" t="s">
        <v>16</v>
      </c>
      <c r="BF78" s="6">
        <v>118</v>
      </c>
      <c r="BG78" s="5">
        <v>7.8</v>
      </c>
      <c r="BH78" s="3"/>
      <c r="BI78" s="3"/>
      <c r="BJ78" s="3">
        <v>1</v>
      </c>
      <c r="BK78" s="5">
        <v>17.399999999999999</v>
      </c>
      <c r="BL78" s="5">
        <v>0.4504504504504504</v>
      </c>
      <c r="BM78" s="3">
        <v>2.5</v>
      </c>
      <c r="BN78" s="3" t="s">
        <v>19</v>
      </c>
      <c r="BO78" s="3" t="s">
        <v>20</v>
      </c>
      <c r="BP78" s="3" t="s">
        <v>3</v>
      </c>
      <c r="BQ78" s="2"/>
      <c r="BR78" s="2" t="s">
        <v>21</v>
      </c>
      <c r="BS78" s="3"/>
      <c r="BT78" s="3"/>
      <c r="BU78" s="3"/>
      <c r="BV78" s="5">
        <v>3.8</v>
      </c>
      <c r="BW78" s="5">
        <v>4.05</v>
      </c>
      <c r="BX78" s="3"/>
      <c r="BY78" s="3"/>
      <c r="BZ78" s="2"/>
      <c r="CA78" s="2"/>
      <c r="CB78" s="3" t="s">
        <v>3</v>
      </c>
      <c r="CC78" s="5">
        <v>4.63</v>
      </c>
      <c r="CD78" s="2"/>
      <c r="CE78" s="3"/>
      <c r="CF78" s="5">
        <v>17.8</v>
      </c>
      <c r="CG78" s="3"/>
      <c r="CH78" s="3"/>
      <c r="CI78" s="3"/>
      <c r="CJ78" s="3" t="s">
        <v>1</v>
      </c>
      <c r="CK78" s="2"/>
      <c r="CL78" s="3" t="s">
        <v>22</v>
      </c>
      <c r="CM78" s="2"/>
      <c r="CN78" s="3"/>
      <c r="CO78" s="2"/>
      <c r="CP78" s="3">
        <v>5</v>
      </c>
      <c r="CQ78" s="3">
        <v>2</v>
      </c>
      <c r="CR78" s="5">
        <v>6.54</v>
      </c>
      <c r="CS78" s="6">
        <v>44.25</v>
      </c>
      <c r="CT78" s="5">
        <v>0.28499999999999998</v>
      </c>
      <c r="CU78" s="5">
        <v>5.51</v>
      </c>
      <c r="CV78" s="5">
        <v>1.9699999999999999E-2</v>
      </c>
      <c r="CW78" s="5">
        <v>91</v>
      </c>
      <c r="CX78" s="2"/>
      <c r="CY78" s="5">
        <v>0.39525691699604748</v>
      </c>
      <c r="CZ78" s="3" t="s">
        <v>22</v>
      </c>
      <c r="DA78" s="5">
        <v>2.4390243902439024E-4</v>
      </c>
      <c r="DB78" s="5">
        <v>658</v>
      </c>
      <c r="DC78" s="2"/>
      <c r="DD78" s="5">
        <v>425</v>
      </c>
      <c r="DE78" s="3" t="s">
        <v>22</v>
      </c>
      <c r="DF78" s="2"/>
      <c r="DG78" s="3" t="s">
        <v>3</v>
      </c>
      <c r="DH78" s="2"/>
      <c r="DI78" s="3" t="s">
        <v>23</v>
      </c>
      <c r="DJ78" s="3"/>
      <c r="DK78" s="2"/>
      <c r="DL78" s="3" t="s">
        <v>8</v>
      </c>
      <c r="DM78" s="3" t="s">
        <v>5</v>
      </c>
      <c r="DN78" s="3" t="s">
        <v>3</v>
      </c>
      <c r="DO78" s="2"/>
      <c r="DP78" s="3" t="s">
        <v>3</v>
      </c>
      <c r="DQ78" s="5">
        <v>3.74</v>
      </c>
      <c r="DR78" s="2" t="s">
        <v>9</v>
      </c>
      <c r="DS78" s="2" t="s">
        <v>18</v>
      </c>
      <c r="DT78" s="2"/>
      <c r="DU78" s="2" t="s">
        <v>24</v>
      </c>
      <c r="DV78" s="3" t="s">
        <v>3</v>
      </c>
      <c r="DW78" s="5">
        <v>53.7</v>
      </c>
      <c r="DX78" s="3"/>
      <c r="DY78" s="3" t="s">
        <v>8</v>
      </c>
      <c r="DZ78" s="2"/>
      <c r="EA78" s="2"/>
      <c r="EB78" s="5">
        <v>3.52</v>
      </c>
      <c r="EC78" s="3"/>
      <c r="ED78" s="2"/>
      <c r="EE78" s="2"/>
      <c r="EF78" s="3" t="s">
        <v>1</v>
      </c>
      <c r="EG78" s="3"/>
      <c r="EH78" s="2"/>
      <c r="EI78" s="2"/>
      <c r="EJ78" s="3" t="s">
        <v>26</v>
      </c>
      <c r="EK78" s="5">
        <v>8.6400000000000001E-3</v>
      </c>
      <c r="EL78" s="3" t="s">
        <v>1</v>
      </c>
      <c r="EM78" s="3" t="s">
        <v>3</v>
      </c>
      <c r="EN78" s="3" t="s">
        <v>27</v>
      </c>
      <c r="EO78" s="3"/>
      <c r="EP78" s="3" t="s">
        <v>8</v>
      </c>
      <c r="EQ78" s="3"/>
      <c r="ER78" s="2"/>
      <c r="ES78" s="2"/>
      <c r="ET78" s="7"/>
      <c r="EU78" s="3"/>
      <c r="EV78" s="3" t="s">
        <v>28</v>
      </c>
      <c r="EW78" s="7"/>
      <c r="EX78" s="9">
        <v>4.12</v>
      </c>
      <c r="EY78" s="3"/>
      <c r="EZ78" s="3"/>
      <c r="FA78" s="9">
        <v>0.86956521739130443</v>
      </c>
      <c r="FB78" s="9">
        <v>1.45E-9</v>
      </c>
      <c r="FC78" s="2"/>
      <c r="FD78" s="7"/>
      <c r="FE78" s="2" t="s">
        <v>15</v>
      </c>
      <c r="FF78" s="3" t="s">
        <v>28</v>
      </c>
      <c r="FG78" s="3" t="s">
        <v>1</v>
      </c>
      <c r="FH78" s="9">
        <v>8.1</v>
      </c>
      <c r="FI78" s="3" t="s">
        <v>5</v>
      </c>
      <c r="FJ78" s="9">
        <v>5.28</v>
      </c>
      <c r="FK78" s="3" t="s">
        <v>1</v>
      </c>
      <c r="FL78" s="3" t="s">
        <v>1</v>
      </c>
      <c r="FM78" s="3" t="s">
        <v>23</v>
      </c>
      <c r="FN78" s="9">
        <v>30</v>
      </c>
      <c r="FO78" s="9">
        <v>1.5699999999999998E-8</v>
      </c>
      <c r="FP78" s="9">
        <v>2.7</v>
      </c>
      <c r="FQ78" s="3" t="s">
        <v>15</v>
      </c>
      <c r="FR78" s="6">
        <v>2.4750000000000002E-3</v>
      </c>
      <c r="FS78" s="9">
        <v>29.7</v>
      </c>
      <c r="FT78" s="3" t="s">
        <v>1</v>
      </c>
      <c r="FU78" s="3" t="s">
        <v>5</v>
      </c>
      <c r="FV78" s="3"/>
      <c r="FW78" s="6">
        <v>43</v>
      </c>
      <c r="FX78" s="10">
        <v>2.3999999999999998E-3</v>
      </c>
      <c r="FY78" s="2"/>
      <c r="FZ78" s="3" t="s">
        <v>22</v>
      </c>
      <c r="GA78" s="3"/>
      <c r="GB78" s="3"/>
      <c r="GC78" s="3"/>
      <c r="GD78" s="3"/>
      <c r="GE78" s="3"/>
      <c r="GF78" s="3" t="s">
        <v>30</v>
      </c>
      <c r="GG78" s="3"/>
      <c r="GH78" s="7"/>
      <c r="GI78" s="2"/>
      <c r="GJ78" s="5">
        <v>6.0999999999999997E-4</v>
      </c>
      <c r="GK78" s="3"/>
      <c r="GL78" s="2"/>
      <c r="GM78" s="2">
        <v>3.52</v>
      </c>
      <c r="GN78" s="3" t="s">
        <v>31</v>
      </c>
      <c r="GO78" s="3" t="s">
        <v>8</v>
      </c>
      <c r="GP78" s="3"/>
      <c r="GQ78" s="3"/>
      <c r="GR78" s="3"/>
      <c r="GS78" s="9">
        <v>0.8</v>
      </c>
      <c r="GT78" s="9">
        <v>49.1</v>
      </c>
      <c r="GU78" s="7"/>
      <c r="GV78" s="3" t="s">
        <v>33</v>
      </c>
      <c r="GW78" s="7"/>
      <c r="GX78" s="2" t="s">
        <v>34</v>
      </c>
      <c r="GY78" s="2" t="s">
        <v>9</v>
      </c>
      <c r="GZ78" s="9">
        <v>5.47</v>
      </c>
      <c r="HA78" s="9">
        <v>4.34</v>
      </c>
      <c r="HB78" s="7"/>
      <c r="HC78" s="3">
        <v>27.25</v>
      </c>
      <c r="HD78" s="3" t="s">
        <v>3</v>
      </c>
      <c r="HE78" s="7"/>
      <c r="HF78" s="9">
        <v>19.8</v>
      </c>
      <c r="HG78" s="3"/>
      <c r="HH78" s="2"/>
      <c r="HI78" s="3" t="s">
        <v>15</v>
      </c>
      <c r="HJ78" s="3"/>
      <c r="HK78" s="3" t="s">
        <v>3</v>
      </c>
      <c r="HL78" s="3"/>
      <c r="HM78" s="7"/>
      <c r="HN78" s="9">
        <v>4.1500000000000004</v>
      </c>
      <c r="HO78" s="3" t="s">
        <v>3</v>
      </c>
      <c r="HP78" s="3" t="s">
        <v>35</v>
      </c>
      <c r="HQ78" s="3" t="s">
        <v>23</v>
      </c>
      <c r="HR78" s="7"/>
      <c r="HS78" s="3" t="s">
        <v>3</v>
      </c>
      <c r="HT78" s="3" t="s">
        <v>5</v>
      </c>
      <c r="HU78" s="9">
        <v>0.39840637450199207</v>
      </c>
      <c r="HV78" s="3">
        <v>1</v>
      </c>
      <c r="HW78" s="9">
        <v>2.7300000000000001E-6</v>
      </c>
      <c r="HX78" s="3" t="s">
        <v>3</v>
      </c>
      <c r="HY78" s="3"/>
      <c r="HZ78" s="3" t="s">
        <v>30</v>
      </c>
      <c r="IA78" s="3">
        <v>3.35</v>
      </c>
      <c r="IB78" s="2"/>
      <c r="IC78" s="3" t="s">
        <v>18</v>
      </c>
      <c r="ID78" s="3"/>
      <c r="IE78" s="3" t="s">
        <v>55</v>
      </c>
      <c r="IF78" s="7"/>
      <c r="IG78" s="7"/>
      <c r="IH78" s="7"/>
    </row>
    <row r="79" spans="1:242" x14ac:dyDescent="0.25">
      <c r="A79" s="1" t="s">
        <v>116</v>
      </c>
      <c r="B79" s="6">
        <v>37.25</v>
      </c>
      <c r="C79" s="3"/>
      <c r="D79" s="2"/>
      <c r="E79" s="3" t="s">
        <v>1</v>
      </c>
      <c r="F79" s="3" t="s">
        <v>2</v>
      </c>
      <c r="G79" s="3"/>
      <c r="H79" s="3"/>
      <c r="I79" s="3"/>
      <c r="J79" s="5">
        <v>2.3100000000000001E-12</v>
      </c>
      <c r="K79" s="3" t="s">
        <v>3</v>
      </c>
      <c r="L79" s="3" t="s">
        <v>4</v>
      </c>
      <c r="M79" s="5">
        <v>1.0638297872340425</v>
      </c>
      <c r="N79" s="5">
        <v>29</v>
      </c>
      <c r="O79" s="3" t="s">
        <v>3</v>
      </c>
      <c r="P79" s="3"/>
      <c r="Q79" s="3" t="s">
        <v>5</v>
      </c>
      <c r="R79" s="2" t="s">
        <v>58</v>
      </c>
      <c r="S79" s="2"/>
      <c r="T79" s="3" t="s">
        <v>3</v>
      </c>
      <c r="U79" s="5">
        <v>54</v>
      </c>
      <c r="V79" s="3"/>
      <c r="W79" s="2"/>
      <c r="X79" s="3"/>
      <c r="Y79" s="3" t="s">
        <v>7</v>
      </c>
      <c r="Z79" s="5">
        <v>2.2499999999999999E-7</v>
      </c>
      <c r="AA79" s="3" t="s">
        <v>8</v>
      </c>
      <c r="AB79" s="2" t="s">
        <v>9</v>
      </c>
      <c r="AC79" s="5">
        <v>1.2363636363636364E-14</v>
      </c>
      <c r="AD79" s="3" t="s">
        <v>10</v>
      </c>
      <c r="AE79" s="2" t="s">
        <v>107</v>
      </c>
      <c r="AF79" s="2">
        <v>3.61</v>
      </c>
      <c r="AG79" s="6">
        <v>3.3E-3</v>
      </c>
      <c r="AH79" s="2"/>
      <c r="AI79" s="2"/>
      <c r="AJ79" s="2"/>
      <c r="AK79" s="2"/>
      <c r="AL79" s="5">
        <v>0.98</v>
      </c>
      <c r="AM79" s="3"/>
      <c r="AN79" s="3" t="s">
        <v>12</v>
      </c>
      <c r="AO79" s="2"/>
      <c r="AP79" s="2"/>
      <c r="AQ79" s="5">
        <v>1.2799999999999999E-4</v>
      </c>
      <c r="AR79" s="5">
        <v>3.22</v>
      </c>
      <c r="AS79" s="3" t="s">
        <v>13</v>
      </c>
      <c r="AT79" s="3" t="s">
        <v>14</v>
      </c>
      <c r="AU79" s="5">
        <v>3.05</v>
      </c>
      <c r="AV79" s="2"/>
      <c r="AW79" s="2"/>
      <c r="AX79" s="2"/>
      <c r="AY79" s="2" t="s">
        <v>15</v>
      </c>
      <c r="AZ79" s="5">
        <v>6.81</v>
      </c>
      <c r="BA79" s="2"/>
      <c r="BB79" s="3" t="s">
        <v>8</v>
      </c>
      <c r="BC79" s="3">
        <v>1</v>
      </c>
      <c r="BD79" s="2"/>
      <c r="BE79" s="3" t="s">
        <v>16</v>
      </c>
      <c r="BF79" s="6">
        <v>108</v>
      </c>
      <c r="BG79" s="5">
        <v>7.6</v>
      </c>
      <c r="BH79" s="3"/>
      <c r="BI79" s="3"/>
      <c r="BJ79" s="3">
        <v>1</v>
      </c>
      <c r="BK79" s="5">
        <v>17.45</v>
      </c>
      <c r="BL79" s="5">
        <v>0.44247787610619471</v>
      </c>
      <c r="BM79" s="3">
        <v>2.5</v>
      </c>
      <c r="BN79" s="3" t="s">
        <v>19</v>
      </c>
      <c r="BO79" s="3" t="s">
        <v>20</v>
      </c>
      <c r="BP79" s="3" t="s">
        <v>3</v>
      </c>
      <c r="BQ79" s="2"/>
      <c r="BR79" s="2" t="s">
        <v>21</v>
      </c>
      <c r="BS79" s="3"/>
      <c r="BT79" s="3"/>
      <c r="BU79" s="3"/>
      <c r="BV79" s="5">
        <v>3.65</v>
      </c>
      <c r="BW79" s="5">
        <v>3.88</v>
      </c>
      <c r="BX79" s="3"/>
      <c r="BY79" s="3"/>
      <c r="BZ79" s="2"/>
      <c r="CA79" s="2"/>
      <c r="CB79" s="3" t="s">
        <v>3</v>
      </c>
      <c r="CC79" s="5">
        <v>4.55</v>
      </c>
      <c r="CD79" s="2"/>
      <c r="CE79" s="3"/>
      <c r="CF79" s="5">
        <v>18</v>
      </c>
      <c r="CG79" s="3"/>
      <c r="CH79" s="3"/>
      <c r="CI79" s="3"/>
      <c r="CJ79" s="3" t="s">
        <v>1</v>
      </c>
      <c r="CK79" s="2"/>
      <c r="CL79" s="3" t="s">
        <v>22</v>
      </c>
      <c r="CM79" s="2"/>
      <c r="CN79" s="3"/>
      <c r="CO79" s="2"/>
      <c r="CP79" s="3">
        <v>5</v>
      </c>
      <c r="CQ79" s="3">
        <v>2</v>
      </c>
      <c r="CR79" s="5">
        <v>6.57</v>
      </c>
      <c r="CS79" s="6">
        <v>44</v>
      </c>
      <c r="CT79" s="5">
        <v>0.28000000000000003</v>
      </c>
      <c r="CU79" s="5">
        <v>5.4</v>
      </c>
      <c r="CV79" s="5">
        <v>1.9800000000000002E-2</v>
      </c>
      <c r="CW79" s="5">
        <v>80</v>
      </c>
      <c r="CX79" s="2"/>
      <c r="CY79" s="5">
        <v>0.390625</v>
      </c>
      <c r="CZ79" s="3" t="s">
        <v>22</v>
      </c>
      <c r="DA79" s="5">
        <v>2.7027027027027027E-4</v>
      </c>
      <c r="DB79" s="5">
        <v>652</v>
      </c>
      <c r="DC79" s="2"/>
      <c r="DD79" s="5">
        <v>420</v>
      </c>
      <c r="DE79" s="3" t="s">
        <v>22</v>
      </c>
      <c r="DF79" s="2"/>
      <c r="DG79" s="3" t="s">
        <v>3</v>
      </c>
      <c r="DH79" s="2"/>
      <c r="DI79" s="3" t="s">
        <v>23</v>
      </c>
      <c r="DJ79" s="3"/>
      <c r="DK79" s="2"/>
      <c r="DL79" s="3" t="s">
        <v>8</v>
      </c>
      <c r="DM79" s="3" t="s">
        <v>5</v>
      </c>
      <c r="DN79" s="3" t="s">
        <v>3</v>
      </c>
      <c r="DO79" s="2"/>
      <c r="DP79" s="3" t="s">
        <v>3</v>
      </c>
      <c r="DQ79" s="5">
        <v>3.66</v>
      </c>
      <c r="DR79" s="2" t="s">
        <v>9</v>
      </c>
      <c r="DS79" s="2" t="s">
        <v>18</v>
      </c>
      <c r="DT79" s="2"/>
      <c r="DU79" s="2" t="s">
        <v>24</v>
      </c>
      <c r="DV79" s="3" t="s">
        <v>3</v>
      </c>
      <c r="DW79" s="5">
        <v>54</v>
      </c>
      <c r="DX79" s="3"/>
      <c r="DY79" s="3" t="s">
        <v>8</v>
      </c>
      <c r="DZ79" s="2"/>
      <c r="EA79" s="2"/>
      <c r="EB79" s="5">
        <v>3.61</v>
      </c>
      <c r="EC79" s="3"/>
      <c r="ED79" s="2"/>
      <c r="EE79" s="2"/>
      <c r="EF79" s="3" t="s">
        <v>1</v>
      </c>
      <c r="EG79" s="3"/>
      <c r="EH79" s="2"/>
      <c r="EI79" s="2"/>
      <c r="EJ79" s="3" t="s">
        <v>26</v>
      </c>
      <c r="EK79" s="5">
        <v>8.6400000000000001E-3</v>
      </c>
      <c r="EL79" s="3" t="s">
        <v>1</v>
      </c>
      <c r="EM79" s="3" t="s">
        <v>3</v>
      </c>
      <c r="EN79" s="3" t="s">
        <v>27</v>
      </c>
      <c r="EO79" s="3"/>
      <c r="EP79" s="3" t="s">
        <v>8</v>
      </c>
      <c r="EQ79" s="3"/>
      <c r="ER79" s="2"/>
      <c r="ES79" s="2"/>
      <c r="ET79" s="7"/>
      <c r="EU79" s="3"/>
      <c r="EV79" s="3" t="s">
        <v>28</v>
      </c>
      <c r="EW79" s="7"/>
      <c r="EX79" s="9">
        <v>4.0999999999999996</v>
      </c>
      <c r="EY79" s="3"/>
      <c r="EZ79" s="3"/>
      <c r="FA79" s="9">
        <v>0.85106382978723405</v>
      </c>
      <c r="FB79" s="9">
        <v>1.4699999999999999E-9</v>
      </c>
      <c r="FC79" s="2"/>
      <c r="FD79" s="7"/>
      <c r="FE79" s="2" t="s">
        <v>15</v>
      </c>
      <c r="FF79" s="3" t="s">
        <v>28</v>
      </c>
      <c r="FG79" s="3" t="s">
        <v>1</v>
      </c>
      <c r="FH79" s="9">
        <v>8.09</v>
      </c>
      <c r="FI79" s="3" t="s">
        <v>5</v>
      </c>
      <c r="FJ79" s="9">
        <v>5.24</v>
      </c>
      <c r="FK79" s="3" t="s">
        <v>1</v>
      </c>
      <c r="FL79" s="3" t="s">
        <v>1</v>
      </c>
      <c r="FM79" s="3" t="s">
        <v>23</v>
      </c>
      <c r="FN79" s="9">
        <v>30.25</v>
      </c>
      <c r="FO79" s="9">
        <v>1.585E-8</v>
      </c>
      <c r="FP79" s="9">
        <v>2.72</v>
      </c>
      <c r="FQ79" s="3" t="s">
        <v>15</v>
      </c>
      <c r="FR79" s="6">
        <v>2.4250000000000001E-3</v>
      </c>
      <c r="FS79" s="9">
        <v>29.8</v>
      </c>
      <c r="FT79" s="3" t="s">
        <v>1</v>
      </c>
      <c r="FU79" s="3" t="s">
        <v>5</v>
      </c>
      <c r="FV79" s="3"/>
      <c r="FW79" s="6">
        <v>44</v>
      </c>
      <c r="FX79" s="10">
        <v>2.3500000000000001E-3</v>
      </c>
      <c r="FY79" s="2"/>
      <c r="FZ79" s="3" t="s">
        <v>22</v>
      </c>
      <c r="GA79" s="3"/>
      <c r="GB79" s="3"/>
      <c r="GC79" s="3"/>
      <c r="GD79" s="3"/>
      <c r="GE79" s="3"/>
      <c r="GF79" s="3" t="s">
        <v>30</v>
      </c>
      <c r="GG79" s="3"/>
      <c r="GH79" s="7"/>
      <c r="GI79" s="2"/>
      <c r="GJ79" s="5">
        <v>5.5000000000000003E-4</v>
      </c>
      <c r="GK79" s="3"/>
      <c r="GL79" s="2"/>
      <c r="GM79" s="2">
        <v>3.61</v>
      </c>
      <c r="GN79" s="3" t="s">
        <v>31</v>
      </c>
      <c r="GO79" s="3" t="s">
        <v>8</v>
      </c>
      <c r="GP79" s="3"/>
      <c r="GQ79" s="3"/>
      <c r="GR79" s="3"/>
      <c r="GS79" s="9">
        <v>0.79051383399209496</v>
      </c>
      <c r="GT79" s="9">
        <v>47.75</v>
      </c>
      <c r="GU79" s="7"/>
      <c r="GV79" s="3" t="s">
        <v>33</v>
      </c>
      <c r="GW79" s="7"/>
      <c r="GX79" s="2" t="s">
        <v>34</v>
      </c>
      <c r="GY79" s="2" t="s">
        <v>9</v>
      </c>
      <c r="GZ79" s="9">
        <v>5.77</v>
      </c>
      <c r="HA79" s="9">
        <v>4.33</v>
      </c>
      <c r="HB79" s="7"/>
      <c r="HC79" s="3">
        <v>27</v>
      </c>
      <c r="HD79" s="3" t="s">
        <v>3</v>
      </c>
      <c r="HE79" s="7"/>
      <c r="HF79" s="9">
        <v>18.8</v>
      </c>
      <c r="HG79" s="3"/>
      <c r="HH79" s="2"/>
      <c r="HI79" s="3" t="s">
        <v>15</v>
      </c>
      <c r="HJ79" s="3"/>
      <c r="HK79" s="3" t="s">
        <v>3</v>
      </c>
      <c r="HL79" s="3"/>
      <c r="HM79" s="7"/>
      <c r="HN79" s="9">
        <v>4.24</v>
      </c>
      <c r="HO79" s="3" t="s">
        <v>3</v>
      </c>
      <c r="HP79" s="3" t="s">
        <v>35</v>
      </c>
      <c r="HQ79" s="3" t="s">
        <v>23</v>
      </c>
      <c r="HR79" s="7"/>
      <c r="HS79" s="3" t="s">
        <v>3</v>
      </c>
      <c r="HT79" s="3" t="s">
        <v>5</v>
      </c>
      <c r="HU79" s="9">
        <v>0.39525691699604748</v>
      </c>
      <c r="HV79" s="3">
        <v>1</v>
      </c>
      <c r="HW79" s="9">
        <v>2.7E-6</v>
      </c>
      <c r="HX79" s="3" t="s">
        <v>3</v>
      </c>
      <c r="HY79" s="3"/>
      <c r="HZ79" s="3" t="s">
        <v>30</v>
      </c>
      <c r="IA79" s="3">
        <v>3.35</v>
      </c>
      <c r="IB79" s="2"/>
      <c r="IC79" s="3" t="s">
        <v>18</v>
      </c>
      <c r="ID79" s="3"/>
      <c r="IE79" s="3" t="s">
        <v>55</v>
      </c>
      <c r="IF79" s="7"/>
      <c r="IG79" s="7"/>
      <c r="IH79" s="7"/>
    </row>
    <row r="80" spans="1:242" x14ac:dyDescent="0.25">
      <c r="A80" s="1" t="s">
        <v>117</v>
      </c>
      <c r="B80" s="6">
        <v>38.25</v>
      </c>
      <c r="C80" s="3"/>
      <c r="D80" s="2"/>
      <c r="E80" s="3" t="s">
        <v>1</v>
      </c>
      <c r="F80" s="3" t="s">
        <v>2</v>
      </c>
      <c r="G80" s="3"/>
      <c r="H80" s="3"/>
      <c r="I80" s="3"/>
      <c r="J80" s="5">
        <v>2.1249999999999999E-12</v>
      </c>
      <c r="K80" s="3" t="s">
        <v>3</v>
      </c>
      <c r="L80" s="3" t="s">
        <v>4</v>
      </c>
      <c r="M80" s="5">
        <v>1.0471204188481675</v>
      </c>
      <c r="N80" s="5">
        <v>28.4</v>
      </c>
      <c r="O80" s="3" t="s">
        <v>3</v>
      </c>
      <c r="P80" s="3"/>
      <c r="Q80" s="3" t="s">
        <v>5</v>
      </c>
      <c r="R80" s="2" t="s">
        <v>58</v>
      </c>
      <c r="S80" s="2"/>
      <c r="T80" s="3" t="s">
        <v>3</v>
      </c>
      <c r="U80" s="5">
        <v>53.6</v>
      </c>
      <c r="V80" s="3"/>
      <c r="W80" s="2"/>
      <c r="X80" s="3"/>
      <c r="Y80" s="3" t="s">
        <v>7</v>
      </c>
      <c r="Z80" s="5">
        <v>2.05E-7</v>
      </c>
      <c r="AA80" s="3" t="s">
        <v>8</v>
      </c>
      <c r="AB80" s="2" t="s">
        <v>9</v>
      </c>
      <c r="AC80" s="5">
        <v>1.2272727272727273E-14</v>
      </c>
      <c r="AD80" s="3" t="s">
        <v>10</v>
      </c>
      <c r="AE80" s="2" t="s">
        <v>107</v>
      </c>
      <c r="AF80" s="2">
        <v>3.52</v>
      </c>
      <c r="AG80" s="6">
        <v>3.0999999999999999E-3</v>
      </c>
      <c r="AH80" s="2"/>
      <c r="AI80" s="2"/>
      <c r="AJ80" s="2"/>
      <c r="AK80" s="2"/>
      <c r="AL80" s="5">
        <v>0.97</v>
      </c>
      <c r="AM80" s="3"/>
      <c r="AN80" s="3" t="s">
        <v>12</v>
      </c>
      <c r="AO80" s="2"/>
      <c r="AP80" s="2"/>
      <c r="AQ80" s="5">
        <v>1.22E-4</v>
      </c>
      <c r="AR80" s="5">
        <v>2.75</v>
      </c>
      <c r="AS80" s="3" t="s">
        <v>13</v>
      </c>
      <c r="AT80" s="3" t="s">
        <v>14</v>
      </c>
      <c r="AU80" s="5">
        <v>3.1</v>
      </c>
      <c r="AV80" s="2"/>
      <c r="AW80" s="2"/>
      <c r="AX80" s="2"/>
      <c r="AY80" s="2" t="s">
        <v>15</v>
      </c>
      <c r="AZ80" s="5">
        <v>6.83</v>
      </c>
      <c r="BA80" s="2"/>
      <c r="BB80" s="3" t="s">
        <v>8</v>
      </c>
      <c r="BC80" s="3">
        <v>1</v>
      </c>
      <c r="BD80" s="2"/>
      <c r="BE80" s="3" t="s">
        <v>16</v>
      </c>
      <c r="BF80" s="6">
        <v>115</v>
      </c>
      <c r="BG80" s="5">
        <v>7.25</v>
      </c>
      <c r="BH80" s="3"/>
      <c r="BI80" s="3"/>
      <c r="BJ80" s="3">
        <v>1</v>
      </c>
      <c r="BK80" s="5">
        <v>17.55</v>
      </c>
      <c r="BL80" s="5">
        <v>0.44052863436123346</v>
      </c>
      <c r="BM80" s="3">
        <v>2.5</v>
      </c>
      <c r="BN80" s="3" t="s">
        <v>19</v>
      </c>
      <c r="BO80" s="3" t="s">
        <v>20</v>
      </c>
      <c r="BP80" s="3" t="s">
        <v>3</v>
      </c>
      <c r="BQ80" s="2"/>
      <c r="BR80" s="2" t="s">
        <v>21</v>
      </c>
      <c r="BS80" s="3"/>
      <c r="BT80" s="3"/>
      <c r="BU80" s="3"/>
      <c r="BV80" s="5">
        <v>3.6</v>
      </c>
      <c r="BW80" s="5">
        <v>3.89</v>
      </c>
      <c r="BX80" s="3"/>
      <c r="BY80" s="3"/>
      <c r="BZ80" s="2"/>
      <c r="CA80" s="2"/>
      <c r="CB80" s="3" t="s">
        <v>3</v>
      </c>
      <c r="CC80" s="5">
        <v>4.5999999999999996</v>
      </c>
      <c r="CD80" s="2"/>
      <c r="CE80" s="3"/>
      <c r="CF80" s="5">
        <v>17.399999999999999</v>
      </c>
      <c r="CG80" s="3"/>
      <c r="CH80" s="3"/>
      <c r="CI80" s="3"/>
      <c r="CJ80" s="3" t="s">
        <v>1</v>
      </c>
      <c r="CK80" s="2"/>
      <c r="CL80" s="3" t="s">
        <v>22</v>
      </c>
      <c r="CM80" s="2"/>
      <c r="CN80" s="3"/>
      <c r="CO80" s="2"/>
      <c r="CP80" s="3">
        <v>5</v>
      </c>
      <c r="CQ80" s="3">
        <v>2</v>
      </c>
      <c r="CR80" s="5">
        <v>6.56</v>
      </c>
      <c r="CS80" s="6">
        <v>43</v>
      </c>
      <c r="CT80" s="5">
        <v>0.27750000000000002</v>
      </c>
      <c r="CU80" s="5">
        <v>5.47</v>
      </c>
      <c r="CV80" s="5">
        <v>1.8499999999999999E-2</v>
      </c>
      <c r="CW80" s="5">
        <v>82</v>
      </c>
      <c r="CX80" s="2"/>
      <c r="CY80" s="5">
        <v>0.38759689922480617</v>
      </c>
      <c r="CZ80" s="3" t="s">
        <v>22</v>
      </c>
      <c r="DA80" s="5">
        <v>2.5641025641025641E-4</v>
      </c>
      <c r="DB80" s="5">
        <v>644</v>
      </c>
      <c r="DC80" s="2"/>
      <c r="DD80" s="5">
        <v>420</v>
      </c>
      <c r="DE80" s="3" t="s">
        <v>22</v>
      </c>
      <c r="DF80" s="2"/>
      <c r="DG80" s="3" t="s">
        <v>3</v>
      </c>
      <c r="DH80" s="2"/>
      <c r="DI80" s="3" t="s">
        <v>23</v>
      </c>
      <c r="DJ80" s="3"/>
      <c r="DK80" s="2"/>
      <c r="DL80" s="3" t="s">
        <v>8</v>
      </c>
      <c r="DM80" s="3" t="s">
        <v>5</v>
      </c>
      <c r="DN80" s="3" t="s">
        <v>3</v>
      </c>
      <c r="DO80" s="2"/>
      <c r="DP80" s="3" t="s">
        <v>3</v>
      </c>
      <c r="DQ80" s="5">
        <v>3.51</v>
      </c>
      <c r="DR80" s="2" t="s">
        <v>9</v>
      </c>
      <c r="DS80" s="2" t="s">
        <v>18</v>
      </c>
      <c r="DT80" s="2"/>
      <c r="DU80" s="2" t="s">
        <v>24</v>
      </c>
      <c r="DV80" s="3" t="s">
        <v>3</v>
      </c>
      <c r="DW80" s="5">
        <v>53.6</v>
      </c>
      <c r="DX80" s="3"/>
      <c r="DY80" s="3" t="s">
        <v>8</v>
      </c>
      <c r="DZ80" s="2"/>
      <c r="EA80" s="2"/>
      <c r="EB80" s="5">
        <v>3.52</v>
      </c>
      <c r="EC80" s="3"/>
      <c r="ED80" s="2"/>
      <c r="EE80" s="2"/>
      <c r="EF80" s="3" t="s">
        <v>1</v>
      </c>
      <c r="EG80" s="3"/>
      <c r="EH80" s="2"/>
      <c r="EI80" s="2"/>
      <c r="EJ80" s="3" t="s">
        <v>26</v>
      </c>
      <c r="EK80" s="5">
        <v>8.6400000000000001E-3</v>
      </c>
      <c r="EL80" s="3" t="s">
        <v>1</v>
      </c>
      <c r="EM80" s="3" t="s">
        <v>3</v>
      </c>
      <c r="EN80" s="3" t="s">
        <v>27</v>
      </c>
      <c r="EO80" s="3"/>
      <c r="EP80" s="3" t="s">
        <v>8</v>
      </c>
      <c r="EQ80" s="3"/>
      <c r="ER80" s="2"/>
      <c r="ES80" s="2"/>
      <c r="ET80" s="7"/>
      <c r="EU80" s="3"/>
      <c r="EV80" s="3" t="s">
        <v>28</v>
      </c>
      <c r="EW80" s="7"/>
      <c r="EX80" s="9">
        <v>4.05</v>
      </c>
      <c r="EY80" s="3"/>
      <c r="EZ80" s="3"/>
      <c r="FA80" s="9">
        <v>0.86956521739130443</v>
      </c>
      <c r="FB80" s="9">
        <v>1.49E-9</v>
      </c>
      <c r="FC80" s="2"/>
      <c r="FD80" s="7"/>
      <c r="FE80" s="2" t="s">
        <v>15</v>
      </c>
      <c r="FF80" s="3" t="s">
        <v>28</v>
      </c>
      <c r="FG80" s="3" t="s">
        <v>1</v>
      </c>
      <c r="FH80" s="9">
        <v>7.97</v>
      </c>
      <c r="FI80" s="3" t="s">
        <v>5</v>
      </c>
      <c r="FJ80" s="9">
        <v>5.4</v>
      </c>
      <c r="FK80" s="3" t="s">
        <v>1</v>
      </c>
      <c r="FL80" s="3" t="s">
        <v>1</v>
      </c>
      <c r="FM80" s="3" t="s">
        <v>23</v>
      </c>
      <c r="FN80" s="9">
        <v>30</v>
      </c>
      <c r="FO80" s="9">
        <v>1.5799999999999999E-8</v>
      </c>
      <c r="FP80" s="9">
        <v>2.7</v>
      </c>
      <c r="FQ80" s="3" t="s">
        <v>15</v>
      </c>
      <c r="FR80" s="6">
        <v>2.3500000000000001E-3</v>
      </c>
      <c r="FS80" s="9">
        <v>29.7</v>
      </c>
      <c r="FT80" s="3" t="s">
        <v>1</v>
      </c>
      <c r="FU80" s="3" t="s">
        <v>5</v>
      </c>
      <c r="FV80" s="3"/>
      <c r="FW80" s="6">
        <v>43</v>
      </c>
      <c r="FX80" s="10">
        <v>2.3E-3</v>
      </c>
      <c r="FY80" s="2"/>
      <c r="FZ80" s="3" t="s">
        <v>22</v>
      </c>
      <c r="GA80" s="3"/>
      <c r="GB80" s="3"/>
      <c r="GC80" s="3"/>
      <c r="GD80" s="3"/>
      <c r="GE80" s="3"/>
      <c r="GF80" s="3" t="s">
        <v>30</v>
      </c>
      <c r="GG80" s="3"/>
      <c r="GH80" s="7"/>
      <c r="GI80" s="2"/>
      <c r="GJ80" s="5">
        <v>5.2499999999999997E-4</v>
      </c>
      <c r="GK80" s="3"/>
      <c r="GL80" s="2"/>
      <c r="GM80" s="2">
        <v>3.52</v>
      </c>
      <c r="GN80" s="3" t="s">
        <v>31</v>
      </c>
      <c r="GO80" s="3" t="s">
        <v>8</v>
      </c>
      <c r="GP80" s="3"/>
      <c r="GQ80" s="3"/>
      <c r="GR80" s="3"/>
      <c r="GS80" s="9">
        <v>0.78431372549019618</v>
      </c>
      <c r="GT80" s="9">
        <v>49.15</v>
      </c>
      <c r="GU80" s="7"/>
      <c r="GV80" s="3" t="s">
        <v>33</v>
      </c>
      <c r="GW80" s="7"/>
      <c r="GX80" s="2" t="s">
        <v>34</v>
      </c>
      <c r="GY80" s="2" t="s">
        <v>9</v>
      </c>
      <c r="GZ80" s="9">
        <v>5.7</v>
      </c>
      <c r="HA80" s="9">
        <v>4.3099999999999996</v>
      </c>
      <c r="HB80" s="7"/>
      <c r="HC80" s="3">
        <v>26</v>
      </c>
      <c r="HD80" s="3" t="s">
        <v>3</v>
      </c>
      <c r="HE80" s="7"/>
      <c r="HF80" s="9">
        <v>17.899999999999999</v>
      </c>
      <c r="HG80" s="3"/>
      <c r="HH80" s="2"/>
      <c r="HI80" s="3" t="s">
        <v>15</v>
      </c>
      <c r="HJ80" s="3"/>
      <c r="HK80" s="3" t="s">
        <v>3</v>
      </c>
      <c r="HL80" s="3"/>
      <c r="HM80" s="7"/>
      <c r="HN80" s="9">
        <v>4.3600000000000003</v>
      </c>
      <c r="HO80" s="3" t="s">
        <v>3</v>
      </c>
      <c r="HP80" s="3" t="s">
        <v>35</v>
      </c>
      <c r="HQ80" s="3" t="s">
        <v>23</v>
      </c>
      <c r="HR80" s="7"/>
      <c r="HS80" s="3" t="s">
        <v>3</v>
      </c>
      <c r="HT80" s="3" t="s">
        <v>5</v>
      </c>
      <c r="HU80" s="9">
        <v>0.39525691699604748</v>
      </c>
      <c r="HV80" s="3">
        <v>1</v>
      </c>
      <c r="HW80" s="9">
        <v>2.6599999999999999E-6</v>
      </c>
      <c r="HX80" s="3" t="s">
        <v>3</v>
      </c>
      <c r="HY80" s="3"/>
      <c r="HZ80" s="3" t="s">
        <v>30</v>
      </c>
      <c r="IA80" s="3">
        <v>3.35</v>
      </c>
      <c r="IB80" s="2"/>
      <c r="IC80" s="3" t="s">
        <v>18</v>
      </c>
      <c r="ID80" s="3"/>
      <c r="IE80" s="3" t="s">
        <v>55</v>
      </c>
      <c r="IF80" s="7"/>
      <c r="IG80" s="7"/>
      <c r="IH80" s="7"/>
    </row>
    <row r="81" spans="1:242" x14ac:dyDescent="0.25">
      <c r="A81" s="1" t="s">
        <v>118</v>
      </c>
      <c r="B81" s="6">
        <v>38.5</v>
      </c>
      <c r="C81" s="3"/>
      <c r="D81" s="2"/>
      <c r="E81" s="3" t="s">
        <v>1</v>
      </c>
      <c r="F81" s="3" t="s">
        <v>2</v>
      </c>
      <c r="G81" s="3"/>
      <c r="H81" s="3"/>
      <c r="I81" s="3"/>
      <c r="J81" s="5">
        <v>2.1499999999999999E-12</v>
      </c>
      <c r="K81" s="3" t="s">
        <v>3</v>
      </c>
      <c r="L81" s="3" t="s">
        <v>4</v>
      </c>
      <c r="M81" s="5">
        <v>1.0256410256410258</v>
      </c>
      <c r="N81" s="5">
        <v>27.1</v>
      </c>
      <c r="O81" s="3" t="s">
        <v>3</v>
      </c>
      <c r="P81" s="3"/>
      <c r="Q81" s="3" t="s">
        <v>5</v>
      </c>
      <c r="R81" s="2" t="s">
        <v>58</v>
      </c>
      <c r="S81" s="2"/>
      <c r="T81" s="3" t="s">
        <v>3</v>
      </c>
      <c r="U81" s="5">
        <v>53.2</v>
      </c>
      <c r="V81" s="3"/>
      <c r="W81" s="2"/>
      <c r="X81" s="3"/>
      <c r="Y81" s="3" t="s">
        <v>7</v>
      </c>
      <c r="Z81" s="5">
        <v>2.1E-7</v>
      </c>
      <c r="AA81" s="3" t="s">
        <v>8</v>
      </c>
      <c r="AB81" s="2" t="s">
        <v>9</v>
      </c>
      <c r="AC81" s="5">
        <v>1.209090909090909E-14</v>
      </c>
      <c r="AD81" s="3" t="s">
        <v>10</v>
      </c>
      <c r="AE81" s="2" t="s">
        <v>107</v>
      </c>
      <c r="AF81" s="2">
        <v>3.48</v>
      </c>
      <c r="AG81" s="6">
        <v>3.2000000000000002E-3</v>
      </c>
      <c r="AH81" s="2"/>
      <c r="AI81" s="2"/>
      <c r="AJ81" s="2"/>
      <c r="AK81" s="2"/>
      <c r="AL81" s="5">
        <v>0.96</v>
      </c>
      <c r="AM81" s="3"/>
      <c r="AN81" s="3" t="s">
        <v>12</v>
      </c>
      <c r="AO81" s="2"/>
      <c r="AP81" s="2"/>
      <c r="AQ81" s="5">
        <v>1.2799999999999999E-4</v>
      </c>
      <c r="AR81" s="5">
        <v>3.71</v>
      </c>
      <c r="AS81" s="3" t="s">
        <v>13</v>
      </c>
      <c r="AT81" s="3" t="s">
        <v>14</v>
      </c>
      <c r="AU81" s="5">
        <v>3</v>
      </c>
      <c r="AV81" s="2"/>
      <c r="AW81" s="2"/>
      <c r="AX81" s="2"/>
      <c r="AY81" s="2" t="s">
        <v>15</v>
      </c>
      <c r="AZ81" s="5">
        <v>6.7</v>
      </c>
      <c r="BA81" s="2"/>
      <c r="BB81" s="3" t="s">
        <v>8</v>
      </c>
      <c r="BC81" s="3">
        <v>1</v>
      </c>
      <c r="BD81" s="2"/>
      <c r="BE81" s="3" t="s">
        <v>16</v>
      </c>
      <c r="BF81" s="6">
        <v>104</v>
      </c>
      <c r="BG81" s="5">
        <v>7</v>
      </c>
      <c r="BH81" s="3"/>
      <c r="BI81" s="3"/>
      <c r="BJ81" s="3">
        <v>1</v>
      </c>
      <c r="BK81" s="5">
        <v>17.5</v>
      </c>
      <c r="BL81" s="5">
        <v>0.4504504504504504</v>
      </c>
      <c r="BM81" s="3">
        <v>2.5</v>
      </c>
      <c r="BN81" s="3" t="s">
        <v>19</v>
      </c>
      <c r="BO81" s="3" t="s">
        <v>20</v>
      </c>
      <c r="BP81" s="3" t="s">
        <v>3</v>
      </c>
      <c r="BQ81" s="2"/>
      <c r="BR81" s="2" t="s">
        <v>21</v>
      </c>
      <c r="BS81" s="3"/>
      <c r="BT81" s="3"/>
      <c r="BU81" s="3"/>
      <c r="BV81" s="5">
        <v>3.4</v>
      </c>
      <c r="BW81" s="5">
        <v>3.98</v>
      </c>
      <c r="BX81" s="3"/>
      <c r="BY81" s="3"/>
      <c r="BZ81" s="2"/>
      <c r="CA81" s="2"/>
      <c r="CB81" s="3" t="s">
        <v>3</v>
      </c>
      <c r="CC81" s="5">
        <v>4.47</v>
      </c>
      <c r="CD81" s="2"/>
      <c r="CE81" s="3"/>
      <c r="CF81" s="5">
        <v>17.3</v>
      </c>
      <c r="CG81" s="3"/>
      <c r="CH81" s="3"/>
      <c r="CI81" s="3"/>
      <c r="CJ81" s="3" t="s">
        <v>1</v>
      </c>
      <c r="CK81" s="2"/>
      <c r="CL81" s="3" t="s">
        <v>22</v>
      </c>
      <c r="CM81" s="2"/>
      <c r="CN81" s="3"/>
      <c r="CO81" s="2"/>
      <c r="CP81" s="3">
        <v>5</v>
      </c>
      <c r="CQ81" s="3">
        <v>2</v>
      </c>
      <c r="CR81" s="5">
        <v>6.52</v>
      </c>
      <c r="CS81" s="6">
        <v>46</v>
      </c>
      <c r="CT81" s="5">
        <v>0.26750000000000002</v>
      </c>
      <c r="CU81" s="5">
        <v>5.49</v>
      </c>
      <c r="CV81" s="5">
        <v>1.9E-2</v>
      </c>
      <c r="CW81" s="5">
        <v>85</v>
      </c>
      <c r="CX81" s="2"/>
      <c r="CY81" s="5">
        <v>0.38610038610038611</v>
      </c>
      <c r="CZ81" s="3" t="s">
        <v>22</v>
      </c>
      <c r="DA81" s="5">
        <v>2.5641025641025641E-4</v>
      </c>
      <c r="DB81" s="5">
        <v>650</v>
      </c>
      <c r="DC81" s="2"/>
      <c r="DD81" s="5">
        <v>425</v>
      </c>
      <c r="DE81" s="3" t="s">
        <v>22</v>
      </c>
      <c r="DF81" s="2"/>
      <c r="DG81" s="3" t="s">
        <v>3</v>
      </c>
      <c r="DH81" s="2"/>
      <c r="DI81" s="3" t="s">
        <v>23</v>
      </c>
      <c r="DJ81" s="3"/>
      <c r="DK81" s="2"/>
      <c r="DL81" s="3" t="s">
        <v>8</v>
      </c>
      <c r="DM81" s="3" t="s">
        <v>5</v>
      </c>
      <c r="DN81" s="3" t="s">
        <v>3</v>
      </c>
      <c r="DO81" s="2"/>
      <c r="DP81" s="3" t="s">
        <v>3</v>
      </c>
      <c r="DQ81" s="5">
        <v>3.56</v>
      </c>
      <c r="DR81" s="2" t="s">
        <v>9</v>
      </c>
      <c r="DS81" s="2" t="s">
        <v>18</v>
      </c>
      <c r="DT81" s="2"/>
      <c r="DU81" s="2" t="s">
        <v>24</v>
      </c>
      <c r="DV81" s="3" t="s">
        <v>3</v>
      </c>
      <c r="DW81" s="5">
        <v>53.2</v>
      </c>
      <c r="DX81" s="3"/>
      <c r="DY81" s="3" t="s">
        <v>8</v>
      </c>
      <c r="DZ81" s="2"/>
      <c r="EA81" s="2"/>
      <c r="EB81" s="5">
        <v>3.48</v>
      </c>
      <c r="EC81" s="3"/>
      <c r="ED81" s="2"/>
      <c r="EE81" s="2"/>
      <c r="EF81" s="3" t="s">
        <v>1</v>
      </c>
      <c r="EG81" s="3"/>
      <c r="EH81" s="2"/>
      <c r="EI81" s="2"/>
      <c r="EJ81" s="3" t="s">
        <v>26</v>
      </c>
      <c r="EK81" s="5">
        <v>8.6300000000000005E-3</v>
      </c>
      <c r="EL81" s="3" t="s">
        <v>1</v>
      </c>
      <c r="EM81" s="3" t="s">
        <v>3</v>
      </c>
      <c r="EN81" s="3" t="s">
        <v>27</v>
      </c>
      <c r="EO81" s="3"/>
      <c r="EP81" s="3" t="s">
        <v>8</v>
      </c>
      <c r="EQ81" s="3"/>
      <c r="ER81" s="2"/>
      <c r="ES81" s="2"/>
      <c r="ET81" s="7"/>
      <c r="EU81" s="3"/>
      <c r="EV81" s="3" t="s">
        <v>28</v>
      </c>
      <c r="EW81" s="7"/>
      <c r="EX81" s="9">
        <v>4.04</v>
      </c>
      <c r="EY81" s="3"/>
      <c r="EZ81" s="3"/>
      <c r="FA81" s="9">
        <v>0.85106382978723405</v>
      </c>
      <c r="FB81" s="9">
        <v>1.4699999999999999E-9</v>
      </c>
      <c r="FC81" s="2"/>
      <c r="FD81" s="7"/>
      <c r="FE81" s="2" t="s">
        <v>15</v>
      </c>
      <c r="FF81" s="3" t="s">
        <v>28</v>
      </c>
      <c r="FG81" s="3" t="s">
        <v>1</v>
      </c>
      <c r="FH81" s="9">
        <v>7.94</v>
      </c>
      <c r="FI81" s="3" t="s">
        <v>5</v>
      </c>
      <c r="FJ81" s="9">
        <v>5.4</v>
      </c>
      <c r="FK81" s="3" t="s">
        <v>1</v>
      </c>
      <c r="FL81" s="3" t="s">
        <v>1</v>
      </c>
      <c r="FM81" s="3" t="s">
        <v>23</v>
      </c>
      <c r="FN81" s="9">
        <v>30</v>
      </c>
      <c r="FO81" s="9">
        <v>1.5650000000000001E-8</v>
      </c>
      <c r="FP81" s="9">
        <v>2.81</v>
      </c>
      <c r="FQ81" s="3" t="s">
        <v>15</v>
      </c>
      <c r="FR81" s="6">
        <v>2.3249999999999998E-3</v>
      </c>
      <c r="FS81" s="9">
        <v>29.4</v>
      </c>
      <c r="FT81" s="3" t="s">
        <v>1</v>
      </c>
      <c r="FU81" s="3" t="s">
        <v>5</v>
      </c>
      <c r="FV81" s="3"/>
      <c r="FW81" s="6">
        <v>46</v>
      </c>
      <c r="FX81" s="10">
        <v>2.3249999999999998E-3</v>
      </c>
      <c r="FY81" s="2"/>
      <c r="FZ81" s="3" t="s">
        <v>22</v>
      </c>
      <c r="GA81" s="3"/>
      <c r="GB81" s="3"/>
      <c r="GC81" s="3"/>
      <c r="GD81" s="3"/>
      <c r="GE81" s="3"/>
      <c r="GF81" s="3" t="s">
        <v>30</v>
      </c>
      <c r="GG81" s="3"/>
      <c r="GH81" s="7"/>
      <c r="GI81" s="2"/>
      <c r="GJ81" s="5">
        <v>5.0000000000000001E-4</v>
      </c>
      <c r="GK81" s="3"/>
      <c r="GL81" s="2"/>
      <c r="GM81" s="2">
        <v>3.48</v>
      </c>
      <c r="GN81" s="3" t="s">
        <v>31</v>
      </c>
      <c r="GO81" s="3" t="s">
        <v>8</v>
      </c>
      <c r="GP81" s="3"/>
      <c r="GQ81" s="3"/>
      <c r="GR81" s="3"/>
      <c r="GS81" s="9">
        <v>0.79051383399209496</v>
      </c>
      <c r="GT81" s="9">
        <v>49</v>
      </c>
      <c r="GU81" s="7"/>
      <c r="GV81" s="3" t="s">
        <v>33</v>
      </c>
      <c r="GW81" s="7"/>
      <c r="GX81" s="2" t="s">
        <v>34</v>
      </c>
      <c r="GY81" s="2" t="s">
        <v>9</v>
      </c>
      <c r="GZ81" s="9">
        <v>5.76</v>
      </c>
      <c r="HA81" s="9">
        <v>4.29</v>
      </c>
      <c r="HB81" s="7"/>
      <c r="HC81" s="3">
        <v>23.25</v>
      </c>
      <c r="HD81" s="3" t="s">
        <v>3</v>
      </c>
      <c r="HE81" s="7"/>
      <c r="HF81" s="9">
        <v>17.5</v>
      </c>
      <c r="HG81" s="3"/>
      <c r="HH81" s="2"/>
      <c r="HI81" s="3" t="s">
        <v>15</v>
      </c>
      <c r="HJ81" s="3"/>
      <c r="HK81" s="3" t="s">
        <v>3</v>
      </c>
      <c r="HL81" s="3"/>
      <c r="HM81" s="7"/>
      <c r="HN81" s="9">
        <v>4.3899999999999997</v>
      </c>
      <c r="HO81" s="3" t="s">
        <v>3</v>
      </c>
      <c r="HP81" s="3" t="s">
        <v>35</v>
      </c>
      <c r="HQ81" s="3" t="s">
        <v>23</v>
      </c>
      <c r="HR81" s="7"/>
      <c r="HS81" s="3" t="s">
        <v>3</v>
      </c>
      <c r="HT81" s="3" t="s">
        <v>5</v>
      </c>
      <c r="HU81" s="9">
        <v>0.39525691699604748</v>
      </c>
      <c r="HV81" s="3">
        <v>1</v>
      </c>
      <c r="HW81" s="9">
        <v>2.6400000000000001E-6</v>
      </c>
      <c r="HX81" s="3" t="s">
        <v>3</v>
      </c>
      <c r="HY81" s="3"/>
      <c r="HZ81" s="3" t="s">
        <v>30</v>
      </c>
      <c r="IA81" s="3">
        <v>3.35</v>
      </c>
      <c r="IB81" s="2"/>
      <c r="IC81" s="3" t="s">
        <v>18</v>
      </c>
      <c r="ID81" s="3"/>
      <c r="IE81" s="3" t="s">
        <v>55</v>
      </c>
      <c r="IF81" s="7"/>
      <c r="IG81" s="7"/>
      <c r="IH81" s="7"/>
    </row>
    <row r="82" spans="1:242" x14ac:dyDescent="0.25">
      <c r="A82" s="1" t="s">
        <v>119</v>
      </c>
      <c r="B82" s="6">
        <v>38</v>
      </c>
      <c r="C82" s="3"/>
      <c r="D82" s="2"/>
      <c r="E82" s="3" t="s">
        <v>1</v>
      </c>
      <c r="F82" s="3" t="s">
        <v>2</v>
      </c>
      <c r="G82" s="3"/>
      <c r="H82" s="3"/>
      <c r="I82" s="3"/>
      <c r="J82" s="5">
        <v>2.0399999999999998E-12</v>
      </c>
      <c r="K82" s="3" t="s">
        <v>3</v>
      </c>
      <c r="L82" s="3" t="s">
        <v>4</v>
      </c>
      <c r="M82" s="5">
        <v>1.0526315789473684</v>
      </c>
      <c r="N82" s="5">
        <v>29.15</v>
      </c>
      <c r="O82" s="3" t="s">
        <v>3</v>
      </c>
      <c r="P82" s="3"/>
      <c r="Q82" s="3" t="s">
        <v>5</v>
      </c>
      <c r="R82" s="2" t="s">
        <v>58</v>
      </c>
      <c r="S82" s="2"/>
      <c r="T82" s="3" t="s">
        <v>3</v>
      </c>
      <c r="U82" s="5">
        <v>52.15</v>
      </c>
      <c r="V82" s="3"/>
      <c r="W82" s="2"/>
      <c r="X82" s="3"/>
      <c r="Y82" s="3" t="s">
        <v>7</v>
      </c>
      <c r="Z82" s="5">
        <v>2.2000000000000001E-7</v>
      </c>
      <c r="AA82" s="3" t="s">
        <v>8</v>
      </c>
      <c r="AB82" s="2" t="s">
        <v>9</v>
      </c>
      <c r="AC82" s="5">
        <v>1.2727272727272727E-14</v>
      </c>
      <c r="AD82" s="3" t="s">
        <v>10</v>
      </c>
      <c r="AE82" s="2" t="s">
        <v>107</v>
      </c>
      <c r="AF82" s="2">
        <v>3.51</v>
      </c>
      <c r="AG82" s="6">
        <v>3.3E-3</v>
      </c>
      <c r="AH82" s="2"/>
      <c r="AI82" s="2"/>
      <c r="AJ82" s="2"/>
      <c r="AK82" s="2"/>
      <c r="AL82" s="5">
        <v>0.96</v>
      </c>
      <c r="AM82" s="3"/>
      <c r="AN82" s="3" t="s">
        <v>12</v>
      </c>
      <c r="AO82" s="2"/>
      <c r="AP82" s="2"/>
      <c r="AQ82" s="5">
        <v>1.36E-4</v>
      </c>
      <c r="AR82" s="5">
        <v>3.45</v>
      </c>
      <c r="AS82" s="3" t="s">
        <v>13</v>
      </c>
      <c r="AT82" s="3" t="s">
        <v>14</v>
      </c>
      <c r="AU82" s="5">
        <v>3.05</v>
      </c>
      <c r="AV82" s="2"/>
      <c r="AW82" s="2"/>
      <c r="AX82" s="2"/>
      <c r="AY82" s="2" t="s">
        <v>15</v>
      </c>
      <c r="AZ82" s="5">
        <v>6.7</v>
      </c>
      <c r="BA82" s="2"/>
      <c r="BB82" s="3" t="s">
        <v>8</v>
      </c>
      <c r="BC82" s="3">
        <v>1</v>
      </c>
      <c r="BD82" s="2"/>
      <c r="BE82" s="3" t="s">
        <v>16</v>
      </c>
      <c r="BF82" s="6">
        <v>95</v>
      </c>
      <c r="BG82" s="5">
        <v>8.1</v>
      </c>
      <c r="BH82" s="3"/>
      <c r="BI82" s="3"/>
      <c r="BJ82" s="3">
        <v>1</v>
      </c>
      <c r="BK82" s="5">
        <v>17.5</v>
      </c>
      <c r="BL82" s="5">
        <v>0.44247787610619471</v>
      </c>
      <c r="BM82" s="3">
        <v>2.5</v>
      </c>
      <c r="BN82" s="3" t="s">
        <v>19</v>
      </c>
      <c r="BO82" s="3" t="s">
        <v>20</v>
      </c>
      <c r="BP82" s="3" t="s">
        <v>3</v>
      </c>
      <c r="BQ82" s="2"/>
      <c r="BR82" s="2" t="s">
        <v>21</v>
      </c>
      <c r="BS82" s="3"/>
      <c r="BT82" s="3"/>
      <c r="BU82" s="3"/>
      <c r="BV82" s="5">
        <v>3.65</v>
      </c>
      <c r="BW82" s="5">
        <v>4.16</v>
      </c>
      <c r="BX82" s="3"/>
      <c r="BY82" s="3"/>
      <c r="BZ82" s="2"/>
      <c r="CA82" s="2"/>
      <c r="CB82" s="3" t="s">
        <v>3</v>
      </c>
      <c r="CC82" s="5">
        <v>4.62</v>
      </c>
      <c r="CD82" s="2"/>
      <c r="CE82" s="3"/>
      <c r="CF82" s="5">
        <v>16.66</v>
      </c>
      <c r="CG82" s="3"/>
      <c r="CH82" s="3"/>
      <c r="CI82" s="3"/>
      <c r="CJ82" s="3" t="s">
        <v>1</v>
      </c>
      <c r="CK82" s="2"/>
      <c r="CL82" s="3" t="s">
        <v>22</v>
      </c>
      <c r="CM82" s="2"/>
      <c r="CN82" s="3"/>
      <c r="CO82" s="2"/>
      <c r="CP82" s="3">
        <v>5</v>
      </c>
      <c r="CQ82" s="3">
        <v>2</v>
      </c>
      <c r="CR82" s="5">
        <v>6.43</v>
      </c>
      <c r="CS82" s="6">
        <v>50.5</v>
      </c>
      <c r="CT82" s="5">
        <v>0.27250000000000002</v>
      </c>
      <c r="CU82" s="5">
        <v>5.55</v>
      </c>
      <c r="CV82" s="5">
        <v>1.95E-2</v>
      </c>
      <c r="CW82" s="5">
        <v>78</v>
      </c>
      <c r="CX82" s="2"/>
      <c r="CY82" s="5">
        <v>0.390625</v>
      </c>
      <c r="CZ82" s="3" t="s">
        <v>22</v>
      </c>
      <c r="DA82" s="5">
        <v>2.2222222222222223E-4</v>
      </c>
      <c r="DB82" s="5">
        <v>643</v>
      </c>
      <c r="DC82" s="2"/>
      <c r="DD82" s="5">
        <v>427</v>
      </c>
      <c r="DE82" s="3" t="s">
        <v>22</v>
      </c>
      <c r="DF82" s="2"/>
      <c r="DG82" s="3" t="s">
        <v>3</v>
      </c>
      <c r="DH82" s="2"/>
      <c r="DI82" s="3" t="s">
        <v>23</v>
      </c>
      <c r="DJ82" s="3"/>
      <c r="DK82" s="2"/>
      <c r="DL82" s="3" t="s">
        <v>8</v>
      </c>
      <c r="DM82" s="3" t="s">
        <v>5</v>
      </c>
      <c r="DN82" s="3" t="s">
        <v>3</v>
      </c>
      <c r="DO82" s="2"/>
      <c r="DP82" s="3" t="s">
        <v>3</v>
      </c>
      <c r="DQ82" s="5">
        <v>3.55</v>
      </c>
      <c r="DR82" s="2" t="s">
        <v>9</v>
      </c>
      <c r="DS82" s="2" t="s">
        <v>18</v>
      </c>
      <c r="DT82" s="2"/>
      <c r="DU82" s="2" t="s">
        <v>24</v>
      </c>
      <c r="DV82" s="3" t="s">
        <v>3</v>
      </c>
      <c r="DW82" s="5">
        <v>52.15</v>
      </c>
      <c r="DX82" s="3"/>
      <c r="DY82" s="3" t="s">
        <v>8</v>
      </c>
      <c r="DZ82" s="2"/>
      <c r="EA82" s="2"/>
      <c r="EB82" s="5">
        <v>3.51</v>
      </c>
      <c r="EC82" s="3"/>
      <c r="ED82" s="2"/>
      <c r="EE82" s="2"/>
      <c r="EF82" s="3" t="s">
        <v>1</v>
      </c>
      <c r="EG82" s="3"/>
      <c r="EH82" s="2"/>
      <c r="EI82" s="2"/>
      <c r="EJ82" s="3" t="s">
        <v>26</v>
      </c>
      <c r="EK82" s="5">
        <v>8.6199999999999992E-3</v>
      </c>
      <c r="EL82" s="3" t="s">
        <v>1</v>
      </c>
      <c r="EM82" s="3" t="s">
        <v>3</v>
      </c>
      <c r="EN82" s="3" t="s">
        <v>27</v>
      </c>
      <c r="EO82" s="3"/>
      <c r="EP82" s="3" t="s">
        <v>8</v>
      </c>
      <c r="EQ82" s="3"/>
      <c r="ER82" s="2"/>
      <c r="ES82" s="2"/>
      <c r="ET82" s="7"/>
      <c r="EU82" s="3"/>
      <c r="EV82" s="3" t="s">
        <v>28</v>
      </c>
      <c r="EW82" s="7"/>
      <c r="EX82" s="9">
        <v>4.01</v>
      </c>
      <c r="EY82" s="3"/>
      <c r="EZ82" s="3"/>
      <c r="FA82" s="9">
        <v>0.85836909871244638</v>
      </c>
      <c r="FB82" s="9">
        <v>1.4699999999999999E-9</v>
      </c>
      <c r="FC82" s="2"/>
      <c r="FD82" s="7"/>
      <c r="FE82" s="2" t="s">
        <v>15</v>
      </c>
      <c r="FF82" s="3" t="s">
        <v>28</v>
      </c>
      <c r="FG82" s="3" t="s">
        <v>1</v>
      </c>
      <c r="FH82" s="9">
        <v>8.59</v>
      </c>
      <c r="FI82" s="3" t="s">
        <v>5</v>
      </c>
      <c r="FJ82" s="9">
        <v>5.43</v>
      </c>
      <c r="FK82" s="3" t="s">
        <v>1</v>
      </c>
      <c r="FL82" s="3" t="s">
        <v>1</v>
      </c>
      <c r="FM82" s="3" t="s">
        <v>23</v>
      </c>
      <c r="FN82" s="9">
        <v>30.25</v>
      </c>
      <c r="FO82" s="9">
        <v>1.5449999999999999E-8</v>
      </c>
      <c r="FP82" s="9">
        <v>2.81</v>
      </c>
      <c r="FQ82" s="3" t="s">
        <v>15</v>
      </c>
      <c r="FR82" s="6">
        <v>2.3E-3</v>
      </c>
      <c r="FS82" s="9">
        <v>28.95</v>
      </c>
      <c r="FT82" s="3" t="s">
        <v>1</v>
      </c>
      <c r="FU82" s="3" t="s">
        <v>5</v>
      </c>
      <c r="FV82" s="3"/>
      <c r="FW82" s="6">
        <v>48.5</v>
      </c>
      <c r="FX82" s="10">
        <v>2.3500000000000001E-3</v>
      </c>
      <c r="FY82" s="2"/>
      <c r="FZ82" s="3" t="s">
        <v>22</v>
      </c>
      <c r="GA82" s="3"/>
      <c r="GB82" s="3"/>
      <c r="GC82" s="3"/>
      <c r="GD82" s="3"/>
      <c r="GE82" s="3"/>
      <c r="GF82" s="3" t="s">
        <v>30</v>
      </c>
      <c r="GG82" s="3"/>
      <c r="GH82" s="7"/>
      <c r="GI82" s="2"/>
      <c r="GJ82" s="5">
        <v>4.75E-4</v>
      </c>
      <c r="GK82" s="3"/>
      <c r="GL82" s="2"/>
      <c r="GM82" s="2">
        <v>3.51</v>
      </c>
      <c r="GN82" s="3" t="s">
        <v>31</v>
      </c>
      <c r="GO82" s="3" t="s">
        <v>8</v>
      </c>
      <c r="GP82" s="3"/>
      <c r="GQ82" s="3"/>
      <c r="GR82" s="3"/>
      <c r="GS82" s="9">
        <v>0.8</v>
      </c>
      <c r="GT82" s="9">
        <v>51</v>
      </c>
      <c r="GU82" s="7"/>
      <c r="GV82" s="3" t="s">
        <v>33</v>
      </c>
      <c r="GW82" s="7"/>
      <c r="GX82" s="2" t="s">
        <v>34</v>
      </c>
      <c r="GY82" s="2" t="s">
        <v>9</v>
      </c>
      <c r="GZ82" s="9">
        <v>6.05</v>
      </c>
      <c r="HA82" s="9">
        <v>4.29</v>
      </c>
      <c r="HB82" s="7"/>
      <c r="HC82" s="3">
        <v>22.75</v>
      </c>
      <c r="HD82" s="3" t="s">
        <v>3</v>
      </c>
      <c r="HE82" s="7"/>
      <c r="HF82" s="9">
        <v>17.7</v>
      </c>
      <c r="HG82" s="3"/>
      <c r="HH82" s="2"/>
      <c r="HI82" s="3" t="s">
        <v>15</v>
      </c>
      <c r="HJ82" s="3"/>
      <c r="HK82" s="3" t="s">
        <v>3</v>
      </c>
      <c r="HL82" s="3"/>
      <c r="HM82" s="7"/>
      <c r="HN82" s="9">
        <v>4.45</v>
      </c>
      <c r="HO82" s="3" t="s">
        <v>3</v>
      </c>
      <c r="HP82" s="3" t="s">
        <v>35</v>
      </c>
      <c r="HQ82" s="3" t="s">
        <v>23</v>
      </c>
      <c r="HR82" s="7"/>
      <c r="HS82" s="3" t="s">
        <v>3</v>
      </c>
      <c r="HT82" s="3" t="s">
        <v>5</v>
      </c>
      <c r="HU82" s="9">
        <v>0.39525691699604748</v>
      </c>
      <c r="HV82" s="3">
        <v>1</v>
      </c>
      <c r="HW82" s="9">
        <v>2.79E-6</v>
      </c>
      <c r="HX82" s="3" t="s">
        <v>3</v>
      </c>
      <c r="HY82" s="3"/>
      <c r="HZ82" s="3" t="s">
        <v>30</v>
      </c>
      <c r="IA82" s="3">
        <v>3.35</v>
      </c>
      <c r="IB82" s="2"/>
      <c r="IC82" s="3" t="s">
        <v>18</v>
      </c>
      <c r="ID82" s="3"/>
      <c r="IE82" s="3" t="s">
        <v>55</v>
      </c>
      <c r="IF82" s="7"/>
      <c r="IG82" s="7"/>
      <c r="IH82" s="7"/>
    </row>
    <row r="83" spans="1:242" x14ac:dyDescent="0.25">
      <c r="A83" s="1" t="s">
        <v>120</v>
      </c>
      <c r="B83" s="6">
        <v>38.25</v>
      </c>
      <c r="C83" s="3"/>
      <c r="D83" s="2"/>
      <c r="E83" s="3" t="s">
        <v>1</v>
      </c>
      <c r="F83" s="3" t="s">
        <v>2</v>
      </c>
      <c r="G83" s="3"/>
      <c r="H83" s="3"/>
      <c r="I83" s="3"/>
      <c r="J83" s="5">
        <v>1.98E-12</v>
      </c>
      <c r="K83" s="3" t="s">
        <v>3</v>
      </c>
      <c r="L83" s="3" t="s">
        <v>4</v>
      </c>
      <c r="M83" s="5">
        <v>1.0526315789473684</v>
      </c>
      <c r="N83" s="5">
        <v>28.1</v>
      </c>
      <c r="O83" s="3" t="s">
        <v>3</v>
      </c>
      <c r="P83" s="3"/>
      <c r="Q83" s="3" t="s">
        <v>5</v>
      </c>
      <c r="R83" s="2" t="s">
        <v>58</v>
      </c>
      <c r="S83" s="2"/>
      <c r="T83" s="3" t="s">
        <v>3</v>
      </c>
      <c r="U83" s="5">
        <v>51.6</v>
      </c>
      <c r="V83" s="3"/>
      <c r="W83" s="2"/>
      <c r="X83" s="3"/>
      <c r="Y83" s="3" t="s">
        <v>7</v>
      </c>
      <c r="Z83" s="5">
        <v>2.2999999999999999E-7</v>
      </c>
      <c r="AA83" s="3" t="s">
        <v>8</v>
      </c>
      <c r="AB83" s="2" t="s">
        <v>9</v>
      </c>
      <c r="AC83" s="5">
        <v>1.2909090909090909E-14</v>
      </c>
      <c r="AD83" s="3" t="s">
        <v>10</v>
      </c>
      <c r="AE83" s="2" t="s">
        <v>107</v>
      </c>
      <c r="AF83" s="2">
        <v>3.41</v>
      </c>
      <c r="AG83" s="6">
        <v>3.2499999999999999E-3</v>
      </c>
      <c r="AH83" s="2"/>
      <c r="AI83" s="2"/>
      <c r="AJ83" s="2"/>
      <c r="AK83" s="2"/>
      <c r="AL83" s="5">
        <v>0.96</v>
      </c>
      <c r="AM83" s="3"/>
      <c r="AN83" s="3" t="s">
        <v>12</v>
      </c>
      <c r="AO83" s="2"/>
      <c r="AP83" s="2"/>
      <c r="AQ83" s="5">
        <v>1.4799999999999999E-4</v>
      </c>
      <c r="AR83" s="5">
        <v>3.2</v>
      </c>
      <c r="AS83" s="3" t="s">
        <v>13</v>
      </c>
      <c r="AT83" s="3" t="s">
        <v>14</v>
      </c>
      <c r="AU83" s="5">
        <v>3</v>
      </c>
      <c r="AV83" s="2"/>
      <c r="AW83" s="2"/>
      <c r="AX83" s="2"/>
      <c r="AY83" s="2" t="s">
        <v>15</v>
      </c>
      <c r="AZ83" s="5">
        <v>6.68</v>
      </c>
      <c r="BA83" s="2"/>
      <c r="BB83" s="3" t="s">
        <v>8</v>
      </c>
      <c r="BC83" s="3">
        <v>1</v>
      </c>
      <c r="BD83" s="2"/>
      <c r="BE83" s="3" t="s">
        <v>16</v>
      </c>
      <c r="BF83" s="6">
        <v>92</v>
      </c>
      <c r="BG83" s="5">
        <v>8.35</v>
      </c>
      <c r="BH83" s="3"/>
      <c r="BI83" s="3"/>
      <c r="BJ83" s="3">
        <v>1</v>
      </c>
      <c r="BK83" s="5">
        <v>17.600000000000001</v>
      </c>
      <c r="BL83" s="5">
        <v>0.46082949308755761</v>
      </c>
      <c r="BM83" s="3">
        <v>2.5</v>
      </c>
      <c r="BN83" s="3" t="s">
        <v>19</v>
      </c>
      <c r="BO83" s="3" t="s">
        <v>121</v>
      </c>
      <c r="BP83" s="3" t="s">
        <v>3</v>
      </c>
      <c r="BQ83" s="2"/>
      <c r="BR83" s="2" t="s">
        <v>21</v>
      </c>
      <c r="BS83" s="3"/>
      <c r="BT83" s="3"/>
      <c r="BU83" s="3"/>
      <c r="BV83" s="5">
        <v>3.85</v>
      </c>
      <c r="BW83" s="5">
        <v>4</v>
      </c>
      <c r="BX83" s="3"/>
      <c r="BY83" s="3"/>
      <c r="BZ83" s="2"/>
      <c r="CA83" s="2"/>
      <c r="CB83" s="3" t="s">
        <v>3</v>
      </c>
      <c r="CC83" s="5">
        <v>4.5999999999999996</v>
      </c>
      <c r="CD83" s="2"/>
      <c r="CE83" s="3"/>
      <c r="CF83" s="5">
        <v>16.7</v>
      </c>
      <c r="CG83" s="3"/>
      <c r="CH83" s="3"/>
      <c r="CI83" s="3"/>
      <c r="CJ83" s="3" t="s">
        <v>1</v>
      </c>
      <c r="CK83" s="2"/>
      <c r="CL83" s="3" t="s">
        <v>22</v>
      </c>
      <c r="CM83" s="2"/>
      <c r="CN83" s="3"/>
      <c r="CO83" s="2"/>
      <c r="CP83" s="3">
        <v>5</v>
      </c>
      <c r="CQ83" s="3">
        <v>2</v>
      </c>
      <c r="CR83" s="5">
        <v>6.35</v>
      </c>
      <c r="CS83" s="6">
        <v>50.25</v>
      </c>
      <c r="CT83" s="5">
        <v>0.27</v>
      </c>
      <c r="CU83" s="5">
        <v>5.47</v>
      </c>
      <c r="CV83" s="5">
        <v>1.975E-2</v>
      </c>
      <c r="CW83" s="5">
        <v>80</v>
      </c>
      <c r="CX83" s="2"/>
      <c r="CY83" s="5">
        <v>0.38314176245210729</v>
      </c>
      <c r="CZ83" s="3" t="s">
        <v>22</v>
      </c>
      <c r="DA83" s="5">
        <v>2.1276595744680851E-4</v>
      </c>
      <c r="DB83" s="5">
        <v>638</v>
      </c>
      <c r="DC83" s="2"/>
      <c r="DD83" s="5">
        <v>412</v>
      </c>
      <c r="DE83" s="3" t="s">
        <v>22</v>
      </c>
      <c r="DF83" s="2"/>
      <c r="DG83" s="3" t="s">
        <v>3</v>
      </c>
      <c r="DH83" s="2"/>
      <c r="DI83" s="3" t="s">
        <v>23</v>
      </c>
      <c r="DJ83" s="3"/>
      <c r="DK83" s="2"/>
      <c r="DL83" s="3" t="s">
        <v>8</v>
      </c>
      <c r="DM83" s="3" t="s">
        <v>5</v>
      </c>
      <c r="DN83" s="3" t="s">
        <v>3</v>
      </c>
      <c r="DO83" s="2"/>
      <c r="DP83" s="3" t="s">
        <v>3</v>
      </c>
      <c r="DQ83" s="5">
        <v>3.55</v>
      </c>
      <c r="DR83" s="2" t="s">
        <v>9</v>
      </c>
      <c r="DS83" s="2" t="s">
        <v>18</v>
      </c>
      <c r="DT83" s="2"/>
      <c r="DU83" s="2" t="s">
        <v>24</v>
      </c>
      <c r="DV83" s="3" t="s">
        <v>3</v>
      </c>
      <c r="DW83" s="5">
        <v>51.6</v>
      </c>
      <c r="DX83" s="3"/>
      <c r="DY83" s="3" t="s">
        <v>8</v>
      </c>
      <c r="DZ83" s="2"/>
      <c r="EA83" s="2"/>
      <c r="EB83" s="5">
        <v>3.41</v>
      </c>
      <c r="EC83" s="3"/>
      <c r="ED83" s="2"/>
      <c r="EE83" s="2"/>
      <c r="EF83" s="3" t="s">
        <v>1</v>
      </c>
      <c r="EG83" s="3"/>
      <c r="EH83" s="2"/>
      <c r="EI83" s="2"/>
      <c r="EJ83" s="3" t="s">
        <v>26</v>
      </c>
      <c r="EK83" s="5">
        <v>8.6099999999999996E-3</v>
      </c>
      <c r="EL83" s="3" t="s">
        <v>1</v>
      </c>
      <c r="EM83" s="3" t="s">
        <v>3</v>
      </c>
      <c r="EN83" s="3" t="s">
        <v>27</v>
      </c>
      <c r="EO83" s="3"/>
      <c r="EP83" s="3" t="s">
        <v>8</v>
      </c>
      <c r="EQ83" s="3"/>
      <c r="ER83" s="2"/>
      <c r="ES83" s="2"/>
      <c r="ET83" s="7"/>
      <c r="EU83" s="3"/>
      <c r="EV83" s="3" t="s">
        <v>28</v>
      </c>
      <c r="EW83" s="7"/>
      <c r="EX83" s="9">
        <v>3.96</v>
      </c>
      <c r="EY83" s="3"/>
      <c r="EZ83" s="3"/>
      <c r="FA83" s="9">
        <v>0.86956521739130443</v>
      </c>
      <c r="FB83" s="9">
        <v>1.4760000000000001E-9</v>
      </c>
      <c r="FC83" s="2"/>
      <c r="FD83" s="7"/>
      <c r="FE83" s="2" t="s">
        <v>15</v>
      </c>
      <c r="FF83" s="3" t="s">
        <v>28</v>
      </c>
      <c r="FG83" s="3" t="s">
        <v>1</v>
      </c>
      <c r="FH83" s="9">
        <v>8.92</v>
      </c>
      <c r="FI83" s="3" t="s">
        <v>5</v>
      </c>
      <c r="FJ83" s="9">
        <v>5.4</v>
      </c>
      <c r="FK83" s="3" t="s">
        <v>1</v>
      </c>
      <c r="FL83" s="3" t="s">
        <v>1</v>
      </c>
      <c r="FM83" s="3" t="s">
        <v>23</v>
      </c>
      <c r="FN83" s="9">
        <v>30.5</v>
      </c>
      <c r="FO83" s="9">
        <v>1.5799999999999999E-8</v>
      </c>
      <c r="FP83" s="9">
        <v>2.81</v>
      </c>
      <c r="FQ83" s="3" t="s">
        <v>15</v>
      </c>
      <c r="FR83" s="6">
        <v>2.2499999999999998E-3</v>
      </c>
      <c r="FS83" s="9">
        <v>29.45</v>
      </c>
      <c r="FT83" s="3" t="s">
        <v>1</v>
      </c>
      <c r="FU83" s="3" t="s">
        <v>5</v>
      </c>
      <c r="FV83" s="3"/>
      <c r="FW83" s="6">
        <v>48.75</v>
      </c>
      <c r="FX83" s="10">
        <v>2.3249999999999998E-3</v>
      </c>
      <c r="FY83" s="2"/>
      <c r="FZ83" s="3" t="s">
        <v>22</v>
      </c>
      <c r="GA83" s="3"/>
      <c r="GB83" s="3"/>
      <c r="GC83" s="3"/>
      <c r="GD83" s="3"/>
      <c r="GE83" s="3"/>
      <c r="GF83" s="3" t="s">
        <v>30</v>
      </c>
      <c r="GG83" s="3"/>
      <c r="GH83" s="7"/>
      <c r="GI83" s="2"/>
      <c r="GJ83" s="5">
        <v>4.6000000000000001E-4</v>
      </c>
      <c r="GK83" s="3"/>
      <c r="GL83" s="2"/>
      <c r="GM83" s="2">
        <v>3.41</v>
      </c>
      <c r="GN83" s="3" t="s">
        <v>31</v>
      </c>
      <c r="GO83" s="3" t="s">
        <v>8</v>
      </c>
      <c r="GP83" s="3"/>
      <c r="GQ83" s="3"/>
      <c r="GR83" s="3"/>
      <c r="GS83" s="9">
        <v>0.79365079365079361</v>
      </c>
      <c r="GT83" s="9">
        <v>49</v>
      </c>
      <c r="GU83" s="7"/>
      <c r="GV83" s="3" t="s">
        <v>33</v>
      </c>
      <c r="GW83" s="7"/>
      <c r="GX83" s="2" t="s">
        <v>34</v>
      </c>
      <c r="GY83" s="2" t="s">
        <v>9</v>
      </c>
      <c r="GZ83" s="9">
        <v>6.2</v>
      </c>
      <c r="HA83" s="9">
        <v>4.28</v>
      </c>
      <c r="HB83" s="7"/>
      <c r="HC83" s="3">
        <v>22</v>
      </c>
      <c r="HD83" s="3" t="s">
        <v>3</v>
      </c>
      <c r="HE83" s="7"/>
      <c r="HF83" s="9">
        <v>17.55</v>
      </c>
      <c r="HG83" s="3"/>
      <c r="HH83" s="2"/>
      <c r="HI83" s="3" t="s">
        <v>15</v>
      </c>
      <c r="HJ83" s="3"/>
      <c r="HK83" s="3" t="s">
        <v>3</v>
      </c>
      <c r="HL83" s="3"/>
      <c r="HM83" s="7"/>
      <c r="HN83" s="9">
        <v>4.46</v>
      </c>
      <c r="HO83" s="3" t="s">
        <v>3</v>
      </c>
      <c r="HP83" s="3" t="s">
        <v>35</v>
      </c>
      <c r="HQ83" s="3" t="s">
        <v>23</v>
      </c>
      <c r="HR83" s="7"/>
      <c r="HS83" s="3" t="s">
        <v>3</v>
      </c>
      <c r="HT83" s="3" t="s">
        <v>5</v>
      </c>
      <c r="HU83" s="9">
        <v>0.38461538461538458</v>
      </c>
      <c r="HV83" s="3">
        <v>1</v>
      </c>
      <c r="HW83" s="9">
        <v>2.7599999999999998E-6</v>
      </c>
      <c r="HX83" s="3" t="s">
        <v>3</v>
      </c>
      <c r="HY83" s="3"/>
      <c r="HZ83" s="3" t="s">
        <v>30</v>
      </c>
      <c r="IA83" s="3">
        <v>3.35</v>
      </c>
      <c r="IB83" s="2"/>
      <c r="IC83" s="3" t="s">
        <v>18</v>
      </c>
      <c r="ID83" s="3"/>
      <c r="IE83" s="3" t="s">
        <v>55</v>
      </c>
      <c r="IF83" s="7"/>
      <c r="IG83" s="7"/>
      <c r="IH83" s="7"/>
    </row>
    <row r="84" spans="1:242" x14ac:dyDescent="0.25">
      <c r="A84" s="1" t="s">
        <v>122</v>
      </c>
      <c r="B84" s="6">
        <v>36</v>
      </c>
      <c r="C84" s="3"/>
      <c r="D84" s="2"/>
      <c r="E84" s="3" t="s">
        <v>1</v>
      </c>
      <c r="F84" s="3" t="s">
        <v>2</v>
      </c>
      <c r="G84" s="3"/>
      <c r="H84" s="3"/>
      <c r="I84" s="3"/>
      <c r="J84" s="5">
        <v>2.0500000000000004E-12</v>
      </c>
      <c r="K84" s="3" t="s">
        <v>3</v>
      </c>
      <c r="L84" s="3" t="s">
        <v>4</v>
      </c>
      <c r="M84" s="5">
        <v>1.0416666666666667</v>
      </c>
      <c r="N84" s="5">
        <v>27.7</v>
      </c>
      <c r="O84" s="3" t="s">
        <v>3</v>
      </c>
      <c r="P84" s="3"/>
      <c r="Q84" s="3" t="s">
        <v>5</v>
      </c>
      <c r="R84" s="2" t="s">
        <v>58</v>
      </c>
      <c r="S84" s="2"/>
      <c r="T84" s="3" t="s">
        <v>3</v>
      </c>
      <c r="U84" s="5">
        <v>51.2</v>
      </c>
      <c r="V84" s="3"/>
      <c r="W84" s="2"/>
      <c r="X84" s="3"/>
      <c r="Y84" s="3" t="s">
        <v>7</v>
      </c>
      <c r="Z84" s="5">
        <v>2.5499999999999999E-7</v>
      </c>
      <c r="AA84" s="3" t="s">
        <v>8</v>
      </c>
      <c r="AB84" s="2" t="s">
        <v>9</v>
      </c>
      <c r="AC84" s="5">
        <v>1.4090909090909091E-14</v>
      </c>
      <c r="AD84" s="3" t="s">
        <v>10</v>
      </c>
      <c r="AE84" s="2" t="s">
        <v>107</v>
      </c>
      <c r="AF84" s="2">
        <v>3.35</v>
      </c>
      <c r="AG84" s="6">
        <v>3.15E-3</v>
      </c>
      <c r="AH84" s="2"/>
      <c r="AI84" s="2"/>
      <c r="AJ84" s="2"/>
      <c r="AK84" s="2"/>
      <c r="AL84" s="5">
        <v>0.96</v>
      </c>
      <c r="AM84" s="3"/>
      <c r="AN84" s="3" t="s">
        <v>12</v>
      </c>
      <c r="AO84" s="2"/>
      <c r="AP84" s="2"/>
      <c r="AQ84" s="5">
        <v>1.35E-4</v>
      </c>
      <c r="AR84" s="5">
        <v>3.16</v>
      </c>
      <c r="AS84" s="3" t="s">
        <v>13</v>
      </c>
      <c r="AT84" s="3" t="s">
        <v>14</v>
      </c>
      <c r="AU84" s="5">
        <v>3</v>
      </c>
      <c r="AV84" s="2"/>
      <c r="AW84" s="2"/>
      <c r="AX84" s="2"/>
      <c r="AY84" s="2" t="s">
        <v>15</v>
      </c>
      <c r="AZ84" s="5">
        <v>6.63</v>
      </c>
      <c r="BA84" s="2"/>
      <c r="BB84" s="3" t="s">
        <v>8</v>
      </c>
      <c r="BC84" s="3">
        <v>1</v>
      </c>
      <c r="BD84" s="2"/>
      <c r="BE84" s="3" t="s">
        <v>16</v>
      </c>
      <c r="BF84" s="6">
        <v>88</v>
      </c>
      <c r="BG84" s="5">
        <v>8.35</v>
      </c>
      <c r="BH84" s="3"/>
      <c r="BI84" s="3"/>
      <c r="BJ84" s="3">
        <v>1</v>
      </c>
      <c r="BK84" s="5">
        <v>17.5</v>
      </c>
      <c r="BL84" s="5">
        <v>0.46511627906976744</v>
      </c>
      <c r="BM84" s="3">
        <v>2.5</v>
      </c>
      <c r="BN84" s="3" t="s">
        <v>19</v>
      </c>
      <c r="BO84" s="3" t="s">
        <v>121</v>
      </c>
      <c r="BP84" s="3" t="s">
        <v>3</v>
      </c>
      <c r="BQ84" s="2"/>
      <c r="BR84" s="2" t="s">
        <v>21</v>
      </c>
      <c r="BS84" s="3"/>
      <c r="BT84" s="3"/>
      <c r="BU84" s="3"/>
      <c r="BV84" s="5">
        <v>3.9</v>
      </c>
      <c r="BW84" s="5">
        <v>3.88</v>
      </c>
      <c r="BX84" s="3"/>
      <c r="BY84" s="3"/>
      <c r="BZ84" s="2"/>
      <c r="CA84" s="2"/>
      <c r="CB84" s="3" t="s">
        <v>3</v>
      </c>
      <c r="CC84" s="5">
        <v>4.75</v>
      </c>
      <c r="CD84" s="2"/>
      <c r="CE84" s="3"/>
      <c r="CF84" s="5">
        <v>16.399999999999999</v>
      </c>
      <c r="CG84" s="3"/>
      <c r="CH84" s="3"/>
      <c r="CI84" s="3"/>
      <c r="CJ84" s="3" t="s">
        <v>1</v>
      </c>
      <c r="CK84" s="2"/>
      <c r="CL84" s="3" t="s">
        <v>22</v>
      </c>
      <c r="CM84" s="2"/>
      <c r="CN84" s="3"/>
      <c r="CO84" s="2"/>
      <c r="CP84" s="3">
        <v>5</v>
      </c>
      <c r="CQ84" s="3">
        <v>2</v>
      </c>
      <c r="CR84" s="5">
        <v>6.19</v>
      </c>
      <c r="CS84" s="6">
        <v>49.5</v>
      </c>
      <c r="CT84" s="5">
        <v>0.26500000000000001</v>
      </c>
      <c r="CU84" s="5">
        <v>5.43</v>
      </c>
      <c r="CV84" s="5">
        <v>2.0500000000000001E-2</v>
      </c>
      <c r="CW84" s="5">
        <v>87</v>
      </c>
      <c r="CX84" s="2"/>
      <c r="CY84" s="5">
        <v>0.38610038610038611</v>
      </c>
      <c r="CZ84" s="3" t="s">
        <v>22</v>
      </c>
      <c r="DA84" s="5">
        <v>2.3255813953488373E-4</v>
      </c>
      <c r="DB84" s="5">
        <v>637</v>
      </c>
      <c r="DC84" s="2"/>
      <c r="DD84" s="5">
        <v>410</v>
      </c>
      <c r="DE84" s="3" t="s">
        <v>22</v>
      </c>
      <c r="DF84" s="2"/>
      <c r="DG84" s="3" t="s">
        <v>3</v>
      </c>
      <c r="DH84" s="2"/>
      <c r="DI84" s="3" t="s">
        <v>23</v>
      </c>
      <c r="DJ84" s="3"/>
      <c r="DK84" s="2"/>
      <c r="DL84" s="3" t="s">
        <v>8</v>
      </c>
      <c r="DM84" s="3" t="s">
        <v>5</v>
      </c>
      <c r="DN84" s="3" t="s">
        <v>3</v>
      </c>
      <c r="DO84" s="2"/>
      <c r="DP84" s="3" t="s">
        <v>3</v>
      </c>
      <c r="DQ84" s="5">
        <v>3.54</v>
      </c>
      <c r="DR84" s="2" t="s">
        <v>9</v>
      </c>
      <c r="DS84" s="2" t="s">
        <v>18</v>
      </c>
      <c r="DT84" s="2"/>
      <c r="DU84" s="2" t="s">
        <v>24</v>
      </c>
      <c r="DV84" s="3" t="s">
        <v>3</v>
      </c>
      <c r="DW84" s="5">
        <v>51.2</v>
      </c>
      <c r="DX84" s="3"/>
      <c r="DY84" s="3" t="s">
        <v>8</v>
      </c>
      <c r="DZ84" s="2"/>
      <c r="EA84" s="2"/>
      <c r="EB84" s="5">
        <v>3.35</v>
      </c>
      <c r="EC84" s="3"/>
      <c r="ED84" s="2"/>
      <c r="EE84" s="2"/>
      <c r="EF84" s="3" t="s">
        <v>1</v>
      </c>
      <c r="EG84" s="3"/>
      <c r="EH84" s="2"/>
      <c r="EI84" s="2"/>
      <c r="EJ84" s="3" t="s">
        <v>26</v>
      </c>
      <c r="EK84" s="5">
        <v>8.6199999999999992E-3</v>
      </c>
      <c r="EL84" s="3" t="s">
        <v>1</v>
      </c>
      <c r="EM84" s="3" t="s">
        <v>3</v>
      </c>
      <c r="EN84" s="3" t="s">
        <v>27</v>
      </c>
      <c r="EO84" s="3"/>
      <c r="EP84" s="3" t="s">
        <v>8</v>
      </c>
      <c r="EQ84" s="3"/>
      <c r="ER84" s="2"/>
      <c r="ES84" s="2"/>
      <c r="ET84" s="7"/>
      <c r="EU84" s="3"/>
      <c r="EV84" s="3" t="s">
        <v>28</v>
      </c>
      <c r="EW84" s="7"/>
      <c r="EX84" s="9">
        <v>3.9</v>
      </c>
      <c r="EY84" s="3"/>
      <c r="EZ84" s="3"/>
      <c r="FA84" s="9">
        <v>0.87719298245614041</v>
      </c>
      <c r="FB84" s="9">
        <v>1.4720000000000001E-9</v>
      </c>
      <c r="FC84" s="2"/>
      <c r="FD84" s="7"/>
      <c r="FE84" s="2" t="s">
        <v>15</v>
      </c>
      <c r="FF84" s="3" t="s">
        <v>28</v>
      </c>
      <c r="FG84" s="3" t="s">
        <v>1</v>
      </c>
      <c r="FH84" s="9">
        <v>9.07</v>
      </c>
      <c r="FI84" s="3" t="s">
        <v>5</v>
      </c>
      <c r="FJ84" s="9">
        <v>5.35</v>
      </c>
      <c r="FK84" s="3" t="s">
        <v>1</v>
      </c>
      <c r="FL84" s="3" t="s">
        <v>1</v>
      </c>
      <c r="FM84" s="3" t="s">
        <v>23</v>
      </c>
      <c r="FN84" s="9">
        <v>30.5</v>
      </c>
      <c r="FO84" s="9">
        <v>1.5650000000000001E-8</v>
      </c>
      <c r="FP84" s="9">
        <v>2.85</v>
      </c>
      <c r="FQ84" s="3" t="s">
        <v>15</v>
      </c>
      <c r="FR84" s="6">
        <v>2.0999999999999999E-3</v>
      </c>
      <c r="FS84" s="9">
        <v>29.75</v>
      </c>
      <c r="FT84" s="3" t="s">
        <v>1</v>
      </c>
      <c r="FU84" s="3" t="s">
        <v>5</v>
      </c>
      <c r="FV84" s="3"/>
      <c r="FW84" s="6">
        <v>48</v>
      </c>
      <c r="FX84" s="10">
        <v>2.2750000000000001E-3</v>
      </c>
      <c r="FY84" s="2"/>
      <c r="FZ84" s="3" t="s">
        <v>22</v>
      </c>
      <c r="GA84" s="3"/>
      <c r="GB84" s="3"/>
      <c r="GC84" s="3"/>
      <c r="GD84" s="3"/>
      <c r="GE84" s="3"/>
      <c r="GF84" s="3" t="s">
        <v>30</v>
      </c>
      <c r="GG84" s="3"/>
      <c r="GH84" s="7"/>
      <c r="GI84" s="2"/>
      <c r="GJ84" s="5">
        <v>4.4000000000000002E-4</v>
      </c>
      <c r="GK84" s="3"/>
      <c r="GL84" s="2"/>
      <c r="GM84" s="2">
        <v>3.35</v>
      </c>
      <c r="GN84" s="3" t="s">
        <v>31</v>
      </c>
      <c r="GO84" s="3" t="s">
        <v>8</v>
      </c>
      <c r="GP84" s="3"/>
      <c r="GQ84" s="3"/>
      <c r="GR84" s="3"/>
      <c r="GS84" s="9">
        <v>0.8</v>
      </c>
      <c r="GT84" s="9">
        <v>49.25</v>
      </c>
      <c r="GU84" s="7"/>
      <c r="GV84" s="3" t="s">
        <v>33</v>
      </c>
      <c r="GW84" s="7"/>
      <c r="GX84" s="2" t="s">
        <v>34</v>
      </c>
      <c r="GY84" s="2" t="s">
        <v>9</v>
      </c>
      <c r="GZ84" s="9">
        <v>6.08</v>
      </c>
      <c r="HA84" s="9">
        <v>4.29</v>
      </c>
      <c r="HB84" s="7"/>
      <c r="HC84" s="3">
        <v>21.75</v>
      </c>
      <c r="HD84" s="3" t="s">
        <v>3</v>
      </c>
      <c r="HE84" s="7"/>
      <c r="HF84" s="9">
        <v>16.7</v>
      </c>
      <c r="HG84" s="3"/>
      <c r="HH84" s="2"/>
      <c r="HI84" s="3" t="s">
        <v>15</v>
      </c>
      <c r="HJ84" s="3"/>
      <c r="HK84" s="3" t="s">
        <v>3</v>
      </c>
      <c r="HL84" s="3"/>
      <c r="HM84" s="7"/>
      <c r="HN84" s="9">
        <v>4.5</v>
      </c>
      <c r="HO84" s="3" t="s">
        <v>3</v>
      </c>
      <c r="HP84" s="3" t="s">
        <v>35</v>
      </c>
      <c r="HQ84" s="3" t="s">
        <v>23</v>
      </c>
      <c r="HR84" s="7"/>
      <c r="HS84" s="3" t="s">
        <v>3</v>
      </c>
      <c r="HT84" s="3" t="s">
        <v>5</v>
      </c>
      <c r="HU84" s="9">
        <v>0.38610038610038611</v>
      </c>
      <c r="HV84" s="3">
        <v>1</v>
      </c>
      <c r="HW84" s="9">
        <v>2.7099999999999999E-6</v>
      </c>
      <c r="HX84" s="3" t="s">
        <v>3</v>
      </c>
      <c r="HY84" s="3"/>
      <c r="HZ84" s="3" t="s">
        <v>30</v>
      </c>
      <c r="IA84" s="3">
        <v>3.35</v>
      </c>
      <c r="IB84" s="2"/>
      <c r="IC84" s="3" t="s">
        <v>18</v>
      </c>
      <c r="ID84" s="3"/>
      <c r="IE84" s="3" t="s">
        <v>55</v>
      </c>
      <c r="IF84" s="7"/>
      <c r="IG84" s="7"/>
      <c r="IH84" s="7"/>
    </row>
    <row r="85" spans="1:242" x14ac:dyDescent="0.25">
      <c r="A85" s="1" t="s">
        <v>123</v>
      </c>
      <c r="B85" s="6">
        <v>36.5</v>
      </c>
      <c r="C85" s="3"/>
      <c r="D85" s="2"/>
      <c r="E85" s="3" t="s">
        <v>1</v>
      </c>
      <c r="F85" s="3" t="s">
        <v>2</v>
      </c>
      <c r="G85" s="3"/>
      <c r="H85" s="3"/>
      <c r="I85" s="3"/>
      <c r="J85" s="5">
        <v>2.1000000000000003E-12</v>
      </c>
      <c r="K85" s="3" t="s">
        <v>3</v>
      </c>
      <c r="L85" s="3" t="s">
        <v>4</v>
      </c>
      <c r="M85" s="5">
        <v>1.0362694300518136</v>
      </c>
      <c r="N85" s="5">
        <v>26.9</v>
      </c>
      <c r="O85" s="3" t="s">
        <v>3</v>
      </c>
      <c r="P85" s="3"/>
      <c r="Q85" s="3" t="s">
        <v>5</v>
      </c>
      <c r="R85" s="2" t="s">
        <v>58</v>
      </c>
      <c r="S85" s="2"/>
      <c r="T85" s="3" t="s">
        <v>3</v>
      </c>
      <c r="U85" s="5">
        <v>50.8</v>
      </c>
      <c r="V85" s="3"/>
      <c r="W85" s="2"/>
      <c r="X85" s="3"/>
      <c r="Y85" s="3" t="s">
        <v>7</v>
      </c>
      <c r="Z85" s="5">
        <v>2.65E-7</v>
      </c>
      <c r="AA85" s="3" t="s">
        <v>8</v>
      </c>
      <c r="AB85" s="2" t="s">
        <v>9</v>
      </c>
      <c r="AC85" s="5">
        <v>1.3454545454545455E-14</v>
      </c>
      <c r="AD85" s="3" t="s">
        <v>10</v>
      </c>
      <c r="AE85" s="2" t="s">
        <v>107</v>
      </c>
      <c r="AF85" s="2">
        <v>3.4</v>
      </c>
      <c r="AG85" s="6">
        <v>3.0500000000000002E-3</v>
      </c>
      <c r="AH85" s="2"/>
      <c r="AI85" s="2"/>
      <c r="AJ85" s="2"/>
      <c r="AK85" s="2"/>
      <c r="AL85" s="5">
        <v>0.97</v>
      </c>
      <c r="AM85" s="3"/>
      <c r="AN85" s="3" t="s">
        <v>12</v>
      </c>
      <c r="AO85" s="2"/>
      <c r="AP85" s="2"/>
      <c r="AQ85" s="5">
        <v>1.3650000000000001E-4</v>
      </c>
      <c r="AR85" s="5">
        <v>3.8675000000000002</v>
      </c>
      <c r="AS85" s="3" t="s">
        <v>13</v>
      </c>
      <c r="AT85" s="3" t="s">
        <v>14</v>
      </c>
      <c r="AU85" s="5">
        <v>3.05</v>
      </c>
      <c r="AV85" s="2"/>
      <c r="AW85" s="2"/>
      <c r="AX85" s="2"/>
      <c r="AY85" s="2" t="s">
        <v>15</v>
      </c>
      <c r="AZ85" s="5">
        <v>6.61</v>
      </c>
      <c r="BA85" s="2"/>
      <c r="BB85" s="3" t="s">
        <v>8</v>
      </c>
      <c r="BC85" s="3">
        <v>1</v>
      </c>
      <c r="BD85" s="2"/>
      <c r="BE85" s="3" t="s">
        <v>16</v>
      </c>
      <c r="BF85" s="6">
        <v>85</v>
      </c>
      <c r="BG85" s="5">
        <v>8.1</v>
      </c>
      <c r="BH85" s="3"/>
      <c r="BI85" s="3"/>
      <c r="BJ85" s="3">
        <v>1</v>
      </c>
      <c r="BK85" s="5">
        <v>17.45</v>
      </c>
      <c r="BL85" s="5">
        <v>0.45662100456621008</v>
      </c>
      <c r="BM85" s="3">
        <v>2.5</v>
      </c>
      <c r="BN85" s="3" t="s">
        <v>19</v>
      </c>
      <c r="BO85" s="3" t="s">
        <v>121</v>
      </c>
      <c r="BP85" s="3" t="s">
        <v>3</v>
      </c>
      <c r="BQ85" s="2"/>
      <c r="BR85" s="2" t="s">
        <v>21</v>
      </c>
      <c r="BS85" s="3"/>
      <c r="BT85" s="3"/>
      <c r="BU85" s="3"/>
      <c r="BV85" s="5">
        <v>3.95</v>
      </c>
      <c r="BW85" s="5">
        <v>4.03</v>
      </c>
      <c r="BX85" s="3"/>
      <c r="BY85" s="3"/>
      <c r="BZ85" s="2"/>
      <c r="CA85" s="2"/>
      <c r="CB85" s="3" t="s">
        <v>3</v>
      </c>
      <c r="CC85" s="5">
        <v>4.6100000000000003</v>
      </c>
      <c r="CD85" s="2"/>
      <c r="CE85" s="3"/>
      <c r="CF85" s="5">
        <v>16.149999999999999</v>
      </c>
      <c r="CG85" s="3"/>
      <c r="CH85" s="3"/>
      <c r="CI85" s="3"/>
      <c r="CJ85" s="3" t="s">
        <v>1</v>
      </c>
      <c r="CK85" s="2"/>
      <c r="CL85" s="3" t="s">
        <v>22</v>
      </c>
      <c r="CM85" s="2"/>
      <c r="CN85" s="3"/>
      <c r="CO85" s="2"/>
      <c r="CP85" s="3">
        <v>5</v>
      </c>
      <c r="CQ85" s="3">
        <v>2</v>
      </c>
      <c r="CR85" s="5">
        <v>6.07</v>
      </c>
      <c r="CS85" s="6">
        <v>48.25</v>
      </c>
      <c r="CT85" s="5">
        <v>0.26</v>
      </c>
      <c r="CU85" s="5">
        <v>5.3</v>
      </c>
      <c r="CV85" s="5">
        <v>2.1499999999999998E-2</v>
      </c>
      <c r="CW85" s="5">
        <v>83</v>
      </c>
      <c r="CX85" s="2"/>
      <c r="CY85" s="5">
        <v>0.38314176245210729</v>
      </c>
      <c r="CZ85" s="3" t="s">
        <v>22</v>
      </c>
      <c r="DA85" s="5">
        <v>2.4390243902439024E-4</v>
      </c>
      <c r="DB85" s="5">
        <v>640</v>
      </c>
      <c r="DC85" s="2"/>
      <c r="DD85" s="5">
        <v>412</v>
      </c>
      <c r="DE85" s="3" t="s">
        <v>22</v>
      </c>
      <c r="DF85" s="2"/>
      <c r="DG85" s="3" t="s">
        <v>3</v>
      </c>
      <c r="DH85" s="2"/>
      <c r="DI85" s="3" t="s">
        <v>23</v>
      </c>
      <c r="DJ85" s="3"/>
      <c r="DK85" s="2"/>
      <c r="DL85" s="3" t="s">
        <v>8</v>
      </c>
      <c r="DM85" s="3" t="s">
        <v>5</v>
      </c>
      <c r="DN85" s="3" t="s">
        <v>3</v>
      </c>
      <c r="DO85" s="2"/>
      <c r="DP85" s="3" t="s">
        <v>3</v>
      </c>
      <c r="DQ85" s="5">
        <v>3.56</v>
      </c>
      <c r="DR85" s="2" t="s">
        <v>9</v>
      </c>
      <c r="DS85" s="2" t="s">
        <v>18</v>
      </c>
      <c r="DT85" s="2"/>
      <c r="DU85" s="2" t="s">
        <v>24</v>
      </c>
      <c r="DV85" s="3" t="s">
        <v>3</v>
      </c>
      <c r="DW85" s="5">
        <v>50.8</v>
      </c>
      <c r="DX85" s="3"/>
      <c r="DY85" s="3" t="s">
        <v>8</v>
      </c>
      <c r="DZ85" s="2"/>
      <c r="EA85" s="2"/>
      <c r="EB85" s="5">
        <v>3.4</v>
      </c>
      <c r="EC85" s="3"/>
      <c r="ED85" s="2"/>
      <c r="EE85" s="2"/>
      <c r="EF85" s="3" t="s">
        <v>1</v>
      </c>
      <c r="EG85" s="3"/>
      <c r="EH85" s="2"/>
      <c r="EI85" s="2"/>
      <c r="EJ85" s="3" t="s">
        <v>26</v>
      </c>
      <c r="EK85" s="5">
        <v>8.6199999999999992E-3</v>
      </c>
      <c r="EL85" s="3" t="s">
        <v>1</v>
      </c>
      <c r="EM85" s="3" t="s">
        <v>3</v>
      </c>
      <c r="EN85" s="3" t="s">
        <v>27</v>
      </c>
      <c r="EO85" s="3"/>
      <c r="EP85" s="3" t="s">
        <v>8</v>
      </c>
      <c r="EQ85" s="3"/>
      <c r="ER85" s="2"/>
      <c r="ES85" s="2"/>
      <c r="ET85" s="7"/>
      <c r="EU85" s="3"/>
      <c r="EV85" s="3" t="s">
        <v>28</v>
      </c>
      <c r="EW85" s="7"/>
      <c r="EX85" s="9">
        <v>3.88</v>
      </c>
      <c r="EY85" s="3"/>
      <c r="EZ85" s="3"/>
      <c r="FA85" s="9">
        <v>0.88888888888888884</v>
      </c>
      <c r="FB85" s="9">
        <v>1.4619999999999999E-9</v>
      </c>
      <c r="FC85" s="2"/>
      <c r="FD85" s="7"/>
      <c r="FE85" s="2" t="s">
        <v>15</v>
      </c>
      <c r="FF85" s="3" t="s">
        <v>28</v>
      </c>
      <c r="FG85" s="3" t="s">
        <v>1</v>
      </c>
      <c r="FH85" s="9">
        <v>8.08</v>
      </c>
      <c r="FI85" s="3" t="s">
        <v>5</v>
      </c>
      <c r="FJ85" s="9">
        <v>5.25</v>
      </c>
      <c r="FK85" s="3" t="s">
        <v>1</v>
      </c>
      <c r="FL85" s="3" t="s">
        <v>1</v>
      </c>
      <c r="FM85" s="3" t="s">
        <v>23</v>
      </c>
      <c r="FN85" s="9">
        <v>49.25</v>
      </c>
      <c r="FO85" s="9">
        <v>1.555E-8</v>
      </c>
      <c r="FP85" s="9">
        <v>2.86</v>
      </c>
      <c r="FQ85" s="3" t="s">
        <v>15</v>
      </c>
      <c r="FR85" s="6">
        <v>2.0500000000000002E-3</v>
      </c>
      <c r="FS85" s="9">
        <v>29.15</v>
      </c>
      <c r="FT85" s="3" t="s">
        <v>1</v>
      </c>
      <c r="FU85" s="3" t="s">
        <v>5</v>
      </c>
      <c r="FV85" s="3"/>
      <c r="FW85" s="6">
        <v>47</v>
      </c>
      <c r="FX85" s="10">
        <v>2.225E-3</v>
      </c>
      <c r="FY85" s="2"/>
      <c r="FZ85" s="3" t="s">
        <v>22</v>
      </c>
      <c r="GA85" s="3"/>
      <c r="GB85" s="3"/>
      <c r="GC85" s="3"/>
      <c r="GD85" s="3"/>
      <c r="GE85" s="3"/>
      <c r="GF85" s="3" t="s">
        <v>30</v>
      </c>
      <c r="GG85" s="3"/>
      <c r="GH85" s="7"/>
      <c r="GI85" s="2"/>
      <c r="GJ85" s="5">
        <v>4.2499999999999998E-4</v>
      </c>
      <c r="GK85" s="3"/>
      <c r="GL85" s="2"/>
      <c r="GM85" s="2">
        <v>3.4</v>
      </c>
      <c r="GN85" s="3" t="s">
        <v>31</v>
      </c>
      <c r="GO85" s="3" t="s">
        <v>8</v>
      </c>
      <c r="GP85" s="3"/>
      <c r="GQ85" s="3"/>
      <c r="GR85" s="3"/>
      <c r="GS85" s="9">
        <v>0.79365079365079361</v>
      </c>
      <c r="GT85" s="9">
        <v>48.5</v>
      </c>
      <c r="GU85" s="7"/>
      <c r="GV85" s="3" t="s">
        <v>33</v>
      </c>
      <c r="GW85" s="7"/>
      <c r="GX85" s="2" t="s">
        <v>34</v>
      </c>
      <c r="GY85" s="2" t="s">
        <v>9</v>
      </c>
      <c r="GZ85" s="9">
        <v>5.85</v>
      </c>
      <c r="HA85" s="9">
        <v>4.28</v>
      </c>
      <c r="HB85" s="7"/>
      <c r="HC85" s="3">
        <v>20.75</v>
      </c>
      <c r="HD85" s="3" t="s">
        <v>3</v>
      </c>
      <c r="HE85" s="7"/>
      <c r="HF85" s="9">
        <v>17.75</v>
      </c>
      <c r="HG85" s="3"/>
      <c r="HH85" s="2"/>
      <c r="HI85" s="3" t="s">
        <v>15</v>
      </c>
      <c r="HJ85" s="3"/>
      <c r="HK85" s="3" t="s">
        <v>3</v>
      </c>
      <c r="HL85" s="3"/>
      <c r="HM85" s="7"/>
      <c r="HN85" s="9">
        <v>4.5999999999999996</v>
      </c>
      <c r="HO85" s="3" t="s">
        <v>3</v>
      </c>
      <c r="HP85" s="3" t="s">
        <v>35</v>
      </c>
      <c r="HQ85" s="3" t="s">
        <v>23</v>
      </c>
      <c r="HR85" s="7"/>
      <c r="HS85" s="3" t="s">
        <v>3</v>
      </c>
      <c r="HT85" s="3" t="s">
        <v>5</v>
      </c>
      <c r="HU85" s="9">
        <v>0.38022813688212931</v>
      </c>
      <c r="HV85" s="3">
        <v>1</v>
      </c>
      <c r="HW85" s="9">
        <v>2.7099999999999999E-6</v>
      </c>
      <c r="HX85" s="3" t="s">
        <v>3</v>
      </c>
      <c r="HY85" s="3"/>
      <c r="HZ85" s="3" t="s">
        <v>30</v>
      </c>
      <c r="IA85" s="3">
        <v>3.35</v>
      </c>
      <c r="IB85" s="2"/>
      <c r="IC85" s="3" t="s">
        <v>18</v>
      </c>
      <c r="ID85" s="3"/>
      <c r="IE85" s="3" t="s">
        <v>55</v>
      </c>
      <c r="IF85" s="7"/>
      <c r="IG85" s="7"/>
      <c r="IH85" s="7"/>
    </row>
    <row r="86" spans="1:242" x14ac:dyDescent="0.25">
      <c r="A86" s="1" t="s">
        <v>124</v>
      </c>
      <c r="B86" s="6">
        <v>35.5</v>
      </c>
      <c r="C86" s="3" t="s">
        <v>21</v>
      </c>
      <c r="D86" s="2"/>
      <c r="E86" s="3" t="s">
        <v>1</v>
      </c>
      <c r="F86" s="3" t="s">
        <v>2</v>
      </c>
      <c r="G86" s="3"/>
      <c r="H86" s="3"/>
      <c r="I86" s="3"/>
      <c r="J86" s="5">
        <v>2.3150000000000001E-12</v>
      </c>
      <c r="K86" s="3" t="s">
        <v>3</v>
      </c>
      <c r="L86" s="3" t="s">
        <v>4</v>
      </c>
      <c r="M86" s="5">
        <v>1.0362694300518136</v>
      </c>
      <c r="N86" s="5">
        <v>27.5</v>
      </c>
      <c r="O86" s="3" t="s">
        <v>3</v>
      </c>
      <c r="P86" s="3"/>
      <c r="Q86" s="3" t="s">
        <v>5</v>
      </c>
      <c r="R86" s="2" t="s">
        <v>58</v>
      </c>
      <c r="S86" s="2"/>
      <c r="T86" s="3" t="s">
        <v>3</v>
      </c>
      <c r="U86" s="5">
        <v>51.1</v>
      </c>
      <c r="V86" s="3"/>
      <c r="W86" s="2"/>
      <c r="X86" s="3"/>
      <c r="Y86" s="3" t="s">
        <v>7</v>
      </c>
      <c r="Z86" s="5">
        <v>2.7500000000000001E-7</v>
      </c>
      <c r="AA86" s="3" t="s">
        <v>8</v>
      </c>
      <c r="AB86" s="2" t="s">
        <v>9</v>
      </c>
      <c r="AC86" s="5">
        <v>1.3545454545454545E-14</v>
      </c>
      <c r="AD86" s="3" t="s">
        <v>10</v>
      </c>
      <c r="AE86" s="2" t="s">
        <v>107</v>
      </c>
      <c r="AF86" s="2">
        <v>3.28</v>
      </c>
      <c r="AG86" s="6">
        <v>3.0000000000000001E-3</v>
      </c>
      <c r="AH86" s="2"/>
      <c r="AI86" s="2"/>
      <c r="AJ86" s="2">
        <v>38.5</v>
      </c>
      <c r="AK86" s="2"/>
      <c r="AL86" s="5">
        <v>0.97</v>
      </c>
      <c r="AM86" s="3"/>
      <c r="AN86" s="3" t="s">
        <v>12</v>
      </c>
      <c r="AO86" s="2"/>
      <c r="AP86" s="2"/>
      <c r="AQ86" s="5">
        <v>1.3549999999999999E-4</v>
      </c>
      <c r="AR86" s="5">
        <v>3.71</v>
      </c>
      <c r="AS86" s="3" t="s">
        <v>13</v>
      </c>
      <c r="AT86" s="3" t="s">
        <v>14</v>
      </c>
      <c r="AU86" s="5">
        <v>3.05</v>
      </c>
      <c r="AV86" s="2"/>
      <c r="AW86" s="2"/>
      <c r="AX86" s="2"/>
      <c r="AY86" s="2" t="s">
        <v>15</v>
      </c>
      <c r="AZ86" s="5">
        <v>6.66</v>
      </c>
      <c r="BA86" s="2"/>
      <c r="BB86" s="3" t="s">
        <v>8</v>
      </c>
      <c r="BC86" s="3">
        <v>1</v>
      </c>
      <c r="BD86" s="2"/>
      <c r="BE86" s="3" t="s">
        <v>16</v>
      </c>
      <c r="BF86" s="6">
        <v>88</v>
      </c>
      <c r="BG86" s="5">
        <v>7.8</v>
      </c>
      <c r="BH86" s="3"/>
      <c r="BI86" s="3"/>
      <c r="BJ86" s="3">
        <v>1</v>
      </c>
      <c r="BK86" s="5">
        <v>17.5</v>
      </c>
      <c r="BL86" s="5">
        <v>0.43859649122807021</v>
      </c>
      <c r="BM86" s="3">
        <v>2.5</v>
      </c>
      <c r="BN86" s="3" t="s">
        <v>19</v>
      </c>
      <c r="BO86" s="3" t="s">
        <v>121</v>
      </c>
      <c r="BP86" s="3" t="s">
        <v>3</v>
      </c>
      <c r="BQ86" s="2"/>
      <c r="BR86" s="2" t="s">
        <v>21</v>
      </c>
      <c r="BS86" s="3"/>
      <c r="BT86" s="3"/>
      <c r="BU86" s="3"/>
      <c r="BV86" s="5">
        <v>3.85</v>
      </c>
      <c r="BW86" s="5">
        <v>4.12</v>
      </c>
      <c r="BX86" s="3"/>
      <c r="BY86" s="3"/>
      <c r="BZ86" s="2"/>
      <c r="CA86" s="2"/>
      <c r="CB86" s="3" t="s">
        <v>3</v>
      </c>
      <c r="CC86" s="5">
        <v>4.6500000000000004</v>
      </c>
      <c r="CD86" s="2"/>
      <c r="CE86" s="3"/>
      <c r="CF86" s="5">
        <v>16</v>
      </c>
      <c r="CG86" s="3"/>
      <c r="CH86" s="3"/>
      <c r="CI86" s="3"/>
      <c r="CJ86" s="3" t="s">
        <v>1</v>
      </c>
      <c r="CK86" s="2"/>
      <c r="CL86" s="3" t="s">
        <v>22</v>
      </c>
      <c r="CM86" s="2"/>
      <c r="CN86" s="3"/>
      <c r="CO86" s="2"/>
      <c r="CP86" s="3">
        <v>5</v>
      </c>
      <c r="CQ86" s="3">
        <v>2</v>
      </c>
      <c r="CR86" s="5">
        <v>6.02</v>
      </c>
      <c r="CS86" s="6">
        <v>48</v>
      </c>
      <c r="CT86" s="5">
        <v>0.25600000000000001</v>
      </c>
      <c r="CU86" s="5">
        <v>5.35</v>
      </c>
      <c r="CV86" s="5">
        <v>2.1000000000000001E-2</v>
      </c>
      <c r="CW86" s="5">
        <v>86</v>
      </c>
      <c r="CX86" s="5">
        <v>0.38314176245210729</v>
      </c>
      <c r="CY86" s="5">
        <v>0.37878787878787878</v>
      </c>
      <c r="CZ86" s="3" t="s">
        <v>22</v>
      </c>
      <c r="DA86" s="5">
        <v>2.272727272727273E-4</v>
      </c>
      <c r="DB86" s="5">
        <v>634</v>
      </c>
      <c r="DC86" s="2"/>
      <c r="DD86" s="5">
        <v>415</v>
      </c>
      <c r="DE86" s="3" t="s">
        <v>22</v>
      </c>
      <c r="DF86" s="2">
        <v>0.38461538461538458</v>
      </c>
      <c r="DG86" s="3" t="s">
        <v>3</v>
      </c>
      <c r="DH86" s="2"/>
      <c r="DI86" s="3" t="s">
        <v>23</v>
      </c>
      <c r="DJ86" s="3"/>
      <c r="DK86" s="5">
        <v>10.5</v>
      </c>
      <c r="DL86" s="3" t="s">
        <v>8</v>
      </c>
      <c r="DM86" s="3" t="s">
        <v>5</v>
      </c>
      <c r="DN86" s="3" t="s">
        <v>3</v>
      </c>
      <c r="DO86" s="2">
        <v>1.925E-2</v>
      </c>
      <c r="DP86" s="3" t="s">
        <v>3</v>
      </c>
      <c r="DQ86" s="5">
        <v>3.59</v>
      </c>
      <c r="DR86" s="2" t="s">
        <v>9</v>
      </c>
      <c r="DS86" s="2" t="s">
        <v>18</v>
      </c>
      <c r="DT86" s="2">
        <v>0.38461538461538458</v>
      </c>
      <c r="DU86" s="2" t="s">
        <v>24</v>
      </c>
      <c r="DV86" s="3" t="s">
        <v>3</v>
      </c>
      <c r="DW86" s="5">
        <v>51.1</v>
      </c>
      <c r="DX86" s="3"/>
      <c r="DY86" s="3" t="s">
        <v>8</v>
      </c>
      <c r="DZ86" s="2"/>
      <c r="EA86" s="2"/>
      <c r="EB86" s="5">
        <v>3.28</v>
      </c>
      <c r="EC86" s="3"/>
      <c r="ED86" s="2"/>
      <c r="EE86" s="2"/>
      <c r="EF86" s="3" t="s">
        <v>1</v>
      </c>
      <c r="EG86" s="3"/>
      <c r="EH86" s="2"/>
      <c r="EI86" s="2"/>
      <c r="EJ86" s="3" t="s">
        <v>26</v>
      </c>
      <c r="EK86" s="5">
        <v>8.6099999999999996E-3</v>
      </c>
      <c r="EL86" s="3" t="s">
        <v>1</v>
      </c>
      <c r="EM86" s="3" t="s">
        <v>3</v>
      </c>
      <c r="EN86" s="3" t="s">
        <v>27</v>
      </c>
      <c r="EO86" s="3"/>
      <c r="EP86" s="3" t="s">
        <v>8</v>
      </c>
      <c r="EQ86" s="3"/>
      <c r="ER86" s="2"/>
      <c r="ES86" s="2"/>
      <c r="ET86" s="7"/>
      <c r="EU86" s="3"/>
      <c r="EV86" s="3" t="s">
        <v>28</v>
      </c>
      <c r="EW86" s="7"/>
      <c r="EX86" s="9">
        <v>3.94</v>
      </c>
      <c r="EY86" s="3"/>
      <c r="EZ86" s="3"/>
      <c r="FA86" s="9">
        <v>0.88495575221238942</v>
      </c>
      <c r="FB86" s="9">
        <v>1.4640000000000001E-9</v>
      </c>
      <c r="FC86" s="2"/>
      <c r="FD86" s="7"/>
      <c r="FE86" s="2" t="s">
        <v>15</v>
      </c>
      <c r="FF86" s="3" t="s">
        <v>28</v>
      </c>
      <c r="FG86" s="3" t="s">
        <v>1</v>
      </c>
      <c r="FH86" s="9">
        <v>7.79</v>
      </c>
      <c r="FI86" s="3" t="s">
        <v>5</v>
      </c>
      <c r="FJ86" s="9">
        <v>5.3</v>
      </c>
      <c r="FK86" s="3" t="s">
        <v>1</v>
      </c>
      <c r="FL86" s="3" t="s">
        <v>1</v>
      </c>
      <c r="FM86" s="3" t="s">
        <v>23</v>
      </c>
      <c r="FN86" s="9">
        <v>49.5</v>
      </c>
      <c r="FO86" s="9">
        <v>1.5650000000000001E-8</v>
      </c>
      <c r="FP86" s="9">
        <v>2.92</v>
      </c>
      <c r="FQ86" s="3" t="s">
        <v>15</v>
      </c>
      <c r="FR86" s="6">
        <v>2.0249999999999999E-3</v>
      </c>
      <c r="FS86" s="9">
        <v>29</v>
      </c>
      <c r="FT86" s="3" t="s">
        <v>1</v>
      </c>
      <c r="FU86" s="3" t="s">
        <v>5</v>
      </c>
      <c r="FV86" s="3"/>
      <c r="FW86" s="6">
        <v>46.5</v>
      </c>
      <c r="FX86" s="10">
        <v>2.2000000000000001E-3</v>
      </c>
      <c r="FY86" s="2"/>
      <c r="FZ86" s="3" t="s">
        <v>22</v>
      </c>
      <c r="GA86" s="3"/>
      <c r="GB86" s="3"/>
      <c r="GC86" s="3"/>
      <c r="GD86" s="3"/>
      <c r="GE86" s="3"/>
      <c r="GF86" s="3" t="s">
        <v>30</v>
      </c>
      <c r="GG86" s="3"/>
      <c r="GH86" s="7">
        <v>3.71</v>
      </c>
      <c r="GI86" s="2"/>
      <c r="GJ86" s="5">
        <v>4.4999999999999999E-4</v>
      </c>
      <c r="GK86" s="3"/>
      <c r="GL86" s="2"/>
      <c r="GM86" s="2">
        <v>3.28</v>
      </c>
      <c r="GN86" s="3" t="s">
        <v>31</v>
      </c>
      <c r="GO86" s="3" t="s">
        <v>8</v>
      </c>
      <c r="GP86" s="3"/>
      <c r="GQ86" s="3"/>
      <c r="GR86" s="3"/>
      <c r="GS86" s="9">
        <v>0.78125</v>
      </c>
      <c r="GT86" s="9">
        <v>47.7</v>
      </c>
      <c r="GU86" s="7">
        <v>5.6</v>
      </c>
      <c r="GV86" s="3" t="s">
        <v>33</v>
      </c>
      <c r="GW86" s="7"/>
      <c r="GX86" s="2" t="s">
        <v>34</v>
      </c>
      <c r="GY86" s="2" t="s">
        <v>9</v>
      </c>
      <c r="GZ86" s="9">
        <v>5.76</v>
      </c>
      <c r="HA86" s="9">
        <v>4.28</v>
      </c>
      <c r="HB86" s="7">
        <v>3.68</v>
      </c>
      <c r="HC86" s="3">
        <v>20.25</v>
      </c>
      <c r="HD86" s="3" t="s">
        <v>3</v>
      </c>
      <c r="HE86" s="7"/>
      <c r="HF86" s="9">
        <v>16.8</v>
      </c>
      <c r="HG86" s="3"/>
      <c r="HH86" s="2"/>
      <c r="HI86" s="3" t="s">
        <v>15</v>
      </c>
      <c r="HJ86" s="3"/>
      <c r="HK86" s="3" t="s">
        <v>3</v>
      </c>
      <c r="HL86" s="3"/>
      <c r="HM86" s="7"/>
      <c r="HN86" s="9">
        <v>4.8499999999999996</v>
      </c>
      <c r="HO86" s="3" t="s">
        <v>3</v>
      </c>
      <c r="HP86" s="3" t="s">
        <v>35</v>
      </c>
      <c r="HQ86" s="3" t="s">
        <v>23</v>
      </c>
      <c r="HR86" s="7"/>
      <c r="HS86" s="3" t="s">
        <v>3</v>
      </c>
      <c r="HT86" s="3" t="s">
        <v>5</v>
      </c>
      <c r="HU86" s="9">
        <v>0.37735849056603776</v>
      </c>
      <c r="HV86" s="3">
        <v>1</v>
      </c>
      <c r="HW86" s="9">
        <v>2.7300000000000001E-6</v>
      </c>
      <c r="HX86" s="3" t="s">
        <v>3</v>
      </c>
      <c r="HY86" s="3"/>
      <c r="HZ86" s="3" t="s">
        <v>30</v>
      </c>
      <c r="IA86" s="3">
        <v>3.35</v>
      </c>
      <c r="IB86" s="2"/>
      <c r="IC86" s="3" t="s">
        <v>18</v>
      </c>
      <c r="ID86" s="3"/>
      <c r="IE86" s="3" t="s">
        <v>55</v>
      </c>
      <c r="IF86" s="7"/>
      <c r="IG86" s="7"/>
      <c r="IH86" s="7"/>
    </row>
    <row r="87" spans="1:242" x14ac:dyDescent="0.25">
      <c r="A87" s="1" t="s">
        <v>125</v>
      </c>
      <c r="B87" s="6">
        <v>35.5</v>
      </c>
      <c r="C87" s="3"/>
      <c r="D87" s="2"/>
      <c r="E87" s="3" t="s">
        <v>1</v>
      </c>
      <c r="F87" s="3" t="s">
        <v>2</v>
      </c>
      <c r="G87" s="3"/>
      <c r="H87" s="3"/>
      <c r="I87" s="3"/>
      <c r="J87" s="5">
        <v>2.3250000000000003E-12</v>
      </c>
      <c r="K87" s="3" t="s">
        <v>3</v>
      </c>
      <c r="L87" s="3" t="s">
        <v>4</v>
      </c>
      <c r="M87" s="5">
        <v>1.0362694300518136</v>
      </c>
      <c r="N87" s="5">
        <v>26.9</v>
      </c>
      <c r="O87" s="3" t="s">
        <v>3</v>
      </c>
      <c r="P87" s="3"/>
      <c r="Q87" s="3" t="s">
        <v>5</v>
      </c>
      <c r="R87" s="2" t="s">
        <v>58</v>
      </c>
      <c r="S87" s="2"/>
      <c r="T87" s="3" t="s">
        <v>3</v>
      </c>
      <c r="U87" s="5">
        <v>50.9</v>
      </c>
      <c r="V87" s="3"/>
      <c r="W87" s="2"/>
      <c r="X87" s="3"/>
      <c r="Y87" s="3" t="s">
        <v>7</v>
      </c>
      <c r="Z87" s="5">
        <v>3.9999999999999998E-7</v>
      </c>
      <c r="AA87" s="3" t="s">
        <v>8</v>
      </c>
      <c r="AB87" s="2" t="s">
        <v>9</v>
      </c>
      <c r="AC87" s="5">
        <v>1.3909090909090909E-14</v>
      </c>
      <c r="AD87" s="3" t="s">
        <v>10</v>
      </c>
      <c r="AE87" s="2" t="s">
        <v>107</v>
      </c>
      <c r="AF87" s="2">
        <v>3.24</v>
      </c>
      <c r="AG87" s="6">
        <v>3.0999999999999999E-3</v>
      </c>
      <c r="AH87" s="2"/>
      <c r="AI87" s="2"/>
      <c r="AJ87" s="2"/>
      <c r="AK87" s="2"/>
      <c r="AL87" s="5">
        <v>0.97</v>
      </c>
      <c r="AM87" s="3"/>
      <c r="AN87" s="3" t="s">
        <v>12</v>
      </c>
      <c r="AO87" s="2"/>
      <c r="AP87" s="2"/>
      <c r="AQ87" s="5">
        <v>1.315E-4</v>
      </c>
      <c r="AR87" s="5">
        <v>3.3</v>
      </c>
      <c r="AS87" s="3" t="s">
        <v>13</v>
      </c>
      <c r="AT87" s="3" t="s">
        <v>14</v>
      </c>
      <c r="AU87" s="5">
        <v>3.1</v>
      </c>
      <c r="AV87" s="2"/>
      <c r="AW87" s="2"/>
      <c r="AX87" s="2"/>
      <c r="AY87" s="2" t="s">
        <v>15</v>
      </c>
      <c r="AZ87" s="5">
        <v>6.61</v>
      </c>
      <c r="BA87" s="2"/>
      <c r="BB87" s="3" t="s">
        <v>8</v>
      </c>
      <c r="BC87" s="3">
        <v>1</v>
      </c>
      <c r="BD87" s="2"/>
      <c r="BE87" s="3" t="s">
        <v>16</v>
      </c>
      <c r="BF87" s="5">
        <v>80</v>
      </c>
      <c r="BG87" s="5">
        <v>7.7</v>
      </c>
      <c r="BH87" s="3"/>
      <c r="BI87" s="3"/>
      <c r="BJ87" s="3">
        <v>1</v>
      </c>
      <c r="BK87" s="5">
        <v>17.600000000000001</v>
      </c>
      <c r="BL87" s="5">
        <v>0.4504504504504504</v>
      </c>
      <c r="BM87" s="3">
        <v>2.5</v>
      </c>
      <c r="BN87" s="3" t="s">
        <v>19</v>
      </c>
      <c r="BO87" s="3" t="s">
        <v>121</v>
      </c>
      <c r="BP87" s="3" t="s">
        <v>3</v>
      </c>
      <c r="BQ87" s="2"/>
      <c r="BR87" s="2" t="s">
        <v>21</v>
      </c>
      <c r="BS87" s="3"/>
      <c r="BT87" s="3"/>
      <c r="BU87" s="3"/>
      <c r="BV87" s="5">
        <v>3.6</v>
      </c>
      <c r="BW87" s="5">
        <v>4.0999999999999996</v>
      </c>
      <c r="BX87" s="3"/>
      <c r="BY87" s="3"/>
      <c r="BZ87" s="2"/>
      <c r="CA87" s="2"/>
      <c r="CB87" s="3" t="s">
        <v>3</v>
      </c>
      <c r="CC87" s="5">
        <v>4.8099999999999996</v>
      </c>
      <c r="CD87" s="2"/>
      <c r="CE87" s="3"/>
      <c r="CF87" s="5">
        <v>15.9</v>
      </c>
      <c r="CG87" s="3"/>
      <c r="CH87" s="3"/>
      <c r="CI87" s="3"/>
      <c r="CJ87" s="3" t="s">
        <v>1</v>
      </c>
      <c r="CK87" s="2"/>
      <c r="CL87" s="3" t="s">
        <v>22</v>
      </c>
      <c r="CM87" s="2"/>
      <c r="CN87" s="3"/>
      <c r="CO87" s="2"/>
      <c r="CP87" s="3">
        <v>5</v>
      </c>
      <c r="CQ87" s="3">
        <v>2</v>
      </c>
      <c r="CR87" s="5">
        <v>6.07</v>
      </c>
      <c r="CS87" s="6">
        <v>46.25</v>
      </c>
      <c r="CT87" s="5">
        <v>0.25650000000000001</v>
      </c>
      <c r="CU87" s="5">
        <v>5.0999999999999996</v>
      </c>
      <c r="CV87" s="5">
        <v>2.2499999999999999E-2</v>
      </c>
      <c r="CW87" s="5">
        <v>88</v>
      </c>
      <c r="CX87" s="2"/>
      <c r="CY87" s="5">
        <v>0.38314176245210729</v>
      </c>
      <c r="CZ87" s="3" t="s">
        <v>22</v>
      </c>
      <c r="DA87" s="5">
        <v>2.3255813953488373E-4</v>
      </c>
      <c r="DB87" s="5">
        <v>640</v>
      </c>
      <c r="DC87" s="2"/>
      <c r="DD87" s="5">
        <v>412</v>
      </c>
      <c r="DE87" s="3" t="s">
        <v>22</v>
      </c>
      <c r="DF87" s="2"/>
      <c r="DG87" s="3" t="s">
        <v>3</v>
      </c>
      <c r="DH87" s="2"/>
      <c r="DI87" s="3" t="s">
        <v>23</v>
      </c>
      <c r="DJ87" s="3"/>
      <c r="DK87" s="2"/>
      <c r="DL87" s="3" t="s">
        <v>8</v>
      </c>
      <c r="DM87" s="3" t="s">
        <v>5</v>
      </c>
      <c r="DN87" s="3" t="s">
        <v>3</v>
      </c>
      <c r="DO87" s="2"/>
      <c r="DP87" s="3" t="s">
        <v>3</v>
      </c>
      <c r="DQ87" s="5">
        <v>3.58</v>
      </c>
      <c r="DR87" s="2" t="s">
        <v>9</v>
      </c>
      <c r="DS87" s="2" t="s">
        <v>18</v>
      </c>
      <c r="DT87" s="2"/>
      <c r="DU87" s="2" t="s">
        <v>24</v>
      </c>
      <c r="DV87" s="3" t="s">
        <v>3</v>
      </c>
      <c r="DW87" s="5">
        <v>50.9</v>
      </c>
      <c r="DX87" s="3"/>
      <c r="DY87" s="3" t="s">
        <v>8</v>
      </c>
      <c r="DZ87" s="2"/>
      <c r="EA87" s="2"/>
      <c r="EB87" s="5">
        <v>3.24</v>
      </c>
      <c r="EC87" s="3"/>
      <c r="ED87" s="2"/>
      <c r="EE87" s="2"/>
      <c r="EF87" s="3" t="s">
        <v>1</v>
      </c>
      <c r="EG87" s="3"/>
      <c r="EH87" s="2"/>
      <c r="EI87" s="2"/>
      <c r="EJ87" s="3" t="s">
        <v>26</v>
      </c>
      <c r="EK87" s="5">
        <v>8.5800000000000008E-3</v>
      </c>
      <c r="EL87" s="3" t="s">
        <v>1</v>
      </c>
      <c r="EM87" s="3" t="s">
        <v>3</v>
      </c>
      <c r="EN87" s="3" t="s">
        <v>27</v>
      </c>
      <c r="EO87" s="3"/>
      <c r="EP87" s="3" t="s">
        <v>8</v>
      </c>
      <c r="EQ87" s="3"/>
      <c r="ER87" s="2"/>
      <c r="ES87" s="2"/>
      <c r="ET87" s="7"/>
      <c r="EU87" s="3"/>
      <c r="EV87" s="3" t="s">
        <v>28</v>
      </c>
      <c r="EW87" s="7"/>
      <c r="EX87" s="9">
        <v>3.9</v>
      </c>
      <c r="EY87" s="3"/>
      <c r="EZ87" s="3"/>
      <c r="FA87" s="9">
        <v>0.90497737556561086</v>
      </c>
      <c r="FB87" s="9">
        <v>1.4660000000000001E-9</v>
      </c>
      <c r="FC87" s="2"/>
      <c r="FD87" s="7"/>
      <c r="FE87" s="2" t="s">
        <v>15</v>
      </c>
      <c r="FF87" s="3" t="s">
        <v>28</v>
      </c>
      <c r="FG87" s="3" t="s">
        <v>1</v>
      </c>
      <c r="FH87" s="9">
        <v>7.8</v>
      </c>
      <c r="FI87" s="3" t="s">
        <v>5</v>
      </c>
      <c r="FJ87" s="9">
        <v>5.15</v>
      </c>
      <c r="FK87" s="3" t="s">
        <v>1</v>
      </c>
      <c r="FL87" s="3" t="s">
        <v>1</v>
      </c>
      <c r="FM87" s="3" t="s">
        <v>23</v>
      </c>
      <c r="FN87" s="9">
        <v>55.5</v>
      </c>
      <c r="FO87" s="9">
        <v>1.5600000000000001E-8</v>
      </c>
      <c r="FP87" s="9">
        <v>2.94</v>
      </c>
      <c r="FQ87" s="3" t="s">
        <v>15</v>
      </c>
      <c r="FR87" s="6">
        <v>2.2499999999999998E-3</v>
      </c>
      <c r="FS87" s="9">
        <v>28.85</v>
      </c>
      <c r="FT87" s="3" t="s">
        <v>1</v>
      </c>
      <c r="FU87" s="3" t="s">
        <v>5</v>
      </c>
      <c r="FV87" s="3"/>
      <c r="FW87" s="6">
        <v>47</v>
      </c>
      <c r="FX87" s="10">
        <v>2.2750000000000001E-3</v>
      </c>
      <c r="FY87" s="2"/>
      <c r="FZ87" s="3" t="s">
        <v>22</v>
      </c>
      <c r="GA87" s="3"/>
      <c r="GB87" s="3"/>
      <c r="GC87" s="3"/>
      <c r="GD87" s="3"/>
      <c r="GE87" s="3"/>
      <c r="GF87" s="3" t="s">
        <v>30</v>
      </c>
      <c r="GG87" s="3"/>
      <c r="GH87" s="7"/>
      <c r="GI87" s="2"/>
      <c r="GJ87" s="5">
        <v>4.6500000000000003E-4</v>
      </c>
      <c r="GK87" s="3"/>
      <c r="GL87" s="2"/>
      <c r="GM87" s="2">
        <v>3.24</v>
      </c>
      <c r="GN87" s="3" t="s">
        <v>31</v>
      </c>
      <c r="GO87" s="3" t="s">
        <v>8</v>
      </c>
      <c r="GP87" s="3"/>
      <c r="GQ87" s="3"/>
      <c r="GR87" s="3"/>
      <c r="GS87" s="9">
        <v>0.79365079365079361</v>
      </c>
      <c r="GT87" s="9">
        <v>44</v>
      </c>
      <c r="GU87" s="7"/>
      <c r="GV87" s="3" t="s">
        <v>33</v>
      </c>
      <c r="GW87" s="7"/>
      <c r="GX87" s="2" t="s">
        <v>34</v>
      </c>
      <c r="GY87" s="2" t="s">
        <v>9</v>
      </c>
      <c r="GZ87" s="9">
        <v>5.83</v>
      </c>
      <c r="HA87" s="9">
        <v>4.29</v>
      </c>
      <c r="HB87" s="7"/>
      <c r="HC87" s="3">
        <v>20</v>
      </c>
      <c r="HD87" s="3" t="s">
        <v>3</v>
      </c>
      <c r="HE87" s="7"/>
      <c r="HF87" s="9">
        <v>16.850000000000001</v>
      </c>
      <c r="HG87" s="3"/>
      <c r="HH87" s="2"/>
      <c r="HI87" s="3" t="s">
        <v>15</v>
      </c>
      <c r="HJ87" s="3"/>
      <c r="HK87" s="3" t="s">
        <v>3</v>
      </c>
      <c r="HL87" s="3"/>
      <c r="HM87" s="7"/>
      <c r="HN87" s="9">
        <v>4.66</v>
      </c>
      <c r="HO87" s="3" t="s">
        <v>3</v>
      </c>
      <c r="HP87" s="3" t="s">
        <v>35</v>
      </c>
      <c r="HQ87" s="3" t="s">
        <v>23</v>
      </c>
      <c r="HR87" s="7"/>
      <c r="HS87" s="3" t="s">
        <v>3</v>
      </c>
      <c r="HT87" s="3" t="s">
        <v>5</v>
      </c>
      <c r="HU87" s="9">
        <v>0.38022813688212931</v>
      </c>
      <c r="HV87" s="3">
        <v>1</v>
      </c>
      <c r="HW87" s="9">
        <v>2.7799999999999996E-6</v>
      </c>
      <c r="HX87" s="3" t="s">
        <v>3</v>
      </c>
      <c r="HY87" s="3"/>
      <c r="HZ87" s="3" t="s">
        <v>30</v>
      </c>
      <c r="IA87" s="3">
        <v>3.35</v>
      </c>
      <c r="IB87" s="2"/>
      <c r="IC87" s="3" t="s">
        <v>18</v>
      </c>
      <c r="ID87" s="3"/>
      <c r="IE87" s="3" t="s">
        <v>55</v>
      </c>
      <c r="IF87" s="7"/>
      <c r="IG87" s="7"/>
      <c r="IH87" s="7"/>
    </row>
    <row r="88" spans="1:242" x14ac:dyDescent="0.25">
      <c r="A88" s="1" t="s">
        <v>126</v>
      </c>
      <c r="B88" s="6">
        <v>36.5</v>
      </c>
      <c r="C88" s="3"/>
      <c r="D88" s="2"/>
      <c r="E88" s="3" t="s">
        <v>1</v>
      </c>
      <c r="F88" s="3" t="s">
        <v>2</v>
      </c>
      <c r="G88" s="3"/>
      <c r="H88" s="3"/>
      <c r="I88" s="3"/>
      <c r="J88" s="5">
        <v>2.2750000000000003E-12</v>
      </c>
      <c r="K88" s="3" t="s">
        <v>3</v>
      </c>
      <c r="L88" s="3" t="s">
        <v>4</v>
      </c>
      <c r="M88" s="5">
        <v>1.0204081632653061</v>
      </c>
      <c r="N88" s="5">
        <v>26.75</v>
      </c>
      <c r="O88" s="3" t="s">
        <v>3</v>
      </c>
      <c r="P88" s="3"/>
      <c r="Q88" s="3" t="s">
        <v>5</v>
      </c>
      <c r="R88" s="2" t="s">
        <v>58</v>
      </c>
      <c r="S88" s="2"/>
      <c r="T88" s="3" t="s">
        <v>3</v>
      </c>
      <c r="U88" s="5">
        <v>51.5</v>
      </c>
      <c r="V88" s="3"/>
      <c r="W88" s="2"/>
      <c r="X88" s="3"/>
      <c r="Y88" s="3" t="s">
        <v>7</v>
      </c>
      <c r="Z88" s="5">
        <v>3.7500000000000001E-7</v>
      </c>
      <c r="AA88" s="3" t="s">
        <v>8</v>
      </c>
      <c r="AB88" s="2" t="s">
        <v>9</v>
      </c>
      <c r="AC88" s="5">
        <v>1.4636363636363635E-14</v>
      </c>
      <c r="AD88" s="3" t="s">
        <v>10</v>
      </c>
      <c r="AE88" s="2" t="s">
        <v>107</v>
      </c>
      <c r="AF88" s="2">
        <v>3.26</v>
      </c>
      <c r="AG88" s="6">
        <v>3.15E-3</v>
      </c>
      <c r="AH88" s="2"/>
      <c r="AI88" s="2"/>
      <c r="AJ88" s="2"/>
      <c r="AK88" s="2"/>
      <c r="AL88" s="5">
        <v>0.98</v>
      </c>
      <c r="AM88" s="3"/>
      <c r="AN88" s="3" t="s">
        <v>12</v>
      </c>
      <c r="AO88" s="2"/>
      <c r="AP88" s="2"/>
      <c r="AQ88" s="5">
        <v>1.36E-4</v>
      </c>
      <c r="AR88" s="5">
        <v>3.9</v>
      </c>
      <c r="AS88" s="3" t="s">
        <v>13</v>
      </c>
      <c r="AT88" s="3" t="s">
        <v>14</v>
      </c>
      <c r="AU88" s="5">
        <v>3.05</v>
      </c>
      <c r="AV88" s="2"/>
      <c r="AW88" s="2"/>
      <c r="AX88" s="2"/>
      <c r="AY88" s="2" t="s">
        <v>15</v>
      </c>
      <c r="AZ88" s="5">
        <v>6.65</v>
      </c>
      <c r="BA88" s="2"/>
      <c r="BB88" s="3" t="s">
        <v>8</v>
      </c>
      <c r="BC88" s="3">
        <v>1</v>
      </c>
      <c r="BD88" s="2"/>
      <c r="BE88" s="3" t="s">
        <v>16</v>
      </c>
      <c r="BF88" s="6">
        <v>77</v>
      </c>
      <c r="BG88" s="5">
        <v>7.65</v>
      </c>
      <c r="BH88" s="3"/>
      <c r="BI88" s="3"/>
      <c r="BJ88" s="3">
        <v>1</v>
      </c>
      <c r="BK88" s="5">
        <v>17.75</v>
      </c>
      <c r="BL88" s="5">
        <v>0.45662100456621008</v>
      </c>
      <c r="BM88" s="3">
        <v>2.5</v>
      </c>
      <c r="BN88" s="3" t="s">
        <v>19</v>
      </c>
      <c r="BO88" s="3" t="s">
        <v>121</v>
      </c>
      <c r="BP88" s="3" t="s">
        <v>3</v>
      </c>
      <c r="BQ88" s="2"/>
      <c r="BR88" s="2" t="s">
        <v>21</v>
      </c>
      <c r="BS88" s="3"/>
      <c r="BT88" s="3"/>
      <c r="BU88" s="3"/>
      <c r="BV88" s="5">
        <v>3.5</v>
      </c>
      <c r="BW88" s="5">
        <v>4</v>
      </c>
      <c r="BX88" s="3"/>
      <c r="BY88" s="3"/>
      <c r="BZ88" s="2"/>
      <c r="CA88" s="2"/>
      <c r="CB88" s="3" t="s">
        <v>3</v>
      </c>
      <c r="CC88" s="5">
        <v>4.66</v>
      </c>
      <c r="CD88" s="2"/>
      <c r="CE88" s="3"/>
      <c r="CF88" s="5">
        <v>16.25</v>
      </c>
      <c r="CG88" s="3"/>
      <c r="CH88" s="3"/>
      <c r="CI88" s="3"/>
      <c r="CJ88" s="3" t="s">
        <v>1</v>
      </c>
      <c r="CK88" s="2"/>
      <c r="CL88" s="3" t="s">
        <v>22</v>
      </c>
      <c r="CM88" s="2"/>
      <c r="CN88" s="3"/>
      <c r="CO88" s="2"/>
      <c r="CP88" s="3">
        <v>5</v>
      </c>
      <c r="CQ88" s="3">
        <v>2</v>
      </c>
      <c r="CR88" s="5">
        <v>6.05</v>
      </c>
      <c r="CS88" s="6">
        <v>46.5</v>
      </c>
      <c r="CT88" s="5">
        <v>0.25</v>
      </c>
      <c r="CU88" s="5">
        <v>5.2</v>
      </c>
      <c r="CV88" s="5">
        <v>2.35E-2</v>
      </c>
      <c r="CW88" s="5">
        <v>83</v>
      </c>
      <c r="CX88" s="2"/>
      <c r="CY88" s="5">
        <v>0.38022813688212931</v>
      </c>
      <c r="CZ88" s="3" t="s">
        <v>22</v>
      </c>
      <c r="DA88" s="5">
        <v>2.4390243902439024E-4</v>
      </c>
      <c r="DB88" s="5">
        <v>638</v>
      </c>
      <c r="DC88" s="2"/>
      <c r="DD88" s="5">
        <v>408</v>
      </c>
      <c r="DE88" s="3" t="s">
        <v>22</v>
      </c>
      <c r="DF88" s="2"/>
      <c r="DG88" s="3" t="s">
        <v>3</v>
      </c>
      <c r="DH88" s="2"/>
      <c r="DI88" s="3" t="s">
        <v>23</v>
      </c>
      <c r="DJ88" s="3"/>
      <c r="DK88" s="2"/>
      <c r="DL88" s="3" t="s">
        <v>8</v>
      </c>
      <c r="DM88" s="3" t="s">
        <v>5</v>
      </c>
      <c r="DN88" s="3" t="s">
        <v>3</v>
      </c>
      <c r="DO88" s="2"/>
      <c r="DP88" s="3" t="s">
        <v>3</v>
      </c>
      <c r="DQ88" s="5">
        <v>3.64</v>
      </c>
      <c r="DR88" s="2" t="s">
        <v>9</v>
      </c>
      <c r="DS88" s="2" t="s">
        <v>18</v>
      </c>
      <c r="DT88" s="2"/>
      <c r="DU88" s="2" t="s">
        <v>24</v>
      </c>
      <c r="DV88" s="3" t="s">
        <v>3</v>
      </c>
      <c r="DW88" s="5">
        <v>51.5</v>
      </c>
      <c r="DX88" s="3"/>
      <c r="DY88" s="3" t="s">
        <v>8</v>
      </c>
      <c r="DZ88" s="2"/>
      <c r="EA88" s="2"/>
      <c r="EB88" s="5">
        <v>3.26</v>
      </c>
      <c r="EC88" s="3"/>
      <c r="ED88" s="2"/>
      <c r="EE88" s="2"/>
      <c r="EF88" s="3" t="s">
        <v>1</v>
      </c>
      <c r="EG88" s="3"/>
      <c r="EH88" s="2"/>
      <c r="EI88" s="2"/>
      <c r="EJ88" s="3" t="s">
        <v>26</v>
      </c>
      <c r="EK88" s="5">
        <v>8.5900000000000004E-3</v>
      </c>
      <c r="EL88" s="3" t="s">
        <v>1</v>
      </c>
      <c r="EM88" s="3" t="s">
        <v>3</v>
      </c>
      <c r="EN88" s="3" t="s">
        <v>27</v>
      </c>
      <c r="EO88" s="3"/>
      <c r="EP88" s="3" t="s">
        <v>8</v>
      </c>
      <c r="EQ88" s="3"/>
      <c r="ER88" s="2"/>
      <c r="ES88" s="2"/>
      <c r="ET88" s="7"/>
      <c r="EU88" s="3"/>
      <c r="EV88" s="3" t="s">
        <v>28</v>
      </c>
      <c r="EW88" s="7"/>
      <c r="EX88" s="9">
        <v>3.38</v>
      </c>
      <c r="EY88" s="3"/>
      <c r="EZ88" s="3"/>
      <c r="FA88" s="9">
        <v>0.89686098654708524</v>
      </c>
      <c r="FB88" s="9">
        <v>1.4760000000000001E-9</v>
      </c>
      <c r="FC88" s="2"/>
      <c r="FD88" s="7"/>
      <c r="FE88" s="2" t="s">
        <v>15</v>
      </c>
      <c r="FF88" s="3" t="s">
        <v>28</v>
      </c>
      <c r="FG88" s="3" t="s">
        <v>1</v>
      </c>
      <c r="FH88" s="9">
        <v>7.72</v>
      </c>
      <c r="FI88" s="3" t="s">
        <v>5</v>
      </c>
      <c r="FJ88" s="9">
        <v>5.4</v>
      </c>
      <c r="FK88" s="3" t="s">
        <v>1</v>
      </c>
      <c r="FL88" s="3" t="s">
        <v>1</v>
      </c>
      <c r="FM88" s="3" t="s">
        <v>23</v>
      </c>
      <c r="FN88" s="9">
        <v>58.25</v>
      </c>
      <c r="FO88" s="9">
        <v>1.5950000000000001E-8</v>
      </c>
      <c r="FP88" s="9">
        <v>2.9</v>
      </c>
      <c r="FQ88" s="3" t="s">
        <v>15</v>
      </c>
      <c r="FR88" s="6">
        <v>2.3E-3</v>
      </c>
      <c r="FS88" s="9">
        <v>29.1</v>
      </c>
      <c r="FT88" s="3" t="s">
        <v>1</v>
      </c>
      <c r="FU88" s="3" t="s">
        <v>5</v>
      </c>
      <c r="FV88" s="3"/>
      <c r="FW88" s="6">
        <v>48.5</v>
      </c>
      <c r="FX88" s="10">
        <v>2.3E-3</v>
      </c>
      <c r="FY88" s="2"/>
      <c r="FZ88" s="3" t="s">
        <v>22</v>
      </c>
      <c r="GA88" s="3"/>
      <c r="GB88" s="3"/>
      <c r="GC88" s="3"/>
      <c r="GD88" s="3"/>
      <c r="GE88" s="3"/>
      <c r="GF88" s="3" t="s">
        <v>30</v>
      </c>
      <c r="GG88" s="3"/>
      <c r="GH88" s="7"/>
      <c r="GI88" s="2"/>
      <c r="GJ88" s="5">
        <v>4.4999999999999999E-4</v>
      </c>
      <c r="GK88" s="3"/>
      <c r="GL88" s="2"/>
      <c r="GM88" s="2">
        <v>3.26</v>
      </c>
      <c r="GN88" s="3" t="s">
        <v>31</v>
      </c>
      <c r="GO88" s="3" t="s">
        <v>8</v>
      </c>
      <c r="GP88" s="3"/>
      <c r="GQ88" s="3"/>
      <c r="GR88" s="3"/>
      <c r="GS88" s="9">
        <v>0.77821011673151752</v>
      </c>
      <c r="GT88" s="9">
        <v>43.6</v>
      </c>
      <c r="GU88" s="7"/>
      <c r="GV88" s="3" t="s">
        <v>33</v>
      </c>
      <c r="GW88" s="7"/>
      <c r="GX88" s="2" t="s">
        <v>34</v>
      </c>
      <c r="GY88" s="2" t="s">
        <v>9</v>
      </c>
      <c r="GZ88" s="9">
        <v>5.77</v>
      </c>
      <c r="HA88" s="9">
        <v>4.28</v>
      </c>
      <c r="HB88" s="7"/>
      <c r="HC88" s="4">
        <v>21.5</v>
      </c>
      <c r="HD88" s="3" t="s">
        <v>3</v>
      </c>
      <c r="HE88" s="7"/>
      <c r="HF88" s="9">
        <v>16.850000000000001</v>
      </c>
      <c r="HG88" s="3"/>
      <c r="HH88" s="2"/>
      <c r="HI88" s="3" t="s">
        <v>15</v>
      </c>
      <c r="HJ88" s="3"/>
      <c r="HK88" s="3" t="s">
        <v>3</v>
      </c>
      <c r="HL88" s="3"/>
      <c r="HM88" s="7"/>
      <c r="HN88" s="9">
        <v>4.7</v>
      </c>
      <c r="HO88" s="3" t="s">
        <v>3</v>
      </c>
      <c r="HP88" s="3" t="s">
        <v>35</v>
      </c>
      <c r="HQ88" s="3" t="s">
        <v>23</v>
      </c>
      <c r="HR88" s="7"/>
      <c r="HS88" s="3" t="s">
        <v>3</v>
      </c>
      <c r="HT88" s="3" t="s">
        <v>5</v>
      </c>
      <c r="HU88" s="9">
        <v>0.37593984962406013</v>
      </c>
      <c r="HV88" s="3">
        <v>1</v>
      </c>
      <c r="HW88" s="9">
        <v>2.7599999999999998E-6</v>
      </c>
      <c r="HX88" s="3" t="s">
        <v>3</v>
      </c>
      <c r="HY88" s="3"/>
      <c r="HZ88" s="3" t="s">
        <v>30</v>
      </c>
      <c r="IA88" s="3">
        <v>3.35</v>
      </c>
      <c r="IB88" s="2"/>
      <c r="IC88" s="3" t="s">
        <v>18</v>
      </c>
      <c r="ID88" s="3"/>
      <c r="IE88" s="3" t="s">
        <v>55</v>
      </c>
      <c r="IF88" s="7"/>
      <c r="IG88" s="7"/>
      <c r="IH88" s="7"/>
    </row>
    <row r="89" spans="1:242" x14ac:dyDescent="0.25">
      <c r="A89" s="1" t="s">
        <v>127</v>
      </c>
      <c r="B89" s="5">
        <v>36</v>
      </c>
      <c r="C89" s="3"/>
      <c r="D89" s="2"/>
      <c r="E89" s="3" t="s">
        <v>1</v>
      </c>
      <c r="F89" s="3" t="s">
        <v>2</v>
      </c>
      <c r="G89" s="3"/>
      <c r="H89" s="3"/>
      <c r="I89" s="3"/>
      <c r="J89" s="5">
        <v>2.2850000000000005E-12</v>
      </c>
      <c r="K89" s="3" t="s">
        <v>3</v>
      </c>
      <c r="L89" s="3" t="s">
        <v>4</v>
      </c>
      <c r="M89" s="5">
        <v>1.0256410256410258</v>
      </c>
      <c r="N89" s="5">
        <v>26.3</v>
      </c>
      <c r="O89" s="3" t="s">
        <v>3</v>
      </c>
      <c r="P89" s="3"/>
      <c r="Q89" s="3" t="s">
        <v>5</v>
      </c>
      <c r="R89" s="2" t="s">
        <v>58</v>
      </c>
      <c r="S89" s="2"/>
      <c r="T89" s="3" t="s">
        <v>3</v>
      </c>
      <c r="U89" s="5">
        <v>52.25</v>
      </c>
      <c r="V89" s="3"/>
      <c r="W89" s="2"/>
      <c r="X89" s="3"/>
      <c r="Y89" s="3" t="s">
        <v>7</v>
      </c>
      <c r="Z89" s="5">
        <v>4.0999999999999999E-7</v>
      </c>
      <c r="AA89" s="3" t="s">
        <v>8</v>
      </c>
      <c r="AB89" s="2" t="s">
        <v>9</v>
      </c>
      <c r="AC89" s="5">
        <v>1.7181818181818182E-14</v>
      </c>
      <c r="AD89" s="3" t="s">
        <v>10</v>
      </c>
      <c r="AE89" s="2" t="s">
        <v>107</v>
      </c>
      <c r="AF89" s="2">
        <v>3.17</v>
      </c>
      <c r="AG89" s="6">
        <v>3.2000000000000002E-3</v>
      </c>
      <c r="AH89" s="2"/>
      <c r="AI89" s="2"/>
      <c r="AJ89" s="2"/>
      <c r="AK89" s="2"/>
      <c r="AL89" s="5">
        <v>0.98</v>
      </c>
      <c r="AM89" s="3"/>
      <c r="AN89" s="3" t="s">
        <v>12</v>
      </c>
      <c r="AO89" s="2"/>
      <c r="AP89" s="2"/>
      <c r="AQ89" s="5">
        <v>1.5200000000000001E-4</v>
      </c>
      <c r="AR89" s="5">
        <v>3.15</v>
      </c>
      <c r="AS89" s="3" t="s">
        <v>13</v>
      </c>
      <c r="AT89" s="3" t="s">
        <v>14</v>
      </c>
      <c r="AU89" s="5">
        <v>3.1</v>
      </c>
      <c r="AV89" s="2"/>
      <c r="AW89" s="2"/>
      <c r="AX89" s="2"/>
      <c r="AY89" s="2" t="s">
        <v>15</v>
      </c>
      <c r="AZ89" s="5">
        <v>6.7</v>
      </c>
      <c r="BA89" s="2"/>
      <c r="BB89" s="3" t="s">
        <v>8</v>
      </c>
      <c r="BC89" s="3">
        <v>1</v>
      </c>
      <c r="BD89" s="2"/>
      <c r="BE89" s="3" t="s">
        <v>16</v>
      </c>
      <c r="BF89" s="6">
        <v>75</v>
      </c>
      <c r="BG89" s="5">
        <v>7.3</v>
      </c>
      <c r="BH89" s="3"/>
      <c r="BI89" s="3"/>
      <c r="BJ89" s="3">
        <v>1</v>
      </c>
      <c r="BK89" s="5">
        <v>17.649999999999999</v>
      </c>
      <c r="BL89" s="5">
        <v>0.48309178743961356</v>
      </c>
      <c r="BM89" s="3">
        <v>2.5</v>
      </c>
      <c r="BN89" s="3" t="s">
        <v>19</v>
      </c>
      <c r="BO89" s="3" t="s">
        <v>121</v>
      </c>
      <c r="BP89" s="3" t="s">
        <v>3</v>
      </c>
      <c r="BQ89" s="2"/>
      <c r="BR89" s="2" t="s">
        <v>21</v>
      </c>
      <c r="BS89" s="3"/>
      <c r="BT89" s="3"/>
      <c r="BU89" s="3"/>
      <c r="BV89" s="5">
        <v>3.55</v>
      </c>
      <c r="BW89" s="5">
        <v>3.9</v>
      </c>
      <c r="BX89" s="3"/>
      <c r="BY89" s="3"/>
      <c r="BZ89" s="2"/>
      <c r="CA89" s="2"/>
      <c r="CB89" s="3" t="s">
        <v>3</v>
      </c>
      <c r="CC89" s="5">
        <v>4.62</v>
      </c>
      <c r="CD89" s="2"/>
      <c r="CE89" s="3"/>
      <c r="CF89" s="5">
        <v>16.149999999999999</v>
      </c>
      <c r="CG89" s="3"/>
      <c r="CH89" s="3"/>
      <c r="CI89" s="3"/>
      <c r="CJ89" s="3" t="s">
        <v>1</v>
      </c>
      <c r="CK89" s="2"/>
      <c r="CL89" s="3" t="s">
        <v>22</v>
      </c>
      <c r="CM89" s="2"/>
      <c r="CN89" s="3"/>
      <c r="CO89" s="2"/>
      <c r="CP89" s="3">
        <v>5</v>
      </c>
      <c r="CQ89" s="3">
        <v>2</v>
      </c>
      <c r="CR89" s="5">
        <v>5.93</v>
      </c>
      <c r="CS89" s="6">
        <v>46</v>
      </c>
      <c r="CT89" s="5">
        <v>0.245</v>
      </c>
      <c r="CU89" s="5">
        <v>5.26</v>
      </c>
      <c r="CV89" s="5">
        <v>2.5999999999999999E-2</v>
      </c>
      <c r="CW89" s="5">
        <v>86</v>
      </c>
      <c r="CX89" s="2"/>
      <c r="CY89" s="5">
        <v>0.38167938931297707</v>
      </c>
      <c r="CZ89" s="3" t="s">
        <v>22</v>
      </c>
      <c r="DA89" s="5">
        <v>2.3255813953488373E-4</v>
      </c>
      <c r="DB89" s="5">
        <v>630</v>
      </c>
      <c r="DC89" s="2"/>
      <c r="DD89" s="5">
        <v>410</v>
      </c>
      <c r="DE89" s="3" t="s">
        <v>22</v>
      </c>
      <c r="DF89" s="2"/>
      <c r="DG89" s="3" t="s">
        <v>3</v>
      </c>
      <c r="DH89" s="2"/>
      <c r="DI89" s="3" t="s">
        <v>23</v>
      </c>
      <c r="DJ89" s="3"/>
      <c r="DK89" s="2"/>
      <c r="DL89" s="3" t="s">
        <v>8</v>
      </c>
      <c r="DM89" s="3" t="s">
        <v>5</v>
      </c>
      <c r="DN89" s="3" t="s">
        <v>3</v>
      </c>
      <c r="DO89" s="2"/>
      <c r="DP89" s="3" t="s">
        <v>3</v>
      </c>
      <c r="DQ89" s="5">
        <v>3.63</v>
      </c>
      <c r="DR89" s="2" t="s">
        <v>9</v>
      </c>
      <c r="DS89" s="2" t="s">
        <v>18</v>
      </c>
      <c r="DT89" s="2"/>
      <c r="DU89" s="2" t="s">
        <v>24</v>
      </c>
      <c r="DV89" s="3" t="s">
        <v>3</v>
      </c>
      <c r="DW89" s="5">
        <v>52.25</v>
      </c>
      <c r="DX89" s="3"/>
      <c r="DY89" s="3" t="s">
        <v>8</v>
      </c>
      <c r="DZ89" s="2"/>
      <c r="EA89" s="2"/>
      <c r="EB89" s="5">
        <v>3.17</v>
      </c>
      <c r="EC89" s="3"/>
      <c r="ED89" s="2"/>
      <c r="EE89" s="2"/>
      <c r="EF89" s="3" t="s">
        <v>1</v>
      </c>
      <c r="EG89" s="3"/>
      <c r="EH89" s="2"/>
      <c r="EI89" s="2"/>
      <c r="EJ89" s="3" t="s">
        <v>26</v>
      </c>
      <c r="EK89" s="5">
        <v>8.5800000000000008E-3</v>
      </c>
      <c r="EL89" s="3" t="s">
        <v>1</v>
      </c>
      <c r="EM89" s="3" t="s">
        <v>3</v>
      </c>
      <c r="EN89" s="3" t="s">
        <v>27</v>
      </c>
      <c r="EO89" s="3"/>
      <c r="EP89" s="3" t="s">
        <v>8</v>
      </c>
      <c r="EQ89" s="3"/>
      <c r="ER89" s="2"/>
      <c r="ES89" s="2"/>
      <c r="ET89" s="7"/>
      <c r="EU89" s="3"/>
      <c r="EV89" s="3" t="s">
        <v>28</v>
      </c>
      <c r="EW89" s="7"/>
      <c r="EX89" s="9">
        <v>3.95</v>
      </c>
      <c r="EY89" s="3"/>
      <c r="EZ89" s="3"/>
      <c r="FA89" s="9">
        <v>0.88888888888888884</v>
      </c>
      <c r="FB89" s="9">
        <v>1.4820000000000001E-9</v>
      </c>
      <c r="FC89" s="2"/>
      <c r="FD89" s="7"/>
      <c r="FE89" s="2" t="s">
        <v>15</v>
      </c>
      <c r="FF89" s="3" t="s">
        <v>28</v>
      </c>
      <c r="FG89" s="3" t="s">
        <v>1</v>
      </c>
      <c r="FH89" s="9">
        <v>7.51</v>
      </c>
      <c r="FI89" s="3" t="s">
        <v>5</v>
      </c>
      <c r="FJ89" s="9">
        <v>5.5</v>
      </c>
      <c r="FK89" s="3" t="s">
        <v>1</v>
      </c>
      <c r="FL89" s="3" t="s">
        <v>1</v>
      </c>
      <c r="FM89" s="3" t="s">
        <v>23</v>
      </c>
      <c r="FN89" s="9">
        <v>56.5</v>
      </c>
      <c r="FO89" s="9">
        <v>1.6050000000000001E-8</v>
      </c>
      <c r="FP89" s="9">
        <v>2.8</v>
      </c>
      <c r="FQ89" s="3" t="s">
        <v>15</v>
      </c>
      <c r="FR89" s="6">
        <v>2.2499999999999998E-3</v>
      </c>
      <c r="FS89" s="9">
        <v>29</v>
      </c>
      <c r="FT89" s="3" t="s">
        <v>1</v>
      </c>
      <c r="FU89" s="3" t="s">
        <v>5</v>
      </c>
      <c r="FV89" s="3"/>
      <c r="FW89" s="6">
        <v>48</v>
      </c>
      <c r="FX89" s="10">
        <v>2.15E-3</v>
      </c>
      <c r="FY89" s="2"/>
      <c r="FZ89" s="3" t="s">
        <v>22</v>
      </c>
      <c r="GA89" s="3"/>
      <c r="GB89" s="3"/>
      <c r="GC89" s="3"/>
      <c r="GD89" s="3"/>
      <c r="GE89" s="3"/>
      <c r="GF89" s="3" t="s">
        <v>30</v>
      </c>
      <c r="GG89" s="3"/>
      <c r="GH89" s="7"/>
      <c r="GI89" s="2"/>
      <c r="GJ89" s="5">
        <v>4.6999999999999999E-4</v>
      </c>
      <c r="GK89" s="3"/>
      <c r="GL89" s="2"/>
      <c r="GM89" s="2">
        <v>3.17</v>
      </c>
      <c r="GN89" s="3" t="s">
        <v>31</v>
      </c>
      <c r="GO89" s="3" t="s">
        <v>8</v>
      </c>
      <c r="GP89" s="3"/>
      <c r="GQ89" s="3"/>
      <c r="GR89" s="3"/>
      <c r="GS89" s="9">
        <v>0.78125</v>
      </c>
      <c r="GT89" s="9">
        <v>43.15</v>
      </c>
      <c r="GU89" s="7"/>
      <c r="GV89" s="3" t="s">
        <v>33</v>
      </c>
      <c r="GW89" s="7"/>
      <c r="GX89" s="2" t="s">
        <v>34</v>
      </c>
      <c r="GY89" s="2" t="s">
        <v>9</v>
      </c>
      <c r="GZ89" s="9">
        <v>5.6</v>
      </c>
      <c r="HA89" s="9">
        <v>4.29</v>
      </c>
      <c r="HB89" s="7"/>
      <c r="HC89" s="3">
        <v>20.75</v>
      </c>
      <c r="HD89" s="3" t="s">
        <v>3</v>
      </c>
      <c r="HE89" s="7"/>
      <c r="HF89" s="9">
        <v>17.100000000000001</v>
      </c>
      <c r="HG89" s="3"/>
      <c r="HH89" s="2"/>
      <c r="HI89" s="3" t="s">
        <v>15</v>
      </c>
      <c r="HJ89" s="3"/>
      <c r="HK89" s="3" t="s">
        <v>3</v>
      </c>
      <c r="HL89" s="3"/>
      <c r="HM89" s="7"/>
      <c r="HN89" s="9">
        <v>4.5</v>
      </c>
      <c r="HO89" s="3" t="s">
        <v>3</v>
      </c>
      <c r="HP89" s="3" t="s">
        <v>35</v>
      </c>
      <c r="HQ89" s="3" t="s">
        <v>23</v>
      </c>
      <c r="HR89" s="7"/>
      <c r="HS89" s="3" t="s">
        <v>3</v>
      </c>
      <c r="HT89" s="3" t="s">
        <v>5</v>
      </c>
      <c r="HU89" s="9">
        <v>0.37735849056603776</v>
      </c>
      <c r="HV89" s="3">
        <v>1</v>
      </c>
      <c r="HW89" s="9">
        <v>2.8599999999999997E-6</v>
      </c>
      <c r="HX89" s="3" t="s">
        <v>3</v>
      </c>
      <c r="HY89" s="3"/>
      <c r="HZ89" s="3" t="s">
        <v>30</v>
      </c>
      <c r="IA89" s="3">
        <v>3.35</v>
      </c>
      <c r="IB89" s="2"/>
      <c r="IC89" s="3" t="s">
        <v>18</v>
      </c>
      <c r="ID89" s="3"/>
      <c r="IE89" s="3" t="s">
        <v>55</v>
      </c>
      <c r="IF89" s="7"/>
      <c r="IG89" s="7"/>
      <c r="IH89" s="7"/>
    </row>
    <row r="90" spans="1:242" x14ac:dyDescent="0.25">
      <c r="A90" s="1" t="s">
        <v>128</v>
      </c>
      <c r="B90" s="5">
        <v>35.5</v>
      </c>
      <c r="C90" s="3"/>
      <c r="D90" s="2"/>
      <c r="E90" s="3" t="s">
        <v>1</v>
      </c>
      <c r="F90" s="3" t="s">
        <v>2</v>
      </c>
      <c r="G90" s="3"/>
      <c r="H90" s="3"/>
      <c r="I90" s="3"/>
      <c r="J90" s="5">
        <v>2.3750000000000003E-12</v>
      </c>
      <c r="K90" s="3" t="s">
        <v>3</v>
      </c>
      <c r="L90" s="3" t="s">
        <v>4</v>
      </c>
      <c r="M90" s="5">
        <v>1.0309278350515465</v>
      </c>
      <c r="N90" s="5">
        <v>26.78</v>
      </c>
      <c r="O90" s="3" t="s">
        <v>3</v>
      </c>
      <c r="P90" s="3"/>
      <c r="Q90" s="3" t="s">
        <v>5</v>
      </c>
      <c r="R90" s="2" t="s">
        <v>58</v>
      </c>
      <c r="S90" s="2"/>
      <c r="T90" s="3" t="s">
        <v>3</v>
      </c>
      <c r="U90" s="5">
        <v>51.45</v>
      </c>
      <c r="V90" s="3"/>
      <c r="W90" s="2"/>
      <c r="X90" s="3"/>
      <c r="Y90" s="3" t="s">
        <v>7</v>
      </c>
      <c r="Z90" s="5">
        <v>5.2E-7</v>
      </c>
      <c r="AA90" s="3" t="s">
        <v>8</v>
      </c>
      <c r="AB90" s="2" t="s">
        <v>9</v>
      </c>
      <c r="AC90" s="5">
        <v>1.5272727272727272E-14</v>
      </c>
      <c r="AD90" s="3" t="s">
        <v>10</v>
      </c>
      <c r="AE90" s="2" t="s">
        <v>107</v>
      </c>
      <c r="AF90" s="2">
        <v>3.13</v>
      </c>
      <c r="AG90" s="6">
        <v>3.0500000000000002E-3</v>
      </c>
      <c r="AH90" s="2"/>
      <c r="AI90" s="2"/>
      <c r="AJ90" s="2"/>
      <c r="AK90" s="2"/>
      <c r="AL90" s="5">
        <v>0.98</v>
      </c>
      <c r="AM90" s="3"/>
      <c r="AN90" s="3" t="s">
        <v>12</v>
      </c>
      <c r="AO90" s="2"/>
      <c r="AP90" s="2"/>
      <c r="AQ90" s="5">
        <v>1.4999999999999999E-4</v>
      </c>
      <c r="AR90" s="5">
        <v>3.74</v>
      </c>
      <c r="AS90" s="3" t="s">
        <v>13</v>
      </c>
      <c r="AT90" s="3" t="s">
        <v>14</v>
      </c>
      <c r="AU90" s="5">
        <v>3.1</v>
      </c>
      <c r="AV90" s="2"/>
      <c r="AW90" s="2"/>
      <c r="AX90" s="2"/>
      <c r="AY90" s="2" t="s">
        <v>15</v>
      </c>
      <c r="AZ90" s="5">
        <v>6.68</v>
      </c>
      <c r="BA90" s="2"/>
      <c r="BB90" s="3" t="s">
        <v>8</v>
      </c>
      <c r="BC90" s="3">
        <v>1</v>
      </c>
      <c r="BD90" s="2"/>
      <c r="BE90" s="3" t="s">
        <v>16</v>
      </c>
      <c r="BF90" s="6">
        <v>70</v>
      </c>
      <c r="BG90" s="5">
        <v>7.2</v>
      </c>
      <c r="BH90" s="3"/>
      <c r="BI90" s="3"/>
      <c r="BJ90" s="3">
        <v>1</v>
      </c>
      <c r="BK90" s="5">
        <v>17.5</v>
      </c>
      <c r="BL90" s="5">
        <v>0.46948356807511737</v>
      </c>
      <c r="BM90" s="3">
        <v>2.5</v>
      </c>
      <c r="BN90" s="3" t="s">
        <v>19</v>
      </c>
      <c r="BO90" s="3" t="s">
        <v>121</v>
      </c>
      <c r="BP90" s="3" t="s">
        <v>3</v>
      </c>
      <c r="BQ90" s="2"/>
      <c r="BR90" s="2" t="s">
        <v>21</v>
      </c>
      <c r="BS90" s="3"/>
      <c r="BT90" s="3"/>
      <c r="BU90" s="3"/>
      <c r="BV90" s="5">
        <v>3.48</v>
      </c>
      <c r="BW90" s="5">
        <v>4.18</v>
      </c>
      <c r="BX90" s="3"/>
      <c r="BY90" s="3"/>
      <c r="BZ90" s="2"/>
      <c r="CA90" s="2"/>
      <c r="CB90" s="3" t="s">
        <v>3</v>
      </c>
      <c r="CC90" s="5">
        <v>4.58</v>
      </c>
      <c r="CD90" s="2"/>
      <c r="CE90" s="3"/>
      <c r="CF90" s="5">
        <v>32.15</v>
      </c>
      <c r="CG90" s="3"/>
      <c r="CH90" s="3"/>
      <c r="CI90" s="3"/>
      <c r="CJ90" s="3" t="s">
        <v>1</v>
      </c>
      <c r="CK90" s="2"/>
      <c r="CL90" s="3" t="s">
        <v>22</v>
      </c>
      <c r="CM90" s="2"/>
      <c r="CN90" s="3"/>
      <c r="CO90" s="2"/>
      <c r="CP90" s="3">
        <v>5</v>
      </c>
      <c r="CQ90" s="3">
        <v>2</v>
      </c>
      <c r="CR90" s="5">
        <v>5.92</v>
      </c>
      <c r="CS90" s="6">
        <v>44.75</v>
      </c>
      <c r="CT90" s="5">
        <v>0.24249999999999999</v>
      </c>
      <c r="CU90" s="5">
        <v>5.27</v>
      </c>
      <c r="CV90" s="5">
        <v>2.6499999999999999E-2</v>
      </c>
      <c r="CW90" s="5">
        <v>88.5</v>
      </c>
      <c r="CX90" s="2"/>
      <c r="CY90" s="5">
        <v>0.38167938931297707</v>
      </c>
      <c r="CZ90" s="3" t="s">
        <v>22</v>
      </c>
      <c r="DA90" s="5">
        <v>2.2222222222222223E-4</v>
      </c>
      <c r="DB90" s="5">
        <v>626</v>
      </c>
      <c r="DC90" s="2"/>
      <c r="DD90" s="5">
        <v>405</v>
      </c>
      <c r="DE90" s="3" t="s">
        <v>22</v>
      </c>
      <c r="DF90" s="2"/>
      <c r="DG90" s="3" t="s">
        <v>3</v>
      </c>
      <c r="DH90" s="2"/>
      <c r="DI90" s="3" t="s">
        <v>23</v>
      </c>
      <c r="DJ90" s="3"/>
      <c r="DK90" s="2"/>
      <c r="DL90" s="3" t="s">
        <v>8</v>
      </c>
      <c r="DM90" s="3" t="s">
        <v>5</v>
      </c>
      <c r="DN90" s="3" t="s">
        <v>3</v>
      </c>
      <c r="DO90" s="2"/>
      <c r="DP90" s="3" t="s">
        <v>3</v>
      </c>
      <c r="DQ90" s="5">
        <v>3.55</v>
      </c>
      <c r="DR90" s="2" t="s">
        <v>9</v>
      </c>
      <c r="DS90" s="2" t="s">
        <v>18</v>
      </c>
      <c r="DT90" s="2"/>
      <c r="DU90" s="2" t="s">
        <v>24</v>
      </c>
      <c r="DV90" s="3" t="s">
        <v>3</v>
      </c>
      <c r="DW90" s="5">
        <v>51.45</v>
      </c>
      <c r="DX90" s="3"/>
      <c r="DY90" s="3" t="s">
        <v>8</v>
      </c>
      <c r="DZ90" s="2"/>
      <c r="EA90" s="2"/>
      <c r="EB90" s="5">
        <v>3.13</v>
      </c>
      <c r="EC90" s="3"/>
      <c r="ED90" s="2"/>
      <c r="EE90" s="2"/>
      <c r="EF90" s="3" t="s">
        <v>1</v>
      </c>
      <c r="EG90" s="3"/>
      <c r="EH90" s="2"/>
      <c r="EI90" s="2"/>
      <c r="EJ90" s="3" t="s">
        <v>26</v>
      </c>
      <c r="EK90" s="5">
        <v>8.5900000000000004E-3</v>
      </c>
      <c r="EL90" s="3" t="s">
        <v>1</v>
      </c>
      <c r="EM90" s="3" t="s">
        <v>3</v>
      </c>
      <c r="EN90" s="3" t="s">
        <v>27</v>
      </c>
      <c r="EO90" s="3"/>
      <c r="EP90" s="3" t="s">
        <v>8</v>
      </c>
      <c r="EQ90" s="3"/>
      <c r="ER90" s="2"/>
      <c r="ES90" s="2"/>
      <c r="ET90" s="7"/>
      <c r="EU90" s="3"/>
      <c r="EV90" s="3" t="s">
        <v>28</v>
      </c>
      <c r="EW90" s="7"/>
      <c r="EX90" s="9">
        <v>3.95</v>
      </c>
      <c r="EY90" s="3"/>
      <c r="EZ90" s="3"/>
      <c r="FA90" s="9">
        <v>0.88105726872246692</v>
      </c>
      <c r="FB90" s="9">
        <v>1.492E-9</v>
      </c>
      <c r="FC90" s="2"/>
      <c r="FD90" s="7"/>
      <c r="FE90" s="2" t="s">
        <v>15</v>
      </c>
      <c r="FF90" s="3" t="s">
        <v>28</v>
      </c>
      <c r="FG90" s="3" t="s">
        <v>1</v>
      </c>
      <c r="FH90" s="9">
        <v>7.54</v>
      </c>
      <c r="FI90" s="3" t="s">
        <v>5</v>
      </c>
      <c r="FJ90" s="9">
        <v>5.65</v>
      </c>
      <c r="FK90" s="3" t="s">
        <v>1</v>
      </c>
      <c r="FL90" s="3" t="s">
        <v>1</v>
      </c>
      <c r="FM90" s="3" t="s">
        <v>23</v>
      </c>
      <c r="FN90" s="9">
        <v>56</v>
      </c>
      <c r="FO90" s="9">
        <v>1.6120000000000001E-8</v>
      </c>
      <c r="FP90" s="9">
        <v>2.92</v>
      </c>
      <c r="FQ90" s="3" t="s">
        <v>15</v>
      </c>
      <c r="FR90" s="6">
        <v>2.1749999999999999E-3</v>
      </c>
      <c r="FS90" s="9">
        <v>28.85</v>
      </c>
      <c r="FT90" s="3" t="s">
        <v>1</v>
      </c>
      <c r="FU90" s="3" t="s">
        <v>5</v>
      </c>
      <c r="FV90" s="3"/>
      <c r="FW90" s="6">
        <v>46.5</v>
      </c>
      <c r="FX90" s="10">
        <v>2.0999999999999999E-3</v>
      </c>
      <c r="FY90" s="2"/>
      <c r="FZ90" s="3" t="s">
        <v>22</v>
      </c>
      <c r="GA90" s="3"/>
      <c r="GB90" s="3"/>
      <c r="GC90" s="3"/>
      <c r="GD90" s="3"/>
      <c r="GE90" s="3"/>
      <c r="GF90" s="3" t="s">
        <v>30</v>
      </c>
      <c r="GG90" s="3"/>
      <c r="GH90" s="7"/>
      <c r="GI90" s="2"/>
      <c r="GJ90" s="5">
        <v>4.6000000000000001E-4</v>
      </c>
      <c r="GK90" s="3"/>
      <c r="GL90" s="2"/>
      <c r="GM90" s="2">
        <v>3.13</v>
      </c>
      <c r="GN90" s="3" t="s">
        <v>31</v>
      </c>
      <c r="GO90" s="3" t="s">
        <v>8</v>
      </c>
      <c r="GP90" s="3"/>
      <c r="GQ90" s="3"/>
      <c r="GR90" s="3"/>
      <c r="GS90" s="9">
        <v>0.78740157480314954</v>
      </c>
      <c r="GT90" s="9">
        <v>43.25</v>
      </c>
      <c r="GU90" s="7"/>
      <c r="GV90" s="3" t="s">
        <v>33</v>
      </c>
      <c r="GW90" s="7"/>
      <c r="GX90" s="2" t="s">
        <v>34</v>
      </c>
      <c r="GY90" s="2" t="s">
        <v>9</v>
      </c>
      <c r="GZ90" s="9">
        <v>5.56</v>
      </c>
      <c r="HA90" s="9">
        <v>4.28</v>
      </c>
      <c r="HB90" s="7"/>
      <c r="HC90" s="3">
        <v>21</v>
      </c>
      <c r="HD90" s="3" t="s">
        <v>3</v>
      </c>
      <c r="HE90" s="7"/>
      <c r="HF90" s="9">
        <v>17</v>
      </c>
      <c r="HG90" s="3"/>
      <c r="HH90" s="2"/>
      <c r="HI90" s="3" t="s">
        <v>15</v>
      </c>
      <c r="HJ90" s="3"/>
      <c r="HK90" s="3" t="s">
        <v>3</v>
      </c>
      <c r="HL90" s="3"/>
      <c r="HM90" s="7"/>
      <c r="HN90" s="9">
        <v>5.0199999999999996</v>
      </c>
      <c r="HO90" s="3" t="s">
        <v>3</v>
      </c>
      <c r="HP90" s="3" t="s">
        <v>35</v>
      </c>
      <c r="HQ90" s="3" t="s">
        <v>23</v>
      </c>
      <c r="HR90" s="7"/>
      <c r="HS90" s="3" t="s">
        <v>3</v>
      </c>
      <c r="HT90" s="3" t="s">
        <v>5</v>
      </c>
      <c r="HU90" s="9">
        <v>0.37593984962406013</v>
      </c>
      <c r="HV90" s="3">
        <v>1</v>
      </c>
      <c r="HW90" s="9">
        <v>2.9300000000000003E-6</v>
      </c>
      <c r="HX90" s="3" t="s">
        <v>3</v>
      </c>
      <c r="HY90" s="3"/>
      <c r="HZ90" s="3" t="s">
        <v>30</v>
      </c>
      <c r="IA90" s="3">
        <v>3.35</v>
      </c>
      <c r="IB90" s="2"/>
      <c r="IC90" s="3" t="s">
        <v>18</v>
      </c>
      <c r="ID90" s="3"/>
      <c r="IE90" s="3" t="s">
        <v>55</v>
      </c>
      <c r="IF90" s="7"/>
      <c r="IG90" s="7"/>
      <c r="IH90" s="7"/>
    </row>
    <row r="91" spans="1:242" x14ac:dyDescent="0.25">
      <c r="A91" s="1" t="s">
        <v>129</v>
      </c>
      <c r="B91" s="6">
        <v>37</v>
      </c>
      <c r="C91" s="3"/>
      <c r="D91" s="2"/>
      <c r="E91" s="3" t="s">
        <v>1</v>
      </c>
      <c r="F91" s="3" t="s">
        <v>2</v>
      </c>
      <c r="G91" s="3"/>
      <c r="H91" s="3"/>
      <c r="I91" s="3"/>
      <c r="J91" s="5">
        <v>2.38E-12</v>
      </c>
      <c r="K91" s="3" t="s">
        <v>3</v>
      </c>
      <c r="L91" s="3" t="s">
        <v>4</v>
      </c>
      <c r="M91" s="5">
        <v>1.0204081632653061</v>
      </c>
      <c r="N91" s="5">
        <v>26.25</v>
      </c>
      <c r="O91" s="3" t="s">
        <v>3</v>
      </c>
      <c r="P91" s="3"/>
      <c r="Q91" s="3" t="s">
        <v>5</v>
      </c>
      <c r="R91" s="2" t="s">
        <v>58</v>
      </c>
      <c r="S91" s="2"/>
      <c r="T91" s="3" t="s">
        <v>3</v>
      </c>
      <c r="U91" s="5">
        <v>51.5</v>
      </c>
      <c r="V91" s="3"/>
      <c r="W91" s="2"/>
      <c r="X91" s="3"/>
      <c r="Y91" s="3" t="s">
        <v>7</v>
      </c>
      <c r="Z91" s="5">
        <v>6.5000000000000002E-7</v>
      </c>
      <c r="AA91" s="3" t="s">
        <v>8</v>
      </c>
      <c r="AB91" s="2" t="s">
        <v>9</v>
      </c>
      <c r="AC91" s="5">
        <v>1.7272727272727273E-14</v>
      </c>
      <c r="AD91" s="3" t="s">
        <v>10</v>
      </c>
      <c r="AE91" s="2" t="s">
        <v>107</v>
      </c>
      <c r="AF91" s="2">
        <v>3.16</v>
      </c>
      <c r="AG91" s="6">
        <v>2.8999999999999998E-3</v>
      </c>
      <c r="AH91" s="2"/>
      <c r="AI91" s="2"/>
      <c r="AJ91" s="2"/>
      <c r="AK91" s="2"/>
      <c r="AL91" s="5">
        <v>0.995</v>
      </c>
      <c r="AM91" s="3"/>
      <c r="AN91" s="3" t="s">
        <v>12</v>
      </c>
      <c r="AO91" s="2"/>
      <c r="AP91" s="2"/>
      <c r="AQ91" s="5">
        <v>1.76E-4</v>
      </c>
      <c r="AR91" s="5">
        <v>3.55</v>
      </c>
      <c r="AS91" s="3" t="s">
        <v>13</v>
      </c>
      <c r="AT91" s="3" t="s">
        <v>14</v>
      </c>
      <c r="AU91" s="5">
        <v>3.2</v>
      </c>
      <c r="AV91" s="2"/>
      <c r="AW91" s="2"/>
      <c r="AX91" s="2"/>
      <c r="AY91" s="2" t="s">
        <v>15</v>
      </c>
      <c r="AZ91" s="5">
        <v>6.6</v>
      </c>
      <c r="BA91" s="2"/>
      <c r="BB91" s="3" t="s">
        <v>8</v>
      </c>
      <c r="BC91" s="3">
        <v>1</v>
      </c>
      <c r="BD91" s="2"/>
      <c r="BE91" s="3" t="s">
        <v>16</v>
      </c>
      <c r="BF91" s="6">
        <v>50</v>
      </c>
      <c r="BG91" s="5">
        <v>7.1</v>
      </c>
      <c r="BH91" s="3"/>
      <c r="BI91" s="3"/>
      <c r="BJ91" s="3">
        <v>1</v>
      </c>
      <c r="BK91" s="5">
        <v>17.399999999999999</v>
      </c>
      <c r="BL91" s="5">
        <v>0.4464285714285714</v>
      </c>
      <c r="BM91" s="3">
        <v>2.5</v>
      </c>
      <c r="BN91" s="3" t="s">
        <v>19</v>
      </c>
      <c r="BO91" s="3" t="s">
        <v>121</v>
      </c>
      <c r="BP91" s="3" t="s">
        <v>3</v>
      </c>
      <c r="BQ91" s="2"/>
      <c r="BR91" s="2" t="s">
        <v>21</v>
      </c>
      <c r="BS91" s="3"/>
      <c r="BT91" s="3"/>
      <c r="BU91" s="3"/>
      <c r="BV91" s="5">
        <v>3.46</v>
      </c>
      <c r="BW91" s="5">
        <v>4.12</v>
      </c>
      <c r="BX91" s="3"/>
      <c r="BY91" s="3"/>
      <c r="BZ91" s="2"/>
      <c r="CA91" s="2"/>
      <c r="CB91" s="3" t="s">
        <v>3</v>
      </c>
      <c r="CC91" s="5">
        <v>4.4400000000000004</v>
      </c>
      <c r="CD91" s="2"/>
      <c r="CE91" s="3"/>
      <c r="CF91" s="5">
        <v>32.4</v>
      </c>
      <c r="CG91" s="3"/>
      <c r="CH91" s="3"/>
      <c r="CI91" s="3"/>
      <c r="CJ91" s="3" t="s">
        <v>1</v>
      </c>
      <c r="CK91" s="2"/>
      <c r="CL91" s="3" t="s">
        <v>22</v>
      </c>
      <c r="CM91" s="2"/>
      <c r="CN91" s="3"/>
      <c r="CO91" s="2"/>
      <c r="CP91" s="3">
        <v>5</v>
      </c>
      <c r="CQ91" s="3">
        <v>2</v>
      </c>
      <c r="CR91" s="5">
        <v>6.07</v>
      </c>
      <c r="CS91" s="6">
        <v>43.5</v>
      </c>
      <c r="CT91" s="5">
        <v>0.24</v>
      </c>
      <c r="CU91" s="5">
        <v>5.15</v>
      </c>
      <c r="CV91" s="5">
        <v>2.8000000000000001E-2</v>
      </c>
      <c r="CW91" s="5">
        <v>94</v>
      </c>
      <c r="CX91" s="2"/>
      <c r="CY91" s="5">
        <v>0.38167938931297707</v>
      </c>
      <c r="CZ91" s="3" t="s">
        <v>22</v>
      </c>
      <c r="DA91" s="5">
        <v>2.2222222222222223E-4</v>
      </c>
      <c r="DB91" s="5">
        <v>634</v>
      </c>
      <c r="DC91" s="2"/>
      <c r="DD91" s="5">
        <v>405</v>
      </c>
      <c r="DE91" s="3" t="s">
        <v>22</v>
      </c>
      <c r="DF91" s="2"/>
      <c r="DG91" s="3" t="s">
        <v>3</v>
      </c>
      <c r="DH91" s="2"/>
      <c r="DI91" s="3" t="s">
        <v>23</v>
      </c>
      <c r="DJ91" s="3"/>
      <c r="DK91" s="2"/>
      <c r="DL91" s="3" t="s">
        <v>8</v>
      </c>
      <c r="DM91" s="3" t="s">
        <v>5</v>
      </c>
      <c r="DN91" s="3" t="s">
        <v>3</v>
      </c>
      <c r="DO91" s="2"/>
      <c r="DP91" s="3" t="s">
        <v>3</v>
      </c>
      <c r="DQ91" s="5">
        <v>3.5</v>
      </c>
      <c r="DR91" s="2" t="s">
        <v>9</v>
      </c>
      <c r="DS91" s="2" t="s">
        <v>18</v>
      </c>
      <c r="DT91" s="2"/>
      <c r="DU91" s="2" t="s">
        <v>24</v>
      </c>
      <c r="DV91" s="3" t="s">
        <v>3</v>
      </c>
      <c r="DW91" s="5">
        <v>51.5</v>
      </c>
      <c r="DX91" s="3"/>
      <c r="DY91" s="3" t="s">
        <v>8</v>
      </c>
      <c r="DZ91" s="2"/>
      <c r="EA91" s="2"/>
      <c r="EB91" s="5">
        <v>3.16</v>
      </c>
      <c r="EC91" s="3"/>
      <c r="ED91" s="2"/>
      <c r="EE91" s="2"/>
      <c r="EF91" s="3" t="s">
        <v>1</v>
      </c>
      <c r="EG91" s="3"/>
      <c r="EH91" s="2"/>
      <c r="EI91" s="2"/>
      <c r="EJ91" s="3" t="s">
        <v>26</v>
      </c>
      <c r="EK91" s="5">
        <v>8.6400000000000001E-3</v>
      </c>
      <c r="EL91" s="3" t="s">
        <v>1</v>
      </c>
      <c r="EM91" s="3" t="s">
        <v>3</v>
      </c>
      <c r="EN91" s="3" t="s">
        <v>27</v>
      </c>
      <c r="EO91" s="3"/>
      <c r="EP91" s="3" t="s">
        <v>8</v>
      </c>
      <c r="EQ91" s="3"/>
      <c r="ER91" s="2"/>
      <c r="ES91" s="2"/>
      <c r="ET91" s="7"/>
      <c r="EU91" s="3"/>
      <c r="EV91" s="3" t="s">
        <v>28</v>
      </c>
      <c r="EW91" s="7"/>
      <c r="EX91" s="9">
        <v>3.88</v>
      </c>
      <c r="EY91" s="3"/>
      <c r="EZ91" s="3"/>
      <c r="FA91" s="9">
        <v>0.89686098654708524</v>
      </c>
      <c r="FB91" s="9">
        <v>1.56E-9</v>
      </c>
      <c r="FC91" s="2"/>
      <c r="FD91" s="7"/>
      <c r="FE91" s="2" t="s">
        <v>15</v>
      </c>
      <c r="FF91" s="3" t="s">
        <v>28</v>
      </c>
      <c r="FG91" s="3" t="s">
        <v>1</v>
      </c>
      <c r="FH91" s="9">
        <v>7.49</v>
      </c>
      <c r="FI91" s="3" t="s">
        <v>5</v>
      </c>
      <c r="FJ91" s="9">
        <v>5.85</v>
      </c>
      <c r="FK91" s="3" t="s">
        <v>1</v>
      </c>
      <c r="FL91" s="3" t="s">
        <v>1</v>
      </c>
      <c r="FM91" s="3" t="s">
        <v>23</v>
      </c>
      <c r="FN91" s="9">
        <v>56</v>
      </c>
      <c r="FO91" s="9">
        <v>1.6199999999999999E-8</v>
      </c>
      <c r="FP91" s="9">
        <v>2.85</v>
      </c>
      <c r="FQ91" s="3" t="s">
        <v>15</v>
      </c>
      <c r="FR91" s="6">
        <v>2.0500000000000002E-3</v>
      </c>
      <c r="FS91" s="9">
        <v>28.8</v>
      </c>
      <c r="FT91" s="3" t="s">
        <v>1</v>
      </c>
      <c r="FU91" s="3" t="s">
        <v>5</v>
      </c>
      <c r="FV91" s="3"/>
      <c r="FW91" s="6">
        <v>42.5</v>
      </c>
      <c r="FX91" s="10">
        <v>2.0500000000000002E-3</v>
      </c>
      <c r="FY91" s="2"/>
      <c r="FZ91" s="3" t="s">
        <v>22</v>
      </c>
      <c r="GA91" s="3"/>
      <c r="GB91" s="3"/>
      <c r="GC91" s="3"/>
      <c r="GD91" s="3"/>
      <c r="GE91" s="3"/>
      <c r="GF91" s="3" t="s">
        <v>30</v>
      </c>
      <c r="GG91" s="3"/>
      <c r="GH91" s="7"/>
      <c r="GI91" s="2"/>
      <c r="GJ91" s="5">
        <v>4.75E-4</v>
      </c>
      <c r="GK91" s="3"/>
      <c r="GL91" s="2"/>
      <c r="GM91" s="2">
        <v>3.16</v>
      </c>
      <c r="GN91" s="3" t="s">
        <v>31</v>
      </c>
      <c r="GO91" s="3" t="s">
        <v>8</v>
      </c>
      <c r="GP91" s="3"/>
      <c r="GQ91" s="3"/>
      <c r="GR91" s="3"/>
      <c r="GS91" s="9">
        <v>0.79051383399209496</v>
      </c>
      <c r="GT91" s="9">
        <v>43.25</v>
      </c>
      <c r="GU91" s="7"/>
      <c r="GV91" s="3" t="s">
        <v>33</v>
      </c>
      <c r="GW91" s="7"/>
      <c r="GX91" s="2" t="s">
        <v>34</v>
      </c>
      <c r="GY91" s="2" t="s">
        <v>9</v>
      </c>
      <c r="GZ91" s="9">
        <v>5.58</v>
      </c>
      <c r="HA91" s="9">
        <v>4.28</v>
      </c>
      <c r="HB91" s="7"/>
      <c r="HC91" s="3">
        <v>2.25</v>
      </c>
      <c r="HD91" s="3" t="s">
        <v>3</v>
      </c>
      <c r="HE91" s="7"/>
      <c r="HF91" s="9">
        <v>22.25</v>
      </c>
      <c r="HG91" s="3"/>
      <c r="HH91" s="2"/>
      <c r="HI91" s="3" t="s">
        <v>15</v>
      </c>
      <c r="HJ91" s="3"/>
      <c r="HK91" s="3" t="s">
        <v>3</v>
      </c>
      <c r="HL91" s="3"/>
      <c r="HM91" s="7"/>
      <c r="HN91" s="9">
        <v>5.35</v>
      </c>
      <c r="HO91" s="3" t="s">
        <v>3</v>
      </c>
      <c r="HP91" s="3" t="s">
        <v>35</v>
      </c>
      <c r="HQ91" s="3" t="s">
        <v>23</v>
      </c>
      <c r="HR91" s="7"/>
      <c r="HS91" s="3" t="s">
        <v>3</v>
      </c>
      <c r="HT91" s="3" t="s">
        <v>5</v>
      </c>
      <c r="HU91" s="9">
        <v>0.37453183520599254</v>
      </c>
      <c r="HV91" s="3">
        <v>1</v>
      </c>
      <c r="HW91" s="9">
        <v>2.9799999999999998E-6</v>
      </c>
      <c r="HX91" s="3" t="s">
        <v>3</v>
      </c>
      <c r="HY91" s="3"/>
      <c r="HZ91" s="3" t="s">
        <v>30</v>
      </c>
      <c r="IA91" s="3">
        <v>3.35</v>
      </c>
      <c r="IB91" s="2"/>
      <c r="IC91" s="3" t="s">
        <v>18</v>
      </c>
      <c r="ID91" s="3"/>
      <c r="IE91" s="3" t="s">
        <v>55</v>
      </c>
      <c r="IF91" s="7"/>
      <c r="IG91" s="7"/>
      <c r="IH91" s="7"/>
    </row>
    <row r="92" spans="1:242" x14ac:dyDescent="0.25">
      <c r="A92" s="1" t="s">
        <v>130</v>
      </c>
      <c r="B92" s="6">
        <v>40</v>
      </c>
      <c r="C92" s="3"/>
      <c r="D92" s="2"/>
      <c r="E92" s="3" t="s">
        <v>1</v>
      </c>
      <c r="F92" s="3" t="s">
        <v>2</v>
      </c>
      <c r="G92" s="3"/>
      <c r="H92" s="3"/>
      <c r="I92" s="3"/>
      <c r="J92" s="5">
        <v>2.36E-12</v>
      </c>
      <c r="K92" s="3" t="s">
        <v>3</v>
      </c>
      <c r="L92" s="3" t="s">
        <v>4</v>
      </c>
      <c r="M92" s="5">
        <v>1.0101010101010102</v>
      </c>
      <c r="N92" s="5">
        <v>26.15</v>
      </c>
      <c r="O92" s="3" t="s">
        <v>3</v>
      </c>
      <c r="P92" s="3"/>
      <c r="Q92" s="3" t="s">
        <v>5</v>
      </c>
      <c r="R92" s="2" t="s">
        <v>58</v>
      </c>
      <c r="S92" s="2"/>
      <c r="T92" s="3" t="s">
        <v>3</v>
      </c>
      <c r="U92" s="5">
        <v>51.7</v>
      </c>
      <c r="V92" s="3"/>
      <c r="W92" s="2"/>
      <c r="X92" s="3"/>
      <c r="Y92" s="3" t="s">
        <v>7</v>
      </c>
      <c r="Z92" s="5">
        <v>5.5000000000000003E-7</v>
      </c>
      <c r="AA92" s="3" t="s">
        <v>8</v>
      </c>
      <c r="AB92" s="2" t="s">
        <v>9</v>
      </c>
      <c r="AC92" s="5">
        <v>1.6000000000000001E-14</v>
      </c>
      <c r="AD92" s="3" t="s">
        <v>10</v>
      </c>
      <c r="AE92" s="2" t="s">
        <v>107</v>
      </c>
      <c r="AF92" s="2">
        <v>3.2</v>
      </c>
      <c r="AG92" s="5">
        <v>2.9499999999999999E-3</v>
      </c>
      <c r="AH92" s="2"/>
      <c r="AI92" s="2"/>
      <c r="AJ92" s="2"/>
      <c r="AK92" s="2"/>
      <c r="AL92" s="5">
        <v>0.995</v>
      </c>
      <c r="AM92" s="3"/>
      <c r="AN92" s="3" t="s">
        <v>12</v>
      </c>
      <c r="AO92" s="2"/>
      <c r="AP92" s="2"/>
      <c r="AQ92" s="5">
        <v>1.8799999999999999E-4</v>
      </c>
      <c r="AR92" s="5">
        <v>3.0249999999999999</v>
      </c>
      <c r="AS92" s="3" t="s">
        <v>13</v>
      </c>
      <c r="AT92" s="3" t="s">
        <v>14</v>
      </c>
      <c r="AU92" s="5">
        <v>3.3</v>
      </c>
      <c r="AV92" s="2"/>
      <c r="AW92" s="2"/>
      <c r="AX92" s="2"/>
      <c r="AY92" s="2" t="s">
        <v>15</v>
      </c>
      <c r="AZ92" s="5">
        <v>6.65</v>
      </c>
      <c r="BA92" s="2"/>
      <c r="BB92" s="3" t="s">
        <v>8</v>
      </c>
      <c r="BC92" s="3">
        <v>1</v>
      </c>
      <c r="BD92" s="2"/>
      <c r="BE92" s="3" t="s">
        <v>16</v>
      </c>
      <c r="BF92" s="6">
        <v>60</v>
      </c>
      <c r="BG92" s="5">
        <v>7.3</v>
      </c>
      <c r="BH92" s="3"/>
      <c r="BI92" s="3"/>
      <c r="BJ92" s="3">
        <v>1</v>
      </c>
      <c r="BK92" s="5">
        <v>17.45</v>
      </c>
      <c r="BL92" s="5">
        <v>0.45454545454545453</v>
      </c>
      <c r="BM92" s="3">
        <v>2.5</v>
      </c>
      <c r="BN92" s="3" t="s">
        <v>19</v>
      </c>
      <c r="BO92" s="3" t="s">
        <v>121</v>
      </c>
      <c r="BP92" s="3" t="s">
        <v>3</v>
      </c>
      <c r="BQ92" s="2"/>
      <c r="BR92" s="2" t="s">
        <v>21</v>
      </c>
      <c r="BS92" s="3"/>
      <c r="BT92" s="3"/>
      <c r="BU92" s="3"/>
      <c r="BV92" s="5">
        <v>3.9</v>
      </c>
      <c r="BW92" s="5">
        <v>4.05</v>
      </c>
      <c r="BX92" s="3"/>
      <c r="BY92" s="3"/>
      <c r="BZ92" s="2"/>
      <c r="CA92" s="2"/>
      <c r="CB92" s="3" t="s">
        <v>3</v>
      </c>
      <c r="CC92" s="5">
        <v>4.34</v>
      </c>
      <c r="CD92" s="2"/>
      <c r="CE92" s="3"/>
      <c r="CF92" s="5">
        <v>32.25</v>
      </c>
      <c r="CG92" s="3"/>
      <c r="CH92" s="3"/>
      <c r="CI92" s="3"/>
      <c r="CJ92" s="3" t="s">
        <v>1</v>
      </c>
      <c r="CK92" s="2"/>
      <c r="CL92" s="3" t="s">
        <v>22</v>
      </c>
      <c r="CM92" s="2"/>
      <c r="CN92" s="3"/>
      <c r="CO92" s="2"/>
      <c r="CP92" s="3">
        <v>5</v>
      </c>
      <c r="CQ92" s="3">
        <v>2</v>
      </c>
      <c r="CR92" s="5">
        <v>6.05</v>
      </c>
      <c r="CS92" s="6">
        <v>45</v>
      </c>
      <c r="CT92" s="5">
        <v>0.23250000000000001</v>
      </c>
      <c r="CU92" s="5">
        <v>5.25</v>
      </c>
      <c r="CV92" s="5">
        <v>2.8500000000000001E-2</v>
      </c>
      <c r="CW92" s="5">
        <v>125</v>
      </c>
      <c r="CX92" s="2"/>
      <c r="CY92" s="5">
        <v>0.38022813688212931</v>
      </c>
      <c r="CZ92" s="3" t="s">
        <v>22</v>
      </c>
      <c r="DA92" s="5">
        <v>2.2222222222222223E-4</v>
      </c>
      <c r="DB92" s="5">
        <v>634</v>
      </c>
      <c r="DC92" s="2"/>
      <c r="DD92" s="5">
        <v>412</v>
      </c>
      <c r="DE92" s="3" t="s">
        <v>22</v>
      </c>
      <c r="DF92" s="2"/>
      <c r="DG92" s="3" t="s">
        <v>3</v>
      </c>
      <c r="DH92" s="2"/>
      <c r="DI92" s="3" t="s">
        <v>23</v>
      </c>
      <c r="DJ92" s="3"/>
      <c r="DK92" s="2"/>
      <c r="DL92" s="3" t="s">
        <v>8</v>
      </c>
      <c r="DM92" s="3" t="s">
        <v>5</v>
      </c>
      <c r="DN92" s="3" t="s">
        <v>3</v>
      </c>
      <c r="DO92" s="2"/>
      <c r="DP92" s="3" t="s">
        <v>3</v>
      </c>
      <c r="DQ92" s="5">
        <v>3.37</v>
      </c>
      <c r="DR92" s="2" t="s">
        <v>9</v>
      </c>
      <c r="DS92" s="2" t="s">
        <v>18</v>
      </c>
      <c r="DT92" s="2"/>
      <c r="DU92" s="2" t="s">
        <v>24</v>
      </c>
      <c r="DV92" s="3" t="s">
        <v>3</v>
      </c>
      <c r="DW92" s="5">
        <v>51.7</v>
      </c>
      <c r="DX92" s="3"/>
      <c r="DY92" s="3" t="s">
        <v>8</v>
      </c>
      <c r="DZ92" s="2"/>
      <c r="EA92" s="2"/>
      <c r="EB92" s="5">
        <v>3.2</v>
      </c>
      <c r="EC92" s="3"/>
      <c r="ED92" s="2"/>
      <c r="EE92" s="2"/>
      <c r="EF92" s="3" t="s">
        <v>1</v>
      </c>
      <c r="EG92" s="3"/>
      <c r="EH92" s="2"/>
      <c r="EI92" s="2"/>
      <c r="EJ92" s="3" t="s">
        <v>26</v>
      </c>
      <c r="EK92" s="5">
        <v>8.6300000000000005E-3</v>
      </c>
      <c r="EL92" s="3" t="s">
        <v>1</v>
      </c>
      <c r="EM92" s="3" t="s">
        <v>3</v>
      </c>
      <c r="EN92" s="3" t="s">
        <v>27</v>
      </c>
      <c r="EO92" s="3"/>
      <c r="EP92" s="3" t="s">
        <v>8</v>
      </c>
      <c r="EQ92" s="3"/>
      <c r="ER92" s="2"/>
      <c r="ES92" s="2"/>
      <c r="ET92" s="7"/>
      <c r="EU92" s="3"/>
      <c r="EV92" s="3" t="s">
        <v>28</v>
      </c>
      <c r="EW92" s="7"/>
      <c r="EX92" s="9">
        <v>3.9</v>
      </c>
      <c r="EY92" s="3"/>
      <c r="EZ92" s="3"/>
      <c r="FA92" s="9">
        <v>0.89285714285714279</v>
      </c>
      <c r="FB92" s="9">
        <v>1.558E-9</v>
      </c>
      <c r="FC92" s="2"/>
      <c r="FD92" s="7"/>
      <c r="FE92" s="2" t="s">
        <v>15</v>
      </c>
      <c r="FF92" s="3" t="s">
        <v>28</v>
      </c>
      <c r="FG92" s="3" t="s">
        <v>1</v>
      </c>
      <c r="FH92" s="9">
        <v>7.51</v>
      </c>
      <c r="FI92" s="3" t="s">
        <v>5</v>
      </c>
      <c r="FJ92" s="9">
        <v>5.9</v>
      </c>
      <c r="FK92" s="3" t="s">
        <v>1</v>
      </c>
      <c r="FL92" s="3" t="s">
        <v>1</v>
      </c>
      <c r="FM92" s="3" t="s">
        <v>23</v>
      </c>
      <c r="FN92" s="9">
        <v>56.25</v>
      </c>
      <c r="FO92" s="9">
        <v>1.6000000000000001E-8</v>
      </c>
      <c r="FP92" s="9">
        <v>2.82</v>
      </c>
      <c r="FQ92" s="3" t="s">
        <v>15</v>
      </c>
      <c r="FR92" s="6">
        <v>2.1749999999999999E-3</v>
      </c>
      <c r="FS92" s="9">
        <v>28.7</v>
      </c>
      <c r="FT92" s="3" t="s">
        <v>1</v>
      </c>
      <c r="FU92" s="3" t="s">
        <v>5</v>
      </c>
      <c r="FV92" s="3"/>
      <c r="FW92" s="6">
        <v>44.5</v>
      </c>
      <c r="FX92" s="10">
        <v>2.0999999999999999E-3</v>
      </c>
      <c r="FY92" s="2"/>
      <c r="FZ92" s="3" t="s">
        <v>22</v>
      </c>
      <c r="GA92" s="3"/>
      <c r="GB92" s="3"/>
      <c r="GC92" s="3"/>
      <c r="GD92" s="3"/>
      <c r="GE92" s="3"/>
      <c r="GF92" s="3" t="s">
        <v>30</v>
      </c>
      <c r="GG92" s="3"/>
      <c r="GH92" s="7"/>
      <c r="GI92" s="2"/>
      <c r="GJ92" s="5">
        <v>4.4999999999999999E-4</v>
      </c>
      <c r="GK92" s="3"/>
      <c r="GL92" s="2"/>
      <c r="GM92" s="2">
        <v>3.2</v>
      </c>
      <c r="GN92" s="3" t="s">
        <v>31</v>
      </c>
      <c r="GO92" s="3" t="s">
        <v>8</v>
      </c>
      <c r="GP92" s="3"/>
      <c r="GQ92" s="3"/>
      <c r="GR92" s="3"/>
      <c r="GS92" s="9">
        <v>0.78740157480314954</v>
      </c>
      <c r="GT92" s="9">
        <v>43.5</v>
      </c>
      <c r="GU92" s="7"/>
      <c r="GV92" s="3" t="s">
        <v>33</v>
      </c>
      <c r="GW92" s="7"/>
      <c r="GX92" s="2" t="s">
        <v>34</v>
      </c>
      <c r="GY92" s="2" t="s">
        <v>9</v>
      </c>
      <c r="GZ92" s="9">
        <v>5.57</v>
      </c>
      <c r="HA92" s="9">
        <v>4.28</v>
      </c>
      <c r="HB92" s="7"/>
      <c r="HC92" s="3">
        <v>20</v>
      </c>
      <c r="HD92" s="3" t="s">
        <v>3</v>
      </c>
      <c r="HE92" s="7"/>
      <c r="HF92" s="9">
        <v>18.5</v>
      </c>
      <c r="HG92" s="3"/>
      <c r="HH92" s="2"/>
      <c r="HI92" s="3" t="s">
        <v>15</v>
      </c>
      <c r="HJ92" s="3"/>
      <c r="HK92" s="3" t="s">
        <v>3</v>
      </c>
      <c r="HL92" s="3"/>
      <c r="HM92" s="7"/>
      <c r="HN92" s="9">
        <v>5.15</v>
      </c>
      <c r="HO92" s="3" t="s">
        <v>3</v>
      </c>
      <c r="HP92" s="3" t="s">
        <v>35</v>
      </c>
      <c r="HQ92" s="3" t="s">
        <v>23</v>
      </c>
      <c r="HR92" s="7"/>
      <c r="HS92" s="3" t="s">
        <v>3</v>
      </c>
      <c r="HT92" s="3" t="s">
        <v>5</v>
      </c>
      <c r="HU92" s="9">
        <v>0.37593984962406013</v>
      </c>
      <c r="HV92" s="3">
        <v>1</v>
      </c>
      <c r="HW92" s="9">
        <v>3.0199999999999999E-6</v>
      </c>
      <c r="HX92" s="3" t="s">
        <v>3</v>
      </c>
      <c r="HY92" s="3"/>
      <c r="HZ92" s="3" t="s">
        <v>30</v>
      </c>
      <c r="IA92" s="3">
        <v>3.35</v>
      </c>
      <c r="IB92" s="2"/>
      <c r="IC92" s="3" t="s">
        <v>18</v>
      </c>
      <c r="ID92" s="3"/>
      <c r="IE92" s="3" t="s">
        <v>55</v>
      </c>
      <c r="IF92" s="7"/>
      <c r="IG92" s="7"/>
      <c r="IH92" s="7"/>
    </row>
    <row r="93" spans="1:242" x14ac:dyDescent="0.25">
      <c r="A93" s="1" t="s">
        <v>131</v>
      </c>
      <c r="B93" s="6">
        <v>38.5</v>
      </c>
      <c r="C93" s="3"/>
      <c r="D93" s="2"/>
      <c r="E93" s="3" t="s">
        <v>1</v>
      </c>
      <c r="F93" s="3" t="s">
        <v>2</v>
      </c>
      <c r="G93" s="3"/>
      <c r="H93" s="3"/>
      <c r="I93" s="3"/>
      <c r="J93" s="5">
        <v>2.3850000000000004E-12</v>
      </c>
      <c r="K93" s="3" t="s">
        <v>3</v>
      </c>
      <c r="L93" s="3" t="s">
        <v>4</v>
      </c>
      <c r="M93" s="5">
        <v>1.0050251256281406</v>
      </c>
      <c r="N93" s="5">
        <v>26.2</v>
      </c>
      <c r="O93" s="3" t="s">
        <v>3</v>
      </c>
      <c r="P93" s="3"/>
      <c r="Q93" s="3" t="s">
        <v>5</v>
      </c>
      <c r="R93" s="2" t="s">
        <v>58</v>
      </c>
      <c r="S93" s="2"/>
      <c r="T93" s="3" t="s">
        <v>3</v>
      </c>
      <c r="U93" s="5">
        <v>52</v>
      </c>
      <c r="V93" s="3"/>
      <c r="W93" s="2"/>
      <c r="X93" s="3"/>
      <c r="Y93" s="3" t="s">
        <v>7</v>
      </c>
      <c r="Z93" s="5">
        <v>5.75E-7</v>
      </c>
      <c r="AA93" s="3" t="s">
        <v>8</v>
      </c>
      <c r="AB93" s="2" t="s">
        <v>9</v>
      </c>
      <c r="AC93" s="5">
        <v>1.6454545454545454E-14</v>
      </c>
      <c r="AD93" s="3" t="s">
        <v>10</v>
      </c>
      <c r="AE93" s="2" t="s">
        <v>107</v>
      </c>
      <c r="AF93" s="2">
        <v>3.18</v>
      </c>
      <c r="AG93" s="6">
        <v>3.2499999999999999E-3</v>
      </c>
      <c r="AH93" s="2"/>
      <c r="AI93" s="2"/>
      <c r="AJ93" s="2"/>
      <c r="AK93" s="2"/>
      <c r="AL93" s="5">
        <v>0.98699999999999999</v>
      </c>
      <c r="AM93" s="3"/>
      <c r="AN93" s="3" t="s">
        <v>12</v>
      </c>
      <c r="AO93" s="2"/>
      <c r="AP93" s="2"/>
      <c r="AQ93" s="5">
        <v>1.94E-4</v>
      </c>
      <c r="AR93" s="5">
        <v>3.2</v>
      </c>
      <c r="AS93" s="3" t="s">
        <v>13</v>
      </c>
      <c r="AT93" s="3" t="s">
        <v>14</v>
      </c>
      <c r="AU93" s="5">
        <v>3.09</v>
      </c>
      <c r="AV93" s="2"/>
      <c r="AW93" s="2"/>
      <c r="AX93" s="2"/>
      <c r="AY93" s="2" t="s">
        <v>15</v>
      </c>
      <c r="AZ93" s="5">
        <v>6.67</v>
      </c>
      <c r="BA93" s="2"/>
      <c r="BB93" s="3" t="s">
        <v>8</v>
      </c>
      <c r="BC93" s="3">
        <v>1</v>
      </c>
      <c r="BD93" s="2"/>
      <c r="BE93" s="3" t="s">
        <v>16</v>
      </c>
      <c r="BF93" s="6">
        <v>55</v>
      </c>
      <c r="BG93" s="5">
        <v>7.15</v>
      </c>
      <c r="BH93" s="3"/>
      <c r="BI93" s="3"/>
      <c r="BJ93" s="3">
        <v>1</v>
      </c>
      <c r="BK93" s="5">
        <v>17.399999999999999</v>
      </c>
      <c r="BL93" s="5">
        <v>0.4587155963302752</v>
      </c>
      <c r="BM93" s="3">
        <v>2.5</v>
      </c>
      <c r="BN93" s="3" t="s">
        <v>19</v>
      </c>
      <c r="BO93" s="3" t="s">
        <v>121</v>
      </c>
      <c r="BP93" s="3" t="s">
        <v>3</v>
      </c>
      <c r="BQ93" s="2"/>
      <c r="BR93" s="2" t="s">
        <v>21</v>
      </c>
      <c r="BS93" s="3"/>
      <c r="BT93" s="3"/>
      <c r="BU93" s="3"/>
      <c r="BV93" s="5">
        <v>3.8</v>
      </c>
      <c r="BW93" s="5">
        <v>3.89</v>
      </c>
      <c r="BX93" s="3"/>
      <c r="BY93" s="3"/>
      <c r="BZ93" s="2"/>
      <c r="CA93" s="2"/>
      <c r="CB93" s="3" t="s">
        <v>3</v>
      </c>
      <c r="CC93" s="5">
        <v>4.38</v>
      </c>
      <c r="CD93" s="2"/>
      <c r="CE93" s="3"/>
      <c r="CF93" s="5">
        <v>32.299999999999997</v>
      </c>
      <c r="CG93" s="3"/>
      <c r="CH93" s="3"/>
      <c r="CI93" s="3"/>
      <c r="CJ93" s="3" t="s">
        <v>1</v>
      </c>
      <c r="CK93" s="2"/>
      <c r="CL93" s="3" t="s">
        <v>22</v>
      </c>
      <c r="CM93" s="2"/>
      <c r="CN93" s="3"/>
      <c r="CO93" s="2"/>
      <c r="CP93" s="3">
        <v>5</v>
      </c>
      <c r="CQ93" s="3">
        <v>2</v>
      </c>
      <c r="CR93" s="5">
        <v>6.01</v>
      </c>
      <c r="CS93" s="6">
        <v>48.5</v>
      </c>
      <c r="CT93" s="5">
        <v>0.23300000000000001</v>
      </c>
      <c r="CU93" s="5">
        <v>5.3</v>
      </c>
      <c r="CV93" s="5">
        <v>2.9000000000000001E-2</v>
      </c>
      <c r="CW93" s="5">
        <v>110</v>
      </c>
      <c r="CX93" s="2"/>
      <c r="CY93" s="5">
        <v>0.38167938931297707</v>
      </c>
      <c r="CZ93" s="3" t="s">
        <v>22</v>
      </c>
      <c r="DA93" s="5">
        <v>2.1276595744680851E-4</v>
      </c>
      <c r="DB93" s="5">
        <v>632</v>
      </c>
      <c r="DC93" s="2"/>
      <c r="DD93" s="5">
        <v>410</v>
      </c>
      <c r="DE93" s="3" t="s">
        <v>22</v>
      </c>
      <c r="DF93" s="2"/>
      <c r="DG93" s="3" t="s">
        <v>3</v>
      </c>
      <c r="DH93" s="2"/>
      <c r="DI93" s="3" t="s">
        <v>23</v>
      </c>
      <c r="DJ93" s="3"/>
      <c r="DK93" s="2"/>
      <c r="DL93" s="3" t="s">
        <v>8</v>
      </c>
      <c r="DM93" s="3" t="s">
        <v>5</v>
      </c>
      <c r="DN93" s="3" t="s">
        <v>3</v>
      </c>
      <c r="DO93" s="2"/>
      <c r="DP93" s="3" t="s">
        <v>3</v>
      </c>
      <c r="DQ93" s="5">
        <v>3.35</v>
      </c>
      <c r="DR93" s="2" t="s">
        <v>9</v>
      </c>
      <c r="DS93" s="2" t="s">
        <v>18</v>
      </c>
      <c r="DT93" s="2"/>
      <c r="DU93" s="2" t="s">
        <v>24</v>
      </c>
      <c r="DV93" s="3" t="s">
        <v>3</v>
      </c>
      <c r="DW93" s="5">
        <v>52</v>
      </c>
      <c r="DX93" s="3"/>
      <c r="DY93" s="3" t="s">
        <v>8</v>
      </c>
      <c r="DZ93" s="2"/>
      <c r="EA93" s="2"/>
      <c r="EB93" s="5">
        <v>3.18</v>
      </c>
      <c r="EC93" s="3"/>
      <c r="ED93" s="2"/>
      <c r="EE93" s="2"/>
      <c r="EF93" s="3" t="s">
        <v>1</v>
      </c>
      <c r="EG93" s="3"/>
      <c r="EH93" s="2"/>
      <c r="EI93" s="2"/>
      <c r="EJ93" s="3" t="s">
        <v>26</v>
      </c>
      <c r="EK93" s="5">
        <v>8.5800000000000008E-3</v>
      </c>
      <c r="EL93" s="3" t="s">
        <v>1</v>
      </c>
      <c r="EM93" s="3" t="s">
        <v>3</v>
      </c>
      <c r="EN93" s="3" t="s">
        <v>27</v>
      </c>
      <c r="EO93" s="3"/>
      <c r="EP93" s="3" t="s">
        <v>8</v>
      </c>
      <c r="EQ93" s="3"/>
      <c r="ER93" s="2"/>
      <c r="ES93" s="2"/>
      <c r="ET93" s="7"/>
      <c r="EU93" s="3"/>
      <c r="EV93" s="3" t="s">
        <v>28</v>
      </c>
      <c r="EW93" s="7"/>
      <c r="EX93" s="9">
        <v>3.93</v>
      </c>
      <c r="EY93" s="3"/>
      <c r="EZ93" s="3"/>
      <c r="FA93" s="9">
        <v>0.89285714285714279</v>
      </c>
      <c r="FB93" s="9">
        <v>1.546E-9</v>
      </c>
      <c r="FC93" s="2"/>
      <c r="FD93" s="7"/>
      <c r="FE93" s="2" t="s">
        <v>15</v>
      </c>
      <c r="FF93" s="3" t="s">
        <v>28</v>
      </c>
      <c r="FG93" s="3" t="s">
        <v>1</v>
      </c>
      <c r="FH93" s="9">
        <v>7.54</v>
      </c>
      <c r="FI93" s="3" t="s">
        <v>5</v>
      </c>
      <c r="FJ93" s="9">
        <v>6</v>
      </c>
      <c r="FK93" s="3" t="s">
        <v>1</v>
      </c>
      <c r="FL93" s="3" t="s">
        <v>1</v>
      </c>
      <c r="FM93" s="3" t="s">
        <v>23</v>
      </c>
      <c r="FN93" s="9">
        <v>56.25</v>
      </c>
      <c r="FO93" s="9">
        <v>1.6199999999999999E-8</v>
      </c>
      <c r="FP93" s="9">
        <v>2.84</v>
      </c>
      <c r="FQ93" s="3" t="s">
        <v>15</v>
      </c>
      <c r="FR93" s="6">
        <v>2.5000000000000001E-3</v>
      </c>
      <c r="FS93" s="9">
        <v>28.85</v>
      </c>
      <c r="FT93" s="3" t="s">
        <v>1</v>
      </c>
      <c r="FU93" s="3" t="s">
        <v>5</v>
      </c>
      <c r="FV93" s="3"/>
      <c r="FW93" s="6">
        <v>48.75</v>
      </c>
      <c r="FX93" s="10">
        <v>2.3E-3</v>
      </c>
      <c r="FY93" s="2"/>
      <c r="FZ93" s="3" t="s">
        <v>22</v>
      </c>
      <c r="GA93" s="3"/>
      <c r="GB93" s="3"/>
      <c r="GC93" s="3"/>
      <c r="GD93" s="3"/>
      <c r="GE93" s="3"/>
      <c r="GF93" s="3" t="s">
        <v>30</v>
      </c>
      <c r="GG93" s="3"/>
      <c r="GH93" s="7"/>
      <c r="GI93" s="2"/>
      <c r="GJ93" s="5">
        <v>4.75E-4</v>
      </c>
      <c r="GK93" s="3"/>
      <c r="GL93" s="2"/>
      <c r="GM93" s="2">
        <v>3.18</v>
      </c>
      <c r="GN93" s="3" t="s">
        <v>31</v>
      </c>
      <c r="GO93" s="3" t="s">
        <v>8</v>
      </c>
      <c r="GP93" s="3"/>
      <c r="GQ93" s="3"/>
      <c r="GR93" s="3"/>
      <c r="GS93" s="9">
        <v>0.78125</v>
      </c>
      <c r="GT93" s="9">
        <v>43.4</v>
      </c>
      <c r="GU93" s="7"/>
      <c r="GV93" s="3" t="s">
        <v>33</v>
      </c>
      <c r="GW93" s="7"/>
      <c r="GX93" s="2" t="s">
        <v>34</v>
      </c>
      <c r="GY93" s="2" t="s">
        <v>9</v>
      </c>
      <c r="GZ93" s="9">
        <v>5.56</v>
      </c>
      <c r="HA93" s="9">
        <v>4.28</v>
      </c>
      <c r="HB93" s="7"/>
      <c r="HC93" s="3">
        <v>19.75</v>
      </c>
      <c r="HD93" s="3" t="s">
        <v>3</v>
      </c>
      <c r="HE93" s="7"/>
      <c r="HF93" s="9">
        <v>18.25</v>
      </c>
      <c r="HG93" s="3"/>
      <c r="HH93" s="2"/>
      <c r="HI93" s="3" t="s">
        <v>15</v>
      </c>
      <c r="HJ93" s="3"/>
      <c r="HK93" s="3" t="s">
        <v>3</v>
      </c>
      <c r="HL93" s="3"/>
      <c r="HM93" s="7"/>
      <c r="HN93" s="9">
        <v>5.12</v>
      </c>
      <c r="HO93" s="3" t="s">
        <v>3</v>
      </c>
      <c r="HP93" s="3" t="s">
        <v>35</v>
      </c>
      <c r="HQ93" s="3" t="s">
        <v>23</v>
      </c>
      <c r="HR93" s="7"/>
      <c r="HS93" s="3" t="s">
        <v>3</v>
      </c>
      <c r="HT93" s="3" t="s">
        <v>5</v>
      </c>
      <c r="HU93" s="9">
        <v>0.37453183520599254</v>
      </c>
      <c r="HV93" s="3">
        <v>1</v>
      </c>
      <c r="HW93" s="9">
        <v>3.0400000000000001E-6</v>
      </c>
      <c r="HX93" s="3" t="s">
        <v>3</v>
      </c>
      <c r="HY93" s="3"/>
      <c r="HZ93" s="3" t="s">
        <v>30</v>
      </c>
      <c r="IA93" s="3">
        <v>3.35</v>
      </c>
      <c r="IB93" s="2"/>
      <c r="IC93" s="3" t="s">
        <v>18</v>
      </c>
      <c r="ID93" s="3"/>
      <c r="IE93" s="3" t="s">
        <v>55</v>
      </c>
      <c r="IF93" s="7"/>
      <c r="IG93" s="7"/>
      <c r="IH93" s="7"/>
    </row>
    <row r="94" spans="1:242" x14ac:dyDescent="0.25">
      <c r="A94" s="1" t="s">
        <v>132</v>
      </c>
      <c r="B94" s="6">
        <v>38</v>
      </c>
      <c r="C94" s="3"/>
      <c r="D94" s="2"/>
      <c r="E94" s="3" t="s">
        <v>1</v>
      </c>
      <c r="F94" s="3" t="s">
        <v>2</v>
      </c>
      <c r="G94" s="3"/>
      <c r="H94" s="3"/>
      <c r="I94" s="3"/>
      <c r="J94" s="5">
        <v>2.1949999999999998E-12</v>
      </c>
      <c r="K94" s="3" t="s">
        <v>3</v>
      </c>
      <c r="L94" s="3" t="s">
        <v>4</v>
      </c>
      <c r="M94" s="5">
        <v>1.0309278350515465</v>
      </c>
      <c r="N94" s="5">
        <v>26</v>
      </c>
      <c r="O94" s="3" t="s">
        <v>3</v>
      </c>
      <c r="P94" s="3"/>
      <c r="Q94" s="3" t="s">
        <v>5</v>
      </c>
      <c r="R94" s="2" t="s">
        <v>58</v>
      </c>
      <c r="S94" s="2"/>
      <c r="T94" s="3" t="s">
        <v>3</v>
      </c>
      <c r="U94" s="5">
        <v>51.3</v>
      </c>
      <c r="V94" s="3"/>
      <c r="W94" s="2"/>
      <c r="X94" s="3"/>
      <c r="Y94" s="3" t="s">
        <v>7</v>
      </c>
      <c r="Z94" s="5">
        <v>6.2500000000000005E-7</v>
      </c>
      <c r="AA94" s="3" t="s">
        <v>8</v>
      </c>
      <c r="AB94" s="2" t="s">
        <v>9</v>
      </c>
      <c r="AC94" s="5">
        <v>1.4545454545454547E-14</v>
      </c>
      <c r="AD94" s="3" t="s">
        <v>10</v>
      </c>
      <c r="AE94" s="2" t="s">
        <v>107</v>
      </c>
      <c r="AF94" s="2">
        <v>3.15</v>
      </c>
      <c r="AG94" s="6">
        <v>3.375E-3</v>
      </c>
      <c r="AH94" s="2"/>
      <c r="AI94" s="2"/>
      <c r="AJ94" s="2"/>
      <c r="AK94" s="2"/>
      <c r="AL94" s="5">
        <v>0.98699999999999999</v>
      </c>
      <c r="AM94" s="3"/>
      <c r="AN94" s="3" t="s">
        <v>12</v>
      </c>
      <c r="AO94" s="2"/>
      <c r="AP94" s="2"/>
      <c r="AQ94" s="5">
        <v>2.0000000000000002E-5</v>
      </c>
      <c r="AR94" s="5">
        <v>3.1749999999999998</v>
      </c>
      <c r="AS94" s="3" t="s">
        <v>13</v>
      </c>
      <c r="AT94" s="3" t="s">
        <v>14</v>
      </c>
      <c r="AU94" s="5">
        <v>3.1</v>
      </c>
      <c r="AV94" s="2"/>
      <c r="AW94" s="2"/>
      <c r="AX94" s="2"/>
      <c r="AY94" s="2" t="s">
        <v>15</v>
      </c>
      <c r="AZ94" s="5">
        <v>6.7</v>
      </c>
      <c r="BA94" s="2"/>
      <c r="BB94" s="3" t="s">
        <v>8</v>
      </c>
      <c r="BC94" s="3">
        <v>1</v>
      </c>
      <c r="BD94" s="2"/>
      <c r="BE94" s="3" t="s">
        <v>16</v>
      </c>
      <c r="BF94" s="6">
        <v>50</v>
      </c>
      <c r="BG94" s="5">
        <v>7.95</v>
      </c>
      <c r="BH94" s="3"/>
      <c r="BI94" s="3"/>
      <c r="BJ94" s="3">
        <v>1</v>
      </c>
      <c r="BK94" s="5">
        <v>17.649999999999999</v>
      </c>
      <c r="BL94" s="5">
        <v>0.4504504504504504</v>
      </c>
      <c r="BM94" s="3">
        <v>2.5</v>
      </c>
      <c r="BN94" s="3" t="s">
        <v>19</v>
      </c>
      <c r="BO94" s="3" t="s">
        <v>121</v>
      </c>
      <c r="BP94" s="3" t="s">
        <v>3</v>
      </c>
      <c r="BQ94" s="2"/>
      <c r="BR94" s="2" t="s">
        <v>21</v>
      </c>
      <c r="BS94" s="3"/>
      <c r="BT94" s="3"/>
      <c r="BU94" s="3"/>
      <c r="BV94" s="5">
        <v>3.85</v>
      </c>
      <c r="BW94" s="5">
        <v>4</v>
      </c>
      <c r="BX94" s="3"/>
      <c r="BY94" s="3"/>
      <c r="BZ94" s="2"/>
      <c r="CA94" s="2"/>
      <c r="CB94" s="3" t="s">
        <v>3</v>
      </c>
      <c r="CC94" s="5">
        <v>4.4400000000000004</v>
      </c>
      <c r="CD94" s="2"/>
      <c r="CE94" s="3"/>
      <c r="CF94" s="5">
        <v>32.5</v>
      </c>
      <c r="CG94" s="3"/>
      <c r="CH94" s="3"/>
      <c r="CI94" s="3"/>
      <c r="CJ94" s="3" t="s">
        <v>1</v>
      </c>
      <c r="CK94" s="2"/>
      <c r="CL94" s="3" t="s">
        <v>22</v>
      </c>
      <c r="CM94" s="2"/>
      <c r="CN94" s="3"/>
      <c r="CO94" s="2"/>
      <c r="CP94" s="3">
        <v>5</v>
      </c>
      <c r="CQ94" s="3">
        <v>2</v>
      </c>
      <c r="CR94" s="5">
        <v>5.95</v>
      </c>
      <c r="CS94" s="6">
        <v>52</v>
      </c>
      <c r="CT94" s="5">
        <v>0.23399999999999999</v>
      </c>
      <c r="CU94" s="5">
        <v>5.18</v>
      </c>
      <c r="CV94" s="5">
        <v>2.9499999999999998E-2</v>
      </c>
      <c r="CW94" s="5">
        <v>95</v>
      </c>
      <c r="CX94" s="2"/>
      <c r="CY94" s="5">
        <v>0.37735849056603776</v>
      </c>
      <c r="CZ94" s="3" t="s">
        <v>22</v>
      </c>
      <c r="DA94" s="5">
        <v>2.2222222222222223E-4</v>
      </c>
      <c r="DB94" s="5">
        <v>627</v>
      </c>
      <c r="DC94" s="2"/>
      <c r="DD94" s="5">
        <v>412</v>
      </c>
      <c r="DE94" s="3" t="s">
        <v>22</v>
      </c>
      <c r="DF94" s="2"/>
      <c r="DG94" s="3" t="s">
        <v>3</v>
      </c>
      <c r="DH94" s="2"/>
      <c r="DI94" s="3" t="s">
        <v>23</v>
      </c>
      <c r="DJ94" s="3"/>
      <c r="DK94" s="2"/>
      <c r="DL94" s="3" t="s">
        <v>8</v>
      </c>
      <c r="DM94" s="3" t="s">
        <v>5</v>
      </c>
      <c r="DN94" s="3" t="s">
        <v>3</v>
      </c>
      <c r="DO94" s="2"/>
      <c r="DP94" s="3" t="s">
        <v>3</v>
      </c>
      <c r="DQ94" s="5">
        <v>3.28</v>
      </c>
      <c r="DR94" s="2" t="s">
        <v>9</v>
      </c>
      <c r="DS94" s="2" t="s">
        <v>18</v>
      </c>
      <c r="DT94" s="2"/>
      <c r="DU94" s="2" t="s">
        <v>24</v>
      </c>
      <c r="DV94" s="3" t="s">
        <v>3</v>
      </c>
      <c r="DW94" s="5">
        <v>51.3</v>
      </c>
      <c r="DX94" s="3"/>
      <c r="DY94" s="3" t="s">
        <v>8</v>
      </c>
      <c r="DZ94" s="2"/>
      <c r="EA94" s="2"/>
      <c r="EB94" s="5">
        <v>3.15</v>
      </c>
      <c r="EC94" s="3"/>
      <c r="ED94" s="2"/>
      <c r="EE94" s="2"/>
      <c r="EF94" s="3" t="s">
        <v>1</v>
      </c>
      <c r="EG94" s="3"/>
      <c r="EH94" s="2"/>
      <c r="EI94" s="2"/>
      <c r="EJ94" s="3" t="s">
        <v>26</v>
      </c>
      <c r="EK94" s="5">
        <v>8.5900000000000004E-3</v>
      </c>
      <c r="EL94" s="3" t="s">
        <v>1</v>
      </c>
      <c r="EM94" s="3" t="s">
        <v>3</v>
      </c>
      <c r="EN94" s="3" t="s">
        <v>27</v>
      </c>
      <c r="EO94" s="3"/>
      <c r="EP94" s="3" t="s">
        <v>8</v>
      </c>
      <c r="EQ94" s="3"/>
      <c r="ER94" s="2"/>
      <c r="ES94" s="2"/>
      <c r="ET94" s="7"/>
      <c r="EU94" s="3"/>
      <c r="EV94" s="3" t="s">
        <v>28</v>
      </c>
      <c r="EW94" s="7"/>
      <c r="EX94" s="9">
        <v>3.9</v>
      </c>
      <c r="EY94" s="3"/>
      <c r="EZ94" s="3"/>
      <c r="FA94" s="9">
        <v>0.88888888888888884</v>
      </c>
      <c r="FB94" s="9">
        <v>1.552E-9</v>
      </c>
      <c r="FC94" s="2"/>
      <c r="FD94" s="7"/>
      <c r="FE94" s="2" t="s">
        <v>15</v>
      </c>
      <c r="FF94" s="3" t="s">
        <v>28</v>
      </c>
      <c r="FG94" s="3" t="s">
        <v>1</v>
      </c>
      <c r="FH94" s="9">
        <v>7.85</v>
      </c>
      <c r="FI94" s="3" t="s">
        <v>5</v>
      </c>
      <c r="FJ94" s="9">
        <v>5.8</v>
      </c>
      <c r="FK94" s="3" t="s">
        <v>1</v>
      </c>
      <c r="FL94" s="3" t="s">
        <v>1</v>
      </c>
      <c r="FM94" s="3" t="s">
        <v>23</v>
      </c>
      <c r="FN94" s="9">
        <v>56</v>
      </c>
      <c r="FO94" s="9">
        <v>1.625E-8</v>
      </c>
      <c r="FP94" s="9">
        <v>2.82</v>
      </c>
      <c r="FQ94" s="3" t="s">
        <v>15</v>
      </c>
      <c r="FR94" s="6">
        <v>2.8500000000000001E-3</v>
      </c>
      <c r="FS94" s="9">
        <v>28.75</v>
      </c>
      <c r="FT94" s="3" t="s">
        <v>1</v>
      </c>
      <c r="FU94" s="3" t="s">
        <v>5</v>
      </c>
      <c r="FV94" s="3"/>
      <c r="FW94" s="6">
        <v>50</v>
      </c>
      <c r="FX94" s="10">
        <v>2.3500000000000001E-3</v>
      </c>
      <c r="FY94" s="2"/>
      <c r="FZ94" s="3" t="s">
        <v>22</v>
      </c>
      <c r="GA94" s="3"/>
      <c r="GB94" s="3"/>
      <c r="GC94" s="3"/>
      <c r="GD94" s="3"/>
      <c r="GE94" s="3"/>
      <c r="GF94" s="3" t="s">
        <v>30</v>
      </c>
      <c r="GG94" s="3"/>
      <c r="GH94" s="7"/>
      <c r="GI94" s="2"/>
      <c r="GJ94" s="5">
        <v>5.5999999999999995E-4</v>
      </c>
      <c r="GK94" s="3"/>
      <c r="GL94" s="2"/>
      <c r="GM94" s="2">
        <v>3.15</v>
      </c>
      <c r="GN94" s="3" t="s">
        <v>31</v>
      </c>
      <c r="GO94" s="3" t="s">
        <v>8</v>
      </c>
      <c r="GP94" s="3"/>
      <c r="GQ94" s="3"/>
      <c r="GR94" s="3"/>
      <c r="GS94" s="9">
        <v>0.77519379844961234</v>
      </c>
      <c r="GT94" s="9">
        <v>43.5</v>
      </c>
      <c r="GU94" s="7"/>
      <c r="GV94" s="3" t="s">
        <v>33</v>
      </c>
      <c r="GW94" s="7"/>
      <c r="GX94" s="2" t="s">
        <v>34</v>
      </c>
      <c r="GY94" s="2" t="s">
        <v>9</v>
      </c>
      <c r="GZ94" s="9">
        <v>5.83</v>
      </c>
      <c r="HA94" s="9">
        <v>4.28</v>
      </c>
      <c r="HB94" s="7"/>
      <c r="HC94" s="3">
        <v>19.5</v>
      </c>
      <c r="HD94" s="3" t="s">
        <v>3</v>
      </c>
      <c r="HE94" s="7"/>
      <c r="HF94" s="9">
        <v>18.05</v>
      </c>
      <c r="HG94" s="3"/>
      <c r="HH94" s="2"/>
      <c r="HI94" s="3" t="s">
        <v>15</v>
      </c>
      <c r="HJ94" s="3"/>
      <c r="HK94" s="3" t="s">
        <v>3</v>
      </c>
      <c r="HL94" s="3"/>
      <c r="HM94" s="7"/>
      <c r="HN94" s="9">
        <v>5.42</v>
      </c>
      <c r="HO94" s="3" t="s">
        <v>3</v>
      </c>
      <c r="HP94" s="3" t="s">
        <v>35</v>
      </c>
      <c r="HQ94" s="3" t="s">
        <v>23</v>
      </c>
      <c r="HR94" s="7"/>
      <c r="HS94" s="3" t="s">
        <v>3</v>
      </c>
      <c r="HT94" s="3" t="s">
        <v>5</v>
      </c>
      <c r="HU94" s="9">
        <v>0.37593984962406013</v>
      </c>
      <c r="HV94" s="3">
        <v>1</v>
      </c>
      <c r="HW94" s="9">
        <v>2.8399999999999999E-6</v>
      </c>
      <c r="HX94" s="3" t="s">
        <v>3</v>
      </c>
      <c r="HY94" s="3"/>
      <c r="HZ94" s="3" t="s">
        <v>30</v>
      </c>
      <c r="IA94" s="3">
        <v>3.35</v>
      </c>
      <c r="IB94" s="2"/>
      <c r="IC94" s="3" t="s">
        <v>18</v>
      </c>
      <c r="ID94" s="3"/>
      <c r="IE94" s="3" t="s">
        <v>55</v>
      </c>
      <c r="IF94" s="7"/>
      <c r="IG94" s="7"/>
      <c r="IH94" s="7"/>
    </row>
    <row r="95" spans="1:242" x14ac:dyDescent="0.25">
      <c r="A95" s="1" t="s">
        <v>133</v>
      </c>
      <c r="B95" s="6">
        <v>36.5</v>
      </c>
      <c r="C95" s="3"/>
      <c r="D95" s="2"/>
      <c r="E95" s="3" t="s">
        <v>1</v>
      </c>
      <c r="F95" s="3" t="s">
        <v>2</v>
      </c>
      <c r="G95" s="3"/>
      <c r="H95" s="3"/>
      <c r="I95" s="3"/>
      <c r="J95" s="5">
        <v>2.2750000000000003E-12</v>
      </c>
      <c r="K95" s="3" t="s">
        <v>3</v>
      </c>
      <c r="L95" s="3" t="s">
        <v>4</v>
      </c>
      <c r="M95" s="5">
        <v>1.0362694300518136</v>
      </c>
      <c r="N95" s="5">
        <v>26.25</v>
      </c>
      <c r="O95" s="3" t="s">
        <v>3</v>
      </c>
      <c r="P95" s="3"/>
      <c r="Q95" s="3" t="s">
        <v>5</v>
      </c>
      <c r="R95" s="2" t="s">
        <v>58</v>
      </c>
      <c r="S95" s="2"/>
      <c r="T95" s="3" t="s">
        <v>3</v>
      </c>
      <c r="U95" s="5">
        <v>50.8</v>
      </c>
      <c r="V95" s="3"/>
      <c r="W95" s="2"/>
      <c r="X95" s="3"/>
      <c r="Y95" s="3" t="s">
        <v>7</v>
      </c>
      <c r="Z95" s="5">
        <v>5.9999999999999997E-7</v>
      </c>
      <c r="AA95" s="3" t="s">
        <v>8</v>
      </c>
      <c r="AB95" s="2" t="s">
        <v>9</v>
      </c>
      <c r="AC95" s="5">
        <v>1.44E-14</v>
      </c>
      <c r="AD95" s="3" t="s">
        <v>10</v>
      </c>
      <c r="AE95" s="2" t="s">
        <v>107</v>
      </c>
      <c r="AF95" s="2">
        <v>3.13</v>
      </c>
      <c r="AG95" s="6">
        <v>3.3999999999999998E-3</v>
      </c>
      <c r="AH95" s="2"/>
      <c r="AI95" s="2"/>
      <c r="AJ95" s="2"/>
      <c r="AK95" s="2"/>
      <c r="AL95" s="5">
        <v>0.97899999999999998</v>
      </c>
      <c r="AM95" s="3"/>
      <c r="AN95" s="3" t="s">
        <v>12</v>
      </c>
      <c r="AO95" s="2"/>
      <c r="AP95" s="2"/>
      <c r="AQ95" s="5">
        <v>2.1699999999999999E-4</v>
      </c>
      <c r="AR95" s="5">
        <v>3.7749999999999999</v>
      </c>
      <c r="AS95" s="3" t="s">
        <v>13</v>
      </c>
      <c r="AT95" s="3" t="s">
        <v>14</v>
      </c>
      <c r="AU95" s="5">
        <v>3.08</v>
      </c>
      <c r="AV95" s="2"/>
      <c r="AW95" s="2"/>
      <c r="AX95" s="2"/>
      <c r="AY95" s="2" t="s">
        <v>15</v>
      </c>
      <c r="AZ95" s="5">
        <v>6.68</v>
      </c>
      <c r="BA95" s="2"/>
      <c r="BB95" s="3" t="s">
        <v>8</v>
      </c>
      <c r="BC95" s="3">
        <v>1</v>
      </c>
      <c r="BD95" s="2"/>
      <c r="BE95" s="3" t="s">
        <v>16</v>
      </c>
      <c r="BF95" s="6">
        <v>48</v>
      </c>
      <c r="BG95" s="5">
        <v>7.7</v>
      </c>
      <c r="BH95" s="3"/>
      <c r="BI95" s="3"/>
      <c r="BJ95" s="3">
        <v>1</v>
      </c>
      <c r="BK95" s="5">
        <v>17.600000000000001</v>
      </c>
      <c r="BL95" s="5">
        <v>0.44247787610619471</v>
      </c>
      <c r="BM95" s="3">
        <v>2.5</v>
      </c>
      <c r="BN95" s="3" t="s">
        <v>19</v>
      </c>
      <c r="BO95" s="3" t="s">
        <v>121</v>
      </c>
      <c r="BP95" s="3" t="s">
        <v>3</v>
      </c>
      <c r="BQ95" s="2"/>
      <c r="BR95" s="2" t="s">
        <v>21</v>
      </c>
      <c r="BS95" s="3"/>
      <c r="BT95" s="3"/>
      <c r="BU95" s="3"/>
      <c r="BV95" s="5">
        <v>3.95</v>
      </c>
      <c r="BW95" s="5">
        <v>3.96</v>
      </c>
      <c r="BX95" s="3"/>
      <c r="BY95" s="3"/>
      <c r="BZ95" s="2"/>
      <c r="CA95" s="2"/>
      <c r="CB95" s="3" t="s">
        <v>3</v>
      </c>
      <c r="CC95" s="5">
        <v>4.41</v>
      </c>
      <c r="CD95" s="2"/>
      <c r="CE95" s="3"/>
      <c r="CF95" s="5">
        <v>32.6</v>
      </c>
      <c r="CG95" s="3"/>
      <c r="CH95" s="3"/>
      <c r="CI95" s="3"/>
      <c r="CJ95" s="3" t="s">
        <v>1</v>
      </c>
      <c r="CK95" s="2"/>
      <c r="CL95" s="3" t="s">
        <v>22</v>
      </c>
      <c r="CM95" s="2"/>
      <c r="CN95" s="3"/>
      <c r="CO95" s="2"/>
      <c r="CP95" s="3">
        <v>5</v>
      </c>
      <c r="CQ95" s="3">
        <v>2</v>
      </c>
      <c r="CR95" s="5">
        <v>6.01</v>
      </c>
      <c r="CS95" s="6">
        <v>51.5</v>
      </c>
      <c r="CT95" s="5">
        <v>0.23499999999999999</v>
      </c>
      <c r="CU95" s="5">
        <v>5.26</v>
      </c>
      <c r="CV95" s="5">
        <v>2.9000000000000001E-2</v>
      </c>
      <c r="CW95" s="5">
        <v>94</v>
      </c>
      <c r="CX95" s="2"/>
      <c r="CY95" s="5">
        <v>0.37593984962406013</v>
      </c>
      <c r="CZ95" s="3" t="s">
        <v>22</v>
      </c>
      <c r="DA95" s="5">
        <v>2.1276595744680851E-4</v>
      </c>
      <c r="DB95" s="5">
        <v>629</v>
      </c>
      <c r="DC95" s="2"/>
      <c r="DD95" s="5">
        <v>415</v>
      </c>
      <c r="DE95" s="3" t="s">
        <v>22</v>
      </c>
      <c r="DF95" s="2"/>
      <c r="DG95" s="3" t="s">
        <v>3</v>
      </c>
      <c r="DH95" s="2"/>
      <c r="DI95" s="3" t="s">
        <v>23</v>
      </c>
      <c r="DJ95" s="3"/>
      <c r="DK95" s="2"/>
      <c r="DL95" s="3" t="s">
        <v>8</v>
      </c>
      <c r="DM95" s="3" t="s">
        <v>5</v>
      </c>
      <c r="DN95" s="3" t="s">
        <v>3</v>
      </c>
      <c r="DO95" s="2"/>
      <c r="DP95" s="3" t="s">
        <v>3</v>
      </c>
      <c r="DQ95" s="5">
        <v>3.27</v>
      </c>
      <c r="DR95" s="2" t="s">
        <v>9</v>
      </c>
      <c r="DS95" s="2" t="s">
        <v>18</v>
      </c>
      <c r="DT95" s="2"/>
      <c r="DU95" s="2" t="s">
        <v>24</v>
      </c>
      <c r="DV95" s="3" t="s">
        <v>3</v>
      </c>
      <c r="DW95" s="5">
        <v>50.8</v>
      </c>
      <c r="DX95" s="3"/>
      <c r="DY95" s="3" t="s">
        <v>8</v>
      </c>
      <c r="DZ95" s="2"/>
      <c r="EA95" s="2"/>
      <c r="EB95" s="5">
        <v>3.13</v>
      </c>
      <c r="EC95" s="3"/>
      <c r="ED95" s="2"/>
      <c r="EE95" s="2"/>
      <c r="EF95" s="3" t="s">
        <v>1</v>
      </c>
      <c r="EG95" s="3"/>
      <c r="EH95" s="2"/>
      <c r="EI95" s="2"/>
      <c r="EJ95" s="3" t="s">
        <v>26</v>
      </c>
      <c r="EK95" s="5">
        <v>8.5800000000000008E-3</v>
      </c>
      <c r="EL95" s="3" t="s">
        <v>1</v>
      </c>
      <c r="EM95" s="3" t="s">
        <v>3</v>
      </c>
      <c r="EN95" s="3" t="s">
        <v>27</v>
      </c>
      <c r="EO95" s="3"/>
      <c r="EP95" s="3" t="s">
        <v>8</v>
      </c>
      <c r="EQ95" s="3"/>
      <c r="ER95" s="2"/>
      <c r="ES95" s="2"/>
      <c r="ET95" s="7"/>
      <c r="EU95" s="3"/>
      <c r="EV95" s="3" t="s">
        <v>28</v>
      </c>
      <c r="EW95" s="7"/>
      <c r="EX95" s="9">
        <v>3.85</v>
      </c>
      <c r="EY95" s="3"/>
      <c r="EZ95" s="3"/>
      <c r="FA95" s="9">
        <v>0.88495575221238942</v>
      </c>
      <c r="FB95" s="9">
        <v>1.56E-9</v>
      </c>
      <c r="FC95" s="2"/>
      <c r="FD95" s="7"/>
      <c r="FE95" s="2" t="s">
        <v>15</v>
      </c>
      <c r="FF95" s="3" t="s">
        <v>28</v>
      </c>
      <c r="FG95" s="3" t="s">
        <v>1</v>
      </c>
      <c r="FH95" s="9">
        <v>7.94</v>
      </c>
      <c r="FI95" s="3" t="s">
        <v>5</v>
      </c>
      <c r="FJ95" s="9">
        <v>5.97</v>
      </c>
      <c r="FK95" s="3" t="s">
        <v>1</v>
      </c>
      <c r="FL95" s="3" t="s">
        <v>1</v>
      </c>
      <c r="FM95" s="3" t="s">
        <v>23</v>
      </c>
      <c r="FN95" s="9">
        <v>56.5</v>
      </c>
      <c r="FO95" s="9">
        <v>1.7100000000000001E-8</v>
      </c>
      <c r="FP95" s="9">
        <v>2.83</v>
      </c>
      <c r="FQ95" s="3" t="s">
        <v>15</v>
      </c>
      <c r="FR95" s="6">
        <v>3.15E-3</v>
      </c>
      <c r="FS95" s="9">
        <v>28.75</v>
      </c>
      <c r="FT95" s="3" t="s">
        <v>1</v>
      </c>
      <c r="FU95" s="3" t="s">
        <v>5</v>
      </c>
      <c r="FV95" s="3"/>
      <c r="FW95" s="6">
        <v>50.75</v>
      </c>
      <c r="FX95" s="10">
        <v>2.3999999999999998E-3</v>
      </c>
      <c r="FY95" s="2"/>
      <c r="FZ95" s="3" t="s">
        <v>22</v>
      </c>
      <c r="GA95" s="3"/>
      <c r="GB95" s="3"/>
      <c r="GC95" s="3"/>
      <c r="GD95" s="3"/>
      <c r="GE95" s="3"/>
      <c r="GF95" s="3" t="s">
        <v>30</v>
      </c>
      <c r="GG95" s="3"/>
      <c r="GH95" s="7"/>
      <c r="GI95" s="2"/>
      <c r="GJ95" s="5">
        <v>5.2999999999999998E-4</v>
      </c>
      <c r="GK95" s="3"/>
      <c r="GL95" s="2"/>
      <c r="GM95" s="2">
        <v>3.13</v>
      </c>
      <c r="GN95" s="3" t="s">
        <v>31</v>
      </c>
      <c r="GO95" s="3" t="s">
        <v>8</v>
      </c>
      <c r="GP95" s="3"/>
      <c r="GQ95" s="3"/>
      <c r="GR95" s="3"/>
      <c r="GS95" s="9">
        <v>0.77220077220077221</v>
      </c>
      <c r="GT95" s="9">
        <v>43.3</v>
      </c>
      <c r="GU95" s="7"/>
      <c r="GV95" s="3" t="s">
        <v>33</v>
      </c>
      <c r="GW95" s="7"/>
      <c r="GX95" s="2" t="s">
        <v>34</v>
      </c>
      <c r="GY95" s="2" t="s">
        <v>9</v>
      </c>
      <c r="GZ95" s="9">
        <v>5.83</v>
      </c>
      <c r="HA95" s="9">
        <v>4.28</v>
      </c>
      <c r="HB95" s="7"/>
      <c r="HC95" s="3">
        <v>19.25</v>
      </c>
      <c r="HD95" s="3" t="s">
        <v>3</v>
      </c>
      <c r="HE95" s="7"/>
      <c r="HF95" s="9">
        <v>18.3</v>
      </c>
      <c r="HG95" s="3"/>
      <c r="HH95" s="2"/>
      <c r="HI95" s="3" t="s">
        <v>15</v>
      </c>
      <c r="HJ95" s="3"/>
      <c r="HK95" s="3" t="s">
        <v>3</v>
      </c>
      <c r="HL95" s="3"/>
      <c r="HM95" s="7"/>
      <c r="HN95" s="9">
        <v>5.48</v>
      </c>
      <c r="HO95" s="3" t="s">
        <v>3</v>
      </c>
      <c r="HP95" s="3" t="s">
        <v>35</v>
      </c>
      <c r="HQ95" s="3" t="s">
        <v>23</v>
      </c>
      <c r="HR95" s="7"/>
      <c r="HS95" s="3" t="s">
        <v>3</v>
      </c>
      <c r="HT95" s="3" t="s">
        <v>5</v>
      </c>
      <c r="HU95" s="9">
        <v>0.37453183520599254</v>
      </c>
      <c r="HV95" s="3">
        <v>1</v>
      </c>
      <c r="HW95" s="9">
        <v>2.8500000000000002E-6</v>
      </c>
      <c r="HX95" s="3" t="s">
        <v>3</v>
      </c>
      <c r="HY95" s="3"/>
      <c r="HZ95" s="3" t="s">
        <v>30</v>
      </c>
      <c r="IA95" s="3">
        <v>3.35</v>
      </c>
      <c r="IB95" s="2"/>
      <c r="IC95" s="3" t="s">
        <v>18</v>
      </c>
      <c r="ID95" s="3"/>
      <c r="IE95" s="3" t="s">
        <v>55</v>
      </c>
      <c r="IF95" s="7"/>
      <c r="IG95" s="7"/>
      <c r="IH95" s="7"/>
    </row>
    <row r="96" spans="1:242" x14ac:dyDescent="0.25">
      <c r="A96" s="1" t="s">
        <v>134</v>
      </c>
      <c r="B96" s="6">
        <v>35</v>
      </c>
      <c r="C96" s="3"/>
      <c r="D96" s="2"/>
      <c r="E96" s="3" t="s">
        <v>1</v>
      </c>
      <c r="F96" s="3" t="s">
        <v>2</v>
      </c>
      <c r="G96" s="3"/>
      <c r="H96" s="3"/>
      <c r="I96" s="3"/>
      <c r="J96" s="5">
        <v>2.2249999999999999E-12</v>
      </c>
      <c r="K96" s="3" t="s">
        <v>3</v>
      </c>
      <c r="L96" s="3" t="s">
        <v>4</v>
      </c>
      <c r="M96" s="5">
        <v>1.0256410256410258</v>
      </c>
      <c r="N96" s="5">
        <v>26.45</v>
      </c>
      <c r="O96" s="3" t="s">
        <v>3</v>
      </c>
      <c r="P96" s="3"/>
      <c r="Q96" s="3" t="s">
        <v>5</v>
      </c>
      <c r="R96" s="2" t="s">
        <v>58</v>
      </c>
      <c r="S96" s="2"/>
      <c r="T96" s="3" t="s">
        <v>3</v>
      </c>
      <c r="U96" s="5">
        <v>50.7</v>
      </c>
      <c r="V96" s="3"/>
      <c r="W96" s="2"/>
      <c r="X96" s="3"/>
      <c r="Y96" s="3" t="s">
        <v>7</v>
      </c>
      <c r="Z96" s="5">
        <v>6.5000000000000002E-7</v>
      </c>
      <c r="AA96" s="3" t="s">
        <v>8</v>
      </c>
      <c r="AB96" s="2" t="s">
        <v>9</v>
      </c>
      <c r="AC96" s="5">
        <v>1.6727272727272727E-14</v>
      </c>
      <c r="AD96" s="3" t="s">
        <v>10</v>
      </c>
      <c r="AE96" s="2" t="s">
        <v>107</v>
      </c>
      <c r="AF96" s="2">
        <v>3.21</v>
      </c>
      <c r="AG96" s="6">
        <v>3.5000000000000001E-3</v>
      </c>
      <c r="AH96" s="2"/>
      <c r="AI96" s="2"/>
      <c r="AJ96" s="2"/>
      <c r="AK96" s="2"/>
      <c r="AL96" s="5">
        <v>0.97899999999999998</v>
      </c>
      <c r="AM96" s="3"/>
      <c r="AN96" s="3" t="s">
        <v>12</v>
      </c>
      <c r="AO96" s="2"/>
      <c r="AP96" s="2"/>
      <c r="AQ96" s="5">
        <v>2.0000000000000001E-4</v>
      </c>
      <c r="AR96" s="5">
        <v>4.1500000000000004</v>
      </c>
      <c r="AS96" s="3" t="s">
        <v>13</v>
      </c>
      <c r="AT96" s="3" t="s">
        <v>14</v>
      </c>
      <c r="AU96" s="5">
        <v>3.11</v>
      </c>
      <c r="AV96" s="2"/>
      <c r="AW96" s="2"/>
      <c r="AX96" s="2"/>
      <c r="AY96" s="2" t="s">
        <v>15</v>
      </c>
      <c r="AZ96" s="5">
        <v>6.7</v>
      </c>
      <c r="BA96" s="2"/>
      <c r="BB96" s="3" t="s">
        <v>8</v>
      </c>
      <c r="BC96" s="3">
        <v>1</v>
      </c>
      <c r="BD96" s="2"/>
      <c r="BE96" s="3" t="s">
        <v>16</v>
      </c>
      <c r="BF96" s="6">
        <v>44</v>
      </c>
      <c r="BG96" s="5">
        <v>7.85</v>
      </c>
      <c r="BH96" s="3"/>
      <c r="BI96" s="3"/>
      <c r="BJ96" s="3">
        <v>1</v>
      </c>
      <c r="BK96" s="5">
        <v>17.45</v>
      </c>
      <c r="BL96" s="5">
        <v>0.43478260869565222</v>
      </c>
      <c r="BM96" s="3">
        <v>2.5</v>
      </c>
      <c r="BN96" s="3" t="s">
        <v>19</v>
      </c>
      <c r="BO96" s="3" t="s">
        <v>121</v>
      </c>
      <c r="BP96" s="3" t="s">
        <v>3</v>
      </c>
      <c r="BQ96" s="2"/>
      <c r="BR96" s="2" t="s">
        <v>21</v>
      </c>
      <c r="BS96" s="3"/>
      <c r="BT96" s="3"/>
      <c r="BU96" s="3"/>
      <c r="BV96" s="5">
        <v>3.9</v>
      </c>
      <c r="BW96" s="5">
        <v>3.85</v>
      </c>
      <c r="BX96" s="3"/>
      <c r="BY96" s="3"/>
      <c r="BZ96" s="2"/>
      <c r="CA96" s="2"/>
      <c r="CB96" s="3" t="s">
        <v>3</v>
      </c>
      <c r="CC96" s="5">
        <v>4.37</v>
      </c>
      <c r="CD96" s="2"/>
      <c r="CE96" s="3"/>
      <c r="CF96" s="5">
        <v>31.75</v>
      </c>
      <c r="CG96" s="3"/>
      <c r="CH96" s="3"/>
      <c r="CI96" s="3"/>
      <c r="CJ96" s="3" t="s">
        <v>1</v>
      </c>
      <c r="CK96" s="2"/>
      <c r="CL96" s="3" t="s">
        <v>22</v>
      </c>
      <c r="CM96" s="2"/>
      <c r="CN96" s="3"/>
      <c r="CO96" s="2"/>
      <c r="CP96" s="3">
        <v>5</v>
      </c>
      <c r="CQ96" s="3">
        <v>2</v>
      </c>
      <c r="CR96" s="5">
        <v>5.97</v>
      </c>
      <c r="CS96" s="6">
        <v>51</v>
      </c>
      <c r="CT96" s="5">
        <v>0.24249999999999999</v>
      </c>
      <c r="CU96" s="5">
        <v>5.2</v>
      </c>
      <c r="CV96" s="5">
        <v>2.8500000000000001E-2</v>
      </c>
      <c r="CW96" s="5">
        <v>95</v>
      </c>
      <c r="CX96" s="2"/>
      <c r="CY96" s="5">
        <v>0.37735849056603776</v>
      </c>
      <c r="CZ96" s="3" t="s">
        <v>22</v>
      </c>
      <c r="DA96" s="5">
        <v>2.3255813953488373E-4</v>
      </c>
      <c r="DB96" s="5">
        <v>630</v>
      </c>
      <c r="DC96" s="2"/>
      <c r="DD96" s="5">
        <v>420</v>
      </c>
      <c r="DE96" s="3" t="s">
        <v>22</v>
      </c>
      <c r="DF96" s="2"/>
      <c r="DG96" s="3" t="s">
        <v>3</v>
      </c>
      <c r="DH96" s="2"/>
      <c r="DI96" s="3" t="s">
        <v>23</v>
      </c>
      <c r="DJ96" s="3"/>
      <c r="DK96" s="2"/>
      <c r="DL96" s="3" t="s">
        <v>8</v>
      </c>
      <c r="DM96" s="3" t="s">
        <v>5</v>
      </c>
      <c r="DN96" s="3" t="s">
        <v>3</v>
      </c>
      <c r="DO96" s="2"/>
      <c r="DP96" s="3" t="s">
        <v>3</v>
      </c>
      <c r="DQ96" s="5">
        <v>3.25</v>
      </c>
      <c r="DR96" s="2" t="s">
        <v>9</v>
      </c>
      <c r="DS96" s="2" t="s">
        <v>18</v>
      </c>
      <c r="DT96" s="2"/>
      <c r="DU96" s="2" t="s">
        <v>24</v>
      </c>
      <c r="DV96" s="3" t="s">
        <v>3</v>
      </c>
      <c r="DW96" s="5">
        <v>50.7</v>
      </c>
      <c r="DX96" s="3"/>
      <c r="DY96" s="3" t="s">
        <v>8</v>
      </c>
      <c r="DZ96" s="2"/>
      <c r="EA96" s="2"/>
      <c r="EB96" s="5">
        <v>3.21</v>
      </c>
      <c r="EC96" s="3"/>
      <c r="ED96" s="2"/>
      <c r="EE96" s="2"/>
      <c r="EF96" s="3" t="s">
        <v>1</v>
      </c>
      <c r="EG96" s="3"/>
      <c r="EH96" s="2"/>
      <c r="EI96" s="2"/>
      <c r="EJ96" s="3" t="s">
        <v>26</v>
      </c>
      <c r="EK96" s="5">
        <v>8.5900000000000004E-3</v>
      </c>
      <c r="EL96" s="3" t="s">
        <v>1</v>
      </c>
      <c r="EM96" s="3" t="s">
        <v>3</v>
      </c>
      <c r="EN96" s="3" t="s">
        <v>27</v>
      </c>
      <c r="EO96" s="3"/>
      <c r="EP96" s="3" t="s">
        <v>8</v>
      </c>
      <c r="EQ96" s="3"/>
      <c r="ER96" s="2"/>
      <c r="ES96" s="2"/>
      <c r="ET96" s="7"/>
      <c r="EU96" s="3"/>
      <c r="EV96" s="3" t="s">
        <v>28</v>
      </c>
      <c r="EW96" s="7"/>
      <c r="EX96" s="9">
        <v>3.87</v>
      </c>
      <c r="EY96" s="3"/>
      <c r="EZ96" s="3"/>
      <c r="FA96" s="9">
        <v>0.86956521739130443</v>
      </c>
      <c r="FB96" s="9">
        <v>1.548E-9</v>
      </c>
      <c r="FC96" s="2"/>
      <c r="FD96" s="7"/>
      <c r="FE96" s="2" t="s">
        <v>15</v>
      </c>
      <c r="FF96" s="3" t="s">
        <v>28</v>
      </c>
      <c r="FG96" s="3" t="s">
        <v>1</v>
      </c>
      <c r="FH96" s="9">
        <v>8.09</v>
      </c>
      <c r="FI96" s="3" t="s">
        <v>5</v>
      </c>
      <c r="FJ96" s="9">
        <v>6.05</v>
      </c>
      <c r="FK96" s="3" t="s">
        <v>1</v>
      </c>
      <c r="FL96" s="3" t="s">
        <v>1</v>
      </c>
      <c r="FM96" s="3" t="s">
        <v>23</v>
      </c>
      <c r="FN96" s="9">
        <v>56.25</v>
      </c>
      <c r="FO96" s="9">
        <v>1.805E-8</v>
      </c>
      <c r="FP96" s="9">
        <v>2.9</v>
      </c>
      <c r="FQ96" s="3" t="s">
        <v>15</v>
      </c>
      <c r="FR96" s="6">
        <v>3.5000000000000001E-3</v>
      </c>
      <c r="FS96" s="9">
        <v>28.8</v>
      </c>
      <c r="FT96" s="3" t="s">
        <v>1</v>
      </c>
      <c r="FU96" s="3" t="s">
        <v>5</v>
      </c>
      <c r="FV96" s="3"/>
      <c r="FW96" s="6">
        <v>51</v>
      </c>
      <c r="FX96" s="10">
        <v>2.4499999999999999E-3</v>
      </c>
      <c r="FY96" s="2"/>
      <c r="FZ96" s="3" t="s">
        <v>22</v>
      </c>
      <c r="GA96" s="3"/>
      <c r="GB96" s="3"/>
      <c r="GC96" s="3"/>
      <c r="GD96" s="3"/>
      <c r="GE96" s="3"/>
      <c r="GF96" s="3" t="s">
        <v>30</v>
      </c>
      <c r="GG96" s="3"/>
      <c r="GH96" s="7"/>
      <c r="GI96" s="2"/>
      <c r="GJ96" s="5">
        <v>5.0000000000000001E-4</v>
      </c>
      <c r="GK96" s="3"/>
      <c r="GL96" s="2"/>
      <c r="GM96" s="2">
        <v>3.21</v>
      </c>
      <c r="GN96" s="3" t="s">
        <v>31</v>
      </c>
      <c r="GO96" s="3" t="s">
        <v>8</v>
      </c>
      <c r="GP96" s="3"/>
      <c r="GQ96" s="3"/>
      <c r="GR96" s="3"/>
      <c r="GS96" s="9">
        <v>0.76628352490421459</v>
      </c>
      <c r="GT96" s="9">
        <v>42.9</v>
      </c>
      <c r="GU96" s="7"/>
      <c r="GV96" s="3" t="s">
        <v>33</v>
      </c>
      <c r="GW96" s="7"/>
      <c r="GX96" s="2" t="s">
        <v>34</v>
      </c>
      <c r="GY96" s="2" t="s">
        <v>9</v>
      </c>
      <c r="GZ96" s="9">
        <v>5.87</v>
      </c>
      <c r="HA96" s="9">
        <v>4.29</v>
      </c>
      <c r="HB96" s="7"/>
      <c r="HC96" s="3">
        <v>19.5</v>
      </c>
      <c r="HD96" s="3" t="s">
        <v>3</v>
      </c>
      <c r="HE96" s="7"/>
      <c r="HF96" s="9">
        <v>19.5</v>
      </c>
      <c r="HG96" s="3"/>
      <c r="HH96" s="2"/>
      <c r="HI96" s="3" t="s">
        <v>15</v>
      </c>
      <c r="HJ96" s="3"/>
      <c r="HK96" s="3" t="s">
        <v>3</v>
      </c>
      <c r="HL96" s="3"/>
      <c r="HM96" s="7"/>
      <c r="HN96" s="9">
        <v>5.45</v>
      </c>
      <c r="HO96" s="3" t="s">
        <v>3</v>
      </c>
      <c r="HP96" s="3" t="s">
        <v>35</v>
      </c>
      <c r="HQ96" s="3" t="s">
        <v>23</v>
      </c>
      <c r="HR96" s="7"/>
      <c r="HS96" s="3" t="s">
        <v>3</v>
      </c>
      <c r="HT96" s="3" t="s">
        <v>5</v>
      </c>
      <c r="HU96" s="9">
        <v>0.37593984962406013</v>
      </c>
      <c r="HV96" s="3">
        <v>1</v>
      </c>
      <c r="HW96" s="9">
        <v>2.8999999999999998E-6</v>
      </c>
      <c r="HX96" s="3" t="s">
        <v>3</v>
      </c>
      <c r="HY96" s="3"/>
      <c r="HZ96" s="3" t="s">
        <v>30</v>
      </c>
      <c r="IA96" s="3">
        <v>3.35</v>
      </c>
      <c r="IB96" s="2"/>
      <c r="IC96" s="3" t="s">
        <v>18</v>
      </c>
      <c r="ID96" s="3"/>
      <c r="IE96" s="3" t="s">
        <v>55</v>
      </c>
      <c r="IF96" s="7"/>
      <c r="IG96" s="7"/>
      <c r="IH96" s="7"/>
    </row>
    <row r="97" spans="1:242" x14ac:dyDescent="0.25">
      <c r="A97" s="1" t="s">
        <v>135</v>
      </c>
      <c r="B97" s="6">
        <v>35.5</v>
      </c>
      <c r="C97" s="3"/>
      <c r="D97" s="2"/>
      <c r="E97" s="3" t="s">
        <v>1</v>
      </c>
      <c r="F97" s="3" t="s">
        <v>2</v>
      </c>
      <c r="G97" s="3"/>
      <c r="H97" s="3"/>
      <c r="I97" s="3"/>
      <c r="J97" s="5">
        <v>1.98E-12</v>
      </c>
      <c r="K97" s="3" t="s">
        <v>3</v>
      </c>
      <c r="L97" s="3" t="s">
        <v>4</v>
      </c>
      <c r="M97" s="5">
        <v>1.015228426395939</v>
      </c>
      <c r="N97" s="5">
        <v>26.25</v>
      </c>
      <c r="O97" s="3" t="s">
        <v>3</v>
      </c>
      <c r="P97" s="3"/>
      <c r="Q97" s="3" t="s">
        <v>5</v>
      </c>
      <c r="R97" s="2" t="s">
        <v>58</v>
      </c>
      <c r="S97" s="2"/>
      <c r="T97" s="3" t="s">
        <v>3</v>
      </c>
      <c r="U97" s="5">
        <v>50.6</v>
      </c>
      <c r="V97" s="3"/>
      <c r="W97" s="2"/>
      <c r="X97" s="3"/>
      <c r="Y97" s="3" t="s">
        <v>7</v>
      </c>
      <c r="Z97" s="5">
        <v>6.75E-7</v>
      </c>
      <c r="AA97" s="3" t="s">
        <v>8</v>
      </c>
      <c r="AB97" s="2" t="s">
        <v>9</v>
      </c>
      <c r="AC97" s="5">
        <v>1.9272727272727271E-14</v>
      </c>
      <c r="AD97" s="3" t="s">
        <v>10</v>
      </c>
      <c r="AE97" s="2" t="s">
        <v>107</v>
      </c>
      <c r="AF97" s="2">
        <v>3.16</v>
      </c>
      <c r="AG97" s="6">
        <v>3.6250000000000002E-3</v>
      </c>
      <c r="AH97" s="2"/>
      <c r="AI97" s="2"/>
      <c r="AJ97" s="2"/>
      <c r="AK97" s="2"/>
      <c r="AL97" s="5">
        <v>0.97399999999999998</v>
      </c>
      <c r="AM97" s="3"/>
      <c r="AN97" s="3" t="s">
        <v>12</v>
      </c>
      <c r="AO97" s="2"/>
      <c r="AP97" s="2"/>
      <c r="AQ97" s="5">
        <v>2.2000000000000001E-4</v>
      </c>
      <c r="AR97" s="5">
        <v>4.0599999999999996</v>
      </c>
      <c r="AS97" s="3" t="s">
        <v>13</v>
      </c>
      <c r="AT97" s="3" t="s">
        <v>14</v>
      </c>
      <c r="AU97" s="5">
        <v>3.05</v>
      </c>
      <c r="AV97" s="2"/>
      <c r="AW97" s="2"/>
      <c r="AX97" s="2"/>
      <c r="AY97" s="2" t="s">
        <v>15</v>
      </c>
      <c r="AZ97" s="5">
        <v>6.67</v>
      </c>
      <c r="BA97" s="2"/>
      <c r="BB97" s="3" t="s">
        <v>8</v>
      </c>
      <c r="BC97" s="3">
        <v>1</v>
      </c>
      <c r="BD97" s="2"/>
      <c r="BE97" s="3" t="s">
        <v>16</v>
      </c>
      <c r="BF97" s="6">
        <v>41.5</v>
      </c>
      <c r="BG97" s="5">
        <v>7.6</v>
      </c>
      <c r="BH97" s="3"/>
      <c r="BI97" s="3"/>
      <c r="BJ97" s="3">
        <v>1</v>
      </c>
      <c r="BK97" s="5">
        <v>17.399999999999999</v>
      </c>
      <c r="BL97" s="5">
        <v>0.42735042735042739</v>
      </c>
      <c r="BM97" s="3">
        <v>2.5</v>
      </c>
      <c r="BN97" s="3" t="s">
        <v>19</v>
      </c>
      <c r="BO97" s="3" t="s">
        <v>121</v>
      </c>
      <c r="BP97" s="3" t="s">
        <v>3</v>
      </c>
      <c r="BQ97" s="2"/>
      <c r="BR97" s="2" t="s">
        <v>21</v>
      </c>
      <c r="BS97" s="3"/>
      <c r="BT97" s="3"/>
      <c r="BU97" s="3"/>
      <c r="BV97" s="5">
        <v>3.95</v>
      </c>
      <c r="BW97" s="5">
        <v>3.87</v>
      </c>
      <c r="BX97" s="3"/>
      <c r="BY97" s="3"/>
      <c r="BZ97" s="2"/>
      <c r="CA97" s="2"/>
      <c r="CB97" s="3" t="s">
        <v>3</v>
      </c>
      <c r="CC97" s="5">
        <v>4.25</v>
      </c>
      <c r="CD97" s="2"/>
      <c r="CE97" s="3"/>
      <c r="CF97" s="5">
        <v>31.2</v>
      </c>
      <c r="CG97" s="3"/>
      <c r="CH97" s="3"/>
      <c r="CI97" s="3"/>
      <c r="CJ97" s="3" t="s">
        <v>1</v>
      </c>
      <c r="CK97" s="2"/>
      <c r="CL97" s="3" t="s">
        <v>22</v>
      </c>
      <c r="CM97" s="2"/>
      <c r="CN97" s="3"/>
      <c r="CO97" s="2"/>
      <c r="CP97" s="3">
        <v>5</v>
      </c>
      <c r="CQ97" s="3">
        <v>2</v>
      </c>
      <c r="CR97" s="5">
        <v>5.94</v>
      </c>
      <c r="CS97" s="6">
        <v>52.5</v>
      </c>
      <c r="CT97" s="5">
        <v>0.24</v>
      </c>
      <c r="CU97" s="5">
        <v>5.0999999999999996</v>
      </c>
      <c r="CV97" s="5">
        <v>2.8000000000000001E-2</v>
      </c>
      <c r="CW97" s="5">
        <v>98</v>
      </c>
      <c r="CX97" s="2"/>
      <c r="CY97" s="5">
        <v>0.37593984962406013</v>
      </c>
      <c r="CZ97" s="3" t="s">
        <v>22</v>
      </c>
      <c r="DA97" s="5">
        <v>2.3255813953488373E-4</v>
      </c>
      <c r="DB97" s="5">
        <v>632</v>
      </c>
      <c r="DC97" s="2"/>
      <c r="DD97" s="5">
        <v>425</v>
      </c>
      <c r="DE97" s="3" t="s">
        <v>22</v>
      </c>
      <c r="DF97" s="2"/>
      <c r="DG97" s="3" t="s">
        <v>3</v>
      </c>
      <c r="DH97" s="2"/>
      <c r="DI97" s="3" t="s">
        <v>23</v>
      </c>
      <c r="DJ97" s="3"/>
      <c r="DK97" s="2"/>
      <c r="DL97" s="3" t="s">
        <v>8</v>
      </c>
      <c r="DM97" s="3" t="s">
        <v>5</v>
      </c>
      <c r="DN97" s="3" t="s">
        <v>3</v>
      </c>
      <c r="DO97" s="2"/>
      <c r="DP97" s="3" t="s">
        <v>3</v>
      </c>
      <c r="DQ97" s="5">
        <v>3.24</v>
      </c>
      <c r="DR97" s="2" t="s">
        <v>9</v>
      </c>
      <c r="DS97" s="2" t="s">
        <v>18</v>
      </c>
      <c r="DT97" s="2"/>
      <c r="DU97" s="2" t="s">
        <v>24</v>
      </c>
      <c r="DV97" s="3" t="s">
        <v>3</v>
      </c>
      <c r="DW97" s="5">
        <v>50.6</v>
      </c>
      <c r="DX97" s="3"/>
      <c r="DY97" s="3" t="s">
        <v>8</v>
      </c>
      <c r="DZ97" s="2"/>
      <c r="EA97" s="2"/>
      <c r="EB97" s="5">
        <v>3.16</v>
      </c>
      <c r="EC97" s="3"/>
      <c r="ED97" s="2"/>
      <c r="EE97" s="2"/>
      <c r="EF97" s="3" t="s">
        <v>1</v>
      </c>
      <c r="EG97" s="3"/>
      <c r="EH97" s="2"/>
      <c r="EI97" s="2"/>
      <c r="EJ97" s="3" t="s">
        <v>26</v>
      </c>
      <c r="EK97" s="5">
        <v>8.5900000000000004E-3</v>
      </c>
      <c r="EL97" s="3" t="s">
        <v>1</v>
      </c>
      <c r="EM97" s="3" t="s">
        <v>3</v>
      </c>
      <c r="EN97" s="3" t="s">
        <v>27</v>
      </c>
      <c r="EO97" s="3"/>
      <c r="EP97" s="3" t="s">
        <v>8</v>
      </c>
      <c r="EQ97" s="3"/>
      <c r="ER97" s="2"/>
      <c r="ES97" s="2"/>
      <c r="ET97" s="7"/>
      <c r="EU97" s="3"/>
      <c r="EV97" s="3" t="s">
        <v>28</v>
      </c>
      <c r="EW97" s="7"/>
      <c r="EX97" s="9">
        <v>3.94</v>
      </c>
      <c r="EY97" s="3"/>
      <c r="EZ97" s="3"/>
      <c r="FA97" s="9">
        <v>0.86206896551724144</v>
      </c>
      <c r="FB97" s="9">
        <v>1.5400000000000001E-9</v>
      </c>
      <c r="FC97" s="2"/>
      <c r="FD97" s="7"/>
      <c r="FE97" s="2" t="s">
        <v>15</v>
      </c>
      <c r="FF97" s="3" t="s">
        <v>28</v>
      </c>
      <c r="FG97" s="3" t="s">
        <v>1</v>
      </c>
      <c r="FH97" s="9">
        <v>8.0399999999999991</v>
      </c>
      <c r="FI97" s="3" t="s">
        <v>5</v>
      </c>
      <c r="FJ97" s="9">
        <v>5.97</v>
      </c>
      <c r="FK97" s="3" t="s">
        <v>1</v>
      </c>
      <c r="FL97" s="3" t="s">
        <v>1</v>
      </c>
      <c r="FM97" s="3" t="s">
        <v>23</v>
      </c>
      <c r="FN97" s="9">
        <v>58.5</v>
      </c>
      <c r="FO97" s="9">
        <v>1.9149999999999999E-8</v>
      </c>
      <c r="FP97" s="9">
        <v>2.74</v>
      </c>
      <c r="FQ97" s="3" t="s">
        <v>15</v>
      </c>
      <c r="FR97" s="6">
        <v>3.7499999999999999E-3</v>
      </c>
      <c r="FS97" s="9">
        <v>29.1</v>
      </c>
      <c r="FT97" s="3" t="s">
        <v>1</v>
      </c>
      <c r="FU97" s="3" t="s">
        <v>5</v>
      </c>
      <c r="FV97" s="3"/>
      <c r="FW97" s="6">
        <v>51.75</v>
      </c>
      <c r="FX97" s="10">
        <v>2.5000000000000001E-3</v>
      </c>
      <c r="FY97" s="2"/>
      <c r="FZ97" s="3" t="s">
        <v>22</v>
      </c>
      <c r="GA97" s="3"/>
      <c r="GB97" s="3"/>
      <c r="GC97" s="3"/>
      <c r="GD97" s="3"/>
      <c r="GE97" s="3"/>
      <c r="GF97" s="3" t="s">
        <v>30</v>
      </c>
      <c r="GG97" s="3"/>
      <c r="GH97" s="7"/>
      <c r="GI97" s="2"/>
      <c r="GJ97" s="5">
        <v>5.1500000000000005E-4</v>
      </c>
      <c r="GK97" s="3"/>
      <c r="GL97" s="2"/>
      <c r="GM97" s="2">
        <v>3.16</v>
      </c>
      <c r="GN97" s="3" t="s">
        <v>31</v>
      </c>
      <c r="GO97" s="3" t="s">
        <v>8</v>
      </c>
      <c r="GP97" s="3"/>
      <c r="GQ97" s="3"/>
      <c r="GR97" s="3"/>
      <c r="GS97" s="9">
        <v>0.76335877862595414</v>
      </c>
      <c r="GT97" s="9">
        <v>43.7</v>
      </c>
      <c r="GU97" s="7"/>
      <c r="GV97" s="3" t="s">
        <v>33</v>
      </c>
      <c r="GW97" s="7"/>
      <c r="GX97" s="2" t="s">
        <v>34</v>
      </c>
      <c r="GY97" s="2" t="s">
        <v>9</v>
      </c>
      <c r="GZ97" s="9">
        <v>5.68</v>
      </c>
      <c r="HA97" s="9">
        <v>4.3</v>
      </c>
      <c r="HB97" s="7"/>
      <c r="HC97" s="3">
        <v>19.350000000000001</v>
      </c>
      <c r="HD97" s="3" t="s">
        <v>3</v>
      </c>
      <c r="HE97" s="7"/>
      <c r="HF97" s="9">
        <v>21</v>
      </c>
      <c r="HG97" s="3"/>
      <c r="HH97" s="2"/>
      <c r="HI97" s="3" t="s">
        <v>15</v>
      </c>
      <c r="HJ97" s="3"/>
      <c r="HK97" s="3" t="s">
        <v>3</v>
      </c>
      <c r="HL97" s="3"/>
      <c r="HM97" s="7"/>
      <c r="HN97" s="9">
        <v>5.6</v>
      </c>
      <c r="HO97" s="3" t="s">
        <v>3</v>
      </c>
      <c r="HP97" s="3" t="s">
        <v>35</v>
      </c>
      <c r="HQ97" s="3" t="s">
        <v>23</v>
      </c>
      <c r="HR97" s="7"/>
      <c r="HS97" s="3" t="s">
        <v>3</v>
      </c>
      <c r="HT97" s="3" t="s">
        <v>5</v>
      </c>
      <c r="HU97" s="9">
        <v>0.37453183520599254</v>
      </c>
      <c r="HV97" s="3">
        <v>1</v>
      </c>
      <c r="HW97" s="9">
        <v>3.0199999999999999E-6</v>
      </c>
      <c r="HX97" s="3" t="s">
        <v>3</v>
      </c>
      <c r="HY97" s="3"/>
      <c r="HZ97" s="3" t="s">
        <v>30</v>
      </c>
      <c r="IA97" s="3">
        <v>3.35</v>
      </c>
      <c r="IB97" s="2"/>
      <c r="IC97" s="3" t="s">
        <v>18</v>
      </c>
      <c r="ID97" s="3"/>
      <c r="IE97" s="3" t="s">
        <v>55</v>
      </c>
      <c r="IF97" s="7"/>
      <c r="IG97" s="7"/>
      <c r="IH97" s="7"/>
    </row>
    <row r="98" spans="1:242" x14ac:dyDescent="0.25">
      <c r="A98" s="1" t="s">
        <v>136</v>
      </c>
      <c r="B98" s="6">
        <v>35.5</v>
      </c>
      <c r="C98" s="3" t="s">
        <v>21</v>
      </c>
      <c r="D98" s="2"/>
      <c r="E98" s="3" t="s">
        <v>1</v>
      </c>
      <c r="F98" s="3" t="s">
        <v>2</v>
      </c>
      <c r="G98" s="3"/>
      <c r="H98" s="3"/>
      <c r="I98" s="3"/>
      <c r="J98" s="5">
        <v>2.0100000000000001E-12</v>
      </c>
      <c r="K98" s="3" t="s">
        <v>3</v>
      </c>
      <c r="L98" s="3" t="s">
        <v>4</v>
      </c>
      <c r="M98" s="5">
        <v>1.0101010101010102</v>
      </c>
      <c r="N98" s="5">
        <v>26.3</v>
      </c>
      <c r="O98" s="3" t="s">
        <v>3</v>
      </c>
      <c r="P98" s="3"/>
      <c r="Q98" s="3" t="s">
        <v>5</v>
      </c>
      <c r="R98" s="2" t="s">
        <v>58</v>
      </c>
      <c r="S98" s="2"/>
      <c r="T98" s="3" t="s">
        <v>3</v>
      </c>
      <c r="U98" s="5">
        <v>50.45</v>
      </c>
      <c r="V98" s="3"/>
      <c r="W98" s="2"/>
      <c r="X98" s="3"/>
      <c r="Y98" s="3" t="s">
        <v>7</v>
      </c>
      <c r="Z98" s="5">
        <v>9.5000000000000001E-7</v>
      </c>
      <c r="AA98" s="3" t="s">
        <v>8</v>
      </c>
      <c r="AB98" s="2" t="s">
        <v>9</v>
      </c>
      <c r="AC98" s="5">
        <v>2.0545454545454547E-14</v>
      </c>
      <c r="AD98" s="3" t="s">
        <v>10</v>
      </c>
      <c r="AE98" s="2" t="s">
        <v>107</v>
      </c>
      <c r="AF98" s="2">
        <v>3.12</v>
      </c>
      <c r="AG98" s="6">
        <v>3.6749999999999999E-3</v>
      </c>
      <c r="AH98" s="2"/>
      <c r="AI98" s="2"/>
      <c r="AJ98" s="2">
        <v>41.5</v>
      </c>
      <c r="AK98" s="2"/>
      <c r="AL98" s="5">
        <v>0.97299999999999998</v>
      </c>
      <c r="AM98" s="3"/>
      <c r="AN98" s="3" t="s">
        <v>12</v>
      </c>
      <c r="AO98" s="2"/>
      <c r="AP98" s="2"/>
      <c r="AQ98" s="5">
        <v>2.1800000000000001E-4</v>
      </c>
      <c r="AR98" s="5">
        <v>3.3450000000000002</v>
      </c>
      <c r="AS98" s="3" t="s">
        <v>13</v>
      </c>
      <c r="AT98" s="3" t="s">
        <v>14</v>
      </c>
      <c r="AU98" s="5">
        <v>3.03</v>
      </c>
      <c r="AV98" s="2"/>
      <c r="AW98" s="2"/>
      <c r="AX98" s="2"/>
      <c r="AY98" s="2" t="s">
        <v>15</v>
      </c>
      <c r="AZ98" s="5">
        <v>6.66</v>
      </c>
      <c r="BA98" s="2"/>
      <c r="BB98" s="3" t="s">
        <v>8</v>
      </c>
      <c r="BC98" s="3">
        <v>1</v>
      </c>
      <c r="BD98" s="2"/>
      <c r="BE98" s="3" t="s">
        <v>16</v>
      </c>
      <c r="BF98" s="6">
        <v>40.75</v>
      </c>
      <c r="BG98" s="5">
        <v>7.45</v>
      </c>
      <c r="BH98" s="3"/>
      <c r="BI98" s="3"/>
      <c r="BJ98" s="3">
        <v>1</v>
      </c>
      <c r="BK98" s="5">
        <v>17.399999999999999</v>
      </c>
      <c r="BL98" s="5">
        <v>0.42016806722689076</v>
      </c>
      <c r="BM98" s="3">
        <v>2.5</v>
      </c>
      <c r="BN98" s="3" t="s">
        <v>19</v>
      </c>
      <c r="BO98" s="3" t="s">
        <v>121</v>
      </c>
      <c r="BP98" s="3" t="s">
        <v>3</v>
      </c>
      <c r="BQ98" s="2"/>
      <c r="BR98" s="2" t="s">
        <v>21</v>
      </c>
      <c r="BS98" s="3"/>
      <c r="BT98" s="3"/>
      <c r="BU98" s="3"/>
      <c r="BV98" s="5">
        <v>3.95</v>
      </c>
      <c r="BW98" s="5">
        <v>3.76</v>
      </c>
      <c r="BX98" s="3"/>
      <c r="BY98" s="3"/>
      <c r="BZ98" s="2"/>
      <c r="CA98" s="2"/>
      <c r="CB98" s="3" t="s">
        <v>3</v>
      </c>
      <c r="CC98" s="5">
        <v>4.25</v>
      </c>
      <c r="CD98" s="2"/>
      <c r="CE98" s="3"/>
      <c r="CF98" s="5">
        <v>31.8</v>
      </c>
      <c r="CG98" s="3"/>
      <c r="CH98" s="3"/>
      <c r="CI98" s="3"/>
      <c r="CJ98" s="3" t="s">
        <v>1</v>
      </c>
      <c r="CK98" s="2"/>
      <c r="CL98" s="3" t="s">
        <v>22</v>
      </c>
      <c r="CM98" s="2"/>
      <c r="CN98" s="3"/>
      <c r="CO98" s="2"/>
      <c r="CP98" s="3">
        <v>5</v>
      </c>
      <c r="CQ98" s="3">
        <v>2</v>
      </c>
      <c r="CR98" s="5">
        <v>5.89</v>
      </c>
      <c r="CS98" s="6">
        <v>52.75</v>
      </c>
      <c r="CT98" s="5">
        <v>0.24</v>
      </c>
      <c r="CU98" s="5">
        <v>5.1100000000000003</v>
      </c>
      <c r="CV98" s="5">
        <v>2.8750000000000001E-2</v>
      </c>
      <c r="CW98" s="5">
        <v>96.5</v>
      </c>
      <c r="CX98" s="5">
        <v>0.37453183520599254</v>
      </c>
      <c r="CY98" s="5">
        <v>0.37313432835820892</v>
      </c>
      <c r="CZ98" s="3" t="s">
        <v>22</v>
      </c>
      <c r="DA98" s="5">
        <v>2.4390243902439024E-4</v>
      </c>
      <c r="DB98" s="5">
        <v>629</v>
      </c>
      <c r="DC98" s="2"/>
      <c r="DD98" s="5">
        <v>435</v>
      </c>
      <c r="DE98" s="3" t="s">
        <v>22</v>
      </c>
      <c r="DF98" s="2">
        <v>0.38314176245210729</v>
      </c>
      <c r="DG98" s="3" t="s">
        <v>3</v>
      </c>
      <c r="DH98" s="2"/>
      <c r="DI98" s="3" t="s">
        <v>23</v>
      </c>
      <c r="DJ98" s="3"/>
      <c r="DK98" s="5">
        <v>27.5</v>
      </c>
      <c r="DL98" s="3" t="s">
        <v>8</v>
      </c>
      <c r="DM98" s="3" t="s">
        <v>5</v>
      </c>
      <c r="DN98" s="3" t="s">
        <v>3</v>
      </c>
      <c r="DO98" s="2">
        <v>2.0750000000000001E-2</v>
      </c>
      <c r="DP98" s="3" t="s">
        <v>3</v>
      </c>
      <c r="DQ98" s="5">
        <v>3.2</v>
      </c>
      <c r="DR98" s="2" t="s">
        <v>9</v>
      </c>
      <c r="DS98" s="2" t="s">
        <v>18</v>
      </c>
      <c r="DT98" s="2">
        <v>0.37878787878787878</v>
      </c>
      <c r="DU98" s="2" t="s">
        <v>24</v>
      </c>
      <c r="DV98" s="3" t="s">
        <v>3</v>
      </c>
      <c r="DW98" s="5">
        <v>50.45</v>
      </c>
      <c r="DX98" s="3"/>
      <c r="DY98" s="3" t="s">
        <v>8</v>
      </c>
      <c r="DZ98" s="2"/>
      <c r="EA98" s="2"/>
      <c r="EB98" s="5">
        <v>3.12</v>
      </c>
      <c r="EC98" s="3"/>
      <c r="ED98" s="2"/>
      <c r="EE98" s="2"/>
      <c r="EF98" s="3" t="s">
        <v>1</v>
      </c>
      <c r="EG98" s="3"/>
      <c r="EH98" s="2"/>
      <c r="EI98" s="2"/>
      <c r="EJ98" s="3" t="s">
        <v>26</v>
      </c>
      <c r="EK98" s="5">
        <v>8.6E-3</v>
      </c>
      <c r="EL98" s="3" t="s">
        <v>1</v>
      </c>
      <c r="EM98" s="3" t="s">
        <v>3</v>
      </c>
      <c r="EN98" s="3" t="s">
        <v>27</v>
      </c>
      <c r="EO98" s="3"/>
      <c r="EP98" s="3" t="s">
        <v>8</v>
      </c>
      <c r="EQ98" s="3"/>
      <c r="ER98" s="2"/>
      <c r="ES98" s="2"/>
      <c r="ET98" s="7"/>
      <c r="EU98" s="3"/>
      <c r="EV98" s="3" t="s">
        <v>28</v>
      </c>
      <c r="EW98" s="7"/>
      <c r="EX98" s="9">
        <v>3.82</v>
      </c>
      <c r="EY98" s="3"/>
      <c r="EZ98" s="3"/>
      <c r="FA98" s="9">
        <v>0.86956521739130443</v>
      </c>
      <c r="FB98" s="9">
        <v>1.55E-9</v>
      </c>
      <c r="FC98" s="2"/>
      <c r="FD98" s="7"/>
      <c r="FE98" s="2" t="s">
        <v>15</v>
      </c>
      <c r="FF98" s="3" t="s">
        <v>28</v>
      </c>
      <c r="FG98" s="3" t="s">
        <v>1</v>
      </c>
      <c r="FH98" s="9">
        <v>7.79</v>
      </c>
      <c r="FI98" s="3" t="s">
        <v>5</v>
      </c>
      <c r="FJ98" s="9">
        <v>5.96</v>
      </c>
      <c r="FK98" s="3" t="s">
        <v>1</v>
      </c>
      <c r="FL98" s="3" t="s">
        <v>1</v>
      </c>
      <c r="FM98" s="3" t="s">
        <v>23</v>
      </c>
      <c r="FN98" s="9">
        <v>58.75</v>
      </c>
      <c r="FO98" s="9">
        <v>1.9750000000000001E-8</v>
      </c>
      <c r="FP98" s="9">
        <v>2.89</v>
      </c>
      <c r="FQ98" s="3" t="s">
        <v>15</v>
      </c>
      <c r="FR98" s="6">
        <v>3.8500000000000001E-3</v>
      </c>
      <c r="FS98" s="9">
        <v>29</v>
      </c>
      <c r="FT98" s="3" t="s">
        <v>1</v>
      </c>
      <c r="FU98" s="3" t="s">
        <v>5</v>
      </c>
      <c r="FV98" s="3"/>
      <c r="FW98" s="6">
        <v>52</v>
      </c>
      <c r="FX98" s="10">
        <v>2.5000000000000001E-3</v>
      </c>
      <c r="FY98" s="2"/>
      <c r="FZ98" s="3" t="s">
        <v>22</v>
      </c>
      <c r="GA98" s="3"/>
      <c r="GB98" s="3"/>
      <c r="GC98" s="3"/>
      <c r="GD98" s="3"/>
      <c r="GE98" s="3"/>
      <c r="GF98" s="3" t="s">
        <v>30</v>
      </c>
      <c r="GG98" s="3"/>
      <c r="GH98" s="7">
        <v>3.75</v>
      </c>
      <c r="GI98" s="2"/>
      <c r="GJ98" s="5">
        <v>5.9999999999999995E-4</v>
      </c>
      <c r="GK98" s="3"/>
      <c r="GL98" s="2"/>
      <c r="GM98" s="2">
        <v>3.12</v>
      </c>
      <c r="GN98" s="3" t="s">
        <v>31</v>
      </c>
      <c r="GO98" s="3" t="s">
        <v>8</v>
      </c>
      <c r="GP98" s="3"/>
      <c r="GQ98" s="3"/>
      <c r="GR98" s="3"/>
      <c r="GS98" s="9">
        <v>0.75757575757575757</v>
      </c>
      <c r="GT98" s="9">
        <v>43.25</v>
      </c>
      <c r="GU98" s="7">
        <v>6.35</v>
      </c>
      <c r="GV98" s="3" t="s">
        <v>33</v>
      </c>
      <c r="GW98" s="7"/>
      <c r="GX98" s="2" t="s">
        <v>34</v>
      </c>
      <c r="GY98" s="2" t="s">
        <v>9</v>
      </c>
      <c r="GZ98" s="9">
        <v>5.56</v>
      </c>
      <c r="HA98" s="9">
        <v>4.29</v>
      </c>
      <c r="HB98" s="7">
        <v>3.71</v>
      </c>
      <c r="HC98" s="3">
        <v>19.850000000000001</v>
      </c>
      <c r="HD98" s="3" t="s">
        <v>3</v>
      </c>
      <c r="HE98" s="7"/>
      <c r="HF98" s="9">
        <v>21.1</v>
      </c>
      <c r="HG98" s="3"/>
      <c r="HH98" s="2"/>
      <c r="HI98" s="3" t="s">
        <v>15</v>
      </c>
      <c r="HJ98" s="3"/>
      <c r="HK98" s="3" t="s">
        <v>3</v>
      </c>
      <c r="HL98" s="3"/>
      <c r="HM98" s="7"/>
      <c r="HN98" s="9">
        <v>5.5</v>
      </c>
      <c r="HO98" s="3" t="s">
        <v>3</v>
      </c>
      <c r="HP98" s="3" t="s">
        <v>35</v>
      </c>
      <c r="HQ98" s="3" t="s">
        <v>23</v>
      </c>
      <c r="HR98" s="7"/>
      <c r="HS98" s="3" t="s">
        <v>3</v>
      </c>
      <c r="HT98" s="3" t="s">
        <v>5</v>
      </c>
      <c r="HU98" s="9">
        <v>0.37174721189591081</v>
      </c>
      <c r="HV98" s="3">
        <v>1</v>
      </c>
      <c r="HW98" s="9">
        <v>3.0599999999999999E-6</v>
      </c>
      <c r="HX98" s="3" t="s">
        <v>3</v>
      </c>
      <c r="HY98" s="3"/>
      <c r="HZ98" s="3" t="s">
        <v>30</v>
      </c>
      <c r="IA98" s="3">
        <v>3.35</v>
      </c>
      <c r="IB98" s="2"/>
      <c r="IC98" s="3" t="s">
        <v>18</v>
      </c>
      <c r="ID98" s="3"/>
      <c r="IE98" s="3" t="s">
        <v>55</v>
      </c>
      <c r="IF98" s="7"/>
      <c r="IG98" s="7"/>
      <c r="IH98" s="7"/>
    </row>
    <row r="99" spans="1:242" x14ac:dyDescent="0.25">
      <c r="A99" s="1" t="s">
        <v>137</v>
      </c>
      <c r="B99" s="6">
        <v>37</v>
      </c>
      <c r="C99" s="3"/>
      <c r="D99" s="2">
        <v>3.78</v>
      </c>
      <c r="E99" s="3" t="s">
        <v>1</v>
      </c>
      <c r="F99" s="3" t="s">
        <v>2</v>
      </c>
      <c r="G99" s="3"/>
      <c r="H99" s="3"/>
      <c r="I99" s="3"/>
      <c r="J99" s="5">
        <v>2.2249999999999999E-12</v>
      </c>
      <c r="K99" s="3" t="s">
        <v>3</v>
      </c>
      <c r="L99" s="3" t="s">
        <v>4</v>
      </c>
      <c r="M99" s="5">
        <v>1.0050251256281406</v>
      </c>
      <c r="N99" s="5">
        <v>26.35</v>
      </c>
      <c r="O99" s="3" t="s">
        <v>3</v>
      </c>
      <c r="P99" s="3"/>
      <c r="Q99" s="3" t="s">
        <v>5</v>
      </c>
      <c r="R99" s="2" t="s">
        <v>58</v>
      </c>
      <c r="S99" s="2"/>
      <c r="T99" s="3" t="s">
        <v>3</v>
      </c>
      <c r="U99" s="5">
        <v>50.35</v>
      </c>
      <c r="V99" s="3"/>
      <c r="W99" s="2"/>
      <c r="X99" s="3"/>
      <c r="Y99" s="3" t="s">
        <v>7</v>
      </c>
      <c r="Z99" s="5">
        <v>1.1200000000000001E-6</v>
      </c>
      <c r="AA99" s="3" t="s">
        <v>8</v>
      </c>
      <c r="AB99" s="2" t="s">
        <v>9</v>
      </c>
      <c r="AC99" s="5">
        <v>2E-14</v>
      </c>
      <c r="AD99" s="3" t="s">
        <v>10</v>
      </c>
      <c r="AE99" s="2" t="s">
        <v>107</v>
      </c>
      <c r="AF99" s="2">
        <v>3.09</v>
      </c>
      <c r="AG99" s="6">
        <v>3.7000000000000002E-3</v>
      </c>
      <c r="AH99" s="2"/>
      <c r="AI99" s="2"/>
      <c r="AJ99" s="2"/>
      <c r="AK99" s="2"/>
      <c r="AL99" s="5">
        <v>0.97</v>
      </c>
      <c r="AM99" s="3"/>
      <c r="AN99" s="3" t="s">
        <v>12</v>
      </c>
      <c r="AO99" s="2"/>
      <c r="AP99" s="2"/>
      <c r="AQ99" s="5">
        <v>2.42E-4</v>
      </c>
      <c r="AR99" s="5">
        <v>4.51</v>
      </c>
      <c r="AS99" s="3" t="s">
        <v>13</v>
      </c>
      <c r="AT99" s="3" t="s">
        <v>14</v>
      </c>
      <c r="AU99" s="5">
        <v>3</v>
      </c>
      <c r="AV99" s="2"/>
      <c r="AW99" s="2"/>
      <c r="AX99" s="2"/>
      <c r="AY99" s="2" t="s">
        <v>15</v>
      </c>
      <c r="AZ99" s="5">
        <v>6.68</v>
      </c>
      <c r="BA99" s="2"/>
      <c r="BB99" s="3" t="s">
        <v>8</v>
      </c>
      <c r="BC99" s="3">
        <v>1</v>
      </c>
      <c r="BD99" s="2"/>
      <c r="BE99" s="3" t="s">
        <v>16</v>
      </c>
      <c r="BF99" s="6">
        <v>40</v>
      </c>
      <c r="BG99" s="5">
        <v>7.25</v>
      </c>
      <c r="BH99" s="3"/>
      <c r="BI99" s="3"/>
      <c r="BJ99" s="3">
        <v>1</v>
      </c>
      <c r="BK99" s="5">
        <v>17.45</v>
      </c>
      <c r="BL99" s="5">
        <v>0.41666666666666669</v>
      </c>
      <c r="BM99" s="3">
        <v>2.5</v>
      </c>
      <c r="BN99" s="3" t="s">
        <v>19</v>
      </c>
      <c r="BO99" s="3" t="s">
        <v>121</v>
      </c>
      <c r="BP99" s="3" t="s">
        <v>3</v>
      </c>
      <c r="BQ99" s="2"/>
      <c r="BR99" s="2" t="s">
        <v>21</v>
      </c>
      <c r="BS99" s="3"/>
      <c r="BT99" s="3"/>
      <c r="BU99" s="3"/>
      <c r="BV99" s="5">
        <v>3.95</v>
      </c>
      <c r="BW99" s="5">
        <v>3.78</v>
      </c>
      <c r="BX99" s="3"/>
      <c r="BY99" s="3"/>
      <c r="BZ99" s="2"/>
      <c r="CA99" s="2"/>
      <c r="CB99" s="3" t="s">
        <v>3</v>
      </c>
      <c r="CC99" s="5">
        <v>4.28</v>
      </c>
      <c r="CD99" s="2"/>
      <c r="CE99" s="3"/>
      <c r="CF99" s="5">
        <v>32.5</v>
      </c>
      <c r="CG99" s="3"/>
      <c r="CH99" s="3"/>
      <c r="CI99" s="3"/>
      <c r="CJ99" s="3" t="s">
        <v>1</v>
      </c>
      <c r="CK99" s="2"/>
      <c r="CL99" s="3" t="s">
        <v>22</v>
      </c>
      <c r="CM99" s="2"/>
      <c r="CN99" s="3"/>
      <c r="CO99" s="2"/>
      <c r="CP99" s="3">
        <v>5</v>
      </c>
      <c r="CQ99" s="3">
        <v>2</v>
      </c>
      <c r="CR99" s="5">
        <v>5.85</v>
      </c>
      <c r="CS99" s="6">
        <v>53</v>
      </c>
      <c r="CT99" s="5">
        <v>0.23250000000000001</v>
      </c>
      <c r="CU99" s="5">
        <v>5.09</v>
      </c>
      <c r="CV99" s="5">
        <v>2.9000000000000001E-2</v>
      </c>
      <c r="CW99" s="5">
        <v>92</v>
      </c>
      <c r="CX99" s="2"/>
      <c r="CY99" s="5">
        <v>0.37037037037037035</v>
      </c>
      <c r="CZ99" s="3" t="s">
        <v>22</v>
      </c>
      <c r="DA99" s="5">
        <v>2.4390243902439024E-4</v>
      </c>
      <c r="DB99" s="5">
        <v>646</v>
      </c>
      <c r="DC99" s="2"/>
      <c r="DD99" s="5">
        <v>475</v>
      </c>
      <c r="DE99" s="3" t="s">
        <v>22</v>
      </c>
      <c r="DF99" s="2"/>
      <c r="DG99" s="3" t="s">
        <v>3</v>
      </c>
      <c r="DH99" s="2"/>
      <c r="DI99" s="3" t="s">
        <v>23</v>
      </c>
      <c r="DJ99" s="3"/>
      <c r="DK99" s="2"/>
      <c r="DL99" s="3" t="s">
        <v>8</v>
      </c>
      <c r="DM99" s="3" t="s">
        <v>5</v>
      </c>
      <c r="DN99" s="3" t="s">
        <v>3</v>
      </c>
      <c r="DO99" s="2"/>
      <c r="DP99" s="3" t="s">
        <v>3</v>
      </c>
      <c r="DQ99" s="5">
        <v>3.19</v>
      </c>
      <c r="DR99" s="2" t="s">
        <v>9</v>
      </c>
      <c r="DS99" s="2" t="s">
        <v>18</v>
      </c>
      <c r="DT99" s="2"/>
      <c r="DU99" s="2" t="s">
        <v>24</v>
      </c>
      <c r="DV99" s="3" t="s">
        <v>3</v>
      </c>
      <c r="DW99" s="5">
        <v>50.35</v>
      </c>
      <c r="DX99" s="3"/>
      <c r="DY99" s="3" t="s">
        <v>8</v>
      </c>
      <c r="DZ99" s="2"/>
      <c r="EA99" s="2"/>
      <c r="EB99" s="5">
        <v>3.09</v>
      </c>
      <c r="EC99" s="3"/>
      <c r="ED99" s="2"/>
      <c r="EE99" s="2"/>
      <c r="EF99" s="3" t="s">
        <v>1</v>
      </c>
      <c r="EG99" s="3"/>
      <c r="EH99" s="2"/>
      <c r="EI99" s="2"/>
      <c r="EJ99" s="3" t="s">
        <v>26</v>
      </c>
      <c r="EK99" s="5">
        <v>8.5900000000000004E-3</v>
      </c>
      <c r="EL99" s="3" t="s">
        <v>1</v>
      </c>
      <c r="EM99" s="3" t="s">
        <v>3</v>
      </c>
      <c r="EN99" s="3" t="s">
        <v>27</v>
      </c>
      <c r="EO99" s="3"/>
      <c r="EP99" s="3" t="s">
        <v>8</v>
      </c>
      <c r="EQ99" s="3"/>
      <c r="ER99" s="2"/>
      <c r="ES99" s="2"/>
      <c r="ET99" s="7"/>
      <c r="EU99" s="3"/>
      <c r="EV99" s="3" t="s">
        <v>28</v>
      </c>
      <c r="EW99" s="7"/>
      <c r="EX99" s="9">
        <v>3.84</v>
      </c>
      <c r="EY99" s="3"/>
      <c r="EZ99" s="3"/>
      <c r="FA99" s="9">
        <v>0.85106382978723405</v>
      </c>
      <c r="FB99" s="9">
        <v>1.556E-9</v>
      </c>
      <c r="FC99" s="2"/>
      <c r="FD99" s="7"/>
      <c r="FE99" s="2" t="s">
        <v>15</v>
      </c>
      <c r="FF99" s="3" t="s">
        <v>28</v>
      </c>
      <c r="FG99" s="3" t="s">
        <v>1</v>
      </c>
      <c r="FH99" s="9">
        <v>7.86</v>
      </c>
      <c r="FI99" s="3" t="s">
        <v>5</v>
      </c>
      <c r="FJ99" s="9">
        <v>5.98</v>
      </c>
      <c r="FK99" s="3" t="s">
        <v>1</v>
      </c>
      <c r="FL99" s="3" t="s">
        <v>1</v>
      </c>
      <c r="FM99" s="3" t="s">
        <v>23</v>
      </c>
      <c r="FN99" s="9">
        <v>58.5</v>
      </c>
      <c r="FO99" s="9">
        <v>2.0999999999999999E-8</v>
      </c>
      <c r="FP99" s="9">
        <v>2.92</v>
      </c>
      <c r="FQ99" s="3" t="s">
        <v>15</v>
      </c>
      <c r="FR99" s="6">
        <v>3.8999999999999998E-3</v>
      </c>
      <c r="FS99" s="9">
        <v>28.8</v>
      </c>
      <c r="FT99" s="3" t="s">
        <v>1</v>
      </c>
      <c r="FU99" s="3" t="s">
        <v>5</v>
      </c>
      <c r="FV99" s="3"/>
      <c r="FW99" s="6">
        <v>52.5</v>
      </c>
      <c r="FX99" s="10">
        <v>2.4499999999999999E-3</v>
      </c>
      <c r="FY99" s="2"/>
      <c r="FZ99" s="3" t="s">
        <v>22</v>
      </c>
      <c r="GA99" s="3"/>
      <c r="GB99" s="3"/>
      <c r="GC99" s="3"/>
      <c r="GD99" s="3"/>
      <c r="GE99" s="3"/>
      <c r="GF99" s="3" t="s">
        <v>30</v>
      </c>
      <c r="GG99" s="3"/>
      <c r="GH99" s="7"/>
      <c r="GI99" s="2"/>
      <c r="GJ99" s="5">
        <v>6.2500000000000001E-4</v>
      </c>
      <c r="GK99" s="3"/>
      <c r="GL99" s="2"/>
      <c r="GM99" s="2">
        <v>3.09</v>
      </c>
      <c r="GN99" s="3" t="s">
        <v>31</v>
      </c>
      <c r="GO99" s="3" t="s">
        <v>8</v>
      </c>
      <c r="GP99" s="3"/>
      <c r="GQ99" s="3"/>
      <c r="GR99" s="3"/>
      <c r="GS99" s="9">
        <v>0.76045627376425862</v>
      </c>
      <c r="GT99" s="9">
        <v>43.4</v>
      </c>
      <c r="GU99" s="7"/>
      <c r="GV99" s="3" t="s">
        <v>33</v>
      </c>
      <c r="GW99" s="7"/>
      <c r="GX99" s="2" t="s">
        <v>34</v>
      </c>
      <c r="GY99" s="2" t="s">
        <v>9</v>
      </c>
      <c r="GZ99" s="9">
        <v>5.5</v>
      </c>
      <c r="HA99" s="9">
        <v>4.29</v>
      </c>
      <c r="HB99" s="7"/>
      <c r="HC99" s="3">
        <v>20.25</v>
      </c>
      <c r="HD99" s="3" t="s">
        <v>3</v>
      </c>
      <c r="HE99" s="7"/>
      <c r="HF99" s="9">
        <v>21.4</v>
      </c>
      <c r="HG99" s="3"/>
      <c r="HH99" s="2"/>
      <c r="HI99" s="3" t="s">
        <v>15</v>
      </c>
      <c r="HJ99" s="3"/>
      <c r="HK99" s="3" t="s">
        <v>3</v>
      </c>
      <c r="HL99" s="3"/>
      <c r="HM99" s="2">
        <v>3.78</v>
      </c>
      <c r="HN99" s="9">
        <v>5.49</v>
      </c>
      <c r="HO99" s="3" t="s">
        <v>3</v>
      </c>
      <c r="HP99" s="3" t="s">
        <v>35</v>
      </c>
      <c r="HQ99" s="3" t="s">
        <v>23</v>
      </c>
      <c r="HR99" s="7"/>
      <c r="HS99" s="3" t="s">
        <v>3</v>
      </c>
      <c r="HT99" s="3" t="s">
        <v>5</v>
      </c>
      <c r="HU99" s="9">
        <v>0.36900369003690037</v>
      </c>
      <c r="HV99" s="3">
        <v>1</v>
      </c>
      <c r="HW99" s="9">
        <v>3.1200000000000002E-6</v>
      </c>
      <c r="HX99" s="3" t="s">
        <v>3</v>
      </c>
      <c r="HY99" s="3"/>
      <c r="HZ99" s="3" t="s">
        <v>30</v>
      </c>
      <c r="IA99" s="3">
        <v>3.35</v>
      </c>
      <c r="IB99" s="2"/>
      <c r="IC99" s="3" t="s">
        <v>18</v>
      </c>
      <c r="ID99" s="3"/>
      <c r="IE99" s="3" t="s">
        <v>55</v>
      </c>
      <c r="IF99" s="7"/>
      <c r="IG99" s="7"/>
      <c r="IH99" s="7"/>
    </row>
    <row r="100" spans="1:242" x14ac:dyDescent="0.25">
      <c r="A100" s="1" t="s">
        <v>138</v>
      </c>
      <c r="B100" s="6">
        <v>37.5</v>
      </c>
      <c r="C100" s="3"/>
      <c r="D100" s="2">
        <v>3.65</v>
      </c>
      <c r="E100" s="3" t="s">
        <v>1</v>
      </c>
      <c r="F100" s="3" t="s">
        <v>2</v>
      </c>
      <c r="G100" s="3"/>
      <c r="H100" s="3"/>
      <c r="I100" s="3"/>
      <c r="J100" s="5">
        <v>2.2600000000000001E-12</v>
      </c>
      <c r="K100" s="3" t="s">
        <v>3</v>
      </c>
      <c r="L100" s="3" t="s">
        <v>4</v>
      </c>
      <c r="M100" s="5">
        <v>1.015228426395939</v>
      </c>
      <c r="N100" s="5">
        <v>26.3</v>
      </c>
      <c r="O100" s="3" t="s">
        <v>3</v>
      </c>
      <c r="P100" s="3"/>
      <c r="Q100" s="3" t="s">
        <v>5</v>
      </c>
      <c r="R100" s="2" t="s">
        <v>58</v>
      </c>
      <c r="S100" s="2"/>
      <c r="T100" s="3" t="s">
        <v>3</v>
      </c>
      <c r="U100" s="5">
        <v>50.2</v>
      </c>
      <c r="V100" s="3"/>
      <c r="W100" s="2"/>
      <c r="X100" s="3"/>
      <c r="Y100" s="3" t="s">
        <v>7</v>
      </c>
      <c r="Z100" s="5">
        <v>1.4500000000000001E-6</v>
      </c>
      <c r="AA100" s="3" t="s">
        <v>8</v>
      </c>
      <c r="AB100" s="2" t="s">
        <v>9</v>
      </c>
      <c r="AC100" s="5">
        <v>2.2000000000000001E-14</v>
      </c>
      <c r="AD100" s="3" t="s">
        <v>10</v>
      </c>
      <c r="AE100" s="2" t="s">
        <v>107</v>
      </c>
      <c r="AF100" s="2">
        <v>3.11</v>
      </c>
      <c r="AG100" s="6">
        <v>3.7499999999999999E-3</v>
      </c>
      <c r="AH100" s="2"/>
      <c r="AI100" s="2"/>
      <c r="AJ100" s="2"/>
      <c r="AK100" s="2"/>
      <c r="AL100" s="5">
        <v>0.96399999999999997</v>
      </c>
      <c r="AM100" s="3"/>
      <c r="AN100" s="3" t="s">
        <v>12</v>
      </c>
      <c r="AO100" s="2"/>
      <c r="AP100" s="2"/>
      <c r="AQ100" s="5">
        <v>2.4699999999999999E-4</v>
      </c>
      <c r="AR100" s="5">
        <v>4.3499999999999996</v>
      </c>
      <c r="AS100" s="3" t="s">
        <v>13</v>
      </c>
      <c r="AT100" s="3" t="s">
        <v>14</v>
      </c>
      <c r="AU100" s="5">
        <v>2.66</v>
      </c>
      <c r="AV100" s="2"/>
      <c r="AW100" s="2"/>
      <c r="AX100" s="2"/>
      <c r="AY100" s="2" t="s">
        <v>15</v>
      </c>
      <c r="AZ100" s="5">
        <v>6.66</v>
      </c>
      <c r="BA100" s="2"/>
      <c r="BB100" s="3" t="s">
        <v>8</v>
      </c>
      <c r="BC100" s="3">
        <v>1</v>
      </c>
      <c r="BD100" s="2"/>
      <c r="BE100" s="3" t="s">
        <v>16</v>
      </c>
      <c r="BF100" s="6">
        <v>39.5</v>
      </c>
      <c r="BG100" s="5">
        <v>7.2</v>
      </c>
      <c r="BH100" s="3"/>
      <c r="BI100" s="3"/>
      <c r="BJ100" s="3">
        <v>1</v>
      </c>
      <c r="BK100" s="5">
        <v>17.47</v>
      </c>
      <c r="BL100" s="5">
        <v>0.4065040650406504</v>
      </c>
      <c r="BM100" s="3">
        <v>2.5</v>
      </c>
      <c r="BN100" s="3" t="s">
        <v>19</v>
      </c>
      <c r="BO100" s="3" t="s">
        <v>121</v>
      </c>
      <c r="BP100" s="3" t="s">
        <v>3</v>
      </c>
      <c r="BQ100" s="2"/>
      <c r="BR100" s="2" t="s">
        <v>21</v>
      </c>
      <c r="BS100" s="3"/>
      <c r="BT100" s="3"/>
      <c r="BU100" s="3"/>
      <c r="BV100" s="5">
        <v>3.9</v>
      </c>
      <c r="BW100" s="5">
        <v>3.65</v>
      </c>
      <c r="BX100" s="3"/>
      <c r="BY100" s="3"/>
      <c r="BZ100" s="2"/>
      <c r="CA100" s="2"/>
      <c r="CB100" s="3" t="s">
        <v>3</v>
      </c>
      <c r="CC100" s="5">
        <v>4.28</v>
      </c>
      <c r="CD100" s="2"/>
      <c r="CE100" s="3"/>
      <c r="CF100" s="5">
        <v>32.75</v>
      </c>
      <c r="CG100" s="3"/>
      <c r="CH100" s="3"/>
      <c r="CI100" s="3"/>
      <c r="CJ100" s="3" t="s">
        <v>1</v>
      </c>
      <c r="CK100" s="2"/>
      <c r="CL100" s="3" t="s">
        <v>22</v>
      </c>
      <c r="CM100" s="2"/>
      <c r="CN100" s="3"/>
      <c r="CO100" s="2"/>
      <c r="CP100" s="3">
        <v>5</v>
      </c>
      <c r="CQ100" s="3">
        <v>2</v>
      </c>
      <c r="CR100" s="5">
        <v>5.88</v>
      </c>
      <c r="CS100" s="6">
        <v>53.5</v>
      </c>
      <c r="CT100" s="5">
        <v>0.23149999999999998</v>
      </c>
      <c r="CU100" s="5">
        <v>5.08</v>
      </c>
      <c r="CV100" s="5">
        <v>2.9499999999999998E-2</v>
      </c>
      <c r="CW100" s="5">
        <v>86.75</v>
      </c>
      <c r="CX100" s="2"/>
      <c r="CY100" s="5">
        <v>0.37037037037037035</v>
      </c>
      <c r="CZ100" s="3" t="s">
        <v>22</v>
      </c>
      <c r="DA100" s="5">
        <v>2.5641025641025641E-4</v>
      </c>
      <c r="DB100" s="5">
        <v>638</v>
      </c>
      <c r="DC100" s="2"/>
      <c r="DD100" s="5">
        <v>460</v>
      </c>
      <c r="DE100" s="3" t="s">
        <v>22</v>
      </c>
      <c r="DF100" s="2"/>
      <c r="DG100" s="3" t="s">
        <v>3</v>
      </c>
      <c r="DH100" s="2"/>
      <c r="DI100" s="3" t="s">
        <v>23</v>
      </c>
      <c r="DJ100" s="3"/>
      <c r="DK100" s="2"/>
      <c r="DL100" s="3" t="s">
        <v>8</v>
      </c>
      <c r="DM100" s="3" t="s">
        <v>5</v>
      </c>
      <c r="DN100" s="3" t="s">
        <v>3</v>
      </c>
      <c r="DO100" s="2"/>
      <c r="DP100" s="3" t="s">
        <v>3</v>
      </c>
      <c r="DQ100" s="5">
        <v>3.2</v>
      </c>
      <c r="DR100" s="2" t="s">
        <v>9</v>
      </c>
      <c r="DS100" s="2" t="s">
        <v>18</v>
      </c>
      <c r="DT100" s="2"/>
      <c r="DU100" s="2" t="s">
        <v>24</v>
      </c>
      <c r="DV100" s="3" t="s">
        <v>3</v>
      </c>
      <c r="DW100" s="5">
        <v>50.2</v>
      </c>
      <c r="DX100" s="3"/>
      <c r="DY100" s="3" t="s">
        <v>8</v>
      </c>
      <c r="DZ100" s="2"/>
      <c r="EA100" s="2"/>
      <c r="EB100" s="5">
        <v>3.11</v>
      </c>
      <c r="EC100" s="3"/>
      <c r="ED100" s="2"/>
      <c r="EE100" s="2"/>
      <c r="EF100" s="3" t="s">
        <v>1</v>
      </c>
      <c r="EG100" s="3"/>
      <c r="EH100" s="2"/>
      <c r="EI100" s="2"/>
      <c r="EJ100" s="3" t="s">
        <v>26</v>
      </c>
      <c r="EK100" s="5">
        <v>8.6099999999999996E-3</v>
      </c>
      <c r="EL100" s="3" t="s">
        <v>1</v>
      </c>
      <c r="EM100" s="3" t="s">
        <v>3</v>
      </c>
      <c r="EN100" s="3" t="s">
        <v>27</v>
      </c>
      <c r="EO100" s="3"/>
      <c r="EP100" s="3" t="s">
        <v>8</v>
      </c>
      <c r="EQ100" s="3"/>
      <c r="ER100" s="2"/>
      <c r="ES100" s="2"/>
      <c r="ET100" s="7"/>
      <c r="EU100" s="3"/>
      <c r="EV100" s="3" t="s">
        <v>28</v>
      </c>
      <c r="EW100" s="7"/>
      <c r="EX100" s="9">
        <v>3.8</v>
      </c>
      <c r="EY100" s="3"/>
      <c r="EZ100" s="3"/>
      <c r="FA100" s="9">
        <v>0.85106382978723405</v>
      </c>
      <c r="FB100" s="9">
        <v>1.5400000000000001E-9</v>
      </c>
      <c r="FC100" s="2"/>
      <c r="FD100" s="7"/>
      <c r="FE100" s="2" t="s">
        <v>15</v>
      </c>
      <c r="FF100" s="3" t="s">
        <v>28</v>
      </c>
      <c r="FG100" s="3" t="s">
        <v>1</v>
      </c>
      <c r="FH100" s="9">
        <v>7.82</v>
      </c>
      <c r="FI100" s="3" t="s">
        <v>5</v>
      </c>
      <c r="FJ100" s="9">
        <v>6.06</v>
      </c>
      <c r="FK100" s="3" t="s">
        <v>1</v>
      </c>
      <c r="FL100" s="3" t="s">
        <v>1</v>
      </c>
      <c r="FM100" s="3" t="s">
        <v>23</v>
      </c>
      <c r="FN100" s="9">
        <v>61</v>
      </c>
      <c r="FO100" s="9">
        <v>2E-8</v>
      </c>
      <c r="FP100" s="9">
        <v>2.86</v>
      </c>
      <c r="FQ100" s="3" t="s">
        <v>15</v>
      </c>
      <c r="FR100" s="6">
        <v>4.0000000000000001E-3</v>
      </c>
      <c r="FS100" s="9">
        <v>28.75</v>
      </c>
      <c r="FT100" s="3" t="s">
        <v>1</v>
      </c>
      <c r="FU100" s="3" t="s">
        <v>5</v>
      </c>
      <c r="FV100" s="3"/>
      <c r="FW100" s="6">
        <v>26</v>
      </c>
      <c r="FX100" s="10">
        <v>2.4750000000000002E-3</v>
      </c>
      <c r="FY100" s="2"/>
      <c r="FZ100" s="3" t="s">
        <v>22</v>
      </c>
      <c r="GA100" s="3"/>
      <c r="GB100" s="3"/>
      <c r="GC100" s="3"/>
      <c r="GD100" s="3"/>
      <c r="GE100" s="3"/>
      <c r="GF100" s="3" t="s">
        <v>30</v>
      </c>
      <c r="GG100" s="3"/>
      <c r="GH100" s="7"/>
      <c r="GI100" s="2"/>
      <c r="GJ100" s="5">
        <v>6.0999999999999997E-4</v>
      </c>
      <c r="GK100" s="3"/>
      <c r="GL100" s="2"/>
      <c r="GM100" s="2">
        <v>3.11</v>
      </c>
      <c r="GN100" s="3" t="s">
        <v>31</v>
      </c>
      <c r="GO100" s="3" t="s">
        <v>8</v>
      </c>
      <c r="GP100" s="3"/>
      <c r="GQ100" s="3"/>
      <c r="GR100" s="3"/>
      <c r="GS100" s="9">
        <v>0.76045627376425862</v>
      </c>
      <c r="GT100" s="9">
        <v>43.6</v>
      </c>
      <c r="GU100" s="7"/>
      <c r="GV100" s="3" t="s">
        <v>33</v>
      </c>
      <c r="GW100" s="7"/>
      <c r="GX100" s="2" t="s">
        <v>34</v>
      </c>
      <c r="GY100" s="2" t="s">
        <v>9</v>
      </c>
      <c r="GZ100" s="9">
        <v>5.44</v>
      </c>
      <c r="HA100" s="9">
        <v>4.29</v>
      </c>
      <c r="HB100" s="7"/>
      <c r="HC100" s="3">
        <v>20.350000000000001</v>
      </c>
      <c r="HD100" s="3" t="s">
        <v>3</v>
      </c>
      <c r="HE100" s="7"/>
      <c r="HF100" s="9">
        <v>20.25</v>
      </c>
      <c r="HG100" s="3"/>
      <c r="HH100" s="2"/>
      <c r="HI100" s="3" t="s">
        <v>15</v>
      </c>
      <c r="HJ100" s="3"/>
      <c r="HK100" s="3" t="s">
        <v>3</v>
      </c>
      <c r="HL100" s="3"/>
      <c r="HM100" s="2">
        <v>3.65</v>
      </c>
      <c r="HN100" s="9">
        <v>5.65</v>
      </c>
      <c r="HO100" s="3" t="s">
        <v>3</v>
      </c>
      <c r="HP100" s="3" t="s">
        <v>35</v>
      </c>
      <c r="HQ100" s="3" t="s">
        <v>23</v>
      </c>
      <c r="HR100" s="7"/>
      <c r="HS100" s="3" t="s">
        <v>3</v>
      </c>
      <c r="HT100" s="3" t="s">
        <v>5</v>
      </c>
      <c r="HU100" s="9">
        <v>0.36764705882352938</v>
      </c>
      <c r="HV100" s="3">
        <v>1</v>
      </c>
      <c r="HW100" s="9">
        <v>3.0599999999999999E-6</v>
      </c>
      <c r="HX100" s="3" t="s">
        <v>3</v>
      </c>
      <c r="HY100" s="3"/>
      <c r="HZ100" s="3" t="s">
        <v>30</v>
      </c>
      <c r="IA100" s="3">
        <v>3.35</v>
      </c>
      <c r="IB100" s="2"/>
      <c r="IC100" s="3" t="s">
        <v>18</v>
      </c>
      <c r="ID100" s="3"/>
      <c r="IE100" s="3" t="s">
        <v>55</v>
      </c>
      <c r="IF100" s="7"/>
      <c r="IG100" s="7"/>
      <c r="IH100" s="7"/>
    </row>
    <row r="101" spans="1:242" x14ac:dyDescent="0.25">
      <c r="A101" s="1" t="s">
        <v>139</v>
      </c>
      <c r="B101" s="6">
        <v>38</v>
      </c>
      <c r="C101" s="3"/>
      <c r="D101" s="2">
        <v>3.67</v>
      </c>
      <c r="E101" s="3" t="s">
        <v>1</v>
      </c>
      <c r="F101" s="3" t="s">
        <v>2</v>
      </c>
      <c r="G101" s="3"/>
      <c r="H101" s="3"/>
      <c r="I101" s="3"/>
      <c r="J101" s="5">
        <v>2.3250000000000003E-12</v>
      </c>
      <c r="K101" s="3" t="s">
        <v>3</v>
      </c>
      <c r="L101" s="3" t="s">
        <v>4</v>
      </c>
      <c r="M101" s="5">
        <v>1.0101010101010102</v>
      </c>
      <c r="N101" s="5">
        <v>26.25</v>
      </c>
      <c r="O101" s="3" t="s">
        <v>3</v>
      </c>
      <c r="P101" s="3"/>
      <c r="Q101" s="3" t="s">
        <v>5</v>
      </c>
      <c r="R101" s="2" t="s">
        <v>58</v>
      </c>
      <c r="S101" s="2"/>
      <c r="T101" s="3" t="s">
        <v>3</v>
      </c>
      <c r="U101" s="5">
        <v>50.5</v>
      </c>
      <c r="V101" s="3"/>
      <c r="W101" s="2"/>
      <c r="X101" s="3"/>
      <c r="Y101" s="3" t="s">
        <v>7</v>
      </c>
      <c r="Z101" s="5">
        <v>1.3999999999999999E-6</v>
      </c>
      <c r="AA101" s="3" t="s">
        <v>8</v>
      </c>
      <c r="AB101" s="2" t="s">
        <v>9</v>
      </c>
      <c r="AC101" s="5">
        <v>2.1181818181818181E-14</v>
      </c>
      <c r="AD101" s="3" t="s">
        <v>10</v>
      </c>
      <c r="AE101" s="2" t="s">
        <v>107</v>
      </c>
      <c r="AF101" s="2">
        <v>3.1</v>
      </c>
      <c r="AG101" s="6">
        <v>3.7000000000000002E-3</v>
      </c>
      <c r="AH101" s="2"/>
      <c r="AI101" s="2"/>
      <c r="AJ101" s="2"/>
      <c r="AK101" s="2"/>
      <c r="AL101" s="5">
        <v>0.98</v>
      </c>
      <c r="AM101" s="3"/>
      <c r="AN101" s="3" t="s">
        <v>12</v>
      </c>
      <c r="AO101" s="2"/>
      <c r="AP101" s="2"/>
      <c r="AQ101" s="5">
        <v>2.8499999999999999E-4</v>
      </c>
      <c r="AR101" s="5">
        <v>4.0199999999999996</v>
      </c>
      <c r="AS101" s="3" t="s">
        <v>13</v>
      </c>
      <c r="AT101" s="3" t="s">
        <v>14</v>
      </c>
      <c r="AU101" s="5">
        <v>2.54</v>
      </c>
      <c r="AV101" s="2"/>
      <c r="AW101" s="2"/>
      <c r="AX101" s="2"/>
      <c r="AY101" s="2" t="s">
        <v>15</v>
      </c>
      <c r="AZ101" s="5">
        <v>6.65</v>
      </c>
      <c r="BA101" s="2"/>
      <c r="BB101" s="3" t="s">
        <v>8</v>
      </c>
      <c r="BC101" s="3">
        <v>1</v>
      </c>
      <c r="BD101" s="2"/>
      <c r="BE101" s="3" t="s">
        <v>16</v>
      </c>
      <c r="BF101" s="6">
        <v>37</v>
      </c>
      <c r="BG101" s="5">
        <v>6.9</v>
      </c>
      <c r="BH101" s="3"/>
      <c r="BI101" s="3"/>
      <c r="BJ101" s="3">
        <v>1</v>
      </c>
      <c r="BK101" s="5">
        <v>17.510000000000002</v>
      </c>
      <c r="BL101" s="5">
        <v>0.39370078740157477</v>
      </c>
      <c r="BM101" s="3">
        <v>2.5</v>
      </c>
      <c r="BN101" s="3" t="s">
        <v>19</v>
      </c>
      <c r="BO101" s="3" t="s">
        <v>121</v>
      </c>
      <c r="BP101" s="3" t="s">
        <v>3</v>
      </c>
      <c r="BQ101" s="2"/>
      <c r="BR101" s="2" t="s">
        <v>21</v>
      </c>
      <c r="BS101" s="3"/>
      <c r="BT101" s="3"/>
      <c r="BU101" s="3"/>
      <c r="BV101" s="5">
        <v>3.75</v>
      </c>
      <c r="BW101" s="5">
        <v>3.67</v>
      </c>
      <c r="BX101" s="3"/>
      <c r="BY101" s="3"/>
      <c r="BZ101" s="2"/>
      <c r="CA101" s="2"/>
      <c r="CB101" s="3" t="s">
        <v>3</v>
      </c>
      <c r="CC101" s="5">
        <v>4.25</v>
      </c>
      <c r="CD101" s="2"/>
      <c r="CE101" s="3"/>
      <c r="CF101" s="5">
        <v>32.65</v>
      </c>
      <c r="CG101" s="3"/>
      <c r="CH101" s="3"/>
      <c r="CI101" s="3"/>
      <c r="CJ101" s="3" t="s">
        <v>1</v>
      </c>
      <c r="CK101" s="2"/>
      <c r="CL101" s="3" t="s">
        <v>22</v>
      </c>
      <c r="CM101" s="2"/>
      <c r="CN101" s="3"/>
      <c r="CO101" s="2"/>
      <c r="CP101" s="3">
        <v>5</v>
      </c>
      <c r="CQ101" s="3">
        <v>2</v>
      </c>
      <c r="CR101" s="5">
        <v>5.82</v>
      </c>
      <c r="CS101" s="6">
        <v>51.5</v>
      </c>
      <c r="CT101" s="5">
        <v>0.23</v>
      </c>
      <c r="CU101" s="5">
        <v>5.05</v>
      </c>
      <c r="CV101" s="5">
        <v>2.8750000000000001E-2</v>
      </c>
      <c r="CW101" s="5">
        <v>85</v>
      </c>
      <c r="CX101" s="2"/>
      <c r="CY101" s="5">
        <v>0.37037037037037035</v>
      </c>
      <c r="CZ101" s="3" t="s">
        <v>22</v>
      </c>
      <c r="DA101" s="5">
        <v>2.631578947368421E-4</v>
      </c>
      <c r="DB101" s="5">
        <v>636</v>
      </c>
      <c r="DC101" s="2"/>
      <c r="DD101" s="5">
        <v>437</v>
      </c>
      <c r="DE101" s="3" t="s">
        <v>22</v>
      </c>
      <c r="DF101" s="2"/>
      <c r="DG101" s="3" t="s">
        <v>3</v>
      </c>
      <c r="DH101" s="2"/>
      <c r="DI101" s="3" t="s">
        <v>23</v>
      </c>
      <c r="DJ101" s="3"/>
      <c r="DK101" s="2"/>
      <c r="DL101" s="3" t="s">
        <v>8</v>
      </c>
      <c r="DM101" s="3" t="s">
        <v>5</v>
      </c>
      <c r="DN101" s="3" t="s">
        <v>3</v>
      </c>
      <c r="DO101" s="2"/>
      <c r="DP101" s="3" t="s">
        <v>3</v>
      </c>
      <c r="DQ101" s="5">
        <v>3.23</v>
      </c>
      <c r="DR101" s="2" t="s">
        <v>9</v>
      </c>
      <c r="DS101" s="2" t="s">
        <v>18</v>
      </c>
      <c r="DT101" s="2"/>
      <c r="DU101" s="2" t="s">
        <v>24</v>
      </c>
      <c r="DV101" s="3" t="s">
        <v>3</v>
      </c>
      <c r="DW101" s="5">
        <v>50.5</v>
      </c>
      <c r="DX101" s="3"/>
      <c r="DY101" s="3" t="s">
        <v>8</v>
      </c>
      <c r="DZ101" s="2"/>
      <c r="EA101" s="2"/>
      <c r="EB101" s="5">
        <v>3.1</v>
      </c>
      <c r="EC101" s="3"/>
      <c r="ED101" s="2"/>
      <c r="EE101" s="2"/>
      <c r="EF101" s="3" t="s">
        <v>1</v>
      </c>
      <c r="EG101" s="3"/>
      <c r="EH101" s="2"/>
      <c r="EI101" s="2"/>
      <c r="EJ101" s="3" t="s">
        <v>26</v>
      </c>
      <c r="EK101" s="5">
        <v>8.6199999999999992E-3</v>
      </c>
      <c r="EL101" s="3" t="s">
        <v>1</v>
      </c>
      <c r="EM101" s="3" t="s">
        <v>3</v>
      </c>
      <c r="EN101" s="3" t="s">
        <v>27</v>
      </c>
      <c r="EO101" s="3"/>
      <c r="EP101" s="3" t="s">
        <v>8</v>
      </c>
      <c r="EQ101" s="3"/>
      <c r="ER101" s="2"/>
      <c r="ES101" s="2"/>
      <c r="ET101" s="7"/>
      <c r="EU101" s="3"/>
      <c r="EV101" s="3" t="s">
        <v>28</v>
      </c>
      <c r="EW101" s="7"/>
      <c r="EX101" s="9">
        <v>3.82</v>
      </c>
      <c r="EY101" s="3"/>
      <c r="EZ101" s="3"/>
      <c r="FA101" s="9">
        <v>0.8438818565400843</v>
      </c>
      <c r="FB101" s="9">
        <v>1.5300000000000001E-9</v>
      </c>
      <c r="FC101" s="2"/>
      <c r="FD101" s="7"/>
      <c r="FE101" s="2" t="s">
        <v>15</v>
      </c>
      <c r="FF101" s="3" t="s">
        <v>28</v>
      </c>
      <c r="FG101" s="3" t="s">
        <v>1</v>
      </c>
      <c r="FH101" s="9">
        <v>7.51</v>
      </c>
      <c r="FI101" s="3" t="s">
        <v>5</v>
      </c>
      <c r="FJ101" s="9">
        <v>6.15</v>
      </c>
      <c r="FK101" s="3" t="s">
        <v>1</v>
      </c>
      <c r="FL101" s="3" t="s">
        <v>1</v>
      </c>
      <c r="FM101" s="3" t="s">
        <v>23</v>
      </c>
      <c r="FN101" s="9">
        <v>61</v>
      </c>
      <c r="FO101" s="9">
        <v>1.9750000000000001E-8</v>
      </c>
      <c r="FP101" s="9">
        <v>2.83</v>
      </c>
      <c r="FQ101" s="3" t="s">
        <v>15</v>
      </c>
      <c r="FR101" s="6">
        <v>4.1999999999999997E-3</v>
      </c>
      <c r="FS101" s="9">
        <v>28.75</v>
      </c>
      <c r="FT101" s="3" t="s">
        <v>1</v>
      </c>
      <c r="FU101" s="3" t="s">
        <v>5</v>
      </c>
      <c r="FV101" s="3"/>
      <c r="FW101" s="6">
        <v>24.5</v>
      </c>
      <c r="FX101" s="10">
        <v>2.3999999999999998E-3</v>
      </c>
      <c r="FY101" s="2"/>
      <c r="FZ101" s="3" t="s">
        <v>22</v>
      </c>
      <c r="GA101" s="3"/>
      <c r="GB101" s="3"/>
      <c r="GC101" s="3"/>
      <c r="GD101" s="3"/>
      <c r="GE101" s="3"/>
      <c r="GF101" s="3" t="s">
        <v>30</v>
      </c>
      <c r="GG101" s="3"/>
      <c r="GH101" s="7"/>
      <c r="GI101" s="2"/>
      <c r="GJ101" s="5">
        <v>5.9000000000000003E-4</v>
      </c>
      <c r="GK101" s="3"/>
      <c r="GL101" s="2"/>
      <c r="GM101" s="2">
        <v>3.1</v>
      </c>
      <c r="GN101" s="3" t="s">
        <v>31</v>
      </c>
      <c r="GO101" s="3" t="s">
        <v>8</v>
      </c>
      <c r="GP101" s="3"/>
      <c r="GQ101" s="3"/>
      <c r="GR101" s="3"/>
      <c r="GS101" s="9">
        <v>0.74906367041198507</v>
      </c>
      <c r="GT101" s="9">
        <v>43.25</v>
      </c>
      <c r="GU101" s="7"/>
      <c r="GV101" s="3" t="s">
        <v>33</v>
      </c>
      <c r="GW101" s="7"/>
      <c r="GX101" s="2" t="s">
        <v>34</v>
      </c>
      <c r="GY101" s="2" t="s">
        <v>9</v>
      </c>
      <c r="GZ101" s="9">
        <v>5.36</v>
      </c>
      <c r="HA101" s="9">
        <v>4.29</v>
      </c>
      <c r="HB101" s="7"/>
      <c r="HC101" s="3">
        <v>20.5</v>
      </c>
      <c r="HD101" s="3" t="s">
        <v>3</v>
      </c>
      <c r="HE101" s="7"/>
      <c r="HF101" s="9">
        <v>20.5</v>
      </c>
      <c r="HG101" s="3"/>
      <c r="HH101" s="2"/>
      <c r="HI101" s="3" t="s">
        <v>15</v>
      </c>
      <c r="HJ101" s="3"/>
      <c r="HK101" s="3" t="s">
        <v>3</v>
      </c>
      <c r="HL101" s="3"/>
      <c r="HM101" s="2">
        <v>3.67</v>
      </c>
      <c r="HN101" s="9">
        <v>5.7</v>
      </c>
      <c r="HO101" s="3" t="s">
        <v>3</v>
      </c>
      <c r="HP101" s="3" t="s">
        <v>35</v>
      </c>
      <c r="HQ101" s="3" t="s">
        <v>23</v>
      </c>
      <c r="HR101" s="7"/>
      <c r="HS101" s="3" t="s">
        <v>3</v>
      </c>
      <c r="HT101" s="3" t="s">
        <v>5</v>
      </c>
      <c r="HU101" s="9">
        <v>0.36764705882352938</v>
      </c>
      <c r="HV101" s="3">
        <v>1</v>
      </c>
      <c r="HW101" s="9">
        <v>3.1E-6</v>
      </c>
      <c r="HX101" s="3" t="s">
        <v>3</v>
      </c>
      <c r="HY101" s="3"/>
      <c r="HZ101" s="3" t="s">
        <v>30</v>
      </c>
      <c r="IA101" s="3">
        <v>3.35</v>
      </c>
      <c r="IB101" s="2"/>
      <c r="IC101" s="3" t="s">
        <v>18</v>
      </c>
      <c r="ID101" s="3"/>
      <c r="IE101" s="3" t="s">
        <v>55</v>
      </c>
      <c r="IF101" s="7"/>
      <c r="IG101" s="7"/>
      <c r="IH101" s="7"/>
    </row>
    <row r="102" spans="1:242" x14ac:dyDescent="0.25">
      <c r="A102" s="1" t="s">
        <v>140</v>
      </c>
      <c r="B102" s="6">
        <v>39</v>
      </c>
      <c r="C102" s="3"/>
      <c r="D102" s="2">
        <v>3.58</v>
      </c>
      <c r="E102" s="3" t="s">
        <v>1</v>
      </c>
      <c r="F102" s="3" t="s">
        <v>2</v>
      </c>
      <c r="G102" s="3"/>
      <c r="H102" s="3"/>
      <c r="I102" s="3"/>
      <c r="J102" s="5">
        <v>2.5000000000000003E-12</v>
      </c>
      <c r="K102" s="3" t="s">
        <v>3</v>
      </c>
      <c r="L102" s="3" t="s">
        <v>4</v>
      </c>
      <c r="M102" s="5">
        <v>1.0204081632653061</v>
      </c>
      <c r="N102" s="5">
        <v>26.2</v>
      </c>
      <c r="O102" s="3" t="s">
        <v>3</v>
      </c>
      <c r="P102" s="3"/>
      <c r="Q102" s="3" t="s">
        <v>5</v>
      </c>
      <c r="R102" s="2" t="s">
        <v>58</v>
      </c>
      <c r="S102" s="2"/>
      <c r="T102" s="3" t="s">
        <v>3</v>
      </c>
      <c r="U102" s="5">
        <v>50.4</v>
      </c>
      <c r="V102" s="3"/>
      <c r="W102" s="2"/>
      <c r="X102" s="3"/>
      <c r="Y102" s="3" t="s">
        <v>7</v>
      </c>
      <c r="Z102" s="5">
        <v>1.4500000000000001E-6</v>
      </c>
      <c r="AA102" s="3" t="s">
        <v>8</v>
      </c>
      <c r="AB102" s="2" t="s">
        <v>9</v>
      </c>
      <c r="AC102" s="5">
        <v>1.9272727272727271E-14</v>
      </c>
      <c r="AD102" s="3" t="s">
        <v>10</v>
      </c>
      <c r="AE102" s="2" t="s">
        <v>107</v>
      </c>
      <c r="AF102" s="2">
        <v>3.08</v>
      </c>
      <c r="AG102" s="6">
        <v>3.5999999999999999E-3</v>
      </c>
      <c r="AH102" s="2"/>
      <c r="AI102" s="2"/>
      <c r="AJ102" s="2"/>
      <c r="AK102" s="2"/>
      <c r="AL102" s="5">
        <v>0.98599999999999999</v>
      </c>
      <c r="AM102" s="3"/>
      <c r="AN102" s="3" t="s">
        <v>12</v>
      </c>
      <c r="AO102" s="2"/>
      <c r="AP102" s="2"/>
      <c r="AQ102" s="5">
        <v>3.5E-4</v>
      </c>
      <c r="AR102" s="5">
        <v>3.7749999999999999</v>
      </c>
      <c r="AS102" s="3" t="s">
        <v>13</v>
      </c>
      <c r="AT102" s="3" t="s">
        <v>14</v>
      </c>
      <c r="AU102" s="5">
        <v>2.5299999999999998</v>
      </c>
      <c r="AV102" s="2"/>
      <c r="AW102" s="2"/>
      <c r="AX102" s="2"/>
      <c r="AY102" s="2" t="s">
        <v>15</v>
      </c>
      <c r="AZ102" s="5">
        <v>6.7</v>
      </c>
      <c r="BA102" s="2"/>
      <c r="BB102" s="3" t="s">
        <v>8</v>
      </c>
      <c r="BC102" s="3">
        <v>1</v>
      </c>
      <c r="BD102" s="2"/>
      <c r="BE102" s="3" t="s">
        <v>16</v>
      </c>
      <c r="BF102" s="6">
        <v>36.25</v>
      </c>
      <c r="BG102" s="5">
        <v>6.9</v>
      </c>
      <c r="BH102" s="3"/>
      <c r="BI102" s="3"/>
      <c r="BJ102" s="3">
        <v>1</v>
      </c>
      <c r="BK102" s="5">
        <v>17.649999999999999</v>
      </c>
      <c r="BL102" s="5">
        <v>0.390625</v>
      </c>
      <c r="BM102" s="3">
        <v>2.5</v>
      </c>
      <c r="BN102" s="3" t="s">
        <v>19</v>
      </c>
      <c r="BO102" s="3" t="s">
        <v>121</v>
      </c>
      <c r="BP102" s="3" t="s">
        <v>3</v>
      </c>
      <c r="BQ102" s="2"/>
      <c r="BR102" s="2" t="s">
        <v>21</v>
      </c>
      <c r="BS102" s="3"/>
      <c r="BT102" s="3"/>
      <c r="BU102" s="3"/>
      <c r="BV102" s="5">
        <v>3.68</v>
      </c>
      <c r="BW102" s="5">
        <v>3.58</v>
      </c>
      <c r="BX102" s="3"/>
      <c r="BY102" s="3"/>
      <c r="BZ102" s="2"/>
      <c r="CA102" s="2"/>
      <c r="CB102" s="3" t="s">
        <v>3</v>
      </c>
      <c r="CC102" s="5">
        <v>4.22</v>
      </c>
      <c r="CD102" s="2"/>
      <c r="CE102" s="3"/>
      <c r="CF102" s="5">
        <v>32.5</v>
      </c>
      <c r="CG102" s="3"/>
      <c r="CH102" s="3"/>
      <c r="CI102" s="3"/>
      <c r="CJ102" s="3" t="s">
        <v>1</v>
      </c>
      <c r="CK102" s="2"/>
      <c r="CL102" s="3" t="s">
        <v>22</v>
      </c>
      <c r="CM102" s="2"/>
      <c r="CN102" s="3"/>
      <c r="CO102" s="2"/>
      <c r="CP102" s="3">
        <v>5</v>
      </c>
      <c r="CQ102" s="3">
        <v>2</v>
      </c>
      <c r="CR102" s="5">
        <v>5.77</v>
      </c>
      <c r="CS102" s="6">
        <v>51</v>
      </c>
      <c r="CT102" s="5">
        <v>0.22600000000000001</v>
      </c>
      <c r="CU102" s="5">
        <v>4.9800000000000004</v>
      </c>
      <c r="CV102" s="5">
        <v>2.9000000000000001E-2</v>
      </c>
      <c r="CW102" s="5">
        <v>90.5</v>
      </c>
      <c r="CX102" s="2"/>
      <c r="CY102" s="5">
        <v>0.37037037037037035</v>
      </c>
      <c r="CZ102" s="3" t="s">
        <v>22</v>
      </c>
      <c r="DA102" s="5">
        <v>2.5000000000000001E-4</v>
      </c>
      <c r="DB102" s="5">
        <v>631</v>
      </c>
      <c r="DC102" s="2"/>
      <c r="DD102" s="5">
        <v>430</v>
      </c>
      <c r="DE102" s="3" t="s">
        <v>22</v>
      </c>
      <c r="DF102" s="2"/>
      <c r="DG102" s="3" t="s">
        <v>3</v>
      </c>
      <c r="DH102" s="2"/>
      <c r="DI102" s="3" t="s">
        <v>23</v>
      </c>
      <c r="DJ102" s="3"/>
      <c r="DK102" s="2"/>
      <c r="DL102" s="3" t="s">
        <v>8</v>
      </c>
      <c r="DM102" s="3" t="s">
        <v>5</v>
      </c>
      <c r="DN102" s="3" t="s">
        <v>3</v>
      </c>
      <c r="DO102" s="2"/>
      <c r="DP102" s="3" t="s">
        <v>3</v>
      </c>
      <c r="DQ102" s="5">
        <v>3.21</v>
      </c>
      <c r="DR102" s="2" t="s">
        <v>9</v>
      </c>
      <c r="DS102" s="2" t="s">
        <v>18</v>
      </c>
      <c r="DT102" s="2"/>
      <c r="DU102" s="2" t="s">
        <v>24</v>
      </c>
      <c r="DV102" s="3" t="s">
        <v>3</v>
      </c>
      <c r="DW102" s="5">
        <v>50.4</v>
      </c>
      <c r="DX102" s="3"/>
      <c r="DY102" s="3" t="s">
        <v>8</v>
      </c>
      <c r="DZ102" s="2"/>
      <c r="EA102" s="2"/>
      <c r="EB102" s="5">
        <v>3.08</v>
      </c>
      <c r="EC102" s="3"/>
      <c r="ED102" s="2"/>
      <c r="EE102" s="2"/>
      <c r="EF102" s="3" t="s">
        <v>1</v>
      </c>
      <c r="EG102" s="3"/>
      <c r="EH102" s="2"/>
      <c r="EI102" s="2"/>
      <c r="EJ102" s="3" t="s">
        <v>26</v>
      </c>
      <c r="EK102" s="5">
        <v>1.252E-2</v>
      </c>
      <c r="EL102" s="3" t="s">
        <v>1</v>
      </c>
      <c r="EM102" s="3" t="s">
        <v>3</v>
      </c>
      <c r="EN102" s="3" t="s">
        <v>27</v>
      </c>
      <c r="EO102" s="3"/>
      <c r="EP102" s="3" t="s">
        <v>8</v>
      </c>
      <c r="EQ102" s="3"/>
      <c r="ER102" s="2"/>
      <c r="ES102" s="2"/>
      <c r="ET102" s="7"/>
      <c r="EU102" s="3"/>
      <c r="EV102" s="3" t="s">
        <v>28</v>
      </c>
      <c r="EW102" s="7"/>
      <c r="EX102" s="9">
        <v>3.83</v>
      </c>
      <c r="EY102" s="3"/>
      <c r="EZ102" s="3"/>
      <c r="FA102" s="9">
        <v>0.83333333333333337</v>
      </c>
      <c r="FB102" s="9">
        <v>1.6000000000000001E-9</v>
      </c>
      <c r="FC102" s="2"/>
      <c r="FD102" s="7"/>
      <c r="FE102" s="2" t="s">
        <v>15</v>
      </c>
      <c r="FF102" s="3" t="s">
        <v>28</v>
      </c>
      <c r="FG102" s="3" t="s">
        <v>1</v>
      </c>
      <c r="FH102" s="9">
        <v>7.32</v>
      </c>
      <c r="FI102" s="3" t="s">
        <v>5</v>
      </c>
      <c r="FJ102" s="9">
        <v>6.44</v>
      </c>
      <c r="FK102" s="3" t="s">
        <v>1</v>
      </c>
      <c r="FL102" s="3" t="s">
        <v>1</v>
      </c>
      <c r="FM102" s="3" t="s">
        <v>23</v>
      </c>
      <c r="FN102" s="9">
        <v>63.5</v>
      </c>
      <c r="FO102" s="9">
        <v>1.96E-8</v>
      </c>
      <c r="FP102" s="9">
        <v>2.81</v>
      </c>
      <c r="FQ102" s="3" t="s">
        <v>15</v>
      </c>
      <c r="FR102" s="6">
        <v>4.3E-3</v>
      </c>
      <c r="FS102" s="9">
        <v>28.75</v>
      </c>
      <c r="FT102" s="3" t="s">
        <v>1</v>
      </c>
      <c r="FU102" s="3" t="s">
        <v>5</v>
      </c>
      <c r="FV102" s="3"/>
      <c r="FW102" s="6">
        <v>24</v>
      </c>
      <c r="FX102" s="10">
        <v>2.3249999999999998E-3</v>
      </c>
      <c r="FY102" s="2"/>
      <c r="FZ102" s="3" t="s">
        <v>22</v>
      </c>
      <c r="GA102" s="3"/>
      <c r="GB102" s="3"/>
      <c r="GC102" s="3"/>
      <c r="GD102" s="3"/>
      <c r="GE102" s="3"/>
      <c r="GF102" s="3" t="s">
        <v>30</v>
      </c>
      <c r="GG102" s="3"/>
      <c r="GH102" s="7"/>
      <c r="GI102" s="2"/>
      <c r="GJ102" s="5">
        <v>5.6499999999999996E-4</v>
      </c>
      <c r="GK102" s="3"/>
      <c r="GL102" s="2"/>
      <c r="GM102" s="2">
        <v>3.08</v>
      </c>
      <c r="GN102" s="3" t="s">
        <v>31</v>
      </c>
      <c r="GO102" s="3" t="s">
        <v>8</v>
      </c>
      <c r="GP102" s="3"/>
      <c r="GQ102" s="3"/>
      <c r="GR102" s="3"/>
      <c r="GS102" s="9">
        <v>0.74626865671641784</v>
      </c>
      <c r="GT102" s="9">
        <v>43.3</v>
      </c>
      <c r="GU102" s="7"/>
      <c r="GV102" s="3" t="s">
        <v>33</v>
      </c>
      <c r="GW102" s="7"/>
      <c r="GX102" s="2" t="s">
        <v>34</v>
      </c>
      <c r="GY102" s="2" t="s">
        <v>9</v>
      </c>
      <c r="GZ102" s="9">
        <v>5.31</v>
      </c>
      <c r="HA102" s="9">
        <v>4.29</v>
      </c>
      <c r="HB102" s="7"/>
      <c r="HC102" s="3">
        <v>20.6</v>
      </c>
      <c r="HD102" s="3" t="s">
        <v>3</v>
      </c>
      <c r="HE102" s="7"/>
      <c r="HF102" s="9">
        <v>21.05</v>
      </c>
      <c r="HG102" s="3"/>
      <c r="HH102" s="2"/>
      <c r="HI102" s="3" t="s">
        <v>15</v>
      </c>
      <c r="HJ102" s="3"/>
      <c r="HK102" s="3" t="s">
        <v>3</v>
      </c>
      <c r="HL102" s="3"/>
      <c r="HM102" s="2">
        <v>3.58</v>
      </c>
      <c r="HN102" s="9">
        <v>6.35</v>
      </c>
      <c r="HO102" s="3" t="s">
        <v>3</v>
      </c>
      <c r="HP102" s="3" t="s">
        <v>35</v>
      </c>
      <c r="HQ102" s="3" t="s">
        <v>23</v>
      </c>
      <c r="HR102" s="7"/>
      <c r="HS102" s="3" t="s">
        <v>3</v>
      </c>
      <c r="HT102" s="3" t="s">
        <v>5</v>
      </c>
      <c r="HU102" s="9">
        <v>0.36363636363636365</v>
      </c>
      <c r="HV102" s="3">
        <v>1</v>
      </c>
      <c r="HW102" s="9">
        <v>3.1099999999999999E-6</v>
      </c>
      <c r="HX102" s="3" t="s">
        <v>3</v>
      </c>
      <c r="HY102" s="3"/>
      <c r="HZ102" s="3" t="s">
        <v>30</v>
      </c>
      <c r="IA102" s="3">
        <v>3.35</v>
      </c>
      <c r="IB102" s="2"/>
      <c r="IC102" s="3" t="s">
        <v>18</v>
      </c>
      <c r="ID102" s="3"/>
      <c r="IE102" s="3" t="s">
        <v>55</v>
      </c>
      <c r="IF102" s="7"/>
      <c r="IG102" s="7"/>
      <c r="IH102" s="7"/>
    </row>
    <row r="103" spans="1:242" x14ac:dyDescent="0.25">
      <c r="A103" s="1" t="s">
        <v>141</v>
      </c>
      <c r="B103" s="6">
        <v>41</v>
      </c>
      <c r="C103" s="3"/>
      <c r="D103" s="2">
        <v>3.61</v>
      </c>
      <c r="E103" s="3" t="s">
        <v>1</v>
      </c>
      <c r="F103" s="3" t="s">
        <v>2</v>
      </c>
      <c r="G103" s="3"/>
      <c r="H103" s="3"/>
      <c r="I103" s="3"/>
      <c r="J103" s="5">
        <v>2.6000000000000002E-12</v>
      </c>
      <c r="K103" s="3" t="s">
        <v>3</v>
      </c>
      <c r="L103" s="3" t="s">
        <v>4</v>
      </c>
      <c r="M103" s="5">
        <v>1.0101010101010102</v>
      </c>
      <c r="N103" s="5">
        <v>26.1</v>
      </c>
      <c r="O103" s="3" t="s">
        <v>3</v>
      </c>
      <c r="P103" s="3"/>
      <c r="Q103" s="3" t="s">
        <v>5</v>
      </c>
      <c r="R103" s="2" t="s">
        <v>58</v>
      </c>
      <c r="S103" s="2"/>
      <c r="T103" s="3" t="s">
        <v>3</v>
      </c>
      <c r="U103" s="5">
        <v>50.4</v>
      </c>
      <c r="V103" s="3"/>
      <c r="W103" s="2"/>
      <c r="X103" s="3"/>
      <c r="Y103" s="3" t="s">
        <v>7</v>
      </c>
      <c r="Z103" s="5">
        <v>1.525E-6</v>
      </c>
      <c r="AA103" s="3" t="s">
        <v>8</v>
      </c>
      <c r="AB103" s="2" t="s">
        <v>9</v>
      </c>
      <c r="AC103" s="5">
        <v>2.0727272727272729E-14</v>
      </c>
      <c r="AD103" s="3" t="s">
        <v>10</v>
      </c>
      <c r="AE103" s="2" t="s">
        <v>107</v>
      </c>
      <c r="AF103" s="2">
        <v>3.1</v>
      </c>
      <c r="AG103" s="6">
        <v>3.65E-3</v>
      </c>
      <c r="AH103" s="2"/>
      <c r="AI103" s="2"/>
      <c r="AJ103" s="2"/>
      <c r="AK103" s="2"/>
      <c r="AL103" s="5">
        <v>0.98299999999999998</v>
      </c>
      <c r="AM103" s="3"/>
      <c r="AN103" s="3" t="s">
        <v>12</v>
      </c>
      <c r="AO103" s="2"/>
      <c r="AP103" s="2"/>
      <c r="AQ103" s="5">
        <v>3.5E-4</v>
      </c>
      <c r="AR103" s="5">
        <v>3.7174999999999998</v>
      </c>
      <c r="AS103" s="3" t="s">
        <v>13</v>
      </c>
      <c r="AT103" s="3" t="s">
        <v>14</v>
      </c>
      <c r="AU103" s="5">
        <v>2.64</v>
      </c>
      <c r="AV103" s="2"/>
      <c r="AW103" s="2"/>
      <c r="AX103" s="2"/>
      <c r="AY103" s="2" t="s">
        <v>15</v>
      </c>
      <c r="AZ103" s="5">
        <v>6.78</v>
      </c>
      <c r="BA103" s="2"/>
      <c r="BB103" s="3" t="s">
        <v>8</v>
      </c>
      <c r="BC103" s="3">
        <v>1</v>
      </c>
      <c r="BD103" s="2"/>
      <c r="BE103" s="3" t="s">
        <v>16</v>
      </c>
      <c r="BF103" s="6">
        <v>37.5</v>
      </c>
      <c r="BG103" s="5">
        <v>6.9</v>
      </c>
      <c r="BH103" s="3"/>
      <c r="BI103" s="3"/>
      <c r="BJ103" s="3">
        <v>1</v>
      </c>
      <c r="BK103" s="5">
        <v>17.7</v>
      </c>
      <c r="BL103" s="5">
        <v>0.38610038610038611</v>
      </c>
      <c r="BM103" s="3">
        <v>2.5</v>
      </c>
      <c r="BN103" s="3" t="s">
        <v>19</v>
      </c>
      <c r="BO103" s="3" t="s">
        <v>121</v>
      </c>
      <c r="BP103" s="3" t="s">
        <v>3</v>
      </c>
      <c r="BQ103" s="2"/>
      <c r="BR103" s="2" t="s">
        <v>21</v>
      </c>
      <c r="BS103" s="3"/>
      <c r="BT103" s="3"/>
      <c r="BU103" s="3"/>
      <c r="BV103" s="5">
        <v>3.51</v>
      </c>
      <c r="BW103" s="5">
        <v>3.61</v>
      </c>
      <c r="BX103" s="3"/>
      <c r="BY103" s="3"/>
      <c r="BZ103" s="2"/>
      <c r="CA103" s="2"/>
      <c r="CB103" s="3" t="s">
        <v>3</v>
      </c>
      <c r="CC103" s="5">
        <v>4.21</v>
      </c>
      <c r="CD103" s="2"/>
      <c r="CE103" s="3"/>
      <c r="CF103" s="5">
        <v>32</v>
      </c>
      <c r="CG103" s="3"/>
      <c r="CH103" s="3"/>
      <c r="CI103" s="3"/>
      <c r="CJ103" s="3" t="s">
        <v>1</v>
      </c>
      <c r="CK103" s="2"/>
      <c r="CL103" s="3" t="s">
        <v>22</v>
      </c>
      <c r="CM103" s="2"/>
      <c r="CN103" s="3"/>
      <c r="CO103" s="2"/>
      <c r="CP103" s="3">
        <v>5</v>
      </c>
      <c r="CQ103" s="3">
        <v>2</v>
      </c>
      <c r="CR103" s="5">
        <v>5.82</v>
      </c>
      <c r="CS103" s="6">
        <v>51.5</v>
      </c>
      <c r="CT103" s="5">
        <v>0.2225</v>
      </c>
      <c r="CU103" s="5">
        <v>4.96</v>
      </c>
      <c r="CV103" s="5">
        <v>3.0249999999999999E-2</v>
      </c>
      <c r="CW103" s="5">
        <v>89.9</v>
      </c>
      <c r="CX103" s="2"/>
      <c r="CY103" s="5">
        <v>0.36496350364963503</v>
      </c>
      <c r="CZ103" s="3" t="s">
        <v>22</v>
      </c>
      <c r="DA103" s="5">
        <v>2.3255813953488373E-4</v>
      </c>
      <c r="DB103" s="5">
        <v>631</v>
      </c>
      <c r="DC103" s="2"/>
      <c r="DD103" s="5">
        <v>425</v>
      </c>
      <c r="DE103" s="3" t="s">
        <v>22</v>
      </c>
      <c r="DF103" s="2"/>
      <c r="DG103" s="3" t="s">
        <v>3</v>
      </c>
      <c r="DH103" s="2"/>
      <c r="DI103" s="3" t="s">
        <v>23</v>
      </c>
      <c r="DJ103" s="3"/>
      <c r="DK103" s="2"/>
      <c r="DL103" s="3" t="s">
        <v>8</v>
      </c>
      <c r="DM103" s="3" t="s">
        <v>5</v>
      </c>
      <c r="DN103" s="3" t="s">
        <v>3</v>
      </c>
      <c r="DO103" s="2"/>
      <c r="DP103" s="3" t="s">
        <v>3</v>
      </c>
      <c r="DQ103" s="5">
        <v>3.2</v>
      </c>
      <c r="DR103" s="2" t="s">
        <v>9</v>
      </c>
      <c r="DS103" s="2" t="s">
        <v>18</v>
      </c>
      <c r="DT103" s="2"/>
      <c r="DU103" s="2" t="s">
        <v>24</v>
      </c>
      <c r="DV103" s="3" t="s">
        <v>3</v>
      </c>
      <c r="DW103" s="5">
        <v>50.4</v>
      </c>
      <c r="DX103" s="3"/>
      <c r="DY103" s="3" t="s">
        <v>8</v>
      </c>
      <c r="DZ103" s="2"/>
      <c r="EA103" s="2"/>
      <c r="EB103" s="5">
        <v>3.1</v>
      </c>
      <c r="EC103" s="3"/>
      <c r="ED103" s="2"/>
      <c r="EE103" s="2"/>
      <c r="EF103" s="3" t="s">
        <v>1</v>
      </c>
      <c r="EG103" s="3"/>
      <c r="EH103" s="2"/>
      <c r="EI103" s="2"/>
      <c r="EJ103" s="3" t="s">
        <v>26</v>
      </c>
      <c r="EK103" s="5">
        <v>1.251E-2</v>
      </c>
      <c r="EL103" s="3" t="s">
        <v>1</v>
      </c>
      <c r="EM103" s="3" t="s">
        <v>3</v>
      </c>
      <c r="EN103" s="3" t="s">
        <v>27</v>
      </c>
      <c r="EO103" s="3"/>
      <c r="EP103" s="3" t="s">
        <v>8</v>
      </c>
      <c r="EQ103" s="3"/>
      <c r="ER103" s="2"/>
      <c r="ES103" s="2"/>
      <c r="ET103" s="7"/>
      <c r="EU103" s="3"/>
      <c r="EV103" s="3" t="s">
        <v>28</v>
      </c>
      <c r="EW103" s="7"/>
      <c r="EX103" s="9">
        <v>3.82</v>
      </c>
      <c r="EY103" s="3"/>
      <c r="EZ103" s="3"/>
      <c r="FA103" s="9">
        <v>0.82987551867219911</v>
      </c>
      <c r="FB103" s="9">
        <v>1.6399999999999999E-9</v>
      </c>
      <c r="FC103" s="2"/>
      <c r="FD103" s="7"/>
      <c r="FE103" s="2" t="s">
        <v>15</v>
      </c>
      <c r="FF103" s="3" t="s">
        <v>28</v>
      </c>
      <c r="FG103" s="3" t="s">
        <v>1</v>
      </c>
      <c r="FH103" s="9">
        <v>7.13</v>
      </c>
      <c r="FI103" s="3" t="s">
        <v>5</v>
      </c>
      <c r="FJ103" s="9">
        <v>6.67</v>
      </c>
      <c r="FK103" s="3" t="s">
        <v>1</v>
      </c>
      <c r="FL103" s="3" t="s">
        <v>1</v>
      </c>
      <c r="FM103" s="3" t="s">
        <v>23</v>
      </c>
      <c r="FN103" s="9">
        <v>63.5</v>
      </c>
      <c r="FO103" s="9">
        <v>1.9800000000000002E-8</v>
      </c>
      <c r="FP103" s="9">
        <v>2.88</v>
      </c>
      <c r="FQ103" s="3" t="s">
        <v>15</v>
      </c>
      <c r="FR103" s="6">
        <v>4.1999999999999997E-3</v>
      </c>
      <c r="FS103" s="9">
        <v>28.7</v>
      </c>
      <c r="FT103" s="3" t="s">
        <v>1</v>
      </c>
      <c r="FU103" s="3" t="s">
        <v>5</v>
      </c>
      <c r="FV103" s="3"/>
      <c r="FW103" s="6">
        <v>24.75</v>
      </c>
      <c r="FX103" s="10">
        <v>2.2499999999999998E-3</v>
      </c>
      <c r="FY103" s="2"/>
      <c r="FZ103" s="3" t="s">
        <v>22</v>
      </c>
      <c r="GA103" s="3"/>
      <c r="GB103" s="3"/>
      <c r="GC103" s="3"/>
      <c r="GD103" s="3"/>
      <c r="GE103" s="3"/>
      <c r="GF103" s="3" t="s">
        <v>30</v>
      </c>
      <c r="GG103" s="3"/>
      <c r="GH103" s="7"/>
      <c r="GI103" s="2"/>
      <c r="GJ103" s="5">
        <v>5.4000000000000001E-4</v>
      </c>
      <c r="GK103" s="3"/>
      <c r="GL103" s="2"/>
      <c r="GM103" s="2">
        <v>3.1</v>
      </c>
      <c r="GN103" s="3" t="s">
        <v>31</v>
      </c>
      <c r="GO103" s="3" t="s">
        <v>8</v>
      </c>
      <c r="GP103" s="3"/>
      <c r="GQ103" s="3"/>
      <c r="GR103" s="3"/>
      <c r="GS103" s="9">
        <v>0.74349442379182162</v>
      </c>
      <c r="GT103" s="9">
        <v>43.25</v>
      </c>
      <c r="GU103" s="7"/>
      <c r="GV103" s="3" t="s">
        <v>33</v>
      </c>
      <c r="GW103" s="7"/>
      <c r="GX103" s="2" t="s">
        <v>34</v>
      </c>
      <c r="GY103" s="2" t="s">
        <v>9</v>
      </c>
      <c r="GZ103" s="9">
        <v>5.3</v>
      </c>
      <c r="HA103" s="9">
        <v>4.28</v>
      </c>
      <c r="HB103" s="7"/>
      <c r="HC103" s="3">
        <v>21.75</v>
      </c>
      <c r="HD103" s="3" t="s">
        <v>3</v>
      </c>
      <c r="HE103" s="7"/>
      <c r="HF103" s="9">
        <v>22.25</v>
      </c>
      <c r="HG103" s="3"/>
      <c r="HH103" s="2"/>
      <c r="HI103" s="3" t="s">
        <v>15</v>
      </c>
      <c r="HJ103" s="3"/>
      <c r="HK103" s="3" t="s">
        <v>3</v>
      </c>
      <c r="HL103" s="3"/>
      <c r="HM103" s="2">
        <v>3.61</v>
      </c>
      <c r="HN103" s="9">
        <v>6.1</v>
      </c>
      <c r="HO103" s="3" t="s">
        <v>3</v>
      </c>
      <c r="HP103" s="3" t="s">
        <v>35</v>
      </c>
      <c r="HQ103" s="3" t="s">
        <v>23</v>
      </c>
      <c r="HR103" s="7"/>
      <c r="HS103" s="3" t="s">
        <v>3</v>
      </c>
      <c r="HT103" s="3" t="s">
        <v>5</v>
      </c>
      <c r="HU103" s="9">
        <v>0.3623188405797102</v>
      </c>
      <c r="HV103" s="3">
        <v>1</v>
      </c>
      <c r="HW103" s="9">
        <v>3.2400000000000003E-6</v>
      </c>
      <c r="HX103" s="3" t="s">
        <v>3</v>
      </c>
      <c r="HY103" s="3"/>
      <c r="HZ103" s="3" t="s">
        <v>30</v>
      </c>
      <c r="IA103" s="3">
        <v>3.35</v>
      </c>
      <c r="IB103" s="2"/>
      <c r="IC103" s="3" t="s">
        <v>18</v>
      </c>
      <c r="ID103" s="3"/>
      <c r="IE103" s="3" t="s">
        <v>55</v>
      </c>
      <c r="IF103" s="7"/>
      <c r="IG103" s="7"/>
      <c r="IH103" s="7"/>
    </row>
    <row r="104" spans="1:242" x14ac:dyDescent="0.25">
      <c r="A104" s="1" t="s">
        <v>142</v>
      </c>
      <c r="B104" s="6">
        <v>41</v>
      </c>
      <c r="C104" s="3"/>
      <c r="D104" s="2">
        <v>3.7</v>
      </c>
      <c r="E104" s="3" t="s">
        <v>1</v>
      </c>
      <c r="F104" s="3" t="s">
        <v>2</v>
      </c>
      <c r="G104" s="3"/>
      <c r="H104" s="3"/>
      <c r="I104" s="3"/>
      <c r="J104" s="5">
        <v>2.5500000000000002E-12</v>
      </c>
      <c r="K104" s="3" t="s">
        <v>3</v>
      </c>
      <c r="L104" s="3" t="s">
        <v>4</v>
      </c>
      <c r="M104" s="5">
        <v>1.0101010101010102</v>
      </c>
      <c r="N104" s="5">
        <v>25.95</v>
      </c>
      <c r="O104" s="3" t="s">
        <v>3</v>
      </c>
      <c r="P104" s="3"/>
      <c r="Q104" s="3" t="s">
        <v>5</v>
      </c>
      <c r="R104" s="2" t="s">
        <v>58</v>
      </c>
      <c r="S104" s="2"/>
      <c r="T104" s="3" t="s">
        <v>3</v>
      </c>
      <c r="U104" s="5">
        <v>50.35</v>
      </c>
      <c r="V104" s="3"/>
      <c r="W104" s="2"/>
      <c r="X104" s="3"/>
      <c r="Y104" s="3" t="s">
        <v>7</v>
      </c>
      <c r="Z104" s="5">
        <v>1.5E-6</v>
      </c>
      <c r="AA104" s="3" t="s">
        <v>8</v>
      </c>
      <c r="AB104" s="2" t="s">
        <v>9</v>
      </c>
      <c r="AC104" s="5">
        <v>2.1272727272727272E-14</v>
      </c>
      <c r="AD104" s="3" t="s">
        <v>10</v>
      </c>
      <c r="AE104" s="2" t="s">
        <v>107</v>
      </c>
      <c r="AF104" s="2">
        <v>3.09</v>
      </c>
      <c r="AG104" s="6">
        <v>3.5999999999999999E-3</v>
      </c>
      <c r="AH104" s="2"/>
      <c r="AI104" s="2"/>
      <c r="AJ104" s="2"/>
      <c r="AK104" s="2"/>
      <c r="AL104" s="5">
        <v>0.98</v>
      </c>
      <c r="AM104" s="3"/>
      <c r="AN104" s="3" t="s">
        <v>12</v>
      </c>
      <c r="AO104" s="2"/>
      <c r="AP104" s="2"/>
      <c r="AQ104" s="5">
        <v>3.3500000000000001E-4</v>
      </c>
      <c r="AR104" s="5">
        <v>3.6850000000000001</v>
      </c>
      <c r="AS104" s="3" t="s">
        <v>13</v>
      </c>
      <c r="AT104" s="3" t="s">
        <v>14</v>
      </c>
      <c r="AU104" s="5">
        <v>2.78</v>
      </c>
      <c r="AV104" s="2"/>
      <c r="AW104" s="2"/>
      <c r="AX104" s="2"/>
      <c r="AY104" s="2" t="s">
        <v>15</v>
      </c>
      <c r="AZ104" s="5">
        <v>6.73</v>
      </c>
      <c r="BA104" s="2"/>
      <c r="BB104" s="3" t="s">
        <v>8</v>
      </c>
      <c r="BC104" s="3">
        <v>1</v>
      </c>
      <c r="BD104" s="2"/>
      <c r="BE104" s="3" t="s">
        <v>16</v>
      </c>
      <c r="BF104" s="5">
        <v>37</v>
      </c>
      <c r="BG104" s="5">
        <v>6.8</v>
      </c>
      <c r="BH104" s="3"/>
      <c r="BI104" s="3"/>
      <c r="BJ104" s="3">
        <v>1</v>
      </c>
      <c r="BK104" s="5">
        <v>17.600000000000001</v>
      </c>
      <c r="BL104" s="5">
        <v>0.390625</v>
      </c>
      <c r="BM104" s="3">
        <v>2.5</v>
      </c>
      <c r="BN104" s="3" t="s">
        <v>19</v>
      </c>
      <c r="BO104" s="3" t="s">
        <v>121</v>
      </c>
      <c r="BP104" s="3" t="s">
        <v>3</v>
      </c>
      <c r="BQ104" s="2"/>
      <c r="BR104" s="2" t="s">
        <v>21</v>
      </c>
      <c r="BS104" s="3"/>
      <c r="BT104" s="3"/>
      <c r="BU104" s="3"/>
      <c r="BV104" s="5">
        <v>3.56</v>
      </c>
      <c r="BW104" s="5">
        <v>3.7</v>
      </c>
      <c r="BX104" s="3"/>
      <c r="BY104" s="3"/>
      <c r="BZ104" s="2"/>
      <c r="CA104" s="2"/>
      <c r="CB104" s="3" t="s">
        <v>3</v>
      </c>
      <c r="CC104" s="5">
        <v>4.22</v>
      </c>
      <c r="CD104" s="2"/>
      <c r="CE104" s="3"/>
      <c r="CF104" s="5">
        <v>31.75</v>
      </c>
      <c r="CG104" s="3"/>
      <c r="CH104" s="3"/>
      <c r="CI104" s="3"/>
      <c r="CJ104" s="3" t="s">
        <v>1</v>
      </c>
      <c r="CK104" s="2"/>
      <c r="CL104" s="3" t="s">
        <v>22</v>
      </c>
      <c r="CM104" s="2"/>
      <c r="CN104" s="3"/>
      <c r="CO104" s="2"/>
      <c r="CP104" s="3">
        <v>5</v>
      </c>
      <c r="CQ104" s="3">
        <v>2</v>
      </c>
      <c r="CR104" s="5">
        <v>5.79</v>
      </c>
      <c r="CS104" s="6">
        <v>50.75</v>
      </c>
      <c r="CT104" s="5">
        <v>0.223</v>
      </c>
      <c r="CU104" s="5">
        <v>4.9800000000000004</v>
      </c>
      <c r="CV104" s="5">
        <v>0.03</v>
      </c>
      <c r="CW104" s="5">
        <v>90</v>
      </c>
      <c r="CX104" s="2"/>
      <c r="CY104" s="5">
        <v>0.36496350364963503</v>
      </c>
      <c r="CZ104" s="3" t="s">
        <v>22</v>
      </c>
      <c r="DA104" s="5">
        <v>2.3255813953488373E-4</v>
      </c>
      <c r="DB104" s="5">
        <v>628</v>
      </c>
      <c r="DC104" s="2"/>
      <c r="DD104" s="5">
        <v>405</v>
      </c>
      <c r="DE104" s="3" t="s">
        <v>22</v>
      </c>
      <c r="DF104" s="2"/>
      <c r="DG104" s="3" t="s">
        <v>3</v>
      </c>
      <c r="DH104" s="2"/>
      <c r="DI104" s="3" t="s">
        <v>23</v>
      </c>
      <c r="DJ104" s="3"/>
      <c r="DK104" s="2"/>
      <c r="DL104" s="3" t="s">
        <v>8</v>
      </c>
      <c r="DM104" s="3" t="s">
        <v>5</v>
      </c>
      <c r="DN104" s="3" t="s">
        <v>3</v>
      </c>
      <c r="DO104" s="2"/>
      <c r="DP104" s="3" t="s">
        <v>3</v>
      </c>
      <c r="DQ104" s="5">
        <v>3.2</v>
      </c>
      <c r="DR104" s="2" t="s">
        <v>9</v>
      </c>
      <c r="DS104" s="2" t="s">
        <v>18</v>
      </c>
      <c r="DT104" s="2"/>
      <c r="DU104" s="2" t="s">
        <v>24</v>
      </c>
      <c r="DV104" s="3" t="s">
        <v>3</v>
      </c>
      <c r="DW104" s="5">
        <v>50.35</v>
      </c>
      <c r="DX104" s="3"/>
      <c r="DY104" s="3" t="s">
        <v>8</v>
      </c>
      <c r="DZ104" s="2"/>
      <c r="EA104" s="2"/>
      <c r="EB104" s="5">
        <v>3.09</v>
      </c>
      <c r="EC104" s="3"/>
      <c r="ED104" s="2"/>
      <c r="EE104" s="2"/>
      <c r="EF104" s="3" t="s">
        <v>1</v>
      </c>
      <c r="EG104" s="3"/>
      <c r="EH104" s="2"/>
      <c r="EI104" s="2"/>
      <c r="EJ104" s="3" t="s">
        <v>26</v>
      </c>
      <c r="EK104" s="5">
        <v>1.251E-2</v>
      </c>
      <c r="EL104" s="3" t="s">
        <v>1</v>
      </c>
      <c r="EM104" s="3" t="s">
        <v>3</v>
      </c>
      <c r="EN104" s="3" t="s">
        <v>27</v>
      </c>
      <c r="EO104" s="3"/>
      <c r="EP104" s="3" t="s">
        <v>8</v>
      </c>
      <c r="EQ104" s="3"/>
      <c r="ER104" s="2"/>
      <c r="ES104" s="2"/>
      <c r="ET104" s="7"/>
      <c r="EU104" s="3"/>
      <c r="EV104" s="3" t="s">
        <v>28</v>
      </c>
      <c r="EW104" s="7"/>
      <c r="EX104" s="9">
        <v>3.82</v>
      </c>
      <c r="EY104" s="3"/>
      <c r="EZ104" s="3"/>
      <c r="FA104" s="9">
        <v>0.82304526748971185</v>
      </c>
      <c r="FB104" s="9">
        <v>1.62E-9</v>
      </c>
      <c r="FC104" s="2"/>
      <c r="FD104" s="7"/>
      <c r="FE104" s="2" t="s">
        <v>15</v>
      </c>
      <c r="FF104" s="3" t="s">
        <v>28</v>
      </c>
      <c r="FG104" s="3" t="s">
        <v>1</v>
      </c>
      <c r="FH104" s="9">
        <v>7.11</v>
      </c>
      <c r="FI104" s="3" t="s">
        <v>5</v>
      </c>
      <c r="FJ104" s="9">
        <v>6.72</v>
      </c>
      <c r="FK104" s="3" t="s">
        <v>1</v>
      </c>
      <c r="FL104" s="3" t="s">
        <v>1</v>
      </c>
      <c r="FM104" s="3" t="s">
        <v>23</v>
      </c>
      <c r="FN104" s="9">
        <v>67</v>
      </c>
      <c r="FO104" s="9">
        <v>1.9840000000000001E-8</v>
      </c>
      <c r="FP104" s="9">
        <v>2.96</v>
      </c>
      <c r="FQ104" s="3" t="s">
        <v>15</v>
      </c>
      <c r="FR104" s="6">
        <v>4.2500000000000003E-3</v>
      </c>
      <c r="FS104" s="9">
        <v>28.7</v>
      </c>
      <c r="FT104" s="3" t="s">
        <v>1</v>
      </c>
      <c r="FU104" s="3" t="s">
        <v>5</v>
      </c>
      <c r="FV104" s="3"/>
      <c r="FW104" s="6">
        <v>24</v>
      </c>
      <c r="FX104" s="10">
        <v>2.1749999999999999E-3</v>
      </c>
      <c r="FY104" s="2"/>
      <c r="FZ104" s="3" t="s">
        <v>22</v>
      </c>
      <c r="GA104" s="3"/>
      <c r="GB104" s="3"/>
      <c r="GC104" s="3"/>
      <c r="GD104" s="3"/>
      <c r="GE104" s="3"/>
      <c r="GF104" s="3" t="s">
        <v>30</v>
      </c>
      <c r="GG104" s="3"/>
      <c r="GH104" s="7"/>
      <c r="GI104" s="2"/>
      <c r="GJ104" s="5">
        <v>5.3499999999999999E-4</v>
      </c>
      <c r="GK104" s="3"/>
      <c r="GL104" s="2"/>
      <c r="GM104" s="2">
        <v>3.09</v>
      </c>
      <c r="GN104" s="3" t="s">
        <v>31</v>
      </c>
      <c r="GO104" s="3" t="s">
        <v>8</v>
      </c>
      <c r="GP104" s="3"/>
      <c r="GQ104" s="3"/>
      <c r="GR104" s="3"/>
      <c r="GS104" s="9">
        <v>0.7407407407407407</v>
      </c>
      <c r="GT104" s="9">
        <v>43</v>
      </c>
      <c r="GU104" s="7"/>
      <c r="GV104" s="3" t="s">
        <v>33</v>
      </c>
      <c r="GW104" s="7"/>
      <c r="GX104" s="2" t="s">
        <v>34</v>
      </c>
      <c r="GY104" s="2" t="s">
        <v>9</v>
      </c>
      <c r="GZ104" s="9">
        <v>5.25</v>
      </c>
      <c r="HA104" s="9">
        <v>4.28</v>
      </c>
      <c r="HB104" s="7"/>
      <c r="HC104" s="4">
        <v>22.25</v>
      </c>
      <c r="HD104" s="3" t="s">
        <v>3</v>
      </c>
      <c r="HE104" s="7"/>
      <c r="HF104" s="9">
        <v>22.45</v>
      </c>
      <c r="HG104" s="3"/>
      <c r="HH104" s="2"/>
      <c r="HI104" s="3" t="s">
        <v>15</v>
      </c>
      <c r="HJ104" s="3"/>
      <c r="HK104" s="3" t="s">
        <v>3</v>
      </c>
      <c r="HL104" s="3"/>
      <c r="HM104" s="2">
        <v>3.7</v>
      </c>
      <c r="HN104" s="9">
        <v>6.3</v>
      </c>
      <c r="HO104" s="3" t="s">
        <v>3</v>
      </c>
      <c r="HP104" s="3" t="s">
        <v>35</v>
      </c>
      <c r="HQ104" s="3" t="s">
        <v>23</v>
      </c>
      <c r="HR104" s="7"/>
      <c r="HS104" s="3" t="s">
        <v>3</v>
      </c>
      <c r="HT104" s="3" t="s">
        <v>5</v>
      </c>
      <c r="HU104" s="9">
        <v>0.36297640653357532</v>
      </c>
      <c r="HV104" s="3">
        <v>1</v>
      </c>
      <c r="HW104" s="9">
        <v>3.2400000000000003E-6</v>
      </c>
      <c r="HX104" s="3" t="s">
        <v>3</v>
      </c>
      <c r="HY104" s="3"/>
      <c r="HZ104" s="3" t="s">
        <v>30</v>
      </c>
      <c r="IA104" s="3">
        <v>3.35</v>
      </c>
      <c r="IB104" s="2"/>
      <c r="IC104" s="3" t="s">
        <v>18</v>
      </c>
      <c r="ID104" s="3"/>
      <c r="IE104" s="3" t="s">
        <v>55</v>
      </c>
      <c r="IF104" s="7"/>
      <c r="IG104" s="7"/>
      <c r="IH104" s="7"/>
    </row>
    <row r="105" spans="1:242" x14ac:dyDescent="0.25">
      <c r="A105" s="1" t="s">
        <v>143</v>
      </c>
      <c r="B105" s="6">
        <v>42</v>
      </c>
      <c r="C105" s="3"/>
      <c r="D105" s="2">
        <v>3.8</v>
      </c>
      <c r="E105" s="3" t="s">
        <v>1</v>
      </c>
      <c r="F105" s="3" t="s">
        <v>2</v>
      </c>
      <c r="G105" s="3"/>
      <c r="H105" s="3"/>
      <c r="I105" s="3"/>
      <c r="J105" s="5">
        <v>2.6149999999999997E-12</v>
      </c>
      <c r="K105" s="3" t="s">
        <v>3</v>
      </c>
      <c r="L105" s="3" t="s">
        <v>4</v>
      </c>
      <c r="M105" s="5">
        <v>1.0050251256281406</v>
      </c>
      <c r="N105" s="5">
        <v>26</v>
      </c>
      <c r="O105" s="3" t="s">
        <v>3</v>
      </c>
      <c r="P105" s="3"/>
      <c r="Q105" s="3" t="s">
        <v>5</v>
      </c>
      <c r="R105" s="2" t="s">
        <v>58</v>
      </c>
      <c r="S105" s="2"/>
      <c r="T105" s="3" t="s">
        <v>3</v>
      </c>
      <c r="U105" s="5">
        <v>50.5</v>
      </c>
      <c r="V105" s="3"/>
      <c r="W105" s="2"/>
      <c r="X105" s="3"/>
      <c r="Y105" s="3" t="s">
        <v>7</v>
      </c>
      <c r="Z105" s="5">
        <v>1.4500000000000001E-6</v>
      </c>
      <c r="AA105" s="3" t="s">
        <v>8</v>
      </c>
      <c r="AB105" s="2" t="s">
        <v>9</v>
      </c>
      <c r="AC105" s="5">
        <v>2.3454545454545455E-14</v>
      </c>
      <c r="AD105" s="3" t="s">
        <v>10</v>
      </c>
      <c r="AE105" s="2" t="s">
        <v>107</v>
      </c>
      <c r="AF105" s="2">
        <v>3.1</v>
      </c>
      <c r="AG105" s="6">
        <v>3.5000000000000001E-3</v>
      </c>
      <c r="AH105" s="2"/>
      <c r="AI105" s="2"/>
      <c r="AJ105" s="2"/>
      <c r="AK105" s="2"/>
      <c r="AL105" s="5">
        <v>0.97199999999999998</v>
      </c>
      <c r="AM105" s="3"/>
      <c r="AN105" s="3" t="s">
        <v>12</v>
      </c>
      <c r="AO105" s="2"/>
      <c r="AP105" s="2"/>
      <c r="AQ105" s="5">
        <v>3.3E-4</v>
      </c>
      <c r="AR105" s="5">
        <v>3.625</v>
      </c>
      <c r="AS105" s="3" t="s">
        <v>13</v>
      </c>
      <c r="AT105" s="3" t="s">
        <v>14</v>
      </c>
      <c r="AU105" s="5">
        <v>2.84</v>
      </c>
      <c r="AV105" s="2"/>
      <c r="AW105" s="2"/>
      <c r="AX105" s="2"/>
      <c r="AY105" s="2" t="s">
        <v>15</v>
      </c>
      <c r="AZ105" s="5">
        <v>6.71</v>
      </c>
      <c r="BA105" s="2"/>
      <c r="BB105" s="3" t="s">
        <v>8</v>
      </c>
      <c r="BC105" s="3">
        <v>1</v>
      </c>
      <c r="BD105" s="2"/>
      <c r="BE105" s="3" t="s">
        <v>16</v>
      </c>
      <c r="BF105" s="5">
        <v>36.5</v>
      </c>
      <c r="BG105" s="5">
        <v>6.95</v>
      </c>
      <c r="BH105" s="3"/>
      <c r="BI105" s="3"/>
      <c r="BJ105" s="3">
        <v>1</v>
      </c>
      <c r="BK105" s="5">
        <v>17.5</v>
      </c>
      <c r="BL105" s="5">
        <v>0.4</v>
      </c>
      <c r="BM105" s="3">
        <v>2.5</v>
      </c>
      <c r="BN105" s="3" t="s">
        <v>19</v>
      </c>
      <c r="BO105" s="3" t="s">
        <v>121</v>
      </c>
      <c r="BP105" s="3" t="s">
        <v>3</v>
      </c>
      <c r="BQ105" s="2"/>
      <c r="BR105" s="2" t="s">
        <v>21</v>
      </c>
      <c r="BS105" s="3"/>
      <c r="BT105" s="3"/>
      <c r="BU105" s="3"/>
      <c r="BV105" s="5">
        <v>3.5</v>
      </c>
      <c r="BW105" s="5">
        <v>3.8</v>
      </c>
      <c r="BX105" s="3"/>
      <c r="BY105" s="3"/>
      <c r="BZ105" s="2"/>
      <c r="CA105" s="2"/>
      <c r="CB105" s="3" t="s">
        <v>3</v>
      </c>
      <c r="CC105" s="5">
        <v>4.18</v>
      </c>
      <c r="CD105" s="2"/>
      <c r="CE105" s="3"/>
      <c r="CF105" s="5">
        <v>31.5</v>
      </c>
      <c r="CG105" s="3"/>
      <c r="CH105" s="3"/>
      <c r="CI105" s="3"/>
      <c r="CJ105" s="3" t="s">
        <v>1</v>
      </c>
      <c r="CK105" s="2"/>
      <c r="CL105" s="3" t="s">
        <v>22</v>
      </c>
      <c r="CM105" s="2"/>
      <c r="CN105" s="3"/>
      <c r="CO105" s="2"/>
      <c r="CP105" s="3">
        <v>5</v>
      </c>
      <c r="CQ105" s="3">
        <v>2</v>
      </c>
      <c r="CR105" s="5">
        <v>5.8</v>
      </c>
      <c r="CS105" s="6">
        <v>50</v>
      </c>
      <c r="CT105" s="5">
        <v>0.222</v>
      </c>
      <c r="CU105" s="5">
        <v>5.05</v>
      </c>
      <c r="CV105" s="5">
        <v>3.075E-2</v>
      </c>
      <c r="CW105" s="5">
        <v>90.5</v>
      </c>
      <c r="CX105" s="2"/>
      <c r="CY105" s="5">
        <v>0.36496350364963503</v>
      </c>
      <c r="CZ105" s="3" t="s">
        <v>22</v>
      </c>
      <c r="DA105" s="5">
        <v>2.3255813953488373E-4</v>
      </c>
      <c r="DB105" s="5">
        <v>627</v>
      </c>
      <c r="DC105" s="2"/>
      <c r="DD105" s="5">
        <v>422</v>
      </c>
      <c r="DE105" s="3" t="s">
        <v>22</v>
      </c>
      <c r="DF105" s="2"/>
      <c r="DG105" s="3" t="s">
        <v>3</v>
      </c>
      <c r="DH105" s="2"/>
      <c r="DI105" s="3" t="s">
        <v>23</v>
      </c>
      <c r="DJ105" s="3"/>
      <c r="DK105" s="2"/>
      <c r="DL105" s="3" t="s">
        <v>8</v>
      </c>
      <c r="DM105" s="3" t="s">
        <v>5</v>
      </c>
      <c r="DN105" s="3" t="s">
        <v>3</v>
      </c>
      <c r="DO105" s="2"/>
      <c r="DP105" s="3" t="s">
        <v>3</v>
      </c>
      <c r="DQ105" s="5">
        <v>3.22</v>
      </c>
      <c r="DR105" s="2" t="s">
        <v>9</v>
      </c>
      <c r="DS105" s="2" t="s">
        <v>18</v>
      </c>
      <c r="DT105" s="2"/>
      <c r="DU105" s="2" t="s">
        <v>24</v>
      </c>
      <c r="DV105" s="3" t="s">
        <v>3</v>
      </c>
      <c r="DW105" s="5">
        <v>50.5</v>
      </c>
      <c r="DX105" s="3"/>
      <c r="DY105" s="3" t="s">
        <v>8</v>
      </c>
      <c r="DZ105" s="2"/>
      <c r="EA105" s="2"/>
      <c r="EB105" s="5">
        <v>3.1</v>
      </c>
      <c r="EC105" s="3"/>
      <c r="ED105" s="2"/>
      <c r="EE105" s="2"/>
      <c r="EF105" s="3" t="s">
        <v>1</v>
      </c>
      <c r="EG105" s="3"/>
      <c r="EH105" s="2"/>
      <c r="EI105" s="2"/>
      <c r="EJ105" s="3" t="s">
        <v>26</v>
      </c>
      <c r="EK105" s="5">
        <v>1.2500000000000001E-2</v>
      </c>
      <c r="EL105" s="3" t="s">
        <v>1</v>
      </c>
      <c r="EM105" s="3" t="s">
        <v>3</v>
      </c>
      <c r="EN105" s="3" t="s">
        <v>27</v>
      </c>
      <c r="EO105" s="3"/>
      <c r="EP105" s="3" t="s">
        <v>8</v>
      </c>
      <c r="EQ105" s="3"/>
      <c r="ER105" s="2"/>
      <c r="ES105" s="2"/>
      <c r="ET105" s="7"/>
      <c r="EU105" s="3"/>
      <c r="EV105" s="3" t="s">
        <v>28</v>
      </c>
      <c r="EW105" s="7"/>
      <c r="EX105" s="9">
        <v>3.8</v>
      </c>
      <c r="EY105" s="3"/>
      <c r="EZ105" s="3"/>
      <c r="FA105" s="9">
        <v>0.81967213114754101</v>
      </c>
      <c r="FB105" s="9">
        <v>1.6000000000000001E-9</v>
      </c>
      <c r="FC105" s="2"/>
      <c r="FD105" s="7"/>
      <c r="FE105" s="2" t="s">
        <v>15</v>
      </c>
      <c r="FF105" s="3" t="s">
        <v>28</v>
      </c>
      <c r="FG105" s="3" t="s">
        <v>1</v>
      </c>
      <c r="FH105" s="9">
        <v>7.14</v>
      </c>
      <c r="FI105" s="3" t="s">
        <v>5</v>
      </c>
      <c r="FJ105" s="9">
        <v>6.45</v>
      </c>
      <c r="FK105" s="3" t="s">
        <v>1</v>
      </c>
      <c r="FL105" s="3" t="s">
        <v>1</v>
      </c>
      <c r="FM105" s="3" t="s">
        <v>23</v>
      </c>
      <c r="FN105" s="9">
        <v>67</v>
      </c>
      <c r="FO105" s="9">
        <v>1.9800000000000002E-8</v>
      </c>
      <c r="FP105" s="9">
        <v>2.98</v>
      </c>
      <c r="FQ105" s="3" t="s">
        <v>15</v>
      </c>
      <c r="FR105" s="6">
        <v>4.1999999999999997E-3</v>
      </c>
      <c r="FS105" s="9">
        <v>28.75</v>
      </c>
      <c r="FT105" s="3" t="s">
        <v>1</v>
      </c>
      <c r="FU105" s="3" t="s">
        <v>5</v>
      </c>
      <c r="FV105" s="3"/>
      <c r="FW105" s="6">
        <v>23.5</v>
      </c>
      <c r="FX105" s="10">
        <v>2.0999999999999999E-3</v>
      </c>
      <c r="FY105" s="2"/>
      <c r="FZ105" s="3" t="s">
        <v>22</v>
      </c>
      <c r="GA105" s="3"/>
      <c r="GB105" s="3"/>
      <c r="GC105" s="3"/>
      <c r="GD105" s="3"/>
      <c r="GE105" s="3"/>
      <c r="GF105" s="3" t="s">
        <v>30</v>
      </c>
      <c r="GG105" s="3"/>
      <c r="GH105" s="7"/>
      <c r="GI105" s="2"/>
      <c r="GJ105" s="5">
        <v>5.2499999999999997E-4</v>
      </c>
      <c r="GK105" s="3"/>
      <c r="GL105" s="2"/>
      <c r="GM105" s="2">
        <v>3.1</v>
      </c>
      <c r="GN105" s="3" t="s">
        <v>31</v>
      </c>
      <c r="GO105" s="3" t="s">
        <v>8</v>
      </c>
      <c r="GP105" s="3"/>
      <c r="GQ105" s="3"/>
      <c r="GR105" s="3"/>
      <c r="GS105" s="9">
        <v>0.73800738007380073</v>
      </c>
      <c r="GT105" s="9">
        <v>42.25</v>
      </c>
      <c r="GU105" s="7"/>
      <c r="GV105" s="3" t="s">
        <v>33</v>
      </c>
      <c r="GW105" s="7"/>
      <c r="GX105" s="2" t="s">
        <v>34</v>
      </c>
      <c r="GY105" s="2" t="s">
        <v>9</v>
      </c>
      <c r="GZ105" s="9">
        <v>5.27</v>
      </c>
      <c r="HA105" s="9">
        <v>4.29</v>
      </c>
      <c r="HB105" s="7"/>
      <c r="HC105" s="3">
        <v>22.45</v>
      </c>
      <c r="HD105" s="3" t="s">
        <v>3</v>
      </c>
      <c r="HE105" s="7"/>
      <c r="HF105" s="9">
        <v>21.45</v>
      </c>
      <c r="HG105" s="3"/>
      <c r="HH105" s="2"/>
      <c r="HI105" s="3" t="s">
        <v>15</v>
      </c>
      <c r="HJ105" s="3"/>
      <c r="HK105" s="3" t="s">
        <v>3</v>
      </c>
      <c r="HL105" s="3"/>
      <c r="HM105" s="2">
        <v>3.8</v>
      </c>
      <c r="HN105" s="9">
        <v>6.2</v>
      </c>
      <c r="HO105" s="3" t="s">
        <v>3</v>
      </c>
      <c r="HP105" s="3" t="s">
        <v>35</v>
      </c>
      <c r="HQ105" s="3" t="s">
        <v>23</v>
      </c>
      <c r="HR105" s="7"/>
      <c r="HS105" s="3" t="s">
        <v>3</v>
      </c>
      <c r="HT105" s="3" t="s">
        <v>5</v>
      </c>
      <c r="HU105" s="9">
        <v>0.36363636363636365</v>
      </c>
      <c r="HV105" s="3">
        <v>1</v>
      </c>
      <c r="HW105" s="9">
        <v>3.3299999999999999E-6</v>
      </c>
      <c r="HX105" s="3" t="s">
        <v>3</v>
      </c>
      <c r="HY105" s="3"/>
      <c r="HZ105" s="3" t="s">
        <v>30</v>
      </c>
      <c r="IA105" s="3">
        <v>3.35</v>
      </c>
      <c r="IB105" s="2"/>
      <c r="IC105" s="3" t="s">
        <v>18</v>
      </c>
      <c r="ID105" s="3"/>
      <c r="IE105" s="3" t="s">
        <v>55</v>
      </c>
      <c r="IF105" s="7"/>
      <c r="IG105" s="7"/>
      <c r="IH105" s="7"/>
    </row>
    <row r="106" spans="1:242" x14ac:dyDescent="0.25">
      <c r="A106" s="1" t="s">
        <v>144</v>
      </c>
      <c r="B106" s="6">
        <v>42</v>
      </c>
      <c r="C106" s="3"/>
      <c r="D106" s="2">
        <v>3.72</v>
      </c>
      <c r="E106" s="3" t="s">
        <v>1</v>
      </c>
      <c r="F106" s="3" t="s">
        <v>2</v>
      </c>
      <c r="G106" s="3"/>
      <c r="H106" s="3"/>
      <c r="I106" s="3"/>
      <c r="J106" s="5">
        <v>2.6249999999999998E-12</v>
      </c>
      <c r="K106" s="3" t="s">
        <v>3</v>
      </c>
      <c r="L106" s="3" t="s">
        <v>4</v>
      </c>
      <c r="M106" s="5">
        <v>1.0101010101010102</v>
      </c>
      <c r="N106" s="5">
        <v>26.1</v>
      </c>
      <c r="O106" s="3" t="s">
        <v>3</v>
      </c>
      <c r="P106" s="3"/>
      <c r="Q106" s="3" t="s">
        <v>5</v>
      </c>
      <c r="R106" s="2" t="s">
        <v>58</v>
      </c>
      <c r="S106" s="2"/>
      <c r="T106" s="3" t="s">
        <v>3</v>
      </c>
      <c r="U106" s="5">
        <v>50.3</v>
      </c>
      <c r="V106" s="3"/>
      <c r="W106" s="2"/>
      <c r="X106" s="3"/>
      <c r="Y106" s="3" t="s">
        <v>7</v>
      </c>
      <c r="Z106" s="5">
        <v>1.5E-6</v>
      </c>
      <c r="AA106" s="3" t="s">
        <v>8</v>
      </c>
      <c r="AB106" s="2" t="s">
        <v>9</v>
      </c>
      <c r="AC106" s="5">
        <v>2.3272727272727273E-14</v>
      </c>
      <c r="AD106" s="3" t="s">
        <v>10</v>
      </c>
      <c r="AE106" s="2" t="s">
        <v>107</v>
      </c>
      <c r="AF106" s="2">
        <v>3.11</v>
      </c>
      <c r="AG106" s="6">
        <v>3.4499999999999999E-3</v>
      </c>
      <c r="AH106" s="2"/>
      <c r="AI106" s="2"/>
      <c r="AJ106" s="2"/>
      <c r="AK106" s="2"/>
      <c r="AL106" s="5">
        <v>0.96899999999999997</v>
      </c>
      <c r="AM106" s="3"/>
      <c r="AN106" s="3" t="s">
        <v>12</v>
      </c>
      <c r="AO106" s="2"/>
      <c r="AP106" s="2"/>
      <c r="AQ106" s="5">
        <v>3.1E-4</v>
      </c>
      <c r="AR106" s="5">
        <v>3.59</v>
      </c>
      <c r="AS106" s="3" t="s">
        <v>13</v>
      </c>
      <c r="AT106" s="3" t="s">
        <v>14</v>
      </c>
      <c r="AU106" s="5">
        <v>2.98</v>
      </c>
      <c r="AV106" s="2"/>
      <c r="AW106" s="2"/>
      <c r="AX106" s="2"/>
      <c r="AY106" s="2" t="s">
        <v>15</v>
      </c>
      <c r="AZ106" s="5">
        <v>6.65</v>
      </c>
      <c r="BA106" s="2"/>
      <c r="BB106" s="3" t="s">
        <v>8</v>
      </c>
      <c r="BC106" s="3">
        <v>1</v>
      </c>
      <c r="BD106" s="2"/>
      <c r="BE106" s="3" t="s">
        <v>16</v>
      </c>
      <c r="BF106" s="6">
        <v>37</v>
      </c>
      <c r="BG106" s="5">
        <v>7.05</v>
      </c>
      <c r="BH106" s="3"/>
      <c r="BI106" s="3"/>
      <c r="BJ106" s="3">
        <v>1</v>
      </c>
      <c r="BK106" s="5">
        <v>17.55</v>
      </c>
      <c r="BL106" s="5">
        <v>0.39525691699604748</v>
      </c>
      <c r="BM106" s="3">
        <v>2.5</v>
      </c>
      <c r="BN106" s="3" t="s">
        <v>19</v>
      </c>
      <c r="BO106" s="3" t="s">
        <v>121</v>
      </c>
      <c r="BP106" s="3" t="s">
        <v>3</v>
      </c>
      <c r="BQ106" s="2"/>
      <c r="BR106" s="2" t="s">
        <v>21</v>
      </c>
      <c r="BS106" s="3"/>
      <c r="BT106" s="3"/>
      <c r="BU106" s="3"/>
      <c r="BV106" s="5">
        <v>3.58</v>
      </c>
      <c r="BW106" s="5">
        <v>3.72</v>
      </c>
      <c r="BX106" s="3"/>
      <c r="BY106" s="3"/>
      <c r="BZ106" s="2"/>
      <c r="CA106" s="2"/>
      <c r="CB106" s="3" t="s">
        <v>3</v>
      </c>
      <c r="CC106" s="5">
        <v>4.24</v>
      </c>
      <c r="CD106" s="2"/>
      <c r="CE106" s="3"/>
      <c r="CF106" s="5">
        <v>31.25</v>
      </c>
      <c r="CG106" s="3"/>
      <c r="CH106" s="3"/>
      <c r="CI106" s="3"/>
      <c r="CJ106" s="3" t="s">
        <v>1</v>
      </c>
      <c r="CK106" s="2"/>
      <c r="CL106" s="3" t="s">
        <v>22</v>
      </c>
      <c r="CM106" s="2"/>
      <c r="CN106" s="3"/>
      <c r="CO106" s="2"/>
      <c r="CP106" s="3">
        <v>5</v>
      </c>
      <c r="CQ106" s="3">
        <v>2</v>
      </c>
      <c r="CR106" s="5">
        <v>5.81</v>
      </c>
      <c r="CS106" s="6">
        <v>50.5</v>
      </c>
      <c r="CT106" s="5">
        <v>0.22500000000000001</v>
      </c>
      <c r="CU106" s="5">
        <v>5.12</v>
      </c>
      <c r="CV106" s="5">
        <v>3.15E-2</v>
      </c>
      <c r="CW106" s="5">
        <v>84</v>
      </c>
      <c r="CX106" s="2"/>
      <c r="CY106" s="5">
        <v>0.36630036630036628</v>
      </c>
      <c r="CZ106" s="3" t="s">
        <v>22</v>
      </c>
      <c r="DA106" s="5">
        <v>2.3255813953488373E-4</v>
      </c>
      <c r="DB106" s="5">
        <v>629</v>
      </c>
      <c r="DC106" s="2"/>
      <c r="DD106" s="5">
        <v>418</v>
      </c>
      <c r="DE106" s="3" t="s">
        <v>22</v>
      </c>
      <c r="DF106" s="2"/>
      <c r="DG106" s="3" t="s">
        <v>3</v>
      </c>
      <c r="DH106" s="2"/>
      <c r="DI106" s="3" t="s">
        <v>23</v>
      </c>
      <c r="DJ106" s="3"/>
      <c r="DK106" s="2"/>
      <c r="DL106" s="3" t="s">
        <v>8</v>
      </c>
      <c r="DM106" s="3" t="s">
        <v>5</v>
      </c>
      <c r="DN106" s="3" t="s">
        <v>3</v>
      </c>
      <c r="DO106" s="2"/>
      <c r="DP106" s="3" t="s">
        <v>3</v>
      </c>
      <c r="DQ106" s="5">
        <v>3.2</v>
      </c>
      <c r="DR106" s="2" t="s">
        <v>9</v>
      </c>
      <c r="DS106" s="2" t="s">
        <v>18</v>
      </c>
      <c r="DT106" s="2"/>
      <c r="DU106" s="2" t="s">
        <v>24</v>
      </c>
      <c r="DV106" s="3" t="s">
        <v>3</v>
      </c>
      <c r="DW106" s="5">
        <v>50.3</v>
      </c>
      <c r="DX106" s="3"/>
      <c r="DY106" s="3" t="s">
        <v>8</v>
      </c>
      <c r="DZ106" s="2"/>
      <c r="EA106" s="2"/>
      <c r="EB106" s="5">
        <v>3.11</v>
      </c>
      <c r="EC106" s="3"/>
      <c r="ED106" s="2"/>
      <c r="EE106" s="2"/>
      <c r="EF106" s="3" t="s">
        <v>1</v>
      </c>
      <c r="EG106" s="3"/>
      <c r="EH106" s="2"/>
      <c r="EI106" s="2"/>
      <c r="EJ106" s="3" t="s">
        <v>26</v>
      </c>
      <c r="EK106" s="5">
        <v>1.2500000000000001E-2</v>
      </c>
      <c r="EL106" s="3" t="s">
        <v>1</v>
      </c>
      <c r="EM106" s="3" t="s">
        <v>3</v>
      </c>
      <c r="EN106" s="3" t="s">
        <v>27</v>
      </c>
      <c r="EO106" s="3"/>
      <c r="EP106" s="3" t="s">
        <v>8</v>
      </c>
      <c r="EQ106" s="3"/>
      <c r="ER106" s="2"/>
      <c r="ES106" s="2"/>
      <c r="ET106" s="7"/>
      <c r="EU106" s="3"/>
      <c r="EV106" s="3" t="s">
        <v>28</v>
      </c>
      <c r="EW106" s="7"/>
      <c r="EX106" s="9">
        <v>3.82</v>
      </c>
      <c r="EY106" s="3"/>
      <c r="EZ106" s="3"/>
      <c r="FA106" s="9">
        <v>0.82644628099173556</v>
      </c>
      <c r="FB106" s="9">
        <v>1.56E-9</v>
      </c>
      <c r="FC106" s="2"/>
      <c r="FD106" s="7"/>
      <c r="FE106" s="2" t="s">
        <v>15</v>
      </c>
      <c r="FF106" s="3" t="s">
        <v>28</v>
      </c>
      <c r="FG106" s="3" t="s">
        <v>1</v>
      </c>
      <c r="FH106" s="9">
        <v>7.51</v>
      </c>
      <c r="FI106" s="3" t="s">
        <v>5</v>
      </c>
      <c r="FJ106" s="9">
        <v>6.34</v>
      </c>
      <c r="FK106" s="3" t="s">
        <v>1</v>
      </c>
      <c r="FL106" s="3" t="s">
        <v>1</v>
      </c>
      <c r="FM106" s="3" t="s">
        <v>23</v>
      </c>
      <c r="FN106" s="9">
        <v>67</v>
      </c>
      <c r="FO106" s="9">
        <v>1.9750000000000001E-8</v>
      </c>
      <c r="FP106" s="9">
        <v>3.03</v>
      </c>
      <c r="FQ106" s="3" t="s">
        <v>15</v>
      </c>
      <c r="FR106" s="6">
        <v>4.2500000000000003E-3</v>
      </c>
      <c r="FS106" s="9">
        <v>28.9</v>
      </c>
      <c r="FT106" s="3" t="s">
        <v>1</v>
      </c>
      <c r="FU106" s="3" t="s">
        <v>5</v>
      </c>
      <c r="FV106" s="3"/>
      <c r="FW106" s="6">
        <v>23.75</v>
      </c>
      <c r="FX106" s="10">
        <v>2.0500000000000002E-3</v>
      </c>
      <c r="FY106" s="2"/>
      <c r="FZ106" s="3" t="s">
        <v>22</v>
      </c>
      <c r="GA106" s="3"/>
      <c r="GB106" s="3"/>
      <c r="GC106" s="3"/>
      <c r="GD106" s="3"/>
      <c r="GE106" s="3"/>
      <c r="GF106" s="3" t="s">
        <v>30</v>
      </c>
      <c r="GG106" s="3"/>
      <c r="GH106" s="7"/>
      <c r="GI106" s="2"/>
      <c r="GJ106" s="5">
        <v>5.2999999999999998E-4</v>
      </c>
      <c r="GK106" s="3"/>
      <c r="GL106" s="2"/>
      <c r="GM106" s="2">
        <v>3.11</v>
      </c>
      <c r="GN106" s="3" t="s">
        <v>31</v>
      </c>
      <c r="GO106" s="3" t="s">
        <v>8</v>
      </c>
      <c r="GP106" s="3"/>
      <c r="GQ106" s="3"/>
      <c r="GR106" s="3"/>
      <c r="GS106" s="9">
        <v>0.7407407407407407</v>
      </c>
      <c r="GT106" s="9">
        <v>42.75</v>
      </c>
      <c r="GU106" s="7"/>
      <c r="GV106" s="3" t="s">
        <v>33</v>
      </c>
      <c r="GW106" s="7"/>
      <c r="GX106" s="2" t="s">
        <v>34</v>
      </c>
      <c r="GY106" s="2" t="s">
        <v>9</v>
      </c>
      <c r="GZ106" s="9">
        <v>5.49</v>
      </c>
      <c r="HA106" s="9">
        <v>4.28</v>
      </c>
      <c r="HB106" s="7"/>
      <c r="HC106" s="3">
        <v>22.75</v>
      </c>
      <c r="HD106" s="3" t="s">
        <v>3</v>
      </c>
      <c r="HE106" s="7"/>
      <c r="HF106" s="9">
        <v>21.55</v>
      </c>
      <c r="HG106" s="3"/>
      <c r="HH106" s="2"/>
      <c r="HI106" s="3" t="s">
        <v>15</v>
      </c>
      <c r="HJ106" s="3"/>
      <c r="HK106" s="3" t="s">
        <v>3</v>
      </c>
      <c r="HL106" s="3"/>
      <c r="HM106" s="2">
        <v>3.72</v>
      </c>
      <c r="HN106" s="9">
        <v>6.1</v>
      </c>
      <c r="HO106" s="3" t="s">
        <v>3</v>
      </c>
      <c r="HP106" s="3" t="s">
        <v>35</v>
      </c>
      <c r="HQ106" s="3" t="s">
        <v>23</v>
      </c>
      <c r="HR106" s="7"/>
      <c r="HS106" s="3" t="s">
        <v>3</v>
      </c>
      <c r="HT106" s="3" t="s">
        <v>5</v>
      </c>
      <c r="HU106" s="9">
        <v>0.36496350364963503</v>
      </c>
      <c r="HV106" s="3">
        <v>1</v>
      </c>
      <c r="HW106" s="9">
        <v>3.27E-6</v>
      </c>
      <c r="HX106" s="3" t="s">
        <v>3</v>
      </c>
      <c r="HY106" s="3"/>
      <c r="HZ106" s="3" t="s">
        <v>30</v>
      </c>
      <c r="IA106" s="3">
        <v>3.35</v>
      </c>
      <c r="IB106" s="2"/>
      <c r="IC106" s="3" t="s">
        <v>18</v>
      </c>
      <c r="ID106" s="3"/>
      <c r="IE106" s="3" t="s">
        <v>55</v>
      </c>
      <c r="IF106" s="7"/>
      <c r="IG106" s="7"/>
      <c r="IH106" s="7"/>
    </row>
    <row r="107" spans="1:242" x14ac:dyDescent="0.25">
      <c r="A107" s="1" t="s">
        <v>145</v>
      </c>
      <c r="B107" s="6">
        <v>41</v>
      </c>
      <c r="C107" s="3"/>
      <c r="D107" s="2">
        <v>3.69</v>
      </c>
      <c r="E107" s="3" t="s">
        <v>1</v>
      </c>
      <c r="F107" s="3" t="s">
        <v>2</v>
      </c>
      <c r="G107" s="3"/>
      <c r="H107" s="3"/>
      <c r="I107" s="3"/>
      <c r="J107" s="5">
        <v>2.6500000000000002E-12</v>
      </c>
      <c r="K107" s="3" t="s">
        <v>3</v>
      </c>
      <c r="L107" s="3" t="s">
        <v>4</v>
      </c>
      <c r="M107" s="5">
        <v>1.0101010101010102</v>
      </c>
      <c r="N107" s="5">
        <v>26.3</v>
      </c>
      <c r="O107" s="3" t="s">
        <v>3</v>
      </c>
      <c r="P107" s="3"/>
      <c r="Q107" s="3" t="s">
        <v>5</v>
      </c>
      <c r="R107" s="2" t="s">
        <v>58</v>
      </c>
      <c r="S107" s="2"/>
      <c r="T107" s="3" t="s">
        <v>3</v>
      </c>
      <c r="U107" s="5">
        <v>50</v>
      </c>
      <c r="V107" s="3"/>
      <c r="W107" s="2"/>
      <c r="X107" s="3"/>
      <c r="Y107" s="3" t="s">
        <v>7</v>
      </c>
      <c r="Z107" s="5">
        <v>1.4750000000000001E-6</v>
      </c>
      <c r="AA107" s="3" t="s">
        <v>8</v>
      </c>
      <c r="AB107" s="2" t="s">
        <v>9</v>
      </c>
      <c r="AC107" s="5">
        <v>2.3E-14</v>
      </c>
      <c r="AD107" s="3" t="s">
        <v>10</v>
      </c>
      <c r="AE107" s="2" t="s">
        <v>107</v>
      </c>
      <c r="AF107" s="2">
        <v>3.13</v>
      </c>
      <c r="AG107" s="6">
        <v>3.5000000000000001E-3</v>
      </c>
      <c r="AH107" s="2"/>
      <c r="AI107" s="2"/>
      <c r="AJ107" s="2"/>
      <c r="AK107" s="2"/>
      <c r="AL107" s="5">
        <v>0.96899999999999997</v>
      </c>
      <c r="AM107" s="3"/>
      <c r="AN107" s="3" t="s">
        <v>12</v>
      </c>
      <c r="AO107" s="2"/>
      <c r="AP107" s="2"/>
      <c r="AQ107" s="5">
        <v>3.0800000000000001E-4</v>
      </c>
      <c r="AR107" s="5">
        <v>3.625</v>
      </c>
      <c r="AS107" s="3" t="s">
        <v>13</v>
      </c>
      <c r="AT107" s="3" t="s">
        <v>14</v>
      </c>
      <c r="AU107" s="5">
        <v>3.16</v>
      </c>
      <c r="AV107" s="2"/>
      <c r="AW107" s="2"/>
      <c r="AX107" s="2"/>
      <c r="AY107" s="2" t="s">
        <v>15</v>
      </c>
      <c r="AZ107" s="5">
        <v>6.6</v>
      </c>
      <c r="BA107" s="2"/>
      <c r="BB107" s="3" t="s">
        <v>8</v>
      </c>
      <c r="BC107" s="3">
        <v>1</v>
      </c>
      <c r="BD107" s="2"/>
      <c r="BE107" s="3" t="s">
        <v>16</v>
      </c>
      <c r="BF107" s="6">
        <v>38</v>
      </c>
      <c r="BG107" s="5">
        <v>7.25</v>
      </c>
      <c r="BH107" s="3"/>
      <c r="BI107" s="3"/>
      <c r="BJ107" s="3">
        <v>1</v>
      </c>
      <c r="BK107" s="5">
        <v>17.600000000000001</v>
      </c>
      <c r="BL107" s="5">
        <v>0.390625</v>
      </c>
      <c r="BM107" s="3">
        <v>2.5</v>
      </c>
      <c r="BN107" s="3" t="s">
        <v>19</v>
      </c>
      <c r="BO107" s="3" t="s">
        <v>121</v>
      </c>
      <c r="BP107" s="3" t="s">
        <v>3</v>
      </c>
      <c r="BQ107" s="2"/>
      <c r="BR107" s="2" t="s">
        <v>21</v>
      </c>
      <c r="BS107" s="3"/>
      <c r="BT107" s="3"/>
      <c r="BU107" s="3"/>
      <c r="BV107" s="5">
        <v>3.61</v>
      </c>
      <c r="BW107" s="5">
        <v>3.69</v>
      </c>
      <c r="BX107" s="3"/>
      <c r="BY107" s="3"/>
      <c r="BZ107" s="2"/>
      <c r="CA107" s="2"/>
      <c r="CB107" s="3" t="s">
        <v>3</v>
      </c>
      <c r="CC107" s="5">
        <v>4.22</v>
      </c>
      <c r="CD107" s="2"/>
      <c r="CE107" s="3"/>
      <c r="CF107" s="5">
        <v>30.75</v>
      </c>
      <c r="CG107" s="3"/>
      <c r="CH107" s="3"/>
      <c r="CI107" s="3"/>
      <c r="CJ107" s="3" t="s">
        <v>1</v>
      </c>
      <c r="CK107" s="2"/>
      <c r="CL107" s="3" t="s">
        <v>22</v>
      </c>
      <c r="CM107" s="2"/>
      <c r="CN107" s="3"/>
      <c r="CO107" s="2"/>
      <c r="CP107" s="3">
        <v>5</v>
      </c>
      <c r="CQ107" s="3">
        <v>2</v>
      </c>
      <c r="CR107" s="5">
        <v>5.9</v>
      </c>
      <c r="CS107" s="6">
        <v>50.75</v>
      </c>
      <c r="CT107" s="5">
        <v>0.22750000000000001</v>
      </c>
      <c r="CU107" s="5">
        <v>5.15</v>
      </c>
      <c r="CV107" s="5">
        <v>3.3000000000000002E-2</v>
      </c>
      <c r="CW107" s="5">
        <v>86</v>
      </c>
      <c r="CX107" s="2"/>
      <c r="CY107" s="5">
        <v>0.37037037037037035</v>
      </c>
      <c r="CZ107" s="3" t="s">
        <v>22</v>
      </c>
      <c r="DA107" s="5">
        <v>2.380952380952381E-4</v>
      </c>
      <c r="DB107" s="5">
        <v>633</v>
      </c>
      <c r="DC107" s="2"/>
      <c r="DD107" s="5">
        <v>445</v>
      </c>
      <c r="DE107" s="3" t="s">
        <v>22</v>
      </c>
      <c r="DF107" s="2"/>
      <c r="DG107" s="3" t="s">
        <v>3</v>
      </c>
      <c r="DH107" s="2"/>
      <c r="DI107" s="3" t="s">
        <v>23</v>
      </c>
      <c r="DJ107" s="3"/>
      <c r="DK107" s="2">
        <v>76</v>
      </c>
      <c r="DL107" s="3" t="s">
        <v>8</v>
      </c>
      <c r="DM107" s="3" t="s">
        <v>5</v>
      </c>
      <c r="DN107" s="3" t="s">
        <v>3</v>
      </c>
      <c r="DO107" s="2"/>
      <c r="DP107" s="3" t="s">
        <v>3</v>
      </c>
      <c r="DQ107" s="5">
        <v>3.21</v>
      </c>
      <c r="DR107" s="2" t="s">
        <v>9</v>
      </c>
      <c r="DS107" s="2" t="s">
        <v>18</v>
      </c>
      <c r="DT107" s="2"/>
      <c r="DU107" s="2" t="s">
        <v>24</v>
      </c>
      <c r="DV107" s="3" t="s">
        <v>3</v>
      </c>
      <c r="DW107" s="5">
        <v>50</v>
      </c>
      <c r="DX107" s="3"/>
      <c r="DY107" s="3" t="s">
        <v>8</v>
      </c>
      <c r="DZ107" s="2"/>
      <c r="EA107" s="2"/>
      <c r="EB107" s="5">
        <v>3.13</v>
      </c>
      <c r="EC107" s="3"/>
      <c r="ED107" s="2"/>
      <c r="EE107" s="2"/>
      <c r="EF107" s="3" t="s">
        <v>1</v>
      </c>
      <c r="EG107" s="3"/>
      <c r="EH107" s="2"/>
      <c r="EI107" s="2"/>
      <c r="EJ107" s="3" t="s">
        <v>26</v>
      </c>
      <c r="EK107" s="5">
        <v>1.2489999999999999E-2</v>
      </c>
      <c r="EL107" s="3" t="s">
        <v>1</v>
      </c>
      <c r="EM107" s="3" t="s">
        <v>3</v>
      </c>
      <c r="EN107" s="3" t="s">
        <v>27</v>
      </c>
      <c r="EO107" s="3"/>
      <c r="EP107" s="3" t="s">
        <v>8</v>
      </c>
      <c r="EQ107" s="3"/>
      <c r="ER107" s="2"/>
      <c r="ES107" s="2"/>
      <c r="ET107" s="7"/>
      <c r="EU107" s="3"/>
      <c r="EV107" s="3" t="s">
        <v>28</v>
      </c>
      <c r="EW107" s="7"/>
      <c r="EX107" s="9">
        <v>3.8</v>
      </c>
      <c r="EY107" s="3"/>
      <c r="EZ107" s="3"/>
      <c r="FA107" s="9">
        <v>0.82987551867219911</v>
      </c>
      <c r="FB107" s="9">
        <v>1.49E-9</v>
      </c>
      <c r="FC107" s="2"/>
      <c r="FD107" s="7"/>
      <c r="FE107" s="2" t="s">
        <v>15</v>
      </c>
      <c r="FF107" s="3" t="s">
        <v>28</v>
      </c>
      <c r="FG107" s="3" t="s">
        <v>1</v>
      </c>
      <c r="FH107" s="9">
        <v>7.65</v>
      </c>
      <c r="FI107" s="3" t="s">
        <v>5</v>
      </c>
      <c r="FJ107" s="9">
        <v>6.6</v>
      </c>
      <c r="FK107" s="3" t="s">
        <v>1</v>
      </c>
      <c r="FL107" s="3" t="s">
        <v>1</v>
      </c>
      <c r="FM107" s="3" t="s">
        <v>23</v>
      </c>
      <c r="FN107" s="9">
        <v>67</v>
      </c>
      <c r="FO107" s="9">
        <v>1.9499999999999999E-8</v>
      </c>
      <c r="FP107" s="9">
        <v>3.02</v>
      </c>
      <c r="FQ107" s="3" t="s">
        <v>15</v>
      </c>
      <c r="FR107" s="6">
        <v>4.3249999999999999E-3</v>
      </c>
      <c r="FS107" s="9">
        <v>28.8</v>
      </c>
      <c r="FT107" s="3" t="s">
        <v>1</v>
      </c>
      <c r="FU107" s="3" t="s">
        <v>5</v>
      </c>
      <c r="FV107" s="3"/>
      <c r="FW107" s="6">
        <v>24</v>
      </c>
      <c r="FX107" s="10">
        <v>2E-3</v>
      </c>
      <c r="FY107" s="2"/>
      <c r="FZ107" s="3" t="s">
        <v>22</v>
      </c>
      <c r="GA107" s="3"/>
      <c r="GB107" s="3"/>
      <c r="GC107" s="3"/>
      <c r="GD107" s="3"/>
      <c r="GE107" s="3"/>
      <c r="GF107" s="3" t="s">
        <v>30</v>
      </c>
      <c r="GG107" s="3"/>
      <c r="GH107" s="7"/>
      <c r="GI107" s="2"/>
      <c r="GJ107" s="5">
        <v>5.8500000000000002E-4</v>
      </c>
      <c r="GK107" s="3"/>
      <c r="GL107" s="2"/>
      <c r="GM107" s="2">
        <v>3.13</v>
      </c>
      <c r="GN107" s="3" t="s">
        <v>31</v>
      </c>
      <c r="GO107" s="3" t="s">
        <v>8</v>
      </c>
      <c r="GP107" s="3"/>
      <c r="GQ107" s="3"/>
      <c r="GR107" s="3"/>
      <c r="GS107" s="9">
        <v>0.74349442379182162</v>
      </c>
      <c r="GT107" s="9">
        <v>42.65</v>
      </c>
      <c r="GU107" s="7"/>
      <c r="GV107" s="3" t="s">
        <v>33</v>
      </c>
      <c r="GW107" s="7"/>
      <c r="GX107" s="2" t="s">
        <v>34</v>
      </c>
      <c r="GY107" s="2" t="s">
        <v>9</v>
      </c>
      <c r="GZ107" s="9">
        <v>5.41</v>
      </c>
      <c r="HA107" s="9">
        <v>4.28</v>
      </c>
      <c r="HB107" s="7"/>
      <c r="HC107" s="3">
        <v>23.35</v>
      </c>
      <c r="HD107" s="3" t="s">
        <v>3</v>
      </c>
      <c r="HE107" s="7"/>
      <c r="HF107" s="9">
        <v>21.8</v>
      </c>
      <c r="HG107" s="3"/>
      <c r="HH107" s="2"/>
      <c r="HI107" s="3" t="s">
        <v>15</v>
      </c>
      <c r="HJ107" s="3"/>
      <c r="HK107" s="3" t="s">
        <v>3</v>
      </c>
      <c r="HL107" s="3"/>
      <c r="HM107" s="2">
        <v>3.69</v>
      </c>
      <c r="HN107" s="9">
        <v>6.28</v>
      </c>
      <c r="HO107" s="3" t="s">
        <v>3</v>
      </c>
      <c r="HP107" s="3" t="s">
        <v>35</v>
      </c>
      <c r="HQ107" s="3" t="s">
        <v>23</v>
      </c>
      <c r="HR107" s="7"/>
      <c r="HS107" s="3" t="s">
        <v>3</v>
      </c>
      <c r="HT107" s="3" t="s">
        <v>5</v>
      </c>
      <c r="HU107" s="9">
        <v>0.36900369003690037</v>
      </c>
      <c r="HV107" s="3">
        <v>1</v>
      </c>
      <c r="HW107" s="9">
        <v>3.2599999999999997E-6</v>
      </c>
      <c r="HX107" s="3" t="s">
        <v>3</v>
      </c>
      <c r="HY107" s="3"/>
      <c r="HZ107" s="3" t="s">
        <v>30</v>
      </c>
      <c r="IA107" s="3">
        <v>3.35</v>
      </c>
      <c r="IB107" s="2"/>
      <c r="IC107" s="3" t="s">
        <v>18</v>
      </c>
      <c r="ID107" s="3"/>
      <c r="IE107" s="3" t="s">
        <v>55</v>
      </c>
      <c r="IF107" s="7"/>
      <c r="IG107" s="7"/>
      <c r="IH107" s="7"/>
    </row>
    <row r="108" spans="1:242" x14ac:dyDescent="0.25">
      <c r="A108" s="1" t="s">
        <v>146</v>
      </c>
      <c r="B108" s="6">
        <v>40</v>
      </c>
      <c r="C108" s="3"/>
      <c r="D108" s="2">
        <v>3.69</v>
      </c>
      <c r="E108" s="3" t="s">
        <v>1</v>
      </c>
      <c r="F108" s="3" t="s">
        <v>2</v>
      </c>
      <c r="G108" s="3"/>
      <c r="H108" s="3"/>
      <c r="I108" s="3"/>
      <c r="J108" s="5">
        <v>2.6500000000000002E-12</v>
      </c>
      <c r="K108" s="3" t="s">
        <v>3</v>
      </c>
      <c r="L108" s="3" t="s">
        <v>4</v>
      </c>
      <c r="M108" s="5">
        <v>0.98522167487684742</v>
      </c>
      <c r="N108" s="5">
        <v>26.6</v>
      </c>
      <c r="O108" s="3" t="s">
        <v>3</v>
      </c>
      <c r="P108" s="3"/>
      <c r="Q108" s="3" t="s">
        <v>5</v>
      </c>
      <c r="R108" s="2" t="s">
        <v>58</v>
      </c>
      <c r="S108" s="2"/>
      <c r="T108" s="3" t="s">
        <v>3</v>
      </c>
      <c r="U108" s="5">
        <v>50</v>
      </c>
      <c r="V108" s="3"/>
      <c r="W108" s="2"/>
      <c r="X108" s="3"/>
      <c r="Y108" s="3" t="s">
        <v>7</v>
      </c>
      <c r="Z108" s="5">
        <v>1.4649999999999999E-6</v>
      </c>
      <c r="AA108" s="3" t="s">
        <v>8</v>
      </c>
      <c r="AB108" s="2" t="s">
        <v>9</v>
      </c>
      <c r="AC108" s="5">
        <v>2.381818181818182E-14</v>
      </c>
      <c r="AD108" s="3" t="s">
        <v>10</v>
      </c>
      <c r="AE108" s="2" t="s">
        <v>107</v>
      </c>
      <c r="AF108" s="2">
        <v>3.12</v>
      </c>
      <c r="AG108" s="6">
        <v>3.7000000000000002E-3</v>
      </c>
      <c r="AH108" s="2"/>
      <c r="AI108" s="2"/>
      <c r="AJ108" s="2"/>
      <c r="AK108" s="2"/>
      <c r="AL108" s="5">
        <v>0.97</v>
      </c>
      <c r="AM108" s="3"/>
      <c r="AN108" s="3" t="s">
        <v>12</v>
      </c>
      <c r="AO108" s="2"/>
      <c r="AP108" s="2"/>
      <c r="AQ108" s="5">
        <v>2.9E-4</v>
      </c>
      <c r="AR108" s="5">
        <v>3.73</v>
      </c>
      <c r="AS108" s="3" t="s">
        <v>13</v>
      </c>
      <c r="AT108" s="3" t="s">
        <v>14</v>
      </c>
      <c r="AU108" s="5">
        <v>3.31</v>
      </c>
      <c r="AV108" s="2"/>
      <c r="AW108" s="2"/>
      <c r="AX108" s="2"/>
      <c r="AY108" s="2" t="s">
        <v>15</v>
      </c>
      <c r="AZ108" s="5">
        <v>6.6</v>
      </c>
      <c r="BA108" s="2"/>
      <c r="BB108" s="3" t="s">
        <v>8</v>
      </c>
      <c r="BC108" s="3">
        <v>1</v>
      </c>
      <c r="BD108" s="2"/>
      <c r="BE108" s="3" t="s">
        <v>16</v>
      </c>
      <c r="BF108" s="6">
        <v>39.75</v>
      </c>
      <c r="BG108" s="5">
        <v>7.41</v>
      </c>
      <c r="BH108" s="3"/>
      <c r="BI108" s="3"/>
      <c r="BJ108" s="3">
        <v>1</v>
      </c>
      <c r="BK108" s="5">
        <v>17.5</v>
      </c>
      <c r="BL108" s="5">
        <v>0.3968253968253968</v>
      </c>
      <c r="BM108" s="3">
        <v>2.5</v>
      </c>
      <c r="BN108" s="3" t="s">
        <v>19</v>
      </c>
      <c r="BO108" s="3" t="s">
        <v>121</v>
      </c>
      <c r="BP108" s="3" t="s">
        <v>3</v>
      </c>
      <c r="BQ108" s="2"/>
      <c r="BR108" s="2" t="s">
        <v>21</v>
      </c>
      <c r="BS108" s="3"/>
      <c r="BT108" s="3"/>
      <c r="BU108" s="3"/>
      <c r="BV108" s="5">
        <v>3.5</v>
      </c>
      <c r="BW108" s="5">
        <v>3.69</v>
      </c>
      <c r="BX108" s="3"/>
      <c r="BY108" s="3"/>
      <c r="BZ108" s="2"/>
      <c r="CA108" s="2"/>
      <c r="CB108" s="3" t="s">
        <v>3</v>
      </c>
      <c r="CC108" s="5">
        <v>4.29</v>
      </c>
      <c r="CD108" s="2"/>
      <c r="CE108" s="3"/>
      <c r="CF108" s="5">
        <v>30.75</v>
      </c>
      <c r="CG108" s="3"/>
      <c r="CH108" s="3"/>
      <c r="CI108" s="3"/>
      <c r="CJ108" s="3" t="s">
        <v>1</v>
      </c>
      <c r="CK108" s="2"/>
      <c r="CL108" s="3" t="s">
        <v>22</v>
      </c>
      <c r="CM108" s="2"/>
      <c r="CN108" s="3"/>
      <c r="CO108" s="2"/>
      <c r="CP108" s="3">
        <v>5</v>
      </c>
      <c r="CQ108" s="3">
        <v>2</v>
      </c>
      <c r="CR108" s="5">
        <v>5.89</v>
      </c>
      <c r="CS108" s="6">
        <v>51.5</v>
      </c>
      <c r="CT108" s="5">
        <v>0.22949999999999998</v>
      </c>
      <c r="CU108" s="5">
        <v>5.12</v>
      </c>
      <c r="CV108" s="5">
        <v>3.6999999999999998E-2</v>
      </c>
      <c r="CW108" s="5">
        <v>85</v>
      </c>
      <c r="CX108" s="2"/>
      <c r="CY108" s="5">
        <v>0.37037037037037035</v>
      </c>
      <c r="CZ108" s="3" t="s">
        <v>22</v>
      </c>
      <c r="DA108" s="5">
        <v>2.3255813953488373E-4</v>
      </c>
      <c r="DB108" s="5">
        <v>636</v>
      </c>
      <c r="DC108" s="2"/>
      <c r="DD108" s="5">
        <v>418</v>
      </c>
      <c r="DE108" s="3" t="s">
        <v>22</v>
      </c>
      <c r="DF108" s="2"/>
      <c r="DG108" s="3" t="s">
        <v>3</v>
      </c>
      <c r="DH108" s="2"/>
      <c r="DI108" s="3" t="s">
        <v>23</v>
      </c>
      <c r="DJ108" s="3"/>
      <c r="DK108" s="2">
        <v>64.8</v>
      </c>
      <c r="DL108" s="3" t="s">
        <v>8</v>
      </c>
      <c r="DM108" s="3" t="s">
        <v>5</v>
      </c>
      <c r="DN108" s="3" t="s">
        <v>3</v>
      </c>
      <c r="DO108" s="2"/>
      <c r="DP108" s="3" t="s">
        <v>3</v>
      </c>
      <c r="DQ108" s="5">
        <v>3.24</v>
      </c>
      <c r="DR108" s="2" t="s">
        <v>9</v>
      </c>
      <c r="DS108" s="2" t="s">
        <v>18</v>
      </c>
      <c r="DT108" s="2"/>
      <c r="DU108" s="2" t="s">
        <v>24</v>
      </c>
      <c r="DV108" s="3" t="s">
        <v>3</v>
      </c>
      <c r="DW108" s="5">
        <v>50</v>
      </c>
      <c r="DX108" s="3"/>
      <c r="DY108" s="3" t="s">
        <v>8</v>
      </c>
      <c r="DZ108" s="2"/>
      <c r="EA108" s="2"/>
      <c r="EB108" s="5">
        <v>3.12</v>
      </c>
      <c r="EC108" s="3"/>
      <c r="ED108" s="2"/>
      <c r="EE108" s="2"/>
      <c r="EF108" s="3" t="s">
        <v>1</v>
      </c>
      <c r="EG108" s="3"/>
      <c r="EH108" s="2"/>
      <c r="EI108" s="2"/>
      <c r="EJ108" s="3" t="s">
        <v>26</v>
      </c>
      <c r="EK108" s="5">
        <v>1.2500000000000001E-2</v>
      </c>
      <c r="EL108" s="3" t="s">
        <v>1</v>
      </c>
      <c r="EM108" s="3" t="s">
        <v>3</v>
      </c>
      <c r="EN108" s="3" t="s">
        <v>27</v>
      </c>
      <c r="EO108" s="3"/>
      <c r="EP108" s="3" t="s">
        <v>8</v>
      </c>
      <c r="EQ108" s="3"/>
      <c r="ER108" s="2"/>
      <c r="ES108" s="2"/>
      <c r="ET108" s="7">
        <v>7.75</v>
      </c>
      <c r="EU108" s="3"/>
      <c r="EV108" s="3" t="s">
        <v>28</v>
      </c>
      <c r="EW108" s="7"/>
      <c r="EX108" s="9">
        <v>3.7</v>
      </c>
      <c r="EY108" s="3"/>
      <c r="EZ108" s="3"/>
      <c r="FA108" s="9">
        <v>0.83333333333333337</v>
      </c>
      <c r="FB108" s="9">
        <v>1.4599999999999999E-9</v>
      </c>
      <c r="FC108" s="2"/>
      <c r="FD108" s="7"/>
      <c r="FE108" s="2" t="s">
        <v>15</v>
      </c>
      <c r="FF108" s="3" t="s">
        <v>28</v>
      </c>
      <c r="FG108" s="3" t="s">
        <v>1</v>
      </c>
      <c r="FH108" s="9">
        <v>7.94</v>
      </c>
      <c r="FI108" s="3" t="s">
        <v>5</v>
      </c>
      <c r="FJ108" s="9">
        <v>6.45</v>
      </c>
      <c r="FK108" s="3" t="s">
        <v>1</v>
      </c>
      <c r="FL108" s="3" t="s">
        <v>1</v>
      </c>
      <c r="FM108" s="3" t="s">
        <v>23</v>
      </c>
      <c r="FN108" s="9">
        <v>68</v>
      </c>
      <c r="FO108" s="9">
        <v>1.9300000000000001E-8</v>
      </c>
      <c r="FP108" s="9">
        <v>3.1</v>
      </c>
      <c r="FQ108" s="3" t="s">
        <v>15</v>
      </c>
      <c r="FR108" s="6">
        <v>4.8500000000000001E-3</v>
      </c>
      <c r="FS108" s="9">
        <v>28.75</v>
      </c>
      <c r="FT108" s="3" t="s">
        <v>1</v>
      </c>
      <c r="FU108" s="3" t="s">
        <v>5</v>
      </c>
      <c r="FV108" s="3"/>
      <c r="FW108" s="6">
        <v>26.25</v>
      </c>
      <c r="FX108" s="10">
        <v>2.0500000000000002E-3</v>
      </c>
      <c r="FY108" s="2"/>
      <c r="FZ108" s="3" t="s">
        <v>22</v>
      </c>
      <c r="GA108" s="3"/>
      <c r="GB108" s="3"/>
      <c r="GC108" s="3"/>
      <c r="GD108" s="3"/>
      <c r="GE108" s="3"/>
      <c r="GF108" s="3" t="s">
        <v>30</v>
      </c>
      <c r="GG108" s="3"/>
      <c r="GH108" s="7"/>
      <c r="GI108" s="2"/>
      <c r="GJ108" s="5">
        <v>6.2500000000000001E-4</v>
      </c>
      <c r="GK108" s="3"/>
      <c r="GL108" s="2"/>
      <c r="GM108" s="2">
        <v>3.12</v>
      </c>
      <c r="GN108" s="3" t="s">
        <v>31</v>
      </c>
      <c r="GO108" s="3" t="s">
        <v>8</v>
      </c>
      <c r="GP108" s="3"/>
      <c r="GQ108" s="3"/>
      <c r="GR108" s="3"/>
      <c r="GS108" s="9">
        <v>0.7407407407407407</v>
      </c>
      <c r="GT108" s="9">
        <v>42.75</v>
      </c>
      <c r="GU108" s="7"/>
      <c r="GV108" s="3" t="s">
        <v>33</v>
      </c>
      <c r="GW108" s="7"/>
      <c r="GX108" s="2" t="s">
        <v>34</v>
      </c>
      <c r="GY108" s="2" t="s">
        <v>9</v>
      </c>
      <c r="GZ108" s="9">
        <v>5.45</v>
      </c>
      <c r="HA108" s="9">
        <v>4.28</v>
      </c>
      <c r="HB108" s="7"/>
      <c r="HC108" s="3">
        <v>23.75</v>
      </c>
      <c r="HD108" s="3" t="s">
        <v>3</v>
      </c>
      <c r="HE108" s="7"/>
      <c r="HF108" s="9">
        <v>21.95</v>
      </c>
      <c r="HG108" s="3"/>
      <c r="HH108" s="2"/>
      <c r="HI108" s="3" t="s">
        <v>15</v>
      </c>
      <c r="HJ108" s="3"/>
      <c r="HK108" s="3" t="s">
        <v>3</v>
      </c>
      <c r="HL108" s="3"/>
      <c r="HM108" s="2">
        <v>3.69</v>
      </c>
      <c r="HN108" s="9">
        <v>6.4</v>
      </c>
      <c r="HO108" s="3" t="s">
        <v>3</v>
      </c>
      <c r="HP108" s="3" t="s">
        <v>35</v>
      </c>
      <c r="HQ108" s="3" t="s">
        <v>23</v>
      </c>
      <c r="HR108" s="7"/>
      <c r="HS108" s="3" t="s">
        <v>3</v>
      </c>
      <c r="HT108" s="3" t="s">
        <v>5</v>
      </c>
      <c r="HU108" s="9">
        <v>0.36764705882352938</v>
      </c>
      <c r="HV108" s="3">
        <v>1</v>
      </c>
      <c r="HW108" s="9">
        <v>3.27E-6</v>
      </c>
      <c r="HX108" s="3" t="s">
        <v>3</v>
      </c>
      <c r="HY108" s="3"/>
      <c r="HZ108" s="3" t="s">
        <v>30</v>
      </c>
      <c r="IA108" s="3">
        <v>3.35</v>
      </c>
      <c r="IB108" s="2"/>
      <c r="IC108" s="3" t="s">
        <v>18</v>
      </c>
      <c r="ID108" s="3"/>
      <c r="IE108" s="3" t="s">
        <v>55</v>
      </c>
      <c r="IF108" s="7"/>
      <c r="IG108" s="7"/>
      <c r="IH108" s="7"/>
    </row>
    <row r="109" spans="1:242" x14ac:dyDescent="0.25">
      <c r="A109" s="1" t="s">
        <v>147</v>
      </c>
      <c r="B109" s="6">
        <v>40</v>
      </c>
      <c r="C109" s="3"/>
      <c r="D109" s="2">
        <v>3.77</v>
      </c>
      <c r="E109" s="3" t="s">
        <v>1</v>
      </c>
      <c r="F109" s="3" t="s">
        <v>2</v>
      </c>
      <c r="G109" s="3"/>
      <c r="H109" s="3"/>
      <c r="I109" s="3"/>
      <c r="J109" s="5">
        <v>2.6949999999999997E-12</v>
      </c>
      <c r="K109" s="3" t="s">
        <v>3</v>
      </c>
      <c r="L109" s="3" t="s">
        <v>4</v>
      </c>
      <c r="M109" s="5">
        <v>0.99502487562189068</v>
      </c>
      <c r="N109" s="5">
        <v>26.9</v>
      </c>
      <c r="O109" s="3" t="s">
        <v>3</v>
      </c>
      <c r="P109" s="3"/>
      <c r="Q109" s="3" t="s">
        <v>5</v>
      </c>
      <c r="R109" s="2" t="s">
        <v>58</v>
      </c>
      <c r="S109" s="2"/>
      <c r="T109" s="3" t="s">
        <v>3</v>
      </c>
      <c r="U109" s="5">
        <v>50.2</v>
      </c>
      <c r="V109" s="3"/>
      <c r="W109" s="2"/>
      <c r="X109" s="3"/>
      <c r="Y109" s="3" t="s">
        <v>7</v>
      </c>
      <c r="Z109" s="5">
        <v>1.81E-6</v>
      </c>
      <c r="AA109" s="3" t="s">
        <v>8</v>
      </c>
      <c r="AB109" s="2" t="s">
        <v>9</v>
      </c>
      <c r="AC109" s="5">
        <v>2.6999999999999999E-14</v>
      </c>
      <c r="AD109" s="3" t="s">
        <v>10</v>
      </c>
      <c r="AE109" s="2" t="s">
        <v>107</v>
      </c>
      <c r="AF109" s="2">
        <v>3.13</v>
      </c>
      <c r="AG109" s="6">
        <v>3.7499999999999999E-3</v>
      </c>
      <c r="AH109" s="2"/>
      <c r="AI109" s="2"/>
      <c r="AJ109" s="2"/>
      <c r="AK109" s="2"/>
      <c r="AL109" s="5">
        <v>0.96799999999999997</v>
      </c>
      <c r="AM109" s="3"/>
      <c r="AN109" s="3" t="s">
        <v>12</v>
      </c>
      <c r="AO109" s="2"/>
      <c r="AP109" s="2"/>
      <c r="AQ109" s="5">
        <v>2.7999999999999998E-4</v>
      </c>
      <c r="AR109" s="5">
        <v>3.85</v>
      </c>
      <c r="AS109" s="3" t="s">
        <v>13</v>
      </c>
      <c r="AT109" s="3" t="s">
        <v>14</v>
      </c>
      <c r="AU109" s="5">
        <v>3.28</v>
      </c>
      <c r="AV109" s="2"/>
      <c r="AW109" s="2"/>
      <c r="AX109" s="2"/>
      <c r="AY109" s="2" t="s">
        <v>15</v>
      </c>
      <c r="AZ109" s="5">
        <v>6.65</v>
      </c>
      <c r="BA109" s="2"/>
      <c r="BB109" s="3" t="s">
        <v>8</v>
      </c>
      <c r="BC109" s="3">
        <v>1</v>
      </c>
      <c r="BD109" s="2"/>
      <c r="BE109" s="3" t="s">
        <v>16</v>
      </c>
      <c r="BF109" s="6">
        <v>41.5</v>
      </c>
      <c r="BG109" s="5">
        <v>7.51</v>
      </c>
      <c r="BH109" s="3"/>
      <c r="BI109" s="3"/>
      <c r="BJ109" s="3">
        <v>1</v>
      </c>
      <c r="BK109" s="5">
        <v>17.55</v>
      </c>
      <c r="BL109" s="5">
        <v>0.39370078740157477</v>
      </c>
      <c r="BM109" s="3">
        <v>2.5</v>
      </c>
      <c r="BN109" s="3" t="s">
        <v>19</v>
      </c>
      <c r="BO109" s="3" t="s">
        <v>121</v>
      </c>
      <c r="BP109" s="3" t="s">
        <v>3</v>
      </c>
      <c r="BQ109" s="2"/>
      <c r="BR109" s="2" t="s">
        <v>21</v>
      </c>
      <c r="BS109" s="3"/>
      <c r="BT109" s="3"/>
      <c r="BU109" s="3"/>
      <c r="BV109" s="5">
        <v>3.62</v>
      </c>
      <c r="BW109" s="5">
        <v>3.77</v>
      </c>
      <c r="BX109" s="3"/>
      <c r="BY109" s="3"/>
      <c r="BZ109" s="2"/>
      <c r="CA109" s="2"/>
      <c r="CB109" s="3" t="s">
        <v>3</v>
      </c>
      <c r="CC109" s="5">
        <v>4.3</v>
      </c>
      <c r="CD109" s="2"/>
      <c r="CE109" s="3"/>
      <c r="CF109" s="5">
        <v>31</v>
      </c>
      <c r="CG109" s="3"/>
      <c r="CH109" s="3"/>
      <c r="CI109" s="3"/>
      <c r="CJ109" s="3" t="s">
        <v>1</v>
      </c>
      <c r="CK109" s="2"/>
      <c r="CL109" s="3" t="s">
        <v>22</v>
      </c>
      <c r="CM109" s="2"/>
      <c r="CN109" s="3"/>
      <c r="CO109" s="2"/>
      <c r="CP109" s="3">
        <v>5</v>
      </c>
      <c r="CQ109" s="3">
        <v>2</v>
      </c>
      <c r="CR109" s="5">
        <v>5.92</v>
      </c>
      <c r="CS109" s="6">
        <v>51</v>
      </c>
      <c r="CT109" s="5">
        <v>0.23</v>
      </c>
      <c r="CU109" s="5">
        <v>5.05</v>
      </c>
      <c r="CV109" s="5">
        <v>3.8249999999999999E-2</v>
      </c>
      <c r="CW109" s="5">
        <v>87</v>
      </c>
      <c r="CX109" s="2"/>
      <c r="CY109" s="5">
        <v>0.37453183520599254</v>
      </c>
      <c r="CZ109" s="3" t="s">
        <v>22</v>
      </c>
      <c r="DA109" s="5">
        <v>2.3255813953488373E-4</v>
      </c>
      <c r="DB109" s="5">
        <v>635</v>
      </c>
      <c r="DC109" s="2"/>
      <c r="DD109" s="5">
        <v>426</v>
      </c>
      <c r="DE109" s="3" t="s">
        <v>22</v>
      </c>
      <c r="DF109" s="2"/>
      <c r="DG109" s="3" t="s">
        <v>3</v>
      </c>
      <c r="DH109" s="2"/>
      <c r="DI109" s="3" t="s">
        <v>23</v>
      </c>
      <c r="DJ109" s="3"/>
      <c r="DK109" s="11"/>
      <c r="DL109" s="3" t="s">
        <v>8</v>
      </c>
      <c r="DM109" s="3" t="s">
        <v>5</v>
      </c>
      <c r="DN109" s="3" t="s">
        <v>3</v>
      </c>
      <c r="DO109" s="2"/>
      <c r="DP109" s="3" t="s">
        <v>3</v>
      </c>
      <c r="DQ109" s="5">
        <v>3.26</v>
      </c>
      <c r="DR109" s="2" t="s">
        <v>9</v>
      </c>
      <c r="DS109" s="2" t="s">
        <v>18</v>
      </c>
      <c r="DT109" s="2"/>
      <c r="DU109" s="2" t="s">
        <v>24</v>
      </c>
      <c r="DV109" s="3" t="s">
        <v>3</v>
      </c>
      <c r="DW109" s="5">
        <v>50.2</v>
      </c>
      <c r="DX109" s="3"/>
      <c r="DY109" s="3" t="s">
        <v>8</v>
      </c>
      <c r="DZ109" s="2"/>
      <c r="EA109" s="2"/>
      <c r="EB109" s="5">
        <v>3.13</v>
      </c>
      <c r="EC109" s="3"/>
      <c r="ED109" s="2"/>
      <c r="EE109" s="2"/>
      <c r="EF109" s="3" t="s">
        <v>1</v>
      </c>
      <c r="EG109" s="3"/>
      <c r="EH109" s="2"/>
      <c r="EI109" s="2"/>
      <c r="EJ109" s="3" t="s">
        <v>26</v>
      </c>
      <c r="EK109" s="5">
        <v>1.2500000000000001E-2</v>
      </c>
      <c r="EL109" s="3" t="s">
        <v>1</v>
      </c>
      <c r="EM109" s="3" t="s">
        <v>3</v>
      </c>
      <c r="EN109" s="3" t="s">
        <v>27</v>
      </c>
      <c r="EO109" s="3"/>
      <c r="EP109" s="3" t="s">
        <v>8</v>
      </c>
      <c r="EQ109" s="3"/>
      <c r="ER109" s="2"/>
      <c r="ES109" s="2"/>
      <c r="ET109" s="7">
        <v>7.85</v>
      </c>
      <c r="EU109" s="3"/>
      <c r="EV109" s="3" t="s">
        <v>28</v>
      </c>
      <c r="EW109" s="7"/>
      <c r="EX109" s="9">
        <v>3.79</v>
      </c>
      <c r="EY109" s="3"/>
      <c r="EZ109" s="3"/>
      <c r="FA109" s="9">
        <v>0.84033613445378152</v>
      </c>
      <c r="FB109" s="9">
        <v>1.44E-9</v>
      </c>
      <c r="FC109" s="2"/>
      <c r="FD109" s="7"/>
      <c r="FE109" s="2" t="s">
        <v>15</v>
      </c>
      <c r="FF109" s="3" t="s">
        <v>28</v>
      </c>
      <c r="FG109" s="3" t="s">
        <v>1</v>
      </c>
      <c r="FH109" s="9">
        <v>8.08</v>
      </c>
      <c r="FI109" s="3" t="s">
        <v>5</v>
      </c>
      <c r="FJ109" s="9">
        <v>6.42</v>
      </c>
      <c r="FK109" s="3" t="s">
        <v>1</v>
      </c>
      <c r="FL109" s="3" t="s">
        <v>1</v>
      </c>
      <c r="FM109" s="3" t="s">
        <v>23</v>
      </c>
      <c r="FN109" s="9">
        <v>68.5</v>
      </c>
      <c r="FO109" s="9">
        <v>1.9100000000000002E-8</v>
      </c>
      <c r="FP109" s="9">
        <v>3.09</v>
      </c>
      <c r="FQ109" s="3" t="s">
        <v>15</v>
      </c>
      <c r="FR109" s="6">
        <v>4.9750000000000003E-3</v>
      </c>
      <c r="FS109" s="9">
        <v>28.75</v>
      </c>
      <c r="FT109" s="3" t="s">
        <v>1</v>
      </c>
      <c r="FU109" s="3" t="s">
        <v>5</v>
      </c>
      <c r="FV109" s="3"/>
      <c r="FW109" s="6">
        <v>27</v>
      </c>
      <c r="FX109" s="10">
        <v>2.0249999999999999E-3</v>
      </c>
      <c r="FY109" s="2"/>
      <c r="FZ109" s="3" t="s">
        <v>22</v>
      </c>
      <c r="GA109" s="3"/>
      <c r="GB109" s="3"/>
      <c r="GC109" s="3"/>
      <c r="GD109" s="3"/>
      <c r="GE109" s="3"/>
      <c r="GF109" s="3" t="s">
        <v>30</v>
      </c>
      <c r="GG109" s="3"/>
      <c r="GH109" s="7"/>
      <c r="GI109" s="2"/>
      <c r="GJ109" s="5">
        <v>6.7000000000000002E-4</v>
      </c>
      <c r="GK109" s="3"/>
      <c r="GL109" s="2"/>
      <c r="GM109" s="2">
        <v>3.13</v>
      </c>
      <c r="GN109" s="3" t="s">
        <v>31</v>
      </c>
      <c r="GO109" s="3" t="s">
        <v>8</v>
      </c>
      <c r="GP109" s="3"/>
      <c r="GQ109" s="3"/>
      <c r="GR109" s="3"/>
      <c r="GS109" s="9">
        <v>0.74626865671641784</v>
      </c>
      <c r="GT109" s="9">
        <v>43.6</v>
      </c>
      <c r="GU109" s="7"/>
      <c r="GV109" s="3" t="s">
        <v>33</v>
      </c>
      <c r="GW109" s="7"/>
      <c r="GX109" s="2" t="s">
        <v>34</v>
      </c>
      <c r="GY109" s="2" t="s">
        <v>9</v>
      </c>
      <c r="GZ109" s="9">
        <v>5.52</v>
      </c>
      <c r="HA109" s="9">
        <v>4.28</v>
      </c>
      <c r="HB109" s="7"/>
      <c r="HC109" s="3">
        <v>25.6</v>
      </c>
      <c r="HD109" s="3" t="s">
        <v>3</v>
      </c>
      <c r="HE109" s="7"/>
      <c r="HF109" s="9">
        <v>21.9</v>
      </c>
      <c r="HG109" s="3"/>
      <c r="HH109" s="2"/>
      <c r="HI109" s="3" t="s">
        <v>15</v>
      </c>
      <c r="HJ109" s="3"/>
      <c r="HK109" s="3" t="s">
        <v>3</v>
      </c>
      <c r="HL109" s="3"/>
      <c r="HM109" s="2">
        <v>3.77</v>
      </c>
      <c r="HN109" s="9">
        <v>6.46</v>
      </c>
      <c r="HO109" s="3" t="s">
        <v>3</v>
      </c>
      <c r="HP109" s="3" t="s">
        <v>35</v>
      </c>
      <c r="HQ109" s="3" t="s">
        <v>23</v>
      </c>
      <c r="HR109" s="7"/>
      <c r="HS109" s="3" t="s">
        <v>3</v>
      </c>
      <c r="HT109" s="3" t="s">
        <v>5</v>
      </c>
      <c r="HU109" s="9">
        <v>0.37174721189591081</v>
      </c>
      <c r="HV109" s="3">
        <v>1</v>
      </c>
      <c r="HW109" s="9">
        <v>3.27E-6</v>
      </c>
      <c r="HX109" s="3" t="s">
        <v>3</v>
      </c>
      <c r="HY109" s="3"/>
      <c r="HZ109" s="3" t="s">
        <v>30</v>
      </c>
      <c r="IA109" s="3">
        <v>3.35</v>
      </c>
      <c r="IB109" s="2"/>
      <c r="IC109" s="3" t="s">
        <v>18</v>
      </c>
      <c r="ID109" s="3"/>
      <c r="IE109" s="3" t="s">
        <v>55</v>
      </c>
      <c r="IF109" s="7"/>
      <c r="IG109" s="7"/>
      <c r="IH109" s="7"/>
    </row>
    <row r="110" spans="1:242" x14ac:dyDescent="0.25">
      <c r="A110" s="1" t="s">
        <v>148</v>
      </c>
      <c r="B110" s="6">
        <v>42</v>
      </c>
      <c r="C110" s="3">
        <v>30</v>
      </c>
      <c r="D110" s="2">
        <v>3.74</v>
      </c>
      <c r="E110" s="3" t="s">
        <v>1</v>
      </c>
      <c r="F110" s="3" t="s">
        <v>2</v>
      </c>
      <c r="G110" s="3"/>
      <c r="H110" s="3"/>
      <c r="I110" s="3"/>
      <c r="J110" s="5">
        <v>2.6700000000000001E-12</v>
      </c>
      <c r="K110" s="3" t="s">
        <v>3</v>
      </c>
      <c r="L110" s="3" t="s">
        <v>4</v>
      </c>
      <c r="M110" s="5">
        <v>0.99009900990099009</v>
      </c>
      <c r="N110" s="5">
        <v>26.8</v>
      </c>
      <c r="O110" s="3" t="s">
        <v>3</v>
      </c>
      <c r="P110" s="3"/>
      <c r="Q110" s="3" t="s">
        <v>5</v>
      </c>
      <c r="R110" s="2" t="s">
        <v>58</v>
      </c>
      <c r="S110" s="2"/>
      <c r="T110" s="3" t="s">
        <v>3</v>
      </c>
      <c r="U110" s="5">
        <v>50.35</v>
      </c>
      <c r="V110" s="3"/>
      <c r="W110" s="2"/>
      <c r="X110" s="3"/>
      <c r="Y110" s="3" t="s">
        <v>7</v>
      </c>
      <c r="Z110" s="5">
        <v>1.8199999999999999E-6</v>
      </c>
      <c r="AA110" s="3" t="s">
        <v>8</v>
      </c>
      <c r="AB110" s="2" t="s">
        <v>9</v>
      </c>
      <c r="AC110" s="5">
        <v>2.8363636363636365E-14</v>
      </c>
      <c r="AD110" s="3" t="s">
        <v>10</v>
      </c>
      <c r="AE110" s="2" t="s">
        <v>107</v>
      </c>
      <c r="AF110" s="2">
        <v>3.15</v>
      </c>
      <c r="AG110" s="6">
        <v>3.7000000000000002E-3</v>
      </c>
      <c r="AH110" s="2"/>
      <c r="AI110" s="2"/>
      <c r="AJ110" s="2">
        <v>63</v>
      </c>
      <c r="AK110" s="2"/>
      <c r="AL110" s="5">
        <v>0.96699999999999997</v>
      </c>
      <c r="AM110" s="3"/>
      <c r="AN110" s="3" t="s">
        <v>12</v>
      </c>
      <c r="AO110" s="2"/>
      <c r="AP110" s="2"/>
      <c r="AQ110" s="5">
        <v>3.1500000000000001E-4</v>
      </c>
      <c r="AR110" s="5">
        <v>3.86</v>
      </c>
      <c r="AS110" s="3" t="s">
        <v>13</v>
      </c>
      <c r="AT110" s="3" t="s">
        <v>14</v>
      </c>
      <c r="AU110" s="5">
        <v>3.46</v>
      </c>
      <c r="AV110" s="2"/>
      <c r="AW110" s="2"/>
      <c r="AX110" s="2"/>
      <c r="AY110" s="2" t="s">
        <v>15</v>
      </c>
      <c r="AZ110" s="5">
        <v>6.65</v>
      </c>
      <c r="BA110" s="2"/>
      <c r="BB110" s="3" t="s">
        <v>8</v>
      </c>
      <c r="BC110" s="3">
        <v>1</v>
      </c>
      <c r="BD110" s="2"/>
      <c r="BE110" s="3" t="s">
        <v>16</v>
      </c>
      <c r="BF110" s="6">
        <v>40.5</v>
      </c>
      <c r="BG110" s="5">
        <v>7.48</v>
      </c>
      <c r="BH110" s="3"/>
      <c r="BI110" s="3"/>
      <c r="BJ110" s="3">
        <v>1</v>
      </c>
      <c r="BK110" s="5">
        <v>17.55</v>
      </c>
      <c r="BL110" s="5">
        <v>0.38461538461538458</v>
      </c>
      <c r="BM110" s="3">
        <v>2.5</v>
      </c>
      <c r="BN110" s="3" t="s">
        <v>19</v>
      </c>
      <c r="BO110" s="3" t="s">
        <v>121</v>
      </c>
      <c r="BP110" s="3" t="s">
        <v>3</v>
      </c>
      <c r="BQ110" s="2"/>
      <c r="BR110" s="2" t="s">
        <v>21</v>
      </c>
      <c r="BS110" s="3"/>
      <c r="BT110" s="3"/>
      <c r="BU110" s="3"/>
      <c r="BV110" s="5">
        <v>3.54</v>
      </c>
      <c r="BW110" s="5">
        <v>3.74</v>
      </c>
      <c r="BX110" s="3"/>
      <c r="BY110" s="3"/>
      <c r="BZ110" s="2"/>
      <c r="CA110" s="2"/>
      <c r="CB110" s="3" t="s">
        <v>3</v>
      </c>
      <c r="CC110" s="5">
        <v>4.33</v>
      </c>
      <c r="CD110" s="2"/>
      <c r="CE110" s="3"/>
      <c r="CF110" s="5">
        <v>31</v>
      </c>
      <c r="CG110" s="3"/>
      <c r="CH110" s="3"/>
      <c r="CI110" s="3"/>
      <c r="CJ110" s="3" t="s">
        <v>1</v>
      </c>
      <c r="CK110" s="2"/>
      <c r="CL110" s="3" t="s">
        <v>22</v>
      </c>
      <c r="CM110" s="2"/>
      <c r="CN110" s="3"/>
      <c r="CO110" s="2"/>
      <c r="CP110" s="3">
        <v>5</v>
      </c>
      <c r="CQ110" s="3">
        <v>2</v>
      </c>
      <c r="CR110" s="5">
        <v>5.94</v>
      </c>
      <c r="CS110" s="6">
        <v>50.5</v>
      </c>
      <c r="CT110" s="5">
        <v>0.22899999999999998</v>
      </c>
      <c r="CU110" s="5">
        <v>5.03</v>
      </c>
      <c r="CV110" s="5">
        <v>3.6749999999999998E-2</v>
      </c>
      <c r="CW110" s="5">
        <v>85</v>
      </c>
      <c r="CX110" s="5">
        <v>0.37313432835820892</v>
      </c>
      <c r="CY110" s="5">
        <v>0.37453183520599254</v>
      </c>
      <c r="CZ110" s="3" t="s">
        <v>22</v>
      </c>
      <c r="DA110" s="5">
        <v>2.272727272727273E-4</v>
      </c>
      <c r="DB110" s="5">
        <v>638.5</v>
      </c>
      <c r="DC110" s="2"/>
      <c r="DD110" s="5">
        <v>424</v>
      </c>
      <c r="DE110" s="3" t="s">
        <v>22</v>
      </c>
      <c r="DF110" s="2">
        <v>0.38022813688212931</v>
      </c>
      <c r="DG110" s="3" t="s">
        <v>3</v>
      </c>
      <c r="DH110" s="2"/>
      <c r="DI110" s="3" t="s">
        <v>23</v>
      </c>
      <c r="DJ110" s="3"/>
      <c r="DK110" s="5">
        <v>76</v>
      </c>
      <c r="DL110" s="3" t="s">
        <v>8</v>
      </c>
      <c r="DM110" s="3" t="s">
        <v>5</v>
      </c>
      <c r="DN110" s="3" t="s">
        <v>3</v>
      </c>
      <c r="DO110" s="2">
        <v>3.15E-2</v>
      </c>
      <c r="DP110" s="3" t="s">
        <v>3</v>
      </c>
      <c r="DQ110" s="5">
        <v>3.23</v>
      </c>
      <c r="DR110" s="2" t="s">
        <v>9</v>
      </c>
      <c r="DS110" s="2" t="s">
        <v>18</v>
      </c>
      <c r="DT110" s="2">
        <v>0.38022813688212931</v>
      </c>
      <c r="DU110" s="2" t="s">
        <v>24</v>
      </c>
      <c r="DV110" s="3" t="s">
        <v>3</v>
      </c>
      <c r="DW110" s="5">
        <v>50.35</v>
      </c>
      <c r="DX110" s="3"/>
      <c r="DY110" s="3" t="s">
        <v>8</v>
      </c>
      <c r="DZ110" s="2"/>
      <c r="EA110" s="2"/>
      <c r="EB110" s="5">
        <v>3.15</v>
      </c>
      <c r="EC110" s="3"/>
      <c r="ED110" s="2"/>
      <c r="EE110" s="2"/>
      <c r="EF110" s="3" t="s">
        <v>1</v>
      </c>
      <c r="EG110" s="3"/>
      <c r="EH110" s="2"/>
      <c r="EI110" s="2"/>
      <c r="EJ110" s="3" t="s">
        <v>26</v>
      </c>
      <c r="EK110" s="5">
        <v>1.251E-2</v>
      </c>
      <c r="EL110" s="3" t="s">
        <v>1</v>
      </c>
      <c r="EM110" s="3" t="s">
        <v>3</v>
      </c>
      <c r="EN110" s="3" t="s">
        <v>27</v>
      </c>
      <c r="EO110" s="3"/>
      <c r="EP110" s="3" t="s">
        <v>8</v>
      </c>
      <c r="EQ110" s="3"/>
      <c r="ER110" s="2"/>
      <c r="ES110" s="2"/>
      <c r="ET110" s="7">
        <v>7.95</v>
      </c>
      <c r="EU110" s="3"/>
      <c r="EV110" s="3" t="s">
        <v>28</v>
      </c>
      <c r="EW110" s="7"/>
      <c r="EX110" s="9">
        <v>3.76</v>
      </c>
      <c r="EY110" s="3"/>
      <c r="EZ110" s="3"/>
      <c r="FA110" s="9">
        <v>0.83333333333333337</v>
      </c>
      <c r="FB110" s="9">
        <v>1.44E-9</v>
      </c>
      <c r="FC110" s="2"/>
      <c r="FD110" s="7"/>
      <c r="FE110" s="2" t="s">
        <v>15</v>
      </c>
      <c r="FF110" s="3" t="s">
        <v>28</v>
      </c>
      <c r="FG110" s="3" t="s">
        <v>1</v>
      </c>
      <c r="FH110" s="9">
        <v>7.93</v>
      </c>
      <c r="FI110" s="3" t="s">
        <v>5</v>
      </c>
      <c r="FJ110" s="9">
        <v>6.36</v>
      </c>
      <c r="FK110" s="3" t="s">
        <v>1</v>
      </c>
      <c r="FL110" s="3" t="s">
        <v>1</v>
      </c>
      <c r="FM110" s="3" t="s">
        <v>23</v>
      </c>
      <c r="FN110" s="9">
        <v>68.5</v>
      </c>
      <c r="FO110" s="9">
        <v>1.9000000000000001E-8</v>
      </c>
      <c r="FP110" s="9">
        <v>3.22</v>
      </c>
      <c r="FQ110" s="3" t="s">
        <v>15</v>
      </c>
      <c r="FR110" s="6">
        <v>4.9500000000000004E-3</v>
      </c>
      <c r="FS110" s="9">
        <v>28.75</v>
      </c>
      <c r="FT110" s="3" t="s">
        <v>1</v>
      </c>
      <c r="FU110" s="3" t="s">
        <v>5</v>
      </c>
      <c r="FV110" s="3"/>
      <c r="FW110" s="6">
        <v>26.75</v>
      </c>
      <c r="FX110" s="10">
        <v>2E-3</v>
      </c>
      <c r="FY110" s="2"/>
      <c r="FZ110" s="3" t="s">
        <v>22</v>
      </c>
      <c r="GA110" s="3"/>
      <c r="GB110" s="3"/>
      <c r="GC110" s="3"/>
      <c r="GD110" s="3"/>
      <c r="GE110" s="3"/>
      <c r="GF110" s="3" t="s">
        <v>30</v>
      </c>
      <c r="GG110" s="3"/>
      <c r="GH110" s="7">
        <v>3.8</v>
      </c>
      <c r="GI110" s="2"/>
      <c r="GJ110" s="5">
        <v>7.1000000000000002E-4</v>
      </c>
      <c r="GK110" s="3"/>
      <c r="GL110" s="2"/>
      <c r="GM110" s="2">
        <v>3.15</v>
      </c>
      <c r="GN110" s="3" t="s">
        <v>31</v>
      </c>
      <c r="GO110" s="3" t="s">
        <v>8</v>
      </c>
      <c r="GP110" s="3"/>
      <c r="GQ110" s="3"/>
      <c r="GR110" s="3"/>
      <c r="GS110" s="9">
        <v>0.74349442379182162</v>
      </c>
      <c r="GT110" s="9">
        <v>44</v>
      </c>
      <c r="GU110" s="7">
        <v>6.4</v>
      </c>
      <c r="GV110" s="3" t="s">
        <v>33</v>
      </c>
      <c r="GW110" s="7"/>
      <c r="GX110" s="2" t="s">
        <v>34</v>
      </c>
      <c r="GY110" s="2" t="s">
        <v>9</v>
      </c>
      <c r="GZ110" s="9">
        <v>5.48</v>
      </c>
      <c r="HA110" s="9">
        <v>4.28</v>
      </c>
      <c r="HB110" s="7">
        <v>3.62</v>
      </c>
      <c r="HC110" s="3">
        <v>27.5</v>
      </c>
      <c r="HD110" s="3" t="s">
        <v>3</v>
      </c>
      <c r="HE110" s="7"/>
      <c r="HF110" s="9">
        <v>21.5</v>
      </c>
      <c r="HG110" s="3"/>
      <c r="HH110" s="2"/>
      <c r="HI110" s="3" t="s">
        <v>15</v>
      </c>
      <c r="HJ110" s="3"/>
      <c r="HK110" s="3" t="s">
        <v>3</v>
      </c>
      <c r="HL110" s="3"/>
      <c r="HM110" s="2">
        <v>3.74</v>
      </c>
      <c r="HN110" s="9">
        <v>6.72</v>
      </c>
      <c r="HO110" s="3" t="s">
        <v>3</v>
      </c>
      <c r="HP110" s="3" t="s">
        <v>35</v>
      </c>
      <c r="HQ110" s="3" t="s">
        <v>23</v>
      </c>
      <c r="HR110" s="7"/>
      <c r="HS110" s="3" t="s">
        <v>3</v>
      </c>
      <c r="HT110" s="3" t="s">
        <v>5</v>
      </c>
      <c r="HU110" s="9">
        <v>0.37313432835820892</v>
      </c>
      <c r="HV110" s="3">
        <v>1</v>
      </c>
      <c r="HW110" s="9">
        <v>3.2200000000000001E-6</v>
      </c>
      <c r="HX110" s="3" t="s">
        <v>3</v>
      </c>
      <c r="HY110" s="3"/>
      <c r="HZ110" s="3" t="s">
        <v>30</v>
      </c>
      <c r="IA110" s="3">
        <v>3.35</v>
      </c>
      <c r="IB110" s="2"/>
      <c r="IC110" s="3" t="s">
        <v>18</v>
      </c>
      <c r="ID110" s="3"/>
      <c r="IE110" s="3" t="s">
        <v>55</v>
      </c>
      <c r="IF110" s="7"/>
      <c r="IG110" s="7"/>
      <c r="IH110" s="7"/>
    </row>
    <row r="111" spans="1:242" x14ac:dyDescent="0.25">
      <c r="A111" s="1" t="s">
        <v>149</v>
      </c>
      <c r="B111" s="6">
        <v>45</v>
      </c>
      <c r="C111" s="3"/>
      <c r="D111" s="5">
        <v>3.73</v>
      </c>
      <c r="E111" s="3" t="s">
        <v>1</v>
      </c>
      <c r="F111" s="3" t="s">
        <v>2</v>
      </c>
      <c r="G111" s="3"/>
      <c r="H111" s="3"/>
      <c r="I111" s="3"/>
      <c r="J111" s="5">
        <v>2.7850000000000004E-12</v>
      </c>
      <c r="K111" s="3" t="s">
        <v>3</v>
      </c>
      <c r="L111" s="3" t="s">
        <v>4</v>
      </c>
      <c r="M111" s="5">
        <v>1.0050251256281406</v>
      </c>
      <c r="N111" s="5">
        <v>26.7</v>
      </c>
      <c r="O111" s="3" t="s">
        <v>3</v>
      </c>
      <c r="P111" s="3"/>
      <c r="Q111" s="3" t="s">
        <v>5</v>
      </c>
      <c r="R111" s="2" t="s">
        <v>58</v>
      </c>
      <c r="S111" s="2"/>
      <c r="T111" s="3" t="s">
        <v>3</v>
      </c>
      <c r="U111" s="5">
        <v>50.1</v>
      </c>
      <c r="V111" s="3"/>
      <c r="W111" s="2"/>
      <c r="X111" s="3"/>
      <c r="Y111" s="3" t="s">
        <v>7</v>
      </c>
      <c r="Z111" s="5">
        <v>2.0999999999999998E-6</v>
      </c>
      <c r="AA111" s="3" t="s">
        <v>8</v>
      </c>
      <c r="AB111" s="2" t="s">
        <v>9</v>
      </c>
      <c r="AC111" s="5">
        <v>2.7363636363636363E-14</v>
      </c>
      <c r="AD111" s="3" t="s">
        <v>10</v>
      </c>
      <c r="AE111" s="2" t="s">
        <v>107</v>
      </c>
      <c r="AF111" s="2">
        <v>3.16</v>
      </c>
      <c r="AG111" s="6">
        <v>3.725E-3</v>
      </c>
      <c r="AH111" s="2"/>
      <c r="AI111" s="2"/>
      <c r="AJ111" s="2"/>
      <c r="AK111" s="2"/>
      <c r="AL111" s="5">
        <v>0.97</v>
      </c>
      <c r="AM111" s="3"/>
      <c r="AN111" s="3" t="s">
        <v>12</v>
      </c>
      <c r="AO111" s="2"/>
      <c r="AP111" s="2"/>
      <c r="AQ111" s="5">
        <v>3.4200000000000002E-4</v>
      </c>
      <c r="AR111" s="5">
        <v>4.1100000000000003</v>
      </c>
      <c r="AS111" s="3" t="s">
        <v>13</v>
      </c>
      <c r="AT111" s="3" t="s">
        <v>14</v>
      </c>
      <c r="AU111" s="5">
        <v>3.4</v>
      </c>
      <c r="AV111" s="2"/>
      <c r="AW111" s="2"/>
      <c r="AX111" s="2"/>
      <c r="AY111" s="2" t="s">
        <v>15</v>
      </c>
      <c r="AZ111" s="5">
        <v>6.61</v>
      </c>
      <c r="BA111" s="2"/>
      <c r="BB111" s="3" t="s">
        <v>8</v>
      </c>
      <c r="BC111" s="3">
        <v>1</v>
      </c>
      <c r="BD111" s="2"/>
      <c r="BE111" s="3" t="s">
        <v>16</v>
      </c>
      <c r="BF111" s="6">
        <v>41</v>
      </c>
      <c r="BG111" s="5">
        <v>7.32</v>
      </c>
      <c r="BH111" s="3"/>
      <c r="BI111" s="3"/>
      <c r="BJ111" s="3">
        <v>1</v>
      </c>
      <c r="BK111" s="5">
        <v>17.59</v>
      </c>
      <c r="BL111" s="5">
        <v>0.38022813688212931</v>
      </c>
      <c r="BM111" s="3">
        <v>2.5</v>
      </c>
      <c r="BN111" s="3" t="s">
        <v>19</v>
      </c>
      <c r="BO111" s="3" t="s">
        <v>121</v>
      </c>
      <c r="BP111" s="3" t="s">
        <v>3</v>
      </c>
      <c r="BQ111" s="2"/>
      <c r="BR111" s="2" t="s">
        <v>21</v>
      </c>
      <c r="BS111" s="3"/>
      <c r="BT111" s="3"/>
      <c r="BU111" s="3"/>
      <c r="BV111" s="5">
        <v>3.51</v>
      </c>
      <c r="BW111" s="5">
        <v>3.73</v>
      </c>
      <c r="BX111" s="3"/>
      <c r="BY111" s="3"/>
      <c r="BZ111" s="2"/>
      <c r="CA111" s="2"/>
      <c r="CB111" s="3" t="s">
        <v>3</v>
      </c>
      <c r="CC111" s="5">
        <v>4.3099999999999996</v>
      </c>
      <c r="CD111" s="2"/>
      <c r="CE111" s="3"/>
      <c r="CF111" s="5">
        <v>30.9</v>
      </c>
      <c r="CG111" s="3"/>
      <c r="CH111" s="3"/>
      <c r="CI111" s="3"/>
      <c r="CJ111" s="3" t="s">
        <v>1</v>
      </c>
      <c r="CK111" s="2"/>
      <c r="CL111" s="3" t="s">
        <v>22</v>
      </c>
      <c r="CM111" s="2"/>
      <c r="CN111" s="3"/>
      <c r="CO111" s="2"/>
      <c r="CP111" s="3">
        <v>5</v>
      </c>
      <c r="CQ111" s="3">
        <v>2</v>
      </c>
      <c r="CR111" s="5">
        <v>5.95</v>
      </c>
      <c r="CS111" s="6">
        <v>51.25</v>
      </c>
      <c r="CT111" s="5">
        <v>0.22899999999999998</v>
      </c>
      <c r="CU111" s="5">
        <v>5.03</v>
      </c>
      <c r="CV111" s="5">
        <v>3.7749999999999999E-2</v>
      </c>
      <c r="CW111" s="5">
        <v>84</v>
      </c>
      <c r="CX111" s="2"/>
      <c r="CY111" s="5">
        <v>0.37735849056603776</v>
      </c>
      <c r="CZ111" s="3" t="s">
        <v>22</v>
      </c>
      <c r="DA111" s="5">
        <v>2.2222222222222223E-4</v>
      </c>
      <c r="DB111" s="5">
        <v>641.5</v>
      </c>
      <c r="DC111" s="2"/>
      <c r="DD111" s="5">
        <v>428</v>
      </c>
      <c r="DE111" s="3" t="s">
        <v>22</v>
      </c>
      <c r="DF111" s="2"/>
      <c r="DG111" s="3" t="s">
        <v>3</v>
      </c>
      <c r="DH111" s="2"/>
      <c r="DI111" s="3" t="s">
        <v>23</v>
      </c>
      <c r="DJ111" s="3"/>
      <c r="DK111" s="5">
        <v>78</v>
      </c>
      <c r="DL111" s="3" t="s">
        <v>8</v>
      </c>
      <c r="DM111" s="3" t="s">
        <v>5</v>
      </c>
      <c r="DN111" s="3" t="s">
        <v>3</v>
      </c>
      <c r="DO111" s="2"/>
      <c r="DP111" s="3" t="s">
        <v>3</v>
      </c>
      <c r="DQ111" s="5">
        <v>3.24</v>
      </c>
      <c r="DR111" s="2" t="s">
        <v>9</v>
      </c>
      <c r="DS111" s="2" t="s">
        <v>18</v>
      </c>
      <c r="DT111" s="2"/>
      <c r="DU111" s="2" t="s">
        <v>24</v>
      </c>
      <c r="DV111" s="3" t="s">
        <v>3</v>
      </c>
      <c r="DW111" s="5">
        <v>50.1</v>
      </c>
      <c r="DX111" s="3"/>
      <c r="DY111" s="3" t="s">
        <v>8</v>
      </c>
      <c r="DZ111" s="2"/>
      <c r="EA111" s="2"/>
      <c r="EB111" s="5">
        <v>3.16</v>
      </c>
      <c r="EC111" s="3"/>
      <c r="ED111" s="2"/>
      <c r="EE111" s="2"/>
      <c r="EF111" s="3" t="s">
        <v>1</v>
      </c>
      <c r="EG111" s="3"/>
      <c r="EH111" s="2"/>
      <c r="EI111" s="2"/>
      <c r="EJ111" s="3" t="s">
        <v>26</v>
      </c>
      <c r="EK111" s="5">
        <v>1.2489999999999999E-2</v>
      </c>
      <c r="EL111" s="3" t="s">
        <v>1</v>
      </c>
      <c r="EM111" s="3" t="s">
        <v>3</v>
      </c>
      <c r="EN111" s="3" t="s">
        <v>27</v>
      </c>
      <c r="EO111" s="3"/>
      <c r="EP111" s="3" t="s">
        <v>8</v>
      </c>
      <c r="EQ111" s="3"/>
      <c r="ER111" s="2"/>
      <c r="ES111" s="3"/>
      <c r="ET111" s="9">
        <v>8.1</v>
      </c>
      <c r="EU111" s="3"/>
      <c r="EV111" s="3" t="s">
        <v>28</v>
      </c>
      <c r="EW111" s="7"/>
      <c r="EX111" s="9">
        <v>3.8</v>
      </c>
      <c r="EY111" s="3"/>
      <c r="EZ111" s="3"/>
      <c r="FA111" s="9">
        <v>0.84033613445378152</v>
      </c>
      <c r="FB111" s="9">
        <v>1.4519999999999999E-9</v>
      </c>
      <c r="FC111" s="2"/>
      <c r="FD111" s="7"/>
      <c r="FE111" s="2" t="s">
        <v>15</v>
      </c>
      <c r="FF111" s="3" t="s">
        <v>28</v>
      </c>
      <c r="FG111" s="3" t="s">
        <v>1</v>
      </c>
      <c r="FH111" s="9">
        <v>7.71</v>
      </c>
      <c r="FI111" s="3" t="s">
        <v>5</v>
      </c>
      <c r="FJ111" s="9">
        <v>6.34</v>
      </c>
      <c r="FK111" s="3" t="s">
        <v>1</v>
      </c>
      <c r="FL111" s="3" t="s">
        <v>1</v>
      </c>
      <c r="FM111" s="3" t="s">
        <v>23</v>
      </c>
      <c r="FN111" s="9">
        <v>66</v>
      </c>
      <c r="FO111" s="9">
        <v>1.9140000000000001E-8</v>
      </c>
      <c r="FP111" s="9">
        <v>3.24</v>
      </c>
      <c r="FQ111" s="3" t="s">
        <v>15</v>
      </c>
      <c r="FR111" s="6">
        <v>4.8500000000000001E-3</v>
      </c>
      <c r="FS111" s="9">
        <v>28.5</v>
      </c>
      <c r="FT111" s="3" t="s">
        <v>1</v>
      </c>
      <c r="FU111" s="3" t="s">
        <v>5</v>
      </c>
      <c r="FV111" s="3"/>
      <c r="FW111" s="6">
        <v>27</v>
      </c>
      <c r="FX111" s="10">
        <v>2.0500000000000002E-3</v>
      </c>
      <c r="FY111" s="2"/>
      <c r="FZ111" s="3" t="s">
        <v>22</v>
      </c>
      <c r="GA111" s="3"/>
      <c r="GB111" s="3"/>
      <c r="GC111" s="3"/>
      <c r="GD111" s="3"/>
      <c r="GE111" s="3"/>
      <c r="GF111" s="3" t="s">
        <v>30</v>
      </c>
      <c r="GG111" s="3"/>
      <c r="GH111" s="7"/>
      <c r="GI111" s="2"/>
      <c r="GJ111" s="5">
        <v>7.2499999999999995E-4</v>
      </c>
      <c r="GK111" s="3"/>
      <c r="GL111" s="2"/>
      <c r="GM111" s="2">
        <v>3.16</v>
      </c>
      <c r="GN111" s="3" t="s">
        <v>31</v>
      </c>
      <c r="GO111" s="3" t="s">
        <v>8</v>
      </c>
      <c r="GP111" s="3"/>
      <c r="GQ111" s="3"/>
      <c r="GR111" s="3"/>
      <c r="GS111" s="9">
        <v>0.74626865671641784</v>
      </c>
      <c r="GT111" s="9">
        <v>44.45</v>
      </c>
      <c r="GU111" s="7"/>
      <c r="GV111" s="3" t="s">
        <v>33</v>
      </c>
      <c r="GW111" s="7"/>
      <c r="GX111" s="2" t="s">
        <v>34</v>
      </c>
      <c r="GY111" s="2" t="s">
        <v>9</v>
      </c>
      <c r="GZ111" s="9">
        <v>5.46</v>
      </c>
      <c r="HA111" s="9">
        <v>4.28</v>
      </c>
      <c r="HB111" s="7"/>
      <c r="HC111" s="3">
        <v>31.25</v>
      </c>
      <c r="HD111" s="3" t="s">
        <v>3</v>
      </c>
      <c r="HE111" s="7"/>
      <c r="HF111" s="9">
        <v>21.65</v>
      </c>
      <c r="HG111" s="3"/>
      <c r="HH111" s="2"/>
      <c r="HI111" s="3" t="s">
        <v>15</v>
      </c>
      <c r="HJ111" s="3"/>
      <c r="HK111" s="3" t="s">
        <v>3</v>
      </c>
      <c r="HL111" s="3"/>
      <c r="HM111" s="2">
        <v>3.73</v>
      </c>
      <c r="HN111" s="9">
        <v>7.4</v>
      </c>
      <c r="HO111" s="3" t="s">
        <v>3</v>
      </c>
      <c r="HP111" s="3" t="s">
        <v>35</v>
      </c>
      <c r="HQ111" s="3" t="s">
        <v>23</v>
      </c>
      <c r="HR111" s="7"/>
      <c r="HS111" s="3" t="s">
        <v>3</v>
      </c>
      <c r="HT111" s="3" t="s">
        <v>5</v>
      </c>
      <c r="HU111" s="9">
        <v>0.37593984962406013</v>
      </c>
      <c r="HV111" s="3">
        <v>1</v>
      </c>
      <c r="HW111" s="9">
        <v>3.27E-6</v>
      </c>
      <c r="HX111" s="3" t="s">
        <v>3</v>
      </c>
      <c r="HY111" s="3"/>
      <c r="HZ111" s="3" t="s">
        <v>30</v>
      </c>
      <c r="IA111" s="3">
        <v>3.35</v>
      </c>
      <c r="IB111" s="3"/>
      <c r="IC111" s="3" t="s">
        <v>18</v>
      </c>
      <c r="ID111" s="3"/>
      <c r="IE111" s="3" t="s">
        <v>55</v>
      </c>
      <c r="IF111" s="7"/>
      <c r="IG111" s="7"/>
      <c r="IH111" s="7"/>
    </row>
    <row r="112" spans="1:242" x14ac:dyDescent="0.25">
      <c r="A112" s="1" t="s">
        <v>150</v>
      </c>
      <c r="B112" s="6">
        <v>43</v>
      </c>
      <c r="C112" s="3"/>
      <c r="D112" s="5">
        <v>3.7</v>
      </c>
      <c r="E112" s="3" t="s">
        <v>1</v>
      </c>
      <c r="F112" s="3" t="s">
        <v>2</v>
      </c>
      <c r="G112" s="3"/>
      <c r="H112" s="3"/>
      <c r="I112" s="3"/>
      <c r="J112" s="5">
        <v>2.8099999999999999E-12</v>
      </c>
      <c r="K112" s="3" t="s">
        <v>3</v>
      </c>
      <c r="L112" s="3" t="s">
        <v>4</v>
      </c>
      <c r="M112" s="5">
        <v>0.99502487562189068</v>
      </c>
      <c r="N112" s="5">
        <v>26.75</v>
      </c>
      <c r="O112" s="3" t="s">
        <v>3</v>
      </c>
      <c r="P112" s="3"/>
      <c r="Q112" s="3" t="s">
        <v>5</v>
      </c>
      <c r="R112" s="2" t="s">
        <v>58</v>
      </c>
      <c r="S112" s="2"/>
      <c r="T112" s="3" t="s">
        <v>3</v>
      </c>
      <c r="U112" s="5">
        <v>50.25</v>
      </c>
      <c r="V112" s="3"/>
      <c r="W112" s="2"/>
      <c r="X112" s="3"/>
      <c r="Y112" s="3" t="s">
        <v>7</v>
      </c>
      <c r="Z112" s="5">
        <v>2.2000000000000001E-6</v>
      </c>
      <c r="AA112" s="3" t="s">
        <v>8</v>
      </c>
      <c r="AB112" s="2" t="s">
        <v>9</v>
      </c>
      <c r="AC112" s="5">
        <v>2.8545454545454547E-14</v>
      </c>
      <c r="AD112" s="3" t="s">
        <v>10</v>
      </c>
      <c r="AE112" s="2" t="s">
        <v>107</v>
      </c>
      <c r="AF112" s="2">
        <v>3.15</v>
      </c>
      <c r="AG112" s="6">
        <v>3.7499999999999999E-3</v>
      </c>
      <c r="AH112" s="2"/>
      <c r="AI112" s="2"/>
      <c r="AJ112" s="2"/>
      <c r="AK112" s="2"/>
      <c r="AL112" s="5">
        <v>0.99</v>
      </c>
      <c r="AM112" s="3"/>
      <c r="AN112" s="3" t="s">
        <v>12</v>
      </c>
      <c r="AO112" s="2"/>
      <c r="AP112" s="2"/>
      <c r="AQ112" s="5">
        <v>3.4299999999999999E-4</v>
      </c>
      <c r="AR112" s="5">
        <v>4.45</v>
      </c>
      <c r="AS112" s="3" t="s">
        <v>13</v>
      </c>
      <c r="AT112" s="3" t="s">
        <v>14</v>
      </c>
      <c r="AU112" s="5">
        <v>3.75</v>
      </c>
      <c r="AV112" s="2"/>
      <c r="AW112" s="2"/>
      <c r="AX112" s="2"/>
      <c r="AY112" s="2" t="s">
        <v>15</v>
      </c>
      <c r="AZ112" s="5">
        <v>6.6</v>
      </c>
      <c r="BA112" s="2"/>
      <c r="BB112" s="3" t="s">
        <v>8</v>
      </c>
      <c r="BC112" s="3">
        <v>1</v>
      </c>
      <c r="BD112" s="2"/>
      <c r="BE112" s="3" t="s">
        <v>16</v>
      </c>
      <c r="BF112" s="6">
        <v>41.5</v>
      </c>
      <c r="BG112" s="5">
        <v>7.09</v>
      </c>
      <c r="BH112" s="3"/>
      <c r="BI112" s="3"/>
      <c r="BJ112" s="3">
        <v>1</v>
      </c>
      <c r="BK112" s="5">
        <v>17.61</v>
      </c>
      <c r="BL112" s="5">
        <v>0.38022813688212931</v>
      </c>
      <c r="BM112" s="3">
        <v>2.5</v>
      </c>
      <c r="BN112" s="3" t="s">
        <v>19</v>
      </c>
      <c r="BO112" s="3" t="s">
        <v>121</v>
      </c>
      <c r="BP112" s="3" t="s">
        <v>3</v>
      </c>
      <c r="BQ112" s="2"/>
      <c r="BR112" s="2" t="s">
        <v>21</v>
      </c>
      <c r="BS112" s="3"/>
      <c r="BT112" s="3"/>
      <c r="BU112" s="3"/>
      <c r="BV112" s="5">
        <v>3.5</v>
      </c>
      <c r="BW112" s="5">
        <v>3.7</v>
      </c>
      <c r="BX112" s="3"/>
      <c r="BY112" s="3"/>
      <c r="BZ112" s="2"/>
      <c r="CA112" s="2"/>
      <c r="CB112" s="3" t="s">
        <v>3</v>
      </c>
      <c r="CC112" s="5">
        <v>4.29</v>
      </c>
      <c r="CD112" s="2"/>
      <c r="CE112" s="3"/>
      <c r="CF112" s="5">
        <v>31.1</v>
      </c>
      <c r="CG112" s="3"/>
      <c r="CH112" s="3"/>
      <c r="CI112" s="3"/>
      <c r="CJ112" s="3" t="s">
        <v>1</v>
      </c>
      <c r="CK112" s="2"/>
      <c r="CL112" s="3" t="s">
        <v>22</v>
      </c>
      <c r="CM112" s="2"/>
      <c r="CN112" s="3"/>
      <c r="CO112" s="2"/>
      <c r="CP112" s="3">
        <v>5</v>
      </c>
      <c r="CQ112" s="3">
        <v>2</v>
      </c>
      <c r="CR112" s="5">
        <v>5.91</v>
      </c>
      <c r="CS112" s="6">
        <v>51.5</v>
      </c>
      <c r="CT112" s="5">
        <v>0.22800000000000001</v>
      </c>
      <c r="CU112" s="5">
        <v>5.04</v>
      </c>
      <c r="CV112" s="5">
        <v>3.7999999999999999E-2</v>
      </c>
      <c r="CW112" s="5">
        <v>78.5</v>
      </c>
      <c r="CX112" s="2"/>
      <c r="CY112" s="5">
        <v>0.37453183520599254</v>
      </c>
      <c r="CZ112" s="3" t="s">
        <v>22</v>
      </c>
      <c r="DA112" s="5">
        <v>2.0833333333333335E-4</v>
      </c>
      <c r="DB112" s="5">
        <v>643.75</v>
      </c>
      <c r="DC112" s="2"/>
      <c r="DD112" s="5">
        <v>424</v>
      </c>
      <c r="DE112" s="3" t="s">
        <v>22</v>
      </c>
      <c r="DF112" s="2"/>
      <c r="DG112" s="3" t="s">
        <v>3</v>
      </c>
      <c r="DH112" s="2"/>
      <c r="DI112" s="3" t="s">
        <v>23</v>
      </c>
      <c r="DJ112" s="3"/>
      <c r="DK112" s="5">
        <v>80</v>
      </c>
      <c r="DL112" s="3" t="s">
        <v>8</v>
      </c>
      <c r="DM112" s="3" t="s">
        <v>5</v>
      </c>
      <c r="DN112" s="3" t="s">
        <v>3</v>
      </c>
      <c r="DO112" s="2"/>
      <c r="DP112" s="3" t="s">
        <v>3</v>
      </c>
      <c r="DQ112" s="5">
        <v>3.23</v>
      </c>
      <c r="DR112" s="2" t="s">
        <v>9</v>
      </c>
      <c r="DS112" s="2" t="s">
        <v>18</v>
      </c>
      <c r="DT112" s="2"/>
      <c r="DU112" s="2" t="s">
        <v>24</v>
      </c>
      <c r="DV112" s="3" t="s">
        <v>3</v>
      </c>
      <c r="DW112" s="5">
        <v>50.25</v>
      </c>
      <c r="DX112" s="3"/>
      <c r="DY112" s="3" t="s">
        <v>8</v>
      </c>
      <c r="DZ112" s="2"/>
      <c r="EA112" s="2"/>
      <c r="EB112" s="5">
        <v>3.15</v>
      </c>
      <c r="EC112" s="3"/>
      <c r="ED112" s="2"/>
      <c r="EE112" s="2"/>
      <c r="EF112" s="3" t="s">
        <v>1</v>
      </c>
      <c r="EG112" s="3"/>
      <c r="EH112" s="2"/>
      <c r="EI112" s="2"/>
      <c r="EJ112" s="3" t="s">
        <v>26</v>
      </c>
      <c r="EK112" s="5">
        <v>1.2489999999999999E-2</v>
      </c>
      <c r="EL112" s="3" t="s">
        <v>1</v>
      </c>
      <c r="EM112" s="3" t="s">
        <v>3</v>
      </c>
      <c r="EN112" s="3" t="s">
        <v>27</v>
      </c>
      <c r="EO112" s="3"/>
      <c r="EP112" s="3" t="s">
        <v>8</v>
      </c>
      <c r="EQ112" s="3"/>
      <c r="ER112" s="2"/>
      <c r="ES112" s="3"/>
      <c r="ET112" s="9">
        <v>8.15</v>
      </c>
      <c r="EU112" s="3"/>
      <c r="EV112" s="3" t="s">
        <v>28</v>
      </c>
      <c r="EW112" s="7"/>
      <c r="EX112" s="9">
        <v>3.82</v>
      </c>
      <c r="EY112" s="3"/>
      <c r="EZ112" s="3"/>
      <c r="FA112" s="9">
        <v>0.82987551867219911</v>
      </c>
      <c r="FB112" s="9">
        <v>1.448E-9</v>
      </c>
      <c r="FC112" s="2"/>
      <c r="FD112" s="7"/>
      <c r="FE112" s="2" t="s">
        <v>15</v>
      </c>
      <c r="FF112" s="3" t="s">
        <v>28</v>
      </c>
      <c r="FG112" s="3" t="s">
        <v>1</v>
      </c>
      <c r="FH112" s="9">
        <v>7.65</v>
      </c>
      <c r="FI112" s="3" t="s">
        <v>5</v>
      </c>
      <c r="FJ112" s="9">
        <v>5.6</v>
      </c>
      <c r="FK112" s="3" t="s">
        <v>1</v>
      </c>
      <c r="FL112" s="3" t="s">
        <v>1</v>
      </c>
      <c r="FM112" s="3" t="s">
        <v>23</v>
      </c>
      <c r="FN112" s="9">
        <v>65</v>
      </c>
      <c r="FO112" s="9">
        <v>1.9350000000000001E-8</v>
      </c>
      <c r="FP112" s="9">
        <v>3.19</v>
      </c>
      <c r="FQ112" s="3" t="s">
        <v>15</v>
      </c>
      <c r="FR112" s="6">
        <v>4.8999999999999998E-3</v>
      </c>
      <c r="FS112" s="9">
        <v>28.75</v>
      </c>
      <c r="FT112" s="3" t="s">
        <v>1</v>
      </c>
      <c r="FU112" s="3" t="s">
        <v>5</v>
      </c>
      <c r="FV112" s="3"/>
      <c r="FW112" s="6">
        <v>27.25</v>
      </c>
      <c r="FX112" s="10">
        <v>2.075E-3</v>
      </c>
      <c r="FY112" s="2"/>
      <c r="FZ112" s="3" t="s">
        <v>22</v>
      </c>
      <c r="GA112" s="3"/>
      <c r="GB112" s="3"/>
      <c r="GC112" s="3"/>
      <c r="GD112" s="3"/>
      <c r="GE112" s="3"/>
      <c r="GF112" s="3" t="s">
        <v>30</v>
      </c>
      <c r="GG112" s="3"/>
      <c r="GH112" s="7"/>
      <c r="GI112" s="2"/>
      <c r="GJ112" s="5">
        <v>7.45E-4</v>
      </c>
      <c r="GK112" s="3"/>
      <c r="GL112" s="2"/>
      <c r="GM112" s="2">
        <v>3.15</v>
      </c>
      <c r="GN112" s="3" t="s">
        <v>31</v>
      </c>
      <c r="GO112" s="3" t="s">
        <v>8</v>
      </c>
      <c r="GP112" s="3"/>
      <c r="GQ112" s="3"/>
      <c r="GR112" s="3"/>
      <c r="GS112" s="9">
        <v>0.74349442379182162</v>
      </c>
      <c r="GT112" s="9">
        <v>44.5</v>
      </c>
      <c r="GU112" s="7"/>
      <c r="GV112" s="3" t="s">
        <v>33</v>
      </c>
      <c r="GW112" s="7"/>
      <c r="GX112" s="2" t="s">
        <v>34</v>
      </c>
      <c r="GY112" s="2" t="s">
        <v>9</v>
      </c>
      <c r="GZ112" s="9">
        <v>5.42</v>
      </c>
      <c r="HA112" s="9">
        <v>4.28</v>
      </c>
      <c r="HB112" s="7"/>
      <c r="HC112" s="3">
        <v>30.25</v>
      </c>
      <c r="HD112" s="3" t="s">
        <v>3</v>
      </c>
      <c r="HE112" s="7"/>
      <c r="HF112" s="9">
        <v>21.5</v>
      </c>
      <c r="HG112" s="3"/>
      <c r="HH112" s="2"/>
      <c r="HI112" s="3" t="s">
        <v>15</v>
      </c>
      <c r="HJ112" s="3"/>
      <c r="HK112" s="3" t="s">
        <v>3</v>
      </c>
      <c r="HL112" s="3"/>
      <c r="HM112" s="2">
        <v>3.7</v>
      </c>
      <c r="HN112" s="9">
        <v>7.6</v>
      </c>
      <c r="HO112" s="3" t="s">
        <v>3</v>
      </c>
      <c r="HP112" s="3" t="s">
        <v>35</v>
      </c>
      <c r="HQ112" s="3" t="s">
        <v>23</v>
      </c>
      <c r="HR112" s="7"/>
      <c r="HS112" s="3" t="s">
        <v>3</v>
      </c>
      <c r="HT112" s="3" t="s">
        <v>5</v>
      </c>
      <c r="HU112" s="9">
        <v>0.37313432835820892</v>
      </c>
      <c r="HV112" s="3">
        <v>1</v>
      </c>
      <c r="HW112" s="9">
        <v>3.2200000000000001E-6</v>
      </c>
      <c r="HX112" s="3" t="s">
        <v>3</v>
      </c>
      <c r="HY112" s="3"/>
      <c r="HZ112" s="3" t="s">
        <v>30</v>
      </c>
      <c r="IA112" s="3">
        <v>3.35</v>
      </c>
      <c r="IB112" s="3"/>
      <c r="IC112" s="3" t="s">
        <v>18</v>
      </c>
      <c r="ID112" s="3"/>
      <c r="IE112" s="3" t="s">
        <v>55</v>
      </c>
      <c r="IF112" s="7"/>
      <c r="IG112" s="7"/>
      <c r="IH112" s="7"/>
    </row>
    <row r="113" spans="1:242" x14ac:dyDescent="0.25">
      <c r="A113" s="1" t="s">
        <v>151</v>
      </c>
      <c r="B113" s="6">
        <v>41.5</v>
      </c>
      <c r="C113" s="3">
        <v>32.5</v>
      </c>
      <c r="D113" s="5">
        <v>3.69</v>
      </c>
      <c r="E113" s="3" t="s">
        <v>1</v>
      </c>
      <c r="F113" s="3" t="s">
        <v>2</v>
      </c>
      <c r="G113" s="3"/>
      <c r="H113" s="3"/>
      <c r="I113" s="3"/>
      <c r="J113" s="5">
        <v>2.8399999999999996E-12</v>
      </c>
      <c r="K113" s="3" t="s">
        <v>3</v>
      </c>
      <c r="L113" s="3" t="s">
        <v>4</v>
      </c>
      <c r="M113" s="5">
        <v>0.99009900990099009</v>
      </c>
      <c r="N113" s="5">
        <v>26.7</v>
      </c>
      <c r="O113" s="3" t="s">
        <v>3</v>
      </c>
      <c r="P113" s="3"/>
      <c r="Q113" s="3" t="s">
        <v>5</v>
      </c>
      <c r="R113" s="2" t="s">
        <v>58</v>
      </c>
      <c r="S113" s="2"/>
      <c r="T113" s="3" t="s">
        <v>3</v>
      </c>
      <c r="U113" s="5">
        <v>50.55</v>
      </c>
      <c r="V113" s="3"/>
      <c r="W113" s="2"/>
      <c r="X113" s="3"/>
      <c r="Y113" s="3" t="s">
        <v>7</v>
      </c>
      <c r="Z113" s="5">
        <v>3.0000000000000001E-6</v>
      </c>
      <c r="AA113" s="3" t="s">
        <v>8</v>
      </c>
      <c r="AB113" s="2" t="s">
        <v>9</v>
      </c>
      <c r="AC113" s="5">
        <v>3.0727272727272727E-14</v>
      </c>
      <c r="AD113" s="3" t="s">
        <v>10</v>
      </c>
      <c r="AE113" s="2" t="s">
        <v>107</v>
      </c>
      <c r="AF113" s="2">
        <v>3.13</v>
      </c>
      <c r="AG113" s="6">
        <v>3.8500000000000001E-3</v>
      </c>
      <c r="AH113" s="2"/>
      <c r="AI113" s="2"/>
      <c r="AJ113" s="2"/>
      <c r="AK113" s="2"/>
      <c r="AL113" s="5">
        <v>0.98299999999999998</v>
      </c>
      <c r="AM113" s="3"/>
      <c r="AN113" s="3" t="s">
        <v>12</v>
      </c>
      <c r="AO113" s="2"/>
      <c r="AP113" s="2"/>
      <c r="AQ113" s="5">
        <v>3.8299999999999999E-4</v>
      </c>
      <c r="AR113" s="5">
        <v>4.55</v>
      </c>
      <c r="AS113" s="3" t="s">
        <v>13</v>
      </c>
      <c r="AT113" s="3" t="s">
        <v>14</v>
      </c>
      <c r="AU113" s="5">
        <v>3.87</v>
      </c>
      <c r="AV113" s="2"/>
      <c r="AW113" s="2"/>
      <c r="AX113" s="2"/>
      <c r="AY113" s="2" t="s">
        <v>15</v>
      </c>
      <c r="AZ113" s="5">
        <v>6.65</v>
      </c>
      <c r="BA113" s="2"/>
      <c r="BB113" s="3" t="s">
        <v>8</v>
      </c>
      <c r="BC113" s="3">
        <v>1</v>
      </c>
      <c r="BD113" s="2"/>
      <c r="BE113" s="3" t="s">
        <v>16</v>
      </c>
      <c r="BF113" s="6">
        <v>42.75</v>
      </c>
      <c r="BG113" s="5">
        <v>7.08</v>
      </c>
      <c r="BH113" s="3"/>
      <c r="BI113" s="3"/>
      <c r="BJ113" s="3">
        <v>1</v>
      </c>
      <c r="BK113" s="5">
        <v>17.52</v>
      </c>
      <c r="BL113" s="5">
        <v>0.38314176245210729</v>
      </c>
      <c r="BM113" s="3">
        <v>2.5</v>
      </c>
      <c r="BN113" s="3" t="s">
        <v>19</v>
      </c>
      <c r="BO113" s="3" t="s">
        <v>121</v>
      </c>
      <c r="BP113" s="3" t="s">
        <v>3</v>
      </c>
      <c r="BQ113" s="2">
        <v>2.875</v>
      </c>
      <c r="BR113" s="2" t="s">
        <v>21</v>
      </c>
      <c r="BS113" s="3"/>
      <c r="BT113" s="3"/>
      <c r="BU113" s="3"/>
      <c r="BV113" s="5">
        <v>3.22</v>
      </c>
      <c r="BW113" s="5">
        <v>3.69</v>
      </c>
      <c r="BX113" s="3"/>
      <c r="BY113" s="3"/>
      <c r="BZ113" s="2"/>
      <c r="CA113" s="2"/>
      <c r="CB113" s="3" t="s">
        <v>3</v>
      </c>
      <c r="CC113" s="5">
        <v>4.29</v>
      </c>
      <c r="CD113" s="2"/>
      <c r="CE113" s="3"/>
      <c r="CF113" s="5">
        <v>31.2</v>
      </c>
      <c r="CG113" s="3"/>
      <c r="CH113" s="3"/>
      <c r="CI113" s="3"/>
      <c r="CJ113" s="3" t="s">
        <v>1</v>
      </c>
      <c r="CK113" s="2"/>
      <c r="CL113" s="3" t="s">
        <v>22</v>
      </c>
      <c r="CM113" s="2"/>
      <c r="CN113" s="3"/>
      <c r="CO113" s="2"/>
      <c r="CP113" s="3">
        <v>5</v>
      </c>
      <c r="CQ113" s="3">
        <v>2</v>
      </c>
      <c r="CR113" s="5">
        <v>5.81</v>
      </c>
      <c r="CS113" s="6">
        <v>52</v>
      </c>
      <c r="CT113" s="5">
        <v>0.22699999999999998</v>
      </c>
      <c r="CU113" s="5">
        <v>5.03</v>
      </c>
      <c r="CV113" s="5">
        <v>3.7499999999999999E-2</v>
      </c>
      <c r="CW113" s="5">
        <v>81</v>
      </c>
      <c r="CX113" s="2">
        <v>0.3623188405797102</v>
      </c>
      <c r="CY113" s="5">
        <v>0.37174721189591081</v>
      </c>
      <c r="CZ113" s="3" t="s">
        <v>22</v>
      </c>
      <c r="DA113" s="5">
        <v>2.0833333333333335E-4</v>
      </c>
      <c r="DB113" s="5">
        <v>631.5</v>
      </c>
      <c r="DC113" s="2"/>
      <c r="DD113" s="5">
        <v>442</v>
      </c>
      <c r="DE113" s="3" t="s">
        <v>22</v>
      </c>
      <c r="DF113" s="2"/>
      <c r="DG113" s="3" t="s">
        <v>3</v>
      </c>
      <c r="DH113" s="2"/>
      <c r="DI113" s="3" t="s">
        <v>23</v>
      </c>
      <c r="DJ113" s="3"/>
      <c r="DK113" s="5">
        <v>77</v>
      </c>
      <c r="DL113" s="3" t="s">
        <v>8</v>
      </c>
      <c r="DM113" s="3" t="s">
        <v>5</v>
      </c>
      <c r="DN113" s="3" t="s">
        <v>3</v>
      </c>
      <c r="DO113" s="2"/>
      <c r="DP113" s="3" t="s">
        <v>3</v>
      </c>
      <c r="DQ113" s="5">
        <v>3.23</v>
      </c>
      <c r="DR113" s="2" t="s">
        <v>9</v>
      </c>
      <c r="DS113" s="2" t="s">
        <v>18</v>
      </c>
      <c r="DT113" s="2"/>
      <c r="DU113" s="2" t="s">
        <v>24</v>
      </c>
      <c r="DV113" s="3" t="s">
        <v>3</v>
      </c>
      <c r="DW113" s="5">
        <v>50.55</v>
      </c>
      <c r="DX113" s="3"/>
      <c r="DY113" s="3" t="s">
        <v>8</v>
      </c>
      <c r="DZ113" s="2"/>
      <c r="EA113" s="2"/>
      <c r="EB113" s="5">
        <v>3.13</v>
      </c>
      <c r="EC113" s="3"/>
      <c r="ED113" s="2"/>
      <c r="EE113" s="2"/>
      <c r="EF113" s="3" t="s">
        <v>1</v>
      </c>
      <c r="EG113" s="3"/>
      <c r="EH113" s="2"/>
      <c r="EI113" s="2"/>
      <c r="EJ113" s="3" t="s">
        <v>26</v>
      </c>
      <c r="EK113" s="5">
        <v>1.2489999999999999E-2</v>
      </c>
      <c r="EL113" s="3" t="s">
        <v>1</v>
      </c>
      <c r="EM113" s="3" t="s">
        <v>3</v>
      </c>
      <c r="EN113" s="3" t="s">
        <v>27</v>
      </c>
      <c r="EO113" s="3"/>
      <c r="EP113" s="3" t="s">
        <v>8</v>
      </c>
      <c r="EQ113" s="3"/>
      <c r="ER113" s="2"/>
      <c r="ES113" s="3"/>
      <c r="ET113" s="9">
        <v>8.25</v>
      </c>
      <c r="EU113" s="3"/>
      <c r="EV113" s="3" t="s">
        <v>28</v>
      </c>
      <c r="EW113" s="7"/>
      <c r="EX113" s="9">
        <v>3.8</v>
      </c>
      <c r="EY113" s="3"/>
      <c r="EZ113" s="3"/>
      <c r="FA113" s="9">
        <v>0.82304526748971185</v>
      </c>
      <c r="FB113" s="9">
        <v>1.436E-9</v>
      </c>
      <c r="FC113" s="2"/>
      <c r="FD113" s="7"/>
      <c r="FE113" s="2" t="s">
        <v>15</v>
      </c>
      <c r="FF113" s="3" t="s">
        <v>28</v>
      </c>
      <c r="FG113" s="3" t="s">
        <v>1</v>
      </c>
      <c r="FH113" s="9">
        <v>7.64</v>
      </c>
      <c r="FI113" s="3" t="s">
        <v>5</v>
      </c>
      <c r="FJ113" s="9">
        <v>5.45</v>
      </c>
      <c r="FK113" s="3" t="s">
        <v>1</v>
      </c>
      <c r="FL113" s="3" t="s">
        <v>1</v>
      </c>
      <c r="FM113" s="3" t="s">
        <v>23</v>
      </c>
      <c r="FN113" s="9">
        <v>63.5</v>
      </c>
      <c r="FO113" s="9">
        <v>1.8950000000000001E-8</v>
      </c>
      <c r="FP113" s="9">
        <v>3.17</v>
      </c>
      <c r="FQ113" s="3" t="s">
        <v>15</v>
      </c>
      <c r="FR113" s="6">
        <v>5.3499999999999997E-3</v>
      </c>
      <c r="FS113" s="9">
        <v>28.9</v>
      </c>
      <c r="FT113" s="3" t="s">
        <v>1</v>
      </c>
      <c r="FU113" s="3" t="s">
        <v>5</v>
      </c>
      <c r="FV113" s="3"/>
      <c r="FW113" s="6">
        <v>28.5</v>
      </c>
      <c r="FX113" s="10">
        <v>2.1250000000000002E-3</v>
      </c>
      <c r="FY113" s="2"/>
      <c r="FZ113" s="3" t="s">
        <v>22</v>
      </c>
      <c r="GA113" s="3"/>
      <c r="GB113" s="3"/>
      <c r="GC113" s="3"/>
      <c r="GD113" s="3"/>
      <c r="GE113" s="3"/>
      <c r="GF113" s="3" t="s">
        <v>30</v>
      </c>
      <c r="GG113" s="3"/>
      <c r="GH113" s="7"/>
      <c r="GI113" s="2"/>
      <c r="GJ113" s="5">
        <v>7.3499999999999998E-4</v>
      </c>
      <c r="GK113" s="3"/>
      <c r="GL113" s="2"/>
      <c r="GM113" s="2">
        <v>3.13</v>
      </c>
      <c r="GN113" s="3" t="s">
        <v>31</v>
      </c>
      <c r="GO113" s="3" t="s">
        <v>8</v>
      </c>
      <c r="GP113" s="3"/>
      <c r="GQ113" s="3"/>
      <c r="GR113" s="3"/>
      <c r="GS113" s="9">
        <v>0.7407407407407407</v>
      </c>
      <c r="GT113" s="9">
        <v>43.8</v>
      </c>
      <c r="GU113" s="7"/>
      <c r="GV113" s="3" t="s">
        <v>33</v>
      </c>
      <c r="GW113" s="7"/>
      <c r="GX113" s="2" t="s">
        <v>34</v>
      </c>
      <c r="GY113" s="2" t="s">
        <v>9</v>
      </c>
      <c r="GZ113" s="9">
        <v>5.35</v>
      </c>
      <c r="HA113" s="9">
        <v>4.28</v>
      </c>
      <c r="HB113" s="7"/>
      <c r="HC113" s="3">
        <v>36.25</v>
      </c>
      <c r="HD113" s="3" t="s">
        <v>3</v>
      </c>
      <c r="HE113" s="7"/>
      <c r="HF113" s="9">
        <v>20.8</v>
      </c>
      <c r="HG113" s="3"/>
      <c r="HH113" s="2"/>
      <c r="HI113" s="3" t="s">
        <v>15</v>
      </c>
      <c r="HJ113" s="3"/>
      <c r="HK113" s="3" t="s">
        <v>3</v>
      </c>
      <c r="HL113" s="3"/>
      <c r="HM113" s="2">
        <v>3.69</v>
      </c>
      <c r="HN113" s="9">
        <v>7.4</v>
      </c>
      <c r="HO113" s="3" t="s">
        <v>3</v>
      </c>
      <c r="HP113" s="3" t="s">
        <v>35</v>
      </c>
      <c r="HQ113" s="3" t="s">
        <v>23</v>
      </c>
      <c r="HR113" s="7"/>
      <c r="HS113" s="3" t="s">
        <v>3</v>
      </c>
      <c r="HT113" s="3" t="s">
        <v>5</v>
      </c>
      <c r="HU113" s="9">
        <v>0.37037037037037035</v>
      </c>
      <c r="HV113" s="3">
        <v>1</v>
      </c>
      <c r="HW113" s="9">
        <v>3.1699999999999997E-6</v>
      </c>
      <c r="HX113" s="3" t="s">
        <v>3</v>
      </c>
      <c r="HY113" s="3"/>
      <c r="HZ113" s="3" t="s">
        <v>30</v>
      </c>
      <c r="IA113" s="3">
        <v>3.35</v>
      </c>
      <c r="IB113" s="3"/>
      <c r="IC113" s="3" t="s">
        <v>18</v>
      </c>
      <c r="ID113" s="3"/>
      <c r="IE113" s="3" t="s">
        <v>55</v>
      </c>
      <c r="IF113" s="7"/>
      <c r="IG113" s="7"/>
      <c r="IH113" s="7"/>
    </row>
    <row r="114" spans="1:242" x14ac:dyDescent="0.25">
      <c r="A114" s="1" t="s">
        <v>152</v>
      </c>
      <c r="B114" s="6">
        <v>41.25</v>
      </c>
      <c r="C114" s="3"/>
      <c r="D114" s="5">
        <v>3.68</v>
      </c>
      <c r="E114" s="3" t="s">
        <v>1</v>
      </c>
      <c r="F114" s="3" t="s">
        <v>2</v>
      </c>
      <c r="G114" s="3"/>
      <c r="H114" s="3"/>
      <c r="I114" s="3"/>
      <c r="J114" s="5">
        <v>2.9499999999999997E-12</v>
      </c>
      <c r="K114" s="3" t="s">
        <v>3</v>
      </c>
      <c r="L114" s="3" t="s">
        <v>4</v>
      </c>
      <c r="M114" s="5">
        <v>1.0050251256281406</v>
      </c>
      <c r="N114" s="5">
        <v>26.6</v>
      </c>
      <c r="O114" s="3" t="s">
        <v>3</v>
      </c>
      <c r="P114" s="3"/>
      <c r="Q114" s="3" t="s">
        <v>5</v>
      </c>
      <c r="R114" s="2" t="s">
        <v>58</v>
      </c>
      <c r="S114" s="2"/>
      <c r="T114" s="3" t="s">
        <v>3</v>
      </c>
      <c r="U114" s="5">
        <v>50.45</v>
      </c>
      <c r="V114" s="3"/>
      <c r="W114" s="2"/>
      <c r="X114" s="3"/>
      <c r="Y114" s="3" t="s">
        <v>7</v>
      </c>
      <c r="Z114" s="5">
        <v>2.6649999999999999E-6</v>
      </c>
      <c r="AA114" s="3" t="s">
        <v>8</v>
      </c>
      <c r="AB114" s="2" t="s">
        <v>9</v>
      </c>
      <c r="AC114" s="5">
        <v>2.9454545454545452E-14</v>
      </c>
      <c r="AD114" s="3" t="s">
        <v>10</v>
      </c>
      <c r="AE114" s="2" t="s">
        <v>107</v>
      </c>
      <c r="AF114" s="2">
        <v>3.14</v>
      </c>
      <c r="AG114" s="6">
        <v>3.875E-3</v>
      </c>
      <c r="AH114" s="2"/>
      <c r="AI114" s="2"/>
      <c r="AJ114" s="2"/>
      <c r="AK114" s="2"/>
      <c r="AL114" s="5">
        <v>0.98799999999999999</v>
      </c>
      <c r="AM114" s="3"/>
      <c r="AN114" s="3" t="s">
        <v>12</v>
      </c>
      <c r="AO114" s="2"/>
      <c r="AP114" s="2"/>
      <c r="AQ114" s="5">
        <v>4.4000000000000002E-4</v>
      </c>
      <c r="AR114" s="5">
        <v>4.6500000000000004</v>
      </c>
      <c r="AS114" s="3" t="s">
        <v>13</v>
      </c>
      <c r="AT114" s="3" t="s">
        <v>14</v>
      </c>
      <c r="AU114" s="5">
        <v>3.47</v>
      </c>
      <c r="AV114" s="2"/>
      <c r="AW114" s="2"/>
      <c r="AX114" s="2"/>
      <c r="AY114" s="2" t="s">
        <v>15</v>
      </c>
      <c r="AZ114" s="5">
        <v>6.65</v>
      </c>
      <c r="BA114" s="2"/>
      <c r="BB114" s="3" t="s">
        <v>8</v>
      </c>
      <c r="BC114" s="3">
        <v>1</v>
      </c>
      <c r="BD114" s="2"/>
      <c r="BE114" s="3" t="s">
        <v>16</v>
      </c>
      <c r="BF114" s="6">
        <v>43.75</v>
      </c>
      <c r="BG114" s="5">
        <v>6.93</v>
      </c>
      <c r="BH114" s="3"/>
      <c r="BI114" s="3"/>
      <c r="BJ114" s="3">
        <v>1</v>
      </c>
      <c r="BK114" s="5">
        <v>17.55</v>
      </c>
      <c r="BL114" s="5">
        <v>0.38461538461538458</v>
      </c>
      <c r="BM114" s="3">
        <v>2.5</v>
      </c>
      <c r="BN114" s="3" t="s">
        <v>19</v>
      </c>
      <c r="BO114" s="3" t="s">
        <v>121</v>
      </c>
      <c r="BP114" s="3" t="s">
        <v>3</v>
      </c>
      <c r="BQ114" s="2"/>
      <c r="BR114" s="2" t="s">
        <v>21</v>
      </c>
      <c r="BS114" s="3"/>
      <c r="BT114" s="3"/>
      <c r="BU114" s="3"/>
      <c r="BV114" s="5">
        <v>3.3</v>
      </c>
      <c r="BW114" s="5">
        <v>3.68</v>
      </c>
      <c r="BX114" s="3"/>
      <c r="BY114" s="3"/>
      <c r="BZ114" s="2"/>
      <c r="CA114" s="2"/>
      <c r="CB114" s="3" t="s">
        <v>3</v>
      </c>
      <c r="CC114" s="5">
        <v>4.24</v>
      </c>
      <c r="CD114" s="2"/>
      <c r="CE114" s="3"/>
      <c r="CF114" s="5">
        <v>31.35</v>
      </c>
      <c r="CG114" s="3"/>
      <c r="CH114" s="3"/>
      <c r="CI114" s="3"/>
      <c r="CJ114" s="3" t="s">
        <v>1</v>
      </c>
      <c r="CK114" s="2"/>
      <c r="CL114" s="3" t="s">
        <v>22</v>
      </c>
      <c r="CM114" s="2"/>
      <c r="CN114" s="3"/>
      <c r="CO114" s="2"/>
      <c r="CP114" s="3">
        <v>5</v>
      </c>
      <c r="CQ114" s="3">
        <v>2</v>
      </c>
      <c r="CR114" s="5">
        <v>5.82</v>
      </c>
      <c r="CS114" s="6">
        <v>53</v>
      </c>
      <c r="CT114" s="5">
        <v>0.22850000000000001</v>
      </c>
      <c r="CU114" s="5">
        <v>5.01</v>
      </c>
      <c r="CV114" s="5">
        <v>4.1000000000000002E-2</v>
      </c>
      <c r="CW114" s="5">
        <v>80.5</v>
      </c>
      <c r="CX114" s="2"/>
      <c r="CY114" s="5">
        <v>0.37174721189591081</v>
      </c>
      <c r="CZ114" s="3" t="s">
        <v>22</v>
      </c>
      <c r="DA114" s="5">
        <v>2.1276595744680851E-4</v>
      </c>
      <c r="DB114" s="5">
        <v>629.25</v>
      </c>
      <c r="DC114" s="2"/>
      <c r="DD114" s="5">
        <v>445</v>
      </c>
      <c r="DE114" s="3" t="s">
        <v>22</v>
      </c>
      <c r="DF114" s="2"/>
      <c r="DG114" s="3" t="s">
        <v>3</v>
      </c>
      <c r="DH114" s="2"/>
      <c r="DI114" s="3" t="s">
        <v>23</v>
      </c>
      <c r="DJ114" s="3"/>
      <c r="DK114" s="5">
        <v>74</v>
      </c>
      <c r="DL114" s="3" t="s">
        <v>8</v>
      </c>
      <c r="DM114" s="3" t="s">
        <v>5</v>
      </c>
      <c r="DN114" s="3" t="s">
        <v>3</v>
      </c>
      <c r="DO114" s="2"/>
      <c r="DP114" s="3" t="s">
        <v>3</v>
      </c>
      <c r="DQ114" s="5">
        <v>3.23</v>
      </c>
      <c r="DR114" s="2" t="s">
        <v>9</v>
      </c>
      <c r="DS114" s="2" t="s">
        <v>18</v>
      </c>
      <c r="DT114" s="2"/>
      <c r="DU114" s="2" t="s">
        <v>24</v>
      </c>
      <c r="DV114" s="3" t="s">
        <v>3</v>
      </c>
      <c r="DW114" s="5">
        <v>50.45</v>
      </c>
      <c r="DX114" s="3"/>
      <c r="DY114" s="3" t="s">
        <v>8</v>
      </c>
      <c r="DZ114" s="2"/>
      <c r="EA114" s="2"/>
      <c r="EB114" s="5">
        <v>3.14</v>
      </c>
      <c r="EC114" s="3"/>
      <c r="ED114" s="2"/>
      <c r="EE114" s="2"/>
      <c r="EF114" s="3" t="s">
        <v>1</v>
      </c>
      <c r="EG114" s="3"/>
      <c r="EH114" s="2"/>
      <c r="EI114" s="2"/>
      <c r="EJ114" s="3" t="s">
        <v>26</v>
      </c>
      <c r="EK114" s="5">
        <v>1.2489999999999999E-2</v>
      </c>
      <c r="EL114" s="3" t="s">
        <v>1</v>
      </c>
      <c r="EM114" s="3" t="s">
        <v>3</v>
      </c>
      <c r="EN114" s="3" t="s">
        <v>27</v>
      </c>
      <c r="EO114" s="3"/>
      <c r="EP114" s="3" t="s">
        <v>8</v>
      </c>
      <c r="EQ114" s="3"/>
      <c r="ER114" s="2"/>
      <c r="ES114" s="3"/>
      <c r="ET114" s="9">
        <v>8.3000000000000007</v>
      </c>
      <c r="EU114" s="3"/>
      <c r="EV114" s="3" t="s">
        <v>28</v>
      </c>
      <c r="EW114" s="7"/>
      <c r="EX114" s="9">
        <v>3.8</v>
      </c>
      <c r="EY114" s="3"/>
      <c r="EZ114" s="3"/>
      <c r="FA114" s="9">
        <v>0.82987551867219911</v>
      </c>
      <c r="FB114" s="9">
        <v>1.4640000000000001E-9</v>
      </c>
      <c r="FC114" s="2"/>
      <c r="FD114" s="7"/>
      <c r="FE114" s="2" t="s">
        <v>15</v>
      </c>
      <c r="FF114" s="3" t="s">
        <v>28</v>
      </c>
      <c r="FG114" s="3" t="s">
        <v>1</v>
      </c>
      <c r="FH114" s="9">
        <v>7.58</v>
      </c>
      <c r="FI114" s="3" t="s">
        <v>5</v>
      </c>
      <c r="FJ114" s="9">
        <v>5.4</v>
      </c>
      <c r="FK114" s="3" t="s">
        <v>1</v>
      </c>
      <c r="FL114" s="3" t="s">
        <v>1</v>
      </c>
      <c r="FM114" s="3" t="s">
        <v>23</v>
      </c>
      <c r="FN114" s="9">
        <v>63.6</v>
      </c>
      <c r="FO114" s="9">
        <v>1.9000000000000001E-8</v>
      </c>
      <c r="FP114" s="9">
        <v>3.13</v>
      </c>
      <c r="FQ114" s="3" t="s">
        <v>15</v>
      </c>
      <c r="FR114" s="6">
        <v>6.4999999999999997E-3</v>
      </c>
      <c r="FS114" s="9">
        <v>28.85</v>
      </c>
      <c r="FT114" s="3" t="s">
        <v>1</v>
      </c>
      <c r="FU114" s="3" t="s">
        <v>5</v>
      </c>
      <c r="FV114" s="3"/>
      <c r="FW114" s="6">
        <v>29</v>
      </c>
      <c r="FX114" s="10">
        <v>2.15E-3</v>
      </c>
      <c r="FY114" s="2"/>
      <c r="FZ114" s="3" t="s">
        <v>22</v>
      </c>
      <c r="GA114" s="3"/>
      <c r="GB114" s="3"/>
      <c r="GC114" s="3"/>
      <c r="GD114" s="3"/>
      <c r="GE114" s="3"/>
      <c r="GF114" s="3" t="s">
        <v>30</v>
      </c>
      <c r="GG114" s="3"/>
      <c r="GH114" s="7"/>
      <c r="GI114" s="2"/>
      <c r="GJ114" s="5">
        <v>7.2999999999999996E-4</v>
      </c>
      <c r="GK114" s="3"/>
      <c r="GL114" s="2"/>
      <c r="GM114" s="2">
        <v>3.14</v>
      </c>
      <c r="GN114" s="3" t="s">
        <v>31</v>
      </c>
      <c r="GO114" s="3" t="s">
        <v>8</v>
      </c>
      <c r="GP114" s="3"/>
      <c r="GQ114" s="3"/>
      <c r="GR114" s="3"/>
      <c r="GS114" s="9">
        <v>0.74349442379182162</v>
      </c>
      <c r="GT114" s="9">
        <v>43.4</v>
      </c>
      <c r="GU114" s="7"/>
      <c r="GV114" s="3" t="s">
        <v>33</v>
      </c>
      <c r="GW114" s="7"/>
      <c r="GX114" s="2" t="s">
        <v>34</v>
      </c>
      <c r="GY114" s="2" t="s">
        <v>9</v>
      </c>
      <c r="GZ114" s="9">
        <v>5.29</v>
      </c>
      <c r="HA114" s="9">
        <v>4.28</v>
      </c>
      <c r="HB114" s="7"/>
      <c r="HC114" s="3">
        <v>36.85</v>
      </c>
      <c r="HD114" s="3" t="s">
        <v>3</v>
      </c>
      <c r="HE114" s="7"/>
      <c r="HF114" s="9">
        <v>21</v>
      </c>
      <c r="HG114" s="3"/>
      <c r="HH114" s="2"/>
      <c r="HI114" s="3" t="s">
        <v>15</v>
      </c>
      <c r="HJ114" s="3"/>
      <c r="HK114" s="3" t="s">
        <v>3</v>
      </c>
      <c r="HL114" s="3"/>
      <c r="HM114" s="2">
        <v>3.68</v>
      </c>
      <c r="HN114" s="9">
        <v>9</v>
      </c>
      <c r="HO114" s="3" t="s">
        <v>3</v>
      </c>
      <c r="HP114" s="3" t="s">
        <v>35</v>
      </c>
      <c r="HQ114" s="3" t="s">
        <v>23</v>
      </c>
      <c r="HR114" s="7"/>
      <c r="HS114" s="3" t="s">
        <v>3</v>
      </c>
      <c r="HT114" s="3" t="s">
        <v>5</v>
      </c>
      <c r="HU114" s="9">
        <v>0.36900369003690037</v>
      </c>
      <c r="HV114" s="3">
        <v>1</v>
      </c>
      <c r="HW114" s="9">
        <v>3.23E-6</v>
      </c>
      <c r="HX114" s="3" t="s">
        <v>3</v>
      </c>
      <c r="HY114" s="3"/>
      <c r="HZ114" s="3" t="s">
        <v>30</v>
      </c>
      <c r="IA114" s="3">
        <v>3.35</v>
      </c>
      <c r="IB114" s="3"/>
      <c r="IC114" s="3" t="s">
        <v>18</v>
      </c>
      <c r="ID114" s="3"/>
      <c r="IE114" s="3" t="s">
        <v>55</v>
      </c>
      <c r="IF114" s="7"/>
      <c r="IG114" s="7"/>
      <c r="IH114" s="7"/>
    </row>
    <row r="115" spans="1:242" x14ac:dyDescent="0.25">
      <c r="A115" s="1" t="s">
        <v>153</v>
      </c>
      <c r="B115" s="6">
        <v>42</v>
      </c>
      <c r="C115" s="3"/>
      <c r="D115" s="5">
        <v>3.63</v>
      </c>
      <c r="E115" s="3" t="s">
        <v>1</v>
      </c>
      <c r="F115" s="3" t="s">
        <v>2</v>
      </c>
      <c r="G115" s="3"/>
      <c r="H115" s="3"/>
      <c r="I115" s="3"/>
      <c r="J115" s="5">
        <v>3.1850000000000003E-12</v>
      </c>
      <c r="K115" s="3" t="s">
        <v>3</v>
      </c>
      <c r="L115" s="3" t="s">
        <v>4</v>
      </c>
      <c r="M115" s="5">
        <v>1.0101010101010102</v>
      </c>
      <c r="N115" s="5">
        <v>26.5</v>
      </c>
      <c r="O115" s="3" t="s">
        <v>3</v>
      </c>
      <c r="P115" s="3"/>
      <c r="Q115" s="3" t="s">
        <v>5</v>
      </c>
      <c r="R115" s="2" t="s">
        <v>58</v>
      </c>
      <c r="S115" s="2"/>
      <c r="T115" s="3" t="s">
        <v>3</v>
      </c>
      <c r="U115" s="5">
        <v>50.38</v>
      </c>
      <c r="V115" s="3"/>
      <c r="W115" s="2"/>
      <c r="X115" s="3"/>
      <c r="Y115" s="3" t="s">
        <v>7</v>
      </c>
      <c r="Z115" s="5">
        <v>2.5500000000000001E-6</v>
      </c>
      <c r="AA115" s="3" t="s">
        <v>8</v>
      </c>
      <c r="AB115" s="2" t="s">
        <v>9</v>
      </c>
      <c r="AC115" s="5">
        <v>2.9727272727272725E-14</v>
      </c>
      <c r="AD115" s="3" t="s">
        <v>10</v>
      </c>
      <c r="AE115" s="2" t="s">
        <v>107</v>
      </c>
      <c r="AF115" s="2">
        <v>3.15</v>
      </c>
      <c r="AG115" s="6">
        <v>3.8999999999999998E-3</v>
      </c>
      <c r="AH115" s="2"/>
      <c r="AI115" s="2"/>
      <c r="AJ115" s="2"/>
      <c r="AK115" s="2"/>
      <c r="AL115" s="5">
        <v>0.98399999999999999</v>
      </c>
      <c r="AM115" s="3"/>
      <c r="AN115" s="3" t="s">
        <v>12</v>
      </c>
      <c r="AO115" s="2"/>
      <c r="AP115" s="2"/>
      <c r="AQ115" s="5">
        <v>4.95E-4</v>
      </c>
      <c r="AR115" s="5">
        <v>4.7</v>
      </c>
      <c r="AS115" s="3" t="s">
        <v>13</v>
      </c>
      <c r="AT115" s="3" t="s">
        <v>14</v>
      </c>
      <c r="AU115" s="5">
        <v>4.2</v>
      </c>
      <c r="AV115" s="2"/>
      <c r="AW115" s="2"/>
      <c r="AX115" s="2"/>
      <c r="AY115" s="2" t="s">
        <v>15</v>
      </c>
      <c r="AZ115" s="5">
        <v>6.65</v>
      </c>
      <c r="BA115" s="2"/>
      <c r="BB115" s="3" t="s">
        <v>8</v>
      </c>
      <c r="BC115" s="3">
        <v>1</v>
      </c>
      <c r="BD115" s="2"/>
      <c r="BE115" s="3" t="s">
        <v>16</v>
      </c>
      <c r="BF115" s="6">
        <v>43</v>
      </c>
      <c r="BG115" s="5">
        <v>6.85</v>
      </c>
      <c r="BH115" s="3"/>
      <c r="BI115" s="3"/>
      <c r="BJ115" s="3">
        <v>1</v>
      </c>
      <c r="BK115" s="5">
        <v>17.5</v>
      </c>
      <c r="BL115" s="5">
        <v>0.40322580645161293</v>
      </c>
      <c r="BM115" s="3">
        <v>2.5</v>
      </c>
      <c r="BN115" s="3" t="s">
        <v>19</v>
      </c>
      <c r="BO115" s="3" t="s">
        <v>121</v>
      </c>
      <c r="BP115" s="3" t="s">
        <v>3</v>
      </c>
      <c r="BQ115" s="2"/>
      <c r="BR115" s="2" t="s">
        <v>21</v>
      </c>
      <c r="BS115" s="3"/>
      <c r="BT115" s="3"/>
      <c r="BU115" s="3"/>
      <c r="BV115" s="5">
        <v>3.49</v>
      </c>
      <c r="BW115" s="5">
        <v>3.63</v>
      </c>
      <c r="BX115" s="3"/>
      <c r="BY115" s="3"/>
      <c r="BZ115" s="2"/>
      <c r="CA115" s="2"/>
      <c r="CB115" s="3" t="s">
        <v>3</v>
      </c>
      <c r="CC115" s="5">
        <v>4.24</v>
      </c>
      <c r="CD115" s="2"/>
      <c r="CE115" s="3"/>
      <c r="CF115" s="5">
        <v>31.25</v>
      </c>
      <c r="CG115" s="3"/>
      <c r="CH115" s="3"/>
      <c r="CI115" s="3"/>
      <c r="CJ115" s="3" t="s">
        <v>1</v>
      </c>
      <c r="CK115" s="2"/>
      <c r="CL115" s="3" t="s">
        <v>22</v>
      </c>
      <c r="CM115" s="2"/>
      <c r="CN115" s="3"/>
      <c r="CO115" s="2"/>
      <c r="CP115" s="3">
        <v>5</v>
      </c>
      <c r="CQ115" s="3">
        <v>2</v>
      </c>
      <c r="CR115" s="5">
        <v>5.87</v>
      </c>
      <c r="CS115" s="6">
        <v>54</v>
      </c>
      <c r="CT115" s="5">
        <v>0.22750000000000001</v>
      </c>
      <c r="CU115" s="5">
        <v>5.05</v>
      </c>
      <c r="CV115" s="5">
        <v>4.2999999999999997E-2</v>
      </c>
      <c r="CW115" s="5">
        <v>80</v>
      </c>
      <c r="CX115" s="2"/>
      <c r="CY115" s="5">
        <v>0.37037037037037035</v>
      </c>
      <c r="CZ115" s="3" t="s">
        <v>22</v>
      </c>
      <c r="DA115" s="5">
        <v>2.1276595744680851E-4</v>
      </c>
      <c r="DB115" s="5">
        <v>627.25</v>
      </c>
      <c r="DC115" s="2"/>
      <c r="DD115" s="5">
        <v>407</v>
      </c>
      <c r="DE115" s="3" t="s">
        <v>22</v>
      </c>
      <c r="DF115" s="2"/>
      <c r="DG115" s="3" t="s">
        <v>3</v>
      </c>
      <c r="DH115" s="2"/>
      <c r="DI115" s="3" t="s">
        <v>23</v>
      </c>
      <c r="DJ115" s="3"/>
      <c r="DK115" s="5">
        <v>72.5</v>
      </c>
      <c r="DL115" s="3" t="s">
        <v>8</v>
      </c>
      <c r="DM115" s="3" t="s">
        <v>5</v>
      </c>
      <c r="DN115" s="3" t="s">
        <v>3</v>
      </c>
      <c r="DO115" s="2"/>
      <c r="DP115" s="3" t="s">
        <v>3</v>
      </c>
      <c r="DQ115" s="5">
        <v>3.24</v>
      </c>
      <c r="DR115" s="2" t="s">
        <v>9</v>
      </c>
      <c r="DS115" s="2" t="s">
        <v>18</v>
      </c>
      <c r="DT115" s="2"/>
      <c r="DU115" s="2" t="s">
        <v>24</v>
      </c>
      <c r="DV115" s="3" t="s">
        <v>3</v>
      </c>
      <c r="DW115" s="5">
        <v>50.38</v>
      </c>
      <c r="DX115" s="3"/>
      <c r="DY115" s="3" t="s">
        <v>8</v>
      </c>
      <c r="DZ115" s="2"/>
      <c r="EA115" s="2"/>
      <c r="EB115" s="5">
        <v>3.15</v>
      </c>
      <c r="EC115" s="3"/>
      <c r="ED115" s="2"/>
      <c r="EE115" s="2"/>
      <c r="EF115" s="3" t="s">
        <v>1</v>
      </c>
      <c r="EG115" s="3"/>
      <c r="EH115" s="2"/>
      <c r="EI115" s="2"/>
      <c r="EJ115" s="3" t="s">
        <v>26</v>
      </c>
      <c r="EK115" s="5">
        <v>1.2489999999999999E-2</v>
      </c>
      <c r="EL115" s="3" t="s">
        <v>1</v>
      </c>
      <c r="EM115" s="3" t="s">
        <v>3</v>
      </c>
      <c r="EN115" s="3" t="s">
        <v>27</v>
      </c>
      <c r="EO115" s="3"/>
      <c r="EP115" s="3" t="s">
        <v>8</v>
      </c>
      <c r="EQ115" s="3"/>
      <c r="ER115" s="2"/>
      <c r="ES115" s="3"/>
      <c r="ET115" s="9">
        <v>8.1999999999999993</v>
      </c>
      <c r="EU115" s="3"/>
      <c r="EV115" s="3" t="s">
        <v>28</v>
      </c>
      <c r="EW115" s="7"/>
      <c r="EX115" s="9">
        <v>3.79</v>
      </c>
      <c r="EY115" s="3"/>
      <c r="EZ115" s="3"/>
      <c r="FA115" s="9">
        <v>0.82987551867219911</v>
      </c>
      <c r="FB115" s="9">
        <v>1.4599999999999999E-9</v>
      </c>
      <c r="FC115" s="2"/>
      <c r="FD115" s="7"/>
      <c r="FE115" s="2" t="s">
        <v>15</v>
      </c>
      <c r="FF115" s="3" t="s">
        <v>28</v>
      </c>
      <c r="FG115" s="3" t="s">
        <v>1</v>
      </c>
      <c r="FH115" s="9">
        <v>7.2</v>
      </c>
      <c r="FI115" s="3" t="s">
        <v>5</v>
      </c>
      <c r="FJ115" s="9">
        <v>5.55</v>
      </c>
      <c r="FK115" s="3" t="s">
        <v>1</v>
      </c>
      <c r="FL115" s="3" t="s">
        <v>1</v>
      </c>
      <c r="FM115" s="3" t="s">
        <v>23</v>
      </c>
      <c r="FN115" s="9">
        <v>65</v>
      </c>
      <c r="FO115" s="9">
        <v>1.904E-8</v>
      </c>
      <c r="FP115" s="9">
        <v>2.95</v>
      </c>
      <c r="FQ115" s="3" t="s">
        <v>15</v>
      </c>
      <c r="FR115" s="6">
        <v>6.6E-3</v>
      </c>
      <c r="FS115" s="9">
        <v>28.9</v>
      </c>
      <c r="FT115" s="3" t="s">
        <v>1</v>
      </c>
      <c r="FU115" s="3" t="s">
        <v>5</v>
      </c>
      <c r="FV115" s="3"/>
      <c r="FW115" s="6">
        <v>29</v>
      </c>
      <c r="FX115" s="10">
        <v>2.1250000000000002E-3</v>
      </c>
      <c r="FY115" s="2"/>
      <c r="FZ115" s="3" t="s">
        <v>22</v>
      </c>
      <c r="GA115" s="3"/>
      <c r="GB115" s="3"/>
      <c r="GC115" s="3"/>
      <c r="GD115" s="3"/>
      <c r="GE115" s="3"/>
      <c r="GF115" s="3" t="s">
        <v>30</v>
      </c>
      <c r="GG115" s="3"/>
      <c r="GH115" s="7"/>
      <c r="GI115" s="2"/>
      <c r="GJ115" s="5">
        <v>7.3999999999999999E-4</v>
      </c>
      <c r="GK115" s="3"/>
      <c r="GL115" s="2"/>
      <c r="GM115" s="2">
        <v>3.15</v>
      </c>
      <c r="GN115" s="3" t="s">
        <v>31</v>
      </c>
      <c r="GO115" s="3" t="s">
        <v>8</v>
      </c>
      <c r="GP115" s="3"/>
      <c r="GQ115" s="3"/>
      <c r="GR115" s="3"/>
      <c r="GS115" s="9">
        <v>0.74626865671641784</v>
      </c>
      <c r="GT115" s="9">
        <v>42.6</v>
      </c>
      <c r="GU115" s="7"/>
      <c r="GV115" s="3" t="s">
        <v>33</v>
      </c>
      <c r="GW115" s="7"/>
      <c r="GX115" s="2" t="s">
        <v>34</v>
      </c>
      <c r="GY115" s="2" t="s">
        <v>9</v>
      </c>
      <c r="GZ115" s="9">
        <v>5.24</v>
      </c>
      <c r="HA115" s="9">
        <v>4.28</v>
      </c>
      <c r="HB115" s="7"/>
      <c r="HC115" s="3">
        <v>33</v>
      </c>
      <c r="HD115" s="3" t="s">
        <v>3</v>
      </c>
      <c r="HE115" s="7"/>
      <c r="HF115" s="9">
        <v>24.9</v>
      </c>
      <c r="HG115" s="3"/>
      <c r="HH115" s="2"/>
      <c r="HI115" s="3" t="s">
        <v>15</v>
      </c>
      <c r="HJ115" s="3"/>
      <c r="HK115" s="3" t="s">
        <v>3</v>
      </c>
      <c r="HL115" s="3"/>
      <c r="HM115" s="2">
        <v>3.63</v>
      </c>
      <c r="HN115" s="9">
        <v>8.5</v>
      </c>
      <c r="HO115" s="3" t="s">
        <v>3</v>
      </c>
      <c r="HP115" s="3" t="s">
        <v>35</v>
      </c>
      <c r="HQ115" s="3" t="s">
        <v>23</v>
      </c>
      <c r="HR115" s="7"/>
      <c r="HS115" s="3" t="s">
        <v>3</v>
      </c>
      <c r="HT115" s="3" t="s">
        <v>5</v>
      </c>
      <c r="HU115" s="9">
        <v>0.36764705882352938</v>
      </c>
      <c r="HV115" s="3">
        <v>1</v>
      </c>
      <c r="HW115" s="9">
        <v>3.27E-6</v>
      </c>
      <c r="HX115" s="3" t="s">
        <v>3</v>
      </c>
      <c r="HY115" s="3"/>
      <c r="HZ115" s="3" t="s">
        <v>30</v>
      </c>
      <c r="IA115" s="3">
        <v>3.35</v>
      </c>
      <c r="IB115" s="3"/>
      <c r="IC115" s="3" t="s">
        <v>18</v>
      </c>
      <c r="ID115" s="3"/>
      <c r="IE115" s="3" t="s">
        <v>55</v>
      </c>
      <c r="IF115" s="7"/>
      <c r="IG115" s="7"/>
      <c r="IH115" s="7"/>
    </row>
    <row r="116" spans="1:242" x14ac:dyDescent="0.25">
      <c r="A116" s="1" t="s">
        <v>154</v>
      </c>
      <c r="B116" s="6">
        <v>43</v>
      </c>
      <c r="C116" s="3"/>
      <c r="D116" s="5">
        <v>3.67</v>
      </c>
      <c r="E116" s="3" t="s">
        <v>1</v>
      </c>
      <c r="F116" s="3" t="s">
        <v>2</v>
      </c>
      <c r="G116" s="3"/>
      <c r="H116" s="3"/>
      <c r="I116" s="3"/>
      <c r="J116" s="5">
        <v>3.3250000000000001E-12</v>
      </c>
      <c r="K116" s="3" t="s">
        <v>3</v>
      </c>
      <c r="L116" s="3" t="s">
        <v>4</v>
      </c>
      <c r="M116" s="5">
        <v>1.015228426395939</v>
      </c>
      <c r="N116" s="5">
        <v>26.35</v>
      </c>
      <c r="O116" s="3" t="s">
        <v>3</v>
      </c>
      <c r="P116" s="3"/>
      <c r="Q116" s="3" t="s">
        <v>5</v>
      </c>
      <c r="R116" s="2" t="s">
        <v>58</v>
      </c>
      <c r="S116" s="2"/>
      <c r="T116" s="3" t="s">
        <v>3</v>
      </c>
      <c r="U116" s="5">
        <v>50.35</v>
      </c>
      <c r="V116" s="3"/>
      <c r="W116" s="2"/>
      <c r="X116" s="3"/>
      <c r="Y116" s="3" t="s">
        <v>7</v>
      </c>
      <c r="Z116" s="5">
        <v>2.7750000000000001E-6</v>
      </c>
      <c r="AA116" s="3" t="s">
        <v>8</v>
      </c>
      <c r="AB116" s="2" t="s">
        <v>9</v>
      </c>
      <c r="AC116" s="5">
        <v>2.881818181818182E-14</v>
      </c>
      <c r="AD116" s="3" t="s">
        <v>10</v>
      </c>
      <c r="AE116" s="2" t="s">
        <v>107</v>
      </c>
      <c r="AF116" s="2">
        <v>3.17</v>
      </c>
      <c r="AG116" s="6">
        <v>3.8500000000000001E-3</v>
      </c>
      <c r="AH116" s="2"/>
      <c r="AI116" s="2"/>
      <c r="AJ116" s="2"/>
      <c r="AK116" s="2"/>
      <c r="AL116" s="5">
        <v>0.98599999999999999</v>
      </c>
      <c r="AM116" s="3"/>
      <c r="AN116" s="3" t="s">
        <v>12</v>
      </c>
      <c r="AO116" s="2"/>
      <c r="AP116" s="2"/>
      <c r="AQ116" s="5">
        <v>5.6499999999999996E-4</v>
      </c>
      <c r="AR116" s="5">
        <v>4.8499999999999996</v>
      </c>
      <c r="AS116" s="3" t="s">
        <v>13</v>
      </c>
      <c r="AT116" s="3" t="s">
        <v>14</v>
      </c>
      <c r="AU116" s="5">
        <v>4</v>
      </c>
      <c r="AV116" s="2"/>
      <c r="AW116" s="2"/>
      <c r="AX116" s="2"/>
      <c r="AY116" s="2" t="s">
        <v>15</v>
      </c>
      <c r="AZ116" s="5">
        <v>6.67</v>
      </c>
      <c r="BA116" s="2"/>
      <c r="BB116" s="3" t="s">
        <v>8</v>
      </c>
      <c r="BC116" s="3">
        <v>1</v>
      </c>
      <c r="BD116" s="2"/>
      <c r="BE116" s="3" t="s">
        <v>16</v>
      </c>
      <c r="BF116" s="6">
        <v>43.5</v>
      </c>
      <c r="BG116" s="5">
        <v>6.86</v>
      </c>
      <c r="BH116" s="3"/>
      <c r="BI116" s="3"/>
      <c r="BJ116" s="3">
        <v>1</v>
      </c>
      <c r="BK116" s="5">
        <v>17.399999999999999</v>
      </c>
      <c r="BL116" s="5">
        <v>0.4</v>
      </c>
      <c r="BM116" s="3">
        <v>2.5</v>
      </c>
      <c r="BN116" s="3" t="s">
        <v>19</v>
      </c>
      <c r="BO116" s="3" t="s">
        <v>121</v>
      </c>
      <c r="BP116" s="3" t="s">
        <v>3</v>
      </c>
      <c r="BQ116" s="2"/>
      <c r="BR116" s="2" t="s">
        <v>21</v>
      </c>
      <c r="BS116" s="3"/>
      <c r="BT116" s="3"/>
      <c r="BU116" s="3"/>
      <c r="BV116" s="5">
        <v>3.58</v>
      </c>
      <c r="BW116" s="5">
        <v>3.67</v>
      </c>
      <c r="BX116" s="3"/>
      <c r="BY116" s="3"/>
      <c r="BZ116" s="2"/>
      <c r="CA116" s="2"/>
      <c r="CB116" s="3" t="s">
        <v>3</v>
      </c>
      <c r="CC116" s="5">
        <v>4.26</v>
      </c>
      <c r="CD116" s="2"/>
      <c r="CE116" s="3"/>
      <c r="CF116" s="5">
        <v>31.4</v>
      </c>
      <c r="CG116" s="3"/>
      <c r="CH116" s="3"/>
      <c r="CI116" s="3"/>
      <c r="CJ116" s="3" t="s">
        <v>1</v>
      </c>
      <c r="CK116" s="2"/>
      <c r="CL116" s="3" t="s">
        <v>22</v>
      </c>
      <c r="CM116" s="2"/>
      <c r="CN116" s="3"/>
      <c r="CO116" s="2"/>
      <c r="CP116" s="3">
        <v>5</v>
      </c>
      <c r="CQ116" s="3">
        <v>2</v>
      </c>
      <c r="CR116" s="5">
        <v>5.81</v>
      </c>
      <c r="CS116" s="6">
        <v>54.5</v>
      </c>
      <c r="CT116" s="5">
        <v>0.22850000000000001</v>
      </c>
      <c r="CU116" s="5">
        <v>4.95</v>
      </c>
      <c r="CV116" s="5">
        <v>4.5999999999999999E-2</v>
      </c>
      <c r="CW116" s="5">
        <v>78.5</v>
      </c>
      <c r="CX116" s="2"/>
      <c r="CY116" s="5">
        <v>0.37037037037037035</v>
      </c>
      <c r="CZ116" s="3" t="s">
        <v>22</v>
      </c>
      <c r="DA116" s="5">
        <v>2.0202020202020202E-4</v>
      </c>
      <c r="DB116" s="5">
        <v>626.6</v>
      </c>
      <c r="DC116" s="2"/>
      <c r="DD116" s="5">
        <v>405</v>
      </c>
      <c r="DE116" s="3" t="s">
        <v>22</v>
      </c>
      <c r="DF116" s="2"/>
      <c r="DG116" s="3" t="s">
        <v>3</v>
      </c>
      <c r="DH116" s="2"/>
      <c r="DI116" s="3" t="s">
        <v>23</v>
      </c>
      <c r="DJ116" s="3"/>
      <c r="DK116" s="5">
        <v>78</v>
      </c>
      <c r="DL116" s="3" t="s">
        <v>8</v>
      </c>
      <c r="DM116" s="3" t="s">
        <v>5</v>
      </c>
      <c r="DN116" s="3" t="s">
        <v>3</v>
      </c>
      <c r="DO116" s="2"/>
      <c r="DP116" s="3" t="s">
        <v>3</v>
      </c>
      <c r="DQ116" s="5">
        <v>3.24</v>
      </c>
      <c r="DR116" s="2" t="s">
        <v>9</v>
      </c>
      <c r="DS116" s="2" t="s">
        <v>18</v>
      </c>
      <c r="DT116" s="2"/>
      <c r="DU116" s="2" t="s">
        <v>24</v>
      </c>
      <c r="DV116" s="3" t="s">
        <v>3</v>
      </c>
      <c r="DW116" s="5">
        <v>50.35</v>
      </c>
      <c r="DX116" s="3"/>
      <c r="DY116" s="3" t="s">
        <v>8</v>
      </c>
      <c r="DZ116" s="2"/>
      <c r="EA116" s="2"/>
      <c r="EB116" s="5">
        <v>3.17</v>
      </c>
      <c r="EC116" s="3"/>
      <c r="ED116" s="2"/>
      <c r="EE116" s="2"/>
      <c r="EF116" s="3" t="s">
        <v>1</v>
      </c>
      <c r="EG116" s="3"/>
      <c r="EH116" s="2"/>
      <c r="EI116" s="2"/>
      <c r="EJ116" s="3" t="s">
        <v>26</v>
      </c>
      <c r="EK116" s="5">
        <v>1.2500000000000001E-2</v>
      </c>
      <c r="EL116" s="3" t="s">
        <v>1</v>
      </c>
      <c r="EM116" s="3" t="s">
        <v>3</v>
      </c>
      <c r="EN116" s="3" t="s">
        <v>27</v>
      </c>
      <c r="EO116" s="3"/>
      <c r="EP116" s="3" t="s">
        <v>8</v>
      </c>
      <c r="EQ116" s="3"/>
      <c r="ER116" s="2"/>
      <c r="ES116" s="3"/>
      <c r="ET116" s="9">
        <v>8.15</v>
      </c>
      <c r="EU116" s="3"/>
      <c r="EV116" s="3" t="s">
        <v>28</v>
      </c>
      <c r="EW116" s="7"/>
      <c r="EX116" s="9">
        <v>3.8</v>
      </c>
      <c r="EY116" s="3"/>
      <c r="EZ116" s="3"/>
      <c r="FA116" s="9">
        <v>0.83333333333333337</v>
      </c>
      <c r="FB116" s="9">
        <v>1.4640000000000001E-9</v>
      </c>
      <c r="FC116" s="2"/>
      <c r="FD116" s="7"/>
      <c r="FE116" s="2" t="s">
        <v>15</v>
      </c>
      <c r="FF116" s="3" t="s">
        <v>28</v>
      </c>
      <c r="FG116" s="3" t="s">
        <v>1</v>
      </c>
      <c r="FH116" s="9">
        <v>7.19</v>
      </c>
      <c r="FI116" s="3" t="s">
        <v>5</v>
      </c>
      <c r="FJ116" s="9">
        <v>5.48</v>
      </c>
      <c r="FK116" s="3" t="s">
        <v>1</v>
      </c>
      <c r="FL116" s="3" t="s">
        <v>1</v>
      </c>
      <c r="FM116" s="3" t="s">
        <v>23</v>
      </c>
      <c r="FN116" s="9">
        <v>65</v>
      </c>
      <c r="FO116" s="9">
        <v>1.9000000000000001E-8</v>
      </c>
      <c r="FP116" s="9">
        <v>2.85</v>
      </c>
      <c r="FQ116" s="3" t="s">
        <v>15</v>
      </c>
      <c r="FR116" s="6">
        <v>6.8500000000000002E-3</v>
      </c>
      <c r="FS116" s="9">
        <v>28.88</v>
      </c>
      <c r="FT116" s="3" t="s">
        <v>1</v>
      </c>
      <c r="FU116" s="3" t="s">
        <v>5</v>
      </c>
      <c r="FV116" s="3"/>
      <c r="FW116" s="6">
        <v>29.5</v>
      </c>
      <c r="FX116" s="10">
        <v>2.0999999999999999E-3</v>
      </c>
      <c r="FY116" s="2"/>
      <c r="FZ116" s="3" t="s">
        <v>22</v>
      </c>
      <c r="GA116" s="3"/>
      <c r="GB116" s="3"/>
      <c r="GC116" s="3"/>
      <c r="GD116" s="3"/>
      <c r="GE116" s="3"/>
      <c r="GF116" s="3" t="s">
        <v>30</v>
      </c>
      <c r="GG116" s="3"/>
      <c r="GH116" s="7"/>
      <c r="GI116" s="2"/>
      <c r="GJ116" s="5">
        <v>7.5000000000000002E-4</v>
      </c>
      <c r="GK116" s="3"/>
      <c r="GL116" s="2"/>
      <c r="GM116" s="2">
        <v>3.17</v>
      </c>
      <c r="GN116" s="3" t="s">
        <v>31</v>
      </c>
      <c r="GO116" s="3" t="s">
        <v>8</v>
      </c>
      <c r="GP116" s="3"/>
      <c r="GQ116" s="3"/>
      <c r="GR116" s="3"/>
      <c r="GS116" s="9">
        <v>0.74349442379182162</v>
      </c>
      <c r="GT116" s="9">
        <v>42.7</v>
      </c>
      <c r="GU116" s="7"/>
      <c r="GV116" s="3" t="s">
        <v>33</v>
      </c>
      <c r="GW116" s="7"/>
      <c r="GX116" s="2" t="s">
        <v>34</v>
      </c>
      <c r="GY116" s="2" t="s">
        <v>9</v>
      </c>
      <c r="GZ116" s="9">
        <v>5.28</v>
      </c>
      <c r="HA116" s="9">
        <v>4.28</v>
      </c>
      <c r="HB116" s="7"/>
      <c r="HC116" s="3">
        <v>37.5</v>
      </c>
      <c r="HD116" s="3" t="s">
        <v>3</v>
      </c>
      <c r="HE116" s="7"/>
      <c r="HF116" s="9">
        <v>25.3</v>
      </c>
      <c r="HG116" s="3"/>
      <c r="HH116" s="2"/>
      <c r="HI116" s="3" t="s">
        <v>15</v>
      </c>
      <c r="HJ116" s="3"/>
      <c r="HK116" s="3" t="s">
        <v>3</v>
      </c>
      <c r="HL116" s="3"/>
      <c r="HM116" s="2">
        <v>3.67</v>
      </c>
      <c r="HN116" s="9">
        <v>8.4</v>
      </c>
      <c r="HO116" s="3" t="s">
        <v>3</v>
      </c>
      <c r="HP116" s="3" t="s">
        <v>35</v>
      </c>
      <c r="HQ116" s="3" t="s">
        <v>23</v>
      </c>
      <c r="HR116" s="7"/>
      <c r="HS116" s="3" t="s">
        <v>3</v>
      </c>
      <c r="HT116" s="3" t="s">
        <v>5</v>
      </c>
      <c r="HU116" s="9">
        <v>0.36900369003690037</v>
      </c>
      <c r="HV116" s="3">
        <v>1</v>
      </c>
      <c r="HW116" s="9">
        <v>3.3299999999999999E-6</v>
      </c>
      <c r="HX116" s="3" t="s">
        <v>3</v>
      </c>
      <c r="HY116" s="3"/>
      <c r="HZ116" s="3" t="s">
        <v>30</v>
      </c>
      <c r="IA116" s="3">
        <v>3.35</v>
      </c>
      <c r="IB116" s="3"/>
      <c r="IC116" s="3" t="s">
        <v>18</v>
      </c>
      <c r="ID116" s="3"/>
      <c r="IE116" s="3" t="s">
        <v>55</v>
      </c>
      <c r="IF116" s="7"/>
      <c r="IG116" s="7"/>
      <c r="IH116" s="7"/>
    </row>
    <row r="117" spans="1:242" x14ac:dyDescent="0.25">
      <c r="A117" s="1" t="s">
        <v>155</v>
      </c>
      <c r="B117" s="6">
        <v>43</v>
      </c>
      <c r="C117" s="3"/>
      <c r="D117" s="5">
        <v>3.65</v>
      </c>
      <c r="E117" s="3" t="s">
        <v>1</v>
      </c>
      <c r="F117" s="3" t="s">
        <v>2</v>
      </c>
      <c r="G117" s="3"/>
      <c r="H117" s="3"/>
      <c r="I117" s="3"/>
      <c r="J117" s="5">
        <v>3.0749999999999997E-12</v>
      </c>
      <c r="K117" s="3" t="s">
        <v>3</v>
      </c>
      <c r="L117" s="3" t="s">
        <v>4</v>
      </c>
      <c r="M117" s="5">
        <v>0.98522167487684742</v>
      </c>
      <c r="N117" s="5">
        <v>26.25</v>
      </c>
      <c r="O117" s="3" t="s">
        <v>3</v>
      </c>
      <c r="P117" s="3"/>
      <c r="Q117" s="3" t="s">
        <v>5</v>
      </c>
      <c r="R117" s="2" t="s">
        <v>58</v>
      </c>
      <c r="S117" s="2"/>
      <c r="T117" s="3" t="s">
        <v>3</v>
      </c>
      <c r="U117" s="5">
        <v>50.4</v>
      </c>
      <c r="V117" s="3"/>
      <c r="W117" s="2"/>
      <c r="X117" s="3"/>
      <c r="Y117" s="3" t="s">
        <v>7</v>
      </c>
      <c r="Z117" s="5">
        <v>2.9500000000000001E-6</v>
      </c>
      <c r="AA117" s="3" t="s">
        <v>8</v>
      </c>
      <c r="AB117" s="2" t="s">
        <v>9</v>
      </c>
      <c r="AC117" s="5">
        <v>2.6363636363636364E-14</v>
      </c>
      <c r="AD117" s="3" t="s">
        <v>10</v>
      </c>
      <c r="AE117" s="2" t="s">
        <v>107</v>
      </c>
      <c r="AF117" s="2">
        <v>3.22</v>
      </c>
      <c r="AG117" s="6">
        <v>3.8E-3</v>
      </c>
      <c r="AH117" s="2"/>
      <c r="AI117" s="2"/>
      <c r="AJ117" s="2"/>
      <c r="AK117" s="2"/>
      <c r="AL117" s="5">
        <v>0.98399999999999999</v>
      </c>
      <c r="AM117" s="3"/>
      <c r="AN117" s="3" t="s">
        <v>12</v>
      </c>
      <c r="AO117" s="2"/>
      <c r="AP117" s="2"/>
      <c r="AQ117" s="5">
        <v>6.6399999999999999E-4</v>
      </c>
      <c r="AR117" s="5">
        <v>4.93</v>
      </c>
      <c r="AS117" s="3" t="s">
        <v>13</v>
      </c>
      <c r="AT117" s="3" t="s">
        <v>14</v>
      </c>
      <c r="AU117" s="5">
        <v>4.1500000000000004</v>
      </c>
      <c r="AV117" s="2"/>
      <c r="AW117" s="2"/>
      <c r="AX117" s="2"/>
      <c r="AY117" s="2" t="s">
        <v>15</v>
      </c>
      <c r="AZ117" s="5">
        <v>6.66</v>
      </c>
      <c r="BA117" s="2"/>
      <c r="BB117" s="3" t="s">
        <v>8</v>
      </c>
      <c r="BC117" s="3">
        <v>1</v>
      </c>
      <c r="BD117" s="2"/>
      <c r="BE117" s="3" t="s">
        <v>16</v>
      </c>
      <c r="BF117" s="6">
        <v>44.5</v>
      </c>
      <c r="BG117" s="5">
        <v>6.82</v>
      </c>
      <c r="BH117" s="3"/>
      <c r="BI117" s="3"/>
      <c r="BJ117" s="3">
        <v>1</v>
      </c>
      <c r="BK117" s="5">
        <v>17.38</v>
      </c>
      <c r="BL117" s="5">
        <v>0.40322580645161293</v>
      </c>
      <c r="BM117" s="3">
        <v>2.5</v>
      </c>
      <c r="BN117" s="3" t="s">
        <v>19</v>
      </c>
      <c r="BO117" s="3" t="s">
        <v>121</v>
      </c>
      <c r="BP117" s="3" t="s">
        <v>3</v>
      </c>
      <c r="BQ117" s="2"/>
      <c r="BR117" s="2" t="s">
        <v>21</v>
      </c>
      <c r="BS117" s="3"/>
      <c r="BT117" s="3"/>
      <c r="BU117" s="3"/>
      <c r="BV117" s="5">
        <v>3.45</v>
      </c>
      <c r="BW117" s="5">
        <v>3.65</v>
      </c>
      <c r="BX117" s="3"/>
      <c r="BY117" s="3"/>
      <c r="BZ117" s="2"/>
      <c r="CA117" s="2"/>
      <c r="CB117" s="3" t="s">
        <v>3</v>
      </c>
      <c r="CC117" s="5">
        <v>4.2300000000000004</v>
      </c>
      <c r="CD117" s="2"/>
      <c r="CE117" s="3"/>
      <c r="CF117" s="5">
        <v>31.75</v>
      </c>
      <c r="CG117" s="3"/>
      <c r="CH117" s="3"/>
      <c r="CI117" s="3"/>
      <c r="CJ117" s="3" t="s">
        <v>1</v>
      </c>
      <c r="CK117" s="2"/>
      <c r="CL117" s="3" t="s">
        <v>22</v>
      </c>
      <c r="CM117" s="2"/>
      <c r="CN117" s="3"/>
      <c r="CO117" s="2"/>
      <c r="CP117" s="3">
        <v>5</v>
      </c>
      <c r="CQ117" s="3">
        <v>2</v>
      </c>
      <c r="CR117" s="5">
        <v>5.84</v>
      </c>
      <c r="CS117" s="6">
        <v>54</v>
      </c>
      <c r="CT117" s="5">
        <v>0.22750000000000001</v>
      </c>
      <c r="CU117" s="5">
        <v>4.91</v>
      </c>
      <c r="CV117" s="5">
        <v>4.7E-2</v>
      </c>
      <c r="CW117" s="5">
        <v>80.25</v>
      </c>
      <c r="CX117" s="2"/>
      <c r="CY117" s="5">
        <v>0.36900369003690037</v>
      </c>
      <c r="CZ117" s="3" t="s">
        <v>22</v>
      </c>
      <c r="DA117" s="5">
        <v>2.0833333333333335E-4</v>
      </c>
      <c r="DB117" s="5">
        <v>624.75</v>
      </c>
      <c r="DC117" s="2"/>
      <c r="DD117" s="5">
        <v>398</v>
      </c>
      <c r="DE117" s="3" t="s">
        <v>22</v>
      </c>
      <c r="DF117" s="2"/>
      <c r="DG117" s="3" t="s">
        <v>3</v>
      </c>
      <c r="DH117" s="2"/>
      <c r="DI117" s="3" t="s">
        <v>23</v>
      </c>
      <c r="DJ117" s="3"/>
      <c r="DK117" s="5">
        <v>74</v>
      </c>
      <c r="DL117" s="3" t="s">
        <v>8</v>
      </c>
      <c r="DM117" s="3" t="s">
        <v>5</v>
      </c>
      <c r="DN117" s="3" t="s">
        <v>3</v>
      </c>
      <c r="DO117" s="2"/>
      <c r="DP117" s="3" t="s">
        <v>3</v>
      </c>
      <c r="DQ117" s="5">
        <v>3.25</v>
      </c>
      <c r="DR117" s="2" t="s">
        <v>9</v>
      </c>
      <c r="DS117" s="2" t="s">
        <v>18</v>
      </c>
      <c r="DT117" s="2"/>
      <c r="DU117" s="2" t="s">
        <v>24</v>
      </c>
      <c r="DV117" s="3" t="s">
        <v>3</v>
      </c>
      <c r="DW117" s="5">
        <v>50.4</v>
      </c>
      <c r="DX117" s="3"/>
      <c r="DY117" s="3" t="s">
        <v>8</v>
      </c>
      <c r="DZ117" s="2"/>
      <c r="EA117" s="2"/>
      <c r="EB117" s="5">
        <v>3.22</v>
      </c>
      <c r="EC117" s="3"/>
      <c r="ED117" s="2"/>
      <c r="EE117" s="2"/>
      <c r="EF117" s="3" t="s">
        <v>1</v>
      </c>
      <c r="EG117" s="3"/>
      <c r="EH117" s="2"/>
      <c r="EI117" s="2"/>
      <c r="EJ117" s="3" t="s">
        <v>26</v>
      </c>
      <c r="EK117" s="5">
        <v>1.2489999999999999E-2</v>
      </c>
      <c r="EL117" s="3" t="s">
        <v>1</v>
      </c>
      <c r="EM117" s="3" t="s">
        <v>3</v>
      </c>
      <c r="EN117" s="3" t="s">
        <v>27</v>
      </c>
      <c r="EO117" s="3"/>
      <c r="EP117" s="3" t="s">
        <v>8</v>
      </c>
      <c r="EQ117" s="3"/>
      <c r="ER117" s="2"/>
      <c r="ES117" s="3"/>
      <c r="ET117" s="9">
        <v>8.6999999999999993</v>
      </c>
      <c r="EU117" s="3"/>
      <c r="EV117" s="3" t="s">
        <v>28</v>
      </c>
      <c r="EW117" s="7"/>
      <c r="EX117" s="9">
        <v>3.8</v>
      </c>
      <c r="EY117" s="3"/>
      <c r="EZ117" s="3"/>
      <c r="FA117" s="9">
        <v>0.82644628099173556</v>
      </c>
      <c r="FB117" s="9">
        <v>1.4519999999999999E-9</v>
      </c>
      <c r="FC117" s="2"/>
      <c r="FD117" s="7"/>
      <c r="FE117" s="2" t="s">
        <v>15</v>
      </c>
      <c r="FF117" s="3" t="s">
        <v>28</v>
      </c>
      <c r="FG117" s="3" t="s">
        <v>1</v>
      </c>
      <c r="FH117" s="9">
        <v>7.27</v>
      </c>
      <c r="FI117" s="3" t="s">
        <v>5</v>
      </c>
      <c r="FJ117" s="9">
        <v>5.4</v>
      </c>
      <c r="FK117" s="3" t="s">
        <v>1</v>
      </c>
      <c r="FL117" s="3" t="s">
        <v>1</v>
      </c>
      <c r="FM117" s="3" t="s">
        <v>23</v>
      </c>
      <c r="FN117" s="9">
        <v>65</v>
      </c>
      <c r="FO117" s="9">
        <v>1.8950000000000001E-8</v>
      </c>
      <c r="FP117" s="9">
        <v>2.88</v>
      </c>
      <c r="FQ117" s="3" t="s">
        <v>15</v>
      </c>
      <c r="FR117" s="6">
        <v>7.9500000000000005E-3</v>
      </c>
      <c r="FS117" s="9">
        <v>28.9</v>
      </c>
      <c r="FT117" s="3" t="s">
        <v>1</v>
      </c>
      <c r="FU117" s="3" t="s">
        <v>5</v>
      </c>
      <c r="FV117" s="3"/>
      <c r="FW117" s="6">
        <v>29.25</v>
      </c>
      <c r="FX117" s="10">
        <v>2.0500000000000002E-3</v>
      </c>
      <c r="FY117" s="2"/>
      <c r="FZ117" s="3" t="s">
        <v>22</v>
      </c>
      <c r="GA117" s="3"/>
      <c r="GB117" s="3"/>
      <c r="GC117" s="3"/>
      <c r="GD117" s="3"/>
      <c r="GE117" s="3"/>
      <c r="GF117" s="3" t="s">
        <v>30</v>
      </c>
      <c r="GG117" s="3"/>
      <c r="GH117" s="7"/>
      <c r="GI117" s="2"/>
      <c r="GJ117" s="5">
        <v>7.6000000000000004E-4</v>
      </c>
      <c r="GK117" s="3"/>
      <c r="GL117" s="2"/>
      <c r="GM117" s="2">
        <v>3.22</v>
      </c>
      <c r="GN117" s="3" t="s">
        <v>31</v>
      </c>
      <c r="GO117" s="3" t="s">
        <v>8</v>
      </c>
      <c r="GP117" s="3"/>
      <c r="GQ117" s="3"/>
      <c r="GR117" s="3"/>
      <c r="GS117" s="9">
        <v>0.7407407407407407</v>
      </c>
      <c r="GT117" s="9">
        <v>42.1</v>
      </c>
      <c r="GU117" s="7"/>
      <c r="GV117" s="3" t="s">
        <v>33</v>
      </c>
      <c r="GW117" s="7"/>
      <c r="GX117" s="2" t="s">
        <v>34</v>
      </c>
      <c r="GY117" s="2" t="s">
        <v>9</v>
      </c>
      <c r="GZ117" s="9">
        <v>5.2</v>
      </c>
      <c r="HA117" s="9">
        <v>4.28</v>
      </c>
      <c r="HB117" s="7"/>
      <c r="HC117" s="3">
        <v>38.75</v>
      </c>
      <c r="HD117" s="3" t="s">
        <v>3</v>
      </c>
      <c r="HE117" s="7"/>
      <c r="HF117" s="9">
        <v>24.5</v>
      </c>
      <c r="HG117" s="3"/>
      <c r="HH117" s="2"/>
      <c r="HI117" s="3" t="s">
        <v>15</v>
      </c>
      <c r="HJ117" s="3"/>
      <c r="HK117" s="3" t="s">
        <v>3</v>
      </c>
      <c r="HL117" s="3"/>
      <c r="HM117" s="2">
        <v>3.65</v>
      </c>
      <c r="HN117" s="9">
        <v>8.15</v>
      </c>
      <c r="HO117" s="3" t="s">
        <v>3</v>
      </c>
      <c r="HP117" s="3" t="s">
        <v>35</v>
      </c>
      <c r="HQ117" s="3" t="s">
        <v>23</v>
      </c>
      <c r="HR117" s="7"/>
      <c r="HS117" s="3" t="s">
        <v>3</v>
      </c>
      <c r="HT117" s="3" t="s">
        <v>5</v>
      </c>
      <c r="HU117" s="9">
        <v>0.36764705882352938</v>
      </c>
      <c r="HV117" s="3">
        <v>1</v>
      </c>
      <c r="HW117" s="9">
        <v>3.3299999999999999E-6</v>
      </c>
      <c r="HX117" s="3" t="s">
        <v>3</v>
      </c>
      <c r="HY117" s="3"/>
      <c r="HZ117" s="3" t="s">
        <v>30</v>
      </c>
      <c r="IA117" s="3">
        <v>3.35</v>
      </c>
      <c r="IB117" s="3"/>
      <c r="IC117" s="3" t="s">
        <v>18</v>
      </c>
      <c r="ID117" s="3"/>
      <c r="IE117" s="3" t="s">
        <v>55</v>
      </c>
      <c r="IF117" s="7"/>
      <c r="IG117" s="7"/>
      <c r="IH117" s="7"/>
    </row>
    <row r="118" spans="1:242" x14ac:dyDescent="0.25">
      <c r="A118" s="1" t="s">
        <v>156</v>
      </c>
      <c r="B118" s="6">
        <v>42</v>
      </c>
      <c r="C118" s="3"/>
      <c r="D118" s="5">
        <v>3.69</v>
      </c>
      <c r="E118" s="3" t="s">
        <v>1</v>
      </c>
      <c r="F118" s="3" t="s">
        <v>2</v>
      </c>
      <c r="G118" s="3"/>
      <c r="H118" s="3"/>
      <c r="I118" s="3"/>
      <c r="J118" s="5">
        <v>3.1500000000000001E-12</v>
      </c>
      <c r="K118" s="3" t="s">
        <v>3</v>
      </c>
      <c r="L118" s="3" t="s">
        <v>4</v>
      </c>
      <c r="M118" s="5">
        <v>0.98039215686274506</v>
      </c>
      <c r="N118" s="5">
        <v>26.55</v>
      </c>
      <c r="O118" s="3" t="s">
        <v>3</v>
      </c>
      <c r="P118" s="3"/>
      <c r="Q118" s="3" t="s">
        <v>5</v>
      </c>
      <c r="R118" s="2" t="s">
        <v>58</v>
      </c>
      <c r="S118" s="2"/>
      <c r="T118" s="3" t="s">
        <v>3</v>
      </c>
      <c r="U118" s="5">
        <v>50.3</v>
      </c>
      <c r="V118" s="3"/>
      <c r="W118" s="2"/>
      <c r="X118" s="3"/>
      <c r="Y118" s="3" t="s">
        <v>7</v>
      </c>
      <c r="Z118" s="5">
        <v>3.1E-6</v>
      </c>
      <c r="AA118" s="3" t="s">
        <v>8</v>
      </c>
      <c r="AB118" s="2" t="s">
        <v>9</v>
      </c>
      <c r="AC118" s="5">
        <v>2.6727272727272728E-14</v>
      </c>
      <c r="AD118" s="3" t="s">
        <v>10</v>
      </c>
      <c r="AE118" s="2" t="s">
        <v>107</v>
      </c>
      <c r="AF118" s="2">
        <v>3.23</v>
      </c>
      <c r="AG118" s="6">
        <v>3.8500000000000001E-3</v>
      </c>
      <c r="AH118" s="2"/>
      <c r="AI118" s="2"/>
      <c r="AJ118" s="2"/>
      <c r="AK118" s="2"/>
      <c r="AL118" s="5">
        <v>0.98599999999999999</v>
      </c>
      <c r="AM118" s="3"/>
      <c r="AN118" s="3" t="s">
        <v>12</v>
      </c>
      <c r="AO118" s="2"/>
      <c r="AP118" s="2"/>
      <c r="AQ118" s="5">
        <v>7.6999999999999996E-4</v>
      </c>
      <c r="AR118" s="5">
        <v>5</v>
      </c>
      <c r="AS118" s="3" t="s">
        <v>13</v>
      </c>
      <c r="AT118" s="3" t="s">
        <v>14</v>
      </c>
      <c r="AU118" s="5">
        <v>4</v>
      </c>
      <c r="AV118" s="2"/>
      <c r="AW118" s="2"/>
      <c r="AX118" s="2"/>
      <c r="AY118" s="2" t="s">
        <v>15</v>
      </c>
      <c r="AZ118" s="5">
        <v>6.69</v>
      </c>
      <c r="BA118" s="2"/>
      <c r="BB118" s="3" t="s">
        <v>8</v>
      </c>
      <c r="BC118" s="3">
        <v>1</v>
      </c>
      <c r="BD118" s="2"/>
      <c r="BE118" s="3" t="s">
        <v>16</v>
      </c>
      <c r="BF118" s="6">
        <v>45.5</v>
      </c>
      <c r="BG118" s="5">
        <v>7.08</v>
      </c>
      <c r="BH118" s="3"/>
      <c r="BI118" s="3"/>
      <c r="BJ118" s="3">
        <v>1</v>
      </c>
      <c r="BK118" s="5">
        <v>17.45</v>
      </c>
      <c r="BL118" s="5">
        <v>0.41152263374485593</v>
      </c>
      <c r="BM118" s="3">
        <v>2.5</v>
      </c>
      <c r="BN118" s="3" t="s">
        <v>19</v>
      </c>
      <c r="BO118" s="3" t="s">
        <v>121</v>
      </c>
      <c r="BP118" s="3" t="s">
        <v>3</v>
      </c>
      <c r="BQ118" s="2"/>
      <c r="BR118" s="2" t="s">
        <v>21</v>
      </c>
      <c r="BS118" s="3"/>
      <c r="BT118" s="3"/>
      <c r="BU118" s="3"/>
      <c r="BV118" s="5">
        <v>3.6</v>
      </c>
      <c r="BW118" s="5">
        <v>3.6949999999999998</v>
      </c>
      <c r="BX118" s="3"/>
      <c r="BY118" s="3"/>
      <c r="BZ118" s="2"/>
      <c r="CA118" s="2"/>
      <c r="CB118" s="3" t="s">
        <v>3</v>
      </c>
      <c r="CC118" s="5">
        <v>4.25</v>
      </c>
      <c r="CD118" s="2"/>
      <c r="CE118" s="3"/>
      <c r="CF118" s="5">
        <v>31.85</v>
      </c>
      <c r="CG118" s="3"/>
      <c r="CH118" s="3"/>
      <c r="CI118" s="3"/>
      <c r="CJ118" s="3" t="s">
        <v>1</v>
      </c>
      <c r="CK118" s="2"/>
      <c r="CL118" s="3" t="s">
        <v>22</v>
      </c>
      <c r="CM118" s="2"/>
      <c r="CN118" s="3"/>
      <c r="CO118" s="2"/>
      <c r="CP118" s="3">
        <v>5</v>
      </c>
      <c r="CQ118" s="3">
        <v>2</v>
      </c>
      <c r="CR118" s="5">
        <v>5.84</v>
      </c>
      <c r="CS118" s="6">
        <v>53.5</v>
      </c>
      <c r="CT118" s="5">
        <v>0.23149999999999998</v>
      </c>
      <c r="CU118" s="5">
        <v>4.88</v>
      </c>
      <c r="CV118" s="5">
        <v>4.1000000000000002E-2</v>
      </c>
      <c r="CW118" s="5">
        <v>80.5</v>
      </c>
      <c r="CX118" s="2"/>
      <c r="CY118" s="5">
        <v>0.37313432835820892</v>
      </c>
      <c r="CZ118" s="3" t="s">
        <v>22</v>
      </c>
      <c r="DA118" s="5">
        <v>2.1505376344086021E-4</v>
      </c>
      <c r="DB118" s="5">
        <v>624.5</v>
      </c>
      <c r="DC118" s="2"/>
      <c r="DD118" s="5">
        <v>404</v>
      </c>
      <c r="DE118" s="3" t="s">
        <v>22</v>
      </c>
      <c r="DF118" s="2"/>
      <c r="DG118" s="3" t="s">
        <v>3</v>
      </c>
      <c r="DH118" s="2"/>
      <c r="DI118" s="3" t="s">
        <v>23</v>
      </c>
      <c r="DJ118" s="3"/>
      <c r="DK118" s="5">
        <v>79</v>
      </c>
      <c r="DL118" s="3" t="s">
        <v>8</v>
      </c>
      <c r="DM118" s="3" t="s">
        <v>5</v>
      </c>
      <c r="DN118" s="3" t="s">
        <v>3</v>
      </c>
      <c r="DO118" s="2"/>
      <c r="DP118" s="3" t="s">
        <v>3</v>
      </c>
      <c r="DQ118" s="5">
        <v>3.24</v>
      </c>
      <c r="DR118" s="2" t="s">
        <v>9</v>
      </c>
      <c r="DS118" s="2" t="s">
        <v>18</v>
      </c>
      <c r="DT118" s="2"/>
      <c r="DU118" s="2" t="s">
        <v>24</v>
      </c>
      <c r="DV118" s="3" t="s">
        <v>3</v>
      </c>
      <c r="DW118" s="5">
        <v>50.3</v>
      </c>
      <c r="DX118" s="3"/>
      <c r="DY118" s="3" t="s">
        <v>8</v>
      </c>
      <c r="DZ118" s="2"/>
      <c r="EA118" s="2"/>
      <c r="EB118" s="5">
        <v>3.23</v>
      </c>
      <c r="EC118" s="3"/>
      <c r="ED118" s="2"/>
      <c r="EE118" s="2"/>
      <c r="EF118" s="3" t="s">
        <v>1</v>
      </c>
      <c r="EG118" s="3"/>
      <c r="EH118" s="2"/>
      <c r="EI118" s="2"/>
      <c r="EJ118" s="3" t="s">
        <v>26</v>
      </c>
      <c r="EK118" s="5">
        <v>1.2489999999999999E-2</v>
      </c>
      <c r="EL118" s="3" t="s">
        <v>1</v>
      </c>
      <c r="EM118" s="3" t="s">
        <v>3</v>
      </c>
      <c r="EN118" s="3" t="s">
        <v>27</v>
      </c>
      <c r="EO118" s="3"/>
      <c r="EP118" s="3" t="s">
        <v>8</v>
      </c>
      <c r="EQ118" s="3"/>
      <c r="ER118" s="2"/>
      <c r="ES118" s="3"/>
      <c r="ET118" s="9">
        <v>8.9</v>
      </c>
      <c r="EU118" s="3"/>
      <c r="EV118" s="3" t="s">
        <v>28</v>
      </c>
      <c r="EW118" s="7"/>
      <c r="EX118" s="9">
        <v>3.81</v>
      </c>
      <c r="EY118" s="3"/>
      <c r="EZ118" s="3"/>
      <c r="FA118" s="9">
        <v>0.83333333333333337</v>
      </c>
      <c r="FB118" s="9">
        <v>1.4599999999999999E-9</v>
      </c>
      <c r="FC118" s="2"/>
      <c r="FD118" s="7"/>
      <c r="FE118" s="2" t="s">
        <v>15</v>
      </c>
      <c r="FF118" s="3" t="s">
        <v>28</v>
      </c>
      <c r="FG118" s="3" t="s">
        <v>1</v>
      </c>
      <c r="FH118" s="9">
        <v>7.86</v>
      </c>
      <c r="FI118" s="3" t="s">
        <v>5</v>
      </c>
      <c r="FJ118" s="9">
        <v>5.5</v>
      </c>
      <c r="FK118" s="3" t="s">
        <v>1</v>
      </c>
      <c r="FL118" s="3" t="s">
        <v>1</v>
      </c>
      <c r="FM118" s="3" t="s">
        <v>23</v>
      </c>
      <c r="FN118" s="9">
        <v>65</v>
      </c>
      <c r="FO118" s="9">
        <v>1.8950000000000001E-8</v>
      </c>
      <c r="FP118" s="9">
        <v>2.9</v>
      </c>
      <c r="FQ118" s="3" t="s">
        <v>15</v>
      </c>
      <c r="FR118" s="6">
        <v>8.9999999999999993E-3</v>
      </c>
      <c r="FS118" s="9">
        <v>28.95</v>
      </c>
      <c r="FT118" s="3" t="s">
        <v>1</v>
      </c>
      <c r="FU118" s="3" t="s">
        <v>5</v>
      </c>
      <c r="FV118" s="3"/>
      <c r="FW118" s="6">
        <v>29.5</v>
      </c>
      <c r="FX118" s="10">
        <v>1.9750000000000002E-3</v>
      </c>
      <c r="FY118" s="2"/>
      <c r="FZ118" s="3" t="s">
        <v>22</v>
      </c>
      <c r="GA118" s="3"/>
      <c r="GB118" s="3"/>
      <c r="GC118" s="3"/>
      <c r="GD118" s="3"/>
      <c r="GE118" s="3"/>
      <c r="GF118" s="3" t="s">
        <v>30</v>
      </c>
      <c r="GG118" s="3"/>
      <c r="GH118" s="7"/>
      <c r="GI118" s="2"/>
      <c r="GJ118" s="5">
        <v>7.9199999999999995E-4</v>
      </c>
      <c r="GK118" s="3"/>
      <c r="GL118" s="2"/>
      <c r="GM118" s="2">
        <v>3.23</v>
      </c>
      <c r="GN118" s="3" t="s">
        <v>31</v>
      </c>
      <c r="GO118" s="3" t="s">
        <v>8</v>
      </c>
      <c r="GP118" s="3"/>
      <c r="GQ118" s="3"/>
      <c r="GR118" s="3"/>
      <c r="GS118" s="9">
        <v>0.74626865671641784</v>
      </c>
      <c r="GT118" s="9">
        <v>42.5</v>
      </c>
      <c r="GU118" s="7"/>
      <c r="GV118" s="3" t="s">
        <v>33</v>
      </c>
      <c r="GW118" s="7"/>
      <c r="GX118" s="2" t="s">
        <v>34</v>
      </c>
      <c r="GY118" s="2" t="s">
        <v>9</v>
      </c>
      <c r="GZ118" s="9">
        <v>5.29</v>
      </c>
      <c r="HA118" s="9">
        <v>4.28</v>
      </c>
      <c r="HB118" s="7"/>
      <c r="HC118" s="3">
        <v>33</v>
      </c>
      <c r="HD118" s="3" t="s">
        <v>3</v>
      </c>
      <c r="HE118" s="7"/>
      <c r="HF118" s="9">
        <v>25</v>
      </c>
      <c r="HG118" s="3"/>
      <c r="HH118" s="2"/>
      <c r="HI118" s="3" t="s">
        <v>15</v>
      </c>
      <c r="HJ118" s="3"/>
      <c r="HK118" s="3" t="s">
        <v>3</v>
      </c>
      <c r="HL118" s="3"/>
      <c r="HM118" s="2">
        <v>3.69</v>
      </c>
      <c r="HN118" s="9">
        <v>8.3000000000000007</v>
      </c>
      <c r="HO118" s="3" t="s">
        <v>3</v>
      </c>
      <c r="HP118" s="3" t="s">
        <v>35</v>
      </c>
      <c r="HQ118" s="3" t="s">
        <v>23</v>
      </c>
      <c r="HR118" s="7"/>
      <c r="HS118" s="3" t="s">
        <v>3</v>
      </c>
      <c r="HT118" s="3" t="s">
        <v>5</v>
      </c>
      <c r="HU118" s="9">
        <v>0.37174721189591081</v>
      </c>
      <c r="HV118" s="3">
        <v>1</v>
      </c>
      <c r="HW118" s="9">
        <v>3.4700000000000002E-6</v>
      </c>
      <c r="HX118" s="3" t="s">
        <v>3</v>
      </c>
      <c r="HY118" s="3"/>
      <c r="HZ118" s="3" t="s">
        <v>30</v>
      </c>
      <c r="IA118" s="3">
        <v>3.35</v>
      </c>
      <c r="IB118" s="3"/>
      <c r="IC118" s="3" t="s">
        <v>18</v>
      </c>
      <c r="ID118" s="3"/>
      <c r="IE118" s="3" t="s">
        <v>55</v>
      </c>
      <c r="IF118" s="7"/>
      <c r="IG118" s="7"/>
      <c r="IH118" s="7"/>
    </row>
    <row r="119" spans="1:242" x14ac:dyDescent="0.25">
      <c r="A119" s="1" t="s">
        <v>157</v>
      </c>
      <c r="B119" s="6">
        <v>42</v>
      </c>
      <c r="C119" s="3"/>
      <c r="D119" s="5">
        <v>3.9</v>
      </c>
      <c r="E119" s="3" t="s">
        <v>1</v>
      </c>
      <c r="F119" s="3" t="s">
        <v>2</v>
      </c>
      <c r="G119" s="3"/>
      <c r="H119" s="3"/>
      <c r="I119" s="3"/>
      <c r="J119" s="5">
        <v>2.7000000000000002E-12</v>
      </c>
      <c r="K119" s="3" t="s">
        <v>3</v>
      </c>
      <c r="L119" s="3" t="s">
        <v>4</v>
      </c>
      <c r="M119" s="5">
        <v>1</v>
      </c>
      <c r="N119" s="5">
        <v>28.25</v>
      </c>
      <c r="O119" s="3" t="s">
        <v>3</v>
      </c>
      <c r="P119" s="3"/>
      <c r="Q119" s="3" t="s">
        <v>5</v>
      </c>
      <c r="R119" s="2" t="s">
        <v>58</v>
      </c>
      <c r="S119" s="2"/>
      <c r="T119" s="3" t="s">
        <v>3</v>
      </c>
      <c r="U119" s="5">
        <v>50.5</v>
      </c>
      <c r="V119" s="3"/>
      <c r="W119" s="2"/>
      <c r="X119" s="3"/>
      <c r="Y119" s="3" t="s">
        <v>7</v>
      </c>
      <c r="Z119" s="5">
        <v>3.675E-6</v>
      </c>
      <c r="AA119" s="3" t="s">
        <v>8</v>
      </c>
      <c r="AB119" s="2" t="s">
        <v>9</v>
      </c>
      <c r="AC119" s="5">
        <v>2.4727272727272727E-14</v>
      </c>
      <c r="AD119" s="3" t="s">
        <v>10</v>
      </c>
      <c r="AE119" s="2" t="s">
        <v>107</v>
      </c>
      <c r="AF119" s="2">
        <v>3.25</v>
      </c>
      <c r="AG119" s="6">
        <v>3.7499999999999999E-3</v>
      </c>
      <c r="AH119" s="2"/>
      <c r="AI119" s="2"/>
      <c r="AJ119" s="2"/>
      <c r="AK119" s="2"/>
      <c r="AL119" s="5">
        <v>0.98</v>
      </c>
      <c r="AM119" s="3"/>
      <c r="AN119" s="3" t="s">
        <v>12</v>
      </c>
      <c r="AO119" s="2"/>
      <c r="AP119" s="2"/>
      <c r="AQ119" s="5">
        <v>5.9500000000000004E-4</v>
      </c>
      <c r="AR119" s="5">
        <v>5.15</v>
      </c>
      <c r="AS119" s="3" t="s">
        <v>13</v>
      </c>
      <c r="AT119" s="3" t="s">
        <v>14</v>
      </c>
      <c r="AU119" s="5">
        <v>3.86</v>
      </c>
      <c r="AV119" s="2"/>
      <c r="AW119" s="2"/>
      <c r="AX119" s="2"/>
      <c r="AY119" s="2" t="s">
        <v>15</v>
      </c>
      <c r="AZ119" s="5">
        <v>6.7</v>
      </c>
      <c r="BA119" s="2"/>
      <c r="BB119" s="3" t="s">
        <v>8</v>
      </c>
      <c r="BC119" s="3">
        <v>1</v>
      </c>
      <c r="BD119" s="2"/>
      <c r="BE119" s="3" t="s">
        <v>16</v>
      </c>
      <c r="BF119" s="6">
        <v>44.25</v>
      </c>
      <c r="BG119" s="5">
        <v>7.02</v>
      </c>
      <c r="BH119" s="3"/>
      <c r="BI119" s="3"/>
      <c r="BJ119" s="3">
        <v>1</v>
      </c>
      <c r="BK119" s="5">
        <v>17.45</v>
      </c>
      <c r="BL119" s="5">
        <v>0.41666666666666669</v>
      </c>
      <c r="BM119" s="3">
        <v>2.5</v>
      </c>
      <c r="BN119" s="3" t="s">
        <v>19</v>
      </c>
      <c r="BO119" s="3" t="s">
        <v>121</v>
      </c>
      <c r="BP119" s="3" t="s">
        <v>3</v>
      </c>
      <c r="BQ119" s="2"/>
      <c r="BR119" s="2" t="s">
        <v>21</v>
      </c>
      <c r="BS119" s="3"/>
      <c r="BT119" s="3"/>
      <c r="BU119" s="3"/>
      <c r="BV119" s="5">
        <v>3.52</v>
      </c>
      <c r="BW119" s="5">
        <v>3.9</v>
      </c>
      <c r="BX119" s="3"/>
      <c r="BY119" s="3"/>
      <c r="BZ119" s="2"/>
      <c r="CA119" s="2"/>
      <c r="CB119" s="3" t="s">
        <v>3</v>
      </c>
      <c r="CC119" s="5">
        <v>4.26</v>
      </c>
      <c r="CD119" s="2"/>
      <c r="CE119" s="3"/>
      <c r="CF119" s="5">
        <v>31.75</v>
      </c>
      <c r="CG119" s="3"/>
      <c r="CH119" s="3"/>
      <c r="CI119" s="3"/>
      <c r="CJ119" s="3" t="s">
        <v>1</v>
      </c>
      <c r="CK119" s="2"/>
      <c r="CL119" s="3" t="s">
        <v>22</v>
      </c>
      <c r="CM119" s="2"/>
      <c r="CN119" s="3"/>
      <c r="CO119" s="2"/>
      <c r="CP119" s="3">
        <v>5</v>
      </c>
      <c r="CQ119" s="3">
        <v>2</v>
      </c>
      <c r="CR119" s="5">
        <v>5.83</v>
      </c>
      <c r="CS119" s="6">
        <v>52</v>
      </c>
      <c r="CT119" s="5">
        <v>0.23</v>
      </c>
      <c r="CU119" s="5">
        <v>4.96</v>
      </c>
      <c r="CV119" s="5">
        <v>3.5749999999999997E-2</v>
      </c>
      <c r="CW119" s="5">
        <v>81</v>
      </c>
      <c r="CX119" s="2"/>
      <c r="CY119" s="5">
        <v>0.37174721189591081</v>
      </c>
      <c r="CZ119" s="3" t="s">
        <v>22</v>
      </c>
      <c r="DA119" s="5">
        <v>2.0408163265306123E-4</v>
      </c>
      <c r="DB119" s="5">
        <v>628.25</v>
      </c>
      <c r="DC119" s="2"/>
      <c r="DD119" s="5">
        <v>406</v>
      </c>
      <c r="DE119" s="3" t="s">
        <v>22</v>
      </c>
      <c r="DF119" s="2"/>
      <c r="DG119" s="3" t="s">
        <v>3</v>
      </c>
      <c r="DH119" s="2"/>
      <c r="DI119" s="3" t="s">
        <v>23</v>
      </c>
      <c r="DJ119" s="3"/>
      <c r="DK119" s="5">
        <v>77</v>
      </c>
      <c r="DL119" s="3" t="s">
        <v>8</v>
      </c>
      <c r="DM119" s="3" t="s">
        <v>5</v>
      </c>
      <c r="DN119" s="3" t="s">
        <v>3</v>
      </c>
      <c r="DO119" s="2"/>
      <c r="DP119" s="3" t="s">
        <v>3</v>
      </c>
      <c r="DQ119" s="5">
        <v>3.23</v>
      </c>
      <c r="DR119" s="2" t="s">
        <v>9</v>
      </c>
      <c r="DS119" s="2" t="s">
        <v>18</v>
      </c>
      <c r="DT119" s="2"/>
      <c r="DU119" s="2" t="s">
        <v>24</v>
      </c>
      <c r="DV119" s="3" t="s">
        <v>3</v>
      </c>
      <c r="DW119" s="5">
        <v>50.5</v>
      </c>
      <c r="DX119" s="3"/>
      <c r="DY119" s="3" t="s">
        <v>8</v>
      </c>
      <c r="DZ119" s="2"/>
      <c r="EA119" s="2"/>
      <c r="EB119" s="5">
        <v>3.25</v>
      </c>
      <c r="EC119" s="3"/>
      <c r="ED119" s="2"/>
      <c r="EE119" s="2"/>
      <c r="EF119" s="3" t="s">
        <v>1</v>
      </c>
      <c r="EG119" s="3"/>
      <c r="EH119" s="2"/>
      <c r="EI119" s="2"/>
      <c r="EJ119" s="3" t="s">
        <v>26</v>
      </c>
      <c r="EK119" s="5">
        <v>1.2489999999999999E-2</v>
      </c>
      <c r="EL119" s="3" t="s">
        <v>1</v>
      </c>
      <c r="EM119" s="3" t="s">
        <v>3</v>
      </c>
      <c r="EN119" s="3" t="s">
        <v>27</v>
      </c>
      <c r="EO119" s="3"/>
      <c r="EP119" s="3" t="s">
        <v>8</v>
      </c>
      <c r="EQ119" s="3"/>
      <c r="ER119" s="2"/>
      <c r="ES119" s="3"/>
      <c r="ET119" s="9">
        <v>9.3000000000000007</v>
      </c>
      <c r="EU119" s="3"/>
      <c r="EV119" s="3" t="s">
        <v>28</v>
      </c>
      <c r="EW119" s="7"/>
      <c r="EX119" s="9">
        <v>3.82</v>
      </c>
      <c r="EY119" s="3"/>
      <c r="EZ119" s="3"/>
      <c r="FA119" s="9">
        <v>0.82987551867219911</v>
      </c>
      <c r="FB119" s="9">
        <v>1.45E-9</v>
      </c>
      <c r="FC119" s="2"/>
      <c r="FD119" s="7"/>
      <c r="FE119" s="2" t="s">
        <v>15</v>
      </c>
      <c r="FF119" s="3" t="s">
        <v>28</v>
      </c>
      <c r="FG119" s="3" t="s">
        <v>1</v>
      </c>
      <c r="FH119" s="9">
        <v>7.88</v>
      </c>
      <c r="FI119" s="3" t="s">
        <v>5</v>
      </c>
      <c r="FJ119" s="9">
        <v>5.73</v>
      </c>
      <c r="FK119" s="3" t="s">
        <v>1</v>
      </c>
      <c r="FL119" s="3" t="s">
        <v>1</v>
      </c>
      <c r="FM119" s="3" t="s">
        <v>23</v>
      </c>
      <c r="FN119" s="9">
        <v>65</v>
      </c>
      <c r="FO119" s="9">
        <v>1.9120000000000002E-8</v>
      </c>
      <c r="FP119" s="9">
        <v>2.88</v>
      </c>
      <c r="FQ119" s="3" t="s">
        <v>15</v>
      </c>
      <c r="FR119" s="6">
        <v>8.2500000000000004E-3</v>
      </c>
      <c r="FS119" s="9">
        <v>28.85</v>
      </c>
      <c r="FT119" s="3" t="s">
        <v>1</v>
      </c>
      <c r="FU119" s="3" t="s">
        <v>5</v>
      </c>
      <c r="FV119" s="3"/>
      <c r="FW119" s="6">
        <v>29</v>
      </c>
      <c r="FX119" s="10">
        <v>1.9499999999999999E-3</v>
      </c>
      <c r="FY119" s="2"/>
      <c r="FZ119" s="3" t="s">
        <v>22</v>
      </c>
      <c r="GA119" s="3"/>
      <c r="GB119" s="3"/>
      <c r="GC119" s="3"/>
      <c r="GD119" s="3"/>
      <c r="GE119" s="3"/>
      <c r="GF119" s="3" t="s">
        <v>30</v>
      </c>
      <c r="GG119" s="3"/>
      <c r="GH119" s="7"/>
      <c r="GI119" s="2"/>
      <c r="GJ119" s="5">
        <v>7.7999999999999999E-4</v>
      </c>
      <c r="GK119" s="3"/>
      <c r="GL119" s="2"/>
      <c r="GM119" s="2">
        <v>3.25</v>
      </c>
      <c r="GN119" s="3" t="s">
        <v>31</v>
      </c>
      <c r="GO119" s="3" t="s">
        <v>8</v>
      </c>
      <c r="GP119" s="3"/>
      <c r="GQ119" s="3"/>
      <c r="GR119" s="3"/>
      <c r="GS119" s="9">
        <v>0.74349442379182162</v>
      </c>
      <c r="GT119" s="9">
        <v>43.85</v>
      </c>
      <c r="GU119" s="7"/>
      <c r="GV119" s="3" t="s">
        <v>33</v>
      </c>
      <c r="GW119" s="7"/>
      <c r="GX119" s="2" t="s">
        <v>34</v>
      </c>
      <c r="GY119" s="2" t="s">
        <v>9</v>
      </c>
      <c r="GZ119" s="9">
        <v>5.31</v>
      </c>
      <c r="HA119" s="9">
        <v>4.28</v>
      </c>
      <c r="HB119" s="7"/>
      <c r="HC119" s="3">
        <v>38.75</v>
      </c>
      <c r="HD119" s="3" t="s">
        <v>3</v>
      </c>
      <c r="HE119" s="7"/>
      <c r="HF119" s="9">
        <v>21.5</v>
      </c>
      <c r="HG119" s="3"/>
      <c r="HH119" s="2"/>
      <c r="HI119" s="3" t="s">
        <v>15</v>
      </c>
      <c r="HJ119" s="3"/>
      <c r="HK119" s="3" t="s">
        <v>3</v>
      </c>
      <c r="HL119" s="3"/>
      <c r="HM119" s="2">
        <v>3.9</v>
      </c>
      <c r="HN119" s="9">
        <v>9</v>
      </c>
      <c r="HO119" s="3" t="s">
        <v>3</v>
      </c>
      <c r="HP119" s="3" t="s">
        <v>35</v>
      </c>
      <c r="HQ119" s="3" t="s">
        <v>23</v>
      </c>
      <c r="HR119" s="7"/>
      <c r="HS119" s="3" t="s">
        <v>3</v>
      </c>
      <c r="HT119" s="3" t="s">
        <v>5</v>
      </c>
      <c r="HU119" s="9">
        <v>0.36900369003690037</v>
      </c>
      <c r="HV119" s="3">
        <v>1</v>
      </c>
      <c r="HW119" s="9">
        <v>3.6600000000000001E-6</v>
      </c>
      <c r="HX119" s="3" t="s">
        <v>3</v>
      </c>
      <c r="HY119" s="3"/>
      <c r="HZ119" s="3" t="s">
        <v>30</v>
      </c>
      <c r="IA119" s="3">
        <v>3.35</v>
      </c>
      <c r="IB119" s="3"/>
      <c r="IC119" s="3" t="s">
        <v>18</v>
      </c>
      <c r="ID119" s="3"/>
      <c r="IE119" s="3" t="s">
        <v>55</v>
      </c>
      <c r="IF119" s="7"/>
      <c r="IG119" s="7"/>
      <c r="IH119" s="7"/>
    </row>
    <row r="120" spans="1:242" x14ac:dyDescent="0.25">
      <c r="A120" s="1" t="s">
        <v>158</v>
      </c>
      <c r="B120" s="6">
        <v>43</v>
      </c>
      <c r="C120" s="3"/>
      <c r="D120" s="5">
        <v>3.78</v>
      </c>
      <c r="E120" s="3" t="s">
        <v>1</v>
      </c>
      <c r="F120" s="3" t="s">
        <v>2</v>
      </c>
      <c r="G120" s="3"/>
      <c r="H120" s="3"/>
      <c r="I120" s="3"/>
      <c r="J120" s="5">
        <v>2.915E-12</v>
      </c>
      <c r="K120" s="3" t="s">
        <v>3</v>
      </c>
      <c r="L120" s="3" t="s">
        <v>4</v>
      </c>
      <c r="M120" s="5">
        <v>0.99009900990099009</v>
      </c>
      <c r="N120" s="5">
        <v>27.4</v>
      </c>
      <c r="O120" s="3" t="s">
        <v>3</v>
      </c>
      <c r="P120" s="3"/>
      <c r="Q120" s="3" t="s">
        <v>5</v>
      </c>
      <c r="R120" s="2" t="s">
        <v>58</v>
      </c>
      <c r="S120" s="2"/>
      <c r="T120" s="3" t="s">
        <v>3</v>
      </c>
      <c r="U120" s="5">
        <v>50.55</v>
      </c>
      <c r="V120" s="3"/>
      <c r="W120" s="2"/>
      <c r="X120" s="3"/>
      <c r="Y120" s="3" t="s">
        <v>7</v>
      </c>
      <c r="Z120" s="5">
        <v>3.9249999999999997E-6</v>
      </c>
      <c r="AA120" s="3" t="s">
        <v>8</v>
      </c>
      <c r="AB120" s="2" t="s">
        <v>9</v>
      </c>
      <c r="AC120" s="5">
        <v>2.5090909090909092E-14</v>
      </c>
      <c r="AD120" s="3" t="s">
        <v>10</v>
      </c>
      <c r="AE120" s="2" t="s">
        <v>107</v>
      </c>
      <c r="AF120" s="2">
        <v>3.26</v>
      </c>
      <c r="AG120" s="6">
        <v>3.7000000000000002E-3</v>
      </c>
      <c r="AH120" s="2"/>
      <c r="AI120" s="2"/>
      <c r="AJ120" s="2"/>
      <c r="AK120" s="2"/>
      <c r="AL120" s="5">
        <v>0.997</v>
      </c>
      <c r="AM120" s="3"/>
      <c r="AN120" s="3" t="s">
        <v>12</v>
      </c>
      <c r="AO120" s="2"/>
      <c r="AP120" s="2"/>
      <c r="AQ120" s="5">
        <v>6.8999999999999997E-4</v>
      </c>
      <c r="AR120" s="5">
        <v>5.2</v>
      </c>
      <c r="AS120" s="3" t="s">
        <v>13</v>
      </c>
      <c r="AT120" s="3" t="s">
        <v>14</v>
      </c>
      <c r="AU120" s="5">
        <v>4.1500000000000004</v>
      </c>
      <c r="AV120" s="2"/>
      <c r="AW120" s="2"/>
      <c r="AX120" s="2"/>
      <c r="AY120" s="2" t="s">
        <v>15</v>
      </c>
      <c r="AZ120" s="5">
        <v>6.72</v>
      </c>
      <c r="BA120" s="2"/>
      <c r="BB120" s="3" t="s">
        <v>8</v>
      </c>
      <c r="BC120" s="3">
        <v>1</v>
      </c>
      <c r="BD120" s="2"/>
      <c r="BE120" s="3" t="s">
        <v>16</v>
      </c>
      <c r="BF120" s="6">
        <v>44</v>
      </c>
      <c r="BG120" s="5">
        <v>7.12</v>
      </c>
      <c r="BH120" s="3"/>
      <c r="BI120" s="3"/>
      <c r="BJ120" s="3">
        <v>1</v>
      </c>
      <c r="BK120" s="5">
        <v>17.399999999999999</v>
      </c>
      <c r="BL120" s="5">
        <v>0.42016806722689076</v>
      </c>
      <c r="BM120" s="3">
        <v>2.5</v>
      </c>
      <c r="BN120" s="3" t="s">
        <v>19</v>
      </c>
      <c r="BO120" s="3" t="s">
        <v>121</v>
      </c>
      <c r="BP120" s="3" t="s">
        <v>3</v>
      </c>
      <c r="BQ120" s="2"/>
      <c r="BR120" s="2" t="s">
        <v>21</v>
      </c>
      <c r="BS120" s="3"/>
      <c r="BT120" s="3"/>
      <c r="BU120" s="3"/>
      <c r="BV120" s="5">
        <v>3.58</v>
      </c>
      <c r="BW120" s="5">
        <v>3.78</v>
      </c>
      <c r="BX120" s="3"/>
      <c r="BY120" s="3"/>
      <c r="BZ120" s="2"/>
      <c r="CA120" s="2"/>
      <c r="CB120" s="3" t="s">
        <v>3</v>
      </c>
      <c r="CC120" s="5">
        <v>4.26</v>
      </c>
      <c r="CD120" s="2"/>
      <c r="CE120" s="3"/>
      <c r="CF120" s="5">
        <v>32.25</v>
      </c>
      <c r="CG120" s="3"/>
      <c r="CH120" s="3"/>
      <c r="CI120" s="3"/>
      <c r="CJ120" s="3" t="s">
        <v>1</v>
      </c>
      <c r="CK120" s="2"/>
      <c r="CL120" s="3" t="s">
        <v>22</v>
      </c>
      <c r="CM120" s="2"/>
      <c r="CN120" s="3"/>
      <c r="CO120" s="2"/>
      <c r="CP120" s="3">
        <v>5</v>
      </c>
      <c r="CQ120" s="3">
        <v>2</v>
      </c>
      <c r="CR120" s="5">
        <v>5.84</v>
      </c>
      <c r="CS120" s="6">
        <v>51.75</v>
      </c>
      <c r="CT120" s="5">
        <v>0.23250000000000001</v>
      </c>
      <c r="CU120" s="5">
        <v>5.01</v>
      </c>
      <c r="CV120" s="5">
        <v>3.5749999999999997E-2</v>
      </c>
      <c r="CW120" s="5">
        <v>82</v>
      </c>
      <c r="CX120" s="2"/>
      <c r="CY120" s="5">
        <v>0.37174721189591081</v>
      </c>
      <c r="CZ120" s="3" t="s">
        <v>22</v>
      </c>
      <c r="DA120" s="5">
        <v>2.0408163265306123E-4</v>
      </c>
      <c r="DB120" s="5">
        <v>632</v>
      </c>
      <c r="DC120" s="2"/>
      <c r="DD120" s="5">
        <v>416</v>
      </c>
      <c r="DE120" s="3" t="s">
        <v>22</v>
      </c>
      <c r="DF120" s="2"/>
      <c r="DG120" s="3" t="s">
        <v>3</v>
      </c>
      <c r="DH120" s="2"/>
      <c r="DI120" s="3" t="s">
        <v>23</v>
      </c>
      <c r="DJ120" s="3"/>
      <c r="DK120" s="5">
        <v>73.5</v>
      </c>
      <c r="DL120" s="3" t="s">
        <v>8</v>
      </c>
      <c r="DM120" s="3" t="s">
        <v>5</v>
      </c>
      <c r="DN120" s="3" t="s">
        <v>3</v>
      </c>
      <c r="DO120" s="2"/>
      <c r="DP120" s="3" t="s">
        <v>3</v>
      </c>
      <c r="DQ120" s="5">
        <v>3.24</v>
      </c>
      <c r="DR120" s="2" t="s">
        <v>9</v>
      </c>
      <c r="DS120" s="2" t="s">
        <v>18</v>
      </c>
      <c r="DT120" s="2"/>
      <c r="DU120" s="2" t="s">
        <v>24</v>
      </c>
      <c r="DV120" s="3" t="s">
        <v>3</v>
      </c>
      <c r="DW120" s="5">
        <v>50.55</v>
      </c>
      <c r="DX120" s="3"/>
      <c r="DY120" s="3" t="s">
        <v>8</v>
      </c>
      <c r="DZ120" s="2"/>
      <c r="EA120" s="2"/>
      <c r="EB120" s="5">
        <v>3.26</v>
      </c>
      <c r="EC120" s="3"/>
      <c r="ED120" s="2"/>
      <c r="EE120" s="2"/>
      <c r="EF120" s="3" t="s">
        <v>1</v>
      </c>
      <c r="EG120" s="3"/>
      <c r="EH120" s="2"/>
      <c r="EI120" s="2"/>
      <c r="EJ120" s="3" t="s">
        <v>26</v>
      </c>
      <c r="EK120" s="5">
        <v>1.2489999999999999E-2</v>
      </c>
      <c r="EL120" s="3" t="s">
        <v>1</v>
      </c>
      <c r="EM120" s="3" t="s">
        <v>3</v>
      </c>
      <c r="EN120" s="3" t="s">
        <v>27</v>
      </c>
      <c r="EO120" s="3"/>
      <c r="EP120" s="3" t="s">
        <v>8</v>
      </c>
      <c r="EQ120" s="3"/>
      <c r="ER120" s="2"/>
      <c r="ES120" s="3"/>
      <c r="ET120" s="9">
        <v>9.1999999999999993</v>
      </c>
      <c r="EU120" s="3"/>
      <c r="EV120" s="3" t="s">
        <v>28</v>
      </c>
      <c r="EW120" s="7"/>
      <c r="EX120" s="9">
        <v>3.83</v>
      </c>
      <c r="EY120" s="3"/>
      <c r="EZ120" s="3"/>
      <c r="FA120" s="9">
        <v>0.83333333333333337</v>
      </c>
      <c r="FB120" s="9">
        <v>1.4599999999999999E-9</v>
      </c>
      <c r="FC120" s="2"/>
      <c r="FD120" s="7"/>
      <c r="FE120" s="2" t="s">
        <v>15</v>
      </c>
      <c r="FF120" s="3" t="s">
        <v>28</v>
      </c>
      <c r="FG120" s="3" t="s">
        <v>1</v>
      </c>
      <c r="FH120" s="9">
        <v>7.93</v>
      </c>
      <c r="FI120" s="3" t="s">
        <v>5</v>
      </c>
      <c r="FJ120" s="9">
        <v>5.79</v>
      </c>
      <c r="FK120" s="3" t="s">
        <v>1</v>
      </c>
      <c r="FL120" s="3" t="s">
        <v>1</v>
      </c>
      <c r="FM120" s="3" t="s">
        <v>23</v>
      </c>
      <c r="FN120" s="9">
        <v>65</v>
      </c>
      <c r="FO120" s="9">
        <v>1.9170000000000002E-8</v>
      </c>
      <c r="FP120" s="9">
        <v>2.85</v>
      </c>
      <c r="FQ120" s="3" t="s">
        <v>15</v>
      </c>
      <c r="FR120" s="6">
        <v>8.1499999999999993E-3</v>
      </c>
      <c r="FS120" s="9">
        <v>28.8</v>
      </c>
      <c r="FT120" s="3" t="s">
        <v>1</v>
      </c>
      <c r="FU120" s="3" t="s">
        <v>5</v>
      </c>
      <c r="FV120" s="3"/>
      <c r="FW120" s="6">
        <v>28.5</v>
      </c>
      <c r="FX120" s="10">
        <v>1.9E-3</v>
      </c>
      <c r="FY120" s="2"/>
      <c r="FZ120" s="3" t="s">
        <v>22</v>
      </c>
      <c r="GA120" s="3"/>
      <c r="GB120" s="3"/>
      <c r="GC120" s="3"/>
      <c r="GD120" s="3"/>
      <c r="GE120" s="3"/>
      <c r="GF120" s="3" t="s">
        <v>30</v>
      </c>
      <c r="GG120" s="3"/>
      <c r="GH120" s="7"/>
      <c r="GI120" s="2"/>
      <c r="GJ120" s="5">
        <v>7.7499999999999997E-4</v>
      </c>
      <c r="GK120" s="3"/>
      <c r="GL120" s="2"/>
      <c r="GM120" s="2">
        <v>3.26</v>
      </c>
      <c r="GN120" s="3" t="s">
        <v>31</v>
      </c>
      <c r="GO120" s="3" t="s">
        <v>8</v>
      </c>
      <c r="GP120" s="3"/>
      <c r="GQ120" s="3"/>
      <c r="GR120" s="3"/>
      <c r="GS120" s="9">
        <v>0.74626865671641784</v>
      </c>
      <c r="GT120" s="9">
        <v>44</v>
      </c>
      <c r="GU120" s="7"/>
      <c r="GV120" s="3" t="s">
        <v>33</v>
      </c>
      <c r="GW120" s="7"/>
      <c r="GX120" s="2" t="s">
        <v>34</v>
      </c>
      <c r="GY120" s="2" t="s">
        <v>9</v>
      </c>
      <c r="GZ120" s="9">
        <v>5.29</v>
      </c>
      <c r="HA120" s="9">
        <v>4.28</v>
      </c>
      <c r="HB120" s="7"/>
      <c r="HC120" s="3">
        <v>44</v>
      </c>
      <c r="HD120" s="3" t="s">
        <v>3</v>
      </c>
      <c r="HE120" s="7"/>
      <c r="HF120" s="9">
        <v>22.5</v>
      </c>
      <c r="HG120" s="3"/>
      <c r="HH120" s="2"/>
      <c r="HI120" s="3" t="s">
        <v>15</v>
      </c>
      <c r="HJ120" s="3"/>
      <c r="HK120" s="3" t="s">
        <v>3</v>
      </c>
      <c r="HL120" s="3"/>
      <c r="HM120" s="2">
        <v>3.78</v>
      </c>
      <c r="HN120" s="9">
        <v>11</v>
      </c>
      <c r="HO120" s="3" t="s">
        <v>3</v>
      </c>
      <c r="HP120" s="3" t="s">
        <v>35</v>
      </c>
      <c r="HQ120" s="3" t="s">
        <v>23</v>
      </c>
      <c r="HR120" s="7"/>
      <c r="HS120" s="3" t="s">
        <v>3</v>
      </c>
      <c r="HT120" s="3" t="s">
        <v>5</v>
      </c>
      <c r="HU120" s="9">
        <v>0.36900369003690037</v>
      </c>
      <c r="HV120" s="3">
        <v>1</v>
      </c>
      <c r="HW120" s="9">
        <v>3.7900000000000001E-6</v>
      </c>
      <c r="HX120" s="3" t="s">
        <v>3</v>
      </c>
      <c r="HY120" s="3"/>
      <c r="HZ120" s="3" t="s">
        <v>30</v>
      </c>
      <c r="IA120" s="3">
        <v>3.35</v>
      </c>
      <c r="IB120" s="3"/>
      <c r="IC120" s="3" t="s">
        <v>18</v>
      </c>
      <c r="ID120" s="3"/>
      <c r="IE120" s="3" t="s">
        <v>55</v>
      </c>
      <c r="IF120" s="7"/>
      <c r="IG120" s="7"/>
      <c r="IH120" s="7"/>
    </row>
    <row r="121" spans="1:242" x14ac:dyDescent="0.25">
      <c r="A121" s="1" t="s">
        <v>159</v>
      </c>
      <c r="B121" s="6">
        <v>44</v>
      </c>
      <c r="C121" s="3"/>
      <c r="D121" s="5">
        <v>3.83</v>
      </c>
      <c r="E121" s="3" t="s">
        <v>1</v>
      </c>
      <c r="F121" s="3" t="s">
        <v>2</v>
      </c>
      <c r="G121" s="3"/>
      <c r="H121" s="3"/>
      <c r="I121" s="3"/>
      <c r="J121" s="5">
        <v>3.2500000000000001E-12</v>
      </c>
      <c r="K121" s="3" t="s">
        <v>3</v>
      </c>
      <c r="L121" s="3" t="s">
        <v>4</v>
      </c>
      <c r="M121" s="5">
        <v>0.99502487562189068</v>
      </c>
      <c r="N121" s="5">
        <v>27.15</v>
      </c>
      <c r="O121" s="3" t="s">
        <v>3</v>
      </c>
      <c r="P121" s="3"/>
      <c r="Q121" s="3" t="s">
        <v>5</v>
      </c>
      <c r="R121" s="2" t="s">
        <v>58</v>
      </c>
      <c r="S121" s="2"/>
      <c r="T121" s="3" t="s">
        <v>3</v>
      </c>
      <c r="U121" s="5">
        <v>50.5</v>
      </c>
      <c r="V121" s="3"/>
      <c r="W121" s="2"/>
      <c r="X121" s="3"/>
      <c r="Y121" s="3" t="s">
        <v>7</v>
      </c>
      <c r="Z121" s="5">
        <v>3.9500000000000003E-6</v>
      </c>
      <c r="AA121" s="3" t="s">
        <v>8</v>
      </c>
      <c r="AB121" s="2" t="s">
        <v>9</v>
      </c>
      <c r="AC121" s="5">
        <v>2.5000000000000001E-14</v>
      </c>
      <c r="AD121" s="3" t="s">
        <v>10</v>
      </c>
      <c r="AE121" s="2" t="s">
        <v>107</v>
      </c>
      <c r="AF121" s="2">
        <v>3.27</v>
      </c>
      <c r="AG121" s="6">
        <v>3.7499999999999999E-3</v>
      </c>
      <c r="AH121" s="2"/>
      <c r="AI121" s="2"/>
      <c r="AJ121" s="2"/>
      <c r="AK121" s="2"/>
      <c r="AL121" s="5">
        <v>1</v>
      </c>
      <c r="AM121" s="3"/>
      <c r="AN121" s="3" t="s">
        <v>12</v>
      </c>
      <c r="AO121" s="2"/>
      <c r="AP121" s="2"/>
      <c r="AQ121" s="5">
        <v>7.0500000000000001E-4</v>
      </c>
      <c r="AR121" s="5">
        <v>5.3</v>
      </c>
      <c r="AS121" s="3" t="s">
        <v>13</v>
      </c>
      <c r="AT121" s="3" t="s">
        <v>14</v>
      </c>
      <c r="AU121" s="5">
        <v>4.12</v>
      </c>
      <c r="AV121" s="2"/>
      <c r="AW121" s="2"/>
      <c r="AX121" s="2"/>
      <c r="AY121" s="2" t="s">
        <v>15</v>
      </c>
      <c r="AZ121" s="5">
        <v>6.75</v>
      </c>
      <c r="BA121" s="2"/>
      <c r="BB121" s="3" t="s">
        <v>8</v>
      </c>
      <c r="BC121" s="3">
        <v>1</v>
      </c>
      <c r="BD121" s="2"/>
      <c r="BE121" s="3" t="s">
        <v>16</v>
      </c>
      <c r="BF121" s="6">
        <v>43.75</v>
      </c>
      <c r="BG121" s="5">
        <v>7.08</v>
      </c>
      <c r="BH121" s="3"/>
      <c r="BI121" s="3"/>
      <c r="BJ121" s="3">
        <v>1</v>
      </c>
      <c r="BK121" s="5">
        <v>17.5</v>
      </c>
      <c r="BL121" s="5">
        <v>0.41322314049586778</v>
      </c>
      <c r="BM121" s="3">
        <v>2.5</v>
      </c>
      <c r="BN121" s="3" t="s">
        <v>19</v>
      </c>
      <c r="BO121" s="3" t="s">
        <v>121</v>
      </c>
      <c r="BP121" s="3" t="s">
        <v>3</v>
      </c>
      <c r="BQ121" s="2"/>
      <c r="BR121" s="2" t="s">
        <v>21</v>
      </c>
      <c r="BS121" s="3"/>
      <c r="BT121" s="3"/>
      <c r="BU121" s="3"/>
      <c r="BV121" s="5">
        <v>3.61</v>
      </c>
      <c r="BW121" s="5">
        <v>3.83</v>
      </c>
      <c r="BX121" s="3"/>
      <c r="BY121" s="3"/>
      <c r="BZ121" s="2"/>
      <c r="CA121" s="2"/>
      <c r="CB121" s="3" t="s">
        <v>3</v>
      </c>
      <c r="CC121" s="5">
        <v>4.24</v>
      </c>
      <c r="CD121" s="2"/>
      <c r="CE121" s="3"/>
      <c r="CF121" s="5">
        <v>32.25</v>
      </c>
      <c r="CG121" s="3"/>
      <c r="CH121" s="3"/>
      <c r="CI121" s="3"/>
      <c r="CJ121" s="3" t="s">
        <v>1</v>
      </c>
      <c r="CK121" s="2"/>
      <c r="CL121" s="3" t="s">
        <v>22</v>
      </c>
      <c r="CM121" s="2"/>
      <c r="CN121" s="3"/>
      <c r="CO121" s="2"/>
      <c r="CP121" s="3">
        <v>5</v>
      </c>
      <c r="CQ121" s="3">
        <v>2</v>
      </c>
      <c r="CR121" s="5">
        <v>5.86</v>
      </c>
      <c r="CS121" s="6">
        <v>50.5</v>
      </c>
      <c r="CT121" s="5">
        <v>0.24249999999999999</v>
      </c>
      <c r="CU121" s="5">
        <v>4.99</v>
      </c>
      <c r="CV121" s="5">
        <v>3.2750000000000001E-2</v>
      </c>
      <c r="CW121" s="5">
        <v>79</v>
      </c>
      <c r="CX121" s="2"/>
      <c r="CY121" s="5">
        <v>0.37174721189591081</v>
      </c>
      <c r="CZ121" s="3" t="s">
        <v>22</v>
      </c>
      <c r="DA121" s="5">
        <v>2.1276595744680851E-4</v>
      </c>
      <c r="DB121" s="5">
        <v>635.75</v>
      </c>
      <c r="DC121" s="2"/>
      <c r="DD121" s="5">
        <v>398</v>
      </c>
      <c r="DE121" s="3" t="s">
        <v>22</v>
      </c>
      <c r="DF121" s="2"/>
      <c r="DG121" s="3" t="s">
        <v>3</v>
      </c>
      <c r="DH121" s="2"/>
      <c r="DI121" s="3" t="s">
        <v>23</v>
      </c>
      <c r="DJ121" s="3"/>
      <c r="DK121" s="5">
        <v>82</v>
      </c>
      <c r="DL121" s="3" t="s">
        <v>8</v>
      </c>
      <c r="DM121" s="3" t="s">
        <v>5</v>
      </c>
      <c r="DN121" s="3" t="s">
        <v>3</v>
      </c>
      <c r="DO121" s="2"/>
      <c r="DP121" s="3" t="s">
        <v>3</v>
      </c>
      <c r="DQ121" s="5">
        <v>3.25</v>
      </c>
      <c r="DR121" s="2" t="s">
        <v>9</v>
      </c>
      <c r="DS121" s="2" t="s">
        <v>18</v>
      </c>
      <c r="DT121" s="2"/>
      <c r="DU121" s="2" t="s">
        <v>24</v>
      </c>
      <c r="DV121" s="3" t="s">
        <v>3</v>
      </c>
      <c r="DW121" s="5">
        <v>50.5</v>
      </c>
      <c r="DX121" s="3"/>
      <c r="DY121" s="3" t="s">
        <v>8</v>
      </c>
      <c r="DZ121" s="2"/>
      <c r="EA121" s="2"/>
      <c r="EB121" s="5">
        <v>3.27</v>
      </c>
      <c r="EC121" s="3"/>
      <c r="ED121" s="2"/>
      <c r="EE121" s="2"/>
      <c r="EF121" s="3" t="s">
        <v>1</v>
      </c>
      <c r="EG121" s="3"/>
      <c r="EH121" s="2"/>
      <c r="EI121" s="2"/>
      <c r="EJ121" s="3" t="s">
        <v>26</v>
      </c>
      <c r="EK121" s="5">
        <v>1.2489999999999999E-2</v>
      </c>
      <c r="EL121" s="3" t="s">
        <v>1</v>
      </c>
      <c r="EM121" s="3" t="s">
        <v>3</v>
      </c>
      <c r="EN121" s="3" t="s">
        <v>27</v>
      </c>
      <c r="EO121" s="3"/>
      <c r="EP121" s="3" t="s">
        <v>8</v>
      </c>
      <c r="EQ121" s="3"/>
      <c r="ER121" s="2"/>
      <c r="ES121" s="3"/>
      <c r="ET121" s="9">
        <v>9.6</v>
      </c>
      <c r="EU121" s="3"/>
      <c r="EV121" s="3" t="s">
        <v>28</v>
      </c>
      <c r="EW121" s="7"/>
      <c r="EX121" s="9">
        <v>3.83</v>
      </c>
      <c r="EY121" s="3"/>
      <c r="EZ121" s="3"/>
      <c r="FA121" s="9">
        <v>0.83682008368200833</v>
      </c>
      <c r="FB121" s="9">
        <v>1.44E-9</v>
      </c>
      <c r="FC121" s="2"/>
      <c r="FD121" s="7"/>
      <c r="FE121" s="2" t="s">
        <v>15</v>
      </c>
      <c r="FF121" s="3" t="s">
        <v>28</v>
      </c>
      <c r="FG121" s="3" t="s">
        <v>1</v>
      </c>
      <c r="FH121" s="9">
        <v>7.79</v>
      </c>
      <c r="FI121" s="3" t="s">
        <v>5</v>
      </c>
      <c r="FJ121" s="9">
        <v>5.94</v>
      </c>
      <c r="FK121" s="3" t="s">
        <v>1</v>
      </c>
      <c r="FL121" s="3" t="s">
        <v>1</v>
      </c>
      <c r="FM121" s="3" t="s">
        <v>23</v>
      </c>
      <c r="FN121" s="9">
        <v>68.25</v>
      </c>
      <c r="FO121" s="9">
        <v>1.9399999999999998E-8</v>
      </c>
      <c r="FP121" s="9">
        <v>2.92</v>
      </c>
      <c r="FQ121" s="3" t="s">
        <v>15</v>
      </c>
      <c r="FR121" s="6">
        <v>8.2500000000000004E-3</v>
      </c>
      <c r="FS121" s="9">
        <v>28.85</v>
      </c>
      <c r="FT121" s="3" t="s">
        <v>1</v>
      </c>
      <c r="FU121" s="3" t="s">
        <v>5</v>
      </c>
      <c r="FV121" s="3"/>
      <c r="FW121" s="6">
        <v>28.75</v>
      </c>
      <c r="FX121" s="10">
        <v>2E-3</v>
      </c>
      <c r="FY121" s="2"/>
      <c r="FZ121" s="3" t="s">
        <v>22</v>
      </c>
      <c r="GA121" s="3"/>
      <c r="GB121" s="3"/>
      <c r="GC121" s="3"/>
      <c r="GD121" s="3"/>
      <c r="GE121" s="3"/>
      <c r="GF121" s="3" t="s">
        <v>30</v>
      </c>
      <c r="GG121" s="3"/>
      <c r="GH121" s="7"/>
      <c r="GI121" s="2"/>
      <c r="GJ121" s="5">
        <v>7.85E-4</v>
      </c>
      <c r="GK121" s="3"/>
      <c r="GL121" s="2"/>
      <c r="GM121" s="2">
        <v>3.27</v>
      </c>
      <c r="GN121" s="3" t="s">
        <v>31</v>
      </c>
      <c r="GO121" s="3" t="s">
        <v>8</v>
      </c>
      <c r="GP121" s="3"/>
      <c r="GQ121" s="3"/>
      <c r="GR121" s="3"/>
      <c r="GS121" s="9">
        <v>0.74906367041198507</v>
      </c>
      <c r="GT121" s="9">
        <v>43.65</v>
      </c>
      <c r="GU121" s="7"/>
      <c r="GV121" s="3" t="s">
        <v>33</v>
      </c>
      <c r="GW121" s="7"/>
      <c r="GX121" s="2" t="s">
        <v>34</v>
      </c>
      <c r="GY121" s="2" t="s">
        <v>9</v>
      </c>
      <c r="GZ121" s="9">
        <v>5.24</v>
      </c>
      <c r="HA121" s="9">
        <v>4.28</v>
      </c>
      <c r="HB121" s="7"/>
      <c r="HC121" s="3">
        <v>38.5</v>
      </c>
      <c r="HD121" s="3" t="s">
        <v>3</v>
      </c>
      <c r="HE121" s="7"/>
      <c r="HF121" s="9">
        <v>24</v>
      </c>
      <c r="HG121" s="3"/>
      <c r="HH121" s="2"/>
      <c r="HI121" s="3" t="s">
        <v>15</v>
      </c>
      <c r="HJ121" s="3"/>
      <c r="HK121" s="3" t="s">
        <v>3</v>
      </c>
      <c r="HL121" s="3"/>
      <c r="HM121" s="2">
        <v>3.83</v>
      </c>
      <c r="HN121" s="9">
        <v>10.25</v>
      </c>
      <c r="HO121" s="3" t="s">
        <v>3</v>
      </c>
      <c r="HP121" s="3" t="s">
        <v>35</v>
      </c>
      <c r="HQ121" s="3" t="s">
        <v>23</v>
      </c>
      <c r="HR121" s="7"/>
      <c r="HS121" s="3" t="s">
        <v>3</v>
      </c>
      <c r="HT121" s="3" t="s">
        <v>5</v>
      </c>
      <c r="HU121" s="9">
        <v>0.36968576709796674</v>
      </c>
      <c r="HV121" s="3">
        <v>1</v>
      </c>
      <c r="HW121" s="9">
        <v>3.89E-6</v>
      </c>
      <c r="HX121" s="3" t="s">
        <v>3</v>
      </c>
      <c r="HY121" s="3"/>
      <c r="HZ121" s="3" t="s">
        <v>30</v>
      </c>
      <c r="IA121" s="3">
        <v>3.35</v>
      </c>
      <c r="IB121" s="3"/>
      <c r="IC121" s="3" t="s">
        <v>18</v>
      </c>
      <c r="ID121" s="3"/>
      <c r="IE121" s="3" t="s">
        <v>55</v>
      </c>
      <c r="IF121" s="7"/>
      <c r="IG121" s="7"/>
      <c r="IH121" s="7"/>
    </row>
    <row r="122" spans="1:242" x14ac:dyDescent="0.25">
      <c r="A122" s="1" t="s">
        <v>160</v>
      </c>
      <c r="B122" s="6">
        <v>48</v>
      </c>
      <c r="C122" s="3">
        <v>37.5</v>
      </c>
      <c r="D122" s="5">
        <v>3.9</v>
      </c>
      <c r="E122" s="3" t="s">
        <v>1</v>
      </c>
      <c r="F122" s="3" t="s">
        <v>2</v>
      </c>
      <c r="G122" s="3"/>
      <c r="H122" s="3"/>
      <c r="I122" s="3"/>
      <c r="J122" s="5">
        <v>3.6E-12</v>
      </c>
      <c r="K122" s="3" t="s">
        <v>3</v>
      </c>
      <c r="L122" s="3" t="s">
        <v>4</v>
      </c>
      <c r="M122" s="5">
        <v>0.99009900990099009</v>
      </c>
      <c r="N122" s="5">
        <v>27</v>
      </c>
      <c r="O122" s="3" t="s">
        <v>3</v>
      </c>
      <c r="P122" s="3"/>
      <c r="Q122" s="3" t="s">
        <v>5</v>
      </c>
      <c r="R122" s="2" t="s">
        <v>58</v>
      </c>
      <c r="S122" s="2"/>
      <c r="T122" s="3" t="s">
        <v>3</v>
      </c>
      <c r="U122" s="5">
        <v>50.15</v>
      </c>
      <c r="V122" s="3"/>
      <c r="W122" s="2"/>
      <c r="X122" s="3"/>
      <c r="Y122" s="3" t="s">
        <v>7</v>
      </c>
      <c r="Z122" s="5">
        <v>4.0500000000000002E-6</v>
      </c>
      <c r="AA122" s="3" t="s">
        <v>8</v>
      </c>
      <c r="AB122" s="2" t="s">
        <v>9</v>
      </c>
      <c r="AC122" s="5">
        <v>2.490909090909091E-14</v>
      </c>
      <c r="AD122" s="3" t="s">
        <v>10</v>
      </c>
      <c r="AE122" s="2" t="s">
        <v>107</v>
      </c>
      <c r="AF122" s="2">
        <v>3.28</v>
      </c>
      <c r="AG122" s="6">
        <v>3.8500000000000001E-3</v>
      </c>
      <c r="AH122" s="2"/>
      <c r="AI122" s="2"/>
      <c r="AJ122" s="2">
        <v>110</v>
      </c>
      <c r="AK122" s="2"/>
      <c r="AL122" s="5">
        <v>0.999</v>
      </c>
      <c r="AM122" s="3"/>
      <c r="AN122" s="3" t="s">
        <v>12</v>
      </c>
      <c r="AO122" s="2"/>
      <c r="AP122" s="2"/>
      <c r="AQ122" s="5">
        <v>6.8000000000000005E-4</v>
      </c>
      <c r="AR122" s="5">
        <v>5.35</v>
      </c>
      <c r="AS122" s="3" t="s">
        <v>13</v>
      </c>
      <c r="AT122" s="3" t="s">
        <v>14</v>
      </c>
      <c r="AU122" s="5">
        <v>4.13</v>
      </c>
      <c r="AV122" s="2"/>
      <c r="AW122" s="2"/>
      <c r="AX122" s="2"/>
      <c r="AY122" s="2" t="s">
        <v>15</v>
      </c>
      <c r="AZ122" s="5">
        <v>6.7</v>
      </c>
      <c r="BA122" s="2"/>
      <c r="BB122" s="3" t="s">
        <v>8</v>
      </c>
      <c r="BC122" s="3">
        <v>1</v>
      </c>
      <c r="BD122" s="2"/>
      <c r="BE122" s="3" t="s">
        <v>16</v>
      </c>
      <c r="BF122" s="6">
        <v>45.5</v>
      </c>
      <c r="BG122" s="5">
        <v>7.11</v>
      </c>
      <c r="BH122" s="3"/>
      <c r="BI122" s="3"/>
      <c r="BJ122" s="3">
        <v>1</v>
      </c>
      <c r="BK122" s="5">
        <v>17.399999999999999</v>
      </c>
      <c r="BL122" s="5">
        <v>0.41493775933609955</v>
      </c>
      <c r="BM122" s="3">
        <v>2.5</v>
      </c>
      <c r="BN122" s="3" t="s">
        <v>19</v>
      </c>
      <c r="BO122" s="3" t="s">
        <v>121</v>
      </c>
      <c r="BP122" s="3" t="s">
        <v>3</v>
      </c>
      <c r="BQ122" s="2"/>
      <c r="BR122" s="2" t="s">
        <v>21</v>
      </c>
      <c r="BS122" s="3"/>
      <c r="BT122" s="3"/>
      <c r="BU122" s="3"/>
      <c r="BV122" s="5">
        <v>3.58</v>
      </c>
      <c r="BW122" s="5">
        <v>3.9</v>
      </c>
      <c r="BX122" s="3"/>
      <c r="BY122" s="3"/>
      <c r="BZ122" s="2"/>
      <c r="CA122" s="2"/>
      <c r="CB122" s="3" t="s">
        <v>3</v>
      </c>
      <c r="CC122" s="5">
        <v>4.24</v>
      </c>
      <c r="CD122" s="2"/>
      <c r="CE122" s="3"/>
      <c r="CF122" s="5">
        <v>32</v>
      </c>
      <c r="CG122" s="3"/>
      <c r="CH122" s="3"/>
      <c r="CI122" s="3"/>
      <c r="CJ122" s="3" t="s">
        <v>1</v>
      </c>
      <c r="CK122" s="2"/>
      <c r="CL122" s="3" t="s">
        <v>22</v>
      </c>
      <c r="CM122" s="2"/>
      <c r="CN122" s="3"/>
      <c r="CO122" s="2"/>
      <c r="CP122" s="3">
        <v>5</v>
      </c>
      <c r="CQ122" s="3">
        <v>2</v>
      </c>
      <c r="CR122" s="5">
        <v>5.87</v>
      </c>
      <c r="CS122" s="6">
        <v>52</v>
      </c>
      <c r="CT122" s="5">
        <v>0.245</v>
      </c>
      <c r="CU122" s="5">
        <v>4.96</v>
      </c>
      <c r="CV122" s="5">
        <v>3.4000000000000002E-2</v>
      </c>
      <c r="CW122" s="5">
        <v>78.75</v>
      </c>
      <c r="CX122" s="5">
        <v>0.3623188405797102</v>
      </c>
      <c r="CY122" s="5">
        <v>0.37174721189591081</v>
      </c>
      <c r="CZ122" s="3" t="s">
        <v>22</v>
      </c>
      <c r="DA122" s="5">
        <v>2.1739130434782607E-4</v>
      </c>
      <c r="DB122" s="5">
        <v>635.5</v>
      </c>
      <c r="DC122" s="2"/>
      <c r="DD122" s="5">
        <v>401</v>
      </c>
      <c r="DE122" s="3" t="s">
        <v>22</v>
      </c>
      <c r="DF122" s="5">
        <v>0.38910505836575876</v>
      </c>
      <c r="DG122" s="3" t="s">
        <v>3</v>
      </c>
      <c r="DH122" s="2"/>
      <c r="DI122" s="3" t="s">
        <v>23</v>
      </c>
      <c r="DJ122" s="3"/>
      <c r="DK122" s="5">
        <v>91</v>
      </c>
      <c r="DL122" s="3" t="s">
        <v>8</v>
      </c>
      <c r="DM122" s="3" t="s">
        <v>5</v>
      </c>
      <c r="DN122" s="3" t="s">
        <v>3</v>
      </c>
      <c r="DO122" s="2">
        <v>5.5E-2</v>
      </c>
      <c r="DP122" s="3" t="s">
        <v>3</v>
      </c>
      <c r="DQ122" s="5">
        <v>3.25</v>
      </c>
      <c r="DR122" s="2" t="s">
        <v>9</v>
      </c>
      <c r="DS122" s="2" t="s">
        <v>18</v>
      </c>
      <c r="DT122" s="5">
        <v>0.37313429999999997</v>
      </c>
      <c r="DU122" s="2" t="s">
        <v>24</v>
      </c>
      <c r="DV122" s="3" t="s">
        <v>3</v>
      </c>
      <c r="DW122" s="5">
        <v>50.15</v>
      </c>
      <c r="DX122" s="3"/>
      <c r="DY122" s="3" t="s">
        <v>8</v>
      </c>
      <c r="DZ122" s="2"/>
      <c r="EA122" s="2"/>
      <c r="EB122" s="5">
        <v>3.28</v>
      </c>
      <c r="EC122" s="3"/>
      <c r="ED122" s="2"/>
      <c r="EE122" s="2"/>
      <c r="EF122" s="3" t="s">
        <v>1</v>
      </c>
      <c r="EG122" s="3"/>
      <c r="EH122" s="2"/>
      <c r="EI122" s="2"/>
      <c r="EJ122" s="3" t="s">
        <v>26</v>
      </c>
      <c r="EK122" s="5">
        <v>1.2489999999999999E-2</v>
      </c>
      <c r="EL122" s="3" t="s">
        <v>1</v>
      </c>
      <c r="EM122" s="3" t="s">
        <v>3</v>
      </c>
      <c r="EN122" s="3" t="s">
        <v>27</v>
      </c>
      <c r="EO122" s="3"/>
      <c r="EP122" s="3" t="s">
        <v>8</v>
      </c>
      <c r="EQ122" s="3"/>
      <c r="ER122" s="2"/>
      <c r="ES122" s="3"/>
      <c r="ET122" s="9">
        <v>9.75</v>
      </c>
      <c r="EU122" s="3"/>
      <c r="EV122" s="3" t="s">
        <v>28</v>
      </c>
      <c r="EW122" s="7">
        <v>9.5</v>
      </c>
      <c r="EX122" s="9">
        <v>3.83</v>
      </c>
      <c r="EY122" s="3"/>
      <c r="EZ122" s="3"/>
      <c r="FA122" s="9">
        <v>0.83333333333333337</v>
      </c>
      <c r="FB122" s="9">
        <v>1.51E-9</v>
      </c>
      <c r="FC122" s="2"/>
      <c r="FD122" s="7"/>
      <c r="FE122" s="2" t="s">
        <v>15</v>
      </c>
      <c r="FF122" s="3" t="s">
        <v>28</v>
      </c>
      <c r="FG122" s="3" t="s">
        <v>1</v>
      </c>
      <c r="FH122" s="9">
        <v>7.64</v>
      </c>
      <c r="FI122" s="3" t="s">
        <v>5</v>
      </c>
      <c r="FJ122" s="9">
        <v>6.2</v>
      </c>
      <c r="FK122" s="3" t="s">
        <v>1</v>
      </c>
      <c r="FL122" s="3" t="s">
        <v>1</v>
      </c>
      <c r="FM122" s="3" t="s">
        <v>23</v>
      </c>
      <c r="FN122" s="9">
        <v>68.25</v>
      </c>
      <c r="FO122" s="9">
        <v>1.9499999999999999E-8</v>
      </c>
      <c r="FP122" s="9">
        <v>2.94</v>
      </c>
      <c r="FQ122" s="3" t="s">
        <v>15</v>
      </c>
      <c r="FR122" s="6">
        <v>8.3999999999999995E-3</v>
      </c>
      <c r="FS122" s="9">
        <v>28.8</v>
      </c>
      <c r="FT122" s="3" t="s">
        <v>1</v>
      </c>
      <c r="FU122" s="3" t="s">
        <v>5</v>
      </c>
      <c r="FV122" s="3"/>
      <c r="FW122" s="6">
        <v>29</v>
      </c>
      <c r="FX122" s="10">
        <v>2.15E-3</v>
      </c>
      <c r="FY122" s="2"/>
      <c r="FZ122" s="3" t="s">
        <v>22</v>
      </c>
      <c r="GA122" s="3"/>
      <c r="GB122" s="3"/>
      <c r="GC122" s="3"/>
      <c r="GD122" s="3"/>
      <c r="GE122" s="3"/>
      <c r="GF122" s="3" t="s">
        <v>30</v>
      </c>
      <c r="GG122" s="3"/>
      <c r="GH122" s="7">
        <v>3.95</v>
      </c>
      <c r="GI122" s="2"/>
      <c r="GJ122" s="5">
        <v>8.4999999999999995E-4</v>
      </c>
      <c r="GK122" s="3"/>
      <c r="GL122" s="2"/>
      <c r="GM122" s="2">
        <v>3.28</v>
      </c>
      <c r="GN122" s="3" t="s">
        <v>31</v>
      </c>
      <c r="GO122" s="3" t="s">
        <v>8</v>
      </c>
      <c r="GP122" s="3"/>
      <c r="GQ122" s="3"/>
      <c r="GR122" s="3"/>
      <c r="GS122" s="9">
        <v>0.74626865671641784</v>
      </c>
      <c r="GT122" s="9">
        <v>43.85</v>
      </c>
      <c r="GU122" s="7">
        <v>6.25</v>
      </c>
      <c r="GV122" s="3" t="s">
        <v>33</v>
      </c>
      <c r="GW122" s="7"/>
      <c r="GX122" s="2" t="s">
        <v>34</v>
      </c>
      <c r="GY122" s="2" t="s">
        <v>9</v>
      </c>
      <c r="GZ122" s="9">
        <v>5.22</v>
      </c>
      <c r="HA122" s="9">
        <v>4.28</v>
      </c>
      <c r="HB122" s="9">
        <v>3.58</v>
      </c>
      <c r="HC122" s="3">
        <v>42.5</v>
      </c>
      <c r="HD122" s="3" t="s">
        <v>3</v>
      </c>
      <c r="HE122" s="7"/>
      <c r="HF122" s="9">
        <v>24</v>
      </c>
      <c r="HG122" s="3"/>
      <c r="HH122" s="2"/>
      <c r="HI122" s="3" t="s">
        <v>15</v>
      </c>
      <c r="HJ122" s="3"/>
      <c r="HK122" s="3" t="s">
        <v>3</v>
      </c>
      <c r="HL122" s="3"/>
      <c r="HM122" s="2">
        <v>3.9</v>
      </c>
      <c r="HN122" s="9">
        <v>10.25</v>
      </c>
      <c r="HO122" s="3" t="s">
        <v>3</v>
      </c>
      <c r="HP122" s="3" t="s">
        <v>35</v>
      </c>
      <c r="HQ122" s="3" t="s">
        <v>23</v>
      </c>
      <c r="HR122" s="7"/>
      <c r="HS122" s="3" t="s">
        <v>3</v>
      </c>
      <c r="HT122" s="3" t="s">
        <v>5</v>
      </c>
      <c r="HU122" s="9">
        <v>0.36900369003690037</v>
      </c>
      <c r="HV122" s="3">
        <v>1</v>
      </c>
      <c r="HW122" s="9">
        <v>3.6200000000000001E-6</v>
      </c>
      <c r="HX122" s="3" t="s">
        <v>3</v>
      </c>
      <c r="HY122" s="3"/>
      <c r="HZ122" s="3" t="s">
        <v>30</v>
      </c>
      <c r="IA122" s="3">
        <v>3.35</v>
      </c>
      <c r="IB122" s="3"/>
      <c r="IC122" s="3" t="s">
        <v>18</v>
      </c>
      <c r="ID122" s="3"/>
      <c r="IE122" s="3" t="s">
        <v>55</v>
      </c>
      <c r="IF122" s="7"/>
      <c r="IG122" s="7"/>
      <c r="IH122" s="7"/>
    </row>
    <row r="123" spans="1:242" x14ac:dyDescent="0.25">
      <c r="A123" s="1" t="s">
        <v>161</v>
      </c>
      <c r="B123" s="6">
        <v>50</v>
      </c>
      <c r="C123" s="3"/>
      <c r="D123" s="5">
        <v>3.95</v>
      </c>
      <c r="E123" s="3" t="s">
        <v>1</v>
      </c>
      <c r="F123" s="3" t="s">
        <v>2</v>
      </c>
      <c r="G123" s="3"/>
      <c r="H123" s="3"/>
      <c r="I123" s="3"/>
      <c r="J123" s="5">
        <v>4.0499999999999999E-12</v>
      </c>
      <c r="K123" s="3" t="s">
        <v>3</v>
      </c>
      <c r="L123" s="3" t="s">
        <v>4</v>
      </c>
      <c r="M123" s="5">
        <v>0.98039215686274506</v>
      </c>
      <c r="N123" s="5">
        <v>26.6</v>
      </c>
      <c r="O123" s="3" t="s">
        <v>3</v>
      </c>
      <c r="P123" s="3"/>
      <c r="Q123" s="3" t="s">
        <v>5</v>
      </c>
      <c r="R123" s="2" t="s">
        <v>58</v>
      </c>
      <c r="S123" s="2"/>
      <c r="T123" s="3" t="s">
        <v>3</v>
      </c>
      <c r="U123" s="5">
        <v>49.85</v>
      </c>
      <c r="V123" s="3"/>
      <c r="W123" s="2"/>
      <c r="X123" s="3"/>
      <c r="Y123" s="3" t="s">
        <v>7</v>
      </c>
      <c r="Z123" s="5">
        <v>4.5499999999999996E-6</v>
      </c>
      <c r="AA123" s="3" t="s">
        <v>8</v>
      </c>
      <c r="AB123" s="2" t="s">
        <v>9</v>
      </c>
      <c r="AC123" s="5">
        <v>2.6545454545454546E-14</v>
      </c>
      <c r="AD123" s="3" t="s">
        <v>10</v>
      </c>
      <c r="AE123" s="2" t="s">
        <v>107</v>
      </c>
      <c r="AF123" s="2">
        <v>3.17</v>
      </c>
      <c r="AG123" s="6">
        <v>3.725E-3</v>
      </c>
      <c r="AH123" s="2"/>
      <c r="AI123" s="2"/>
      <c r="AJ123" s="2"/>
      <c r="AK123" s="2"/>
      <c r="AL123" s="5">
        <v>0.999</v>
      </c>
      <c r="AM123" s="3"/>
      <c r="AN123" s="3" t="s">
        <v>12</v>
      </c>
      <c r="AO123" s="2"/>
      <c r="AP123" s="2"/>
      <c r="AQ123" s="5">
        <v>5.2499999999999997E-4</v>
      </c>
      <c r="AR123" s="5">
        <v>5.35</v>
      </c>
      <c r="AS123" s="3" t="s">
        <v>13</v>
      </c>
      <c r="AT123" s="3" t="s">
        <v>23</v>
      </c>
      <c r="AU123" s="5">
        <v>4.3499999999999996</v>
      </c>
      <c r="AV123" s="2"/>
      <c r="AW123" s="2"/>
      <c r="AX123" s="2"/>
      <c r="AY123" s="2" t="s">
        <v>15</v>
      </c>
      <c r="AZ123" s="5">
        <v>6.65</v>
      </c>
      <c r="BA123" s="2"/>
      <c r="BB123" s="3" t="s">
        <v>8</v>
      </c>
      <c r="BC123" s="3">
        <v>1</v>
      </c>
      <c r="BD123" s="2"/>
      <c r="BE123" s="3" t="s">
        <v>16</v>
      </c>
      <c r="BF123" s="6">
        <v>44</v>
      </c>
      <c r="BG123" s="5">
        <v>7.18</v>
      </c>
      <c r="BH123" s="3"/>
      <c r="BI123" s="3"/>
      <c r="BJ123" s="3">
        <v>1</v>
      </c>
      <c r="BK123" s="5">
        <v>17.45</v>
      </c>
      <c r="BL123" s="5">
        <v>0.41152263374485593</v>
      </c>
      <c r="BM123" s="3">
        <v>2.5</v>
      </c>
      <c r="BN123" s="3" t="s">
        <v>19</v>
      </c>
      <c r="BO123" s="3" t="s">
        <v>121</v>
      </c>
      <c r="BP123" s="3" t="s">
        <v>3</v>
      </c>
      <c r="BQ123" s="2"/>
      <c r="BR123" s="2" t="s">
        <v>21</v>
      </c>
      <c r="BS123" s="3"/>
      <c r="BT123" s="3"/>
      <c r="BU123" s="3"/>
      <c r="BV123" s="5">
        <v>3.61</v>
      </c>
      <c r="BW123" s="5">
        <v>3.95</v>
      </c>
      <c r="BX123" s="3"/>
      <c r="BY123" s="3"/>
      <c r="BZ123" s="2"/>
      <c r="CA123" s="2"/>
      <c r="CB123" s="3" t="s">
        <v>3</v>
      </c>
      <c r="CC123" s="5">
        <v>4.24</v>
      </c>
      <c r="CD123" s="2"/>
      <c r="CE123" s="3"/>
      <c r="CF123" s="5">
        <v>31.25</v>
      </c>
      <c r="CG123" s="3"/>
      <c r="CH123" s="3"/>
      <c r="CI123" s="3"/>
      <c r="CJ123" s="3" t="s">
        <v>1</v>
      </c>
      <c r="CK123" s="2"/>
      <c r="CL123" s="3" t="s">
        <v>22</v>
      </c>
      <c r="CM123" s="2"/>
      <c r="CN123" s="3"/>
      <c r="CO123" s="2"/>
      <c r="CP123" s="3">
        <v>5</v>
      </c>
      <c r="CQ123" s="3">
        <v>2</v>
      </c>
      <c r="CR123" s="5">
        <v>5.89</v>
      </c>
      <c r="CS123" s="6">
        <v>51.25</v>
      </c>
      <c r="CT123" s="5">
        <v>0.2525</v>
      </c>
      <c r="CU123" s="5">
        <v>4.9800000000000004</v>
      </c>
      <c r="CV123" s="5">
        <v>3.5799999999999998E-2</v>
      </c>
      <c r="CW123" s="5">
        <v>78</v>
      </c>
      <c r="CX123" s="2"/>
      <c r="CY123" s="5">
        <v>0.37174721189591081</v>
      </c>
      <c r="CZ123" s="3" t="s">
        <v>22</v>
      </c>
      <c r="DA123" s="5">
        <v>2.1505376344086021E-4</v>
      </c>
      <c r="DB123" s="5">
        <v>641.75</v>
      </c>
      <c r="DC123" s="2"/>
      <c r="DD123" s="5">
        <v>396</v>
      </c>
      <c r="DE123" s="3" t="s">
        <v>22</v>
      </c>
      <c r="DF123" s="2"/>
      <c r="DG123" s="3" t="s">
        <v>3</v>
      </c>
      <c r="DH123" s="2"/>
      <c r="DI123" s="3" t="s">
        <v>23</v>
      </c>
      <c r="DJ123" s="3"/>
      <c r="DK123" s="5">
        <v>96</v>
      </c>
      <c r="DL123" s="3" t="s">
        <v>8</v>
      </c>
      <c r="DM123" s="3" t="s">
        <v>5</v>
      </c>
      <c r="DN123" s="3" t="s">
        <v>3</v>
      </c>
      <c r="DO123" s="2"/>
      <c r="DP123" s="3" t="s">
        <v>3</v>
      </c>
      <c r="DQ123" s="5">
        <v>3.24</v>
      </c>
      <c r="DR123" s="2" t="s">
        <v>9</v>
      </c>
      <c r="DS123" s="2" t="s">
        <v>18</v>
      </c>
      <c r="DT123" s="5">
        <v>0.37827169999999999</v>
      </c>
      <c r="DU123" s="2" t="s">
        <v>24</v>
      </c>
      <c r="DV123" s="3" t="s">
        <v>3</v>
      </c>
      <c r="DW123" s="5">
        <v>49.85</v>
      </c>
      <c r="DX123" s="3"/>
      <c r="DY123" s="3" t="s">
        <v>8</v>
      </c>
      <c r="DZ123" s="2"/>
      <c r="EA123" s="2"/>
      <c r="EB123" s="5">
        <v>3.17</v>
      </c>
      <c r="EC123" s="3"/>
      <c r="ED123" s="2"/>
      <c r="EE123" s="2"/>
      <c r="EF123" s="3" t="s">
        <v>1</v>
      </c>
      <c r="EG123" s="3"/>
      <c r="EH123" s="2"/>
      <c r="EI123" s="2"/>
      <c r="EJ123" s="3" t="s">
        <v>26</v>
      </c>
      <c r="EK123" s="5">
        <v>1.2489999999999999E-2</v>
      </c>
      <c r="EL123" s="3" t="s">
        <v>1</v>
      </c>
      <c r="EM123" s="3" t="s">
        <v>3</v>
      </c>
      <c r="EN123" s="3" t="s">
        <v>27</v>
      </c>
      <c r="EO123" s="3"/>
      <c r="EP123" s="3" t="s">
        <v>8</v>
      </c>
      <c r="EQ123" s="3"/>
      <c r="ER123" s="2"/>
      <c r="ES123" s="3"/>
      <c r="ET123" s="9">
        <v>9.65</v>
      </c>
      <c r="EU123" s="3"/>
      <c r="EV123" s="3" t="s">
        <v>28</v>
      </c>
      <c r="EW123" s="7"/>
      <c r="EX123" s="9">
        <v>3.83</v>
      </c>
      <c r="EY123" s="3"/>
      <c r="EZ123" s="3"/>
      <c r="FA123" s="9">
        <v>0.82644628099173556</v>
      </c>
      <c r="FB123" s="9">
        <v>1.51E-9</v>
      </c>
      <c r="FC123" s="2"/>
      <c r="FD123" s="7"/>
      <c r="FE123" s="2" t="s">
        <v>15</v>
      </c>
      <c r="FF123" s="3" t="s">
        <v>28</v>
      </c>
      <c r="FG123" s="3" t="s">
        <v>1</v>
      </c>
      <c r="FH123" s="9">
        <v>7.65</v>
      </c>
      <c r="FI123" s="3" t="s">
        <v>5</v>
      </c>
      <c r="FJ123" s="9">
        <v>6.49</v>
      </c>
      <c r="FK123" s="3" t="s">
        <v>1</v>
      </c>
      <c r="FL123" s="3" t="s">
        <v>1</v>
      </c>
      <c r="FM123" s="3" t="s">
        <v>23</v>
      </c>
      <c r="FN123" s="9">
        <v>100</v>
      </c>
      <c r="FO123" s="9">
        <v>1.9399999999999998E-8</v>
      </c>
      <c r="FP123" s="9">
        <v>3.15</v>
      </c>
      <c r="FQ123" s="3" t="s">
        <v>15</v>
      </c>
      <c r="FR123" s="6">
        <v>8.1499999999999993E-3</v>
      </c>
      <c r="FS123" s="9">
        <v>28.75</v>
      </c>
      <c r="FT123" s="3" t="s">
        <v>1</v>
      </c>
      <c r="FU123" s="3" t="s">
        <v>5</v>
      </c>
      <c r="FV123" s="3"/>
      <c r="FW123" s="6">
        <v>28</v>
      </c>
      <c r="FX123" s="10">
        <v>2.1749999999999999E-3</v>
      </c>
      <c r="FY123" s="2"/>
      <c r="FZ123" s="3" t="s">
        <v>22</v>
      </c>
      <c r="GA123" s="3"/>
      <c r="GB123" s="3"/>
      <c r="GC123" s="3"/>
      <c r="GD123" s="3"/>
      <c r="GE123" s="3"/>
      <c r="GF123" s="3" t="s">
        <v>30</v>
      </c>
      <c r="GG123" s="3"/>
      <c r="GH123" s="7"/>
      <c r="GI123" s="2"/>
      <c r="GJ123" s="5">
        <v>8.8000000000000003E-4</v>
      </c>
      <c r="GK123" s="3"/>
      <c r="GL123" s="2"/>
      <c r="GM123" s="2">
        <v>3.17</v>
      </c>
      <c r="GN123" s="3" t="s">
        <v>31</v>
      </c>
      <c r="GO123" s="3" t="s">
        <v>8</v>
      </c>
      <c r="GP123" s="3"/>
      <c r="GQ123" s="3"/>
      <c r="GR123" s="3"/>
      <c r="GS123" s="9">
        <v>0.74349442379182162</v>
      </c>
      <c r="GT123" s="9">
        <v>45</v>
      </c>
      <c r="GU123" s="9">
        <v>6.1</v>
      </c>
      <c r="GV123" s="3" t="s">
        <v>33</v>
      </c>
      <c r="GW123" s="7"/>
      <c r="GX123" s="2" t="s">
        <v>34</v>
      </c>
      <c r="GY123" s="2" t="s">
        <v>9</v>
      </c>
      <c r="GZ123" s="9">
        <v>5.26</v>
      </c>
      <c r="HA123" s="9">
        <v>4.28</v>
      </c>
      <c r="HB123" s="7"/>
      <c r="HC123" s="3">
        <v>43</v>
      </c>
      <c r="HD123" s="3" t="s">
        <v>3</v>
      </c>
      <c r="HE123" s="7"/>
      <c r="HF123" s="9">
        <v>23.25</v>
      </c>
      <c r="HG123" s="3"/>
      <c r="HH123" s="2"/>
      <c r="HI123" s="3" t="s">
        <v>15</v>
      </c>
      <c r="HJ123" s="3"/>
      <c r="HK123" s="3" t="s">
        <v>3</v>
      </c>
      <c r="HL123" s="3"/>
      <c r="HM123" s="2">
        <v>3.95</v>
      </c>
      <c r="HN123" s="9">
        <v>10.1</v>
      </c>
      <c r="HO123" s="3" t="s">
        <v>3</v>
      </c>
      <c r="HP123" s="3" t="s">
        <v>35</v>
      </c>
      <c r="HQ123" s="3" t="s">
        <v>23</v>
      </c>
      <c r="HR123" s="7"/>
      <c r="HS123" s="3" t="s">
        <v>3</v>
      </c>
      <c r="HT123" s="3" t="s">
        <v>5</v>
      </c>
      <c r="HU123" s="9">
        <v>0.36968576709796674</v>
      </c>
      <c r="HV123" s="3">
        <v>1</v>
      </c>
      <c r="HW123" s="9">
        <v>3.9199999999999997E-6</v>
      </c>
      <c r="HX123" s="3" t="s">
        <v>3</v>
      </c>
      <c r="HY123" s="3"/>
      <c r="HZ123" s="3" t="s">
        <v>30</v>
      </c>
      <c r="IA123" s="3">
        <v>3.35</v>
      </c>
      <c r="IB123" s="3"/>
      <c r="IC123" s="3" t="s">
        <v>18</v>
      </c>
      <c r="ID123" s="3"/>
      <c r="IE123" s="3" t="s">
        <v>55</v>
      </c>
      <c r="IF123" s="7"/>
      <c r="IG123" s="7"/>
      <c r="IH123" s="7"/>
    </row>
    <row r="124" spans="1:242" x14ac:dyDescent="0.25">
      <c r="A124" s="1" t="s">
        <v>162</v>
      </c>
      <c r="B124" s="6">
        <v>56</v>
      </c>
      <c r="C124" s="3"/>
      <c r="D124" s="5">
        <v>3.93</v>
      </c>
      <c r="E124" s="3" t="s">
        <v>1</v>
      </c>
      <c r="F124" s="3" t="s">
        <v>2</v>
      </c>
      <c r="G124" s="3"/>
      <c r="H124" s="3"/>
      <c r="I124" s="3"/>
      <c r="J124" s="5">
        <v>4.2849999999999996E-12</v>
      </c>
      <c r="K124" s="3" t="s">
        <v>3</v>
      </c>
      <c r="L124" s="3" t="s">
        <v>4</v>
      </c>
      <c r="M124" s="5">
        <v>0.95693779904306231</v>
      </c>
      <c r="N124" s="5">
        <v>26.5</v>
      </c>
      <c r="O124" s="3" t="s">
        <v>3</v>
      </c>
      <c r="P124" s="3"/>
      <c r="Q124" s="3" t="s">
        <v>5</v>
      </c>
      <c r="R124" s="2" t="s">
        <v>58</v>
      </c>
      <c r="S124" s="2"/>
      <c r="T124" s="3" t="s">
        <v>3</v>
      </c>
      <c r="U124" s="5">
        <v>49.9</v>
      </c>
      <c r="V124" s="3"/>
      <c r="W124" s="2"/>
      <c r="X124" s="3"/>
      <c r="Y124" s="3" t="s">
        <v>7</v>
      </c>
      <c r="Z124" s="5">
        <v>5.4999999999999999E-6</v>
      </c>
      <c r="AA124" s="3" t="s">
        <v>8</v>
      </c>
      <c r="AB124" s="2" t="s">
        <v>9</v>
      </c>
      <c r="AC124" s="5">
        <v>2.6636363636363637E-14</v>
      </c>
      <c r="AD124" s="3" t="s">
        <v>10</v>
      </c>
      <c r="AE124" s="2" t="s">
        <v>107</v>
      </c>
      <c r="AF124" s="2">
        <v>3.24</v>
      </c>
      <c r="AG124" s="6">
        <v>3.7000000000000002E-3</v>
      </c>
      <c r="AH124" s="2"/>
      <c r="AI124" s="2"/>
      <c r="AJ124" s="2"/>
      <c r="AK124" s="2"/>
      <c r="AL124" s="5">
        <v>0.999</v>
      </c>
      <c r="AM124" s="3"/>
      <c r="AN124" s="3" t="s">
        <v>12</v>
      </c>
      <c r="AO124" s="2"/>
      <c r="AP124" s="2"/>
      <c r="AQ124" s="5">
        <v>5.1000000000000004E-4</v>
      </c>
      <c r="AR124" s="5">
        <v>5.4</v>
      </c>
      <c r="AS124" s="3" t="s">
        <v>13</v>
      </c>
      <c r="AT124" s="3" t="s">
        <v>23</v>
      </c>
      <c r="AU124" s="5">
        <v>4.2</v>
      </c>
      <c r="AV124" s="2"/>
      <c r="AW124" s="2"/>
      <c r="AX124" s="2"/>
      <c r="AY124" s="2" t="s">
        <v>15</v>
      </c>
      <c r="AZ124" s="5">
        <v>6.7</v>
      </c>
      <c r="BA124" s="2"/>
      <c r="BB124" s="3" t="s">
        <v>8</v>
      </c>
      <c r="BC124" s="3">
        <v>1</v>
      </c>
      <c r="BD124" s="2"/>
      <c r="BE124" s="3" t="s">
        <v>16</v>
      </c>
      <c r="BF124" s="6">
        <v>43</v>
      </c>
      <c r="BG124" s="5">
        <v>7.08</v>
      </c>
      <c r="BH124" s="3"/>
      <c r="BI124" s="3"/>
      <c r="BJ124" s="3">
        <v>1</v>
      </c>
      <c r="BK124" s="5">
        <v>17.63</v>
      </c>
      <c r="BL124" s="5">
        <v>0.4098360655737705</v>
      </c>
      <c r="BM124" s="3">
        <v>2.5</v>
      </c>
      <c r="BN124" s="3" t="s">
        <v>19</v>
      </c>
      <c r="BO124" s="3" t="s">
        <v>121</v>
      </c>
      <c r="BP124" s="3" t="s">
        <v>3</v>
      </c>
      <c r="BQ124" s="2"/>
      <c r="BR124" s="2" t="s">
        <v>21</v>
      </c>
      <c r="BS124" s="3"/>
      <c r="BT124" s="3"/>
      <c r="BU124" s="3"/>
      <c r="BV124" s="5">
        <v>3.58</v>
      </c>
      <c r="BW124" s="5">
        <v>3.93</v>
      </c>
      <c r="BX124" s="3"/>
      <c r="BY124" s="3"/>
      <c r="BZ124" s="2"/>
      <c r="CA124" s="2"/>
      <c r="CB124" s="3" t="s">
        <v>3</v>
      </c>
      <c r="CC124" s="5">
        <v>4.24</v>
      </c>
      <c r="CD124" s="2"/>
      <c r="CE124" s="3"/>
      <c r="CF124" s="5">
        <v>31.5</v>
      </c>
      <c r="CG124" s="3"/>
      <c r="CH124" s="3"/>
      <c r="CI124" s="3"/>
      <c r="CJ124" s="3" t="s">
        <v>1</v>
      </c>
      <c r="CK124" s="2"/>
      <c r="CL124" s="3" t="s">
        <v>22</v>
      </c>
      <c r="CM124" s="2"/>
      <c r="CN124" s="3"/>
      <c r="CO124" s="2"/>
      <c r="CP124" s="3">
        <v>5</v>
      </c>
      <c r="CQ124" s="3">
        <v>2</v>
      </c>
      <c r="CR124" s="5">
        <v>5.97</v>
      </c>
      <c r="CS124" s="6">
        <v>50.75</v>
      </c>
      <c r="CT124" s="5">
        <v>0.26</v>
      </c>
      <c r="CU124" s="5">
        <v>4.99</v>
      </c>
      <c r="CV124" s="5">
        <v>3.6999999999999998E-2</v>
      </c>
      <c r="CW124" s="5">
        <v>79</v>
      </c>
      <c r="CX124" s="2"/>
      <c r="CY124" s="5">
        <v>0.37313432835820892</v>
      </c>
      <c r="CZ124" s="3" t="s">
        <v>22</v>
      </c>
      <c r="DA124" s="5">
        <v>2.2222222222222223E-4</v>
      </c>
      <c r="DB124" s="5">
        <v>639.75</v>
      </c>
      <c r="DC124" s="2"/>
      <c r="DD124" s="5">
        <v>395</v>
      </c>
      <c r="DE124" s="3" t="s">
        <v>22</v>
      </c>
      <c r="DF124" s="2"/>
      <c r="DG124" s="3" t="s">
        <v>3</v>
      </c>
      <c r="DH124" s="2"/>
      <c r="DI124" s="3" t="s">
        <v>23</v>
      </c>
      <c r="DJ124" s="3"/>
      <c r="DK124" s="5">
        <v>99</v>
      </c>
      <c r="DL124" s="3" t="s">
        <v>8</v>
      </c>
      <c r="DM124" s="3" t="s">
        <v>5</v>
      </c>
      <c r="DN124" s="3" t="s">
        <v>3</v>
      </c>
      <c r="DO124" s="2"/>
      <c r="DP124" s="3" t="s">
        <v>3</v>
      </c>
      <c r="DQ124" s="5">
        <v>3.23</v>
      </c>
      <c r="DR124" s="2" t="s">
        <v>9</v>
      </c>
      <c r="DS124" s="2" t="s">
        <v>18</v>
      </c>
      <c r="DT124" s="5">
        <v>0.383409</v>
      </c>
      <c r="DU124" s="2" t="s">
        <v>24</v>
      </c>
      <c r="DV124" s="3" t="s">
        <v>3</v>
      </c>
      <c r="DW124" s="5">
        <v>49.9</v>
      </c>
      <c r="DX124" s="3"/>
      <c r="DY124" s="3" t="s">
        <v>8</v>
      </c>
      <c r="DZ124" s="2"/>
      <c r="EA124" s="2"/>
      <c r="EB124" s="5">
        <v>3.24</v>
      </c>
      <c r="EC124" s="3"/>
      <c r="ED124" s="2"/>
      <c r="EE124" s="2"/>
      <c r="EF124" s="3" t="s">
        <v>1</v>
      </c>
      <c r="EG124" s="3"/>
      <c r="EH124" s="2"/>
      <c r="EI124" s="2"/>
      <c r="EJ124" s="3" t="s">
        <v>26</v>
      </c>
      <c r="EK124" s="5">
        <v>1.2489999999999999E-2</v>
      </c>
      <c r="EL124" s="3" t="s">
        <v>1</v>
      </c>
      <c r="EM124" s="3" t="s">
        <v>3</v>
      </c>
      <c r="EN124" s="3" t="s">
        <v>27</v>
      </c>
      <c r="EO124" s="3"/>
      <c r="EP124" s="3" t="s">
        <v>8</v>
      </c>
      <c r="EQ124" s="3"/>
      <c r="ER124" s="2"/>
      <c r="ES124" s="3"/>
      <c r="ET124" s="9">
        <v>9.9</v>
      </c>
      <c r="EU124" s="3"/>
      <c r="EV124" s="3" t="s">
        <v>28</v>
      </c>
      <c r="EW124" s="7"/>
      <c r="EX124" s="9">
        <v>3.82</v>
      </c>
      <c r="EY124" s="3"/>
      <c r="EZ124" s="3"/>
      <c r="FA124" s="9">
        <v>0.83333333333333337</v>
      </c>
      <c r="FB124" s="9">
        <v>1.5300000000000001E-9</v>
      </c>
      <c r="FC124" s="2"/>
      <c r="FD124" s="7"/>
      <c r="FE124" s="2" t="s">
        <v>15</v>
      </c>
      <c r="FF124" s="3" t="s">
        <v>28</v>
      </c>
      <c r="FG124" s="3" t="s">
        <v>1</v>
      </c>
      <c r="FH124" s="9">
        <v>7.44</v>
      </c>
      <c r="FI124" s="3" t="s">
        <v>5</v>
      </c>
      <c r="FJ124" s="9">
        <v>6.86</v>
      </c>
      <c r="FK124" s="3" t="s">
        <v>1</v>
      </c>
      <c r="FL124" s="3" t="s">
        <v>1</v>
      </c>
      <c r="FM124" s="3" t="s">
        <v>23</v>
      </c>
      <c r="FN124" s="9">
        <v>115</v>
      </c>
      <c r="FO124" s="9">
        <v>1.9300000000000001E-8</v>
      </c>
      <c r="FP124" s="9">
        <v>3.07</v>
      </c>
      <c r="FQ124" s="3" t="s">
        <v>15</v>
      </c>
      <c r="FR124" s="6">
        <v>8.0000000000000002E-3</v>
      </c>
      <c r="FS124" s="9">
        <v>28.85</v>
      </c>
      <c r="FT124" s="3" t="s">
        <v>1</v>
      </c>
      <c r="FU124" s="3" t="s">
        <v>5</v>
      </c>
      <c r="FV124" s="3"/>
      <c r="FW124" s="6">
        <v>28</v>
      </c>
      <c r="FX124" s="10">
        <v>2.0999999999999999E-3</v>
      </c>
      <c r="FY124" s="2"/>
      <c r="FZ124" s="3" t="s">
        <v>22</v>
      </c>
      <c r="GA124" s="3"/>
      <c r="GB124" s="3"/>
      <c r="GC124" s="3"/>
      <c r="GD124" s="3"/>
      <c r="GE124" s="3"/>
      <c r="GF124" s="3" t="s">
        <v>30</v>
      </c>
      <c r="GG124" s="3"/>
      <c r="GH124" s="7"/>
      <c r="GI124" s="2"/>
      <c r="GJ124" s="5">
        <v>8.7500000000000002E-4</v>
      </c>
      <c r="GK124" s="3"/>
      <c r="GL124" s="2"/>
      <c r="GM124" s="2">
        <v>3.24</v>
      </c>
      <c r="GN124" s="3" t="s">
        <v>31</v>
      </c>
      <c r="GO124" s="3" t="s">
        <v>8</v>
      </c>
      <c r="GP124" s="3"/>
      <c r="GQ124" s="3"/>
      <c r="GR124" s="3"/>
      <c r="GS124" s="9">
        <v>0.74626865671641784</v>
      </c>
      <c r="GT124" s="9">
        <v>44.9</v>
      </c>
      <c r="GU124" s="9">
        <v>6.15</v>
      </c>
      <c r="GV124" s="3" t="s">
        <v>33</v>
      </c>
      <c r="GW124" s="7"/>
      <c r="GX124" s="2" t="s">
        <v>34</v>
      </c>
      <c r="GY124" s="2" t="s">
        <v>9</v>
      </c>
      <c r="GZ124" s="9">
        <v>5.26</v>
      </c>
      <c r="HA124" s="9">
        <v>4.28</v>
      </c>
      <c r="HB124" s="7"/>
      <c r="HC124" s="3">
        <v>41.5</v>
      </c>
      <c r="HD124" s="3" t="s">
        <v>3</v>
      </c>
      <c r="HE124" s="7"/>
      <c r="HF124" s="9">
        <v>23</v>
      </c>
      <c r="HG124" s="3"/>
      <c r="HH124" s="2"/>
      <c r="HI124" s="3" t="s">
        <v>15</v>
      </c>
      <c r="HJ124" s="3"/>
      <c r="HK124" s="3" t="s">
        <v>3</v>
      </c>
      <c r="HL124" s="3"/>
      <c r="HM124" s="2">
        <v>3.93</v>
      </c>
      <c r="HN124" s="9">
        <v>10.6</v>
      </c>
      <c r="HO124" s="3" t="s">
        <v>3</v>
      </c>
      <c r="HP124" s="3" t="s">
        <v>35</v>
      </c>
      <c r="HQ124" s="3" t="s">
        <v>23</v>
      </c>
      <c r="HR124" s="7"/>
      <c r="HS124" s="3" t="s">
        <v>3</v>
      </c>
      <c r="HT124" s="3" t="s">
        <v>5</v>
      </c>
      <c r="HU124" s="9">
        <v>0.36900369003690037</v>
      </c>
      <c r="HV124" s="3">
        <v>1</v>
      </c>
      <c r="HW124" s="9">
        <v>3.9399999999999995E-6</v>
      </c>
      <c r="HX124" s="3" t="s">
        <v>3</v>
      </c>
      <c r="HY124" s="3"/>
      <c r="HZ124" s="3" t="s">
        <v>30</v>
      </c>
      <c r="IA124" s="3">
        <v>3.35</v>
      </c>
      <c r="IB124" s="3"/>
      <c r="IC124" s="3" t="s">
        <v>18</v>
      </c>
      <c r="ID124" s="3"/>
      <c r="IE124" s="3" t="s">
        <v>55</v>
      </c>
      <c r="IF124" s="7"/>
      <c r="IG124" s="7"/>
      <c r="IH124" s="7"/>
    </row>
    <row r="125" spans="1:242" x14ac:dyDescent="0.25">
      <c r="A125" s="1" t="s">
        <v>163</v>
      </c>
      <c r="B125" s="6">
        <v>51</v>
      </c>
      <c r="C125" s="3">
        <v>42.5</v>
      </c>
      <c r="D125" s="5">
        <v>4.03</v>
      </c>
      <c r="E125" s="3" t="s">
        <v>1</v>
      </c>
      <c r="F125" s="3" t="s">
        <v>2</v>
      </c>
      <c r="G125" s="3"/>
      <c r="H125" s="3"/>
      <c r="I125" s="3"/>
      <c r="J125" s="5">
        <v>4.0499999999999999E-12</v>
      </c>
      <c r="K125" s="3" t="s">
        <v>3</v>
      </c>
      <c r="L125" s="3" t="s">
        <v>4</v>
      </c>
      <c r="M125" s="5">
        <v>0.94786729857819907</v>
      </c>
      <c r="N125" s="5">
        <v>26.1</v>
      </c>
      <c r="O125" s="3" t="s">
        <v>3</v>
      </c>
      <c r="P125" s="3"/>
      <c r="Q125" s="3" t="s">
        <v>5</v>
      </c>
      <c r="R125" s="2" t="s">
        <v>58</v>
      </c>
      <c r="S125" s="2"/>
      <c r="T125" s="3" t="s">
        <v>3</v>
      </c>
      <c r="U125" s="5">
        <v>49.95</v>
      </c>
      <c r="V125" s="3"/>
      <c r="W125" s="2"/>
      <c r="X125" s="3"/>
      <c r="Y125" s="3" t="s">
        <v>7</v>
      </c>
      <c r="Z125" s="5">
        <v>5.6500000000000001E-6</v>
      </c>
      <c r="AA125" s="3" t="s">
        <v>8</v>
      </c>
      <c r="AB125" s="2" t="s">
        <v>9</v>
      </c>
      <c r="AC125" s="5">
        <v>2.7454545454545454E-14</v>
      </c>
      <c r="AD125" s="3" t="s">
        <v>10</v>
      </c>
      <c r="AE125" s="2" t="s">
        <v>107</v>
      </c>
      <c r="AF125" s="2">
        <v>3.21</v>
      </c>
      <c r="AG125" s="6">
        <v>3.5999999999999999E-3</v>
      </c>
      <c r="AH125" s="2"/>
      <c r="AI125" s="2"/>
      <c r="AJ125" s="2">
        <v>82</v>
      </c>
      <c r="AK125" s="2"/>
      <c r="AL125" s="5">
        <v>0.999</v>
      </c>
      <c r="AM125" s="3"/>
      <c r="AN125" s="3" t="s">
        <v>12</v>
      </c>
      <c r="AO125" s="2"/>
      <c r="AP125" s="2"/>
      <c r="AQ125" s="5">
        <v>4.8999999999999998E-4</v>
      </c>
      <c r="AR125" s="5">
        <v>5.3</v>
      </c>
      <c r="AS125" s="3" t="s">
        <v>13</v>
      </c>
      <c r="AT125" s="3" t="s">
        <v>23</v>
      </c>
      <c r="AU125" s="5">
        <v>4.32</v>
      </c>
      <c r="AV125" s="2"/>
      <c r="AW125" s="2"/>
      <c r="AX125" s="2"/>
      <c r="AY125" s="2" t="s">
        <v>15</v>
      </c>
      <c r="AZ125" s="5">
        <v>6.68</v>
      </c>
      <c r="BA125" s="2"/>
      <c r="BB125" s="3" t="s">
        <v>8</v>
      </c>
      <c r="BC125" s="3">
        <v>1</v>
      </c>
      <c r="BD125" s="2"/>
      <c r="BE125" s="3" t="s">
        <v>16</v>
      </c>
      <c r="BF125" s="6">
        <v>41.5</v>
      </c>
      <c r="BG125" s="5">
        <v>7.14</v>
      </c>
      <c r="BH125" s="3"/>
      <c r="BI125" s="3"/>
      <c r="BJ125" s="3">
        <v>1</v>
      </c>
      <c r="BK125" s="5">
        <v>17.72</v>
      </c>
      <c r="BL125" s="5">
        <v>0.4</v>
      </c>
      <c r="BM125" s="2">
        <v>2.5</v>
      </c>
      <c r="BN125" s="3" t="s">
        <v>19</v>
      </c>
      <c r="BO125" s="3" t="s">
        <v>121</v>
      </c>
      <c r="BP125" s="3" t="s">
        <v>3</v>
      </c>
      <c r="BQ125" s="2">
        <v>4.625</v>
      </c>
      <c r="BR125" s="2" t="s">
        <v>21</v>
      </c>
      <c r="BS125" s="3"/>
      <c r="BT125" s="3"/>
      <c r="BU125" s="3"/>
      <c r="BV125" s="5">
        <v>3.5</v>
      </c>
      <c r="BW125" s="5">
        <v>4.03</v>
      </c>
      <c r="BX125" s="3"/>
      <c r="BY125" s="3"/>
      <c r="BZ125" s="2"/>
      <c r="CA125" s="2"/>
      <c r="CB125" s="3" t="s">
        <v>3</v>
      </c>
      <c r="CC125" s="5">
        <v>4.2300000000000004</v>
      </c>
      <c r="CD125" s="2"/>
      <c r="CE125" s="3"/>
      <c r="CF125" s="5">
        <v>31.75</v>
      </c>
      <c r="CG125" s="3"/>
      <c r="CH125" s="3"/>
      <c r="CI125" s="3"/>
      <c r="CJ125" s="3" t="s">
        <v>1</v>
      </c>
      <c r="CK125" s="2"/>
      <c r="CL125" s="3" t="s">
        <v>22</v>
      </c>
      <c r="CM125" s="2"/>
      <c r="CN125" s="3"/>
      <c r="CO125" s="2"/>
      <c r="CP125" s="3">
        <v>5</v>
      </c>
      <c r="CQ125" s="3">
        <v>2</v>
      </c>
      <c r="CR125" s="5">
        <v>5.84</v>
      </c>
      <c r="CS125" s="6">
        <v>49.75</v>
      </c>
      <c r="CT125" s="5">
        <v>0.26250000000000001</v>
      </c>
      <c r="CU125" s="5">
        <v>4.95</v>
      </c>
      <c r="CV125" s="5">
        <v>3.5000000000000003E-2</v>
      </c>
      <c r="CW125" s="5">
        <v>80.5</v>
      </c>
      <c r="CX125" s="2">
        <v>0.3623188405797102</v>
      </c>
      <c r="CY125" s="5">
        <v>0.37174721189591081</v>
      </c>
      <c r="CZ125" s="3" t="s">
        <v>22</v>
      </c>
      <c r="DA125" s="5">
        <v>2.1978021978021975E-4</v>
      </c>
      <c r="DB125" s="5">
        <v>633</v>
      </c>
      <c r="DC125" s="2"/>
      <c r="DD125" s="5">
        <v>394</v>
      </c>
      <c r="DE125" s="3" t="s">
        <v>22</v>
      </c>
      <c r="DF125" s="2"/>
      <c r="DG125" s="3" t="s">
        <v>3</v>
      </c>
      <c r="DH125" s="2"/>
      <c r="DI125" s="3" t="s">
        <v>23</v>
      </c>
      <c r="DJ125" s="3"/>
      <c r="DK125" s="5">
        <v>88</v>
      </c>
      <c r="DL125" s="3" t="s">
        <v>8</v>
      </c>
      <c r="DM125" s="3" t="s">
        <v>5</v>
      </c>
      <c r="DN125" s="3" t="s">
        <v>3</v>
      </c>
      <c r="DO125" s="2">
        <v>3.9E-2</v>
      </c>
      <c r="DP125" s="3" t="s">
        <v>3</v>
      </c>
      <c r="DQ125" s="5">
        <v>3.23</v>
      </c>
      <c r="DR125" s="2" t="s">
        <v>9</v>
      </c>
      <c r="DS125" s="2" t="s">
        <v>18</v>
      </c>
      <c r="DT125" s="5">
        <v>0.38854640000000001</v>
      </c>
      <c r="DU125" s="2" t="s">
        <v>24</v>
      </c>
      <c r="DV125" s="3" t="s">
        <v>3</v>
      </c>
      <c r="DW125" s="5">
        <v>49.95</v>
      </c>
      <c r="DX125" s="3"/>
      <c r="DY125" s="3" t="s">
        <v>8</v>
      </c>
      <c r="DZ125" s="2"/>
      <c r="EA125" s="2"/>
      <c r="EB125" s="5">
        <v>3.21</v>
      </c>
      <c r="EC125" s="3"/>
      <c r="ED125" s="2"/>
      <c r="EE125" s="2"/>
      <c r="EF125" s="3" t="s">
        <v>1</v>
      </c>
      <c r="EG125" s="3"/>
      <c r="EH125" s="2"/>
      <c r="EI125" s="2"/>
      <c r="EJ125" s="3" t="s">
        <v>26</v>
      </c>
      <c r="EK125" s="5">
        <v>1.2489999999999999E-2</v>
      </c>
      <c r="EL125" s="3" t="s">
        <v>1</v>
      </c>
      <c r="EM125" s="3" t="s">
        <v>3</v>
      </c>
      <c r="EN125" s="3" t="s">
        <v>27</v>
      </c>
      <c r="EO125" s="3"/>
      <c r="EP125" s="3" t="s">
        <v>8</v>
      </c>
      <c r="EQ125" s="3"/>
      <c r="ER125" s="2"/>
      <c r="ES125" s="3"/>
      <c r="ET125" s="9">
        <v>10.25</v>
      </c>
      <c r="EU125" s="3"/>
      <c r="EV125" s="3" t="s">
        <v>28</v>
      </c>
      <c r="EW125" s="7"/>
      <c r="EX125" s="9">
        <v>3.83</v>
      </c>
      <c r="EY125" s="3">
        <v>1.92</v>
      </c>
      <c r="EZ125" s="3"/>
      <c r="FA125" s="9">
        <v>0.84033613445378152</v>
      </c>
      <c r="FB125" s="9">
        <v>1.5300000000000001E-9</v>
      </c>
      <c r="FC125" s="2"/>
      <c r="FD125" s="7"/>
      <c r="FE125" s="2" t="s">
        <v>15</v>
      </c>
      <c r="FF125" s="3" t="s">
        <v>28</v>
      </c>
      <c r="FG125" s="3" t="s">
        <v>1</v>
      </c>
      <c r="FH125" s="9">
        <v>7.51</v>
      </c>
      <c r="FI125" s="3" t="s">
        <v>5</v>
      </c>
      <c r="FJ125" s="9">
        <v>6.76</v>
      </c>
      <c r="FK125" s="3" t="s">
        <v>1</v>
      </c>
      <c r="FL125" s="3" t="s">
        <v>1</v>
      </c>
      <c r="FM125" s="3" t="s">
        <v>23</v>
      </c>
      <c r="FN125" s="9">
        <v>105</v>
      </c>
      <c r="FO125" s="9">
        <v>1.9100000000000002E-8</v>
      </c>
      <c r="FP125" s="9">
        <v>2.96</v>
      </c>
      <c r="FQ125" s="3" t="s">
        <v>15</v>
      </c>
      <c r="FR125" s="6">
        <v>7.6499999999999997E-3</v>
      </c>
      <c r="FS125" s="9">
        <v>28.75</v>
      </c>
      <c r="FT125" s="3" t="s">
        <v>1</v>
      </c>
      <c r="FU125" s="3" t="s">
        <v>5</v>
      </c>
      <c r="FV125" s="3"/>
      <c r="FW125" s="6">
        <v>26.75</v>
      </c>
      <c r="FX125" s="10">
        <v>2E-3</v>
      </c>
      <c r="FY125" s="2"/>
      <c r="FZ125" s="3" t="s">
        <v>22</v>
      </c>
      <c r="GA125" s="3"/>
      <c r="GB125" s="3"/>
      <c r="GC125" s="3"/>
      <c r="GD125" s="3"/>
      <c r="GE125" s="3"/>
      <c r="GF125" s="3" t="s">
        <v>30</v>
      </c>
      <c r="GG125" s="3"/>
      <c r="GH125" s="7">
        <v>3.98</v>
      </c>
      <c r="GI125" s="2"/>
      <c r="GJ125" s="5">
        <v>8.4999999999999995E-4</v>
      </c>
      <c r="GK125" s="3"/>
      <c r="GL125" s="2"/>
      <c r="GM125" s="2">
        <v>3.21</v>
      </c>
      <c r="GN125" s="3" t="s">
        <v>31</v>
      </c>
      <c r="GO125" s="3" t="s">
        <v>8</v>
      </c>
      <c r="GP125" s="3"/>
      <c r="GQ125" s="3"/>
      <c r="GR125" s="3"/>
      <c r="GS125" s="9">
        <v>0.75187969924812026</v>
      </c>
      <c r="GT125" s="9">
        <v>44.85</v>
      </c>
      <c r="GU125" s="9">
        <v>5.74</v>
      </c>
      <c r="GV125" s="3" t="s">
        <v>33</v>
      </c>
      <c r="GW125" s="7">
        <v>2.2200000000000002</v>
      </c>
      <c r="GX125" s="2" t="s">
        <v>34</v>
      </c>
      <c r="GY125" s="2" t="s">
        <v>9</v>
      </c>
      <c r="GZ125" s="9">
        <v>5.28</v>
      </c>
      <c r="HA125" s="9">
        <v>4.28</v>
      </c>
      <c r="HB125" s="7">
        <v>3.56</v>
      </c>
      <c r="HC125" s="3">
        <v>38.25</v>
      </c>
      <c r="HD125" s="3" t="s">
        <v>3</v>
      </c>
      <c r="HE125" s="7"/>
      <c r="HF125" s="9">
        <v>22</v>
      </c>
      <c r="HG125" s="3"/>
      <c r="HH125" s="2"/>
      <c r="HI125" s="3" t="s">
        <v>15</v>
      </c>
      <c r="HJ125" s="3"/>
      <c r="HK125" s="3" t="s">
        <v>3</v>
      </c>
      <c r="HL125" s="3"/>
      <c r="HM125" s="2">
        <v>4.03</v>
      </c>
      <c r="HN125" s="9">
        <v>11.25</v>
      </c>
      <c r="HO125" s="3" t="s">
        <v>3</v>
      </c>
      <c r="HP125" s="3" t="s">
        <v>35</v>
      </c>
      <c r="HQ125" s="3" t="s">
        <v>23</v>
      </c>
      <c r="HR125" s="7"/>
      <c r="HS125" s="3" t="s">
        <v>3</v>
      </c>
      <c r="HT125" s="3" t="s">
        <v>5</v>
      </c>
      <c r="HU125" s="9">
        <v>0.36832412523020258</v>
      </c>
      <c r="HV125" s="3">
        <v>1</v>
      </c>
      <c r="HW125" s="9">
        <v>3.8700000000000002E-6</v>
      </c>
      <c r="HX125" s="3" t="s">
        <v>3</v>
      </c>
      <c r="HY125" s="3"/>
      <c r="HZ125" s="3" t="s">
        <v>30</v>
      </c>
      <c r="IA125" s="3">
        <v>3.35</v>
      </c>
      <c r="IB125" s="3"/>
      <c r="IC125" s="3" t="s">
        <v>18</v>
      </c>
      <c r="ID125" s="3"/>
      <c r="IE125" s="3" t="s">
        <v>55</v>
      </c>
      <c r="IF125" s="7"/>
      <c r="IG125" s="7"/>
      <c r="IH125" s="7"/>
    </row>
    <row r="126" spans="1:242" x14ac:dyDescent="0.25">
      <c r="A126" s="1" t="s">
        <v>164</v>
      </c>
      <c r="B126" s="6">
        <v>50.5</v>
      </c>
      <c r="C126" s="3"/>
      <c r="D126" s="5">
        <v>4.01</v>
      </c>
      <c r="E126" s="3" t="s">
        <v>1</v>
      </c>
      <c r="F126" s="3" t="s">
        <v>2</v>
      </c>
      <c r="G126" s="3"/>
      <c r="H126" s="3"/>
      <c r="I126" s="3"/>
      <c r="J126" s="5">
        <v>3.7799999999999996E-12</v>
      </c>
      <c r="K126" s="3" t="s">
        <v>3</v>
      </c>
      <c r="L126" s="3" t="s">
        <v>4</v>
      </c>
      <c r="M126" s="5">
        <v>0.93457943925233644</v>
      </c>
      <c r="N126" s="5">
        <v>26.05</v>
      </c>
      <c r="O126" s="3" t="s">
        <v>3</v>
      </c>
      <c r="P126" s="3"/>
      <c r="Q126" s="3" t="s">
        <v>5</v>
      </c>
      <c r="R126" s="2" t="s">
        <v>58</v>
      </c>
      <c r="S126" s="2"/>
      <c r="T126" s="3" t="s">
        <v>3</v>
      </c>
      <c r="U126" s="5">
        <v>49.9</v>
      </c>
      <c r="V126" s="3"/>
      <c r="W126" s="2"/>
      <c r="X126" s="3"/>
      <c r="Y126" s="3" t="s">
        <v>7</v>
      </c>
      <c r="Z126" s="5">
        <v>5.75E-6</v>
      </c>
      <c r="AA126" s="3" t="s">
        <v>8</v>
      </c>
      <c r="AB126" s="2" t="s">
        <v>9</v>
      </c>
      <c r="AC126" s="5">
        <v>2.9454545454545452E-14</v>
      </c>
      <c r="AD126" s="3" t="s">
        <v>10</v>
      </c>
      <c r="AE126" s="2" t="s">
        <v>107</v>
      </c>
      <c r="AF126" s="2">
        <v>3.2</v>
      </c>
      <c r="AG126" s="6">
        <v>3.5000000000000001E-3</v>
      </c>
      <c r="AH126" s="2"/>
      <c r="AI126" s="2"/>
      <c r="AJ126" s="2"/>
      <c r="AK126" s="2"/>
      <c r="AL126" s="5">
        <v>0.995</v>
      </c>
      <c r="AM126" s="3"/>
      <c r="AN126" s="3" t="s">
        <v>12</v>
      </c>
      <c r="AO126" s="2"/>
      <c r="AP126" s="2"/>
      <c r="AQ126" s="5">
        <v>5.0000000000000001E-4</v>
      </c>
      <c r="AR126" s="5">
        <v>5.25</v>
      </c>
      <c r="AS126" s="3" t="s">
        <v>13</v>
      </c>
      <c r="AT126" s="3" t="s">
        <v>23</v>
      </c>
      <c r="AU126" s="5">
        <v>4.76</v>
      </c>
      <c r="AV126" s="2"/>
      <c r="AW126" s="2"/>
      <c r="AX126" s="2"/>
      <c r="AY126" s="2" t="s">
        <v>15</v>
      </c>
      <c r="AZ126" s="5">
        <v>6.65</v>
      </c>
      <c r="BA126" s="2"/>
      <c r="BB126" s="3" t="s">
        <v>8</v>
      </c>
      <c r="BC126" s="3">
        <v>1</v>
      </c>
      <c r="BD126" s="2"/>
      <c r="BE126" s="3" t="s">
        <v>16</v>
      </c>
      <c r="BF126" s="6">
        <v>40.25</v>
      </c>
      <c r="BG126" s="5">
        <v>7.08</v>
      </c>
      <c r="BH126" s="3"/>
      <c r="BI126" s="3"/>
      <c r="BJ126" s="3">
        <v>1</v>
      </c>
      <c r="BK126" s="5">
        <v>18.52</v>
      </c>
      <c r="BL126" s="5">
        <v>0.3968253968253968</v>
      </c>
      <c r="BM126" s="2"/>
      <c r="BN126" s="3" t="s">
        <v>19</v>
      </c>
      <c r="BO126" s="3" t="s">
        <v>121</v>
      </c>
      <c r="BP126" s="3" t="s">
        <v>3</v>
      </c>
      <c r="BQ126" s="2"/>
      <c r="BR126" s="2" t="s">
        <v>21</v>
      </c>
      <c r="BS126" s="3"/>
      <c r="BT126" s="3"/>
      <c r="BU126" s="3"/>
      <c r="BV126" s="5">
        <v>3.45</v>
      </c>
      <c r="BW126" s="5">
        <v>4.01</v>
      </c>
      <c r="BX126" s="3"/>
      <c r="BY126" s="3"/>
      <c r="BZ126" s="2"/>
      <c r="CA126" s="2"/>
      <c r="CB126" s="3" t="s">
        <v>3</v>
      </c>
      <c r="CC126" s="5">
        <v>4.22</v>
      </c>
      <c r="CD126" s="2"/>
      <c r="CE126" s="3"/>
      <c r="CF126" s="5">
        <v>32</v>
      </c>
      <c r="CG126" s="3"/>
      <c r="CH126" s="3"/>
      <c r="CI126" s="3"/>
      <c r="CJ126" s="3" t="s">
        <v>1</v>
      </c>
      <c r="CK126" s="2"/>
      <c r="CL126" s="3" t="s">
        <v>22</v>
      </c>
      <c r="CM126" s="2"/>
      <c r="CN126" s="3"/>
      <c r="CO126" s="2"/>
      <c r="CP126" s="3">
        <v>5</v>
      </c>
      <c r="CQ126" s="3">
        <v>2</v>
      </c>
      <c r="CR126" s="5">
        <v>5.86</v>
      </c>
      <c r="CS126" s="6">
        <v>49.25</v>
      </c>
      <c r="CT126" s="5">
        <v>0.26400000000000001</v>
      </c>
      <c r="CU126" s="5">
        <v>4.93</v>
      </c>
      <c r="CV126" s="5">
        <v>0.03</v>
      </c>
      <c r="CW126" s="5">
        <v>80</v>
      </c>
      <c r="CX126" s="2"/>
      <c r="CY126" s="5">
        <v>0.37037037037037035</v>
      </c>
      <c r="CZ126" s="3" t="s">
        <v>22</v>
      </c>
      <c r="DA126" s="5">
        <v>2.2222222222222223E-4</v>
      </c>
      <c r="DB126" s="5">
        <v>634.75</v>
      </c>
      <c r="DC126" s="2"/>
      <c r="DD126" s="5">
        <v>390</v>
      </c>
      <c r="DE126" s="3" t="s">
        <v>22</v>
      </c>
      <c r="DF126" s="2"/>
      <c r="DG126" s="3" t="s">
        <v>3</v>
      </c>
      <c r="DH126" s="2"/>
      <c r="DI126" s="3" t="s">
        <v>23</v>
      </c>
      <c r="DJ126" s="3"/>
      <c r="DK126" s="5">
        <v>90</v>
      </c>
      <c r="DL126" s="3" t="s">
        <v>8</v>
      </c>
      <c r="DM126" s="3" t="s">
        <v>5</v>
      </c>
      <c r="DN126" s="3" t="s">
        <v>3</v>
      </c>
      <c r="DO126" s="2"/>
      <c r="DP126" s="3" t="s">
        <v>3</v>
      </c>
      <c r="DQ126" s="5">
        <v>3.24</v>
      </c>
      <c r="DR126" s="2" t="s">
        <v>9</v>
      </c>
      <c r="DS126" s="2" t="s">
        <v>18</v>
      </c>
      <c r="DT126" s="5">
        <v>0.39368370000000003</v>
      </c>
      <c r="DU126" s="2" t="s">
        <v>24</v>
      </c>
      <c r="DV126" s="3" t="s">
        <v>3</v>
      </c>
      <c r="DW126" s="5">
        <v>49.9</v>
      </c>
      <c r="DX126" s="3"/>
      <c r="DY126" s="3" t="s">
        <v>8</v>
      </c>
      <c r="DZ126" s="2"/>
      <c r="EA126" s="2"/>
      <c r="EB126" s="5">
        <v>3.2</v>
      </c>
      <c r="EC126" s="3"/>
      <c r="ED126" s="2"/>
      <c r="EE126" s="2"/>
      <c r="EF126" s="3" t="s">
        <v>1</v>
      </c>
      <c r="EG126" s="3"/>
      <c r="EH126" s="2"/>
      <c r="EI126" s="2"/>
      <c r="EJ126" s="3" t="s">
        <v>26</v>
      </c>
      <c r="EK126" s="5">
        <v>1.2489999999999999E-2</v>
      </c>
      <c r="EL126" s="3" t="s">
        <v>1</v>
      </c>
      <c r="EM126" s="3" t="s">
        <v>3</v>
      </c>
      <c r="EN126" s="3" t="s">
        <v>27</v>
      </c>
      <c r="EO126" s="3"/>
      <c r="EP126" s="3" t="s">
        <v>8</v>
      </c>
      <c r="EQ126" s="3"/>
      <c r="ER126" s="2"/>
      <c r="ES126" s="3"/>
      <c r="ET126" s="9">
        <v>11.75</v>
      </c>
      <c r="EU126" s="3"/>
      <c r="EV126" s="3" t="s">
        <v>28</v>
      </c>
      <c r="EW126" s="7"/>
      <c r="EX126" s="9">
        <v>3.82</v>
      </c>
      <c r="EY126" s="3"/>
      <c r="EZ126" s="3"/>
      <c r="FA126" s="9">
        <v>0.8438818565400843</v>
      </c>
      <c r="FB126" s="9">
        <v>1.5300000000000001E-9</v>
      </c>
      <c r="FC126" s="2"/>
      <c r="FD126" s="7"/>
      <c r="FE126" s="2" t="s">
        <v>15</v>
      </c>
      <c r="FF126" s="3" t="s">
        <v>28</v>
      </c>
      <c r="FG126" s="3" t="s">
        <v>1</v>
      </c>
      <c r="FH126" s="9">
        <v>7.35</v>
      </c>
      <c r="FI126" s="3" t="s">
        <v>5</v>
      </c>
      <c r="FJ126" s="9">
        <v>6.65</v>
      </c>
      <c r="FK126" s="3" t="s">
        <v>1</v>
      </c>
      <c r="FL126" s="3" t="s">
        <v>1</v>
      </c>
      <c r="FM126" s="3" t="s">
        <v>23</v>
      </c>
      <c r="FN126" s="9">
        <v>112</v>
      </c>
      <c r="FO126" s="9">
        <v>1.92E-8</v>
      </c>
      <c r="FP126" s="9">
        <v>3.17</v>
      </c>
      <c r="FQ126" s="3" t="s">
        <v>15</v>
      </c>
      <c r="FR126" s="6">
        <v>7.4250000000000002E-3</v>
      </c>
      <c r="FS126" s="9">
        <v>28.75</v>
      </c>
      <c r="FT126" s="3" t="s">
        <v>1</v>
      </c>
      <c r="FU126" s="3" t="s">
        <v>5</v>
      </c>
      <c r="FV126" s="3"/>
      <c r="FW126" s="6">
        <v>26</v>
      </c>
      <c r="FX126" s="10">
        <v>1.9E-3</v>
      </c>
      <c r="FY126" s="2"/>
      <c r="FZ126" s="3" t="s">
        <v>22</v>
      </c>
      <c r="GA126" s="3"/>
      <c r="GB126" s="3"/>
      <c r="GC126" s="3"/>
      <c r="GD126" s="3"/>
      <c r="GE126" s="3"/>
      <c r="GF126" s="3" t="s">
        <v>30</v>
      </c>
      <c r="GG126" s="3"/>
      <c r="GH126" s="7"/>
      <c r="GI126" s="2"/>
      <c r="GJ126" s="5">
        <v>8.7000000000000001E-4</v>
      </c>
      <c r="GK126" s="3"/>
      <c r="GL126" s="2"/>
      <c r="GM126" s="2">
        <v>3.2</v>
      </c>
      <c r="GN126" s="3" t="s">
        <v>31</v>
      </c>
      <c r="GO126" s="3" t="s">
        <v>8</v>
      </c>
      <c r="GP126" s="3"/>
      <c r="GQ126" s="3"/>
      <c r="GR126" s="3"/>
      <c r="GS126" s="9">
        <v>0.75471698113207553</v>
      </c>
      <c r="GT126" s="9">
        <v>43.9</v>
      </c>
      <c r="GU126" s="9">
        <v>5.88</v>
      </c>
      <c r="GV126" s="3" t="s">
        <v>33</v>
      </c>
      <c r="GW126" s="7"/>
      <c r="GX126" s="2" t="s">
        <v>34</v>
      </c>
      <c r="GY126" s="2" t="s">
        <v>9</v>
      </c>
      <c r="GZ126" s="9">
        <v>5.26</v>
      </c>
      <c r="HA126" s="9">
        <v>4.28</v>
      </c>
      <c r="HB126" s="7"/>
      <c r="HC126" s="3">
        <v>38.450000000000003</v>
      </c>
      <c r="HD126" s="3" t="s">
        <v>3</v>
      </c>
      <c r="HE126" s="7"/>
      <c r="HF126" s="9">
        <v>20.8</v>
      </c>
      <c r="HG126" s="3"/>
      <c r="HH126" s="2"/>
      <c r="HI126" s="3" t="s">
        <v>15</v>
      </c>
      <c r="HJ126" s="3"/>
      <c r="HK126" s="3" t="s">
        <v>3</v>
      </c>
      <c r="HL126" s="3"/>
      <c r="HM126" s="2">
        <v>4.01</v>
      </c>
      <c r="HN126" s="9">
        <v>11.85</v>
      </c>
      <c r="HO126" s="3" t="s">
        <v>3</v>
      </c>
      <c r="HP126" s="3" t="s">
        <v>35</v>
      </c>
      <c r="HQ126" s="3" t="s">
        <v>23</v>
      </c>
      <c r="HR126" s="7"/>
      <c r="HS126" s="3" t="s">
        <v>3</v>
      </c>
      <c r="HT126" s="3" t="s">
        <v>5</v>
      </c>
      <c r="HU126" s="9">
        <v>0.36764705882352938</v>
      </c>
      <c r="HV126" s="3">
        <v>1</v>
      </c>
      <c r="HW126" s="9">
        <v>3.9399999999999995E-6</v>
      </c>
      <c r="HX126" s="3" t="s">
        <v>3</v>
      </c>
      <c r="HY126" s="3"/>
      <c r="HZ126" s="3" t="s">
        <v>30</v>
      </c>
      <c r="IA126" s="3">
        <v>3.35</v>
      </c>
      <c r="IB126" s="3"/>
      <c r="IC126" s="3" t="s">
        <v>18</v>
      </c>
      <c r="ID126" s="3"/>
      <c r="IE126" s="3" t="s">
        <v>55</v>
      </c>
      <c r="IF126" s="7"/>
      <c r="IG126" s="7"/>
      <c r="IH126" s="7"/>
    </row>
    <row r="127" spans="1:242" x14ac:dyDescent="0.25">
      <c r="A127" s="1" t="s">
        <v>165</v>
      </c>
      <c r="B127" s="6">
        <v>57</v>
      </c>
      <c r="C127" s="3"/>
      <c r="D127" s="5">
        <v>3.92</v>
      </c>
      <c r="E127" s="3" t="s">
        <v>1</v>
      </c>
      <c r="F127" s="3" t="s">
        <v>2</v>
      </c>
      <c r="G127" s="3"/>
      <c r="H127" s="3"/>
      <c r="I127" s="3"/>
      <c r="J127" s="5">
        <v>3.5200000000000003E-12</v>
      </c>
      <c r="K127" s="3" t="s">
        <v>3</v>
      </c>
      <c r="L127" s="3" t="s">
        <v>4</v>
      </c>
      <c r="M127" s="5">
        <v>0.93457943925233644</v>
      </c>
      <c r="N127" s="5">
        <v>26</v>
      </c>
      <c r="O127" s="3" t="s">
        <v>3</v>
      </c>
      <c r="P127" s="3"/>
      <c r="Q127" s="3" t="s">
        <v>5</v>
      </c>
      <c r="R127" s="2" t="s">
        <v>58</v>
      </c>
      <c r="S127" s="2"/>
      <c r="T127" s="3" t="s">
        <v>3</v>
      </c>
      <c r="U127" s="5">
        <v>49.87</v>
      </c>
      <c r="V127" s="3"/>
      <c r="W127" s="2"/>
      <c r="X127" s="3"/>
      <c r="Y127" s="3" t="s">
        <v>7</v>
      </c>
      <c r="Z127" s="5">
        <v>6.1E-6</v>
      </c>
      <c r="AA127" s="3" t="s">
        <v>8</v>
      </c>
      <c r="AB127" s="2" t="s">
        <v>9</v>
      </c>
      <c r="AC127" s="5">
        <v>3.0909090909090909E-14</v>
      </c>
      <c r="AD127" s="3" t="s">
        <v>10</v>
      </c>
      <c r="AE127" s="2" t="s">
        <v>107</v>
      </c>
      <c r="AF127" s="2">
        <v>3.16</v>
      </c>
      <c r="AG127" s="6">
        <v>3.4499999999999999E-3</v>
      </c>
      <c r="AH127" s="2"/>
      <c r="AI127" s="2"/>
      <c r="AJ127" s="2"/>
      <c r="AK127" s="2"/>
      <c r="AL127" s="5">
        <v>0.98899999999999999</v>
      </c>
      <c r="AM127" s="3"/>
      <c r="AN127" s="3" t="s">
        <v>12</v>
      </c>
      <c r="AO127" s="2"/>
      <c r="AP127" s="2"/>
      <c r="AQ127" s="5">
        <v>5.1000000000000004E-4</v>
      </c>
      <c r="AR127" s="5">
        <v>6.1</v>
      </c>
      <c r="AS127" s="3" t="s">
        <v>13</v>
      </c>
      <c r="AT127" s="3" t="s">
        <v>23</v>
      </c>
      <c r="AU127" s="5">
        <v>4.8600000000000003</v>
      </c>
      <c r="AV127" s="2"/>
      <c r="AW127" s="2"/>
      <c r="AX127" s="2"/>
      <c r="AY127" s="2" t="s">
        <v>15</v>
      </c>
      <c r="AZ127" s="5">
        <v>6.66</v>
      </c>
      <c r="BA127" s="2"/>
      <c r="BB127" s="3" t="s">
        <v>8</v>
      </c>
      <c r="BC127" s="3">
        <v>1</v>
      </c>
      <c r="BD127" s="2"/>
      <c r="BE127" s="3" t="s">
        <v>16</v>
      </c>
      <c r="BF127" s="6">
        <v>40</v>
      </c>
      <c r="BG127" s="5">
        <v>6.92</v>
      </c>
      <c r="BH127" s="3"/>
      <c r="BI127" s="3"/>
      <c r="BJ127" s="3">
        <v>1</v>
      </c>
      <c r="BK127" s="5">
        <v>18.559999999999999</v>
      </c>
      <c r="BL127" s="5">
        <v>0.4</v>
      </c>
      <c r="BM127" s="2"/>
      <c r="BN127" s="3" t="s">
        <v>19</v>
      </c>
      <c r="BO127" s="3" t="s">
        <v>121</v>
      </c>
      <c r="BP127" s="3" t="s">
        <v>3</v>
      </c>
      <c r="BQ127" s="2"/>
      <c r="BR127" s="2" t="s">
        <v>21</v>
      </c>
      <c r="BS127" s="3"/>
      <c r="BT127" s="3"/>
      <c r="BU127" s="3"/>
      <c r="BV127" s="5">
        <v>3.38</v>
      </c>
      <c r="BW127" s="5">
        <v>3.92</v>
      </c>
      <c r="BX127" s="3"/>
      <c r="BY127" s="3"/>
      <c r="BZ127" s="2"/>
      <c r="CA127" s="2"/>
      <c r="CB127" s="3" t="s">
        <v>3</v>
      </c>
      <c r="CC127" s="5">
        <v>4.22</v>
      </c>
      <c r="CD127" s="2"/>
      <c r="CE127" s="3"/>
      <c r="CF127" s="5">
        <v>31.75</v>
      </c>
      <c r="CG127" s="3"/>
      <c r="CH127" s="3"/>
      <c r="CI127" s="3"/>
      <c r="CJ127" s="3" t="s">
        <v>1</v>
      </c>
      <c r="CK127" s="2"/>
      <c r="CL127" s="3" t="s">
        <v>22</v>
      </c>
      <c r="CM127" s="2"/>
      <c r="CN127" s="3"/>
      <c r="CO127" s="2"/>
      <c r="CP127" s="3">
        <v>5</v>
      </c>
      <c r="CQ127" s="3">
        <v>2</v>
      </c>
      <c r="CR127" s="5">
        <v>5.86</v>
      </c>
      <c r="CS127" s="6">
        <v>49</v>
      </c>
      <c r="CT127" s="5">
        <v>0.26600000000000001</v>
      </c>
      <c r="CU127" s="5">
        <v>4.9800000000000004</v>
      </c>
      <c r="CV127" s="5">
        <v>3.2000000000000001E-2</v>
      </c>
      <c r="CW127" s="5">
        <v>79</v>
      </c>
      <c r="CX127" s="2"/>
      <c r="CY127" s="5">
        <v>0.37037037037037035</v>
      </c>
      <c r="CZ127" s="3" t="s">
        <v>22</v>
      </c>
      <c r="DA127" s="5">
        <v>2.2371364653243848E-4</v>
      </c>
      <c r="DB127" s="5">
        <v>631.75</v>
      </c>
      <c r="DC127" s="2"/>
      <c r="DD127" s="5">
        <v>394</v>
      </c>
      <c r="DE127" s="3" t="s">
        <v>22</v>
      </c>
      <c r="DF127" s="2"/>
      <c r="DG127" s="3" t="s">
        <v>3</v>
      </c>
      <c r="DH127" s="2"/>
      <c r="DI127" s="3" t="s">
        <v>23</v>
      </c>
      <c r="DJ127" s="3"/>
      <c r="DK127" s="5">
        <v>104</v>
      </c>
      <c r="DL127" s="3" t="s">
        <v>8</v>
      </c>
      <c r="DM127" s="3" t="s">
        <v>5</v>
      </c>
      <c r="DN127" s="3" t="s">
        <v>3</v>
      </c>
      <c r="DO127" s="2"/>
      <c r="DP127" s="3" t="s">
        <v>3</v>
      </c>
      <c r="DQ127" s="5">
        <v>3.23</v>
      </c>
      <c r="DR127" s="2" t="s">
        <v>9</v>
      </c>
      <c r="DS127" s="2" t="s">
        <v>18</v>
      </c>
      <c r="DT127" s="5">
        <v>0.39882109999999998</v>
      </c>
      <c r="DU127" s="2" t="s">
        <v>24</v>
      </c>
      <c r="DV127" s="3" t="s">
        <v>3</v>
      </c>
      <c r="DW127" s="5">
        <v>49.87</v>
      </c>
      <c r="DX127" s="3"/>
      <c r="DY127" s="3" t="s">
        <v>8</v>
      </c>
      <c r="DZ127" s="2"/>
      <c r="EA127" s="2"/>
      <c r="EB127" s="5">
        <v>3.16</v>
      </c>
      <c r="EC127" s="3"/>
      <c r="ED127" s="2"/>
      <c r="EE127" s="2"/>
      <c r="EF127" s="3" t="s">
        <v>1</v>
      </c>
      <c r="EG127" s="3"/>
      <c r="EH127" s="2"/>
      <c r="EI127" s="2"/>
      <c r="EJ127" s="3" t="s">
        <v>26</v>
      </c>
      <c r="EK127" s="5">
        <v>1.2489999999999999E-2</v>
      </c>
      <c r="EL127" s="3" t="s">
        <v>1</v>
      </c>
      <c r="EM127" s="3" t="s">
        <v>3</v>
      </c>
      <c r="EN127" s="3" t="s">
        <v>27</v>
      </c>
      <c r="EO127" s="3"/>
      <c r="EP127" s="3" t="s">
        <v>8</v>
      </c>
      <c r="EQ127" s="3"/>
      <c r="ER127" s="2"/>
      <c r="ES127" s="3"/>
      <c r="ET127" s="9">
        <v>13</v>
      </c>
      <c r="EU127" s="3"/>
      <c r="EV127" s="3" t="s">
        <v>28</v>
      </c>
      <c r="EW127" s="7"/>
      <c r="EX127" s="9">
        <v>3.83</v>
      </c>
      <c r="EY127" s="3"/>
      <c r="EZ127" s="3"/>
      <c r="FA127" s="9">
        <v>0.83682008368200833</v>
      </c>
      <c r="FB127" s="9">
        <v>1.5300000000000001E-9</v>
      </c>
      <c r="FC127" s="2"/>
      <c r="FD127" s="7"/>
      <c r="FE127" s="2" t="s">
        <v>15</v>
      </c>
      <c r="FF127" s="3" t="s">
        <v>28</v>
      </c>
      <c r="FG127" s="3" t="s">
        <v>1</v>
      </c>
      <c r="FH127" s="9">
        <v>7.26</v>
      </c>
      <c r="FI127" s="3" t="s">
        <v>5</v>
      </c>
      <c r="FJ127" s="9">
        <v>6.73</v>
      </c>
      <c r="FK127" s="3" t="s">
        <v>1</v>
      </c>
      <c r="FL127" s="3" t="s">
        <v>1</v>
      </c>
      <c r="FM127" s="3" t="s">
        <v>23</v>
      </c>
      <c r="FN127" s="9">
        <v>126</v>
      </c>
      <c r="FO127" s="9">
        <v>1.92E-8</v>
      </c>
      <c r="FP127" s="9">
        <v>3.15</v>
      </c>
      <c r="FQ127" s="3" t="s">
        <v>15</v>
      </c>
      <c r="FR127" s="6">
        <v>7.2500000000000004E-3</v>
      </c>
      <c r="FS127" s="9">
        <v>28.75</v>
      </c>
      <c r="FT127" s="3" t="s">
        <v>1</v>
      </c>
      <c r="FU127" s="3" t="s">
        <v>5</v>
      </c>
      <c r="FV127" s="3"/>
      <c r="FW127" s="6">
        <v>25.5</v>
      </c>
      <c r="FX127" s="10">
        <v>1.8749999999999999E-3</v>
      </c>
      <c r="FY127" s="2"/>
      <c r="FZ127" s="3" t="s">
        <v>22</v>
      </c>
      <c r="GA127" s="3"/>
      <c r="GB127" s="3"/>
      <c r="GC127" s="3"/>
      <c r="GD127" s="3"/>
      <c r="GE127" s="3"/>
      <c r="GF127" s="3" t="s">
        <v>30</v>
      </c>
      <c r="GG127" s="3"/>
      <c r="GH127" s="7"/>
      <c r="GI127" s="2"/>
      <c r="GJ127" s="5">
        <v>8.8500000000000004E-4</v>
      </c>
      <c r="GK127" s="3"/>
      <c r="GL127" s="2"/>
      <c r="GM127" s="2">
        <v>3.16</v>
      </c>
      <c r="GN127" s="3" t="s">
        <v>31</v>
      </c>
      <c r="GO127" s="3" t="s">
        <v>8</v>
      </c>
      <c r="GP127" s="3"/>
      <c r="GQ127" s="3"/>
      <c r="GR127" s="3"/>
      <c r="GS127" s="9">
        <v>0.74626865671641784</v>
      </c>
      <c r="GT127" s="9">
        <v>43.75</v>
      </c>
      <c r="GU127" s="9">
        <v>5.98</v>
      </c>
      <c r="GV127" s="3" t="s">
        <v>33</v>
      </c>
      <c r="GW127" s="7"/>
      <c r="GX127" s="2" t="s">
        <v>34</v>
      </c>
      <c r="GY127" s="2" t="s">
        <v>9</v>
      </c>
      <c r="GZ127" s="9">
        <v>5.23</v>
      </c>
      <c r="HA127" s="9">
        <v>4.28</v>
      </c>
      <c r="HB127" s="7"/>
      <c r="HC127" s="3">
        <v>38</v>
      </c>
      <c r="HD127" s="3" t="s">
        <v>3</v>
      </c>
      <c r="HE127" s="7"/>
      <c r="HF127" s="9">
        <v>20.9</v>
      </c>
      <c r="HG127" s="3"/>
      <c r="HH127" s="2"/>
      <c r="HI127" s="3" t="s">
        <v>15</v>
      </c>
      <c r="HJ127" s="3"/>
      <c r="HK127" s="3" t="s">
        <v>3</v>
      </c>
      <c r="HL127" s="3"/>
      <c r="HM127" s="2">
        <v>3.92</v>
      </c>
      <c r="HN127" s="9">
        <v>13.1</v>
      </c>
      <c r="HO127" s="3" t="s">
        <v>3</v>
      </c>
      <c r="HP127" s="3" t="s">
        <v>35</v>
      </c>
      <c r="HQ127" s="3" t="s">
        <v>23</v>
      </c>
      <c r="HR127" s="7"/>
      <c r="HS127" s="3" t="s">
        <v>3</v>
      </c>
      <c r="HT127" s="3" t="s">
        <v>5</v>
      </c>
      <c r="HU127" s="9">
        <v>0.36764705882352938</v>
      </c>
      <c r="HV127" s="3">
        <v>1</v>
      </c>
      <c r="HW127" s="9">
        <v>4.2199999999999994E-6</v>
      </c>
      <c r="HX127" s="3" t="s">
        <v>3</v>
      </c>
      <c r="HY127" s="3"/>
      <c r="HZ127" s="3" t="s">
        <v>30</v>
      </c>
      <c r="IA127" s="3">
        <v>3.35</v>
      </c>
      <c r="IB127" s="3"/>
      <c r="IC127" s="3" t="s">
        <v>18</v>
      </c>
      <c r="ID127" s="3"/>
      <c r="IE127" s="3" t="s">
        <v>55</v>
      </c>
      <c r="IF127" s="7"/>
      <c r="IG127" s="7"/>
      <c r="IH127" s="7"/>
    </row>
    <row r="128" spans="1:242" x14ac:dyDescent="0.25">
      <c r="A128" s="1" t="s">
        <v>166</v>
      </c>
      <c r="B128" s="6">
        <v>59</v>
      </c>
      <c r="C128" s="3"/>
      <c r="D128" s="5">
        <v>3.96</v>
      </c>
      <c r="E128" s="3" t="s">
        <v>1</v>
      </c>
      <c r="F128" s="3" t="s">
        <v>2</v>
      </c>
      <c r="G128" s="3"/>
      <c r="H128" s="3"/>
      <c r="I128" s="3"/>
      <c r="J128" s="5">
        <v>3.2600000000000002E-12</v>
      </c>
      <c r="K128" s="3" t="s">
        <v>3</v>
      </c>
      <c r="L128" s="3" t="s">
        <v>4</v>
      </c>
      <c r="M128" s="5">
        <v>0.94339622641509424</v>
      </c>
      <c r="N128" s="5">
        <v>26.05</v>
      </c>
      <c r="O128" s="3" t="s">
        <v>3</v>
      </c>
      <c r="P128" s="3"/>
      <c r="Q128" s="3" t="s">
        <v>5</v>
      </c>
      <c r="R128" s="2" t="s">
        <v>58</v>
      </c>
      <c r="S128" s="2"/>
      <c r="T128" s="3" t="s">
        <v>3</v>
      </c>
      <c r="U128" s="5">
        <v>49.85</v>
      </c>
      <c r="V128" s="3"/>
      <c r="W128" s="2"/>
      <c r="X128" s="3"/>
      <c r="Y128" s="3" t="s">
        <v>7</v>
      </c>
      <c r="Z128" s="5">
        <v>7.0500000000000003E-6</v>
      </c>
      <c r="AA128" s="3" t="s">
        <v>8</v>
      </c>
      <c r="AB128" s="2" t="s">
        <v>9</v>
      </c>
      <c r="AC128" s="5">
        <v>3.1454545454545456E-14</v>
      </c>
      <c r="AD128" s="3" t="s">
        <v>10</v>
      </c>
      <c r="AE128" s="2" t="s">
        <v>107</v>
      </c>
      <c r="AF128" s="2">
        <v>3.14</v>
      </c>
      <c r="AG128" s="6">
        <v>3.3999999999999998E-3</v>
      </c>
      <c r="AH128" s="2"/>
      <c r="AI128" s="2"/>
      <c r="AJ128" s="2"/>
      <c r="AK128" s="2"/>
      <c r="AL128" s="5">
        <v>0.98099999999999998</v>
      </c>
      <c r="AM128" s="3"/>
      <c r="AN128" s="3" t="s">
        <v>12</v>
      </c>
      <c r="AO128" s="2"/>
      <c r="AP128" s="2"/>
      <c r="AQ128" s="5">
        <v>5.2599999999999999E-4</v>
      </c>
      <c r="AR128" s="5">
        <v>6</v>
      </c>
      <c r="AS128" s="3" t="s">
        <v>13</v>
      </c>
      <c r="AT128" s="3" t="s">
        <v>23</v>
      </c>
      <c r="AU128" s="5">
        <v>4.7</v>
      </c>
      <c r="AV128" s="2"/>
      <c r="AW128" s="2"/>
      <c r="AX128" s="2"/>
      <c r="AY128" s="2" t="s">
        <v>15</v>
      </c>
      <c r="AZ128" s="5">
        <v>6.65</v>
      </c>
      <c r="BA128" s="2"/>
      <c r="BB128" s="3" t="s">
        <v>8</v>
      </c>
      <c r="BC128" s="3">
        <v>1</v>
      </c>
      <c r="BD128" s="2"/>
      <c r="BE128" s="3" t="s">
        <v>16</v>
      </c>
      <c r="BF128" s="6">
        <v>40</v>
      </c>
      <c r="BG128" s="5">
        <v>6.87</v>
      </c>
      <c r="BH128" s="3"/>
      <c r="BI128" s="3"/>
      <c r="BJ128" s="3">
        <v>1</v>
      </c>
      <c r="BK128" s="5">
        <v>18.579999999999998</v>
      </c>
      <c r="BL128" s="5">
        <v>0.4098360655737705</v>
      </c>
      <c r="BM128" s="2"/>
      <c r="BN128" s="3" t="s">
        <v>19</v>
      </c>
      <c r="BO128" s="3" t="s">
        <v>121</v>
      </c>
      <c r="BP128" s="3" t="s">
        <v>3</v>
      </c>
      <c r="BQ128" s="2"/>
      <c r="BR128" s="2" t="s">
        <v>21</v>
      </c>
      <c r="BS128" s="3"/>
      <c r="BT128" s="3"/>
      <c r="BU128" s="3"/>
      <c r="BV128" s="5">
        <v>3.36</v>
      </c>
      <c r="BW128" s="5">
        <v>3.96</v>
      </c>
      <c r="BX128" s="3"/>
      <c r="BY128" s="3"/>
      <c r="BZ128" s="2"/>
      <c r="CA128" s="2"/>
      <c r="CB128" s="3" t="s">
        <v>3</v>
      </c>
      <c r="CC128" s="5">
        <v>4.21</v>
      </c>
      <c r="CD128" s="2"/>
      <c r="CE128" s="3"/>
      <c r="CF128" s="5">
        <v>32</v>
      </c>
      <c r="CG128" s="3"/>
      <c r="CH128" s="3"/>
      <c r="CI128" s="3"/>
      <c r="CJ128" s="3" t="s">
        <v>1</v>
      </c>
      <c r="CK128" s="2"/>
      <c r="CL128" s="3" t="s">
        <v>22</v>
      </c>
      <c r="CM128" s="2"/>
      <c r="CN128" s="3"/>
      <c r="CO128" s="2"/>
      <c r="CP128" s="3">
        <v>5</v>
      </c>
      <c r="CQ128" s="3">
        <v>2</v>
      </c>
      <c r="CR128" s="5">
        <v>5.91</v>
      </c>
      <c r="CS128" s="6">
        <v>49.25</v>
      </c>
      <c r="CT128" s="5">
        <v>0.27500000000000002</v>
      </c>
      <c r="CU128" s="5">
        <v>5.01</v>
      </c>
      <c r="CV128" s="5">
        <v>3.3399999999999999E-2</v>
      </c>
      <c r="CW128" s="5">
        <v>80.5</v>
      </c>
      <c r="CX128" s="2"/>
      <c r="CY128" s="5">
        <v>0.37037037037037035</v>
      </c>
      <c r="CZ128" s="3" t="s">
        <v>22</v>
      </c>
      <c r="DA128" s="5">
        <v>2.2222222222222223E-4</v>
      </c>
      <c r="DB128" s="5">
        <v>626.5</v>
      </c>
      <c r="DC128" s="2"/>
      <c r="DD128" s="5">
        <v>393</v>
      </c>
      <c r="DE128" s="3" t="s">
        <v>22</v>
      </c>
      <c r="DF128" s="2"/>
      <c r="DG128" s="3" t="s">
        <v>3</v>
      </c>
      <c r="DH128" s="2"/>
      <c r="DI128" s="3" t="s">
        <v>23</v>
      </c>
      <c r="DJ128" s="3"/>
      <c r="DK128" s="5">
        <v>104</v>
      </c>
      <c r="DL128" s="3" t="s">
        <v>8</v>
      </c>
      <c r="DM128" s="3" t="s">
        <v>5</v>
      </c>
      <c r="DN128" s="3" t="s">
        <v>3</v>
      </c>
      <c r="DO128" s="2"/>
      <c r="DP128" s="3" t="s">
        <v>3</v>
      </c>
      <c r="DQ128" s="5">
        <v>3.23</v>
      </c>
      <c r="DR128" s="2" t="s">
        <v>9</v>
      </c>
      <c r="DS128" s="2" t="s">
        <v>18</v>
      </c>
      <c r="DT128" s="5">
        <v>0.4039584</v>
      </c>
      <c r="DU128" s="2" t="s">
        <v>24</v>
      </c>
      <c r="DV128" s="3" t="s">
        <v>3</v>
      </c>
      <c r="DW128" s="5">
        <v>49.85</v>
      </c>
      <c r="DX128" s="3"/>
      <c r="DY128" s="3" t="s">
        <v>8</v>
      </c>
      <c r="DZ128" s="2"/>
      <c r="EA128" s="2"/>
      <c r="EB128" s="5">
        <v>3.14</v>
      </c>
      <c r="EC128" s="3"/>
      <c r="ED128" s="2"/>
      <c r="EE128" s="2"/>
      <c r="EF128" s="3" t="s">
        <v>1</v>
      </c>
      <c r="EG128" s="3"/>
      <c r="EH128" s="2"/>
      <c r="EI128" s="2"/>
      <c r="EJ128" s="3" t="s">
        <v>26</v>
      </c>
      <c r="EK128" s="5">
        <v>1.2489999999999999E-2</v>
      </c>
      <c r="EL128" s="3" t="s">
        <v>1</v>
      </c>
      <c r="EM128" s="3" t="s">
        <v>3</v>
      </c>
      <c r="EN128" s="3" t="s">
        <v>27</v>
      </c>
      <c r="EO128" s="3"/>
      <c r="EP128" s="3" t="s">
        <v>8</v>
      </c>
      <c r="EQ128" s="3"/>
      <c r="ER128" s="2"/>
      <c r="ES128" s="3"/>
      <c r="ET128" s="9">
        <v>12.7</v>
      </c>
      <c r="EU128" s="3"/>
      <c r="EV128" s="3" t="s">
        <v>28</v>
      </c>
      <c r="EW128" s="7"/>
      <c r="EX128" s="9">
        <v>3.83</v>
      </c>
      <c r="EY128" s="3"/>
      <c r="EZ128" s="3"/>
      <c r="FA128" s="9">
        <v>0.83333333333333337</v>
      </c>
      <c r="FB128" s="9">
        <v>1.5320000000000001E-9</v>
      </c>
      <c r="FC128" s="2"/>
      <c r="FD128" s="7"/>
      <c r="FE128" s="2" t="s">
        <v>15</v>
      </c>
      <c r="FF128" s="3" t="s">
        <v>28</v>
      </c>
      <c r="FG128" s="3" t="s">
        <v>1</v>
      </c>
      <c r="FH128" s="9">
        <v>7.14</v>
      </c>
      <c r="FI128" s="3" t="s">
        <v>5</v>
      </c>
      <c r="FJ128" s="9">
        <v>7</v>
      </c>
      <c r="FK128" s="3" t="s">
        <v>1</v>
      </c>
      <c r="FL128" s="3" t="s">
        <v>1</v>
      </c>
      <c r="FM128" s="3" t="s">
        <v>23</v>
      </c>
      <c r="FN128" s="9">
        <v>129</v>
      </c>
      <c r="FO128" s="9">
        <v>1.9300000000000001E-8</v>
      </c>
      <c r="FP128" s="9">
        <v>3.21</v>
      </c>
      <c r="FQ128" s="3" t="s">
        <v>15</v>
      </c>
      <c r="FR128" s="6">
        <v>7.1500000000000001E-3</v>
      </c>
      <c r="FS128" s="9">
        <v>28.75</v>
      </c>
      <c r="FT128" s="3" t="s">
        <v>1</v>
      </c>
      <c r="FU128" s="3" t="s">
        <v>5</v>
      </c>
      <c r="FV128" s="3"/>
      <c r="FW128" s="6">
        <v>26</v>
      </c>
      <c r="FX128" s="10">
        <v>1.8500000000000001E-3</v>
      </c>
      <c r="FY128" s="2"/>
      <c r="FZ128" s="3" t="s">
        <v>22</v>
      </c>
      <c r="GA128" s="3"/>
      <c r="GB128" s="3"/>
      <c r="GC128" s="3"/>
      <c r="GD128" s="3"/>
      <c r="GE128" s="3"/>
      <c r="GF128" s="3" t="s">
        <v>30</v>
      </c>
      <c r="GG128" s="3"/>
      <c r="GH128" s="7"/>
      <c r="GI128" s="2"/>
      <c r="GJ128" s="5">
        <v>8.9499999999999996E-4</v>
      </c>
      <c r="GK128" s="3"/>
      <c r="GL128" s="2"/>
      <c r="GM128" s="2">
        <v>3.14</v>
      </c>
      <c r="GN128" s="3" t="s">
        <v>31</v>
      </c>
      <c r="GO128" s="3" t="s">
        <v>8</v>
      </c>
      <c r="GP128" s="3"/>
      <c r="GQ128" s="3"/>
      <c r="GR128" s="3"/>
      <c r="GS128" s="9">
        <v>0.74906367041198507</v>
      </c>
      <c r="GT128" s="9">
        <v>43.5</v>
      </c>
      <c r="GU128" s="9">
        <v>6</v>
      </c>
      <c r="GV128" s="3" t="s">
        <v>33</v>
      </c>
      <c r="GW128" s="7"/>
      <c r="GX128" s="2" t="s">
        <v>34</v>
      </c>
      <c r="GY128" s="2" t="s">
        <v>9</v>
      </c>
      <c r="GZ128" s="9">
        <v>5.17</v>
      </c>
      <c r="HA128" s="9">
        <v>4.28</v>
      </c>
      <c r="HB128" s="7"/>
      <c r="HC128" s="3">
        <v>37.5</v>
      </c>
      <c r="HD128" s="3" t="s">
        <v>3</v>
      </c>
      <c r="HE128" s="7"/>
      <c r="HF128" s="9">
        <v>21.3</v>
      </c>
      <c r="HG128" s="3"/>
      <c r="HH128" s="2"/>
      <c r="HI128" s="3" t="s">
        <v>15</v>
      </c>
      <c r="HJ128" s="3"/>
      <c r="HK128" s="3" t="s">
        <v>3</v>
      </c>
      <c r="HL128" s="3"/>
      <c r="HM128" s="2">
        <v>3.96</v>
      </c>
      <c r="HN128" s="9">
        <v>13.3</v>
      </c>
      <c r="HO128" s="3" t="s">
        <v>3</v>
      </c>
      <c r="HP128" s="3" t="s">
        <v>35</v>
      </c>
      <c r="HQ128" s="3" t="s">
        <v>23</v>
      </c>
      <c r="HR128" s="7"/>
      <c r="HS128" s="3" t="s">
        <v>3</v>
      </c>
      <c r="HT128" s="3" t="s">
        <v>5</v>
      </c>
      <c r="HU128" s="9">
        <v>0.36900369003690037</v>
      </c>
      <c r="HV128" s="3">
        <v>1</v>
      </c>
      <c r="HW128" s="9">
        <v>4.2800000000000005E-6</v>
      </c>
      <c r="HX128" s="3" t="s">
        <v>3</v>
      </c>
      <c r="HY128" s="3"/>
      <c r="HZ128" s="3" t="s">
        <v>30</v>
      </c>
      <c r="IA128" s="3">
        <v>3.35</v>
      </c>
      <c r="IB128" s="3"/>
      <c r="IC128" s="3" t="s">
        <v>18</v>
      </c>
      <c r="ID128" s="3"/>
      <c r="IE128" s="3" t="s">
        <v>55</v>
      </c>
      <c r="IF128" s="7"/>
      <c r="IG128" s="7"/>
      <c r="IH128" s="7"/>
    </row>
    <row r="129" spans="1:242" x14ac:dyDescent="0.25">
      <c r="A129" s="1" t="s">
        <v>167</v>
      </c>
      <c r="B129" s="6">
        <v>57</v>
      </c>
      <c r="C129" s="3"/>
      <c r="D129" s="5">
        <v>4.2</v>
      </c>
      <c r="E129" s="3" t="s">
        <v>1</v>
      </c>
      <c r="F129" s="3" t="s">
        <v>2</v>
      </c>
      <c r="G129" s="3"/>
      <c r="H129" s="3"/>
      <c r="I129" s="3"/>
      <c r="J129" s="5">
        <v>3.0200000000000001E-12</v>
      </c>
      <c r="K129" s="3" t="s">
        <v>3</v>
      </c>
      <c r="L129" s="3" t="s">
        <v>4</v>
      </c>
      <c r="M129" s="5">
        <v>0.98039215686274506</v>
      </c>
      <c r="N129" s="5">
        <v>25.95</v>
      </c>
      <c r="O129" s="3" t="s">
        <v>3</v>
      </c>
      <c r="P129" s="3"/>
      <c r="Q129" s="3" t="s">
        <v>5</v>
      </c>
      <c r="R129" s="2" t="s">
        <v>58</v>
      </c>
      <c r="S129" s="2"/>
      <c r="T129" s="3" t="s">
        <v>3</v>
      </c>
      <c r="U129" s="5">
        <v>49.8</v>
      </c>
      <c r="V129" s="3"/>
      <c r="W129" s="2"/>
      <c r="X129" s="3"/>
      <c r="Y129" s="3" t="s">
        <v>7</v>
      </c>
      <c r="Z129" s="5">
        <v>8.4999999999999999E-6</v>
      </c>
      <c r="AA129" s="3" t="s">
        <v>8</v>
      </c>
      <c r="AB129" s="2" t="s">
        <v>9</v>
      </c>
      <c r="AC129" s="5">
        <v>2.7818181818181818E-14</v>
      </c>
      <c r="AD129" s="3" t="s">
        <v>10</v>
      </c>
      <c r="AE129" s="2" t="s">
        <v>107</v>
      </c>
      <c r="AF129" s="2">
        <v>3.27</v>
      </c>
      <c r="AG129" s="6">
        <v>3.4250000000000001E-3</v>
      </c>
      <c r="AH129" s="2"/>
      <c r="AI129" s="2"/>
      <c r="AJ129" s="2"/>
      <c r="AK129" s="2"/>
      <c r="AL129" s="5">
        <v>0.98199999999999998</v>
      </c>
      <c r="AM129" s="3"/>
      <c r="AN129" s="3" t="s">
        <v>12</v>
      </c>
      <c r="AO129" s="2"/>
      <c r="AP129" s="2"/>
      <c r="AQ129" s="5">
        <v>5.2400000000000005E-4</v>
      </c>
      <c r="AR129" s="5">
        <v>6.35</v>
      </c>
      <c r="AS129" s="3" t="s">
        <v>13</v>
      </c>
      <c r="AT129" s="3" t="s">
        <v>23</v>
      </c>
      <c r="AU129" s="5">
        <v>4.99</v>
      </c>
      <c r="AV129" s="2"/>
      <c r="AW129" s="2"/>
      <c r="AX129" s="2"/>
      <c r="AY129" s="2" t="s">
        <v>15</v>
      </c>
      <c r="AZ129" s="5">
        <v>6.65</v>
      </c>
      <c r="BA129" s="2"/>
      <c r="BB129" s="3" t="s">
        <v>8</v>
      </c>
      <c r="BC129" s="3">
        <v>1</v>
      </c>
      <c r="BD129" s="2"/>
      <c r="BE129" s="3" t="s">
        <v>16</v>
      </c>
      <c r="BF129" s="6">
        <v>40.5</v>
      </c>
      <c r="BG129" s="5">
        <v>6.91</v>
      </c>
      <c r="BH129" s="3"/>
      <c r="BI129" s="3"/>
      <c r="BJ129" s="3">
        <v>1</v>
      </c>
      <c r="BK129" s="5">
        <v>18.63</v>
      </c>
      <c r="BL129" s="5">
        <v>0.43478260869565222</v>
      </c>
      <c r="BM129" s="2"/>
      <c r="BN129" s="3" t="s">
        <v>19</v>
      </c>
      <c r="BO129" s="3" t="s">
        <v>121</v>
      </c>
      <c r="BP129" s="3" t="s">
        <v>3</v>
      </c>
      <c r="BQ129" s="2"/>
      <c r="BR129" s="2" t="s">
        <v>21</v>
      </c>
      <c r="BS129" s="3"/>
      <c r="BT129" s="3"/>
      <c r="BU129" s="3"/>
      <c r="BV129" s="5">
        <v>3.34</v>
      </c>
      <c r="BW129" s="5">
        <v>4.2</v>
      </c>
      <c r="BX129" s="3"/>
      <c r="BY129" s="3"/>
      <c r="BZ129" s="2"/>
      <c r="CA129" s="2"/>
      <c r="CB129" s="3" t="s">
        <v>3</v>
      </c>
      <c r="CC129" s="5">
        <v>4.22</v>
      </c>
      <c r="CD129" s="2"/>
      <c r="CE129" s="3"/>
      <c r="CF129" s="5">
        <v>31.5</v>
      </c>
      <c r="CG129" s="3"/>
      <c r="CH129" s="3"/>
      <c r="CI129" s="3"/>
      <c r="CJ129" s="3" t="s">
        <v>1</v>
      </c>
      <c r="CK129" s="2"/>
      <c r="CL129" s="3" t="s">
        <v>22</v>
      </c>
      <c r="CM129" s="2"/>
      <c r="CN129" s="3"/>
      <c r="CO129" s="2"/>
      <c r="CP129" s="3">
        <v>5</v>
      </c>
      <c r="CQ129" s="3">
        <v>2</v>
      </c>
      <c r="CR129" s="5">
        <v>6</v>
      </c>
      <c r="CS129" s="6">
        <v>49.5</v>
      </c>
      <c r="CT129" s="5">
        <v>0.28249999999999997</v>
      </c>
      <c r="CU129" s="5">
        <v>5.04</v>
      </c>
      <c r="CV129" s="5">
        <v>3.32E-2</v>
      </c>
      <c r="CW129" s="5">
        <v>82</v>
      </c>
      <c r="CX129" s="2"/>
      <c r="CY129" s="5">
        <v>0.37735849056603776</v>
      </c>
      <c r="CZ129" s="3" t="s">
        <v>22</v>
      </c>
      <c r="DA129" s="5">
        <v>2.272727272727273E-4</v>
      </c>
      <c r="DB129" s="5">
        <v>622.35</v>
      </c>
      <c r="DC129" s="2"/>
      <c r="DD129" s="5">
        <v>410</v>
      </c>
      <c r="DE129" s="3" t="s">
        <v>22</v>
      </c>
      <c r="DF129" s="2"/>
      <c r="DG129" s="3" t="s">
        <v>3</v>
      </c>
      <c r="DH129" s="2"/>
      <c r="DI129" s="3" t="s">
        <v>23</v>
      </c>
      <c r="DJ129" s="3"/>
      <c r="DK129" s="5">
        <v>97</v>
      </c>
      <c r="DL129" s="3" t="s">
        <v>8</v>
      </c>
      <c r="DM129" s="3" t="s">
        <v>5</v>
      </c>
      <c r="DN129" s="3" t="s">
        <v>3</v>
      </c>
      <c r="DO129" s="2"/>
      <c r="DP129" s="3" t="s">
        <v>3</v>
      </c>
      <c r="DQ129" s="5">
        <v>3.21</v>
      </c>
      <c r="DR129" s="2" t="s">
        <v>9</v>
      </c>
      <c r="DS129" s="2" t="s">
        <v>18</v>
      </c>
      <c r="DT129" s="5">
        <v>0.40909580000000001</v>
      </c>
      <c r="DU129" s="2" t="s">
        <v>24</v>
      </c>
      <c r="DV129" s="3" t="s">
        <v>3</v>
      </c>
      <c r="DW129" s="5">
        <v>49.8</v>
      </c>
      <c r="DX129" s="3"/>
      <c r="DY129" s="3" t="s">
        <v>8</v>
      </c>
      <c r="DZ129" s="2"/>
      <c r="EA129" s="2"/>
      <c r="EB129" s="5">
        <v>3.27</v>
      </c>
      <c r="EC129" s="3"/>
      <c r="ED129" s="2"/>
      <c r="EE129" s="2"/>
      <c r="EF129" s="3" t="s">
        <v>1</v>
      </c>
      <c r="EG129" s="3"/>
      <c r="EH129" s="2"/>
      <c r="EI129" s="2"/>
      <c r="EJ129" s="3" t="s">
        <v>26</v>
      </c>
      <c r="EK129" s="5">
        <v>1.2489999999999999E-2</v>
      </c>
      <c r="EL129" s="3" t="s">
        <v>1</v>
      </c>
      <c r="EM129" s="3" t="s">
        <v>3</v>
      </c>
      <c r="EN129" s="3" t="s">
        <v>27</v>
      </c>
      <c r="EO129" s="3"/>
      <c r="EP129" s="3" t="s">
        <v>8</v>
      </c>
      <c r="EQ129" s="3"/>
      <c r="ER129" s="2"/>
      <c r="ES129" s="3"/>
      <c r="ET129" s="9">
        <v>11.75</v>
      </c>
      <c r="EU129" s="3"/>
      <c r="EV129" s="3" t="s">
        <v>28</v>
      </c>
      <c r="EW129" s="7"/>
      <c r="EX129" s="9">
        <v>3.84</v>
      </c>
      <c r="EY129" s="3"/>
      <c r="EZ129" s="3"/>
      <c r="FA129" s="9">
        <v>0.84033613445378152</v>
      </c>
      <c r="FB129" s="9">
        <v>1.5340000000000001E-9</v>
      </c>
      <c r="FC129" s="2"/>
      <c r="FD129" s="7"/>
      <c r="FE129" s="2" t="s">
        <v>15</v>
      </c>
      <c r="FF129" s="3" t="s">
        <v>28</v>
      </c>
      <c r="FG129" s="3" t="s">
        <v>1</v>
      </c>
      <c r="FH129" s="9">
        <v>7.18</v>
      </c>
      <c r="FI129" s="3" t="s">
        <v>5</v>
      </c>
      <c r="FJ129" s="9">
        <v>7.29</v>
      </c>
      <c r="FK129" s="3" t="s">
        <v>1</v>
      </c>
      <c r="FL129" s="3" t="s">
        <v>1</v>
      </c>
      <c r="FM129" s="3" t="s">
        <v>23</v>
      </c>
      <c r="FN129" s="9">
        <v>108</v>
      </c>
      <c r="FO129" s="9">
        <v>1.92E-8</v>
      </c>
      <c r="FP129" s="9">
        <v>3.23</v>
      </c>
      <c r="FQ129" s="3" t="s">
        <v>15</v>
      </c>
      <c r="FR129" s="6">
        <v>7.6E-3</v>
      </c>
      <c r="FS129" s="9">
        <v>28.75</v>
      </c>
      <c r="FT129" s="3" t="s">
        <v>1</v>
      </c>
      <c r="FU129" s="3" t="s">
        <v>5</v>
      </c>
      <c r="FV129" s="3"/>
      <c r="FW129" s="6">
        <v>25.5</v>
      </c>
      <c r="FX129" s="10">
        <v>1.9E-3</v>
      </c>
      <c r="FY129" s="2"/>
      <c r="FZ129" s="3" t="s">
        <v>22</v>
      </c>
      <c r="GA129" s="3"/>
      <c r="GB129" s="3"/>
      <c r="GC129" s="3"/>
      <c r="GD129" s="3"/>
      <c r="GE129" s="3"/>
      <c r="GF129" s="3" t="s">
        <v>30</v>
      </c>
      <c r="GG129" s="3"/>
      <c r="GH129" s="7"/>
      <c r="GI129" s="2"/>
      <c r="GJ129" s="5">
        <v>8.8999999999999995E-4</v>
      </c>
      <c r="GK129" s="3"/>
      <c r="GL129" s="2"/>
      <c r="GM129" s="2">
        <v>3.27</v>
      </c>
      <c r="GN129" s="3" t="s">
        <v>31</v>
      </c>
      <c r="GO129" s="3" t="s">
        <v>8</v>
      </c>
      <c r="GP129" s="3"/>
      <c r="GQ129" s="3"/>
      <c r="GR129" s="3"/>
      <c r="GS129" s="9">
        <v>0.76335877862595414</v>
      </c>
      <c r="GT129" s="9">
        <v>44</v>
      </c>
      <c r="GU129" s="9">
        <v>6.1</v>
      </c>
      <c r="GV129" s="3" t="s">
        <v>33</v>
      </c>
      <c r="GW129" s="7"/>
      <c r="GX129" s="2" t="s">
        <v>34</v>
      </c>
      <c r="GY129" s="2" t="s">
        <v>9</v>
      </c>
      <c r="GZ129" s="9">
        <v>5.21</v>
      </c>
      <c r="HA129" s="9">
        <v>4.28</v>
      </c>
      <c r="HB129" s="7"/>
      <c r="HC129" s="3">
        <v>38</v>
      </c>
      <c r="HD129" s="3" t="s">
        <v>3</v>
      </c>
      <c r="HE129" s="7"/>
      <c r="HF129" s="9">
        <v>21.6</v>
      </c>
      <c r="HG129" s="3"/>
      <c r="HH129" s="2"/>
      <c r="HI129" s="3" t="s">
        <v>15</v>
      </c>
      <c r="HJ129" s="3"/>
      <c r="HK129" s="3" t="s">
        <v>3</v>
      </c>
      <c r="HL129" s="3"/>
      <c r="HM129" s="2">
        <v>4.2</v>
      </c>
      <c r="HN129" s="9">
        <v>10.25</v>
      </c>
      <c r="HO129" s="3" t="s">
        <v>3</v>
      </c>
      <c r="HP129" s="3" t="s">
        <v>35</v>
      </c>
      <c r="HQ129" s="3" t="s">
        <v>23</v>
      </c>
      <c r="HR129" s="7"/>
      <c r="HS129" s="3" t="s">
        <v>3</v>
      </c>
      <c r="HT129" s="3" t="s">
        <v>5</v>
      </c>
      <c r="HU129" s="9">
        <v>0.37453183520599254</v>
      </c>
      <c r="HV129" s="3">
        <v>1</v>
      </c>
      <c r="HW129" s="9">
        <v>4.2199999999999994E-6</v>
      </c>
      <c r="HX129" s="3" t="s">
        <v>3</v>
      </c>
      <c r="HY129" s="3"/>
      <c r="HZ129" s="3" t="s">
        <v>30</v>
      </c>
      <c r="IA129" s="3">
        <v>3.35</v>
      </c>
      <c r="IB129" s="3"/>
      <c r="IC129" s="3" t="s">
        <v>18</v>
      </c>
      <c r="ID129" s="3"/>
      <c r="IE129" s="3" t="s">
        <v>55</v>
      </c>
      <c r="IF129" s="7"/>
      <c r="IG129" s="7"/>
      <c r="IH129" s="7"/>
    </row>
    <row r="130" spans="1:242" x14ac:dyDescent="0.25">
      <c r="A130" s="1" t="s">
        <v>168</v>
      </c>
      <c r="B130" s="6">
        <v>56</v>
      </c>
      <c r="C130" s="3"/>
      <c r="D130" s="5">
        <v>4.1900000000000004</v>
      </c>
      <c r="E130" s="3" t="s">
        <v>1</v>
      </c>
      <c r="F130" s="3" t="s">
        <v>2</v>
      </c>
      <c r="G130" s="3"/>
      <c r="H130" s="3"/>
      <c r="I130" s="3"/>
      <c r="J130" s="5">
        <v>3.2500000000000001E-12</v>
      </c>
      <c r="K130" s="3" t="s">
        <v>3</v>
      </c>
      <c r="L130" s="3" t="s">
        <v>4</v>
      </c>
      <c r="M130" s="5">
        <v>0.96153846153846145</v>
      </c>
      <c r="N130" s="5">
        <v>26.15</v>
      </c>
      <c r="O130" s="3" t="s">
        <v>3</v>
      </c>
      <c r="P130" s="3"/>
      <c r="Q130" s="3" t="s">
        <v>5</v>
      </c>
      <c r="R130" s="2" t="s">
        <v>58</v>
      </c>
      <c r="S130" s="2"/>
      <c r="T130" s="3" t="s">
        <v>3</v>
      </c>
      <c r="U130" s="5">
        <v>49.85</v>
      </c>
      <c r="V130" s="3"/>
      <c r="W130" s="2"/>
      <c r="X130" s="3"/>
      <c r="Y130" s="3" t="s">
        <v>7</v>
      </c>
      <c r="Z130" s="5">
        <v>9.5999999999999996E-6</v>
      </c>
      <c r="AA130" s="3" t="s">
        <v>8</v>
      </c>
      <c r="AB130" s="2" t="s">
        <v>9</v>
      </c>
      <c r="AC130" s="5">
        <v>2.7818181818181818E-14</v>
      </c>
      <c r="AD130" s="3" t="s">
        <v>10</v>
      </c>
      <c r="AE130" s="2" t="s">
        <v>107</v>
      </c>
      <c r="AF130" s="2">
        <v>3.34</v>
      </c>
      <c r="AG130" s="6">
        <v>3.4250000000000001E-3</v>
      </c>
      <c r="AH130" s="2"/>
      <c r="AI130" s="2"/>
      <c r="AJ130" s="2"/>
      <c r="AK130" s="2"/>
      <c r="AL130" s="5">
        <v>0.98099999999999998</v>
      </c>
      <c r="AM130" s="3"/>
      <c r="AN130" s="3" t="s">
        <v>12</v>
      </c>
      <c r="AO130" s="2"/>
      <c r="AP130" s="2"/>
      <c r="AQ130" s="5">
        <v>5.4000000000000001E-4</v>
      </c>
      <c r="AR130" s="5">
        <v>6.25</v>
      </c>
      <c r="AS130" s="3" t="s">
        <v>13</v>
      </c>
      <c r="AT130" s="3" t="s">
        <v>23</v>
      </c>
      <c r="AU130" s="5">
        <v>5.05</v>
      </c>
      <c r="AV130" s="2"/>
      <c r="AW130" s="2"/>
      <c r="AX130" s="2"/>
      <c r="AY130" s="2" t="s">
        <v>15</v>
      </c>
      <c r="AZ130" s="5">
        <v>6.66</v>
      </c>
      <c r="BA130" s="2"/>
      <c r="BB130" s="3" t="s">
        <v>8</v>
      </c>
      <c r="BC130" s="3">
        <v>1</v>
      </c>
      <c r="BD130" s="2"/>
      <c r="BE130" s="3" t="s">
        <v>16</v>
      </c>
      <c r="BF130" s="6">
        <v>40</v>
      </c>
      <c r="BG130" s="5">
        <v>6.93</v>
      </c>
      <c r="BH130" s="3"/>
      <c r="BI130" s="3"/>
      <c r="BJ130" s="3">
        <v>1</v>
      </c>
      <c r="BK130" s="5">
        <v>18.86</v>
      </c>
      <c r="BL130" s="5">
        <v>0.4587155963302752</v>
      </c>
      <c r="BM130" s="2"/>
      <c r="BN130" s="3" t="s">
        <v>19</v>
      </c>
      <c r="BO130" s="3" t="s">
        <v>121</v>
      </c>
      <c r="BP130" s="3" t="s">
        <v>3</v>
      </c>
      <c r="BQ130" s="2"/>
      <c r="BR130" s="2" t="s">
        <v>21</v>
      </c>
      <c r="BS130" s="3"/>
      <c r="BT130" s="3"/>
      <c r="BU130" s="3"/>
      <c r="BV130" s="5">
        <v>3.3</v>
      </c>
      <c r="BW130" s="5">
        <v>4.1900000000000004</v>
      </c>
      <c r="BX130" s="3"/>
      <c r="BY130" s="3"/>
      <c r="BZ130" s="2"/>
      <c r="CA130" s="2"/>
      <c r="CB130" s="3" t="s">
        <v>3</v>
      </c>
      <c r="CC130" s="5">
        <v>4.2300000000000004</v>
      </c>
      <c r="CD130" s="2"/>
      <c r="CE130" s="3"/>
      <c r="CF130" s="5">
        <v>31.6</v>
      </c>
      <c r="CG130" s="3"/>
      <c r="CH130" s="3"/>
      <c r="CI130" s="3"/>
      <c r="CJ130" s="3" t="s">
        <v>1</v>
      </c>
      <c r="CK130" s="2"/>
      <c r="CL130" s="3" t="s">
        <v>22</v>
      </c>
      <c r="CM130" s="2"/>
      <c r="CN130" s="3"/>
      <c r="CO130" s="2"/>
      <c r="CP130" s="3">
        <v>5</v>
      </c>
      <c r="CQ130" s="3">
        <v>2</v>
      </c>
      <c r="CR130" s="5">
        <v>6.09</v>
      </c>
      <c r="CS130" s="6">
        <v>50</v>
      </c>
      <c r="CT130" s="5">
        <v>0.28999999999999998</v>
      </c>
      <c r="CU130" s="5">
        <v>5.18</v>
      </c>
      <c r="CV130" s="5">
        <v>3.2500000000000001E-2</v>
      </c>
      <c r="CW130" s="5">
        <v>80</v>
      </c>
      <c r="CX130" s="2"/>
      <c r="CY130" s="5">
        <v>0.38461538461538458</v>
      </c>
      <c r="CZ130" s="3" t="s">
        <v>22</v>
      </c>
      <c r="DA130" s="5">
        <v>2.3255813953488373E-4</v>
      </c>
      <c r="DB130" s="5">
        <v>621.85</v>
      </c>
      <c r="DC130" s="2"/>
      <c r="DD130" s="5">
        <v>412</v>
      </c>
      <c r="DE130" s="3" t="s">
        <v>22</v>
      </c>
      <c r="DF130" s="2"/>
      <c r="DG130" s="3" t="s">
        <v>3</v>
      </c>
      <c r="DH130" s="2"/>
      <c r="DI130" s="3" t="s">
        <v>23</v>
      </c>
      <c r="DJ130" s="3"/>
      <c r="DK130" s="5">
        <v>92</v>
      </c>
      <c r="DL130" s="3" t="s">
        <v>8</v>
      </c>
      <c r="DM130" s="3" t="s">
        <v>5</v>
      </c>
      <c r="DN130" s="3" t="s">
        <v>3</v>
      </c>
      <c r="DO130" s="2"/>
      <c r="DP130" s="3" t="s">
        <v>3</v>
      </c>
      <c r="DQ130" s="5">
        <v>3.22</v>
      </c>
      <c r="DR130" s="2" t="s">
        <v>9</v>
      </c>
      <c r="DS130" s="2" t="s">
        <v>18</v>
      </c>
      <c r="DT130" s="5">
        <v>0.41423320000000002</v>
      </c>
      <c r="DU130" s="2" t="s">
        <v>24</v>
      </c>
      <c r="DV130" s="3" t="s">
        <v>3</v>
      </c>
      <c r="DW130" s="5">
        <v>49.85</v>
      </c>
      <c r="DX130" s="3"/>
      <c r="DY130" s="3" t="s">
        <v>8</v>
      </c>
      <c r="DZ130" s="2"/>
      <c r="EA130" s="2"/>
      <c r="EB130" s="5">
        <v>3.34</v>
      </c>
      <c r="EC130" s="3"/>
      <c r="ED130" s="2"/>
      <c r="EE130" s="2"/>
      <c r="EF130" s="3" t="s">
        <v>1</v>
      </c>
      <c r="EG130" s="3"/>
      <c r="EH130" s="2"/>
      <c r="EI130" s="2"/>
      <c r="EJ130" s="3" t="s">
        <v>26</v>
      </c>
      <c r="EK130" s="5">
        <v>1.2489999999999999E-2</v>
      </c>
      <c r="EL130" s="3" t="s">
        <v>1</v>
      </c>
      <c r="EM130" s="3" t="s">
        <v>3</v>
      </c>
      <c r="EN130" s="3" t="s">
        <v>27</v>
      </c>
      <c r="EO130" s="3"/>
      <c r="EP130" s="3" t="s">
        <v>8</v>
      </c>
      <c r="EQ130" s="3"/>
      <c r="ER130" s="2"/>
      <c r="ES130" s="3"/>
      <c r="ET130" s="9">
        <v>12.5</v>
      </c>
      <c r="EU130" s="3"/>
      <c r="EV130" s="3" t="s">
        <v>28</v>
      </c>
      <c r="EW130" s="7"/>
      <c r="EX130" s="9">
        <v>3.86</v>
      </c>
      <c r="EY130" s="3"/>
      <c r="EZ130" s="3"/>
      <c r="FA130" s="9">
        <v>0.8438818565400843</v>
      </c>
      <c r="FB130" s="9">
        <v>1.5400000000000001E-9</v>
      </c>
      <c r="FC130" s="2"/>
      <c r="FD130" s="7"/>
      <c r="FE130" s="2" t="s">
        <v>15</v>
      </c>
      <c r="FF130" s="3" t="s">
        <v>28</v>
      </c>
      <c r="FG130" s="3" t="s">
        <v>1</v>
      </c>
      <c r="FH130" s="9">
        <v>7.25</v>
      </c>
      <c r="FI130" s="3" t="s">
        <v>5</v>
      </c>
      <c r="FJ130" s="9">
        <v>7.6</v>
      </c>
      <c r="FK130" s="3" t="s">
        <v>1</v>
      </c>
      <c r="FL130" s="3" t="s">
        <v>1</v>
      </c>
      <c r="FM130" s="3" t="s">
        <v>23</v>
      </c>
      <c r="FN130" s="9">
        <v>114</v>
      </c>
      <c r="FO130" s="9">
        <v>1.9100000000000002E-8</v>
      </c>
      <c r="FP130" s="9">
        <v>3.18</v>
      </c>
      <c r="FQ130" s="3" t="s">
        <v>15</v>
      </c>
      <c r="FR130" s="6">
        <v>7.9000000000000008E-3</v>
      </c>
      <c r="FS130" s="9">
        <v>28.75</v>
      </c>
      <c r="FT130" s="3" t="s">
        <v>1</v>
      </c>
      <c r="FU130" s="3" t="s">
        <v>5</v>
      </c>
      <c r="FV130" s="3"/>
      <c r="FW130" s="6">
        <v>26</v>
      </c>
      <c r="FX130" s="10">
        <v>1.9250000000000001E-3</v>
      </c>
      <c r="FY130" s="2"/>
      <c r="FZ130" s="3" t="s">
        <v>22</v>
      </c>
      <c r="GA130" s="3"/>
      <c r="GB130" s="3"/>
      <c r="GC130" s="3"/>
      <c r="GD130" s="3"/>
      <c r="GE130" s="3"/>
      <c r="GF130" s="3" t="s">
        <v>30</v>
      </c>
      <c r="GG130" s="3"/>
      <c r="GH130" s="7"/>
      <c r="GI130" s="2"/>
      <c r="GJ130" s="5">
        <v>8.7000000000000001E-4</v>
      </c>
      <c r="GK130" s="3"/>
      <c r="GL130" s="2"/>
      <c r="GM130" s="2">
        <v>3.34</v>
      </c>
      <c r="GN130" s="3" t="s">
        <v>31</v>
      </c>
      <c r="GO130" s="3" t="s">
        <v>8</v>
      </c>
      <c r="GP130" s="3"/>
      <c r="GQ130" s="3"/>
      <c r="GR130" s="3"/>
      <c r="GS130" s="9">
        <v>0.76923076923076916</v>
      </c>
      <c r="GT130" s="9">
        <v>47.5</v>
      </c>
      <c r="GU130" s="9">
        <v>6.3</v>
      </c>
      <c r="GV130" s="3" t="s">
        <v>33</v>
      </c>
      <c r="GW130" s="7"/>
      <c r="GX130" s="2" t="s">
        <v>34</v>
      </c>
      <c r="GY130" s="2" t="s">
        <v>9</v>
      </c>
      <c r="GZ130" s="9">
        <v>5.24</v>
      </c>
      <c r="HA130" s="9">
        <v>4.28</v>
      </c>
      <c r="HB130" s="7"/>
      <c r="HC130" s="3">
        <v>36.25</v>
      </c>
      <c r="HD130" s="3" t="s">
        <v>3</v>
      </c>
      <c r="HE130" s="7"/>
      <c r="HF130" s="9">
        <v>22.18</v>
      </c>
      <c r="HG130" s="3"/>
      <c r="HH130" s="2"/>
      <c r="HI130" s="3" t="s">
        <v>15</v>
      </c>
      <c r="HJ130" s="3"/>
      <c r="HK130" s="3" t="s">
        <v>3</v>
      </c>
      <c r="HL130" s="3"/>
      <c r="HM130" s="2">
        <v>4.1900000000000004</v>
      </c>
      <c r="HN130" s="9">
        <v>10</v>
      </c>
      <c r="HO130" s="3" t="s">
        <v>3</v>
      </c>
      <c r="HP130" s="3" t="s">
        <v>35</v>
      </c>
      <c r="HQ130" s="3" t="s">
        <v>23</v>
      </c>
      <c r="HR130" s="7"/>
      <c r="HS130" s="3" t="s">
        <v>3</v>
      </c>
      <c r="HT130" s="3" t="s">
        <v>5</v>
      </c>
      <c r="HU130" s="9">
        <v>0.38167938931297707</v>
      </c>
      <c r="HV130" s="3">
        <v>1</v>
      </c>
      <c r="HW130" s="9">
        <v>4.2199999999999994E-6</v>
      </c>
      <c r="HX130" s="3" t="s">
        <v>3</v>
      </c>
      <c r="HY130" s="3"/>
      <c r="HZ130" s="3" t="s">
        <v>30</v>
      </c>
      <c r="IA130" s="3">
        <v>3.35</v>
      </c>
      <c r="IB130" s="3"/>
      <c r="IC130" s="3" t="s">
        <v>18</v>
      </c>
      <c r="ID130" s="3"/>
      <c r="IE130" s="3" t="s">
        <v>55</v>
      </c>
      <c r="IF130" s="7"/>
      <c r="IG130" s="7"/>
      <c r="IH130" s="7"/>
    </row>
    <row r="131" spans="1:242" x14ac:dyDescent="0.25">
      <c r="A131" s="1" t="s">
        <v>169</v>
      </c>
      <c r="B131" s="6">
        <v>53</v>
      </c>
      <c r="C131" s="3"/>
      <c r="D131" s="5">
        <v>4.0599999999999996</v>
      </c>
      <c r="E131" s="3" t="s">
        <v>1</v>
      </c>
      <c r="F131" s="3" t="s">
        <v>2</v>
      </c>
      <c r="G131" s="3"/>
      <c r="H131" s="3"/>
      <c r="I131" s="3"/>
      <c r="J131" s="5">
        <v>3.0800000000000002E-12</v>
      </c>
      <c r="K131" s="3" t="s">
        <v>3</v>
      </c>
      <c r="L131" s="3" t="s">
        <v>4</v>
      </c>
      <c r="M131" s="5">
        <v>0.98039215686274506</v>
      </c>
      <c r="N131" s="5">
        <v>26.2</v>
      </c>
      <c r="O131" s="3" t="s">
        <v>3</v>
      </c>
      <c r="P131" s="3"/>
      <c r="Q131" s="3" t="s">
        <v>5</v>
      </c>
      <c r="R131" s="2" t="s">
        <v>58</v>
      </c>
      <c r="S131" s="2"/>
      <c r="T131" s="3" t="s">
        <v>3</v>
      </c>
      <c r="U131" s="5">
        <v>49.8</v>
      </c>
      <c r="V131" s="3"/>
      <c r="W131" s="2"/>
      <c r="X131" s="3"/>
      <c r="Y131" s="3" t="s">
        <v>7</v>
      </c>
      <c r="Z131" s="5">
        <v>1.13E-5</v>
      </c>
      <c r="AA131" s="3" t="s">
        <v>8</v>
      </c>
      <c r="AB131" s="2" t="s">
        <v>9</v>
      </c>
      <c r="AC131" s="5">
        <v>2.6181818181818182E-14</v>
      </c>
      <c r="AD131" s="3" t="s">
        <v>10</v>
      </c>
      <c r="AE131" s="2" t="s">
        <v>107</v>
      </c>
      <c r="AF131" s="2">
        <v>3.33</v>
      </c>
      <c r="AG131" s="6">
        <v>3.3999999999999998E-3</v>
      </c>
      <c r="AH131" s="2"/>
      <c r="AI131" s="2"/>
      <c r="AJ131" s="2"/>
      <c r="AK131" s="2"/>
      <c r="AL131" s="5">
        <v>0.97499999999999998</v>
      </c>
      <c r="AM131" s="3"/>
      <c r="AN131" s="3" t="s">
        <v>12</v>
      </c>
      <c r="AO131" s="2"/>
      <c r="AP131" s="2"/>
      <c r="AQ131" s="5">
        <v>5.3600000000000002E-4</v>
      </c>
      <c r="AR131" s="5">
        <v>6.15</v>
      </c>
      <c r="AS131" s="3" t="s">
        <v>13</v>
      </c>
      <c r="AT131" s="3" t="s">
        <v>23</v>
      </c>
      <c r="AU131" s="5">
        <v>5.15</v>
      </c>
      <c r="AV131" s="2"/>
      <c r="AW131" s="2"/>
      <c r="AX131" s="2"/>
      <c r="AY131" s="2" t="s">
        <v>15</v>
      </c>
      <c r="AZ131" s="5">
        <v>6.65</v>
      </c>
      <c r="BA131" s="2"/>
      <c r="BB131" s="3" t="s">
        <v>8</v>
      </c>
      <c r="BC131" s="3">
        <v>1</v>
      </c>
      <c r="BD131" s="2"/>
      <c r="BE131" s="3" t="s">
        <v>16</v>
      </c>
      <c r="BF131" s="6">
        <v>39.75</v>
      </c>
      <c r="BG131" s="5">
        <v>7.01</v>
      </c>
      <c r="BH131" s="3"/>
      <c r="BI131" s="3"/>
      <c r="BJ131" s="3">
        <v>1</v>
      </c>
      <c r="BK131" s="5">
        <v>19.3</v>
      </c>
      <c r="BL131" s="5">
        <v>0.4504504504504504</v>
      </c>
      <c r="BM131" s="2"/>
      <c r="BN131" s="3" t="s">
        <v>19</v>
      </c>
      <c r="BO131" s="3" t="s">
        <v>121</v>
      </c>
      <c r="BP131" s="3" t="s">
        <v>3</v>
      </c>
      <c r="BQ131" s="2"/>
      <c r="BR131" s="2" t="s">
        <v>21</v>
      </c>
      <c r="BS131" s="3"/>
      <c r="BT131" s="3"/>
      <c r="BU131" s="3"/>
      <c r="BV131" s="5">
        <v>3.4</v>
      </c>
      <c r="BW131" s="5">
        <v>4.0599999999999996</v>
      </c>
      <c r="BX131" s="3"/>
      <c r="BY131" s="3"/>
      <c r="BZ131" s="2"/>
      <c r="CA131" s="2"/>
      <c r="CB131" s="3" t="s">
        <v>3</v>
      </c>
      <c r="CC131" s="5">
        <v>4.24</v>
      </c>
      <c r="CD131" s="2"/>
      <c r="CE131" s="3"/>
      <c r="CF131" s="5">
        <v>32</v>
      </c>
      <c r="CG131" s="3"/>
      <c r="CH131" s="3"/>
      <c r="CI131" s="3"/>
      <c r="CJ131" s="3" t="s">
        <v>1</v>
      </c>
      <c r="CK131" s="2"/>
      <c r="CL131" s="3" t="s">
        <v>22</v>
      </c>
      <c r="CM131" s="2"/>
      <c r="CN131" s="3"/>
      <c r="CO131" s="2"/>
      <c r="CP131" s="3">
        <v>5</v>
      </c>
      <c r="CQ131" s="3">
        <v>2</v>
      </c>
      <c r="CR131" s="5">
        <v>6.18</v>
      </c>
      <c r="CS131" s="6">
        <v>49.5</v>
      </c>
      <c r="CT131" s="5">
        <v>0.28749999999999998</v>
      </c>
      <c r="CU131" s="5">
        <v>5.14</v>
      </c>
      <c r="CV131" s="5">
        <v>3.1699999999999999E-2</v>
      </c>
      <c r="CW131" s="5">
        <v>81.5</v>
      </c>
      <c r="CX131" s="2"/>
      <c r="CY131" s="5">
        <v>0.38610038610038611</v>
      </c>
      <c r="CZ131" s="3" t="s">
        <v>22</v>
      </c>
      <c r="DA131" s="5">
        <v>2.3255813953488373E-4</v>
      </c>
      <c r="DB131" s="5">
        <v>623.75</v>
      </c>
      <c r="DC131" s="2"/>
      <c r="DD131" s="5">
        <v>417</v>
      </c>
      <c r="DE131" s="3" t="s">
        <v>22</v>
      </c>
      <c r="DF131" s="2"/>
      <c r="DG131" s="3" t="s">
        <v>3</v>
      </c>
      <c r="DH131" s="2"/>
      <c r="DI131" s="3" t="s">
        <v>23</v>
      </c>
      <c r="DJ131" s="3"/>
      <c r="DK131" s="5">
        <v>92</v>
      </c>
      <c r="DL131" s="3" t="s">
        <v>8</v>
      </c>
      <c r="DM131" s="3" t="s">
        <v>5</v>
      </c>
      <c r="DN131" s="3" t="s">
        <v>3</v>
      </c>
      <c r="DO131" s="2"/>
      <c r="DP131" s="3" t="s">
        <v>3</v>
      </c>
      <c r="DQ131" s="5">
        <v>3.23</v>
      </c>
      <c r="DR131" s="2" t="s">
        <v>9</v>
      </c>
      <c r="DS131" s="2" t="s">
        <v>18</v>
      </c>
      <c r="DT131" s="5">
        <v>0.41937049999999998</v>
      </c>
      <c r="DU131" s="2" t="s">
        <v>24</v>
      </c>
      <c r="DV131" s="3" t="s">
        <v>3</v>
      </c>
      <c r="DW131" s="5">
        <v>49.8</v>
      </c>
      <c r="DX131" s="3"/>
      <c r="DY131" s="3" t="s">
        <v>8</v>
      </c>
      <c r="DZ131" s="2"/>
      <c r="EA131" s="2"/>
      <c r="EB131" s="5">
        <v>3.33</v>
      </c>
      <c r="EC131" s="3"/>
      <c r="ED131" s="2"/>
      <c r="EE131" s="2"/>
      <c r="EF131" s="3" t="s">
        <v>1</v>
      </c>
      <c r="EG131" s="3"/>
      <c r="EH131" s="2"/>
      <c r="EI131" s="2"/>
      <c r="EJ131" s="3" t="s">
        <v>26</v>
      </c>
      <c r="EK131" s="5">
        <v>1.2489999999999999E-2</v>
      </c>
      <c r="EL131" s="3" t="s">
        <v>1</v>
      </c>
      <c r="EM131" s="3" t="s">
        <v>3</v>
      </c>
      <c r="EN131" s="3" t="s">
        <v>27</v>
      </c>
      <c r="EO131" s="3"/>
      <c r="EP131" s="3" t="s">
        <v>8</v>
      </c>
      <c r="EQ131" s="3"/>
      <c r="ER131" s="2"/>
      <c r="ES131" s="3"/>
      <c r="ET131" s="9">
        <v>12.75</v>
      </c>
      <c r="EU131" s="3"/>
      <c r="EV131" s="3" t="s">
        <v>28</v>
      </c>
      <c r="EW131" s="7"/>
      <c r="EX131" s="9">
        <v>3.87</v>
      </c>
      <c r="EY131" s="3"/>
      <c r="EZ131" s="3"/>
      <c r="FA131" s="9">
        <v>0.85836909871244638</v>
      </c>
      <c r="FB131" s="9">
        <v>1.5300000000000001E-9</v>
      </c>
      <c r="FC131" s="2"/>
      <c r="FD131" s="7"/>
      <c r="FE131" s="2" t="s">
        <v>15</v>
      </c>
      <c r="FF131" s="3" t="s">
        <v>28</v>
      </c>
      <c r="FG131" s="3" t="s">
        <v>1</v>
      </c>
      <c r="FH131" s="9">
        <v>7.3</v>
      </c>
      <c r="FI131" s="3" t="s">
        <v>5</v>
      </c>
      <c r="FJ131" s="9">
        <v>7.2</v>
      </c>
      <c r="FK131" s="3" t="s">
        <v>1</v>
      </c>
      <c r="FL131" s="3" t="s">
        <v>1</v>
      </c>
      <c r="FM131" s="3" t="s">
        <v>23</v>
      </c>
      <c r="FN131" s="9">
        <v>120</v>
      </c>
      <c r="FO131" s="9">
        <v>1.9149999999999999E-8</v>
      </c>
      <c r="FP131" s="9">
        <v>3.21</v>
      </c>
      <c r="FQ131" s="3" t="s">
        <v>15</v>
      </c>
      <c r="FR131" s="6">
        <v>7.4000000000000003E-3</v>
      </c>
      <c r="FS131" s="9">
        <v>28.85</v>
      </c>
      <c r="FT131" s="3" t="s">
        <v>1</v>
      </c>
      <c r="FU131" s="3" t="s">
        <v>5</v>
      </c>
      <c r="FV131" s="3"/>
      <c r="FW131" s="6">
        <v>26.15</v>
      </c>
      <c r="FX131" s="10">
        <v>1.9E-3</v>
      </c>
      <c r="FY131" s="2"/>
      <c r="FZ131" s="3" t="s">
        <v>22</v>
      </c>
      <c r="GA131" s="3"/>
      <c r="GB131" s="3"/>
      <c r="GC131" s="3"/>
      <c r="GD131" s="3"/>
      <c r="GE131" s="3"/>
      <c r="GF131" s="3" t="s">
        <v>30</v>
      </c>
      <c r="GG131" s="3"/>
      <c r="GH131" s="7"/>
      <c r="GI131" s="2"/>
      <c r="GJ131" s="5">
        <v>8.5499999999999997E-4</v>
      </c>
      <c r="GK131" s="3"/>
      <c r="GL131" s="2"/>
      <c r="GM131" s="2">
        <v>3.33</v>
      </c>
      <c r="GN131" s="3" t="s">
        <v>31</v>
      </c>
      <c r="GO131" s="3" t="s">
        <v>8</v>
      </c>
      <c r="GP131" s="3"/>
      <c r="GQ131" s="3"/>
      <c r="GR131" s="3"/>
      <c r="GS131" s="9">
        <v>0.78125</v>
      </c>
      <c r="GT131" s="9">
        <v>47</v>
      </c>
      <c r="GU131" s="9">
        <v>6.25</v>
      </c>
      <c r="GV131" s="3" t="s">
        <v>33</v>
      </c>
      <c r="GW131" s="7"/>
      <c r="GX131" s="2" t="s">
        <v>34</v>
      </c>
      <c r="GY131" s="2" t="s">
        <v>9</v>
      </c>
      <c r="GZ131" s="9">
        <v>5.29</v>
      </c>
      <c r="HA131" s="9">
        <v>4.28</v>
      </c>
      <c r="HB131" s="7"/>
      <c r="HC131" s="3">
        <v>37</v>
      </c>
      <c r="HD131" s="3" t="s">
        <v>3</v>
      </c>
      <c r="HE131" s="7"/>
      <c r="HF131" s="9">
        <v>22.1</v>
      </c>
      <c r="HG131" s="3"/>
      <c r="HH131" s="2"/>
      <c r="HI131" s="3" t="s">
        <v>15</v>
      </c>
      <c r="HJ131" s="3"/>
      <c r="HK131" s="3" t="s">
        <v>3</v>
      </c>
      <c r="HL131" s="3"/>
      <c r="HM131" s="2">
        <v>4.0599999999999996</v>
      </c>
      <c r="HN131" s="9">
        <v>11.5</v>
      </c>
      <c r="HO131" s="3" t="s">
        <v>3</v>
      </c>
      <c r="HP131" s="3" t="s">
        <v>35</v>
      </c>
      <c r="HQ131" s="3" t="s">
        <v>23</v>
      </c>
      <c r="HR131" s="7"/>
      <c r="HS131" s="3" t="s">
        <v>3</v>
      </c>
      <c r="HT131" s="3" t="s">
        <v>5</v>
      </c>
      <c r="HU131" s="9">
        <v>0.38314176245210729</v>
      </c>
      <c r="HV131" s="3">
        <v>1</v>
      </c>
      <c r="HW131" s="9">
        <v>4.1100000000000005E-6</v>
      </c>
      <c r="HX131" s="3" t="s">
        <v>3</v>
      </c>
      <c r="HY131" s="3"/>
      <c r="HZ131" s="3" t="s">
        <v>30</v>
      </c>
      <c r="IA131" s="3">
        <v>3.35</v>
      </c>
      <c r="IB131" s="3"/>
      <c r="IC131" s="3" t="s">
        <v>18</v>
      </c>
      <c r="ID131" s="3"/>
      <c r="IE131" s="3" t="s">
        <v>55</v>
      </c>
      <c r="IF131" s="7"/>
      <c r="IG131" s="7"/>
      <c r="IH131" s="7"/>
    </row>
    <row r="132" spans="1:242" x14ac:dyDescent="0.25">
      <c r="A132" s="1" t="s">
        <v>170</v>
      </c>
      <c r="B132" s="6">
        <v>51.5</v>
      </c>
      <c r="C132" s="3"/>
      <c r="D132" s="5">
        <v>3.94</v>
      </c>
      <c r="E132" s="3" t="s">
        <v>1</v>
      </c>
      <c r="F132" s="3" t="s">
        <v>2</v>
      </c>
      <c r="G132" s="3"/>
      <c r="H132" s="3"/>
      <c r="I132" s="3"/>
      <c r="J132" s="5">
        <v>3.2100000000000003E-12</v>
      </c>
      <c r="K132" s="3" t="s">
        <v>3</v>
      </c>
      <c r="L132" s="3" t="s">
        <v>4</v>
      </c>
      <c r="M132" s="5">
        <v>0.98522167487684742</v>
      </c>
      <c r="N132" s="5">
        <v>27.2</v>
      </c>
      <c r="O132" s="3" t="s">
        <v>3</v>
      </c>
      <c r="P132" s="3"/>
      <c r="Q132" s="3" t="s">
        <v>5</v>
      </c>
      <c r="R132" s="2" t="s">
        <v>58</v>
      </c>
      <c r="S132" s="2"/>
      <c r="T132" s="3" t="s">
        <v>3</v>
      </c>
      <c r="U132" s="5">
        <v>49.83</v>
      </c>
      <c r="V132" s="3"/>
      <c r="W132" s="2"/>
      <c r="X132" s="3"/>
      <c r="Y132" s="3" t="s">
        <v>7</v>
      </c>
      <c r="Z132" s="5">
        <v>1.2500000000000001E-5</v>
      </c>
      <c r="AA132" s="3" t="s">
        <v>8</v>
      </c>
      <c r="AB132" s="2" t="s">
        <v>9</v>
      </c>
      <c r="AC132" s="5">
        <v>2.5636363636363635E-14</v>
      </c>
      <c r="AD132" s="3" t="s">
        <v>10</v>
      </c>
      <c r="AE132" s="2" t="s">
        <v>107</v>
      </c>
      <c r="AF132" s="2">
        <v>3.3</v>
      </c>
      <c r="AG132" s="6">
        <v>3.65E-3</v>
      </c>
      <c r="AH132" s="2"/>
      <c r="AI132" s="2"/>
      <c r="AJ132" s="2"/>
      <c r="AK132" s="2"/>
      <c r="AL132" s="5">
        <v>0.97199999999999998</v>
      </c>
      <c r="AM132" s="3"/>
      <c r="AN132" s="3" t="s">
        <v>12</v>
      </c>
      <c r="AO132" s="2"/>
      <c r="AP132" s="2"/>
      <c r="AQ132" s="5">
        <v>5.9999999999999995E-4</v>
      </c>
      <c r="AR132" s="5">
        <v>7.05</v>
      </c>
      <c r="AS132" s="3" t="s">
        <v>13</v>
      </c>
      <c r="AT132" s="3" t="s">
        <v>23</v>
      </c>
      <c r="AU132" s="5">
        <v>5.88</v>
      </c>
      <c r="AV132" s="2"/>
      <c r="AW132" s="2"/>
      <c r="AX132" s="2"/>
      <c r="AY132" s="2" t="s">
        <v>15</v>
      </c>
      <c r="AZ132" s="5">
        <v>6.65</v>
      </c>
      <c r="BA132" s="2"/>
      <c r="BB132" s="3" t="s">
        <v>8</v>
      </c>
      <c r="BC132" s="3">
        <v>1</v>
      </c>
      <c r="BD132" s="2"/>
      <c r="BE132" s="3" t="s">
        <v>16</v>
      </c>
      <c r="BF132" s="6">
        <v>43</v>
      </c>
      <c r="BG132" s="5">
        <v>7.38</v>
      </c>
      <c r="BH132" s="3"/>
      <c r="BI132" s="3"/>
      <c r="BJ132" s="3">
        <v>1</v>
      </c>
      <c r="BK132" s="5">
        <v>19.7</v>
      </c>
      <c r="BL132" s="5">
        <v>0.5</v>
      </c>
      <c r="BM132" s="2"/>
      <c r="BN132" s="3" t="s">
        <v>19</v>
      </c>
      <c r="BO132" s="3" t="s">
        <v>121</v>
      </c>
      <c r="BP132" s="3" t="s">
        <v>3</v>
      </c>
      <c r="BQ132" s="2"/>
      <c r="BR132" s="2" t="s">
        <v>21</v>
      </c>
      <c r="BS132" s="3"/>
      <c r="BT132" s="3"/>
      <c r="BU132" s="3"/>
      <c r="BV132" s="5">
        <v>3.48</v>
      </c>
      <c r="BW132" s="5">
        <v>3.94</v>
      </c>
      <c r="BX132" s="3"/>
      <c r="BY132" s="3"/>
      <c r="BZ132" s="2"/>
      <c r="CA132" s="2"/>
      <c r="CB132" s="3" t="s">
        <v>3</v>
      </c>
      <c r="CC132" s="5">
        <v>4.24</v>
      </c>
      <c r="CD132" s="2"/>
      <c r="CE132" s="3"/>
      <c r="CF132" s="5">
        <v>31.5</v>
      </c>
      <c r="CG132" s="3"/>
      <c r="CH132" s="3"/>
      <c r="CI132" s="3"/>
      <c r="CJ132" s="3" t="s">
        <v>1</v>
      </c>
      <c r="CK132" s="2"/>
      <c r="CL132" s="3" t="s">
        <v>22</v>
      </c>
      <c r="CM132" s="2"/>
      <c r="CN132" s="3"/>
      <c r="CO132" s="2"/>
      <c r="CP132" s="3">
        <v>5</v>
      </c>
      <c r="CQ132" s="3">
        <v>2</v>
      </c>
      <c r="CR132" s="5">
        <v>6.19</v>
      </c>
      <c r="CS132" s="6">
        <v>56.5</v>
      </c>
      <c r="CT132" s="5">
        <v>0.30449999999999999</v>
      </c>
      <c r="CU132" s="5">
        <v>5.26</v>
      </c>
      <c r="CV132" s="5">
        <v>3.3149999999999999E-2</v>
      </c>
      <c r="CW132" s="5">
        <v>81</v>
      </c>
      <c r="CX132" s="2">
        <v>0.44444444444444442</v>
      </c>
      <c r="CY132" s="5">
        <v>0.38759689922480617</v>
      </c>
      <c r="CZ132" s="3" t="s">
        <v>22</v>
      </c>
      <c r="DA132" s="5">
        <v>2.4390243902439024E-4</v>
      </c>
      <c r="DB132" s="5">
        <v>623.85</v>
      </c>
      <c r="DC132" s="2"/>
      <c r="DD132" s="5">
        <v>418</v>
      </c>
      <c r="DE132" s="3" t="s">
        <v>22</v>
      </c>
      <c r="DF132" s="2"/>
      <c r="DG132" s="3" t="s">
        <v>3</v>
      </c>
      <c r="DH132" s="2"/>
      <c r="DI132" s="3" t="s">
        <v>23</v>
      </c>
      <c r="DJ132" s="3"/>
      <c r="DK132" s="5">
        <v>93.5</v>
      </c>
      <c r="DL132" s="3" t="s">
        <v>8</v>
      </c>
      <c r="DM132" s="3" t="s">
        <v>5</v>
      </c>
      <c r="DN132" s="3" t="s">
        <v>3</v>
      </c>
      <c r="DO132" s="2"/>
      <c r="DP132" s="3" t="s">
        <v>3</v>
      </c>
      <c r="DQ132" s="5">
        <v>3.2</v>
      </c>
      <c r="DR132" s="2" t="s">
        <v>9</v>
      </c>
      <c r="DS132" s="2" t="s">
        <v>18</v>
      </c>
      <c r="DT132" s="5">
        <v>0.42450789999999999</v>
      </c>
      <c r="DU132" s="2" t="s">
        <v>24</v>
      </c>
      <c r="DV132" s="3" t="s">
        <v>3</v>
      </c>
      <c r="DW132" s="5">
        <v>49.83</v>
      </c>
      <c r="DX132" s="3"/>
      <c r="DY132" s="3" t="s">
        <v>8</v>
      </c>
      <c r="DZ132" s="2"/>
      <c r="EA132" s="2"/>
      <c r="EB132" s="5">
        <v>3.3</v>
      </c>
      <c r="EC132" s="3"/>
      <c r="ED132" s="2"/>
      <c r="EE132" s="2"/>
      <c r="EF132" s="3" t="s">
        <v>1</v>
      </c>
      <c r="EG132" s="3"/>
      <c r="EH132" s="2"/>
      <c r="EI132" s="2"/>
      <c r="EJ132" s="3" t="s">
        <v>26</v>
      </c>
      <c r="EK132" s="5">
        <v>1.2489999999999999E-2</v>
      </c>
      <c r="EL132" s="3" t="s">
        <v>1</v>
      </c>
      <c r="EM132" s="3" t="s">
        <v>3</v>
      </c>
      <c r="EN132" s="3" t="s">
        <v>27</v>
      </c>
      <c r="EO132" s="3"/>
      <c r="EP132" s="3" t="s">
        <v>8</v>
      </c>
      <c r="EQ132" s="3"/>
      <c r="ER132" s="2"/>
      <c r="ES132" s="3"/>
      <c r="ET132" s="9">
        <v>13.25</v>
      </c>
      <c r="EU132" s="3"/>
      <c r="EV132" s="3" t="s">
        <v>28</v>
      </c>
      <c r="EW132" s="7"/>
      <c r="EX132" s="9">
        <v>3.86</v>
      </c>
      <c r="EY132" s="3"/>
      <c r="EZ132" s="3"/>
      <c r="FA132" s="9">
        <v>0.84033613445378152</v>
      </c>
      <c r="FB132" s="9">
        <v>1.5359999999999999E-9</v>
      </c>
      <c r="FC132" s="2"/>
      <c r="FD132" s="7"/>
      <c r="FE132" s="2" t="s">
        <v>15</v>
      </c>
      <c r="FF132" s="3" t="s">
        <v>28</v>
      </c>
      <c r="FG132" s="3" t="s">
        <v>1</v>
      </c>
      <c r="FH132" s="9">
        <v>7.56</v>
      </c>
      <c r="FI132" s="3" t="s">
        <v>5</v>
      </c>
      <c r="FJ132" s="9">
        <v>7</v>
      </c>
      <c r="FK132" s="3" t="s">
        <v>1</v>
      </c>
      <c r="FL132" s="3" t="s">
        <v>1</v>
      </c>
      <c r="FM132" s="3" t="s">
        <v>23</v>
      </c>
      <c r="FN132" s="9">
        <v>118</v>
      </c>
      <c r="FO132" s="9">
        <v>1.918E-8</v>
      </c>
      <c r="FP132" s="9">
        <v>3.54</v>
      </c>
      <c r="FQ132" s="3" t="s">
        <v>15</v>
      </c>
      <c r="FR132" s="6">
        <v>8.2000000000000007E-3</v>
      </c>
      <c r="FS132" s="9">
        <v>28.75</v>
      </c>
      <c r="FT132" s="3" t="s">
        <v>1</v>
      </c>
      <c r="FU132" s="3" t="s">
        <v>5</v>
      </c>
      <c r="FV132" s="3"/>
      <c r="FW132" s="6">
        <v>28.75</v>
      </c>
      <c r="FX132" s="10">
        <v>2.3E-3</v>
      </c>
      <c r="FY132" s="2"/>
      <c r="FZ132" s="3" t="s">
        <v>22</v>
      </c>
      <c r="GA132" s="3"/>
      <c r="GB132" s="3"/>
      <c r="GC132" s="3"/>
      <c r="GD132" s="3"/>
      <c r="GE132" s="3"/>
      <c r="GF132" s="3" t="s">
        <v>30</v>
      </c>
      <c r="GG132" s="3"/>
      <c r="GH132" s="7"/>
      <c r="GI132" s="2"/>
      <c r="GJ132" s="5">
        <v>8.3500000000000002E-4</v>
      </c>
      <c r="GK132" s="3"/>
      <c r="GL132" s="2"/>
      <c r="GM132" s="2">
        <v>3.3</v>
      </c>
      <c r="GN132" s="3" t="s">
        <v>31</v>
      </c>
      <c r="GO132" s="3" t="s">
        <v>8</v>
      </c>
      <c r="GP132" s="3"/>
      <c r="GQ132" s="3"/>
      <c r="GR132" s="3"/>
      <c r="GS132" s="9">
        <v>0.78431372549019618</v>
      </c>
      <c r="GT132" s="9">
        <v>47.15</v>
      </c>
      <c r="GU132" s="9">
        <v>6.65</v>
      </c>
      <c r="GV132" s="3" t="s">
        <v>33</v>
      </c>
      <c r="GW132" s="7"/>
      <c r="GX132" s="2" t="s">
        <v>34</v>
      </c>
      <c r="GY132" s="2" t="s">
        <v>9</v>
      </c>
      <c r="GZ132" s="9">
        <v>5.31</v>
      </c>
      <c r="HA132" s="9">
        <v>4.28</v>
      </c>
      <c r="HB132" s="7"/>
      <c r="HC132" s="3">
        <v>38.25</v>
      </c>
      <c r="HD132" s="3" t="s">
        <v>3</v>
      </c>
      <c r="HE132" s="7"/>
      <c r="HF132" s="9">
        <v>22.4</v>
      </c>
      <c r="HG132" s="3"/>
      <c r="HH132" s="2"/>
      <c r="HI132" s="3" t="s">
        <v>15</v>
      </c>
      <c r="HJ132" s="3"/>
      <c r="HK132" s="3" t="s">
        <v>3</v>
      </c>
      <c r="HL132" s="3"/>
      <c r="HM132" s="2">
        <v>3.94</v>
      </c>
      <c r="HN132" s="9">
        <v>11.75</v>
      </c>
      <c r="HO132" s="3" t="s">
        <v>3</v>
      </c>
      <c r="HP132" s="3" t="s">
        <v>35</v>
      </c>
      <c r="HQ132" s="3" t="s">
        <v>23</v>
      </c>
      <c r="HR132" s="7"/>
      <c r="HS132" s="3" t="s">
        <v>3</v>
      </c>
      <c r="HT132" s="3" t="s">
        <v>5</v>
      </c>
      <c r="HU132" s="9">
        <v>0.38461538461538458</v>
      </c>
      <c r="HV132" s="3">
        <v>1</v>
      </c>
      <c r="HW132" s="9">
        <v>4.0899999999999998E-6</v>
      </c>
      <c r="HX132" s="3" t="s">
        <v>3</v>
      </c>
      <c r="HY132" s="3"/>
      <c r="HZ132" s="3" t="s">
        <v>30</v>
      </c>
      <c r="IA132" s="3">
        <v>3.35</v>
      </c>
      <c r="IB132" s="3"/>
      <c r="IC132" s="3" t="s">
        <v>18</v>
      </c>
      <c r="ID132" s="3"/>
      <c r="IE132" s="3" t="s">
        <v>55</v>
      </c>
      <c r="IF132" s="7"/>
      <c r="IG132" s="7"/>
      <c r="IH132" s="7"/>
    </row>
    <row r="133" spans="1:242" x14ac:dyDescent="0.25">
      <c r="A133" s="1" t="s">
        <v>171</v>
      </c>
      <c r="B133" s="6">
        <v>52.5</v>
      </c>
      <c r="C133" s="3"/>
      <c r="D133" s="5">
        <v>4.04</v>
      </c>
      <c r="E133" s="3" t="s">
        <v>1</v>
      </c>
      <c r="F133" s="3" t="s">
        <v>2</v>
      </c>
      <c r="G133" s="3"/>
      <c r="H133" s="3"/>
      <c r="I133" s="3"/>
      <c r="J133" s="5">
        <v>3.4899999999999999E-12</v>
      </c>
      <c r="K133" s="3" t="s">
        <v>3</v>
      </c>
      <c r="L133" s="3" t="s">
        <v>4</v>
      </c>
      <c r="M133" s="5">
        <v>0.99502487562189068</v>
      </c>
      <c r="N133" s="5">
        <v>29</v>
      </c>
      <c r="O133" s="3" t="s">
        <v>3</v>
      </c>
      <c r="P133" s="3"/>
      <c r="Q133" s="3" t="s">
        <v>5</v>
      </c>
      <c r="R133" s="2" t="s">
        <v>58</v>
      </c>
      <c r="S133" s="2"/>
      <c r="T133" s="3" t="s">
        <v>3</v>
      </c>
      <c r="U133" s="5">
        <v>50.75</v>
      </c>
      <c r="V133" s="3"/>
      <c r="W133" s="2"/>
      <c r="X133" s="3"/>
      <c r="Y133" s="3" t="s">
        <v>7</v>
      </c>
      <c r="Z133" s="5">
        <v>1.01E-5</v>
      </c>
      <c r="AA133" s="3" t="s">
        <v>8</v>
      </c>
      <c r="AB133" s="2" t="s">
        <v>9</v>
      </c>
      <c r="AC133" s="5">
        <v>2.4363636363636363E-14</v>
      </c>
      <c r="AD133" s="3" t="s">
        <v>10</v>
      </c>
      <c r="AE133" s="2" t="s">
        <v>107</v>
      </c>
      <c r="AF133" s="2">
        <v>3.49</v>
      </c>
      <c r="AG133" s="6">
        <v>4.0499999999999998E-3</v>
      </c>
      <c r="AH133" s="2"/>
      <c r="AI133" s="2"/>
      <c r="AJ133" s="2"/>
      <c r="AK133" s="2"/>
      <c r="AL133" s="5">
        <v>0.96099999999999997</v>
      </c>
      <c r="AM133" s="3"/>
      <c r="AN133" s="3" t="s">
        <v>12</v>
      </c>
      <c r="AO133" s="2"/>
      <c r="AP133" s="2"/>
      <c r="AQ133" s="5">
        <v>6.2600000000000004E-4</v>
      </c>
      <c r="AR133" s="5">
        <v>7.25</v>
      </c>
      <c r="AS133" s="3" t="s">
        <v>13</v>
      </c>
      <c r="AT133" s="3" t="s">
        <v>23</v>
      </c>
      <c r="AU133" s="5">
        <v>6.82</v>
      </c>
      <c r="AV133" s="2"/>
      <c r="AW133" s="2"/>
      <c r="AX133" s="2"/>
      <c r="AY133" s="2" t="s">
        <v>15</v>
      </c>
      <c r="AZ133" s="5">
        <v>6.66</v>
      </c>
      <c r="BA133" s="2"/>
      <c r="BB133" s="3" t="s">
        <v>8</v>
      </c>
      <c r="BC133" s="3">
        <v>1</v>
      </c>
      <c r="BD133" s="2"/>
      <c r="BE133" s="3" t="s">
        <v>16</v>
      </c>
      <c r="BF133" s="6">
        <v>50.5</v>
      </c>
      <c r="BG133" s="5">
        <v>7.61</v>
      </c>
      <c r="BH133" s="3"/>
      <c r="BI133" s="3"/>
      <c r="BJ133" s="3">
        <v>1</v>
      </c>
      <c r="BK133" s="5">
        <v>18.8</v>
      </c>
      <c r="BL133" s="5">
        <v>0.45662100456621008</v>
      </c>
      <c r="BM133" s="2"/>
      <c r="BN133" s="3" t="s">
        <v>19</v>
      </c>
      <c r="BO133" s="3" t="s">
        <v>121</v>
      </c>
      <c r="BP133" s="3" t="s">
        <v>3</v>
      </c>
      <c r="BQ133" s="2"/>
      <c r="BR133" s="2" t="s">
        <v>21</v>
      </c>
      <c r="BS133" s="3"/>
      <c r="BT133" s="3"/>
      <c r="BU133" s="3"/>
      <c r="BV133" s="5">
        <v>3.56</v>
      </c>
      <c r="BW133" s="5">
        <v>4.04</v>
      </c>
      <c r="BX133" s="3"/>
      <c r="BY133" s="3"/>
      <c r="BZ133" s="2"/>
      <c r="CA133" s="2"/>
      <c r="CB133" s="3" t="s">
        <v>3</v>
      </c>
      <c r="CC133" s="5">
        <v>4.26</v>
      </c>
      <c r="CD133" s="2"/>
      <c r="CE133" s="3"/>
      <c r="CF133" s="5">
        <v>32</v>
      </c>
      <c r="CG133" s="3"/>
      <c r="CH133" s="3"/>
      <c r="CI133" s="3"/>
      <c r="CJ133" s="3" t="s">
        <v>1</v>
      </c>
      <c r="CK133" s="2"/>
      <c r="CL133" s="3" t="s">
        <v>22</v>
      </c>
      <c r="CM133" s="2"/>
      <c r="CN133" s="3"/>
      <c r="CO133" s="2"/>
      <c r="CP133" s="3">
        <v>5</v>
      </c>
      <c r="CQ133" s="3">
        <v>2</v>
      </c>
      <c r="CR133" s="5">
        <v>6.35</v>
      </c>
      <c r="CS133" s="6">
        <v>88</v>
      </c>
      <c r="CT133" s="5">
        <v>0.312</v>
      </c>
      <c r="CU133" s="5">
        <v>5.47</v>
      </c>
      <c r="CV133" s="5">
        <v>3.44E-2</v>
      </c>
      <c r="CW133" s="5">
        <v>81.25</v>
      </c>
      <c r="CX133" s="2"/>
      <c r="CY133" s="5">
        <v>0.390625</v>
      </c>
      <c r="CZ133" s="3" t="s">
        <v>22</v>
      </c>
      <c r="DA133" s="5">
        <v>2.5974025974025974E-4</v>
      </c>
      <c r="DB133" s="5">
        <v>634.75</v>
      </c>
      <c r="DC133" s="2"/>
      <c r="DD133" s="5">
        <v>409</v>
      </c>
      <c r="DE133" s="3" t="s">
        <v>22</v>
      </c>
      <c r="DF133" s="2"/>
      <c r="DG133" s="3" t="s">
        <v>3</v>
      </c>
      <c r="DH133" s="2"/>
      <c r="DI133" s="3" t="s">
        <v>23</v>
      </c>
      <c r="DJ133" s="3"/>
      <c r="DK133" s="5">
        <v>102</v>
      </c>
      <c r="DL133" s="3" t="s">
        <v>8</v>
      </c>
      <c r="DM133" s="3" t="s">
        <v>5</v>
      </c>
      <c r="DN133" s="3" t="s">
        <v>3</v>
      </c>
      <c r="DO133" s="2"/>
      <c r="DP133" s="3" t="s">
        <v>3</v>
      </c>
      <c r="DQ133" s="5">
        <v>3.21</v>
      </c>
      <c r="DR133" s="2" t="s">
        <v>9</v>
      </c>
      <c r="DS133" s="2" t="s">
        <v>18</v>
      </c>
      <c r="DT133" s="5">
        <v>0.4296452</v>
      </c>
      <c r="DU133" s="2" t="s">
        <v>24</v>
      </c>
      <c r="DV133" s="3" t="s">
        <v>3</v>
      </c>
      <c r="DW133" s="5">
        <v>50.75</v>
      </c>
      <c r="DX133" s="3"/>
      <c r="DY133" s="3" t="s">
        <v>8</v>
      </c>
      <c r="DZ133" s="2"/>
      <c r="EA133" s="2"/>
      <c r="EB133" s="5">
        <v>3.49</v>
      </c>
      <c r="EC133" s="3"/>
      <c r="ED133" s="2"/>
      <c r="EE133" s="2"/>
      <c r="EF133" s="3" t="s">
        <v>1</v>
      </c>
      <c r="EG133" s="3"/>
      <c r="EH133" s="2"/>
      <c r="EI133" s="2"/>
      <c r="EJ133" s="3" t="s">
        <v>26</v>
      </c>
      <c r="EK133" s="5">
        <v>1.2489999999999999E-2</v>
      </c>
      <c r="EL133" s="3" t="s">
        <v>1</v>
      </c>
      <c r="EM133" s="3" t="s">
        <v>3</v>
      </c>
      <c r="EN133" s="3" t="s">
        <v>27</v>
      </c>
      <c r="EO133" s="3"/>
      <c r="EP133" s="3" t="s">
        <v>8</v>
      </c>
      <c r="EQ133" s="3"/>
      <c r="ER133" s="2"/>
      <c r="ES133" s="3"/>
      <c r="ET133" s="9">
        <v>13.6</v>
      </c>
      <c r="EU133" s="3"/>
      <c r="EV133" s="3" t="s">
        <v>28</v>
      </c>
      <c r="EW133" s="7"/>
      <c r="EX133" s="9">
        <v>3.88</v>
      </c>
      <c r="EY133" s="3"/>
      <c r="EZ133" s="3"/>
      <c r="FA133" s="9">
        <v>0.85106382978723405</v>
      </c>
      <c r="FB133" s="9">
        <v>1.5300000000000001E-9</v>
      </c>
      <c r="FC133" s="2"/>
      <c r="FD133" s="7"/>
      <c r="FE133" s="2" t="s">
        <v>15</v>
      </c>
      <c r="FF133" s="3" t="s">
        <v>28</v>
      </c>
      <c r="FG133" s="3" t="s">
        <v>1</v>
      </c>
      <c r="FH133" s="9">
        <v>7.66</v>
      </c>
      <c r="FI133" s="3" t="s">
        <v>5</v>
      </c>
      <c r="FJ133" s="9">
        <v>6.57</v>
      </c>
      <c r="FK133" s="3" t="s">
        <v>1</v>
      </c>
      <c r="FL133" s="3" t="s">
        <v>1</v>
      </c>
      <c r="FM133" s="3" t="s">
        <v>23</v>
      </c>
      <c r="FN133" s="9">
        <v>119</v>
      </c>
      <c r="FO133" s="9">
        <v>1.925E-8</v>
      </c>
      <c r="FP133" s="9">
        <v>3.7</v>
      </c>
      <c r="FQ133" s="3" t="s">
        <v>15</v>
      </c>
      <c r="FR133" s="6">
        <v>1.0999999999999999E-2</v>
      </c>
      <c r="FS133" s="9">
        <v>28.9</v>
      </c>
      <c r="FT133" s="3" t="s">
        <v>1</v>
      </c>
      <c r="FU133" s="3" t="s">
        <v>5</v>
      </c>
      <c r="FV133" s="3"/>
      <c r="FW133" s="6">
        <v>32.75</v>
      </c>
      <c r="FX133" s="10">
        <v>2.65E-3</v>
      </c>
      <c r="FY133" s="2"/>
      <c r="FZ133" s="3" t="s">
        <v>22</v>
      </c>
      <c r="GA133" s="3"/>
      <c r="GB133" s="3"/>
      <c r="GC133" s="3"/>
      <c r="GD133" s="3"/>
      <c r="GE133" s="3"/>
      <c r="GF133" s="3" t="s">
        <v>30</v>
      </c>
      <c r="GG133" s="3"/>
      <c r="GH133" s="7"/>
      <c r="GI133" s="2"/>
      <c r="GJ133" s="5">
        <v>9.2500000000000004E-4</v>
      </c>
      <c r="GK133" s="3"/>
      <c r="GL133" s="2"/>
      <c r="GM133" s="2">
        <v>3.49</v>
      </c>
      <c r="GN133" s="3" t="s">
        <v>31</v>
      </c>
      <c r="GO133" s="3" t="s">
        <v>8</v>
      </c>
      <c r="GP133" s="3"/>
      <c r="GQ133" s="3"/>
      <c r="GR133" s="3"/>
      <c r="GS133" s="9">
        <v>0.79051383399209496</v>
      </c>
      <c r="GT133" s="9">
        <v>50.5</v>
      </c>
      <c r="GU133" s="9">
        <v>6.6</v>
      </c>
      <c r="GV133" s="3" t="s">
        <v>33</v>
      </c>
      <c r="GW133" s="7"/>
      <c r="GX133" s="2" t="s">
        <v>34</v>
      </c>
      <c r="GY133" s="2" t="s">
        <v>9</v>
      </c>
      <c r="GZ133" s="9">
        <v>5.43</v>
      </c>
      <c r="HA133" s="9">
        <v>4.28</v>
      </c>
      <c r="HB133" s="7"/>
      <c r="HC133" s="3">
        <v>40.25</v>
      </c>
      <c r="HD133" s="3" t="s">
        <v>3</v>
      </c>
      <c r="HE133" s="7"/>
      <c r="HF133" s="9">
        <v>22.6</v>
      </c>
      <c r="HG133" s="3"/>
      <c r="HH133" s="2"/>
      <c r="HI133" s="3" t="s">
        <v>15</v>
      </c>
      <c r="HJ133" s="3"/>
      <c r="HK133" s="3" t="s">
        <v>3</v>
      </c>
      <c r="HL133" s="3"/>
      <c r="HM133" s="2">
        <v>4.04</v>
      </c>
      <c r="HN133" s="9">
        <v>11.75</v>
      </c>
      <c r="HO133" s="3" t="s">
        <v>3</v>
      </c>
      <c r="HP133" s="3" t="s">
        <v>35</v>
      </c>
      <c r="HQ133" s="3" t="s">
        <v>23</v>
      </c>
      <c r="HR133" s="7"/>
      <c r="HS133" s="3" t="s">
        <v>3</v>
      </c>
      <c r="HT133" s="3" t="s">
        <v>5</v>
      </c>
      <c r="HU133" s="9">
        <v>0.38910505836575876</v>
      </c>
      <c r="HV133" s="3">
        <v>1</v>
      </c>
      <c r="HW133" s="9">
        <v>3.9700000000000001E-6</v>
      </c>
      <c r="HX133" s="3" t="s">
        <v>3</v>
      </c>
      <c r="HY133" s="3"/>
      <c r="HZ133" s="3" t="s">
        <v>30</v>
      </c>
      <c r="IA133" s="3">
        <v>3.35</v>
      </c>
      <c r="IB133" s="3"/>
      <c r="IC133" s="3" t="s">
        <v>18</v>
      </c>
      <c r="ID133" s="3"/>
      <c r="IE133" s="3" t="s">
        <v>55</v>
      </c>
      <c r="IF133" s="7"/>
      <c r="IG133" s="7"/>
      <c r="IH133" s="7"/>
    </row>
    <row r="134" spans="1:242" x14ac:dyDescent="0.25">
      <c r="A134" s="1" t="s">
        <v>172</v>
      </c>
      <c r="B134" s="6">
        <v>54.25</v>
      </c>
      <c r="C134" s="3">
        <v>57.5</v>
      </c>
      <c r="D134" s="5">
        <v>4.03</v>
      </c>
      <c r="E134" s="3" t="s">
        <v>1</v>
      </c>
      <c r="F134" s="3" t="s">
        <v>2</v>
      </c>
      <c r="G134" s="3"/>
      <c r="H134" s="3"/>
      <c r="I134" s="3"/>
      <c r="J134" s="5">
        <v>3.6550000000000001E-12</v>
      </c>
      <c r="K134" s="3" t="s">
        <v>3</v>
      </c>
      <c r="L134" s="3" t="s">
        <v>4</v>
      </c>
      <c r="M134" s="5">
        <v>0.970873786407767</v>
      </c>
      <c r="N134" s="5">
        <v>26.4</v>
      </c>
      <c r="O134" s="3" t="s">
        <v>3</v>
      </c>
      <c r="P134" s="3"/>
      <c r="Q134" s="3" t="s">
        <v>5</v>
      </c>
      <c r="R134" s="2" t="s">
        <v>58</v>
      </c>
      <c r="S134" s="2"/>
      <c r="T134" s="3" t="s">
        <v>3</v>
      </c>
      <c r="U134" s="5">
        <v>50.9</v>
      </c>
      <c r="V134" s="3"/>
      <c r="W134" s="2"/>
      <c r="X134" s="3"/>
      <c r="Y134" s="3" t="s">
        <v>7</v>
      </c>
      <c r="Z134" s="5">
        <v>7.9999999999999996E-6</v>
      </c>
      <c r="AA134" s="3" t="s">
        <v>8</v>
      </c>
      <c r="AB134" s="2" t="s">
        <v>9</v>
      </c>
      <c r="AC134" s="5">
        <v>2.4545454545454545E-14</v>
      </c>
      <c r="AD134" s="3" t="s">
        <v>10</v>
      </c>
      <c r="AE134" s="2" t="s">
        <v>107</v>
      </c>
      <c r="AF134" s="2">
        <v>3.31</v>
      </c>
      <c r="AG134" s="6">
        <v>4.3E-3</v>
      </c>
      <c r="AH134" s="2"/>
      <c r="AI134" s="2"/>
      <c r="AJ134" s="2">
        <v>76</v>
      </c>
      <c r="AK134" s="2"/>
      <c r="AL134" s="5">
        <v>0.96</v>
      </c>
      <c r="AM134" s="3"/>
      <c r="AN134" s="3" t="s">
        <v>12</v>
      </c>
      <c r="AO134" s="2"/>
      <c r="AP134" s="2"/>
      <c r="AQ134" s="5">
        <v>6.0099999999999997E-4</v>
      </c>
      <c r="AR134" s="5">
        <v>7.3</v>
      </c>
      <c r="AS134" s="3" t="s">
        <v>13</v>
      </c>
      <c r="AT134" s="3" t="s">
        <v>23</v>
      </c>
      <c r="AU134" s="5">
        <v>6.86</v>
      </c>
      <c r="AV134" s="2"/>
      <c r="AW134" s="2"/>
      <c r="AX134" s="2"/>
      <c r="AY134" s="2" t="s">
        <v>15</v>
      </c>
      <c r="AZ134" s="5">
        <v>6.65</v>
      </c>
      <c r="BA134" s="2"/>
      <c r="BB134" s="3" t="s">
        <v>8</v>
      </c>
      <c r="BC134" s="3">
        <v>1</v>
      </c>
      <c r="BD134" s="2"/>
      <c r="BE134" s="3" t="s">
        <v>16</v>
      </c>
      <c r="BF134" s="6">
        <v>53</v>
      </c>
      <c r="BG134" s="5">
        <v>7.52</v>
      </c>
      <c r="BH134" s="3"/>
      <c r="BI134" s="3"/>
      <c r="BJ134" s="3">
        <v>1</v>
      </c>
      <c r="BK134" s="5">
        <v>19.25</v>
      </c>
      <c r="BL134" s="5">
        <v>0.47846889952153115</v>
      </c>
      <c r="BM134" s="2"/>
      <c r="BN134" s="3" t="s">
        <v>19</v>
      </c>
      <c r="BO134" s="3" t="s">
        <v>121</v>
      </c>
      <c r="BP134" s="3" t="s">
        <v>3</v>
      </c>
      <c r="BQ134" s="2"/>
      <c r="BR134" s="2" t="s">
        <v>21</v>
      </c>
      <c r="BS134" s="3"/>
      <c r="BT134" s="3"/>
      <c r="BU134" s="3"/>
      <c r="BV134" s="5">
        <v>3.58</v>
      </c>
      <c r="BW134" s="5">
        <v>4.03</v>
      </c>
      <c r="BX134" s="3"/>
      <c r="BY134" s="3"/>
      <c r="BZ134" s="2"/>
      <c r="CA134" s="2"/>
      <c r="CB134" s="3" t="s">
        <v>3</v>
      </c>
      <c r="CC134" s="5">
        <v>4.25</v>
      </c>
      <c r="CD134" s="2"/>
      <c r="CE134" s="3"/>
      <c r="CF134" s="5">
        <v>31</v>
      </c>
      <c r="CG134" s="3"/>
      <c r="CH134" s="3"/>
      <c r="CI134" s="3"/>
      <c r="CJ134" s="3" t="s">
        <v>1</v>
      </c>
      <c r="CK134" s="2"/>
      <c r="CL134" s="3" t="s">
        <v>22</v>
      </c>
      <c r="CM134" s="2"/>
      <c r="CN134" s="3"/>
      <c r="CO134" s="2"/>
      <c r="CP134" s="3">
        <v>5</v>
      </c>
      <c r="CQ134" s="3">
        <v>2</v>
      </c>
      <c r="CR134" s="5">
        <v>6.1</v>
      </c>
      <c r="CS134" s="6">
        <v>155</v>
      </c>
      <c r="CT134" s="5">
        <v>0.32250000000000001</v>
      </c>
      <c r="CU134" s="5">
        <v>5.51</v>
      </c>
      <c r="CV134" s="5">
        <v>3.175E-2</v>
      </c>
      <c r="CW134" s="5">
        <v>80.5</v>
      </c>
      <c r="CX134" s="5">
        <v>0.37735849056603776</v>
      </c>
      <c r="CY134" s="5">
        <v>0.38314176245210729</v>
      </c>
      <c r="CZ134" s="3" t="s">
        <v>22</v>
      </c>
      <c r="DA134" s="5">
        <v>2.5641025641025641E-4</v>
      </c>
      <c r="DB134" s="5">
        <v>627.75</v>
      </c>
      <c r="DC134" s="2"/>
      <c r="DD134" s="5">
        <v>402</v>
      </c>
      <c r="DE134" s="3" t="s">
        <v>22</v>
      </c>
      <c r="DF134" s="5">
        <v>0.39215686274509809</v>
      </c>
      <c r="DG134" s="3" t="s">
        <v>3</v>
      </c>
      <c r="DH134" s="2"/>
      <c r="DI134" s="3" t="s">
        <v>23</v>
      </c>
      <c r="DJ134" s="3"/>
      <c r="DK134" s="5">
        <v>108</v>
      </c>
      <c r="DL134" s="3" t="s">
        <v>8</v>
      </c>
      <c r="DM134" s="3" t="s">
        <v>5</v>
      </c>
      <c r="DN134" s="3" t="s">
        <v>3</v>
      </c>
      <c r="DO134" s="2">
        <v>5.1999999999999998E-2</v>
      </c>
      <c r="DP134" s="3" t="s">
        <v>3</v>
      </c>
      <c r="DQ134" s="5">
        <v>3.21</v>
      </c>
      <c r="DR134" s="2" t="s">
        <v>9</v>
      </c>
      <c r="DS134" s="2" t="s">
        <v>18</v>
      </c>
      <c r="DT134" s="5">
        <v>0.43478260000000002</v>
      </c>
      <c r="DU134" s="2" t="s">
        <v>24</v>
      </c>
      <c r="DV134" s="3" t="s">
        <v>3</v>
      </c>
      <c r="DW134" s="5">
        <v>50.9</v>
      </c>
      <c r="DX134" s="3"/>
      <c r="DY134" s="3" t="s">
        <v>8</v>
      </c>
      <c r="DZ134" s="2"/>
      <c r="EA134" s="2"/>
      <c r="EB134" s="5">
        <v>3.31</v>
      </c>
      <c r="EC134" s="3"/>
      <c r="ED134" s="2"/>
      <c r="EE134" s="2"/>
      <c r="EF134" s="3" t="s">
        <v>1</v>
      </c>
      <c r="EG134" s="3"/>
      <c r="EH134" s="2"/>
      <c r="EI134" s="2"/>
      <c r="EJ134" s="3" t="s">
        <v>26</v>
      </c>
      <c r="EK134" s="5">
        <v>1.2489999999999999E-2</v>
      </c>
      <c r="EL134" s="3" t="s">
        <v>1</v>
      </c>
      <c r="EM134" s="3" t="s">
        <v>3</v>
      </c>
      <c r="EN134" s="3" t="s">
        <v>27</v>
      </c>
      <c r="EO134" s="3"/>
      <c r="EP134" s="3" t="s">
        <v>8</v>
      </c>
      <c r="EQ134" s="3"/>
      <c r="ER134" s="2"/>
      <c r="ES134" s="3"/>
      <c r="ET134" s="9">
        <v>12.2</v>
      </c>
      <c r="EU134" s="3"/>
      <c r="EV134" s="3" t="s">
        <v>28</v>
      </c>
      <c r="EW134" s="7">
        <v>9.6300000000000008</v>
      </c>
      <c r="EX134" s="9">
        <v>3.88</v>
      </c>
      <c r="EY134" s="3"/>
      <c r="EZ134" s="3"/>
      <c r="FA134" s="9">
        <v>0.83682008368200833</v>
      </c>
      <c r="FB134" s="9">
        <v>1.5E-9</v>
      </c>
      <c r="FC134" s="2"/>
      <c r="FD134" s="7"/>
      <c r="FE134" s="2" t="s">
        <v>15</v>
      </c>
      <c r="FF134" s="3" t="s">
        <v>28</v>
      </c>
      <c r="FG134" s="3" t="s">
        <v>1</v>
      </c>
      <c r="FH134" s="9">
        <v>7.52</v>
      </c>
      <c r="FI134" s="3" t="s">
        <v>5</v>
      </c>
      <c r="FJ134" s="9">
        <v>6.48</v>
      </c>
      <c r="FK134" s="3" t="s">
        <v>1</v>
      </c>
      <c r="FL134" s="3" t="s">
        <v>1</v>
      </c>
      <c r="FM134" s="3" t="s">
        <v>23</v>
      </c>
      <c r="FN134" s="9">
        <v>112</v>
      </c>
      <c r="FO134" s="9">
        <v>1.8960000000000002E-8</v>
      </c>
      <c r="FP134" s="9">
        <v>3.35</v>
      </c>
      <c r="FQ134" s="3" t="s">
        <v>15</v>
      </c>
      <c r="FR134" s="6">
        <v>1.35E-2</v>
      </c>
      <c r="FS134" s="9">
        <v>28.75</v>
      </c>
      <c r="FT134" s="3" t="s">
        <v>1</v>
      </c>
      <c r="FU134" s="3" t="s">
        <v>5</v>
      </c>
      <c r="FV134" s="3"/>
      <c r="FW134" s="6">
        <v>35.5</v>
      </c>
      <c r="FX134" s="10">
        <v>2.7499999999999998E-3</v>
      </c>
      <c r="FY134" s="2"/>
      <c r="FZ134" s="3" t="s">
        <v>22</v>
      </c>
      <c r="GA134" s="3"/>
      <c r="GB134" s="3"/>
      <c r="GC134" s="3"/>
      <c r="GD134" s="3"/>
      <c r="GE134" s="3"/>
      <c r="GF134" s="3" t="s">
        <v>30</v>
      </c>
      <c r="GG134" s="3"/>
      <c r="GH134" s="7">
        <v>4.8</v>
      </c>
      <c r="GI134" s="2"/>
      <c r="GJ134" s="5">
        <v>8.9999999999999998E-4</v>
      </c>
      <c r="GK134" s="3"/>
      <c r="GL134" s="2"/>
      <c r="GM134" s="2">
        <v>3.31</v>
      </c>
      <c r="GN134" s="3" t="s">
        <v>31</v>
      </c>
      <c r="GO134" s="3" t="s">
        <v>8</v>
      </c>
      <c r="GP134" s="3"/>
      <c r="GQ134" s="3"/>
      <c r="GR134" s="3"/>
      <c r="GS134" s="9">
        <v>0.76923076923076916</v>
      </c>
      <c r="GT134" s="9">
        <v>50.5</v>
      </c>
      <c r="GU134" s="9">
        <v>6.25</v>
      </c>
      <c r="GV134" s="3" t="s">
        <v>33</v>
      </c>
      <c r="GW134" s="7"/>
      <c r="GX134" s="2" t="s">
        <v>34</v>
      </c>
      <c r="GY134" s="2" t="s">
        <v>9</v>
      </c>
      <c r="GZ134" s="9">
        <v>5.32</v>
      </c>
      <c r="HA134" s="9">
        <v>4.28</v>
      </c>
      <c r="HB134" s="9">
        <v>3.64</v>
      </c>
      <c r="HC134" s="3">
        <v>37.700000000000003</v>
      </c>
      <c r="HD134" s="3" t="s">
        <v>3</v>
      </c>
      <c r="HE134" s="7"/>
      <c r="HF134" s="9">
        <v>22.2</v>
      </c>
      <c r="HG134" s="3"/>
      <c r="HH134" s="2"/>
      <c r="HI134" s="3" t="s">
        <v>15</v>
      </c>
      <c r="HJ134" s="3"/>
      <c r="HK134" s="3" t="s">
        <v>3</v>
      </c>
      <c r="HL134" s="3"/>
      <c r="HM134" s="2">
        <v>4.03</v>
      </c>
      <c r="HN134" s="9">
        <v>11.35</v>
      </c>
      <c r="HO134" s="3" t="s">
        <v>3</v>
      </c>
      <c r="HP134" s="3" t="s">
        <v>35</v>
      </c>
      <c r="HQ134" s="3" t="s">
        <v>23</v>
      </c>
      <c r="HR134" s="7"/>
      <c r="HS134" s="3" t="s">
        <v>3</v>
      </c>
      <c r="HT134" s="3" t="s">
        <v>5</v>
      </c>
      <c r="HU134" s="9">
        <v>0.38167938931297707</v>
      </c>
      <c r="HV134" s="3">
        <v>1</v>
      </c>
      <c r="HW134" s="9">
        <v>3.7599999999999996E-6</v>
      </c>
      <c r="HX134" s="3" t="s">
        <v>3</v>
      </c>
      <c r="HY134" s="3"/>
      <c r="HZ134" s="3" t="s">
        <v>30</v>
      </c>
      <c r="IA134" s="3">
        <v>3.35</v>
      </c>
      <c r="IB134" s="3"/>
      <c r="IC134" s="3" t="s">
        <v>18</v>
      </c>
      <c r="ID134" s="3"/>
      <c r="IE134" s="3" t="s">
        <v>55</v>
      </c>
      <c r="IF134" s="7"/>
      <c r="IG134" s="7"/>
      <c r="IH134" s="7"/>
    </row>
    <row r="135" spans="1:242" x14ac:dyDescent="0.25">
      <c r="A135" s="1" t="s">
        <v>173</v>
      </c>
      <c r="B135" s="5">
        <v>56.25</v>
      </c>
      <c r="C135" s="3"/>
      <c r="D135" s="5">
        <v>4.0199999999999996</v>
      </c>
      <c r="E135" s="3" t="s">
        <v>1</v>
      </c>
      <c r="F135" s="3" t="s">
        <v>2</v>
      </c>
      <c r="G135" s="3"/>
      <c r="H135" s="3"/>
      <c r="I135" s="3"/>
      <c r="J135" s="5">
        <v>3.7399999999999998E-12</v>
      </c>
      <c r="K135" s="3" t="s">
        <v>3</v>
      </c>
      <c r="L135" s="3" t="s">
        <v>4</v>
      </c>
      <c r="M135" s="5">
        <v>0.96153846153846145</v>
      </c>
      <c r="N135" s="5">
        <v>26.45</v>
      </c>
      <c r="O135" s="3" t="s">
        <v>3</v>
      </c>
      <c r="P135" s="3"/>
      <c r="Q135" s="3" t="s">
        <v>5</v>
      </c>
      <c r="R135" s="2" t="s">
        <v>58</v>
      </c>
      <c r="S135" s="2"/>
      <c r="T135" s="3" t="s">
        <v>3</v>
      </c>
      <c r="U135" s="5">
        <v>50.7</v>
      </c>
      <c r="V135" s="3"/>
      <c r="W135" s="2"/>
      <c r="X135" s="3"/>
      <c r="Y135" s="3" t="s">
        <v>7</v>
      </c>
      <c r="Z135" s="5">
        <v>7.7500000000000003E-6</v>
      </c>
      <c r="AA135" s="3" t="s">
        <v>8</v>
      </c>
      <c r="AB135" s="2" t="s">
        <v>9</v>
      </c>
      <c r="AC135" s="5">
        <v>2.3909090909090908E-14</v>
      </c>
      <c r="AD135" s="3" t="s">
        <v>10</v>
      </c>
      <c r="AE135" s="2" t="s">
        <v>107</v>
      </c>
      <c r="AF135" s="2">
        <v>3.33</v>
      </c>
      <c r="AG135" s="5">
        <v>4.3499999999999997E-3</v>
      </c>
      <c r="AH135" s="2"/>
      <c r="AI135" s="2"/>
      <c r="AJ135" s="2"/>
      <c r="AK135" s="2"/>
      <c r="AL135" s="5">
        <v>0.95899999999999996</v>
      </c>
      <c r="AM135" s="3"/>
      <c r="AN135" s="3" t="s">
        <v>12</v>
      </c>
      <c r="AO135" s="2"/>
      <c r="AP135" s="2"/>
      <c r="AQ135" s="5">
        <v>6.0700000000000001E-4</v>
      </c>
      <c r="AR135" s="5">
        <v>7.8</v>
      </c>
      <c r="AS135" s="3" t="s">
        <v>13</v>
      </c>
      <c r="AT135" s="3" t="s">
        <v>23</v>
      </c>
      <c r="AU135" s="5">
        <v>6.25</v>
      </c>
      <c r="AV135" s="2"/>
      <c r="AW135" s="2"/>
      <c r="AX135" s="2"/>
      <c r="AY135" s="2" t="s">
        <v>15</v>
      </c>
      <c r="AZ135" s="5">
        <v>6.65</v>
      </c>
      <c r="BA135" s="2"/>
      <c r="BB135" s="3" t="s">
        <v>8</v>
      </c>
      <c r="BC135" s="3">
        <v>1</v>
      </c>
      <c r="BD135" s="2"/>
      <c r="BE135" s="3" t="s">
        <v>16</v>
      </c>
      <c r="BF135" s="6">
        <v>54.25</v>
      </c>
      <c r="BG135" s="5">
        <v>7.22</v>
      </c>
      <c r="BH135" s="3"/>
      <c r="BI135" s="3"/>
      <c r="BJ135" s="3">
        <v>1</v>
      </c>
      <c r="BK135" s="5">
        <v>19</v>
      </c>
      <c r="BL135" s="5">
        <v>0.54347826086956519</v>
      </c>
      <c r="BM135" s="2"/>
      <c r="BN135" s="3" t="s">
        <v>19</v>
      </c>
      <c r="BO135" s="3" t="s">
        <v>121</v>
      </c>
      <c r="BP135" s="3" t="s">
        <v>3</v>
      </c>
      <c r="BQ135" s="2"/>
      <c r="BR135" s="2" t="s">
        <v>21</v>
      </c>
      <c r="BS135" s="3"/>
      <c r="BT135" s="3"/>
      <c r="BU135" s="3"/>
      <c r="BV135" s="5">
        <v>3.61</v>
      </c>
      <c r="BW135" s="5">
        <v>4.0199999999999996</v>
      </c>
      <c r="BX135" s="3"/>
      <c r="BY135" s="3"/>
      <c r="BZ135" s="2"/>
      <c r="CA135" s="2"/>
      <c r="CB135" s="3" t="s">
        <v>3</v>
      </c>
      <c r="CC135" s="5">
        <v>4.25</v>
      </c>
      <c r="CD135" s="2"/>
      <c r="CE135" s="3"/>
      <c r="CF135" s="5">
        <v>31.25</v>
      </c>
      <c r="CG135" s="3"/>
      <c r="CH135" s="3"/>
      <c r="CI135" s="3"/>
      <c r="CJ135" s="3" t="s">
        <v>1</v>
      </c>
      <c r="CK135" s="2"/>
      <c r="CL135" s="3" t="s">
        <v>22</v>
      </c>
      <c r="CM135" s="2"/>
      <c r="CN135" s="3"/>
      <c r="CO135" s="2"/>
      <c r="CP135" s="3">
        <v>5</v>
      </c>
      <c r="CQ135" s="3">
        <v>2</v>
      </c>
      <c r="CR135" s="5">
        <v>6.11</v>
      </c>
      <c r="CS135" s="6">
        <v>117.5</v>
      </c>
      <c r="CT135" s="5">
        <v>0.32750000000000001</v>
      </c>
      <c r="CU135" s="5">
        <v>5.26</v>
      </c>
      <c r="CV135" s="5">
        <v>3.2750000000000001E-2</v>
      </c>
      <c r="CW135" s="5">
        <v>81.75</v>
      </c>
      <c r="CX135" s="2"/>
      <c r="CY135" s="5">
        <v>0.38314176245210729</v>
      </c>
      <c r="CZ135" s="3" t="s">
        <v>22</v>
      </c>
      <c r="DA135" s="5">
        <v>2.5316455696202528E-4</v>
      </c>
      <c r="DB135" s="5">
        <v>628.5</v>
      </c>
      <c r="DC135" s="2"/>
      <c r="DD135" s="5">
        <v>408</v>
      </c>
      <c r="DE135" s="3" t="s">
        <v>22</v>
      </c>
      <c r="DF135" s="2"/>
      <c r="DG135" s="3" t="s">
        <v>3</v>
      </c>
      <c r="DH135" s="2"/>
      <c r="DI135" s="3" t="s">
        <v>23</v>
      </c>
      <c r="DJ135" s="3"/>
      <c r="DK135" s="5">
        <v>102</v>
      </c>
      <c r="DL135" s="3" t="s">
        <v>8</v>
      </c>
      <c r="DM135" s="3" t="s">
        <v>5</v>
      </c>
      <c r="DN135" s="3" t="s">
        <v>3</v>
      </c>
      <c r="DO135" s="2"/>
      <c r="DP135" s="3" t="s">
        <v>3</v>
      </c>
      <c r="DQ135" s="5">
        <v>3.2</v>
      </c>
      <c r="DR135" s="2" t="s">
        <v>9</v>
      </c>
      <c r="DS135" s="2" t="s">
        <v>18</v>
      </c>
      <c r="DT135" s="5">
        <v>0.43256430000000001</v>
      </c>
      <c r="DU135" s="2" t="s">
        <v>24</v>
      </c>
      <c r="DV135" s="3" t="s">
        <v>3</v>
      </c>
      <c r="DW135" s="5">
        <v>50.7</v>
      </c>
      <c r="DX135" s="3"/>
      <c r="DY135" s="3" t="s">
        <v>8</v>
      </c>
      <c r="DZ135" s="2"/>
      <c r="EA135" s="2"/>
      <c r="EB135" s="5">
        <v>3.33</v>
      </c>
      <c r="EC135" s="3"/>
      <c r="ED135" s="2"/>
      <c r="EE135" s="2"/>
      <c r="EF135" s="3" t="s">
        <v>1</v>
      </c>
      <c r="EG135" s="3"/>
      <c r="EH135" s="2"/>
      <c r="EI135" s="2"/>
      <c r="EJ135" s="3" t="s">
        <v>26</v>
      </c>
      <c r="EK135" s="5">
        <v>1.2489999999999999E-2</v>
      </c>
      <c r="EL135" s="3" t="s">
        <v>1</v>
      </c>
      <c r="EM135" s="3" t="s">
        <v>3</v>
      </c>
      <c r="EN135" s="3" t="s">
        <v>27</v>
      </c>
      <c r="EO135" s="3"/>
      <c r="EP135" s="3" t="s">
        <v>8</v>
      </c>
      <c r="EQ135" s="3"/>
      <c r="ER135" s="2"/>
      <c r="ES135" s="3"/>
      <c r="ET135" s="9">
        <v>11.8</v>
      </c>
      <c r="EU135" s="3"/>
      <c r="EV135" s="3" t="s">
        <v>28</v>
      </c>
      <c r="EW135" s="7"/>
      <c r="EX135" s="9">
        <v>3.87</v>
      </c>
      <c r="EY135" s="3"/>
      <c r="EZ135" s="3"/>
      <c r="FA135" s="9">
        <v>0.82987551867219911</v>
      </c>
      <c r="FB135" s="9">
        <v>1.51E-9</v>
      </c>
      <c r="FC135" s="2"/>
      <c r="FD135" s="7"/>
      <c r="FE135" s="2" t="s">
        <v>15</v>
      </c>
      <c r="FF135" s="3" t="s">
        <v>28</v>
      </c>
      <c r="FG135" s="3" t="s">
        <v>1</v>
      </c>
      <c r="FH135" s="9">
        <v>7.32</v>
      </c>
      <c r="FI135" s="3" t="s">
        <v>5</v>
      </c>
      <c r="FJ135" s="9">
        <v>6.58</v>
      </c>
      <c r="FK135" s="3" t="s">
        <v>1</v>
      </c>
      <c r="FL135" s="3" t="s">
        <v>1</v>
      </c>
      <c r="FM135" s="3" t="s">
        <v>23</v>
      </c>
      <c r="FN135" s="9">
        <v>117.9</v>
      </c>
      <c r="FO135" s="9">
        <v>1.8940000000000003E-8</v>
      </c>
      <c r="FP135" s="9">
        <v>3.54</v>
      </c>
      <c r="FQ135" s="3" t="s">
        <v>15</v>
      </c>
      <c r="FR135" s="5">
        <v>1.2500000000000001E-2</v>
      </c>
      <c r="FS135" s="9">
        <v>28.8</v>
      </c>
      <c r="FT135" s="3" t="s">
        <v>1</v>
      </c>
      <c r="FU135" s="3" t="s">
        <v>5</v>
      </c>
      <c r="FV135" s="3"/>
      <c r="FW135" s="5">
        <v>36</v>
      </c>
      <c r="FX135" s="10">
        <v>2.875E-3</v>
      </c>
      <c r="FY135" s="2"/>
      <c r="FZ135" s="3" t="s">
        <v>22</v>
      </c>
      <c r="GA135" s="3"/>
      <c r="GB135" s="3"/>
      <c r="GC135" s="3"/>
      <c r="GD135" s="3"/>
      <c r="GE135" s="3"/>
      <c r="GF135" s="3" t="s">
        <v>30</v>
      </c>
      <c r="GG135" s="3"/>
      <c r="GH135" s="7"/>
      <c r="GI135" s="2"/>
      <c r="GJ135" s="5">
        <v>8.0000000000000004E-4</v>
      </c>
      <c r="GK135" s="3"/>
      <c r="GL135" s="2"/>
      <c r="GM135" s="2">
        <v>3.33</v>
      </c>
      <c r="GN135" s="3" t="s">
        <v>31</v>
      </c>
      <c r="GO135" s="3" t="s">
        <v>8</v>
      </c>
      <c r="GP135" s="3"/>
      <c r="GQ135" s="3"/>
      <c r="GR135" s="3"/>
      <c r="GS135" s="9">
        <v>0.75757575757575757</v>
      </c>
      <c r="GT135" s="9">
        <v>53.25</v>
      </c>
      <c r="GU135" s="9">
        <v>6.3</v>
      </c>
      <c r="GV135" s="3" t="s">
        <v>33</v>
      </c>
      <c r="GW135" s="7"/>
      <c r="GX135" s="2" t="s">
        <v>34</v>
      </c>
      <c r="GY135" s="2" t="s">
        <v>9</v>
      </c>
      <c r="GZ135" s="9">
        <v>5.29</v>
      </c>
      <c r="HA135" s="9">
        <v>4.28</v>
      </c>
      <c r="HB135" s="7"/>
      <c r="HC135" s="3">
        <v>37.4</v>
      </c>
      <c r="HD135" s="3" t="s">
        <v>3</v>
      </c>
      <c r="HE135" s="7"/>
      <c r="HF135" s="9">
        <v>21.45</v>
      </c>
      <c r="HG135" s="3"/>
      <c r="HH135" s="2"/>
      <c r="HI135" s="3" t="s">
        <v>15</v>
      </c>
      <c r="HJ135" s="3"/>
      <c r="HK135" s="3" t="s">
        <v>3</v>
      </c>
      <c r="HL135" s="3"/>
      <c r="HM135" s="2">
        <v>4.0199999999999996</v>
      </c>
      <c r="HN135" s="9">
        <v>12.8</v>
      </c>
      <c r="HO135" s="3" t="s">
        <v>3</v>
      </c>
      <c r="HP135" s="3" t="s">
        <v>35</v>
      </c>
      <c r="HQ135" s="3" t="s">
        <v>23</v>
      </c>
      <c r="HR135" s="7"/>
      <c r="HS135" s="3" t="s">
        <v>3</v>
      </c>
      <c r="HT135" s="3" t="s">
        <v>5</v>
      </c>
      <c r="HU135" s="9">
        <v>0.38167938931297707</v>
      </c>
      <c r="HV135" s="3">
        <v>1</v>
      </c>
      <c r="HW135" s="9">
        <v>3.8700000000000002E-6</v>
      </c>
      <c r="HX135" s="3" t="s">
        <v>3</v>
      </c>
      <c r="HY135" s="3"/>
      <c r="HZ135" s="3" t="s">
        <v>30</v>
      </c>
      <c r="IA135" s="3">
        <v>3.35</v>
      </c>
      <c r="IB135" s="3"/>
      <c r="IC135" s="3" t="s">
        <v>18</v>
      </c>
      <c r="ID135" s="3"/>
      <c r="IE135" s="3" t="s">
        <v>55</v>
      </c>
      <c r="IF135" s="7"/>
      <c r="IG135" s="7"/>
      <c r="IH135" s="7"/>
    </row>
    <row r="136" spans="1:242" x14ac:dyDescent="0.25">
      <c r="A136" s="1" t="s">
        <v>174</v>
      </c>
      <c r="B136" s="5">
        <v>54</v>
      </c>
      <c r="C136" s="3"/>
      <c r="D136" s="5">
        <v>4.01</v>
      </c>
      <c r="E136" s="3" t="s">
        <v>1</v>
      </c>
      <c r="F136" s="3" t="s">
        <v>2</v>
      </c>
      <c r="G136" s="3"/>
      <c r="H136" s="3"/>
      <c r="I136" s="3"/>
      <c r="J136" s="5">
        <v>3.6700000000000003E-12</v>
      </c>
      <c r="K136" s="3" t="s">
        <v>3</v>
      </c>
      <c r="L136" s="3" t="s">
        <v>4</v>
      </c>
      <c r="M136" s="5">
        <v>0.97560975609756106</v>
      </c>
      <c r="N136" s="5">
        <v>26.35</v>
      </c>
      <c r="O136" s="3" t="s">
        <v>3</v>
      </c>
      <c r="P136" s="3"/>
      <c r="Q136" s="3" t="s">
        <v>5</v>
      </c>
      <c r="R136" s="2" t="s">
        <v>58</v>
      </c>
      <c r="S136" s="2"/>
      <c r="T136" s="3" t="s">
        <v>3</v>
      </c>
      <c r="U136" s="5">
        <v>50.8</v>
      </c>
      <c r="V136" s="3"/>
      <c r="W136" s="2"/>
      <c r="X136" s="3"/>
      <c r="Y136" s="3" t="s">
        <v>7</v>
      </c>
      <c r="Z136" s="5">
        <v>7.7000000000000008E-6</v>
      </c>
      <c r="AA136" s="3" t="s">
        <v>8</v>
      </c>
      <c r="AB136" s="2" t="s">
        <v>9</v>
      </c>
      <c r="AC136" s="5">
        <v>2.4181818181818181E-14</v>
      </c>
      <c r="AD136" s="3" t="s">
        <v>10</v>
      </c>
      <c r="AE136" s="2" t="s">
        <v>107</v>
      </c>
      <c r="AF136" s="2">
        <v>3.28</v>
      </c>
      <c r="AG136" s="5">
        <v>4.4000000000000003E-3</v>
      </c>
      <c r="AH136" s="2"/>
      <c r="AI136" s="2"/>
      <c r="AJ136" s="2"/>
      <c r="AK136" s="2"/>
      <c r="AL136" s="5">
        <v>0.95699999999999996</v>
      </c>
      <c r="AM136" s="3"/>
      <c r="AN136" s="3" t="s">
        <v>12</v>
      </c>
      <c r="AO136" s="2"/>
      <c r="AP136" s="2"/>
      <c r="AQ136" s="5">
        <v>6.2699999999999995E-4</v>
      </c>
      <c r="AR136" s="5">
        <v>7.85</v>
      </c>
      <c r="AS136" s="3" t="s">
        <v>13</v>
      </c>
      <c r="AT136" s="3" t="s">
        <v>23</v>
      </c>
      <c r="AU136" s="5">
        <v>6.45</v>
      </c>
      <c r="AV136" s="2"/>
      <c r="AW136" s="2"/>
      <c r="AX136" s="2"/>
      <c r="AY136" s="2" t="s">
        <v>15</v>
      </c>
      <c r="AZ136" s="5">
        <v>6.65</v>
      </c>
      <c r="BA136" s="2"/>
      <c r="BB136" s="3" t="s">
        <v>8</v>
      </c>
      <c r="BC136" s="3">
        <v>1</v>
      </c>
      <c r="BD136" s="2"/>
      <c r="BE136" s="3" t="s">
        <v>16</v>
      </c>
      <c r="BF136" s="6">
        <v>54.5</v>
      </c>
      <c r="BG136" s="5">
        <v>6.94</v>
      </c>
      <c r="BH136" s="3"/>
      <c r="BI136" s="3"/>
      <c r="BJ136" s="3">
        <v>1</v>
      </c>
      <c r="BK136" s="5">
        <v>18.86</v>
      </c>
      <c r="BL136" s="5">
        <v>0.55555555555555558</v>
      </c>
      <c r="BM136" s="2"/>
      <c r="BN136" s="3" t="s">
        <v>19</v>
      </c>
      <c r="BO136" s="3" t="s">
        <v>121</v>
      </c>
      <c r="BP136" s="3" t="s">
        <v>3</v>
      </c>
      <c r="BQ136" s="2"/>
      <c r="BR136" s="2" t="s">
        <v>21</v>
      </c>
      <c r="BS136" s="3"/>
      <c r="BT136" s="3"/>
      <c r="BU136" s="3"/>
      <c r="BV136" s="5">
        <v>3.49</v>
      </c>
      <c r="BW136" s="5">
        <v>4.01</v>
      </c>
      <c r="BX136" s="3"/>
      <c r="BY136" s="3"/>
      <c r="BZ136" s="2"/>
      <c r="CA136" s="2"/>
      <c r="CB136" s="3" t="s">
        <v>3</v>
      </c>
      <c r="CC136" s="5">
        <v>4.25</v>
      </c>
      <c r="CD136" s="2"/>
      <c r="CE136" s="3"/>
      <c r="CF136" s="5">
        <v>30.75</v>
      </c>
      <c r="CG136" s="3"/>
      <c r="CH136" s="3"/>
      <c r="CI136" s="3"/>
      <c r="CJ136" s="3" t="s">
        <v>1</v>
      </c>
      <c r="CK136" s="2"/>
      <c r="CL136" s="3" t="s">
        <v>22</v>
      </c>
      <c r="CM136" s="2"/>
      <c r="CN136" s="3"/>
      <c r="CO136" s="2"/>
      <c r="CP136" s="3">
        <v>5</v>
      </c>
      <c r="CQ136" s="3">
        <v>2</v>
      </c>
      <c r="CR136" s="5">
        <v>6.14</v>
      </c>
      <c r="CS136" s="6">
        <v>100</v>
      </c>
      <c r="CT136" s="5">
        <v>0.33</v>
      </c>
      <c r="CU136" s="5">
        <v>5.4</v>
      </c>
      <c r="CV136" s="5">
        <v>3.2750000000000001E-2</v>
      </c>
      <c r="CW136" s="5">
        <v>81.5</v>
      </c>
      <c r="CX136" s="2"/>
      <c r="CY136" s="5">
        <v>0.38314176245210729</v>
      </c>
      <c r="CZ136" s="3" t="s">
        <v>22</v>
      </c>
      <c r="DA136" s="5">
        <v>2.5641025641025641E-4</v>
      </c>
      <c r="DB136" s="5">
        <v>630.70000000000005</v>
      </c>
      <c r="DC136" s="2"/>
      <c r="DD136" s="5">
        <v>411</v>
      </c>
      <c r="DE136" s="3" t="s">
        <v>22</v>
      </c>
      <c r="DF136" s="2"/>
      <c r="DG136" s="3" t="s">
        <v>3</v>
      </c>
      <c r="DH136" s="2"/>
      <c r="DI136" s="3" t="s">
        <v>23</v>
      </c>
      <c r="DJ136" s="3"/>
      <c r="DK136" s="5">
        <v>105</v>
      </c>
      <c r="DL136" s="3" t="s">
        <v>8</v>
      </c>
      <c r="DM136" s="3" t="s">
        <v>5</v>
      </c>
      <c r="DN136" s="3" t="s">
        <v>3</v>
      </c>
      <c r="DO136" s="2"/>
      <c r="DP136" s="3" t="s">
        <v>3</v>
      </c>
      <c r="DQ136" s="5">
        <v>3.2050000000000001</v>
      </c>
      <c r="DR136" s="2" t="s">
        <v>9</v>
      </c>
      <c r="DS136" s="2" t="s">
        <v>18</v>
      </c>
      <c r="DT136" s="5">
        <v>0.43034600000000001</v>
      </c>
      <c r="DU136" s="2" t="s">
        <v>24</v>
      </c>
      <c r="DV136" s="3" t="s">
        <v>3</v>
      </c>
      <c r="DW136" s="5">
        <v>50.8</v>
      </c>
      <c r="DX136" s="3"/>
      <c r="DY136" s="3" t="s">
        <v>8</v>
      </c>
      <c r="DZ136" s="2"/>
      <c r="EA136" s="2"/>
      <c r="EB136" s="5">
        <v>3.28</v>
      </c>
      <c r="EC136" s="3"/>
      <c r="ED136" s="2"/>
      <c r="EE136" s="2"/>
      <c r="EF136" s="3" t="s">
        <v>1</v>
      </c>
      <c r="EG136" s="3"/>
      <c r="EH136" s="2"/>
      <c r="EI136" s="2"/>
      <c r="EJ136" s="3" t="s">
        <v>26</v>
      </c>
      <c r="EK136" s="5">
        <v>1.2489999999999999E-2</v>
      </c>
      <c r="EL136" s="3" t="s">
        <v>1</v>
      </c>
      <c r="EM136" s="3" t="s">
        <v>3</v>
      </c>
      <c r="EN136" s="3" t="s">
        <v>27</v>
      </c>
      <c r="EO136" s="3"/>
      <c r="EP136" s="3" t="s">
        <v>8</v>
      </c>
      <c r="EQ136" s="3"/>
      <c r="ER136" s="2"/>
      <c r="ES136" s="3"/>
      <c r="ET136" s="9">
        <v>11.75</v>
      </c>
      <c r="EU136" s="3"/>
      <c r="EV136" s="3" t="s">
        <v>28</v>
      </c>
      <c r="EW136" s="7"/>
      <c r="EX136" s="9">
        <v>3.86</v>
      </c>
      <c r="EY136" s="3"/>
      <c r="EZ136" s="3"/>
      <c r="FA136" s="9">
        <v>0.82987551867219911</v>
      </c>
      <c r="FB136" s="9">
        <v>1.5300000000000001E-9</v>
      </c>
      <c r="FC136" s="2"/>
      <c r="FD136" s="7"/>
      <c r="FE136" s="2" t="s">
        <v>15</v>
      </c>
      <c r="FF136" s="3" t="s">
        <v>28</v>
      </c>
      <c r="FG136" s="3" t="s">
        <v>1</v>
      </c>
      <c r="FH136" s="9">
        <v>7.29</v>
      </c>
      <c r="FI136" s="3" t="s">
        <v>5</v>
      </c>
      <c r="FJ136" s="9">
        <v>7.3</v>
      </c>
      <c r="FK136" s="3" t="s">
        <v>1</v>
      </c>
      <c r="FL136" s="3" t="s">
        <v>1</v>
      </c>
      <c r="FM136" s="3" t="s">
        <v>23</v>
      </c>
      <c r="FN136" s="9">
        <v>117.5</v>
      </c>
      <c r="FO136" s="9">
        <v>1.8980000000000002E-8</v>
      </c>
      <c r="FP136" s="9">
        <v>3.45</v>
      </c>
      <c r="FQ136" s="3" t="s">
        <v>15</v>
      </c>
      <c r="FR136" s="5">
        <v>1.2500000000000001E-2</v>
      </c>
      <c r="FS136" s="9">
        <v>28.75</v>
      </c>
      <c r="FT136" s="3" t="s">
        <v>1</v>
      </c>
      <c r="FU136" s="3" t="s">
        <v>5</v>
      </c>
      <c r="FV136" s="3"/>
      <c r="FW136" s="5">
        <v>36.5</v>
      </c>
      <c r="FX136" s="10">
        <v>2.8500000000000001E-3</v>
      </c>
      <c r="FY136" s="2"/>
      <c r="FZ136" s="3" t="s">
        <v>22</v>
      </c>
      <c r="GA136" s="3"/>
      <c r="GB136" s="3"/>
      <c r="GC136" s="3"/>
      <c r="GD136" s="3"/>
      <c r="GE136" s="3"/>
      <c r="GF136" s="3" t="s">
        <v>30</v>
      </c>
      <c r="GG136" s="3"/>
      <c r="GH136" s="7"/>
      <c r="GI136" s="2"/>
      <c r="GJ136" s="5">
        <v>8.25E-4</v>
      </c>
      <c r="GK136" s="3"/>
      <c r="GL136" s="2"/>
      <c r="GM136" s="2">
        <v>3.28</v>
      </c>
      <c r="GN136" s="3" t="s">
        <v>31</v>
      </c>
      <c r="GO136" s="3" t="s">
        <v>8</v>
      </c>
      <c r="GP136" s="3"/>
      <c r="GQ136" s="3"/>
      <c r="GR136" s="3"/>
      <c r="GS136" s="9">
        <v>0.75471698113207553</v>
      </c>
      <c r="GT136" s="9">
        <v>54.5</v>
      </c>
      <c r="GU136" s="9">
        <v>6.25</v>
      </c>
      <c r="GV136" s="3" t="s">
        <v>33</v>
      </c>
      <c r="GW136" s="7"/>
      <c r="GX136" s="2" t="s">
        <v>34</v>
      </c>
      <c r="GY136" s="2" t="s">
        <v>9</v>
      </c>
      <c r="GZ136" s="9">
        <v>5.27</v>
      </c>
      <c r="HA136" s="9">
        <v>4.28</v>
      </c>
      <c r="HB136" s="7"/>
      <c r="HC136" s="3">
        <v>37.1</v>
      </c>
      <c r="HD136" s="3" t="s">
        <v>3</v>
      </c>
      <c r="HE136" s="7"/>
      <c r="HF136" s="9">
        <v>21.4</v>
      </c>
      <c r="HG136" s="3"/>
      <c r="HH136" s="2"/>
      <c r="HI136" s="3" t="s">
        <v>15</v>
      </c>
      <c r="HJ136" s="3"/>
      <c r="HK136" s="3" t="s">
        <v>3</v>
      </c>
      <c r="HL136" s="3"/>
      <c r="HM136" s="2">
        <v>4.01</v>
      </c>
      <c r="HN136" s="9">
        <v>13.5</v>
      </c>
      <c r="HO136" s="3" t="s">
        <v>3</v>
      </c>
      <c r="HP136" s="3" t="s">
        <v>35</v>
      </c>
      <c r="HQ136" s="3" t="s">
        <v>23</v>
      </c>
      <c r="HR136" s="7"/>
      <c r="HS136" s="3" t="s">
        <v>3</v>
      </c>
      <c r="HT136" s="3" t="s">
        <v>5</v>
      </c>
      <c r="HU136" s="9">
        <v>0.38167938931297707</v>
      </c>
      <c r="HV136" s="3">
        <v>1</v>
      </c>
      <c r="HW136" s="9">
        <v>3.8299999999999998E-6</v>
      </c>
      <c r="HX136" s="3" t="s">
        <v>3</v>
      </c>
      <c r="HY136" s="3"/>
      <c r="HZ136" s="3" t="s">
        <v>30</v>
      </c>
      <c r="IA136" s="3">
        <v>3.35</v>
      </c>
      <c r="IB136" s="3"/>
      <c r="IC136" s="3" t="s">
        <v>18</v>
      </c>
      <c r="ID136" s="3"/>
      <c r="IE136" s="3" t="s">
        <v>55</v>
      </c>
      <c r="IF136" s="7"/>
      <c r="IG136" s="7"/>
      <c r="IH136" s="7"/>
    </row>
    <row r="137" spans="1:242" x14ac:dyDescent="0.25">
      <c r="A137" s="1" t="s">
        <v>175</v>
      </c>
      <c r="B137" s="5">
        <v>53.5</v>
      </c>
      <c r="C137" s="3">
        <v>60</v>
      </c>
      <c r="D137" s="5">
        <v>4.08</v>
      </c>
      <c r="E137" s="3" t="s">
        <v>1</v>
      </c>
      <c r="F137" s="3" t="s">
        <v>2</v>
      </c>
      <c r="G137" s="3"/>
      <c r="H137" s="3"/>
      <c r="I137" s="3"/>
      <c r="J137" s="5">
        <v>4.0499999999999999E-12</v>
      </c>
      <c r="K137" s="3" t="s">
        <v>3</v>
      </c>
      <c r="L137" s="3" t="s">
        <v>4</v>
      </c>
      <c r="M137" s="5">
        <v>0.98522167487684742</v>
      </c>
      <c r="N137" s="5">
        <v>26.4</v>
      </c>
      <c r="O137" s="3" t="s">
        <v>3</v>
      </c>
      <c r="P137" s="3"/>
      <c r="Q137" s="3" t="s">
        <v>5</v>
      </c>
      <c r="R137" s="2" t="s">
        <v>58</v>
      </c>
      <c r="S137" s="2"/>
      <c r="T137" s="3" t="s">
        <v>3</v>
      </c>
      <c r="U137" s="5">
        <v>50.9</v>
      </c>
      <c r="V137" s="3"/>
      <c r="W137" s="2"/>
      <c r="X137" s="3"/>
      <c r="Y137" s="3" t="s">
        <v>7</v>
      </c>
      <c r="Z137" s="5">
        <v>7.5499999999999997E-6</v>
      </c>
      <c r="AA137" s="3" t="s">
        <v>8</v>
      </c>
      <c r="AB137" s="2" t="s">
        <v>9</v>
      </c>
      <c r="AC137" s="5">
        <v>2.3999999999999999E-14</v>
      </c>
      <c r="AD137" s="3" t="s">
        <v>10</v>
      </c>
      <c r="AE137" s="2" t="s">
        <v>107</v>
      </c>
      <c r="AF137" s="2">
        <v>3.38</v>
      </c>
      <c r="AG137" s="5">
        <v>4.45E-3</v>
      </c>
      <c r="AH137" s="2"/>
      <c r="AI137" s="2"/>
      <c r="AJ137" s="2">
        <v>75.5</v>
      </c>
      <c r="AK137" s="2"/>
      <c r="AL137" s="5">
        <v>0.95699999999999996</v>
      </c>
      <c r="AM137" s="3"/>
      <c r="AN137" s="3" t="s">
        <v>12</v>
      </c>
      <c r="AO137" s="2"/>
      <c r="AP137" s="2"/>
      <c r="AQ137" s="5">
        <v>6.2E-4</v>
      </c>
      <c r="AR137" s="5">
        <v>7.95</v>
      </c>
      <c r="AS137" s="3" t="s">
        <v>13</v>
      </c>
      <c r="AT137" s="3" t="s">
        <v>23</v>
      </c>
      <c r="AU137" s="5">
        <v>7.1</v>
      </c>
      <c r="AV137" s="2"/>
      <c r="AW137" s="2"/>
      <c r="AX137" s="2"/>
      <c r="AY137" s="2" t="s">
        <v>15</v>
      </c>
      <c r="AZ137" s="5">
        <v>6.65</v>
      </c>
      <c r="BA137" s="2"/>
      <c r="BB137" s="3" t="s">
        <v>8</v>
      </c>
      <c r="BC137" s="3">
        <v>1</v>
      </c>
      <c r="BD137" s="2"/>
      <c r="BE137" s="3" t="s">
        <v>16</v>
      </c>
      <c r="BF137" s="6">
        <v>52.5</v>
      </c>
      <c r="BG137" s="5">
        <v>6.94</v>
      </c>
      <c r="BH137" s="3"/>
      <c r="BI137" s="3"/>
      <c r="BJ137" s="3">
        <v>1</v>
      </c>
      <c r="BK137" s="5">
        <v>18.14</v>
      </c>
      <c r="BL137" s="5">
        <v>0.5617977528089888</v>
      </c>
      <c r="BM137" s="2">
        <v>2.5</v>
      </c>
      <c r="BN137" s="3" t="s">
        <v>19</v>
      </c>
      <c r="BO137" s="3" t="s">
        <v>121</v>
      </c>
      <c r="BP137" s="3" t="s">
        <v>3</v>
      </c>
      <c r="BQ137" s="2">
        <v>2.8</v>
      </c>
      <c r="BR137" s="2" t="s">
        <v>21</v>
      </c>
      <c r="BS137" s="3"/>
      <c r="BT137" s="3"/>
      <c r="BU137" s="3"/>
      <c r="BV137" s="5">
        <v>3.51</v>
      </c>
      <c r="BW137" s="5">
        <v>4.08</v>
      </c>
      <c r="BX137" s="3"/>
      <c r="BY137" s="3"/>
      <c r="BZ137" s="2"/>
      <c r="CA137" s="2"/>
      <c r="CB137" s="3" t="s">
        <v>3</v>
      </c>
      <c r="CC137" s="5">
        <v>4.25</v>
      </c>
      <c r="CD137" s="2">
        <v>0.38461538461538458</v>
      </c>
      <c r="CE137" s="3"/>
      <c r="CF137" s="5">
        <v>30.2</v>
      </c>
      <c r="CG137" s="3"/>
      <c r="CH137" s="3"/>
      <c r="CI137" s="3"/>
      <c r="CJ137" s="3" t="s">
        <v>1</v>
      </c>
      <c r="CK137" s="2"/>
      <c r="CL137" s="3" t="s">
        <v>22</v>
      </c>
      <c r="CM137" s="2"/>
      <c r="CN137" s="3"/>
      <c r="CO137" s="2"/>
      <c r="CP137" s="3">
        <v>5</v>
      </c>
      <c r="CQ137" s="3">
        <v>2</v>
      </c>
      <c r="CR137" s="5">
        <v>6.2</v>
      </c>
      <c r="CS137" s="6">
        <v>110</v>
      </c>
      <c r="CT137" s="5">
        <v>0.33250000000000002</v>
      </c>
      <c r="CU137" s="5">
        <v>5.38</v>
      </c>
      <c r="CV137" s="5">
        <v>4.1250000000000002E-2</v>
      </c>
      <c r="CW137" s="5">
        <v>80.75</v>
      </c>
      <c r="CX137" s="2">
        <v>0.37735849056603776</v>
      </c>
      <c r="CY137" s="5">
        <v>0.38022813688212931</v>
      </c>
      <c r="CZ137" s="3" t="s">
        <v>22</v>
      </c>
      <c r="DA137" s="5">
        <v>2.5316455696202528E-4</v>
      </c>
      <c r="DB137" s="5">
        <v>630</v>
      </c>
      <c r="DC137" s="2"/>
      <c r="DD137" s="5">
        <v>414</v>
      </c>
      <c r="DE137" s="3" t="s">
        <v>22</v>
      </c>
      <c r="DF137" s="2">
        <v>0.38461538461538458</v>
      </c>
      <c r="DG137" s="3" t="s">
        <v>3</v>
      </c>
      <c r="DH137" s="2"/>
      <c r="DI137" s="3" t="s">
        <v>23</v>
      </c>
      <c r="DJ137" s="3"/>
      <c r="DK137" s="5">
        <v>103</v>
      </c>
      <c r="DL137" s="3" t="s">
        <v>8</v>
      </c>
      <c r="DM137" s="3" t="s">
        <v>5</v>
      </c>
      <c r="DN137" s="3" t="s">
        <v>3</v>
      </c>
      <c r="DO137" s="2">
        <v>4.7E-2</v>
      </c>
      <c r="DP137" s="3" t="s">
        <v>3</v>
      </c>
      <c r="DQ137" s="5">
        <v>3.2050000000000001</v>
      </c>
      <c r="DR137" s="2" t="s">
        <v>9</v>
      </c>
      <c r="DS137" s="2" t="s">
        <v>18</v>
      </c>
      <c r="DT137" s="5">
        <v>0.4281278</v>
      </c>
      <c r="DU137" s="2" t="s">
        <v>24</v>
      </c>
      <c r="DV137" s="3" t="s">
        <v>3</v>
      </c>
      <c r="DW137" s="5">
        <v>50.9</v>
      </c>
      <c r="DX137" s="3"/>
      <c r="DY137" s="3" t="s">
        <v>8</v>
      </c>
      <c r="DZ137" s="2"/>
      <c r="EA137" s="2"/>
      <c r="EB137" s="5">
        <v>3.38</v>
      </c>
      <c r="EC137" s="3"/>
      <c r="ED137" s="2"/>
      <c r="EE137" s="2"/>
      <c r="EF137" s="3" t="s">
        <v>1</v>
      </c>
      <c r="EG137" s="3"/>
      <c r="EH137" s="2"/>
      <c r="EI137" s="2"/>
      <c r="EJ137" s="3" t="s">
        <v>26</v>
      </c>
      <c r="EK137" s="5">
        <v>1.2489999999999999E-2</v>
      </c>
      <c r="EL137" s="3" t="s">
        <v>1</v>
      </c>
      <c r="EM137" s="3" t="s">
        <v>3</v>
      </c>
      <c r="EN137" s="3" t="s">
        <v>27</v>
      </c>
      <c r="EO137" s="3"/>
      <c r="EP137" s="3" t="s">
        <v>8</v>
      </c>
      <c r="EQ137" s="3"/>
      <c r="ER137" s="2"/>
      <c r="ES137" s="3"/>
      <c r="ET137" s="9">
        <v>12.5</v>
      </c>
      <c r="EU137" s="3"/>
      <c r="EV137" s="3" t="s">
        <v>28</v>
      </c>
      <c r="EW137" s="7"/>
      <c r="EX137" s="9">
        <v>3.86</v>
      </c>
      <c r="EY137" s="3">
        <v>2.02</v>
      </c>
      <c r="EZ137" s="3"/>
      <c r="FA137" s="9">
        <v>0.82987551867219911</v>
      </c>
      <c r="FB137" s="9">
        <v>1.5300000000000001E-9</v>
      </c>
      <c r="FC137" s="2"/>
      <c r="FD137" s="7"/>
      <c r="FE137" s="2" t="s">
        <v>15</v>
      </c>
      <c r="FF137" s="3" t="s">
        <v>28</v>
      </c>
      <c r="FG137" s="3" t="s">
        <v>1</v>
      </c>
      <c r="FH137" s="9">
        <v>7.32</v>
      </c>
      <c r="FI137" s="3" t="s">
        <v>5</v>
      </c>
      <c r="FJ137" s="9">
        <v>7.61</v>
      </c>
      <c r="FK137" s="3" t="s">
        <v>1</v>
      </c>
      <c r="FL137" s="3" t="s">
        <v>1</v>
      </c>
      <c r="FM137" s="3" t="s">
        <v>23</v>
      </c>
      <c r="FN137" s="9">
        <v>119.5</v>
      </c>
      <c r="FO137" s="9">
        <v>1.8960000000000002E-8</v>
      </c>
      <c r="FP137" s="9">
        <v>3.44</v>
      </c>
      <c r="FQ137" s="3" t="s">
        <v>15</v>
      </c>
      <c r="FR137" s="5">
        <v>1.2500000000000001E-2</v>
      </c>
      <c r="FS137" s="9">
        <v>28.75</v>
      </c>
      <c r="FT137" s="3" t="s">
        <v>1</v>
      </c>
      <c r="FU137" s="3" t="s">
        <v>5</v>
      </c>
      <c r="FV137" s="3"/>
      <c r="FW137" s="5">
        <v>36</v>
      </c>
      <c r="FX137" s="10">
        <v>3.3E-3</v>
      </c>
      <c r="FY137" s="2"/>
      <c r="FZ137" s="3" t="s">
        <v>22</v>
      </c>
      <c r="GA137" s="3"/>
      <c r="GB137" s="3"/>
      <c r="GC137" s="3"/>
      <c r="GD137" s="3"/>
      <c r="GE137" s="3"/>
      <c r="GF137" s="3" t="s">
        <v>30</v>
      </c>
      <c r="GG137" s="3"/>
      <c r="GH137" s="7">
        <v>4.3</v>
      </c>
      <c r="GI137" s="2"/>
      <c r="GJ137" s="5">
        <v>8.0999999999999996E-4</v>
      </c>
      <c r="GK137" s="3"/>
      <c r="GL137" s="2"/>
      <c r="GM137" s="2">
        <v>3.38</v>
      </c>
      <c r="GN137" s="3" t="s">
        <v>31</v>
      </c>
      <c r="GO137" s="3" t="s">
        <v>8</v>
      </c>
      <c r="GP137" s="3"/>
      <c r="GQ137" s="3"/>
      <c r="GR137" s="3"/>
      <c r="GS137" s="9">
        <v>0.75187969924812026</v>
      </c>
      <c r="GT137" s="9">
        <v>53.25</v>
      </c>
      <c r="GU137" s="9">
        <v>6.25</v>
      </c>
      <c r="GV137" s="2">
        <v>4.5454545454545456E-2</v>
      </c>
      <c r="GW137" s="7">
        <v>2.2000000000000002</v>
      </c>
      <c r="GX137" s="2" t="s">
        <v>34</v>
      </c>
      <c r="GY137" s="2" t="s">
        <v>9</v>
      </c>
      <c r="GZ137" s="9">
        <v>5.24</v>
      </c>
      <c r="HA137" s="9">
        <v>4.28</v>
      </c>
      <c r="HB137" s="7"/>
      <c r="HC137" s="3">
        <v>37.75</v>
      </c>
      <c r="HD137" s="3" t="s">
        <v>3</v>
      </c>
      <c r="HE137" s="7"/>
      <c r="HF137" s="9">
        <v>21.3</v>
      </c>
      <c r="HG137" s="3"/>
      <c r="HH137" s="2"/>
      <c r="HI137" s="3" t="s">
        <v>15</v>
      </c>
      <c r="HJ137" s="3"/>
      <c r="HK137" s="3" t="s">
        <v>3</v>
      </c>
      <c r="HL137" s="3"/>
      <c r="HM137" s="2">
        <v>4.08</v>
      </c>
      <c r="HN137" s="9">
        <v>15.25</v>
      </c>
      <c r="HO137" s="3" t="s">
        <v>3</v>
      </c>
      <c r="HP137" s="3" t="s">
        <v>35</v>
      </c>
      <c r="HQ137" s="3" t="s">
        <v>23</v>
      </c>
      <c r="HR137" s="7"/>
      <c r="HS137" s="3" t="s">
        <v>3</v>
      </c>
      <c r="HT137" s="3" t="s">
        <v>5</v>
      </c>
      <c r="HU137" s="9">
        <v>0.37878787878787878</v>
      </c>
      <c r="HV137" s="3">
        <v>1</v>
      </c>
      <c r="HW137" s="9">
        <v>3.8700000000000002E-6</v>
      </c>
      <c r="HX137" s="3" t="s">
        <v>3</v>
      </c>
      <c r="HY137" s="3"/>
      <c r="HZ137" s="3" t="s">
        <v>30</v>
      </c>
      <c r="IA137" s="3">
        <v>3.35</v>
      </c>
      <c r="IB137" s="3"/>
      <c r="IC137" s="3" t="s">
        <v>18</v>
      </c>
      <c r="ID137" s="3"/>
      <c r="IE137" s="3" t="s">
        <v>55</v>
      </c>
      <c r="IF137" s="7"/>
      <c r="IG137" s="7"/>
      <c r="IH137" s="7"/>
    </row>
    <row r="138" spans="1:242" x14ac:dyDescent="0.25">
      <c r="A138" s="1" t="s">
        <v>176</v>
      </c>
      <c r="B138" s="5">
        <v>53.5</v>
      </c>
      <c r="C138" s="3"/>
      <c r="D138" s="5">
        <v>4.03</v>
      </c>
      <c r="E138" s="3" t="s">
        <v>1</v>
      </c>
      <c r="F138" s="3" t="s">
        <v>2</v>
      </c>
      <c r="G138" s="3"/>
      <c r="H138" s="3"/>
      <c r="I138" s="3"/>
      <c r="J138" s="5">
        <v>3.7E-12</v>
      </c>
      <c r="K138" s="3" t="s">
        <v>3</v>
      </c>
      <c r="L138" s="3" t="s">
        <v>4</v>
      </c>
      <c r="M138" s="5">
        <v>0.99009900990099009</v>
      </c>
      <c r="N138" s="5">
        <v>26.35</v>
      </c>
      <c r="O138" s="3" t="s">
        <v>3</v>
      </c>
      <c r="P138" s="3"/>
      <c r="Q138" s="3" t="s">
        <v>5</v>
      </c>
      <c r="R138" s="2" t="s">
        <v>58</v>
      </c>
      <c r="S138" s="2"/>
      <c r="T138" s="3" t="s">
        <v>3</v>
      </c>
      <c r="U138" s="5">
        <v>50.9</v>
      </c>
      <c r="V138" s="3"/>
      <c r="W138" s="2"/>
      <c r="X138" s="3"/>
      <c r="Y138" s="3" t="s">
        <v>7</v>
      </c>
      <c r="Z138" s="5">
        <v>7.5499999999999997E-6</v>
      </c>
      <c r="AA138" s="3" t="s">
        <v>8</v>
      </c>
      <c r="AB138" s="2" t="s">
        <v>9</v>
      </c>
      <c r="AC138" s="5">
        <v>2.5636363636363635E-14</v>
      </c>
      <c r="AD138" s="3" t="s">
        <v>10</v>
      </c>
      <c r="AE138" s="2" t="s">
        <v>107</v>
      </c>
      <c r="AF138" s="2">
        <v>3.42</v>
      </c>
      <c r="AG138" s="5">
        <v>4.4999999999999997E-3</v>
      </c>
      <c r="AH138" s="2"/>
      <c r="AI138" s="2"/>
      <c r="AJ138" s="2"/>
      <c r="AK138" s="2"/>
      <c r="AL138" s="5">
        <v>0.95799999999999996</v>
      </c>
      <c r="AM138" s="3"/>
      <c r="AN138" s="3" t="s">
        <v>12</v>
      </c>
      <c r="AO138" s="2"/>
      <c r="AP138" s="2"/>
      <c r="AQ138" s="5">
        <v>6.4700000000000001E-4</v>
      </c>
      <c r="AR138" s="5">
        <v>8.1</v>
      </c>
      <c r="AS138" s="3" t="s">
        <v>13</v>
      </c>
      <c r="AT138" s="3" t="s">
        <v>23</v>
      </c>
      <c r="AU138" s="5">
        <v>7.05</v>
      </c>
      <c r="AV138" s="2"/>
      <c r="AW138" s="2"/>
      <c r="AX138" s="2"/>
      <c r="AY138" s="2" t="s">
        <v>15</v>
      </c>
      <c r="AZ138" s="5">
        <v>6.9</v>
      </c>
      <c r="BA138" s="2"/>
      <c r="BB138" s="3" t="s">
        <v>8</v>
      </c>
      <c r="BC138" s="3">
        <v>1</v>
      </c>
      <c r="BD138" s="2"/>
      <c r="BE138" s="3" t="s">
        <v>16</v>
      </c>
      <c r="BF138" s="6">
        <v>54</v>
      </c>
      <c r="BG138" s="5">
        <v>6.91</v>
      </c>
      <c r="BH138" s="3"/>
      <c r="BI138" s="3"/>
      <c r="BJ138" s="3">
        <v>1</v>
      </c>
      <c r="BK138" s="5">
        <v>17.739999999999998</v>
      </c>
      <c r="BL138" s="5">
        <v>0.58823529411764708</v>
      </c>
      <c r="BM138" s="2"/>
      <c r="BN138" s="3" t="s">
        <v>19</v>
      </c>
      <c r="BO138" s="3" t="s">
        <v>121</v>
      </c>
      <c r="BP138" s="3" t="s">
        <v>3</v>
      </c>
      <c r="BQ138" s="2"/>
      <c r="BR138" s="2" t="s">
        <v>21</v>
      </c>
      <c r="BS138" s="3"/>
      <c r="BT138" s="3"/>
      <c r="BU138" s="3"/>
      <c r="BV138" s="5">
        <v>3.73</v>
      </c>
      <c r="BW138" s="5">
        <v>4.03</v>
      </c>
      <c r="BX138" s="3"/>
      <c r="BY138" s="3"/>
      <c r="BZ138" s="2"/>
      <c r="CA138" s="2"/>
      <c r="CB138" s="3" t="s">
        <v>3</v>
      </c>
      <c r="CC138" s="5">
        <v>4.25</v>
      </c>
      <c r="CD138" s="2"/>
      <c r="CE138" s="3"/>
      <c r="CF138" s="5">
        <v>30.1</v>
      </c>
      <c r="CG138" s="3"/>
      <c r="CH138" s="3"/>
      <c r="CI138" s="3"/>
      <c r="CJ138" s="3" t="s">
        <v>1</v>
      </c>
      <c r="CK138" s="2"/>
      <c r="CL138" s="3" t="s">
        <v>22</v>
      </c>
      <c r="CM138" s="2"/>
      <c r="CN138" s="3"/>
      <c r="CO138" s="2"/>
      <c r="CP138" s="3">
        <v>5</v>
      </c>
      <c r="CQ138" s="3">
        <v>2</v>
      </c>
      <c r="CR138" s="5">
        <v>6.25</v>
      </c>
      <c r="CS138" s="6">
        <v>100</v>
      </c>
      <c r="CT138" s="5">
        <v>0.33500000000000002</v>
      </c>
      <c r="CU138" s="5">
        <v>5.4</v>
      </c>
      <c r="CV138" s="5">
        <v>3.85E-2</v>
      </c>
      <c r="CW138" s="5">
        <v>80</v>
      </c>
      <c r="CX138" s="2"/>
      <c r="CY138" s="5">
        <v>0.38759689922480617</v>
      </c>
      <c r="CZ138" s="3" t="s">
        <v>22</v>
      </c>
      <c r="DA138" s="5">
        <v>2.3529411764705883E-4</v>
      </c>
      <c r="DB138" s="5">
        <v>630.35</v>
      </c>
      <c r="DC138" s="2"/>
      <c r="DD138" s="5">
        <v>418</v>
      </c>
      <c r="DE138" s="3" t="s">
        <v>22</v>
      </c>
      <c r="DF138" s="2"/>
      <c r="DG138" s="3" t="s">
        <v>3</v>
      </c>
      <c r="DH138" s="2"/>
      <c r="DI138" s="3" t="s">
        <v>23</v>
      </c>
      <c r="DJ138" s="3"/>
      <c r="DK138" s="5">
        <v>100</v>
      </c>
      <c r="DL138" s="3" t="s">
        <v>8</v>
      </c>
      <c r="DM138" s="3" t="s">
        <v>5</v>
      </c>
      <c r="DN138" s="3" t="s">
        <v>3</v>
      </c>
      <c r="DO138" s="2"/>
      <c r="DP138" s="3" t="s">
        <v>3</v>
      </c>
      <c r="DQ138" s="5">
        <v>3.2050000000000001</v>
      </c>
      <c r="DR138" s="2" t="s">
        <v>9</v>
      </c>
      <c r="DS138" s="2" t="s">
        <v>18</v>
      </c>
      <c r="DT138" s="5">
        <v>0.4259095</v>
      </c>
      <c r="DU138" s="2" t="s">
        <v>24</v>
      </c>
      <c r="DV138" s="3" t="s">
        <v>3</v>
      </c>
      <c r="DW138" s="5">
        <v>50.9</v>
      </c>
      <c r="DX138" s="3"/>
      <c r="DY138" s="3" t="s">
        <v>8</v>
      </c>
      <c r="DZ138" s="2"/>
      <c r="EA138" s="2"/>
      <c r="EB138" s="5">
        <v>3.42</v>
      </c>
      <c r="EC138" s="3"/>
      <c r="ED138" s="2"/>
      <c r="EE138" s="2"/>
      <c r="EF138" s="3" t="s">
        <v>1</v>
      </c>
      <c r="EG138" s="3"/>
      <c r="EH138" s="2"/>
      <c r="EI138" s="2"/>
      <c r="EJ138" s="3" t="s">
        <v>26</v>
      </c>
      <c r="EK138" s="5">
        <v>1.2489999999999999E-2</v>
      </c>
      <c r="EL138" s="3" t="s">
        <v>1</v>
      </c>
      <c r="EM138" s="3" t="s">
        <v>3</v>
      </c>
      <c r="EN138" s="3" t="s">
        <v>27</v>
      </c>
      <c r="EO138" s="3"/>
      <c r="EP138" s="3" t="s">
        <v>8</v>
      </c>
      <c r="EQ138" s="3"/>
      <c r="ER138" s="2"/>
      <c r="ES138" s="3"/>
      <c r="ET138" s="9">
        <v>12.8</v>
      </c>
      <c r="EU138" s="3"/>
      <c r="EV138" s="3" t="s">
        <v>28</v>
      </c>
      <c r="EW138" s="7"/>
      <c r="EX138" s="9">
        <v>3.86</v>
      </c>
      <c r="EY138" s="3"/>
      <c r="EZ138" s="3"/>
      <c r="FA138" s="9">
        <v>0.81632653061224481</v>
      </c>
      <c r="FB138" s="9">
        <v>1.5300000000000001E-9</v>
      </c>
      <c r="FC138" s="2"/>
      <c r="FD138" s="7"/>
      <c r="FE138" s="2" t="s">
        <v>15</v>
      </c>
      <c r="FF138" s="3" t="s">
        <v>28</v>
      </c>
      <c r="FG138" s="3" t="s">
        <v>1</v>
      </c>
      <c r="FH138" s="9">
        <v>7.26</v>
      </c>
      <c r="FI138" s="3" t="s">
        <v>5</v>
      </c>
      <c r="FJ138" s="9">
        <v>7.7</v>
      </c>
      <c r="FK138" s="3" t="s">
        <v>1</v>
      </c>
      <c r="FL138" s="3" t="s">
        <v>1</v>
      </c>
      <c r="FM138" s="3" t="s">
        <v>23</v>
      </c>
      <c r="FN138" s="9">
        <v>119</v>
      </c>
      <c r="FO138" s="9">
        <v>1.9000000000000001E-8</v>
      </c>
      <c r="FP138" s="9">
        <v>3.56</v>
      </c>
      <c r="FQ138" s="3" t="s">
        <v>15</v>
      </c>
      <c r="FR138" s="5">
        <v>1.15E-2</v>
      </c>
      <c r="FS138" s="9">
        <v>28.75</v>
      </c>
      <c r="FT138" s="3" t="s">
        <v>1</v>
      </c>
      <c r="FU138" s="3" t="s">
        <v>5</v>
      </c>
      <c r="FV138" s="3"/>
      <c r="FW138" s="5">
        <v>36.5</v>
      </c>
      <c r="FX138" s="10">
        <v>3.7499999999999999E-3</v>
      </c>
      <c r="FY138" s="2"/>
      <c r="FZ138" s="3" t="s">
        <v>22</v>
      </c>
      <c r="GA138" s="3"/>
      <c r="GB138" s="3"/>
      <c r="GC138" s="3"/>
      <c r="GD138" s="3"/>
      <c r="GE138" s="3"/>
      <c r="GF138" s="3" t="s">
        <v>30</v>
      </c>
      <c r="GG138" s="3"/>
      <c r="GH138" s="7"/>
      <c r="GI138" s="2"/>
      <c r="GJ138" s="5">
        <v>8.1499999999999997E-4</v>
      </c>
      <c r="GK138" s="3"/>
      <c r="GL138" s="2"/>
      <c r="GM138" s="2">
        <v>3.42</v>
      </c>
      <c r="GN138" s="3" t="s">
        <v>31</v>
      </c>
      <c r="GO138" s="3" t="s">
        <v>8</v>
      </c>
      <c r="GP138" s="3"/>
      <c r="GQ138" s="3"/>
      <c r="GR138" s="3"/>
      <c r="GS138" s="9">
        <v>0.76045627376425862</v>
      </c>
      <c r="GT138" s="9">
        <v>51.25</v>
      </c>
      <c r="GU138" s="9">
        <v>6.35</v>
      </c>
      <c r="GV138" s="2"/>
      <c r="GW138" s="7"/>
      <c r="GX138" s="2" t="s">
        <v>34</v>
      </c>
      <c r="GY138" s="2" t="s">
        <v>9</v>
      </c>
      <c r="GZ138" s="9">
        <v>5.24</v>
      </c>
      <c r="HA138" s="9">
        <v>4.28</v>
      </c>
      <c r="HB138" s="7"/>
      <c r="HC138" s="3">
        <v>39.65</v>
      </c>
      <c r="HD138" s="3" t="s">
        <v>3</v>
      </c>
      <c r="HE138" s="7"/>
      <c r="HF138" s="9">
        <v>21.4</v>
      </c>
      <c r="HG138" s="3"/>
      <c r="HH138" s="2"/>
      <c r="HI138" s="3" t="s">
        <v>15</v>
      </c>
      <c r="HJ138" s="3"/>
      <c r="HK138" s="3" t="s">
        <v>3</v>
      </c>
      <c r="HL138" s="3"/>
      <c r="HM138" s="2">
        <v>4.03</v>
      </c>
      <c r="HN138" s="9">
        <v>14.25</v>
      </c>
      <c r="HO138" s="3" t="s">
        <v>3</v>
      </c>
      <c r="HP138" s="3" t="s">
        <v>35</v>
      </c>
      <c r="HQ138" s="3" t="s">
        <v>23</v>
      </c>
      <c r="HR138" s="7"/>
      <c r="HS138" s="3" t="s">
        <v>3</v>
      </c>
      <c r="HT138" s="3" t="s">
        <v>5</v>
      </c>
      <c r="HU138" s="9">
        <v>0.38610038610038611</v>
      </c>
      <c r="HV138" s="3">
        <v>1</v>
      </c>
      <c r="HW138" s="9">
        <v>4.0400000000000003E-6</v>
      </c>
      <c r="HX138" s="3" t="s">
        <v>3</v>
      </c>
      <c r="HY138" s="3"/>
      <c r="HZ138" s="3" t="s">
        <v>30</v>
      </c>
      <c r="IA138" s="3">
        <v>3.35</v>
      </c>
      <c r="IB138" s="3"/>
      <c r="IC138" s="3" t="s">
        <v>18</v>
      </c>
      <c r="ID138" s="3"/>
      <c r="IE138" s="3" t="s">
        <v>55</v>
      </c>
      <c r="IF138" s="7"/>
      <c r="IG138" s="7"/>
      <c r="IH138" s="7"/>
    </row>
    <row r="139" spans="1:242" x14ac:dyDescent="0.25">
      <c r="A139" s="1" t="s">
        <v>177</v>
      </c>
      <c r="B139" s="5">
        <v>55</v>
      </c>
      <c r="C139" s="3"/>
      <c r="D139" s="5">
        <v>4.16</v>
      </c>
      <c r="E139" s="3" t="s">
        <v>1</v>
      </c>
      <c r="F139" s="3" t="s">
        <v>2</v>
      </c>
      <c r="G139" s="3"/>
      <c r="H139" s="3"/>
      <c r="I139" s="3"/>
      <c r="J139" s="5">
        <v>4.0249999999999995E-12</v>
      </c>
      <c r="K139" s="3" t="s">
        <v>3</v>
      </c>
      <c r="L139" s="3" t="s">
        <v>4</v>
      </c>
      <c r="M139" s="5">
        <v>1</v>
      </c>
      <c r="N139" s="5">
        <v>26.3</v>
      </c>
      <c r="O139" s="3" t="s">
        <v>3</v>
      </c>
      <c r="P139" s="3"/>
      <c r="Q139" s="3" t="s">
        <v>5</v>
      </c>
      <c r="R139" s="2" t="s">
        <v>58</v>
      </c>
      <c r="S139" s="2"/>
      <c r="T139" s="3" t="s">
        <v>3</v>
      </c>
      <c r="U139" s="5">
        <v>50.95</v>
      </c>
      <c r="V139" s="3"/>
      <c r="W139" s="2"/>
      <c r="X139" s="3"/>
      <c r="Y139" s="3" t="s">
        <v>7</v>
      </c>
      <c r="Z139" s="5">
        <v>7.6499999999999996E-6</v>
      </c>
      <c r="AA139" s="3" t="s">
        <v>8</v>
      </c>
      <c r="AB139" s="2" t="s">
        <v>9</v>
      </c>
      <c r="AC139" s="5">
        <v>2.6909090909090911E-14</v>
      </c>
      <c r="AD139" s="3" t="s">
        <v>10</v>
      </c>
      <c r="AE139" s="2" t="s">
        <v>107</v>
      </c>
      <c r="AF139" s="2">
        <v>3.45</v>
      </c>
      <c r="AG139" s="5">
        <v>4.4999999999999997E-3</v>
      </c>
      <c r="AH139" s="2"/>
      <c r="AI139" s="2"/>
      <c r="AJ139" s="2"/>
      <c r="AK139" s="2"/>
      <c r="AL139" s="5">
        <v>0.95499999999999996</v>
      </c>
      <c r="AM139" s="3"/>
      <c r="AN139" s="3" t="s">
        <v>12</v>
      </c>
      <c r="AO139" s="2"/>
      <c r="AP139" s="2"/>
      <c r="AQ139" s="5">
        <v>7.0500000000000001E-4</v>
      </c>
      <c r="AR139" s="5">
        <v>8.15</v>
      </c>
      <c r="AS139" s="3" t="s">
        <v>13</v>
      </c>
      <c r="AT139" s="3" t="s">
        <v>23</v>
      </c>
      <c r="AU139" s="5">
        <v>6.98</v>
      </c>
      <c r="AV139" s="2"/>
      <c r="AW139" s="2"/>
      <c r="AX139" s="2"/>
      <c r="AY139" s="2" t="s">
        <v>15</v>
      </c>
      <c r="AZ139" s="5">
        <v>6.85</v>
      </c>
      <c r="BA139" s="2"/>
      <c r="BB139" s="3" t="s">
        <v>8</v>
      </c>
      <c r="BC139" s="3">
        <v>1</v>
      </c>
      <c r="BD139" s="2"/>
      <c r="BE139" s="3" t="s">
        <v>16</v>
      </c>
      <c r="BF139" s="6">
        <v>53.5</v>
      </c>
      <c r="BG139" s="5">
        <v>6.99</v>
      </c>
      <c r="BH139" s="3"/>
      <c r="BI139" s="3"/>
      <c r="BJ139" s="3">
        <v>1</v>
      </c>
      <c r="BK139" s="5">
        <v>17.8</v>
      </c>
      <c r="BL139" s="5">
        <v>0.57471264367816088</v>
      </c>
      <c r="BM139" s="2"/>
      <c r="BN139" s="3" t="s">
        <v>19</v>
      </c>
      <c r="BO139" s="3" t="s">
        <v>121</v>
      </c>
      <c r="BP139" s="3" t="s">
        <v>3</v>
      </c>
      <c r="BQ139" s="2"/>
      <c r="BR139" s="2" t="s">
        <v>21</v>
      </c>
      <c r="BS139" s="3"/>
      <c r="BT139" s="3"/>
      <c r="BU139" s="3"/>
      <c r="BV139" s="5">
        <v>3.77</v>
      </c>
      <c r="BW139" s="5">
        <v>4.16</v>
      </c>
      <c r="BX139" s="3"/>
      <c r="BY139" s="3"/>
      <c r="BZ139" s="2"/>
      <c r="CA139" s="2"/>
      <c r="CB139" s="3" t="s">
        <v>3</v>
      </c>
      <c r="CC139" s="5">
        <v>4.25</v>
      </c>
      <c r="CD139" s="2"/>
      <c r="CE139" s="3"/>
      <c r="CF139" s="5">
        <v>30.1</v>
      </c>
      <c r="CG139" s="3"/>
      <c r="CH139" s="3"/>
      <c r="CI139" s="3"/>
      <c r="CJ139" s="3" t="s">
        <v>1</v>
      </c>
      <c r="CK139" s="2"/>
      <c r="CL139" s="3" t="s">
        <v>22</v>
      </c>
      <c r="CM139" s="2"/>
      <c r="CN139" s="3"/>
      <c r="CO139" s="2"/>
      <c r="CP139" s="3">
        <v>5</v>
      </c>
      <c r="CQ139" s="3">
        <v>2</v>
      </c>
      <c r="CR139" s="5">
        <v>6.28</v>
      </c>
      <c r="CS139" s="6">
        <v>95</v>
      </c>
      <c r="CT139" s="5">
        <v>0.33700000000000002</v>
      </c>
      <c r="CU139" s="5">
        <v>5.63</v>
      </c>
      <c r="CV139" s="5">
        <v>4.4499999999999998E-2</v>
      </c>
      <c r="CW139" s="5">
        <v>79.5</v>
      </c>
      <c r="CX139" s="2"/>
      <c r="CY139" s="5">
        <v>0.38535645472061653</v>
      </c>
      <c r="CZ139" s="3" t="s">
        <v>22</v>
      </c>
      <c r="DA139" s="5">
        <v>2.3255813953488373E-4</v>
      </c>
      <c r="DB139" s="5">
        <v>627.12</v>
      </c>
      <c r="DC139" s="2"/>
      <c r="DD139" s="5">
        <v>420</v>
      </c>
      <c r="DE139" s="3" t="s">
        <v>22</v>
      </c>
      <c r="DF139" s="2"/>
      <c r="DG139" s="3" t="s">
        <v>3</v>
      </c>
      <c r="DH139" s="2"/>
      <c r="DI139" s="3" t="s">
        <v>23</v>
      </c>
      <c r="DJ139" s="3"/>
      <c r="DK139" s="5">
        <v>99.5</v>
      </c>
      <c r="DL139" s="3" t="s">
        <v>8</v>
      </c>
      <c r="DM139" s="3" t="s">
        <v>5</v>
      </c>
      <c r="DN139" s="3" t="s">
        <v>3</v>
      </c>
      <c r="DO139" s="2"/>
      <c r="DP139" s="3" t="s">
        <v>3</v>
      </c>
      <c r="DQ139" s="5">
        <v>3.2</v>
      </c>
      <c r="DR139" s="2" t="s">
        <v>9</v>
      </c>
      <c r="DS139" s="2" t="s">
        <v>18</v>
      </c>
      <c r="DT139" s="5">
        <v>0.42369119999999999</v>
      </c>
      <c r="DU139" s="2" t="s">
        <v>24</v>
      </c>
      <c r="DV139" s="3" t="s">
        <v>3</v>
      </c>
      <c r="DW139" s="5">
        <v>50.95</v>
      </c>
      <c r="DX139" s="3"/>
      <c r="DY139" s="3" t="s">
        <v>8</v>
      </c>
      <c r="DZ139" s="2"/>
      <c r="EA139" s="2"/>
      <c r="EB139" s="5">
        <v>3.45</v>
      </c>
      <c r="EC139" s="3"/>
      <c r="ED139" s="2"/>
      <c r="EE139" s="2"/>
      <c r="EF139" s="3" t="s">
        <v>1</v>
      </c>
      <c r="EG139" s="3"/>
      <c r="EH139" s="2"/>
      <c r="EI139" s="2"/>
      <c r="EJ139" s="3" t="s">
        <v>26</v>
      </c>
      <c r="EK139" s="5">
        <v>1.2489999999999999E-2</v>
      </c>
      <c r="EL139" s="3" t="s">
        <v>1</v>
      </c>
      <c r="EM139" s="3" t="s">
        <v>3</v>
      </c>
      <c r="EN139" s="3" t="s">
        <v>27</v>
      </c>
      <c r="EO139" s="3"/>
      <c r="EP139" s="3" t="s">
        <v>8</v>
      </c>
      <c r="EQ139" s="3"/>
      <c r="ER139" s="2"/>
      <c r="ES139" s="3"/>
      <c r="ET139" s="9">
        <v>12.1</v>
      </c>
      <c r="EU139" s="3"/>
      <c r="EV139" s="3" t="s">
        <v>28</v>
      </c>
      <c r="EW139" s="7"/>
      <c r="EX139" s="9">
        <v>3.86</v>
      </c>
      <c r="EY139" s="3"/>
      <c r="EZ139" s="3"/>
      <c r="FA139" s="9">
        <v>0.81632653061224481</v>
      </c>
      <c r="FB139" s="9">
        <v>1.5300000000000001E-9</v>
      </c>
      <c r="FC139" s="2"/>
      <c r="FD139" s="7"/>
      <c r="FE139" s="2" t="s">
        <v>15</v>
      </c>
      <c r="FF139" s="3" t="s">
        <v>28</v>
      </c>
      <c r="FG139" s="3" t="s">
        <v>1</v>
      </c>
      <c r="FH139" s="9">
        <v>7.2</v>
      </c>
      <c r="FI139" s="3" t="s">
        <v>5</v>
      </c>
      <c r="FJ139" s="9">
        <v>7.75</v>
      </c>
      <c r="FK139" s="3" t="s">
        <v>1</v>
      </c>
      <c r="FL139" s="3" t="s">
        <v>1</v>
      </c>
      <c r="FM139" s="3" t="s">
        <v>23</v>
      </c>
      <c r="FN139" s="9">
        <v>120.5</v>
      </c>
      <c r="FO139" s="9">
        <v>1.9050000000000002E-8</v>
      </c>
      <c r="FP139" s="9">
        <v>3.61</v>
      </c>
      <c r="FQ139" s="3" t="s">
        <v>15</v>
      </c>
      <c r="FR139" s="5">
        <v>1.0999999999999999E-2</v>
      </c>
      <c r="FS139" s="9">
        <v>28.75</v>
      </c>
      <c r="FT139" s="3" t="s">
        <v>1</v>
      </c>
      <c r="FU139" s="3" t="s">
        <v>5</v>
      </c>
      <c r="FV139" s="3"/>
      <c r="FW139" s="5">
        <v>36</v>
      </c>
      <c r="FX139" s="10">
        <v>3.9500000000000004E-3</v>
      </c>
      <c r="FY139" s="2"/>
      <c r="FZ139" s="3" t="s">
        <v>22</v>
      </c>
      <c r="GA139" s="3"/>
      <c r="GB139" s="3"/>
      <c r="GC139" s="3"/>
      <c r="GD139" s="3"/>
      <c r="GE139" s="3"/>
      <c r="GF139" s="3" t="s">
        <v>30</v>
      </c>
      <c r="GG139" s="3"/>
      <c r="GH139" s="7"/>
      <c r="GI139" s="2"/>
      <c r="GJ139" s="5">
        <v>8.0999999999999996E-4</v>
      </c>
      <c r="GK139" s="3"/>
      <c r="GL139" s="2"/>
      <c r="GM139" s="2">
        <v>3.45</v>
      </c>
      <c r="GN139" s="3" t="s">
        <v>31</v>
      </c>
      <c r="GO139" s="3" t="s">
        <v>8</v>
      </c>
      <c r="GP139" s="3"/>
      <c r="GQ139" s="3"/>
      <c r="GR139" s="3"/>
      <c r="GS139" s="9">
        <v>0.76045627376425862</v>
      </c>
      <c r="GT139" s="9">
        <v>51.4</v>
      </c>
      <c r="GU139" s="9">
        <v>6.4</v>
      </c>
      <c r="GV139" s="2"/>
      <c r="GW139" s="7"/>
      <c r="GX139" s="2" t="s">
        <v>34</v>
      </c>
      <c r="GY139" s="2" t="s">
        <v>9</v>
      </c>
      <c r="GZ139" s="9">
        <v>5.21</v>
      </c>
      <c r="HA139" s="9">
        <v>4.28</v>
      </c>
      <c r="HB139" s="7"/>
      <c r="HC139" s="3">
        <v>40.5</v>
      </c>
      <c r="HD139" s="3" t="s">
        <v>3</v>
      </c>
      <c r="HE139" s="7"/>
      <c r="HF139" s="9">
        <v>21.65</v>
      </c>
      <c r="HG139" s="3"/>
      <c r="HH139" s="2"/>
      <c r="HI139" s="3" t="s">
        <v>15</v>
      </c>
      <c r="HJ139" s="3"/>
      <c r="HK139" s="3" t="s">
        <v>3</v>
      </c>
      <c r="HL139" s="3"/>
      <c r="HM139" s="2">
        <v>4.16</v>
      </c>
      <c r="HN139" s="9">
        <v>12.9</v>
      </c>
      <c r="HO139" s="3" t="s">
        <v>3</v>
      </c>
      <c r="HP139" s="3" t="s">
        <v>35</v>
      </c>
      <c r="HQ139" s="3" t="s">
        <v>23</v>
      </c>
      <c r="HR139" s="7"/>
      <c r="HS139" s="3" t="s">
        <v>3</v>
      </c>
      <c r="HT139" s="3" t="s">
        <v>5</v>
      </c>
      <c r="HU139" s="9">
        <v>0.38167938931297707</v>
      </c>
      <c r="HV139" s="3">
        <v>1</v>
      </c>
      <c r="HW139" s="9">
        <v>4.1699999999999999E-6</v>
      </c>
      <c r="HX139" s="3" t="s">
        <v>3</v>
      </c>
      <c r="HY139" s="3"/>
      <c r="HZ139" s="3" t="s">
        <v>30</v>
      </c>
      <c r="IA139" s="3">
        <v>3.35</v>
      </c>
      <c r="IB139" s="3"/>
      <c r="IC139" s="3" t="s">
        <v>18</v>
      </c>
      <c r="ID139" s="3"/>
      <c r="IE139" s="3" t="s">
        <v>55</v>
      </c>
      <c r="IF139" s="7"/>
      <c r="IG139" s="7"/>
      <c r="IH139" s="7"/>
    </row>
    <row r="140" spans="1:242" x14ac:dyDescent="0.25">
      <c r="A140" s="1" t="s">
        <v>178</v>
      </c>
      <c r="B140" s="5">
        <v>55.5</v>
      </c>
      <c r="C140" s="3"/>
      <c r="D140" s="5">
        <v>4.1399999999999997</v>
      </c>
      <c r="E140" s="3" t="s">
        <v>1</v>
      </c>
      <c r="F140" s="3" t="s">
        <v>2</v>
      </c>
      <c r="G140" s="3"/>
      <c r="H140" s="3"/>
      <c r="I140" s="3"/>
      <c r="J140" s="5">
        <v>4.0750000000000003E-12</v>
      </c>
      <c r="K140" s="3" t="s">
        <v>3</v>
      </c>
      <c r="L140" s="3" t="s">
        <v>4</v>
      </c>
      <c r="M140" s="5">
        <v>0.98522167487684742</v>
      </c>
      <c r="N140" s="5">
        <v>26.1</v>
      </c>
      <c r="O140" s="3" t="s">
        <v>3</v>
      </c>
      <c r="P140" s="3"/>
      <c r="Q140" s="3" t="s">
        <v>5</v>
      </c>
      <c r="R140" s="2" t="s">
        <v>58</v>
      </c>
      <c r="S140" s="2"/>
      <c r="T140" s="3" t="s">
        <v>3</v>
      </c>
      <c r="U140" s="5">
        <v>50.8</v>
      </c>
      <c r="V140" s="3"/>
      <c r="W140" s="2"/>
      <c r="X140" s="3"/>
      <c r="Y140" s="3" t="s">
        <v>7</v>
      </c>
      <c r="Z140" s="5">
        <v>8.3000000000000002E-6</v>
      </c>
      <c r="AA140" s="3" t="s">
        <v>8</v>
      </c>
      <c r="AB140" s="2" t="s">
        <v>9</v>
      </c>
      <c r="AC140" s="5">
        <v>2.6363636363636364E-14</v>
      </c>
      <c r="AD140" s="3" t="s">
        <v>10</v>
      </c>
      <c r="AE140" s="2" t="s">
        <v>107</v>
      </c>
      <c r="AF140" s="2">
        <v>3.35</v>
      </c>
      <c r="AG140" s="5">
        <v>4.4000000000000003E-3</v>
      </c>
      <c r="AH140" s="2"/>
      <c r="AI140" s="2"/>
      <c r="AJ140" s="2"/>
      <c r="AK140" s="2"/>
      <c r="AL140" s="5">
        <v>0.95299999999999996</v>
      </c>
      <c r="AM140" s="3"/>
      <c r="AN140" s="3" t="s">
        <v>12</v>
      </c>
      <c r="AO140" s="2"/>
      <c r="AP140" s="2"/>
      <c r="AQ140" s="5">
        <v>8.0000000000000004E-4</v>
      </c>
      <c r="AR140" s="5">
        <v>8.1999999999999993</v>
      </c>
      <c r="AS140" s="3" t="s">
        <v>13</v>
      </c>
      <c r="AT140" s="3" t="s">
        <v>23</v>
      </c>
      <c r="AU140" s="5">
        <v>6</v>
      </c>
      <c r="AV140" s="2"/>
      <c r="AW140" s="2"/>
      <c r="AX140" s="2"/>
      <c r="AY140" s="2" t="s">
        <v>15</v>
      </c>
      <c r="AZ140" s="5">
        <v>6.83</v>
      </c>
      <c r="BA140" s="2"/>
      <c r="BB140" s="3" t="s">
        <v>8</v>
      </c>
      <c r="BC140" s="3">
        <v>1</v>
      </c>
      <c r="BD140" s="2"/>
      <c r="BE140" s="3" t="s">
        <v>16</v>
      </c>
      <c r="BF140" s="6">
        <v>52</v>
      </c>
      <c r="BG140" s="5">
        <v>6.91</v>
      </c>
      <c r="BH140" s="3"/>
      <c r="BI140" s="3"/>
      <c r="BJ140" s="3">
        <v>1</v>
      </c>
      <c r="BK140" s="5">
        <v>17.57</v>
      </c>
      <c r="BL140" s="5">
        <v>0.58823529411764708</v>
      </c>
      <c r="BM140" s="2"/>
      <c r="BN140" s="3" t="s">
        <v>19</v>
      </c>
      <c r="BO140" s="3" t="s">
        <v>121</v>
      </c>
      <c r="BP140" s="3" t="s">
        <v>3</v>
      </c>
      <c r="BQ140" s="2"/>
      <c r="BR140" s="2" t="s">
        <v>21</v>
      </c>
      <c r="BS140" s="3"/>
      <c r="BT140" s="3"/>
      <c r="BU140" s="3"/>
      <c r="BV140" s="5">
        <v>3.81</v>
      </c>
      <c r="BW140" s="5">
        <v>4.1399999999999997</v>
      </c>
      <c r="BX140" s="3"/>
      <c r="BY140" s="3"/>
      <c r="BZ140" s="2"/>
      <c r="CA140" s="2"/>
      <c r="CB140" s="3" t="s">
        <v>3</v>
      </c>
      <c r="CC140" s="5">
        <v>4.25</v>
      </c>
      <c r="CD140" s="2"/>
      <c r="CE140" s="3"/>
      <c r="CF140" s="5">
        <v>30.05</v>
      </c>
      <c r="CG140" s="3"/>
      <c r="CH140" s="3"/>
      <c r="CI140" s="3"/>
      <c r="CJ140" s="3" t="s">
        <v>1</v>
      </c>
      <c r="CK140" s="2"/>
      <c r="CL140" s="3" t="s">
        <v>22</v>
      </c>
      <c r="CM140" s="2"/>
      <c r="CN140" s="3"/>
      <c r="CO140" s="2"/>
      <c r="CP140" s="3">
        <v>5</v>
      </c>
      <c r="CQ140" s="3">
        <v>2</v>
      </c>
      <c r="CR140" s="5">
        <v>6.16</v>
      </c>
      <c r="CS140" s="6">
        <v>88</v>
      </c>
      <c r="CT140" s="5">
        <v>0.33850000000000002</v>
      </c>
      <c r="CU140" s="5">
        <v>5.6</v>
      </c>
      <c r="CV140" s="5">
        <v>4.8000000000000001E-2</v>
      </c>
      <c r="CW140" s="5">
        <v>80.25</v>
      </c>
      <c r="CX140" s="2"/>
      <c r="CY140" s="5">
        <v>0.38167938931297707</v>
      </c>
      <c r="CZ140" s="3" t="s">
        <v>22</v>
      </c>
      <c r="DA140" s="5">
        <v>2.3529411764705883E-4</v>
      </c>
      <c r="DB140" s="5">
        <v>624.5</v>
      </c>
      <c r="DC140" s="2"/>
      <c r="DD140" s="5">
        <v>418</v>
      </c>
      <c r="DE140" s="3" t="s">
        <v>22</v>
      </c>
      <c r="DF140" s="2"/>
      <c r="DG140" s="3" t="s">
        <v>3</v>
      </c>
      <c r="DH140" s="2"/>
      <c r="DI140" s="3" t="s">
        <v>23</v>
      </c>
      <c r="DJ140" s="3"/>
      <c r="DK140" s="5">
        <v>106</v>
      </c>
      <c r="DL140" s="3" t="s">
        <v>8</v>
      </c>
      <c r="DM140" s="3" t="s">
        <v>5</v>
      </c>
      <c r="DN140" s="3" t="s">
        <v>3</v>
      </c>
      <c r="DO140" s="2"/>
      <c r="DP140" s="3" t="s">
        <v>3</v>
      </c>
      <c r="DQ140" s="5">
        <v>3.18</v>
      </c>
      <c r="DR140" s="2" t="s">
        <v>9</v>
      </c>
      <c r="DS140" s="2" t="s">
        <v>18</v>
      </c>
      <c r="DT140" s="5">
        <v>0.42147289999999998</v>
      </c>
      <c r="DU140" s="2" t="s">
        <v>24</v>
      </c>
      <c r="DV140" s="3" t="s">
        <v>3</v>
      </c>
      <c r="DW140" s="5">
        <v>50.8</v>
      </c>
      <c r="DX140" s="3"/>
      <c r="DY140" s="3" t="s">
        <v>8</v>
      </c>
      <c r="DZ140" s="2"/>
      <c r="EA140" s="2"/>
      <c r="EB140" s="5">
        <v>3.35</v>
      </c>
      <c r="EC140" s="3"/>
      <c r="ED140" s="2"/>
      <c r="EE140" s="2"/>
      <c r="EF140" s="3" t="s">
        <v>1</v>
      </c>
      <c r="EG140" s="3"/>
      <c r="EH140" s="2"/>
      <c r="EI140" s="2"/>
      <c r="EJ140" s="3" t="s">
        <v>26</v>
      </c>
      <c r="EK140" s="5">
        <v>1.2489999999999999E-2</v>
      </c>
      <c r="EL140" s="3" t="s">
        <v>1</v>
      </c>
      <c r="EM140" s="3" t="s">
        <v>3</v>
      </c>
      <c r="EN140" s="3" t="s">
        <v>27</v>
      </c>
      <c r="EO140" s="3"/>
      <c r="EP140" s="3" t="s">
        <v>8</v>
      </c>
      <c r="EQ140" s="3"/>
      <c r="ER140" s="2"/>
      <c r="ES140" s="3"/>
      <c r="ET140" s="9">
        <v>12.05</v>
      </c>
      <c r="EU140" s="3"/>
      <c r="EV140" s="3" t="s">
        <v>28</v>
      </c>
      <c r="EW140" s="7"/>
      <c r="EX140" s="9">
        <v>3.86</v>
      </c>
      <c r="EY140" s="3"/>
      <c r="EZ140" s="3"/>
      <c r="FA140" s="9">
        <v>0.81300813008130079</v>
      </c>
      <c r="FB140" s="9">
        <v>1.5320000000000001E-9</v>
      </c>
      <c r="FC140" s="2"/>
      <c r="FD140" s="7"/>
      <c r="FE140" s="2" t="s">
        <v>15</v>
      </c>
      <c r="FF140" s="3" t="s">
        <v>28</v>
      </c>
      <c r="FG140" s="3" t="s">
        <v>1</v>
      </c>
      <c r="FH140" s="9">
        <v>7.09</v>
      </c>
      <c r="FI140" s="3" t="s">
        <v>5</v>
      </c>
      <c r="FJ140" s="9">
        <v>7.85</v>
      </c>
      <c r="FK140" s="3" t="s">
        <v>1</v>
      </c>
      <c r="FL140" s="3" t="s">
        <v>1</v>
      </c>
      <c r="FM140" s="3" t="s">
        <v>23</v>
      </c>
      <c r="FN140" s="9">
        <v>120.5</v>
      </c>
      <c r="FO140" s="9">
        <v>1.9050000000000002E-8</v>
      </c>
      <c r="FP140" s="9">
        <v>3.49</v>
      </c>
      <c r="FQ140" s="3" t="s">
        <v>15</v>
      </c>
      <c r="FR140" s="5">
        <v>1.15E-2</v>
      </c>
      <c r="FS140" s="9">
        <v>28.75</v>
      </c>
      <c r="FT140" s="3" t="s">
        <v>1</v>
      </c>
      <c r="FU140" s="3" t="s">
        <v>5</v>
      </c>
      <c r="FV140" s="3"/>
      <c r="FW140" s="5">
        <v>35</v>
      </c>
      <c r="FX140" s="10">
        <v>4.1000000000000003E-3</v>
      </c>
      <c r="FY140" s="2"/>
      <c r="FZ140" s="3" t="s">
        <v>22</v>
      </c>
      <c r="GA140" s="3"/>
      <c r="GB140" s="3"/>
      <c r="GC140" s="3"/>
      <c r="GD140" s="3"/>
      <c r="GE140" s="3"/>
      <c r="GF140" s="3" t="s">
        <v>30</v>
      </c>
      <c r="GG140" s="3"/>
      <c r="GH140" s="7"/>
      <c r="GI140" s="2"/>
      <c r="GJ140" s="5">
        <v>8.0000000000000004E-4</v>
      </c>
      <c r="GK140" s="3"/>
      <c r="GL140" s="2"/>
      <c r="GM140" s="2">
        <v>3.35</v>
      </c>
      <c r="GN140" s="3" t="s">
        <v>31</v>
      </c>
      <c r="GO140" s="3" t="s">
        <v>8</v>
      </c>
      <c r="GP140" s="3"/>
      <c r="GQ140" s="3"/>
      <c r="GR140" s="3"/>
      <c r="GS140" s="9">
        <v>0.75757575757575757</v>
      </c>
      <c r="GT140" s="9">
        <v>52.15</v>
      </c>
      <c r="GU140" s="9">
        <v>6.25</v>
      </c>
      <c r="GV140" s="2"/>
      <c r="GW140" s="7"/>
      <c r="GX140" s="2" t="s">
        <v>34</v>
      </c>
      <c r="GY140" s="2" t="s">
        <v>9</v>
      </c>
      <c r="GZ140" s="9">
        <v>5.18</v>
      </c>
      <c r="HA140" s="9">
        <v>4.28</v>
      </c>
      <c r="HB140" s="7"/>
      <c r="HC140" s="3">
        <v>37.75</v>
      </c>
      <c r="HD140" s="3" t="s">
        <v>3</v>
      </c>
      <c r="HE140" s="7"/>
      <c r="HF140" s="9">
        <v>21.7</v>
      </c>
      <c r="HG140" s="3"/>
      <c r="HH140" s="2"/>
      <c r="HI140" s="3" t="s">
        <v>15</v>
      </c>
      <c r="HJ140" s="3"/>
      <c r="HK140" s="3" t="s">
        <v>3</v>
      </c>
      <c r="HL140" s="3"/>
      <c r="HM140" s="2">
        <v>4.1399999999999997</v>
      </c>
      <c r="HN140" s="9">
        <v>13.1</v>
      </c>
      <c r="HO140" s="3" t="s">
        <v>3</v>
      </c>
      <c r="HP140" s="3" t="s">
        <v>35</v>
      </c>
      <c r="HQ140" s="3" t="s">
        <v>23</v>
      </c>
      <c r="HR140" s="7"/>
      <c r="HS140" s="3" t="s">
        <v>3</v>
      </c>
      <c r="HT140" s="3" t="s">
        <v>5</v>
      </c>
      <c r="HU140" s="9">
        <v>0.3780718336483932</v>
      </c>
      <c r="HV140" s="3">
        <v>1</v>
      </c>
      <c r="HW140" s="9">
        <v>4.1100000000000005E-6</v>
      </c>
      <c r="HX140" s="3" t="s">
        <v>3</v>
      </c>
      <c r="HY140" s="3"/>
      <c r="HZ140" s="3" t="s">
        <v>30</v>
      </c>
      <c r="IA140" s="3">
        <v>3.35</v>
      </c>
      <c r="IB140" s="3"/>
      <c r="IC140" s="3" t="s">
        <v>18</v>
      </c>
      <c r="ID140" s="3"/>
      <c r="IE140" s="3" t="s">
        <v>55</v>
      </c>
      <c r="IF140" s="7"/>
      <c r="IG140" s="7"/>
      <c r="IH140" s="7"/>
    </row>
    <row r="141" spans="1:242" x14ac:dyDescent="0.25">
      <c r="A141" s="1" t="s">
        <v>179</v>
      </c>
      <c r="B141" s="5">
        <v>54</v>
      </c>
      <c r="C141" s="3"/>
      <c r="D141" s="5">
        <v>4.24</v>
      </c>
      <c r="E141" s="3" t="s">
        <v>1</v>
      </c>
      <c r="F141" s="3" t="s">
        <v>2</v>
      </c>
      <c r="G141" s="3"/>
      <c r="H141" s="3"/>
      <c r="I141" s="3"/>
      <c r="J141" s="5">
        <v>4.2499999999999999E-12</v>
      </c>
      <c r="K141" s="3" t="s">
        <v>3</v>
      </c>
      <c r="L141" s="3" t="s">
        <v>4</v>
      </c>
      <c r="M141" s="5">
        <v>0.96618357487922713</v>
      </c>
      <c r="N141" s="5">
        <v>26.1</v>
      </c>
      <c r="O141" s="3" t="s">
        <v>3</v>
      </c>
      <c r="P141" s="3"/>
      <c r="Q141" s="3" t="s">
        <v>5</v>
      </c>
      <c r="R141" s="2" t="s">
        <v>58</v>
      </c>
      <c r="S141" s="2"/>
      <c r="T141" s="3" t="s">
        <v>3</v>
      </c>
      <c r="U141" s="5">
        <v>50.25</v>
      </c>
      <c r="V141" s="3"/>
      <c r="W141" s="2"/>
      <c r="X141" s="3"/>
      <c r="Y141" s="3" t="s">
        <v>7</v>
      </c>
      <c r="Z141" s="5">
        <v>8.3750000000000003E-6</v>
      </c>
      <c r="AA141" s="3" t="s">
        <v>8</v>
      </c>
      <c r="AB141" s="2" t="s">
        <v>9</v>
      </c>
      <c r="AC141" s="5">
        <v>2.6909090909090911E-14</v>
      </c>
      <c r="AD141" s="3" t="s">
        <v>10</v>
      </c>
      <c r="AE141" s="2" t="s">
        <v>107</v>
      </c>
      <c r="AF141" s="2">
        <v>3.26</v>
      </c>
      <c r="AG141" s="5">
        <v>4.6499999999999996E-3</v>
      </c>
      <c r="AH141" s="2"/>
      <c r="AI141" s="2"/>
      <c r="AJ141" s="2"/>
      <c r="AK141" s="2"/>
      <c r="AL141" s="5">
        <v>0.94799999999999995</v>
      </c>
      <c r="AM141" s="3"/>
      <c r="AN141" s="3" t="s">
        <v>12</v>
      </c>
      <c r="AO141" s="2"/>
      <c r="AP141" s="2"/>
      <c r="AQ141" s="5">
        <v>7.4799999999999997E-4</v>
      </c>
      <c r="AR141" s="5">
        <v>8.4</v>
      </c>
      <c r="AS141" s="3" t="s">
        <v>13</v>
      </c>
      <c r="AT141" s="3" t="s">
        <v>23</v>
      </c>
      <c r="AU141" s="5">
        <v>6.05</v>
      </c>
      <c r="AV141" s="2"/>
      <c r="AW141" s="2"/>
      <c r="AX141" s="2"/>
      <c r="AY141" s="2" t="s">
        <v>15</v>
      </c>
      <c r="AZ141" s="5">
        <v>6.85</v>
      </c>
      <c r="BA141" s="2"/>
      <c r="BB141" s="3" t="s">
        <v>8</v>
      </c>
      <c r="BC141" s="3">
        <v>1</v>
      </c>
      <c r="BD141" s="2"/>
      <c r="BE141" s="3" t="s">
        <v>16</v>
      </c>
      <c r="BF141" s="6">
        <v>53.5</v>
      </c>
      <c r="BG141" s="5">
        <v>6.88</v>
      </c>
      <c r="BH141" s="3"/>
      <c r="BI141" s="3"/>
      <c r="BJ141" s="3">
        <v>1</v>
      </c>
      <c r="BK141" s="5">
        <v>17.36</v>
      </c>
      <c r="BL141" s="5">
        <v>0.5988023952095809</v>
      </c>
      <c r="BM141" s="2"/>
      <c r="BN141" s="3" t="s">
        <v>19</v>
      </c>
      <c r="BO141" s="3" t="s">
        <v>121</v>
      </c>
      <c r="BP141" s="3" t="s">
        <v>3</v>
      </c>
      <c r="BQ141" s="2"/>
      <c r="BR141" s="2" t="s">
        <v>21</v>
      </c>
      <c r="BS141" s="3"/>
      <c r="BT141" s="3"/>
      <c r="BU141" s="3"/>
      <c r="BV141" s="5">
        <v>3.55</v>
      </c>
      <c r="BW141" s="5">
        <v>4.24</v>
      </c>
      <c r="BX141" s="3"/>
      <c r="BY141" s="3"/>
      <c r="BZ141" s="2"/>
      <c r="CA141" s="2"/>
      <c r="CB141" s="3" t="s">
        <v>3</v>
      </c>
      <c r="CC141" s="5">
        <v>4.25</v>
      </c>
      <c r="CD141" s="2"/>
      <c r="CE141" s="3"/>
      <c r="CF141" s="5">
        <v>30</v>
      </c>
      <c r="CG141" s="3"/>
      <c r="CH141" s="3"/>
      <c r="CI141" s="3"/>
      <c r="CJ141" s="3" t="s">
        <v>1</v>
      </c>
      <c r="CK141" s="2"/>
      <c r="CL141" s="3" t="s">
        <v>22</v>
      </c>
      <c r="CM141" s="2"/>
      <c r="CN141" s="3"/>
      <c r="CO141" s="2"/>
      <c r="CP141" s="3">
        <v>5</v>
      </c>
      <c r="CQ141" s="3">
        <v>2</v>
      </c>
      <c r="CR141" s="5">
        <v>5.98</v>
      </c>
      <c r="CS141" s="6">
        <v>105</v>
      </c>
      <c r="CT141" s="5">
        <v>0.34</v>
      </c>
      <c r="CU141" s="5">
        <v>5.71</v>
      </c>
      <c r="CV141" s="5">
        <v>4.3749999999999997E-2</v>
      </c>
      <c r="CW141" s="5">
        <v>80</v>
      </c>
      <c r="CX141" s="2"/>
      <c r="CY141" s="5">
        <v>0.37313432835820892</v>
      </c>
      <c r="CZ141" s="3" t="s">
        <v>22</v>
      </c>
      <c r="DA141" s="5">
        <v>2.3255813953488373E-4</v>
      </c>
      <c r="DB141" s="5">
        <v>623.75</v>
      </c>
      <c r="DC141" s="2"/>
      <c r="DD141" s="5">
        <v>409</v>
      </c>
      <c r="DE141" s="3" t="s">
        <v>22</v>
      </c>
      <c r="DF141" s="2"/>
      <c r="DG141" s="3" t="s">
        <v>3</v>
      </c>
      <c r="DH141" s="2"/>
      <c r="DI141" s="3" t="s">
        <v>23</v>
      </c>
      <c r="DJ141" s="3"/>
      <c r="DK141" s="5">
        <v>97</v>
      </c>
      <c r="DL141" s="3" t="s">
        <v>8</v>
      </c>
      <c r="DM141" s="3" t="s">
        <v>5</v>
      </c>
      <c r="DN141" s="3" t="s">
        <v>3</v>
      </c>
      <c r="DO141" s="2"/>
      <c r="DP141" s="3" t="s">
        <v>3</v>
      </c>
      <c r="DQ141" s="5">
        <v>3.18</v>
      </c>
      <c r="DR141" s="2" t="s">
        <v>9</v>
      </c>
      <c r="DS141" s="2" t="s">
        <v>18</v>
      </c>
      <c r="DT141" s="5">
        <v>0.41925469999999998</v>
      </c>
      <c r="DU141" s="2" t="s">
        <v>24</v>
      </c>
      <c r="DV141" s="3" t="s">
        <v>3</v>
      </c>
      <c r="DW141" s="5">
        <v>50.25</v>
      </c>
      <c r="DX141" s="3"/>
      <c r="DY141" s="3" t="s">
        <v>8</v>
      </c>
      <c r="DZ141" s="2"/>
      <c r="EA141" s="2"/>
      <c r="EB141" s="5">
        <v>3.26</v>
      </c>
      <c r="EC141" s="3"/>
      <c r="ED141" s="2"/>
      <c r="EE141" s="2"/>
      <c r="EF141" s="3" t="s">
        <v>1</v>
      </c>
      <c r="EG141" s="3"/>
      <c r="EH141" s="2"/>
      <c r="EI141" s="2"/>
      <c r="EJ141" s="3" t="s">
        <v>26</v>
      </c>
      <c r="EK141" s="5">
        <v>1.2489999999999999E-2</v>
      </c>
      <c r="EL141" s="3" t="s">
        <v>1</v>
      </c>
      <c r="EM141" s="3" t="s">
        <v>3</v>
      </c>
      <c r="EN141" s="3" t="s">
        <v>27</v>
      </c>
      <c r="EO141" s="3"/>
      <c r="EP141" s="3" t="s">
        <v>8</v>
      </c>
      <c r="EQ141" s="3"/>
      <c r="ER141" s="2"/>
      <c r="ES141" s="3"/>
      <c r="ET141" s="9">
        <v>12.15</v>
      </c>
      <c r="EU141" s="3"/>
      <c r="EV141" s="3" t="s">
        <v>28</v>
      </c>
      <c r="EW141" s="7"/>
      <c r="EX141" s="9">
        <v>3.86</v>
      </c>
      <c r="EY141" s="3"/>
      <c r="EZ141" s="3"/>
      <c r="FA141" s="9">
        <v>0.81632653061224481</v>
      </c>
      <c r="FB141" s="9">
        <v>1.5340000000000001E-9</v>
      </c>
      <c r="FC141" s="2"/>
      <c r="FD141" s="7"/>
      <c r="FE141" s="2" t="s">
        <v>15</v>
      </c>
      <c r="FF141" s="3" t="s">
        <v>28</v>
      </c>
      <c r="FG141" s="3" t="s">
        <v>1</v>
      </c>
      <c r="FH141" s="9">
        <v>7.03</v>
      </c>
      <c r="FI141" s="3" t="s">
        <v>5</v>
      </c>
      <c r="FJ141" s="9">
        <v>7.8</v>
      </c>
      <c r="FK141" s="3" t="s">
        <v>1</v>
      </c>
      <c r="FL141" s="3" t="s">
        <v>1</v>
      </c>
      <c r="FM141" s="3" t="s">
        <v>23</v>
      </c>
      <c r="FN141" s="9">
        <v>98.9</v>
      </c>
      <c r="FO141" s="9">
        <v>1.9000000000000001E-8</v>
      </c>
      <c r="FP141" s="9">
        <v>3.3</v>
      </c>
      <c r="FQ141" s="3" t="s">
        <v>15</v>
      </c>
      <c r="FR141" s="5">
        <v>1.2999999999999999E-2</v>
      </c>
      <c r="FS141" s="9">
        <v>28.75</v>
      </c>
      <c r="FT141" s="3" t="s">
        <v>1</v>
      </c>
      <c r="FU141" s="3" t="s">
        <v>5</v>
      </c>
      <c r="FV141" s="3"/>
      <c r="FW141" s="5">
        <v>36.75</v>
      </c>
      <c r="FX141" s="10">
        <v>4.4000000000000003E-3</v>
      </c>
      <c r="FY141" s="2"/>
      <c r="FZ141" s="3" t="s">
        <v>22</v>
      </c>
      <c r="GA141" s="3"/>
      <c r="GB141" s="3"/>
      <c r="GC141" s="3"/>
      <c r="GD141" s="3"/>
      <c r="GE141" s="3"/>
      <c r="GF141" s="3" t="s">
        <v>30</v>
      </c>
      <c r="GG141" s="3"/>
      <c r="GH141" s="7"/>
      <c r="GI141" s="2"/>
      <c r="GJ141" s="5">
        <v>7.45E-4</v>
      </c>
      <c r="GK141" s="3"/>
      <c r="GL141" s="2"/>
      <c r="GM141" s="2">
        <v>3.26</v>
      </c>
      <c r="GN141" s="3" t="s">
        <v>31</v>
      </c>
      <c r="GO141" s="3" t="s">
        <v>8</v>
      </c>
      <c r="GP141" s="3"/>
      <c r="GQ141" s="3"/>
      <c r="GR141" s="3"/>
      <c r="GS141" s="9">
        <v>0.75187969924812026</v>
      </c>
      <c r="GT141" s="9">
        <v>52.25</v>
      </c>
      <c r="GU141" s="9">
        <v>6.1</v>
      </c>
      <c r="GV141" s="2"/>
      <c r="GW141" s="7"/>
      <c r="GX141" s="2" t="s">
        <v>34</v>
      </c>
      <c r="GY141" s="2" t="s">
        <v>9</v>
      </c>
      <c r="GZ141" s="9">
        <v>5.16</v>
      </c>
      <c r="HA141" s="9">
        <v>4.28</v>
      </c>
      <c r="HB141" s="7"/>
      <c r="HC141" s="3">
        <v>36.36</v>
      </c>
      <c r="HD141" s="3" t="s">
        <v>3</v>
      </c>
      <c r="HE141" s="7"/>
      <c r="HF141" s="9">
        <v>21.45</v>
      </c>
      <c r="HG141" s="3"/>
      <c r="HH141" s="2"/>
      <c r="HI141" s="3" t="s">
        <v>15</v>
      </c>
      <c r="HJ141" s="3"/>
      <c r="HK141" s="3" t="s">
        <v>3</v>
      </c>
      <c r="HL141" s="3"/>
      <c r="HM141" s="2">
        <v>4.24</v>
      </c>
      <c r="HN141" s="9">
        <v>14.25</v>
      </c>
      <c r="HO141" s="3" t="s">
        <v>3</v>
      </c>
      <c r="HP141" s="3" t="s">
        <v>35</v>
      </c>
      <c r="HQ141" s="3" t="s">
        <v>23</v>
      </c>
      <c r="HR141" s="7"/>
      <c r="HS141" s="3" t="s">
        <v>3</v>
      </c>
      <c r="HT141" s="3" t="s">
        <v>5</v>
      </c>
      <c r="HU141" s="9">
        <v>0.3710575139146568</v>
      </c>
      <c r="HV141" s="3">
        <v>1</v>
      </c>
      <c r="HW141" s="9">
        <v>4.1200000000000004E-6</v>
      </c>
      <c r="HX141" s="3" t="s">
        <v>3</v>
      </c>
      <c r="HY141" s="3"/>
      <c r="HZ141" s="3" t="s">
        <v>30</v>
      </c>
      <c r="IA141" s="3">
        <v>3.35</v>
      </c>
      <c r="IB141" s="3"/>
      <c r="IC141" s="3" t="s">
        <v>18</v>
      </c>
      <c r="ID141" s="3"/>
      <c r="IE141" s="3" t="s">
        <v>55</v>
      </c>
      <c r="IF141" s="7"/>
      <c r="IG141" s="7"/>
      <c r="IH141" s="7"/>
    </row>
    <row r="142" spans="1:242" x14ac:dyDescent="0.25">
      <c r="A142" s="1" t="s">
        <v>180</v>
      </c>
      <c r="B142" s="5">
        <v>54.5</v>
      </c>
      <c r="C142" s="3"/>
      <c r="D142" s="5">
        <v>4.5999999999999996</v>
      </c>
      <c r="E142" s="3" t="s">
        <v>1</v>
      </c>
      <c r="F142" s="3" t="s">
        <v>2</v>
      </c>
      <c r="G142" s="3"/>
      <c r="H142" s="3"/>
      <c r="I142" s="3"/>
      <c r="J142" s="5">
        <v>4.3850000000000004E-12</v>
      </c>
      <c r="K142" s="3" t="s">
        <v>3</v>
      </c>
      <c r="L142" s="3" t="s">
        <v>4</v>
      </c>
      <c r="M142" s="5">
        <v>0.99009900990099009</v>
      </c>
      <c r="N142" s="5">
        <v>26.4</v>
      </c>
      <c r="O142" s="3" t="s">
        <v>3</v>
      </c>
      <c r="P142" s="3"/>
      <c r="Q142" s="3" t="s">
        <v>5</v>
      </c>
      <c r="R142" s="2" t="s">
        <v>58</v>
      </c>
      <c r="S142" s="2"/>
      <c r="T142" s="3" t="s">
        <v>3</v>
      </c>
      <c r="U142" s="5">
        <v>50.35</v>
      </c>
      <c r="V142" s="3"/>
      <c r="W142" s="2"/>
      <c r="X142" s="3"/>
      <c r="Y142" s="3" t="s">
        <v>7</v>
      </c>
      <c r="Z142" s="5">
        <v>8.6999999999999997E-6</v>
      </c>
      <c r="AA142" s="3" t="s">
        <v>8</v>
      </c>
      <c r="AB142" s="2" t="s">
        <v>9</v>
      </c>
      <c r="AC142" s="5">
        <v>2.8727272727272729E-14</v>
      </c>
      <c r="AD142" s="3" t="s">
        <v>10</v>
      </c>
      <c r="AE142" s="2" t="s">
        <v>107</v>
      </c>
      <c r="AF142" s="2">
        <v>3.31</v>
      </c>
      <c r="AG142" s="5">
        <v>4.5999999999999999E-3</v>
      </c>
      <c r="AH142" s="2"/>
      <c r="AI142" s="2"/>
      <c r="AJ142" s="2"/>
      <c r="AK142" s="2"/>
      <c r="AL142" s="5">
        <v>0.95199999999999996</v>
      </c>
      <c r="AM142" s="3"/>
      <c r="AN142" s="3" t="s">
        <v>12</v>
      </c>
      <c r="AO142" s="2"/>
      <c r="AP142" s="2"/>
      <c r="AQ142" s="5">
        <v>7.4200000000000004E-4</v>
      </c>
      <c r="AR142" s="5">
        <v>8.1</v>
      </c>
      <c r="AS142" s="3" t="s">
        <v>13</v>
      </c>
      <c r="AT142" s="3" t="s">
        <v>23</v>
      </c>
      <c r="AU142" s="5">
        <v>5.75</v>
      </c>
      <c r="AV142" s="2"/>
      <c r="AW142" s="2"/>
      <c r="AX142" s="2"/>
      <c r="AY142" s="2" t="s">
        <v>15</v>
      </c>
      <c r="AZ142" s="5">
        <v>6.87</v>
      </c>
      <c r="BA142" s="2"/>
      <c r="BB142" s="3" t="s">
        <v>8</v>
      </c>
      <c r="BC142" s="3">
        <v>1</v>
      </c>
      <c r="BD142" s="2"/>
      <c r="BE142" s="3" t="s">
        <v>16</v>
      </c>
      <c r="BF142" s="6">
        <v>54</v>
      </c>
      <c r="BG142" s="5">
        <v>7.1</v>
      </c>
      <c r="BH142" s="3"/>
      <c r="BI142" s="3"/>
      <c r="BJ142" s="3">
        <v>1</v>
      </c>
      <c r="BK142" s="5">
        <v>17.2</v>
      </c>
      <c r="BL142" s="5">
        <v>0.6097560975609756</v>
      </c>
      <c r="BM142" s="2"/>
      <c r="BN142" s="3" t="s">
        <v>19</v>
      </c>
      <c r="BO142" s="3" t="s">
        <v>121</v>
      </c>
      <c r="BP142" s="3" t="s">
        <v>3</v>
      </c>
      <c r="BQ142" s="2"/>
      <c r="BR142" s="2" t="s">
        <v>21</v>
      </c>
      <c r="BS142" s="3"/>
      <c r="BT142" s="3"/>
      <c r="BU142" s="3"/>
      <c r="BV142" s="5">
        <v>3.65</v>
      </c>
      <c r="BW142" s="5">
        <v>4.5999999999999996</v>
      </c>
      <c r="BX142" s="3"/>
      <c r="BY142" s="3"/>
      <c r="BZ142" s="2"/>
      <c r="CA142" s="2"/>
      <c r="CB142" s="3" t="s">
        <v>3</v>
      </c>
      <c r="CC142" s="5">
        <v>4.22</v>
      </c>
      <c r="CD142" s="2"/>
      <c r="CE142" s="3"/>
      <c r="CF142" s="5">
        <v>30.1</v>
      </c>
      <c r="CG142" s="3"/>
      <c r="CH142" s="3"/>
      <c r="CI142" s="3"/>
      <c r="CJ142" s="3" t="s">
        <v>1</v>
      </c>
      <c r="CK142" s="2"/>
      <c r="CL142" s="3" t="s">
        <v>22</v>
      </c>
      <c r="CM142" s="2"/>
      <c r="CN142" s="3"/>
      <c r="CO142" s="2"/>
      <c r="CP142" s="3">
        <v>5</v>
      </c>
      <c r="CQ142" s="3">
        <v>2</v>
      </c>
      <c r="CR142" s="5">
        <v>6.04</v>
      </c>
      <c r="CS142" s="6">
        <v>110</v>
      </c>
      <c r="CT142" s="5">
        <v>0.34149999999999997</v>
      </c>
      <c r="CU142" s="5">
        <v>5.75</v>
      </c>
      <c r="CV142" s="5">
        <v>5.475E-2</v>
      </c>
      <c r="CW142" s="5">
        <v>80.25</v>
      </c>
      <c r="CX142" s="2"/>
      <c r="CY142" s="5">
        <v>0.38240917782026768</v>
      </c>
      <c r="CZ142" s="3" t="s">
        <v>22</v>
      </c>
      <c r="DA142" s="5">
        <v>2.3121387283236996E-4</v>
      </c>
      <c r="DB142" s="5">
        <v>626.5</v>
      </c>
      <c r="DC142" s="2"/>
      <c r="DD142" s="5">
        <v>417</v>
      </c>
      <c r="DE142" s="3" t="s">
        <v>22</v>
      </c>
      <c r="DF142" s="2"/>
      <c r="DG142" s="3" t="s">
        <v>3</v>
      </c>
      <c r="DH142" s="2"/>
      <c r="DI142" s="3" t="s">
        <v>23</v>
      </c>
      <c r="DJ142" s="3"/>
      <c r="DK142" s="5">
        <v>98</v>
      </c>
      <c r="DL142" s="3" t="s">
        <v>8</v>
      </c>
      <c r="DM142" s="3" t="s">
        <v>5</v>
      </c>
      <c r="DN142" s="3" t="s">
        <v>3</v>
      </c>
      <c r="DO142" s="2"/>
      <c r="DP142" s="3" t="s">
        <v>3</v>
      </c>
      <c r="DQ142" s="5">
        <v>3.1749999999999998</v>
      </c>
      <c r="DR142" s="2" t="s">
        <v>9</v>
      </c>
      <c r="DS142" s="2" t="s">
        <v>18</v>
      </c>
      <c r="DT142" s="5">
        <v>0.41703639999999997</v>
      </c>
      <c r="DU142" s="2" t="s">
        <v>24</v>
      </c>
      <c r="DV142" s="3" t="s">
        <v>3</v>
      </c>
      <c r="DW142" s="5">
        <v>50.35</v>
      </c>
      <c r="DX142" s="3"/>
      <c r="DY142" s="3" t="s">
        <v>8</v>
      </c>
      <c r="DZ142" s="2"/>
      <c r="EA142" s="2"/>
      <c r="EB142" s="5">
        <v>3.31</v>
      </c>
      <c r="EC142" s="3"/>
      <c r="ED142" s="2"/>
      <c r="EE142" s="2"/>
      <c r="EF142" s="3" t="s">
        <v>1</v>
      </c>
      <c r="EG142" s="3"/>
      <c r="EH142" s="2"/>
      <c r="EI142" s="2"/>
      <c r="EJ142" s="3" t="s">
        <v>26</v>
      </c>
      <c r="EK142" s="5">
        <v>1.2489999999999999E-2</v>
      </c>
      <c r="EL142" s="3" t="s">
        <v>1</v>
      </c>
      <c r="EM142" s="3" t="s">
        <v>3</v>
      </c>
      <c r="EN142" s="3" t="s">
        <v>27</v>
      </c>
      <c r="EO142" s="3"/>
      <c r="EP142" s="3" t="s">
        <v>8</v>
      </c>
      <c r="EQ142" s="3"/>
      <c r="ER142" s="2"/>
      <c r="ES142" s="3"/>
      <c r="ET142" s="9">
        <v>12.18</v>
      </c>
      <c r="EU142" s="3"/>
      <c r="EV142" s="3" t="s">
        <v>28</v>
      </c>
      <c r="EW142" s="7"/>
      <c r="EX142" s="9">
        <v>4.03</v>
      </c>
      <c r="EY142" s="3"/>
      <c r="EZ142" s="3"/>
      <c r="FA142" s="9">
        <v>0.84033613445378152</v>
      </c>
      <c r="FB142" s="9">
        <v>1.5400000000000001E-9</v>
      </c>
      <c r="FC142" s="2"/>
      <c r="FD142" s="7"/>
      <c r="FE142" s="2" t="s">
        <v>15</v>
      </c>
      <c r="FF142" s="3" t="s">
        <v>28</v>
      </c>
      <c r="FG142" s="3" t="s">
        <v>1</v>
      </c>
      <c r="FH142" s="9">
        <v>7.2</v>
      </c>
      <c r="FI142" s="3" t="s">
        <v>5</v>
      </c>
      <c r="FJ142" s="9">
        <v>7.85</v>
      </c>
      <c r="FK142" s="3" t="s">
        <v>1</v>
      </c>
      <c r="FL142" s="3" t="s">
        <v>1</v>
      </c>
      <c r="FM142" s="3" t="s">
        <v>23</v>
      </c>
      <c r="FN142" s="9">
        <v>98.1</v>
      </c>
      <c r="FO142" s="9">
        <v>1.9050000000000002E-8</v>
      </c>
      <c r="FP142" s="9">
        <v>3.4</v>
      </c>
      <c r="FQ142" s="3" t="s">
        <v>15</v>
      </c>
      <c r="FR142" s="5">
        <v>1.35E-2</v>
      </c>
      <c r="FS142" s="9">
        <v>28.8</v>
      </c>
      <c r="FT142" s="3" t="s">
        <v>1</v>
      </c>
      <c r="FU142" s="3" t="s">
        <v>5</v>
      </c>
      <c r="FV142" s="3"/>
      <c r="FW142" s="5">
        <v>37</v>
      </c>
      <c r="FX142" s="10">
        <v>4.4999999999999997E-3</v>
      </c>
      <c r="FY142" s="2"/>
      <c r="FZ142" s="3" t="s">
        <v>22</v>
      </c>
      <c r="GA142" s="3"/>
      <c r="GB142" s="3"/>
      <c r="GC142" s="3"/>
      <c r="GD142" s="3"/>
      <c r="GE142" s="3"/>
      <c r="GF142" s="3" t="s">
        <v>30</v>
      </c>
      <c r="GG142" s="3"/>
      <c r="GH142" s="7"/>
      <c r="GI142" s="2"/>
      <c r="GJ142" s="5">
        <v>7.2000000000000005E-4</v>
      </c>
      <c r="GK142" s="3"/>
      <c r="GL142" s="2"/>
      <c r="GM142" s="2">
        <v>3.31</v>
      </c>
      <c r="GN142" s="3" t="s">
        <v>31</v>
      </c>
      <c r="GO142" s="3" t="s">
        <v>8</v>
      </c>
      <c r="GP142" s="3"/>
      <c r="GQ142" s="3"/>
      <c r="GR142" s="3"/>
      <c r="GS142" s="9">
        <v>0.76923076923076916</v>
      </c>
      <c r="GT142" s="9">
        <v>55.5</v>
      </c>
      <c r="GU142" s="9">
        <v>6.15</v>
      </c>
      <c r="GV142" s="2"/>
      <c r="GW142" s="7"/>
      <c r="GX142" s="2" t="s">
        <v>34</v>
      </c>
      <c r="GY142" s="2" t="s">
        <v>9</v>
      </c>
      <c r="GZ142" s="9">
        <v>5.22</v>
      </c>
      <c r="HA142" s="9">
        <v>4.28</v>
      </c>
      <c r="HB142" s="7"/>
      <c r="HC142" s="3">
        <v>37</v>
      </c>
      <c r="HD142" s="3" t="s">
        <v>3</v>
      </c>
      <c r="HE142" s="7"/>
      <c r="HF142" s="9">
        <v>21.6</v>
      </c>
      <c r="HG142" s="3"/>
      <c r="HH142" s="2"/>
      <c r="HI142" s="3" t="s">
        <v>15</v>
      </c>
      <c r="HJ142" s="3"/>
      <c r="HK142" s="3" t="s">
        <v>3</v>
      </c>
      <c r="HL142" s="3"/>
      <c r="HM142" s="2">
        <v>4.5999999999999996</v>
      </c>
      <c r="HN142" s="9">
        <v>13.75</v>
      </c>
      <c r="HO142" s="3" t="s">
        <v>3</v>
      </c>
      <c r="HP142" s="3" t="s">
        <v>35</v>
      </c>
      <c r="HQ142" s="3" t="s">
        <v>23</v>
      </c>
      <c r="HR142" s="7"/>
      <c r="HS142" s="3" t="s">
        <v>3</v>
      </c>
      <c r="HT142" s="3" t="s">
        <v>5</v>
      </c>
      <c r="HU142" s="9">
        <v>0.38022813688212931</v>
      </c>
      <c r="HV142" s="3">
        <v>1</v>
      </c>
      <c r="HW142" s="9">
        <v>4.1200000000000004E-6</v>
      </c>
      <c r="HX142" s="3" t="s">
        <v>3</v>
      </c>
      <c r="HY142" s="3"/>
      <c r="HZ142" s="3" t="s">
        <v>30</v>
      </c>
      <c r="IA142" s="3">
        <v>3.35</v>
      </c>
      <c r="IB142" s="3"/>
      <c r="IC142" s="3" t="s">
        <v>18</v>
      </c>
      <c r="ID142" s="3"/>
      <c r="IE142" s="3" t="s">
        <v>55</v>
      </c>
      <c r="IF142" s="7"/>
      <c r="IG142" s="7"/>
      <c r="IH142" s="7"/>
    </row>
    <row r="143" spans="1:242" x14ac:dyDescent="0.25">
      <c r="A143" s="1" t="s">
        <v>181</v>
      </c>
      <c r="B143" s="5">
        <v>53.5</v>
      </c>
      <c r="C143" s="3"/>
      <c r="D143" s="5">
        <v>4.55</v>
      </c>
      <c r="E143" s="3" t="s">
        <v>1</v>
      </c>
      <c r="F143" s="3" t="s">
        <v>2</v>
      </c>
      <c r="G143" s="3"/>
      <c r="H143" s="3"/>
      <c r="I143" s="3"/>
      <c r="J143" s="5">
        <v>4.2999999999999999E-12</v>
      </c>
      <c r="K143" s="3" t="s">
        <v>3</v>
      </c>
      <c r="L143" s="3" t="s">
        <v>4</v>
      </c>
      <c r="M143" s="5">
        <v>0.970873786407767</v>
      </c>
      <c r="N143" s="5">
        <v>26.3</v>
      </c>
      <c r="O143" s="3" t="s">
        <v>3</v>
      </c>
      <c r="P143" s="3"/>
      <c r="Q143" s="3" t="s">
        <v>5</v>
      </c>
      <c r="R143" s="2" t="s">
        <v>58</v>
      </c>
      <c r="S143" s="2"/>
      <c r="T143" s="3" t="s">
        <v>3</v>
      </c>
      <c r="U143" s="5">
        <v>50.5</v>
      </c>
      <c r="V143" s="3"/>
      <c r="W143" s="2"/>
      <c r="X143" s="3"/>
      <c r="Y143" s="3" t="s">
        <v>7</v>
      </c>
      <c r="Z143" s="5">
        <v>8.6000000000000007E-6</v>
      </c>
      <c r="AA143" s="3" t="s">
        <v>8</v>
      </c>
      <c r="AB143" s="2" t="s">
        <v>9</v>
      </c>
      <c r="AC143" s="5">
        <v>2.9454545454545452E-14</v>
      </c>
      <c r="AD143" s="3" t="s">
        <v>10</v>
      </c>
      <c r="AE143" s="2" t="s">
        <v>107</v>
      </c>
      <c r="AF143" s="2">
        <v>3.24</v>
      </c>
      <c r="AG143" s="5">
        <v>4.4999999999999997E-3</v>
      </c>
      <c r="AH143" s="2"/>
      <c r="AI143" s="2"/>
      <c r="AJ143" s="2"/>
      <c r="AK143" s="2"/>
      <c r="AL143" s="5">
        <v>0.96399999999999997</v>
      </c>
      <c r="AM143" s="3"/>
      <c r="AN143" s="3" t="s">
        <v>12</v>
      </c>
      <c r="AO143" s="2"/>
      <c r="AP143" s="2"/>
      <c r="AQ143" s="5">
        <v>7.3899999999999997E-4</v>
      </c>
      <c r="AR143" s="5">
        <v>7.9</v>
      </c>
      <c r="AS143" s="3" t="s">
        <v>13</v>
      </c>
      <c r="AT143" s="3" t="s">
        <v>23</v>
      </c>
      <c r="AU143" s="5">
        <v>6.03</v>
      </c>
      <c r="AV143" s="2"/>
      <c r="AW143" s="2"/>
      <c r="AX143" s="2"/>
      <c r="AY143" s="2" t="s">
        <v>15</v>
      </c>
      <c r="AZ143" s="5">
        <v>6.86</v>
      </c>
      <c r="BA143" s="2"/>
      <c r="BB143" s="3" t="s">
        <v>8</v>
      </c>
      <c r="BC143" s="3">
        <v>1</v>
      </c>
      <c r="BD143" s="2"/>
      <c r="BE143" s="3" t="s">
        <v>16</v>
      </c>
      <c r="BF143" s="6">
        <v>53</v>
      </c>
      <c r="BG143" s="5">
        <v>7.12</v>
      </c>
      <c r="BH143" s="3"/>
      <c r="BI143" s="3"/>
      <c r="BJ143" s="3">
        <v>1</v>
      </c>
      <c r="BK143" s="5">
        <v>17.239999999999998</v>
      </c>
      <c r="BL143" s="5">
        <v>0.61728395061728392</v>
      </c>
      <c r="BM143" s="2"/>
      <c r="BN143" s="3" t="s">
        <v>19</v>
      </c>
      <c r="BO143" s="3" t="s">
        <v>121</v>
      </c>
      <c r="BP143" s="3" t="s">
        <v>3</v>
      </c>
      <c r="BQ143" s="2"/>
      <c r="BR143" s="2" t="s">
        <v>21</v>
      </c>
      <c r="BS143" s="3"/>
      <c r="BT143" s="3"/>
      <c r="BU143" s="3"/>
      <c r="BV143" s="5">
        <v>4.0999999999999996</v>
      </c>
      <c r="BW143" s="5">
        <v>4.55</v>
      </c>
      <c r="BX143" s="3"/>
      <c r="BY143" s="3"/>
      <c r="BZ143" s="2"/>
      <c r="CA143" s="2"/>
      <c r="CB143" s="3" t="s">
        <v>3</v>
      </c>
      <c r="CC143" s="5">
        <v>4.21</v>
      </c>
      <c r="CD143" s="2"/>
      <c r="CE143" s="3"/>
      <c r="CF143" s="5">
        <v>30.1</v>
      </c>
      <c r="CG143" s="3"/>
      <c r="CH143" s="3"/>
      <c r="CI143" s="3"/>
      <c r="CJ143" s="3" t="s">
        <v>1</v>
      </c>
      <c r="CK143" s="2"/>
      <c r="CL143" s="3" t="s">
        <v>22</v>
      </c>
      <c r="CM143" s="2"/>
      <c r="CN143" s="3"/>
      <c r="CO143" s="2"/>
      <c r="CP143" s="3">
        <v>5</v>
      </c>
      <c r="CQ143" s="3">
        <v>2</v>
      </c>
      <c r="CR143" s="5">
        <v>5.92</v>
      </c>
      <c r="CS143" s="6">
        <v>115</v>
      </c>
      <c r="CT143" s="5">
        <v>0.34250000000000003</v>
      </c>
      <c r="CU143" s="5">
        <v>5.81</v>
      </c>
      <c r="CV143" s="5">
        <v>5.0500000000000003E-2</v>
      </c>
      <c r="CW143" s="5">
        <v>80.5</v>
      </c>
      <c r="CX143" s="2"/>
      <c r="CY143" s="5">
        <v>0.37878787878787878</v>
      </c>
      <c r="CZ143" s="3" t="s">
        <v>22</v>
      </c>
      <c r="DA143" s="5">
        <v>2.3121387283236996E-4</v>
      </c>
      <c r="DB143" s="5">
        <v>625.25</v>
      </c>
      <c r="DC143" s="2"/>
      <c r="DD143" s="5">
        <v>421</v>
      </c>
      <c r="DE143" s="3" t="s">
        <v>22</v>
      </c>
      <c r="DF143" s="2"/>
      <c r="DG143" s="3" t="s">
        <v>3</v>
      </c>
      <c r="DH143" s="2"/>
      <c r="DI143" s="3" t="s">
        <v>23</v>
      </c>
      <c r="DJ143" s="3"/>
      <c r="DK143" s="5">
        <v>99</v>
      </c>
      <c r="DL143" s="3" t="s">
        <v>8</v>
      </c>
      <c r="DM143" s="3" t="s">
        <v>5</v>
      </c>
      <c r="DN143" s="3" t="s">
        <v>3</v>
      </c>
      <c r="DO143" s="2"/>
      <c r="DP143" s="3" t="s">
        <v>3</v>
      </c>
      <c r="DQ143" s="5">
        <v>3.1549999999999998</v>
      </c>
      <c r="DR143" s="2" t="s">
        <v>9</v>
      </c>
      <c r="DS143" s="2" t="s">
        <v>18</v>
      </c>
      <c r="DT143" s="5">
        <v>0.41481810000000002</v>
      </c>
      <c r="DU143" s="2" t="s">
        <v>24</v>
      </c>
      <c r="DV143" s="3" t="s">
        <v>3</v>
      </c>
      <c r="DW143" s="5">
        <v>50.5</v>
      </c>
      <c r="DX143" s="3"/>
      <c r="DY143" s="3" t="s">
        <v>8</v>
      </c>
      <c r="DZ143" s="2"/>
      <c r="EA143" s="2"/>
      <c r="EB143" s="5">
        <v>3.24</v>
      </c>
      <c r="EC143" s="3"/>
      <c r="ED143" s="2"/>
      <c r="EE143" s="2"/>
      <c r="EF143" s="3" t="s">
        <v>1</v>
      </c>
      <c r="EG143" s="3"/>
      <c r="EH143" s="2"/>
      <c r="EI143" s="2"/>
      <c r="EJ143" s="3" t="s">
        <v>26</v>
      </c>
      <c r="EK143" s="5">
        <v>1.2489999999999999E-2</v>
      </c>
      <c r="EL143" s="3" t="s">
        <v>1</v>
      </c>
      <c r="EM143" s="3" t="s">
        <v>3</v>
      </c>
      <c r="EN143" s="3" t="s">
        <v>27</v>
      </c>
      <c r="EO143" s="3"/>
      <c r="EP143" s="3" t="s">
        <v>8</v>
      </c>
      <c r="EQ143" s="3"/>
      <c r="ER143" s="2"/>
      <c r="ES143" s="3"/>
      <c r="ET143" s="9">
        <v>11.4</v>
      </c>
      <c r="EU143" s="3"/>
      <c r="EV143" s="3" t="s">
        <v>28</v>
      </c>
      <c r="EW143" s="7"/>
      <c r="EX143" s="9">
        <v>4.03</v>
      </c>
      <c r="EY143" s="3"/>
      <c r="EZ143" s="3"/>
      <c r="FA143" s="9">
        <v>0.83333333333333337</v>
      </c>
      <c r="FB143" s="9">
        <v>1.5300000000000001E-9</v>
      </c>
      <c r="FC143" s="2"/>
      <c r="FD143" s="7"/>
      <c r="FE143" s="2" t="s">
        <v>15</v>
      </c>
      <c r="FF143" s="3" t="s">
        <v>28</v>
      </c>
      <c r="FG143" s="3" t="s">
        <v>1</v>
      </c>
      <c r="FH143" s="9">
        <v>7.3</v>
      </c>
      <c r="FI143" s="3" t="s">
        <v>5</v>
      </c>
      <c r="FJ143" s="9">
        <v>7.87</v>
      </c>
      <c r="FK143" s="3" t="s">
        <v>1</v>
      </c>
      <c r="FL143" s="3" t="s">
        <v>1</v>
      </c>
      <c r="FM143" s="3" t="s">
        <v>23</v>
      </c>
      <c r="FN143" s="9">
        <v>102</v>
      </c>
      <c r="FO143" s="9">
        <v>1.9000000000000001E-8</v>
      </c>
      <c r="FP143" s="9">
        <v>3.43</v>
      </c>
      <c r="FQ143" s="3" t="s">
        <v>15</v>
      </c>
      <c r="FR143" s="5">
        <v>1.7000000000000001E-2</v>
      </c>
      <c r="FS143" s="9">
        <v>28.75</v>
      </c>
      <c r="FT143" s="3" t="s">
        <v>1</v>
      </c>
      <c r="FU143" s="3" t="s">
        <v>5</v>
      </c>
      <c r="FV143" s="3"/>
      <c r="FW143" s="5">
        <v>36.5</v>
      </c>
      <c r="FX143" s="10">
        <v>4.4000000000000003E-3</v>
      </c>
      <c r="FY143" s="2"/>
      <c r="FZ143" s="3" t="s">
        <v>22</v>
      </c>
      <c r="GA143" s="3"/>
      <c r="GB143" s="3"/>
      <c r="GC143" s="3"/>
      <c r="GD143" s="3"/>
      <c r="GE143" s="3"/>
      <c r="GF143" s="3" t="s">
        <v>30</v>
      </c>
      <c r="GG143" s="3"/>
      <c r="GH143" s="7"/>
      <c r="GI143" s="2"/>
      <c r="GJ143" s="5">
        <v>7.1000000000000002E-4</v>
      </c>
      <c r="GK143" s="3"/>
      <c r="GL143" s="2"/>
      <c r="GM143" s="2">
        <v>3.24</v>
      </c>
      <c r="GN143" s="3" t="s">
        <v>31</v>
      </c>
      <c r="GO143" s="3" t="s">
        <v>8</v>
      </c>
      <c r="GP143" s="3"/>
      <c r="GQ143" s="3"/>
      <c r="GR143" s="3"/>
      <c r="GS143" s="9">
        <v>0.76045627376425862</v>
      </c>
      <c r="GT143" s="9">
        <v>57</v>
      </c>
      <c r="GU143" s="9">
        <v>5.94</v>
      </c>
      <c r="GV143" s="2"/>
      <c r="GW143" s="7"/>
      <c r="GX143" s="2" t="s">
        <v>34</v>
      </c>
      <c r="GY143" s="2" t="s">
        <v>9</v>
      </c>
      <c r="GZ143" s="9">
        <v>5.24</v>
      </c>
      <c r="HA143" s="9">
        <v>4.28</v>
      </c>
      <c r="HB143" s="7"/>
      <c r="HC143" s="3">
        <v>36.5</v>
      </c>
      <c r="HD143" s="3" t="s">
        <v>3</v>
      </c>
      <c r="HE143" s="7"/>
      <c r="HF143" s="9">
        <v>21.25</v>
      </c>
      <c r="HG143" s="3"/>
      <c r="HH143" s="2"/>
      <c r="HI143" s="3" t="s">
        <v>15</v>
      </c>
      <c r="HJ143" s="3"/>
      <c r="HK143" s="3" t="s">
        <v>3</v>
      </c>
      <c r="HL143" s="3"/>
      <c r="HM143" s="2">
        <v>4.55</v>
      </c>
      <c r="HN143" s="9">
        <v>16.25</v>
      </c>
      <c r="HO143" s="3" t="s">
        <v>3</v>
      </c>
      <c r="HP143" s="3" t="s">
        <v>35</v>
      </c>
      <c r="HQ143" s="3" t="s">
        <v>23</v>
      </c>
      <c r="HR143" s="7"/>
      <c r="HS143" s="3" t="s">
        <v>3</v>
      </c>
      <c r="HT143" s="3" t="s">
        <v>5</v>
      </c>
      <c r="HU143" s="9">
        <v>0.37735849056603776</v>
      </c>
      <c r="HV143" s="3">
        <v>1</v>
      </c>
      <c r="HW143" s="9">
        <v>4.2900000000000004E-6</v>
      </c>
      <c r="HX143" s="3" t="s">
        <v>3</v>
      </c>
      <c r="HY143" s="3"/>
      <c r="HZ143" s="3" t="s">
        <v>30</v>
      </c>
      <c r="IA143" s="3">
        <v>3.35</v>
      </c>
      <c r="IB143" s="3"/>
      <c r="IC143" s="3" t="s">
        <v>18</v>
      </c>
      <c r="ID143" s="3"/>
      <c r="IE143" s="3" t="s">
        <v>55</v>
      </c>
      <c r="IF143" s="7"/>
      <c r="IG143" s="7"/>
      <c r="IH143" s="7"/>
    </row>
    <row r="144" spans="1:242" x14ac:dyDescent="0.25">
      <c r="A144" s="1" t="s">
        <v>182</v>
      </c>
      <c r="B144" s="5">
        <v>54.5</v>
      </c>
      <c r="C144" s="3"/>
      <c r="D144" s="5">
        <v>4.74</v>
      </c>
      <c r="E144" s="3" t="s">
        <v>1</v>
      </c>
      <c r="F144" s="3" t="s">
        <v>2</v>
      </c>
      <c r="G144" s="3"/>
      <c r="H144" s="3"/>
      <c r="I144" s="3"/>
      <c r="J144" s="5">
        <v>3.9250000000000003E-12</v>
      </c>
      <c r="K144" s="3" t="s">
        <v>3</v>
      </c>
      <c r="L144" s="3" t="s">
        <v>4</v>
      </c>
      <c r="M144" s="5">
        <v>0.94339622641509424</v>
      </c>
      <c r="N144" s="5">
        <v>26.28</v>
      </c>
      <c r="O144" s="3" t="s">
        <v>3</v>
      </c>
      <c r="P144" s="3"/>
      <c r="Q144" s="3" t="s">
        <v>5</v>
      </c>
      <c r="R144" s="2" t="s">
        <v>58</v>
      </c>
      <c r="S144" s="2"/>
      <c r="T144" s="3" t="s">
        <v>3</v>
      </c>
      <c r="U144" s="5">
        <v>50.5</v>
      </c>
      <c r="V144" s="3"/>
      <c r="W144" s="2"/>
      <c r="X144" s="3"/>
      <c r="Y144" s="3" t="s">
        <v>7</v>
      </c>
      <c r="Z144" s="5">
        <v>8.6750000000000008E-6</v>
      </c>
      <c r="AA144" s="3" t="s">
        <v>8</v>
      </c>
      <c r="AB144" s="2" t="s">
        <v>9</v>
      </c>
      <c r="AC144" s="5">
        <v>3.2363636363636361E-14</v>
      </c>
      <c r="AD144" s="3" t="s">
        <v>10</v>
      </c>
      <c r="AE144" s="2" t="s">
        <v>107</v>
      </c>
      <c r="AF144" s="2">
        <v>3.2</v>
      </c>
      <c r="AG144" s="5">
        <v>4.4000000000000003E-3</v>
      </c>
      <c r="AH144" s="2"/>
      <c r="AI144" s="2"/>
      <c r="AJ144" s="2"/>
      <c r="AK144" s="2"/>
      <c r="AL144" s="5">
        <v>0.96</v>
      </c>
      <c r="AM144" s="3"/>
      <c r="AN144" s="3" t="s">
        <v>12</v>
      </c>
      <c r="AO144" s="2"/>
      <c r="AP144" s="2"/>
      <c r="AQ144" s="5">
        <v>7.4399999999999998E-4</v>
      </c>
      <c r="AR144" s="5">
        <v>7.6</v>
      </c>
      <c r="AS144" s="3" t="s">
        <v>13</v>
      </c>
      <c r="AT144" s="3" t="s">
        <v>23</v>
      </c>
      <c r="AU144" s="5">
        <v>6.4</v>
      </c>
      <c r="AV144" s="2"/>
      <c r="AW144" s="2"/>
      <c r="AX144" s="2"/>
      <c r="AY144" s="2" t="s">
        <v>15</v>
      </c>
      <c r="AZ144" s="5">
        <v>6.84</v>
      </c>
      <c r="BA144" s="2"/>
      <c r="BB144" s="3" t="s">
        <v>8</v>
      </c>
      <c r="BC144" s="3">
        <v>1</v>
      </c>
      <c r="BD144" s="2"/>
      <c r="BE144" s="3" t="s">
        <v>16</v>
      </c>
      <c r="BF144" s="6">
        <v>52.5</v>
      </c>
      <c r="BG144" s="5">
        <v>7.14</v>
      </c>
      <c r="BH144" s="3"/>
      <c r="BI144" s="3"/>
      <c r="BJ144" s="3">
        <v>1</v>
      </c>
      <c r="BK144" s="5">
        <v>17.149999999999999</v>
      </c>
      <c r="BL144" s="5">
        <v>0.61349693251533743</v>
      </c>
      <c r="BM144" s="2"/>
      <c r="BN144" s="3" t="s">
        <v>19</v>
      </c>
      <c r="BO144" s="3" t="s">
        <v>121</v>
      </c>
      <c r="BP144" s="3" t="s">
        <v>3</v>
      </c>
      <c r="BQ144" s="2"/>
      <c r="BR144" s="2" t="s">
        <v>21</v>
      </c>
      <c r="BS144" s="3"/>
      <c r="BT144" s="3"/>
      <c r="BU144" s="3"/>
      <c r="BV144" s="5">
        <v>4.18</v>
      </c>
      <c r="BW144" s="5">
        <v>4.74</v>
      </c>
      <c r="BX144" s="3"/>
      <c r="BY144" s="3"/>
      <c r="BZ144" s="2"/>
      <c r="CA144" s="2"/>
      <c r="CB144" s="3" t="s">
        <v>3</v>
      </c>
      <c r="CC144" s="5">
        <v>4.22</v>
      </c>
      <c r="CD144" s="2"/>
      <c r="CE144" s="3"/>
      <c r="CF144" s="5">
        <v>30.1</v>
      </c>
      <c r="CG144" s="3"/>
      <c r="CH144" s="3"/>
      <c r="CI144" s="3"/>
      <c r="CJ144" s="3" t="s">
        <v>1</v>
      </c>
      <c r="CK144" s="2"/>
      <c r="CL144" s="3" t="s">
        <v>22</v>
      </c>
      <c r="CM144" s="2"/>
      <c r="CN144" s="3"/>
      <c r="CO144" s="2"/>
      <c r="CP144" s="3">
        <v>5</v>
      </c>
      <c r="CQ144" s="3">
        <v>2</v>
      </c>
      <c r="CR144" s="5">
        <v>5.88</v>
      </c>
      <c r="CS144" s="6">
        <v>100</v>
      </c>
      <c r="CT144" s="5">
        <v>0.34450000000000003</v>
      </c>
      <c r="CU144" s="5">
        <v>5.84</v>
      </c>
      <c r="CV144" s="5">
        <v>4.65E-2</v>
      </c>
      <c r="CW144" s="5">
        <v>80.25</v>
      </c>
      <c r="CX144" s="2"/>
      <c r="CY144" s="5">
        <v>0.37593984962406013</v>
      </c>
      <c r="CZ144" s="3" t="s">
        <v>22</v>
      </c>
      <c r="DA144" s="5">
        <v>2.3255813953488373E-4</v>
      </c>
      <c r="DB144" s="5">
        <v>623.75</v>
      </c>
      <c r="DC144" s="2"/>
      <c r="DD144" s="5">
        <v>421</v>
      </c>
      <c r="DE144" s="3" t="s">
        <v>22</v>
      </c>
      <c r="DF144" s="2"/>
      <c r="DG144" s="3" t="s">
        <v>3</v>
      </c>
      <c r="DH144" s="2"/>
      <c r="DI144" s="3" t="s">
        <v>23</v>
      </c>
      <c r="DJ144" s="3"/>
      <c r="DK144" s="5">
        <v>98.5</v>
      </c>
      <c r="DL144" s="3" t="s">
        <v>8</v>
      </c>
      <c r="DM144" s="3" t="s">
        <v>5</v>
      </c>
      <c r="DN144" s="3" t="s">
        <v>3</v>
      </c>
      <c r="DO144" s="2"/>
      <c r="DP144" s="3" t="s">
        <v>3</v>
      </c>
      <c r="DQ144" s="5">
        <v>3.16</v>
      </c>
      <c r="DR144" s="2" t="s">
        <v>9</v>
      </c>
      <c r="DS144" s="2" t="s">
        <v>18</v>
      </c>
      <c r="DT144" s="5">
        <v>0.41259980000000002</v>
      </c>
      <c r="DU144" s="2" t="s">
        <v>24</v>
      </c>
      <c r="DV144" s="3" t="s">
        <v>3</v>
      </c>
      <c r="DW144" s="5">
        <v>50.5</v>
      </c>
      <c r="DX144" s="3"/>
      <c r="DY144" s="3" t="s">
        <v>8</v>
      </c>
      <c r="DZ144" s="2"/>
      <c r="EA144" s="2"/>
      <c r="EB144" s="5">
        <v>3.2</v>
      </c>
      <c r="EC144" s="3"/>
      <c r="ED144" s="2"/>
      <c r="EE144" s="2"/>
      <c r="EF144" s="3" t="s">
        <v>1</v>
      </c>
      <c r="EG144" s="3"/>
      <c r="EH144" s="2"/>
      <c r="EI144" s="2"/>
      <c r="EJ144" s="3" t="s">
        <v>26</v>
      </c>
      <c r="EK144" s="5">
        <v>1.2489999999999999E-2</v>
      </c>
      <c r="EL144" s="3" t="s">
        <v>1</v>
      </c>
      <c r="EM144" s="3" t="s">
        <v>3</v>
      </c>
      <c r="EN144" s="3" t="s">
        <v>27</v>
      </c>
      <c r="EO144" s="3"/>
      <c r="EP144" s="3" t="s">
        <v>8</v>
      </c>
      <c r="EQ144" s="3"/>
      <c r="ER144" s="2"/>
      <c r="ES144" s="3"/>
      <c r="ET144" s="9">
        <v>10.8</v>
      </c>
      <c r="EU144" s="3"/>
      <c r="EV144" s="3" t="s">
        <v>28</v>
      </c>
      <c r="EW144" s="7"/>
      <c r="EX144" s="9">
        <v>3.99</v>
      </c>
      <c r="EY144" s="3"/>
      <c r="EZ144" s="3"/>
      <c r="FA144" s="9">
        <v>0.81632653061224481</v>
      </c>
      <c r="FB144" s="9">
        <v>1.5359999999999999E-9</v>
      </c>
      <c r="FC144" s="2"/>
      <c r="FD144" s="7"/>
      <c r="FE144" s="2" t="s">
        <v>15</v>
      </c>
      <c r="FF144" s="3" t="s">
        <v>28</v>
      </c>
      <c r="FG144" s="3" t="s">
        <v>1</v>
      </c>
      <c r="FH144" s="9">
        <v>7.44</v>
      </c>
      <c r="FI144" s="3" t="s">
        <v>5</v>
      </c>
      <c r="FJ144" s="9">
        <v>7.92</v>
      </c>
      <c r="FK144" s="3" t="s">
        <v>1</v>
      </c>
      <c r="FL144" s="3" t="s">
        <v>1</v>
      </c>
      <c r="FM144" s="3" t="s">
        <v>23</v>
      </c>
      <c r="FN144" s="9">
        <v>110.8</v>
      </c>
      <c r="FO144" s="9">
        <v>1.92E-8</v>
      </c>
      <c r="FP144" s="9">
        <v>3.39</v>
      </c>
      <c r="FQ144" s="3" t="s">
        <v>15</v>
      </c>
      <c r="FR144" s="5">
        <v>1.7999999999999999E-2</v>
      </c>
      <c r="FS144" s="9">
        <v>28.75</v>
      </c>
      <c r="FT144" s="3" t="s">
        <v>1</v>
      </c>
      <c r="FU144" s="3" t="s">
        <v>5</v>
      </c>
      <c r="FV144" s="3"/>
      <c r="FW144" s="5">
        <v>36</v>
      </c>
      <c r="FX144" s="10">
        <v>4.15E-3</v>
      </c>
      <c r="FY144" s="2"/>
      <c r="FZ144" s="3" t="s">
        <v>22</v>
      </c>
      <c r="GA144" s="3"/>
      <c r="GB144" s="3"/>
      <c r="GC144" s="3"/>
      <c r="GD144" s="3"/>
      <c r="GE144" s="3"/>
      <c r="GF144" s="3" t="s">
        <v>30</v>
      </c>
      <c r="GG144" s="3"/>
      <c r="GH144" s="7"/>
      <c r="GI144" s="2"/>
      <c r="GJ144" s="5">
        <v>7.2000000000000005E-4</v>
      </c>
      <c r="GK144" s="3"/>
      <c r="GL144" s="2"/>
      <c r="GM144" s="2">
        <v>3.2</v>
      </c>
      <c r="GN144" s="3" t="s">
        <v>31</v>
      </c>
      <c r="GO144" s="3" t="s">
        <v>8</v>
      </c>
      <c r="GP144" s="3"/>
      <c r="GQ144" s="3"/>
      <c r="GR144" s="3"/>
      <c r="GS144" s="9">
        <v>0.74626865671641784</v>
      </c>
      <c r="GT144" s="9">
        <v>61.25</v>
      </c>
      <c r="GU144" s="9">
        <v>6.05</v>
      </c>
      <c r="GV144" s="2"/>
      <c r="GW144" s="7"/>
      <c r="GX144" s="2" t="s">
        <v>34</v>
      </c>
      <c r="GY144" s="2" t="s">
        <v>9</v>
      </c>
      <c r="GZ144" s="9">
        <v>5.2</v>
      </c>
      <c r="HA144" s="9">
        <v>4.28</v>
      </c>
      <c r="HB144" s="7"/>
      <c r="HC144" s="3">
        <v>37.25</v>
      </c>
      <c r="HD144" s="3" t="s">
        <v>3</v>
      </c>
      <c r="HE144" s="7"/>
      <c r="HF144" s="9">
        <v>21.75</v>
      </c>
      <c r="HG144" s="3"/>
      <c r="HH144" s="2"/>
      <c r="HI144" s="3" t="s">
        <v>15</v>
      </c>
      <c r="HJ144" s="3"/>
      <c r="HK144" s="3" t="s">
        <v>3</v>
      </c>
      <c r="HL144" s="3"/>
      <c r="HM144" s="2">
        <v>4.74</v>
      </c>
      <c r="HN144" s="9">
        <v>14.5</v>
      </c>
      <c r="HO144" s="3" t="s">
        <v>3</v>
      </c>
      <c r="HP144" s="3" t="s">
        <v>35</v>
      </c>
      <c r="HQ144" s="3" t="s">
        <v>23</v>
      </c>
      <c r="HR144" s="7"/>
      <c r="HS144" s="3" t="s">
        <v>3</v>
      </c>
      <c r="HT144" s="3" t="s">
        <v>5</v>
      </c>
      <c r="HU144" s="9">
        <v>0.37174721189591081</v>
      </c>
      <c r="HV144" s="3">
        <v>1</v>
      </c>
      <c r="HW144" s="9">
        <v>4.4900000000000002E-6</v>
      </c>
      <c r="HX144" s="3" t="s">
        <v>3</v>
      </c>
      <c r="HY144" s="3"/>
      <c r="HZ144" s="3" t="s">
        <v>30</v>
      </c>
      <c r="IA144" s="3">
        <v>3.35</v>
      </c>
      <c r="IB144" s="3"/>
      <c r="IC144" s="3" t="s">
        <v>18</v>
      </c>
      <c r="ID144" s="3"/>
      <c r="IE144" s="3" t="s">
        <v>55</v>
      </c>
      <c r="IF144" s="7"/>
      <c r="IG144" s="7"/>
      <c r="IH144" s="7"/>
    </row>
    <row r="145" spans="1:242" x14ac:dyDescent="0.25">
      <c r="A145" s="1" t="s">
        <v>183</v>
      </c>
      <c r="B145" s="5">
        <v>54</v>
      </c>
      <c r="C145" s="3"/>
      <c r="D145" s="5">
        <v>5.0999999999999996</v>
      </c>
      <c r="E145" s="3" t="s">
        <v>1</v>
      </c>
      <c r="F145" s="3" t="s">
        <v>2</v>
      </c>
      <c r="G145" s="3"/>
      <c r="H145" s="3"/>
      <c r="I145" s="3"/>
      <c r="J145" s="5">
        <v>3.7E-12</v>
      </c>
      <c r="K145" s="3" t="s">
        <v>3</v>
      </c>
      <c r="L145" s="3" t="s">
        <v>4</v>
      </c>
      <c r="M145" s="5">
        <v>0.93457943925233644</v>
      </c>
      <c r="N145" s="5">
        <v>26.2</v>
      </c>
      <c r="O145" s="3" t="s">
        <v>3</v>
      </c>
      <c r="P145" s="3"/>
      <c r="Q145" s="3" t="s">
        <v>5</v>
      </c>
      <c r="R145" s="2" t="s">
        <v>58</v>
      </c>
      <c r="S145" s="2"/>
      <c r="T145" s="3" t="s">
        <v>3</v>
      </c>
      <c r="U145" s="5">
        <v>50.4</v>
      </c>
      <c r="V145" s="3"/>
      <c r="W145" s="2"/>
      <c r="X145" s="3"/>
      <c r="Y145" s="3" t="s">
        <v>7</v>
      </c>
      <c r="Z145" s="5">
        <v>8.7250000000000003E-6</v>
      </c>
      <c r="AA145" s="3" t="s">
        <v>8</v>
      </c>
      <c r="AB145" s="2" t="s">
        <v>9</v>
      </c>
      <c r="AC145" s="5">
        <v>3.3454545454545454E-14</v>
      </c>
      <c r="AD145" s="3" t="s">
        <v>10</v>
      </c>
      <c r="AE145" s="2" t="s">
        <v>107</v>
      </c>
      <c r="AF145" s="2">
        <v>3.23</v>
      </c>
      <c r="AG145" s="5">
        <v>4.0000000000000001E-3</v>
      </c>
      <c r="AH145" s="2"/>
      <c r="AI145" s="2"/>
      <c r="AJ145" s="2"/>
      <c r="AK145" s="2"/>
      <c r="AL145" s="5">
        <v>0.96899999999999997</v>
      </c>
      <c r="AM145" s="3"/>
      <c r="AN145" s="3" t="s">
        <v>12</v>
      </c>
      <c r="AO145" s="2"/>
      <c r="AP145" s="2"/>
      <c r="AQ145" s="5">
        <v>7.3999999999999999E-4</v>
      </c>
      <c r="AR145" s="5">
        <v>7.25</v>
      </c>
      <c r="AS145" s="3" t="s">
        <v>13</v>
      </c>
      <c r="AT145" s="3" t="s">
        <v>23</v>
      </c>
      <c r="AU145" s="5">
        <v>6.6</v>
      </c>
      <c r="AV145" s="2"/>
      <c r="AW145" s="2"/>
      <c r="AX145" s="2"/>
      <c r="AY145" s="2" t="s">
        <v>15</v>
      </c>
      <c r="AZ145" s="5">
        <v>6.85</v>
      </c>
      <c r="BA145" s="2"/>
      <c r="BB145" s="3" t="s">
        <v>8</v>
      </c>
      <c r="BC145" s="3">
        <v>1</v>
      </c>
      <c r="BD145" s="2"/>
      <c r="BE145" s="3" t="s">
        <v>16</v>
      </c>
      <c r="BF145" s="6">
        <v>51.25</v>
      </c>
      <c r="BG145" s="5">
        <v>7.15</v>
      </c>
      <c r="BH145" s="3"/>
      <c r="BI145" s="3"/>
      <c r="BJ145" s="3">
        <v>1</v>
      </c>
      <c r="BK145" s="5">
        <v>16.920000000000002</v>
      </c>
      <c r="BL145" s="5">
        <v>0.60606060606060608</v>
      </c>
      <c r="BM145" s="2"/>
      <c r="BN145" s="3" t="s">
        <v>19</v>
      </c>
      <c r="BO145" s="3" t="s">
        <v>121</v>
      </c>
      <c r="BP145" s="3" t="s">
        <v>3</v>
      </c>
      <c r="BQ145" s="2"/>
      <c r="BR145" s="2" t="s">
        <v>21</v>
      </c>
      <c r="BS145" s="3"/>
      <c r="BT145" s="3"/>
      <c r="BU145" s="3"/>
      <c r="BV145" s="5">
        <v>4.0199999999999996</v>
      </c>
      <c r="BW145" s="5">
        <v>5.0999999999999996</v>
      </c>
      <c r="BX145" s="3"/>
      <c r="BY145" s="3"/>
      <c r="BZ145" s="2"/>
      <c r="CA145" s="2"/>
      <c r="CB145" s="3" t="s">
        <v>3</v>
      </c>
      <c r="CC145" s="5">
        <v>4.22</v>
      </c>
      <c r="CD145" s="2"/>
      <c r="CE145" s="3"/>
      <c r="CF145" s="5">
        <v>30.1</v>
      </c>
      <c r="CG145" s="3"/>
      <c r="CH145" s="3"/>
      <c r="CI145" s="3"/>
      <c r="CJ145" s="3" t="s">
        <v>1</v>
      </c>
      <c r="CK145" s="2"/>
      <c r="CL145" s="3" t="s">
        <v>22</v>
      </c>
      <c r="CM145" s="2"/>
      <c r="CN145" s="3"/>
      <c r="CO145" s="2"/>
      <c r="CP145" s="3">
        <v>5</v>
      </c>
      <c r="CQ145" s="3">
        <v>2</v>
      </c>
      <c r="CR145" s="5">
        <v>5.88</v>
      </c>
      <c r="CS145" s="6">
        <v>70</v>
      </c>
      <c r="CT145" s="5">
        <v>0.34499999999999997</v>
      </c>
      <c r="CU145" s="5">
        <v>5.79</v>
      </c>
      <c r="CV145" s="5">
        <v>4.3499999999999997E-2</v>
      </c>
      <c r="CW145" s="5">
        <v>80</v>
      </c>
      <c r="CX145" s="2"/>
      <c r="CY145" s="5">
        <v>0.37878787878787878</v>
      </c>
      <c r="CZ145" s="3" t="s">
        <v>22</v>
      </c>
      <c r="DA145" s="5">
        <v>2.2471910112359551E-4</v>
      </c>
      <c r="DB145" s="5">
        <v>623.29999999999995</v>
      </c>
      <c r="DC145" s="2"/>
      <c r="DD145" s="5">
        <v>416</v>
      </c>
      <c r="DE145" s="3" t="s">
        <v>22</v>
      </c>
      <c r="DF145" s="2"/>
      <c r="DG145" s="3" t="s">
        <v>3</v>
      </c>
      <c r="DH145" s="2"/>
      <c r="DI145" s="3" t="s">
        <v>23</v>
      </c>
      <c r="DJ145" s="3"/>
      <c r="DK145" s="5">
        <v>112</v>
      </c>
      <c r="DL145" s="3" t="s">
        <v>8</v>
      </c>
      <c r="DM145" s="3" t="s">
        <v>5</v>
      </c>
      <c r="DN145" s="3" t="s">
        <v>3</v>
      </c>
      <c r="DO145" s="2"/>
      <c r="DP145" s="3" t="s">
        <v>3</v>
      </c>
      <c r="DQ145" s="5">
        <v>3.16</v>
      </c>
      <c r="DR145" s="2" t="s">
        <v>9</v>
      </c>
      <c r="DS145" s="2" t="s">
        <v>18</v>
      </c>
      <c r="DT145" s="5">
        <v>0.41038160000000001</v>
      </c>
      <c r="DU145" s="2" t="s">
        <v>24</v>
      </c>
      <c r="DV145" s="3" t="s">
        <v>3</v>
      </c>
      <c r="DW145" s="5">
        <v>50.4</v>
      </c>
      <c r="DX145" s="3"/>
      <c r="DY145" s="3" t="s">
        <v>8</v>
      </c>
      <c r="DZ145" s="2"/>
      <c r="EA145" s="2"/>
      <c r="EB145" s="5">
        <v>3.23</v>
      </c>
      <c r="EC145" s="3"/>
      <c r="ED145" s="2"/>
      <c r="EE145" s="2"/>
      <c r="EF145" s="3" t="s">
        <v>1</v>
      </c>
      <c r="EG145" s="3"/>
      <c r="EH145" s="2"/>
      <c r="EI145" s="2"/>
      <c r="EJ145" s="3" t="s">
        <v>26</v>
      </c>
      <c r="EK145" s="5">
        <v>1.2489999999999999E-2</v>
      </c>
      <c r="EL145" s="3" t="s">
        <v>1</v>
      </c>
      <c r="EM145" s="3" t="s">
        <v>3</v>
      </c>
      <c r="EN145" s="3" t="s">
        <v>27</v>
      </c>
      <c r="EO145" s="3"/>
      <c r="EP145" s="3" t="s">
        <v>8</v>
      </c>
      <c r="EQ145" s="3"/>
      <c r="ER145" s="2"/>
      <c r="ES145" s="3"/>
      <c r="ET145" s="9">
        <v>10.25</v>
      </c>
      <c r="EU145" s="3"/>
      <c r="EV145" s="3" t="s">
        <v>28</v>
      </c>
      <c r="EW145" s="7"/>
      <c r="EX145" s="9">
        <v>3.96</v>
      </c>
      <c r="EY145" s="3"/>
      <c r="EZ145" s="3"/>
      <c r="FA145" s="9">
        <v>0.81967213114754101</v>
      </c>
      <c r="FB145" s="9">
        <v>1.5300000000000001E-9</v>
      </c>
      <c r="FC145" s="2"/>
      <c r="FD145" s="7"/>
      <c r="FE145" s="2" t="s">
        <v>15</v>
      </c>
      <c r="FF145" s="3" t="s">
        <v>28</v>
      </c>
      <c r="FG145" s="3" t="s">
        <v>1</v>
      </c>
      <c r="FH145" s="9">
        <v>7.49</v>
      </c>
      <c r="FI145" s="3" t="s">
        <v>5</v>
      </c>
      <c r="FJ145" s="9">
        <v>7.54</v>
      </c>
      <c r="FK145" s="3" t="s">
        <v>1</v>
      </c>
      <c r="FL145" s="3" t="s">
        <v>1</v>
      </c>
      <c r="FM145" s="3" t="s">
        <v>23</v>
      </c>
      <c r="FN145" s="9">
        <v>111.3</v>
      </c>
      <c r="FO145" s="9">
        <v>1.9149999999999999E-8</v>
      </c>
      <c r="FP145" s="9">
        <v>3.34</v>
      </c>
      <c r="FQ145" s="3" t="s">
        <v>15</v>
      </c>
      <c r="FR145" s="5">
        <v>1.7500000000000002E-2</v>
      </c>
      <c r="FS145" s="9">
        <v>28.8</v>
      </c>
      <c r="FT145" s="3" t="s">
        <v>1</v>
      </c>
      <c r="FU145" s="3" t="s">
        <v>5</v>
      </c>
      <c r="FV145" s="3"/>
      <c r="FW145" s="5">
        <v>34.25</v>
      </c>
      <c r="FX145" s="10">
        <v>3.7000000000000002E-3</v>
      </c>
      <c r="FY145" s="2"/>
      <c r="FZ145" s="3" t="s">
        <v>22</v>
      </c>
      <c r="GA145" s="3"/>
      <c r="GB145" s="3"/>
      <c r="GC145" s="3"/>
      <c r="GD145" s="3"/>
      <c r="GE145" s="3"/>
      <c r="GF145" s="3" t="s">
        <v>30</v>
      </c>
      <c r="GG145" s="3"/>
      <c r="GH145" s="7"/>
      <c r="GI145" s="2"/>
      <c r="GJ145" s="5">
        <v>7.45E-4</v>
      </c>
      <c r="GK145" s="3"/>
      <c r="GL145" s="2"/>
      <c r="GM145" s="2">
        <v>3.23</v>
      </c>
      <c r="GN145" s="3" t="s">
        <v>31</v>
      </c>
      <c r="GO145" s="3" t="s">
        <v>8</v>
      </c>
      <c r="GP145" s="3"/>
      <c r="GQ145" s="3"/>
      <c r="GR145" s="3"/>
      <c r="GS145" s="9">
        <v>0.75187969924812026</v>
      </c>
      <c r="GT145" s="9">
        <v>61</v>
      </c>
      <c r="GU145" s="9">
        <v>5.91</v>
      </c>
      <c r="GV145" s="2"/>
      <c r="GW145" s="7"/>
      <c r="GX145" s="2" t="s">
        <v>34</v>
      </c>
      <c r="GY145" s="2" t="s">
        <v>9</v>
      </c>
      <c r="GZ145" s="9">
        <v>5.22</v>
      </c>
      <c r="HA145" s="9">
        <v>4.28</v>
      </c>
      <c r="HB145" s="7"/>
      <c r="HC145" s="3">
        <v>36.5</v>
      </c>
      <c r="HD145" s="3" t="s">
        <v>3</v>
      </c>
      <c r="HE145" s="7"/>
      <c r="HF145" s="9">
        <v>20.9</v>
      </c>
      <c r="HG145" s="3"/>
      <c r="HH145" s="2"/>
      <c r="HI145" s="3" t="s">
        <v>15</v>
      </c>
      <c r="HJ145" s="3"/>
      <c r="HK145" s="3" t="s">
        <v>3</v>
      </c>
      <c r="HL145" s="3"/>
      <c r="HM145" s="2">
        <v>5.0999999999999996</v>
      </c>
      <c r="HN145" s="9">
        <v>12.5</v>
      </c>
      <c r="HO145" s="3" t="s">
        <v>3</v>
      </c>
      <c r="HP145" s="3" t="s">
        <v>35</v>
      </c>
      <c r="HQ145" s="3" t="s">
        <v>23</v>
      </c>
      <c r="HR145" s="7"/>
      <c r="HS145" s="3" t="s">
        <v>3</v>
      </c>
      <c r="HT145" s="3" t="s">
        <v>5</v>
      </c>
      <c r="HU145" s="9">
        <v>0.37593984962406013</v>
      </c>
      <c r="HV145" s="3">
        <v>1</v>
      </c>
      <c r="HW145" s="9">
        <v>4.42E-6</v>
      </c>
      <c r="HX145" s="3" t="s">
        <v>3</v>
      </c>
      <c r="HY145" s="3"/>
      <c r="HZ145" s="3" t="s">
        <v>30</v>
      </c>
      <c r="IA145" s="3">
        <v>3.35</v>
      </c>
      <c r="IB145" s="3"/>
      <c r="IC145" s="3" t="s">
        <v>18</v>
      </c>
      <c r="ID145" s="3"/>
      <c r="IE145" s="3" t="s">
        <v>55</v>
      </c>
      <c r="IF145" s="7"/>
      <c r="IG145" s="7"/>
      <c r="IH145" s="7"/>
    </row>
    <row r="146" spans="1:242" x14ac:dyDescent="0.25">
      <c r="A146" s="1" t="s">
        <v>184</v>
      </c>
      <c r="B146" s="5">
        <v>54.5</v>
      </c>
      <c r="C146" s="3">
        <v>60</v>
      </c>
      <c r="D146" s="5">
        <v>4.79</v>
      </c>
      <c r="E146" s="3" t="s">
        <v>1</v>
      </c>
      <c r="F146" s="3" t="s">
        <v>2</v>
      </c>
      <c r="G146" s="3"/>
      <c r="H146" s="3"/>
      <c r="I146" s="3"/>
      <c r="J146" s="5">
        <v>3.7200000000000003E-12</v>
      </c>
      <c r="K146" s="3" t="s">
        <v>3</v>
      </c>
      <c r="L146" s="3" t="s">
        <v>4</v>
      </c>
      <c r="M146" s="5">
        <v>0.93457943925233644</v>
      </c>
      <c r="N146" s="5">
        <v>26</v>
      </c>
      <c r="O146" s="3" t="s">
        <v>3</v>
      </c>
      <c r="P146" s="3"/>
      <c r="Q146" s="3" t="s">
        <v>5</v>
      </c>
      <c r="R146" s="2" t="s">
        <v>58</v>
      </c>
      <c r="S146" s="2"/>
      <c r="T146" s="3" t="s">
        <v>3</v>
      </c>
      <c r="U146" s="5">
        <v>50.4</v>
      </c>
      <c r="V146" s="3"/>
      <c r="W146" s="2"/>
      <c r="X146" s="3"/>
      <c r="Y146" s="3" t="s">
        <v>7</v>
      </c>
      <c r="Z146" s="5">
        <v>8.4999999999999999E-6</v>
      </c>
      <c r="AA146" s="3" t="s">
        <v>8</v>
      </c>
      <c r="AB146" s="2" t="s">
        <v>9</v>
      </c>
      <c r="AC146" s="5">
        <v>3.3272727272727272E-14</v>
      </c>
      <c r="AD146" s="3" t="s">
        <v>10</v>
      </c>
      <c r="AE146" s="2" t="s">
        <v>107</v>
      </c>
      <c r="AF146" s="2">
        <v>3.2</v>
      </c>
      <c r="AG146" s="5">
        <v>3.8500000000000001E-3</v>
      </c>
      <c r="AH146" s="2"/>
      <c r="AI146" s="2"/>
      <c r="AJ146" s="3">
        <v>71</v>
      </c>
      <c r="AK146" s="2"/>
      <c r="AL146" s="5">
        <v>0.98399999999999999</v>
      </c>
      <c r="AM146" s="3"/>
      <c r="AN146" s="3" t="s">
        <v>12</v>
      </c>
      <c r="AO146" s="2"/>
      <c r="AP146" s="2"/>
      <c r="AQ146" s="5">
        <v>7.85E-4</v>
      </c>
      <c r="AR146" s="5">
        <v>6.8</v>
      </c>
      <c r="AS146" s="3" t="s">
        <v>13</v>
      </c>
      <c r="AT146" s="3" t="s">
        <v>23</v>
      </c>
      <c r="AU146" s="5">
        <v>6.3</v>
      </c>
      <c r="AV146" s="2"/>
      <c r="AW146" s="2"/>
      <c r="AX146" s="2"/>
      <c r="AY146" s="2" t="s">
        <v>15</v>
      </c>
      <c r="AZ146" s="5">
        <v>6.9</v>
      </c>
      <c r="BA146" s="2"/>
      <c r="BB146" s="3" t="s">
        <v>8</v>
      </c>
      <c r="BC146" s="3">
        <v>1</v>
      </c>
      <c r="BD146" s="2"/>
      <c r="BE146" s="3" t="s">
        <v>16</v>
      </c>
      <c r="BF146" s="6">
        <v>50.5</v>
      </c>
      <c r="BG146" s="5">
        <v>7.11</v>
      </c>
      <c r="BH146" s="3"/>
      <c r="BI146" s="3"/>
      <c r="BJ146" s="3">
        <v>1</v>
      </c>
      <c r="BK146" s="5">
        <v>16.64</v>
      </c>
      <c r="BL146" s="5">
        <v>0.6097560975609756</v>
      </c>
      <c r="BM146" s="2"/>
      <c r="BN146" s="3" t="s">
        <v>19</v>
      </c>
      <c r="BO146" s="3" t="s">
        <v>121</v>
      </c>
      <c r="BP146" s="3" t="s">
        <v>3</v>
      </c>
      <c r="BQ146" s="2"/>
      <c r="BR146" s="2" t="s">
        <v>21</v>
      </c>
      <c r="BS146" s="3"/>
      <c r="BT146" s="3"/>
      <c r="BU146" s="3"/>
      <c r="BV146" s="5">
        <v>3.8</v>
      </c>
      <c r="BW146" s="5">
        <v>4.79</v>
      </c>
      <c r="BX146" s="3"/>
      <c r="BY146" s="3"/>
      <c r="BZ146" s="2"/>
      <c r="CA146" s="2"/>
      <c r="CB146" s="3" t="s">
        <v>3</v>
      </c>
      <c r="CC146" s="5">
        <v>4.22</v>
      </c>
      <c r="CD146" s="2"/>
      <c r="CE146" s="3"/>
      <c r="CF146" s="5">
        <v>30.1</v>
      </c>
      <c r="CG146" s="3"/>
      <c r="CH146" s="3"/>
      <c r="CI146" s="3"/>
      <c r="CJ146" s="3" t="s">
        <v>1</v>
      </c>
      <c r="CK146" s="2"/>
      <c r="CL146" s="3" t="s">
        <v>22</v>
      </c>
      <c r="CM146" s="2"/>
      <c r="CN146" s="3"/>
      <c r="CO146" s="2"/>
      <c r="CP146" s="3">
        <v>5</v>
      </c>
      <c r="CQ146" s="3">
        <v>2</v>
      </c>
      <c r="CR146" s="5">
        <v>5.86</v>
      </c>
      <c r="CS146" s="6">
        <v>65</v>
      </c>
      <c r="CT146" s="5">
        <v>0.34600000000000003</v>
      </c>
      <c r="CU146" s="5">
        <v>5.68</v>
      </c>
      <c r="CV146" s="5">
        <v>4.7E-2</v>
      </c>
      <c r="CW146" s="5">
        <v>79.75</v>
      </c>
      <c r="CX146" s="5">
        <v>0.38461538461538458</v>
      </c>
      <c r="CY146" s="5">
        <v>0.37453183520599254</v>
      </c>
      <c r="CZ146" s="3" t="s">
        <v>22</v>
      </c>
      <c r="DA146" s="5">
        <v>2.2471910112359551E-4</v>
      </c>
      <c r="DB146" s="5">
        <v>623</v>
      </c>
      <c r="DC146" s="2"/>
      <c r="DD146" s="5">
        <v>400</v>
      </c>
      <c r="DE146" s="3" t="s">
        <v>22</v>
      </c>
      <c r="DF146" s="5">
        <v>0.4081632653061224</v>
      </c>
      <c r="DG146" s="3" t="s">
        <v>3</v>
      </c>
      <c r="DH146" s="2"/>
      <c r="DI146" s="3" t="s">
        <v>23</v>
      </c>
      <c r="DJ146" s="3"/>
      <c r="DK146" s="5">
        <v>100</v>
      </c>
      <c r="DL146" s="3" t="s">
        <v>8</v>
      </c>
      <c r="DM146" s="3" t="s">
        <v>5</v>
      </c>
      <c r="DN146" s="3" t="s">
        <v>3</v>
      </c>
      <c r="DO146" s="2">
        <v>4.5499999999999999E-2</v>
      </c>
      <c r="DP146" s="3" t="s">
        <v>3</v>
      </c>
      <c r="DQ146" s="5">
        <v>3.165</v>
      </c>
      <c r="DR146" s="2" t="s">
        <v>9</v>
      </c>
      <c r="DS146" s="2" t="s">
        <v>18</v>
      </c>
      <c r="DT146" s="5">
        <v>0.40816330000000001</v>
      </c>
      <c r="DU146" s="2" t="s">
        <v>24</v>
      </c>
      <c r="DV146" s="3" t="s">
        <v>3</v>
      </c>
      <c r="DW146" s="5">
        <v>50.4</v>
      </c>
      <c r="DX146" s="3"/>
      <c r="DY146" s="3" t="s">
        <v>8</v>
      </c>
      <c r="DZ146" s="2"/>
      <c r="EA146" s="2"/>
      <c r="EB146" s="5">
        <v>3.2</v>
      </c>
      <c r="EC146" s="3"/>
      <c r="ED146" s="2"/>
      <c r="EE146" s="2"/>
      <c r="EF146" s="3" t="s">
        <v>1</v>
      </c>
      <c r="EG146" s="3"/>
      <c r="EH146" s="2"/>
      <c r="EI146" s="2"/>
      <c r="EJ146" s="3" t="s">
        <v>26</v>
      </c>
      <c r="EK146" s="5">
        <v>1.2489999999999999E-2</v>
      </c>
      <c r="EL146" s="3" t="s">
        <v>1</v>
      </c>
      <c r="EM146" s="3" t="s">
        <v>3</v>
      </c>
      <c r="EN146" s="3" t="s">
        <v>27</v>
      </c>
      <c r="EO146" s="3"/>
      <c r="EP146" s="3" t="s">
        <v>8</v>
      </c>
      <c r="EQ146" s="3"/>
      <c r="ER146" s="2"/>
      <c r="ES146" s="3"/>
      <c r="ET146" s="9">
        <v>10.5</v>
      </c>
      <c r="EU146" s="3"/>
      <c r="EV146" s="3" t="s">
        <v>28</v>
      </c>
      <c r="EW146" s="7">
        <v>7.72</v>
      </c>
      <c r="EX146" s="9">
        <v>3.96</v>
      </c>
      <c r="EY146" s="3"/>
      <c r="EZ146" s="3"/>
      <c r="FA146" s="9">
        <v>0.81967213114754101</v>
      </c>
      <c r="FB146" s="9">
        <v>1.5E-9</v>
      </c>
      <c r="FC146" s="2"/>
      <c r="FD146" s="7"/>
      <c r="FE146" s="2" t="s">
        <v>15</v>
      </c>
      <c r="FF146" s="3" t="s">
        <v>28</v>
      </c>
      <c r="FG146" s="3" t="s">
        <v>1</v>
      </c>
      <c r="FH146" s="9">
        <v>7.45</v>
      </c>
      <c r="FI146" s="3" t="s">
        <v>5</v>
      </c>
      <c r="FJ146" s="9">
        <v>7.6</v>
      </c>
      <c r="FK146" s="3" t="s">
        <v>1</v>
      </c>
      <c r="FL146" s="3" t="s">
        <v>1</v>
      </c>
      <c r="FM146" s="3" t="s">
        <v>23</v>
      </c>
      <c r="FN146" s="9">
        <v>110.2</v>
      </c>
      <c r="FO146" s="9">
        <v>1.9100000000000002E-8</v>
      </c>
      <c r="FP146" s="9">
        <v>3.38</v>
      </c>
      <c r="FQ146" s="3" t="s">
        <v>15</v>
      </c>
      <c r="FR146" s="5">
        <v>1.7000000000000001E-2</v>
      </c>
      <c r="FS146" s="9">
        <v>28.7</v>
      </c>
      <c r="FT146" s="3" t="s">
        <v>1</v>
      </c>
      <c r="FU146" s="3" t="s">
        <v>5</v>
      </c>
      <c r="FV146" s="3"/>
      <c r="FW146" s="5">
        <v>34</v>
      </c>
      <c r="FX146" s="10">
        <v>3.5000000000000001E-3</v>
      </c>
      <c r="FY146" s="2"/>
      <c r="FZ146" s="3" t="s">
        <v>22</v>
      </c>
      <c r="GA146" s="3"/>
      <c r="GB146" s="3"/>
      <c r="GC146" s="3"/>
      <c r="GD146" s="3"/>
      <c r="GE146" s="3"/>
      <c r="GF146" s="3" t="s">
        <v>30</v>
      </c>
      <c r="GG146" s="3"/>
      <c r="GH146" s="7">
        <v>4.3</v>
      </c>
      <c r="GI146" s="2"/>
      <c r="GJ146" s="5">
        <v>7.2499999999999995E-4</v>
      </c>
      <c r="GK146" s="3"/>
      <c r="GL146" s="2"/>
      <c r="GM146" s="2">
        <v>3.2</v>
      </c>
      <c r="GN146" s="3" t="s">
        <v>31</v>
      </c>
      <c r="GO146" s="3" t="s">
        <v>8</v>
      </c>
      <c r="GP146" s="3"/>
      <c r="GQ146" s="3"/>
      <c r="GR146" s="3"/>
      <c r="GS146" s="9">
        <v>0.75757575757575757</v>
      </c>
      <c r="GT146" s="9">
        <v>60</v>
      </c>
      <c r="GU146" s="9">
        <v>5.96</v>
      </c>
      <c r="GV146" s="2"/>
      <c r="GW146" s="7"/>
      <c r="GX146" s="2" t="s">
        <v>34</v>
      </c>
      <c r="GY146" s="2" t="s">
        <v>9</v>
      </c>
      <c r="GZ146" s="9">
        <v>5.28</v>
      </c>
      <c r="HA146" s="9">
        <v>4.28</v>
      </c>
      <c r="HB146" s="9">
        <v>3.62</v>
      </c>
      <c r="HC146" s="3">
        <v>41.85</v>
      </c>
      <c r="HD146" s="3" t="s">
        <v>3</v>
      </c>
      <c r="HE146" s="7"/>
      <c r="HF146" s="9">
        <v>20.8</v>
      </c>
      <c r="HG146" s="3"/>
      <c r="HH146" s="2"/>
      <c r="HI146" s="3" t="s">
        <v>15</v>
      </c>
      <c r="HJ146" s="3"/>
      <c r="HK146" s="3" t="s">
        <v>3</v>
      </c>
      <c r="HL146" s="3"/>
      <c r="HM146" s="2">
        <v>4.79</v>
      </c>
      <c r="HN146" s="9">
        <v>13.25</v>
      </c>
      <c r="HO146" s="3" t="s">
        <v>3</v>
      </c>
      <c r="HP146" s="3" t="s">
        <v>35</v>
      </c>
      <c r="HQ146" s="3" t="s">
        <v>23</v>
      </c>
      <c r="HR146" s="7"/>
      <c r="HS146" s="3" t="s">
        <v>3</v>
      </c>
      <c r="HT146" s="3" t="s">
        <v>5</v>
      </c>
      <c r="HU146" s="9">
        <v>0.37174721189591081</v>
      </c>
      <c r="HV146" s="3">
        <v>1</v>
      </c>
      <c r="HW146" s="9">
        <v>4.5900000000000001E-6</v>
      </c>
      <c r="HX146" s="3" t="s">
        <v>3</v>
      </c>
      <c r="HY146" s="3"/>
      <c r="HZ146" s="3" t="s">
        <v>30</v>
      </c>
      <c r="IA146" s="3">
        <v>3.35</v>
      </c>
      <c r="IB146" s="3"/>
      <c r="IC146" s="3" t="s">
        <v>18</v>
      </c>
      <c r="ID146" s="3"/>
      <c r="IE146" s="3" t="s">
        <v>55</v>
      </c>
      <c r="IF146" s="7"/>
      <c r="IG146" s="7"/>
      <c r="IH146" s="7"/>
    </row>
    <row r="147" spans="1:242" x14ac:dyDescent="0.25">
      <c r="A147" s="1" t="s">
        <v>185</v>
      </c>
      <c r="B147" s="5">
        <v>55.25</v>
      </c>
      <c r="C147" s="3"/>
      <c r="D147" s="5">
        <v>4.5599999999999996</v>
      </c>
      <c r="E147" s="3" t="s">
        <v>1</v>
      </c>
      <c r="F147" s="3" t="s">
        <v>2</v>
      </c>
      <c r="G147" s="3"/>
      <c r="H147" s="3"/>
      <c r="I147" s="3"/>
      <c r="J147" s="5">
        <v>3.7249999999999996E-12</v>
      </c>
      <c r="K147" s="3" t="s">
        <v>3</v>
      </c>
      <c r="L147" s="3" t="s">
        <v>4</v>
      </c>
      <c r="M147" s="5">
        <v>0.93023255813953487</v>
      </c>
      <c r="N147" s="5">
        <v>26</v>
      </c>
      <c r="O147" s="3" t="s">
        <v>3</v>
      </c>
      <c r="P147" s="3"/>
      <c r="Q147" s="3" t="s">
        <v>5</v>
      </c>
      <c r="R147" s="2" t="s">
        <v>58</v>
      </c>
      <c r="S147" s="2"/>
      <c r="T147" s="3" t="s">
        <v>3</v>
      </c>
      <c r="U147" s="5">
        <v>50.5</v>
      </c>
      <c r="V147" s="3"/>
      <c r="W147" s="2"/>
      <c r="X147" s="3"/>
      <c r="Y147" s="3" t="s">
        <v>7</v>
      </c>
      <c r="Z147" s="5">
        <v>8.85E-6</v>
      </c>
      <c r="AA147" s="3" t="s">
        <v>8</v>
      </c>
      <c r="AB147" s="2" t="s">
        <v>9</v>
      </c>
      <c r="AC147" s="5">
        <v>3.5818181818181816E-14</v>
      </c>
      <c r="AD147" s="3" t="s">
        <v>10</v>
      </c>
      <c r="AE147" s="2" t="s">
        <v>107</v>
      </c>
      <c r="AF147" s="2">
        <v>3.22</v>
      </c>
      <c r="AG147" s="5">
        <v>3.7499999999999999E-3</v>
      </c>
      <c r="AH147" s="2"/>
      <c r="AI147" s="2"/>
      <c r="AJ147" s="2"/>
      <c r="AK147" s="2"/>
      <c r="AL147" s="5">
        <v>0.98099999999999998</v>
      </c>
      <c r="AM147" s="3"/>
      <c r="AN147" s="3" t="s">
        <v>12</v>
      </c>
      <c r="AO147" s="2"/>
      <c r="AP147" s="2"/>
      <c r="AQ147" s="5">
        <v>8.0999999999999996E-4</v>
      </c>
      <c r="AR147" s="5">
        <v>6.4</v>
      </c>
      <c r="AS147" s="3" t="s">
        <v>13</v>
      </c>
      <c r="AT147" s="3" t="s">
        <v>23</v>
      </c>
      <c r="AU147" s="5">
        <v>6.86</v>
      </c>
      <c r="AV147" s="2"/>
      <c r="AW147" s="2"/>
      <c r="AX147" s="2"/>
      <c r="AY147" s="2" t="s">
        <v>15</v>
      </c>
      <c r="AZ147" s="5">
        <v>6.85</v>
      </c>
      <c r="BA147" s="2"/>
      <c r="BB147" s="3" t="s">
        <v>8</v>
      </c>
      <c r="BC147" s="3">
        <v>1</v>
      </c>
      <c r="BD147" s="2"/>
      <c r="BE147" s="3" t="s">
        <v>16</v>
      </c>
      <c r="BF147" s="6">
        <v>49.5</v>
      </c>
      <c r="BG147" s="5">
        <v>7.09</v>
      </c>
      <c r="BH147" s="3"/>
      <c r="BI147" s="3"/>
      <c r="BJ147" s="3">
        <v>1</v>
      </c>
      <c r="BK147" s="5">
        <v>16.38</v>
      </c>
      <c r="BL147" s="5">
        <v>0.60606060606060608</v>
      </c>
      <c r="BM147" s="2"/>
      <c r="BN147" s="3" t="s">
        <v>19</v>
      </c>
      <c r="BO147" s="3" t="s">
        <v>121</v>
      </c>
      <c r="BP147" s="3" t="s">
        <v>3</v>
      </c>
      <c r="BQ147" s="2"/>
      <c r="BR147" s="2" t="s">
        <v>21</v>
      </c>
      <c r="BS147" s="3"/>
      <c r="BT147" s="3"/>
      <c r="BU147" s="3"/>
      <c r="BV147" s="5">
        <v>3.85</v>
      </c>
      <c r="BW147" s="5">
        <v>4.5599999999999996</v>
      </c>
      <c r="BX147" s="3"/>
      <c r="BY147" s="3"/>
      <c r="BZ147" s="2"/>
      <c r="CA147" s="2"/>
      <c r="CB147" s="3" t="s">
        <v>3</v>
      </c>
      <c r="CC147" s="5">
        <v>4.22</v>
      </c>
      <c r="CD147" s="2"/>
      <c r="CE147" s="3"/>
      <c r="CF147" s="5">
        <v>30.8</v>
      </c>
      <c r="CG147" s="3"/>
      <c r="CH147" s="3"/>
      <c r="CI147" s="3"/>
      <c r="CJ147" s="3" t="s">
        <v>1</v>
      </c>
      <c r="CK147" s="2"/>
      <c r="CL147" s="3" t="s">
        <v>22</v>
      </c>
      <c r="CM147" s="2"/>
      <c r="CN147" s="3"/>
      <c r="CO147" s="2"/>
      <c r="CP147" s="3">
        <v>5</v>
      </c>
      <c r="CQ147" s="3">
        <v>2</v>
      </c>
      <c r="CR147" s="5">
        <v>5.88</v>
      </c>
      <c r="CS147" s="6">
        <v>70</v>
      </c>
      <c r="CT147" s="5">
        <v>0.34749999999999998</v>
      </c>
      <c r="CU147" s="5">
        <v>5.59</v>
      </c>
      <c r="CV147" s="5">
        <v>4.8399999999999999E-2</v>
      </c>
      <c r="CW147" s="5">
        <v>79.5</v>
      </c>
      <c r="CX147" s="2"/>
      <c r="CY147" s="5">
        <v>0.37174721189591081</v>
      </c>
      <c r="CZ147" s="3" t="s">
        <v>22</v>
      </c>
      <c r="DA147" s="5">
        <v>2.1621621621621619E-4</v>
      </c>
      <c r="DB147" s="5">
        <v>624.75</v>
      </c>
      <c r="DC147" s="2"/>
      <c r="DD147" s="5">
        <v>411</v>
      </c>
      <c r="DE147" s="3" t="s">
        <v>22</v>
      </c>
      <c r="DF147" s="2"/>
      <c r="DG147" s="3" t="s">
        <v>3</v>
      </c>
      <c r="DH147" s="2"/>
      <c r="DI147" s="3" t="s">
        <v>23</v>
      </c>
      <c r="DJ147" s="3"/>
      <c r="DK147" s="5">
        <v>115</v>
      </c>
      <c r="DL147" s="3" t="s">
        <v>8</v>
      </c>
      <c r="DM147" s="3" t="s">
        <v>5</v>
      </c>
      <c r="DN147" s="3" t="s">
        <v>3</v>
      </c>
      <c r="DO147" s="2"/>
      <c r="DP147" s="3" t="s">
        <v>3</v>
      </c>
      <c r="DQ147" s="5">
        <v>3.16</v>
      </c>
      <c r="DR147" s="2" t="s">
        <v>9</v>
      </c>
      <c r="DS147" s="2" t="s">
        <v>18</v>
      </c>
      <c r="DT147" s="5">
        <v>0.41118670000000002</v>
      </c>
      <c r="DU147" s="2" t="s">
        <v>24</v>
      </c>
      <c r="DV147" s="3" t="s">
        <v>3</v>
      </c>
      <c r="DW147" s="5">
        <v>50.5</v>
      </c>
      <c r="DX147" s="3"/>
      <c r="DY147" s="3" t="s">
        <v>8</v>
      </c>
      <c r="DZ147" s="2"/>
      <c r="EA147" s="2"/>
      <c r="EB147" s="5">
        <v>3.22</v>
      </c>
      <c r="EC147" s="3"/>
      <c r="ED147" s="2"/>
      <c r="EE147" s="2"/>
      <c r="EF147" s="3" t="s">
        <v>1</v>
      </c>
      <c r="EG147" s="3"/>
      <c r="EH147" s="2"/>
      <c r="EI147" s="2"/>
      <c r="EJ147" s="3" t="s">
        <v>26</v>
      </c>
      <c r="EK147" s="5">
        <v>1.2489999999999999E-2</v>
      </c>
      <c r="EL147" s="3" t="s">
        <v>1</v>
      </c>
      <c r="EM147" s="3" t="s">
        <v>3</v>
      </c>
      <c r="EN147" s="3" t="s">
        <v>27</v>
      </c>
      <c r="EO147" s="3"/>
      <c r="EP147" s="3" t="s">
        <v>8</v>
      </c>
      <c r="EQ147" s="3"/>
      <c r="ER147" s="2"/>
      <c r="ES147" s="3"/>
      <c r="ET147" s="9">
        <v>10.25</v>
      </c>
      <c r="EU147" s="3"/>
      <c r="EV147" s="3" t="s">
        <v>28</v>
      </c>
      <c r="EW147" s="7"/>
      <c r="EX147" s="9">
        <v>3.94</v>
      </c>
      <c r="EY147" s="3"/>
      <c r="EZ147" s="3"/>
      <c r="FA147" s="9">
        <v>0.82304526748971185</v>
      </c>
      <c r="FB147" s="9">
        <v>1.55E-9</v>
      </c>
      <c r="FC147" s="2"/>
      <c r="FD147" s="7"/>
      <c r="FE147" s="2" t="s">
        <v>15</v>
      </c>
      <c r="FF147" s="3" t="s">
        <v>28</v>
      </c>
      <c r="FG147" s="3" t="s">
        <v>1</v>
      </c>
      <c r="FH147" s="9">
        <v>7.4</v>
      </c>
      <c r="FI147" s="3" t="s">
        <v>5</v>
      </c>
      <c r="FJ147" s="9">
        <v>7.64</v>
      </c>
      <c r="FK147" s="3" t="s">
        <v>1</v>
      </c>
      <c r="FL147" s="3" t="s">
        <v>1</v>
      </c>
      <c r="FM147" s="3" t="s">
        <v>23</v>
      </c>
      <c r="FN147" s="9">
        <v>111.3</v>
      </c>
      <c r="FO147" s="9">
        <v>2.0500000000000002E-8</v>
      </c>
      <c r="FP147" s="9">
        <v>3.47</v>
      </c>
      <c r="FQ147" s="3" t="s">
        <v>15</v>
      </c>
      <c r="FR147" s="5">
        <v>1.8499999999999999E-2</v>
      </c>
      <c r="FS147" s="9">
        <v>27.75</v>
      </c>
      <c r="FT147" s="3" t="s">
        <v>1</v>
      </c>
      <c r="FU147" s="3" t="s">
        <v>5</v>
      </c>
      <c r="FV147" s="3"/>
      <c r="FW147" s="5">
        <v>33</v>
      </c>
      <c r="FX147" s="10">
        <v>3.375E-3</v>
      </c>
      <c r="FY147" s="2"/>
      <c r="FZ147" s="3" t="s">
        <v>22</v>
      </c>
      <c r="GA147" s="3"/>
      <c r="GB147" s="3"/>
      <c r="GC147" s="3"/>
      <c r="GD147" s="3"/>
      <c r="GE147" s="3"/>
      <c r="GF147" s="3" t="s">
        <v>30</v>
      </c>
      <c r="GG147" s="3"/>
      <c r="GH147" s="7"/>
      <c r="GI147" s="2"/>
      <c r="GJ147" s="5">
        <v>7.5000000000000002E-4</v>
      </c>
      <c r="GK147" s="3"/>
      <c r="GL147" s="2"/>
      <c r="GM147" s="2">
        <v>3.22</v>
      </c>
      <c r="GN147" s="3" t="s">
        <v>31</v>
      </c>
      <c r="GO147" s="3" t="s">
        <v>8</v>
      </c>
      <c r="GP147" s="3"/>
      <c r="GQ147" s="3"/>
      <c r="GR147" s="3"/>
      <c r="GS147" s="9">
        <v>0.75471698113207553</v>
      </c>
      <c r="GT147" s="9">
        <v>57.5</v>
      </c>
      <c r="GU147" s="9">
        <v>6.15</v>
      </c>
      <c r="GV147" s="2"/>
      <c r="GW147" s="7"/>
      <c r="GX147" s="2" t="s">
        <v>34</v>
      </c>
      <c r="GY147" s="2" t="s">
        <v>9</v>
      </c>
      <c r="GZ147" s="9">
        <v>5.24</v>
      </c>
      <c r="HA147" s="9">
        <v>4.28</v>
      </c>
      <c r="HB147" s="7"/>
      <c r="HC147" s="3">
        <v>39.75</v>
      </c>
      <c r="HD147" s="3" t="s">
        <v>3</v>
      </c>
      <c r="HE147" s="7"/>
      <c r="HF147" s="9">
        <v>21.1</v>
      </c>
      <c r="HG147" s="3"/>
      <c r="HH147" s="2"/>
      <c r="HI147" s="3" t="s">
        <v>15</v>
      </c>
      <c r="HJ147" s="3"/>
      <c r="HK147" s="3" t="s">
        <v>3</v>
      </c>
      <c r="HL147" s="3"/>
      <c r="HM147" s="2">
        <v>4.5599999999999996</v>
      </c>
      <c r="HN147" s="9">
        <v>13</v>
      </c>
      <c r="HO147" s="3" t="s">
        <v>3</v>
      </c>
      <c r="HP147" s="3" t="s">
        <v>35</v>
      </c>
      <c r="HQ147" s="3" t="s">
        <v>23</v>
      </c>
      <c r="HR147" s="7"/>
      <c r="HS147" s="3" t="s">
        <v>3</v>
      </c>
      <c r="HT147" s="3" t="s">
        <v>5</v>
      </c>
      <c r="HU147" s="9">
        <v>0.37037037037037035</v>
      </c>
      <c r="HV147" s="3">
        <v>1</v>
      </c>
      <c r="HW147" s="9">
        <v>5.1200000000000001E-6</v>
      </c>
      <c r="HX147" s="3" t="s">
        <v>3</v>
      </c>
      <c r="HY147" s="3"/>
      <c r="HZ147" s="3" t="s">
        <v>30</v>
      </c>
      <c r="IA147" s="3">
        <v>3.35</v>
      </c>
      <c r="IB147" s="3"/>
      <c r="IC147" s="3" t="s">
        <v>18</v>
      </c>
      <c r="ID147" s="3"/>
      <c r="IE147" s="3" t="s">
        <v>55</v>
      </c>
      <c r="IF147" s="7"/>
      <c r="IG147" s="7"/>
      <c r="IH147" s="7"/>
    </row>
    <row r="148" spans="1:242" x14ac:dyDescent="0.25">
      <c r="A148" s="1" t="s">
        <v>186</v>
      </c>
      <c r="B148" s="5">
        <v>57</v>
      </c>
      <c r="C148" s="3"/>
      <c r="D148" s="5">
        <v>4.59</v>
      </c>
      <c r="E148" s="3" t="s">
        <v>1</v>
      </c>
      <c r="F148" s="3" t="s">
        <v>2</v>
      </c>
      <c r="G148" s="3"/>
      <c r="H148" s="3"/>
      <c r="I148" s="3"/>
      <c r="J148" s="5">
        <v>3.8250000000000004E-12</v>
      </c>
      <c r="K148" s="3" t="s">
        <v>3</v>
      </c>
      <c r="L148" s="3" t="s">
        <v>4</v>
      </c>
      <c r="M148" s="5">
        <v>0.93023255813953487</v>
      </c>
      <c r="N148" s="5">
        <v>26.1</v>
      </c>
      <c r="O148" s="3" t="s">
        <v>3</v>
      </c>
      <c r="P148" s="3"/>
      <c r="Q148" s="3" t="s">
        <v>5</v>
      </c>
      <c r="R148" s="2" t="s">
        <v>58</v>
      </c>
      <c r="S148" s="2"/>
      <c r="T148" s="3" t="s">
        <v>3</v>
      </c>
      <c r="U148" s="5">
        <v>50</v>
      </c>
      <c r="V148" s="3"/>
      <c r="W148" s="2"/>
      <c r="X148" s="3"/>
      <c r="Y148" s="3" t="s">
        <v>7</v>
      </c>
      <c r="Z148" s="5">
        <v>8.8899999999999996E-6</v>
      </c>
      <c r="AA148" s="3" t="s">
        <v>8</v>
      </c>
      <c r="AB148" s="2" t="s">
        <v>9</v>
      </c>
      <c r="AC148" s="5">
        <v>3.6545454545454545E-14</v>
      </c>
      <c r="AD148" s="3" t="s">
        <v>10</v>
      </c>
      <c r="AE148" s="2" t="s">
        <v>107</v>
      </c>
      <c r="AF148" s="2">
        <v>3.19</v>
      </c>
      <c r="AG148" s="5">
        <v>3.8E-3</v>
      </c>
      <c r="AH148" s="2"/>
      <c r="AI148" s="2"/>
      <c r="AJ148" s="2"/>
      <c r="AK148" s="2"/>
      <c r="AL148" s="5">
        <v>0.97899999999999998</v>
      </c>
      <c r="AM148" s="3"/>
      <c r="AN148" s="3" t="s">
        <v>12</v>
      </c>
      <c r="AO148" s="2"/>
      <c r="AP148" s="2"/>
      <c r="AQ148" s="5">
        <v>8.3100000000000003E-4</v>
      </c>
      <c r="AR148" s="5">
        <v>6.25</v>
      </c>
      <c r="AS148" s="3" t="s">
        <v>13</v>
      </c>
      <c r="AT148" s="3" t="s">
        <v>23</v>
      </c>
      <c r="AU148" s="5">
        <v>6.94</v>
      </c>
      <c r="AV148" s="2"/>
      <c r="AW148" s="2"/>
      <c r="AX148" s="2"/>
      <c r="AY148" s="2" t="s">
        <v>15</v>
      </c>
      <c r="AZ148" s="5">
        <v>6.85</v>
      </c>
      <c r="BA148" s="2"/>
      <c r="BB148" s="3" t="s">
        <v>8</v>
      </c>
      <c r="BC148" s="3">
        <v>1</v>
      </c>
      <c r="BD148" s="2"/>
      <c r="BE148" s="3" t="s">
        <v>16</v>
      </c>
      <c r="BF148" s="6">
        <v>50</v>
      </c>
      <c r="BG148" s="5">
        <v>6.91</v>
      </c>
      <c r="BH148" s="3"/>
      <c r="BI148" s="3"/>
      <c r="BJ148" s="3">
        <v>1</v>
      </c>
      <c r="BK148" s="5">
        <v>16.36</v>
      </c>
      <c r="BL148" s="5">
        <v>0.60606060606060608</v>
      </c>
      <c r="BM148" s="2"/>
      <c r="BN148" s="3" t="s">
        <v>19</v>
      </c>
      <c r="BO148" s="3" t="s">
        <v>121</v>
      </c>
      <c r="BP148" s="3" t="s">
        <v>3</v>
      </c>
      <c r="BQ148" s="2"/>
      <c r="BR148" s="2" t="s">
        <v>21</v>
      </c>
      <c r="BS148" s="3"/>
      <c r="BT148" s="3"/>
      <c r="BU148" s="3"/>
      <c r="BV148" s="5">
        <v>3.75</v>
      </c>
      <c r="BW148" s="5">
        <v>4.59</v>
      </c>
      <c r="BX148" s="3"/>
      <c r="BY148" s="3"/>
      <c r="BZ148" s="2"/>
      <c r="CA148" s="2"/>
      <c r="CB148" s="3" t="s">
        <v>3</v>
      </c>
      <c r="CC148" s="5">
        <v>4.22</v>
      </c>
      <c r="CD148" s="2"/>
      <c r="CE148" s="3"/>
      <c r="CF148" s="5">
        <v>30.8</v>
      </c>
      <c r="CG148" s="3"/>
      <c r="CH148" s="3"/>
      <c r="CI148" s="3"/>
      <c r="CJ148" s="3" t="s">
        <v>1</v>
      </c>
      <c r="CK148" s="2"/>
      <c r="CL148" s="3" t="s">
        <v>22</v>
      </c>
      <c r="CM148" s="2"/>
      <c r="CN148" s="3"/>
      <c r="CO148" s="2"/>
      <c r="CP148" s="3">
        <v>5</v>
      </c>
      <c r="CQ148" s="3">
        <v>2</v>
      </c>
      <c r="CR148" s="5">
        <v>5.83</v>
      </c>
      <c r="CS148" s="6">
        <v>67.5</v>
      </c>
      <c r="CT148" s="5">
        <v>0.35</v>
      </c>
      <c r="CU148" s="5">
        <v>5.4</v>
      </c>
      <c r="CV148" s="5">
        <v>0.05</v>
      </c>
      <c r="CW148" s="5">
        <v>79</v>
      </c>
      <c r="CX148" s="2"/>
      <c r="CY148" s="5">
        <v>0.36764705882352938</v>
      </c>
      <c r="CZ148" s="3" t="s">
        <v>22</v>
      </c>
      <c r="DA148" s="5">
        <v>2.1505376344086021E-4</v>
      </c>
      <c r="DB148" s="5">
        <v>624.85</v>
      </c>
      <c r="DC148" s="2"/>
      <c r="DD148" s="5">
        <v>412</v>
      </c>
      <c r="DE148" s="3" t="s">
        <v>22</v>
      </c>
      <c r="DF148" s="2"/>
      <c r="DG148" s="3" t="s">
        <v>3</v>
      </c>
      <c r="DH148" s="2"/>
      <c r="DI148" s="3" t="s">
        <v>23</v>
      </c>
      <c r="DJ148" s="3"/>
      <c r="DK148" s="5">
        <v>116</v>
      </c>
      <c r="DL148" s="3" t="s">
        <v>8</v>
      </c>
      <c r="DM148" s="3" t="s">
        <v>5</v>
      </c>
      <c r="DN148" s="3" t="s">
        <v>3</v>
      </c>
      <c r="DO148" s="2"/>
      <c r="DP148" s="3" t="s">
        <v>3</v>
      </c>
      <c r="DQ148" s="5">
        <v>3.16</v>
      </c>
      <c r="DR148" s="2" t="s">
        <v>9</v>
      </c>
      <c r="DS148" s="2" t="s">
        <v>18</v>
      </c>
      <c r="DT148" s="5">
        <v>0.41421010000000003</v>
      </c>
      <c r="DU148" s="2" t="s">
        <v>24</v>
      </c>
      <c r="DV148" s="3" t="s">
        <v>3</v>
      </c>
      <c r="DW148" s="5">
        <v>50</v>
      </c>
      <c r="DX148" s="3"/>
      <c r="DY148" s="3" t="s">
        <v>8</v>
      </c>
      <c r="DZ148" s="2"/>
      <c r="EA148" s="2"/>
      <c r="EB148" s="5">
        <v>3.19</v>
      </c>
      <c r="EC148" s="3"/>
      <c r="ED148" s="2"/>
      <c r="EE148" s="2"/>
      <c r="EF148" s="3" t="s">
        <v>1</v>
      </c>
      <c r="EG148" s="3"/>
      <c r="EH148" s="2"/>
      <c r="EI148" s="2"/>
      <c r="EJ148" s="3" t="s">
        <v>26</v>
      </c>
      <c r="EK148" s="5">
        <v>1.2489999999999999E-2</v>
      </c>
      <c r="EL148" s="3" t="s">
        <v>1</v>
      </c>
      <c r="EM148" s="3" t="s">
        <v>3</v>
      </c>
      <c r="EN148" s="3" t="s">
        <v>27</v>
      </c>
      <c r="EO148" s="3"/>
      <c r="EP148" s="3" t="s">
        <v>8</v>
      </c>
      <c r="EQ148" s="3"/>
      <c r="ER148" s="2"/>
      <c r="ES148" s="3"/>
      <c r="ET148" s="9">
        <v>11.1</v>
      </c>
      <c r="EU148" s="3"/>
      <c r="EV148" s="3" t="s">
        <v>28</v>
      </c>
      <c r="EW148" s="7"/>
      <c r="EX148" s="9">
        <v>3.9</v>
      </c>
      <c r="EY148" s="3"/>
      <c r="EZ148" s="3"/>
      <c r="FA148" s="9">
        <v>0.81632653061224481</v>
      </c>
      <c r="FB148" s="9">
        <v>1.5199999999999999E-9</v>
      </c>
      <c r="FC148" s="2"/>
      <c r="FD148" s="7"/>
      <c r="FE148" s="2" t="s">
        <v>15</v>
      </c>
      <c r="FF148" s="3" t="s">
        <v>28</v>
      </c>
      <c r="FG148" s="3" t="s">
        <v>1</v>
      </c>
      <c r="FH148" s="9">
        <v>7.2</v>
      </c>
      <c r="FI148" s="3" t="s">
        <v>5</v>
      </c>
      <c r="FJ148" s="9">
        <v>7.5</v>
      </c>
      <c r="FK148" s="3" t="s">
        <v>1</v>
      </c>
      <c r="FL148" s="3" t="s">
        <v>1</v>
      </c>
      <c r="FM148" s="3" t="s">
        <v>23</v>
      </c>
      <c r="FN148" s="9">
        <v>111.3</v>
      </c>
      <c r="FO148" s="9">
        <v>2.1500000000000001E-8</v>
      </c>
      <c r="FP148" s="9">
        <v>3.39</v>
      </c>
      <c r="FQ148" s="3" t="s">
        <v>15</v>
      </c>
      <c r="FR148" s="5">
        <v>1.7000000000000001E-2</v>
      </c>
      <c r="FS148" s="9">
        <v>27.75</v>
      </c>
      <c r="FT148" s="3" t="s">
        <v>1</v>
      </c>
      <c r="FU148" s="3" t="s">
        <v>5</v>
      </c>
      <c r="FV148" s="3"/>
      <c r="FW148" s="5">
        <v>33.5</v>
      </c>
      <c r="FX148" s="10">
        <v>3.3500000000000001E-3</v>
      </c>
      <c r="FY148" s="2"/>
      <c r="FZ148" s="3" t="s">
        <v>22</v>
      </c>
      <c r="GA148" s="3"/>
      <c r="GB148" s="3"/>
      <c r="GC148" s="3"/>
      <c r="GD148" s="3"/>
      <c r="GE148" s="3"/>
      <c r="GF148" s="3" t="s">
        <v>30</v>
      </c>
      <c r="GG148" s="3"/>
      <c r="GH148" s="7"/>
      <c r="GI148" s="2"/>
      <c r="GJ148" s="5">
        <v>7.6000000000000004E-4</v>
      </c>
      <c r="GK148" s="3"/>
      <c r="GL148" s="2"/>
      <c r="GM148" s="2">
        <v>3.19</v>
      </c>
      <c r="GN148" s="3" t="s">
        <v>31</v>
      </c>
      <c r="GO148" s="3" t="s">
        <v>8</v>
      </c>
      <c r="GP148" s="3"/>
      <c r="GQ148" s="3"/>
      <c r="GR148" s="3"/>
      <c r="GS148" s="9">
        <v>0.74626865671641784</v>
      </c>
      <c r="GT148" s="9">
        <v>56.6</v>
      </c>
      <c r="GU148" s="9">
        <v>6.1</v>
      </c>
      <c r="GV148" s="2"/>
      <c r="GW148" s="7"/>
      <c r="GX148" s="2" t="s">
        <v>34</v>
      </c>
      <c r="GY148" s="2" t="s">
        <v>9</v>
      </c>
      <c r="GZ148" s="9">
        <v>5.2</v>
      </c>
      <c r="HA148" s="9">
        <v>4.28</v>
      </c>
      <c r="HB148" s="7"/>
      <c r="HC148" s="3">
        <v>39.25</v>
      </c>
      <c r="HD148" s="3" t="s">
        <v>3</v>
      </c>
      <c r="HE148" s="7"/>
      <c r="HF148" s="9">
        <v>21.35</v>
      </c>
      <c r="HG148" s="3"/>
      <c r="HH148" s="2"/>
      <c r="HI148" s="3" t="s">
        <v>15</v>
      </c>
      <c r="HJ148" s="3"/>
      <c r="HK148" s="3" t="s">
        <v>3</v>
      </c>
      <c r="HL148" s="3"/>
      <c r="HM148" s="2">
        <v>4.59</v>
      </c>
      <c r="HN148" s="9">
        <v>13.15</v>
      </c>
      <c r="HO148" s="3" t="s">
        <v>3</v>
      </c>
      <c r="HP148" s="3" t="s">
        <v>35</v>
      </c>
      <c r="HQ148" s="3" t="s">
        <v>23</v>
      </c>
      <c r="HR148" s="7"/>
      <c r="HS148" s="3" t="s">
        <v>3</v>
      </c>
      <c r="HT148" s="3" t="s">
        <v>5</v>
      </c>
      <c r="HU148" s="9">
        <v>0.36363636363636365</v>
      </c>
      <c r="HV148" s="3">
        <v>1</v>
      </c>
      <c r="HW148" s="9">
        <v>5.0700000000000006E-6</v>
      </c>
      <c r="HX148" s="3" t="s">
        <v>3</v>
      </c>
      <c r="HY148" s="3"/>
      <c r="HZ148" s="3" t="s">
        <v>30</v>
      </c>
      <c r="IA148" s="3">
        <v>3.35</v>
      </c>
      <c r="IB148" s="3"/>
      <c r="IC148" s="3" t="s">
        <v>18</v>
      </c>
      <c r="ID148" s="3"/>
      <c r="IE148" s="3" t="s">
        <v>55</v>
      </c>
      <c r="IF148" s="7"/>
      <c r="IG148" s="7"/>
      <c r="IH148" s="7"/>
    </row>
    <row r="149" spans="1:242" x14ac:dyDescent="0.25">
      <c r="A149" s="1" t="s">
        <v>187</v>
      </c>
      <c r="B149" s="5">
        <v>55.5</v>
      </c>
      <c r="C149" s="3">
        <v>67.5</v>
      </c>
      <c r="D149" s="5">
        <v>4.51</v>
      </c>
      <c r="E149" s="3" t="s">
        <v>1</v>
      </c>
      <c r="F149" s="3" t="s">
        <v>2</v>
      </c>
      <c r="G149" s="3"/>
      <c r="H149" s="3"/>
      <c r="I149" s="3"/>
      <c r="J149" s="5">
        <v>3.9999999999999999E-12</v>
      </c>
      <c r="K149" s="3" t="s">
        <v>3</v>
      </c>
      <c r="L149" s="3" t="s">
        <v>4</v>
      </c>
      <c r="M149" s="5">
        <v>0.92592592592592582</v>
      </c>
      <c r="N149" s="5">
        <v>26</v>
      </c>
      <c r="O149" s="3" t="s">
        <v>3</v>
      </c>
      <c r="P149" s="3"/>
      <c r="Q149" s="3" t="s">
        <v>5</v>
      </c>
      <c r="R149" s="2" t="s">
        <v>58</v>
      </c>
      <c r="S149" s="2"/>
      <c r="T149" s="3" t="s">
        <v>3</v>
      </c>
      <c r="U149" s="5">
        <v>50.1</v>
      </c>
      <c r="V149" s="3"/>
      <c r="W149" s="2"/>
      <c r="X149" s="3"/>
      <c r="Y149" s="3" t="s">
        <v>7</v>
      </c>
      <c r="Z149" s="5">
        <v>9.0499999999999997E-6</v>
      </c>
      <c r="AA149" s="3" t="s">
        <v>8</v>
      </c>
      <c r="AB149" s="2" t="s">
        <v>9</v>
      </c>
      <c r="AC149" s="5">
        <v>3.9636363636363636E-14</v>
      </c>
      <c r="AD149" s="3" t="s">
        <v>10</v>
      </c>
      <c r="AE149" s="2" t="s">
        <v>107</v>
      </c>
      <c r="AF149" s="2">
        <v>3.17</v>
      </c>
      <c r="AG149" s="5">
        <v>3.65E-3</v>
      </c>
      <c r="AH149" s="2"/>
      <c r="AI149" s="2"/>
      <c r="AJ149" s="2">
        <v>71.5</v>
      </c>
      <c r="AK149" s="2"/>
      <c r="AL149" s="5">
        <v>0.97599999999999998</v>
      </c>
      <c r="AM149" s="3"/>
      <c r="AN149" s="3" t="s">
        <v>12</v>
      </c>
      <c r="AO149" s="2"/>
      <c r="AP149" s="2"/>
      <c r="AQ149" s="5">
        <v>9.3000000000000005E-4</v>
      </c>
      <c r="AR149" s="5">
        <v>6.4</v>
      </c>
      <c r="AS149" s="3" t="s">
        <v>13</v>
      </c>
      <c r="AT149" s="3" t="s">
        <v>23</v>
      </c>
      <c r="AU149" s="5">
        <v>7.25</v>
      </c>
      <c r="AV149" s="2"/>
      <c r="AW149" s="2"/>
      <c r="AX149" s="2"/>
      <c r="AY149" s="2" t="s">
        <v>15</v>
      </c>
      <c r="AZ149" s="5">
        <v>6.85</v>
      </c>
      <c r="BA149" s="2"/>
      <c r="BB149" s="3" t="s">
        <v>8</v>
      </c>
      <c r="BC149" s="3">
        <v>1</v>
      </c>
      <c r="BD149" s="2"/>
      <c r="BE149" s="3" t="s">
        <v>16</v>
      </c>
      <c r="BF149" s="6">
        <v>48</v>
      </c>
      <c r="BG149" s="5">
        <v>6.83</v>
      </c>
      <c r="BH149" s="3"/>
      <c r="BI149" s="3"/>
      <c r="BJ149" s="3">
        <v>1</v>
      </c>
      <c r="BK149" s="5">
        <v>16.38</v>
      </c>
      <c r="BL149" s="5">
        <v>0.6097560975609756</v>
      </c>
      <c r="BM149" s="2">
        <v>2.5</v>
      </c>
      <c r="BN149" s="3" t="s">
        <v>19</v>
      </c>
      <c r="BO149" s="3" t="s">
        <v>121</v>
      </c>
      <c r="BP149" s="3" t="s">
        <v>3</v>
      </c>
      <c r="BQ149" s="2">
        <v>2.65</v>
      </c>
      <c r="BR149" s="2" t="s">
        <v>21</v>
      </c>
      <c r="BS149" s="3"/>
      <c r="BT149" s="3"/>
      <c r="BU149" s="3"/>
      <c r="BV149" s="5">
        <v>3.67</v>
      </c>
      <c r="BW149" s="5">
        <v>4.51</v>
      </c>
      <c r="BX149" s="3"/>
      <c r="BY149" s="3"/>
      <c r="BZ149" s="2"/>
      <c r="CA149" s="2"/>
      <c r="CB149" s="3" t="s">
        <v>3</v>
      </c>
      <c r="CC149" s="5">
        <v>4.22</v>
      </c>
      <c r="CD149" s="2">
        <v>0.39215686274509809</v>
      </c>
      <c r="CE149" s="3"/>
      <c r="CF149" s="5">
        <v>30.8</v>
      </c>
      <c r="CG149" s="3"/>
      <c r="CH149" s="3"/>
      <c r="CI149" s="3"/>
      <c r="CJ149" s="3" t="s">
        <v>1</v>
      </c>
      <c r="CK149" s="2"/>
      <c r="CL149" s="3" t="s">
        <v>22</v>
      </c>
      <c r="CM149" s="2"/>
      <c r="CN149" s="3"/>
      <c r="CO149" s="2"/>
      <c r="CP149" s="3">
        <v>5</v>
      </c>
      <c r="CQ149" s="3">
        <v>2</v>
      </c>
      <c r="CR149" s="5">
        <v>5.82</v>
      </c>
      <c r="CS149" s="6">
        <v>59</v>
      </c>
      <c r="CT149" s="5">
        <v>0.35249999999999998</v>
      </c>
      <c r="CU149" s="5">
        <v>5.44</v>
      </c>
      <c r="CV149" s="5">
        <v>5.45E-2</v>
      </c>
      <c r="CW149" s="5">
        <v>80</v>
      </c>
      <c r="CX149" s="2">
        <v>0.37037037037037035</v>
      </c>
      <c r="CY149" s="5">
        <v>0.36496350364963503</v>
      </c>
      <c r="CZ149" s="3" t="s">
        <v>22</v>
      </c>
      <c r="DA149" s="5">
        <v>2.1739130434782607E-4</v>
      </c>
      <c r="DB149" s="5">
        <v>623.5</v>
      </c>
      <c r="DC149" s="2"/>
      <c r="DD149" s="5">
        <v>409</v>
      </c>
      <c r="DE149" s="3" t="s">
        <v>22</v>
      </c>
      <c r="DF149" s="2">
        <v>0.38461538461538458</v>
      </c>
      <c r="DG149" s="3" t="s">
        <v>3</v>
      </c>
      <c r="DH149" s="2"/>
      <c r="DI149" s="3" t="s">
        <v>23</v>
      </c>
      <c r="DJ149" s="3"/>
      <c r="DK149" s="5">
        <v>115</v>
      </c>
      <c r="DL149" s="3" t="s">
        <v>8</v>
      </c>
      <c r="DM149" s="3" t="s">
        <v>5</v>
      </c>
      <c r="DN149" s="3" t="s">
        <v>3</v>
      </c>
      <c r="DO149" s="2">
        <v>0.05</v>
      </c>
      <c r="DP149" s="3" t="s">
        <v>3</v>
      </c>
      <c r="DQ149" s="5">
        <v>3.16</v>
      </c>
      <c r="DR149" s="2" t="s">
        <v>9</v>
      </c>
      <c r="DS149" s="2" t="s">
        <v>18</v>
      </c>
      <c r="DT149" s="5">
        <v>0.41723359999999998</v>
      </c>
      <c r="DU149" s="2" t="s">
        <v>24</v>
      </c>
      <c r="DV149" s="3" t="s">
        <v>3</v>
      </c>
      <c r="DW149" s="5">
        <v>50.1</v>
      </c>
      <c r="DX149" s="3"/>
      <c r="DY149" s="3" t="s">
        <v>8</v>
      </c>
      <c r="DZ149" s="2"/>
      <c r="EA149" s="7">
        <v>0.78431372549019618</v>
      </c>
      <c r="EB149" s="5">
        <v>3.17</v>
      </c>
      <c r="EC149" s="3"/>
      <c r="ED149" s="2"/>
      <c r="EE149" s="2"/>
      <c r="EF149" s="3" t="s">
        <v>1</v>
      </c>
      <c r="EG149" s="3"/>
      <c r="EH149" s="2"/>
      <c r="EI149" s="2"/>
      <c r="EJ149" s="3" t="s">
        <v>26</v>
      </c>
      <c r="EK149" s="5">
        <v>1.2489999999999999E-2</v>
      </c>
      <c r="EL149" s="3" t="s">
        <v>1</v>
      </c>
      <c r="EM149" s="3" t="s">
        <v>3</v>
      </c>
      <c r="EN149" s="3" t="s">
        <v>27</v>
      </c>
      <c r="EO149" s="3"/>
      <c r="EP149" s="3" t="s">
        <v>8</v>
      </c>
      <c r="EQ149" s="3"/>
      <c r="ER149" s="2"/>
      <c r="ES149" s="3"/>
      <c r="ET149" s="9">
        <v>10.9</v>
      </c>
      <c r="EU149" s="3"/>
      <c r="EV149" s="3" t="s">
        <v>28</v>
      </c>
      <c r="EW149" s="7"/>
      <c r="EX149" s="9">
        <v>3.88</v>
      </c>
      <c r="EY149" s="3">
        <v>2.04</v>
      </c>
      <c r="EZ149" s="3"/>
      <c r="FA149" s="9">
        <v>0.80971659919028338</v>
      </c>
      <c r="FB149" s="9">
        <v>1.5300000000000001E-9</v>
      </c>
      <c r="FC149" s="2"/>
      <c r="FD149" s="7"/>
      <c r="FE149" s="2" t="s">
        <v>15</v>
      </c>
      <c r="FF149" s="3" t="s">
        <v>28</v>
      </c>
      <c r="FG149" s="3" t="s">
        <v>1</v>
      </c>
      <c r="FH149" s="9">
        <v>7.14</v>
      </c>
      <c r="FI149" s="3" t="s">
        <v>5</v>
      </c>
      <c r="FJ149" s="9">
        <v>7.6</v>
      </c>
      <c r="FK149" s="3" t="s">
        <v>1</v>
      </c>
      <c r="FL149" s="3" t="s">
        <v>1</v>
      </c>
      <c r="FM149" s="3" t="s">
        <v>23</v>
      </c>
      <c r="FN149" s="9">
        <v>111.4</v>
      </c>
      <c r="FO149" s="9">
        <v>2.3000000000000001E-8</v>
      </c>
      <c r="FP149" s="9">
        <v>3.31</v>
      </c>
      <c r="FQ149" s="3" t="s">
        <v>15</v>
      </c>
      <c r="FR149" s="5">
        <v>1.4E-2</v>
      </c>
      <c r="FS149" s="9">
        <v>28.75</v>
      </c>
      <c r="FT149" s="3" t="s">
        <v>1</v>
      </c>
      <c r="FU149" s="3" t="s">
        <v>5</v>
      </c>
      <c r="FV149" s="3"/>
      <c r="FW149" s="5">
        <v>32</v>
      </c>
      <c r="FX149" s="10">
        <v>3.15E-3</v>
      </c>
      <c r="FY149" s="2"/>
      <c r="FZ149" s="3" t="s">
        <v>22</v>
      </c>
      <c r="GA149" s="3"/>
      <c r="GB149" s="3"/>
      <c r="GC149" s="3"/>
      <c r="GD149" s="3"/>
      <c r="GE149" s="3"/>
      <c r="GF149" s="3" t="s">
        <v>30</v>
      </c>
      <c r="GG149" s="3"/>
      <c r="GH149" s="7">
        <v>7.25</v>
      </c>
      <c r="GI149" s="2"/>
      <c r="GJ149" s="5">
        <v>7.7499999999999997E-4</v>
      </c>
      <c r="GK149" s="3"/>
      <c r="GL149" s="2"/>
      <c r="GM149" s="2">
        <v>3.17</v>
      </c>
      <c r="GN149" s="3" t="s">
        <v>31</v>
      </c>
      <c r="GO149" s="3" t="s">
        <v>8</v>
      </c>
      <c r="GP149" s="3"/>
      <c r="GQ149" s="3"/>
      <c r="GR149" s="3"/>
      <c r="GS149" s="9">
        <v>0.7407407407407407</v>
      </c>
      <c r="GT149" s="9">
        <v>54.25</v>
      </c>
      <c r="GU149" s="9">
        <v>6.15</v>
      </c>
      <c r="GV149" s="2">
        <v>4.4444444444444439E-2</v>
      </c>
      <c r="GW149" s="7">
        <v>2.04</v>
      </c>
      <c r="GX149" s="2" t="s">
        <v>34</v>
      </c>
      <c r="GY149" s="2" t="s">
        <v>9</v>
      </c>
      <c r="GZ149" s="9">
        <v>5.19</v>
      </c>
      <c r="HA149" s="9">
        <v>4.28</v>
      </c>
      <c r="HB149" s="7"/>
      <c r="HC149" s="3">
        <v>39.15</v>
      </c>
      <c r="HD149" s="3" t="s">
        <v>3</v>
      </c>
      <c r="HE149" s="7"/>
      <c r="HF149" s="9">
        <v>21.1</v>
      </c>
      <c r="HG149" s="3"/>
      <c r="HH149" s="2"/>
      <c r="HI149" s="3" t="s">
        <v>15</v>
      </c>
      <c r="HJ149" s="3"/>
      <c r="HK149" s="3" t="s">
        <v>3</v>
      </c>
      <c r="HL149" s="3"/>
      <c r="HM149" s="2">
        <v>4.51</v>
      </c>
      <c r="HN149" s="9">
        <v>15.25</v>
      </c>
      <c r="HO149" s="3" t="s">
        <v>3</v>
      </c>
      <c r="HP149" s="3" t="s">
        <v>35</v>
      </c>
      <c r="HQ149" s="3" t="s">
        <v>23</v>
      </c>
      <c r="HR149" s="7"/>
      <c r="HS149" s="3" t="s">
        <v>3</v>
      </c>
      <c r="HT149" s="3" t="s">
        <v>5</v>
      </c>
      <c r="HU149" s="9">
        <v>0.36496350364963503</v>
      </c>
      <c r="HV149" s="3">
        <v>1</v>
      </c>
      <c r="HW149" s="9">
        <v>5.8099999999999994E-6</v>
      </c>
      <c r="HX149" s="3" t="s">
        <v>3</v>
      </c>
      <c r="HY149" s="3"/>
      <c r="HZ149" s="3" t="s">
        <v>30</v>
      </c>
      <c r="IA149" s="3">
        <v>3.35</v>
      </c>
      <c r="IB149" s="3"/>
      <c r="IC149" s="3" t="s">
        <v>18</v>
      </c>
      <c r="ID149" s="3"/>
      <c r="IE149" s="3" t="s">
        <v>55</v>
      </c>
      <c r="IF149" s="7"/>
      <c r="IG149" s="7">
        <v>0.78431372549019618</v>
      </c>
      <c r="IH149" s="7">
        <v>0.78431372549019618</v>
      </c>
    </row>
    <row r="150" spans="1:242" x14ac:dyDescent="0.25">
      <c r="A150" s="1" t="s">
        <v>188</v>
      </c>
      <c r="B150" s="5">
        <v>56</v>
      </c>
      <c r="C150" s="3"/>
      <c r="D150" s="5">
        <v>4.57</v>
      </c>
      <c r="E150" s="3" t="s">
        <v>1</v>
      </c>
      <c r="F150" s="3" t="s">
        <v>2</v>
      </c>
      <c r="G150" s="3"/>
      <c r="H150" s="3"/>
      <c r="I150" s="3"/>
      <c r="J150" s="5">
        <v>3.9999999999999999E-12</v>
      </c>
      <c r="K150" s="3" t="s">
        <v>3</v>
      </c>
      <c r="L150" s="3" t="s">
        <v>4</v>
      </c>
      <c r="M150" s="5">
        <v>0.92592592592592582</v>
      </c>
      <c r="N150" s="5">
        <v>26</v>
      </c>
      <c r="O150" s="3" t="s">
        <v>3</v>
      </c>
      <c r="P150" s="3"/>
      <c r="Q150" s="3" t="s">
        <v>5</v>
      </c>
      <c r="R150" s="2" t="s">
        <v>58</v>
      </c>
      <c r="S150" s="2"/>
      <c r="T150" s="3" t="s">
        <v>3</v>
      </c>
      <c r="U150" s="5">
        <v>49.9</v>
      </c>
      <c r="V150" s="3"/>
      <c r="W150" s="2"/>
      <c r="X150" s="3"/>
      <c r="Y150" s="3" t="s">
        <v>7</v>
      </c>
      <c r="Z150" s="5">
        <v>8.8750000000000006E-6</v>
      </c>
      <c r="AA150" s="3" t="s">
        <v>8</v>
      </c>
      <c r="AB150" s="2" t="s">
        <v>9</v>
      </c>
      <c r="AC150" s="5">
        <v>4.4909090909090906E-14</v>
      </c>
      <c r="AD150" s="3" t="s">
        <v>10</v>
      </c>
      <c r="AE150" s="2" t="s">
        <v>107</v>
      </c>
      <c r="AF150" s="2">
        <v>3.18</v>
      </c>
      <c r="AG150" s="5">
        <v>3.5000000000000001E-3</v>
      </c>
      <c r="AH150" s="2"/>
      <c r="AI150" s="2"/>
      <c r="AJ150" s="2"/>
      <c r="AK150" s="2"/>
      <c r="AL150" s="5">
        <v>0.97</v>
      </c>
      <c r="AM150" s="3"/>
      <c r="AN150" s="3" t="s">
        <v>12</v>
      </c>
      <c r="AO150" s="2"/>
      <c r="AP150" s="2"/>
      <c r="AQ150" s="5">
        <v>9.6000000000000002E-4</v>
      </c>
      <c r="AR150" s="5">
        <v>6.45</v>
      </c>
      <c r="AS150" s="3" t="s">
        <v>13</v>
      </c>
      <c r="AT150" s="3" t="s">
        <v>23</v>
      </c>
      <c r="AU150" s="5">
        <v>7.75</v>
      </c>
      <c r="AV150" s="2"/>
      <c r="AW150" s="2"/>
      <c r="AX150" s="2"/>
      <c r="AY150" s="2" t="s">
        <v>15</v>
      </c>
      <c r="AZ150" s="5">
        <v>6.87</v>
      </c>
      <c r="BA150" s="2"/>
      <c r="BB150" s="3" t="s">
        <v>8</v>
      </c>
      <c r="BC150" s="3">
        <v>1</v>
      </c>
      <c r="BD150" s="2"/>
      <c r="BE150" s="3" t="s">
        <v>16</v>
      </c>
      <c r="BF150" s="6">
        <v>47</v>
      </c>
      <c r="BG150" s="5">
        <v>6.82</v>
      </c>
      <c r="BH150" s="3"/>
      <c r="BI150" s="3"/>
      <c r="BJ150" s="3">
        <v>1</v>
      </c>
      <c r="BK150" s="5">
        <v>16.34</v>
      </c>
      <c r="BL150" s="5">
        <v>0.59523809523809523</v>
      </c>
      <c r="BM150" s="2"/>
      <c r="BN150" s="3" t="s">
        <v>19</v>
      </c>
      <c r="BO150" s="3" t="s">
        <v>121</v>
      </c>
      <c r="BP150" s="3" t="s">
        <v>3</v>
      </c>
      <c r="BQ150" s="2"/>
      <c r="BR150" s="2" t="s">
        <v>21</v>
      </c>
      <c r="BS150" s="3"/>
      <c r="BT150" s="3"/>
      <c r="BU150" s="3"/>
      <c r="BV150" s="5">
        <v>3.65</v>
      </c>
      <c r="BW150" s="5">
        <v>4.57</v>
      </c>
      <c r="BX150" s="3"/>
      <c r="BY150" s="3"/>
      <c r="BZ150" s="2"/>
      <c r="CA150" s="2"/>
      <c r="CB150" s="3" t="s">
        <v>3</v>
      </c>
      <c r="CC150" s="5">
        <v>4.22</v>
      </c>
      <c r="CD150" s="2"/>
      <c r="CE150" s="3"/>
      <c r="CF150" s="5">
        <v>30.6</v>
      </c>
      <c r="CG150" s="3"/>
      <c r="CH150" s="3"/>
      <c r="CI150" s="3"/>
      <c r="CJ150" s="3" t="s">
        <v>1</v>
      </c>
      <c r="CK150" s="2"/>
      <c r="CL150" s="3" t="s">
        <v>22</v>
      </c>
      <c r="CM150" s="2"/>
      <c r="CN150" s="3"/>
      <c r="CO150" s="2"/>
      <c r="CP150" s="3">
        <v>5</v>
      </c>
      <c r="CQ150" s="3">
        <v>2</v>
      </c>
      <c r="CR150" s="5">
        <v>5.8</v>
      </c>
      <c r="CS150" s="6">
        <v>55</v>
      </c>
      <c r="CT150" s="5">
        <v>0.35499999999999998</v>
      </c>
      <c r="CU150" s="5">
        <v>5.38</v>
      </c>
      <c r="CV150" s="5">
        <v>5.7750000000000003E-2</v>
      </c>
      <c r="CW150" s="5">
        <v>80.25</v>
      </c>
      <c r="CX150" s="2"/>
      <c r="CY150" s="5">
        <v>0.36764705882352938</v>
      </c>
      <c r="CZ150" s="3" t="s">
        <v>22</v>
      </c>
      <c r="DA150" s="5">
        <v>2.1978021978021975E-4</v>
      </c>
      <c r="DB150" s="5">
        <v>623.70000000000005</v>
      </c>
      <c r="DC150" s="2"/>
      <c r="DD150" s="5">
        <v>405</v>
      </c>
      <c r="DE150" s="3" t="s">
        <v>22</v>
      </c>
      <c r="DF150" s="2"/>
      <c r="DG150" s="3" t="s">
        <v>3</v>
      </c>
      <c r="DH150" s="2"/>
      <c r="DI150" s="3" t="s">
        <v>23</v>
      </c>
      <c r="DJ150" s="3"/>
      <c r="DK150" s="5">
        <v>113</v>
      </c>
      <c r="DL150" s="3" t="s">
        <v>8</v>
      </c>
      <c r="DM150" s="3" t="s">
        <v>5</v>
      </c>
      <c r="DN150" s="3" t="s">
        <v>3</v>
      </c>
      <c r="DO150" s="2"/>
      <c r="DP150" s="3" t="s">
        <v>3</v>
      </c>
      <c r="DQ150" s="5">
        <v>3.16</v>
      </c>
      <c r="DR150" s="2" t="s">
        <v>9</v>
      </c>
      <c r="DS150" s="2" t="s">
        <v>18</v>
      </c>
      <c r="DT150" s="5">
        <v>0.42025699999999999</v>
      </c>
      <c r="DU150" s="2" t="s">
        <v>24</v>
      </c>
      <c r="DV150" s="3" t="s">
        <v>3</v>
      </c>
      <c r="DW150" s="5">
        <v>49.9</v>
      </c>
      <c r="DX150" s="3"/>
      <c r="DY150" s="3" t="s">
        <v>8</v>
      </c>
      <c r="DZ150" s="2"/>
      <c r="EA150" s="7"/>
      <c r="EB150" s="5">
        <v>3.18</v>
      </c>
      <c r="EC150" s="3"/>
      <c r="ED150" s="2"/>
      <c r="EE150" s="2"/>
      <c r="EF150" s="3" t="s">
        <v>1</v>
      </c>
      <c r="EG150" s="3"/>
      <c r="EH150" s="2"/>
      <c r="EI150" s="2"/>
      <c r="EJ150" s="3" t="s">
        <v>26</v>
      </c>
      <c r="EK150" s="5">
        <v>1.2489999999999999E-2</v>
      </c>
      <c r="EL150" s="3" t="s">
        <v>1</v>
      </c>
      <c r="EM150" s="3" t="s">
        <v>3</v>
      </c>
      <c r="EN150" s="3" t="s">
        <v>27</v>
      </c>
      <c r="EO150" s="3"/>
      <c r="EP150" s="3" t="s">
        <v>8</v>
      </c>
      <c r="EQ150" s="3"/>
      <c r="ER150" s="2"/>
      <c r="ES150" s="3"/>
      <c r="ET150" s="9">
        <v>10.65</v>
      </c>
      <c r="EU150" s="3"/>
      <c r="EV150" s="3" t="s">
        <v>28</v>
      </c>
      <c r="EW150" s="7"/>
      <c r="EX150" s="9">
        <v>3.87</v>
      </c>
      <c r="EY150" s="3"/>
      <c r="EZ150" s="3"/>
      <c r="FA150" s="9">
        <v>0.80645161290322587</v>
      </c>
      <c r="FB150" s="9">
        <v>1.5300000000000001E-9</v>
      </c>
      <c r="FC150" s="2"/>
      <c r="FD150" s="7"/>
      <c r="FE150" s="2" t="s">
        <v>15</v>
      </c>
      <c r="FF150" s="3" t="s">
        <v>28</v>
      </c>
      <c r="FG150" s="3" t="s">
        <v>1</v>
      </c>
      <c r="FH150" s="9">
        <v>7.09</v>
      </c>
      <c r="FI150" s="3" t="s">
        <v>5</v>
      </c>
      <c r="FJ150" s="9">
        <v>7.57</v>
      </c>
      <c r="FK150" s="3" t="s">
        <v>1</v>
      </c>
      <c r="FL150" s="3" t="s">
        <v>1</v>
      </c>
      <c r="FM150" s="3" t="s">
        <v>23</v>
      </c>
      <c r="FN150" s="9">
        <v>111.8</v>
      </c>
      <c r="FO150" s="9">
        <v>2.3000000000000001E-8</v>
      </c>
      <c r="FP150" s="9">
        <v>3.22</v>
      </c>
      <c r="FQ150" s="3" t="s">
        <v>15</v>
      </c>
      <c r="FR150" s="5">
        <v>1.15E-2</v>
      </c>
      <c r="FS150" s="9">
        <v>28.75</v>
      </c>
      <c r="FT150" s="3" t="s">
        <v>1</v>
      </c>
      <c r="FU150" s="3" t="s">
        <v>5</v>
      </c>
      <c r="FV150" s="3"/>
      <c r="FW150" s="5">
        <v>31</v>
      </c>
      <c r="FX150" s="10">
        <v>3.0000000000000001E-3</v>
      </c>
      <c r="FY150" s="2"/>
      <c r="FZ150" s="3" t="s">
        <v>22</v>
      </c>
      <c r="GA150" s="3"/>
      <c r="GB150" s="3"/>
      <c r="GC150" s="3"/>
      <c r="GD150" s="3"/>
      <c r="GE150" s="3"/>
      <c r="GF150" s="3" t="s">
        <v>30</v>
      </c>
      <c r="GG150" s="3"/>
      <c r="GH150" s="7"/>
      <c r="GI150" s="2"/>
      <c r="GJ150" s="5">
        <v>7.6999999999999996E-4</v>
      </c>
      <c r="GK150" s="3"/>
      <c r="GL150" s="2"/>
      <c r="GM150" s="2">
        <v>3.18</v>
      </c>
      <c r="GN150" s="3" t="s">
        <v>31</v>
      </c>
      <c r="GO150" s="3" t="s">
        <v>8</v>
      </c>
      <c r="GP150" s="3"/>
      <c r="GQ150" s="3"/>
      <c r="GR150" s="3"/>
      <c r="GS150" s="9">
        <v>0.73800738007380073</v>
      </c>
      <c r="GT150" s="9">
        <v>56.25</v>
      </c>
      <c r="GU150" s="9">
        <v>6.2</v>
      </c>
      <c r="GV150" s="2"/>
      <c r="GW150" s="7"/>
      <c r="GX150" s="2" t="s">
        <v>34</v>
      </c>
      <c r="GY150" s="2" t="s">
        <v>9</v>
      </c>
      <c r="GZ150" s="9">
        <v>5.18</v>
      </c>
      <c r="HA150" s="9">
        <v>4.28</v>
      </c>
      <c r="HB150" s="7"/>
      <c r="HC150" s="3">
        <v>40.5</v>
      </c>
      <c r="HD150" s="3" t="s">
        <v>3</v>
      </c>
      <c r="HE150" s="7"/>
      <c r="HF150" s="9">
        <v>21.85</v>
      </c>
      <c r="HG150" s="3"/>
      <c r="HH150" s="2"/>
      <c r="HI150" s="3" t="s">
        <v>15</v>
      </c>
      <c r="HJ150" s="3"/>
      <c r="HK150" s="3" t="s">
        <v>3</v>
      </c>
      <c r="HL150" s="3"/>
      <c r="HM150" s="2">
        <v>4.57</v>
      </c>
      <c r="HN150" s="9">
        <v>19.75</v>
      </c>
      <c r="HO150" s="3" t="s">
        <v>3</v>
      </c>
      <c r="HP150" s="3" t="s">
        <v>35</v>
      </c>
      <c r="HQ150" s="3" t="s">
        <v>23</v>
      </c>
      <c r="HR150" s="7"/>
      <c r="HS150" s="3" t="s">
        <v>3</v>
      </c>
      <c r="HT150" s="3" t="s">
        <v>5</v>
      </c>
      <c r="HU150" s="9">
        <v>0.36496350364963503</v>
      </c>
      <c r="HV150" s="3">
        <v>1</v>
      </c>
      <c r="HW150" s="9">
        <v>7.0300000000000005E-6</v>
      </c>
      <c r="HX150" s="3" t="s">
        <v>3</v>
      </c>
      <c r="HY150" s="3"/>
      <c r="HZ150" s="3" t="s">
        <v>30</v>
      </c>
      <c r="IA150" s="3">
        <v>3.35</v>
      </c>
      <c r="IB150" s="3"/>
      <c r="IC150" s="3" t="s">
        <v>18</v>
      </c>
      <c r="ID150" s="3"/>
      <c r="IE150" s="3" t="s">
        <v>55</v>
      </c>
      <c r="IF150" s="7"/>
      <c r="IG150" s="7"/>
      <c r="IH150" s="7"/>
    </row>
    <row r="151" spans="1:242" x14ac:dyDescent="0.25">
      <c r="A151" s="1" t="s">
        <v>189</v>
      </c>
      <c r="B151" s="5">
        <v>58.25</v>
      </c>
      <c r="C151" s="3"/>
      <c r="D151" s="5">
        <v>4.5599999999999996</v>
      </c>
      <c r="E151" s="3" t="s">
        <v>1</v>
      </c>
      <c r="F151" s="3" t="s">
        <v>2</v>
      </c>
      <c r="G151" s="3"/>
      <c r="H151" s="3"/>
      <c r="I151" s="3"/>
      <c r="J151" s="5">
        <v>4.2299999999999995E-12</v>
      </c>
      <c r="K151" s="3" t="s">
        <v>3</v>
      </c>
      <c r="L151" s="3" t="s">
        <v>4</v>
      </c>
      <c r="M151" s="5">
        <v>0.93023255813953487</v>
      </c>
      <c r="N151" s="5">
        <v>26</v>
      </c>
      <c r="O151" s="3" t="s">
        <v>3</v>
      </c>
      <c r="P151" s="3"/>
      <c r="Q151" s="3" t="s">
        <v>5</v>
      </c>
      <c r="R151" s="2" t="s">
        <v>58</v>
      </c>
      <c r="S151" s="2"/>
      <c r="T151" s="3" t="s">
        <v>3</v>
      </c>
      <c r="U151" s="5">
        <v>49.8</v>
      </c>
      <c r="V151" s="3"/>
      <c r="W151" s="2"/>
      <c r="X151" s="3"/>
      <c r="Y151" s="3" t="s">
        <v>7</v>
      </c>
      <c r="Z151" s="5">
        <v>8.8899999999999996E-6</v>
      </c>
      <c r="AA151" s="3" t="s">
        <v>8</v>
      </c>
      <c r="AB151" s="2" t="s">
        <v>9</v>
      </c>
      <c r="AC151" s="5">
        <v>4.5818181818181817E-14</v>
      </c>
      <c r="AD151" s="3" t="s">
        <v>10</v>
      </c>
      <c r="AE151" s="2" t="s">
        <v>107</v>
      </c>
      <c r="AF151" s="2">
        <v>3.17</v>
      </c>
      <c r="AG151" s="5">
        <v>3.3E-3</v>
      </c>
      <c r="AH151" s="2"/>
      <c r="AI151" s="2"/>
      <c r="AJ151" s="2"/>
      <c r="AK151" s="2"/>
      <c r="AL151" s="5">
        <v>0.96499999999999997</v>
      </c>
      <c r="AM151" s="3"/>
      <c r="AN151" s="3" t="s">
        <v>12</v>
      </c>
      <c r="AO151" s="2"/>
      <c r="AP151" s="2"/>
      <c r="AQ151" s="5">
        <v>1.2199999999999999E-3</v>
      </c>
      <c r="AR151" s="5">
        <v>6.4</v>
      </c>
      <c r="AS151" s="3" t="s">
        <v>13</v>
      </c>
      <c r="AT151" s="3" t="s">
        <v>23</v>
      </c>
      <c r="AU151" s="5">
        <v>7.81</v>
      </c>
      <c r="AV151" s="2"/>
      <c r="AW151" s="2"/>
      <c r="AX151" s="2"/>
      <c r="AY151" s="2" t="s">
        <v>15</v>
      </c>
      <c r="AZ151" s="5">
        <v>6.84</v>
      </c>
      <c r="BA151" s="2"/>
      <c r="BB151" s="3" t="s">
        <v>8</v>
      </c>
      <c r="BC151" s="3">
        <v>1</v>
      </c>
      <c r="BD151" s="2"/>
      <c r="BE151" s="3" t="s">
        <v>16</v>
      </c>
      <c r="BF151" s="6">
        <v>44.5</v>
      </c>
      <c r="BG151" s="5">
        <v>6.81</v>
      </c>
      <c r="BH151" s="3"/>
      <c r="BI151" s="3"/>
      <c r="BJ151" s="3">
        <v>1</v>
      </c>
      <c r="BK151" s="5">
        <v>16.850000000000001</v>
      </c>
      <c r="BL151" s="5">
        <v>0.58823529411764708</v>
      </c>
      <c r="BM151" s="2"/>
      <c r="BN151" s="3" t="s">
        <v>19</v>
      </c>
      <c r="BO151" s="3" t="s">
        <v>121</v>
      </c>
      <c r="BP151" s="3" t="s">
        <v>3</v>
      </c>
      <c r="BQ151" s="2"/>
      <c r="BR151" s="2" t="s">
        <v>21</v>
      </c>
      <c r="BS151" s="3"/>
      <c r="BT151" s="3"/>
      <c r="BU151" s="3"/>
      <c r="BV151" s="5">
        <v>3.6</v>
      </c>
      <c r="BW151" s="5">
        <v>4.5599999999999996</v>
      </c>
      <c r="BX151" s="3"/>
      <c r="BY151" s="3"/>
      <c r="BZ151" s="2"/>
      <c r="CA151" s="2"/>
      <c r="CB151" s="3" t="s">
        <v>3</v>
      </c>
      <c r="CC151" s="5">
        <v>4.2</v>
      </c>
      <c r="CD151" s="2"/>
      <c r="CE151" s="3"/>
      <c r="CF151" s="5">
        <v>30.8</v>
      </c>
      <c r="CG151" s="3"/>
      <c r="CH151" s="3"/>
      <c r="CI151" s="3"/>
      <c r="CJ151" s="3" t="s">
        <v>1</v>
      </c>
      <c r="CK151" s="2"/>
      <c r="CL151" s="3" t="s">
        <v>22</v>
      </c>
      <c r="CM151" s="2"/>
      <c r="CN151" s="3"/>
      <c r="CO151" s="2"/>
      <c r="CP151" s="3">
        <v>5</v>
      </c>
      <c r="CQ151" s="3">
        <v>2</v>
      </c>
      <c r="CR151" s="5">
        <v>5.79</v>
      </c>
      <c r="CS151" s="6">
        <v>51.5</v>
      </c>
      <c r="CT151" s="5">
        <v>0.35499999999999998</v>
      </c>
      <c r="CU151" s="5">
        <v>5.27</v>
      </c>
      <c r="CV151" s="5">
        <v>0.06</v>
      </c>
      <c r="CW151" s="5">
        <v>80.150000000000006</v>
      </c>
      <c r="CX151" s="2"/>
      <c r="CY151" s="5">
        <v>0.36496350364963503</v>
      </c>
      <c r="CZ151" s="3" t="s">
        <v>22</v>
      </c>
      <c r="DA151" s="5">
        <v>2.1739130434782607E-4</v>
      </c>
      <c r="DB151" s="5">
        <v>624</v>
      </c>
      <c r="DC151" s="2"/>
      <c r="DD151" s="5">
        <v>398</v>
      </c>
      <c r="DE151" s="3" t="s">
        <v>22</v>
      </c>
      <c r="DF151" s="2"/>
      <c r="DG151" s="3" t="s">
        <v>3</v>
      </c>
      <c r="DH151" s="2"/>
      <c r="DI151" s="3" t="s">
        <v>23</v>
      </c>
      <c r="DJ151" s="3"/>
      <c r="DK151" s="5">
        <v>112</v>
      </c>
      <c r="DL151" s="3" t="s">
        <v>8</v>
      </c>
      <c r="DM151" s="3" t="s">
        <v>5</v>
      </c>
      <c r="DN151" s="3" t="s">
        <v>3</v>
      </c>
      <c r="DO151" s="2"/>
      <c r="DP151" s="3" t="s">
        <v>3</v>
      </c>
      <c r="DQ151" s="5">
        <v>3.17</v>
      </c>
      <c r="DR151" s="2" t="s">
        <v>9</v>
      </c>
      <c r="DS151" s="2" t="s">
        <v>18</v>
      </c>
      <c r="DT151" s="5">
        <v>0.4232804</v>
      </c>
      <c r="DU151" s="2" t="s">
        <v>24</v>
      </c>
      <c r="DV151" s="3" t="s">
        <v>3</v>
      </c>
      <c r="DW151" s="5">
        <v>49.8</v>
      </c>
      <c r="DX151" s="3"/>
      <c r="DY151" s="3" t="s">
        <v>8</v>
      </c>
      <c r="DZ151" s="2"/>
      <c r="EA151" s="7"/>
      <c r="EB151" s="5">
        <v>3.17</v>
      </c>
      <c r="EC151" s="3"/>
      <c r="ED151" s="2"/>
      <c r="EE151" s="2"/>
      <c r="EF151" s="3" t="s">
        <v>1</v>
      </c>
      <c r="EG151" s="3"/>
      <c r="EH151" s="2"/>
      <c r="EI151" s="2"/>
      <c r="EJ151" s="3" t="s">
        <v>26</v>
      </c>
      <c r="EK151" s="5">
        <v>1.2489999999999999E-2</v>
      </c>
      <c r="EL151" s="3" t="s">
        <v>1</v>
      </c>
      <c r="EM151" s="3" t="s">
        <v>3</v>
      </c>
      <c r="EN151" s="3" t="s">
        <v>27</v>
      </c>
      <c r="EO151" s="3"/>
      <c r="EP151" s="3" t="s">
        <v>8</v>
      </c>
      <c r="EQ151" s="3"/>
      <c r="ER151" s="2"/>
      <c r="ES151" s="3"/>
      <c r="ET151" s="9">
        <v>11</v>
      </c>
      <c r="EU151" s="3"/>
      <c r="EV151" s="3" t="s">
        <v>28</v>
      </c>
      <c r="EW151" s="7"/>
      <c r="EX151" s="9">
        <v>3.84</v>
      </c>
      <c r="EY151" s="3"/>
      <c r="EZ151" s="3"/>
      <c r="FA151" s="9">
        <v>0.8</v>
      </c>
      <c r="FB151" s="9">
        <v>1.5300000000000001E-9</v>
      </c>
      <c r="FC151" s="2"/>
      <c r="FD151" s="7"/>
      <c r="FE151" s="2" t="s">
        <v>15</v>
      </c>
      <c r="FF151" s="3" t="s">
        <v>28</v>
      </c>
      <c r="FG151" s="3" t="s">
        <v>1</v>
      </c>
      <c r="FH151" s="9">
        <v>7.1</v>
      </c>
      <c r="FI151" s="3" t="s">
        <v>5</v>
      </c>
      <c r="FJ151" s="9">
        <v>7.6</v>
      </c>
      <c r="FK151" s="3" t="s">
        <v>1</v>
      </c>
      <c r="FL151" s="3" t="s">
        <v>1</v>
      </c>
      <c r="FM151" s="3" t="s">
        <v>23</v>
      </c>
      <c r="FN151" s="9">
        <v>111.3</v>
      </c>
      <c r="FO151" s="9">
        <v>2.2749999999999999E-8</v>
      </c>
      <c r="FP151" s="9">
        <v>3.21</v>
      </c>
      <c r="FQ151" s="3" t="s">
        <v>15</v>
      </c>
      <c r="FR151" s="5">
        <v>1.2E-2</v>
      </c>
      <c r="FS151" s="9">
        <v>28.75</v>
      </c>
      <c r="FT151" s="3" t="s">
        <v>1</v>
      </c>
      <c r="FU151" s="3" t="s">
        <v>5</v>
      </c>
      <c r="FV151" s="3"/>
      <c r="FW151" s="5">
        <v>29.75</v>
      </c>
      <c r="FX151" s="10">
        <v>2.8999999999999998E-3</v>
      </c>
      <c r="FY151" s="2"/>
      <c r="FZ151" s="3" t="s">
        <v>22</v>
      </c>
      <c r="GA151" s="3"/>
      <c r="GB151" s="3"/>
      <c r="GC151" s="3"/>
      <c r="GD151" s="3"/>
      <c r="GE151" s="3"/>
      <c r="GF151" s="3" t="s">
        <v>30</v>
      </c>
      <c r="GG151" s="3"/>
      <c r="GH151" s="7"/>
      <c r="GI151" s="2"/>
      <c r="GJ151" s="5">
        <v>7.6499999999999995E-4</v>
      </c>
      <c r="GK151" s="3"/>
      <c r="GL151" s="2"/>
      <c r="GM151" s="2">
        <v>3.17</v>
      </c>
      <c r="GN151" s="3" t="s">
        <v>31</v>
      </c>
      <c r="GO151" s="3" t="s">
        <v>8</v>
      </c>
      <c r="GP151" s="3"/>
      <c r="GQ151" s="3"/>
      <c r="GR151" s="3"/>
      <c r="GS151" s="9">
        <v>0.72992700729927007</v>
      </c>
      <c r="GT151" s="9">
        <v>55.5</v>
      </c>
      <c r="GU151" s="9">
        <v>6.15</v>
      </c>
      <c r="GV151" s="2"/>
      <c r="GW151" s="7"/>
      <c r="GX151" s="2" t="s">
        <v>34</v>
      </c>
      <c r="GY151" s="2" t="s">
        <v>9</v>
      </c>
      <c r="GZ151" s="9">
        <v>5.16</v>
      </c>
      <c r="HA151" s="9">
        <v>4.28</v>
      </c>
      <c r="HB151" s="7"/>
      <c r="HC151" s="3">
        <v>42.65</v>
      </c>
      <c r="HD151" s="3" t="s">
        <v>3</v>
      </c>
      <c r="HE151" s="7"/>
      <c r="HF151" s="9">
        <v>21.65</v>
      </c>
      <c r="HG151" s="3"/>
      <c r="HH151" s="2"/>
      <c r="HI151" s="3" t="s">
        <v>15</v>
      </c>
      <c r="HJ151" s="3"/>
      <c r="HK151" s="3" t="s">
        <v>3</v>
      </c>
      <c r="HL151" s="3"/>
      <c r="HM151" s="2">
        <v>4.5599999999999996</v>
      </c>
      <c r="HN151" s="9">
        <v>18</v>
      </c>
      <c r="HO151" s="3" t="s">
        <v>3</v>
      </c>
      <c r="HP151" s="3" t="s">
        <v>35</v>
      </c>
      <c r="HQ151" s="3" t="s">
        <v>23</v>
      </c>
      <c r="HR151" s="7"/>
      <c r="HS151" s="3" t="s">
        <v>3</v>
      </c>
      <c r="HT151" s="3" t="s">
        <v>5</v>
      </c>
      <c r="HU151" s="9">
        <v>0.36297640653357532</v>
      </c>
      <c r="HV151" s="3">
        <v>1</v>
      </c>
      <c r="HW151" s="9">
        <v>6.28E-6</v>
      </c>
      <c r="HX151" s="3" t="s">
        <v>3</v>
      </c>
      <c r="HY151" s="3"/>
      <c r="HZ151" s="3" t="s">
        <v>30</v>
      </c>
      <c r="IA151" s="3">
        <v>3.35</v>
      </c>
      <c r="IB151" s="3"/>
      <c r="IC151" s="3" t="s">
        <v>18</v>
      </c>
      <c r="ID151" s="3"/>
      <c r="IE151" s="3" t="s">
        <v>55</v>
      </c>
      <c r="IF151" s="7"/>
      <c r="IG151" s="7"/>
      <c r="IH151" s="7"/>
    </row>
    <row r="152" spans="1:242" x14ac:dyDescent="0.25">
      <c r="A152" s="1" t="s">
        <v>190</v>
      </c>
      <c r="B152" s="5">
        <v>60.25</v>
      </c>
      <c r="C152" s="3"/>
      <c r="D152" s="5">
        <v>4.45</v>
      </c>
      <c r="E152" s="3" t="s">
        <v>1</v>
      </c>
      <c r="F152" s="3" t="s">
        <v>2</v>
      </c>
      <c r="G152" s="3"/>
      <c r="H152" s="3"/>
      <c r="I152" s="3"/>
      <c r="J152" s="5">
        <v>4.21E-12</v>
      </c>
      <c r="K152" s="3" t="s">
        <v>3</v>
      </c>
      <c r="L152" s="3" t="s">
        <v>4</v>
      </c>
      <c r="M152" s="5">
        <v>0.93457943925233644</v>
      </c>
      <c r="N152" s="5">
        <v>25.98</v>
      </c>
      <c r="O152" s="3" t="s">
        <v>3</v>
      </c>
      <c r="P152" s="3"/>
      <c r="Q152" s="3" t="s">
        <v>5</v>
      </c>
      <c r="R152" s="2" t="s">
        <v>58</v>
      </c>
      <c r="S152" s="2"/>
      <c r="T152" s="3" t="s">
        <v>3</v>
      </c>
      <c r="U152" s="5">
        <v>49.75</v>
      </c>
      <c r="V152" s="3"/>
      <c r="W152" s="2"/>
      <c r="X152" s="3"/>
      <c r="Y152" s="3" t="s">
        <v>7</v>
      </c>
      <c r="Z152" s="5">
        <v>8.8699999999999998E-6</v>
      </c>
      <c r="AA152" s="3" t="s">
        <v>8</v>
      </c>
      <c r="AB152" s="2" t="s">
        <v>9</v>
      </c>
      <c r="AC152" s="5">
        <v>4.7636363636363639E-14</v>
      </c>
      <c r="AD152" s="3" t="s">
        <v>10</v>
      </c>
      <c r="AE152" s="2" t="s">
        <v>107</v>
      </c>
      <c r="AF152" s="2">
        <v>3.16</v>
      </c>
      <c r="AG152" s="5">
        <v>3.3500000000000001E-3</v>
      </c>
      <c r="AH152" s="2"/>
      <c r="AI152" s="2"/>
      <c r="AJ152" s="2"/>
      <c r="AK152" s="2"/>
      <c r="AL152" s="5">
        <v>0.95899999999999996</v>
      </c>
      <c r="AM152" s="3"/>
      <c r="AN152" s="3" t="s">
        <v>12</v>
      </c>
      <c r="AO152" s="2"/>
      <c r="AP152" s="2"/>
      <c r="AQ152" s="5">
        <v>1.1000000000000001E-3</v>
      </c>
      <c r="AR152" s="5">
        <v>6.3</v>
      </c>
      <c r="AS152" s="3" t="s">
        <v>13</v>
      </c>
      <c r="AT152" s="3" t="s">
        <v>23</v>
      </c>
      <c r="AU152" s="5">
        <v>7.88</v>
      </c>
      <c r="AV152" s="2"/>
      <c r="AW152" s="2"/>
      <c r="AX152" s="2"/>
      <c r="AY152" s="2" t="s">
        <v>15</v>
      </c>
      <c r="AZ152" s="5">
        <v>6.86</v>
      </c>
      <c r="BA152" s="2"/>
      <c r="BB152" s="3" t="s">
        <v>8</v>
      </c>
      <c r="BC152" s="3">
        <v>1</v>
      </c>
      <c r="BD152" s="2"/>
      <c r="BE152" s="3" t="s">
        <v>16</v>
      </c>
      <c r="BF152" s="6">
        <v>42.5</v>
      </c>
      <c r="BG152" s="5">
        <v>6.85</v>
      </c>
      <c r="BH152" s="3"/>
      <c r="BI152" s="3"/>
      <c r="BJ152" s="3">
        <v>1</v>
      </c>
      <c r="BK152" s="5">
        <v>16.64</v>
      </c>
      <c r="BL152" s="5">
        <v>0.6211180124223602</v>
      </c>
      <c r="BM152" s="2"/>
      <c r="BN152" s="3" t="s">
        <v>19</v>
      </c>
      <c r="BO152" s="3" t="s">
        <v>121</v>
      </c>
      <c r="BP152" s="3" t="s">
        <v>3</v>
      </c>
      <c r="BQ152" s="2"/>
      <c r="BR152" s="2" t="s">
        <v>21</v>
      </c>
      <c r="BS152" s="3"/>
      <c r="BT152" s="3"/>
      <c r="BU152" s="3"/>
      <c r="BV152" s="5">
        <v>3.5</v>
      </c>
      <c r="BW152" s="5">
        <v>4.45</v>
      </c>
      <c r="BX152" s="3"/>
      <c r="BY152" s="3"/>
      <c r="BZ152" s="2"/>
      <c r="CA152" s="2"/>
      <c r="CB152" s="3" t="s">
        <v>3</v>
      </c>
      <c r="CC152" s="5">
        <v>4.2</v>
      </c>
      <c r="CD152" s="2"/>
      <c r="CE152" s="3"/>
      <c r="CF152" s="5">
        <v>31</v>
      </c>
      <c r="CG152" s="3"/>
      <c r="CH152" s="3"/>
      <c r="CI152" s="3"/>
      <c r="CJ152" s="3" t="s">
        <v>1</v>
      </c>
      <c r="CK152" s="2"/>
      <c r="CL152" s="3" t="s">
        <v>22</v>
      </c>
      <c r="CM152" s="2"/>
      <c r="CN152" s="3"/>
      <c r="CO152" s="2"/>
      <c r="CP152" s="3">
        <v>5</v>
      </c>
      <c r="CQ152" s="3">
        <v>2</v>
      </c>
      <c r="CR152" s="5">
        <v>5.79</v>
      </c>
      <c r="CS152" s="6">
        <v>48.5</v>
      </c>
      <c r="CT152" s="5">
        <v>0.36</v>
      </c>
      <c r="CU152" s="5">
        <v>5.19</v>
      </c>
      <c r="CV152" s="5">
        <v>6.6500000000000004E-2</v>
      </c>
      <c r="CW152" s="5">
        <v>80</v>
      </c>
      <c r="CX152" s="2"/>
      <c r="CY152" s="5">
        <v>0.36363636363636365</v>
      </c>
      <c r="CZ152" s="3" t="s">
        <v>22</v>
      </c>
      <c r="DA152" s="5">
        <v>2.1505376344086021E-4</v>
      </c>
      <c r="DB152" s="5">
        <v>623.9</v>
      </c>
      <c r="DC152" s="2"/>
      <c r="DD152" s="5">
        <v>396</v>
      </c>
      <c r="DE152" s="3" t="s">
        <v>22</v>
      </c>
      <c r="DF152" s="2"/>
      <c r="DG152" s="3" t="s">
        <v>3</v>
      </c>
      <c r="DH152" s="2"/>
      <c r="DI152" s="3" t="s">
        <v>23</v>
      </c>
      <c r="DJ152" s="3"/>
      <c r="DK152" s="5">
        <v>118</v>
      </c>
      <c r="DL152" s="3" t="s">
        <v>8</v>
      </c>
      <c r="DM152" s="3" t="s">
        <v>5</v>
      </c>
      <c r="DN152" s="3" t="s">
        <v>3</v>
      </c>
      <c r="DO152" s="2"/>
      <c r="DP152" s="3" t="s">
        <v>3</v>
      </c>
      <c r="DQ152" s="5">
        <v>3.2</v>
      </c>
      <c r="DR152" s="2" t="s">
        <v>9</v>
      </c>
      <c r="DS152" s="2" t="s">
        <v>18</v>
      </c>
      <c r="DT152" s="5">
        <v>0.42630390000000001</v>
      </c>
      <c r="DU152" s="2" t="s">
        <v>24</v>
      </c>
      <c r="DV152" s="3" t="s">
        <v>3</v>
      </c>
      <c r="DW152" s="5">
        <v>49.75</v>
      </c>
      <c r="DX152" s="3"/>
      <c r="DY152" s="3" t="s">
        <v>8</v>
      </c>
      <c r="DZ152" s="2"/>
      <c r="EA152" s="7"/>
      <c r="EB152" s="5">
        <v>3.16</v>
      </c>
      <c r="EC152" s="3"/>
      <c r="ED152" s="2"/>
      <c r="EE152" s="2"/>
      <c r="EF152" s="3" t="s">
        <v>1</v>
      </c>
      <c r="EG152" s="3"/>
      <c r="EH152" s="2"/>
      <c r="EI152" s="2"/>
      <c r="EJ152" s="3" t="s">
        <v>26</v>
      </c>
      <c r="EK152" s="5">
        <v>1.2489999999999999E-2</v>
      </c>
      <c r="EL152" s="3" t="s">
        <v>1</v>
      </c>
      <c r="EM152" s="3" t="s">
        <v>3</v>
      </c>
      <c r="EN152" s="3" t="s">
        <v>27</v>
      </c>
      <c r="EO152" s="3"/>
      <c r="EP152" s="3" t="s">
        <v>8</v>
      </c>
      <c r="EQ152" s="3"/>
      <c r="ER152" s="2"/>
      <c r="ES152" s="3"/>
      <c r="ET152" s="9">
        <v>11.75</v>
      </c>
      <c r="EU152" s="3"/>
      <c r="EV152" s="3" t="s">
        <v>28</v>
      </c>
      <c r="EW152" s="7"/>
      <c r="EX152" s="9">
        <v>3.82</v>
      </c>
      <c r="EY152" s="3"/>
      <c r="EZ152" s="3"/>
      <c r="FA152" s="9">
        <v>0.80971659919028338</v>
      </c>
      <c r="FB152" s="9">
        <v>1.5199999999999999E-9</v>
      </c>
      <c r="FC152" s="2"/>
      <c r="FD152" s="7"/>
      <c r="FE152" s="2" t="s">
        <v>15</v>
      </c>
      <c r="FF152" s="3" t="s">
        <v>28</v>
      </c>
      <c r="FG152" s="3" t="s">
        <v>1</v>
      </c>
      <c r="FH152" s="9">
        <v>7.08</v>
      </c>
      <c r="FI152" s="3" t="s">
        <v>5</v>
      </c>
      <c r="FJ152" s="9">
        <v>7.5</v>
      </c>
      <c r="FK152" s="3" t="s">
        <v>1</v>
      </c>
      <c r="FL152" s="3" t="s">
        <v>1</v>
      </c>
      <c r="FM152" s="3" t="s">
        <v>23</v>
      </c>
      <c r="FN152" s="9">
        <v>111.3</v>
      </c>
      <c r="FO152" s="9">
        <v>2.2749999999999999E-8</v>
      </c>
      <c r="FP152" s="9">
        <v>3.21</v>
      </c>
      <c r="FQ152" s="3" t="s">
        <v>15</v>
      </c>
      <c r="FR152" s="5">
        <v>1.0999999999999999E-2</v>
      </c>
      <c r="FS152" s="9">
        <v>28.75</v>
      </c>
      <c r="FT152" s="3" t="s">
        <v>1</v>
      </c>
      <c r="FU152" s="3" t="s">
        <v>5</v>
      </c>
      <c r="FV152" s="3"/>
      <c r="FW152" s="5">
        <v>31.5</v>
      </c>
      <c r="FX152" s="10">
        <v>3.0000000000000001E-3</v>
      </c>
      <c r="FY152" s="2"/>
      <c r="FZ152" s="3" t="s">
        <v>22</v>
      </c>
      <c r="GA152" s="3"/>
      <c r="GB152" s="3"/>
      <c r="GC152" s="3"/>
      <c r="GD152" s="3"/>
      <c r="GE152" s="3"/>
      <c r="GF152" s="3" t="s">
        <v>30</v>
      </c>
      <c r="GG152" s="3"/>
      <c r="GH152" s="7"/>
      <c r="GI152" s="2"/>
      <c r="GJ152" s="5">
        <v>7.6800000000000002E-4</v>
      </c>
      <c r="GK152" s="3"/>
      <c r="GL152" s="2"/>
      <c r="GM152" s="2">
        <v>3.16</v>
      </c>
      <c r="GN152" s="3" t="s">
        <v>31</v>
      </c>
      <c r="GO152" s="3" t="s">
        <v>8</v>
      </c>
      <c r="GP152" s="3"/>
      <c r="GQ152" s="3"/>
      <c r="GR152" s="3"/>
      <c r="GS152" s="9">
        <v>0.73800738007380073</v>
      </c>
      <c r="GT152" s="9">
        <v>54.75</v>
      </c>
      <c r="GU152" s="9">
        <v>6.25</v>
      </c>
      <c r="GV152" s="2"/>
      <c r="GW152" s="7"/>
      <c r="GX152" s="2" t="s">
        <v>34</v>
      </c>
      <c r="GY152" s="2" t="s">
        <v>9</v>
      </c>
      <c r="GZ152" s="9">
        <v>5.15</v>
      </c>
      <c r="HA152" s="9">
        <v>4.28</v>
      </c>
      <c r="HB152" s="7"/>
      <c r="HC152" s="3">
        <v>42</v>
      </c>
      <c r="HD152" s="3" t="s">
        <v>3</v>
      </c>
      <c r="HE152" s="7"/>
      <c r="HF152" s="9">
        <v>21.75</v>
      </c>
      <c r="HG152" s="3"/>
      <c r="HH152" s="2"/>
      <c r="HI152" s="3" t="s">
        <v>15</v>
      </c>
      <c r="HJ152" s="3"/>
      <c r="HK152" s="3" t="s">
        <v>3</v>
      </c>
      <c r="HL152" s="3"/>
      <c r="HM152" s="2">
        <v>4.45</v>
      </c>
      <c r="HN152" s="9">
        <v>20.5</v>
      </c>
      <c r="HO152" s="3" t="s">
        <v>3</v>
      </c>
      <c r="HP152" s="3" t="s">
        <v>35</v>
      </c>
      <c r="HQ152" s="3" t="s">
        <v>23</v>
      </c>
      <c r="HR152" s="7"/>
      <c r="HS152" s="3" t="s">
        <v>3</v>
      </c>
      <c r="HT152" s="3" t="s">
        <v>5</v>
      </c>
      <c r="HU152" s="9">
        <v>0.36166365280289331</v>
      </c>
      <c r="HV152" s="3">
        <v>1</v>
      </c>
      <c r="HW152" s="9">
        <v>6.9500000000000004E-6</v>
      </c>
      <c r="HX152" s="3" t="s">
        <v>3</v>
      </c>
      <c r="HY152" s="3"/>
      <c r="HZ152" s="3" t="s">
        <v>30</v>
      </c>
      <c r="IA152" s="3">
        <v>3.35</v>
      </c>
      <c r="IB152" s="3"/>
      <c r="IC152" s="3" t="s">
        <v>18</v>
      </c>
      <c r="ID152" s="3"/>
      <c r="IE152" s="3" t="s">
        <v>55</v>
      </c>
      <c r="IF152" s="7"/>
      <c r="IG152" s="7"/>
      <c r="IH152" s="7"/>
    </row>
    <row r="153" spans="1:242" x14ac:dyDescent="0.25">
      <c r="A153" s="1" t="s">
        <v>191</v>
      </c>
      <c r="B153" s="5">
        <v>58</v>
      </c>
      <c r="C153" s="3"/>
      <c r="D153" s="5">
        <v>4.51</v>
      </c>
      <c r="E153" s="3" t="s">
        <v>1</v>
      </c>
      <c r="F153" s="3" t="s">
        <v>2</v>
      </c>
      <c r="G153" s="3"/>
      <c r="H153" s="3"/>
      <c r="I153" s="3"/>
      <c r="J153" s="5">
        <v>4.2499999999999999E-12</v>
      </c>
      <c r="K153" s="3" t="s">
        <v>3</v>
      </c>
      <c r="L153" s="3" t="s">
        <v>4</v>
      </c>
      <c r="M153" s="5">
        <v>0.93023255813953487</v>
      </c>
      <c r="N153" s="5">
        <v>25.9</v>
      </c>
      <c r="O153" s="3" t="s">
        <v>3</v>
      </c>
      <c r="P153" s="3"/>
      <c r="Q153" s="3" t="s">
        <v>5</v>
      </c>
      <c r="R153" s="2" t="s">
        <v>58</v>
      </c>
      <c r="S153" s="2"/>
      <c r="T153" s="3" t="s">
        <v>3</v>
      </c>
      <c r="U153" s="5">
        <v>50</v>
      </c>
      <c r="V153" s="3"/>
      <c r="W153" s="2"/>
      <c r="X153" s="3"/>
      <c r="Y153" s="3" t="s">
        <v>7</v>
      </c>
      <c r="Z153" s="5">
        <v>8.8899999999999996E-6</v>
      </c>
      <c r="AA153" s="3" t="s">
        <v>8</v>
      </c>
      <c r="AB153" s="2" t="s">
        <v>9</v>
      </c>
      <c r="AC153" s="5">
        <v>4.9090909090909091E-14</v>
      </c>
      <c r="AD153" s="3" t="s">
        <v>10</v>
      </c>
      <c r="AE153" s="2" t="s">
        <v>107</v>
      </c>
      <c r="AF153" s="2">
        <v>3.15</v>
      </c>
      <c r="AG153" s="5">
        <v>3.3E-3</v>
      </c>
      <c r="AH153" s="2"/>
      <c r="AI153" s="2"/>
      <c r="AJ153" s="2"/>
      <c r="AK153" s="2"/>
      <c r="AL153" s="5">
        <v>0.96099999999999997</v>
      </c>
      <c r="AM153" s="3"/>
      <c r="AN153" s="3" t="s">
        <v>12</v>
      </c>
      <c r="AO153" s="2"/>
      <c r="AP153" s="2"/>
      <c r="AQ153" s="5">
        <v>1.14E-3</v>
      </c>
      <c r="AR153" s="5">
        <v>11</v>
      </c>
      <c r="AS153" s="3" t="s">
        <v>13</v>
      </c>
      <c r="AT153" s="3" t="s">
        <v>23</v>
      </c>
      <c r="AU153" s="5">
        <v>8.1</v>
      </c>
      <c r="AV153" s="2"/>
      <c r="AW153" s="2"/>
      <c r="AX153" s="2"/>
      <c r="AY153" s="2" t="s">
        <v>15</v>
      </c>
      <c r="AZ153" s="5">
        <v>6.89</v>
      </c>
      <c r="BA153" s="2"/>
      <c r="BB153" s="3" t="s">
        <v>8</v>
      </c>
      <c r="BC153" s="3">
        <v>1</v>
      </c>
      <c r="BD153" s="2"/>
      <c r="BE153" s="3" t="s">
        <v>16</v>
      </c>
      <c r="BF153" s="6">
        <v>41.25</v>
      </c>
      <c r="BG153" s="5">
        <v>6.88</v>
      </c>
      <c r="BH153" s="3"/>
      <c r="BI153" s="3"/>
      <c r="BJ153" s="3">
        <v>1</v>
      </c>
      <c r="BK153" s="5">
        <v>16.649999999999999</v>
      </c>
      <c r="BL153" s="5">
        <v>0.61349693251533743</v>
      </c>
      <c r="BM153" s="2"/>
      <c r="BN153" s="3" t="s">
        <v>19</v>
      </c>
      <c r="BO153" s="3" t="s">
        <v>121</v>
      </c>
      <c r="BP153" s="3" t="s">
        <v>3</v>
      </c>
      <c r="BQ153" s="2"/>
      <c r="BR153" s="2" t="s">
        <v>21</v>
      </c>
      <c r="BS153" s="3"/>
      <c r="BT153" s="3"/>
      <c r="BU153" s="3"/>
      <c r="BV153" s="5">
        <v>3.4</v>
      </c>
      <c r="BW153" s="5">
        <v>4.51</v>
      </c>
      <c r="BX153" s="3"/>
      <c r="BY153" s="3"/>
      <c r="BZ153" s="2"/>
      <c r="CA153" s="2"/>
      <c r="CB153" s="3" t="s">
        <v>3</v>
      </c>
      <c r="CC153" s="5">
        <v>4.2</v>
      </c>
      <c r="CD153" s="2"/>
      <c r="CE153" s="3"/>
      <c r="CF153" s="5">
        <v>31.35</v>
      </c>
      <c r="CG153" s="3"/>
      <c r="CH153" s="3"/>
      <c r="CI153" s="3"/>
      <c r="CJ153" s="3" t="s">
        <v>1</v>
      </c>
      <c r="CK153" s="2"/>
      <c r="CL153" s="3" t="s">
        <v>22</v>
      </c>
      <c r="CM153" s="2"/>
      <c r="CN153" s="3"/>
      <c r="CO153" s="2"/>
      <c r="CP153" s="2"/>
      <c r="CQ153" s="3">
        <v>2</v>
      </c>
      <c r="CR153" s="5">
        <v>5.84</v>
      </c>
      <c r="CS153" s="6">
        <v>47</v>
      </c>
      <c r="CT153" s="5">
        <v>0.36499999999999999</v>
      </c>
      <c r="CU153" s="5">
        <v>5.42</v>
      </c>
      <c r="CV153" s="5">
        <v>6.8000000000000005E-2</v>
      </c>
      <c r="CW153" s="5">
        <v>78</v>
      </c>
      <c r="CX153" s="2"/>
      <c r="CY153" s="5">
        <v>0.36363636363636365</v>
      </c>
      <c r="CZ153" s="3" t="s">
        <v>22</v>
      </c>
      <c r="DA153" s="5">
        <v>2.2988505747126436E-4</v>
      </c>
      <c r="DB153" s="5">
        <v>624</v>
      </c>
      <c r="DC153" s="2"/>
      <c r="DD153" s="5">
        <v>400</v>
      </c>
      <c r="DE153" s="3" t="s">
        <v>22</v>
      </c>
      <c r="DF153" s="2"/>
      <c r="DG153" s="3" t="s">
        <v>3</v>
      </c>
      <c r="DH153" s="2"/>
      <c r="DI153" s="3" t="s">
        <v>23</v>
      </c>
      <c r="DJ153" s="3"/>
      <c r="DK153" s="5">
        <v>119</v>
      </c>
      <c r="DL153" s="3" t="s">
        <v>8</v>
      </c>
      <c r="DM153" s="3" t="s">
        <v>5</v>
      </c>
      <c r="DN153" s="3" t="s">
        <v>3</v>
      </c>
      <c r="DO153" s="2"/>
      <c r="DP153" s="3" t="s">
        <v>3</v>
      </c>
      <c r="DQ153" s="5">
        <v>3.35</v>
      </c>
      <c r="DR153" s="2" t="s">
        <v>9</v>
      </c>
      <c r="DS153" s="2" t="s">
        <v>18</v>
      </c>
      <c r="DT153" s="5">
        <v>0.42932730000000002</v>
      </c>
      <c r="DU153" s="2" t="s">
        <v>24</v>
      </c>
      <c r="DV153" s="3" t="s">
        <v>3</v>
      </c>
      <c r="DW153" s="5">
        <v>50</v>
      </c>
      <c r="DX153" s="3"/>
      <c r="DY153" s="3" t="s">
        <v>8</v>
      </c>
      <c r="DZ153" s="2"/>
      <c r="EA153" s="7"/>
      <c r="EB153" s="5">
        <v>3.15</v>
      </c>
      <c r="EC153" s="3"/>
      <c r="ED153" s="2"/>
      <c r="EE153" s="2"/>
      <c r="EF153" s="3" t="s">
        <v>1</v>
      </c>
      <c r="EG153" s="3"/>
      <c r="EH153" s="2"/>
      <c r="EI153" s="2"/>
      <c r="EJ153" s="3" t="s">
        <v>26</v>
      </c>
      <c r="EK153" s="5">
        <v>1.2489999999999999E-2</v>
      </c>
      <c r="EL153" s="3" t="s">
        <v>1</v>
      </c>
      <c r="EM153" s="3" t="s">
        <v>3</v>
      </c>
      <c r="EN153" s="3" t="s">
        <v>27</v>
      </c>
      <c r="EO153" s="3"/>
      <c r="EP153" s="3" t="s">
        <v>8</v>
      </c>
      <c r="EQ153" s="3"/>
      <c r="ER153" s="2"/>
      <c r="ES153" s="3"/>
      <c r="ET153" s="9">
        <v>11.6</v>
      </c>
      <c r="EU153" s="3"/>
      <c r="EV153" s="3" t="s">
        <v>28</v>
      </c>
      <c r="EW153" s="7"/>
      <c r="EX153" s="9">
        <v>3.82</v>
      </c>
      <c r="EY153" s="3"/>
      <c r="EZ153" s="3"/>
      <c r="FA153" s="9">
        <v>0.82987551867219911</v>
      </c>
      <c r="FB153" s="9">
        <v>1.5199999999999999E-9</v>
      </c>
      <c r="FC153" s="2"/>
      <c r="FD153" s="7"/>
      <c r="FE153" s="2" t="s">
        <v>15</v>
      </c>
      <c r="FF153" s="3" t="s">
        <v>28</v>
      </c>
      <c r="FG153" s="3" t="s">
        <v>1</v>
      </c>
      <c r="FH153" s="9">
        <v>7.11</v>
      </c>
      <c r="FI153" s="3" t="s">
        <v>5</v>
      </c>
      <c r="FJ153" s="9">
        <v>7.65</v>
      </c>
      <c r="FK153" s="3" t="s">
        <v>1</v>
      </c>
      <c r="FL153" s="3" t="s">
        <v>1</v>
      </c>
      <c r="FM153" s="3" t="s">
        <v>23</v>
      </c>
      <c r="FN153" s="9">
        <v>111.3</v>
      </c>
      <c r="FO153" s="9">
        <v>2.3899999999999999E-8</v>
      </c>
      <c r="FP153" s="9">
        <v>3.24</v>
      </c>
      <c r="FQ153" s="3" t="s">
        <v>15</v>
      </c>
      <c r="FR153" s="5">
        <v>1.15E-2</v>
      </c>
      <c r="FS153" s="9">
        <v>28.65</v>
      </c>
      <c r="FT153" s="3" t="s">
        <v>1</v>
      </c>
      <c r="FU153" s="3" t="s">
        <v>5</v>
      </c>
      <c r="FV153" s="3"/>
      <c r="FW153" s="5">
        <v>32</v>
      </c>
      <c r="FX153" s="10">
        <v>2.8999999999999998E-3</v>
      </c>
      <c r="FY153" s="2"/>
      <c r="FZ153" s="3" t="s">
        <v>22</v>
      </c>
      <c r="GA153" s="3"/>
      <c r="GB153" s="3"/>
      <c r="GC153" s="3"/>
      <c r="GD153" s="3"/>
      <c r="GE153" s="3"/>
      <c r="GF153" s="3" t="s">
        <v>30</v>
      </c>
      <c r="GG153" s="3"/>
      <c r="GH153" s="7"/>
      <c r="GI153" s="2"/>
      <c r="GJ153" s="5">
        <v>7.6000000000000004E-4</v>
      </c>
      <c r="GK153" s="3"/>
      <c r="GL153" s="2"/>
      <c r="GM153" s="2">
        <v>3.15</v>
      </c>
      <c r="GN153" s="3" t="s">
        <v>31</v>
      </c>
      <c r="GO153" s="3" t="s">
        <v>8</v>
      </c>
      <c r="GP153" s="3"/>
      <c r="GQ153" s="3"/>
      <c r="GR153" s="3"/>
      <c r="GS153" s="9">
        <v>0.74906367041198507</v>
      </c>
      <c r="GT153" s="9">
        <v>54</v>
      </c>
      <c r="GU153" s="9">
        <v>6.6</v>
      </c>
      <c r="GV153" s="2"/>
      <c r="GW153" s="7"/>
      <c r="GX153" s="2" t="s">
        <v>34</v>
      </c>
      <c r="GY153" s="2" t="s">
        <v>9</v>
      </c>
      <c r="GZ153" s="9">
        <v>5.17</v>
      </c>
      <c r="HA153" s="9">
        <v>4.28</v>
      </c>
      <c r="HB153" s="7"/>
      <c r="HC153" s="3">
        <v>41.6</v>
      </c>
      <c r="HD153" s="3" t="s">
        <v>3</v>
      </c>
      <c r="HE153" s="7"/>
      <c r="HF153" s="9">
        <v>21.8</v>
      </c>
      <c r="HG153" s="3"/>
      <c r="HH153" s="2"/>
      <c r="HI153" s="3" t="s">
        <v>15</v>
      </c>
      <c r="HJ153" s="3"/>
      <c r="HK153" s="3" t="s">
        <v>3</v>
      </c>
      <c r="HL153" s="3"/>
      <c r="HM153" s="2">
        <v>4.51</v>
      </c>
      <c r="HN153" s="9">
        <v>21.5</v>
      </c>
      <c r="HO153" s="3" t="s">
        <v>3</v>
      </c>
      <c r="HP153" s="3" t="s">
        <v>35</v>
      </c>
      <c r="HQ153" s="3" t="s">
        <v>23</v>
      </c>
      <c r="HR153" s="7"/>
      <c r="HS153" s="3" t="s">
        <v>3</v>
      </c>
      <c r="HT153" s="3" t="s">
        <v>5</v>
      </c>
      <c r="HU153" s="9">
        <v>0.3623188405797102</v>
      </c>
      <c r="HV153" s="3">
        <v>1</v>
      </c>
      <c r="HW153" s="9">
        <v>6.9E-6</v>
      </c>
      <c r="HX153" s="3" t="s">
        <v>3</v>
      </c>
      <c r="HY153" s="3"/>
      <c r="HZ153" s="3" t="s">
        <v>30</v>
      </c>
      <c r="IA153" s="3">
        <v>3.35</v>
      </c>
      <c r="IB153" s="3"/>
      <c r="IC153" s="3" t="s">
        <v>18</v>
      </c>
      <c r="ID153" s="3"/>
      <c r="IE153" s="3" t="s">
        <v>55</v>
      </c>
      <c r="IF153" s="7"/>
      <c r="IG153" s="7"/>
      <c r="IH153" s="7"/>
    </row>
    <row r="154" spans="1:242" x14ac:dyDescent="0.25">
      <c r="A154" s="1" t="s">
        <v>192</v>
      </c>
      <c r="B154" s="5">
        <v>58.75</v>
      </c>
      <c r="C154" s="3"/>
      <c r="D154" s="5">
        <v>4.58</v>
      </c>
      <c r="E154" s="3" t="s">
        <v>1</v>
      </c>
      <c r="F154" s="3" t="s">
        <v>2</v>
      </c>
      <c r="G154" s="3"/>
      <c r="H154" s="3"/>
      <c r="I154" s="3"/>
      <c r="J154" s="5">
        <v>4.6500000000000006E-12</v>
      </c>
      <c r="K154" s="3" t="s">
        <v>3</v>
      </c>
      <c r="L154" s="3" t="s">
        <v>4</v>
      </c>
      <c r="M154" s="5">
        <v>0.92592592592592582</v>
      </c>
      <c r="N154" s="5">
        <v>25.95</v>
      </c>
      <c r="O154" s="3" t="s">
        <v>3</v>
      </c>
      <c r="P154" s="3"/>
      <c r="Q154" s="3" t="s">
        <v>5</v>
      </c>
      <c r="R154" s="2" t="s">
        <v>58</v>
      </c>
      <c r="S154" s="2"/>
      <c r="T154" s="3" t="s">
        <v>3</v>
      </c>
      <c r="U154" s="5">
        <v>49.9</v>
      </c>
      <c r="V154" s="3"/>
      <c r="W154" s="2"/>
      <c r="X154" s="3"/>
      <c r="Y154" s="3" t="s">
        <v>7</v>
      </c>
      <c r="Z154" s="5">
        <v>8.8799999999999997E-6</v>
      </c>
      <c r="AA154" s="3" t="s">
        <v>8</v>
      </c>
      <c r="AB154" s="2" t="s">
        <v>9</v>
      </c>
      <c r="AC154" s="5">
        <v>5.4909090909090908E-14</v>
      </c>
      <c r="AD154" s="3" t="s">
        <v>10</v>
      </c>
      <c r="AE154" s="2" t="s">
        <v>107</v>
      </c>
      <c r="AF154" s="2">
        <v>3.17</v>
      </c>
      <c r="AG154" s="5">
        <v>3.4499999999999999E-3</v>
      </c>
      <c r="AH154" s="2"/>
      <c r="AI154" s="2"/>
      <c r="AJ154" s="2"/>
      <c r="AK154" s="2"/>
      <c r="AL154" s="5">
        <v>0.97099999999999997</v>
      </c>
      <c r="AM154" s="3"/>
      <c r="AN154" s="3" t="s">
        <v>12</v>
      </c>
      <c r="AO154" s="2"/>
      <c r="AP154" s="2"/>
      <c r="AQ154" s="5">
        <v>1.1199999999999999E-3</v>
      </c>
      <c r="AR154" s="5">
        <v>7.5</v>
      </c>
      <c r="AS154" s="3" t="s">
        <v>13</v>
      </c>
      <c r="AT154" s="3" t="s">
        <v>23</v>
      </c>
      <c r="AU154" s="5">
        <v>7.8</v>
      </c>
      <c r="AV154" s="2"/>
      <c r="AW154" s="2"/>
      <c r="AX154" s="2"/>
      <c r="AY154" s="2" t="s">
        <v>15</v>
      </c>
      <c r="AZ154" s="5">
        <v>6.86</v>
      </c>
      <c r="BA154" s="2"/>
      <c r="BB154" s="3" t="s">
        <v>8</v>
      </c>
      <c r="BC154" s="3">
        <v>1</v>
      </c>
      <c r="BD154" s="2"/>
      <c r="BE154" s="3" t="s">
        <v>16</v>
      </c>
      <c r="BF154" s="6">
        <v>43</v>
      </c>
      <c r="BG154" s="5">
        <v>6.92</v>
      </c>
      <c r="BH154" s="3"/>
      <c r="BI154" s="3"/>
      <c r="BJ154" s="3">
        <v>1</v>
      </c>
      <c r="BK154" s="5">
        <v>16.88</v>
      </c>
      <c r="BL154" s="5">
        <v>0.5376344086021505</v>
      </c>
      <c r="BM154" s="2"/>
      <c r="BN154" s="3" t="s">
        <v>19</v>
      </c>
      <c r="BO154" s="3" t="s">
        <v>121</v>
      </c>
      <c r="BP154" s="3" t="s">
        <v>3</v>
      </c>
      <c r="BQ154" s="2"/>
      <c r="BR154" s="2" t="s">
        <v>21</v>
      </c>
      <c r="BS154" s="3"/>
      <c r="BT154" s="3"/>
      <c r="BU154" s="3"/>
      <c r="BV154" s="5">
        <v>3.36</v>
      </c>
      <c r="BW154" s="5">
        <v>4.58</v>
      </c>
      <c r="BX154" s="3"/>
      <c r="BY154" s="3"/>
      <c r="BZ154" s="2"/>
      <c r="CA154" s="2"/>
      <c r="CB154" s="3" t="s">
        <v>3</v>
      </c>
      <c r="CC154" s="5">
        <v>4.2</v>
      </c>
      <c r="CD154" s="2"/>
      <c r="CE154" s="3"/>
      <c r="CF154" s="5">
        <v>30.6</v>
      </c>
      <c r="CG154" s="3"/>
      <c r="CH154" s="3"/>
      <c r="CI154" s="3"/>
      <c r="CJ154" s="3" t="s">
        <v>1</v>
      </c>
      <c r="CK154" s="2"/>
      <c r="CL154" s="3" t="s">
        <v>22</v>
      </c>
      <c r="CM154" s="2"/>
      <c r="CN154" s="3"/>
      <c r="CO154" s="2"/>
      <c r="CP154" s="2"/>
      <c r="CQ154" s="3">
        <v>2</v>
      </c>
      <c r="CR154" s="5">
        <v>5.81</v>
      </c>
      <c r="CS154" s="6">
        <v>49</v>
      </c>
      <c r="CT154" s="5">
        <v>0.37</v>
      </c>
      <c r="CU154" s="5">
        <v>5.45</v>
      </c>
      <c r="CV154" s="5">
        <v>8.5000000000000006E-2</v>
      </c>
      <c r="CW154" s="5">
        <v>77</v>
      </c>
      <c r="CX154" s="2"/>
      <c r="CY154" s="5">
        <v>0.3623188405797102</v>
      </c>
      <c r="CZ154" s="3" t="s">
        <v>22</v>
      </c>
      <c r="DA154" s="5">
        <v>2.3255813953488373E-4</v>
      </c>
      <c r="DB154" s="5">
        <v>624.15</v>
      </c>
      <c r="DC154" s="2"/>
      <c r="DD154" s="5">
        <v>399</v>
      </c>
      <c r="DE154" s="3" t="s">
        <v>22</v>
      </c>
      <c r="DF154" s="2"/>
      <c r="DG154" s="3" t="s">
        <v>3</v>
      </c>
      <c r="DH154" s="2"/>
      <c r="DI154" s="3" t="s">
        <v>23</v>
      </c>
      <c r="DJ154" s="3"/>
      <c r="DK154" s="5">
        <v>120</v>
      </c>
      <c r="DL154" s="3" t="s">
        <v>8</v>
      </c>
      <c r="DM154" s="3" t="s">
        <v>5</v>
      </c>
      <c r="DN154" s="3" t="s">
        <v>3</v>
      </c>
      <c r="DO154" s="2"/>
      <c r="DP154" s="3" t="s">
        <v>3</v>
      </c>
      <c r="DQ154" s="5">
        <v>3.2</v>
      </c>
      <c r="DR154" s="2" t="s">
        <v>9</v>
      </c>
      <c r="DS154" s="2" t="s">
        <v>18</v>
      </c>
      <c r="DT154" s="5">
        <v>0.43235069999999998</v>
      </c>
      <c r="DU154" s="2" t="s">
        <v>24</v>
      </c>
      <c r="DV154" s="3" t="s">
        <v>3</v>
      </c>
      <c r="DW154" s="5">
        <v>49.9</v>
      </c>
      <c r="DX154" s="3"/>
      <c r="DY154" s="3" t="s">
        <v>8</v>
      </c>
      <c r="DZ154" s="2"/>
      <c r="EA154" s="7"/>
      <c r="EB154" s="5">
        <v>3.17</v>
      </c>
      <c r="EC154" s="3"/>
      <c r="ED154" s="2"/>
      <c r="EE154" s="2"/>
      <c r="EF154" s="3" t="s">
        <v>1</v>
      </c>
      <c r="EG154" s="3"/>
      <c r="EH154" s="2"/>
      <c r="EI154" s="2"/>
      <c r="EJ154" s="3" t="s">
        <v>26</v>
      </c>
      <c r="EK154" s="5">
        <v>1.2489999999999999E-2</v>
      </c>
      <c r="EL154" s="3" t="s">
        <v>1</v>
      </c>
      <c r="EM154" s="3" t="s">
        <v>3</v>
      </c>
      <c r="EN154" s="3" t="s">
        <v>27</v>
      </c>
      <c r="EO154" s="3"/>
      <c r="EP154" s="3" t="s">
        <v>8</v>
      </c>
      <c r="EQ154" s="3"/>
      <c r="ER154" s="2"/>
      <c r="ES154" s="3"/>
      <c r="ET154" s="9">
        <v>11.35</v>
      </c>
      <c r="EU154" s="3"/>
      <c r="EV154" s="3" t="s">
        <v>28</v>
      </c>
      <c r="EW154" s="7"/>
      <c r="EX154" s="9">
        <v>3.81</v>
      </c>
      <c r="EY154" s="3"/>
      <c r="EZ154" s="3"/>
      <c r="FA154" s="9">
        <v>0.82644628099173556</v>
      </c>
      <c r="FB154" s="9">
        <v>1.5300000000000001E-9</v>
      </c>
      <c r="FC154" s="2"/>
      <c r="FD154" s="7"/>
      <c r="FE154" s="2" t="s">
        <v>15</v>
      </c>
      <c r="FF154" s="3" t="s">
        <v>28</v>
      </c>
      <c r="FG154" s="3" t="s">
        <v>1</v>
      </c>
      <c r="FH154" s="9">
        <v>7.14</v>
      </c>
      <c r="FI154" s="3" t="s">
        <v>5</v>
      </c>
      <c r="FJ154" s="9">
        <v>7.85</v>
      </c>
      <c r="FK154" s="3" t="s">
        <v>1</v>
      </c>
      <c r="FL154" s="3" t="s">
        <v>1</v>
      </c>
      <c r="FM154" s="3" t="s">
        <v>23</v>
      </c>
      <c r="FN154" s="9">
        <v>111.3</v>
      </c>
      <c r="FO154" s="9">
        <v>2.3800000000000001E-8</v>
      </c>
      <c r="FP154" s="9">
        <v>3.55</v>
      </c>
      <c r="FQ154" s="3" t="s">
        <v>15</v>
      </c>
      <c r="FR154" s="5">
        <v>1.2E-2</v>
      </c>
      <c r="FS154" s="9">
        <v>28.65</v>
      </c>
      <c r="FT154" s="3" t="s">
        <v>1</v>
      </c>
      <c r="FU154" s="3" t="s">
        <v>5</v>
      </c>
      <c r="FV154" s="3"/>
      <c r="FW154" s="5">
        <v>33.75</v>
      </c>
      <c r="FX154" s="10">
        <v>3.0000000000000001E-3</v>
      </c>
      <c r="FY154" s="2"/>
      <c r="FZ154" s="3" t="s">
        <v>22</v>
      </c>
      <c r="GA154" s="3"/>
      <c r="GB154" s="3"/>
      <c r="GC154" s="3"/>
      <c r="GD154" s="3"/>
      <c r="GE154" s="3"/>
      <c r="GF154" s="3" t="s">
        <v>30</v>
      </c>
      <c r="GG154" s="3"/>
      <c r="GH154" s="7"/>
      <c r="GI154" s="2"/>
      <c r="GJ154" s="5">
        <v>7.6999999999999996E-4</v>
      </c>
      <c r="GK154" s="3"/>
      <c r="GL154" s="2"/>
      <c r="GM154" s="2">
        <v>3.17</v>
      </c>
      <c r="GN154" s="3" t="s">
        <v>31</v>
      </c>
      <c r="GO154" s="3" t="s">
        <v>8</v>
      </c>
      <c r="GP154" s="3"/>
      <c r="GQ154" s="3"/>
      <c r="GR154" s="3"/>
      <c r="GS154" s="9">
        <v>0.7407407407407407</v>
      </c>
      <c r="GT154" s="9">
        <v>54.25</v>
      </c>
      <c r="GU154" s="9">
        <v>6.45</v>
      </c>
      <c r="GV154" s="2"/>
      <c r="GW154" s="7"/>
      <c r="GX154" s="2" t="s">
        <v>34</v>
      </c>
      <c r="GY154" s="2" t="s">
        <v>9</v>
      </c>
      <c r="GZ154" s="9">
        <v>5.16</v>
      </c>
      <c r="HA154" s="9">
        <v>4.28</v>
      </c>
      <c r="HB154" s="7"/>
      <c r="HC154" s="3">
        <v>42.75</v>
      </c>
      <c r="HD154" s="3" t="s">
        <v>3</v>
      </c>
      <c r="HE154" s="7"/>
      <c r="HF154" s="9">
        <v>21.9</v>
      </c>
      <c r="HG154" s="3"/>
      <c r="HH154" s="2"/>
      <c r="HI154" s="3" t="s">
        <v>15</v>
      </c>
      <c r="HJ154" s="3"/>
      <c r="HK154" s="3" t="s">
        <v>3</v>
      </c>
      <c r="HL154" s="3"/>
      <c r="HM154" s="2">
        <v>4.58</v>
      </c>
      <c r="HN154" s="9">
        <v>17.600000000000001</v>
      </c>
      <c r="HO154" s="3" t="s">
        <v>3</v>
      </c>
      <c r="HP154" s="3" t="s">
        <v>35</v>
      </c>
      <c r="HQ154" s="3" t="s">
        <v>23</v>
      </c>
      <c r="HR154" s="7"/>
      <c r="HS154" s="3" t="s">
        <v>3</v>
      </c>
      <c r="HT154" s="3" t="s">
        <v>5</v>
      </c>
      <c r="HU154" s="9">
        <v>0.36101083032490977</v>
      </c>
      <c r="HV154" s="3">
        <v>1</v>
      </c>
      <c r="HW154" s="9">
        <v>7.2400000000000001E-6</v>
      </c>
      <c r="HX154" s="3" t="s">
        <v>3</v>
      </c>
      <c r="HY154" s="3"/>
      <c r="HZ154" s="3" t="s">
        <v>30</v>
      </c>
      <c r="IA154" s="3">
        <v>3.35</v>
      </c>
      <c r="IB154" s="3"/>
      <c r="IC154" s="3" t="s">
        <v>18</v>
      </c>
      <c r="ID154" s="3"/>
      <c r="IE154" s="3" t="s">
        <v>55</v>
      </c>
      <c r="IF154" s="7"/>
      <c r="IG154" s="7"/>
      <c r="IH154" s="7"/>
    </row>
    <row r="155" spans="1:242" x14ac:dyDescent="0.25">
      <c r="A155" s="1" t="s">
        <v>193</v>
      </c>
      <c r="B155" s="5">
        <v>58</v>
      </c>
      <c r="C155" s="3"/>
      <c r="D155" s="5">
        <v>4.51</v>
      </c>
      <c r="E155" s="3" t="s">
        <v>1</v>
      </c>
      <c r="F155" s="3" t="s">
        <v>2</v>
      </c>
      <c r="G155" s="3"/>
      <c r="H155" s="3"/>
      <c r="I155" s="3"/>
      <c r="J155" s="5">
        <v>5.425E-12</v>
      </c>
      <c r="K155" s="3" t="s">
        <v>3</v>
      </c>
      <c r="L155" s="3" t="s">
        <v>4</v>
      </c>
      <c r="M155" s="5">
        <v>0.92592592592592582</v>
      </c>
      <c r="N155" s="5">
        <v>26</v>
      </c>
      <c r="O155" s="3" t="s">
        <v>3</v>
      </c>
      <c r="P155" s="3"/>
      <c r="Q155" s="3" t="s">
        <v>5</v>
      </c>
      <c r="R155" s="2" t="s">
        <v>58</v>
      </c>
      <c r="S155" s="2"/>
      <c r="T155" s="3" t="s">
        <v>3</v>
      </c>
      <c r="U155" s="5">
        <v>49.85</v>
      </c>
      <c r="V155" s="3"/>
      <c r="W155" s="2"/>
      <c r="X155" s="3"/>
      <c r="Y155" s="3" t="s">
        <v>7</v>
      </c>
      <c r="Z155" s="5">
        <v>9.1500000000000005E-6</v>
      </c>
      <c r="AA155" s="3" t="s">
        <v>8</v>
      </c>
      <c r="AB155" s="2" t="s">
        <v>9</v>
      </c>
      <c r="AC155" s="5">
        <v>5.7090909090909094E-14</v>
      </c>
      <c r="AD155" s="3" t="s">
        <v>10</v>
      </c>
      <c r="AE155" s="2" t="s">
        <v>107</v>
      </c>
      <c r="AF155" s="2">
        <v>3.16</v>
      </c>
      <c r="AG155" s="5">
        <v>3.5000000000000001E-3</v>
      </c>
      <c r="AH155" s="2"/>
      <c r="AI155" s="2"/>
      <c r="AJ155" s="2"/>
      <c r="AK155" s="2"/>
      <c r="AL155" s="5">
        <v>0.97599999999999998</v>
      </c>
      <c r="AM155" s="3"/>
      <c r="AN155" s="3" t="s">
        <v>12</v>
      </c>
      <c r="AO155" s="2"/>
      <c r="AP155" s="2"/>
      <c r="AQ155" s="5">
        <v>1.07E-3</v>
      </c>
      <c r="AR155" s="5">
        <v>7.9</v>
      </c>
      <c r="AS155" s="3" t="s">
        <v>13</v>
      </c>
      <c r="AT155" s="3" t="s">
        <v>23</v>
      </c>
      <c r="AU155" s="5">
        <v>7.86</v>
      </c>
      <c r="AV155" s="2"/>
      <c r="AW155" s="2"/>
      <c r="AX155" s="2"/>
      <c r="AY155" s="2" t="s">
        <v>15</v>
      </c>
      <c r="AZ155" s="5">
        <v>6.87</v>
      </c>
      <c r="BA155" s="2"/>
      <c r="BB155" s="3" t="s">
        <v>8</v>
      </c>
      <c r="BC155" s="3">
        <v>1</v>
      </c>
      <c r="BD155" s="2"/>
      <c r="BE155" s="3" t="s">
        <v>16</v>
      </c>
      <c r="BF155" s="6">
        <v>44.5</v>
      </c>
      <c r="BG155" s="5">
        <v>7.02</v>
      </c>
      <c r="BH155" s="3"/>
      <c r="BI155" s="3"/>
      <c r="BJ155" s="3">
        <v>1</v>
      </c>
      <c r="BK155" s="5">
        <v>16.899999999999999</v>
      </c>
      <c r="BL155" s="5">
        <v>0.53475935828876997</v>
      </c>
      <c r="BM155" s="2"/>
      <c r="BN155" s="3" t="s">
        <v>19</v>
      </c>
      <c r="BO155" s="3" t="s">
        <v>121</v>
      </c>
      <c r="BP155" s="3" t="s">
        <v>3</v>
      </c>
      <c r="BQ155" s="2"/>
      <c r="BR155" s="2" t="s">
        <v>21</v>
      </c>
      <c r="BS155" s="3"/>
      <c r="BT155" s="3"/>
      <c r="BU155" s="3"/>
      <c r="BV155" s="5">
        <v>3.34</v>
      </c>
      <c r="BW155" s="5">
        <v>4.51</v>
      </c>
      <c r="BX155" s="3"/>
      <c r="BY155" s="3"/>
      <c r="BZ155" s="2"/>
      <c r="CA155" s="2"/>
      <c r="CB155" s="3" t="s">
        <v>3</v>
      </c>
      <c r="CC155" s="5">
        <v>4.1950000000000003</v>
      </c>
      <c r="CD155" s="2"/>
      <c r="CE155" s="3"/>
      <c r="CF155" s="5">
        <v>30.7</v>
      </c>
      <c r="CG155" s="3"/>
      <c r="CH155" s="3"/>
      <c r="CI155" s="3"/>
      <c r="CJ155" s="3" t="s">
        <v>1</v>
      </c>
      <c r="CK155" s="2"/>
      <c r="CL155" s="3" t="s">
        <v>22</v>
      </c>
      <c r="CM155" s="2"/>
      <c r="CN155" s="3"/>
      <c r="CO155" s="2"/>
      <c r="CP155" s="2">
        <v>5.625</v>
      </c>
      <c r="CQ155" s="3">
        <v>2</v>
      </c>
      <c r="CR155" s="5">
        <v>5.81</v>
      </c>
      <c r="CS155" s="6">
        <v>49.5</v>
      </c>
      <c r="CT155" s="5">
        <v>0.38250000000000001</v>
      </c>
      <c r="CU155" s="5">
        <v>5.62</v>
      </c>
      <c r="CV155" s="5">
        <v>0.1</v>
      </c>
      <c r="CW155" s="5">
        <v>77</v>
      </c>
      <c r="CX155" s="2"/>
      <c r="CY155" s="5">
        <v>0.3623188405797102</v>
      </c>
      <c r="CZ155" s="3" t="s">
        <v>22</v>
      </c>
      <c r="DA155" s="5">
        <v>2.3255813953488373E-4</v>
      </c>
      <c r="DB155" s="5">
        <v>624.04999999999995</v>
      </c>
      <c r="DC155" s="2"/>
      <c r="DD155" s="5">
        <v>402</v>
      </c>
      <c r="DE155" s="3" t="s">
        <v>22</v>
      </c>
      <c r="DF155" s="2"/>
      <c r="DG155" s="3" t="s">
        <v>3</v>
      </c>
      <c r="DH155" s="2"/>
      <c r="DI155" s="3" t="s">
        <v>23</v>
      </c>
      <c r="DJ155" s="3"/>
      <c r="DK155" s="5">
        <v>120</v>
      </c>
      <c r="DL155" s="3" t="s">
        <v>8</v>
      </c>
      <c r="DM155" s="3" t="s">
        <v>5</v>
      </c>
      <c r="DN155" s="3" t="s">
        <v>3</v>
      </c>
      <c r="DO155" s="2"/>
      <c r="DP155" s="3" t="s">
        <v>3</v>
      </c>
      <c r="DQ155" s="5">
        <v>3.19</v>
      </c>
      <c r="DR155" s="2" t="s">
        <v>9</v>
      </c>
      <c r="DS155" s="2" t="s">
        <v>18</v>
      </c>
      <c r="DT155" s="5">
        <v>0.43537409999999999</v>
      </c>
      <c r="DU155" s="2" t="s">
        <v>24</v>
      </c>
      <c r="DV155" s="3" t="s">
        <v>3</v>
      </c>
      <c r="DW155" s="5">
        <v>49.85</v>
      </c>
      <c r="DX155" s="3"/>
      <c r="DY155" s="3" t="s">
        <v>8</v>
      </c>
      <c r="DZ155" s="2"/>
      <c r="EA155" s="7"/>
      <c r="EB155" s="5">
        <v>3.16</v>
      </c>
      <c r="EC155" s="3"/>
      <c r="ED155" s="2"/>
      <c r="EE155" s="2"/>
      <c r="EF155" s="3" t="s">
        <v>1</v>
      </c>
      <c r="EG155" s="3"/>
      <c r="EH155" s="2"/>
      <c r="EI155" s="2"/>
      <c r="EJ155" s="3" t="s">
        <v>26</v>
      </c>
      <c r="EK155" s="5">
        <v>1.2489999999999999E-2</v>
      </c>
      <c r="EL155" s="3" t="s">
        <v>1</v>
      </c>
      <c r="EM155" s="3" t="s">
        <v>3</v>
      </c>
      <c r="EN155" s="3" t="s">
        <v>27</v>
      </c>
      <c r="EO155" s="3"/>
      <c r="EP155" s="3" t="s">
        <v>8</v>
      </c>
      <c r="EQ155" s="3"/>
      <c r="ER155" s="2"/>
      <c r="ES155" s="3"/>
      <c r="ET155" s="9">
        <v>11.55</v>
      </c>
      <c r="EU155" s="3"/>
      <c r="EV155" s="3" t="s">
        <v>28</v>
      </c>
      <c r="EW155" s="7"/>
      <c r="EX155" s="9">
        <v>3.8050000000000002</v>
      </c>
      <c r="EY155" s="3"/>
      <c r="EZ155" s="3"/>
      <c r="FA155" s="9">
        <v>0.82987551867219911</v>
      </c>
      <c r="FB155" s="9">
        <v>1.5300000000000001E-9</v>
      </c>
      <c r="FC155" s="2"/>
      <c r="FD155" s="7"/>
      <c r="FE155" s="2" t="s">
        <v>15</v>
      </c>
      <c r="FF155" s="3" t="s">
        <v>28</v>
      </c>
      <c r="FG155" s="3" t="s">
        <v>1</v>
      </c>
      <c r="FH155" s="9">
        <v>7.24</v>
      </c>
      <c r="FI155" s="3" t="s">
        <v>5</v>
      </c>
      <c r="FJ155" s="9">
        <v>8</v>
      </c>
      <c r="FK155" s="3" t="s">
        <v>1</v>
      </c>
      <c r="FL155" s="3" t="s">
        <v>1</v>
      </c>
      <c r="FM155" s="3" t="s">
        <v>23</v>
      </c>
      <c r="FN155" s="9">
        <v>111.7</v>
      </c>
      <c r="FO155" s="9">
        <v>2.44E-8</v>
      </c>
      <c r="FP155" s="9">
        <v>3.4</v>
      </c>
      <c r="FQ155" s="3" t="s">
        <v>15</v>
      </c>
      <c r="FR155" s="5">
        <v>1.2500000000000001E-2</v>
      </c>
      <c r="FS155" s="9">
        <v>28.75</v>
      </c>
      <c r="FT155" s="3" t="s">
        <v>1</v>
      </c>
      <c r="FU155" s="3" t="s">
        <v>5</v>
      </c>
      <c r="FV155" s="3"/>
      <c r="FW155" s="5">
        <v>34.5</v>
      </c>
      <c r="FX155" s="10">
        <v>3.0999999999999999E-3</v>
      </c>
      <c r="FY155" s="2"/>
      <c r="FZ155" s="3" t="s">
        <v>22</v>
      </c>
      <c r="GA155" s="3"/>
      <c r="GB155" s="3"/>
      <c r="GC155" s="3"/>
      <c r="GD155" s="3"/>
      <c r="GE155" s="3"/>
      <c r="GF155" s="3" t="s">
        <v>30</v>
      </c>
      <c r="GG155" s="3"/>
      <c r="GH155" s="7"/>
      <c r="GI155" s="2"/>
      <c r="GJ155" s="5">
        <v>7.7999999999999999E-4</v>
      </c>
      <c r="GK155" s="3"/>
      <c r="GL155" s="2"/>
      <c r="GM155" s="2">
        <v>3.16</v>
      </c>
      <c r="GN155" s="3" t="s">
        <v>31</v>
      </c>
      <c r="GO155" s="3" t="s">
        <v>8</v>
      </c>
      <c r="GP155" s="3"/>
      <c r="GQ155" s="3"/>
      <c r="GR155" s="3"/>
      <c r="GS155" s="9">
        <v>0.7407407407407407</v>
      </c>
      <c r="GT155" s="9">
        <v>56.2</v>
      </c>
      <c r="GU155" s="9">
        <v>6.18</v>
      </c>
      <c r="GV155" s="2"/>
      <c r="GW155" s="7"/>
      <c r="GX155" s="2" t="s">
        <v>34</v>
      </c>
      <c r="GY155" s="2" t="s">
        <v>9</v>
      </c>
      <c r="GZ155" s="9">
        <v>5.25</v>
      </c>
      <c r="HA155" s="9">
        <v>4.28</v>
      </c>
      <c r="HB155" s="7"/>
      <c r="HC155" s="3">
        <v>44.75</v>
      </c>
      <c r="HD155" s="3" t="s">
        <v>3</v>
      </c>
      <c r="HE155" s="7"/>
      <c r="HF155" s="9">
        <v>21.85</v>
      </c>
      <c r="HG155" s="3"/>
      <c r="HH155" s="2"/>
      <c r="HI155" s="3" t="s">
        <v>15</v>
      </c>
      <c r="HJ155" s="3"/>
      <c r="HK155" s="3" t="s">
        <v>3</v>
      </c>
      <c r="HL155" s="3"/>
      <c r="HM155" s="2">
        <v>4.51</v>
      </c>
      <c r="HN155" s="9">
        <v>16</v>
      </c>
      <c r="HO155" s="3" t="s">
        <v>3</v>
      </c>
      <c r="HP155" s="3" t="s">
        <v>35</v>
      </c>
      <c r="HQ155" s="3" t="s">
        <v>23</v>
      </c>
      <c r="HR155" s="7"/>
      <c r="HS155" s="3" t="s">
        <v>3</v>
      </c>
      <c r="HT155" s="3" t="s">
        <v>5</v>
      </c>
      <c r="HU155" s="9">
        <v>0.36101083032490977</v>
      </c>
      <c r="HV155" s="3">
        <v>1</v>
      </c>
      <c r="HW155" s="9">
        <v>7.9200000000000004E-6</v>
      </c>
      <c r="HX155" s="3" t="s">
        <v>3</v>
      </c>
      <c r="HY155" s="3"/>
      <c r="HZ155" s="3" t="s">
        <v>30</v>
      </c>
      <c r="IA155" s="3">
        <v>3.35</v>
      </c>
      <c r="IB155" s="3"/>
      <c r="IC155" s="3" t="s">
        <v>18</v>
      </c>
      <c r="ID155" s="3"/>
      <c r="IE155" s="3" t="s">
        <v>55</v>
      </c>
      <c r="IF155" s="7"/>
      <c r="IG155" s="7"/>
      <c r="IH155" s="7"/>
    </row>
    <row r="156" spans="1:242" x14ac:dyDescent="0.25">
      <c r="A156" s="1" t="s">
        <v>194</v>
      </c>
      <c r="B156" s="5">
        <v>55.5</v>
      </c>
      <c r="C156" s="3"/>
      <c r="D156" s="5">
        <v>4.5250000000000004</v>
      </c>
      <c r="E156" s="3" t="s">
        <v>1</v>
      </c>
      <c r="F156" s="3" t="s">
        <v>2</v>
      </c>
      <c r="G156" s="3"/>
      <c r="H156" s="3"/>
      <c r="I156" s="3"/>
      <c r="J156" s="5">
        <v>7.3499999999999992E-12</v>
      </c>
      <c r="K156" s="3" t="s">
        <v>3</v>
      </c>
      <c r="L156" s="3" t="s">
        <v>4</v>
      </c>
      <c r="M156" s="5">
        <v>0.92165898617511521</v>
      </c>
      <c r="N156" s="5">
        <v>26</v>
      </c>
      <c r="O156" s="3" t="s">
        <v>3</v>
      </c>
      <c r="P156" s="3"/>
      <c r="Q156" s="3" t="s">
        <v>5</v>
      </c>
      <c r="R156" s="2" t="s">
        <v>58</v>
      </c>
      <c r="S156" s="2"/>
      <c r="T156" s="3" t="s">
        <v>3</v>
      </c>
      <c r="U156" s="5">
        <v>49.8</v>
      </c>
      <c r="V156" s="3"/>
      <c r="W156" s="2"/>
      <c r="X156" s="3"/>
      <c r="Y156" s="3" t="s">
        <v>7</v>
      </c>
      <c r="Z156" s="5">
        <v>1.146E-5</v>
      </c>
      <c r="AA156" s="3" t="s">
        <v>8</v>
      </c>
      <c r="AB156" s="2" t="s">
        <v>9</v>
      </c>
      <c r="AC156" s="5">
        <v>5.1272727272727271E-14</v>
      </c>
      <c r="AD156" s="3" t="s">
        <v>10</v>
      </c>
      <c r="AE156" s="2" t="s">
        <v>107</v>
      </c>
      <c r="AF156" s="2">
        <v>3.1749999999999998</v>
      </c>
      <c r="AG156" s="5">
        <v>3.6749999999999999E-3</v>
      </c>
      <c r="AH156" s="2"/>
      <c r="AI156" s="2"/>
      <c r="AJ156" s="2"/>
      <c r="AK156" s="2"/>
      <c r="AL156" s="5">
        <v>0.96950000000000003</v>
      </c>
      <c r="AM156" s="3"/>
      <c r="AN156" s="3" t="s">
        <v>12</v>
      </c>
      <c r="AO156" s="2"/>
      <c r="AP156" s="2"/>
      <c r="AQ156" s="5">
        <v>9.9400000000000009E-4</v>
      </c>
      <c r="AR156" s="5">
        <v>7.25</v>
      </c>
      <c r="AS156" s="3" t="s">
        <v>13</v>
      </c>
      <c r="AT156" s="3" t="s">
        <v>23</v>
      </c>
      <c r="AU156" s="5">
        <v>7.76</v>
      </c>
      <c r="AV156" s="2"/>
      <c r="AW156" s="2"/>
      <c r="AX156" s="2"/>
      <c r="AY156" s="2" t="s">
        <v>15</v>
      </c>
      <c r="AZ156" s="5">
        <v>6.89</v>
      </c>
      <c r="BA156" s="2"/>
      <c r="BB156" s="3" t="s">
        <v>8</v>
      </c>
      <c r="BC156" s="3">
        <v>1</v>
      </c>
      <c r="BD156" s="2"/>
      <c r="BE156" s="3" t="s">
        <v>16</v>
      </c>
      <c r="BF156" s="6">
        <v>44.25</v>
      </c>
      <c r="BG156" s="5">
        <v>6.95</v>
      </c>
      <c r="BH156" s="3"/>
      <c r="BI156" s="3"/>
      <c r="BJ156" s="3">
        <v>1</v>
      </c>
      <c r="BK156" s="5">
        <v>16.760000000000002</v>
      </c>
      <c r="BL156" s="5">
        <v>0.52356020942408377</v>
      </c>
      <c r="BM156" s="2"/>
      <c r="BN156" s="3" t="s">
        <v>19</v>
      </c>
      <c r="BO156" s="3" t="s">
        <v>121</v>
      </c>
      <c r="BP156" s="3" t="s">
        <v>3</v>
      </c>
      <c r="BQ156" s="2"/>
      <c r="BR156" s="2" t="s">
        <v>21</v>
      </c>
      <c r="BS156" s="3"/>
      <c r="BT156" s="3"/>
      <c r="BU156" s="3"/>
      <c r="BV156" s="5">
        <v>3.54</v>
      </c>
      <c r="BW156" s="5">
        <v>4.5250000000000004</v>
      </c>
      <c r="BX156" s="3"/>
      <c r="BY156" s="3"/>
      <c r="BZ156" s="2"/>
      <c r="CA156" s="2"/>
      <c r="CB156" s="3" t="s">
        <v>3</v>
      </c>
      <c r="CC156" s="5">
        <v>4.1900000000000004</v>
      </c>
      <c r="CD156" s="2"/>
      <c r="CE156" s="3"/>
      <c r="CF156" s="5">
        <v>30.8</v>
      </c>
      <c r="CG156" s="3"/>
      <c r="CH156" s="3"/>
      <c r="CI156" s="3"/>
      <c r="CJ156" s="3" t="s">
        <v>1</v>
      </c>
      <c r="CK156" s="2"/>
      <c r="CL156" s="3" t="s">
        <v>22</v>
      </c>
      <c r="CM156" s="2"/>
      <c r="CN156" s="3"/>
      <c r="CO156" s="2"/>
      <c r="CP156" s="2"/>
      <c r="CQ156" s="3">
        <v>2</v>
      </c>
      <c r="CR156" s="5">
        <v>5.7850000000000001</v>
      </c>
      <c r="CS156" s="6">
        <v>49.75</v>
      </c>
      <c r="CT156" s="5">
        <v>0.39250000000000002</v>
      </c>
      <c r="CU156" s="5">
        <v>5.6</v>
      </c>
      <c r="CV156" s="5">
        <v>9.0999999999999998E-2</v>
      </c>
      <c r="CW156" s="5">
        <v>76.75</v>
      </c>
      <c r="CX156" s="2"/>
      <c r="CY156" s="5">
        <v>0.3623188405797102</v>
      </c>
      <c r="CZ156" s="3" t="s">
        <v>22</v>
      </c>
      <c r="DA156" s="5">
        <v>2.3391812865497074E-4</v>
      </c>
      <c r="DB156" s="5">
        <v>624.1</v>
      </c>
      <c r="DC156" s="2"/>
      <c r="DD156" s="5">
        <v>399</v>
      </c>
      <c r="DE156" s="3" t="s">
        <v>22</v>
      </c>
      <c r="DF156" s="2"/>
      <c r="DG156" s="3" t="s">
        <v>3</v>
      </c>
      <c r="DH156" s="2"/>
      <c r="DI156" s="3" t="s">
        <v>23</v>
      </c>
      <c r="DJ156" s="3"/>
      <c r="DK156" s="5">
        <v>120</v>
      </c>
      <c r="DL156" s="3" t="s">
        <v>8</v>
      </c>
      <c r="DM156" s="3" t="s">
        <v>5</v>
      </c>
      <c r="DN156" s="3" t="s">
        <v>3</v>
      </c>
      <c r="DO156" s="2"/>
      <c r="DP156" s="3" t="s">
        <v>3</v>
      </c>
      <c r="DQ156" s="5">
        <v>3.18</v>
      </c>
      <c r="DR156" s="2" t="s">
        <v>9</v>
      </c>
      <c r="DS156" s="2" t="s">
        <v>18</v>
      </c>
      <c r="DT156" s="5">
        <v>0.4383976</v>
      </c>
      <c r="DU156" s="2" t="s">
        <v>24</v>
      </c>
      <c r="DV156" s="3" t="s">
        <v>3</v>
      </c>
      <c r="DW156" s="5">
        <v>49.8</v>
      </c>
      <c r="DX156" s="3"/>
      <c r="DY156" s="3" t="s">
        <v>8</v>
      </c>
      <c r="DZ156" s="2"/>
      <c r="EA156" s="7"/>
      <c r="EB156" s="5">
        <v>3.1749999999999998</v>
      </c>
      <c r="EC156" s="3"/>
      <c r="ED156" s="2"/>
      <c r="EE156" s="2"/>
      <c r="EF156" s="3" t="s">
        <v>1</v>
      </c>
      <c r="EG156" s="3"/>
      <c r="EH156" s="2"/>
      <c r="EI156" s="2"/>
      <c r="EJ156" s="3" t="s">
        <v>26</v>
      </c>
      <c r="EK156" s="5">
        <v>1.2489999999999999E-2</v>
      </c>
      <c r="EL156" s="3" t="s">
        <v>1</v>
      </c>
      <c r="EM156" s="3" t="s">
        <v>3</v>
      </c>
      <c r="EN156" s="3" t="s">
        <v>27</v>
      </c>
      <c r="EO156" s="3"/>
      <c r="EP156" s="3" t="s">
        <v>8</v>
      </c>
      <c r="EQ156" s="3"/>
      <c r="ER156" s="2"/>
      <c r="ES156" s="3"/>
      <c r="ET156" s="9">
        <v>11.2</v>
      </c>
      <c r="EU156" s="3"/>
      <c r="EV156" s="3" t="s">
        <v>28</v>
      </c>
      <c r="EW156" s="7"/>
      <c r="EX156" s="9">
        <v>3.7949999999999999</v>
      </c>
      <c r="EY156" s="3"/>
      <c r="EZ156" s="3"/>
      <c r="FA156" s="9">
        <v>0.83333333333333337</v>
      </c>
      <c r="FB156" s="9">
        <v>1.5199999999999999E-9</v>
      </c>
      <c r="FC156" s="2"/>
      <c r="FD156" s="7"/>
      <c r="FE156" s="2" t="s">
        <v>15</v>
      </c>
      <c r="FF156" s="3" t="s">
        <v>28</v>
      </c>
      <c r="FG156" s="3" t="s">
        <v>1</v>
      </c>
      <c r="FH156" s="9">
        <v>7.16</v>
      </c>
      <c r="FI156" s="3" t="s">
        <v>5</v>
      </c>
      <c r="FJ156" s="9">
        <v>7.75</v>
      </c>
      <c r="FK156" s="3" t="s">
        <v>1</v>
      </c>
      <c r="FL156" s="3" t="s">
        <v>1</v>
      </c>
      <c r="FM156" s="3" t="s">
        <v>23</v>
      </c>
      <c r="FN156" s="9">
        <v>111.7</v>
      </c>
      <c r="FO156" s="9">
        <v>2.48E-8</v>
      </c>
      <c r="FP156" s="9">
        <v>3.38</v>
      </c>
      <c r="FQ156" s="3" t="s">
        <v>15</v>
      </c>
      <c r="FR156" s="5">
        <v>1.35E-2</v>
      </c>
      <c r="FS156" s="9">
        <v>28.75</v>
      </c>
      <c r="FT156" s="3" t="s">
        <v>1</v>
      </c>
      <c r="FU156" s="3" t="s">
        <v>5</v>
      </c>
      <c r="FV156" s="3"/>
      <c r="FW156" s="5">
        <v>36</v>
      </c>
      <c r="FX156" s="10">
        <v>3.1749999999999999E-3</v>
      </c>
      <c r="FY156" s="2"/>
      <c r="FZ156" s="3" t="s">
        <v>22</v>
      </c>
      <c r="GA156" s="3"/>
      <c r="GB156" s="3"/>
      <c r="GC156" s="3"/>
      <c r="GD156" s="3"/>
      <c r="GE156" s="3"/>
      <c r="GF156" s="3" t="s">
        <v>30</v>
      </c>
      <c r="GG156" s="3"/>
      <c r="GH156" s="7"/>
      <c r="GI156" s="2"/>
      <c r="GJ156" s="5">
        <v>7.9500000000000003E-4</v>
      </c>
      <c r="GK156" s="3"/>
      <c r="GL156" s="2"/>
      <c r="GM156" s="2">
        <v>3.1749999999999998</v>
      </c>
      <c r="GN156" s="3" t="s">
        <v>31</v>
      </c>
      <c r="GO156" s="3" t="s">
        <v>8</v>
      </c>
      <c r="GP156" s="3"/>
      <c r="GQ156" s="3"/>
      <c r="GR156" s="3"/>
      <c r="GS156" s="9">
        <v>0.73664825046040516</v>
      </c>
      <c r="GT156" s="9">
        <v>59.3</v>
      </c>
      <c r="GU156" s="9">
        <v>6.29</v>
      </c>
      <c r="GV156" s="2"/>
      <c r="GW156" s="7"/>
      <c r="GX156" s="2" t="s">
        <v>34</v>
      </c>
      <c r="GY156" s="2" t="s">
        <v>9</v>
      </c>
      <c r="GZ156" s="9">
        <v>5.19</v>
      </c>
      <c r="HA156" s="9">
        <v>4.29</v>
      </c>
      <c r="HB156" s="7"/>
      <c r="HC156" s="3">
        <v>44.65</v>
      </c>
      <c r="HD156" s="3" t="s">
        <v>3</v>
      </c>
      <c r="HE156" s="7"/>
      <c r="HF156" s="9">
        <v>21.45</v>
      </c>
      <c r="HG156" s="3"/>
      <c r="HH156" s="2"/>
      <c r="HI156" s="3" t="s">
        <v>15</v>
      </c>
      <c r="HJ156" s="3"/>
      <c r="HK156" s="3" t="s">
        <v>3</v>
      </c>
      <c r="HL156" s="3"/>
      <c r="HM156" s="2">
        <v>4.5250000000000004</v>
      </c>
      <c r="HN156" s="9">
        <v>14.25</v>
      </c>
      <c r="HO156" s="3" t="s">
        <v>3</v>
      </c>
      <c r="HP156" s="3" t="s">
        <v>35</v>
      </c>
      <c r="HQ156" s="3" t="s">
        <v>23</v>
      </c>
      <c r="HR156" s="7"/>
      <c r="HS156" s="3" t="s">
        <v>3</v>
      </c>
      <c r="HT156" s="3" t="s">
        <v>5</v>
      </c>
      <c r="HU156" s="9">
        <v>0.36062026685899745</v>
      </c>
      <c r="HV156" s="3">
        <v>1</v>
      </c>
      <c r="HW156" s="9">
        <v>9.2599999999999994E-6</v>
      </c>
      <c r="HX156" s="3" t="s">
        <v>3</v>
      </c>
      <c r="HY156" s="3"/>
      <c r="HZ156" s="3" t="s">
        <v>30</v>
      </c>
      <c r="IA156" s="3">
        <v>3.35</v>
      </c>
      <c r="IB156" s="3"/>
      <c r="IC156" s="3" t="s">
        <v>18</v>
      </c>
      <c r="ID156" s="3"/>
      <c r="IE156" s="3" t="s">
        <v>55</v>
      </c>
      <c r="IF156" s="7"/>
      <c r="IG156" s="7"/>
      <c r="IH156" s="7"/>
    </row>
    <row r="157" spans="1:242" x14ac:dyDescent="0.25">
      <c r="A157" s="1" t="s">
        <v>195</v>
      </c>
      <c r="B157" s="5">
        <v>52.2</v>
      </c>
      <c r="C157" s="3"/>
      <c r="D157" s="5">
        <v>4.6050000000000004</v>
      </c>
      <c r="E157" s="3" t="s">
        <v>1</v>
      </c>
      <c r="F157" s="3" t="s">
        <v>2</v>
      </c>
      <c r="G157" s="3"/>
      <c r="H157" s="3"/>
      <c r="I157" s="3"/>
      <c r="J157" s="5">
        <v>7.15E-12</v>
      </c>
      <c r="K157" s="3" t="s">
        <v>3</v>
      </c>
      <c r="L157" s="3" t="s">
        <v>4</v>
      </c>
      <c r="M157" s="5">
        <v>0.91324200913242015</v>
      </c>
      <c r="N157" s="5">
        <v>25.95</v>
      </c>
      <c r="O157" s="3" t="s">
        <v>3</v>
      </c>
      <c r="P157" s="3"/>
      <c r="Q157" s="3" t="s">
        <v>5</v>
      </c>
      <c r="R157" s="2" t="s">
        <v>58</v>
      </c>
      <c r="S157" s="2"/>
      <c r="T157" s="3" t="s">
        <v>3</v>
      </c>
      <c r="U157" s="5">
        <v>49.8</v>
      </c>
      <c r="V157" s="3"/>
      <c r="W157" s="2"/>
      <c r="X157" s="3"/>
      <c r="Y157" s="3" t="s">
        <v>7</v>
      </c>
      <c r="Z157" s="5">
        <v>1.149E-5</v>
      </c>
      <c r="AA157" s="3" t="s">
        <v>8</v>
      </c>
      <c r="AB157" s="2" t="s">
        <v>9</v>
      </c>
      <c r="AC157" s="5">
        <v>5.0545454545454548E-14</v>
      </c>
      <c r="AD157" s="3" t="s">
        <v>10</v>
      </c>
      <c r="AE157" s="2" t="s">
        <v>107</v>
      </c>
      <c r="AF157" s="2">
        <v>3.14</v>
      </c>
      <c r="AG157" s="5">
        <v>3.5500000000000002E-3</v>
      </c>
      <c r="AH157" s="2"/>
      <c r="AI157" s="2"/>
      <c r="AJ157" s="2"/>
      <c r="AK157" s="2"/>
      <c r="AL157" s="5">
        <v>0.96599999999999997</v>
      </c>
      <c r="AM157" s="3"/>
      <c r="AN157" s="3" t="s">
        <v>12</v>
      </c>
      <c r="AO157" s="2"/>
      <c r="AP157" s="2"/>
      <c r="AQ157" s="5">
        <v>1.0499999999999999E-3</v>
      </c>
      <c r="AR157" s="5">
        <v>5.77</v>
      </c>
      <c r="AS157" s="3" t="s">
        <v>13</v>
      </c>
      <c r="AT157" s="3" t="s">
        <v>23</v>
      </c>
      <c r="AU157" s="5">
        <v>7.86</v>
      </c>
      <c r="AV157" s="2"/>
      <c r="AW157" s="2"/>
      <c r="AX157" s="2"/>
      <c r="AY157" s="2" t="s">
        <v>15</v>
      </c>
      <c r="AZ157" s="5">
        <v>6.87</v>
      </c>
      <c r="BA157" s="2"/>
      <c r="BB157" s="3" t="s">
        <v>8</v>
      </c>
      <c r="BC157" s="3">
        <v>1</v>
      </c>
      <c r="BD157" s="2"/>
      <c r="BE157" s="3" t="s">
        <v>16</v>
      </c>
      <c r="BF157" s="6">
        <v>42.75</v>
      </c>
      <c r="BG157" s="5">
        <v>6.93</v>
      </c>
      <c r="BH157" s="3"/>
      <c r="BI157" s="3"/>
      <c r="BJ157" s="3">
        <v>1</v>
      </c>
      <c r="BK157" s="5">
        <v>16.7</v>
      </c>
      <c r="BL157" s="5">
        <v>0.57471264367816088</v>
      </c>
      <c r="BM157" s="2"/>
      <c r="BN157" s="3" t="s">
        <v>19</v>
      </c>
      <c r="BO157" s="3" t="s">
        <v>121</v>
      </c>
      <c r="BP157" s="3" t="s">
        <v>3</v>
      </c>
      <c r="BQ157" s="2"/>
      <c r="BR157" s="2" t="s">
        <v>21</v>
      </c>
      <c r="BS157" s="3"/>
      <c r="BT157" s="3"/>
      <c r="BU157" s="3"/>
      <c r="BV157" s="5">
        <v>3.62</v>
      </c>
      <c r="BW157" s="5">
        <v>4.6050000000000004</v>
      </c>
      <c r="BX157" s="3"/>
      <c r="BY157" s="3"/>
      <c r="BZ157" s="2"/>
      <c r="CA157" s="2"/>
      <c r="CB157" s="3" t="s">
        <v>3</v>
      </c>
      <c r="CC157" s="5">
        <v>4.1900000000000004</v>
      </c>
      <c r="CD157" s="2"/>
      <c r="CE157" s="3"/>
      <c r="CF157" s="5">
        <v>30.85</v>
      </c>
      <c r="CG157" s="3"/>
      <c r="CH157" s="3"/>
      <c r="CI157" s="3"/>
      <c r="CJ157" s="3" t="s">
        <v>1</v>
      </c>
      <c r="CK157" s="2"/>
      <c r="CL157" s="3" t="s">
        <v>22</v>
      </c>
      <c r="CM157" s="2"/>
      <c r="CN157" s="3"/>
      <c r="CO157" s="2"/>
      <c r="CP157" s="2"/>
      <c r="CQ157" s="3">
        <v>2</v>
      </c>
      <c r="CR157" s="5">
        <v>5.77</v>
      </c>
      <c r="CS157" s="6">
        <v>48</v>
      </c>
      <c r="CT157" s="5">
        <v>0.4</v>
      </c>
      <c r="CU157" s="5">
        <v>5.45</v>
      </c>
      <c r="CV157" s="5">
        <v>8.8249999999999995E-2</v>
      </c>
      <c r="CW157" s="5">
        <v>76.5</v>
      </c>
      <c r="CX157" s="2"/>
      <c r="CY157" s="5">
        <v>0.3603603603603604</v>
      </c>
      <c r="CZ157" s="3" t="s">
        <v>22</v>
      </c>
      <c r="DA157" s="5">
        <v>2.3255813953488373E-4</v>
      </c>
      <c r="DB157" s="5">
        <v>624.1</v>
      </c>
      <c r="DC157" s="2"/>
      <c r="DD157" s="5">
        <v>385</v>
      </c>
      <c r="DE157" s="3" t="s">
        <v>22</v>
      </c>
      <c r="DF157" s="2"/>
      <c r="DG157" s="3" t="s">
        <v>3</v>
      </c>
      <c r="DH157" s="2"/>
      <c r="DI157" s="3" t="s">
        <v>23</v>
      </c>
      <c r="DJ157" s="3"/>
      <c r="DK157" s="5">
        <v>120</v>
      </c>
      <c r="DL157" s="3" t="s">
        <v>8</v>
      </c>
      <c r="DM157" s="3" t="s">
        <v>5</v>
      </c>
      <c r="DN157" s="3" t="s">
        <v>3</v>
      </c>
      <c r="DO157" s="2"/>
      <c r="DP157" s="3" t="s">
        <v>3</v>
      </c>
      <c r="DQ157" s="5">
        <v>3.18</v>
      </c>
      <c r="DR157" s="2" t="s">
        <v>9</v>
      </c>
      <c r="DS157" s="2" t="s">
        <v>18</v>
      </c>
      <c r="DT157" s="5">
        <v>0.44142100000000001</v>
      </c>
      <c r="DU157" s="2" t="s">
        <v>24</v>
      </c>
      <c r="DV157" s="3" t="s">
        <v>3</v>
      </c>
      <c r="DW157" s="5">
        <v>49.8</v>
      </c>
      <c r="DX157" s="3"/>
      <c r="DY157" s="3" t="s">
        <v>8</v>
      </c>
      <c r="DZ157" s="2"/>
      <c r="EA157" s="7"/>
      <c r="EB157" s="5">
        <v>3.14</v>
      </c>
      <c r="EC157" s="3"/>
      <c r="ED157" s="2"/>
      <c r="EE157" s="2"/>
      <c r="EF157" s="3" t="s">
        <v>1</v>
      </c>
      <c r="EG157" s="3"/>
      <c r="EH157" s="2"/>
      <c r="EI157" s="2"/>
      <c r="EJ157" s="3" t="s">
        <v>26</v>
      </c>
      <c r="EK157" s="5">
        <v>1.2489999999999999E-2</v>
      </c>
      <c r="EL157" s="3" t="s">
        <v>1</v>
      </c>
      <c r="EM157" s="3" t="s">
        <v>3</v>
      </c>
      <c r="EN157" s="3" t="s">
        <v>27</v>
      </c>
      <c r="EO157" s="3"/>
      <c r="EP157" s="3" t="s">
        <v>8</v>
      </c>
      <c r="EQ157" s="3"/>
      <c r="ER157" s="2"/>
      <c r="ES157" s="3"/>
      <c r="ET157" s="9">
        <v>11.25</v>
      </c>
      <c r="EU157" s="3"/>
      <c r="EV157" s="3" t="s">
        <v>28</v>
      </c>
      <c r="EW157" s="7"/>
      <c r="EX157" s="9">
        <v>3.79</v>
      </c>
      <c r="EY157" s="3"/>
      <c r="EZ157" s="3"/>
      <c r="FA157" s="9">
        <v>0.82644628099173556</v>
      </c>
      <c r="FB157" s="9">
        <v>1.5300000000000001E-9</v>
      </c>
      <c r="FC157" s="2"/>
      <c r="FD157" s="7"/>
      <c r="FE157" s="2" t="s">
        <v>15</v>
      </c>
      <c r="FF157" s="3" t="s">
        <v>28</v>
      </c>
      <c r="FG157" s="3" t="s">
        <v>1</v>
      </c>
      <c r="FH157" s="9">
        <v>7.16</v>
      </c>
      <c r="FI157" s="3" t="s">
        <v>5</v>
      </c>
      <c r="FJ157" s="9">
        <v>7.5</v>
      </c>
      <c r="FK157" s="3" t="s">
        <v>1</v>
      </c>
      <c r="FL157" s="3" t="s">
        <v>1</v>
      </c>
      <c r="FM157" s="3" t="s">
        <v>23</v>
      </c>
      <c r="FN157" s="9">
        <v>111.7</v>
      </c>
      <c r="FO157" s="9">
        <v>2.4999999999999999E-8</v>
      </c>
      <c r="FP157" s="9">
        <v>3.48</v>
      </c>
      <c r="FQ157" s="3" t="s">
        <v>15</v>
      </c>
      <c r="FR157" s="5">
        <v>1.2500000000000001E-2</v>
      </c>
      <c r="FS157" s="9">
        <v>28.7</v>
      </c>
      <c r="FT157" s="3" t="s">
        <v>1</v>
      </c>
      <c r="FU157" s="3" t="s">
        <v>5</v>
      </c>
      <c r="FV157" s="3"/>
      <c r="FW157" s="5">
        <v>35.25</v>
      </c>
      <c r="FX157" s="10">
        <v>3.0999999999999999E-3</v>
      </c>
      <c r="FY157" s="2"/>
      <c r="FZ157" s="3" t="s">
        <v>22</v>
      </c>
      <c r="GA157" s="3"/>
      <c r="GB157" s="3"/>
      <c r="GC157" s="3"/>
      <c r="GD157" s="3"/>
      <c r="GE157" s="3"/>
      <c r="GF157" s="3" t="s">
        <v>30</v>
      </c>
      <c r="GG157" s="3"/>
      <c r="GH157" s="7"/>
      <c r="GI157" s="2"/>
      <c r="GJ157" s="5">
        <v>8.0999999999999996E-4</v>
      </c>
      <c r="GK157" s="3"/>
      <c r="GL157" s="2"/>
      <c r="GM157" s="2">
        <v>3.14</v>
      </c>
      <c r="GN157" s="3" t="s">
        <v>31</v>
      </c>
      <c r="GO157" s="3" t="s">
        <v>8</v>
      </c>
      <c r="GP157" s="3"/>
      <c r="GQ157" s="3"/>
      <c r="GR157" s="3"/>
      <c r="GS157" s="9">
        <v>0.72595281306715065</v>
      </c>
      <c r="GT157" s="9">
        <v>58.25</v>
      </c>
      <c r="GU157" s="9">
        <v>6.54</v>
      </c>
      <c r="GV157" s="2"/>
      <c r="GW157" s="7"/>
      <c r="GX157" s="2" t="s">
        <v>34</v>
      </c>
      <c r="GY157" s="2" t="s">
        <v>9</v>
      </c>
      <c r="GZ157" s="9">
        <v>5.18</v>
      </c>
      <c r="HA157" s="9">
        <v>4.29</v>
      </c>
      <c r="HB157" s="7"/>
      <c r="HC157" s="3">
        <v>45.25</v>
      </c>
      <c r="HD157" s="3" t="s">
        <v>3</v>
      </c>
      <c r="HE157" s="7"/>
      <c r="HF157" s="9">
        <v>21.6</v>
      </c>
      <c r="HG157" s="3"/>
      <c r="HH157" s="2"/>
      <c r="HI157" s="3" t="s">
        <v>15</v>
      </c>
      <c r="HJ157" s="3"/>
      <c r="HK157" s="3" t="s">
        <v>3</v>
      </c>
      <c r="HL157" s="3"/>
      <c r="HM157" s="7"/>
      <c r="HN157" s="9">
        <v>14.75</v>
      </c>
      <c r="HO157" s="3" t="s">
        <v>3</v>
      </c>
      <c r="HP157" s="3" t="s">
        <v>35</v>
      </c>
      <c r="HQ157" s="3" t="s">
        <v>23</v>
      </c>
      <c r="HR157" s="7"/>
      <c r="HS157" s="3" t="s">
        <v>3</v>
      </c>
      <c r="HT157" s="3" t="s">
        <v>5</v>
      </c>
      <c r="HU157" s="9">
        <v>0.35906642728904847</v>
      </c>
      <c r="HV157" s="3">
        <v>1</v>
      </c>
      <c r="HW157" s="9">
        <v>1.065E-5</v>
      </c>
      <c r="HX157" s="3" t="s">
        <v>3</v>
      </c>
      <c r="HY157" s="3"/>
      <c r="HZ157" s="3" t="s">
        <v>30</v>
      </c>
      <c r="IA157" s="3">
        <v>3.35</v>
      </c>
      <c r="IB157" s="3"/>
      <c r="IC157" s="3" t="s">
        <v>18</v>
      </c>
      <c r="ID157" s="3"/>
      <c r="IE157" s="3" t="s">
        <v>55</v>
      </c>
      <c r="IF157" s="7"/>
      <c r="IG157" s="7"/>
      <c r="IH157" s="7"/>
    </row>
    <row r="158" spans="1:242" x14ac:dyDescent="0.25">
      <c r="A158" s="1" t="s">
        <v>196</v>
      </c>
      <c r="B158" s="5">
        <v>53.5</v>
      </c>
      <c r="C158" s="3">
        <v>61</v>
      </c>
      <c r="D158" s="5">
        <v>4.95</v>
      </c>
      <c r="E158" s="3" t="s">
        <v>1</v>
      </c>
      <c r="F158" s="3" t="s">
        <v>2</v>
      </c>
      <c r="G158" s="3"/>
      <c r="H158" s="3"/>
      <c r="I158" s="3"/>
      <c r="J158" s="5">
        <v>7.0500000000000001E-12</v>
      </c>
      <c r="K158" s="3" t="s">
        <v>3</v>
      </c>
      <c r="L158" s="3" t="s">
        <v>4</v>
      </c>
      <c r="M158" s="5">
        <v>0.90909090909090906</v>
      </c>
      <c r="N158" s="5">
        <v>25.9</v>
      </c>
      <c r="O158" s="3" t="s">
        <v>3</v>
      </c>
      <c r="P158" s="3"/>
      <c r="Q158" s="3" t="s">
        <v>5</v>
      </c>
      <c r="R158" s="2" t="s">
        <v>58</v>
      </c>
      <c r="S158" s="2"/>
      <c r="T158" s="3" t="s">
        <v>3</v>
      </c>
      <c r="U158" s="5">
        <v>49.8</v>
      </c>
      <c r="V158" s="3"/>
      <c r="W158" s="2"/>
      <c r="X158" s="3"/>
      <c r="Y158" s="3" t="s">
        <v>7</v>
      </c>
      <c r="Z158" s="5">
        <v>1.1939999999999999E-5</v>
      </c>
      <c r="AA158" s="3" t="s">
        <v>8</v>
      </c>
      <c r="AB158" s="2" t="s">
        <v>9</v>
      </c>
      <c r="AC158" s="5">
        <v>5.072727272727273E-14</v>
      </c>
      <c r="AD158" s="3" t="s">
        <v>10</v>
      </c>
      <c r="AE158" s="2" t="s">
        <v>107</v>
      </c>
      <c r="AF158" s="2">
        <v>3.14</v>
      </c>
      <c r="AG158" s="5">
        <v>3.3999999999999998E-3</v>
      </c>
      <c r="AH158" s="2"/>
      <c r="AI158" s="2"/>
      <c r="AJ158" s="2">
        <v>74.2</v>
      </c>
      <c r="AK158" s="2"/>
      <c r="AL158" s="5">
        <v>0.96499999999999997</v>
      </c>
      <c r="AM158" s="3"/>
      <c r="AN158" s="3" t="s">
        <v>12</v>
      </c>
      <c r="AO158" s="2"/>
      <c r="AP158" s="2"/>
      <c r="AQ158" s="5">
        <v>1.1199999999999999E-3</v>
      </c>
      <c r="AR158" s="5">
        <v>6.06</v>
      </c>
      <c r="AS158" s="3" t="s">
        <v>13</v>
      </c>
      <c r="AT158" s="3" t="s">
        <v>23</v>
      </c>
      <c r="AU158" s="5">
        <v>8.2200000000000006</v>
      </c>
      <c r="AV158" s="2"/>
      <c r="AW158" s="2"/>
      <c r="AX158" s="2"/>
      <c r="AY158" s="2" t="s">
        <v>15</v>
      </c>
      <c r="AZ158" s="5">
        <v>6.9</v>
      </c>
      <c r="BA158" s="2"/>
      <c r="BB158" s="3" t="s">
        <v>8</v>
      </c>
      <c r="BC158" s="3">
        <v>1</v>
      </c>
      <c r="BD158" s="2"/>
      <c r="BE158" s="3" t="s">
        <v>16</v>
      </c>
      <c r="BF158" s="6">
        <v>41.5</v>
      </c>
      <c r="BG158" s="5">
        <v>6.9</v>
      </c>
      <c r="BH158" s="3"/>
      <c r="BI158" s="3"/>
      <c r="BJ158" s="3">
        <v>1</v>
      </c>
      <c r="BK158" s="5">
        <v>16.649999999999999</v>
      </c>
      <c r="BL158" s="5">
        <v>0.59523809523809523</v>
      </c>
      <c r="BM158" s="2"/>
      <c r="BN158" s="3" t="s">
        <v>19</v>
      </c>
      <c r="BO158" s="3" t="s">
        <v>121</v>
      </c>
      <c r="BP158" s="3" t="s">
        <v>3</v>
      </c>
      <c r="BQ158" s="2"/>
      <c r="BR158" s="2" t="s">
        <v>21</v>
      </c>
      <c r="BS158" s="3"/>
      <c r="BT158" s="3"/>
      <c r="BU158" s="3"/>
      <c r="BV158" s="5">
        <v>3.64</v>
      </c>
      <c r="BW158" s="5">
        <v>4.95</v>
      </c>
      <c r="BX158" s="3"/>
      <c r="BY158" s="3"/>
      <c r="BZ158" s="2"/>
      <c r="CA158" s="2"/>
      <c r="CB158" s="3" t="s">
        <v>3</v>
      </c>
      <c r="CC158" s="5">
        <v>4.18</v>
      </c>
      <c r="CD158" s="2"/>
      <c r="CE158" s="3"/>
      <c r="CF158" s="5">
        <v>30.75</v>
      </c>
      <c r="CG158" s="3"/>
      <c r="CH158" s="3"/>
      <c r="CI158" s="3"/>
      <c r="CJ158" s="3" t="s">
        <v>1</v>
      </c>
      <c r="CK158" s="2"/>
      <c r="CL158" s="3" t="s">
        <v>22</v>
      </c>
      <c r="CM158" s="2"/>
      <c r="CN158" s="3"/>
      <c r="CO158" s="2"/>
      <c r="CP158" s="2"/>
      <c r="CQ158" s="3">
        <v>2</v>
      </c>
      <c r="CR158" s="5">
        <v>5.7549999999999999</v>
      </c>
      <c r="CS158" s="6">
        <v>47.5</v>
      </c>
      <c r="CT158" s="5">
        <v>0.41499999999999998</v>
      </c>
      <c r="CU158" s="5">
        <v>5.3</v>
      </c>
      <c r="CV158" s="5">
        <v>9.0999999999999998E-2</v>
      </c>
      <c r="CW158" s="5">
        <v>76.5</v>
      </c>
      <c r="CX158" s="5">
        <v>0.37735849056603776</v>
      </c>
      <c r="CY158" s="5">
        <v>0.35971223021582738</v>
      </c>
      <c r="CZ158" s="3" t="s">
        <v>22</v>
      </c>
      <c r="DA158" s="5">
        <v>2.3255813953488373E-4</v>
      </c>
      <c r="DB158" s="5">
        <v>622.35</v>
      </c>
      <c r="DC158" s="2"/>
      <c r="DD158" s="5">
        <v>391</v>
      </c>
      <c r="DE158" s="3" t="s">
        <v>22</v>
      </c>
      <c r="DF158" s="5">
        <v>0.38461538461538458</v>
      </c>
      <c r="DG158" s="3" t="s">
        <v>3</v>
      </c>
      <c r="DH158" s="2"/>
      <c r="DI158" s="3" t="s">
        <v>23</v>
      </c>
      <c r="DJ158" s="3"/>
      <c r="DK158" s="5">
        <v>117</v>
      </c>
      <c r="DL158" s="3" t="s">
        <v>8</v>
      </c>
      <c r="DM158" s="3" t="s">
        <v>5</v>
      </c>
      <c r="DN158" s="3" t="s">
        <v>3</v>
      </c>
      <c r="DO158" s="2">
        <v>4.2500000000000003E-2</v>
      </c>
      <c r="DP158" s="3" t="s">
        <v>3</v>
      </c>
      <c r="DQ158" s="5">
        <v>3.16</v>
      </c>
      <c r="DR158" s="2" t="s">
        <v>9</v>
      </c>
      <c r="DS158" s="2" t="s">
        <v>18</v>
      </c>
      <c r="DT158" s="5">
        <v>0.44444440000000002</v>
      </c>
      <c r="DU158" s="2" t="s">
        <v>24</v>
      </c>
      <c r="DV158" s="3" t="s">
        <v>3</v>
      </c>
      <c r="DW158" s="5">
        <v>49.8</v>
      </c>
      <c r="DX158" s="3"/>
      <c r="DY158" s="3" t="s">
        <v>8</v>
      </c>
      <c r="DZ158" s="2"/>
      <c r="EA158" s="7"/>
      <c r="EB158" s="5">
        <v>3.14</v>
      </c>
      <c r="EC158" s="3"/>
      <c r="ED158" s="2"/>
      <c r="EE158" s="2"/>
      <c r="EF158" s="3" t="s">
        <v>1</v>
      </c>
      <c r="EG158" s="3"/>
      <c r="EH158" s="2"/>
      <c r="EI158" s="2"/>
      <c r="EJ158" s="3" t="s">
        <v>26</v>
      </c>
      <c r="EK158" s="5">
        <v>1.2489999999999999E-2</v>
      </c>
      <c r="EL158" s="3" t="s">
        <v>1</v>
      </c>
      <c r="EM158" s="3" t="s">
        <v>3</v>
      </c>
      <c r="EN158" s="3" t="s">
        <v>27</v>
      </c>
      <c r="EO158" s="3"/>
      <c r="EP158" s="3" t="s">
        <v>8</v>
      </c>
      <c r="EQ158" s="3"/>
      <c r="ER158" s="2"/>
      <c r="ES158" s="3"/>
      <c r="ET158" s="9">
        <v>11.35</v>
      </c>
      <c r="EU158" s="3"/>
      <c r="EV158" s="3" t="s">
        <v>28</v>
      </c>
      <c r="EW158" s="7">
        <v>8.3699999999999992</v>
      </c>
      <c r="EX158" s="9">
        <v>3.78</v>
      </c>
      <c r="EY158" s="3"/>
      <c r="EZ158" s="3"/>
      <c r="FA158" s="9">
        <v>0.83333333333333337</v>
      </c>
      <c r="FB158" s="9">
        <v>1.5300000000000001E-9</v>
      </c>
      <c r="FC158" s="2"/>
      <c r="FD158" s="7"/>
      <c r="FE158" s="2" t="s">
        <v>15</v>
      </c>
      <c r="FF158" s="3" t="s">
        <v>28</v>
      </c>
      <c r="FG158" s="3" t="s">
        <v>1</v>
      </c>
      <c r="FH158" s="9">
        <v>7.14</v>
      </c>
      <c r="FI158" s="3" t="s">
        <v>5</v>
      </c>
      <c r="FJ158" s="9">
        <v>7.15</v>
      </c>
      <c r="FK158" s="3" t="s">
        <v>1</v>
      </c>
      <c r="FL158" s="3" t="s">
        <v>1</v>
      </c>
      <c r="FM158" s="3" t="s">
        <v>23</v>
      </c>
      <c r="FN158" s="9">
        <v>112.6</v>
      </c>
      <c r="FO158" s="9">
        <v>2.5100000000000003E-8</v>
      </c>
      <c r="FP158" s="9">
        <v>3.77</v>
      </c>
      <c r="FQ158" s="3" t="s">
        <v>15</v>
      </c>
      <c r="FR158" s="5">
        <v>1.15E-2</v>
      </c>
      <c r="FS158" s="9">
        <v>28.7</v>
      </c>
      <c r="FT158" s="3" t="s">
        <v>1</v>
      </c>
      <c r="FU158" s="3" t="s">
        <v>5</v>
      </c>
      <c r="FV158" s="3"/>
      <c r="FW158" s="5">
        <v>33.5</v>
      </c>
      <c r="FX158" s="10">
        <v>3.0000000000000001E-3</v>
      </c>
      <c r="FY158" s="2"/>
      <c r="FZ158" s="3" t="s">
        <v>22</v>
      </c>
      <c r="GA158" s="3"/>
      <c r="GB158" s="3"/>
      <c r="GC158" s="3"/>
      <c r="GD158" s="3"/>
      <c r="GE158" s="3"/>
      <c r="GF158" s="3" t="s">
        <v>30</v>
      </c>
      <c r="GG158" s="3"/>
      <c r="GH158" s="7">
        <v>5.6</v>
      </c>
      <c r="GI158" s="2"/>
      <c r="GJ158" s="5">
        <v>8.5400000000000005E-4</v>
      </c>
      <c r="GK158" s="3"/>
      <c r="GL158" s="2"/>
      <c r="GM158" s="2">
        <v>3.14</v>
      </c>
      <c r="GN158" s="3" t="s">
        <v>31</v>
      </c>
      <c r="GO158" s="3" t="s">
        <v>8</v>
      </c>
      <c r="GP158" s="3"/>
      <c r="GQ158" s="3"/>
      <c r="GR158" s="3"/>
      <c r="GS158" s="9">
        <v>0.73260073260073255</v>
      </c>
      <c r="GT158" s="9">
        <v>59.6</v>
      </c>
      <c r="GU158" s="9">
        <v>6.25</v>
      </c>
      <c r="GV158" s="2"/>
      <c r="GW158" s="7"/>
      <c r="GX158" s="2" t="s">
        <v>34</v>
      </c>
      <c r="GY158" s="2" t="s">
        <v>9</v>
      </c>
      <c r="GZ158" s="9">
        <v>5.17</v>
      </c>
      <c r="HA158" s="9">
        <v>4.29</v>
      </c>
      <c r="HB158" s="9">
        <v>3.8</v>
      </c>
      <c r="HC158" s="3">
        <v>46.15</v>
      </c>
      <c r="HD158" s="3" t="s">
        <v>3</v>
      </c>
      <c r="HE158" s="7"/>
      <c r="HF158" s="9">
        <v>21.55</v>
      </c>
      <c r="HG158" s="3"/>
      <c r="HH158" s="2"/>
      <c r="HI158" s="3" t="s">
        <v>15</v>
      </c>
      <c r="HJ158" s="3"/>
      <c r="HK158" s="3" t="s">
        <v>3</v>
      </c>
      <c r="HL158" s="3"/>
      <c r="HM158" s="7">
        <v>0.52631578947368418</v>
      </c>
      <c r="HN158" s="9">
        <v>14.75</v>
      </c>
      <c r="HO158" s="3" t="s">
        <v>3</v>
      </c>
      <c r="HP158" s="3" t="s">
        <v>35</v>
      </c>
      <c r="HQ158" s="3" t="s">
        <v>23</v>
      </c>
      <c r="HR158" s="7"/>
      <c r="HS158" s="3" t="s">
        <v>3</v>
      </c>
      <c r="HT158" s="3" t="s">
        <v>5</v>
      </c>
      <c r="HU158" s="9">
        <v>0.35906642728904847</v>
      </c>
      <c r="HV158" s="3">
        <v>1</v>
      </c>
      <c r="HW158" s="9">
        <v>1.0699999999999999E-5</v>
      </c>
      <c r="HX158" s="3" t="s">
        <v>3</v>
      </c>
      <c r="HY158" s="3"/>
      <c r="HZ158" s="3" t="s">
        <v>30</v>
      </c>
      <c r="IA158" s="3">
        <v>3.35</v>
      </c>
      <c r="IB158" s="3"/>
      <c r="IC158" s="3" t="s">
        <v>18</v>
      </c>
      <c r="ID158" s="3"/>
      <c r="IE158" s="3" t="s">
        <v>55</v>
      </c>
      <c r="IF158" s="7"/>
      <c r="IG158" s="7"/>
      <c r="IH158" s="7"/>
    </row>
    <row r="159" spans="1:242" x14ac:dyDescent="0.25">
      <c r="A159" s="1" t="s">
        <v>197</v>
      </c>
      <c r="B159" s="5">
        <v>54.75</v>
      </c>
      <c r="C159" s="3"/>
      <c r="D159" s="5">
        <v>4.97</v>
      </c>
      <c r="E159" s="3" t="s">
        <v>1</v>
      </c>
      <c r="F159" s="3" t="s">
        <v>2</v>
      </c>
      <c r="G159" s="3"/>
      <c r="H159" s="3"/>
      <c r="I159" s="3"/>
      <c r="J159" s="5">
        <v>6.4950000000000001E-12</v>
      </c>
      <c r="K159" s="3" t="s">
        <v>3</v>
      </c>
      <c r="L159" s="3" t="s">
        <v>4</v>
      </c>
      <c r="M159" s="5">
        <v>0.90497737556561086</v>
      </c>
      <c r="N159" s="5">
        <v>25.93</v>
      </c>
      <c r="O159" s="3" t="s">
        <v>3</v>
      </c>
      <c r="P159" s="3"/>
      <c r="Q159" s="3" t="s">
        <v>5</v>
      </c>
      <c r="R159" s="2" t="s">
        <v>58</v>
      </c>
      <c r="S159" s="2"/>
      <c r="T159" s="3" t="s">
        <v>3</v>
      </c>
      <c r="U159" s="5">
        <v>51.5</v>
      </c>
      <c r="V159" s="3"/>
      <c r="W159" s="2"/>
      <c r="X159" s="3"/>
      <c r="Y159" s="3" t="s">
        <v>7</v>
      </c>
      <c r="Z159" s="5">
        <v>1.1950000000000001E-5</v>
      </c>
      <c r="AA159" s="3" t="s">
        <v>8</v>
      </c>
      <c r="AB159" s="2" t="s">
        <v>9</v>
      </c>
      <c r="AC159" s="5">
        <v>5.2727272727272728E-14</v>
      </c>
      <c r="AD159" s="3" t="s">
        <v>10</v>
      </c>
      <c r="AE159" s="11"/>
      <c r="AF159" s="2">
        <v>3.12</v>
      </c>
      <c r="AG159" s="5">
        <v>3.3500000000000001E-3</v>
      </c>
      <c r="AH159" s="2"/>
      <c r="AI159" s="2">
        <v>51.75</v>
      </c>
      <c r="AJ159" s="2"/>
      <c r="AK159" s="2"/>
      <c r="AL159" s="5">
        <v>0.96899999999999997</v>
      </c>
      <c r="AM159" s="3"/>
      <c r="AN159" s="3" t="s">
        <v>12</v>
      </c>
      <c r="AO159" s="2"/>
      <c r="AP159" s="2"/>
      <c r="AQ159" s="5">
        <v>1.065E-3</v>
      </c>
      <c r="AR159" s="5">
        <v>5.17</v>
      </c>
      <c r="AS159" s="3" t="s">
        <v>13</v>
      </c>
      <c r="AT159" s="3" t="s">
        <v>23</v>
      </c>
      <c r="AU159" s="5">
        <v>8.15</v>
      </c>
      <c r="AV159" s="2"/>
      <c r="AW159" s="2"/>
      <c r="AX159" s="2">
        <v>1.7249999999999999E-8</v>
      </c>
      <c r="AY159" s="2" t="s">
        <v>15</v>
      </c>
      <c r="AZ159" s="5">
        <v>6.87</v>
      </c>
      <c r="BA159" s="2"/>
      <c r="BB159" s="3" t="s">
        <v>8</v>
      </c>
      <c r="BC159" s="3">
        <v>1.1499999999999999</v>
      </c>
      <c r="BD159" s="2"/>
      <c r="BE159" s="3" t="s">
        <v>16</v>
      </c>
      <c r="BF159" s="6">
        <v>40.5</v>
      </c>
      <c r="BG159" s="5">
        <v>6.86</v>
      </c>
      <c r="BH159" s="3"/>
      <c r="BI159" s="3"/>
      <c r="BJ159" s="3">
        <v>1</v>
      </c>
      <c r="BK159" s="5">
        <v>16.670000000000002</v>
      </c>
      <c r="BL159" s="5">
        <v>0.58479532163742687</v>
      </c>
      <c r="BM159" s="2"/>
      <c r="BN159" s="3" t="s">
        <v>19</v>
      </c>
      <c r="BO159" s="3" t="s">
        <v>121</v>
      </c>
      <c r="BP159" s="3" t="s">
        <v>3</v>
      </c>
      <c r="BQ159" s="2"/>
      <c r="BR159" s="2" t="s">
        <v>21</v>
      </c>
      <c r="BS159" s="3"/>
      <c r="BT159" s="3"/>
      <c r="BU159" s="3"/>
      <c r="BV159" s="5">
        <v>3.63</v>
      </c>
      <c r="BW159" s="5">
        <v>4.97</v>
      </c>
      <c r="BX159" s="3"/>
      <c r="BY159" s="3"/>
      <c r="BZ159" s="2"/>
      <c r="CA159" s="2"/>
      <c r="CB159" s="3" t="s">
        <v>3</v>
      </c>
      <c r="CC159" s="5">
        <v>4.18</v>
      </c>
      <c r="CD159" s="2"/>
      <c r="CE159" s="3"/>
      <c r="CF159" s="5">
        <v>30.7</v>
      </c>
      <c r="CG159" s="3"/>
      <c r="CH159" s="3"/>
      <c r="CI159" s="3"/>
      <c r="CJ159" s="3" t="s">
        <v>1</v>
      </c>
      <c r="CK159" s="2"/>
      <c r="CL159" s="3" t="s">
        <v>22</v>
      </c>
      <c r="CM159" s="2"/>
      <c r="CN159" s="3"/>
      <c r="CO159" s="2"/>
      <c r="CP159" s="2"/>
      <c r="CQ159" s="3">
        <v>2</v>
      </c>
      <c r="CR159" s="5">
        <v>5.7450000000000001</v>
      </c>
      <c r="CS159" s="6">
        <v>46.5</v>
      </c>
      <c r="CT159" s="5">
        <v>0.42</v>
      </c>
      <c r="CU159" s="5">
        <v>5.12</v>
      </c>
      <c r="CV159" s="5">
        <v>9.375E-2</v>
      </c>
      <c r="CW159" s="5">
        <v>76.75</v>
      </c>
      <c r="CX159" s="2"/>
      <c r="CY159" s="5">
        <v>0.35938903863432164</v>
      </c>
      <c r="CZ159" s="3" t="s">
        <v>22</v>
      </c>
      <c r="DA159" s="5">
        <v>2.380952380952381E-4</v>
      </c>
      <c r="DB159" s="5">
        <v>623.5</v>
      </c>
      <c r="DC159" s="2"/>
      <c r="DD159" s="5">
        <v>392</v>
      </c>
      <c r="DE159" s="3" t="s">
        <v>22</v>
      </c>
      <c r="DF159" s="2"/>
      <c r="DG159" s="3" t="s">
        <v>3</v>
      </c>
      <c r="DH159" s="2"/>
      <c r="DI159" s="3" t="s">
        <v>23</v>
      </c>
      <c r="DJ159" s="3"/>
      <c r="DK159" s="5">
        <v>118</v>
      </c>
      <c r="DL159" s="3" t="s">
        <v>8</v>
      </c>
      <c r="DM159" s="3" t="s">
        <v>5</v>
      </c>
      <c r="DN159" s="3" t="s">
        <v>3</v>
      </c>
      <c r="DO159" s="5">
        <v>4.2299999999999997E-2</v>
      </c>
      <c r="DP159" s="3" t="s">
        <v>3</v>
      </c>
      <c r="DQ159" s="5">
        <v>3.14</v>
      </c>
      <c r="DR159" s="2" t="s">
        <v>9</v>
      </c>
      <c r="DS159" s="2" t="s">
        <v>18</v>
      </c>
      <c r="DT159" s="5">
        <v>0.44142100000000001</v>
      </c>
      <c r="DU159" s="2" t="s">
        <v>24</v>
      </c>
      <c r="DV159" s="3" t="s">
        <v>3</v>
      </c>
      <c r="DW159" s="5">
        <v>51.5</v>
      </c>
      <c r="DX159" s="3"/>
      <c r="DY159" s="3" t="s">
        <v>8</v>
      </c>
      <c r="DZ159" s="2"/>
      <c r="EA159" s="7"/>
      <c r="EB159" s="5">
        <v>3.12</v>
      </c>
      <c r="EC159" s="3"/>
      <c r="ED159" s="2"/>
      <c r="EE159" s="2"/>
      <c r="EF159" s="3" t="s">
        <v>1</v>
      </c>
      <c r="EG159" s="3"/>
      <c r="EH159" s="2"/>
      <c r="EI159" s="2"/>
      <c r="EJ159" s="3" t="s">
        <v>26</v>
      </c>
      <c r="EK159" s="5">
        <v>1.2489999999999999E-2</v>
      </c>
      <c r="EL159" s="3" t="s">
        <v>1</v>
      </c>
      <c r="EM159" s="3" t="s">
        <v>3</v>
      </c>
      <c r="EN159" s="3" t="s">
        <v>27</v>
      </c>
      <c r="EO159" s="3"/>
      <c r="EP159" s="3" t="s">
        <v>8</v>
      </c>
      <c r="EQ159" s="3"/>
      <c r="ER159" s="5">
        <v>4.76</v>
      </c>
      <c r="ES159" s="3"/>
      <c r="ET159" s="9">
        <v>10.5</v>
      </c>
      <c r="EU159" s="3"/>
      <c r="EV159" s="3" t="s">
        <v>28</v>
      </c>
      <c r="EW159" s="7"/>
      <c r="EX159" s="9">
        <v>3.78</v>
      </c>
      <c r="EY159" s="3"/>
      <c r="EZ159" s="3"/>
      <c r="FA159" s="9">
        <v>0.82644628099173556</v>
      </c>
      <c r="FB159" s="9">
        <v>1.496E-9</v>
      </c>
      <c r="FC159" s="2"/>
      <c r="FD159" s="7"/>
      <c r="FE159" s="2" t="s">
        <v>15</v>
      </c>
      <c r="FF159" s="3" t="s">
        <v>28</v>
      </c>
      <c r="FG159" s="3" t="s">
        <v>1</v>
      </c>
      <c r="FH159" s="9">
        <v>7.12</v>
      </c>
      <c r="FI159" s="3" t="s">
        <v>5</v>
      </c>
      <c r="FJ159" s="9">
        <v>6.9</v>
      </c>
      <c r="FK159" s="3" t="s">
        <v>1</v>
      </c>
      <c r="FL159" s="3" t="s">
        <v>1</v>
      </c>
      <c r="FM159" s="3" t="s">
        <v>23</v>
      </c>
      <c r="FN159" s="9">
        <v>118.4</v>
      </c>
      <c r="FO159" s="9">
        <v>2.5699999999999999E-8</v>
      </c>
      <c r="FP159" s="9">
        <v>3.74</v>
      </c>
      <c r="FQ159" s="3" t="s">
        <v>15</v>
      </c>
      <c r="FR159" s="5">
        <v>1.0999999999999999E-2</v>
      </c>
      <c r="FS159" s="9">
        <v>28.65</v>
      </c>
      <c r="FT159" s="3" t="s">
        <v>1</v>
      </c>
      <c r="FU159" s="3" t="s">
        <v>5</v>
      </c>
      <c r="FV159" s="3"/>
      <c r="FW159" s="5">
        <v>33</v>
      </c>
      <c r="FX159" s="10">
        <v>2.8E-3</v>
      </c>
      <c r="FY159" s="2">
        <v>51.75</v>
      </c>
      <c r="FZ159" s="3" t="s">
        <v>22</v>
      </c>
      <c r="GA159" s="3"/>
      <c r="GB159" s="3"/>
      <c r="GC159" s="3"/>
      <c r="GD159" s="3"/>
      <c r="GE159" s="3"/>
      <c r="GF159" s="3" t="s">
        <v>30</v>
      </c>
      <c r="GG159" s="3"/>
      <c r="GH159" s="7"/>
      <c r="GI159" s="2"/>
      <c r="GJ159" s="5">
        <v>8.1749999999999998E-4</v>
      </c>
      <c r="GK159" s="3"/>
      <c r="GL159" s="2"/>
      <c r="GM159" s="2">
        <v>3.12</v>
      </c>
      <c r="GN159" s="3" t="s">
        <v>31</v>
      </c>
      <c r="GO159" s="3" t="s">
        <v>8</v>
      </c>
      <c r="GP159" s="3"/>
      <c r="GQ159" s="3"/>
      <c r="GR159" s="3"/>
      <c r="GS159" s="9">
        <v>0.75471698113207553</v>
      </c>
      <c r="GT159" s="9">
        <v>62.5</v>
      </c>
      <c r="GU159" s="9">
        <v>6.28</v>
      </c>
      <c r="GV159" s="2"/>
      <c r="GW159" s="7"/>
      <c r="GX159" s="2" t="s">
        <v>34</v>
      </c>
      <c r="GY159" s="2" t="s">
        <v>9</v>
      </c>
      <c r="GZ159" s="9">
        <v>5.16</v>
      </c>
      <c r="HA159" s="9">
        <v>4.3099999999999996</v>
      </c>
      <c r="HB159" s="7"/>
      <c r="HC159" s="3">
        <v>51.8</v>
      </c>
      <c r="HD159" s="3" t="s">
        <v>3</v>
      </c>
      <c r="HE159" s="7"/>
      <c r="HF159" s="9">
        <v>21.5</v>
      </c>
      <c r="HG159" s="3"/>
      <c r="HH159" s="2"/>
      <c r="HI159" s="3" t="s">
        <v>15</v>
      </c>
      <c r="HJ159" s="3"/>
      <c r="HK159" s="3" t="s">
        <v>3</v>
      </c>
      <c r="HL159" s="3"/>
      <c r="HM159" s="7"/>
      <c r="HN159" s="9">
        <v>15.25</v>
      </c>
      <c r="HO159" s="3" t="s">
        <v>3</v>
      </c>
      <c r="HP159" s="3" t="s">
        <v>35</v>
      </c>
      <c r="HQ159" s="3" t="s">
        <v>23</v>
      </c>
      <c r="HR159" s="7"/>
      <c r="HS159" s="3" t="s">
        <v>3</v>
      </c>
      <c r="HT159" s="3" t="s">
        <v>5</v>
      </c>
      <c r="HU159" s="9">
        <v>0.3586800573888092</v>
      </c>
      <c r="HV159" s="3">
        <v>1</v>
      </c>
      <c r="HW159" s="9">
        <v>1.0000000000000001E-5</v>
      </c>
      <c r="HX159" s="3" t="s">
        <v>3</v>
      </c>
      <c r="HY159" s="3"/>
      <c r="HZ159" s="3" t="s">
        <v>30</v>
      </c>
      <c r="IA159" s="3">
        <v>3.35</v>
      </c>
      <c r="IB159" s="3"/>
      <c r="IC159" s="3" t="s">
        <v>18</v>
      </c>
      <c r="ID159" s="3"/>
      <c r="IE159" s="3" t="s">
        <v>55</v>
      </c>
      <c r="IF159" s="7"/>
      <c r="IG159" s="7"/>
      <c r="IH159" s="7"/>
    </row>
    <row r="160" spans="1:242" x14ac:dyDescent="0.25">
      <c r="A160" s="1" t="s">
        <v>198</v>
      </c>
      <c r="B160" s="5">
        <v>52.5</v>
      </c>
      <c r="C160" s="3"/>
      <c r="D160" s="5">
        <v>4.97</v>
      </c>
      <c r="E160" s="3" t="s">
        <v>1</v>
      </c>
      <c r="F160" s="3" t="s">
        <v>2</v>
      </c>
      <c r="G160" s="3"/>
      <c r="H160" s="3"/>
      <c r="I160" s="3"/>
      <c r="J160" s="5">
        <v>6.6249999999999997E-12</v>
      </c>
      <c r="K160" s="3" t="s">
        <v>3</v>
      </c>
      <c r="L160" s="3" t="s">
        <v>4</v>
      </c>
      <c r="M160" s="5">
        <v>0.9009009009009008</v>
      </c>
      <c r="N160" s="5">
        <v>25.83</v>
      </c>
      <c r="O160" s="3" t="s">
        <v>3</v>
      </c>
      <c r="P160" s="3"/>
      <c r="Q160" s="3" t="s">
        <v>5</v>
      </c>
      <c r="R160" s="2" t="s">
        <v>58</v>
      </c>
      <c r="S160" s="2"/>
      <c r="T160" s="3" t="s">
        <v>3</v>
      </c>
      <c r="U160" s="5">
        <v>51.25</v>
      </c>
      <c r="V160" s="3"/>
      <c r="W160" s="2"/>
      <c r="X160" s="3"/>
      <c r="Y160" s="3" t="s">
        <v>7</v>
      </c>
      <c r="Z160" s="5">
        <v>1.1925E-5</v>
      </c>
      <c r="AA160" s="3" t="s">
        <v>8</v>
      </c>
      <c r="AB160" s="2" t="s">
        <v>9</v>
      </c>
      <c r="AC160" s="5">
        <v>5.1272727272727271E-14</v>
      </c>
      <c r="AD160" s="3" t="s">
        <v>10</v>
      </c>
      <c r="AE160" s="11"/>
      <c r="AF160" s="2">
        <v>3.11</v>
      </c>
      <c r="AG160" s="5">
        <v>3.2000000000000002E-3</v>
      </c>
      <c r="AH160" s="2"/>
      <c r="AI160" s="2">
        <v>51.5</v>
      </c>
      <c r="AJ160" s="2"/>
      <c r="AK160" s="2"/>
      <c r="AL160" s="5">
        <v>0.97299999999999998</v>
      </c>
      <c r="AM160" s="3"/>
      <c r="AN160" s="3" t="s">
        <v>12</v>
      </c>
      <c r="AO160" s="2"/>
      <c r="AP160" s="2"/>
      <c r="AQ160" s="5">
        <v>1.059E-3</v>
      </c>
      <c r="AR160" s="5">
        <v>4.87</v>
      </c>
      <c r="AS160" s="3" t="s">
        <v>13</v>
      </c>
      <c r="AT160" s="3" t="s">
        <v>23</v>
      </c>
      <c r="AU160" s="5">
        <v>8.1</v>
      </c>
      <c r="AV160" s="2"/>
      <c r="AW160" s="2"/>
      <c r="AX160" s="2">
        <v>1.7166666666666668E-8</v>
      </c>
      <c r="AY160" s="2" t="s">
        <v>15</v>
      </c>
      <c r="AZ160" s="5">
        <v>6.91</v>
      </c>
      <c r="BA160" s="2"/>
      <c r="BB160" s="3" t="s">
        <v>8</v>
      </c>
      <c r="BC160" s="3">
        <v>1.25</v>
      </c>
      <c r="BD160" s="2"/>
      <c r="BE160" s="3" t="s">
        <v>16</v>
      </c>
      <c r="BF160" s="6">
        <v>39.25</v>
      </c>
      <c r="BG160" s="5">
        <v>6.86</v>
      </c>
      <c r="BH160" s="3"/>
      <c r="BI160" s="3"/>
      <c r="BJ160" s="3">
        <v>1</v>
      </c>
      <c r="BK160" s="5">
        <v>16.78</v>
      </c>
      <c r="BL160" s="5">
        <v>0.5617977528089888</v>
      </c>
      <c r="BM160" s="2"/>
      <c r="BN160" s="3" t="s">
        <v>19</v>
      </c>
      <c r="BO160" s="3" t="s">
        <v>121</v>
      </c>
      <c r="BP160" s="3" t="s">
        <v>3</v>
      </c>
      <c r="BQ160" s="2"/>
      <c r="BR160" s="2" t="s">
        <v>21</v>
      </c>
      <c r="BS160" s="3"/>
      <c r="BT160" s="3"/>
      <c r="BU160" s="3"/>
      <c r="BV160" s="5">
        <v>3.59</v>
      </c>
      <c r="BW160" s="5">
        <v>4.97</v>
      </c>
      <c r="BX160" s="3"/>
      <c r="BY160" s="3"/>
      <c r="BZ160" s="2"/>
      <c r="CA160" s="2"/>
      <c r="CB160" s="3" t="s">
        <v>3</v>
      </c>
      <c r="CC160" s="5">
        <v>4.18</v>
      </c>
      <c r="CD160" s="2"/>
      <c r="CE160" s="3"/>
      <c r="CF160" s="5">
        <v>31</v>
      </c>
      <c r="CG160" s="3"/>
      <c r="CH160" s="3"/>
      <c r="CI160" s="3"/>
      <c r="CJ160" s="3" t="s">
        <v>1</v>
      </c>
      <c r="CK160" s="2"/>
      <c r="CL160" s="3" t="s">
        <v>22</v>
      </c>
      <c r="CM160" s="2"/>
      <c r="CN160" s="3"/>
      <c r="CO160" s="2"/>
      <c r="CP160" s="2"/>
      <c r="CQ160" s="3">
        <v>2</v>
      </c>
      <c r="CR160" s="5">
        <v>5.7450000000000001</v>
      </c>
      <c r="CS160" s="6">
        <v>45</v>
      </c>
      <c r="CT160" s="5">
        <v>0.42</v>
      </c>
      <c r="CU160" s="5">
        <v>5</v>
      </c>
      <c r="CV160" s="5">
        <v>9.375E-2</v>
      </c>
      <c r="CW160" s="5">
        <v>76.75</v>
      </c>
      <c r="CX160" s="2"/>
      <c r="CY160" s="5">
        <v>0.35938903863432164</v>
      </c>
      <c r="CZ160" s="3" t="s">
        <v>22</v>
      </c>
      <c r="DA160" s="5">
        <v>2.380952380952381E-4</v>
      </c>
      <c r="DB160" s="5">
        <v>619.70000000000005</v>
      </c>
      <c r="DC160" s="2"/>
      <c r="DD160" s="5">
        <v>396</v>
      </c>
      <c r="DE160" s="3" t="s">
        <v>22</v>
      </c>
      <c r="DF160" s="2"/>
      <c r="DG160" s="3" t="s">
        <v>3</v>
      </c>
      <c r="DH160" s="2"/>
      <c r="DI160" s="3" t="s">
        <v>23</v>
      </c>
      <c r="DJ160" s="3"/>
      <c r="DK160" s="5">
        <v>117</v>
      </c>
      <c r="DL160" s="3" t="s">
        <v>8</v>
      </c>
      <c r="DM160" s="3" t="s">
        <v>5</v>
      </c>
      <c r="DN160" s="3" t="s">
        <v>3</v>
      </c>
      <c r="DO160" s="5">
        <v>4.2999999999999997E-2</v>
      </c>
      <c r="DP160" s="3" t="s">
        <v>3</v>
      </c>
      <c r="DQ160" s="5">
        <v>3.15</v>
      </c>
      <c r="DR160" s="2" t="s">
        <v>9</v>
      </c>
      <c r="DS160" s="2" t="s">
        <v>18</v>
      </c>
      <c r="DT160" s="5">
        <v>0.4383976</v>
      </c>
      <c r="DU160" s="2" t="s">
        <v>24</v>
      </c>
      <c r="DV160" s="3" t="s">
        <v>3</v>
      </c>
      <c r="DW160" s="5">
        <v>51.25</v>
      </c>
      <c r="DX160" s="3"/>
      <c r="DY160" s="3" t="s">
        <v>8</v>
      </c>
      <c r="DZ160" s="2"/>
      <c r="EA160" s="7"/>
      <c r="EB160" s="5">
        <v>3.11</v>
      </c>
      <c r="EC160" s="3"/>
      <c r="ED160" s="2"/>
      <c r="EE160" s="2"/>
      <c r="EF160" s="3" t="s">
        <v>1</v>
      </c>
      <c r="EG160" s="3"/>
      <c r="EH160" s="2"/>
      <c r="EI160" s="2"/>
      <c r="EJ160" s="3" t="s">
        <v>26</v>
      </c>
      <c r="EK160" s="5">
        <v>1.2489999999999999E-2</v>
      </c>
      <c r="EL160" s="3" t="s">
        <v>1</v>
      </c>
      <c r="EM160" s="3" t="s">
        <v>3</v>
      </c>
      <c r="EN160" s="3" t="s">
        <v>27</v>
      </c>
      <c r="EO160" s="3"/>
      <c r="EP160" s="3" t="s">
        <v>8</v>
      </c>
      <c r="EQ160" s="3"/>
      <c r="ER160" s="5">
        <v>4.8</v>
      </c>
      <c r="ES160" s="3"/>
      <c r="ET160" s="9">
        <v>10</v>
      </c>
      <c r="EU160" s="3"/>
      <c r="EV160" s="3" t="s">
        <v>28</v>
      </c>
      <c r="EW160" s="7"/>
      <c r="EX160" s="9">
        <v>3.76</v>
      </c>
      <c r="EY160" s="3"/>
      <c r="EZ160" s="3"/>
      <c r="FA160" s="9">
        <v>0.81632653061224481</v>
      </c>
      <c r="FB160" s="9">
        <v>1.5E-9</v>
      </c>
      <c r="FC160" s="2"/>
      <c r="FD160" s="7"/>
      <c r="FE160" s="2" t="s">
        <v>15</v>
      </c>
      <c r="FF160" s="3" t="s">
        <v>28</v>
      </c>
      <c r="FG160" s="3" t="s">
        <v>1</v>
      </c>
      <c r="FH160" s="9">
        <v>7.09</v>
      </c>
      <c r="FI160" s="3" t="s">
        <v>5</v>
      </c>
      <c r="FJ160" s="9">
        <v>6.6</v>
      </c>
      <c r="FK160" s="3" t="s">
        <v>1</v>
      </c>
      <c r="FL160" s="3" t="s">
        <v>1</v>
      </c>
      <c r="FM160" s="3" t="s">
        <v>23</v>
      </c>
      <c r="FN160" s="9">
        <v>122</v>
      </c>
      <c r="FO160" s="9">
        <v>2.7550000000000002E-8</v>
      </c>
      <c r="FP160" s="9">
        <v>3.72</v>
      </c>
      <c r="FQ160" s="3" t="s">
        <v>15</v>
      </c>
      <c r="FR160" s="5">
        <v>1.0500000000000001E-2</v>
      </c>
      <c r="FS160" s="9">
        <v>28.65</v>
      </c>
      <c r="FT160" s="3" t="s">
        <v>1</v>
      </c>
      <c r="FU160" s="3" t="s">
        <v>5</v>
      </c>
      <c r="FV160" s="3"/>
      <c r="FW160" s="5">
        <v>31</v>
      </c>
      <c r="FX160" s="10">
        <v>2.7499999999999998E-3</v>
      </c>
      <c r="FY160" s="2">
        <v>51.5</v>
      </c>
      <c r="FZ160" s="3" t="s">
        <v>22</v>
      </c>
      <c r="GA160" s="3"/>
      <c r="GB160" s="3"/>
      <c r="GC160" s="3"/>
      <c r="GD160" s="3"/>
      <c r="GE160" s="3"/>
      <c r="GF160" s="3" t="s">
        <v>30</v>
      </c>
      <c r="GG160" s="3"/>
      <c r="GH160" s="7"/>
      <c r="GI160" s="2"/>
      <c r="GJ160" s="5">
        <v>8.0999999999999996E-4</v>
      </c>
      <c r="GK160" s="3"/>
      <c r="GL160" s="2"/>
      <c r="GM160" s="2">
        <v>3.11</v>
      </c>
      <c r="GN160" s="3" t="s">
        <v>31</v>
      </c>
      <c r="GO160" s="3" t="s">
        <v>8</v>
      </c>
      <c r="GP160" s="3"/>
      <c r="GQ160" s="3"/>
      <c r="GR160" s="3"/>
      <c r="GS160" s="9">
        <v>0.72992700729927007</v>
      </c>
      <c r="GT160" s="9">
        <v>60</v>
      </c>
      <c r="GU160" s="9">
        <v>6.44</v>
      </c>
      <c r="GV160" s="4"/>
      <c r="GW160" s="7"/>
      <c r="GX160" s="2" t="s">
        <v>34</v>
      </c>
      <c r="GY160" s="2" t="s">
        <v>9</v>
      </c>
      <c r="GZ160" s="9">
        <v>5.16</v>
      </c>
      <c r="HA160" s="9">
        <v>4.3099999999999996</v>
      </c>
      <c r="HB160" s="7"/>
      <c r="HC160" s="3">
        <v>50.1</v>
      </c>
      <c r="HD160" s="3" t="s">
        <v>3</v>
      </c>
      <c r="HE160" s="7"/>
      <c r="HF160" s="9">
        <v>21.65</v>
      </c>
      <c r="HG160" s="3"/>
      <c r="HH160" s="2"/>
      <c r="HI160" s="3" t="s">
        <v>15</v>
      </c>
      <c r="HJ160" s="3"/>
      <c r="HK160" s="3" t="s">
        <v>3</v>
      </c>
      <c r="HL160" s="3"/>
      <c r="HM160" s="7"/>
      <c r="HN160" s="9">
        <v>15</v>
      </c>
      <c r="HO160" s="3" t="s">
        <v>3</v>
      </c>
      <c r="HP160" s="3" t="s">
        <v>35</v>
      </c>
      <c r="HQ160" s="3" t="s">
        <v>23</v>
      </c>
      <c r="HR160" s="7"/>
      <c r="HS160" s="3" t="s">
        <v>3</v>
      </c>
      <c r="HT160" s="3" t="s">
        <v>5</v>
      </c>
      <c r="HU160" s="9">
        <v>0.3586800573888092</v>
      </c>
      <c r="HV160" s="3">
        <v>1</v>
      </c>
      <c r="HW160" s="9">
        <v>9.3600000000000002E-6</v>
      </c>
      <c r="HX160" s="3" t="s">
        <v>3</v>
      </c>
      <c r="HY160" s="3"/>
      <c r="HZ160" s="3" t="s">
        <v>30</v>
      </c>
      <c r="IA160" s="3">
        <v>3.35</v>
      </c>
      <c r="IB160" s="3"/>
      <c r="IC160" s="3" t="s">
        <v>18</v>
      </c>
      <c r="ID160" s="3"/>
      <c r="IE160" s="3" t="s">
        <v>55</v>
      </c>
      <c r="IF160" s="7"/>
      <c r="IG160" s="7"/>
      <c r="IH160" s="7"/>
    </row>
    <row r="161" spans="1:242" x14ac:dyDescent="0.25">
      <c r="A161" s="1" t="s">
        <v>199</v>
      </c>
      <c r="B161" s="5">
        <v>51.5</v>
      </c>
      <c r="C161" s="3">
        <v>60</v>
      </c>
      <c r="D161" s="5">
        <v>4.9400000000000004</v>
      </c>
      <c r="E161" s="3" t="s">
        <v>1</v>
      </c>
      <c r="F161" s="3" t="s">
        <v>2</v>
      </c>
      <c r="G161" s="3"/>
      <c r="H161" s="3"/>
      <c r="I161" s="3"/>
      <c r="J161" s="5">
        <v>6.9500000000000001E-12</v>
      </c>
      <c r="K161" s="3" t="s">
        <v>3</v>
      </c>
      <c r="L161" s="3" t="s">
        <v>4</v>
      </c>
      <c r="M161" s="5">
        <v>0.90497737556561086</v>
      </c>
      <c r="N161" s="5">
        <v>25.9</v>
      </c>
      <c r="O161" s="3" t="s">
        <v>3</v>
      </c>
      <c r="P161" s="3"/>
      <c r="Q161" s="3" t="s">
        <v>5</v>
      </c>
      <c r="R161" s="2" t="s">
        <v>58</v>
      </c>
      <c r="S161" s="2"/>
      <c r="T161" s="3" t="s">
        <v>3</v>
      </c>
      <c r="U161" s="5">
        <v>50.5</v>
      </c>
      <c r="V161" s="3"/>
      <c r="W161" s="2"/>
      <c r="X161" s="3"/>
      <c r="Y161" s="3" t="s">
        <v>7</v>
      </c>
      <c r="Z161" s="5">
        <v>1.1960000000000001E-5</v>
      </c>
      <c r="AA161" s="3" t="s">
        <v>8</v>
      </c>
      <c r="AB161" s="2" t="s">
        <v>9</v>
      </c>
      <c r="AC161" s="5">
        <v>5.1818181818181817E-14</v>
      </c>
      <c r="AD161" s="3" t="s">
        <v>10</v>
      </c>
      <c r="AE161" s="11"/>
      <c r="AF161" s="2">
        <v>3.13</v>
      </c>
      <c r="AG161" s="5">
        <v>3.1749999999999999E-3</v>
      </c>
      <c r="AH161" s="2"/>
      <c r="AI161" s="2">
        <v>51</v>
      </c>
      <c r="AJ161" s="2">
        <v>73.5</v>
      </c>
      <c r="AK161" s="2"/>
      <c r="AL161" s="5">
        <v>0.96699999999999997</v>
      </c>
      <c r="AM161" s="3"/>
      <c r="AN161" s="3" t="s">
        <v>12</v>
      </c>
      <c r="AO161" s="2"/>
      <c r="AP161" s="2"/>
      <c r="AQ161" s="5">
        <v>1.057E-3</v>
      </c>
      <c r="AR161" s="5">
        <v>4.3899999999999997</v>
      </c>
      <c r="AS161" s="3" t="s">
        <v>13</v>
      </c>
      <c r="AT161" s="3" t="s">
        <v>23</v>
      </c>
      <c r="AU161" s="5">
        <v>8.0500000000000007</v>
      </c>
      <c r="AV161" s="2"/>
      <c r="AW161" s="2"/>
      <c r="AX161" s="2">
        <v>1.7E-8</v>
      </c>
      <c r="AY161" s="2" t="s">
        <v>15</v>
      </c>
      <c r="AZ161" s="5">
        <v>6.9</v>
      </c>
      <c r="BA161" s="2"/>
      <c r="BB161" s="3" t="s">
        <v>8</v>
      </c>
      <c r="BC161" s="3">
        <v>1.18</v>
      </c>
      <c r="BD161" s="2"/>
      <c r="BE161" s="3" t="s">
        <v>16</v>
      </c>
      <c r="BF161" s="6">
        <v>39</v>
      </c>
      <c r="BG161" s="5">
        <v>6.86</v>
      </c>
      <c r="BH161" s="3"/>
      <c r="BI161" s="3"/>
      <c r="BJ161" s="3">
        <v>1</v>
      </c>
      <c r="BK161" s="5">
        <v>16.920000000000002</v>
      </c>
      <c r="BL161" s="5">
        <v>0.55555555555555558</v>
      </c>
      <c r="BM161" s="2">
        <v>2.5</v>
      </c>
      <c r="BN161" s="3" t="s">
        <v>19</v>
      </c>
      <c r="BO161" s="3" t="s">
        <v>121</v>
      </c>
      <c r="BP161" s="3" t="s">
        <v>3</v>
      </c>
      <c r="BQ161" s="2">
        <v>2.6150000000000002</v>
      </c>
      <c r="BR161" s="2" t="s">
        <v>21</v>
      </c>
      <c r="BS161" s="3"/>
      <c r="BT161" s="3"/>
      <c r="BU161" s="3"/>
      <c r="BV161" s="5">
        <v>3.58</v>
      </c>
      <c r="BW161" s="5">
        <v>4.9400000000000004</v>
      </c>
      <c r="BX161" s="3"/>
      <c r="BY161" s="3"/>
      <c r="BZ161" s="2"/>
      <c r="CA161" s="2"/>
      <c r="CB161" s="3" t="s">
        <v>3</v>
      </c>
      <c r="CC161" s="5">
        <v>4.17</v>
      </c>
      <c r="CD161" s="2">
        <v>0.36101083032490977</v>
      </c>
      <c r="CE161" s="3"/>
      <c r="CF161" s="5">
        <v>30.4</v>
      </c>
      <c r="CG161" s="3"/>
      <c r="CH161" s="3"/>
      <c r="CI161" s="3"/>
      <c r="CJ161" s="3" t="s">
        <v>1</v>
      </c>
      <c r="CK161" s="2"/>
      <c r="CL161" s="3" t="s">
        <v>22</v>
      </c>
      <c r="CM161" s="2"/>
      <c r="CN161" s="3"/>
      <c r="CO161" s="2"/>
      <c r="CP161" s="2"/>
      <c r="CQ161" s="3">
        <v>2</v>
      </c>
      <c r="CR161" s="5">
        <v>5.7450000000000001</v>
      </c>
      <c r="CS161" s="6">
        <v>43.25</v>
      </c>
      <c r="CT161" s="5">
        <v>0.42249999999999999</v>
      </c>
      <c r="CU161" s="5">
        <v>5.15</v>
      </c>
      <c r="CV161" s="5">
        <v>9.6750000000000003E-2</v>
      </c>
      <c r="CW161" s="5">
        <v>76.5</v>
      </c>
      <c r="CX161" s="2">
        <v>0.38461538461538458</v>
      </c>
      <c r="CY161" s="5">
        <v>0.35906642728904847</v>
      </c>
      <c r="CZ161" s="3" t="s">
        <v>22</v>
      </c>
      <c r="DA161" s="5">
        <v>2.380952380952381E-4</v>
      </c>
      <c r="DB161" s="5">
        <v>619.65</v>
      </c>
      <c r="DC161" s="2"/>
      <c r="DD161" s="5">
        <v>395</v>
      </c>
      <c r="DE161" s="3" t="s">
        <v>22</v>
      </c>
      <c r="DF161" s="2">
        <v>0.38167938931297707</v>
      </c>
      <c r="DG161" s="3" t="s">
        <v>3</v>
      </c>
      <c r="DH161" s="2"/>
      <c r="DI161" s="3" t="s">
        <v>23</v>
      </c>
      <c r="DJ161" s="3"/>
      <c r="DK161" s="5">
        <v>115</v>
      </c>
      <c r="DL161" s="3" t="s">
        <v>8</v>
      </c>
      <c r="DM161" s="3" t="s">
        <v>5</v>
      </c>
      <c r="DN161" s="3" t="s">
        <v>3</v>
      </c>
      <c r="DO161" s="5">
        <v>4.2875000000000003E-2</v>
      </c>
      <c r="DP161" s="3" t="s">
        <v>3</v>
      </c>
      <c r="DQ161" s="5">
        <v>3.145</v>
      </c>
      <c r="DR161" s="2" t="s">
        <v>9</v>
      </c>
      <c r="DS161" s="2" t="s">
        <v>18</v>
      </c>
      <c r="DT161" s="5">
        <v>0.43537409999999999</v>
      </c>
      <c r="DU161" s="2" t="s">
        <v>24</v>
      </c>
      <c r="DV161" s="3" t="s">
        <v>3</v>
      </c>
      <c r="DW161" s="5">
        <v>50.5</v>
      </c>
      <c r="DX161" s="3"/>
      <c r="DY161" s="3" t="s">
        <v>8</v>
      </c>
      <c r="DZ161" s="2"/>
      <c r="EA161" s="7">
        <v>0.76923076923076916</v>
      </c>
      <c r="EB161" s="5">
        <v>3.13</v>
      </c>
      <c r="EC161" s="3"/>
      <c r="ED161" s="2"/>
      <c r="EE161" s="2"/>
      <c r="EF161" s="3" t="s">
        <v>1</v>
      </c>
      <c r="EG161" s="3"/>
      <c r="EH161" s="2"/>
      <c r="EI161" s="2"/>
      <c r="EJ161" s="3" t="s">
        <v>26</v>
      </c>
      <c r="EK161" s="5">
        <v>1.2489999999999999E-2</v>
      </c>
      <c r="EL161" s="3" t="s">
        <v>1</v>
      </c>
      <c r="EM161" s="3" t="s">
        <v>3</v>
      </c>
      <c r="EN161" s="3" t="s">
        <v>27</v>
      </c>
      <c r="EO161" s="3"/>
      <c r="EP161" s="3" t="s">
        <v>8</v>
      </c>
      <c r="EQ161" s="3"/>
      <c r="ER161" s="5">
        <v>4.82</v>
      </c>
      <c r="ES161" s="3"/>
      <c r="ET161" s="9">
        <v>10</v>
      </c>
      <c r="EU161" s="3"/>
      <c r="EV161" s="3" t="s">
        <v>28</v>
      </c>
      <c r="EW161" s="7"/>
      <c r="EX161" s="9">
        <v>3.77</v>
      </c>
      <c r="EY161" s="3">
        <v>1.95</v>
      </c>
      <c r="EZ161" s="3"/>
      <c r="FA161" s="9">
        <v>0.79681274900398413</v>
      </c>
      <c r="FB161" s="9">
        <v>1.5199999999999999E-9</v>
      </c>
      <c r="FC161" s="2"/>
      <c r="FD161" s="7"/>
      <c r="FE161" s="2" t="s">
        <v>15</v>
      </c>
      <c r="FF161" s="3" t="s">
        <v>28</v>
      </c>
      <c r="FG161" s="3" t="s">
        <v>1</v>
      </c>
      <c r="FH161" s="9">
        <v>7.1</v>
      </c>
      <c r="FI161" s="3" t="s">
        <v>5</v>
      </c>
      <c r="FJ161" s="9">
        <v>6.35</v>
      </c>
      <c r="FK161" s="3" t="s">
        <v>1</v>
      </c>
      <c r="FL161" s="3" t="s">
        <v>1</v>
      </c>
      <c r="FM161" s="3" t="s">
        <v>23</v>
      </c>
      <c r="FN161" s="9">
        <v>128</v>
      </c>
      <c r="FO161" s="9">
        <v>2.7620000000000002E-8</v>
      </c>
      <c r="FP161" s="9">
        <v>3.86</v>
      </c>
      <c r="FQ161" s="3" t="s">
        <v>15</v>
      </c>
      <c r="FR161" s="5">
        <v>1.0200000000000001E-2</v>
      </c>
      <c r="FS161" s="9">
        <v>28.65</v>
      </c>
      <c r="FT161" s="3" t="s">
        <v>1</v>
      </c>
      <c r="FU161" s="3" t="s">
        <v>5</v>
      </c>
      <c r="FV161" s="3"/>
      <c r="FW161" s="5">
        <v>30.5</v>
      </c>
      <c r="FX161" s="10">
        <v>2.7000000000000001E-3</v>
      </c>
      <c r="FY161" s="2">
        <v>51</v>
      </c>
      <c r="FZ161" s="3" t="s">
        <v>22</v>
      </c>
      <c r="GA161" s="3"/>
      <c r="GB161" s="3"/>
      <c r="GC161" s="3"/>
      <c r="GD161" s="3"/>
      <c r="GE161" s="3"/>
      <c r="GF161" s="3" t="s">
        <v>30</v>
      </c>
      <c r="GG161" s="3"/>
      <c r="GH161" s="7">
        <v>5.4</v>
      </c>
      <c r="GI161" s="2"/>
      <c r="GJ161" s="5">
        <v>8.0500000000000005E-4</v>
      </c>
      <c r="GK161" s="3"/>
      <c r="GL161" s="2"/>
      <c r="GM161" s="2">
        <v>3.13</v>
      </c>
      <c r="GN161" s="3" t="s">
        <v>31</v>
      </c>
      <c r="GO161" s="3" t="s">
        <v>8</v>
      </c>
      <c r="GP161" s="3"/>
      <c r="GQ161" s="3"/>
      <c r="GR161" s="3"/>
      <c r="GS161" s="9">
        <v>0.73260073260073255</v>
      </c>
      <c r="GT161" s="9">
        <v>59.25</v>
      </c>
      <c r="GU161" s="9">
        <v>6.53</v>
      </c>
      <c r="GV161" s="7">
        <v>4.5454545454545456E-2</v>
      </c>
      <c r="GW161" s="7">
        <v>1.95</v>
      </c>
      <c r="GX161" s="2" t="s">
        <v>34</v>
      </c>
      <c r="GY161" s="2" t="s">
        <v>9</v>
      </c>
      <c r="GZ161" s="9">
        <v>5.16</v>
      </c>
      <c r="HA161" s="9">
        <v>4.3099999999999996</v>
      </c>
      <c r="HB161" s="7"/>
      <c r="HC161" s="3">
        <v>50</v>
      </c>
      <c r="HD161" s="3" t="s">
        <v>3</v>
      </c>
      <c r="HE161" s="7"/>
      <c r="HF161" s="9">
        <v>21.6</v>
      </c>
      <c r="HG161" s="3"/>
      <c r="HH161" s="2"/>
      <c r="HI161" s="3" t="s">
        <v>15</v>
      </c>
      <c r="HJ161" s="3"/>
      <c r="HK161" s="3" t="s">
        <v>3</v>
      </c>
      <c r="HL161" s="3"/>
      <c r="HM161" s="7"/>
      <c r="HN161" s="9">
        <v>13.5</v>
      </c>
      <c r="HO161" s="3" t="s">
        <v>3</v>
      </c>
      <c r="HP161" s="3" t="s">
        <v>35</v>
      </c>
      <c r="HQ161" s="3" t="s">
        <v>23</v>
      </c>
      <c r="HR161" s="7"/>
      <c r="HS161" s="3" t="s">
        <v>3</v>
      </c>
      <c r="HT161" s="3" t="s">
        <v>5</v>
      </c>
      <c r="HU161" s="9">
        <v>0.35842293906810035</v>
      </c>
      <c r="HV161" s="3">
        <v>1</v>
      </c>
      <c r="HW161" s="9">
        <v>8.2500000000000006E-6</v>
      </c>
      <c r="HX161" s="3" t="s">
        <v>3</v>
      </c>
      <c r="HY161" s="3"/>
      <c r="HZ161" s="3" t="s">
        <v>30</v>
      </c>
      <c r="IA161" s="3">
        <v>3.35</v>
      </c>
      <c r="IB161" s="3"/>
      <c r="IC161" s="3" t="s">
        <v>18</v>
      </c>
      <c r="ID161" s="3"/>
      <c r="IE161" s="3" t="s">
        <v>55</v>
      </c>
      <c r="IF161" s="7"/>
      <c r="IG161" s="7">
        <v>0.76923076923076916</v>
      </c>
      <c r="IH161" s="7">
        <v>0.76923076923076916</v>
      </c>
    </row>
    <row r="162" spans="1:242" x14ac:dyDescent="0.25">
      <c r="A162" s="1" t="s">
        <v>200</v>
      </c>
      <c r="B162" s="5">
        <v>53</v>
      </c>
      <c r="C162" s="3"/>
      <c r="D162" s="5">
        <v>4.95</v>
      </c>
      <c r="E162" s="3" t="s">
        <v>1</v>
      </c>
      <c r="F162" s="3" t="s">
        <v>2</v>
      </c>
      <c r="G162" s="3"/>
      <c r="H162" s="3"/>
      <c r="I162" s="3"/>
      <c r="J162" s="5">
        <v>7.9750000000000002E-12</v>
      </c>
      <c r="K162" s="3" t="s">
        <v>3</v>
      </c>
      <c r="L162" s="3" t="s">
        <v>4</v>
      </c>
      <c r="M162" s="5">
        <v>0.92165898617511521</v>
      </c>
      <c r="N162" s="5">
        <v>25.88</v>
      </c>
      <c r="O162" s="3" t="s">
        <v>3</v>
      </c>
      <c r="P162" s="3"/>
      <c r="Q162" s="3" t="s">
        <v>5</v>
      </c>
      <c r="R162" s="2" t="s">
        <v>58</v>
      </c>
      <c r="S162" s="2"/>
      <c r="T162" s="3" t="s">
        <v>3</v>
      </c>
      <c r="U162" s="5">
        <v>51.2</v>
      </c>
      <c r="V162" s="3"/>
      <c r="W162" s="2"/>
      <c r="X162" s="3"/>
      <c r="Y162" s="3" t="s">
        <v>7</v>
      </c>
      <c r="Z162" s="5">
        <v>1.225E-5</v>
      </c>
      <c r="AA162" s="3" t="s">
        <v>8</v>
      </c>
      <c r="AB162" s="2" t="s">
        <v>9</v>
      </c>
      <c r="AC162" s="5">
        <v>5.0545454545454548E-14</v>
      </c>
      <c r="AD162" s="3" t="s">
        <v>10</v>
      </c>
      <c r="AE162" s="11"/>
      <c r="AF162" s="2">
        <v>3.12</v>
      </c>
      <c r="AG162" s="5">
        <v>3.1250000000000002E-3</v>
      </c>
      <c r="AH162" s="2"/>
      <c r="AI162" s="2">
        <v>52</v>
      </c>
      <c r="AJ162" s="2"/>
      <c r="AK162" s="2"/>
      <c r="AL162" s="5">
        <v>0.96199999999999997</v>
      </c>
      <c r="AM162" s="3"/>
      <c r="AN162" s="3" t="s">
        <v>12</v>
      </c>
      <c r="AO162" s="2"/>
      <c r="AP162" s="2"/>
      <c r="AQ162" s="5">
        <v>1.06E-3</v>
      </c>
      <c r="AR162" s="5">
        <v>4.9400000000000004</v>
      </c>
      <c r="AS162" s="3" t="s">
        <v>13</v>
      </c>
      <c r="AT162" s="3" t="s">
        <v>23</v>
      </c>
      <c r="AU162" s="5">
        <v>8</v>
      </c>
      <c r="AV162" s="2"/>
      <c r="AW162" s="2"/>
      <c r="AX162" s="2">
        <v>1.7333333333333333E-8</v>
      </c>
      <c r="AY162" s="2" t="s">
        <v>15</v>
      </c>
      <c r="AZ162" s="5">
        <v>6.88</v>
      </c>
      <c r="BA162" s="2"/>
      <c r="BB162" s="3" t="s">
        <v>8</v>
      </c>
      <c r="BC162" s="3">
        <v>1.2</v>
      </c>
      <c r="BD162" s="2"/>
      <c r="BE162" s="3" t="s">
        <v>16</v>
      </c>
      <c r="BF162" s="6">
        <v>38.5</v>
      </c>
      <c r="BG162" s="5">
        <v>6.86</v>
      </c>
      <c r="BH162" s="3"/>
      <c r="BI162" s="3"/>
      <c r="BJ162" s="3">
        <v>1</v>
      </c>
      <c r="BK162" s="5">
        <v>17.37</v>
      </c>
      <c r="BL162" s="5">
        <v>0.56497175141242939</v>
      </c>
      <c r="BM162" s="2"/>
      <c r="BN162" s="3" t="s">
        <v>19</v>
      </c>
      <c r="BO162" s="3" t="s">
        <v>121</v>
      </c>
      <c r="BP162" s="3" t="s">
        <v>3</v>
      </c>
      <c r="BQ162" s="2"/>
      <c r="BR162" s="2" t="s">
        <v>21</v>
      </c>
      <c r="BS162" s="3"/>
      <c r="BT162" s="3"/>
      <c r="BU162" s="3"/>
      <c r="BV162" s="5">
        <v>3.59</v>
      </c>
      <c r="BW162" s="5">
        <v>4.95</v>
      </c>
      <c r="BX162" s="3"/>
      <c r="BY162" s="3"/>
      <c r="BZ162" s="2"/>
      <c r="CA162" s="2"/>
      <c r="CB162" s="3" t="s">
        <v>3</v>
      </c>
      <c r="CC162" s="5">
        <v>4.18</v>
      </c>
      <c r="CD162" s="2"/>
      <c r="CE162" s="3"/>
      <c r="CF162" s="5">
        <v>30.4</v>
      </c>
      <c r="CG162" s="3"/>
      <c r="CH162" s="3"/>
      <c r="CI162" s="3"/>
      <c r="CJ162" s="3" t="s">
        <v>1</v>
      </c>
      <c r="CK162" s="2"/>
      <c r="CL162" s="3" t="s">
        <v>22</v>
      </c>
      <c r="CM162" s="2"/>
      <c r="CN162" s="3"/>
      <c r="CO162" s="2"/>
      <c r="CP162" s="2"/>
      <c r="CQ162" s="3">
        <v>2</v>
      </c>
      <c r="CR162" s="5">
        <v>5.73</v>
      </c>
      <c r="CS162" s="6">
        <v>42.15</v>
      </c>
      <c r="CT162" s="5">
        <v>0.42599999999999999</v>
      </c>
      <c r="CU162" s="5">
        <v>5.3</v>
      </c>
      <c r="CV162" s="5">
        <v>0.1</v>
      </c>
      <c r="CW162" s="5">
        <v>76.5</v>
      </c>
      <c r="CX162" s="2"/>
      <c r="CY162" s="5">
        <v>0.35906642728904847</v>
      </c>
      <c r="CZ162" s="3" t="s">
        <v>22</v>
      </c>
      <c r="DA162" s="5">
        <v>2.380952380952381E-4</v>
      </c>
      <c r="DB162" s="5">
        <v>619.65</v>
      </c>
      <c r="DC162" s="2"/>
      <c r="DD162" s="5">
        <v>387</v>
      </c>
      <c r="DE162" s="3" t="s">
        <v>22</v>
      </c>
      <c r="DF162" s="2"/>
      <c r="DG162" s="3" t="s">
        <v>3</v>
      </c>
      <c r="DH162" s="2"/>
      <c r="DI162" s="3" t="s">
        <v>23</v>
      </c>
      <c r="DJ162" s="3"/>
      <c r="DK162" s="5">
        <v>119</v>
      </c>
      <c r="DL162" s="3" t="s">
        <v>8</v>
      </c>
      <c r="DM162" s="3" t="s">
        <v>5</v>
      </c>
      <c r="DN162" s="3" t="s">
        <v>3</v>
      </c>
      <c r="DO162" s="5">
        <v>4.3499999999999997E-2</v>
      </c>
      <c r="DP162" s="3" t="s">
        <v>3</v>
      </c>
      <c r="DQ162" s="5">
        <v>3.14</v>
      </c>
      <c r="DR162" s="2" t="s">
        <v>9</v>
      </c>
      <c r="DS162" s="2" t="s">
        <v>18</v>
      </c>
      <c r="DT162" s="5">
        <v>0.43235069999999998</v>
      </c>
      <c r="DU162" s="2" t="s">
        <v>24</v>
      </c>
      <c r="DV162" s="3" t="s">
        <v>3</v>
      </c>
      <c r="DW162" s="5">
        <v>51.2</v>
      </c>
      <c r="DX162" s="3"/>
      <c r="DY162" s="3" t="s">
        <v>8</v>
      </c>
      <c r="DZ162" s="2"/>
      <c r="EA162" s="7"/>
      <c r="EB162" s="5">
        <v>3.12</v>
      </c>
      <c r="EC162" s="3"/>
      <c r="ED162" s="2"/>
      <c r="EE162" s="2"/>
      <c r="EF162" s="3" t="s">
        <v>1</v>
      </c>
      <c r="EG162" s="3"/>
      <c r="EH162" s="2"/>
      <c r="EI162" s="2"/>
      <c r="EJ162" s="3" t="s">
        <v>26</v>
      </c>
      <c r="EK162" s="5">
        <v>1.2489999999999999E-2</v>
      </c>
      <c r="EL162" s="3" t="s">
        <v>1</v>
      </c>
      <c r="EM162" s="3" t="s">
        <v>3</v>
      </c>
      <c r="EN162" s="3" t="s">
        <v>27</v>
      </c>
      <c r="EO162" s="3"/>
      <c r="EP162" s="3" t="s">
        <v>8</v>
      </c>
      <c r="EQ162" s="3"/>
      <c r="ER162" s="5">
        <v>4.8600000000000003</v>
      </c>
      <c r="ES162" s="3"/>
      <c r="ET162" s="9">
        <v>10.3</v>
      </c>
      <c r="EU162" s="3"/>
      <c r="EV162" s="3" t="s">
        <v>28</v>
      </c>
      <c r="EW162" s="7"/>
      <c r="EX162" s="9">
        <v>3.77</v>
      </c>
      <c r="EY162" s="3"/>
      <c r="EZ162" s="3"/>
      <c r="FA162" s="9">
        <v>0.78895463510848118</v>
      </c>
      <c r="FB162" s="9">
        <v>1.5320000000000001E-9</v>
      </c>
      <c r="FC162" s="2"/>
      <c r="FD162" s="7"/>
      <c r="FE162" s="2" t="s">
        <v>15</v>
      </c>
      <c r="FF162" s="3" t="s">
        <v>28</v>
      </c>
      <c r="FG162" s="3" t="s">
        <v>1</v>
      </c>
      <c r="FH162" s="9">
        <v>7.09</v>
      </c>
      <c r="FI162" s="3" t="s">
        <v>5</v>
      </c>
      <c r="FJ162" s="9">
        <v>6.25</v>
      </c>
      <c r="FK162" s="3" t="s">
        <v>1</v>
      </c>
      <c r="FL162" s="3" t="s">
        <v>1</v>
      </c>
      <c r="FM162" s="3" t="s">
        <v>23</v>
      </c>
      <c r="FN162" s="9">
        <v>128</v>
      </c>
      <c r="FO162" s="9">
        <v>2.714E-8</v>
      </c>
      <c r="FP162" s="9">
        <v>4.0999999999999996</v>
      </c>
      <c r="FQ162" s="3" t="s">
        <v>15</v>
      </c>
      <c r="FR162" s="5">
        <v>0.01</v>
      </c>
      <c r="FS162" s="9">
        <v>28.65</v>
      </c>
      <c r="FT162" s="3" t="s">
        <v>1</v>
      </c>
      <c r="FU162" s="3" t="s">
        <v>5</v>
      </c>
      <c r="FV162" s="3"/>
      <c r="FW162" s="5">
        <v>30.25</v>
      </c>
      <c r="FX162" s="10">
        <v>2.6749999999999999E-3</v>
      </c>
      <c r="FY162" s="2">
        <v>52</v>
      </c>
      <c r="FZ162" s="3" t="s">
        <v>22</v>
      </c>
      <c r="GA162" s="3"/>
      <c r="GB162" s="3"/>
      <c r="GC162" s="3"/>
      <c r="GD162" s="3"/>
      <c r="GE162" s="3"/>
      <c r="GF162" s="3" t="s">
        <v>30</v>
      </c>
      <c r="GG162" s="3"/>
      <c r="GH162" s="7"/>
      <c r="GI162" s="2"/>
      <c r="GJ162" s="5">
        <v>8.0000000000000004E-4</v>
      </c>
      <c r="GK162" s="3"/>
      <c r="GL162" s="2"/>
      <c r="GM162" s="2">
        <v>3.12</v>
      </c>
      <c r="GN162" s="3" t="s">
        <v>31</v>
      </c>
      <c r="GO162" s="3" t="s">
        <v>8</v>
      </c>
      <c r="GP162" s="3"/>
      <c r="GQ162" s="3"/>
      <c r="GR162" s="3"/>
      <c r="GS162" s="9">
        <v>0.73126142595978061</v>
      </c>
      <c r="GT162" s="9">
        <v>59.5</v>
      </c>
      <c r="GU162" s="9">
        <v>6.67</v>
      </c>
      <c r="GV162" s="2"/>
      <c r="GW162" s="7"/>
      <c r="GX162" s="2" t="s">
        <v>34</v>
      </c>
      <c r="GY162" s="2" t="s">
        <v>9</v>
      </c>
      <c r="GZ162" s="9">
        <v>5.16</v>
      </c>
      <c r="HA162" s="9">
        <v>4.32</v>
      </c>
      <c r="HB162" s="7"/>
      <c r="HC162" s="3">
        <v>49</v>
      </c>
      <c r="HD162" s="3" t="s">
        <v>3</v>
      </c>
      <c r="HE162" s="7"/>
      <c r="HF162" s="9">
        <v>21.7</v>
      </c>
      <c r="HG162" s="3"/>
      <c r="HH162" s="2"/>
      <c r="HI162" s="3" t="s">
        <v>15</v>
      </c>
      <c r="HJ162" s="3"/>
      <c r="HK162" s="3" t="s">
        <v>3</v>
      </c>
      <c r="HL162" s="3"/>
      <c r="HM162" s="7"/>
      <c r="HN162" s="9">
        <v>14.75</v>
      </c>
      <c r="HO162" s="3" t="s">
        <v>3</v>
      </c>
      <c r="HP162" s="3" t="s">
        <v>35</v>
      </c>
      <c r="HQ162" s="3" t="s">
        <v>23</v>
      </c>
      <c r="HR162" s="7"/>
      <c r="HS162" s="3" t="s">
        <v>3</v>
      </c>
      <c r="HT162" s="3" t="s">
        <v>5</v>
      </c>
      <c r="HU162" s="9">
        <v>0.35803795202291439</v>
      </c>
      <c r="HV162" s="3">
        <v>1</v>
      </c>
      <c r="HW162" s="9">
        <v>9.38E-6</v>
      </c>
      <c r="HX162" s="3" t="s">
        <v>3</v>
      </c>
      <c r="HY162" s="3"/>
      <c r="HZ162" s="3" t="s">
        <v>30</v>
      </c>
      <c r="IA162" s="3">
        <v>3.35</v>
      </c>
      <c r="IB162" s="3"/>
      <c r="IC162" s="3" t="s">
        <v>18</v>
      </c>
      <c r="ID162" s="3"/>
      <c r="IE162" s="3" t="s">
        <v>55</v>
      </c>
      <c r="IF162" s="7"/>
      <c r="IG162" s="7"/>
      <c r="IH162" s="7"/>
    </row>
    <row r="163" spans="1:242" x14ac:dyDescent="0.25">
      <c r="A163" s="1" t="s">
        <v>201</v>
      </c>
      <c r="B163" s="5">
        <v>51</v>
      </c>
      <c r="C163" s="3"/>
      <c r="D163" s="5">
        <v>4.88</v>
      </c>
      <c r="E163" s="3" t="s">
        <v>1</v>
      </c>
      <c r="F163" s="3" t="s">
        <v>2</v>
      </c>
      <c r="G163" s="3"/>
      <c r="H163" s="3"/>
      <c r="I163" s="3"/>
      <c r="J163" s="5">
        <v>8.9999999999999996E-12</v>
      </c>
      <c r="K163" s="3" t="s">
        <v>3</v>
      </c>
      <c r="L163" s="3" t="s">
        <v>4</v>
      </c>
      <c r="M163" s="5">
        <v>0.92165898617511521</v>
      </c>
      <c r="N163" s="5">
        <v>25.87</v>
      </c>
      <c r="O163" s="3" t="s">
        <v>3</v>
      </c>
      <c r="P163" s="3"/>
      <c r="Q163" s="3" t="s">
        <v>5</v>
      </c>
      <c r="R163" s="2" t="s">
        <v>58</v>
      </c>
      <c r="S163" s="2"/>
      <c r="T163" s="3" t="s">
        <v>3</v>
      </c>
      <c r="U163" s="5">
        <v>51.3</v>
      </c>
      <c r="V163" s="3"/>
      <c r="W163" s="2"/>
      <c r="X163" s="3"/>
      <c r="Y163" s="3" t="s">
        <v>7</v>
      </c>
      <c r="Z163" s="5">
        <v>1.2300000000000001E-5</v>
      </c>
      <c r="AA163" s="3" t="s">
        <v>8</v>
      </c>
      <c r="AB163" s="2" t="s">
        <v>9</v>
      </c>
      <c r="AC163" s="5">
        <v>4.9090909090909091E-14</v>
      </c>
      <c r="AD163" s="3" t="s">
        <v>10</v>
      </c>
      <c r="AE163" s="11"/>
      <c r="AF163" s="2">
        <v>3.13</v>
      </c>
      <c r="AG163" s="5">
        <v>3.0999999999999999E-3</v>
      </c>
      <c r="AH163" s="2"/>
      <c r="AI163" s="2">
        <v>52</v>
      </c>
      <c r="AJ163" s="2"/>
      <c r="AK163" s="2"/>
      <c r="AL163" s="5">
        <v>0.96</v>
      </c>
      <c r="AM163" s="3"/>
      <c r="AN163" s="3" t="s">
        <v>12</v>
      </c>
      <c r="AO163" s="2"/>
      <c r="AP163" s="2"/>
      <c r="AQ163" s="5">
        <v>1.0549999999999999E-3</v>
      </c>
      <c r="AR163" s="5">
        <v>5.46</v>
      </c>
      <c r="AS163" s="3" t="s">
        <v>13</v>
      </c>
      <c r="AT163" s="3" t="s">
        <v>23</v>
      </c>
      <c r="AU163" s="5">
        <v>8.0500000000000007</v>
      </c>
      <c r="AV163" s="2"/>
      <c r="AW163" s="2"/>
      <c r="AX163" s="2">
        <v>1.7333333333333333E-8</v>
      </c>
      <c r="AY163" s="2" t="s">
        <v>15</v>
      </c>
      <c r="AZ163" s="5">
        <v>6.91</v>
      </c>
      <c r="BA163" s="2"/>
      <c r="BB163" s="3" t="s">
        <v>8</v>
      </c>
      <c r="BC163" s="3">
        <v>1.25</v>
      </c>
      <c r="BD163" s="2"/>
      <c r="BE163" s="3" t="s">
        <v>16</v>
      </c>
      <c r="BF163" s="6">
        <v>37.5</v>
      </c>
      <c r="BG163" s="5">
        <v>6.93</v>
      </c>
      <c r="BH163" s="3"/>
      <c r="BI163" s="3"/>
      <c r="BJ163" s="3">
        <v>1</v>
      </c>
      <c r="BK163" s="5">
        <v>17.38</v>
      </c>
      <c r="BL163" s="5">
        <v>0.58823529411764708</v>
      </c>
      <c r="BM163" s="2"/>
      <c r="BN163" s="3" t="s">
        <v>19</v>
      </c>
      <c r="BO163" s="3" t="s">
        <v>121</v>
      </c>
      <c r="BP163" s="3" t="s">
        <v>3</v>
      </c>
      <c r="BQ163" s="2"/>
      <c r="BR163" s="2" t="s">
        <v>21</v>
      </c>
      <c r="BS163" s="3"/>
      <c r="BT163" s="3"/>
      <c r="BU163" s="3"/>
      <c r="BV163" s="5">
        <v>3.54</v>
      </c>
      <c r="BW163" s="5">
        <v>4.88</v>
      </c>
      <c r="BX163" s="3"/>
      <c r="BY163" s="3"/>
      <c r="BZ163" s="2"/>
      <c r="CA163" s="2"/>
      <c r="CB163" s="3" t="s">
        <v>3</v>
      </c>
      <c r="CC163" s="5">
        <v>4.17</v>
      </c>
      <c r="CD163" s="2"/>
      <c r="CE163" s="3"/>
      <c r="CF163" s="5">
        <v>30.3</v>
      </c>
      <c r="CG163" s="3"/>
      <c r="CH163" s="3"/>
      <c r="CI163" s="3"/>
      <c r="CJ163" s="3" t="s">
        <v>1</v>
      </c>
      <c r="CK163" s="2"/>
      <c r="CL163" s="3" t="s">
        <v>22</v>
      </c>
      <c r="CM163" s="2"/>
      <c r="CN163" s="3"/>
      <c r="CO163" s="2"/>
      <c r="CP163" s="2"/>
      <c r="CQ163" s="3">
        <v>2</v>
      </c>
      <c r="CR163" s="5">
        <v>5.73</v>
      </c>
      <c r="CS163" s="6">
        <v>42</v>
      </c>
      <c r="CT163" s="5">
        <v>0.42749999999999999</v>
      </c>
      <c r="CU163" s="5">
        <v>5.33</v>
      </c>
      <c r="CV163" s="5">
        <v>0.1075</v>
      </c>
      <c r="CW163" s="5">
        <v>76.25</v>
      </c>
      <c r="CX163" s="2"/>
      <c r="CY163" s="5">
        <v>0.35971223021582738</v>
      </c>
      <c r="CZ163" s="3" t="s">
        <v>22</v>
      </c>
      <c r="DA163" s="5">
        <v>2.380952380952381E-4</v>
      </c>
      <c r="DB163" s="5">
        <v>619.65</v>
      </c>
      <c r="DC163" s="2"/>
      <c r="DD163" s="5">
        <v>398</v>
      </c>
      <c r="DE163" s="3" t="s">
        <v>22</v>
      </c>
      <c r="DF163" s="2"/>
      <c r="DG163" s="3" t="s">
        <v>3</v>
      </c>
      <c r="DH163" s="2"/>
      <c r="DI163" s="3" t="s">
        <v>23</v>
      </c>
      <c r="DJ163" s="3"/>
      <c r="DK163" s="5">
        <v>122</v>
      </c>
      <c r="DL163" s="3" t="s">
        <v>8</v>
      </c>
      <c r="DM163" s="3" t="s">
        <v>5</v>
      </c>
      <c r="DN163" s="3" t="s">
        <v>3</v>
      </c>
      <c r="DO163" s="5">
        <v>4.2875000000000003E-2</v>
      </c>
      <c r="DP163" s="3" t="s">
        <v>3</v>
      </c>
      <c r="DQ163" s="5">
        <v>3.15</v>
      </c>
      <c r="DR163" s="2" t="s">
        <v>9</v>
      </c>
      <c r="DS163" s="2" t="s">
        <v>18</v>
      </c>
      <c r="DT163" s="5">
        <v>0.42932730000000002</v>
      </c>
      <c r="DU163" s="2" t="s">
        <v>24</v>
      </c>
      <c r="DV163" s="3" t="s">
        <v>3</v>
      </c>
      <c r="DW163" s="5">
        <v>51.3</v>
      </c>
      <c r="DX163" s="3"/>
      <c r="DY163" s="3" t="s">
        <v>8</v>
      </c>
      <c r="DZ163" s="2"/>
      <c r="EA163" s="7"/>
      <c r="EB163" s="5">
        <v>3.13</v>
      </c>
      <c r="EC163" s="3"/>
      <c r="ED163" s="2"/>
      <c r="EE163" s="2"/>
      <c r="EF163" s="3" t="s">
        <v>1</v>
      </c>
      <c r="EG163" s="3"/>
      <c r="EH163" s="2"/>
      <c r="EI163" s="2"/>
      <c r="EJ163" s="3" t="s">
        <v>26</v>
      </c>
      <c r="EK163" s="5">
        <v>1.2489999999999999E-2</v>
      </c>
      <c r="EL163" s="3" t="s">
        <v>1</v>
      </c>
      <c r="EM163" s="3" t="s">
        <v>3</v>
      </c>
      <c r="EN163" s="3" t="s">
        <v>27</v>
      </c>
      <c r="EO163" s="3"/>
      <c r="EP163" s="3" t="s">
        <v>8</v>
      </c>
      <c r="EQ163" s="3"/>
      <c r="ER163" s="5">
        <v>4.8099999999999996</v>
      </c>
      <c r="ES163" s="3"/>
      <c r="ET163" s="9">
        <v>10.65</v>
      </c>
      <c r="EU163" s="3"/>
      <c r="EV163" s="3" t="s">
        <v>28</v>
      </c>
      <c r="EW163" s="7"/>
      <c r="EX163" s="9">
        <v>3.77</v>
      </c>
      <c r="EY163" s="3"/>
      <c r="EZ163" s="3"/>
      <c r="FA163" s="9">
        <v>0.77972709551656927</v>
      </c>
      <c r="FB163" s="9">
        <v>1.5420000000000001E-9</v>
      </c>
      <c r="FC163" s="2"/>
      <c r="FD163" s="7"/>
      <c r="FE163" s="2" t="s">
        <v>15</v>
      </c>
      <c r="FF163" s="3" t="s">
        <v>28</v>
      </c>
      <c r="FG163" s="3" t="s">
        <v>1</v>
      </c>
      <c r="FH163" s="9">
        <v>7.1</v>
      </c>
      <c r="FI163" s="3" t="s">
        <v>5</v>
      </c>
      <c r="FJ163" s="9">
        <v>6.3</v>
      </c>
      <c r="FK163" s="3" t="s">
        <v>1</v>
      </c>
      <c r="FL163" s="3" t="s">
        <v>1</v>
      </c>
      <c r="FM163" s="3" t="s">
        <v>23</v>
      </c>
      <c r="FN163" s="9">
        <v>128</v>
      </c>
      <c r="FO163" s="9">
        <v>2.761E-8</v>
      </c>
      <c r="FP163" s="9">
        <v>4.2</v>
      </c>
      <c r="FQ163" s="3" t="s">
        <v>15</v>
      </c>
      <c r="FR163" s="5">
        <v>9.5999999999999992E-3</v>
      </c>
      <c r="FS163" s="9">
        <v>28.63</v>
      </c>
      <c r="FT163" s="3" t="s">
        <v>1</v>
      </c>
      <c r="FU163" s="3" t="s">
        <v>5</v>
      </c>
      <c r="FV163" s="3"/>
      <c r="FW163" s="5">
        <v>29.5</v>
      </c>
      <c r="FX163" s="10">
        <v>2.65E-3</v>
      </c>
      <c r="FY163" s="2">
        <v>52</v>
      </c>
      <c r="FZ163" s="3" t="s">
        <v>22</v>
      </c>
      <c r="GA163" s="3"/>
      <c r="GB163" s="3"/>
      <c r="GC163" s="3"/>
      <c r="GD163" s="3"/>
      <c r="GE163" s="3"/>
      <c r="GF163" s="3" t="s">
        <v>30</v>
      </c>
      <c r="GG163" s="3"/>
      <c r="GH163" s="7"/>
      <c r="GI163" s="2"/>
      <c r="GJ163" s="5">
        <v>7.7499999999999997E-4</v>
      </c>
      <c r="GK163" s="3"/>
      <c r="GL163" s="2"/>
      <c r="GM163" s="2">
        <v>3.13</v>
      </c>
      <c r="GN163" s="3" t="s">
        <v>31</v>
      </c>
      <c r="GO163" s="3" t="s">
        <v>8</v>
      </c>
      <c r="GP163" s="3"/>
      <c r="GQ163" s="3"/>
      <c r="GR163" s="3"/>
      <c r="GS163" s="9">
        <v>0.73260073260073255</v>
      </c>
      <c r="GT163" s="9">
        <v>58</v>
      </c>
      <c r="GU163" s="9">
        <v>6.75</v>
      </c>
      <c r="GV163" s="2"/>
      <c r="GW163" s="7"/>
      <c r="GX163" s="2" t="s">
        <v>34</v>
      </c>
      <c r="GY163" s="2" t="s">
        <v>9</v>
      </c>
      <c r="GZ163" s="9">
        <v>5.18</v>
      </c>
      <c r="HA163" s="9">
        <v>4.32</v>
      </c>
      <c r="HB163" s="7"/>
      <c r="HC163" s="3">
        <v>48.8</v>
      </c>
      <c r="HD163" s="3" t="s">
        <v>3</v>
      </c>
      <c r="HE163" s="7"/>
      <c r="HF163" s="9">
        <v>21.8</v>
      </c>
      <c r="HG163" s="3"/>
      <c r="HH163" s="2"/>
      <c r="HI163" s="3" t="s">
        <v>15</v>
      </c>
      <c r="HJ163" s="3"/>
      <c r="HK163" s="3" t="s">
        <v>3</v>
      </c>
      <c r="HL163" s="3"/>
      <c r="HM163" s="7"/>
      <c r="HN163" s="9">
        <v>13.5</v>
      </c>
      <c r="HO163" s="3" t="s">
        <v>3</v>
      </c>
      <c r="HP163" s="3" t="s">
        <v>35</v>
      </c>
      <c r="HQ163" s="3" t="s">
        <v>23</v>
      </c>
      <c r="HR163" s="7"/>
      <c r="HS163" s="3" t="s">
        <v>3</v>
      </c>
      <c r="HT163" s="3" t="s">
        <v>5</v>
      </c>
      <c r="HU163" s="9">
        <v>0.35842293906810035</v>
      </c>
      <c r="HV163" s="3">
        <v>1</v>
      </c>
      <c r="HW163" s="9">
        <v>9.3000000000000007E-6</v>
      </c>
      <c r="HX163" s="3" t="s">
        <v>3</v>
      </c>
      <c r="HY163" s="3"/>
      <c r="HZ163" s="3" t="s">
        <v>30</v>
      </c>
      <c r="IA163" s="3">
        <v>3.35</v>
      </c>
      <c r="IB163" s="3"/>
      <c r="IC163" s="3" t="s">
        <v>18</v>
      </c>
      <c r="ID163" s="3"/>
      <c r="IE163" s="3" t="s">
        <v>55</v>
      </c>
      <c r="IF163" s="7"/>
      <c r="IG163" s="7"/>
      <c r="IH163" s="7"/>
    </row>
    <row r="164" spans="1:242" x14ac:dyDescent="0.25">
      <c r="A164" s="1" t="s">
        <v>202</v>
      </c>
      <c r="B164" s="5">
        <v>48.5</v>
      </c>
      <c r="C164" s="3"/>
      <c r="D164" s="5">
        <v>4.8899999999999997</v>
      </c>
      <c r="E164" s="3" t="s">
        <v>1</v>
      </c>
      <c r="F164" s="3" t="s">
        <v>2</v>
      </c>
      <c r="G164" s="3"/>
      <c r="H164" s="3"/>
      <c r="I164" s="3"/>
      <c r="J164" s="5">
        <v>8.4249999999999993E-12</v>
      </c>
      <c r="K164" s="3" t="s">
        <v>3</v>
      </c>
      <c r="L164" s="3" t="s">
        <v>4</v>
      </c>
      <c r="M164" s="5">
        <v>0.92592592592592582</v>
      </c>
      <c r="N164" s="5">
        <v>25.83</v>
      </c>
      <c r="O164" s="3" t="s">
        <v>3</v>
      </c>
      <c r="P164" s="3"/>
      <c r="Q164" s="3" t="s">
        <v>203</v>
      </c>
      <c r="R164" s="2" t="s">
        <v>58</v>
      </c>
      <c r="S164" s="2"/>
      <c r="T164" s="3" t="s">
        <v>3</v>
      </c>
      <c r="U164" s="5">
        <v>50.6</v>
      </c>
      <c r="V164" s="3"/>
      <c r="W164" s="2"/>
      <c r="X164" s="3"/>
      <c r="Y164" s="3" t="s">
        <v>7</v>
      </c>
      <c r="Z164" s="5">
        <v>1.2799999999999999E-5</v>
      </c>
      <c r="AA164" s="3" t="s">
        <v>8</v>
      </c>
      <c r="AB164" s="2" t="s">
        <v>9</v>
      </c>
      <c r="AC164" s="5">
        <v>5.3090909090909092E-14</v>
      </c>
      <c r="AD164" s="3" t="s">
        <v>10</v>
      </c>
      <c r="AE164" s="11"/>
      <c r="AF164" s="2">
        <v>3.14</v>
      </c>
      <c r="AG164" s="5">
        <v>3.1250000000000002E-3</v>
      </c>
      <c r="AH164" s="2"/>
      <c r="AI164" s="2">
        <v>51.25</v>
      </c>
      <c r="AJ164" s="2"/>
      <c r="AK164" s="2"/>
      <c r="AL164" s="5">
        <v>0.95499999999999996</v>
      </c>
      <c r="AM164" s="3"/>
      <c r="AN164" s="3" t="s">
        <v>12</v>
      </c>
      <c r="AO164" s="2"/>
      <c r="AP164" s="2"/>
      <c r="AQ164" s="5">
        <v>1.059E-3</v>
      </c>
      <c r="AR164" s="5">
        <v>6.11</v>
      </c>
      <c r="AS164" s="3" t="s">
        <v>13</v>
      </c>
      <c r="AT164" s="3" t="s">
        <v>23</v>
      </c>
      <c r="AU164" s="5">
        <v>8.1</v>
      </c>
      <c r="AV164" s="2"/>
      <c r="AW164" s="2"/>
      <c r="AX164" s="2">
        <v>1.7083333333333334E-8</v>
      </c>
      <c r="AY164" s="2" t="s">
        <v>15</v>
      </c>
      <c r="AZ164" s="5">
        <v>6.92</v>
      </c>
      <c r="BA164" s="2"/>
      <c r="BB164" s="3" t="s">
        <v>8</v>
      </c>
      <c r="BC164" s="3">
        <v>1.28</v>
      </c>
      <c r="BD164" s="2"/>
      <c r="BE164" s="3" t="s">
        <v>16</v>
      </c>
      <c r="BF164" s="6">
        <v>37.75</v>
      </c>
      <c r="BG164" s="5">
        <v>6.88</v>
      </c>
      <c r="BH164" s="3"/>
      <c r="BI164" s="3"/>
      <c r="BJ164" s="3">
        <v>1</v>
      </c>
      <c r="BK164" s="5">
        <v>17.5</v>
      </c>
      <c r="BL164" s="5">
        <v>0.59171597633136097</v>
      </c>
      <c r="BM164" s="2"/>
      <c r="BN164" s="3" t="s">
        <v>19</v>
      </c>
      <c r="BO164" s="3" t="s">
        <v>121</v>
      </c>
      <c r="BP164" s="3" t="s">
        <v>3</v>
      </c>
      <c r="BQ164" s="2"/>
      <c r="BR164" s="2" t="s">
        <v>21</v>
      </c>
      <c r="BS164" s="3"/>
      <c r="BT164" s="3"/>
      <c r="BU164" s="3"/>
      <c r="BV164" s="5">
        <v>3.52</v>
      </c>
      <c r="BW164" s="5">
        <v>4.8899999999999997</v>
      </c>
      <c r="BX164" s="3"/>
      <c r="BY164" s="3"/>
      <c r="BZ164" s="2"/>
      <c r="CA164" s="2"/>
      <c r="CB164" s="3" t="s">
        <v>3</v>
      </c>
      <c r="CC164" s="5">
        <v>4.17</v>
      </c>
      <c r="CD164" s="2"/>
      <c r="CE164" s="3"/>
      <c r="CF164" s="5">
        <v>30.25</v>
      </c>
      <c r="CG164" s="3"/>
      <c r="CH164" s="3"/>
      <c r="CI164" s="3"/>
      <c r="CJ164" s="3" t="s">
        <v>1</v>
      </c>
      <c r="CK164" s="2"/>
      <c r="CL164" s="3" t="s">
        <v>22</v>
      </c>
      <c r="CM164" s="2"/>
      <c r="CN164" s="3"/>
      <c r="CO164" s="2"/>
      <c r="CP164" s="2"/>
      <c r="CQ164" s="3">
        <v>2</v>
      </c>
      <c r="CR164" s="5">
        <v>5.75</v>
      </c>
      <c r="CS164" s="6">
        <v>42.5</v>
      </c>
      <c r="CT164" s="5">
        <v>0.42749999999999999</v>
      </c>
      <c r="CU164" s="5">
        <v>5.76</v>
      </c>
      <c r="CV164" s="5">
        <v>0.125</v>
      </c>
      <c r="CW164" s="5">
        <v>76.349999999999994</v>
      </c>
      <c r="CX164" s="2"/>
      <c r="CY164" s="5">
        <v>0.3603603603603604</v>
      </c>
      <c r="CZ164" s="3" t="s">
        <v>22</v>
      </c>
      <c r="DA164" s="5">
        <v>2.3529411764705883E-4</v>
      </c>
      <c r="DB164" s="5">
        <v>619.6</v>
      </c>
      <c r="DC164" s="2"/>
      <c r="DD164" s="5">
        <v>406</v>
      </c>
      <c r="DE164" s="3" t="s">
        <v>22</v>
      </c>
      <c r="DF164" s="2"/>
      <c r="DG164" s="3" t="s">
        <v>3</v>
      </c>
      <c r="DH164" s="2"/>
      <c r="DI164" s="3" t="s">
        <v>23</v>
      </c>
      <c r="DJ164" s="3"/>
      <c r="DK164" s="5">
        <v>135</v>
      </c>
      <c r="DL164" s="3" t="s">
        <v>8</v>
      </c>
      <c r="DM164" s="2" t="s">
        <v>203</v>
      </c>
      <c r="DN164" s="3" t="s">
        <v>3</v>
      </c>
      <c r="DO164" s="5">
        <v>4.36E-2</v>
      </c>
      <c r="DP164" s="3" t="s">
        <v>3</v>
      </c>
      <c r="DQ164" s="5">
        <v>3.15</v>
      </c>
      <c r="DR164" s="2" t="s">
        <v>9</v>
      </c>
      <c r="DS164" s="2" t="s">
        <v>18</v>
      </c>
      <c r="DT164" s="5">
        <v>0.42630390000000001</v>
      </c>
      <c r="DU164" s="2" t="s">
        <v>24</v>
      </c>
      <c r="DV164" s="3" t="s">
        <v>3</v>
      </c>
      <c r="DW164" s="5">
        <v>50.6</v>
      </c>
      <c r="DX164" s="3"/>
      <c r="DY164" s="3" t="s">
        <v>8</v>
      </c>
      <c r="DZ164" s="2"/>
      <c r="EA164" s="7"/>
      <c r="EB164" s="5">
        <v>3.14</v>
      </c>
      <c r="EC164" s="3"/>
      <c r="ED164" s="2"/>
      <c r="EE164" s="2"/>
      <c r="EF164" s="3" t="s">
        <v>1</v>
      </c>
      <c r="EG164" s="3"/>
      <c r="EH164" s="2"/>
      <c r="EI164" s="2"/>
      <c r="EJ164" s="3" t="s">
        <v>26</v>
      </c>
      <c r="EK164" s="5">
        <v>1.2489999999999999E-2</v>
      </c>
      <c r="EL164" s="3" t="s">
        <v>1</v>
      </c>
      <c r="EM164" s="3" t="s">
        <v>3</v>
      </c>
      <c r="EN164" s="3" t="s">
        <v>27</v>
      </c>
      <c r="EO164" s="3"/>
      <c r="EP164" s="3" t="s">
        <v>8</v>
      </c>
      <c r="EQ164" s="3"/>
      <c r="ER164" s="5">
        <v>4.8499999999999996</v>
      </c>
      <c r="ES164" s="3"/>
      <c r="ET164" s="9">
        <v>11.36</v>
      </c>
      <c r="EU164" s="3"/>
      <c r="EV164" s="3" t="s">
        <v>28</v>
      </c>
      <c r="EW164" s="7"/>
      <c r="EX164" s="9">
        <v>3.77</v>
      </c>
      <c r="EY164" s="3"/>
      <c r="EZ164" s="3"/>
      <c r="FA164" s="9">
        <v>0.77519379844961234</v>
      </c>
      <c r="FB164" s="9">
        <v>1.546E-9</v>
      </c>
      <c r="FC164" s="2"/>
      <c r="FD164" s="7"/>
      <c r="FE164" s="2" t="s">
        <v>15</v>
      </c>
      <c r="FF164" s="3" t="s">
        <v>28</v>
      </c>
      <c r="FG164" s="3" t="s">
        <v>1</v>
      </c>
      <c r="FH164" s="9">
        <v>7.09</v>
      </c>
      <c r="FI164" s="3" t="s">
        <v>203</v>
      </c>
      <c r="FJ164" s="9">
        <v>6.9</v>
      </c>
      <c r="FK164" s="3" t="s">
        <v>1</v>
      </c>
      <c r="FL164" s="3" t="s">
        <v>1</v>
      </c>
      <c r="FM164" s="3" t="s">
        <v>23</v>
      </c>
      <c r="FN164" s="9">
        <v>128</v>
      </c>
      <c r="FO164" s="9">
        <v>2.9739999999999997E-8</v>
      </c>
      <c r="FP164" s="9">
        <v>4.3</v>
      </c>
      <c r="FQ164" s="3" t="s">
        <v>15</v>
      </c>
      <c r="FR164" s="5">
        <v>9.4999999999999998E-3</v>
      </c>
      <c r="FS164" s="9">
        <v>28.61</v>
      </c>
      <c r="FT164" s="3" t="s">
        <v>1</v>
      </c>
      <c r="FU164" s="3" t="s">
        <v>203</v>
      </c>
      <c r="FV164" s="3"/>
      <c r="FW164" s="5">
        <v>29.75</v>
      </c>
      <c r="FX164" s="10">
        <v>2.7000000000000001E-3</v>
      </c>
      <c r="FY164" s="2">
        <v>51.25</v>
      </c>
      <c r="FZ164" s="3" t="s">
        <v>22</v>
      </c>
      <c r="GA164" s="3"/>
      <c r="GB164" s="3"/>
      <c r="GC164" s="3"/>
      <c r="GD164" s="3"/>
      <c r="GE164" s="3"/>
      <c r="GF164" s="3" t="s">
        <v>30</v>
      </c>
      <c r="GG164" s="3"/>
      <c r="GH164" s="7"/>
      <c r="GI164" s="2"/>
      <c r="GJ164" s="5">
        <v>7.6999999999999996E-4</v>
      </c>
      <c r="GK164" s="3"/>
      <c r="GL164" s="2"/>
      <c r="GM164" s="2">
        <v>3.14</v>
      </c>
      <c r="GN164" s="3" t="s">
        <v>31</v>
      </c>
      <c r="GO164" s="3" t="s">
        <v>8</v>
      </c>
      <c r="GP164" s="3"/>
      <c r="GQ164" s="3"/>
      <c r="GR164" s="3"/>
      <c r="GS164" s="9">
        <v>0.73260073260073255</v>
      </c>
      <c r="GT164" s="9">
        <v>58.25</v>
      </c>
      <c r="GU164" s="9">
        <v>6.25</v>
      </c>
      <c r="GV164" s="2"/>
      <c r="GW164" s="7"/>
      <c r="GX164" s="2" t="s">
        <v>34</v>
      </c>
      <c r="GY164" s="2" t="s">
        <v>9</v>
      </c>
      <c r="GZ164" s="9">
        <v>5.17</v>
      </c>
      <c r="HA164" s="9">
        <v>4.32</v>
      </c>
      <c r="HB164" s="7"/>
      <c r="HC164" s="3">
        <v>48.2</v>
      </c>
      <c r="HD164" s="3" t="s">
        <v>3</v>
      </c>
      <c r="HE164" s="7"/>
      <c r="HF164" s="9">
        <v>21.76</v>
      </c>
      <c r="HG164" s="3"/>
      <c r="HH164" s="2"/>
      <c r="HI164" s="3" t="s">
        <v>15</v>
      </c>
      <c r="HJ164" s="3"/>
      <c r="HK164" s="3" t="s">
        <v>3</v>
      </c>
      <c r="HL164" s="3"/>
      <c r="HM164" s="7"/>
      <c r="HN164" s="9">
        <v>15</v>
      </c>
      <c r="HO164" s="3" t="s">
        <v>3</v>
      </c>
      <c r="HP164" s="3" t="s">
        <v>35</v>
      </c>
      <c r="HQ164" s="3" t="s">
        <v>23</v>
      </c>
      <c r="HR164" s="7"/>
      <c r="HS164" s="3" t="s">
        <v>3</v>
      </c>
      <c r="HT164" s="3" t="s">
        <v>203</v>
      </c>
      <c r="HU164" s="9">
        <v>0.35906642728904847</v>
      </c>
      <c r="HV164" s="3">
        <v>1</v>
      </c>
      <c r="HW164" s="9">
        <v>9.800000000000001E-6</v>
      </c>
      <c r="HX164" s="3" t="s">
        <v>3</v>
      </c>
      <c r="HY164" s="3"/>
      <c r="HZ164" s="3" t="s">
        <v>30</v>
      </c>
      <c r="IA164" s="3">
        <v>3.35</v>
      </c>
      <c r="IB164" s="3"/>
      <c r="IC164" s="3" t="s">
        <v>18</v>
      </c>
      <c r="ID164" s="3"/>
      <c r="IE164" s="3" t="s">
        <v>55</v>
      </c>
      <c r="IF164" s="7"/>
      <c r="IG164" s="7"/>
      <c r="IH164" s="7"/>
    </row>
    <row r="165" spans="1:242" x14ac:dyDescent="0.25">
      <c r="A165" s="1" t="s">
        <v>204</v>
      </c>
      <c r="B165" s="5">
        <v>46.5</v>
      </c>
      <c r="C165" s="3"/>
      <c r="D165" s="5">
        <v>4.8949999999999996</v>
      </c>
      <c r="E165" s="3" t="s">
        <v>1</v>
      </c>
      <c r="F165" s="3" t="s">
        <v>2</v>
      </c>
      <c r="G165" s="3"/>
      <c r="H165" s="3"/>
      <c r="I165" s="3"/>
      <c r="J165" s="5">
        <v>8.5500000000000005E-12</v>
      </c>
      <c r="K165" s="3" t="s">
        <v>3</v>
      </c>
      <c r="L165" s="3" t="s">
        <v>4</v>
      </c>
      <c r="M165" s="5">
        <v>0.91324200913242015</v>
      </c>
      <c r="N165" s="5">
        <v>25.82</v>
      </c>
      <c r="O165" s="3" t="s">
        <v>3</v>
      </c>
      <c r="P165" s="3"/>
      <c r="Q165" s="3" t="s">
        <v>203</v>
      </c>
      <c r="R165" s="2" t="s">
        <v>58</v>
      </c>
      <c r="S165" s="2"/>
      <c r="T165" s="3" t="s">
        <v>3</v>
      </c>
      <c r="U165" s="5">
        <v>50.45</v>
      </c>
      <c r="V165" s="3"/>
      <c r="W165" s="2"/>
      <c r="X165" s="3"/>
      <c r="Y165" s="3" t="s">
        <v>7</v>
      </c>
      <c r="Z165" s="5">
        <v>1.2300000000000001E-5</v>
      </c>
      <c r="AA165" s="3" t="s">
        <v>8</v>
      </c>
      <c r="AB165" s="2" t="s">
        <v>9</v>
      </c>
      <c r="AC165" s="5">
        <v>5.5454545454545455E-14</v>
      </c>
      <c r="AD165" s="3" t="s">
        <v>10</v>
      </c>
      <c r="AE165" s="11"/>
      <c r="AF165" s="2">
        <v>3.13</v>
      </c>
      <c r="AG165" s="5">
        <v>3.0999999999999999E-3</v>
      </c>
      <c r="AH165" s="2"/>
      <c r="AI165" s="2">
        <v>51</v>
      </c>
      <c r="AJ165" s="2"/>
      <c r="AK165" s="2"/>
      <c r="AL165" s="5">
        <v>0.95899999999999996</v>
      </c>
      <c r="AM165" s="3"/>
      <c r="AN165" s="3" t="s">
        <v>12</v>
      </c>
      <c r="AO165" s="2"/>
      <c r="AP165" s="2"/>
      <c r="AQ165" s="5">
        <v>1.052E-3</v>
      </c>
      <c r="AR165" s="5">
        <v>5.78</v>
      </c>
      <c r="AS165" s="3" t="s">
        <v>13</v>
      </c>
      <c r="AT165" s="3" t="s">
        <v>23</v>
      </c>
      <c r="AU165" s="5">
        <v>8.02</v>
      </c>
      <c r="AV165" s="2"/>
      <c r="AW165" s="2"/>
      <c r="AX165" s="2">
        <v>1.7E-8</v>
      </c>
      <c r="AY165" s="2" t="s">
        <v>15</v>
      </c>
      <c r="AZ165" s="5">
        <v>6.94</v>
      </c>
      <c r="BA165" s="2"/>
      <c r="BB165" s="3" t="s">
        <v>8</v>
      </c>
      <c r="BC165" s="3">
        <v>1.35</v>
      </c>
      <c r="BD165" s="2"/>
      <c r="BE165" s="3" t="s">
        <v>16</v>
      </c>
      <c r="BF165" s="6">
        <v>38</v>
      </c>
      <c r="BG165" s="5">
        <v>6.84</v>
      </c>
      <c r="BH165" s="3"/>
      <c r="BI165" s="3"/>
      <c r="BJ165" s="3">
        <v>1</v>
      </c>
      <c r="BK165" s="5">
        <v>17.809999999999999</v>
      </c>
      <c r="BL165" s="5">
        <v>0.60240963855421692</v>
      </c>
      <c r="BM165" s="2"/>
      <c r="BN165" s="3" t="s">
        <v>19</v>
      </c>
      <c r="BO165" s="3" t="s">
        <v>121</v>
      </c>
      <c r="BP165" s="3" t="s">
        <v>3</v>
      </c>
      <c r="BQ165" s="2"/>
      <c r="BR165" s="2" t="s">
        <v>21</v>
      </c>
      <c r="BS165" s="3"/>
      <c r="BT165" s="3"/>
      <c r="BU165" s="3"/>
      <c r="BV165" s="5">
        <v>3.45</v>
      </c>
      <c r="BW165" s="5">
        <v>4.8949999999999996</v>
      </c>
      <c r="BX165" s="3"/>
      <c r="BY165" s="3"/>
      <c r="BZ165" s="2"/>
      <c r="CA165" s="2"/>
      <c r="CB165" s="3" t="s">
        <v>3</v>
      </c>
      <c r="CC165" s="5">
        <v>4.17</v>
      </c>
      <c r="CD165" s="2"/>
      <c r="CE165" s="3"/>
      <c r="CF165" s="5">
        <v>30.15</v>
      </c>
      <c r="CG165" s="3"/>
      <c r="CH165" s="3"/>
      <c r="CI165" s="3"/>
      <c r="CJ165" s="3" t="s">
        <v>1</v>
      </c>
      <c r="CK165" s="2"/>
      <c r="CL165" s="3" t="s">
        <v>22</v>
      </c>
      <c r="CM165" s="2"/>
      <c r="CN165" s="3"/>
      <c r="CO165" s="2"/>
      <c r="CP165" s="2"/>
      <c r="CQ165" s="3">
        <v>2</v>
      </c>
      <c r="CR165" s="5">
        <v>5.78</v>
      </c>
      <c r="CS165" s="6">
        <v>42</v>
      </c>
      <c r="CT165" s="5">
        <v>0.42499999999999999</v>
      </c>
      <c r="CU165" s="5">
        <v>5.89</v>
      </c>
      <c r="CV165" s="5">
        <v>0.15</v>
      </c>
      <c r="CW165" s="5">
        <v>76.25</v>
      </c>
      <c r="CX165" s="2"/>
      <c r="CY165" s="5">
        <v>0.36101083032490977</v>
      </c>
      <c r="CZ165" s="3" t="s">
        <v>22</v>
      </c>
      <c r="DA165" s="5">
        <v>2.3255813953488373E-4</v>
      </c>
      <c r="DB165" s="5">
        <v>619.6</v>
      </c>
      <c r="DC165" s="2"/>
      <c r="DD165" s="5">
        <v>413</v>
      </c>
      <c r="DE165" s="3" t="s">
        <v>22</v>
      </c>
      <c r="DF165" s="2"/>
      <c r="DG165" s="3" t="s">
        <v>3</v>
      </c>
      <c r="DH165" s="2"/>
      <c r="DI165" s="3" t="s">
        <v>23</v>
      </c>
      <c r="DJ165" s="3"/>
      <c r="DK165" s="5">
        <v>139</v>
      </c>
      <c r="DL165" s="3" t="s">
        <v>8</v>
      </c>
      <c r="DM165" s="2" t="s">
        <v>203</v>
      </c>
      <c r="DN165" s="3" t="s">
        <v>3</v>
      </c>
      <c r="DO165" s="5">
        <v>4.3624999999999997E-2</v>
      </c>
      <c r="DP165" s="3" t="s">
        <v>3</v>
      </c>
      <c r="DQ165" s="5">
        <v>3.15</v>
      </c>
      <c r="DR165" s="2" t="s">
        <v>9</v>
      </c>
      <c r="DS165" s="2" t="s">
        <v>18</v>
      </c>
      <c r="DT165" s="5">
        <v>0.4232804</v>
      </c>
      <c r="DU165" s="2" t="s">
        <v>24</v>
      </c>
      <c r="DV165" s="3" t="s">
        <v>3</v>
      </c>
      <c r="DW165" s="5">
        <v>50.45</v>
      </c>
      <c r="DX165" s="3"/>
      <c r="DY165" s="3" t="s">
        <v>8</v>
      </c>
      <c r="DZ165" s="2"/>
      <c r="EA165" s="7"/>
      <c r="EB165" s="5">
        <v>3.13</v>
      </c>
      <c r="EC165" s="3"/>
      <c r="ED165" s="2"/>
      <c r="EE165" s="2"/>
      <c r="EF165" s="3" t="s">
        <v>1</v>
      </c>
      <c r="EG165" s="3"/>
      <c r="EH165" s="2"/>
      <c r="EI165" s="2"/>
      <c r="EJ165" s="3" t="s">
        <v>26</v>
      </c>
      <c r="EK165" s="5">
        <v>1.2489999999999999E-2</v>
      </c>
      <c r="EL165" s="3" t="s">
        <v>1</v>
      </c>
      <c r="EM165" s="3" t="s">
        <v>3</v>
      </c>
      <c r="EN165" s="3" t="s">
        <v>27</v>
      </c>
      <c r="EO165" s="3"/>
      <c r="EP165" s="3" t="s">
        <v>8</v>
      </c>
      <c r="EQ165" s="3"/>
      <c r="ER165" s="5">
        <v>4.88</v>
      </c>
      <c r="ES165" s="3"/>
      <c r="ET165" s="9">
        <v>11.83</v>
      </c>
      <c r="EU165" s="3"/>
      <c r="EV165" s="3" t="s">
        <v>28</v>
      </c>
      <c r="EW165" s="7"/>
      <c r="EX165" s="9">
        <v>3.77</v>
      </c>
      <c r="EY165" s="3"/>
      <c r="EZ165" s="3"/>
      <c r="FA165" s="9">
        <v>0.77821011673151752</v>
      </c>
      <c r="FB165" s="9">
        <v>1.552E-9</v>
      </c>
      <c r="FC165" s="2"/>
      <c r="FD165" s="7"/>
      <c r="FE165" s="2" t="s">
        <v>15</v>
      </c>
      <c r="FF165" s="3" t="s">
        <v>28</v>
      </c>
      <c r="FG165" s="3" t="s">
        <v>1</v>
      </c>
      <c r="FH165" s="9">
        <v>7.08</v>
      </c>
      <c r="FI165" s="3" t="s">
        <v>203</v>
      </c>
      <c r="FJ165" s="9">
        <v>7.05</v>
      </c>
      <c r="FK165" s="3" t="s">
        <v>1</v>
      </c>
      <c r="FL165" s="3" t="s">
        <v>1</v>
      </c>
      <c r="FM165" s="3" t="s">
        <v>23</v>
      </c>
      <c r="FN165" s="9">
        <v>128</v>
      </c>
      <c r="FO165" s="9">
        <v>2.7850000000000001E-8</v>
      </c>
      <c r="FP165" s="9">
        <v>4.6500000000000004</v>
      </c>
      <c r="FQ165" s="3" t="s">
        <v>15</v>
      </c>
      <c r="FR165" s="5">
        <v>9.4000000000000004E-3</v>
      </c>
      <c r="FS165" s="9">
        <v>28.52</v>
      </c>
      <c r="FT165" s="3" t="s">
        <v>1</v>
      </c>
      <c r="FU165" s="3" t="s">
        <v>203</v>
      </c>
      <c r="FV165" s="3"/>
      <c r="FW165" s="5">
        <v>29.5</v>
      </c>
      <c r="FX165" s="10">
        <v>2.65E-3</v>
      </c>
      <c r="FY165" s="2">
        <v>51</v>
      </c>
      <c r="FZ165" s="3" t="s">
        <v>22</v>
      </c>
      <c r="GA165" s="3"/>
      <c r="GB165" s="3"/>
      <c r="GC165" s="3"/>
      <c r="GD165" s="3"/>
      <c r="GE165" s="3"/>
      <c r="GF165" s="3" t="s">
        <v>30</v>
      </c>
      <c r="GG165" s="3"/>
      <c r="GH165" s="7"/>
      <c r="GI165" s="2"/>
      <c r="GJ165" s="5">
        <v>7.5000000000000002E-4</v>
      </c>
      <c r="GK165" s="3"/>
      <c r="GL165" s="2"/>
      <c r="GM165" s="2">
        <v>3.13</v>
      </c>
      <c r="GN165" s="3" t="s">
        <v>31</v>
      </c>
      <c r="GO165" s="3" t="s">
        <v>8</v>
      </c>
      <c r="GP165" s="3"/>
      <c r="GQ165" s="3"/>
      <c r="GR165" s="3"/>
      <c r="GS165" s="9">
        <v>0.7339449541284403</v>
      </c>
      <c r="GT165" s="9">
        <v>60</v>
      </c>
      <c r="GU165" s="9">
        <v>5.9</v>
      </c>
      <c r="GV165" s="2"/>
      <c r="GW165" s="7"/>
      <c r="GX165" s="2" t="s">
        <v>34</v>
      </c>
      <c r="GY165" s="2" t="s">
        <v>9</v>
      </c>
      <c r="GZ165" s="9">
        <v>5.16</v>
      </c>
      <c r="HA165" s="9">
        <v>4.3099999999999996</v>
      </c>
      <c r="HB165" s="7"/>
      <c r="HC165" s="3">
        <v>47.6</v>
      </c>
      <c r="HD165" s="3" t="s">
        <v>3</v>
      </c>
      <c r="HE165" s="7"/>
      <c r="HF165" s="9">
        <v>21.95</v>
      </c>
      <c r="HG165" s="3"/>
      <c r="HH165" s="2"/>
      <c r="HI165" s="3" t="s">
        <v>15</v>
      </c>
      <c r="HJ165" s="3"/>
      <c r="HK165" s="3" t="s">
        <v>3</v>
      </c>
      <c r="HL165" s="3"/>
      <c r="HM165" s="7"/>
      <c r="HN165" s="9">
        <v>13.5</v>
      </c>
      <c r="HO165" s="3" t="s">
        <v>3</v>
      </c>
      <c r="HP165" s="3" t="s">
        <v>35</v>
      </c>
      <c r="HQ165" s="3" t="s">
        <v>23</v>
      </c>
      <c r="HR165" s="7"/>
      <c r="HS165" s="3" t="s">
        <v>3</v>
      </c>
      <c r="HT165" s="3" t="s">
        <v>203</v>
      </c>
      <c r="HU165" s="9">
        <v>0.35971223021582738</v>
      </c>
      <c r="HV165" s="3">
        <v>1</v>
      </c>
      <c r="HW165" s="9">
        <v>1.01E-5</v>
      </c>
      <c r="HX165" s="3" t="s">
        <v>3</v>
      </c>
      <c r="HY165" s="3"/>
      <c r="HZ165" s="3" t="s">
        <v>30</v>
      </c>
      <c r="IA165" s="3">
        <v>3.35</v>
      </c>
      <c r="IB165" s="3"/>
      <c r="IC165" s="3" t="s">
        <v>18</v>
      </c>
      <c r="ID165" s="3"/>
      <c r="IE165" s="3" t="s">
        <v>55</v>
      </c>
      <c r="IF165" s="7"/>
      <c r="IG165" s="7"/>
      <c r="IH165" s="7"/>
    </row>
    <row r="166" spans="1:242" x14ac:dyDescent="0.25">
      <c r="A166" s="1" t="s">
        <v>205</v>
      </c>
      <c r="B166" s="5">
        <v>45</v>
      </c>
      <c r="C166" s="3"/>
      <c r="D166" s="5">
        <v>4.8949999999999996</v>
      </c>
      <c r="E166" s="3" t="s">
        <v>1</v>
      </c>
      <c r="F166" s="3" t="s">
        <v>2</v>
      </c>
      <c r="G166" s="3"/>
      <c r="H166" s="3"/>
      <c r="I166" s="3"/>
      <c r="J166" s="5">
        <v>8.4400000000000004E-12</v>
      </c>
      <c r="K166" s="3" t="s">
        <v>3</v>
      </c>
      <c r="L166" s="3" t="s">
        <v>4</v>
      </c>
      <c r="M166" s="5">
        <v>0.91324200913242015</v>
      </c>
      <c r="N166" s="5">
        <v>25.8</v>
      </c>
      <c r="O166" s="3" t="s">
        <v>3</v>
      </c>
      <c r="P166" s="3"/>
      <c r="Q166" s="3" t="s">
        <v>203</v>
      </c>
      <c r="R166" s="2" t="s">
        <v>58</v>
      </c>
      <c r="S166" s="2"/>
      <c r="T166" s="3" t="s">
        <v>3</v>
      </c>
      <c r="U166" s="5">
        <v>50.45</v>
      </c>
      <c r="V166" s="3"/>
      <c r="W166" s="2"/>
      <c r="X166" s="3"/>
      <c r="Y166" s="3" t="s">
        <v>7</v>
      </c>
      <c r="Z166" s="5">
        <v>1.225E-5</v>
      </c>
      <c r="AA166" s="3" t="s">
        <v>8</v>
      </c>
      <c r="AB166" s="2" t="s">
        <v>9</v>
      </c>
      <c r="AC166" s="5">
        <v>5.5272727272727272E-14</v>
      </c>
      <c r="AD166" s="3" t="s">
        <v>10</v>
      </c>
      <c r="AE166" s="11"/>
      <c r="AF166" s="2">
        <v>3.11</v>
      </c>
      <c r="AG166" s="5">
        <v>3.0999999999999999E-3</v>
      </c>
      <c r="AH166" s="2"/>
      <c r="AI166" s="2">
        <v>51</v>
      </c>
      <c r="AJ166" s="2"/>
      <c r="AK166" s="2"/>
      <c r="AL166" s="5">
        <v>0.95199999999999996</v>
      </c>
      <c r="AM166" s="3"/>
      <c r="AN166" s="3" t="s">
        <v>12</v>
      </c>
      <c r="AO166" s="2"/>
      <c r="AP166" s="2"/>
      <c r="AQ166" s="5">
        <v>1.057E-3</v>
      </c>
      <c r="AR166" s="5">
        <v>7.1</v>
      </c>
      <c r="AS166" s="3" t="s">
        <v>13</v>
      </c>
      <c r="AT166" s="3" t="s">
        <v>23</v>
      </c>
      <c r="AU166" s="5">
        <v>7.98</v>
      </c>
      <c r="AV166" s="2"/>
      <c r="AW166" s="2"/>
      <c r="AX166" s="2">
        <v>1.7E-8</v>
      </c>
      <c r="AY166" s="2" t="s">
        <v>15</v>
      </c>
      <c r="AZ166" s="5">
        <v>6.9</v>
      </c>
      <c r="BA166" s="2"/>
      <c r="BB166" s="3" t="s">
        <v>8</v>
      </c>
      <c r="BC166" s="3">
        <v>1.4</v>
      </c>
      <c r="BD166" s="2"/>
      <c r="BE166" s="3" t="s">
        <v>16</v>
      </c>
      <c r="BF166" s="6">
        <v>37.5</v>
      </c>
      <c r="BG166" s="5">
        <v>6.89</v>
      </c>
      <c r="BH166" s="3"/>
      <c r="BI166" s="3"/>
      <c r="BJ166" s="3">
        <v>1</v>
      </c>
      <c r="BK166" s="5">
        <v>17.63</v>
      </c>
      <c r="BL166" s="5">
        <v>0.58823529411764708</v>
      </c>
      <c r="BM166" s="2"/>
      <c r="BN166" s="3" t="s">
        <v>19</v>
      </c>
      <c r="BO166" s="3" t="s">
        <v>121</v>
      </c>
      <c r="BP166" s="3" t="s">
        <v>3</v>
      </c>
      <c r="BQ166" s="2"/>
      <c r="BR166" s="2" t="s">
        <v>21</v>
      </c>
      <c r="BS166" s="3"/>
      <c r="BT166" s="3"/>
      <c r="BU166" s="3"/>
      <c r="BV166" s="5">
        <v>3.42</v>
      </c>
      <c r="BW166" s="5">
        <v>4.8949999999999996</v>
      </c>
      <c r="BX166" s="3"/>
      <c r="BY166" s="3"/>
      <c r="BZ166" s="2"/>
      <c r="CA166" s="2"/>
      <c r="CB166" s="3" t="s">
        <v>3</v>
      </c>
      <c r="CC166" s="5">
        <v>4.1749999999999998</v>
      </c>
      <c r="CD166" s="2"/>
      <c r="CE166" s="3"/>
      <c r="CF166" s="5">
        <v>30.1</v>
      </c>
      <c r="CG166" s="3"/>
      <c r="CH166" s="3"/>
      <c r="CI166" s="3"/>
      <c r="CJ166" s="3" t="s">
        <v>1</v>
      </c>
      <c r="CK166" s="2"/>
      <c r="CL166" s="3" t="s">
        <v>22</v>
      </c>
      <c r="CM166" s="2"/>
      <c r="CN166" s="3"/>
      <c r="CO166" s="2"/>
      <c r="CP166" s="2"/>
      <c r="CQ166" s="3">
        <v>2</v>
      </c>
      <c r="CR166" s="5">
        <v>5.72</v>
      </c>
      <c r="CS166" s="6">
        <v>41.85</v>
      </c>
      <c r="CT166" s="5">
        <v>0.42200000000000004</v>
      </c>
      <c r="CU166" s="5">
        <v>5.71</v>
      </c>
      <c r="CV166" s="5">
        <f>(CV165+CV167)/2</f>
        <v>0.121875</v>
      </c>
      <c r="CW166" s="5">
        <v>76.25</v>
      </c>
      <c r="CX166" s="2"/>
      <c r="CY166" s="5">
        <v>0.36101083032490977</v>
      </c>
      <c r="CZ166" s="3" t="s">
        <v>22</v>
      </c>
      <c r="DA166" s="5">
        <v>2.3255813953488373E-4</v>
      </c>
      <c r="DB166" s="5">
        <v>619.6</v>
      </c>
      <c r="DC166" s="2"/>
      <c r="DD166" s="5">
        <v>403</v>
      </c>
      <c r="DE166" s="3" t="s">
        <v>22</v>
      </c>
      <c r="DF166" s="2"/>
      <c r="DG166" s="3" t="s">
        <v>3</v>
      </c>
      <c r="DH166" s="2"/>
      <c r="DI166" s="3" t="s">
        <v>23</v>
      </c>
      <c r="DJ166" s="3"/>
      <c r="DK166" s="5">
        <v>132</v>
      </c>
      <c r="DL166" s="3" t="s">
        <v>8</v>
      </c>
      <c r="DM166" s="2" t="s">
        <v>203</v>
      </c>
      <c r="DN166" s="3" t="s">
        <v>3</v>
      </c>
      <c r="DO166" s="5">
        <v>4.2625000000000003E-2</v>
      </c>
      <c r="DP166" s="3" t="s">
        <v>3</v>
      </c>
      <c r="DQ166" s="5">
        <v>3.15</v>
      </c>
      <c r="DR166" s="2" t="s">
        <v>9</v>
      </c>
      <c r="DS166" s="2" t="s">
        <v>18</v>
      </c>
      <c r="DT166" s="5">
        <v>0.42025699999999999</v>
      </c>
      <c r="DU166" s="2" t="s">
        <v>24</v>
      </c>
      <c r="DV166" s="3" t="s">
        <v>3</v>
      </c>
      <c r="DW166" s="5">
        <v>50.45</v>
      </c>
      <c r="DX166" s="3"/>
      <c r="DY166" s="3" t="s">
        <v>8</v>
      </c>
      <c r="DZ166" s="2"/>
      <c r="EA166" s="7"/>
      <c r="EB166" s="5">
        <v>3.11</v>
      </c>
      <c r="EC166" s="3"/>
      <c r="ED166" s="2"/>
      <c r="EE166" s="2"/>
      <c r="EF166" s="3" t="s">
        <v>1</v>
      </c>
      <c r="EG166" s="3"/>
      <c r="EH166" s="2"/>
      <c r="EI166" s="2"/>
      <c r="EJ166" s="3" t="s">
        <v>26</v>
      </c>
      <c r="EK166" s="5">
        <v>1.2489999999999999E-2</v>
      </c>
      <c r="EL166" s="3" t="s">
        <v>1</v>
      </c>
      <c r="EM166" s="3" t="s">
        <v>3</v>
      </c>
      <c r="EN166" s="3" t="s">
        <v>27</v>
      </c>
      <c r="EO166" s="3"/>
      <c r="EP166" s="3" t="s">
        <v>8</v>
      </c>
      <c r="EQ166" s="3"/>
      <c r="ER166" s="5">
        <v>4.9000000000000004</v>
      </c>
      <c r="ES166" s="3"/>
      <c r="ET166" s="9">
        <v>11.9</v>
      </c>
      <c r="EU166" s="3"/>
      <c r="EV166" s="3" t="s">
        <v>28</v>
      </c>
      <c r="EW166" s="7"/>
      <c r="EX166" s="9">
        <v>3.78</v>
      </c>
      <c r="EY166" s="3"/>
      <c r="EZ166" s="3"/>
      <c r="FA166" s="9">
        <v>0.76923076923076916</v>
      </c>
      <c r="FB166" s="9">
        <v>1.55E-9</v>
      </c>
      <c r="FC166" s="2"/>
      <c r="FD166" s="7"/>
      <c r="FE166" s="2" t="s">
        <v>15</v>
      </c>
      <c r="FF166" s="3" t="s">
        <v>28</v>
      </c>
      <c r="FG166" s="3" t="s">
        <v>1</v>
      </c>
      <c r="FH166" s="9">
        <v>7.09</v>
      </c>
      <c r="FI166" s="3" t="s">
        <v>203</v>
      </c>
      <c r="FJ166" s="9">
        <v>6.86</v>
      </c>
      <c r="FK166" s="3" t="s">
        <v>1</v>
      </c>
      <c r="FL166" s="3" t="s">
        <v>1</v>
      </c>
      <c r="FM166" s="3" t="s">
        <v>23</v>
      </c>
      <c r="FN166" s="9">
        <v>128</v>
      </c>
      <c r="FO166" s="9">
        <v>2.8280000000000002E-8</v>
      </c>
      <c r="FP166" s="9">
        <v>4.45</v>
      </c>
      <c r="FQ166" s="3" t="s">
        <v>15</v>
      </c>
      <c r="FR166" s="5">
        <v>9.2999999999999992E-3</v>
      </c>
      <c r="FS166" s="9">
        <v>28.57</v>
      </c>
      <c r="FT166" s="3" t="s">
        <v>1</v>
      </c>
      <c r="FU166" s="3" t="s">
        <v>203</v>
      </c>
      <c r="FV166" s="3"/>
      <c r="FW166" s="5">
        <v>29.5</v>
      </c>
      <c r="FX166" s="10">
        <v>2.6250000000000002E-3</v>
      </c>
      <c r="FY166" s="2">
        <v>51</v>
      </c>
      <c r="FZ166" s="3" t="s">
        <v>22</v>
      </c>
      <c r="GA166" s="3"/>
      <c r="GB166" s="3"/>
      <c r="GC166" s="3"/>
      <c r="GD166" s="3"/>
      <c r="GE166" s="3"/>
      <c r="GF166" s="3" t="s">
        <v>30</v>
      </c>
      <c r="GG166" s="3"/>
      <c r="GH166" s="7"/>
      <c r="GI166" s="2"/>
      <c r="GJ166" s="5">
        <v>7.2499999999999995E-4</v>
      </c>
      <c r="GK166" s="3"/>
      <c r="GL166" s="2"/>
      <c r="GM166" s="2">
        <v>3.11</v>
      </c>
      <c r="GN166" s="3" t="s">
        <v>31</v>
      </c>
      <c r="GO166" s="3" t="s">
        <v>8</v>
      </c>
      <c r="GP166" s="3"/>
      <c r="GQ166" s="3"/>
      <c r="GR166" s="3"/>
      <c r="GS166" s="9">
        <v>0.72992700729927007</v>
      </c>
      <c r="GT166" s="9">
        <v>60.9</v>
      </c>
      <c r="GU166" s="9">
        <v>6.19</v>
      </c>
      <c r="GV166" s="2"/>
      <c r="GW166" s="7"/>
      <c r="GX166" s="2" t="s">
        <v>34</v>
      </c>
      <c r="GY166" s="2" t="s">
        <v>9</v>
      </c>
      <c r="GZ166" s="9">
        <v>5.18</v>
      </c>
      <c r="HA166" s="9">
        <v>4.3150000000000004</v>
      </c>
      <c r="HB166" s="7"/>
      <c r="HC166" s="3">
        <v>47.8</v>
      </c>
      <c r="HD166" s="3" t="s">
        <v>3</v>
      </c>
      <c r="HE166" s="7"/>
      <c r="HF166" s="9">
        <v>21.75</v>
      </c>
      <c r="HG166" s="3"/>
      <c r="HH166" s="2"/>
      <c r="HI166" s="3" t="s">
        <v>15</v>
      </c>
      <c r="HJ166" s="3"/>
      <c r="HK166" s="3" t="s">
        <v>3</v>
      </c>
      <c r="HL166" s="3"/>
      <c r="HM166" s="7"/>
      <c r="HN166" s="9">
        <v>13.5</v>
      </c>
      <c r="HO166" s="3" t="s">
        <v>3</v>
      </c>
      <c r="HP166" s="3" t="s">
        <v>35</v>
      </c>
      <c r="HQ166" s="3" t="s">
        <v>23</v>
      </c>
      <c r="HR166" s="7"/>
      <c r="HS166" s="3" t="s">
        <v>3</v>
      </c>
      <c r="HT166" s="3" t="s">
        <v>203</v>
      </c>
      <c r="HU166" s="9">
        <v>0.35997120230381568</v>
      </c>
      <c r="HV166" s="3">
        <v>1</v>
      </c>
      <c r="HW166" s="9">
        <v>1.13E-5</v>
      </c>
      <c r="HX166" s="3" t="s">
        <v>3</v>
      </c>
      <c r="HY166" s="3"/>
      <c r="HZ166" s="3" t="s">
        <v>30</v>
      </c>
      <c r="IA166" s="3">
        <v>3.35</v>
      </c>
      <c r="IB166" s="3"/>
      <c r="IC166" s="3" t="s">
        <v>18</v>
      </c>
      <c r="ID166" s="3"/>
      <c r="IE166" s="3" t="s">
        <v>55</v>
      </c>
      <c r="IF166" s="7"/>
      <c r="IG166" s="7"/>
      <c r="IH166" s="7"/>
    </row>
    <row r="167" spans="1:242" x14ac:dyDescent="0.25">
      <c r="A167" s="1" t="s">
        <v>206</v>
      </c>
      <c r="B167" s="5">
        <v>44.5</v>
      </c>
      <c r="C167" s="3"/>
      <c r="D167" s="5">
        <v>4.8899999999999997</v>
      </c>
      <c r="E167" s="3" t="s">
        <v>1</v>
      </c>
      <c r="F167" s="3" t="s">
        <v>2</v>
      </c>
      <c r="G167" s="3"/>
      <c r="H167" s="3"/>
      <c r="I167" s="3"/>
      <c r="J167" s="5">
        <v>8.2999999999999998E-12</v>
      </c>
      <c r="K167" s="3" t="s">
        <v>3</v>
      </c>
      <c r="L167" s="3" t="s">
        <v>4</v>
      </c>
      <c r="M167" s="5">
        <v>0.9174311926605504</v>
      </c>
      <c r="N167" s="5">
        <v>25.82</v>
      </c>
      <c r="O167" s="3" t="s">
        <v>3</v>
      </c>
      <c r="P167" s="3"/>
      <c r="Q167" s="3" t="s">
        <v>203</v>
      </c>
      <c r="R167" s="2" t="s">
        <v>58</v>
      </c>
      <c r="S167" s="2"/>
      <c r="T167" s="3" t="s">
        <v>3</v>
      </c>
      <c r="U167" s="5">
        <v>50.3</v>
      </c>
      <c r="V167" s="3"/>
      <c r="W167" s="2"/>
      <c r="X167" s="3"/>
      <c r="Y167" s="3" t="s">
        <v>7</v>
      </c>
      <c r="Z167" s="5">
        <v>1.222E-5</v>
      </c>
      <c r="AA167" s="3" t="s">
        <v>8</v>
      </c>
      <c r="AB167" s="2" t="s">
        <v>9</v>
      </c>
      <c r="AC167" s="5">
        <v>5.9999999999999997E-14</v>
      </c>
      <c r="AD167" s="3" t="s">
        <v>10</v>
      </c>
      <c r="AE167" s="11"/>
      <c r="AF167" s="2">
        <v>3.15</v>
      </c>
      <c r="AG167" s="5">
        <v>3.075E-3</v>
      </c>
      <c r="AH167" s="2"/>
      <c r="AI167" s="2">
        <v>51.25</v>
      </c>
      <c r="AJ167" s="2"/>
      <c r="AK167" s="2"/>
      <c r="AL167" s="5">
        <v>0.94699999999999995</v>
      </c>
      <c r="AM167" s="3"/>
      <c r="AN167" s="3" t="s">
        <v>12</v>
      </c>
      <c r="AO167" s="2"/>
      <c r="AP167" s="2"/>
      <c r="AQ167" s="5">
        <v>1.057E-3</v>
      </c>
      <c r="AR167" s="5">
        <v>5.88</v>
      </c>
      <c r="AS167" s="3" t="s">
        <v>13</v>
      </c>
      <c r="AT167" s="3" t="s">
        <v>23</v>
      </c>
      <c r="AU167" s="5">
        <v>7.15</v>
      </c>
      <c r="AV167" s="2"/>
      <c r="AW167" s="2"/>
      <c r="AX167" s="2">
        <v>1.7083333333333334E-8</v>
      </c>
      <c r="AY167" s="2" t="s">
        <v>15</v>
      </c>
      <c r="AZ167" s="5">
        <v>6.88</v>
      </c>
      <c r="BA167" s="2"/>
      <c r="BB167" s="3" t="s">
        <v>8</v>
      </c>
      <c r="BC167" s="3">
        <v>1.44</v>
      </c>
      <c r="BD167" s="2"/>
      <c r="BE167" s="3" t="s">
        <v>16</v>
      </c>
      <c r="BF167" s="6">
        <v>37.200000000000003</v>
      </c>
      <c r="BG167" s="5">
        <v>6.89</v>
      </c>
      <c r="BH167" s="3"/>
      <c r="BI167" s="3"/>
      <c r="BJ167" s="3">
        <v>1</v>
      </c>
      <c r="BK167" s="5">
        <v>17.899999999999999</v>
      </c>
      <c r="BL167" s="5">
        <v>0.56818181818181823</v>
      </c>
      <c r="BM167" s="2"/>
      <c r="BN167" s="3" t="s">
        <v>19</v>
      </c>
      <c r="BO167" s="3" t="s">
        <v>121</v>
      </c>
      <c r="BP167" s="3" t="s">
        <v>3</v>
      </c>
      <c r="BQ167" s="2"/>
      <c r="BR167" s="2" t="s">
        <v>21</v>
      </c>
      <c r="BS167" s="3"/>
      <c r="BT167" s="3"/>
      <c r="BU167" s="3"/>
      <c r="BV167" s="5">
        <v>3.4</v>
      </c>
      <c r="BW167" s="5">
        <v>4.8899999999999997</v>
      </c>
      <c r="BX167" s="3"/>
      <c r="BY167" s="3"/>
      <c r="BZ167" s="2"/>
      <c r="CA167" s="2"/>
      <c r="CB167" s="3" t="s">
        <v>3</v>
      </c>
      <c r="CC167" s="5">
        <v>4.18</v>
      </c>
      <c r="CD167" s="2"/>
      <c r="CE167" s="3"/>
      <c r="CF167" s="5">
        <v>30.25</v>
      </c>
      <c r="CG167" s="3"/>
      <c r="CH167" s="3"/>
      <c r="CI167" s="3"/>
      <c r="CJ167" s="3" t="s">
        <v>1</v>
      </c>
      <c r="CK167" s="2"/>
      <c r="CL167" s="3" t="s">
        <v>22</v>
      </c>
      <c r="CM167" s="2"/>
      <c r="CN167" s="3"/>
      <c r="CO167" s="2"/>
      <c r="CP167" s="2"/>
      <c r="CQ167" s="3">
        <v>2</v>
      </c>
      <c r="CR167" s="5">
        <v>5.7350000000000003</v>
      </c>
      <c r="CS167" s="6">
        <v>42</v>
      </c>
      <c r="CT167" s="5">
        <v>0.42499999999999999</v>
      </c>
      <c r="CU167" s="5">
        <v>5.82</v>
      </c>
      <c r="CV167" s="5">
        <v>9.375E-2</v>
      </c>
      <c r="CW167" s="5">
        <v>76.25</v>
      </c>
      <c r="CX167" s="2"/>
      <c r="CY167" s="5">
        <v>0.36697247706422015</v>
      </c>
      <c r="CZ167" s="3" t="s">
        <v>22</v>
      </c>
      <c r="DA167" s="5">
        <v>2.3529411764705883E-4</v>
      </c>
      <c r="DB167" s="5">
        <v>619.75</v>
      </c>
      <c r="DC167" s="2"/>
      <c r="DD167" s="5">
        <v>414</v>
      </c>
      <c r="DE167" s="3" t="s">
        <v>22</v>
      </c>
      <c r="DF167" s="2"/>
      <c r="DG167" s="3" t="s">
        <v>3</v>
      </c>
      <c r="DH167" s="2"/>
      <c r="DI167" s="3" t="s">
        <v>23</v>
      </c>
      <c r="DJ167" s="3"/>
      <c r="DK167" s="5">
        <v>130</v>
      </c>
      <c r="DL167" s="3" t="s">
        <v>8</v>
      </c>
      <c r="DM167" s="2" t="s">
        <v>203</v>
      </c>
      <c r="DN167" s="3" t="s">
        <v>3</v>
      </c>
      <c r="DO167" s="5">
        <v>4.2224999999999999E-2</v>
      </c>
      <c r="DP167" s="3" t="s">
        <v>3</v>
      </c>
      <c r="DQ167" s="5">
        <v>3.15</v>
      </c>
      <c r="DR167" s="2" t="s">
        <v>9</v>
      </c>
      <c r="DS167" s="2" t="s">
        <v>18</v>
      </c>
      <c r="DT167" s="5">
        <v>0.41723359999999998</v>
      </c>
      <c r="DU167" s="2" t="s">
        <v>24</v>
      </c>
      <c r="DV167" s="3" t="s">
        <v>3</v>
      </c>
      <c r="DW167" s="5">
        <v>50.3</v>
      </c>
      <c r="DX167" s="3"/>
      <c r="DY167" s="3" t="s">
        <v>8</v>
      </c>
      <c r="DZ167" s="2"/>
      <c r="EA167" s="7"/>
      <c r="EB167" s="5">
        <v>3.15</v>
      </c>
      <c r="EC167" s="3"/>
      <c r="ED167" s="2"/>
      <c r="EE167" s="2"/>
      <c r="EF167" s="3" t="s">
        <v>1</v>
      </c>
      <c r="EG167" s="3"/>
      <c r="EH167" s="2"/>
      <c r="EI167" s="2"/>
      <c r="EJ167" s="3" t="s">
        <v>26</v>
      </c>
      <c r="EK167" s="5">
        <v>1.2489999999999999E-2</v>
      </c>
      <c r="EL167" s="3" t="s">
        <v>1</v>
      </c>
      <c r="EM167" s="3" t="s">
        <v>3</v>
      </c>
      <c r="EN167" s="3" t="s">
        <v>27</v>
      </c>
      <c r="EO167" s="3"/>
      <c r="EP167" s="3" t="s">
        <v>8</v>
      </c>
      <c r="EQ167" s="3"/>
      <c r="ER167" s="5">
        <v>5</v>
      </c>
      <c r="ES167" s="3"/>
      <c r="ET167" s="9">
        <v>13.7</v>
      </c>
      <c r="EU167" s="3"/>
      <c r="EV167" s="3" t="s">
        <v>28</v>
      </c>
      <c r="EW167" s="7"/>
      <c r="EX167" s="9">
        <v>3.7749999999999999</v>
      </c>
      <c r="EY167" s="3"/>
      <c r="EZ167" s="3"/>
      <c r="FA167" s="9">
        <v>0.77145612343297976</v>
      </c>
      <c r="FB167" s="9">
        <v>1.5E-9</v>
      </c>
      <c r="FC167" s="2"/>
      <c r="FD167" s="7"/>
      <c r="FE167" s="2" t="s">
        <v>15</v>
      </c>
      <c r="FF167" s="3" t="s">
        <v>28</v>
      </c>
      <c r="FG167" s="3" t="s">
        <v>1</v>
      </c>
      <c r="FH167" s="9">
        <v>7.11</v>
      </c>
      <c r="FI167" s="3" t="s">
        <v>203</v>
      </c>
      <c r="FJ167" s="9">
        <v>7.2</v>
      </c>
      <c r="FK167" s="3" t="s">
        <v>1</v>
      </c>
      <c r="FL167" s="3" t="s">
        <v>1</v>
      </c>
      <c r="FM167" s="3" t="s">
        <v>23</v>
      </c>
      <c r="FN167" s="9">
        <v>128</v>
      </c>
      <c r="FO167" s="9">
        <v>2.7940000000000001E-8</v>
      </c>
      <c r="FP167" s="9">
        <v>3.86</v>
      </c>
      <c r="FQ167" s="3" t="s">
        <v>15</v>
      </c>
      <c r="FR167" s="5">
        <v>0.01</v>
      </c>
      <c r="FS167" s="9">
        <v>28.55</v>
      </c>
      <c r="FT167" s="3" t="s">
        <v>1</v>
      </c>
      <c r="FU167" s="3" t="s">
        <v>203</v>
      </c>
      <c r="FV167" s="3"/>
      <c r="FW167" s="5">
        <v>29.25</v>
      </c>
      <c r="FX167" s="10">
        <v>2.5500000000000002E-3</v>
      </c>
      <c r="FY167" s="2">
        <v>51.25</v>
      </c>
      <c r="FZ167" s="3" t="s">
        <v>22</v>
      </c>
      <c r="GA167" s="3"/>
      <c r="GB167" s="3"/>
      <c r="GC167" s="3"/>
      <c r="GD167" s="3"/>
      <c r="GE167" s="3"/>
      <c r="GF167" s="3" t="s">
        <v>30</v>
      </c>
      <c r="GG167" s="3"/>
      <c r="GH167" s="7"/>
      <c r="GI167" s="2"/>
      <c r="GJ167" s="5">
        <v>7.3999999999999999E-4</v>
      </c>
      <c r="GK167" s="3"/>
      <c r="GL167" s="2"/>
      <c r="GM167" s="2">
        <v>3.15</v>
      </c>
      <c r="GN167" s="3" t="s">
        <v>31</v>
      </c>
      <c r="GO167" s="3" t="s">
        <v>8</v>
      </c>
      <c r="GP167" s="3"/>
      <c r="GQ167" s="3"/>
      <c r="GR167" s="3"/>
      <c r="GS167" s="9">
        <v>0.72992700729927007</v>
      </c>
      <c r="GT167" s="9">
        <v>61.25</v>
      </c>
      <c r="GU167" s="9">
        <v>6.35</v>
      </c>
      <c r="GV167" s="2"/>
      <c r="GW167" s="7"/>
      <c r="GX167" s="2" t="s">
        <v>34</v>
      </c>
      <c r="GY167" s="2" t="s">
        <v>9</v>
      </c>
      <c r="GZ167" s="9">
        <v>5.18</v>
      </c>
      <c r="HA167" s="9">
        <v>4.3250000000000002</v>
      </c>
      <c r="HB167" s="7"/>
      <c r="HC167" s="3">
        <v>47.9</v>
      </c>
      <c r="HD167" s="3" t="s">
        <v>3</v>
      </c>
      <c r="HE167" s="7"/>
      <c r="HF167" s="9">
        <v>22.05</v>
      </c>
      <c r="HG167" s="3"/>
      <c r="HH167" s="2"/>
      <c r="HI167" s="3" t="s">
        <v>15</v>
      </c>
      <c r="HJ167" s="3"/>
      <c r="HK167" s="3" t="s">
        <v>3</v>
      </c>
      <c r="HL167" s="3"/>
      <c r="HM167" s="7"/>
      <c r="HN167" s="9">
        <v>13.35</v>
      </c>
      <c r="HO167" s="3" t="s">
        <v>3</v>
      </c>
      <c r="HP167" s="3" t="s">
        <v>35</v>
      </c>
      <c r="HQ167" s="3" t="s">
        <v>23</v>
      </c>
      <c r="HR167" s="7"/>
      <c r="HS167" s="3" t="s">
        <v>3</v>
      </c>
      <c r="HT167" s="3" t="s">
        <v>203</v>
      </c>
      <c r="HU167" s="9">
        <v>0.35997120230381568</v>
      </c>
      <c r="HV167" s="3">
        <v>1</v>
      </c>
      <c r="HW167" s="9">
        <v>1.0849999999999999E-5</v>
      </c>
      <c r="HX167" s="3" t="s">
        <v>3</v>
      </c>
      <c r="HY167" s="3"/>
      <c r="HZ167" s="3" t="s">
        <v>30</v>
      </c>
      <c r="IA167" s="3">
        <v>3.35</v>
      </c>
      <c r="IB167" s="3"/>
      <c r="IC167" s="3" t="s">
        <v>18</v>
      </c>
      <c r="ID167" s="3"/>
      <c r="IE167" s="3" t="s">
        <v>55</v>
      </c>
      <c r="IF167" s="7"/>
      <c r="IG167" s="7"/>
      <c r="IH167" s="7"/>
    </row>
    <row r="168" spans="1:242" x14ac:dyDescent="0.25">
      <c r="A168" s="1" t="s">
        <v>207</v>
      </c>
      <c r="B168" s="5">
        <v>44</v>
      </c>
      <c r="C168" s="3"/>
      <c r="D168" s="5">
        <v>4.8925000000000001</v>
      </c>
      <c r="E168" s="3" t="s">
        <v>1</v>
      </c>
      <c r="F168" s="3" t="s">
        <v>2</v>
      </c>
      <c r="G168" s="3"/>
      <c r="H168" s="3"/>
      <c r="I168" s="3"/>
      <c r="J168" s="5">
        <v>8.1799999999999995E-12</v>
      </c>
      <c r="K168" s="3" t="s">
        <v>3</v>
      </c>
      <c r="L168" s="3" t="s">
        <v>4</v>
      </c>
      <c r="M168" s="5">
        <v>0.91533180778032031</v>
      </c>
      <c r="N168" s="5">
        <v>25.8</v>
      </c>
      <c r="O168" s="3" t="s">
        <v>3</v>
      </c>
      <c r="P168" s="3"/>
      <c r="Q168" s="3" t="s">
        <v>203</v>
      </c>
      <c r="R168" s="2" t="s">
        <v>58</v>
      </c>
      <c r="S168" s="2"/>
      <c r="T168" s="3" t="s">
        <v>3</v>
      </c>
      <c r="U168" s="5">
        <v>50.15</v>
      </c>
      <c r="V168" s="3"/>
      <c r="W168" s="2"/>
      <c r="X168" s="3"/>
      <c r="Y168" s="3" t="s">
        <v>7</v>
      </c>
      <c r="Z168" s="5">
        <v>1.2099999999999999E-5</v>
      </c>
      <c r="AA168" s="3" t="s">
        <v>8</v>
      </c>
      <c r="AB168" s="2" t="s">
        <v>9</v>
      </c>
      <c r="AC168" s="5">
        <v>6.6181818181818179E-14</v>
      </c>
      <c r="AD168" s="3" t="s">
        <v>10</v>
      </c>
      <c r="AE168" s="11"/>
      <c r="AF168" s="2">
        <v>3.18</v>
      </c>
      <c r="AG168" s="5">
        <v>3.0999999999999999E-3</v>
      </c>
      <c r="AH168" s="2"/>
      <c r="AI168" s="2">
        <v>51</v>
      </c>
      <c r="AJ168" s="2"/>
      <c r="AK168" s="2"/>
      <c r="AL168" s="5">
        <v>0.94599999999999995</v>
      </c>
      <c r="AM168" s="3"/>
      <c r="AN168" s="3" t="s">
        <v>12</v>
      </c>
      <c r="AO168" s="2"/>
      <c r="AP168" s="2"/>
      <c r="AQ168" s="5">
        <v>1.057E-3</v>
      </c>
      <c r="AR168" s="5">
        <v>5.71</v>
      </c>
      <c r="AS168" s="3" t="s">
        <v>13</v>
      </c>
      <c r="AT168" s="3" t="s">
        <v>23</v>
      </c>
      <c r="AU168" s="5">
        <v>6.75</v>
      </c>
      <c r="AV168" s="2"/>
      <c r="AW168" s="2"/>
      <c r="AX168" s="2">
        <v>1.7E-8</v>
      </c>
      <c r="AY168" s="2" t="s">
        <v>15</v>
      </c>
      <c r="AZ168" s="5">
        <v>6.89</v>
      </c>
      <c r="BA168" s="2"/>
      <c r="BB168" s="3" t="s">
        <v>8</v>
      </c>
      <c r="BC168" s="3">
        <v>1.42</v>
      </c>
      <c r="BD168" s="2"/>
      <c r="BE168" s="3" t="s">
        <v>16</v>
      </c>
      <c r="BF168" s="6">
        <v>36.5</v>
      </c>
      <c r="BG168" s="5">
        <v>6.89</v>
      </c>
      <c r="BH168" s="3"/>
      <c r="BI168" s="3"/>
      <c r="BJ168" s="3">
        <v>1</v>
      </c>
      <c r="BK168" s="5">
        <v>17.8</v>
      </c>
      <c r="BL168" s="5">
        <v>0.54347826086956519</v>
      </c>
      <c r="BM168" s="2"/>
      <c r="BN168" s="3" t="s">
        <v>19</v>
      </c>
      <c r="BO168" s="3" t="s">
        <v>121</v>
      </c>
      <c r="BP168" s="3" t="s">
        <v>3</v>
      </c>
      <c r="BQ168" s="2"/>
      <c r="BR168" s="2" t="s">
        <v>21</v>
      </c>
      <c r="BS168" s="3"/>
      <c r="BT168" s="3"/>
      <c r="BU168" s="3"/>
      <c r="BV168" s="5">
        <v>3.53</v>
      </c>
      <c r="BW168" s="5">
        <v>4.8925000000000001</v>
      </c>
      <c r="BX168" s="3"/>
      <c r="BY168" s="3"/>
      <c r="BZ168" s="2"/>
      <c r="CA168" s="2"/>
      <c r="CB168" s="3" t="s">
        <v>3</v>
      </c>
      <c r="CC168" s="5">
        <v>4.1749999999999998</v>
      </c>
      <c r="CD168" s="2"/>
      <c r="CE168" s="3"/>
      <c r="CF168" s="5">
        <v>30.15</v>
      </c>
      <c r="CG168" s="3"/>
      <c r="CH168" s="3"/>
      <c r="CI168" s="3"/>
      <c r="CJ168" s="3" t="s">
        <v>1</v>
      </c>
      <c r="CK168" s="2"/>
      <c r="CL168" s="3" t="s">
        <v>22</v>
      </c>
      <c r="CM168" s="2"/>
      <c r="CN168" s="3"/>
      <c r="CO168" s="2"/>
      <c r="CP168" s="2"/>
      <c r="CQ168" s="3">
        <v>2</v>
      </c>
      <c r="CR168" s="5">
        <v>5.71</v>
      </c>
      <c r="CS168" s="6">
        <v>43</v>
      </c>
      <c r="CT168" s="5">
        <v>0.42499999999999999</v>
      </c>
      <c r="CU168" s="5">
        <v>6.05</v>
      </c>
      <c r="CV168" s="5">
        <v>0.15</v>
      </c>
      <c r="CW168" s="5">
        <v>76.75</v>
      </c>
      <c r="CX168" s="2"/>
      <c r="CY168" s="5">
        <v>0.36068530207394051</v>
      </c>
      <c r="CZ168" s="3" t="s">
        <v>22</v>
      </c>
      <c r="DA168" s="5">
        <v>2.3952095808383236E-4</v>
      </c>
      <c r="DB168" s="5">
        <v>619.70000000000005</v>
      </c>
      <c r="DC168" s="2"/>
      <c r="DD168" s="5">
        <v>410</v>
      </c>
      <c r="DE168" s="3" t="s">
        <v>22</v>
      </c>
      <c r="DF168" s="2"/>
      <c r="DG168" s="3" t="s">
        <v>3</v>
      </c>
      <c r="DH168" s="2"/>
      <c r="DI168" s="3" t="s">
        <v>23</v>
      </c>
      <c r="DJ168" s="3"/>
      <c r="DK168" s="5">
        <v>124</v>
      </c>
      <c r="DL168" s="3" t="s">
        <v>8</v>
      </c>
      <c r="DM168" s="2" t="s">
        <v>203</v>
      </c>
      <c r="DN168" s="3" t="s">
        <v>3</v>
      </c>
      <c r="DO168" s="5">
        <v>4.2125000000000003E-2</v>
      </c>
      <c r="DP168" s="3" t="s">
        <v>3</v>
      </c>
      <c r="DQ168" s="5">
        <v>3.16</v>
      </c>
      <c r="DR168" s="2" t="s">
        <v>9</v>
      </c>
      <c r="DS168" s="2" t="s">
        <v>18</v>
      </c>
      <c r="DT168" s="5">
        <v>0.41421010000000003</v>
      </c>
      <c r="DU168" s="2" t="s">
        <v>24</v>
      </c>
      <c r="DV168" s="3" t="s">
        <v>3</v>
      </c>
      <c r="DW168" s="5">
        <v>50.15</v>
      </c>
      <c r="DX168" s="3"/>
      <c r="DY168" s="3" t="s">
        <v>8</v>
      </c>
      <c r="DZ168" s="2"/>
      <c r="EA168" s="7"/>
      <c r="EB168" s="5">
        <v>3.18</v>
      </c>
      <c r="EC168" s="3"/>
      <c r="ED168" s="2"/>
      <c r="EE168" s="2"/>
      <c r="EF168" s="3" t="s">
        <v>1</v>
      </c>
      <c r="EG168" s="3"/>
      <c r="EH168" s="2"/>
      <c r="EI168" s="2"/>
      <c r="EJ168" s="3" t="s">
        <v>26</v>
      </c>
      <c r="EK168" s="5">
        <v>1.2489999999999999E-2</v>
      </c>
      <c r="EL168" s="3" t="s">
        <v>1</v>
      </c>
      <c r="EM168" s="3" t="s">
        <v>3</v>
      </c>
      <c r="EN168" s="3" t="s">
        <v>27</v>
      </c>
      <c r="EO168" s="3"/>
      <c r="EP168" s="3" t="s">
        <v>8</v>
      </c>
      <c r="EQ168" s="3"/>
      <c r="ER168" s="5">
        <v>5.5</v>
      </c>
      <c r="ES168" s="3"/>
      <c r="ET168" s="9">
        <v>12.9</v>
      </c>
      <c r="EU168" s="3"/>
      <c r="EV168" s="3" t="s">
        <v>28</v>
      </c>
      <c r="EW168" s="7"/>
      <c r="EX168" s="9">
        <v>3.7725</v>
      </c>
      <c r="EY168" s="3"/>
      <c r="EZ168" s="3"/>
      <c r="FA168" s="9">
        <v>0.77669902912621358</v>
      </c>
      <c r="FB168" s="9">
        <v>1.5400000000000001E-9</v>
      </c>
      <c r="FC168" s="2"/>
      <c r="FD168" s="7"/>
      <c r="FE168" s="2" t="s">
        <v>15</v>
      </c>
      <c r="FF168" s="3" t="s">
        <v>28</v>
      </c>
      <c r="FG168" s="3" t="s">
        <v>1</v>
      </c>
      <c r="FH168" s="9">
        <v>7.12</v>
      </c>
      <c r="FI168" s="3" t="s">
        <v>203</v>
      </c>
      <c r="FJ168" s="9">
        <v>7.3</v>
      </c>
      <c r="FK168" s="3" t="s">
        <v>1</v>
      </c>
      <c r="FL168" s="3" t="s">
        <v>1</v>
      </c>
      <c r="FM168" s="3" t="s">
        <v>23</v>
      </c>
      <c r="FN168" s="9">
        <v>128</v>
      </c>
      <c r="FO168" s="9">
        <v>2.7719999999999999E-8</v>
      </c>
      <c r="FP168" s="9">
        <v>3.8</v>
      </c>
      <c r="FQ168" s="3" t="s">
        <v>15</v>
      </c>
      <c r="FR168" s="5">
        <v>1.15E-2</v>
      </c>
      <c r="FS168" s="9">
        <v>28.56</v>
      </c>
      <c r="FT168" s="3" t="s">
        <v>1</v>
      </c>
      <c r="FU168" s="3" t="s">
        <v>203</v>
      </c>
      <c r="FV168" s="3"/>
      <c r="FW168" s="5">
        <v>28</v>
      </c>
      <c r="FX168" s="10">
        <v>2.7000000000000001E-3</v>
      </c>
      <c r="FY168" s="2">
        <v>51</v>
      </c>
      <c r="FZ168" s="3" t="s">
        <v>22</v>
      </c>
      <c r="GA168" s="3"/>
      <c r="GB168" s="3"/>
      <c r="GC168" s="3"/>
      <c r="GD168" s="3"/>
      <c r="GE168" s="3"/>
      <c r="GF168" s="3" t="s">
        <v>30</v>
      </c>
      <c r="GG168" s="3"/>
      <c r="GH168" s="9">
        <v>4.9000000000000004</v>
      </c>
      <c r="GI168" s="2"/>
      <c r="GJ168" s="5">
        <v>7.6999999999999996E-4</v>
      </c>
      <c r="GK168" s="3"/>
      <c r="GL168" s="2"/>
      <c r="GM168" s="2">
        <v>3.18</v>
      </c>
      <c r="GN168" s="3" t="s">
        <v>31</v>
      </c>
      <c r="GO168" s="3" t="s">
        <v>8</v>
      </c>
      <c r="GP168" s="3"/>
      <c r="GQ168" s="3"/>
      <c r="GR168" s="3"/>
      <c r="GS168" s="9">
        <v>0.72992700729927007</v>
      </c>
      <c r="GT168" s="9">
        <v>60.75</v>
      </c>
      <c r="GU168" s="9">
        <v>6.19</v>
      </c>
      <c r="GV168" s="2"/>
      <c r="GW168" s="7"/>
      <c r="GX168" s="2" t="s">
        <v>34</v>
      </c>
      <c r="GY168" s="2" t="s">
        <v>9</v>
      </c>
      <c r="GZ168" s="9">
        <v>5.18</v>
      </c>
      <c r="HA168" s="9">
        <v>4.34</v>
      </c>
      <c r="HB168" s="7"/>
      <c r="HC168" s="3">
        <v>46.5</v>
      </c>
      <c r="HD168" s="3" t="s">
        <v>3</v>
      </c>
      <c r="HE168" s="7"/>
      <c r="HF168" s="9">
        <v>22</v>
      </c>
      <c r="HG168" s="3"/>
      <c r="HH168" s="2"/>
      <c r="HI168" s="3" t="s">
        <v>15</v>
      </c>
      <c r="HJ168" s="3"/>
      <c r="HK168" s="3" t="s">
        <v>3</v>
      </c>
      <c r="HL168" s="3"/>
      <c r="HM168" s="7"/>
      <c r="HN168" s="9">
        <v>13.5</v>
      </c>
      <c r="HO168" s="3" t="s">
        <v>3</v>
      </c>
      <c r="HP168" s="3" t="s">
        <v>35</v>
      </c>
      <c r="HQ168" s="3" t="s">
        <v>23</v>
      </c>
      <c r="HR168" s="7"/>
      <c r="HS168" s="3" t="s">
        <v>3</v>
      </c>
      <c r="HT168" s="3" t="s">
        <v>203</v>
      </c>
      <c r="HU168" s="9">
        <v>0.35971223021582738</v>
      </c>
      <c r="HV168" s="3">
        <v>1</v>
      </c>
      <c r="HW168" s="9">
        <v>1.049E-5</v>
      </c>
      <c r="HX168" s="3" t="s">
        <v>3</v>
      </c>
      <c r="HY168" s="3"/>
      <c r="HZ168" s="3" t="s">
        <v>30</v>
      </c>
      <c r="IA168" s="3">
        <v>3.35</v>
      </c>
      <c r="IB168" s="3"/>
      <c r="IC168" s="3" t="s">
        <v>18</v>
      </c>
      <c r="ID168" s="3"/>
      <c r="IE168" s="3" t="s">
        <v>55</v>
      </c>
      <c r="IF168" s="7"/>
      <c r="IG168" s="7"/>
      <c r="IH168" s="7"/>
    </row>
    <row r="169" spans="1:242" x14ac:dyDescent="0.25">
      <c r="A169" s="1" t="s">
        <v>208</v>
      </c>
      <c r="B169" s="5">
        <v>44.5</v>
      </c>
      <c r="C169" s="3"/>
      <c r="D169" s="5">
        <v>4.91</v>
      </c>
      <c r="E169" s="3" t="s">
        <v>1</v>
      </c>
      <c r="F169" s="3" t="s">
        <v>2</v>
      </c>
      <c r="G169" s="3"/>
      <c r="H169" s="3"/>
      <c r="I169" s="3"/>
      <c r="J169" s="5">
        <v>8.2249999999999994E-12</v>
      </c>
      <c r="K169" s="3" t="s">
        <v>3</v>
      </c>
      <c r="L169" s="3" t="s">
        <v>4</v>
      </c>
      <c r="M169" s="5">
        <v>0.9174311926605504</v>
      </c>
      <c r="N169" s="5">
        <v>25.8</v>
      </c>
      <c r="O169" s="3" t="s">
        <v>3</v>
      </c>
      <c r="P169" s="3"/>
      <c r="Q169" s="3" t="s">
        <v>203</v>
      </c>
      <c r="R169" s="2" t="s">
        <v>58</v>
      </c>
      <c r="S169" s="2"/>
      <c r="T169" s="3" t="s">
        <v>3</v>
      </c>
      <c r="U169" s="5">
        <v>50.25</v>
      </c>
      <c r="V169" s="3"/>
      <c r="W169" s="2"/>
      <c r="X169" s="3"/>
      <c r="Y169" s="3" t="s">
        <v>7</v>
      </c>
      <c r="Z169" s="5">
        <v>1.2E-5</v>
      </c>
      <c r="AA169" s="3" t="s">
        <v>8</v>
      </c>
      <c r="AB169" s="2" t="s">
        <v>9</v>
      </c>
      <c r="AC169" s="5">
        <v>7.1272727272727267E-14</v>
      </c>
      <c r="AD169" s="3" t="s">
        <v>10</v>
      </c>
      <c r="AE169" s="11"/>
      <c r="AF169" s="2">
        <v>3.1349999999999998</v>
      </c>
      <c r="AG169" s="5">
        <v>3.1250000000000002E-3</v>
      </c>
      <c r="AH169" s="2"/>
      <c r="AI169" s="2">
        <v>51.5</v>
      </c>
      <c r="AJ169" s="2"/>
      <c r="AK169" s="2"/>
      <c r="AL169" s="5">
        <v>0.95</v>
      </c>
      <c r="AM169" s="3"/>
      <c r="AN169" s="3" t="s">
        <v>12</v>
      </c>
      <c r="AO169" s="2"/>
      <c r="AP169" s="2"/>
      <c r="AQ169" s="5">
        <v>1.0549999999999999E-3</v>
      </c>
      <c r="AR169" s="5">
        <v>5.8</v>
      </c>
      <c r="AS169" s="3" t="s">
        <v>13</v>
      </c>
      <c r="AT169" s="3" t="s">
        <v>23</v>
      </c>
      <c r="AU169" s="5">
        <v>6.95</v>
      </c>
      <c r="AV169" s="2"/>
      <c r="AW169" s="2"/>
      <c r="AX169" s="2">
        <v>1.7166666666666668E-8</v>
      </c>
      <c r="AY169" s="2" t="s">
        <v>15</v>
      </c>
      <c r="AZ169" s="5">
        <v>6.9</v>
      </c>
      <c r="BA169" s="2"/>
      <c r="BB169" s="3" t="s">
        <v>8</v>
      </c>
      <c r="BC169" s="3">
        <v>1.57</v>
      </c>
      <c r="BD169" s="2"/>
      <c r="BE169" s="3" t="s">
        <v>16</v>
      </c>
      <c r="BF169" s="6">
        <v>37</v>
      </c>
      <c r="BG169" s="5">
        <v>6.89</v>
      </c>
      <c r="BH169" s="3"/>
      <c r="BI169" s="3"/>
      <c r="BJ169" s="3">
        <v>1</v>
      </c>
      <c r="BK169" s="5">
        <v>17.55</v>
      </c>
      <c r="BL169" s="5">
        <v>0.54945054945054939</v>
      </c>
      <c r="BM169" s="2"/>
      <c r="BN169" s="3" t="s">
        <v>19</v>
      </c>
      <c r="BO169" s="3" t="s">
        <v>121</v>
      </c>
      <c r="BP169" s="3" t="s">
        <v>3</v>
      </c>
      <c r="BQ169" s="2"/>
      <c r="BR169" s="2" t="s">
        <v>21</v>
      </c>
      <c r="BS169" s="3"/>
      <c r="BT169" s="3"/>
      <c r="BU169" s="3"/>
      <c r="BV169" s="5">
        <v>3.52</v>
      </c>
      <c r="BW169" s="5">
        <v>4.91</v>
      </c>
      <c r="BX169" s="3"/>
      <c r="BY169" s="3"/>
      <c r="BZ169" s="2"/>
      <c r="CA169" s="2"/>
      <c r="CB169" s="3" t="s">
        <v>3</v>
      </c>
      <c r="CC169" s="5">
        <v>4.1725000000000003</v>
      </c>
      <c r="CD169" s="2"/>
      <c r="CE169" s="3"/>
      <c r="CF169" s="5">
        <v>30.2</v>
      </c>
      <c r="CG169" s="3"/>
      <c r="CH169" s="3"/>
      <c r="CI169" s="3"/>
      <c r="CJ169" s="3" t="s">
        <v>1</v>
      </c>
      <c r="CK169" s="2"/>
      <c r="CL169" s="3" t="s">
        <v>22</v>
      </c>
      <c r="CM169" s="2"/>
      <c r="CN169" s="3"/>
      <c r="CO169" s="2"/>
      <c r="CP169" s="2"/>
      <c r="CQ169" s="3">
        <v>2</v>
      </c>
      <c r="CR169" s="5">
        <v>5.69</v>
      </c>
      <c r="CS169" s="6">
        <v>44</v>
      </c>
      <c r="CT169" s="5">
        <v>0.42749999999999999</v>
      </c>
      <c r="CU169" s="5">
        <v>6.66</v>
      </c>
      <c r="CV169" s="5">
        <v>0.1875</v>
      </c>
      <c r="CW169" s="5">
        <v>76.5</v>
      </c>
      <c r="CX169" s="2"/>
      <c r="CY169" s="5">
        <v>0.35971223021582738</v>
      </c>
      <c r="CZ169" s="3" t="s">
        <v>22</v>
      </c>
      <c r="DA169" s="5">
        <v>2.3255813953488373E-4</v>
      </c>
      <c r="DB169" s="5">
        <v>619.95000000000005</v>
      </c>
      <c r="DC169" s="2"/>
      <c r="DD169" s="5">
        <v>408</v>
      </c>
      <c r="DE169" s="3" t="s">
        <v>22</v>
      </c>
      <c r="DF169" s="2"/>
      <c r="DG169" s="3" t="s">
        <v>3</v>
      </c>
      <c r="DH169" s="2"/>
      <c r="DI169" s="3" t="s">
        <v>23</v>
      </c>
      <c r="DJ169" s="3"/>
      <c r="DK169" s="5">
        <v>128</v>
      </c>
      <c r="DL169" s="3" t="s">
        <v>8</v>
      </c>
      <c r="DM169" s="2" t="s">
        <v>203</v>
      </c>
      <c r="DN169" s="3" t="s">
        <v>3</v>
      </c>
      <c r="DO169" s="5">
        <v>4.3299999999999998E-2</v>
      </c>
      <c r="DP169" s="3" t="s">
        <v>3</v>
      </c>
      <c r="DQ169" s="5">
        <v>3.17</v>
      </c>
      <c r="DR169" s="2" t="s">
        <v>9</v>
      </c>
      <c r="DS169" s="2" t="s">
        <v>18</v>
      </c>
      <c r="DT169" s="5">
        <v>0.41118670000000002</v>
      </c>
      <c r="DU169" s="2" t="s">
        <v>24</v>
      </c>
      <c r="DV169" s="3" t="s">
        <v>3</v>
      </c>
      <c r="DW169" s="5">
        <v>50.25</v>
      </c>
      <c r="DX169" s="3"/>
      <c r="DY169" s="3" t="s">
        <v>8</v>
      </c>
      <c r="DZ169" s="2"/>
      <c r="EA169" s="7"/>
      <c r="EB169" s="5">
        <v>3.1349999999999998</v>
      </c>
      <c r="EC169" s="3"/>
      <c r="ED169" s="2"/>
      <c r="EE169" s="2"/>
      <c r="EF169" s="3" t="s">
        <v>1</v>
      </c>
      <c r="EG169" s="3"/>
      <c r="EH169" s="2"/>
      <c r="EI169" s="2"/>
      <c r="EJ169" s="3" t="s">
        <v>26</v>
      </c>
      <c r="EK169" s="5">
        <v>1.2489999999999999E-2</v>
      </c>
      <c r="EL169" s="3" t="s">
        <v>1</v>
      </c>
      <c r="EM169" s="3" t="s">
        <v>3</v>
      </c>
      <c r="EN169" s="3" t="s">
        <v>27</v>
      </c>
      <c r="EO169" s="3"/>
      <c r="EP169" s="3" t="s">
        <v>8</v>
      </c>
      <c r="EQ169" s="3"/>
      <c r="ER169" s="5">
        <v>5.62</v>
      </c>
      <c r="ES169" s="3"/>
      <c r="ET169" s="9">
        <v>12.98</v>
      </c>
      <c r="EU169" s="3"/>
      <c r="EV169" s="3" t="s">
        <v>28</v>
      </c>
      <c r="EW169" s="7"/>
      <c r="EX169" s="9">
        <v>3.7749999999999999</v>
      </c>
      <c r="EY169" s="3"/>
      <c r="EZ169" s="3"/>
      <c r="FA169" s="9">
        <v>0.77669902912621358</v>
      </c>
      <c r="FB169" s="9">
        <v>1.56E-9</v>
      </c>
      <c r="FC169" s="2"/>
      <c r="FD169" s="7"/>
      <c r="FE169" s="2" t="s">
        <v>15</v>
      </c>
      <c r="FF169" s="3" t="s">
        <v>28</v>
      </c>
      <c r="FG169" s="3" t="s">
        <v>1</v>
      </c>
      <c r="FH169" s="9">
        <v>7.13</v>
      </c>
      <c r="FI169" s="3" t="s">
        <v>203</v>
      </c>
      <c r="FJ169" s="9">
        <v>7</v>
      </c>
      <c r="FK169" s="3" t="s">
        <v>1</v>
      </c>
      <c r="FL169" s="3" t="s">
        <v>1</v>
      </c>
      <c r="FM169" s="3" t="s">
        <v>23</v>
      </c>
      <c r="FN169" s="9">
        <v>128</v>
      </c>
      <c r="FO169" s="9">
        <v>2.7710000000000001E-8</v>
      </c>
      <c r="FP169" s="9">
        <v>3.8</v>
      </c>
      <c r="FQ169" s="3" t="s">
        <v>15</v>
      </c>
      <c r="FR169" s="5">
        <v>1.2E-2</v>
      </c>
      <c r="FS169" s="9">
        <v>28.5</v>
      </c>
      <c r="FT169" s="3" t="s">
        <v>1</v>
      </c>
      <c r="FU169" s="3" t="s">
        <v>203</v>
      </c>
      <c r="FV169" s="3"/>
      <c r="FW169" s="5">
        <v>28.5</v>
      </c>
      <c r="FX169" s="10">
        <v>2.8E-3</v>
      </c>
      <c r="FY169" s="2">
        <v>51.5</v>
      </c>
      <c r="FZ169" s="3" t="s">
        <v>22</v>
      </c>
      <c r="GA169" s="3"/>
      <c r="GB169" s="3"/>
      <c r="GC169" s="3"/>
      <c r="GD169" s="3"/>
      <c r="GE169" s="3"/>
      <c r="GF169" s="3" t="s">
        <v>30</v>
      </c>
      <c r="GG169" s="3"/>
      <c r="GH169" s="9">
        <v>4.8</v>
      </c>
      <c r="GI169" s="2"/>
      <c r="GJ169" s="5">
        <v>7.9000000000000001E-4</v>
      </c>
      <c r="GK169" s="3"/>
      <c r="GL169" s="2"/>
      <c r="GM169" s="2">
        <v>3.1349999999999998</v>
      </c>
      <c r="GN169" s="3" t="s">
        <v>31</v>
      </c>
      <c r="GO169" s="3" t="s">
        <v>8</v>
      </c>
      <c r="GP169" s="3"/>
      <c r="GQ169" s="3"/>
      <c r="GR169" s="3"/>
      <c r="GS169" s="9">
        <v>0.7346189164370982</v>
      </c>
      <c r="GT169" s="9">
        <v>60.5</v>
      </c>
      <c r="GU169" s="9">
        <v>6.25</v>
      </c>
      <c r="GV169" s="2"/>
      <c r="GW169" s="7"/>
      <c r="GX169" s="2" t="s">
        <v>34</v>
      </c>
      <c r="GY169" s="2" t="s">
        <v>9</v>
      </c>
      <c r="GZ169" s="9">
        <v>5.18</v>
      </c>
      <c r="HA169" s="9">
        <v>4.3425000000000002</v>
      </c>
      <c r="HB169" s="7"/>
      <c r="HC169" s="3">
        <v>44.6</v>
      </c>
      <c r="HD169" s="3" t="s">
        <v>3</v>
      </c>
      <c r="HE169" s="7"/>
      <c r="HF169" s="9">
        <v>21.9</v>
      </c>
      <c r="HG169" s="3"/>
      <c r="HH169" s="2"/>
      <c r="HI169" s="3" t="s">
        <v>15</v>
      </c>
      <c r="HJ169" s="3"/>
      <c r="HK169" s="3" t="s">
        <v>3</v>
      </c>
      <c r="HL169" s="3"/>
      <c r="HM169" s="7"/>
      <c r="HN169" s="9">
        <v>13.25</v>
      </c>
      <c r="HO169" s="3" t="s">
        <v>3</v>
      </c>
      <c r="HP169" s="3" t="s">
        <v>35</v>
      </c>
      <c r="HQ169" s="3" t="s">
        <v>23</v>
      </c>
      <c r="HR169" s="7"/>
      <c r="HS169" s="3" t="s">
        <v>3</v>
      </c>
      <c r="HT169" s="3" t="s">
        <v>203</v>
      </c>
      <c r="HU169" s="9">
        <v>0.35906642728904847</v>
      </c>
      <c r="HV169" s="3">
        <v>1</v>
      </c>
      <c r="HW169" s="9">
        <v>1.1400000000000001E-5</v>
      </c>
      <c r="HX169" s="3" t="s">
        <v>3</v>
      </c>
      <c r="HY169" s="3"/>
      <c r="HZ169" s="3" t="s">
        <v>30</v>
      </c>
      <c r="IA169" s="3">
        <v>3.35</v>
      </c>
      <c r="IB169" s="3"/>
      <c r="IC169" s="3" t="s">
        <v>18</v>
      </c>
      <c r="ID169" s="3"/>
      <c r="IE169" s="3" t="s">
        <v>55</v>
      </c>
      <c r="IF169" s="7"/>
      <c r="IG169" s="7"/>
      <c r="IH169" s="7"/>
    </row>
    <row r="170" spans="1:242" x14ac:dyDescent="0.25">
      <c r="A170" s="1" t="s">
        <v>209</v>
      </c>
      <c r="B170" s="5">
        <v>48</v>
      </c>
      <c r="C170" s="3">
        <v>59</v>
      </c>
      <c r="D170" s="5">
        <v>4.915</v>
      </c>
      <c r="E170" s="3" t="s">
        <v>1</v>
      </c>
      <c r="F170" s="3" t="s">
        <v>2</v>
      </c>
      <c r="G170" s="3"/>
      <c r="H170" s="3"/>
      <c r="I170" s="3"/>
      <c r="J170" s="5">
        <v>8.3200000000000017E-12</v>
      </c>
      <c r="K170" s="3" t="s">
        <v>3</v>
      </c>
      <c r="L170" s="3" t="s">
        <v>4</v>
      </c>
      <c r="M170" s="5">
        <v>0.91533180778032031</v>
      </c>
      <c r="N170" s="5">
        <v>25.75</v>
      </c>
      <c r="O170" s="3" t="s">
        <v>3</v>
      </c>
      <c r="P170" s="3"/>
      <c r="Q170" s="3" t="s">
        <v>203</v>
      </c>
      <c r="R170" s="2" t="s">
        <v>58</v>
      </c>
      <c r="S170" s="2"/>
      <c r="T170" s="3" t="s">
        <v>3</v>
      </c>
      <c r="U170" s="5">
        <v>50.15</v>
      </c>
      <c r="V170" s="3"/>
      <c r="W170" s="2"/>
      <c r="X170" s="3"/>
      <c r="Y170" s="3" t="s">
        <v>7</v>
      </c>
      <c r="Z170" s="5">
        <v>1.2099999999999999E-5</v>
      </c>
      <c r="AA170" s="3" t="s">
        <v>8</v>
      </c>
      <c r="AB170" s="2" t="s">
        <v>9</v>
      </c>
      <c r="AC170" s="5">
        <v>7.3454545454545454E-14</v>
      </c>
      <c r="AD170" s="3" t="s">
        <v>10</v>
      </c>
      <c r="AE170" s="11"/>
      <c r="AF170" s="2">
        <v>3.12</v>
      </c>
      <c r="AG170" s="5">
        <v>3.15E-3</v>
      </c>
      <c r="AH170" s="2"/>
      <c r="AI170" s="2">
        <v>51.75</v>
      </c>
      <c r="AJ170" s="2">
        <v>72</v>
      </c>
      <c r="AK170" s="2"/>
      <c r="AL170" s="5">
        <v>0.95199999999999996</v>
      </c>
      <c r="AM170" s="3"/>
      <c r="AN170" s="3" t="s">
        <v>12</v>
      </c>
      <c r="AO170" s="2"/>
      <c r="AP170" s="2"/>
      <c r="AQ170" s="5">
        <v>1.0560000000000001E-3</v>
      </c>
      <c r="AR170" s="5">
        <v>6.85</v>
      </c>
      <c r="AS170" s="3" t="s">
        <v>13</v>
      </c>
      <c r="AT170" s="3" t="s">
        <v>23</v>
      </c>
      <c r="AU170" s="5">
        <v>7</v>
      </c>
      <c r="AV170" s="2"/>
      <c r="AW170" s="2"/>
      <c r="AX170" s="2">
        <v>1.7249999999999999E-8</v>
      </c>
      <c r="AY170" s="2" t="s">
        <v>15</v>
      </c>
      <c r="AZ170" s="5">
        <v>6.92</v>
      </c>
      <c r="BA170" s="2"/>
      <c r="BB170" s="3" t="s">
        <v>8</v>
      </c>
      <c r="BC170" s="3">
        <v>1.65</v>
      </c>
      <c r="BD170" s="2"/>
      <c r="BE170" s="3" t="s">
        <v>16</v>
      </c>
      <c r="BF170" s="6">
        <v>37.5</v>
      </c>
      <c r="BG170" s="5">
        <v>6.9</v>
      </c>
      <c r="BH170" s="3"/>
      <c r="BI170" s="3"/>
      <c r="BJ170" s="2"/>
      <c r="BK170" s="5">
        <v>17.41</v>
      </c>
      <c r="BL170" s="5">
        <v>0.54054054054054046</v>
      </c>
      <c r="BM170" s="2"/>
      <c r="BN170" s="3" t="s">
        <v>19</v>
      </c>
      <c r="BO170" s="3" t="s">
        <v>121</v>
      </c>
      <c r="BP170" s="3" t="s">
        <v>3</v>
      </c>
      <c r="BQ170" s="2"/>
      <c r="BR170" s="2" t="s">
        <v>21</v>
      </c>
      <c r="BS170" s="3"/>
      <c r="BT170" s="3"/>
      <c r="BU170" s="3"/>
      <c r="BV170" s="5">
        <v>3.5</v>
      </c>
      <c r="BW170" s="5">
        <v>4.915</v>
      </c>
      <c r="BX170" s="3"/>
      <c r="BY170" s="3"/>
      <c r="BZ170" s="2"/>
      <c r="CA170" s="2"/>
      <c r="CB170" s="3" t="s">
        <v>3</v>
      </c>
      <c r="CC170" s="5">
        <v>4.18</v>
      </c>
      <c r="CD170" s="2"/>
      <c r="CE170" s="3"/>
      <c r="CF170" s="5">
        <v>30.3</v>
      </c>
      <c r="CG170" s="3"/>
      <c r="CH170" s="3"/>
      <c r="CI170" s="3"/>
      <c r="CJ170" s="3" t="s">
        <v>1</v>
      </c>
      <c r="CK170" s="2"/>
      <c r="CL170" s="3" t="s">
        <v>22</v>
      </c>
      <c r="CM170" s="2"/>
      <c r="CN170" s="3"/>
      <c r="CO170" s="2"/>
      <c r="CP170" s="2"/>
      <c r="CQ170" s="3">
        <v>2</v>
      </c>
      <c r="CR170" s="5">
        <v>5.69</v>
      </c>
      <c r="CS170" s="6">
        <v>43</v>
      </c>
      <c r="CT170" s="5">
        <v>0.42499999999999999</v>
      </c>
      <c r="CU170" s="5">
        <v>7</v>
      </c>
      <c r="CV170" s="5">
        <v>0.25</v>
      </c>
      <c r="CW170" s="5">
        <v>76</v>
      </c>
      <c r="CX170" s="5">
        <v>0.37735849056603776</v>
      </c>
      <c r="CY170" s="5">
        <v>0.35971223021582738</v>
      </c>
      <c r="CZ170" s="3" t="s">
        <v>22</v>
      </c>
      <c r="DA170" s="5">
        <v>2.3255813953488373E-4</v>
      </c>
      <c r="DB170" s="5">
        <v>619.70000000000005</v>
      </c>
      <c r="DC170" s="2"/>
      <c r="DD170" s="5">
        <v>402</v>
      </c>
      <c r="DE170" s="3" t="s">
        <v>22</v>
      </c>
      <c r="DF170" s="5">
        <v>0.36363636363636365</v>
      </c>
      <c r="DG170" s="3" t="s">
        <v>3</v>
      </c>
      <c r="DH170" s="2"/>
      <c r="DI170" s="3" t="s">
        <v>23</v>
      </c>
      <c r="DJ170" s="3"/>
      <c r="DK170" s="5">
        <v>130</v>
      </c>
      <c r="DL170" s="3" t="s">
        <v>8</v>
      </c>
      <c r="DM170" s="2" t="s">
        <v>203</v>
      </c>
      <c r="DN170" s="3" t="s">
        <v>3</v>
      </c>
      <c r="DO170" s="5">
        <v>4.2974999999999999E-2</v>
      </c>
      <c r="DP170" s="3" t="s">
        <v>3</v>
      </c>
      <c r="DQ170" s="5">
        <v>3.1749999999999998</v>
      </c>
      <c r="DR170" s="2" t="s">
        <v>9</v>
      </c>
      <c r="DS170" s="2" t="s">
        <v>18</v>
      </c>
      <c r="DT170" s="5">
        <v>0.40816330000000001</v>
      </c>
      <c r="DU170" s="2" t="s">
        <v>24</v>
      </c>
      <c r="DV170" s="3" t="s">
        <v>3</v>
      </c>
      <c r="DW170" s="5">
        <v>50.15</v>
      </c>
      <c r="DX170" s="3"/>
      <c r="DY170" s="3" t="s">
        <v>8</v>
      </c>
      <c r="DZ170" s="2"/>
      <c r="EA170" s="7"/>
      <c r="EB170" s="5">
        <v>3.12</v>
      </c>
      <c r="EC170" s="3"/>
      <c r="ED170" s="2"/>
      <c r="EE170" s="2"/>
      <c r="EF170" s="3" t="s">
        <v>1</v>
      </c>
      <c r="EG170" s="3"/>
      <c r="EH170" s="2"/>
      <c r="EI170" s="2"/>
      <c r="EJ170" s="3" t="s">
        <v>26</v>
      </c>
      <c r="EK170" s="5">
        <v>1.2489999999999999E-2</v>
      </c>
      <c r="EL170" s="3" t="s">
        <v>1</v>
      </c>
      <c r="EM170" s="3" t="s">
        <v>3</v>
      </c>
      <c r="EN170" s="3" t="s">
        <v>27</v>
      </c>
      <c r="EO170" s="3"/>
      <c r="EP170" s="3" t="s">
        <v>8</v>
      </c>
      <c r="EQ170" s="3"/>
      <c r="ER170" s="5">
        <v>5.48</v>
      </c>
      <c r="ES170" s="3"/>
      <c r="ET170" s="9">
        <v>11.55</v>
      </c>
      <c r="EU170" s="3"/>
      <c r="EV170" s="3" t="s">
        <v>28</v>
      </c>
      <c r="EW170" s="7">
        <v>8.5</v>
      </c>
      <c r="EX170" s="9">
        <v>3.7749999999999999</v>
      </c>
      <c r="EY170" s="3"/>
      <c r="EZ170" s="3"/>
      <c r="FA170" s="9">
        <v>0.77220077220077221</v>
      </c>
      <c r="FB170" s="9">
        <v>1.57E-9</v>
      </c>
      <c r="FC170" s="2"/>
      <c r="FD170" s="7"/>
      <c r="FE170" s="2" t="s">
        <v>15</v>
      </c>
      <c r="FF170" s="3" t="s">
        <v>28</v>
      </c>
      <c r="FG170" s="3" t="s">
        <v>1</v>
      </c>
      <c r="FH170" s="9">
        <v>7.14</v>
      </c>
      <c r="FI170" s="3" t="s">
        <v>203</v>
      </c>
      <c r="FJ170" s="9">
        <v>7</v>
      </c>
      <c r="FK170" s="3" t="s">
        <v>1</v>
      </c>
      <c r="FL170" s="3" t="s">
        <v>1</v>
      </c>
      <c r="FM170" s="3" t="s">
        <v>23</v>
      </c>
      <c r="FN170" s="9">
        <v>128</v>
      </c>
      <c r="FO170" s="9">
        <v>2.7710000000000001E-8</v>
      </c>
      <c r="FP170" s="9">
        <v>3.77</v>
      </c>
      <c r="FQ170" s="3" t="s">
        <v>15</v>
      </c>
      <c r="FR170" s="5">
        <v>1.15E-2</v>
      </c>
      <c r="FS170" s="9">
        <v>28.35</v>
      </c>
      <c r="FT170" s="3" t="s">
        <v>1</v>
      </c>
      <c r="FU170" s="3" t="s">
        <v>203</v>
      </c>
      <c r="FV170" s="3"/>
      <c r="FW170" s="5">
        <v>28.75</v>
      </c>
      <c r="FX170" s="10">
        <v>2.8500000000000001E-3</v>
      </c>
      <c r="FY170" s="2">
        <v>51.75</v>
      </c>
      <c r="FZ170" s="3" t="s">
        <v>22</v>
      </c>
      <c r="GA170" s="3"/>
      <c r="GB170" s="3"/>
      <c r="GC170" s="3"/>
      <c r="GD170" s="3"/>
      <c r="GE170" s="3"/>
      <c r="GF170" s="3" t="s">
        <v>30</v>
      </c>
      <c r="GG170" s="3"/>
      <c r="GH170" s="9">
        <v>4.75</v>
      </c>
      <c r="GI170" s="2"/>
      <c r="GJ170" s="5">
        <v>9.4499999999999998E-4</v>
      </c>
      <c r="GK170" s="3"/>
      <c r="GL170" s="2"/>
      <c r="GM170" s="2">
        <v>3.12</v>
      </c>
      <c r="GN170" s="3" t="s">
        <v>31</v>
      </c>
      <c r="GO170" s="3" t="s">
        <v>8</v>
      </c>
      <c r="GP170" s="3"/>
      <c r="GQ170" s="3"/>
      <c r="GR170" s="3"/>
      <c r="GS170" s="9">
        <v>0.73126142595978061</v>
      </c>
      <c r="GT170" s="9">
        <v>60.75</v>
      </c>
      <c r="GU170" s="9">
        <v>6.66</v>
      </c>
      <c r="GV170" s="2"/>
      <c r="GW170" s="7"/>
      <c r="GX170" s="2" t="s">
        <v>34</v>
      </c>
      <c r="GY170" s="2" t="s">
        <v>9</v>
      </c>
      <c r="GZ170" s="9">
        <v>5.1749999999999998</v>
      </c>
      <c r="HA170" s="9">
        <v>4.32</v>
      </c>
      <c r="HB170" s="9">
        <v>3.7</v>
      </c>
      <c r="HC170" s="3">
        <v>44.5</v>
      </c>
      <c r="HD170" s="3" t="s">
        <v>3</v>
      </c>
      <c r="HE170" s="7"/>
      <c r="HF170" s="9">
        <v>21.95</v>
      </c>
      <c r="HG170" s="3"/>
      <c r="HH170" s="2"/>
      <c r="HI170" s="3" t="s">
        <v>15</v>
      </c>
      <c r="HJ170" s="3"/>
      <c r="HK170" s="3" t="s">
        <v>3</v>
      </c>
      <c r="HL170" s="3"/>
      <c r="HM170" s="7"/>
      <c r="HN170" s="9">
        <v>14.5</v>
      </c>
      <c r="HO170" s="3" t="s">
        <v>3</v>
      </c>
      <c r="HP170" s="3" t="s">
        <v>35</v>
      </c>
      <c r="HQ170" s="3" t="s">
        <v>23</v>
      </c>
      <c r="HR170" s="7"/>
      <c r="HS170" s="3" t="s">
        <v>3</v>
      </c>
      <c r="HT170" s="3" t="s">
        <v>203</v>
      </c>
      <c r="HU170" s="9">
        <v>0.35906642728904847</v>
      </c>
      <c r="HV170" s="3">
        <v>1</v>
      </c>
      <c r="HW170" s="9">
        <v>1.11E-5</v>
      </c>
      <c r="HX170" s="3" t="s">
        <v>3</v>
      </c>
      <c r="HY170" s="3"/>
      <c r="HZ170" s="3" t="s">
        <v>30</v>
      </c>
      <c r="IA170" s="12" t="s">
        <v>210</v>
      </c>
      <c r="IB170" s="3"/>
      <c r="IC170" s="3" t="s">
        <v>18</v>
      </c>
      <c r="ID170" s="3"/>
      <c r="IE170" s="3" t="s">
        <v>55</v>
      </c>
      <c r="IF170" s="7"/>
      <c r="IG170" s="7"/>
      <c r="IH170" s="7"/>
    </row>
    <row r="171" spans="1:242" x14ac:dyDescent="0.25">
      <c r="A171" s="1" t="s">
        <v>211</v>
      </c>
      <c r="B171" s="5">
        <v>49</v>
      </c>
      <c r="C171" s="3"/>
      <c r="D171" s="5">
        <v>4.9800000000000004</v>
      </c>
      <c r="E171" s="3" t="s">
        <v>1</v>
      </c>
      <c r="F171" s="3" t="s">
        <v>2</v>
      </c>
      <c r="G171" s="3"/>
      <c r="H171" s="3"/>
      <c r="I171" s="3"/>
      <c r="J171" s="5">
        <v>8.2999999999999998E-12</v>
      </c>
      <c r="K171" s="3" t="s">
        <v>3</v>
      </c>
      <c r="L171" s="3" t="s">
        <v>4</v>
      </c>
      <c r="M171" s="5">
        <v>0.90702947845804982</v>
      </c>
      <c r="N171" s="5">
        <v>25.8</v>
      </c>
      <c r="O171" s="3" t="s">
        <v>3</v>
      </c>
      <c r="P171" s="3"/>
      <c r="Q171" s="3" t="s">
        <v>203</v>
      </c>
      <c r="R171" s="2" t="s">
        <v>58</v>
      </c>
      <c r="S171" s="2"/>
      <c r="T171" s="3" t="s">
        <v>3</v>
      </c>
      <c r="U171" s="5">
        <v>50.15</v>
      </c>
      <c r="V171" s="3"/>
      <c r="W171" s="2"/>
      <c r="X171" s="3"/>
      <c r="Y171" s="3" t="s">
        <v>7</v>
      </c>
      <c r="Z171" s="5">
        <v>1.2E-5</v>
      </c>
      <c r="AA171" s="3" t="s">
        <v>8</v>
      </c>
      <c r="AB171" s="2" t="s">
        <v>9</v>
      </c>
      <c r="AC171" s="5">
        <v>6.8000000000000001E-14</v>
      </c>
      <c r="AD171" s="3" t="s">
        <v>10</v>
      </c>
      <c r="AE171" s="3" t="s">
        <v>212</v>
      </c>
      <c r="AF171" s="2">
        <v>3.12</v>
      </c>
      <c r="AG171" s="5">
        <v>3.2000000000000002E-3</v>
      </c>
      <c r="AH171" s="2"/>
      <c r="AI171" s="2">
        <v>52</v>
      </c>
      <c r="AJ171" s="2">
        <v>71.75</v>
      </c>
      <c r="AK171" s="2"/>
      <c r="AL171" s="5">
        <v>0.95199999999999996</v>
      </c>
      <c r="AM171" s="3"/>
      <c r="AN171" s="3" t="s">
        <v>12</v>
      </c>
      <c r="AO171" s="2"/>
      <c r="AP171" s="2"/>
      <c r="AQ171" s="5">
        <v>1.054E-3</v>
      </c>
      <c r="AR171" s="5">
        <v>7.29</v>
      </c>
      <c r="AS171" s="3" t="s">
        <v>13</v>
      </c>
      <c r="AT171" s="3" t="s">
        <v>23</v>
      </c>
      <c r="AU171" s="5">
        <v>6.85</v>
      </c>
      <c r="AV171" s="2"/>
      <c r="AW171" s="2"/>
      <c r="AX171" s="2">
        <v>1.7333333333333333E-8</v>
      </c>
      <c r="AY171" s="2" t="s">
        <v>15</v>
      </c>
      <c r="AZ171" s="5">
        <v>6.94</v>
      </c>
      <c r="BA171" s="2"/>
      <c r="BB171" s="3" t="s">
        <v>8</v>
      </c>
      <c r="BC171" s="3">
        <v>1.67</v>
      </c>
      <c r="BD171" s="2"/>
      <c r="BE171" s="3" t="s">
        <v>16</v>
      </c>
      <c r="BF171" s="6">
        <v>36.5</v>
      </c>
      <c r="BG171" s="5">
        <v>6.89</v>
      </c>
      <c r="BH171" s="3"/>
      <c r="BI171" s="3"/>
      <c r="BJ171" s="2"/>
      <c r="BK171" s="5">
        <v>17</v>
      </c>
      <c r="BL171" s="5">
        <v>0.5714285714285714</v>
      </c>
      <c r="BM171" s="2"/>
      <c r="BN171" s="3" t="s">
        <v>19</v>
      </c>
      <c r="BO171" s="3" t="s">
        <v>121</v>
      </c>
      <c r="BP171" s="3" t="s">
        <v>3</v>
      </c>
      <c r="BQ171" s="2"/>
      <c r="BR171" s="2" t="s">
        <v>21</v>
      </c>
      <c r="BS171" s="3"/>
      <c r="BT171" s="3"/>
      <c r="BU171" s="3"/>
      <c r="BV171" s="5">
        <v>3.4</v>
      </c>
      <c r="BW171" s="5">
        <v>4.9800000000000004</v>
      </c>
      <c r="BX171" s="3"/>
      <c r="BY171" s="3"/>
      <c r="BZ171" s="2"/>
      <c r="CA171" s="2"/>
      <c r="CB171" s="3" t="s">
        <v>3</v>
      </c>
      <c r="CC171" s="5">
        <v>4.1825000000000001</v>
      </c>
      <c r="CD171" s="2"/>
      <c r="CE171" s="3"/>
      <c r="CF171" s="5">
        <v>30.35</v>
      </c>
      <c r="CG171" s="3"/>
      <c r="CH171" s="3"/>
      <c r="CI171" s="3"/>
      <c r="CJ171" s="3" t="s">
        <v>1</v>
      </c>
      <c r="CK171" s="2"/>
      <c r="CL171" s="3" t="s">
        <v>22</v>
      </c>
      <c r="CM171" s="2"/>
      <c r="CN171" s="3"/>
      <c r="CO171" s="2"/>
      <c r="CP171" s="2"/>
      <c r="CQ171" s="3">
        <v>2</v>
      </c>
      <c r="CR171" s="5">
        <v>5.6849999999999996</v>
      </c>
      <c r="CS171" s="6">
        <v>42</v>
      </c>
      <c r="CT171" s="5">
        <v>0.42</v>
      </c>
      <c r="CU171" s="5">
        <v>6.9</v>
      </c>
      <c r="CV171" s="5">
        <f>(CV172+CV170)/2</f>
        <v>0.28000000000000003</v>
      </c>
      <c r="CW171" s="5">
        <v>76</v>
      </c>
      <c r="CX171" s="2"/>
      <c r="CY171" s="5">
        <v>0.35971223021582738</v>
      </c>
      <c r="CZ171" s="3" t="s">
        <v>22</v>
      </c>
      <c r="DA171" s="5">
        <v>2.3255813953488373E-4</v>
      </c>
      <c r="DB171" s="5">
        <v>621.5</v>
      </c>
      <c r="DC171" s="2"/>
      <c r="DD171" s="5">
        <v>401</v>
      </c>
      <c r="DE171" s="3" t="s">
        <v>22</v>
      </c>
      <c r="DF171" s="2"/>
      <c r="DG171" s="3" t="s">
        <v>3</v>
      </c>
      <c r="DH171" s="2"/>
      <c r="DI171" s="3" t="s">
        <v>23</v>
      </c>
      <c r="DJ171" s="3"/>
      <c r="DK171" s="5">
        <v>137</v>
      </c>
      <c r="DL171" s="3" t="s">
        <v>8</v>
      </c>
      <c r="DM171" s="2" t="s">
        <v>203</v>
      </c>
      <c r="DN171" s="3" t="s">
        <v>3</v>
      </c>
      <c r="DO171" s="5">
        <v>4.2875000000000003E-2</v>
      </c>
      <c r="DP171" s="3" t="s">
        <v>3</v>
      </c>
      <c r="DQ171" s="5">
        <v>3.1850000000000001</v>
      </c>
      <c r="DR171" s="2" t="s">
        <v>9</v>
      </c>
      <c r="DS171" s="2" t="s">
        <v>18</v>
      </c>
      <c r="DT171" s="5">
        <v>0.40748299999999998</v>
      </c>
      <c r="DU171" s="2" t="s">
        <v>24</v>
      </c>
      <c r="DV171" s="3" t="s">
        <v>3</v>
      </c>
      <c r="DW171" s="5">
        <v>50.15</v>
      </c>
      <c r="DX171" s="3"/>
      <c r="DY171" s="3" t="s">
        <v>8</v>
      </c>
      <c r="DZ171" s="2"/>
      <c r="EA171" s="7"/>
      <c r="EB171" s="5">
        <v>3.12</v>
      </c>
      <c r="EC171" s="3"/>
      <c r="ED171" s="2"/>
      <c r="EE171" s="2"/>
      <c r="EF171" s="3" t="s">
        <v>1</v>
      </c>
      <c r="EG171" s="3"/>
      <c r="EH171" s="2"/>
      <c r="EI171" s="2"/>
      <c r="EJ171" s="3" t="s">
        <v>26</v>
      </c>
      <c r="EK171" s="5">
        <v>1.2489999999999999E-2</v>
      </c>
      <c r="EL171" s="3" t="s">
        <v>1</v>
      </c>
      <c r="EM171" s="3" t="s">
        <v>3</v>
      </c>
      <c r="EN171" s="3" t="s">
        <v>27</v>
      </c>
      <c r="EO171" s="3"/>
      <c r="EP171" s="3" t="s">
        <v>8</v>
      </c>
      <c r="EQ171" s="3"/>
      <c r="ER171" s="5">
        <v>5.58</v>
      </c>
      <c r="ES171" s="3"/>
      <c r="ET171" s="9">
        <v>11.3</v>
      </c>
      <c r="EU171" s="3"/>
      <c r="EV171" s="3" t="s">
        <v>28</v>
      </c>
      <c r="EW171" s="7"/>
      <c r="EX171" s="9">
        <v>3.78</v>
      </c>
      <c r="EY171" s="3"/>
      <c r="EZ171" s="3"/>
      <c r="FA171" s="9">
        <v>0.78431372549019618</v>
      </c>
      <c r="FB171" s="9">
        <v>1.5800000000000001E-9</v>
      </c>
      <c r="FC171" s="2"/>
      <c r="FD171" s="7"/>
      <c r="FE171" s="2" t="s">
        <v>15</v>
      </c>
      <c r="FF171" s="3" t="s">
        <v>28</v>
      </c>
      <c r="FG171" s="3" t="s">
        <v>1</v>
      </c>
      <c r="FH171" s="9">
        <v>7.14</v>
      </c>
      <c r="FI171" s="3" t="s">
        <v>203</v>
      </c>
      <c r="FJ171" s="9">
        <v>6.8</v>
      </c>
      <c r="FK171" s="3" t="s">
        <v>1</v>
      </c>
      <c r="FL171" s="3" t="s">
        <v>1</v>
      </c>
      <c r="FM171" s="3" t="s">
        <v>23</v>
      </c>
      <c r="FN171" s="9">
        <v>128</v>
      </c>
      <c r="FO171" s="9">
        <v>2.7550000000000002E-8</v>
      </c>
      <c r="FP171" s="9">
        <v>3.7</v>
      </c>
      <c r="FQ171" s="3" t="s">
        <v>15</v>
      </c>
      <c r="FR171" s="5">
        <v>1.0999999999999999E-2</v>
      </c>
      <c r="FS171" s="9">
        <v>28.4</v>
      </c>
      <c r="FT171" s="3" t="s">
        <v>1</v>
      </c>
      <c r="FU171" s="3" t="s">
        <v>203</v>
      </c>
      <c r="FV171" s="3"/>
      <c r="FW171" s="5">
        <v>28</v>
      </c>
      <c r="FX171" s="10">
        <v>2.8E-3</v>
      </c>
      <c r="FY171" s="2">
        <v>52</v>
      </c>
      <c r="FZ171" s="3" t="s">
        <v>22</v>
      </c>
      <c r="GA171" s="3"/>
      <c r="GB171" s="3"/>
      <c r="GC171" s="3"/>
      <c r="GD171" s="3"/>
      <c r="GE171" s="3"/>
      <c r="GF171" s="3" t="s">
        <v>30</v>
      </c>
      <c r="GG171" s="3"/>
      <c r="GH171" s="9">
        <v>4.5</v>
      </c>
      <c r="GI171" s="2"/>
      <c r="GJ171" s="5">
        <v>7.5000000000000002E-4</v>
      </c>
      <c r="GK171" s="3"/>
      <c r="GL171" s="2"/>
      <c r="GM171" s="2">
        <v>3.12</v>
      </c>
      <c r="GN171" s="3" t="s">
        <v>31</v>
      </c>
      <c r="GO171" s="3" t="s">
        <v>8</v>
      </c>
      <c r="GP171" s="3"/>
      <c r="GQ171" s="3"/>
      <c r="GR171" s="3"/>
      <c r="GS171" s="9">
        <v>0.72992700729927007</v>
      </c>
      <c r="GT171" s="9">
        <v>60.6</v>
      </c>
      <c r="GU171" s="9">
        <v>6.71</v>
      </c>
      <c r="GV171" s="2"/>
      <c r="GW171" s="7"/>
      <c r="GX171" s="2" t="s">
        <v>34</v>
      </c>
      <c r="GY171" s="2" t="s">
        <v>9</v>
      </c>
      <c r="GZ171" s="9">
        <v>5.18</v>
      </c>
      <c r="HA171" s="9">
        <v>4.3250000000000002</v>
      </c>
      <c r="HB171" s="7"/>
      <c r="HC171" s="3">
        <v>46</v>
      </c>
      <c r="HD171" s="3" t="s">
        <v>3</v>
      </c>
      <c r="HE171" s="7"/>
      <c r="HF171" s="9">
        <v>21.9</v>
      </c>
      <c r="HG171" s="3"/>
      <c r="HH171" s="2"/>
      <c r="HI171" s="3" t="s">
        <v>15</v>
      </c>
      <c r="HJ171" s="3"/>
      <c r="HK171" s="3" t="s">
        <v>3</v>
      </c>
      <c r="HL171" s="3"/>
      <c r="HM171" s="9">
        <v>0.46</v>
      </c>
      <c r="HN171" s="9">
        <v>14.5</v>
      </c>
      <c r="HO171" s="3" t="s">
        <v>3</v>
      </c>
      <c r="HP171" s="3" t="s">
        <v>35</v>
      </c>
      <c r="HQ171" s="3" t="s">
        <v>23</v>
      </c>
      <c r="HR171" s="7"/>
      <c r="HS171" s="3" t="s">
        <v>3</v>
      </c>
      <c r="HT171" s="3" t="s">
        <v>203</v>
      </c>
      <c r="HU171" s="9">
        <v>0.35906642728904847</v>
      </c>
      <c r="HV171" s="3">
        <v>1</v>
      </c>
      <c r="HW171" s="9">
        <v>1.1060000000000001E-5</v>
      </c>
      <c r="HX171" s="3" t="s">
        <v>3</v>
      </c>
      <c r="HY171" s="3"/>
      <c r="HZ171" s="3" t="s">
        <v>30</v>
      </c>
      <c r="IA171" s="7"/>
      <c r="IB171" s="3"/>
      <c r="IC171" s="3" t="s">
        <v>18</v>
      </c>
      <c r="ID171" s="3"/>
      <c r="IE171" s="3" t="s">
        <v>55</v>
      </c>
      <c r="IF171" s="7"/>
      <c r="IG171" s="7"/>
      <c r="IH171" s="7"/>
    </row>
    <row r="172" spans="1:242" x14ac:dyDescent="0.25">
      <c r="A172" s="1" t="s">
        <v>213</v>
      </c>
      <c r="B172" s="5">
        <v>45</v>
      </c>
      <c r="C172" s="3"/>
      <c r="D172" s="5">
        <v>4.97</v>
      </c>
      <c r="E172" s="3" t="s">
        <v>1</v>
      </c>
      <c r="F172" s="3" t="s">
        <v>2</v>
      </c>
      <c r="G172" s="3"/>
      <c r="H172" s="3"/>
      <c r="I172" s="3"/>
      <c r="J172" s="5">
        <v>8.3299999999999986E-12</v>
      </c>
      <c r="K172" s="3" t="s">
        <v>3</v>
      </c>
      <c r="L172" s="3" t="s">
        <v>4</v>
      </c>
      <c r="M172" s="5">
        <v>0.90497737556561086</v>
      </c>
      <c r="N172" s="5">
        <v>25.82</v>
      </c>
      <c r="O172" s="3" t="s">
        <v>3</v>
      </c>
      <c r="P172" s="3"/>
      <c r="Q172" s="3" t="s">
        <v>203</v>
      </c>
      <c r="R172" s="2" t="s">
        <v>58</v>
      </c>
      <c r="S172" s="2"/>
      <c r="T172" s="3" t="s">
        <v>3</v>
      </c>
      <c r="U172" s="5">
        <v>50.05</v>
      </c>
      <c r="V172" s="3"/>
      <c r="W172" s="2"/>
      <c r="X172" s="3"/>
      <c r="Y172" s="3" t="s">
        <v>7</v>
      </c>
      <c r="Z172" s="5">
        <v>1.2E-5</v>
      </c>
      <c r="AA172" s="3" t="s">
        <v>8</v>
      </c>
      <c r="AB172" s="2" t="s">
        <v>9</v>
      </c>
      <c r="AC172" s="5">
        <v>6.8363636363636365E-14</v>
      </c>
      <c r="AD172" s="3" t="s">
        <v>10</v>
      </c>
      <c r="AE172" s="3" t="s">
        <v>212</v>
      </c>
      <c r="AF172" s="2">
        <v>3.1349999999999998</v>
      </c>
      <c r="AG172" s="5">
        <v>3.1250000000000002E-3</v>
      </c>
      <c r="AH172" s="2"/>
      <c r="AI172" s="2">
        <v>52.5</v>
      </c>
      <c r="AJ172" s="2">
        <v>73.55</v>
      </c>
      <c r="AK172" s="2"/>
      <c r="AL172" s="5">
        <v>0.95099999999999996</v>
      </c>
      <c r="AM172" s="3"/>
      <c r="AN172" s="3" t="s">
        <v>12</v>
      </c>
      <c r="AO172" s="2"/>
      <c r="AP172" s="2"/>
      <c r="AQ172" s="5">
        <v>1.0549999999999999E-3</v>
      </c>
      <c r="AR172" s="5">
        <v>7.4</v>
      </c>
      <c r="AS172" s="3" t="s">
        <v>13</v>
      </c>
      <c r="AT172" s="3" t="s">
        <v>23</v>
      </c>
      <c r="AU172" s="5">
        <v>6.81</v>
      </c>
      <c r="AV172" s="2"/>
      <c r="AW172" s="2"/>
      <c r="AX172" s="2">
        <v>1.7500000000000001E-8</v>
      </c>
      <c r="AY172" s="2" t="s">
        <v>15</v>
      </c>
      <c r="AZ172" s="5">
        <v>6.99</v>
      </c>
      <c r="BA172" s="2"/>
      <c r="BB172" s="3" t="s">
        <v>8</v>
      </c>
      <c r="BC172" s="3">
        <v>1.75</v>
      </c>
      <c r="BD172" s="2"/>
      <c r="BE172" s="3" t="s">
        <v>16</v>
      </c>
      <c r="BF172" s="6">
        <v>36</v>
      </c>
      <c r="BG172" s="5">
        <v>6.87</v>
      </c>
      <c r="BH172" s="3"/>
      <c r="BI172" s="3"/>
      <c r="BJ172" s="2"/>
      <c r="BK172" s="5">
        <v>16.95</v>
      </c>
      <c r="BL172" s="5">
        <v>0.47619047619047616</v>
      </c>
      <c r="BM172" s="2"/>
      <c r="BN172" s="3" t="s">
        <v>19</v>
      </c>
      <c r="BO172" s="3" t="s">
        <v>121</v>
      </c>
      <c r="BP172" s="3" t="s">
        <v>3</v>
      </c>
      <c r="BQ172" s="2"/>
      <c r="BR172" s="2" t="s">
        <v>21</v>
      </c>
      <c r="BS172" s="3"/>
      <c r="BT172" s="3"/>
      <c r="BU172" s="3"/>
      <c r="BV172" s="5">
        <v>3.38</v>
      </c>
      <c r="BW172" s="5">
        <v>4.97</v>
      </c>
      <c r="BX172" s="3"/>
      <c r="BY172" s="3"/>
      <c r="BZ172" s="2"/>
      <c r="CA172" s="2"/>
      <c r="CB172" s="3" t="s">
        <v>3</v>
      </c>
      <c r="CC172" s="5">
        <v>4.1849999999999996</v>
      </c>
      <c r="CD172" s="2"/>
      <c r="CE172" s="3"/>
      <c r="CF172" s="5">
        <v>30.4</v>
      </c>
      <c r="CG172" s="3"/>
      <c r="CH172" s="3"/>
      <c r="CI172" s="3"/>
      <c r="CJ172" s="3" t="s">
        <v>1</v>
      </c>
      <c r="CK172" s="2"/>
      <c r="CL172" s="3" t="s">
        <v>22</v>
      </c>
      <c r="CM172" s="2"/>
      <c r="CN172" s="3"/>
      <c r="CO172" s="2"/>
      <c r="CP172" s="2"/>
      <c r="CQ172" s="3">
        <v>2</v>
      </c>
      <c r="CR172" s="5">
        <v>5.7149999999999999</v>
      </c>
      <c r="CS172" s="6">
        <v>41</v>
      </c>
      <c r="CT172" s="5">
        <v>0.43</v>
      </c>
      <c r="CU172" s="5">
        <v>7.1</v>
      </c>
      <c r="CV172" s="5">
        <v>0.31</v>
      </c>
      <c r="CW172" s="5">
        <v>76</v>
      </c>
      <c r="CX172" s="2"/>
      <c r="CY172" s="5">
        <v>0.35971223021582738</v>
      </c>
      <c r="CZ172" s="3" t="s">
        <v>22</v>
      </c>
      <c r="DA172" s="5">
        <v>2.3529411764705883E-4</v>
      </c>
      <c r="DB172" s="5">
        <v>626.25</v>
      </c>
      <c r="DC172" s="2"/>
      <c r="DD172" s="5">
        <v>401</v>
      </c>
      <c r="DE172" s="3" t="s">
        <v>22</v>
      </c>
      <c r="DF172" s="2"/>
      <c r="DG172" s="3" t="s">
        <v>3</v>
      </c>
      <c r="DH172" s="2"/>
      <c r="DI172" s="3" t="s">
        <v>23</v>
      </c>
      <c r="DJ172" s="3"/>
      <c r="DK172" s="5">
        <v>145</v>
      </c>
      <c r="DL172" s="3" t="s">
        <v>8</v>
      </c>
      <c r="DM172" s="2" t="s">
        <v>203</v>
      </c>
      <c r="DN172" s="3" t="s">
        <v>3</v>
      </c>
      <c r="DO172" s="5">
        <v>4.3499999999999997E-2</v>
      </c>
      <c r="DP172" s="3" t="s">
        <v>3</v>
      </c>
      <c r="DQ172" s="5">
        <v>3.1850000000000001</v>
      </c>
      <c r="DR172" s="2" t="s">
        <v>9</v>
      </c>
      <c r="DS172" s="2" t="s">
        <v>18</v>
      </c>
      <c r="DT172" s="5">
        <v>0.40680270000000002</v>
      </c>
      <c r="DU172" s="2" t="s">
        <v>24</v>
      </c>
      <c r="DV172" s="3" t="s">
        <v>3</v>
      </c>
      <c r="DW172" s="5">
        <v>50.05</v>
      </c>
      <c r="DX172" s="3"/>
      <c r="DY172" s="3" t="s">
        <v>8</v>
      </c>
      <c r="DZ172" s="2"/>
      <c r="EA172" s="7"/>
      <c r="EB172" s="5">
        <v>3.1349999999999998</v>
      </c>
      <c r="EC172" s="3"/>
      <c r="ED172" s="2"/>
      <c r="EE172" s="2"/>
      <c r="EF172" s="3" t="s">
        <v>1</v>
      </c>
      <c r="EG172" s="3"/>
      <c r="EH172" s="2"/>
      <c r="EI172" s="2"/>
      <c r="EJ172" s="3" t="s">
        <v>26</v>
      </c>
      <c r="EK172" s="5">
        <v>1.2489999999999999E-2</v>
      </c>
      <c r="EL172" s="3" t="s">
        <v>1</v>
      </c>
      <c r="EM172" s="3" t="s">
        <v>3</v>
      </c>
      <c r="EN172" s="3" t="s">
        <v>27</v>
      </c>
      <c r="EO172" s="3"/>
      <c r="EP172" s="3" t="s">
        <v>8</v>
      </c>
      <c r="EQ172" s="3"/>
      <c r="ER172" s="5">
        <v>5.54</v>
      </c>
      <c r="ES172" s="3"/>
      <c r="ET172" s="9">
        <v>11.25</v>
      </c>
      <c r="EU172" s="3"/>
      <c r="EV172" s="3" t="s">
        <v>28</v>
      </c>
      <c r="EW172" s="7"/>
      <c r="EX172" s="9">
        <v>3.7850000000000001</v>
      </c>
      <c r="EY172" s="3"/>
      <c r="EZ172" s="3"/>
      <c r="FA172" s="9">
        <v>0.78508341511285573</v>
      </c>
      <c r="FB172" s="9">
        <v>1.6000000000000001E-9</v>
      </c>
      <c r="FC172" s="2"/>
      <c r="FD172" s="7"/>
      <c r="FE172" s="2" t="s">
        <v>15</v>
      </c>
      <c r="FF172" s="3" t="s">
        <v>28</v>
      </c>
      <c r="FG172" s="3" t="s">
        <v>1</v>
      </c>
      <c r="FH172" s="9">
        <v>7.13</v>
      </c>
      <c r="FI172" s="3" t="s">
        <v>203</v>
      </c>
      <c r="FJ172" s="9">
        <v>6.85</v>
      </c>
      <c r="FK172" s="3" t="s">
        <v>1</v>
      </c>
      <c r="FL172" s="3" t="s">
        <v>1</v>
      </c>
      <c r="FM172" s="3" t="s">
        <v>23</v>
      </c>
      <c r="FN172" s="9">
        <v>132</v>
      </c>
      <c r="FO172" s="9">
        <v>2.7850000000000001E-8</v>
      </c>
      <c r="FP172" s="9">
        <v>3.65</v>
      </c>
      <c r="FQ172" s="3" t="s">
        <v>15</v>
      </c>
      <c r="FR172" s="5">
        <v>1.0500000000000001E-2</v>
      </c>
      <c r="FS172" s="9">
        <v>28.35</v>
      </c>
      <c r="FT172" s="3" t="s">
        <v>1</v>
      </c>
      <c r="FU172" s="3" t="s">
        <v>203</v>
      </c>
      <c r="FV172" s="3"/>
      <c r="FW172" s="5">
        <v>27.5</v>
      </c>
      <c r="FX172" s="10">
        <v>2.7499999999999998E-3</v>
      </c>
      <c r="FY172" s="2">
        <v>52.5</v>
      </c>
      <c r="FZ172" s="3" t="s">
        <v>22</v>
      </c>
      <c r="GA172" s="3"/>
      <c r="GB172" s="3"/>
      <c r="GC172" s="3"/>
      <c r="GD172" s="3"/>
      <c r="GE172" s="3"/>
      <c r="GF172" s="3" t="s">
        <v>30</v>
      </c>
      <c r="GG172" s="3"/>
      <c r="GH172" s="9">
        <v>4.55</v>
      </c>
      <c r="GI172" s="2"/>
      <c r="GJ172" s="5">
        <v>7.6000000000000004E-4</v>
      </c>
      <c r="GK172" s="3"/>
      <c r="GL172" s="2"/>
      <c r="GM172" s="2">
        <v>3.1349999999999998</v>
      </c>
      <c r="GN172" s="3" t="s">
        <v>31</v>
      </c>
      <c r="GO172" s="3" t="s">
        <v>8</v>
      </c>
      <c r="GP172" s="3"/>
      <c r="GQ172" s="3"/>
      <c r="GR172" s="3"/>
      <c r="GS172" s="9">
        <v>0.73529411764705876</v>
      </c>
      <c r="GT172" s="9">
        <v>60.75</v>
      </c>
      <c r="GU172" s="9">
        <v>6.35</v>
      </c>
      <c r="GV172" s="2"/>
      <c r="GW172" s="7"/>
      <c r="GX172" s="2" t="s">
        <v>34</v>
      </c>
      <c r="GY172" s="2" t="s">
        <v>9</v>
      </c>
      <c r="GZ172" s="9">
        <v>5.1749999999999998</v>
      </c>
      <c r="HA172" s="9">
        <v>4.335</v>
      </c>
      <c r="HB172" s="7"/>
      <c r="HC172" s="3">
        <v>46.6</v>
      </c>
      <c r="HD172" s="3" t="s">
        <v>3</v>
      </c>
      <c r="HE172" s="7"/>
      <c r="HF172" s="9">
        <v>21.95</v>
      </c>
      <c r="HG172" s="3"/>
      <c r="HH172" s="2"/>
      <c r="HI172" s="3" t="s">
        <v>15</v>
      </c>
      <c r="HJ172" s="3"/>
      <c r="HK172" s="3" t="s">
        <v>3</v>
      </c>
      <c r="HL172" s="3"/>
      <c r="HM172" s="9">
        <v>0.46</v>
      </c>
      <c r="HN172" s="9">
        <v>15.5</v>
      </c>
      <c r="HO172" s="3" t="s">
        <v>3</v>
      </c>
      <c r="HP172" s="3" t="s">
        <v>35</v>
      </c>
      <c r="HQ172" s="3" t="s">
        <v>23</v>
      </c>
      <c r="HR172" s="7"/>
      <c r="HS172" s="3" t="s">
        <v>3</v>
      </c>
      <c r="HT172" s="3" t="s">
        <v>203</v>
      </c>
      <c r="HU172" s="9">
        <v>0.3586800573888092</v>
      </c>
      <c r="HV172" s="3">
        <v>1</v>
      </c>
      <c r="HW172" s="9">
        <v>1.135E-5</v>
      </c>
      <c r="HX172" s="3" t="s">
        <v>3</v>
      </c>
      <c r="HY172" s="3"/>
      <c r="HZ172" s="3" t="s">
        <v>30</v>
      </c>
      <c r="IA172" s="7"/>
      <c r="IB172" s="3"/>
      <c r="IC172" s="3" t="s">
        <v>18</v>
      </c>
      <c r="ID172" s="3"/>
      <c r="IE172" s="3" t="s">
        <v>55</v>
      </c>
      <c r="IF172" s="7"/>
      <c r="IG172" s="7"/>
      <c r="IH172" s="7"/>
    </row>
    <row r="173" spans="1:242" x14ac:dyDescent="0.25">
      <c r="A173" s="1" t="s">
        <v>214</v>
      </c>
      <c r="B173" s="5">
        <v>43.5</v>
      </c>
      <c r="C173" s="3">
        <v>58</v>
      </c>
      <c r="D173" s="5">
        <v>4.97</v>
      </c>
      <c r="E173" s="3" t="s">
        <v>1</v>
      </c>
      <c r="F173" s="3" t="s">
        <v>2</v>
      </c>
      <c r="G173" s="3"/>
      <c r="H173" s="2">
        <v>1.82</v>
      </c>
      <c r="I173" s="2">
        <v>1.82</v>
      </c>
      <c r="J173" s="5">
        <v>8.2549999999999999E-12</v>
      </c>
      <c r="K173" s="3" t="s">
        <v>3</v>
      </c>
      <c r="L173" s="3" t="s">
        <v>4</v>
      </c>
      <c r="M173" s="5">
        <v>0.91324200913242015</v>
      </c>
      <c r="N173" s="5">
        <v>25.88</v>
      </c>
      <c r="O173" s="3" t="s">
        <v>3</v>
      </c>
      <c r="P173" s="3"/>
      <c r="Q173" s="3" t="s">
        <v>203</v>
      </c>
      <c r="R173" s="2" t="s">
        <v>58</v>
      </c>
      <c r="S173" s="2">
        <v>1.82</v>
      </c>
      <c r="T173" s="3" t="s">
        <v>3</v>
      </c>
      <c r="U173" s="5">
        <v>49.9</v>
      </c>
      <c r="V173" s="3"/>
      <c r="W173" s="2"/>
      <c r="X173" s="3"/>
      <c r="Y173" s="3" t="s">
        <v>7</v>
      </c>
      <c r="Z173" s="5">
        <v>1.2E-5</v>
      </c>
      <c r="AA173" s="3" t="s">
        <v>8</v>
      </c>
      <c r="AB173" s="2" t="s">
        <v>9</v>
      </c>
      <c r="AC173" s="5">
        <v>6.9454545454545458E-14</v>
      </c>
      <c r="AD173" s="3" t="s">
        <v>10</v>
      </c>
      <c r="AE173" s="3" t="s">
        <v>212</v>
      </c>
      <c r="AF173" s="2">
        <v>3.16</v>
      </c>
      <c r="AG173" s="5">
        <v>3.1749999999999999E-3</v>
      </c>
      <c r="AH173" s="2"/>
      <c r="AI173" s="2">
        <v>53</v>
      </c>
      <c r="AJ173" s="2">
        <v>75.75</v>
      </c>
      <c r="AK173" s="2"/>
      <c r="AL173" s="5">
        <v>0.95499999999999996</v>
      </c>
      <c r="AM173" s="3"/>
      <c r="AN173" s="3" t="s">
        <v>12</v>
      </c>
      <c r="AO173" s="2"/>
      <c r="AP173" s="2"/>
      <c r="AQ173" s="5">
        <v>1.0560000000000001E-3</v>
      </c>
      <c r="AR173" s="5">
        <v>6.15</v>
      </c>
      <c r="AS173" s="3" t="s">
        <v>13</v>
      </c>
      <c r="AT173" s="3" t="s">
        <v>23</v>
      </c>
      <c r="AU173" s="5">
        <v>6.6</v>
      </c>
      <c r="AV173" s="2"/>
      <c r="AW173" s="2"/>
      <c r="AX173" s="2">
        <v>1.7666666666666666E-8</v>
      </c>
      <c r="AY173" s="2" t="s">
        <v>15</v>
      </c>
      <c r="AZ173" s="5">
        <v>7</v>
      </c>
      <c r="BA173" s="2"/>
      <c r="BB173" s="3" t="s">
        <v>8</v>
      </c>
      <c r="BC173" s="3">
        <v>1.95</v>
      </c>
      <c r="BD173" s="2"/>
      <c r="BE173" s="3" t="s">
        <v>16</v>
      </c>
      <c r="BF173" s="6">
        <v>35.5</v>
      </c>
      <c r="BG173" s="5">
        <v>6.86</v>
      </c>
      <c r="BH173" s="3"/>
      <c r="BI173" s="2">
        <v>1.82</v>
      </c>
      <c r="BJ173" s="5">
        <v>1.07</v>
      </c>
      <c r="BK173" s="5">
        <v>16.989999999999998</v>
      </c>
      <c r="BL173" s="5">
        <v>0.5</v>
      </c>
      <c r="BM173" s="2">
        <v>2.5</v>
      </c>
      <c r="BN173" s="3" t="s">
        <v>19</v>
      </c>
      <c r="BO173" s="3" t="s">
        <v>121</v>
      </c>
      <c r="BP173" s="3" t="s">
        <v>3</v>
      </c>
      <c r="BQ173" s="2">
        <v>2.64</v>
      </c>
      <c r="BR173" s="2" t="s">
        <v>21</v>
      </c>
      <c r="BS173" s="3"/>
      <c r="BT173" s="3"/>
      <c r="BU173" s="3"/>
      <c r="BV173" s="5">
        <v>3.3</v>
      </c>
      <c r="BW173" s="5">
        <v>4.97</v>
      </c>
      <c r="BX173" s="3"/>
      <c r="BY173" s="3"/>
      <c r="BZ173" s="2"/>
      <c r="CA173" s="2"/>
      <c r="CB173" s="3" t="s">
        <v>3</v>
      </c>
      <c r="CC173" s="5">
        <v>4.18</v>
      </c>
      <c r="CD173" s="2">
        <v>0.37383177570093462</v>
      </c>
      <c r="CE173" s="3"/>
      <c r="CF173" s="5">
        <v>30.35</v>
      </c>
      <c r="CG173" s="3"/>
      <c r="CH173" s="2">
        <v>1.82</v>
      </c>
      <c r="CI173" s="3"/>
      <c r="CJ173" s="3" t="s">
        <v>1</v>
      </c>
      <c r="CK173" s="2"/>
      <c r="CL173" s="3" t="s">
        <v>22</v>
      </c>
      <c r="CM173" s="3">
        <v>4.05</v>
      </c>
      <c r="CN173" s="3"/>
      <c r="CO173" s="2"/>
      <c r="CP173" s="2">
        <v>5.25</v>
      </c>
      <c r="CQ173" s="3">
        <v>2</v>
      </c>
      <c r="CR173" s="5">
        <v>5.73</v>
      </c>
      <c r="CS173" s="6">
        <v>39.5</v>
      </c>
      <c r="CT173" s="5">
        <v>0.44</v>
      </c>
      <c r="CU173" s="5">
        <v>7.15</v>
      </c>
      <c r="CV173" s="5">
        <v>0.31</v>
      </c>
      <c r="CW173" s="5">
        <v>75.849999999999994</v>
      </c>
      <c r="CX173" s="2">
        <v>0.37735849056603776</v>
      </c>
      <c r="CY173" s="5">
        <v>0.36101083032490977</v>
      </c>
      <c r="CZ173" s="3" t="s">
        <v>22</v>
      </c>
      <c r="DA173" s="5">
        <v>2.380952380952381E-4</v>
      </c>
      <c r="DB173" s="5">
        <v>623.75</v>
      </c>
      <c r="DC173" s="2"/>
      <c r="DD173" s="5">
        <v>398</v>
      </c>
      <c r="DE173" s="3" t="s">
        <v>22</v>
      </c>
      <c r="DF173" s="2">
        <v>0.36101083032490977</v>
      </c>
      <c r="DG173" s="3" t="s">
        <v>3</v>
      </c>
      <c r="DH173" s="2"/>
      <c r="DI173" s="3" t="s">
        <v>23</v>
      </c>
      <c r="DJ173" s="3"/>
      <c r="DK173" s="5">
        <v>137.5</v>
      </c>
      <c r="DL173" s="3" t="s">
        <v>8</v>
      </c>
      <c r="DM173" s="2" t="s">
        <v>203</v>
      </c>
      <c r="DN173" s="3" t="s">
        <v>3</v>
      </c>
      <c r="DO173" s="5">
        <v>4.2375000000000003E-2</v>
      </c>
      <c r="DP173" s="3" t="s">
        <v>3</v>
      </c>
      <c r="DQ173" s="5">
        <v>3.1749999999999998</v>
      </c>
      <c r="DR173" s="2" t="s">
        <v>9</v>
      </c>
      <c r="DS173" s="2" t="s">
        <v>18</v>
      </c>
      <c r="DT173" s="5">
        <v>0.40612239999999999</v>
      </c>
      <c r="DU173" s="2" t="s">
        <v>24</v>
      </c>
      <c r="DV173" s="3" t="s">
        <v>3</v>
      </c>
      <c r="DW173" s="5">
        <v>49.9</v>
      </c>
      <c r="DX173" s="3"/>
      <c r="DY173" s="3" t="s">
        <v>8</v>
      </c>
      <c r="DZ173" s="2"/>
      <c r="EA173" s="7">
        <v>0.7407407407407407</v>
      </c>
      <c r="EB173" s="5">
        <v>3.16</v>
      </c>
      <c r="EC173" s="3"/>
      <c r="ED173" s="2"/>
      <c r="EE173" s="2"/>
      <c r="EF173" s="3" t="s">
        <v>1</v>
      </c>
      <c r="EG173" s="3"/>
      <c r="EH173" s="2"/>
      <c r="EI173" s="2"/>
      <c r="EJ173" s="3" t="s">
        <v>26</v>
      </c>
      <c r="EK173" s="5">
        <v>1.2489999999999999E-2</v>
      </c>
      <c r="EL173" s="3" t="s">
        <v>1</v>
      </c>
      <c r="EM173" s="3" t="s">
        <v>3</v>
      </c>
      <c r="EN173" s="3" t="s">
        <v>27</v>
      </c>
      <c r="EO173" s="3"/>
      <c r="EP173" s="3" t="s">
        <v>8</v>
      </c>
      <c r="EQ173" s="2">
        <v>1.82</v>
      </c>
      <c r="ER173" s="5">
        <v>5.56</v>
      </c>
      <c r="ES173" s="3"/>
      <c r="ET173" s="9">
        <v>11.55</v>
      </c>
      <c r="EU173" s="3"/>
      <c r="EV173" s="3" t="s">
        <v>28</v>
      </c>
      <c r="EW173" s="2">
        <v>9.8000000000000007</v>
      </c>
      <c r="EX173" s="9">
        <v>3.78</v>
      </c>
      <c r="EY173" s="3">
        <v>1.95</v>
      </c>
      <c r="EZ173" s="3"/>
      <c r="FA173" s="9">
        <v>0.79051383399209496</v>
      </c>
      <c r="FB173" s="9">
        <v>1.62E-9</v>
      </c>
      <c r="FC173" s="2"/>
      <c r="FD173" s="7"/>
      <c r="FE173" s="2" t="s">
        <v>15</v>
      </c>
      <c r="FF173" s="3" t="s">
        <v>28</v>
      </c>
      <c r="FG173" s="3" t="s">
        <v>1</v>
      </c>
      <c r="FH173" s="9">
        <v>7.11</v>
      </c>
      <c r="FI173" s="3" t="s">
        <v>203</v>
      </c>
      <c r="FJ173" s="9">
        <v>6.7</v>
      </c>
      <c r="FK173" s="3" t="s">
        <v>1</v>
      </c>
      <c r="FL173" s="3" t="s">
        <v>1</v>
      </c>
      <c r="FM173" s="3" t="s">
        <v>23</v>
      </c>
      <c r="FN173" s="9">
        <v>134.5</v>
      </c>
      <c r="FO173" s="9">
        <v>2.7649999999999999E-8</v>
      </c>
      <c r="FP173" s="9">
        <v>3.25</v>
      </c>
      <c r="FQ173" s="3" t="s">
        <v>15</v>
      </c>
      <c r="FR173" s="5">
        <v>0.01</v>
      </c>
      <c r="FS173" s="9">
        <v>28.5</v>
      </c>
      <c r="FT173" s="3" t="s">
        <v>1</v>
      </c>
      <c r="FU173" s="3" t="s">
        <v>203</v>
      </c>
      <c r="FV173" s="3"/>
      <c r="FW173" s="5">
        <v>27</v>
      </c>
      <c r="FX173" s="10">
        <v>2.7000000000000001E-3</v>
      </c>
      <c r="FY173" s="2">
        <v>53</v>
      </c>
      <c r="FZ173" s="3" t="s">
        <v>22</v>
      </c>
      <c r="GA173" s="2">
        <v>1.82</v>
      </c>
      <c r="GB173" s="2">
        <v>1.82</v>
      </c>
      <c r="GC173" s="3"/>
      <c r="GD173" s="2">
        <v>1.82</v>
      </c>
      <c r="GE173" s="3"/>
      <c r="GF173" s="3" t="s">
        <v>30</v>
      </c>
      <c r="GG173" s="3"/>
      <c r="GH173" s="9">
        <v>4.57</v>
      </c>
      <c r="GI173" s="2"/>
      <c r="GJ173" s="5">
        <v>7.5500000000000003E-4</v>
      </c>
      <c r="GK173" s="3"/>
      <c r="GL173" s="2"/>
      <c r="GM173" s="2">
        <v>3.16</v>
      </c>
      <c r="GN173" s="3" t="s">
        <v>31</v>
      </c>
      <c r="GO173" s="3" t="s">
        <v>8</v>
      </c>
      <c r="GP173" s="3"/>
      <c r="GQ173" s="3"/>
      <c r="GR173" s="3"/>
      <c r="GS173" s="9">
        <v>0.74626865671641784</v>
      </c>
      <c r="GT173" s="9">
        <v>60.85</v>
      </c>
      <c r="GU173" s="9">
        <v>6.5</v>
      </c>
      <c r="GV173" s="2">
        <v>4.7619047619047616E-2</v>
      </c>
      <c r="GW173" s="7">
        <v>1.95</v>
      </c>
      <c r="GX173" s="2" t="s">
        <v>34</v>
      </c>
      <c r="GY173" s="2" t="s">
        <v>9</v>
      </c>
      <c r="GZ173" s="9">
        <v>5.17</v>
      </c>
      <c r="HA173" s="9">
        <v>4.3375000000000004</v>
      </c>
      <c r="HB173" s="11">
        <v>2.35</v>
      </c>
      <c r="HC173" s="3">
        <v>46.25</v>
      </c>
      <c r="HD173" s="3" t="s">
        <v>3</v>
      </c>
      <c r="HE173" s="7"/>
      <c r="HF173" s="9">
        <v>22.12</v>
      </c>
      <c r="HG173" s="3"/>
      <c r="HH173" s="2"/>
      <c r="HI173" s="3" t="s">
        <v>15</v>
      </c>
      <c r="HJ173" s="3"/>
      <c r="HK173" s="3" t="s">
        <v>3</v>
      </c>
      <c r="HL173" s="2">
        <v>1.82</v>
      </c>
      <c r="HM173" s="9">
        <v>0.46</v>
      </c>
      <c r="HN173" s="9">
        <v>16.25</v>
      </c>
      <c r="HO173" s="3" t="s">
        <v>3</v>
      </c>
      <c r="HP173" s="3" t="s">
        <v>35</v>
      </c>
      <c r="HQ173" s="3" t="s">
        <v>23</v>
      </c>
      <c r="HR173" s="7"/>
      <c r="HS173" s="3" t="s">
        <v>3</v>
      </c>
      <c r="HT173" s="3" t="s">
        <v>203</v>
      </c>
      <c r="HU173" s="9">
        <v>0.35971223021582738</v>
      </c>
      <c r="HV173" s="3">
        <v>1</v>
      </c>
      <c r="HW173" s="9">
        <v>1.1380000000000001E-5</v>
      </c>
      <c r="HX173" s="3" t="s">
        <v>3</v>
      </c>
      <c r="HY173" s="3"/>
      <c r="HZ173" s="3" t="s">
        <v>30</v>
      </c>
      <c r="IA173" s="7"/>
      <c r="IB173" s="3"/>
      <c r="IC173" s="3" t="s">
        <v>18</v>
      </c>
      <c r="ID173" s="3"/>
      <c r="IE173" s="3" t="s">
        <v>55</v>
      </c>
      <c r="IF173" s="7"/>
      <c r="IG173" s="7">
        <v>0.7407407407407407</v>
      </c>
      <c r="IH173" s="7">
        <v>0.7407407407407407</v>
      </c>
    </row>
    <row r="174" spans="1:242" x14ac:dyDescent="0.25">
      <c r="A174" s="1" t="s">
        <v>215</v>
      </c>
      <c r="B174" s="5">
        <v>45</v>
      </c>
      <c r="C174" s="3"/>
      <c r="D174" s="5">
        <v>4.91</v>
      </c>
      <c r="E174" s="3" t="s">
        <v>1</v>
      </c>
      <c r="F174" s="3" t="s">
        <v>2</v>
      </c>
      <c r="G174" s="3"/>
      <c r="H174" s="3"/>
      <c r="I174" s="3"/>
      <c r="J174" s="5">
        <v>8.2999999999999998E-12</v>
      </c>
      <c r="K174" s="3" t="s">
        <v>3</v>
      </c>
      <c r="L174" s="3" t="s">
        <v>4</v>
      </c>
      <c r="M174" s="5">
        <v>0.91324200913242015</v>
      </c>
      <c r="N174" s="5">
        <v>26</v>
      </c>
      <c r="O174" s="3" t="s">
        <v>3</v>
      </c>
      <c r="P174" s="3"/>
      <c r="Q174" s="3" t="s">
        <v>203</v>
      </c>
      <c r="R174" s="2" t="s">
        <v>58</v>
      </c>
      <c r="S174" s="2"/>
      <c r="T174" s="3" t="s">
        <v>3</v>
      </c>
      <c r="U174" s="5">
        <v>49.95</v>
      </c>
      <c r="V174" s="3"/>
      <c r="W174" s="2"/>
      <c r="X174" s="3"/>
      <c r="Y174" s="3" t="s">
        <v>7</v>
      </c>
      <c r="Z174" s="5">
        <v>1.199E-5</v>
      </c>
      <c r="AA174" s="3" t="s">
        <v>8</v>
      </c>
      <c r="AB174" s="2" t="s">
        <v>9</v>
      </c>
      <c r="AC174" s="5">
        <v>6.8727272727272729E-14</v>
      </c>
      <c r="AD174" s="3" t="s">
        <v>10</v>
      </c>
      <c r="AE174" s="3" t="s">
        <v>212</v>
      </c>
      <c r="AF174" s="2">
        <v>3.1549999999999998</v>
      </c>
      <c r="AG174" s="5">
        <v>3.15E-3</v>
      </c>
      <c r="AH174" s="2"/>
      <c r="AI174" s="2">
        <v>54</v>
      </c>
      <c r="AJ174" s="2">
        <v>77.400000000000006</v>
      </c>
      <c r="AK174" s="2"/>
      <c r="AL174" s="5">
        <v>0.96499999999999997</v>
      </c>
      <c r="AM174" s="3"/>
      <c r="AN174" s="3" t="s">
        <v>12</v>
      </c>
      <c r="AO174" s="2"/>
      <c r="AP174" s="2"/>
      <c r="AQ174" s="5">
        <v>1.0560000000000001E-3</v>
      </c>
      <c r="AR174" s="5">
        <v>7.19</v>
      </c>
      <c r="AS174" s="3" t="s">
        <v>13</v>
      </c>
      <c r="AT174" s="3" t="s">
        <v>23</v>
      </c>
      <c r="AU174" s="5">
        <v>6.72</v>
      </c>
      <c r="AV174" s="2"/>
      <c r="AW174" s="2"/>
      <c r="AX174" s="2">
        <v>1.7999999999999999E-8</v>
      </c>
      <c r="AY174" s="2" t="s">
        <v>15</v>
      </c>
      <c r="AZ174" s="5">
        <v>7.02</v>
      </c>
      <c r="BA174" s="2"/>
      <c r="BB174" s="3" t="s">
        <v>8</v>
      </c>
      <c r="BC174" s="3">
        <v>2.2200000000000002</v>
      </c>
      <c r="BD174" s="2"/>
      <c r="BE174" s="3" t="s">
        <v>16</v>
      </c>
      <c r="BF174" s="6">
        <v>36</v>
      </c>
      <c r="BG174" s="5">
        <v>6.88</v>
      </c>
      <c r="BH174" s="3"/>
      <c r="BI174" s="3"/>
      <c r="BJ174" s="5">
        <v>1.1499999999999999</v>
      </c>
      <c r="BK174" s="5">
        <v>17.02</v>
      </c>
      <c r="BL174" s="5">
        <v>0.48780487804878053</v>
      </c>
      <c r="BM174" s="2"/>
      <c r="BN174" s="3" t="s">
        <v>19</v>
      </c>
      <c r="BO174" s="3" t="s">
        <v>121</v>
      </c>
      <c r="BP174" s="3" t="s">
        <v>3</v>
      </c>
      <c r="BQ174" s="2"/>
      <c r="BR174" s="2" t="s">
        <v>21</v>
      </c>
      <c r="BS174" s="3"/>
      <c r="BT174" s="3"/>
      <c r="BU174" s="3"/>
      <c r="BV174" s="5">
        <v>3.2450000000000001</v>
      </c>
      <c r="BW174" s="5">
        <v>4.9210000000000003</v>
      </c>
      <c r="BX174" s="3"/>
      <c r="BY174" s="3"/>
      <c r="BZ174" s="2"/>
      <c r="CA174" s="2"/>
      <c r="CB174" s="3" t="s">
        <v>3</v>
      </c>
      <c r="CC174" s="5">
        <v>4.1725000000000003</v>
      </c>
      <c r="CD174" s="2"/>
      <c r="CE174" s="3"/>
      <c r="CF174" s="5">
        <v>30.15</v>
      </c>
      <c r="CG174" s="3"/>
      <c r="CH174" s="3"/>
      <c r="CI174" s="3"/>
      <c r="CJ174" s="3" t="s">
        <v>1</v>
      </c>
      <c r="CK174" s="2"/>
      <c r="CL174" s="3" t="s">
        <v>22</v>
      </c>
      <c r="CM174" s="3"/>
      <c r="CN174" s="2"/>
      <c r="CO174" s="2"/>
      <c r="CP174" s="2"/>
      <c r="CQ174" s="3">
        <v>2</v>
      </c>
      <c r="CR174" s="5">
        <v>5.75</v>
      </c>
      <c r="CS174" s="6">
        <v>40.25</v>
      </c>
      <c r="CT174" s="5">
        <v>0.46</v>
      </c>
      <c r="CU174" s="5">
        <v>7.2</v>
      </c>
      <c r="CV174" s="5">
        <v>0.315</v>
      </c>
      <c r="CW174" s="5">
        <v>75.599999999999994</v>
      </c>
      <c r="CX174" s="2"/>
      <c r="CY174" s="5">
        <v>0.36101083032490977</v>
      </c>
      <c r="CZ174" s="3" t="s">
        <v>22</v>
      </c>
      <c r="DA174" s="5">
        <v>2.380952380952381E-4</v>
      </c>
      <c r="DB174" s="5">
        <v>620.75</v>
      </c>
      <c r="DC174" s="2"/>
      <c r="DD174" s="5">
        <v>395</v>
      </c>
      <c r="DE174" s="3" t="s">
        <v>22</v>
      </c>
      <c r="DF174" s="2"/>
      <c r="DG174" s="3" t="s">
        <v>3</v>
      </c>
      <c r="DH174" s="2"/>
      <c r="DI174" s="3" t="s">
        <v>23</v>
      </c>
      <c r="DJ174" s="3"/>
      <c r="DK174" s="5">
        <v>147.5</v>
      </c>
      <c r="DL174" s="3" t="s">
        <v>8</v>
      </c>
      <c r="DM174" s="2" t="s">
        <v>203</v>
      </c>
      <c r="DN174" s="3" t="s">
        <v>3</v>
      </c>
      <c r="DO174" s="5">
        <v>4.3374999999999997E-2</v>
      </c>
      <c r="DP174" s="3" t="s">
        <v>3</v>
      </c>
      <c r="DQ174" s="5">
        <v>3.1749999999999998</v>
      </c>
      <c r="DR174" s="2" t="s">
        <v>9</v>
      </c>
      <c r="DS174" s="2" t="s">
        <v>18</v>
      </c>
      <c r="DT174" s="5">
        <v>0.40544219999999997</v>
      </c>
      <c r="DU174" s="2" t="s">
        <v>24</v>
      </c>
      <c r="DV174" s="3" t="s">
        <v>3</v>
      </c>
      <c r="DW174" s="5">
        <v>49.95</v>
      </c>
      <c r="DX174" s="3"/>
      <c r="DY174" s="3" t="s">
        <v>8</v>
      </c>
      <c r="DZ174" s="2"/>
      <c r="EA174" s="7"/>
      <c r="EB174" s="5">
        <v>3.1549999999999998</v>
      </c>
      <c r="EC174" s="3"/>
      <c r="ED174" s="2"/>
      <c r="EE174" s="2"/>
      <c r="EF174" s="3" t="s">
        <v>1</v>
      </c>
      <c r="EG174" s="3"/>
      <c r="EH174" s="2"/>
      <c r="EI174" s="2"/>
      <c r="EJ174" s="3" t="s">
        <v>26</v>
      </c>
      <c r="EK174" s="5">
        <v>1.2489999999999999E-2</v>
      </c>
      <c r="EL174" s="3" t="s">
        <v>1</v>
      </c>
      <c r="EM174" s="3" t="s">
        <v>3</v>
      </c>
      <c r="EN174" s="3" t="s">
        <v>27</v>
      </c>
      <c r="EO174" s="3"/>
      <c r="EP174" s="3" t="s">
        <v>8</v>
      </c>
      <c r="EQ174" s="3"/>
      <c r="ER174" s="5">
        <v>5.54</v>
      </c>
      <c r="ES174" s="3"/>
      <c r="ET174" s="9">
        <v>11.9</v>
      </c>
      <c r="EU174" s="3"/>
      <c r="EV174" s="3" t="s">
        <v>28</v>
      </c>
      <c r="EW174" s="7"/>
      <c r="EX174" s="9">
        <v>3.77</v>
      </c>
      <c r="EY174" s="3"/>
      <c r="EZ174" s="3"/>
      <c r="FA174" s="9">
        <v>0.79051383399209496</v>
      </c>
      <c r="FB174" s="9">
        <v>1.6300000000000002E-9</v>
      </c>
      <c r="FC174" s="2"/>
      <c r="FD174" s="7"/>
      <c r="FE174" s="2" t="s">
        <v>15</v>
      </c>
      <c r="FF174" s="3" t="s">
        <v>28</v>
      </c>
      <c r="FG174" s="3" t="s">
        <v>1</v>
      </c>
      <c r="FH174" s="9">
        <v>7.11</v>
      </c>
      <c r="FI174" s="3" t="s">
        <v>203</v>
      </c>
      <c r="FJ174" s="9">
        <v>6.75</v>
      </c>
      <c r="FK174" s="3" t="s">
        <v>1</v>
      </c>
      <c r="FL174" s="3" t="s">
        <v>1</v>
      </c>
      <c r="FM174" s="3" t="s">
        <v>23</v>
      </c>
      <c r="FN174" s="9">
        <v>130</v>
      </c>
      <c r="FO174" s="9">
        <v>2.775E-8</v>
      </c>
      <c r="FP174" s="9">
        <v>2.9</v>
      </c>
      <c r="FQ174" s="3" t="s">
        <v>15</v>
      </c>
      <c r="FR174" s="5">
        <v>0.01</v>
      </c>
      <c r="FS174" s="9">
        <v>28.6</v>
      </c>
      <c r="FT174" s="3" t="s">
        <v>1</v>
      </c>
      <c r="FU174" s="3" t="s">
        <v>203</v>
      </c>
      <c r="FV174" s="3"/>
      <c r="FW174" s="5">
        <v>28</v>
      </c>
      <c r="FX174" s="10">
        <v>2.7499999999999998E-3</v>
      </c>
      <c r="FY174" s="2">
        <v>54</v>
      </c>
      <c r="FZ174" s="3" t="s">
        <v>22</v>
      </c>
      <c r="GA174" s="3"/>
      <c r="GB174" s="3"/>
      <c r="GC174" s="3"/>
      <c r="GD174" s="3"/>
      <c r="GE174" s="3"/>
      <c r="GF174" s="3" t="s">
        <v>30</v>
      </c>
      <c r="GG174" s="3"/>
      <c r="GH174" s="9">
        <v>4.57</v>
      </c>
      <c r="GI174" s="2"/>
      <c r="GJ174" s="5">
        <v>7.5000000000000002E-4</v>
      </c>
      <c r="GK174" s="3"/>
      <c r="GL174" s="2"/>
      <c r="GM174" s="2">
        <v>3.1549999999999998</v>
      </c>
      <c r="GN174" s="3" t="s">
        <v>31</v>
      </c>
      <c r="GO174" s="3" t="s">
        <v>8</v>
      </c>
      <c r="GP174" s="3"/>
      <c r="GQ174" s="3"/>
      <c r="GR174" s="3"/>
      <c r="GS174" s="9">
        <v>0.75757575757575757</v>
      </c>
      <c r="GT174" s="9">
        <v>61.5</v>
      </c>
      <c r="GU174" s="9">
        <v>6.87</v>
      </c>
      <c r="GV174" s="2"/>
      <c r="GW174" s="7"/>
      <c r="GX174" s="2" t="s">
        <v>34</v>
      </c>
      <c r="GY174" s="2" t="s">
        <v>9</v>
      </c>
      <c r="GZ174" s="9">
        <v>5.17</v>
      </c>
      <c r="HA174" s="9">
        <v>4.3375000000000004</v>
      </c>
      <c r="HB174" s="7"/>
      <c r="HC174" s="3">
        <v>46.75</v>
      </c>
      <c r="HD174" s="3" t="s">
        <v>3</v>
      </c>
      <c r="HE174" s="7"/>
      <c r="HF174" s="9">
        <v>22.22</v>
      </c>
      <c r="HG174" s="3"/>
      <c r="HH174" s="2"/>
      <c r="HI174" s="3" t="s">
        <v>15</v>
      </c>
      <c r="HJ174" s="3"/>
      <c r="HK174" s="3" t="s">
        <v>3</v>
      </c>
      <c r="HL174" s="3"/>
      <c r="HM174" s="9">
        <v>0.46500000000000002</v>
      </c>
      <c r="HN174" s="9">
        <v>16.75</v>
      </c>
      <c r="HO174" s="3" t="s">
        <v>3</v>
      </c>
      <c r="HP174" s="3" t="s">
        <v>35</v>
      </c>
      <c r="HQ174" s="3" t="s">
        <v>23</v>
      </c>
      <c r="HR174" s="7"/>
      <c r="HS174" s="3" t="s">
        <v>3</v>
      </c>
      <c r="HT174" s="3" t="s">
        <v>203</v>
      </c>
      <c r="HU174" s="9">
        <v>0.3603603603603604</v>
      </c>
      <c r="HV174" s="3">
        <v>1</v>
      </c>
      <c r="HW174" s="9">
        <v>1.1420000000000001E-5</v>
      </c>
      <c r="HX174" s="3" t="s">
        <v>3</v>
      </c>
      <c r="HY174" s="3"/>
      <c r="HZ174" s="3" t="s">
        <v>30</v>
      </c>
      <c r="IA174" s="7"/>
      <c r="IB174" s="3"/>
      <c r="IC174" s="3" t="s">
        <v>18</v>
      </c>
      <c r="ID174" s="3"/>
      <c r="IE174" s="3" t="s">
        <v>55</v>
      </c>
      <c r="IF174" s="7"/>
      <c r="IG174" s="7"/>
      <c r="IH174" s="7"/>
    </row>
    <row r="175" spans="1:242" x14ac:dyDescent="0.25">
      <c r="A175" s="1" t="s">
        <v>216</v>
      </c>
      <c r="B175" s="5">
        <v>43.75</v>
      </c>
      <c r="C175" s="3"/>
      <c r="D175" s="5">
        <v>4.87</v>
      </c>
      <c r="E175" s="3" t="s">
        <v>1</v>
      </c>
      <c r="F175" s="3" t="s">
        <v>2</v>
      </c>
      <c r="G175" s="3"/>
      <c r="H175" s="3"/>
      <c r="I175" s="3"/>
      <c r="J175" s="5">
        <v>8.2750000000000002E-12</v>
      </c>
      <c r="K175" s="3" t="s">
        <v>3</v>
      </c>
      <c r="L175" s="3" t="s">
        <v>4</v>
      </c>
      <c r="M175" s="5">
        <v>0.91116173120728938</v>
      </c>
      <c r="N175" s="5">
        <v>25.98</v>
      </c>
      <c r="O175" s="3" t="s">
        <v>3</v>
      </c>
      <c r="P175" s="3"/>
      <c r="Q175" s="3" t="s">
        <v>203</v>
      </c>
      <c r="R175" s="2" t="s">
        <v>58</v>
      </c>
      <c r="S175" s="2"/>
      <c r="T175" s="3" t="s">
        <v>3</v>
      </c>
      <c r="U175" s="5">
        <v>49.95</v>
      </c>
      <c r="V175" s="3"/>
      <c r="W175" s="2"/>
      <c r="X175" s="3"/>
      <c r="Y175" s="3" t="s">
        <v>7</v>
      </c>
      <c r="Z175" s="5">
        <v>1.199E-5</v>
      </c>
      <c r="AA175" s="3" t="s">
        <v>8</v>
      </c>
      <c r="AB175" s="2" t="s">
        <v>9</v>
      </c>
      <c r="AC175" s="5">
        <v>6.8000000000000001E-14</v>
      </c>
      <c r="AD175" s="3" t="s">
        <v>10</v>
      </c>
      <c r="AE175" s="3" t="s">
        <v>212</v>
      </c>
      <c r="AF175" s="2">
        <v>3.1749999999999998</v>
      </c>
      <c r="AG175" s="5">
        <v>3.0999999999999999E-3</v>
      </c>
      <c r="AH175" s="2"/>
      <c r="AI175" s="2">
        <v>55.75</v>
      </c>
      <c r="AJ175" s="2">
        <v>74.75</v>
      </c>
      <c r="AK175" s="2"/>
      <c r="AL175" s="5">
        <v>0.98699999999999999</v>
      </c>
      <c r="AM175" s="3"/>
      <c r="AN175" s="3" t="s">
        <v>12</v>
      </c>
      <c r="AO175" s="2"/>
      <c r="AP175" s="2"/>
      <c r="AQ175" s="5">
        <v>1.0560000000000001E-3</v>
      </c>
      <c r="AR175" s="5">
        <v>7.21</v>
      </c>
      <c r="AS175" s="3" t="s">
        <v>13</v>
      </c>
      <c r="AT175" s="3" t="s">
        <v>23</v>
      </c>
      <c r="AU175" s="5">
        <v>7</v>
      </c>
      <c r="AV175" s="2"/>
      <c r="AW175" s="2"/>
      <c r="AX175" s="2">
        <v>1.8583333333333334E-8</v>
      </c>
      <c r="AY175" s="2" t="s">
        <v>15</v>
      </c>
      <c r="AZ175" s="5">
        <v>7.05</v>
      </c>
      <c r="BA175" s="2"/>
      <c r="BB175" s="3" t="s">
        <v>8</v>
      </c>
      <c r="BC175" s="3">
        <v>2.4500000000000002</v>
      </c>
      <c r="BD175" s="2"/>
      <c r="BE175" s="3" t="s">
        <v>16</v>
      </c>
      <c r="BF175" s="6">
        <v>35.75</v>
      </c>
      <c r="BG175" s="5">
        <v>6.875</v>
      </c>
      <c r="BH175" s="3"/>
      <c r="BI175" s="3"/>
      <c r="BJ175" s="5">
        <v>1.33</v>
      </c>
      <c r="BK175" s="5">
        <v>17.100000000000001</v>
      </c>
      <c r="BL175" s="5">
        <v>0.5</v>
      </c>
      <c r="BM175" s="2"/>
      <c r="BN175" s="3" t="s">
        <v>19</v>
      </c>
      <c r="BO175" s="3" t="s">
        <v>121</v>
      </c>
      <c r="BP175" s="3" t="s">
        <v>3</v>
      </c>
      <c r="BQ175" s="2"/>
      <c r="BR175" s="2" t="s">
        <v>21</v>
      </c>
      <c r="BS175" s="3"/>
      <c r="BT175" s="3"/>
      <c r="BU175" s="3"/>
      <c r="BV175" s="5">
        <v>3.2349999999999999</v>
      </c>
      <c r="BW175" s="5">
        <v>4.87</v>
      </c>
      <c r="BX175" s="3"/>
      <c r="BY175" s="3"/>
      <c r="BZ175" s="2"/>
      <c r="CA175" s="2"/>
      <c r="CB175" s="3" t="s">
        <v>3</v>
      </c>
      <c r="CC175" s="5">
        <v>4.17</v>
      </c>
      <c r="CD175" s="2"/>
      <c r="CE175" s="3"/>
      <c r="CF175" s="5">
        <v>30.05</v>
      </c>
      <c r="CG175" s="3"/>
      <c r="CH175" s="3"/>
      <c r="CI175" s="3"/>
      <c r="CJ175" s="3" t="s">
        <v>1</v>
      </c>
      <c r="CK175" s="2"/>
      <c r="CL175" s="3" t="s">
        <v>22</v>
      </c>
      <c r="CM175" s="3"/>
      <c r="CN175" s="2"/>
      <c r="CO175" s="2"/>
      <c r="CP175" s="2"/>
      <c r="CQ175" s="3">
        <v>2</v>
      </c>
      <c r="CR175" s="5">
        <v>5.76</v>
      </c>
      <c r="CS175" s="6">
        <v>40</v>
      </c>
      <c r="CT175" s="5">
        <v>0.46500000000000002</v>
      </c>
      <c r="CU175" s="5">
        <v>7.05</v>
      </c>
      <c r="CV175" s="5">
        <v>0.312</v>
      </c>
      <c r="CW175" s="5">
        <v>75.75</v>
      </c>
      <c r="CX175" s="2"/>
      <c r="CY175" s="5">
        <v>0.36101083032490977</v>
      </c>
      <c r="CZ175" s="3" t="s">
        <v>22</v>
      </c>
      <c r="DA175" s="5">
        <v>2.3255813953488373E-4</v>
      </c>
      <c r="DB175" s="5">
        <v>620.15</v>
      </c>
      <c r="DC175" s="2"/>
      <c r="DD175" s="5">
        <v>383</v>
      </c>
      <c r="DE175" s="3" t="s">
        <v>22</v>
      </c>
      <c r="DF175" s="2"/>
      <c r="DG175" s="3" t="s">
        <v>3</v>
      </c>
      <c r="DH175" s="2"/>
      <c r="DI175" s="3" t="s">
        <v>23</v>
      </c>
      <c r="DJ175" s="3"/>
      <c r="DK175" s="5">
        <v>150</v>
      </c>
      <c r="DL175" s="3" t="s">
        <v>8</v>
      </c>
      <c r="DM175" s="2" t="s">
        <v>203</v>
      </c>
      <c r="DN175" s="3" t="s">
        <v>3</v>
      </c>
      <c r="DO175" s="5">
        <v>4.3099999999999999E-2</v>
      </c>
      <c r="DP175" s="3" t="s">
        <v>3</v>
      </c>
      <c r="DQ175" s="5">
        <v>3.18</v>
      </c>
      <c r="DR175" s="2" t="s">
        <v>9</v>
      </c>
      <c r="DS175" s="2" t="s">
        <v>18</v>
      </c>
      <c r="DT175" s="5">
        <v>0.40476190000000001</v>
      </c>
      <c r="DU175" s="2" t="s">
        <v>24</v>
      </c>
      <c r="DV175" s="3" t="s">
        <v>3</v>
      </c>
      <c r="DW175" s="5">
        <v>49.95</v>
      </c>
      <c r="DX175" s="3"/>
      <c r="DY175" s="3" t="s">
        <v>8</v>
      </c>
      <c r="DZ175" s="2"/>
      <c r="EA175" s="7"/>
      <c r="EB175" s="5">
        <v>3.1749999999999998</v>
      </c>
      <c r="EC175" s="3"/>
      <c r="ED175" s="2"/>
      <c r="EE175" s="2"/>
      <c r="EF175" s="3" t="s">
        <v>1</v>
      </c>
      <c r="EG175" s="3"/>
      <c r="EH175" s="2"/>
      <c r="EI175" s="2"/>
      <c r="EJ175" s="3" t="s">
        <v>26</v>
      </c>
      <c r="EK175" s="5">
        <v>1.2489999999999999E-2</v>
      </c>
      <c r="EL175" s="3" t="s">
        <v>1</v>
      </c>
      <c r="EM175" s="3" t="s">
        <v>3</v>
      </c>
      <c r="EN175" s="3" t="s">
        <v>27</v>
      </c>
      <c r="EO175" s="3"/>
      <c r="EP175" s="3" t="s">
        <v>8</v>
      </c>
      <c r="EQ175" s="3"/>
      <c r="ER175" s="5">
        <v>5.57</v>
      </c>
      <c r="ES175" s="3"/>
      <c r="ET175" s="9">
        <v>11.95</v>
      </c>
      <c r="EU175" s="3"/>
      <c r="EV175" s="3" t="s">
        <v>28</v>
      </c>
      <c r="EW175" s="7"/>
      <c r="EX175" s="9">
        <v>3.77</v>
      </c>
      <c r="EY175" s="3"/>
      <c r="EZ175" s="3"/>
      <c r="FA175" s="9">
        <v>0.79365079365079361</v>
      </c>
      <c r="FB175" s="9">
        <v>1.6339999999999999E-9</v>
      </c>
      <c r="FC175" s="2"/>
      <c r="FD175" s="7"/>
      <c r="FE175" s="2" t="s">
        <v>15</v>
      </c>
      <c r="FF175" s="3" t="s">
        <v>28</v>
      </c>
      <c r="FG175" s="3" t="s">
        <v>1</v>
      </c>
      <c r="FH175" s="9">
        <v>7.1025</v>
      </c>
      <c r="FI175" s="3" t="s">
        <v>203</v>
      </c>
      <c r="FJ175" s="9">
        <v>6.88</v>
      </c>
      <c r="FK175" s="3" t="s">
        <v>1</v>
      </c>
      <c r="FL175" s="3" t="s">
        <v>1</v>
      </c>
      <c r="FM175" s="3" t="s">
        <v>23</v>
      </c>
      <c r="FN175" s="9">
        <v>128</v>
      </c>
      <c r="FO175" s="9">
        <v>2.7149999999999998E-8</v>
      </c>
      <c r="FP175" s="9">
        <v>3.86</v>
      </c>
      <c r="FQ175" s="3" t="s">
        <v>15</v>
      </c>
      <c r="FR175" s="5">
        <v>9.7000000000000003E-3</v>
      </c>
      <c r="FS175" s="9">
        <v>28.5</v>
      </c>
      <c r="FT175" s="3" t="s">
        <v>1</v>
      </c>
      <c r="FU175" s="3" t="s">
        <v>203</v>
      </c>
      <c r="FV175" s="3"/>
      <c r="FW175" s="5">
        <v>27.5</v>
      </c>
      <c r="FX175" s="10">
        <v>2.7499999999999998E-3</v>
      </c>
      <c r="FY175" s="2">
        <v>55.75</v>
      </c>
      <c r="FZ175" s="3" t="s">
        <v>22</v>
      </c>
      <c r="GA175" s="3"/>
      <c r="GB175" s="3"/>
      <c r="GC175" s="3"/>
      <c r="GD175" s="3"/>
      <c r="GE175" s="3"/>
      <c r="GF175" s="3" t="s">
        <v>30</v>
      </c>
      <c r="GG175" s="3"/>
      <c r="GH175" s="9">
        <v>4.5599999999999996</v>
      </c>
      <c r="GI175" s="2"/>
      <c r="GJ175" s="5">
        <v>7.4700000000000005E-4</v>
      </c>
      <c r="GK175" s="3"/>
      <c r="GL175" s="2"/>
      <c r="GM175" s="2">
        <v>3.1749999999999998</v>
      </c>
      <c r="GN175" s="3" t="s">
        <v>31</v>
      </c>
      <c r="GO175" s="3" t="s">
        <v>8</v>
      </c>
      <c r="GP175" s="3"/>
      <c r="GQ175" s="3"/>
      <c r="GR175" s="3"/>
      <c r="GS175" s="9">
        <v>0.74766355140186924</v>
      </c>
      <c r="GT175" s="9">
        <v>61.75</v>
      </c>
      <c r="GU175" s="9">
        <v>6.92</v>
      </c>
      <c r="GV175" s="2"/>
      <c r="GW175" s="7"/>
      <c r="GX175" s="2" t="s">
        <v>34</v>
      </c>
      <c r="GY175" s="2" t="s">
        <v>9</v>
      </c>
      <c r="GZ175" s="9">
        <v>5.1550000000000002</v>
      </c>
      <c r="HA175" s="9">
        <v>4.3125</v>
      </c>
      <c r="HB175" s="7"/>
      <c r="HC175" s="3">
        <v>48.5</v>
      </c>
      <c r="HD175" s="3" t="s">
        <v>3</v>
      </c>
      <c r="HE175" s="7"/>
      <c r="HF175" s="9">
        <v>22.25</v>
      </c>
      <c r="HG175" s="3"/>
      <c r="HH175" s="2"/>
      <c r="HI175" s="3" t="s">
        <v>15</v>
      </c>
      <c r="HJ175" s="3"/>
      <c r="HK175" s="3" t="s">
        <v>3</v>
      </c>
      <c r="HL175" s="3"/>
      <c r="HM175" s="9">
        <v>0.47</v>
      </c>
      <c r="HN175" s="9">
        <v>15.5</v>
      </c>
      <c r="HO175" s="3" t="s">
        <v>3</v>
      </c>
      <c r="HP175" s="3" t="s">
        <v>35</v>
      </c>
      <c r="HQ175" s="3" t="s">
        <v>23</v>
      </c>
      <c r="HR175" s="7"/>
      <c r="HS175" s="3" t="s">
        <v>3</v>
      </c>
      <c r="HT175" s="3" t="s">
        <v>203</v>
      </c>
      <c r="HU175" s="9">
        <v>0.3603603603603604</v>
      </c>
      <c r="HV175" s="3">
        <v>1</v>
      </c>
      <c r="HW175" s="9">
        <v>1.1420000000000001E-5</v>
      </c>
      <c r="HX175" s="3" t="s">
        <v>3</v>
      </c>
      <c r="HY175" s="3"/>
      <c r="HZ175" s="3" t="s">
        <v>30</v>
      </c>
      <c r="IA175" s="7"/>
      <c r="IB175" s="3"/>
      <c r="IC175" s="3" t="s">
        <v>18</v>
      </c>
      <c r="ID175" s="3"/>
      <c r="IE175" s="3" t="s">
        <v>55</v>
      </c>
      <c r="IF175" s="7"/>
      <c r="IG175" s="7"/>
      <c r="IH175" s="7"/>
    </row>
    <row r="176" spans="1:242" x14ac:dyDescent="0.25">
      <c r="A176" s="1" t="s">
        <v>217</v>
      </c>
      <c r="B176" s="5">
        <v>39</v>
      </c>
      <c r="C176" s="3"/>
      <c r="D176" s="5">
        <v>4.8600000000000003</v>
      </c>
      <c r="E176" s="3" t="s">
        <v>1</v>
      </c>
      <c r="F176" s="3" t="s">
        <v>2</v>
      </c>
      <c r="G176" s="3"/>
      <c r="H176" s="3"/>
      <c r="I176" s="3"/>
      <c r="J176" s="5">
        <v>8.265E-12</v>
      </c>
      <c r="K176" s="3" t="s">
        <v>3</v>
      </c>
      <c r="L176" s="3" t="s">
        <v>4</v>
      </c>
      <c r="M176" s="5">
        <v>0.91116173120728938</v>
      </c>
      <c r="N176" s="5">
        <v>26</v>
      </c>
      <c r="O176" s="3" t="s">
        <v>3</v>
      </c>
      <c r="P176" s="3"/>
      <c r="Q176" s="3" t="s">
        <v>203</v>
      </c>
      <c r="R176" s="2" t="s">
        <v>58</v>
      </c>
      <c r="S176" s="2"/>
      <c r="T176" s="3" t="s">
        <v>3</v>
      </c>
      <c r="U176" s="5">
        <v>49.95</v>
      </c>
      <c r="V176" s="3"/>
      <c r="W176" s="2"/>
      <c r="X176" s="3"/>
      <c r="Y176" s="3" t="s">
        <v>7</v>
      </c>
      <c r="Z176" s="5">
        <v>1.199E-5</v>
      </c>
      <c r="AA176" s="3" t="s">
        <v>8</v>
      </c>
      <c r="AB176" s="2" t="s">
        <v>9</v>
      </c>
      <c r="AC176" s="5">
        <v>6.8181818181818183E-14</v>
      </c>
      <c r="AD176" s="3" t="s">
        <v>10</v>
      </c>
      <c r="AE176" s="3" t="s">
        <v>212</v>
      </c>
      <c r="AF176" s="2">
        <v>3.165</v>
      </c>
      <c r="AG176" s="5">
        <v>3.15E-3</v>
      </c>
      <c r="AH176" s="2"/>
      <c r="AI176" s="2">
        <v>90</v>
      </c>
      <c r="AJ176" s="2">
        <v>73</v>
      </c>
      <c r="AK176" s="2"/>
      <c r="AL176" s="5">
        <v>0.98</v>
      </c>
      <c r="AM176" s="3"/>
      <c r="AN176" s="3" t="s">
        <v>12</v>
      </c>
      <c r="AO176" s="2"/>
      <c r="AP176" s="2"/>
      <c r="AQ176" s="5">
        <v>1.057E-3</v>
      </c>
      <c r="AR176" s="5">
        <v>7.25</v>
      </c>
      <c r="AS176" s="3" t="s">
        <v>13</v>
      </c>
      <c r="AT176" s="3" t="s">
        <v>23</v>
      </c>
      <c r="AU176" s="5">
        <v>6.8</v>
      </c>
      <c r="AV176" s="2"/>
      <c r="AW176" s="2"/>
      <c r="AX176" s="2">
        <v>2.9999999999999997E-8</v>
      </c>
      <c r="AY176" s="2" t="s">
        <v>15</v>
      </c>
      <c r="AZ176" s="5">
        <v>7.07</v>
      </c>
      <c r="BA176" s="2"/>
      <c r="BB176" s="3" t="s">
        <v>8</v>
      </c>
      <c r="BC176" s="3">
        <v>2.85</v>
      </c>
      <c r="BD176" s="2"/>
      <c r="BE176" s="3" t="s">
        <v>16</v>
      </c>
      <c r="BF176" s="6">
        <v>36</v>
      </c>
      <c r="BG176" s="5">
        <v>6.88</v>
      </c>
      <c r="BH176" s="3"/>
      <c r="BI176" s="3"/>
      <c r="BJ176" s="5">
        <v>1.35</v>
      </c>
      <c r="BK176" s="5">
        <v>17.48</v>
      </c>
      <c r="BL176" s="5">
        <v>0.49261083743842371</v>
      </c>
      <c r="BM176" s="2"/>
      <c r="BN176" s="3" t="s">
        <v>19</v>
      </c>
      <c r="BO176" s="3" t="s">
        <v>121</v>
      </c>
      <c r="BP176" s="3" t="s">
        <v>3</v>
      </c>
      <c r="BQ176" s="2"/>
      <c r="BR176" s="2" t="s">
        <v>21</v>
      </c>
      <c r="BS176" s="3"/>
      <c r="BT176" s="3"/>
      <c r="BU176" s="3"/>
      <c r="BV176" s="5">
        <v>3.24</v>
      </c>
      <c r="BW176" s="5">
        <v>4.8600000000000003</v>
      </c>
      <c r="BX176" s="3"/>
      <c r="BY176" s="3"/>
      <c r="BZ176" s="2"/>
      <c r="CA176" s="2"/>
      <c r="CB176" s="3" t="s">
        <v>3</v>
      </c>
      <c r="CC176" s="5">
        <v>4.165</v>
      </c>
      <c r="CD176" s="2"/>
      <c r="CE176" s="3"/>
      <c r="CF176" s="5">
        <v>30.3</v>
      </c>
      <c r="CG176" s="3"/>
      <c r="CH176" s="3"/>
      <c r="CI176" s="3"/>
      <c r="CJ176" s="3" t="s">
        <v>1</v>
      </c>
      <c r="CK176" s="2"/>
      <c r="CL176" s="3" t="s">
        <v>22</v>
      </c>
      <c r="CM176" s="3"/>
      <c r="CN176" s="2"/>
      <c r="CO176" s="2"/>
      <c r="CP176" s="2"/>
      <c r="CQ176" s="3">
        <v>2</v>
      </c>
      <c r="CR176" s="5">
        <v>5.75</v>
      </c>
      <c r="CS176" s="6">
        <v>41.25</v>
      </c>
      <c r="CT176" s="5">
        <v>0.46750000000000003</v>
      </c>
      <c r="CU176" s="5">
        <v>7</v>
      </c>
      <c r="CV176" s="5">
        <v>0.22</v>
      </c>
      <c r="CW176" s="5">
        <v>76</v>
      </c>
      <c r="CX176" s="2"/>
      <c r="CY176" s="5">
        <v>0.36166365280289331</v>
      </c>
      <c r="CZ176" s="3" t="s">
        <v>22</v>
      </c>
      <c r="DA176" s="5">
        <v>2.2988505747126436E-4</v>
      </c>
      <c r="DB176" s="5">
        <v>619.9</v>
      </c>
      <c r="DC176" s="2"/>
      <c r="DD176" s="5">
        <v>388</v>
      </c>
      <c r="DE176" s="3" t="s">
        <v>22</v>
      </c>
      <c r="DF176" s="2"/>
      <c r="DG176" s="3" t="s">
        <v>3</v>
      </c>
      <c r="DH176" s="2"/>
      <c r="DI176" s="3" t="s">
        <v>23</v>
      </c>
      <c r="DJ176" s="3"/>
      <c r="DK176" s="5">
        <v>155</v>
      </c>
      <c r="DL176" s="3" t="s">
        <v>8</v>
      </c>
      <c r="DM176" s="2" t="s">
        <v>203</v>
      </c>
      <c r="DN176" s="3" t="s">
        <v>3</v>
      </c>
      <c r="DO176" s="5">
        <v>4.3249999999999997E-2</v>
      </c>
      <c r="DP176" s="3" t="s">
        <v>3</v>
      </c>
      <c r="DQ176" s="5">
        <v>3.1724999999999999</v>
      </c>
      <c r="DR176" s="2" t="s">
        <v>9</v>
      </c>
      <c r="DS176" s="2" t="s">
        <v>18</v>
      </c>
      <c r="DT176" s="5">
        <v>0.40408159999999999</v>
      </c>
      <c r="DU176" s="2" t="s">
        <v>24</v>
      </c>
      <c r="DV176" s="3" t="s">
        <v>3</v>
      </c>
      <c r="DW176" s="5">
        <v>49.95</v>
      </c>
      <c r="DX176" s="3"/>
      <c r="DY176" s="3" t="s">
        <v>8</v>
      </c>
      <c r="DZ176" s="2"/>
      <c r="EA176" s="7"/>
      <c r="EB176" s="5">
        <v>3.165</v>
      </c>
      <c r="EC176" s="3"/>
      <c r="ED176" s="2"/>
      <c r="EE176" s="2"/>
      <c r="EF176" s="3" t="s">
        <v>1</v>
      </c>
      <c r="EG176" s="3"/>
      <c r="EH176" s="2"/>
      <c r="EI176" s="2"/>
      <c r="EJ176" s="3" t="s">
        <v>26</v>
      </c>
      <c r="EK176" s="5">
        <v>1.2489999999999999E-2</v>
      </c>
      <c r="EL176" s="3" t="s">
        <v>1</v>
      </c>
      <c r="EM176" s="3" t="s">
        <v>3</v>
      </c>
      <c r="EN176" s="3" t="s">
        <v>27</v>
      </c>
      <c r="EO176" s="3"/>
      <c r="EP176" s="3" t="s">
        <v>8</v>
      </c>
      <c r="EQ176" s="3"/>
      <c r="ER176" s="5">
        <v>5.65</v>
      </c>
      <c r="ES176" s="3"/>
      <c r="ET176" s="9">
        <v>12.15</v>
      </c>
      <c r="EU176" s="3"/>
      <c r="EV176" s="3" t="s">
        <v>28</v>
      </c>
      <c r="EW176" s="7"/>
      <c r="EX176" s="9">
        <v>3.77</v>
      </c>
      <c r="EY176" s="3"/>
      <c r="EZ176" s="3"/>
      <c r="FA176" s="9">
        <v>0.79681274900398413</v>
      </c>
      <c r="FB176" s="9">
        <v>1.6319999999999999E-9</v>
      </c>
      <c r="FC176" s="2"/>
      <c r="FD176" s="7"/>
      <c r="FE176" s="2" t="s">
        <v>15</v>
      </c>
      <c r="FF176" s="3" t="s">
        <v>28</v>
      </c>
      <c r="FG176" s="3" t="s">
        <v>1</v>
      </c>
      <c r="FH176" s="9">
        <v>7.1050000000000004</v>
      </c>
      <c r="FI176" s="3" t="s">
        <v>203</v>
      </c>
      <c r="FJ176" s="9">
        <v>6.94</v>
      </c>
      <c r="FK176" s="3" t="s">
        <v>1</v>
      </c>
      <c r="FL176" s="3" t="s">
        <v>1</v>
      </c>
      <c r="FM176" s="3" t="s">
        <v>23</v>
      </c>
      <c r="FN176" s="9">
        <v>128.5</v>
      </c>
      <c r="FO176" s="9">
        <v>2.7249999999999999E-8</v>
      </c>
      <c r="FP176" s="9">
        <v>3.81</v>
      </c>
      <c r="FQ176" s="3" t="s">
        <v>15</v>
      </c>
      <c r="FR176" s="5">
        <v>9.5999999999999992E-3</v>
      </c>
      <c r="FS176" s="9">
        <v>28.45</v>
      </c>
      <c r="FT176" s="3" t="s">
        <v>1</v>
      </c>
      <c r="FU176" s="3" t="s">
        <v>203</v>
      </c>
      <c r="FV176" s="3"/>
      <c r="FW176" s="5">
        <v>28.5</v>
      </c>
      <c r="FX176" s="10">
        <v>2.8E-3</v>
      </c>
      <c r="FY176" s="2">
        <v>90</v>
      </c>
      <c r="FZ176" s="3" t="s">
        <v>22</v>
      </c>
      <c r="GA176" s="3"/>
      <c r="GB176" s="3"/>
      <c r="GC176" s="3"/>
      <c r="GD176" s="3"/>
      <c r="GE176" s="3"/>
      <c r="GF176" s="3" t="s">
        <v>30</v>
      </c>
      <c r="GG176" s="3"/>
      <c r="GH176" s="9">
        <v>4.57</v>
      </c>
      <c r="GI176" s="2"/>
      <c r="GJ176" s="5">
        <v>7.45E-4</v>
      </c>
      <c r="GK176" s="3"/>
      <c r="GL176" s="2"/>
      <c r="GM176" s="2">
        <v>3.165</v>
      </c>
      <c r="GN176" s="3" t="s">
        <v>31</v>
      </c>
      <c r="GO176" s="3" t="s">
        <v>8</v>
      </c>
      <c r="GP176" s="3"/>
      <c r="GQ176" s="3"/>
      <c r="GR176" s="3"/>
      <c r="GS176" s="9">
        <v>0.74906367041198507</v>
      </c>
      <c r="GT176" s="9">
        <v>61.75</v>
      </c>
      <c r="GU176" s="9">
        <v>6.9</v>
      </c>
      <c r="GV176" s="2"/>
      <c r="GW176" s="7"/>
      <c r="GX176" s="2" t="s">
        <v>34</v>
      </c>
      <c r="GY176" s="2" t="s">
        <v>9</v>
      </c>
      <c r="GZ176" s="9">
        <v>5.15</v>
      </c>
      <c r="HA176" s="9">
        <v>4.3125</v>
      </c>
      <c r="HB176" s="7"/>
      <c r="HC176" s="3">
        <v>45.6</v>
      </c>
      <c r="HD176" s="3" t="s">
        <v>3</v>
      </c>
      <c r="HE176" s="7"/>
      <c r="HF176" s="9">
        <v>22.27</v>
      </c>
      <c r="HG176" s="3"/>
      <c r="HH176" s="2"/>
      <c r="HI176" s="3" t="s">
        <v>15</v>
      </c>
      <c r="HJ176" s="3"/>
      <c r="HK176" s="3" t="s">
        <v>3</v>
      </c>
      <c r="HL176" s="3"/>
      <c r="HM176" s="9">
        <v>0.47</v>
      </c>
      <c r="HN176" s="9">
        <v>14.5</v>
      </c>
      <c r="HO176" s="3" t="s">
        <v>3</v>
      </c>
      <c r="HP176" s="3" t="s">
        <v>35</v>
      </c>
      <c r="HQ176" s="3" t="s">
        <v>23</v>
      </c>
      <c r="HR176" s="7"/>
      <c r="HS176" s="3" t="s">
        <v>3</v>
      </c>
      <c r="HT176" s="3" t="s">
        <v>203</v>
      </c>
      <c r="HU176" s="9">
        <v>0.36900369003690037</v>
      </c>
      <c r="HV176" s="3">
        <v>1</v>
      </c>
      <c r="HW176" s="9">
        <v>1.1410000000000001E-5</v>
      </c>
      <c r="HX176" s="3" t="s">
        <v>3</v>
      </c>
      <c r="HY176" s="3"/>
      <c r="HZ176" s="3" t="s">
        <v>30</v>
      </c>
      <c r="IA176" s="7"/>
      <c r="IB176" s="3"/>
      <c r="IC176" s="3" t="s">
        <v>18</v>
      </c>
      <c r="ID176" s="3"/>
      <c r="IE176" s="3" t="s">
        <v>55</v>
      </c>
      <c r="IF176" s="7"/>
      <c r="IG176" s="7"/>
      <c r="IH176" s="7"/>
    </row>
    <row r="177" spans="1:242" x14ac:dyDescent="0.25">
      <c r="A177" s="1" t="s">
        <v>218</v>
      </c>
      <c r="B177" s="5">
        <v>38</v>
      </c>
      <c r="C177" s="3"/>
      <c r="D177" s="5">
        <v>4.88</v>
      </c>
      <c r="E177" s="3" t="s">
        <v>1</v>
      </c>
      <c r="F177" s="3" t="s">
        <v>2</v>
      </c>
      <c r="G177" s="3"/>
      <c r="H177" s="3"/>
      <c r="I177" s="3"/>
      <c r="J177" s="5">
        <v>8.2750000000000002E-12</v>
      </c>
      <c r="K177" s="3" t="s">
        <v>3</v>
      </c>
      <c r="L177" s="3" t="s">
        <v>4</v>
      </c>
      <c r="M177" s="5">
        <v>0.90909090909090906</v>
      </c>
      <c r="N177" s="5">
        <v>26</v>
      </c>
      <c r="O177" s="3" t="s">
        <v>3</v>
      </c>
      <c r="P177" s="3"/>
      <c r="Q177" s="3" t="s">
        <v>203</v>
      </c>
      <c r="R177" s="2" t="s">
        <v>58</v>
      </c>
      <c r="S177" s="2"/>
      <c r="T177" s="3" t="s">
        <v>3</v>
      </c>
      <c r="U177" s="5">
        <v>52.75</v>
      </c>
      <c r="V177" s="3"/>
      <c r="W177" s="2"/>
      <c r="X177" s="3"/>
      <c r="Y177" s="3" t="s">
        <v>7</v>
      </c>
      <c r="Z177" s="5">
        <v>1.199E-5</v>
      </c>
      <c r="AA177" s="3" t="s">
        <v>8</v>
      </c>
      <c r="AB177" s="2" t="s">
        <v>9</v>
      </c>
      <c r="AC177" s="5">
        <v>6.8000000000000001E-14</v>
      </c>
      <c r="AD177" s="3" t="s">
        <v>10</v>
      </c>
      <c r="AE177" s="3" t="s">
        <v>212</v>
      </c>
      <c r="AF177" s="2">
        <v>3.15</v>
      </c>
      <c r="AG177" s="5">
        <v>3.2000000000000002E-3</v>
      </c>
      <c r="AH177" s="2"/>
      <c r="AI177" s="2">
        <v>200</v>
      </c>
      <c r="AJ177" s="2">
        <v>74</v>
      </c>
      <c r="AK177" s="2"/>
      <c r="AL177" s="5">
        <v>0.97499999999999998</v>
      </c>
      <c r="AM177" s="3"/>
      <c r="AN177" s="3" t="s">
        <v>12</v>
      </c>
      <c r="AO177" s="2"/>
      <c r="AP177" s="2"/>
      <c r="AQ177" s="5">
        <v>1.0560000000000001E-3</v>
      </c>
      <c r="AR177" s="5">
        <v>7.15</v>
      </c>
      <c r="AS177" s="3" t="s">
        <v>13</v>
      </c>
      <c r="AT177" s="3" t="s">
        <v>23</v>
      </c>
      <c r="AU177" s="5">
        <v>6.83</v>
      </c>
      <c r="AV177" s="2"/>
      <c r="AW177" s="2"/>
      <c r="AX177" s="2">
        <v>6.6666666666666668E-8</v>
      </c>
      <c r="AY177" s="2" t="s">
        <v>15</v>
      </c>
      <c r="AZ177" s="5">
        <v>7.17</v>
      </c>
      <c r="BA177" s="2"/>
      <c r="BB177" s="3" t="s">
        <v>8</v>
      </c>
      <c r="BC177" s="3">
        <v>3</v>
      </c>
      <c r="BD177" s="2"/>
      <c r="BE177" s="3" t="s">
        <v>16</v>
      </c>
      <c r="BF177" s="6">
        <v>37.5</v>
      </c>
      <c r="BG177" s="5">
        <v>6.88</v>
      </c>
      <c r="BH177" s="3"/>
      <c r="BI177" s="3"/>
      <c r="BJ177" s="5">
        <v>1.39</v>
      </c>
      <c r="BK177" s="5">
        <v>18.18</v>
      </c>
      <c r="BL177" s="5">
        <v>0.51282051282051289</v>
      </c>
      <c r="BM177" s="2"/>
      <c r="BN177" s="3" t="s">
        <v>19</v>
      </c>
      <c r="BO177" s="3" t="s">
        <v>121</v>
      </c>
      <c r="BP177" s="3" t="s">
        <v>3</v>
      </c>
      <c r="BQ177" s="2"/>
      <c r="BR177" s="2" t="s">
        <v>21</v>
      </c>
      <c r="BS177" s="3"/>
      <c r="BT177" s="3"/>
      <c r="BU177" s="3"/>
      <c r="BV177" s="5">
        <v>3.25</v>
      </c>
      <c r="BW177" s="5">
        <v>4.88</v>
      </c>
      <c r="BX177" s="3"/>
      <c r="BY177" s="3"/>
      <c r="BZ177" s="2"/>
      <c r="CA177" s="2"/>
      <c r="CB177" s="3" t="s">
        <v>3</v>
      </c>
      <c r="CC177" s="5">
        <v>4.17</v>
      </c>
      <c r="CD177" s="2"/>
      <c r="CE177" s="3"/>
      <c r="CF177" s="5">
        <v>30.15</v>
      </c>
      <c r="CG177" s="3"/>
      <c r="CH177" s="3"/>
      <c r="CI177" s="3"/>
      <c r="CJ177" s="3" t="s">
        <v>1</v>
      </c>
      <c r="CK177" s="2"/>
      <c r="CL177" s="3" t="s">
        <v>22</v>
      </c>
      <c r="CM177" s="3"/>
      <c r="CN177" s="2"/>
      <c r="CO177" s="2"/>
      <c r="CP177" s="2"/>
      <c r="CQ177" s="3">
        <v>2</v>
      </c>
      <c r="CR177" s="5">
        <v>5.7</v>
      </c>
      <c r="CS177" s="6">
        <v>42.5</v>
      </c>
      <c r="CT177" s="5">
        <v>0.47</v>
      </c>
      <c r="CU177" s="5">
        <v>7.1</v>
      </c>
      <c r="CV177" s="5">
        <v>0.24</v>
      </c>
      <c r="CW177" s="5">
        <v>77</v>
      </c>
      <c r="CX177" s="2"/>
      <c r="CY177" s="5">
        <v>0.36101083032490977</v>
      </c>
      <c r="CZ177" s="3" t="s">
        <v>22</v>
      </c>
      <c r="DA177" s="5">
        <v>2.2988505747126436E-4</v>
      </c>
      <c r="DB177" s="5">
        <v>619.85</v>
      </c>
      <c r="DC177" s="2"/>
      <c r="DD177" s="5">
        <v>395</v>
      </c>
      <c r="DE177" s="3" t="s">
        <v>22</v>
      </c>
      <c r="DF177" s="2"/>
      <c r="DG177" s="3" t="s">
        <v>3</v>
      </c>
      <c r="DH177" s="2"/>
      <c r="DI177" s="3" t="s">
        <v>23</v>
      </c>
      <c r="DJ177" s="3"/>
      <c r="DK177" s="5">
        <v>158</v>
      </c>
      <c r="DL177" s="3" t="s">
        <v>8</v>
      </c>
      <c r="DM177" s="2" t="s">
        <v>203</v>
      </c>
      <c r="DN177" s="3" t="s">
        <v>3</v>
      </c>
      <c r="DO177" s="5">
        <v>4.1750000000000002E-2</v>
      </c>
      <c r="DP177" s="3" t="s">
        <v>3</v>
      </c>
      <c r="DQ177" s="5">
        <v>3.165</v>
      </c>
      <c r="DR177" s="2" t="s">
        <v>9</v>
      </c>
      <c r="DS177" s="2" t="s">
        <v>18</v>
      </c>
      <c r="DT177" s="5">
        <v>0.40340140000000002</v>
      </c>
      <c r="DU177" s="2" t="s">
        <v>24</v>
      </c>
      <c r="DV177" s="3" t="s">
        <v>3</v>
      </c>
      <c r="DW177" s="5">
        <v>52.75</v>
      </c>
      <c r="DX177" s="3"/>
      <c r="DY177" s="3" t="s">
        <v>8</v>
      </c>
      <c r="DZ177" s="2"/>
      <c r="EA177" s="7"/>
      <c r="EB177" s="5">
        <v>3.15</v>
      </c>
      <c r="EC177" s="3"/>
      <c r="ED177" s="2"/>
      <c r="EE177" s="2"/>
      <c r="EF177" s="3" t="s">
        <v>1</v>
      </c>
      <c r="EG177" s="3"/>
      <c r="EH177" s="2"/>
      <c r="EI177" s="2"/>
      <c r="EJ177" s="3" t="s">
        <v>26</v>
      </c>
      <c r="EK177" s="5">
        <v>1.2489999999999999E-2</v>
      </c>
      <c r="EL177" s="3" t="s">
        <v>1</v>
      </c>
      <c r="EM177" s="3" t="s">
        <v>3</v>
      </c>
      <c r="EN177" s="3" t="s">
        <v>27</v>
      </c>
      <c r="EO177" s="3"/>
      <c r="EP177" s="3" t="s">
        <v>8</v>
      </c>
      <c r="EQ177" s="3"/>
      <c r="ER177" s="5">
        <v>5.8</v>
      </c>
      <c r="ES177" s="3"/>
      <c r="ET177" s="9">
        <v>11.76</v>
      </c>
      <c r="EU177" s="3"/>
      <c r="EV177" s="3" t="s">
        <v>28</v>
      </c>
      <c r="EW177" s="7"/>
      <c r="EX177" s="9">
        <v>3.7749999999999999</v>
      </c>
      <c r="EY177" s="3"/>
      <c r="EZ177" s="3"/>
      <c r="FA177" s="9">
        <v>0.79365079365079361</v>
      </c>
      <c r="FB177" s="9">
        <v>1.6500000000000001E-9</v>
      </c>
      <c r="FC177" s="2"/>
      <c r="FD177" s="7"/>
      <c r="FE177" s="2" t="s">
        <v>15</v>
      </c>
      <c r="FF177" s="3" t="s">
        <v>28</v>
      </c>
      <c r="FG177" s="3" t="s">
        <v>1</v>
      </c>
      <c r="FH177" s="9">
        <v>7.1</v>
      </c>
      <c r="FI177" s="3" t="s">
        <v>203</v>
      </c>
      <c r="FJ177" s="9">
        <v>7</v>
      </c>
      <c r="FK177" s="3" t="s">
        <v>1</v>
      </c>
      <c r="FL177" s="3" t="s">
        <v>1</v>
      </c>
      <c r="FM177" s="3" t="s">
        <v>23</v>
      </c>
      <c r="FN177" s="9">
        <v>126.5</v>
      </c>
      <c r="FO177" s="9">
        <v>2.7100000000000001E-8</v>
      </c>
      <c r="FP177" s="9">
        <v>3.65</v>
      </c>
      <c r="FQ177" s="3" t="s">
        <v>15</v>
      </c>
      <c r="FR177" s="5">
        <v>1.0500000000000001E-2</v>
      </c>
      <c r="FS177" s="9">
        <v>28.55</v>
      </c>
      <c r="FT177" s="3" t="s">
        <v>1</v>
      </c>
      <c r="FU177" s="3" t="s">
        <v>203</v>
      </c>
      <c r="FV177" s="3"/>
      <c r="FW177" s="5">
        <v>29.5</v>
      </c>
      <c r="FX177" s="10">
        <v>4.0000000000000001E-3</v>
      </c>
      <c r="FY177" s="2">
        <v>200</v>
      </c>
      <c r="FZ177" s="3" t="s">
        <v>22</v>
      </c>
      <c r="GA177" s="3"/>
      <c r="GB177" s="3"/>
      <c r="GC177" s="3"/>
      <c r="GD177" s="3"/>
      <c r="GE177" s="3"/>
      <c r="GF177" s="3" t="s">
        <v>30</v>
      </c>
      <c r="GG177" s="3"/>
      <c r="GH177" s="9">
        <v>4.57</v>
      </c>
      <c r="GI177" s="2"/>
      <c r="GJ177" s="5">
        <v>7.6999999999999996E-4</v>
      </c>
      <c r="GK177" s="3"/>
      <c r="GL177" s="2"/>
      <c r="GM177" s="2">
        <v>3.15</v>
      </c>
      <c r="GN177" s="3" t="s">
        <v>31</v>
      </c>
      <c r="GO177" s="3" t="s">
        <v>8</v>
      </c>
      <c r="GP177" s="3"/>
      <c r="GQ177" s="3"/>
      <c r="GR177" s="3" t="s">
        <v>219</v>
      </c>
      <c r="GS177" s="9">
        <v>0.7407407407407407</v>
      </c>
      <c r="GT177" s="9">
        <v>62</v>
      </c>
      <c r="GU177" s="9">
        <v>6.71</v>
      </c>
      <c r="GV177" s="2"/>
      <c r="GW177" s="7"/>
      <c r="GX177" s="2" t="s">
        <v>34</v>
      </c>
      <c r="GY177" s="2" t="s">
        <v>9</v>
      </c>
      <c r="GZ177" s="9">
        <v>5.1449999999999996</v>
      </c>
      <c r="HA177" s="9">
        <v>4.3099999999999996</v>
      </c>
      <c r="HB177" s="7"/>
      <c r="HC177" s="3">
        <v>44.15</v>
      </c>
      <c r="HD177" s="3" t="s">
        <v>3</v>
      </c>
      <c r="HE177" s="7"/>
      <c r="HF177" s="9">
        <v>21.9</v>
      </c>
      <c r="HG177" s="3"/>
      <c r="HH177" s="2"/>
      <c r="HI177" s="3" t="s">
        <v>15</v>
      </c>
      <c r="HJ177" s="3"/>
      <c r="HK177" s="3" t="s">
        <v>3</v>
      </c>
      <c r="HL177" s="3"/>
      <c r="HM177" s="9">
        <v>0.47</v>
      </c>
      <c r="HN177" s="9">
        <v>13</v>
      </c>
      <c r="HO177" s="3" t="s">
        <v>3</v>
      </c>
      <c r="HP177" s="3" t="s">
        <v>35</v>
      </c>
      <c r="HQ177" s="3" t="s">
        <v>23</v>
      </c>
      <c r="HR177" s="7"/>
      <c r="HS177" s="3" t="s">
        <v>3</v>
      </c>
      <c r="HT177" s="3" t="s">
        <v>203</v>
      </c>
      <c r="HU177" s="9">
        <v>0.35971223021582738</v>
      </c>
      <c r="HV177" s="3">
        <v>1</v>
      </c>
      <c r="HW177" s="9">
        <v>1.1400000000000001E-5</v>
      </c>
      <c r="HX177" s="3" t="s">
        <v>3</v>
      </c>
      <c r="HY177" s="3"/>
      <c r="HZ177" s="3" t="s">
        <v>30</v>
      </c>
      <c r="IA177" s="7"/>
      <c r="IB177" s="3"/>
      <c r="IC177" s="3" t="s">
        <v>18</v>
      </c>
      <c r="ID177" s="3"/>
      <c r="IE177" s="3" t="s">
        <v>55</v>
      </c>
      <c r="IF177" s="7"/>
      <c r="IG177" s="7"/>
      <c r="IH177" s="7"/>
    </row>
    <row r="178" spans="1:242" x14ac:dyDescent="0.25">
      <c r="A178" s="1" t="s">
        <v>220</v>
      </c>
      <c r="B178" s="5">
        <v>40</v>
      </c>
      <c r="C178" s="3"/>
      <c r="D178" s="5">
        <v>4.87</v>
      </c>
      <c r="E178" s="3" t="s">
        <v>1</v>
      </c>
      <c r="F178" s="3" t="s">
        <v>2</v>
      </c>
      <c r="G178" s="3"/>
      <c r="H178" s="3"/>
      <c r="I178" s="3"/>
      <c r="J178" s="5">
        <v>8.252E-12</v>
      </c>
      <c r="K178" s="3" t="s">
        <v>3</v>
      </c>
      <c r="L178" s="3" t="s">
        <v>4</v>
      </c>
      <c r="M178" s="5">
        <v>0.90497737556561086</v>
      </c>
      <c r="N178" s="5">
        <v>25.8</v>
      </c>
      <c r="O178" s="3" t="s">
        <v>3</v>
      </c>
      <c r="P178" s="3"/>
      <c r="Q178" s="3" t="s">
        <v>203</v>
      </c>
      <c r="R178" s="2" t="s">
        <v>58</v>
      </c>
      <c r="S178" s="2"/>
      <c r="T178" s="3" t="s">
        <v>3</v>
      </c>
      <c r="U178" s="5">
        <v>52</v>
      </c>
      <c r="V178" s="3"/>
      <c r="W178" s="2"/>
      <c r="X178" s="3"/>
      <c r="Y178" s="3" t="s">
        <v>7</v>
      </c>
      <c r="Z178" s="5">
        <v>1.199E-5</v>
      </c>
      <c r="AA178" s="3" t="s">
        <v>8</v>
      </c>
      <c r="AB178" s="2" t="s">
        <v>9</v>
      </c>
      <c r="AC178" s="5">
        <v>6.9454545454545458E-14</v>
      </c>
      <c r="AD178" s="3" t="s">
        <v>10</v>
      </c>
      <c r="AE178" s="3" t="s">
        <v>212</v>
      </c>
      <c r="AF178" s="2">
        <v>3.13</v>
      </c>
      <c r="AG178" s="5">
        <v>3.2000000000000002E-3</v>
      </c>
      <c r="AH178" s="2"/>
      <c r="AI178" s="2">
        <v>175</v>
      </c>
      <c r="AJ178" s="2">
        <v>71.45</v>
      </c>
      <c r="AK178" s="2"/>
      <c r="AL178" s="5">
        <v>0.97099999999999997</v>
      </c>
      <c r="AM178" s="3"/>
      <c r="AN178" s="3" t="s">
        <v>12</v>
      </c>
      <c r="AO178" s="2"/>
      <c r="AP178" s="2"/>
      <c r="AQ178" s="5">
        <v>1.0560000000000001E-3</v>
      </c>
      <c r="AR178" s="5">
        <v>6.7</v>
      </c>
      <c r="AS178" s="3" t="s">
        <v>13</v>
      </c>
      <c r="AT178" s="3" t="s">
        <v>23</v>
      </c>
      <c r="AU178" s="5">
        <v>6.87</v>
      </c>
      <c r="AV178" s="2"/>
      <c r="AW178" s="2"/>
      <c r="AX178" s="2">
        <v>5.8333333333333333E-8</v>
      </c>
      <c r="AY178" s="2" t="s">
        <v>15</v>
      </c>
      <c r="AZ178" s="5">
        <v>7.19</v>
      </c>
      <c r="BA178" s="2"/>
      <c r="BB178" s="3" t="s">
        <v>8</v>
      </c>
      <c r="BC178" s="3">
        <v>3.75</v>
      </c>
      <c r="BD178" s="2"/>
      <c r="BE178" s="3" t="s">
        <v>16</v>
      </c>
      <c r="BF178" s="6">
        <v>37</v>
      </c>
      <c r="BG178" s="5">
        <v>6.9</v>
      </c>
      <c r="BH178" s="3"/>
      <c r="BI178" s="3"/>
      <c r="BJ178" s="5">
        <v>1.43</v>
      </c>
      <c r="BK178" s="5">
        <v>17.82</v>
      </c>
      <c r="BL178" s="5">
        <v>0.50505050505050508</v>
      </c>
      <c r="BM178" s="2"/>
      <c r="BN178" s="3" t="s">
        <v>19</v>
      </c>
      <c r="BO178" s="3" t="s">
        <v>121</v>
      </c>
      <c r="BP178" s="3" t="s">
        <v>3</v>
      </c>
      <c r="BQ178" s="2"/>
      <c r="BR178" s="2" t="s">
        <v>21</v>
      </c>
      <c r="BS178" s="3"/>
      <c r="BT178" s="3"/>
      <c r="BU178" s="3"/>
      <c r="BV178" s="5">
        <v>3.27</v>
      </c>
      <c r="BW178" s="5">
        <v>4.87</v>
      </c>
      <c r="BX178" s="3"/>
      <c r="BY178" s="3"/>
      <c r="BZ178" s="2"/>
      <c r="CA178" s="2"/>
      <c r="CB178" s="3" t="s">
        <v>3</v>
      </c>
      <c r="CC178" s="5">
        <v>4.1624999999999996</v>
      </c>
      <c r="CD178" s="2"/>
      <c r="CE178" s="3"/>
      <c r="CF178" s="5">
        <v>30</v>
      </c>
      <c r="CG178" s="3"/>
      <c r="CH178" s="3"/>
      <c r="CI178" s="3"/>
      <c r="CJ178" s="3" t="s">
        <v>1</v>
      </c>
      <c r="CK178" s="2"/>
      <c r="CL178" s="3" t="s">
        <v>22</v>
      </c>
      <c r="CM178" s="3"/>
      <c r="CN178" s="2"/>
      <c r="CO178" s="2"/>
      <c r="CP178" s="2"/>
      <c r="CQ178" s="3">
        <v>2</v>
      </c>
      <c r="CR178" s="5">
        <v>5.69</v>
      </c>
      <c r="CS178" s="6">
        <v>42.75</v>
      </c>
      <c r="CT178" s="5">
        <v>0.47499999999999998</v>
      </c>
      <c r="CU178" s="5">
        <v>7.25</v>
      </c>
      <c r="CV178" s="5">
        <v>0.26</v>
      </c>
      <c r="CW178" s="5">
        <v>85</v>
      </c>
      <c r="CX178" s="2"/>
      <c r="CY178" s="5">
        <v>0.35971223021582738</v>
      </c>
      <c r="CZ178" s="3" t="s">
        <v>22</v>
      </c>
      <c r="DA178" s="5">
        <v>2.2988505747126436E-4</v>
      </c>
      <c r="DB178" s="5">
        <v>619.9</v>
      </c>
      <c r="DC178" s="2"/>
      <c r="DD178" s="5">
        <v>392</v>
      </c>
      <c r="DE178" s="3" t="s">
        <v>22</v>
      </c>
      <c r="DF178" s="2"/>
      <c r="DG178" s="3" t="s">
        <v>3</v>
      </c>
      <c r="DH178" s="2"/>
      <c r="DI178" s="3" t="s">
        <v>23</v>
      </c>
      <c r="DJ178" s="3"/>
      <c r="DK178" s="5">
        <v>162.5</v>
      </c>
      <c r="DL178" s="3" t="s">
        <v>8</v>
      </c>
      <c r="DM178" s="2" t="s">
        <v>203</v>
      </c>
      <c r="DN178" s="3" t="s">
        <v>3</v>
      </c>
      <c r="DO178" s="5">
        <v>4.3374999999999997E-2</v>
      </c>
      <c r="DP178" s="3" t="s">
        <v>3</v>
      </c>
      <c r="DQ178" s="5">
        <v>3.1549999999999998</v>
      </c>
      <c r="DR178" s="2" t="s">
        <v>9</v>
      </c>
      <c r="DS178" s="2" t="s">
        <v>18</v>
      </c>
      <c r="DT178" s="5">
        <v>0.4027211</v>
      </c>
      <c r="DU178" s="2" t="s">
        <v>24</v>
      </c>
      <c r="DV178" s="3" t="s">
        <v>3</v>
      </c>
      <c r="DW178" s="5">
        <v>52</v>
      </c>
      <c r="DX178" s="3"/>
      <c r="DY178" s="3" t="s">
        <v>8</v>
      </c>
      <c r="DZ178" s="2"/>
      <c r="EA178" s="7"/>
      <c r="EB178" s="5">
        <v>3.13</v>
      </c>
      <c r="EC178" s="3"/>
      <c r="ED178" s="2"/>
      <c r="EE178" s="2"/>
      <c r="EF178" s="3" t="s">
        <v>1</v>
      </c>
      <c r="EG178" s="3"/>
      <c r="EH178" s="2"/>
      <c r="EI178" s="2"/>
      <c r="EJ178" s="3" t="s">
        <v>26</v>
      </c>
      <c r="EK178" s="5">
        <v>1.2489999999999999E-2</v>
      </c>
      <c r="EL178" s="3" t="s">
        <v>1</v>
      </c>
      <c r="EM178" s="3" t="s">
        <v>3</v>
      </c>
      <c r="EN178" s="3" t="s">
        <v>27</v>
      </c>
      <c r="EO178" s="3"/>
      <c r="EP178" s="3" t="s">
        <v>8</v>
      </c>
      <c r="EQ178" s="3"/>
      <c r="ER178" s="5">
        <v>5.78</v>
      </c>
      <c r="ES178" s="3"/>
      <c r="ET178" s="9">
        <v>11.5</v>
      </c>
      <c r="EU178" s="3"/>
      <c r="EV178" s="3" t="s">
        <v>28</v>
      </c>
      <c r="EW178" s="7"/>
      <c r="EX178" s="9">
        <v>3.7774999999999999</v>
      </c>
      <c r="EY178" s="3"/>
      <c r="EZ178" s="3"/>
      <c r="FA178" s="9">
        <v>0.79681274900398413</v>
      </c>
      <c r="FB178" s="9">
        <v>1.68E-9</v>
      </c>
      <c r="FC178" s="2"/>
      <c r="FD178" s="7"/>
      <c r="FE178" s="2" t="s">
        <v>15</v>
      </c>
      <c r="FF178" s="3" t="s">
        <v>28</v>
      </c>
      <c r="FG178" s="3" t="s">
        <v>1</v>
      </c>
      <c r="FH178" s="9">
        <v>7.08</v>
      </c>
      <c r="FI178" s="3" t="s">
        <v>203</v>
      </c>
      <c r="FJ178" s="9">
        <v>7.15</v>
      </c>
      <c r="FK178" s="3" t="s">
        <v>1</v>
      </c>
      <c r="FL178" s="3" t="s">
        <v>1</v>
      </c>
      <c r="FM178" s="3" t="s">
        <v>23</v>
      </c>
      <c r="FN178" s="9">
        <v>127</v>
      </c>
      <c r="FO178" s="9">
        <v>2.6899999999999999E-8</v>
      </c>
      <c r="FP178" s="9">
        <v>3.6</v>
      </c>
      <c r="FQ178" s="3" t="s">
        <v>15</v>
      </c>
      <c r="FR178" s="5">
        <v>0.01</v>
      </c>
      <c r="FS178" s="9">
        <v>28.37</v>
      </c>
      <c r="FT178" s="3" t="s">
        <v>1</v>
      </c>
      <c r="FU178" s="3" t="s">
        <v>203</v>
      </c>
      <c r="FV178" s="3"/>
      <c r="FW178" s="5">
        <v>29</v>
      </c>
      <c r="FX178" s="10">
        <v>4.8500000000000001E-3</v>
      </c>
      <c r="FY178" s="2">
        <v>175</v>
      </c>
      <c r="FZ178" s="3" t="s">
        <v>22</v>
      </c>
      <c r="GA178" s="3"/>
      <c r="GB178" s="3"/>
      <c r="GC178" s="3"/>
      <c r="GD178" s="3"/>
      <c r="GE178" s="3"/>
      <c r="GF178" s="3" t="s">
        <v>30</v>
      </c>
      <c r="GG178" s="3"/>
      <c r="GH178" s="9">
        <v>4.58</v>
      </c>
      <c r="GI178" s="2"/>
      <c r="GJ178" s="5">
        <v>7.7499999999999997E-4</v>
      </c>
      <c r="GK178" s="3"/>
      <c r="GL178" s="2"/>
      <c r="GM178" s="2">
        <v>3.13</v>
      </c>
      <c r="GN178" s="3" t="s">
        <v>31</v>
      </c>
      <c r="GO178" s="3" t="s">
        <v>8</v>
      </c>
      <c r="GP178" s="3"/>
      <c r="GQ178" s="3"/>
      <c r="GR178" s="3" t="s">
        <v>219</v>
      </c>
      <c r="GS178" s="9">
        <v>0.73059360730593614</v>
      </c>
      <c r="GT178" s="9">
        <v>61.5</v>
      </c>
      <c r="GU178" s="9">
        <v>6.62</v>
      </c>
      <c r="GV178" s="2"/>
      <c r="GW178" s="7"/>
      <c r="GX178" s="2" t="s">
        <v>34</v>
      </c>
      <c r="GY178" s="2" t="s">
        <v>9</v>
      </c>
      <c r="GZ178" s="9">
        <v>5.15</v>
      </c>
      <c r="HA178" s="9">
        <v>4.3099999999999996</v>
      </c>
      <c r="HB178" s="7"/>
      <c r="HC178" s="3">
        <v>44.15</v>
      </c>
      <c r="HD178" s="3" t="s">
        <v>3</v>
      </c>
      <c r="HE178" s="7"/>
      <c r="HF178" s="9">
        <v>21.67</v>
      </c>
      <c r="HG178" s="3"/>
      <c r="HH178" s="2"/>
      <c r="HI178" s="3" t="s">
        <v>15</v>
      </c>
      <c r="HJ178" s="3"/>
      <c r="HK178" s="3" t="s">
        <v>3</v>
      </c>
      <c r="HL178" s="3"/>
      <c r="HM178" s="9">
        <v>0.47249999999999998</v>
      </c>
      <c r="HN178" s="9">
        <v>15</v>
      </c>
      <c r="HO178" s="3" t="s">
        <v>3</v>
      </c>
      <c r="HP178" s="3" t="s">
        <v>35</v>
      </c>
      <c r="HQ178" s="3" t="s">
        <v>23</v>
      </c>
      <c r="HR178" s="7"/>
      <c r="HS178" s="3" t="s">
        <v>3</v>
      </c>
      <c r="HT178" s="3" t="s">
        <v>203</v>
      </c>
      <c r="HU178" s="9">
        <v>0.35842293906810035</v>
      </c>
      <c r="HV178" s="3">
        <v>1</v>
      </c>
      <c r="HW178" s="9">
        <v>1.1420000000000001E-5</v>
      </c>
      <c r="HX178" s="3" t="s">
        <v>3</v>
      </c>
      <c r="HY178" s="3"/>
      <c r="HZ178" s="3" t="s">
        <v>30</v>
      </c>
      <c r="IA178" s="7"/>
      <c r="IB178" s="3"/>
      <c r="IC178" s="3" t="s">
        <v>18</v>
      </c>
      <c r="ID178" s="3"/>
      <c r="IE178" s="3" t="s">
        <v>55</v>
      </c>
      <c r="IF178" s="7"/>
      <c r="IG178" s="7"/>
      <c r="IH178" s="7"/>
    </row>
    <row r="179" spans="1:242" x14ac:dyDescent="0.25">
      <c r="A179" s="1" t="s">
        <v>221</v>
      </c>
      <c r="B179" s="5">
        <v>41.5</v>
      </c>
      <c r="C179" s="3"/>
      <c r="D179" s="5">
        <v>4.9000000000000004</v>
      </c>
      <c r="E179" s="3" t="s">
        <v>1</v>
      </c>
      <c r="F179" s="3" t="s">
        <v>2</v>
      </c>
      <c r="G179" s="3"/>
      <c r="H179" s="3"/>
      <c r="I179" s="3"/>
      <c r="J179" s="5">
        <v>8.249999999999999E-12</v>
      </c>
      <c r="K179" s="3" t="s">
        <v>3</v>
      </c>
      <c r="L179" s="3" t="s">
        <v>4</v>
      </c>
      <c r="M179" s="5">
        <v>0.9009009009009008</v>
      </c>
      <c r="N179" s="5">
        <v>25.86</v>
      </c>
      <c r="O179" s="3" t="s">
        <v>3</v>
      </c>
      <c r="P179" s="3"/>
      <c r="Q179" s="3" t="s">
        <v>203</v>
      </c>
      <c r="R179" s="2" t="s">
        <v>58</v>
      </c>
      <c r="S179" s="2"/>
      <c r="T179" s="3" t="s">
        <v>3</v>
      </c>
      <c r="U179" s="5">
        <v>51.2</v>
      </c>
      <c r="V179" s="3"/>
      <c r="W179" s="2"/>
      <c r="X179" s="3"/>
      <c r="Y179" s="3" t="s">
        <v>7</v>
      </c>
      <c r="Z179" s="5">
        <v>1.199E-5</v>
      </c>
      <c r="AA179" s="3" t="s">
        <v>8</v>
      </c>
      <c r="AB179" s="2" t="s">
        <v>9</v>
      </c>
      <c r="AC179" s="5">
        <v>6.8363636363636365E-14</v>
      </c>
      <c r="AD179" s="3" t="s">
        <v>10</v>
      </c>
      <c r="AE179" s="3" t="s">
        <v>212</v>
      </c>
      <c r="AF179" s="2">
        <v>3.13</v>
      </c>
      <c r="AG179" s="5">
        <v>3.3E-3</v>
      </c>
      <c r="AH179" s="2"/>
      <c r="AI179" s="2"/>
      <c r="AJ179" s="2">
        <v>65.45</v>
      </c>
      <c r="AK179" s="2"/>
      <c r="AL179" s="5">
        <v>0.97599999999999998</v>
      </c>
      <c r="AM179" s="3"/>
      <c r="AN179" s="3" t="s">
        <v>12</v>
      </c>
      <c r="AO179" s="2"/>
      <c r="AP179" s="2"/>
      <c r="AQ179" s="5">
        <v>1.0560000000000001E-3</v>
      </c>
      <c r="AR179" s="5">
        <v>5.05</v>
      </c>
      <c r="AS179" s="3" t="s">
        <v>13</v>
      </c>
      <c r="AT179" s="3" t="s">
        <v>23</v>
      </c>
      <c r="AU179" s="5">
        <v>6.96</v>
      </c>
      <c r="AV179" s="2"/>
      <c r="AW179" s="2"/>
      <c r="AX179" s="2">
        <v>4.8333333333333336E-8</v>
      </c>
      <c r="AY179" s="2" t="s">
        <v>15</v>
      </c>
      <c r="AZ179" s="5">
        <v>7.21</v>
      </c>
      <c r="BA179" s="2"/>
      <c r="BB179" s="3" t="s">
        <v>8</v>
      </c>
      <c r="BC179" s="3">
        <v>4.5</v>
      </c>
      <c r="BD179" s="2"/>
      <c r="BE179" s="3" t="s">
        <v>16</v>
      </c>
      <c r="BF179" s="6">
        <v>36</v>
      </c>
      <c r="BG179" s="5">
        <v>6.87</v>
      </c>
      <c r="BH179" s="3"/>
      <c r="BI179" s="3"/>
      <c r="BJ179" s="5">
        <v>1.4</v>
      </c>
      <c r="BK179" s="5">
        <v>18.04</v>
      </c>
      <c r="BL179" s="5">
        <v>0.47619047619047616</v>
      </c>
      <c r="BM179" s="2"/>
      <c r="BN179" s="3" t="s">
        <v>19</v>
      </c>
      <c r="BO179" s="3" t="s">
        <v>121</v>
      </c>
      <c r="BP179" s="3" t="s">
        <v>3</v>
      </c>
      <c r="BQ179" s="2"/>
      <c r="BR179" s="2" t="s">
        <v>21</v>
      </c>
      <c r="BS179" s="3"/>
      <c r="BT179" s="3"/>
      <c r="BU179" s="3"/>
      <c r="BV179" s="5">
        <v>3.24</v>
      </c>
      <c r="BW179" s="5">
        <v>4.9000000000000004</v>
      </c>
      <c r="BX179" s="3"/>
      <c r="BY179" s="3"/>
      <c r="BZ179" s="2"/>
      <c r="CA179" s="2"/>
      <c r="CB179" s="3" t="s">
        <v>3</v>
      </c>
      <c r="CC179" s="5">
        <v>4.17</v>
      </c>
      <c r="CD179" s="2"/>
      <c r="CE179" s="3"/>
      <c r="CF179" s="5">
        <v>30.3</v>
      </c>
      <c r="CG179" s="3"/>
      <c r="CH179" s="3"/>
      <c r="CI179" s="3"/>
      <c r="CJ179" s="3" t="s">
        <v>1</v>
      </c>
      <c r="CK179" s="2"/>
      <c r="CL179" s="3" t="s">
        <v>22</v>
      </c>
      <c r="CM179" s="3"/>
      <c r="CN179" s="2"/>
      <c r="CO179" s="2"/>
      <c r="CP179" s="2"/>
      <c r="CQ179" s="3">
        <v>2</v>
      </c>
      <c r="CR179" s="5">
        <v>5.68</v>
      </c>
      <c r="CS179" s="6">
        <v>41.5</v>
      </c>
      <c r="CT179" s="5">
        <v>0.47</v>
      </c>
      <c r="CU179" s="5">
        <v>7.15</v>
      </c>
      <c r="CV179" s="5">
        <v>0.27</v>
      </c>
      <c r="CW179" s="5">
        <v>86.5</v>
      </c>
      <c r="CX179" s="2"/>
      <c r="CY179" s="5">
        <v>0.36003600360036003</v>
      </c>
      <c r="CZ179" s="3" t="s">
        <v>22</v>
      </c>
      <c r="DA179" s="5">
        <v>2.3121387283236996E-4</v>
      </c>
      <c r="DB179" s="5">
        <v>620</v>
      </c>
      <c r="DC179" s="2"/>
      <c r="DD179" s="5">
        <v>382</v>
      </c>
      <c r="DE179" s="3" t="s">
        <v>22</v>
      </c>
      <c r="DF179" s="2"/>
      <c r="DG179" s="3" t="s">
        <v>3</v>
      </c>
      <c r="DH179" s="2"/>
      <c r="DI179" s="3" t="s">
        <v>23</v>
      </c>
      <c r="DJ179" s="3"/>
      <c r="DK179" s="5">
        <v>160</v>
      </c>
      <c r="DL179" s="3" t="s">
        <v>8</v>
      </c>
      <c r="DM179" s="2" t="s">
        <v>203</v>
      </c>
      <c r="DN179" s="3" t="s">
        <v>3</v>
      </c>
      <c r="DO179" s="5">
        <v>4.4999999999999998E-2</v>
      </c>
      <c r="DP179" s="3" t="s">
        <v>3</v>
      </c>
      <c r="DQ179" s="5">
        <v>3.1524999999999999</v>
      </c>
      <c r="DR179" s="2" t="s">
        <v>9</v>
      </c>
      <c r="DS179" s="2" t="s">
        <v>18</v>
      </c>
      <c r="DT179" s="5">
        <v>0.40204079999999998</v>
      </c>
      <c r="DU179" s="2" t="s">
        <v>24</v>
      </c>
      <c r="DV179" s="3" t="s">
        <v>3</v>
      </c>
      <c r="DW179" s="5">
        <v>51.2</v>
      </c>
      <c r="DX179" s="3"/>
      <c r="DY179" s="3" t="s">
        <v>8</v>
      </c>
      <c r="DZ179" s="2"/>
      <c r="EA179" s="7"/>
      <c r="EB179" s="5">
        <v>3.13</v>
      </c>
      <c r="EC179" s="3"/>
      <c r="ED179" s="2"/>
      <c r="EE179" s="2"/>
      <c r="EF179" s="3" t="s">
        <v>1</v>
      </c>
      <c r="EG179" s="3"/>
      <c r="EH179" s="2"/>
      <c r="EI179" s="2"/>
      <c r="EJ179" s="3" t="s">
        <v>26</v>
      </c>
      <c r="EK179" s="5">
        <v>1.2489999999999999E-2</v>
      </c>
      <c r="EL179" s="3" t="s">
        <v>1</v>
      </c>
      <c r="EM179" s="3" t="s">
        <v>3</v>
      </c>
      <c r="EN179" s="3" t="s">
        <v>27</v>
      </c>
      <c r="EO179" s="3"/>
      <c r="EP179" s="3" t="s">
        <v>8</v>
      </c>
      <c r="EQ179" s="3"/>
      <c r="ER179" s="5">
        <v>5.8</v>
      </c>
      <c r="ES179" s="3"/>
      <c r="ET179" s="9">
        <v>10.9</v>
      </c>
      <c r="EU179" s="3"/>
      <c r="EV179" s="3" t="s">
        <v>28</v>
      </c>
      <c r="EW179" s="7"/>
      <c r="EX179" s="9">
        <v>3.77</v>
      </c>
      <c r="EY179" s="3"/>
      <c r="EZ179" s="3"/>
      <c r="FA179" s="9">
        <v>0.80321285140562237</v>
      </c>
      <c r="FB179" s="9">
        <v>1.69E-9</v>
      </c>
      <c r="FC179" s="2"/>
      <c r="FD179" s="7"/>
      <c r="FE179" s="2" t="s">
        <v>15</v>
      </c>
      <c r="FF179" s="3" t="s">
        <v>28</v>
      </c>
      <c r="FG179" s="3" t="s">
        <v>1</v>
      </c>
      <c r="FH179" s="9">
        <v>7.11</v>
      </c>
      <c r="FI179" s="3" t="s">
        <v>203</v>
      </c>
      <c r="FJ179" s="9">
        <v>7.05</v>
      </c>
      <c r="FK179" s="3" t="s">
        <v>1</v>
      </c>
      <c r="FL179" s="3" t="s">
        <v>1</v>
      </c>
      <c r="FM179" s="3" t="s">
        <v>23</v>
      </c>
      <c r="FN179" s="9">
        <v>126</v>
      </c>
      <c r="FO179" s="9">
        <v>2.688E-8</v>
      </c>
      <c r="FP179" s="9">
        <v>3.55</v>
      </c>
      <c r="FQ179" s="3" t="s">
        <v>15</v>
      </c>
      <c r="FR179" s="5">
        <v>0.01</v>
      </c>
      <c r="FS179" s="9">
        <v>28.45</v>
      </c>
      <c r="FT179" s="3" t="s">
        <v>1</v>
      </c>
      <c r="FU179" s="3" t="s">
        <v>203</v>
      </c>
      <c r="FV179" s="3"/>
      <c r="FW179" s="5">
        <v>29.5</v>
      </c>
      <c r="FX179" s="10">
        <v>5.0000000000000001E-3</v>
      </c>
      <c r="FY179" s="3"/>
      <c r="FZ179" s="3" t="s">
        <v>22</v>
      </c>
      <c r="GA179" s="3"/>
      <c r="GB179" s="3"/>
      <c r="GC179" s="3"/>
      <c r="GD179" s="3"/>
      <c r="GE179" s="3"/>
      <c r="GF179" s="3" t="s">
        <v>30</v>
      </c>
      <c r="GG179" s="3"/>
      <c r="GH179" s="9">
        <v>4.57</v>
      </c>
      <c r="GI179" s="2"/>
      <c r="GJ179" s="5">
        <v>7.9000000000000001E-4</v>
      </c>
      <c r="GK179" s="3"/>
      <c r="GL179" s="2"/>
      <c r="GM179" s="2">
        <v>3.13</v>
      </c>
      <c r="GN179" s="3" t="s">
        <v>31</v>
      </c>
      <c r="GO179" s="3" t="s">
        <v>8</v>
      </c>
      <c r="GP179" s="3"/>
      <c r="GQ179" s="3"/>
      <c r="GR179" s="3" t="s">
        <v>219</v>
      </c>
      <c r="GS179" s="9">
        <v>0.72992700729927007</v>
      </c>
      <c r="GT179" s="9">
        <v>61.5</v>
      </c>
      <c r="GU179" s="9">
        <v>6.62</v>
      </c>
      <c r="GV179" s="2"/>
      <c r="GW179" s="7"/>
      <c r="GX179" s="2" t="s">
        <v>34</v>
      </c>
      <c r="GY179" s="2" t="s">
        <v>9</v>
      </c>
      <c r="GZ179" s="9">
        <v>5.16</v>
      </c>
      <c r="HA179" s="9">
        <v>4.3049999999999997</v>
      </c>
      <c r="HB179" s="7"/>
      <c r="HC179" s="3">
        <v>43.45</v>
      </c>
      <c r="HD179" s="3" t="s">
        <v>3</v>
      </c>
      <c r="HE179" s="7"/>
      <c r="HF179" s="9">
        <v>21.8</v>
      </c>
      <c r="HG179" s="3"/>
      <c r="HH179" s="2"/>
      <c r="HI179" s="3" t="s">
        <v>15</v>
      </c>
      <c r="HJ179" s="3"/>
      <c r="HK179" s="3" t="s">
        <v>3</v>
      </c>
      <c r="HL179" s="3"/>
      <c r="HM179" s="9">
        <v>0.47499999999999998</v>
      </c>
      <c r="HN179" s="9">
        <v>12.5</v>
      </c>
      <c r="HO179" s="3" t="s">
        <v>3</v>
      </c>
      <c r="HP179" s="3" t="s">
        <v>35</v>
      </c>
      <c r="HQ179" s="3" t="s">
        <v>23</v>
      </c>
      <c r="HR179" s="7"/>
      <c r="HS179" s="3" t="s">
        <v>3</v>
      </c>
      <c r="HT179" s="3" t="s">
        <v>203</v>
      </c>
      <c r="HU179" s="9">
        <v>0.35906642728904847</v>
      </c>
      <c r="HV179" s="3">
        <v>1</v>
      </c>
      <c r="HW179" s="9">
        <v>1.1420000000000001E-5</v>
      </c>
      <c r="HX179" s="3" t="s">
        <v>3</v>
      </c>
      <c r="HY179" s="3"/>
      <c r="HZ179" s="3" t="s">
        <v>30</v>
      </c>
      <c r="IA179" s="7"/>
      <c r="IB179" s="3"/>
      <c r="IC179" s="3" t="s">
        <v>18</v>
      </c>
      <c r="ID179" s="3"/>
      <c r="IE179" s="3" t="s">
        <v>55</v>
      </c>
      <c r="IF179" s="7"/>
      <c r="IG179" s="7"/>
      <c r="IH179" s="7"/>
    </row>
    <row r="180" spans="1:242" x14ac:dyDescent="0.25">
      <c r="A180" s="1" t="s">
        <v>222</v>
      </c>
      <c r="B180" s="5">
        <v>40</v>
      </c>
      <c r="C180" s="3"/>
      <c r="D180" s="5">
        <v>4.9400000000000004</v>
      </c>
      <c r="E180" s="3" t="s">
        <v>1</v>
      </c>
      <c r="F180" s="3" t="s">
        <v>2</v>
      </c>
      <c r="G180" s="3"/>
      <c r="H180" s="3"/>
      <c r="I180" s="3"/>
      <c r="J180" s="5">
        <v>8.249999999999999E-12</v>
      </c>
      <c r="K180" s="3" t="s">
        <v>3</v>
      </c>
      <c r="L180" s="3" t="s">
        <v>4</v>
      </c>
      <c r="M180" s="5">
        <v>0.90805902383654935</v>
      </c>
      <c r="N180" s="5">
        <v>25.95</v>
      </c>
      <c r="O180" s="3" t="s">
        <v>3</v>
      </c>
      <c r="P180" s="3"/>
      <c r="Q180" s="3" t="s">
        <v>203</v>
      </c>
      <c r="R180" s="2" t="s">
        <v>58</v>
      </c>
      <c r="S180" s="2"/>
      <c r="T180" s="3" t="s">
        <v>3</v>
      </c>
      <c r="U180" s="5">
        <v>50.7</v>
      </c>
      <c r="V180" s="3"/>
      <c r="W180" s="2"/>
      <c r="X180" s="3"/>
      <c r="Y180" s="3" t="s">
        <v>7</v>
      </c>
      <c r="Z180" s="5">
        <v>1.199E-5</v>
      </c>
      <c r="AA180" s="3" t="s">
        <v>8</v>
      </c>
      <c r="AB180" s="2" t="s">
        <v>9</v>
      </c>
      <c r="AC180" s="5">
        <v>6.9090909090909094E-14</v>
      </c>
      <c r="AD180" s="3" t="s">
        <v>10</v>
      </c>
      <c r="AE180" s="3" t="s">
        <v>212</v>
      </c>
      <c r="AF180" s="2">
        <v>3.13</v>
      </c>
      <c r="AG180" s="5">
        <v>3.3999999999999998E-3</v>
      </c>
      <c r="AH180" s="2"/>
      <c r="AI180" s="2"/>
      <c r="AJ180" s="2">
        <v>65.95</v>
      </c>
      <c r="AK180" s="2"/>
      <c r="AL180" s="5">
        <v>0.97799999999999998</v>
      </c>
      <c r="AM180" s="3"/>
      <c r="AN180" s="3" t="s">
        <v>12</v>
      </c>
      <c r="AO180" s="2"/>
      <c r="AP180" s="2"/>
      <c r="AQ180" s="5">
        <v>1.0560000000000001E-3</v>
      </c>
      <c r="AR180" s="5">
        <v>4.7699999999999996</v>
      </c>
      <c r="AS180" s="3" t="s">
        <v>13</v>
      </c>
      <c r="AT180" s="3" t="s">
        <v>23</v>
      </c>
      <c r="AU180" s="5">
        <v>7.05</v>
      </c>
      <c r="AV180" s="2"/>
      <c r="AW180" s="2"/>
      <c r="AX180" s="2">
        <v>3.3333333333333334E-8</v>
      </c>
      <c r="AY180" s="2" t="s">
        <v>15</v>
      </c>
      <c r="AZ180" s="5">
        <v>7.22</v>
      </c>
      <c r="BA180" s="2"/>
      <c r="BB180" s="3" t="s">
        <v>8</v>
      </c>
      <c r="BC180" s="3">
        <v>4.75</v>
      </c>
      <c r="BD180" s="2"/>
      <c r="BE180" s="3" t="s">
        <v>16</v>
      </c>
      <c r="BF180" s="6">
        <v>37.5</v>
      </c>
      <c r="BG180" s="5">
        <v>6.88</v>
      </c>
      <c r="BH180" s="3"/>
      <c r="BI180" s="3"/>
      <c r="BJ180" s="5">
        <v>1.37</v>
      </c>
      <c r="BK180" s="5">
        <v>18.28</v>
      </c>
      <c r="BL180" s="5">
        <v>0.49019607843137253</v>
      </c>
      <c r="BM180" s="2"/>
      <c r="BN180" s="3" t="s">
        <v>19</v>
      </c>
      <c r="BO180" s="3" t="s">
        <v>121</v>
      </c>
      <c r="BP180" s="3" t="s">
        <v>3</v>
      </c>
      <c r="BQ180" s="2"/>
      <c r="BR180" s="2" t="s">
        <v>21</v>
      </c>
      <c r="BS180" s="3"/>
      <c r="BT180" s="3"/>
      <c r="BU180" s="3"/>
      <c r="BV180" s="5">
        <v>3.23</v>
      </c>
      <c r="BW180" s="5">
        <v>4.9400000000000004</v>
      </c>
      <c r="BX180" s="3"/>
      <c r="BY180" s="3"/>
      <c r="BZ180" s="2"/>
      <c r="CA180" s="2"/>
      <c r="CB180" s="3" t="s">
        <v>3</v>
      </c>
      <c r="CC180" s="5">
        <v>4.17</v>
      </c>
      <c r="CD180" s="2"/>
      <c r="CE180" s="3"/>
      <c r="CF180" s="5">
        <v>30.2</v>
      </c>
      <c r="CG180" s="3"/>
      <c r="CH180" s="3"/>
      <c r="CI180" s="3"/>
      <c r="CJ180" s="3" t="s">
        <v>1</v>
      </c>
      <c r="CK180" s="2"/>
      <c r="CL180" s="3" t="s">
        <v>22</v>
      </c>
      <c r="CM180" s="3"/>
      <c r="CN180" s="2"/>
      <c r="CO180" s="2"/>
      <c r="CP180" s="2"/>
      <c r="CQ180" s="3">
        <v>2</v>
      </c>
      <c r="CR180" s="5">
        <v>5.68</v>
      </c>
      <c r="CS180" s="6">
        <v>44</v>
      </c>
      <c r="CT180" s="5">
        <v>0.47499999999999998</v>
      </c>
      <c r="CU180" s="5">
        <v>7.05</v>
      </c>
      <c r="CV180" s="5">
        <v>0.22500000000000001</v>
      </c>
      <c r="CW180" s="5">
        <v>85.5</v>
      </c>
      <c r="CX180" s="2"/>
      <c r="CY180" s="5">
        <v>0.36003600360036003</v>
      </c>
      <c r="CZ180" s="3" t="s">
        <v>22</v>
      </c>
      <c r="DA180" s="5">
        <v>2.380952380952381E-4</v>
      </c>
      <c r="DB180" s="5">
        <v>621</v>
      </c>
      <c r="DC180" s="2"/>
      <c r="DD180" s="5">
        <v>380</v>
      </c>
      <c r="DE180" s="3" t="s">
        <v>22</v>
      </c>
      <c r="DF180" s="2"/>
      <c r="DG180" s="3" t="s">
        <v>3</v>
      </c>
      <c r="DH180" s="2"/>
      <c r="DI180" s="3" t="s">
        <v>23</v>
      </c>
      <c r="DJ180" s="3"/>
      <c r="DK180" s="5">
        <v>150</v>
      </c>
      <c r="DL180" s="3" t="s">
        <v>8</v>
      </c>
      <c r="DM180" s="2" t="s">
        <v>203</v>
      </c>
      <c r="DN180" s="3" t="s">
        <v>3</v>
      </c>
      <c r="DO180" s="5">
        <v>4.2500000000000003E-2</v>
      </c>
      <c r="DP180" s="3" t="s">
        <v>3</v>
      </c>
      <c r="DQ180" s="5">
        <v>3.15</v>
      </c>
      <c r="DR180" s="2" t="s">
        <v>9</v>
      </c>
      <c r="DS180" s="2" t="s">
        <v>18</v>
      </c>
      <c r="DT180" s="5">
        <v>0.40136050000000001</v>
      </c>
      <c r="DU180" s="2" t="s">
        <v>24</v>
      </c>
      <c r="DV180" s="3" t="s">
        <v>3</v>
      </c>
      <c r="DW180" s="5">
        <v>50.7</v>
      </c>
      <c r="DX180" s="3"/>
      <c r="DY180" s="3" t="s">
        <v>8</v>
      </c>
      <c r="DZ180" s="2"/>
      <c r="EA180" s="7"/>
      <c r="EB180" s="5">
        <v>3.13</v>
      </c>
      <c r="EC180" s="3"/>
      <c r="ED180" s="2"/>
      <c r="EE180" s="2"/>
      <c r="EF180" s="3" t="s">
        <v>1</v>
      </c>
      <c r="EG180" s="3"/>
      <c r="EH180" s="2"/>
      <c r="EI180" s="2"/>
      <c r="EJ180" s="3" t="s">
        <v>26</v>
      </c>
      <c r="EK180" s="5">
        <v>1.2489999999999999E-2</v>
      </c>
      <c r="EL180" s="3" t="s">
        <v>1</v>
      </c>
      <c r="EM180" s="3" t="s">
        <v>3</v>
      </c>
      <c r="EN180" s="3" t="s">
        <v>27</v>
      </c>
      <c r="EO180" s="3"/>
      <c r="EP180" s="3" t="s">
        <v>8</v>
      </c>
      <c r="EQ180" s="3"/>
      <c r="ER180" s="5">
        <v>5.82</v>
      </c>
      <c r="ES180" s="3"/>
      <c r="ET180" s="9">
        <v>10.53</v>
      </c>
      <c r="EU180" s="3"/>
      <c r="EV180" s="3" t="s">
        <v>28</v>
      </c>
      <c r="EW180" s="7"/>
      <c r="EX180" s="9">
        <v>3.77</v>
      </c>
      <c r="EY180" s="3"/>
      <c r="EZ180" s="3"/>
      <c r="FA180" s="9">
        <v>0.80645161290322587</v>
      </c>
      <c r="FB180" s="9">
        <v>1.6999999999999999E-9</v>
      </c>
      <c r="FC180" s="2"/>
      <c r="FD180" s="7"/>
      <c r="FE180" s="2" t="s">
        <v>15</v>
      </c>
      <c r="FF180" s="3" t="s">
        <v>28</v>
      </c>
      <c r="FG180" s="3" t="s">
        <v>1</v>
      </c>
      <c r="FH180" s="9">
        <v>7.12</v>
      </c>
      <c r="FI180" s="3" t="s">
        <v>203</v>
      </c>
      <c r="FJ180" s="9">
        <v>7</v>
      </c>
      <c r="FK180" s="3" t="s">
        <v>1</v>
      </c>
      <c r="FL180" s="3" t="s">
        <v>1</v>
      </c>
      <c r="FM180" s="3" t="s">
        <v>23</v>
      </c>
      <c r="FN180" s="9">
        <v>126</v>
      </c>
      <c r="FO180" s="9">
        <v>2.695E-8</v>
      </c>
      <c r="FP180" s="9">
        <v>3.58</v>
      </c>
      <c r="FQ180" s="3" t="s">
        <v>15</v>
      </c>
      <c r="FR180" s="5">
        <v>9.4999999999999998E-3</v>
      </c>
      <c r="FS180" s="9">
        <v>28.5</v>
      </c>
      <c r="FT180" s="3" t="s">
        <v>1</v>
      </c>
      <c r="FU180" s="3" t="s">
        <v>203</v>
      </c>
      <c r="FV180" s="3"/>
      <c r="FW180" s="5">
        <v>30.5</v>
      </c>
      <c r="FX180" s="10">
        <v>5.4999999999999997E-3</v>
      </c>
      <c r="FY180" s="3"/>
      <c r="FZ180" s="3" t="s">
        <v>22</v>
      </c>
      <c r="GA180" s="3"/>
      <c r="GB180" s="3"/>
      <c r="GC180" s="3"/>
      <c r="GD180" s="3"/>
      <c r="GE180" s="3"/>
      <c r="GF180" s="3" t="s">
        <v>30</v>
      </c>
      <c r="GG180" s="3"/>
      <c r="GH180" s="9">
        <v>4.5750000000000002</v>
      </c>
      <c r="GI180" s="2"/>
      <c r="GJ180" s="5">
        <v>8.0000000000000004E-4</v>
      </c>
      <c r="GK180" s="3"/>
      <c r="GL180" s="2"/>
      <c r="GM180" s="2">
        <v>3.13</v>
      </c>
      <c r="GN180" s="3" t="s">
        <v>31</v>
      </c>
      <c r="GO180" s="3" t="s">
        <v>8</v>
      </c>
      <c r="GP180" s="3"/>
      <c r="GQ180" s="3"/>
      <c r="GR180" s="3" t="s">
        <v>219</v>
      </c>
      <c r="GS180" s="9">
        <v>0.73126142595978061</v>
      </c>
      <c r="GT180" s="9">
        <v>61.5</v>
      </c>
      <c r="GU180" s="9">
        <v>6.62</v>
      </c>
      <c r="GV180" s="2"/>
      <c r="GW180" s="7"/>
      <c r="GX180" s="2" t="s">
        <v>34</v>
      </c>
      <c r="GY180" s="2" t="s">
        <v>9</v>
      </c>
      <c r="GZ180" s="9">
        <v>5.16</v>
      </c>
      <c r="HA180" s="9">
        <v>4.3075000000000001</v>
      </c>
      <c r="HB180" s="7"/>
      <c r="HC180" s="3">
        <v>43.95</v>
      </c>
      <c r="HD180" s="3" t="s">
        <v>3</v>
      </c>
      <c r="HE180" s="7"/>
      <c r="HF180" s="9">
        <v>21.25</v>
      </c>
      <c r="HG180" s="3"/>
      <c r="HH180" s="2"/>
      <c r="HI180" s="3" t="s">
        <v>15</v>
      </c>
      <c r="HJ180" s="3"/>
      <c r="HK180" s="3" t="s">
        <v>3</v>
      </c>
      <c r="HL180" s="3"/>
      <c r="HM180" s="9">
        <v>0.47249999999999998</v>
      </c>
      <c r="HN180" s="9">
        <v>13.25</v>
      </c>
      <c r="HO180" s="3" t="s">
        <v>3</v>
      </c>
      <c r="HP180" s="3" t="s">
        <v>35</v>
      </c>
      <c r="HQ180" s="3" t="s">
        <v>23</v>
      </c>
      <c r="HR180" s="7"/>
      <c r="HS180" s="3" t="s">
        <v>3</v>
      </c>
      <c r="HT180" s="3" t="s">
        <v>203</v>
      </c>
      <c r="HU180" s="9">
        <v>0.35906642728904847</v>
      </c>
      <c r="HV180" s="3">
        <v>1</v>
      </c>
      <c r="HW180" s="9">
        <v>1.102E-5</v>
      </c>
      <c r="HX180" s="3" t="s">
        <v>3</v>
      </c>
      <c r="HY180" s="3"/>
      <c r="HZ180" s="3" t="s">
        <v>30</v>
      </c>
      <c r="IA180" s="7"/>
      <c r="IB180" s="3"/>
      <c r="IC180" s="3" t="s">
        <v>18</v>
      </c>
      <c r="ID180" s="3"/>
      <c r="IE180" s="3" t="s">
        <v>55</v>
      </c>
      <c r="IF180" s="7"/>
      <c r="IG180" s="7"/>
      <c r="IH180" s="7"/>
    </row>
    <row r="181" spans="1:242" x14ac:dyDescent="0.25">
      <c r="A181" s="1" t="s">
        <v>223</v>
      </c>
      <c r="B181" s="5">
        <v>39</v>
      </c>
      <c r="C181" s="3"/>
      <c r="D181" s="5">
        <v>4.92</v>
      </c>
      <c r="E181" s="3" t="s">
        <v>1</v>
      </c>
      <c r="F181" s="3" t="s">
        <v>2</v>
      </c>
      <c r="G181" s="3"/>
      <c r="H181" s="3"/>
      <c r="I181" s="3"/>
      <c r="J181" s="5">
        <v>8.267000000000001E-12</v>
      </c>
      <c r="K181" s="3" t="s">
        <v>3</v>
      </c>
      <c r="L181" s="3" t="s">
        <v>4</v>
      </c>
      <c r="M181" s="5">
        <v>0.9009009009009008</v>
      </c>
      <c r="N181" s="5">
        <v>26</v>
      </c>
      <c r="O181" s="3" t="s">
        <v>3</v>
      </c>
      <c r="P181" s="3"/>
      <c r="Q181" s="3" t="s">
        <v>203</v>
      </c>
      <c r="R181" s="2" t="s">
        <v>58</v>
      </c>
      <c r="S181" s="2"/>
      <c r="T181" s="3" t="s">
        <v>3</v>
      </c>
      <c r="U181" s="5">
        <v>50.5</v>
      </c>
      <c r="V181" s="3"/>
      <c r="W181" s="2"/>
      <c r="X181" s="3"/>
      <c r="Y181" s="3" t="s">
        <v>7</v>
      </c>
      <c r="Z181" s="5">
        <v>1.199E-5</v>
      </c>
      <c r="AA181" s="3" t="s">
        <v>8</v>
      </c>
      <c r="AB181" s="2" t="s">
        <v>9</v>
      </c>
      <c r="AC181" s="5">
        <v>7.0909090909090903E-14</v>
      </c>
      <c r="AD181" s="3" t="s">
        <v>10</v>
      </c>
      <c r="AE181" s="3" t="s">
        <v>212</v>
      </c>
      <c r="AF181" s="2">
        <v>3.125</v>
      </c>
      <c r="AG181" s="5">
        <v>3.5999999999999999E-3</v>
      </c>
      <c r="AH181" s="2"/>
      <c r="AI181" s="2"/>
      <c r="AJ181" s="2">
        <v>68</v>
      </c>
      <c r="AK181" s="2"/>
      <c r="AL181" s="5">
        <v>0.97799999999999998</v>
      </c>
      <c r="AM181" s="3"/>
      <c r="AN181" s="3" t="s">
        <v>12</v>
      </c>
      <c r="AO181" s="2"/>
      <c r="AP181" s="2"/>
      <c r="AQ181" s="5">
        <v>1.0560000000000001E-3</v>
      </c>
      <c r="AR181" s="5">
        <v>5.32</v>
      </c>
      <c r="AS181" s="3" t="s">
        <v>13</v>
      </c>
      <c r="AT181" s="3" t="s">
        <v>23</v>
      </c>
      <c r="AU181" s="5">
        <v>7.1</v>
      </c>
      <c r="AV181" s="2"/>
      <c r="AW181" s="2"/>
      <c r="AX181" s="2">
        <v>2.4999999999999999E-8</v>
      </c>
      <c r="AY181" s="2" t="s">
        <v>15</v>
      </c>
      <c r="AZ181" s="5">
        <v>7.31</v>
      </c>
      <c r="BA181" s="2"/>
      <c r="BB181" s="3" t="s">
        <v>8</v>
      </c>
      <c r="BC181" s="3">
        <v>5</v>
      </c>
      <c r="BD181" s="2"/>
      <c r="BE181" s="3" t="s">
        <v>16</v>
      </c>
      <c r="BF181" s="6">
        <v>38.5</v>
      </c>
      <c r="BG181" s="5">
        <v>6.86</v>
      </c>
      <c r="BH181" s="3"/>
      <c r="BI181" s="3"/>
      <c r="BJ181" s="5">
        <v>1.38</v>
      </c>
      <c r="BK181" s="5">
        <v>17.79</v>
      </c>
      <c r="BL181" s="5">
        <v>0.5</v>
      </c>
      <c r="BM181" s="2"/>
      <c r="BN181" s="3" t="s">
        <v>19</v>
      </c>
      <c r="BO181" s="3" t="s">
        <v>121</v>
      </c>
      <c r="BP181" s="3" t="s">
        <v>3</v>
      </c>
      <c r="BQ181" s="2"/>
      <c r="BR181" s="2" t="s">
        <v>21</v>
      </c>
      <c r="BS181" s="3"/>
      <c r="BT181" s="3"/>
      <c r="BU181" s="3"/>
      <c r="BV181" s="5">
        <v>3.27</v>
      </c>
      <c r="BW181" s="5">
        <v>4.92</v>
      </c>
      <c r="BX181" s="3"/>
      <c r="BY181" s="3"/>
      <c r="BZ181" s="2"/>
      <c r="CA181" s="2"/>
      <c r="CB181" s="3" t="s">
        <v>3</v>
      </c>
      <c r="CC181" s="5">
        <v>4.17</v>
      </c>
      <c r="CD181" s="2"/>
      <c r="CE181" s="3"/>
      <c r="CF181" s="5">
        <v>30</v>
      </c>
      <c r="CG181" s="3"/>
      <c r="CH181" s="3"/>
      <c r="CI181" s="3"/>
      <c r="CJ181" s="3" t="s">
        <v>1</v>
      </c>
      <c r="CK181" s="2"/>
      <c r="CL181" s="3" t="s">
        <v>22</v>
      </c>
      <c r="CM181" s="3"/>
      <c r="CN181" s="2"/>
      <c r="CO181" s="2"/>
      <c r="CP181" s="2"/>
      <c r="CQ181" s="3">
        <v>2</v>
      </c>
      <c r="CR181" s="5">
        <v>5.66</v>
      </c>
      <c r="CS181" s="6">
        <v>48</v>
      </c>
      <c r="CT181" s="5">
        <v>0.48</v>
      </c>
      <c r="CU181" s="5">
        <v>7.15</v>
      </c>
      <c r="CV181" s="5">
        <v>0.2</v>
      </c>
      <c r="CW181" s="5">
        <v>86</v>
      </c>
      <c r="CX181" s="2"/>
      <c r="CY181" s="5">
        <v>0.35971223021582738</v>
      </c>
      <c r="CZ181" s="3" t="s">
        <v>22</v>
      </c>
      <c r="DA181" s="5">
        <v>2.2988505747126436E-4</v>
      </c>
      <c r="DB181" s="5">
        <v>620</v>
      </c>
      <c r="DC181" s="2"/>
      <c r="DD181" s="5">
        <v>382</v>
      </c>
      <c r="DE181" s="3" t="s">
        <v>22</v>
      </c>
      <c r="DF181" s="2"/>
      <c r="DG181" s="3" t="s">
        <v>3</v>
      </c>
      <c r="DH181" s="2"/>
      <c r="DI181" s="3" t="s">
        <v>23</v>
      </c>
      <c r="DJ181" s="3"/>
      <c r="DK181" s="5">
        <v>150</v>
      </c>
      <c r="DL181" s="3" t="s">
        <v>8</v>
      </c>
      <c r="DM181" s="2" t="s">
        <v>203</v>
      </c>
      <c r="DN181" s="3" t="s">
        <v>3</v>
      </c>
      <c r="DO181" s="5">
        <v>4.7500000000000001E-2</v>
      </c>
      <c r="DP181" s="3" t="s">
        <v>3</v>
      </c>
      <c r="DQ181" s="5">
        <v>3.145</v>
      </c>
      <c r="DR181" s="2" t="s">
        <v>9</v>
      </c>
      <c r="DS181" s="2" t="s">
        <v>18</v>
      </c>
      <c r="DT181" s="5">
        <v>0.40068029999999999</v>
      </c>
      <c r="DU181" s="2" t="s">
        <v>24</v>
      </c>
      <c r="DV181" s="3" t="s">
        <v>3</v>
      </c>
      <c r="DW181" s="5">
        <v>50.5</v>
      </c>
      <c r="DX181" s="3"/>
      <c r="DY181" s="3" t="s">
        <v>8</v>
      </c>
      <c r="DZ181" s="2"/>
      <c r="EA181" s="7"/>
      <c r="EB181" s="5">
        <v>3.125</v>
      </c>
      <c r="EC181" s="3"/>
      <c r="ED181" s="2"/>
      <c r="EE181" s="2"/>
      <c r="EF181" s="3" t="s">
        <v>1</v>
      </c>
      <c r="EG181" s="3"/>
      <c r="EH181" s="2"/>
      <c r="EI181" s="2"/>
      <c r="EJ181" s="3" t="s">
        <v>26</v>
      </c>
      <c r="EK181" s="5">
        <v>1.2489999999999999E-2</v>
      </c>
      <c r="EL181" s="3" t="s">
        <v>1</v>
      </c>
      <c r="EM181" s="3" t="s">
        <v>3</v>
      </c>
      <c r="EN181" s="3" t="s">
        <v>27</v>
      </c>
      <c r="EO181" s="3"/>
      <c r="EP181" s="3" t="s">
        <v>8</v>
      </c>
      <c r="EQ181" s="3"/>
      <c r="ER181" s="5">
        <v>6.2</v>
      </c>
      <c r="ES181" s="3"/>
      <c r="ET181" s="9">
        <v>10.81</v>
      </c>
      <c r="EU181" s="3"/>
      <c r="EV181" s="3" t="s">
        <v>28</v>
      </c>
      <c r="EW181" s="7"/>
      <c r="EX181" s="9">
        <v>3.77</v>
      </c>
      <c r="EY181" s="3"/>
      <c r="EZ181" s="3"/>
      <c r="FA181" s="9">
        <v>0.81632653061224481</v>
      </c>
      <c r="FB181" s="9">
        <v>1.7600000000000001E-9</v>
      </c>
      <c r="FC181" s="2"/>
      <c r="FD181" s="7"/>
      <c r="FE181" s="2" t="s">
        <v>15</v>
      </c>
      <c r="FF181" s="3" t="s">
        <v>28</v>
      </c>
      <c r="FG181" s="3" t="s">
        <v>1</v>
      </c>
      <c r="FH181" s="9">
        <v>7.11</v>
      </c>
      <c r="FI181" s="3" t="s">
        <v>203</v>
      </c>
      <c r="FJ181" s="9">
        <v>7.1</v>
      </c>
      <c r="FK181" s="3" t="s">
        <v>1</v>
      </c>
      <c r="FL181" s="3" t="s">
        <v>1</v>
      </c>
      <c r="FM181" s="3" t="s">
        <v>23</v>
      </c>
      <c r="FN181" s="9">
        <v>126</v>
      </c>
      <c r="FO181" s="9">
        <v>2.6850000000000002E-8</v>
      </c>
      <c r="FP181" s="9">
        <v>3.46</v>
      </c>
      <c r="FQ181" s="3" t="s">
        <v>15</v>
      </c>
      <c r="FR181" s="5">
        <v>8.5000000000000006E-3</v>
      </c>
      <c r="FS181" s="9">
        <v>28.25</v>
      </c>
      <c r="FT181" s="3" t="s">
        <v>1</v>
      </c>
      <c r="FU181" s="3" t="s">
        <v>203</v>
      </c>
      <c r="FV181" s="3"/>
      <c r="FW181" s="5">
        <v>32.5</v>
      </c>
      <c r="FX181" s="10">
        <v>5.7499999999999999E-3</v>
      </c>
      <c r="FY181" s="3"/>
      <c r="FZ181" s="3" t="s">
        <v>22</v>
      </c>
      <c r="GA181" s="3"/>
      <c r="GB181" s="3"/>
      <c r="GC181" s="3"/>
      <c r="GD181" s="3"/>
      <c r="GE181" s="3"/>
      <c r="GF181" s="3" t="s">
        <v>30</v>
      </c>
      <c r="GG181" s="3"/>
      <c r="GH181" s="9">
        <v>4.5999999999999996</v>
      </c>
      <c r="GI181" s="2"/>
      <c r="GJ181" s="5">
        <v>8.25E-4</v>
      </c>
      <c r="GK181" s="3"/>
      <c r="GL181" s="2"/>
      <c r="GM181" s="2">
        <v>3.125</v>
      </c>
      <c r="GN181" s="3" t="s">
        <v>31</v>
      </c>
      <c r="GO181" s="3" t="s">
        <v>8</v>
      </c>
      <c r="GP181" s="3"/>
      <c r="GQ181" s="3"/>
      <c r="GR181" s="3" t="s">
        <v>219</v>
      </c>
      <c r="GS181" s="9">
        <v>0.72859744990892528</v>
      </c>
      <c r="GT181" s="9">
        <v>61.5</v>
      </c>
      <c r="GU181" s="9">
        <v>6.76</v>
      </c>
      <c r="GV181" s="2"/>
      <c r="GW181" s="7"/>
      <c r="GX181" s="2" t="s">
        <v>34</v>
      </c>
      <c r="GY181" s="2" t="s">
        <v>9</v>
      </c>
      <c r="GZ181" s="9">
        <v>5.16</v>
      </c>
      <c r="HA181" s="9">
        <v>4.3075000000000001</v>
      </c>
      <c r="HB181" s="7"/>
      <c r="HC181" s="3">
        <v>42.55</v>
      </c>
      <c r="HD181" s="3" t="s">
        <v>3</v>
      </c>
      <c r="HE181" s="7"/>
      <c r="HF181" s="9">
        <v>21.7</v>
      </c>
      <c r="HG181" s="3"/>
      <c r="HH181" s="2"/>
      <c r="HI181" s="3" t="s">
        <v>15</v>
      </c>
      <c r="HJ181" s="3"/>
      <c r="HK181" s="3" t="s">
        <v>3</v>
      </c>
      <c r="HL181" s="3"/>
      <c r="HM181" s="9">
        <v>0.5</v>
      </c>
      <c r="HN181" s="9">
        <v>13.5</v>
      </c>
      <c r="HO181" s="3" t="s">
        <v>3</v>
      </c>
      <c r="HP181" s="3" t="s">
        <v>35</v>
      </c>
      <c r="HQ181" s="3" t="s">
        <v>23</v>
      </c>
      <c r="HR181" s="7"/>
      <c r="HS181" s="3" t="s">
        <v>3</v>
      </c>
      <c r="HT181" s="3" t="s">
        <v>203</v>
      </c>
      <c r="HU181" s="9">
        <v>0.35842293906810035</v>
      </c>
      <c r="HV181" s="3">
        <v>1</v>
      </c>
      <c r="HW181" s="9">
        <v>1.1050000000000001E-5</v>
      </c>
      <c r="HX181" s="3" t="s">
        <v>3</v>
      </c>
      <c r="HY181" s="3"/>
      <c r="HZ181" s="3" t="s">
        <v>30</v>
      </c>
      <c r="IA181" s="9">
        <v>4.5</v>
      </c>
      <c r="IB181" s="3"/>
      <c r="IC181" s="3" t="s">
        <v>18</v>
      </c>
      <c r="ID181" s="3"/>
      <c r="IE181" s="3" t="s">
        <v>55</v>
      </c>
      <c r="IF181" s="7"/>
      <c r="IG181" s="7"/>
      <c r="IH181" s="7"/>
    </row>
    <row r="182" spans="1:242" x14ac:dyDescent="0.25">
      <c r="A182" s="1" t="s">
        <v>224</v>
      </c>
      <c r="B182" s="5">
        <v>42</v>
      </c>
      <c r="C182" s="3">
        <v>55</v>
      </c>
      <c r="D182" s="5">
        <v>4.9349999999999996</v>
      </c>
      <c r="E182" s="3" t="s">
        <v>1</v>
      </c>
      <c r="F182" s="3" t="s">
        <v>2</v>
      </c>
      <c r="G182" s="3"/>
      <c r="H182" s="3"/>
      <c r="I182" s="3"/>
      <c r="J182" s="5">
        <v>8.265E-12</v>
      </c>
      <c r="K182" s="3" t="s">
        <v>3</v>
      </c>
      <c r="L182" s="3" t="s">
        <v>4</v>
      </c>
      <c r="M182" s="5">
        <v>0.90805902383654935</v>
      </c>
      <c r="N182" s="5">
        <v>26</v>
      </c>
      <c r="O182" s="3" t="s">
        <v>3</v>
      </c>
      <c r="P182" s="3"/>
      <c r="Q182" s="3" t="s">
        <v>203</v>
      </c>
      <c r="R182" s="2" t="s">
        <v>58</v>
      </c>
      <c r="S182" s="2"/>
      <c r="T182" s="3" t="s">
        <v>3</v>
      </c>
      <c r="U182" s="5">
        <v>50.75</v>
      </c>
      <c r="V182" s="3"/>
      <c r="W182" s="2"/>
      <c r="X182" s="3"/>
      <c r="Y182" s="3" t="s">
        <v>7</v>
      </c>
      <c r="Z182" s="5">
        <v>1.199E-5</v>
      </c>
      <c r="AA182" s="3" t="s">
        <v>8</v>
      </c>
      <c r="AB182" s="2" t="s">
        <v>9</v>
      </c>
      <c r="AC182" s="5">
        <v>7.4181818181818182E-14</v>
      </c>
      <c r="AD182" s="3" t="s">
        <v>10</v>
      </c>
      <c r="AE182" s="3" t="s">
        <v>212</v>
      </c>
      <c r="AF182" s="2">
        <v>3.12</v>
      </c>
      <c r="AG182" s="5">
        <v>3.5000000000000001E-3</v>
      </c>
      <c r="AH182" s="2"/>
      <c r="AI182" s="2"/>
      <c r="AJ182" s="2">
        <v>67.150000000000006</v>
      </c>
      <c r="AK182" s="2"/>
      <c r="AL182" s="5">
        <v>0.997</v>
      </c>
      <c r="AM182" s="3"/>
      <c r="AN182" s="3" t="s">
        <v>12</v>
      </c>
      <c r="AO182" s="2"/>
      <c r="AP182" s="2"/>
      <c r="AQ182" s="5">
        <v>1.0560000000000001E-3</v>
      </c>
      <c r="AR182" s="5">
        <v>6.08</v>
      </c>
      <c r="AS182" s="3" t="s">
        <v>13</v>
      </c>
      <c r="AT182" s="3" t="s">
        <v>23</v>
      </c>
      <c r="AU182" s="5">
        <v>7.24</v>
      </c>
      <c r="AV182" s="2"/>
      <c r="AW182" s="2"/>
      <c r="AX182" s="2">
        <v>2.4999999999999999E-8</v>
      </c>
      <c r="AY182" s="2" t="s">
        <v>15</v>
      </c>
      <c r="AZ182" s="5">
        <v>7.4</v>
      </c>
      <c r="BA182" s="2"/>
      <c r="BB182" s="3" t="s">
        <v>8</v>
      </c>
      <c r="BC182" s="3">
        <v>5.25</v>
      </c>
      <c r="BD182" s="2"/>
      <c r="BE182" s="3" t="s">
        <v>16</v>
      </c>
      <c r="BF182" s="6">
        <v>38</v>
      </c>
      <c r="BG182" s="5">
        <v>6.87</v>
      </c>
      <c r="BH182" s="3"/>
      <c r="BI182" s="3"/>
      <c r="BJ182" s="5">
        <v>1.4</v>
      </c>
      <c r="BK182" s="5">
        <v>17.75</v>
      </c>
      <c r="BL182" s="5">
        <v>0.51020408163265307</v>
      </c>
      <c r="BM182" s="2"/>
      <c r="BN182" s="3" t="s">
        <v>19</v>
      </c>
      <c r="BO182" s="3" t="s">
        <v>121</v>
      </c>
      <c r="BP182" s="3" t="s">
        <v>3</v>
      </c>
      <c r="BQ182" s="2"/>
      <c r="BR182" s="2" t="s">
        <v>21</v>
      </c>
      <c r="BS182" s="3"/>
      <c r="BT182" s="3"/>
      <c r="BU182" s="3"/>
      <c r="BV182" s="5">
        <v>3.3</v>
      </c>
      <c r="BW182" s="5">
        <v>4.9349999999999996</v>
      </c>
      <c r="BX182" s="3"/>
      <c r="BY182" s="3"/>
      <c r="BZ182" s="2"/>
      <c r="CA182" s="2"/>
      <c r="CB182" s="3" t="s">
        <v>3</v>
      </c>
      <c r="CC182" s="5">
        <v>4.17</v>
      </c>
      <c r="CD182" s="2"/>
      <c r="CE182" s="3"/>
      <c r="CF182" s="5">
        <v>30.1</v>
      </c>
      <c r="CG182" s="3"/>
      <c r="CH182" s="3"/>
      <c r="CI182" s="3"/>
      <c r="CJ182" s="3" t="s">
        <v>1</v>
      </c>
      <c r="CK182" s="2"/>
      <c r="CL182" s="3" t="s">
        <v>22</v>
      </c>
      <c r="CM182" s="3"/>
      <c r="CN182" s="2"/>
      <c r="CO182" s="2"/>
      <c r="CP182" s="2"/>
      <c r="CQ182" s="3">
        <v>2</v>
      </c>
      <c r="CR182" s="5">
        <v>5.69</v>
      </c>
      <c r="CS182" s="6">
        <v>51</v>
      </c>
      <c r="CT182" s="5">
        <v>0.48499999999999999</v>
      </c>
      <c r="CU182" s="5">
        <v>7</v>
      </c>
      <c r="CV182" s="5">
        <v>0.21</v>
      </c>
      <c r="CW182" s="5">
        <v>86.5</v>
      </c>
      <c r="CX182" s="5">
        <v>0.39215686274509809</v>
      </c>
      <c r="CY182" s="5">
        <v>0.35971223021582738</v>
      </c>
      <c r="CZ182" s="3" t="s">
        <v>22</v>
      </c>
      <c r="DA182" s="5">
        <v>2.3121387283236996E-4</v>
      </c>
      <c r="DB182" s="5">
        <v>620</v>
      </c>
      <c r="DC182" s="2"/>
      <c r="DD182" s="5">
        <v>380</v>
      </c>
      <c r="DE182" s="3" t="s">
        <v>22</v>
      </c>
      <c r="DF182" s="5">
        <v>0.36363636363636365</v>
      </c>
      <c r="DG182" s="3" t="s">
        <v>3</v>
      </c>
      <c r="DH182" s="2"/>
      <c r="DI182" s="3" t="s">
        <v>23</v>
      </c>
      <c r="DJ182" s="3"/>
      <c r="DK182" s="5">
        <v>148.5</v>
      </c>
      <c r="DL182" s="3" t="s">
        <v>8</v>
      </c>
      <c r="DM182" s="2" t="s">
        <v>203</v>
      </c>
      <c r="DN182" s="3" t="s">
        <v>3</v>
      </c>
      <c r="DO182" s="5">
        <v>4.2500000000000003E-2</v>
      </c>
      <c r="DP182" s="3" t="s">
        <v>3</v>
      </c>
      <c r="DQ182" s="5">
        <v>3.1375000000000002</v>
      </c>
      <c r="DR182" s="2" t="s">
        <v>9</v>
      </c>
      <c r="DS182" s="2" t="s">
        <v>18</v>
      </c>
      <c r="DT182" s="5">
        <v>0.4</v>
      </c>
      <c r="DU182" s="2" t="s">
        <v>24</v>
      </c>
      <c r="DV182" s="3" t="s">
        <v>3</v>
      </c>
      <c r="DW182" s="5">
        <v>50.75</v>
      </c>
      <c r="DX182" s="3"/>
      <c r="DY182" s="3" t="s">
        <v>8</v>
      </c>
      <c r="DZ182" s="2"/>
      <c r="EA182" s="7"/>
      <c r="EB182" s="5">
        <v>3.12</v>
      </c>
      <c r="EC182" s="3"/>
      <c r="ED182" s="2"/>
      <c r="EE182" s="2"/>
      <c r="EF182" s="3" t="s">
        <v>1</v>
      </c>
      <c r="EG182" s="3"/>
      <c r="EH182" s="2"/>
      <c r="EI182" s="2"/>
      <c r="EJ182" s="3" t="s">
        <v>26</v>
      </c>
      <c r="EK182" s="5">
        <v>1.2489999999999999E-2</v>
      </c>
      <c r="EL182" s="3" t="s">
        <v>1</v>
      </c>
      <c r="EM182" s="3" t="s">
        <v>3</v>
      </c>
      <c r="EN182" s="3" t="s">
        <v>27</v>
      </c>
      <c r="EO182" s="3"/>
      <c r="EP182" s="3" t="s">
        <v>8</v>
      </c>
      <c r="EQ182" s="3"/>
      <c r="ER182" s="5">
        <v>6.25</v>
      </c>
      <c r="ES182" s="3"/>
      <c r="ET182" s="9">
        <v>10.58</v>
      </c>
      <c r="EU182" s="3"/>
      <c r="EV182" s="3" t="s">
        <v>28</v>
      </c>
      <c r="EW182" s="7">
        <v>9</v>
      </c>
      <c r="EX182" s="9">
        <v>3.77</v>
      </c>
      <c r="EY182" s="3"/>
      <c r="EZ182" s="3"/>
      <c r="FA182" s="9">
        <v>0.8154943934760448</v>
      </c>
      <c r="FB182" s="9">
        <v>1.8E-9</v>
      </c>
      <c r="FC182" s="2"/>
      <c r="FD182" s="7"/>
      <c r="FE182" s="2" t="s">
        <v>15</v>
      </c>
      <c r="FF182" s="3" t="s">
        <v>28</v>
      </c>
      <c r="FG182" s="3" t="s">
        <v>1</v>
      </c>
      <c r="FH182" s="9">
        <v>7.1</v>
      </c>
      <c r="FI182" s="3" t="s">
        <v>203</v>
      </c>
      <c r="FJ182" s="9">
        <v>7.05</v>
      </c>
      <c r="FK182" s="3" t="s">
        <v>1</v>
      </c>
      <c r="FL182" s="3" t="s">
        <v>1</v>
      </c>
      <c r="FM182" s="3" t="s">
        <v>23</v>
      </c>
      <c r="FN182" s="9">
        <v>126</v>
      </c>
      <c r="FO182" s="9">
        <v>2.6750000000000001E-8</v>
      </c>
      <c r="FP182" s="9">
        <v>3.35</v>
      </c>
      <c r="FQ182" s="3" t="s">
        <v>15</v>
      </c>
      <c r="FR182" s="5">
        <v>9.4999999999999998E-3</v>
      </c>
      <c r="FS182" s="9">
        <v>28</v>
      </c>
      <c r="FT182" s="3" t="s">
        <v>1</v>
      </c>
      <c r="FU182" s="3" t="s">
        <v>203</v>
      </c>
      <c r="FV182" s="3"/>
      <c r="FW182" s="5">
        <v>31.5</v>
      </c>
      <c r="FX182" s="10">
        <v>4.4999999999999997E-3</v>
      </c>
      <c r="FY182" s="3"/>
      <c r="FZ182" s="3" t="s">
        <v>22</v>
      </c>
      <c r="GA182" s="3"/>
      <c r="GB182" s="3"/>
      <c r="GC182" s="3"/>
      <c r="GD182" s="3"/>
      <c r="GE182" s="3"/>
      <c r="GF182" s="3" t="s">
        <v>30</v>
      </c>
      <c r="GG182" s="3"/>
      <c r="GH182" s="9">
        <v>5.05</v>
      </c>
      <c r="GI182" s="2"/>
      <c r="GJ182" s="5">
        <v>1E-3</v>
      </c>
      <c r="GK182" s="3"/>
      <c r="GL182" s="2"/>
      <c r="GM182" s="2">
        <v>3.12</v>
      </c>
      <c r="GN182" s="3" t="s">
        <v>31</v>
      </c>
      <c r="GO182" s="3" t="s">
        <v>8</v>
      </c>
      <c r="GP182" s="3"/>
      <c r="GQ182" s="3"/>
      <c r="GR182" s="3" t="s">
        <v>219</v>
      </c>
      <c r="GS182" s="9">
        <v>0.73126142595978061</v>
      </c>
      <c r="GT182" s="9">
        <v>61.5</v>
      </c>
      <c r="GU182" s="9">
        <v>6.8</v>
      </c>
      <c r="GV182" s="2"/>
      <c r="GW182" s="7"/>
      <c r="GX182" s="2" t="s">
        <v>34</v>
      </c>
      <c r="GY182" s="2" t="s">
        <v>9</v>
      </c>
      <c r="GZ182" s="9">
        <v>5.15</v>
      </c>
      <c r="HA182" s="9">
        <v>4.3075000000000001</v>
      </c>
      <c r="HB182" s="9">
        <v>4</v>
      </c>
      <c r="HC182" s="3">
        <v>44.6</v>
      </c>
      <c r="HD182" s="3" t="s">
        <v>3</v>
      </c>
      <c r="HE182" s="7"/>
      <c r="HF182" s="9">
        <v>21.85</v>
      </c>
      <c r="HG182" s="3"/>
      <c r="HH182" s="2"/>
      <c r="HI182" s="3" t="s">
        <v>15</v>
      </c>
      <c r="HJ182" s="3"/>
      <c r="HK182" s="3" t="s">
        <v>3</v>
      </c>
      <c r="HL182" s="3"/>
      <c r="HM182" s="9">
        <v>0.57999999999999996</v>
      </c>
      <c r="HN182" s="9">
        <v>13.5</v>
      </c>
      <c r="HO182" s="3" t="s">
        <v>3</v>
      </c>
      <c r="HP182" s="3" t="s">
        <v>35</v>
      </c>
      <c r="HQ182" s="3" t="s">
        <v>23</v>
      </c>
      <c r="HR182" s="7"/>
      <c r="HS182" s="3" t="s">
        <v>3</v>
      </c>
      <c r="HT182" s="3" t="s">
        <v>203</v>
      </c>
      <c r="HU182" s="9">
        <v>0.35906642728904847</v>
      </c>
      <c r="HV182" s="3">
        <v>1</v>
      </c>
      <c r="HW182" s="9">
        <v>1.102E-5</v>
      </c>
      <c r="HX182" s="3" t="s">
        <v>3</v>
      </c>
      <c r="HY182" s="3"/>
      <c r="HZ182" s="3" t="s">
        <v>30</v>
      </c>
      <c r="IA182" s="9">
        <v>4.6500000000000004</v>
      </c>
      <c r="IB182" s="3"/>
      <c r="IC182" s="3" t="s">
        <v>18</v>
      </c>
      <c r="ID182" s="3"/>
      <c r="IE182" s="3" t="s">
        <v>55</v>
      </c>
      <c r="IF182" s="7"/>
      <c r="IG182" s="7"/>
      <c r="IH182" s="7"/>
    </row>
    <row r="183" spans="1:242" x14ac:dyDescent="0.25">
      <c r="A183" s="1" t="s">
        <v>225</v>
      </c>
      <c r="B183" s="5">
        <v>43</v>
      </c>
      <c r="C183" s="3"/>
      <c r="D183" s="5">
        <v>4.99</v>
      </c>
      <c r="E183" s="3" t="s">
        <v>1</v>
      </c>
      <c r="F183" s="3" t="s">
        <v>2</v>
      </c>
      <c r="G183" s="3"/>
      <c r="H183" s="3"/>
      <c r="I183" s="3"/>
      <c r="J183" s="5">
        <v>8.2480000000000012E-12</v>
      </c>
      <c r="K183" s="3" t="s">
        <v>3</v>
      </c>
      <c r="L183" s="3" t="s">
        <v>4</v>
      </c>
      <c r="M183" s="5">
        <v>0.9060022650056625</v>
      </c>
      <c r="N183" s="5">
        <v>26.05</v>
      </c>
      <c r="O183" s="3" t="s">
        <v>3</v>
      </c>
      <c r="P183" s="3"/>
      <c r="Q183" s="3" t="s">
        <v>203</v>
      </c>
      <c r="R183" s="2" t="s">
        <v>58</v>
      </c>
      <c r="S183" s="2"/>
      <c r="T183" s="3" t="s">
        <v>3</v>
      </c>
      <c r="U183" s="5">
        <v>51</v>
      </c>
      <c r="V183" s="3"/>
      <c r="W183" s="2"/>
      <c r="X183" s="3"/>
      <c r="Y183" s="3" t="s">
        <v>7</v>
      </c>
      <c r="Z183" s="5">
        <v>1.199E-5</v>
      </c>
      <c r="AA183" s="3" t="s">
        <v>8</v>
      </c>
      <c r="AB183" s="2" t="s">
        <v>9</v>
      </c>
      <c r="AC183" s="5">
        <v>8.2181818181818186E-14</v>
      </c>
      <c r="AD183" s="3" t="s">
        <v>10</v>
      </c>
      <c r="AE183" s="3" t="s">
        <v>212</v>
      </c>
      <c r="AF183" s="2">
        <v>3.14</v>
      </c>
      <c r="AG183" s="5">
        <v>3.5999999999999999E-3</v>
      </c>
      <c r="AH183" s="2"/>
      <c r="AI183" s="2"/>
      <c r="AJ183" s="2">
        <v>67.650000000000006</v>
      </c>
      <c r="AK183" s="2"/>
      <c r="AL183" s="5">
        <v>0.99099999999999999</v>
      </c>
      <c r="AM183" s="3"/>
      <c r="AN183" s="3" t="s">
        <v>12</v>
      </c>
      <c r="AO183" s="2"/>
      <c r="AP183" s="2"/>
      <c r="AQ183" s="5">
        <v>1.0560000000000001E-3</v>
      </c>
      <c r="AR183" s="5">
        <v>7.05</v>
      </c>
      <c r="AS183" s="3" t="s">
        <v>13</v>
      </c>
      <c r="AT183" s="3" t="s">
        <v>23</v>
      </c>
      <c r="AU183" s="5">
        <v>7.27</v>
      </c>
      <c r="AV183" s="2"/>
      <c r="AW183" s="2"/>
      <c r="AX183" s="2">
        <v>3.2000000000000002E-8</v>
      </c>
      <c r="AY183" s="2" t="s">
        <v>15</v>
      </c>
      <c r="AZ183" s="5">
        <v>7.45</v>
      </c>
      <c r="BA183" s="2"/>
      <c r="BB183" s="3" t="s">
        <v>8</v>
      </c>
      <c r="BC183" s="3">
        <v>5.5</v>
      </c>
      <c r="BD183" s="2"/>
      <c r="BE183" s="3" t="s">
        <v>16</v>
      </c>
      <c r="BF183" s="6">
        <v>37.5</v>
      </c>
      <c r="BG183" s="5">
        <v>6.9</v>
      </c>
      <c r="BH183" s="3"/>
      <c r="BI183" s="3"/>
      <c r="BJ183" s="5">
        <v>1.35</v>
      </c>
      <c r="BK183" s="5">
        <v>17.95</v>
      </c>
      <c r="BL183" s="5">
        <v>0.52631578947368418</v>
      </c>
      <c r="BM183" s="5">
        <v>2.5</v>
      </c>
      <c r="BN183" s="3" t="s">
        <v>19</v>
      </c>
      <c r="BO183" s="3" t="s">
        <v>121</v>
      </c>
      <c r="BP183" s="3" t="s">
        <v>3</v>
      </c>
      <c r="BQ183" s="2"/>
      <c r="BR183" s="2" t="s">
        <v>21</v>
      </c>
      <c r="BS183" s="3"/>
      <c r="BT183" s="3"/>
      <c r="BU183" s="3"/>
      <c r="BV183" s="5">
        <v>3.22</v>
      </c>
      <c r="BW183" s="5">
        <v>4.9450000000000003</v>
      </c>
      <c r="BX183" s="3"/>
      <c r="BY183" s="3"/>
      <c r="BZ183" s="2"/>
      <c r="CA183" s="2"/>
      <c r="CB183" s="3" t="s">
        <v>3</v>
      </c>
      <c r="CC183" s="5">
        <v>4.1725000000000003</v>
      </c>
      <c r="CD183" s="2"/>
      <c r="CE183" s="3"/>
      <c r="CF183" s="5">
        <v>30.25</v>
      </c>
      <c r="CG183" s="3"/>
      <c r="CH183" s="3"/>
      <c r="CI183" s="3"/>
      <c r="CJ183" s="3" t="s">
        <v>1</v>
      </c>
      <c r="CK183" s="2"/>
      <c r="CL183" s="3" t="s">
        <v>22</v>
      </c>
      <c r="CM183" s="3"/>
      <c r="CN183" s="2"/>
      <c r="CO183" s="2"/>
      <c r="CP183" s="2"/>
      <c r="CQ183" s="3">
        <v>2</v>
      </c>
      <c r="CR183" s="5">
        <v>5.7350000000000003</v>
      </c>
      <c r="CS183" s="6">
        <v>52.25</v>
      </c>
      <c r="CT183" s="5">
        <v>0.48499999999999999</v>
      </c>
      <c r="CU183" s="5">
        <v>6.8</v>
      </c>
      <c r="CV183" s="5">
        <v>0.2</v>
      </c>
      <c r="CW183" s="5">
        <v>87</v>
      </c>
      <c r="CX183" s="2"/>
      <c r="CY183" s="5">
        <v>0.35971223021582738</v>
      </c>
      <c r="CZ183" s="3" t="s">
        <v>22</v>
      </c>
      <c r="DA183" s="5">
        <v>2.272727272727273E-4</v>
      </c>
      <c r="DB183" s="5">
        <v>625.5</v>
      </c>
      <c r="DC183" s="2"/>
      <c r="DD183" s="5">
        <v>387</v>
      </c>
      <c r="DE183" s="3" t="s">
        <v>22</v>
      </c>
      <c r="DF183" s="2"/>
      <c r="DG183" s="3" t="s">
        <v>3</v>
      </c>
      <c r="DH183" s="2"/>
      <c r="DI183" s="3" t="s">
        <v>23</v>
      </c>
      <c r="DJ183" s="3"/>
      <c r="DK183" s="5">
        <v>142.5</v>
      </c>
      <c r="DL183" s="3" t="s">
        <v>8</v>
      </c>
      <c r="DM183" s="2" t="s">
        <v>203</v>
      </c>
      <c r="DN183" s="3" t="s">
        <v>3</v>
      </c>
      <c r="DO183" s="5">
        <v>4.2500000000000003E-2</v>
      </c>
      <c r="DP183" s="3" t="s">
        <v>3</v>
      </c>
      <c r="DQ183" s="5">
        <v>3.13</v>
      </c>
      <c r="DR183" s="2" t="s">
        <v>9</v>
      </c>
      <c r="DS183" s="2" t="s">
        <v>18</v>
      </c>
      <c r="DT183" s="5">
        <v>0.40212769999999998</v>
      </c>
      <c r="DU183" s="2" t="s">
        <v>24</v>
      </c>
      <c r="DV183" s="3" t="s">
        <v>3</v>
      </c>
      <c r="DW183" s="5">
        <v>51</v>
      </c>
      <c r="DX183" s="3"/>
      <c r="DY183" s="3" t="s">
        <v>8</v>
      </c>
      <c r="DZ183" s="2"/>
      <c r="EA183" s="7"/>
      <c r="EB183" s="5">
        <v>3.14</v>
      </c>
      <c r="EC183" s="3"/>
      <c r="ED183" s="2"/>
      <c r="EE183" s="2"/>
      <c r="EF183" s="3" t="s">
        <v>1</v>
      </c>
      <c r="EG183" s="3"/>
      <c r="EH183" s="2"/>
      <c r="EI183" s="2"/>
      <c r="EJ183" s="3" t="s">
        <v>26</v>
      </c>
      <c r="EK183" s="5">
        <v>1.2489999999999999E-2</v>
      </c>
      <c r="EL183" s="3" t="s">
        <v>1</v>
      </c>
      <c r="EM183" s="3" t="s">
        <v>3</v>
      </c>
      <c r="EN183" s="3" t="s">
        <v>27</v>
      </c>
      <c r="EO183" s="3"/>
      <c r="EP183" s="3" t="s">
        <v>8</v>
      </c>
      <c r="EQ183" s="3"/>
      <c r="ER183" s="5">
        <v>6.35</v>
      </c>
      <c r="ES183" s="3"/>
      <c r="ET183" s="9">
        <v>11.05</v>
      </c>
      <c r="EU183" s="3"/>
      <c r="EV183" s="3" t="s">
        <v>28</v>
      </c>
      <c r="EW183" s="7"/>
      <c r="EX183" s="9">
        <v>3.7725</v>
      </c>
      <c r="EY183" s="3"/>
      <c r="EZ183" s="3"/>
      <c r="FA183" s="9">
        <v>0.82644628099173556</v>
      </c>
      <c r="FB183" s="9">
        <v>1.8399999999999998E-9</v>
      </c>
      <c r="FC183" s="2"/>
      <c r="FD183" s="7"/>
      <c r="FE183" s="2" t="s">
        <v>15</v>
      </c>
      <c r="FF183" s="3" t="s">
        <v>28</v>
      </c>
      <c r="FG183" s="3" t="s">
        <v>1</v>
      </c>
      <c r="FH183" s="9">
        <v>7.12</v>
      </c>
      <c r="FI183" s="3" t="s">
        <v>203</v>
      </c>
      <c r="FJ183" s="9">
        <v>6.9</v>
      </c>
      <c r="FK183" s="3" t="s">
        <v>1</v>
      </c>
      <c r="FL183" s="3" t="s">
        <v>1</v>
      </c>
      <c r="FM183" s="3" t="s">
        <v>23</v>
      </c>
      <c r="FN183" s="9">
        <v>126</v>
      </c>
      <c r="FO183" s="9">
        <v>2.6750000000000001E-8</v>
      </c>
      <c r="FP183" s="9">
        <v>3.37</v>
      </c>
      <c r="FQ183" s="3" t="s">
        <v>15</v>
      </c>
      <c r="FR183" s="5">
        <v>9.7999999999999997E-3</v>
      </c>
      <c r="FS183" s="9">
        <v>28.25</v>
      </c>
      <c r="FT183" s="3" t="s">
        <v>1</v>
      </c>
      <c r="FU183" s="3" t="s">
        <v>203</v>
      </c>
      <c r="FV183" s="3"/>
      <c r="FW183" s="5">
        <v>32</v>
      </c>
      <c r="FX183" s="10">
        <v>2E-3</v>
      </c>
      <c r="FY183" s="3"/>
      <c r="FZ183" s="3" t="s">
        <v>22</v>
      </c>
      <c r="GA183" s="3"/>
      <c r="GB183" s="3"/>
      <c r="GC183" s="3"/>
      <c r="GD183" s="3"/>
      <c r="GE183" s="3"/>
      <c r="GF183" s="3" t="s">
        <v>30</v>
      </c>
      <c r="GG183" s="3"/>
      <c r="GH183" s="9">
        <v>5.15</v>
      </c>
      <c r="GI183" s="2"/>
      <c r="GJ183" s="5">
        <v>9.3499999999999996E-4</v>
      </c>
      <c r="GK183" s="3"/>
      <c r="GL183" s="2"/>
      <c r="GM183" s="2">
        <v>3.14</v>
      </c>
      <c r="GN183" s="3" t="s">
        <v>31</v>
      </c>
      <c r="GO183" s="3" t="s">
        <v>8</v>
      </c>
      <c r="GP183" s="3"/>
      <c r="GQ183" s="3"/>
      <c r="GR183" s="3" t="s">
        <v>219</v>
      </c>
      <c r="GS183" s="9">
        <v>0.73937153419593349</v>
      </c>
      <c r="GT183" s="9">
        <v>61.5</v>
      </c>
      <c r="GU183" s="9">
        <v>6.71</v>
      </c>
      <c r="GV183" s="2">
        <v>4.1666666666666671E-2</v>
      </c>
      <c r="GW183" s="7"/>
      <c r="GX183" s="2" t="s">
        <v>34</v>
      </c>
      <c r="GY183" s="2" t="s">
        <v>9</v>
      </c>
      <c r="GZ183" s="9">
        <v>5.16</v>
      </c>
      <c r="HA183" s="9">
        <v>4.2074999999999996</v>
      </c>
      <c r="HB183" s="7"/>
      <c r="HC183" s="3">
        <v>44.9</v>
      </c>
      <c r="HD183" s="3" t="s">
        <v>3</v>
      </c>
      <c r="HE183" s="7"/>
      <c r="HF183" s="9">
        <v>21.95</v>
      </c>
      <c r="HG183" s="3"/>
      <c r="HH183" s="2"/>
      <c r="HI183" s="3" t="s">
        <v>15</v>
      </c>
      <c r="HJ183" s="3"/>
      <c r="HK183" s="3" t="s">
        <v>3</v>
      </c>
      <c r="HL183" s="3"/>
      <c r="HM183" s="9">
        <v>0.56000000000000005</v>
      </c>
      <c r="HN183" s="9">
        <v>14</v>
      </c>
      <c r="HO183" s="3" t="s">
        <v>3</v>
      </c>
      <c r="HP183" s="3" t="s">
        <v>35</v>
      </c>
      <c r="HQ183" s="3" t="s">
        <v>23</v>
      </c>
      <c r="HR183" s="7"/>
      <c r="HS183" s="3" t="s">
        <v>3</v>
      </c>
      <c r="HT183" s="3" t="s">
        <v>203</v>
      </c>
      <c r="HU183" s="9">
        <v>0.35906642728904847</v>
      </c>
      <c r="HV183" s="3">
        <v>1</v>
      </c>
      <c r="HW183" s="9">
        <v>1.102E-5</v>
      </c>
      <c r="HX183" s="3" t="s">
        <v>3</v>
      </c>
      <c r="HY183" s="3"/>
      <c r="HZ183" s="3" t="s">
        <v>30</v>
      </c>
      <c r="IA183" s="9">
        <v>4.8499999999999996</v>
      </c>
      <c r="IB183" s="3"/>
      <c r="IC183" s="3" t="s">
        <v>18</v>
      </c>
      <c r="ID183" s="3"/>
      <c r="IE183" s="3" t="s">
        <v>55</v>
      </c>
      <c r="IF183" s="7"/>
      <c r="IG183" s="7"/>
      <c r="IH183" s="7"/>
    </row>
    <row r="184" spans="1:242" x14ac:dyDescent="0.25">
      <c r="A184" s="1" t="s">
        <v>226</v>
      </c>
      <c r="B184" s="5">
        <v>42</v>
      </c>
      <c r="C184" s="3"/>
      <c r="D184" s="5">
        <v>5</v>
      </c>
      <c r="E184" s="3" t="s">
        <v>1</v>
      </c>
      <c r="F184" s="3" t="s">
        <v>2</v>
      </c>
      <c r="G184" s="3"/>
      <c r="H184" s="4"/>
      <c r="I184" s="4"/>
      <c r="J184" s="5">
        <v>8.2469999999999991E-12</v>
      </c>
      <c r="K184" s="3" t="s">
        <v>3</v>
      </c>
      <c r="L184" s="3" t="s">
        <v>4</v>
      </c>
      <c r="M184" s="5">
        <v>0.90497737556561086</v>
      </c>
      <c r="N184" s="5">
        <v>26.12</v>
      </c>
      <c r="O184" s="3" t="s">
        <v>3</v>
      </c>
      <c r="P184" s="3"/>
      <c r="Q184" s="3" t="s">
        <v>203</v>
      </c>
      <c r="R184" s="2" t="s">
        <v>58</v>
      </c>
      <c r="S184" s="2"/>
      <c r="T184" s="3" t="s">
        <v>3</v>
      </c>
      <c r="U184" s="5">
        <v>51.8</v>
      </c>
      <c r="V184" s="3"/>
      <c r="W184" s="2"/>
      <c r="X184" s="3"/>
      <c r="Y184" s="3" t="s">
        <v>7</v>
      </c>
      <c r="Z184" s="5">
        <v>1.199E-5</v>
      </c>
      <c r="AA184" s="3" t="s">
        <v>8</v>
      </c>
      <c r="AB184" s="2" t="s">
        <v>227</v>
      </c>
      <c r="AC184" s="5">
        <v>7.8181818181818178E-14</v>
      </c>
      <c r="AD184" s="3" t="s">
        <v>10</v>
      </c>
      <c r="AE184" s="3" t="s">
        <v>212</v>
      </c>
      <c r="AF184" s="2">
        <v>3.14</v>
      </c>
      <c r="AG184" s="5">
        <v>3.1250000000000002E-3</v>
      </c>
      <c r="AH184" s="2"/>
      <c r="AI184" s="2"/>
      <c r="AJ184" s="2">
        <v>65.25</v>
      </c>
      <c r="AK184" s="2"/>
      <c r="AL184" s="5">
        <v>0.98699999999999999</v>
      </c>
      <c r="AM184" s="3"/>
      <c r="AN184" s="3" t="s">
        <v>12</v>
      </c>
      <c r="AO184" s="2"/>
      <c r="AP184" s="2"/>
      <c r="AQ184" s="5">
        <v>1.0560000000000001E-3</v>
      </c>
      <c r="AR184" s="5">
        <v>6.85</v>
      </c>
      <c r="AS184" s="3" t="s">
        <v>13</v>
      </c>
      <c r="AT184" s="3" t="s">
        <v>23</v>
      </c>
      <c r="AU184" s="5">
        <v>7.85</v>
      </c>
      <c r="AV184" s="2"/>
      <c r="AW184" s="2"/>
      <c r="AX184" s="2">
        <v>3.5999999999999998E-8</v>
      </c>
      <c r="AY184" s="2" t="s">
        <v>15</v>
      </c>
      <c r="AZ184" s="5">
        <v>7.5</v>
      </c>
      <c r="BA184" s="2"/>
      <c r="BB184" s="3" t="s">
        <v>8</v>
      </c>
      <c r="BC184" s="3">
        <v>6</v>
      </c>
      <c r="BD184" s="2"/>
      <c r="BE184" s="3" t="s">
        <v>16</v>
      </c>
      <c r="BF184" s="6">
        <v>34</v>
      </c>
      <c r="BG184" s="5">
        <v>6.92</v>
      </c>
      <c r="BH184" s="3"/>
      <c r="BI184" s="4"/>
      <c r="BJ184" s="5">
        <v>1.2</v>
      </c>
      <c r="BK184" s="5">
        <v>17.45</v>
      </c>
      <c r="BL184" s="5">
        <v>0.55555555555555558</v>
      </c>
      <c r="BM184" s="5">
        <v>2.5</v>
      </c>
      <c r="BN184" s="3" t="s">
        <v>19</v>
      </c>
      <c r="BO184" s="3" t="s">
        <v>121</v>
      </c>
      <c r="BP184" s="3" t="s">
        <v>3</v>
      </c>
      <c r="BQ184" s="2"/>
      <c r="BR184" s="2" t="s">
        <v>21</v>
      </c>
      <c r="BS184" s="3"/>
      <c r="BT184" s="3"/>
      <c r="BU184" s="3"/>
      <c r="BV184" s="5">
        <v>3.2349999999999999</v>
      </c>
      <c r="BW184" s="5">
        <v>4.95</v>
      </c>
      <c r="BX184" s="3"/>
      <c r="BY184" s="3"/>
      <c r="BZ184" s="2"/>
      <c r="CA184" s="2"/>
      <c r="CB184" s="3" t="s">
        <v>3</v>
      </c>
      <c r="CC184" s="5">
        <v>4.18</v>
      </c>
      <c r="CD184" s="2"/>
      <c r="CE184" s="3"/>
      <c r="CF184" s="5">
        <v>30.4</v>
      </c>
      <c r="CG184" s="3"/>
      <c r="CH184" s="4"/>
      <c r="CI184" s="3"/>
      <c r="CJ184" s="3" t="s">
        <v>1</v>
      </c>
      <c r="CK184" s="2"/>
      <c r="CL184" s="3" t="s">
        <v>22</v>
      </c>
      <c r="CM184" s="3"/>
      <c r="CN184" s="2"/>
      <c r="CO184" s="2"/>
      <c r="CP184" s="2"/>
      <c r="CQ184" s="3">
        <v>2</v>
      </c>
      <c r="CR184" s="5">
        <v>5.7249999999999996</v>
      </c>
      <c r="CS184" s="6">
        <v>47</v>
      </c>
      <c r="CT184" s="5">
        <v>0.48749999999999999</v>
      </c>
      <c r="CU184" s="5">
        <v>7.1</v>
      </c>
      <c r="CV184" s="5">
        <v>0.185</v>
      </c>
      <c r="CW184" s="5">
        <v>88.5</v>
      </c>
      <c r="CX184" s="2"/>
      <c r="CY184" s="5">
        <v>0.36003600360036003</v>
      </c>
      <c r="CZ184" s="3" t="s">
        <v>22</v>
      </c>
      <c r="DA184" s="5">
        <v>2.3255813953488373E-4</v>
      </c>
      <c r="DB184" s="5">
        <v>629.5</v>
      </c>
      <c r="DC184" s="2"/>
      <c r="DD184" s="5">
        <v>386</v>
      </c>
      <c r="DE184" s="3" t="s">
        <v>22</v>
      </c>
      <c r="DF184" s="2"/>
      <c r="DG184" s="3" t="s">
        <v>3</v>
      </c>
      <c r="DH184" s="2"/>
      <c r="DI184" s="3" t="s">
        <v>23</v>
      </c>
      <c r="DJ184" s="3"/>
      <c r="DK184" s="5">
        <v>155</v>
      </c>
      <c r="DL184" s="3" t="s">
        <v>8</v>
      </c>
      <c r="DM184" s="2" t="s">
        <v>203</v>
      </c>
      <c r="DN184" s="3" t="s">
        <v>3</v>
      </c>
      <c r="DO184" s="5">
        <v>4.2500000000000003E-2</v>
      </c>
      <c r="DP184" s="3" t="s">
        <v>3</v>
      </c>
      <c r="DQ184" s="5">
        <v>3.125</v>
      </c>
      <c r="DR184" s="7" t="s">
        <v>227</v>
      </c>
      <c r="DS184" s="2" t="s">
        <v>18</v>
      </c>
      <c r="DT184" s="5">
        <v>0.40425529999999998</v>
      </c>
      <c r="DU184" s="2" t="s">
        <v>24</v>
      </c>
      <c r="DV184" s="3" t="s">
        <v>3</v>
      </c>
      <c r="DW184" s="5">
        <v>51.8</v>
      </c>
      <c r="DX184" s="3"/>
      <c r="DY184" s="3" t="s">
        <v>8</v>
      </c>
      <c r="DZ184" s="2"/>
      <c r="EA184" s="7"/>
      <c r="EB184" s="5">
        <v>3.14</v>
      </c>
      <c r="EC184" s="3"/>
      <c r="ED184" s="2"/>
      <c r="EE184" s="2"/>
      <c r="EF184" s="3" t="s">
        <v>1</v>
      </c>
      <c r="EG184" s="3"/>
      <c r="EH184" s="2"/>
      <c r="EI184" s="2"/>
      <c r="EJ184" s="3" t="s">
        <v>26</v>
      </c>
      <c r="EK184" s="5">
        <v>1.2489999999999999E-2</v>
      </c>
      <c r="EL184" s="3" t="s">
        <v>1</v>
      </c>
      <c r="EM184" s="3" t="s">
        <v>3</v>
      </c>
      <c r="EN184" s="3" t="s">
        <v>27</v>
      </c>
      <c r="EO184" s="3"/>
      <c r="EP184" s="3" t="s">
        <v>8</v>
      </c>
      <c r="EQ184" s="4"/>
      <c r="ER184" s="5">
        <v>6.2</v>
      </c>
      <c r="ES184" s="3"/>
      <c r="ET184" s="9">
        <v>10.75</v>
      </c>
      <c r="EU184" s="3"/>
      <c r="EV184" s="3" t="s">
        <v>28</v>
      </c>
      <c r="EW184" s="7"/>
      <c r="EX184" s="9">
        <v>3.7850000000000001</v>
      </c>
      <c r="EY184" s="3"/>
      <c r="EZ184" s="3"/>
      <c r="FA184" s="9">
        <v>0.82644628099173556</v>
      </c>
      <c r="FB184" s="9">
        <v>1.8600000000000002E-9</v>
      </c>
      <c r="FC184" s="2"/>
      <c r="FD184" s="7"/>
      <c r="FE184" s="2" t="s">
        <v>15</v>
      </c>
      <c r="FF184" s="3" t="s">
        <v>28</v>
      </c>
      <c r="FG184" s="3" t="s">
        <v>1</v>
      </c>
      <c r="FH184" s="9">
        <v>7.15</v>
      </c>
      <c r="FI184" s="3" t="s">
        <v>203</v>
      </c>
      <c r="FJ184" s="9">
        <v>7.25</v>
      </c>
      <c r="FK184" s="3" t="s">
        <v>1</v>
      </c>
      <c r="FL184" s="3" t="s">
        <v>1</v>
      </c>
      <c r="FM184" s="3" t="s">
        <v>23</v>
      </c>
      <c r="FN184" s="9">
        <v>127.5</v>
      </c>
      <c r="FO184" s="9">
        <v>2.6850000000000002E-8</v>
      </c>
      <c r="FP184" s="9">
        <v>3.39</v>
      </c>
      <c r="FQ184" s="3" t="s">
        <v>15</v>
      </c>
      <c r="FR184" s="5">
        <v>8.7500000000000008E-3</v>
      </c>
      <c r="FS184" s="9">
        <v>28.35</v>
      </c>
      <c r="FT184" s="3" t="s">
        <v>1</v>
      </c>
      <c r="FU184" s="3" t="s">
        <v>203</v>
      </c>
      <c r="FV184" s="3"/>
      <c r="FW184" s="5">
        <v>30</v>
      </c>
      <c r="FX184" s="10">
        <v>8.0000000000000002E-3</v>
      </c>
      <c r="FY184" s="3"/>
      <c r="FZ184" s="3" t="s">
        <v>22</v>
      </c>
      <c r="GA184" s="4"/>
      <c r="GB184" s="4"/>
      <c r="GC184" s="3"/>
      <c r="GD184" s="4"/>
      <c r="GE184" s="3"/>
      <c r="GF184" s="3" t="s">
        <v>30</v>
      </c>
      <c r="GG184" s="3"/>
      <c r="GH184" s="9">
        <v>5.0999999999999996</v>
      </c>
      <c r="GI184" s="2"/>
      <c r="GJ184" s="5">
        <v>9.1500000000000001E-4</v>
      </c>
      <c r="GK184" s="3"/>
      <c r="GL184" s="2"/>
      <c r="GM184" s="2">
        <v>3.14</v>
      </c>
      <c r="GN184" s="3" t="s">
        <v>31</v>
      </c>
      <c r="GO184" s="3" t="s">
        <v>8</v>
      </c>
      <c r="GP184" s="3"/>
      <c r="GQ184" s="3"/>
      <c r="GR184" s="3" t="s">
        <v>219</v>
      </c>
      <c r="GS184" s="9">
        <v>0.73529411764705876</v>
      </c>
      <c r="GT184" s="9">
        <v>61.5</v>
      </c>
      <c r="GU184" s="9">
        <v>6.78</v>
      </c>
      <c r="GV184" s="2">
        <v>4.0816326530612242E-2</v>
      </c>
      <c r="GW184" s="7"/>
      <c r="GX184" s="2" t="s">
        <v>34</v>
      </c>
      <c r="GY184" s="7" t="s">
        <v>227</v>
      </c>
      <c r="GZ184" s="9">
        <v>5.17</v>
      </c>
      <c r="HA184" s="9">
        <v>4.33</v>
      </c>
      <c r="HB184" s="7"/>
      <c r="HC184" s="3">
        <v>43.15</v>
      </c>
      <c r="HD184" s="3" t="s">
        <v>3</v>
      </c>
      <c r="HE184" s="7"/>
      <c r="HF184" s="9">
        <v>21.85</v>
      </c>
      <c r="HG184" s="3"/>
      <c r="HH184" s="2"/>
      <c r="HI184" s="3" t="s">
        <v>15</v>
      </c>
      <c r="HJ184" s="3"/>
      <c r="HK184" s="3" t="s">
        <v>3</v>
      </c>
      <c r="HL184" s="4"/>
      <c r="HM184" s="9">
        <v>0.53</v>
      </c>
      <c r="HN184" s="9">
        <v>13.5</v>
      </c>
      <c r="HO184" s="3" t="s">
        <v>3</v>
      </c>
      <c r="HP184" s="3" t="s">
        <v>35</v>
      </c>
      <c r="HQ184" s="3" t="s">
        <v>23</v>
      </c>
      <c r="HR184" s="7"/>
      <c r="HS184" s="3" t="s">
        <v>3</v>
      </c>
      <c r="HT184" s="3" t="s">
        <v>203</v>
      </c>
      <c r="HU184" s="9">
        <v>0.35971223021582738</v>
      </c>
      <c r="HV184" s="3">
        <v>1</v>
      </c>
      <c r="HW184" s="9">
        <v>1.102E-5</v>
      </c>
      <c r="HX184" s="3" t="s">
        <v>3</v>
      </c>
      <c r="HY184" s="3"/>
      <c r="HZ184" s="3" t="s">
        <v>30</v>
      </c>
      <c r="IA184" s="9">
        <v>4.7</v>
      </c>
      <c r="IB184" s="3"/>
      <c r="IC184" s="3" t="s">
        <v>18</v>
      </c>
      <c r="ID184" s="3"/>
      <c r="IE184" s="3" t="s">
        <v>55</v>
      </c>
      <c r="IF184" s="7"/>
      <c r="IG184" s="7"/>
      <c r="IH184" s="7"/>
    </row>
    <row r="185" spans="1:242" x14ac:dyDescent="0.25">
      <c r="A185" s="1" t="s">
        <v>228</v>
      </c>
      <c r="B185" s="5">
        <v>43</v>
      </c>
      <c r="C185" s="3">
        <v>52.5</v>
      </c>
      <c r="D185" s="5">
        <v>4.99</v>
      </c>
      <c r="E185" s="3" t="s">
        <v>1</v>
      </c>
      <c r="F185" s="3" t="s">
        <v>2</v>
      </c>
      <c r="G185" s="2"/>
      <c r="H185" s="2">
        <v>2.09</v>
      </c>
      <c r="I185" s="2">
        <v>2.09</v>
      </c>
      <c r="J185" s="5">
        <v>8.2579999999999997E-12</v>
      </c>
      <c r="K185" s="3" t="s">
        <v>3</v>
      </c>
      <c r="L185" s="3" t="s">
        <v>4</v>
      </c>
      <c r="M185" s="5">
        <v>0.9174311926605504</v>
      </c>
      <c r="N185" s="5">
        <v>26.1</v>
      </c>
      <c r="O185" s="3" t="s">
        <v>3</v>
      </c>
      <c r="P185" s="3"/>
      <c r="Q185" s="3" t="s">
        <v>203</v>
      </c>
      <c r="R185" s="2" t="s">
        <v>58</v>
      </c>
      <c r="S185" s="2">
        <v>2.09</v>
      </c>
      <c r="T185" s="3" t="s">
        <v>3</v>
      </c>
      <c r="U185" s="5">
        <v>51.3</v>
      </c>
      <c r="V185" s="3"/>
      <c r="W185" s="2"/>
      <c r="X185" s="3"/>
      <c r="Y185" s="3" t="s">
        <v>7</v>
      </c>
      <c r="Z185" s="5">
        <v>1.199E-5</v>
      </c>
      <c r="AA185" s="3" t="s">
        <v>8</v>
      </c>
      <c r="AB185" s="2" t="s">
        <v>227</v>
      </c>
      <c r="AC185" s="5">
        <v>9.8545454545454546E-14</v>
      </c>
      <c r="AD185" s="3" t="s">
        <v>10</v>
      </c>
      <c r="AE185" s="3" t="s">
        <v>212</v>
      </c>
      <c r="AF185" s="2">
        <v>3.18</v>
      </c>
      <c r="AG185" s="5">
        <v>3.3E-3</v>
      </c>
      <c r="AH185" s="2"/>
      <c r="AI185" s="2"/>
      <c r="AJ185" s="2">
        <v>64.5</v>
      </c>
      <c r="AK185" s="2"/>
      <c r="AL185" s="5">
        <v>0.98899999999999999</v>
      </c>
      <c r="AM185" s="3"/>
      <c r="AN185" s="3" t="s">
        <v>12</v>
      </c>
      <c r="AO185" s="2"/>
      <c r="AP185" s="2"/>
      <c r="AQ185" s="5">
        <v>1.057E-3</v>
      </c>
      <c r="AR185" s="5">
        <v>11.6</v>
      </c>
      <c r="AS185" s="3" t="s">
        <v>13</v>
      </c>
      <c r="AT185" s="3" t="s">
        <v>23</v>
      </c>
      <c r="AU185" s="5">
        <v>8.06</v>
      </c>
      <c r="AV185" s="2"/>
      <c r="AW185" s="2"/>
      <c r="AX185" s="2">
        <v>3.8333333333333332E-8</v>
      </c>
      <c r="AY185" s="2" t="s">
        <v>15</v>
      </c>
      <c r="AZ185" s="5">
        <v>7.45</v>
      </c>
      <c r="BA185" s="2"/>
      <c r="BB185" s="3" t="s">
        <v>8</v>
      </c>
      <c r="BC185" s="3">
        <v>6.25</v>
      </c>
      <c r="BD185" s="2"/>
      <c r="BE185" s="3" t="s">
        <v>16</v>
      </c>
      <c r="BF185" s="6">
        <v>30</v>
      </c>
      <c r="BG185" s="5">
        <v>6.93</v>
      </c>
      <c r="BH185" s="3"/>
      <c r="BI185" s="2">
        <v>2.09</v>
      </c>
      <c r="BJ185" s="5">
        <v>1.2</v>
      </c>
      <c r="BK185" s="5">
        <v>17.899999999999999</v>
      </c>
      <c r="BL185" s="5">
        <v>0.5617977528089888</v>
      </c>
      <c r="BM185" s="5">
        <v>2.5</v>
      </c>
      <c r="BN185" s="3" t="s">
        <v>19</v>
      </c>
      <c r="BO185" s="3" t="s">
        <v>121</v>
      </c>
      <c r="BP185" s="3" t="s">
        <v>3</v>
      </c>
      <c r="BQ185" s="2">
        <v>3.05</v>
      </c>
      <c r="BR185" s="2" t="s">
        <v>21</v>
      </c>
      <c r="BS185" s="3"/>
      <c r="BT185" s="3"/>
      <c r="BU185" s="2">
        <v>0.7722007722007721</v>
      </c>
      <c r="BV185" s="5">
        <v>3.2</v>
      </c>
      <c r="BW185" s="5">
        <v>4.93</v>
      </c>
      <c r="BX185" s="3"/>
      <c r="BY185" s="3"/>
      <c r="BZ185" s="2"/>
      <c r="CA185" s="2"/>
      <c r="CB185" s="3" t="s">
        <v>3</v>
      </c>
      <c r="CC185" s="5">
        <v>3.97</v>
      </c>
      <c r="CD185" s="2">
        <v>0.37037037037037035</v>
      </c>
      <c r="CE185" s="3"/>
      <c r="CF185" s="5">
        <v>30.25</v>
      </c>
      <c r="CG185" s="3"/>
      <c r="CH185" s="2">
        <v>2.09</v>
      </c>
      <c r="CI185" s="3"/>
      <c r="CJ185" s="3" t="s">
        <v>1</v>
      </c>
      <c r="CK185" s="2"/>
      <c r="CL185" s="3" t="s">
        <v>22</v>
      </c>
      <c r="CM185" s="2">
        <v>3.75</v>
      </c>
      <c r="CN185" s="3"/>
      <c r="CO185" s="2"/>
      <c r="CP185" s="2">
        <v>5.25</v>
      </c>
      <c r="CQ185" s="3">
        <v>2</v>
      </c>
      <c r="CR185" s="5">
        <v>5.85</v>
      </c>
      <c r="CS185" s="6">
        <v>45.75</v>
      </c>
      <c r="CT185" s="5">
        <v>0.48</v>
      </c>
      <c r="CU185" s="5">
        <v>7.15</v>
      </c>
      <c r="CV185" s="5">
        <v>0.19</v>
      </c>
      <c r="CW185" s="5">
        <v>83</v>
      </c>
      <c r="CX185" s="2">
        <v>0.38461538461538458</v>
      </c>
      <c r="CY185" s="5">
        <v>0.36363636363636365</v>
      </c>
      <c r="CZ185" s="3" t="s">
        <v>22</v>
      </c>
      <c r="DA185" s="5">
        <v>2.380952380952381E-4</v>
      </c>
      <c r="DB185" s="5">
        <v>625</v>
      </c>
      <c r="DC185" s="2"/>
      <c r="DD185" s="5">
        <v>389</v>
      </c>
      <c r="DE185" s="3" t="s">
        <v>22</v>
      </c>
      <c r="DF185" s="2">
        <v>0.37142857142857144</v>
      </c>
      <c r="DG185" s="3" t="s">
        <v>3</v>
      </c>
      <c r="DH185" s="2"/>
      <c r="DI185" s="3" t="s">
        <v>23</v>
      </c>
      <c r="DJ185" s="3"/>
      <c r="DK185" s="5">
        <v>160</v>
      </c>
      <c r="DL185" s="3" t="s">
        <v>8</v>
      </c>
      <c r="DM185" s="3">
        <v>0.35714285714285698</v>
      </c>
      <c r="DN185" s="3" t="s">
        <v>3</v>
      </c>
      <c r="DO185" s="5">
        <v>4.4999999999999998E-2</v>
      </c>
      <c r="DP185" s="3" t="s">
        <v>3</v>
      </c>
      <c r="DQ185" s="5">
        <v>3.1150000000000002</v>
      </c>
      <c r="DR185" s="7" t="s">
        <v>227</v>
      </c>
      <c r="DS185" s="2" t="s">
        <v>18</v>
      </c>
      <c r="DT185" s="5">
        <v>0.40638299999999999</v>
      </c>
      <c r="DU185" s="2" t="s">
        <v>24</v>
      </c>
      <c r="DV185" s="3" t="s">
        <v>3</v>
      </c>
      <c r="DW185" s="5">
        <v>51.3</v>
      </c>
      <c r="DX185" s="3"/>
      <c r="DY185" s="3" t="s">
        <v>8</v>
      </c>
      <c r="DZ185" s="2"/>
      <c r="EA185" s="7">
        <v>0.7407407407407407</v>
      </c>
      <c r="EB185" s="5">
        <v>3.18</v>
      </c>
      <c r="EC185" s="3"/>
      <c r="ED185" s="2"/>
      <c r="EE185" s="2"/>
      <c r="EF185" s="3" t="s">
        <v>1</v>
      </c>
      <c r="EG185" s="3"/>
      <c r="EH185" s="2"/>
      <c r="EI185" s="2">
        <v>10</v>
      </c>
      <c r="EJ185" s="3" t="s">
        <v>26</v>
      </c>
      <c r="EK185" s="5">
        <v>1.2489999999999999E-2</v>
      </c>
      <c r="EL185" s="3" t="s">
        <v>1</v>
      </c>
      <c r="EM185" s="3" t="s">
        <v>3</v>
      </c>
      <c r="EN185" s="3" t="s">
        <v>27</v>
      </c>
      <c r="EO185" s="3"/>
      <c r="EP185" s="3" t="s">
        <v>8</v>
      </c>
      <c r="EQ185" s="2">
        <v>2.09</v>
      </c>
      <c r="ER185" s="5">
        <v>6.15</v>
      </c>
      <c r="ES185" s="2">
        <v>36.25</v>
      </c>
      <c r="ET185" s="9">
        <v>10.87</v>
      </c>
      <c r="EU185" s="2">
        <v>0.74285714285714288</v>
      </c>
      <c r="EV185" s="3" t="s">
        <v>28</v>
      </c>
      <c r="EW185" s="2">
        <v>11.4</v>
      </c>
      <c r="EX185" s="9">
        <v>3.5975000000000001</v>
      </c>
      <c r="EY185" s="3">
        <v>1.98</v>
      </c>
      <c r="EZ185" s="3"/>
      <c r="FA185" s="9">
        <v>0.83594566353187039</v>
      </c>
      <c r="FB185" s="9">
        <v>1.8E-9</v>
      </c>
      <c r="FC185" s="2"/>
      <c r="FD185" s="7">
        <v>0.74074074074074003</v>
      </c>
      <c r="FE185" s="2" t="s">
        <v>15</v>
      </c>
      <c r="FF185" s="3" t="s">
        <v>28</v>
      </c>
      <c r="FG185" s="3" t="s">
        <v>1</v>
      </c>
      <c r="FH185" s="9">
        <v>7.17</v>
      </c>
      <c r="FI185" s="3" t="s">
        <v>203</v>
      </c>
      <c r="FJ185" s="9">
        <v>7.28</v>
      </c>
      <c r="FK185" s="3" t="s">
        <v>1</v>
      </c>
      <c r="FL185" s="3" t="s">
        <v>1</v>
      </c>
      <c r="FM185" s="3" t="s">
        <v>23</v>
      </c>
      <c r="FN185" s="9">
        <v>128</v>
      </c>
      <c r="FO185" s="9">
        <v>2.7E-8</v>
      </c>
      <c r="FP185" s="9">
        <v>3.45</v>
      </c>
      <c r="FQ185" s="3" t="s">
        <v>15</v>
      </c>
      <c r="FR185" s="5">
        <v>8.2500000000000004E-3</v>
      </c>
      <c r="FS185" s="9">
        <v>28.4</v>
      </c>
      <c r="FT185" s="3" t="s">
        <v>1</v>
      </c>
      <c r="FU185" s="3" t="s">
        <v>203</v>
      </c>
      <c r="FV185" s="3"/>
      <c r="FW185" s="5">
        <v>28.5</v>
      </c>
      <c r="FX185" s="10">
        <v>6.0000000000000001E-3</v>
      </c>
      <c r="FY185" s="3"/>
      <c r="FZ185" s="3" t="s">
        <v>22</v>
      </c>
      <c r="GA185" s="2">
        <v>2.09</v>
      </c>
      <c r="GB185" s="2">
        <v>2.09</v>
      </c>
      <c r="GC185" s="3"/>
      <c r="GD185" s="2">
        <v>2.09</v>
      </c>
      <c r="GE185" s="3"/>
      <c r="GF185" s="3" t="s">
        <v>30</v>
      </c>
      <c r="GG185" s="3"/>
      <c r="GH185" s="9">
        <v>5.0999999999999996</v>
      </c>
      <c r="GI185" s="2"/>
      <c r="GJ185" s="5">
        <v>8.9999999999999998E-4</v>
      </c>
      <c r="GK185" s="3"/>
      <c r="GL185" s="2"/>
      <c r="GM185" s="2">
        <v>3.18</v>
      </c>
      <c r="GN185" s="3" t="s">
        <v>31</v>
      </c>
      <c r="GO185" s="3" t="s">
        <v>8</v>
      </c>
      <c r="GP185" s="3"/>
      <c r="GQ185" s="3"/>
      <c r="GR185" s="3" t="s">
        <v>219</v>
      </c>
      <c r="GS185" s="9">
        <v>0.76923076923076916</v>
      </c>
      <c r="GT185" s="9">
        <v>61.25</v>
      </c>
      <c r="GU185" s="9">
        <v>6.82</v>
      </c>
      <c r="GV185" s="2">
        <v>4.3478260869565223E-2</v>
      </c>
      <c r="GW185" s="7">
        <v>2.0499999999999998</v>
      </c>
      <c r="GX185" s="2" t="s">
        <v>34</v>
      </c>
      <c r="GY185" s="7" t="s">
        <v>227</v>
      </c>
      <c r="GZ185" s="9">
        <v>5.18</v>
      </c>
      <c r="HA185" s="9">
        <v>4.32</v>
      </c>
      <c r="HB185" s="7">
        <v>4.05</v>
      </c>
      <c r="HC185" s="3">
        <v>41.35</v>
      </c>
      <c r="HD185" s="3" t="s">
        <v>3</v>
      </c>
      <c r="HE185" s="7"/>
      <c r="HF185" s="9">
        <v>22.3</v>
      </c>
      <c r="HG185" s="3"/>
      <c r="HH185" s="2"/>
      <c r="HI185" s="3" t="s">
        <v>15</v>
      </c>
      <c r="HJ185" s="3"/>
      <c r="HK185" s="3" t="s">
        <v>3</v>
      </c>
      <c r="HL185" s="2">
        <v>2.09</v>
      </c>
      <c r="HM185" s="9">
        <v>0.51</v>
      </c>
      <c r="HN185" s="9">
        <v>14</v>
      </c>
      <c r="HO185" s="3" t="s">
        <v>3</v>
      </c>
      <c r="HP185" s="3" t="s">
        <v>35</v>
      </c>
      <c r="HQ185" s="3" t="s">
        <v>23</v>
      </c>
      <c r="HR185" s="7"/>
      <c r="HS185" s="3" t="s">
        <v>3</v>
      </c>
      <c r="HT185" s="3" t="s">
        <v>203</v>
      </c>
      <c r="HU185" s="9">
        <v>0.36297640653357532</v>
      </c>
      <c r="HV185" s="3">
        <v>1</v>
      </c>
      <c r="HW185" s="9">
        <v>1.1029999999999999E-5</v>
      </c>
      <c r="HX185" s="3" t="s">
        <v>3</v>
      </c>
      <c r="HY185" s="3"/>
      <c r="HZ185" s="3" t="s">
        <v>30</v>
      </c>
      <c r="IA185" s="9">
        <v>4.8</v>
      </c>
      <c r="IB185" s="3"/>
      <c r="IC185" s="3" t="s">
        <v>18</v>
      </c>
      <c r="ID185" s="3"/>
      <c r="IE185" s="3" t="s">
        <v>55</v>
      </c>
      <c r="IF185" s="7"/>
      <c r="IG185" s="7">
        <v>0.7407407407407407</v>
      </c>
      <c r="IH185" s="7">
        <v>0.7407407407407407</v>
      </c>
    </row>
    <row r="186" spans="1:242" x14ac:dyDescent="0.25">
      <c r="A186" s="1" t="s">
        <v>229</v>
      </c>
      <c r="B186" s="5">
        <v>43.5</v>
      </c>
      <c r="C186" s="3"/>
      <c r="D186" s="5">
        <v>4.9800000000000004</v>
      </c>
      <c r="E186" s="3" t="s">
        <v>1</v>
      </c>
      <c r="F186" s="3" t="s">
        <v>2</v>
      </c>
      <c r="G186" s="3"/>
      <c r="H186" s="3"/>
      <c r="I186" s="3"/>
      <c r="J186" s="5">
        <v>8.2599999999999991E-12</v>
      </c>
      <c r="K186" s="3" t="s">
        <v>3</v>
      </c>
      <c r="L186" s="3" t="s">
        <v>4</v>
      </c>
      <c r="M186" s="5">
        <v>0.90909090909090906</v>
      </c>
      <c r="N186" s="5">
        <v>26.08</v>
      </c>
      <c r="O186" s="3" t="s">
        <v>3</v>
      </c>
      <c r="P186" s="3"/>
      <c r="Q186" s="3" t="s">
        <v>203</v>
      </c>
      <c r="R186" s="2" t="s">
        <v>58</v>
      </c>
      <c r="S186" s="3"/>
      <c r="T186" s="3" t="s">
        <v>3</v>
      </c>
      <c r="U186" s="5">
        <v>51.8</v>
      </c>
      <c r="V186" s="3"/>
      <c r="W186" s="2"/>
      <c r="X186" s="3"/>
      <c r="Y186" s="3" t="s">
        <v>7</v>
      </c>
      <c r="Z186" s="5">
        <v>1.199E-5</v>
      </c>
      <c r="AA186" s="3" t="s">
        <v>8</v>
      </c>
      <c r="AB186" s="2" t="s">
        <v>227</v>
      </c>
      <c r="AC186" s="5">
        <v>1.04E-13</v>
      </c>
      <c r="AD186" s="3" t="s">
        <v>10</v>
      </c>
      <c r="AE186" s="3" t="s">
        <v>212</v>
      </c>
      <c r="AF186" s="2">
        <v>3.16</v>
      </c>
      <c r="AG186" s="5">
        <v>3.0999999999999999E-3</v>
      </c>
      <c r="AH186" s="2"/>
      <c r="AI186" s="2"/>
      <c r="AJ186" s="2">
        <v>57.9</v>
      </c>
      <c r="AK186" s="2"/>
      <c r="AL186" s="5">
        <v>0.98899999999999999</v>
      </c>
      <c r="AM186" s="3"/>
      <c r="AN186" s="3" t="s">
        <v>12</v>
      </c>
      <c r="AO186" s="2"/>
      <c r="AP186" s="2"/>
      <c r="AQ186" s="5">
        <v>1.057E-3</v>
      </c>
      <c r="AR186" s="5">
        <v>8.65</v>
      </c>
      <c r="AS186" s="3" t="s">
        <v>13</v>
      </c>
      <c r="AT186" s="3" t="s">
        <v>23</v>
      </c>
      <c r="AU186" s="5">
        <v>8.11</v>
      </c>
      <c r="AV186" s="2"/>
      <c r="AW186" s="2"/>
      <c r="AX186" s="2">
        <v>3.6666666666666664E-8</v>
      </c>
      <c r="AY186" s="2" t="s">
        <v>15</v>
      </c>
      <c r="AZ186" s="5">
        <v>7.55</v>
      </c>
      <c r="BA186" s="2"/>
      <c r="BB186" s="3" t="s">
        <v>8</v>
      </c>
      <c r="BC186" s="3">
        <v>6.25</v>
      </c>
      <c r="BD186" s="2"/>
      <c r="BE186" s="3" t="s">
        <v>16</v>
      </c>
      <c r="BF186" s="6">
        <v>29.5</v>
      </c>
      <c r="BG186" s="5">
        <v>6.92</v>
      </c>
      <c r="BH186" s="3"/>
      <c r="BI186" s="3"/>
      <c r="BJ186" s="5">
        <v>1.2</v>
      </c>
      <c r="BK186" s="5">
        <v>18.5</v>
      </c>
      <c r="BL186" s="5">
        <v>0.57471264367816088</v>
      </c>
      <c r="BM186" s="5">
        <v>3</v>
      </c>
      <c r="BN186" s="3" t="s">
        <v>19</v>
      </c>
      <c r="BO186" s="3" t="s">
        <v>121</v>
      </c>
      <c r="BP186" s="3" t="s">
        <v>3</v>
      </c>
      <c r="BQ186" s="2"/>
      <c r="BR186" s="2" t="s">
        <v>21</v>
      </c>
      <c r="BS186" s="3"/>
      <c r="BT186" s="3"/>
      <c r="BU186" s="3"/>
      <c r="BV186" s="5">
        <v>3.21</v>
      </c>
      <c r="BW186" s="5">
        <v>4.95</v>
      </c>
      <c r="BX186" s="3"/>
      <c r="BY186" s="3"/>
      <c r="BZ186" s="2"/>
      <c r="CA186" s="2"/>
      <c r="CB186" s="3" t="s">
        <v>3</v>
      </c>
      <c r="CC186" s="5">
        <v>3.97</v>
      </c>
      <c r="CD186" s="2"/>
      <c r="CE186" s="3"/>
      <c r="CF186" s="5">
        <v>30.15</v>
      </c>
      <c r="CG186" s="3"/>
      <c r="CH186" s="3"/>
      <c r="CI186" s="3"/>
      <c r="CJ186" s="3" t="s">
        <v>1</v>
      </c>
      <c r="CK186" s="2"/>
      <c r="CL186" s="3" t="s">
        <v>22</v>
      </c>
      <c r="CM186" s="3"/>
      <c r="CN186" s="2"/>
      <c r="CO186" s="2"/>
      <c r="CP186" s="2"/>
      <c r="CQ186" s="3">
        <v>2</v>
      </c>
      <c r="CR186" s="5">
        <v>5.81</v>
      </c>
      <c r="CS186" s="6">
        <v>45</v>
      </c>
      <c r="CT186" s="5">
        <v>0.48</v>
      </c>
      <c r="CU186" s="5">
        <v>7.2</v>
      </c>
      <c r="CV186" s="5">
        <v>0.19500000000000001</v>
      </c>
      <c r="CW186" s="5">
        <v>83.5</v>
      </c>
      <c r="CX186" s="2"/>
      <c r="CY186" s="5">
        <v>0.36429872495446264</v>
      </c>
      <c r="CZ186" s="3" t="s">
        <v>22</v>
      </c>
      <c r="DA186" s="5">
        <v>2.4390243902439024E-4</v>
      </c>
      <c r="DB186" s="5">
        <v>623</v>
      </c>
      <c r="DC186" s="2"/>
      <c r="DD186" s="5">
        <v>388</v>
      </c>
      <c r="DE186" s="3" t="s">
        <v>22</v>
      </c>
      <c r="DF186" s="2"/>
      <c r="DG186" s="3" t="s">
        <v>3</v>
      </c>
      <c r="DH186" s="2"/>
      <c r="DI186" s="3" t="s">
        <v>23</v>
      </c>
      <c r="DJ186" s="3"/>
      <c r="DK186" s="5">
        <v>162.5</v>
      </c>
      <c r="DL186" s="3" t="s">
        <v>8</v>
      </c>
      <c r="DM186" s="3">
        <v>0.35714285714285698</v>
      </c>
      <c r="DN186" s="3" t="s">
        <v>3</v>
      </c>
      <c r="DO186" s="5">
        <v>0.05</v>
      </c>
      <c r="DP186" s="3" t="s">
        <v>3</v>
      </c>
      <c r="DQ186" s="5">
        <v>3.1</v>
      </c>
      <c r="DR186" s="7" t="s">
        <v>227</v>
      </c>
      <c r="DS186" s="2" t="s">
        <v>18</v>
      </c>
      <c r="DT186" s="5">
        <v>0.4085107</v>
      </c>
      <c r="DU186" s="2" t="s">
        <v>24</v>
      </c>
      <c r="DV186" s="3" t="s">
        <v>3</v>
      </c>
      <c r="DW186" s="5">
        <v>51.8</v>
      </c>
      <c r="DX186" s="3"/>
      <c r="DY186" s="3" t="s">
        <v>8</v>
      </c>
      <c r="DZ186" s="2"/>
      <c r="EA186" s="7"/>
      <c r="EB186" s="5">
        <v>3.16</v>
      </c>
      <c r="EC186" s="3"/>
      <c r="ED186" s="2"/>
      <c r="EE186" s="2"/>
      <c r="EF186" s="3" t="s">
        <v>1</v>
      </c>
      <c r="EG186" s="3"/>
      <c r="EH186" s="2"/>
      <c r="EI186" s="2"/>
      <c r="EJ186" s="3" t="s">
        <v>26</v>
      </c>
      <c r="EK186" s="5">
        <v>1.2489999999999999E-2</v>
      </c>
      <c r="EL186" s="3" t="s">
        <v>1</v>
      </c>
      <c r="EM186" s="3" t="s">
        <v>3</v>
      </c>
      <c r="EN186" s="3" t="s">
        <v>27</v>
      </c>
      <c r="EO186" s="3"/>
      <c r="EP186" s="3" t="s">
        <v>8</v>
      </c>
      <c r="EQ186" s="3"/>
      <c r="ER186" s="5">
        <v>6.1</v>
      </c>
      <c r="ES186" s="4"/>
      <c r="ET186" s="9">
        <v>10.58</v>
      </c>
      <c r="EU186" s="3"/>
      <c r="EV186" s="3" t="s">
        <v>28</v>
      </c>
      <c r="EW186" s="7"/>
      <c r="EX186" s="9">
        <v>3.59</v>
      </c>
      <c r="EY186" s="3"/>
      <c r="EZ186" s="3"/>
      <c r="FA186" s="9">
        <v>0.82644628099173556</v>
      </c>
      <c r="FB186" s="9">
        <v>1.8E-9</v>
      </c>
      <c r="FC186" s="2"/>
      <c r="FD186" s="7"/>
      <c r="FE186" s="2" t="s">
        <v>15</v>
      </c>
      <c r="FF186" s="3" t="s">
        <v>28</v>
      </c>
      <c r="FG186" s="3" t="s">
        <v>1</v>
      </c>
      <c r="FH186" s="9">
        <v>7.15</v>
      </c>
      <c r="FI186" s="3" t="s">
        <v>203</v>
      </c>
      <c r="FJ186" s="9">
        <v>7.3</v>
      </c>
      <c r="FK186" s="3" t="s">
        <v>1</v>
      </c>
      <c r="FL186" s="3" t="s">
        <v>1</v>
      </c>
      <c r="FM186" s="3" t="s">
        <v>23</v>
      </c>
      <c r="FN186" s="9">
        <v>126.5</v>
      </c>
      <c r="FO186" s="9">
        <v>2.7100000000000001E-8</v>
      </c>
      <c r="FP186" s="9">
        <v>3.7</v>
      </c>
      <c r="FQ186" s="3" t="s">
        <v>15</v>
      </c>
      <c r="FR186" s="5">
        <v>8.2000000000000007E-3</v>
      </c>
      <c r="FS186" s="9">
        <v>28.55</v>
      </c>
      <c r="FT186" s="3" t="s">
        <v>1</v>
      </c>
      <c r="FU186" s="3" t="s">
        <v>203</v>
      </c>
      <c r="FV186" s="3"/>
      <c r="FW186" s="5">
        <v>26.5</v>
      </c>
      <c r="FX186" s="10">
        <v>3.0000000000000001E-3</v>
      </c>
      <c r="FY186" s="3"/>
      <c r="FZ186" s="3" t="s">
        <v>22</v>
      </c>
      <c r="GA186" s="3"/>
      <c r="GB186" s="3"/>
      <c r="GC186" s="3"/>
      <c r="GD186" s="3"/>
      <c r="GE186" s="3"/>
      <c r="GF186" s="3" t="s">
        <v>30</v>
      </c>
      <c r="GG186" s="3"/>
      <c r="GH186" s="9">
        <v>5.05</v>
      </c>
      <c r="GI186" s="2"/>
      <c r="GJ186" s="5">
        <v>9.1500000000000001E-4</v>
      </c>
      <c r="GK186" s="3"/>
      <c r="GL186" s="2"/>
      <c r="GM186" s="2">
        <v>3.16</v>
      </c>
      <c r="GN186" s="3" t="s">
        <v>31</v>
      </c>
      <c r="GO186" s="3" t="s">
        <v>8</v>
      </c>
      <c r="GP186" s="3"/>
      <c r="GQ186" s="3"/>
      <c r="GR186" s="3" t="s">
        <v>219</v>
      </c>
      <c r="GS186" s="9">
        <v>0.79365079365079361</v>
      </c>
      <c r="GT186" s="9">
        <v>61</v>
      </c>
      <c r="GU186" s="9">
        <v>6.69</v>
      </c>
      <c r="GV186" s="2">
        <v>4.3478260869565223E-2</v>
      </c>
      <c r="GW186" s="7"/>
      <c r="GX186" s="2" t="s">
        <v>34</v>
      </c>
      <c r="GY186" s="7" t="s">
        <v>227</v>
      </c>
      <c r="GZ186" s="9">
        <v>5.17</v>
      </c>
      <c r="HA186" s="9">
        <v>4.3150000000000004</v>
      </c>
      <c r="HB186" s="7"/>
      <c r="HC186" s="3">
        <v>41.85</v>
      </c>
      <c r="HD186" s="3" t="s">
        <v>3</v>
      </c>
      <c r="HE186" s="7"/>
      <c r="HF186" s="9">
        <v>21.82</v>
      </c>
      <c r="HG186" s="3"/>
      <c r="HH186" s="2"/>
      <c r="HI186" s="3" t="s">
        <v>15</v>
      </c>
      <c r="HJ186" s="3"/>
      <c r="HK186" s="3" t="s">
        <v>3</v>
      </c>
      <c r="HL186" s="3"/>
      <c r="HM186" s="9">
        <v>0.505</v>
      </c>
      <c r="HN186" s="9">
        <v>13.5</v>
      </c>
      <c r="HO186" s="3" t="s">
        <v>3</v>
      </c>
      <c r="HP186" s="3" t="s">
        <v>35</v>
      </c>
      <c r="HQ186" s="3" t="s">
        <v>23</v>
      </c>
      <c r="HR186" s="7"/>
      <c r="HS186" s="3" t="s">
        <v>3</v>
      </c>
      <c r="HT186" s="3" t="s">
        <v>203</v>
      </c>
      <c r="HU186" s="9">
        <v>0.3673094582185491</v>
      </c>
      <c r="HV186" s="3">
        <v>1</v>
      </c>
      <c r="HW186" s="9">
        <v>1.102E-5</v>
      </c>
      <c r="HX186" s="3" t="s">
        <v>3</v>
      </c>
      <c r="HY186" s="3"/>
      <c r="HZ186" s="3" t="s">
        <v>30</v>
      </c>
      <c r="IA186" s="9">
        <v>4.95</v>
      </c>
      <c r="IB186" s="3"/>
      <c r="IC186" s="3" t="s">
        <v>18</v>
      </c>
      <c r="ID186" s="3"/>
      <c r="IE186" s="3" t="s">
        <v>55</v>
      </c>
      <c r="IF186" s="7"/>
      <c r="IG186" s="7"/>
      <c r="IH186" s="7"/>
    </row>
    <row r="187" spans="1:242" x14ac:dyDescent="0.25">
      <c r="A187" s="1" t="s">
        <v>230</v>
      </c>
      <c r="B187" s="5">
        <v>42.5</v>
      </c>
      <c r="C187" s="3"/>
      <c r="D187" s="5">
        <v>4.99</v>
      </c>
      <c r="E187" s="3" t="s">
        <v>1</v>
      </c>
      <c r="F187" s="3" t="s">
        <v>2</v>
      </c>
      <c r="G187" s="3"/>
      <c r="H187" s="3"/>
      <c r="I187" s="3"/>
      <c r="J187" s="5">
        <v>8.265E-12</v>
      </c>
      <c r="K187" s="3" t="s">
        <v>3</v>
      </c>
      <c r="L187" s="3" t="s">
        <v>4</v>
      </c>
      <c r="M187" s="5">
        <v>0.91324200913242015</v>
      </c>
      <c r="N187" s="5">
        <v>26.1</v>
      </c>
      <c r="O187" s="3" t="s">
        <v>3</v>
      </c>
      <c r="P187" s="3"/>
      <c r="Q187" s="3" t="s">
        <v>203</v>
      </c>
      <c r="R187" s="2" t="s">
        <v>58</v>
      </c>
      <c r="S187" s="3"/>
      <c r="T187" s="3" t="s">
        <v>3</v>
      </c>
      <c r="U187" s="5">
        <v>51.25</v>
      </c>
      <c r="V187" s="3"/>
      <c r="W187" s="2"/>
      <c r="X187" s="3"/>
      <c r="Y187" s="3" t="s">
        <v>7</v>
      </c>
      <c r="Z187" s="5">
        <v>1.199E-5</v>
      </c>
      <c r="AA187" s="3" t="s">
        <v>8</v>
      </c>
      <c r="AB187" s="2" t="s">
        <v>227</v>
      </c>
      <c r="AC187" s="5">
        <v>9.8545454545454546E-14</v>
      </c>
      <c r="AD187" s="3" t="s">
        <v>10</v>
      </c>
      <c r="AE187" s="3" t="s">
        <v>212</v>
      </c>
      <c r="AF187" s="2">
        <v>3.14</v>
      </c>
      <c r="AG187" s="5">
        <v>2.8999999999999998E-3</v>
      </c>
      <c r="AH187" s="2"/>
      <c r="AI187" s="2"/>
      <c r="AJ187" s="2">
        <v>63.85</v>
      </c>
      <c r="AK187" s="2"/>
      <c r="AL187" s="5">
        <v>0.98699999999999999</v>
      </c>
      <c r="AM187" s="3"/>
      <c r="AN187" s="3" t="s">
        <v>12</v>
      </c>
      <c r="AO187" s="2"/>
      <c r="AP187" s="2"/>
      <c r="AQ187" s="5">
        <v>1.057E-3</v>
      </c>
      <c r="AR187" s="5">
        <v>13.15</v>
      </c>
      <c r="AS187" s="3" t="s">
        <v>13</v>
      </c>
      <c r="AT187" s="3" t="s">
        <v>23</v>
      </c>
      <c r="AU187" s="5">
        <v>8.32</v>
      </c>
      <c r="AV187" s="2"/>
      <c r="AW187" s="2"/>
      <c r="AX187" s="2">
        <v>3.8333333333333332E-8</v>
      </c>
      <c r="AY187" s="2" t="s">
        <v>15</v>
      </c>
      <c r="AZ187" s="5">
        <v>7.6</v>
      </c>
      <c r="BA187" s="2"/>
      <c r="BB187" s="3" t="s">
        <v>8</v>
      </c>
      <c r="BC187" s="3">
        <v>6.25</v>
      </c>
      <c r="BD187" s="2"/>
      <c r="BE187" s="3" t="s">
        <v>16</v>
      </c>
      <c r="BF187" s="6">
        <v>27.75</v>
      </c>
      <c r="BG187" s="5">
        <v>6.9</v>
      </c>
      <c r="BH187" s="3"/>
      <c r="BI187" s="3"/>
      <c r="BJ187" s="5">
        <v>1.22</v>
      </c>
      <c r="BK187" s="5">
        <v>19.25</v>
      </c>
      <c r="BL187" s="5">
        <v>0.5714285714285714</v>
      </c>
      <c r="BM187" s="5">
        <v>3.1</v>
      </c>
      <c r="BN187" s="3" t="s">
        <v>19</v>
      </c>
      <c r="BO187" s="3" t="s">
        <v>121</v>
      </c>
      <c r="BP187" s="3" t="s">
        <v>3</v>
      </c>
      <c r="BQ187" s="2"/>
      <c r="BR187" s="2" t="s">
        <v>21</v>
      </c>
      <c r="BS187" s="3"/>
      <c r="BT187" s="3"/>
      <c r="BU187" s="3"/>
      <c r="BV187" s="5">
        <v>3.2</v>
      </c>
      <c r="BW187" s="5">
        <v>4.88</v>
      </c>
      <c r="BX187" s="3"/>
      <c r="BY187" s="3"/>
      <c r="BZ187" s="2"/>
      <c r="CA187" s="2"/>
      <c r="CB187" s="3" t="s">
        <v>3</v>
      </c>
      <c r="CC187" s="5">
        <v>3.97</v>
      </c>
      <c r="CD187" s="2"/>
      <c r="CE187" s="3"/>
      <c r="CF187" s="5">
        <v>30</v>
      </c>
      <c r="CG187" s="3"/>
      <c r="CH187" s="3"/>
      <c r="CI187" s="3"/>
      <c r="CJ187" s="3" t="s">
        <v>1</v>
      </c>
      <c r="CK187" s="2"/>
      <c r="CL187" s="3" t="s">
        <v>22</v>
      </c>
      <c r="CM187" s="3"/>
      <c r="CN187" s="2"/>
      <c r="CO187" s="2"/>
      <c r="CP187" s="2"/>
      <c r="CQ187" s="3">
        <v>2</v>
      </c>
      <c r="CR187" s="5">
        <v>5.76</v>
      </c>
      <c r="CS187" s="6">
        <v>37.65</v>
      </c>
      <c r="CT187" s="5">
        <v>0.48249999999999998</v>
      </c>
      <c r="CU187" s="5">
        <v>7.15</v>
      </c>
      <c r="CV187" s="5">
        <v>0.2</v>
      </c>
      <c r="CW187" s="5">
        <v>83</v>
      </c>
      <c r="CX187" s="2"/>
      <c r="CY187" s="5">
        <v>0.36429872495446264</v>
      </c>
      <c r="CZ187" s="3" t="s">
        <v>22</v>
      </c>
      <c r="DA187" s="5">
        <v>2.4390243902439024E-4</v>
      </c>
      <c r="DB187" s="5">
        <v>619.85</v>
      </c>
      <c r="DC187" s="2"/>
      <c r="DD187" s="5">
        <v>383</v>
      </c>
      <c r="DE187" s="3" t="s">
        <v>22</v>
      </c>
      <c r="DF187" s="2"/>
      <c r="DG187" s="3" t="s">
        <v>3</v>
      </c>
      <c r="DH187" s="2"/>
      <c r="DI187" s="3" t="s">
        <v>23</v>
      </c>
      <c r="DJ187" s="3"/>
      <c r="DK187" s="5">
        <v>175</v>
      </c>
      <c r="DL187" s="3" t="s">
        <v>8</v>
      </c>
      <c r="DM187" s="3">
        <v>0.35714285714285698</v>
      </c>
      <c r="DN187" s="3" t="s">
        <v>3</v>
      </c>
      <c r="DO187" s="5">
        <v>0.05</v>
      </c>
      <c r="DP187" s="3" t="s">
        <v>3</v>
      </c>
      <c r="DQ187" s="5">
        <v>3.1</v>
      </c>
      <c r="DR187" s="7" t="s">
        <v>227</v>
      </c>
      <c r="DS187" s="2" t="s">
        <v>18</v>
      </c>
      <c r="DT187" s="5">
        <v>0.41063830000000001</v>
      </c>
      <c r="DU187" s="2" t="s">
        <v>24</v>
      </c>
      <c r="DV187" s="3" t="s">
        <v>3</v>
      </c>
      <c r="DW187" s="5">
        <v>51.25</v>
      </c>
      <c r="DX187" s="3"/>
      <c r="DY187" s="3" t="s">
        <v>8</v>
      </c>
      <c r="DZ187" s="2"/>
      <c r="EA187" s="7"/>
      <c r="EB187" s="5">
        <v>3.14</v>
      </c>
      <c r="EC187" s="3"/>
      <c r="ED187" s="2"/>
      <c r="EE187" s="2"/>
      <c r="EF187" s="3" t="s">
        <v>1</v>
      </c>
      <c r="EG187" s="3"/>
      <c r="EH187" s="2"/>
      <c r="EI187" s="2"/>
      <c r="EJ187" s="3" t="s">
        <v>26</v>
      </c>
      <c r="EK187" s="5">
        <v>1.2489999999999999E-2</v>
      </c>
      <c r="EL187" s="3" t="s">
        <v>1</v>
      </c>
      <c r="EM187" s="3" t="s">
        <v>3</v>
      </c>
      <c r="EN187" s="3" t="s">
        <v>27</v>
      </c>
      <c r="EO187" s="3"/>
      <c r="EP187" s="3" t="s">
        <v>8</v>
      </c>
      <c r="EQ187" s="3"/>
      <c r="ER187" s="5">
        <v>6.2</v>
      </c>
      <c r="ES187" s="3"/>
      <c r="ET187" s="9">
        <v>10.47</v>
      </c>
      <c r="EU187" s="3"/>
      <c r="EV187" s="3" t="s">
        <v>28</v>
      </c>
      <c r="EW187" s="7"/>
      <c r="EX187" s="9">
        <v>3.59</v>
      </c>
      <c r="EY187" s="3"/>
      <c r="EZ187" s="3"/>
      <c r="FA187" s="9">
        <v>0.82815734989648027</v>
      </c>
      <c r="FB187" s="9">
        <v>1.8199999999999999E-9</v>
      </c>
      <c r="FC187" s="2"/>
      <c r="FD187" s="7"/>
      <c r="FE187" s="2" t="s">
        <v>15</v>
      </c>
      <c r="FF187" s="3" t="s">
        <v>28</v>
      </c>
      <c r="FG187" s="3" t="s">
        <v>1</v>
      </c>
      <c r="FH187" s="9">
        <v>7.14</v>
      </c>
      <c r="FI187" s="3" t="s">
        <v>203</v>
      </c>
      <c r="FJ187" s="9">
        <v>7.24</v>
      </c>
      <c r="FK187" s="3" t="s">
        <v>1</v>
      </c>
      <c r="FL187" s="3" t="s">
        <v>1</v>
      </c>
      <c r="FM187" s="3" t="s">
        <v>23</v>
      </c>
      <c r="FN187" s="9">
        <v>127</v>
      </c>
      <c r="FO187" s="9">
        <v>2.6850000000000002E-8</v>
      </c>
      <c r="FP187" s="9">
        <v>3.65</v>
      </c>
      <c r="FQ187" s="3" t="s">
        <v>15</v>
      </c>
      <c r="FR187" s="5">
        <v>7.4999999999999997E-3</v>
      </c>
      <c r="FS187" s="9">
        <v>30.15</v>
      </c>
      <c r="FT187" s="3" t="s">
        <v>1</v>
      </c>
      <c r="FU187" s="3" t="s">
        <v>203</v>
      </c>
      <c r="FV187" s="3"/>
      <c r="FW187" s="5">
        <v>23.5</v>
      </c>
      <c r="FX187" s="10">
        <v>2.3999999999999998E-3</v>
      </c>
      <c r="FY187" s="3"/>
      <c r="FZ187" s="3" t="s">
        <v>22</v>
      </c>
      <c r="GA187" s="3"/>
      <c r="GB187" s="3"/>
      <c r="GC187" s="3"/>
      <c r="GD187" s="3"/>
      <c r="GE187" s="3"/>
      <c r="GF187" s="3" t="s">
        <v>30</v>
      </c>
      <c r="GG187" s="3"/>
      <c r="GH187" s="9">
        <v>5</v>
      </c>
      <c r="GI187" s="2"/>
      <c r="GJ187" s="5">
        <v>8.7500000000000002E-4</v>
      </c>
      <c r="GK187" s="3"/>
      <c r="GL187" s="2"/>
      <c r="GM187" s="2">
        <v>3.14</v>
      </c>
      <c r="GN187" s="3" t="s">
        <v>31</v>
      </c>
      <c r="GO187" s="3" t="s">
        <v>8</v>
      </c>
      <c r="GP187" s="3"/>
      <c r="GQ187" s="3"/>
      <c r="GR187" s="3" t="s">
        <v>219</v>
      </c>
      <c r="GS187" s="9">
        <v>0.83333333333333337</v>
      </c>
      <c r="GT187" s="9">
        <v>61</v>
      </c>
      <c r="GU187" s="9">
        <v>6.47</v>
      </c>
      <c r="GV187" s="2">
        <v>4.4444444444444439E-2</v>
      </c>
      <c r="GW187" s="7"/>
      <c r="GX187" s="2" t="s">
        <v>34</v>
      </c>
      <c r="GY187" s="7" t="s">
        <v>227</v>
      </c>
      <c r="GZ187" s="9">
        <v>5.15</v>
      </c>
      <c r="HA187" s="9">
        <v>4.3250000000000002</v>
      </c>
      <c r="HB187" s="7"/>
      <c r="HC187" s="3">
        <v>42.2</v>
      </c>
      <c r="HD187" s="3" t="s">
        <v>3</v>
      </c>
      <c r="HE187" s="7"/>
      <c r="HF187" s="9">
        <v>21.05</v>
      </c>
      <c r="HG187" s="3"/>
      <c r="HH187" s="2"/>
      <c r="HI187" s="3" t="s">
        <v>15</v>
      </c>
      <c r="HJ187" s="3"/>
      <c r="HK187" s="3" t="s">
        <v>3</v>
      </c>
      <c r="HL187" s="3"/>
      <c r="HM187" s="9">
        <v>0.5</v>
      </c>
      <c r="HN187" s="9">
        <v>13.25</v>
      </c>
      <c r="HO187" s="3" t="s">
        <v>3</v>
      </c>
      <c r="HP187" s="3" t="s">
        <v>35</v>
      </c>
      <c r="HQ187" s="3" t="s">
        <v>23</v>
      </c>
      <c r="HR187" s="7"/>
      <c r="HS187" s="3" t="s">
        <v>3</v>
      </c>
      <c r="HT187" s="3" t="s">
        <v>203</v>
      </c>
      <c r="HU187" s="9">
        <v>0.36297640653357532</v>
      </c>
      <c r="HV187" s="3">
        <v>1</v>
      </c>
      <c r="HW187" s="9">
        <v>1.1029999999999999E-5</v>
      </c>
      <c r="HX187" s="3" t="s">
        <v>3</v>
      </c>
      <c r="HY187" s="3"/>
      <c r="HZ187" s="3" t="s">
        <v>30</v>
      </c>
      <c r="IA187" s="9">
        <v>4.9800000000000004</v>
      </c>
      <c r="IB187" s="3"/>
      <c r="IC187" s="3" t="s">
        <v>18</v>
      </c>
      <c r="ID187" s="3"/>
      <c r="IE187" s="3" t="s">
        <v>55</v>
      </c>
      <c r="IF187" s="7"/>
      <c r="IG187" s="7"/>
      <c r="IH187" s="7"/>
    </row>
    <row r="188" spans="1:242" x14ac:dyDescent="0.25">
      <c r="A188" s="1" t="s">
        <v>231</v>
      </c>
      <c r="B188" s="5">
        <v>43</v>
      </c>
      <c r="C188" s="3"/>
      <c r="D188" s="5">
        <v>5.01</v>
      </c>
      <c r="E188" s="3" t="s">
        <v>1</v>
      </c>
      <c r="F188" s="3" t="s">
        <v>2</v>
      </c>
      <c r="G188" s="3"/>
      <c r="H188" s="3"/>
      <c r="I188" s="3"/>
      <c r="J188" s="5">
        <v>8.2599999999999991E-12</v>
      </c>
      <c r="K188" s="3" t="s">
        <v>3</v>
      </c>
      <c r="L188" s="3" t="s">
        <v>4</v>
      </c>
      <c r="M188" s="5">
        <v>0.91220068415051314</v>
      </c>
      <c r="N188" s="5">
        <v>25.99</v>
      </c>
      <c r="O188" s="3" t="s">
        <v>3</v>
      </c>
      <c r="P188" s="3"/>
      <c r="Q188" s="3" t="s">
        <v>203</v>
      </c>
      <c r="R188" s="2" t="s">
        <v>58</v>
      </c>
      <c r="S188" s="3"/>
      <c r="T188" s="3" t="s">
        <v>3</v>
      </c>
      <c r="U188" s="5">
        <v>49.95</v>
      </c>
      <c r="V188" s="3"/>
      <c r="W188" s="2"/>
      <c r="X188" s="3"/>
      <c r="Y188" s="3" t="s">
        <v>7</v>
      </c>
      <c r="Z188" s="5">
        <v>1.199E-5</v>
      </c>
      <c r="AA188" s="3" t="s">
        <v>8</v>
      </c>
      <c r="AB188" s="2" t="s">
        <v>227</v>
      </c>
      <c r="AC188" s="5">
        <v>9.3090909090909092E-14</v>
      </c>
      <c r="AD188" s="3" t="s">
        <v>10</v>
      </c>
      <c r="AE188" s="3" t="s">
        <v>212</v>
      </c>
      <c r="AF188" s="2">
        <v>3.14</v>
      </c>
      <c r="AG188" s="5">
        <v>2.8E-3</v>
      </c>
      <c r="AH188" s="2"/>
      <c r="AI188" s="2"/>
      <c r="AJ188" s="2">
        <v>62.55</v>
      </c>
      <c r="AK188" s="2"/>
      <c r="AL188" s="5">
        <v>1.0349999999999999</v>
      </c>
      <c r="AM188" s="3"/>
      <c r="AN188" s="3" t="s">
        <v>12</v>
      </c>
      <c r="AO188" s="2"/>
      <c r="AP188" s="2"/>
      <c r="AQ188" s="5">
        <v>1.059E-3</v>
      </c>
      <c r="AR188" s="5">
        <v>15</v>
      </c>
      <c r="AS188" s="3" t="s">
        <v>13</v>
      </c>
      <c r="AT188" s="3" t="s">
        <v>23</v>
      </c>
      <c r="AU188" s="5">
        <v>8.39</v>
      </c>
      <c r="AV188" s="2"/>
      <c r="AW188" s="2"/>
      <c r="AX188" s="2">
        <v>3.6666666666666664E-8</v>
      </c>
      <c r="AY188" s="2" t="s">
        <v>15</v>
      </c>
      <c r="AZ188" s="5">
        <v>7.63</v>
      </c>
      <c r="BA188" s="2"/>
      <c r="BB188" s="3" t="s">
        <v>8</v>
      </c>
      <c r="BC188" s="3">
        <v>6.25</v>
      </c>
      <c r="BD188" s="2"/>
      <c r="BE188" s="3" t="s">
        <v>16</v>
      </c>
      <c r="BF188" s="6">
        <v>25</v>
      </c>
      <c r="BG188" s="5">
        <v>6.92</v>
      </c>
      <c r="BH188" s="3"/>
      <c r="BI188" s="3"/>
      <c r="BJ188" s="5">
        <v>1.2</v>
      </c>
      <c r="BK188" s="5">
        <v>25</v>
      </c>
      <c r="BL188" s="5">
        <v>0.5780346820809249</v>
      </c>
      <c r="BM188" s="5">
        <v>3.125</v>
      </c>
      <c r="BN188" s="3" t="s">
        <v>19</v>
      </c>
      <c r="BO188" s="3" t="s">
        <v>121</v>
      </c>
      <c r="BP188" s="3" t="s">
        <v>3</v>
      </c>
      <c r="BQ188" s="2"/>
      <c r="BR188" s="2" t="s">
        <v>21</v>
      </c>
      <c r="BS188" s="3"/>
      <c r="BT188" s="3"/>
      <c r="BU188" s="3"/>
      <c r="BV188" s="5">
        <v>3.1974999999999998</v>
      </c>
      <c r="BW188" s="5">
        <v>4.88</v>
      </c>
      <c r="BX188" s="3"/>
      <c r="BY188" s="3"/>
      <c r="BZ188" s="2"/>
      <c r="CA188" s="2"/>
      <c r="CB188" s="3" t="s">
        <v>3</v>
      </c>
      <c r="CC188" s="5">
        <v>3.97</v>
      </c>
      <c r="CD188" s="2"/>
      <c r="CE188" s="3"/>
      <c r="CF188" s="5">
        <v>30</v>
      </c>
      <c r="CG188" s="3"/>
      <c r="CH188" s="3"/>
      <c r="CI188" s="3"/>
      <c r="CJ188" s="3" t="s">
        <v>1</v>
      </c>
      <c r="CK188" s="2"/>
      <c r="CL188" s="3" t="s">
        <v>22</v>
      </c>
      <c r="CM188" s="3"/>
      <c r="CN188" s="2"/>
      <c r="CO188" s="2"/>
      <c r="CP188" s="2"/>
      <c r="CQ188" s="3">
        <v>2</v>
      </c>
      <c r="CR188" s="5">
        <v>5.77</v>
      </c>
      <c r="CS188" s="6">
        <v>38</v>
      </c>
      <c r="CT188" s="5">
        <v>0.48</v>
      </c>
      <c r="CU188" s="5">
        <v>7.22</v>
      </c>
      <c r="CV188" s="5">
        <v>0.2</v>
      </c>
      <c r="CW188" s="5">
        <v>85.5</v>
      </c>
      <c r="CX188" s="2"/>
      <c r="CY188" s="5">
        <v>0.36396724294813465</v>
      </c>
      <c r="CZ188" s="3" t="s">
        <v>22</v>
      </c>
      <c r="DA188" s="5">
        <v>2.4390243902439024E-4</v>
      </c>
      <c r="DB188" s="5">
        <v>610.65</v>
      </c>
      <c r="DC188" s="2"/>
      <c r="DD188" s="5">
        <v>388</v>
      </c>
      <c r="DE188" s="3" t="s">
        <v>22</v>
      </c>
      <c r="DF188" s="2"/>
      <c r="DG188" s="3" t="s">
        <v>3</v>
      </c>
      <c r="DH188" s="2"/>
      <c r="DI188" s="3" t="s">
        <v>23</v>
      </c>
      <c r="DJ188" s="3"/>
      <c r="DK188" s="5">
        <v>170</v>
      </c>
      <c r="DL188" s="3" t="s">
        <v>8</v>
      </c>
      <c r="DM188" s="3">
        <v>0.35714285714285698</v>
      </c>
      <c r="DN188" s="3" t="s">
        <v>3</v>
      </c>
      <c r="DO188" s="5">
        <v>4.7500000000000001E-2</v>
      </c>
      <c r="DP188" s="3" t="s">
        <v>3</v>
      </c>
      <c r="DQ188" s="5">
        <v>3.0674999999999999</v>
      </c>
      <c r="DR188" s="7" t="s">
        <v>227</v>
      </c>
      <c r="DS188" s="2" t="s">
        <v>18</v>
      </c>
      <c r="DT188" s="5">
        <v>0.41276600000000002</v>
      </c>
      <c r="DU188" s="2" t="s">
        <v>24</v>
      </c>
      <c r="DV188" s="3" t="s">
        <v>3</v>
      </c>
      <c r="DW188" s="5">
        <v>49.95</v>
      </c>
      <c r="DX188" s="3"/>
      <c r="DY188" s="3" t="s">
        <v>8</v>
      </c>
      <c r="DZ188" s="2"/>
      <c r="EA188" s="7"/>
      <c r="EB188" s="5">
        <v>3.14</v>
      </c>
      <c r="EC188" s="3"/>
      <c r="ED188" s="2"/>
      <c r="EE188" s="2"/>
      <c r="EF188" s="3" t="s">
        <v>1</v>
      </c>
      <c r="EG188" s="3"/>
      <c r="EH188" s="2"/>
      <c r="EI188" s="2"/>
      <c r="EJ188" s="3" t="s">
        <v>26</v>
      </c>
      <c r="EK188" s="5">
        <v>1.2489999999999999E-2</v>
      </c>
      <c r="EL188" s="3" t="s">
        <v>1</v>
      </c>
      <c r="EM188" s="3" t="s">
        <v>3</v>
      </c>
      <c r="EN188" s="3" t="s">
        <v>27</v>
      </c>
      <c r="EO188" s="3"/>
      <c r="EP188" s="3" t="s">
        <v>8</v>
      </c>
      <c r="EQ188" s="3"/>
      <c r="ER188" s="5">
        <v>6.05</v>
      </c>
      <c r="ES188" s="3"/>
      <c r="ET188" s="9">
        <v>10.53</v>
      </c>
      <c r="EU188" s="3"/>
      <c r="EV188" s="3" t="s">
        <v>28</v>
      </c>
      <c r="EW188" s="7"/>
      <c r="EX188" s="9">
        <v>3.59</v>
      </c>
      <c r="EY188" s="3"/>
      <c r="EZ188" s="3"/>
      <c r="FA188" s="9">
        <v>0.82987551867219911</v>
      </c>
      <c r="FB188" s="9">
        <v>1.8239999999999999E-9</v>
      </c>
      <c r="FC188" s="2"/>
      <c r="FD188" s="7"/>
      <c r="FE188" s="2" t="s">
        <v>15</v>
      </c>
      <c r="FF188" s="3" t="s">
        <v>28</v>
      </c>
      <c r="FG188" s="3" t="s">
        <v>1</v>
      </c>
      <c r="FH188" s="9">
        <v>7.15</v>
      </c>
      <c r="FI188" s="3" t="s">
        <v>203</v>
      </c>
      <c r="FJ188" s="9">
        <v>7.55</v>
      </c>
      <c r="FK188" s="3" t="s">
        <v>1</v>
      </c>
      <c r="FL188" s="3" t="s">
        <v>1</v>
      </c>
      <c r="FM188" s="3" t="s">
        <v>23</v>
      </c>
      <c r="FN188" s="9">
        <v>126</v>
      </c>
      <c r="FO188" s="9">
        <v>2.7E-8</v>
      </c>
      <c r="FP188" s="9">
        <v>3.76</v>
      </c>
      <c r="FQ188" s="3" t="s">
        <v>15</v>
      </c>
      <c r="FR188" s="5">
        <v>6.7999999999999996E-3</v>
      </c>
      <c r="FS188" s="9">
        <v>30.2</v>
      </c>
      <c r="FT188" s="3" t="s">
        <v>1</v>
      </c>
      <c r="FU188" s="3" t="s">
        <v>203</v>
      </c>
      <c r="FV188" s="3"/>
      <c r="FW188" s="5">
        <v>23</v>
      </c>
      <c r="FX188" s="10">
        <v>2.2499999999999998E-3</v>
      </c>
      <c r="FY188" s="3"/>
      <c r="FZ188" s="3" t="s">
        <v>22</v>
      </c>
      <c r="GA188" s="3"/>
      <c r="GB188" s="3"/>
      <c r="GC188" s="3"/>
      <c r="GD188" s="3"/>
      <c r="GE188" s="3"/>
      <c r="GF188" s="3" t="s">
        <v>30</v>
      </c>
      <c r="GG188" s="3"/>
      <c r="GH188" s="9">
        <v>4.95</v>
      </c>
      <c r="GI188" s="2"/>
      <c r="GJ188" s="5">
        <v>7.6599999999999997E-4</v>
      </c>
      <c r="GK188" s="3"/>
      <c r="GL188" s="2"/>
      <c r="GM188" s="2">
        <v>3.14</v>
      </c>
      <c r="GN188" s="3" t="s">
        <v>31</v>
      </c>
      <c r="GO188" s="3" t="s">
        <v>8</v>
      </c>
      <c r="GP188" s="3"/>
      <c r="GQ188" s="3"/>
      <c r="GR188" s="3" t="s">
        <v>219</v>
      </c>
      <c r="GS188" s="9">
        <v>0.90909090909090906</v>
      </c>
      <c r="GT188" s="9">
        <v>61</v>
      </c>
      <c r="GU188" s="9">
        <v>6.37</v>
      </c>
      <c r="GV188" s="2">
        <v>4.3478260869565223E-2</v>
      </c>
      <c r="GW188" s="7"/>
      <c r="GX188" s="2" t="s">
        <v>34</v>
      </c>
      <c r="GY188" s="7" t="s">
        <v>227</v>
      </c>
      <c r="GZ188" s="9">
        <v>5.16</v>
      </c>
      <c r="HA188" s="9">
        <v>4.32</v>
      </c>
      <c r="HB188" s="7"/>
      <c r="HC188" s="3">
        <v>44</v>
      </c>
      <c r="HD188" s="3" t="s">
        <v>3</v>
      </c>
      <c r="HE188" s="7"/>
      <c r="HF188" s="9">
        <v>21.7</v>
      </c>
      <c r="HG188" s="3"/>
      <c r="HH188" s="2"/>
      <c r="HI188" s="3" t="s">
        <v>15</v>
      </c>
      <c r="HJ188" s="3"/>
      <c r="HK188" s="3" t="s">
        <v>3</v>
      </c>
      <c r="HL188" s="3"/>
      <c r="HM188" s="9">
        <v>0.51</v>
      </c>
      <c r="HN188" s="9">
        <v>13</v>
      </c>
      <c r="HO188" s="3" t="s">
        <v>3</v>
      </c>
      <c r="HP188" s="3" t="s">
        <v>35</v>
      </c>
      <c r="HQ188" s="3" t="s">
        <v>23</v>
      </c>
      <c r="HR188" s="7"/>
      <c r="HS188" s="3" t="s">
        <v>3</v>
      </c>
      <c r="HT188" s="3" t="s">
        <v>203</v>
      </c>
      <c r="HU188" s="9">
        <v>0.36297640653357532</v>
      </c>
      <c r="HV188" s="3">
        <v>1</v>
      </c>
      <c r="HW188" s="9">
        <v>1.1029999999999999E-5</v>
      </c>
      <c r="HX188" s="3" t="s">
        <v>3</v>
      </c>
      <c r="HY188" s="3"/>
      <c r="HZ188" s="3" t="s">
        <v>30</v>
      </c>
      <c r="IA188" s="9">
        <v>4.8600000000000003</v>
      </c>
      <c r="IB188" s="3"/>
      <c r="IC188" s="3" t="s">
        <v>18</v>
      </c>
      <c r="ID188" s="3"/>
      <c r="IE188" s="3" t="s">
        <v>55</v>
      </c>
      <c r="IF188" s="7"/>
      <c r="IG188" s="7"/>
      <c r="IH188" s="7"/>
    </row>
    <row r="189" spans="1:242" x14ac:dyDescent="0.25">
      <c r="A189" s="1" t="s">
        <v>232</v>
      </c>
      <c r="B189" s="5">
        <v>43</v>
      </c>
      <c r="C189" s="3"/>
      <c r="D189" s="5">
        <v>5</v>
      </c>
      <c r="E189" s="3" t="s">
        <v>1</v>
      </c>
      <c r="F189" s="3" t="s">
        <v>2</v>
      </c>
      <c r="G189" s="3"/>
      <c r="H189" s="3"/>
      <c r="I189" s="3"/>
      <c r="J189" s="5">
        <v>8.2469999999999991E-12</v>
      </c>
      <c r="K189" s="3" t="s">
        <v>3</v>
      </c>
      <c r="L189" s="3" t="s">
        <v>4</v>
      </c>
      <c r="M189" s="5">
        <v>0.91324200913242015</v>
      </c>
      <c r="N189" s="5">
        <v>25.86</v>
      </c>
      <c r="O189" s="3" t="s">
        <v>3</v>
      </c>
      <c r="P189" s="3"/>
      <c r="Q189" s="3" t="s">
        <v>203</v>
      </c>
      <c r="R189" s="2" t="s">
        <v>58</v>
      </c>
      <c r="S189" s="3"/>
      <c r="T189" s="3" t="s">
        <v>3</v>
      </c>
      <c r="U189" s="5">
        <v>49.9</v>
      </c>
      <c r="V189" s="3"/>
      <c r="W189" s="2"/>
      <c r="X189" s="3"/>
      <c r="Y189" s="3" t="s">
        <v>7</v>
      </c>
      <c r="Z189" s="5">
        <v>1.199E-5</v>
      </c>
      <c r="AA189" s="3" t="s">
        <v>8</v>
      </c>
      <c r="AB189" s="2" t="s">
        <v>227</v>
      </c>
      <c r="AC189" s="5">
        <v>9.2727272727272728E-14</v>
      </c>
      <c r="AD189" s="3" t="s">
        <v>10</v>
      </c>
      <c r="AE189" s="3" t="s">
        <v>212</v>
      </c>
      <c r="AF189" s="2">
        <v>3.145</v>
      </c>
      <c r="AG189" s="5">
        <v>2.8249999999999998E-3</v>
      </c>
      <c r="AH189" s="2"/>
      <c r="AI189" s="2"/>
      <c r="AJ189" s="2">
        <v>62.9</v>
      </c>
      <c r="AK189" s="2"/>
      <c r="AL189" s="5">
        <v>1.0309999999999999</v>
      </c>
      <c r="AM189" s="3"/>
      <c r="AN189" s="3" t="s">
        <v>12</v>
      </c>
      <c r="AO189" s="2"/>
      <c r="AP189" s="2"/>
      <c r="AQ189" s="5">
        <v>1.0580000000000001E-3</v>
      </c>
      <c r="AR189" s="5">
        <v>10.15</v>
      </c>
      <c r="AS189" s="3" t="s">
        <v>13</v>
      </c>
      <c r="AT189" s="3" t="s">
        <v>23</v>
      </c>
      <c r="AU189" s="5">
        <v>8.51</v>
      </c>
      <c r="AV189" s="2"/>
      <c r="AW189" s="2"/>
      <c r="AX189" s="2">
        <v>3.7499999999999998E-8</v>
      </c>
      <c r="AY189" s="2" t="s">
        <v>15</v>
      </c>
      <c r="AZ189" s="5">
        <v>7.65</v>
      </c>
      <c r="BA189" s="2"/>
      <c r="BB189" s="3" t="s">
        <v>8</v>
      </c>
      <c r="BC189" s="3">
        <v>5.9</v>
      </c>
      <c r="BD189" s="2"/>
      <c r="BE189" s="3" t="s">
        <v>16</v>
      </c>
      <c r="BF189" s="6">
        <v>26</v>
      </c>
      <c r="BG189" s="5">
        <v>6.915</v>
      </c>
      <c r="BH189" s="3"/>
      <c r="BI189" s="3"/>
      <c r="BJ189" s="5">
        <v>1.18</v>
      </c>
      <c r="BK189" s="5">
        <v>23.5</v>
      </c>
      <c r="BL189" s="5">
        <v>0.57471264367816088</v>
      </c>
      <c r="BM189" s="5">
        <v>3.1</v>
      </c>
      <c r="BN189" s="3" t="s">
        <v>19</v>
      </c>
      <c r="BO189" s="3" t="s">
        <v>121</v>
      </c>
      <c r="BP189" s="3" t="s">
        <v>3</v>
      </c>
      <c r="BQ189" s="2"/>
      <c r="BR189" s="2" t="s">
        <v>21</v>
      </c>
      <c r="BS189" s="3"/>
      <c r="BT189" s="3"/>
      <c r="BU189" s="3"/>
      <c r="BV189" s="5">
        <v>3.1875</v>
      </c>
      <c r="BW189" s="5">
        <v>4.92</v>
      </c>
      <c r="BX189" s="3"/>
      <c r="BY189" s="3"/>
      <c r="BZ189" s="2"/>
      <c r="CA189" s="2"/>
      <c r="CB189" s="3" t="s">
        <v>3</v>
      </c>
      <c r="CC189" s="5">
        <v>3.98</v>
      </c>
      <c r="CD189" s="2"/>
      <c r="CE189" s="3"/>
      <c r="CF189" s="5">
        <v>30.1</v>
      </c>
      <c r="CG189" s="3"/>
      <c r="CH189" s="3"/>
      <c r="CI189" s="3"/>
      <c r="CJ189" s="3" t="s">
        <v>1</v>
      </c>
      <c r="CK189" s="2"/>
      <c r="CL189" s="3" t="s">
        <v>22</v>
      </c>
      <c r="CM189" s="3"/>
      <c r="CN189" s="2"/>
      <c r="CO189" s="2"/>
      <c r="CP189" s="2"/>
      <c r="CQ189" s="3">
        <v>2</v>
      </c>
      <c r="CR189" s="5">
        <v>5.8</v>
      </c>
      <c r="CS189" s="6">
        <v>39.4</v>
      </c>
      <c r="CT189" s="5">
        <v>0.48249999999999998</v>
      </c>
      <c r="CU189" s="5">
        <v>7.2</v>
      </c>
      <c r="CV189" s="5">
        <v>0.16700000000000001</v>
      </c>
      <c r="CW189" s="5">
        <v>86.25</v>
      </c>
      <c r="CX189" s="2"/>
      <c r="CY189" s="5">
        <v>0.36330608537693004</v>
      </c>
      <c r="CZ189" s="3" t="s">
        <v>22</v>
      </c>
      <c r="DA189" s="5">
        <v>2.4096385542168676E-4</v>
      </c>
      <c r="DB189" s="5">
        <v>619.5</v>
      </c>
      <c r="DC189" s="2"/>
      <c r="DD189" s="5">
        <v>392</v>
      </c>
      <c r="DE189" s="3" t="s">
        <v>22</v>
      </c>
      <c r="DF189" s="2"/>
      <c r="DG189" s="3" t="s">
        <v>3</v>
      </c>
      <c r="DH189" s="2"/>
      <c r="DI189" s="3" t="s">
        <v>23</v>
      </c>
      <c r="DJ189" s="3"/>
      <c r="DK189" s="5">
        <v>175</v>
      </c>
      <c r="DL189" s="3" t="s">
        <v>8</v>
      </c>
      <c r="DM189" s="3">
        <v>0.35714285714285698</v>
      </c>
      <c r="DN189" s="3" t="s">
        <v>3</v>
      </c>
      <c r="DO189" s="5">
        <v>4.7049999999999995E-2</v>
      </c>
      <c r="DP189" s="3" t="s">
        <v>3</v>
      </c>
      <c r="DQ189" s="5">
        <v>3.06</v>
      </c>
      <c r="DR189" s="7" t="s">
        <v>227</v>
      </c>
      <c r="DS189" s="2" t="s">
        <v>18</v>
      </c>
      <c r="DT189" s="5">
        <v>0.41489359999999997</v>
      </c>
      <c r="DU189" s="2" t="s">
        <v>24</v>
      </c>
      <c r="DV189" s="3" t="s">
        <v>3</v>
      </c>
      <c r="DW189" s="5">
        <v>49.9</v>
      </c>
      <c r="DX189" s="3"/>
      <c r="DY189" s="3" t="s">
        <v>8</v>
      </c>
      <c r="DZ189" s="2"/>
      <c r="EA189" s="7"/>
      <c r="EB189" s="5">
        <v>3.145</v>
      </c>
      <c r="EC189" s="3"/>
      <c r="ED189" s="2"/>
      <c r="EE189" s="2"/>
      <c r="EF189" s="3" t="s">
        <v>1</v>
      </c>
      <c r="EG189" s="3"/>
      <c r="EH189" s="2"/>
      <c r="EI189" s="2"/>
      <c r="EJ189" s="3" t="s">
        <v>26</v>
      </c>
      <c r="EK189" s="5">
        <v>1.2489999999999999E-2</v>
      </c>
      <c r="EL189" s="3" t="s">
        <v>1</v>
      </c>
      <c r="EM189" s="3" t="s">
        <v>3</v>
      </c>
      <c r="EN189" s="3" t="s">
        <v>27</v>
      </c>
      <c r="EO189" s="3"/>
      <c r="EP189" s="3" t="s">
        <v>8</v>
      </c>
      <c r="EQ189" s="3"/>
      <c r="ER189" s="5">
        <v>6</v>
      </c>
      <c r="ES189" s="3"/>
      <c r="ET189" s="9">
        <v>10.58</v>
      </c>
      <c r="EU189" s="3"/>
      <c r="EV189" s="3" t="s">
        <v>28</v>
      </c>
      <c r="EW189" s="7"/>
      <c r="EX189" s="9">
        <v>3.5874999999999999</v>
      </c>
      <c r="EY189" s="3"/>
      <c r="EZ189" s="3"/>
      <c r="FA189" s="9">
        <v>0.82815734989648027</v>
      </c>
      <c r="FB189" s="9">
        <v>1.8300000000000001E-9</v>
      </c>
      <c r="FC189" s="2"/>
      <c r="FD189" s="7"/>
      <c r="FE189" s="2" t="s">
        <v>15</v>
      </c>
      <c r="FF189" s="3" t="s">
        <v>28</v>
      </c>
      <c r="FG189" s="3" t="s">
        <v>1</v>
      </c>
      <c r="FH189" s="9">
        <v>7.18</v>
      </c>
      <c r="FI189" s="3" t="s">
        <v>203</v>
      </c>
      <c r="FJ189" s="9">
        <v>8</v>
      </c>
      <c r="FK189" s="3" t="s">
        <v>1</v>
      </c>
      <c r="FL189" s="3" t="s">
        <v>1</v>
      </c>
      <c r="FM189" s="3" t="s">
        <v>23</v>
      </c>
      <c r="FN189" s="9">
        <v>126.5</v>
      </c>
      <c r="FO189" s="9">
        <v>2.6289999999999999E-8</v>
      </c>
      <c r="FP189" s="9">
        <v>3.8</v>
      </c>
      <c r="FQ189" s="3" t="s">
        <v>15</v>
      </c>
      <c r="FR189" s="5">
        <v>7.0000000000000001E-3</v>
      </c>
      <c r="FS189" s="9">
        <v>29.9</v>
      </c>
      <c r="FT189" s="3" t="s">
        <v>1</v>
      </c>
      <c r="FU189" s="3" t="s">
        <v>203</v>
      </c>
      <c r="FV189" s="3"/>
      <c r="FW189" s="5">
        <v>23</v>
      </c>
      <c r="FX189" s="10">
        <v>1.83E-3</v>
      </c>
      <c r="FY189" s="3"/>
      <c r="FZ189" s="3" t="s">
        <v>22</v>
      </c>
      <c r="GA189" s="3"/>
      <c r="GB189" s="3"/>
      <c r="GC189" s="3"/>
      <c r="GD189" s="3"/>
      <c r="GE189" s="3"/>
      <c r="GF189" s="3" t="s">
        <v>30</v>
      </c>
      <c r="GG189" s="3"/>
      <c r="GH189" s="9">
        <v>4.9000000000000004</v>
      </c>
      <c r="GI189" s="2"/>
      <c r="GJ189" s="5">
        <v>7.6499999999999995E-4</v>
      </c>
      <c r="GK189" s="3"/>
      <c r="GL189" s="2"/>
      <c r="GM189" s="2">
        <v>3.145</v>
      </c>
      <c r="GN189" s="3" t="s">
        <v>31</v>
      </c>
      <c r="GO189" s="3" t="s">
        <v>8</v>
      </c>
      <c r="GP189" s="3"/>
      <c r="GQ189" s="3"/>
      <c r="GR189" s="3" t="s">
        <v>219</v>
      </c>
      <c r="GS189" s="9">
        <v>0.90909090909090906</v>
      </c>
      <c r="GT189" s="9">
        <v>60.25</v>
      </c>
      <c r="GU189" s="9">
        <v>6.47</v>
      </c>
      <c r="GV189" s="2">
        <v>4.2553191489361701E-2</v>
      </c>
      <c r="GW189" s="7"/>
      <c r="GX189" s="2" t="s">
        <v>34</v>
      </c>
      <c r="GY189" s="7" t="s">
        <v>227</v>
      </c>
      <c r="GZ189" s="9">
        <v>5.1550000000000002</v>
      </c>
      <c r="HA189" s="9">
        <v>4.32</v>
      </c>
      <c r="HB189" s="7"/>
      <c r="HC189" s="4">
        <v>44.6</v>
      </c>
      <c r="HD189" s="3" t="s">
        <v>3</v>
      </c>
      <c r="HE189" s="7"/>
      <c r="HF189" s="9">
        <v>21.55</v>
      </c>
      <c r="HG189" s="3"/>
      <c r="HH189" s="2"/>
      <c r="HI189" s="3" t="s">
        <v>15</v>
      </c>
      <c r="HJ189" s="3"/>
      <c r="HK189" s="3" t="s">
        <v>3</v>
      </c>
      <c r="HL189" s="3"/>
      <c r="HM189" s="9">
        <v>0.55000000000000004</v>
      </c>
      <c r="HN189" s="9">
        <v>12.5</v>
      </c>
      <c r="HO189" s="3" t="s">
        <v>3</v>
      </c>
      <c r="HP189" s="3" t="s">
        <v>35</v>
      </c>
      <c r="HQ189" s="3" t="s">
        <v>23</v>
      </c>
      <c r="HR189" s="7"/>
      <c r="HS189" s="3" t="s">
        <v>3</v>
      </c>
      <c r="HT189" s="3" t="s">
        <v>203</v>
      </c>
      <c r="HU189" s="9">
        <v>0.3623188405797102</v>
      </c>
      <c r="HV189" s="3">
        <v>1</v>
      </c>
      <c r="HW189" s="9">
        <v>1.102E-5</v>
      </c>
      <c r="HX189" s="3" t="s">
        <v>3</v>
      </c>
      <c r="HY189" s="3"/>
      <c r="HZ189" s="3" t="s">
        <v>30</v>
      </c>
      <c r="IA189" s="9">
        <v>4.76</v>
      </c>
      <c r="IB189" s="3"/>
      <c r="IC189" s="3" t="s">
        <v>18</v>
      </c>
      <c r="ID189" s="3"/>
      <c r="IE189" s="3" t="s">
        <v>55</v>
      </c>
      <c r="IF189" s="7"/>
      <c r="IG189" s="7"/>
      <c r="IH189" s="7"/>
    </row>
    <row r="190" spans="1:242" x14ac:dyDescent="0.25">
      <c r="A190" s="1" t="s">
        <v>233</v>
      </c>
      <c r="B190" s="5">
        <v>43.5</v>
      </c>
      <c r="C190" s="3"/>
      <c r="D190" s="5">
        <v>4.96</v>
      </c>
      <c r="E190" s="3" t="s">
        <v>1</v>
      </c>
      <c r="F190" s="3" t="s">
        <v>2</v>
      </c>
      <c r="G190" s="3"/>
      <c r="H190" s="3"/>
      <c r="I190" s="3"/>
      <c r="J190" s="5">
        <v>8.2480000000000012E-12</v>
      </c>
      <c r="K190" s="3" t="s">
        <v>3</v>
      </c>
      <c r="L190" s="3" t="s">
        <v>4</v>
      </c>
      <c r="M190" s="5">
        <v>0.9060022650056625</v>
      </c>
      <c r="N190" s="5">
        <v>25.83</v>
      </c>
      <c r="O190" s="3" t="s">
        <v>3</v>
      </c>
      <c r="P190" s="3"/>
      <c r="Q190" s="3" t="s">
        <v>203</v>
      </c>
      <c r="R190" s="2" t="s">
        <v>58</v>
      </c>
      <c r="S190" s="3"/>
      <c r="T190" s="3" t="s">
        <v>3</v>
      </c>
      <c r="U190" s="5">
        <v>49.8</v>
      </c>
      <c r="V190" s="3"/>
      <c r="W190" s="2"/>
      <c r="X190" s="3"/>
      <c r="Y190" s="3" t="s">
        <v>7</v>
      </c>
      <c r="Z190" s="5">
        <v>1.199E-5</v>
      </c>
      <c r="AA190" s="3" t="s">
        <v>8</v>
      </c>
      <c r="AB190" s="2" t="s">
        <v>227</v>
      </c>
      <c r="AC190" s="5">
        <v>1.1090909090909091E-13</v>
      </c>
      <c r="AD190" s="3" t="s">
        <v>10</v>
      </c>
      <c r="AE190" s="3" t="s">
        <v>212</v>
      </c>
      <c r="AF190" s="2">
        <v>3.11</v>
      </c>
      <c r="AG190" s="5">
        <v>2.8999999999999998E-3</v>
      </c>
      <c r="AH190" s="2"/>
      <c r="AI190" s="2"/>
      <c r="AJ190" s="2">
        <v>62.15</v>
      </c>
      <c r="AK190" s="2"/>
      <c r="AL190" s="5">
        <v>1.0309999999999999</v>
      </c>
      <c r="AM190" s="3"/>
      <c r="AN190" s="3" t="s">
        <v>12</v>
      </c>
      <c r="AO190" s="2"/>
      <c r="AP190" s="2"/>
      <c r="AQ190" s="5">
        <v>1.0580000000000001E-3</v>
      </c>
      <c r="AR190" s="5">
        <v>11.52</v>
      </c>
      <c r="AS190" s="3" t="s">
        <v>13</v>
      </c>
      <c r="AT190" s="3" t="s">
        <v>23</v>
      </c>
      <c r="AU190" s="5">
        <v>8.66</v>
      </c>
      <c r="AV190" s="2"/>
      <c r="AW190" s="2"/>
      <c r="AX190" s="2">
        <v>3.7666666666666666E-8</v>
      </c>
      <c r="AY190" s="2" t="s">
        <v>15</v>
      </c>
      <c r="AZ190" s="5">
        <v>7.7</v>
      </c>
      <c r="BA190" s="2"/>
      <c r="BB190" s="3" t="s">
        <v>8</v>
      </c>
      <c r="BC190" s="3" t="s">
        <v>21</v>
      </c>
      <c r="BD190" s="2"/>
      <c r="BE190" s="3" t="s">
        <v>16</v>
      </c>
      <c r="BF190" s="6">
        <v>28</v>
      </c>
      <c r="BG190" s="5">
        <v>6.9050000000000002</v>
      </c>
      <c r="BH190" s="3"/>
      <c r="BI190" s="3"/>
      <c r="BJ190" s="5">
        <v>1.35</v>
      </c>
      <c r="BK190" s="5">
        <v>22.65</v>
      </c>
      <c r="BL190" s="5">
        <v>0.66666666666666663</v>
      </c>
      <c r="BM190" s="5">
        <v>3.25</v>
      </c>
      <c r="BN190" s="3" t="s">
        <v>19</v>
      </c>
      <c r="BO190" s="3" t="s">
        <v>121</v>
      </c>
      <c r="BP190" s="3" t="s">
        <v>3</v>
      </c>
      <c r="BQ190" s="2"/>
      <c r="BR190" s="2" t="s">
        <v>21</v>
      </c>
      <c r="BS190" s="3"/>
      <c r="BT190" s="3"/>
      <c r="BU190" s="3"/>
      <c r="BV190" s="5">
        <v>3.2</v>
      </c>
      <c r="BW190" s="5">
        <v>4.9550000000000001</v>
      </c>
      <c r="BX190" s="3"/>
      <c r="BY190" s="3"/>
      <c r="BZ190" s="2"/>
      <c r="CA190" s="2"/>
      <c r="CB190" s="3" t="s">
        <v>3</v>
      </c>
      <c r="CC190" s="5">
        <v>4</v>
      </c>
      <c r="CD190" s="2"/>
      <c r="CE190" s="3"/>
      <c r="CF190" s="5">
        <v>30.2</v>
      </c>
      <c r="CG190" s="3"/>
      <c r="CH190" s="3"/>
      <c r="CI190" s="3"/>
      <c r="CJ190" s="3" t="s">
        <v>1</v>
      </c>
      <c r="CK190" s="2"/>
      <c r="CL190" s="3" t="s">
        <v>22</v>
      </c>
      <c r="CM190" s="3"/>
      <c r="CN190" s="2"/>
      <c r="CO190" s="2"/>
      <c r="CP190" s="2"/>
      <c r="CQ190" s="3">
        <v>2</v>
      </c>
      <c r="CR190" s="5">
        <v>5.73</v>
      </c>
      <c r="CS190" s="6">
        <v>39.75</v>
      </c>
      <c r="CT190" s="5">
        <v>0.48749999999999999</v>
      </c>
      <c r="CU190" s="5">
        <v>7.18</v>
      </c>
      <c r="CV190" s="5">
        <v>0.16500000000000001</v>
      </c>
      <c r="CW190" s="5">
        <v>87</v>
      </c>
      <c r="CX190" s="2"/>
      <c r="CY190" s="5">
        <v>0.3623188405797102</v>
      </c>
      <c r="CZ190" s="3" t="s">
        <v>22</v>
      </c>
      <c r="DA190" s="5">
        <v>2.5000000000000001E-4</v>
      </c>
      <c r="DB190" s="5">
        <v>619.5</v>
      </c>
      <c r="DC190" s="2"/>
      <c r="DD190" s="5">
        <v>383</v>
      </c>
      <c r="DE190" s="3" t="s">
        <v>22</v>
      </c>
      <c r="DF190" s="2"/>
      <c r="DG190" s="3" t="s">
        <v>3</v>
      </c>
      <c r="DH190" s="2"/>
      <c r="DI190" s="3" t="s">
        <v>23</v>
      </c>
      <c r="DJ190" s="3"/>
      <c r="DK190" s="5">
        <v>180</v>
      </c>
      <c r="DL190" s="3" t="s">
        <v>8</v>
      </c>
      <c r="DM190" s="3">
        <v>0.35714285714285698</v>
      </c>
      <c r="DN190" s="3" t="s">
        <v>3</v>
      </c>
      <c r="DO190" s="5">
        <v>4.5999999999999999E-2</v>
      </c>
      <c r="DP190" s="3" t="s">
        <v>3</v>
      </c>
      <c r="DQ190" s="5">
        <v>3.0449999999999999</v>
      </c>
      <c r="DR190" s="7" t="s">
        <v>227</v>
      </c>
      <c r="DS190" s="2" t="s">
        <v>18</v>
      </c>
      <c r="DT190" s="5">
        <v>0.41702129999999998</v>
      </c>
      <c r="DU190" s="2" t="s">
        <v>24</v>
      </c>
      <c r="DV190" s="3" t="s">
        <v>3</v>
      </c>
      <c r="DW190" s="5">
        <v>49.8</v>
      </c>
      <c r="DX190" s="3"/>
      <c r="DY190" s="3" t="s">
        <v>8</v>
      </c>
      <c r="DZ190" s="2"/>
      <c r="EA190" s="7"/>
      <c r="EB190" s="5">
        <v>3.11</v>
      </c>
      <c r="EC190" s="3"/>
      <c r="ED190" s="2"/>
      <c r="EE190" s="2"/>
      <c r="EF190" s="3" t="s">
        <v>1</v>
      </c>
      <c r="EG190" s="3"/>
      <c r="EH190" s="2"/>
      <c r="EI190" s="2"/>
      <c r="EJ190" s="3" t="s">
        <v>26</v>
      </c>
      <c r="EK190" s="5">
        <v>1.2489999999999999E-2</v>
      </c>
      <c r="EL190" s="3" t="s">
        <v>1</v>
      </c>
      <c r="EM190" s="3" t="s">
        <v>3</v>
      </c>
      <c r="EN190" s="3" t="s">
        <v>27</v>
      </c>
      <c r="EO190" s="3"/>
      <c r="EP190" s="3" t="s">
        <v>8</v>
      </c>
      <c r="EQ190" s="3"/>
      <c r="ER190" s="5">
        <v>5.65</v>
      </c>
      <c r="ES190" s="3"/>
      <c r="ET190" s="9">
        <v>10.26</v>
      </c>
      <c r="EU190" s="3"/>
      <c r="EV190" s="3" t="s">
        <v>28</v>
      </c>
      <c r="EW190" s="7"/>
      <c r="EX190" s="9">
        <v>3.5924999999999998</v>
      </c>
      <c r="EY190" s="3"/>
      <c r="EZ190" s="3"/>
      <c r="FA190" s="9">
        <v>0.82135523613963035</v>
      </c>
      <c r="FB190" s="9">
        <v>1.8199999999999999E-9</v>
      </c>
      <c r="FC190" s="2"/>
      <c r="FD190" s="7"/>
      <c r="FE190" s="2" t="s">
        <v>15</v>
      </c>
      <c r="FF190" s="3" t="s">
        <v>28</v>
      </c>
      <c r="FG190" s="3" t="s">
        <v>1</v>
      </c>
      <c r="FH190" s="9">
        <v>7.17</v>
      </c>
      <c r="FI190" s="3" t="s">
        <v>203</v>
      </c>
      <c r="FJ190" s="9">
        <v>8.25</v>
      </c>
      <c r="FK190" s="3" t="s">
        <v>1</v>
      </c>
      <c r="FL190" s="3" t="s">
        <v>1</v>
      </c>
      <c r="FM190" s="3" t="s">
        <v>23</v>
      </c>
      <c r="FN190" s="9">
        <v>126.5</v>
      </c>
      <c r="FO190" s="9">
        <v>2.7E-8</v>
      </c>
      <c r="FP190" s="9">
        <v>3.98</v>
      </c>
      <c r="FQ190" s="3" t="s">
        <v>15</v>
      </c>
      <c r="FR190" s="5">
        <v>8.0000000000000002E-3</v>
      </c>
      <c r="FS190" s="9">
        <v>29.75</v>
      </c>
      <c r="FT190" s="3" t="s">
        <v>1</v>
      </c>
      <c r="FU190" s="3" t="s">
        <v>203</v>
      </c>
      <c r="FV190" s="3"/>
      <c r="FW190" s="5">
        <v>23.5</v>
      </c>
      <c r="FX190" s="10">
        <v>1.66E-3</v>
      </c>
      <c r="FY190" s="3"/>
      <c r="FZ190" s="3" t="s">
        <v>22</v>
      </c>
      <c r="GA190" s="3"/>
      <c r="GB190" s="3"/>
      <c r="GC190" s="3"/>
      <c r="GD190" s="3"/>
      <c r="GE190" s="3"/>
      <c r="GF190" s="3" t="s">
        <v>30</v>
      </c>
      <c r="GG190" s="3"/>
      <c r="GH190" s="9">
        <v>4.8</v>
      </c>
      <c r="GI190" s="2"/>
      <c r="GJ190" s="5">
        <v>8.4999999999999995E-4</v>
      </c>
      <c r="GK190" s="3"/>
      <c r="GL190" s="2"/>
      <c r="GM190" s="2">
        <v>3.11</v>
      </c>
      <c r="GN190" s="3" t="s">
        <v>31</v>
      </c>
      <c r="GO190" s="3" t="s">
        <v>8</v>
      </c>
      <c r="GP190" s="3"/>
      <c r="GQ190" s="3"/>
      <c r="GR190" s="3" t="s">
        <v>219</v>
      </c>
      <c r="GS190" s="9">
        <v>0.84745762711864414</v>
      </c>
      <c r="GT190" s="9">
        <v>59.95</v>
      </c>
      <c r="GU190" s="9">
        <v>6.41</v>
      </c>
      <c r="GV190" s="2">
        <v>4.3478260869565223E-2</v>
      </c>
      <c r="GW190" s="7"/>
      <c r="GX190" s="2" t="s">
        <v>34</v>
      </c>
      <c r="GY190" s="7" t="s">
        <v>227</v>
      </c>
      <c r="GZ190" s="9">
        <v>5.16</v>
      </c>
      <c r="HA190" s="9">
        <v>4.3099999999999996</v>
      </c>
      <c r="HB190" s="7"/>
      <c r="HC190" s="3">
        <v>44.05</v>
      </c>
      <c r="HD190" s="3" t="s">
        <v>3</v>
      </c>
      <c r="HE190" s="7"/>
      <c r="HF190" s="9">
        <v>21.3</v>
      </c>
      <c r="HG190" s="3"/>
      <c r="HH190" s="2"/>
      <c r="HI190" s="3" t="s">
        <v>15</v>
      </c>
      <c r="HJ190" s="3"/>
      <c r="HK190" s="3" t="s">
        <v>3</v>
      </c>
      <c r="HL190" s="3"/>
      <c r="HM190" s="9">
        <v>0.54</v>
      </c>
      <c r="HN190" s="9">
        <v>12.75</v>
      </c>
      <c r="HO190" s="3" t="s">
        <v>3</v>
      </c>
      <c r="HP190" s="3" t="s">
        <v>35</v>
      </c>
      <c r="HQ190" s="3" t="s">
        <v>23</v>
      </c>
      <c r="HR190" s="7"/>
      <c r="HS190" s="3" t="s">
        <v>3</v>
      </c>
      <c r="HT190" s="3" t="s">
        <v>203</v>
      </c>
      <c r="HU190" s="9">
        <v>0.36166365280289331</v>
      </c>
      <c r="HV190" s="3">
        <v>1</v>
      </c>
      <c r="HW190" s="9">
        <v>1.1029999999999999E-5</v>
      </c>
      <c r="HX190" s="3" t="s">
        <v>3</v>
      </c>
      <c r="HY190" s="3"/>
      <c r="HZ190" s="3" t="s">
        <v>30</v>
      </c>
      <c r="IA190" s="9">
        <v>4.72</v>
      </c>
      <c r="IB190" s="3"/>
      <c r="IC190" s="3" t="s">
        <v>18</v>
      </c>
      <c r="ID190" s="3"/>
      <c r="IE190" s="3" t="s">
        <v>55</v>
      </c>
      <c r="IF190" s="7"/>
      <c r="IG190" s="7"/>
      <c r="IH190" s="7"/>
    </row>
    <row r="191" spans="1:242" x14ac:dyDescent="0.25">
      <c r="A191" s="1" t="s">
        <v>234</v>
      </c>
      <c r="B191" s="5">
        <v>42</v>
      </c>
      <c r="C191" s="3"/>
      <c r="D191" s="5">
        <v>4.93</v>
      </c>
      <c r="E191" s="3" t="s">
        <v>1</v>
      </c>
      <c r="F191" s="3" t="s">
        <v>2</v>
      </c>
      <c r="G191" s="2">
        <v>4.2450000000000002E-2</v>
      </c>
      <c r="H191" s="3"/>
      <c r="I191" s="3"/>
      <c r="J191" s="5">
        <v>8.2849999999999987E-12</v>
      </c>
      <c r="K191" s="3" t="s">
        <v>3</v>
      </c>
      <c r="L191" s="3" t="s">
        <v>4</v>
      </c>
      <c r="M191" s="5">
        <v>0.90805902383654935</v>
      </c>
      <c r="N191" s="5">
        <v>25.82</v>
      </c>
      <c r="O191" s="3" t="s">
        <v>3</v>
      </c>
      <c r="P191" s="3"/>
      <c r="Q191" s="3" t="s">
        <v>203</v>
      </c>
      <c r="R191" s="2" t="s">
        <v>58</v>
      </c>
      <c r="S191" s="3"/>
      <c r="T191" s="3" t="s">
        <v>3</v>
      </c>
      <c r="U191" s="5">
        <v>49.7</v>
      </c>
      <c r="V191" s="3"/>
      <c r="W191" s="2"/>
      <c r="X191" s="3"/>
      <c r="Y191" s="3" t="s">
        <v>7</v>
      </c>
      <c r="Z191" s="5">
        <v>1.199E-5</v>
      </c>
      <c r="AA191" s="3" t="s">
        <v>8</v>
      </c>
      <c r="AB191" s="2" t="s">
        <v>227</v>
      </c>
      <c r="AC191" s="5">
        <v>1.0763636363636364E-13</v>
      </c>
      <c r="AD191" s="3" t="s">
        <v>10</v>
      </c>
      <c r="AE191" s="3" t="s">
        <v>212</v>
      </c>
      <c r="AF191" s="2">
        <v>3.125</v>
      </c>
      <c r="AG191" s="5">
        <v>2.9750000000000002E-3</v>
      </c>
      <c r="AH191" s="2"/>
      <c r="AI191" s="2"/>
      <c r="AJ191" s="2">
        <v>60.55</v>
      </c>
      <c r="AK191" s="2"/>
      <c r="AL191" s="5">
        <v>1.03</v>
      </c>
      <c r="AM191" s="3"/>
      <c r="AN191" s="3" t="s">
        <v>12</v>
      </c>
      <c r="AO191" s="2"/>
      <c r="AP191" s="2"/>
      <c r="AQ191" s="5">
        <v>1.06E-3</v>
      </c>
      <c r="AR191" s="5">
        <v>13.1</v>
      </c>
      <c r="AS191" s="3" t="s">
        <v>13</v>
      </c>
      <c r="AT191" s="3" t="s">
        <v>23</v>
      </c>
      <c r="AU191" s="5">
        <v>8.75</v>
      </c>
      <c r="AV191" s="2"/>
      <c r="AW191" s="2"/>
      <c r="AX191" s="2">
        <v>3.8333333333333332E-8</v>
      </c>
      <c r="AY191" s="2" t="s">
        <v>15</v>
      </c>
      <c r="AZ191" s="5">
        <v>8</v>
      </c>
      <c r="BA191" s="2"/>
      <c r="BB191" s="3" t="s">
        <v>8</v>
      </c>
      <c r="BC191" s="3">
        <v>5</v>
      </c>
      <c r="BD191" s="2"/>
      <c r="BE191" s="3" t="s">
        <v>16</v>
      </c>
      <c r="BF191" s="6">
        <v>29.5</v>
      </c>
      <c r="BG191" s="5">
        <v>6.89</v>
      </c>
      <c r="BH191" s="3"/>
      <c r="BI191" s="3"/>
      <c r="BJ191" s="5">
        <v>1.38</v>
      </c>
      <c r="BK191" s="5">
        <v>22.55</v>
      </c>
      <c r="BL191" s="5">
        <v>0.58823529411764708</v>
      </c>
      <c r="BM191" s="5">
        <v>3.3</v>
      </c>
      <c r="BN191" s="3" t="s">
        <v>19</v>
      </c>
      <c r="BO191" s="3" t="s">
        <v>121</v>
      </c>
      <c r="BP191" s="3" t="s">
        <v>3</v>
      </c>
      <c r="BQ191" s="2"/>
      <c r="BR191" s="2" t="s">
        <v>21</v>
      </c>
      <c r="BS191" s="3"/>
      <c r="BT191" s="3"/>
      <c r="BU191" s="3"/>
      <c r="BV191" s="5">
        <v>3.2080000000000002</v>
      </c>
      <c r="BW191" s="5">
        <v>4.9649999999999999</v>
      </c>
      <c r="BX191" s="3"/>
      <c r="BY191" s="3"/>
      <c r="BZ191" s="2"/>
      <c r="CA191" s="2"/>
      <c r="CB191" s="3" t="s">
        <v>3</v>
      </c>
      <c r="CC191" s="5">
        <v>3.9950000000000001</v>
      </c>
      <c r="CD191" s="2"/>
      <c r="CE191" s="3"/>
      <c r="CF191" s="5">
        <v>30.25</v>
      </c>
      <c r="CG191" s="3"/>
      <c r="CH191" s="3"/>
      <c r="CI191" s="3"/>
      <c r="CJ191" s="3" t="s">
        <v>1</v>
      </c>
      <c r="CK191" s="2"/>
      <c r="CL191" s="3" t="s">
        <v>22</v>
      </c>
      <c r="CM191" s="3"/>
      <c r="CN191" s="2"/>
      <c r="CO191" s="2"/>
      <c r="CP191" s="2"/>
      <c r="CQ191" s="3">
        <v>2</v>
      </c>
      <c r="CR191" s="5">
        <v>5.71</v>
      </c>
      <c r="CS191" s="6">
        <v>42</v>
      </c>
      <c r="CT191" s="5">
        <v>0.5</v>
      </c>
      <c r="CU191" s="5">
        <v>7.2</v>
      </c>
      <c r="CV191" s="5">
        <v>0.16350000000000001</v>
      </c>
      <c r="CW191" s="5">
        <v>87</v>
      </c>
      <c r="CX191" s="2"/>
      <c r="CY191" s="5">
        <v>0.36166365280289331</v>
      </c>
      <c r="CZ191" s="3" t="s">
        <v>22</v>
      </c>
      <c r="DA191" s="5">
        <v>2.5316455696202528E-4</v>
      </c>
      <c r="DB191" s="5">
        <v>619.5</v>
      </c>
      <c r="DC191" s="2"/>
      <c r="DD191" s="5">
        <v>375</v>
      </c>
      <c r="DE191" s="3" t="s">
        <v>22</v>
      </c>
      <c r="DF191" s="2"/>
      <c r="DG191" s="3" t="s">
        <v>3</v>
      </c>
      <c r="DH191" s="2"/>
      <c r="DI191" s="3" t="s">
        <v>23</v>
      </c>
      <c r="DJ191" s="3"/>
      <c r="DK191" s="5">
        <v>180</v>
      </c>
      <c r="DL191" s="3" t="s">
        <v>8</v>
      </c>
      <c r="DM191" s="3">
        <v>0.35714285714285698</v>
      </c>
      <c r="DN191" s="3" t="s">
        <v>3</v>
      </c>
      <c r="DO191" s="5">
        <v>4.6200000000000005E-2</v>
      </c>
      <c r="DP191" s="3" t="s">
        <v>3</v>
      </c>
      <c r="DQ191" s="5">
        <v>3.0225</v>
      </c>
      <c r="DR191" s="7" t="s">
        <v>227</v>
      </c>
      <c r="DS191" s="2" t="s">
        <v>18</v>
      </c>
      <c r="DT191" s="5">
        <v>0.41914899999999999</v>
      </c>
      <c r="DU191" s="2" t="s">
        <v>24</v>
      </c>
      <c r="DV191" s="3" t="s">
        <v>3</v>
      </c>
      <c r="DW191" s="5">
        <v>49.7</v>
      </c>
      <c r="DX191" s="3"/>
      <c r="DY191" s="3" t="s">
        <v>8</v>
      </c>
      <c r="DZ191" s="2"/>
      <c r="EA191" s="7"/>
      <c r="EB191" s="5">
        <v>3.125</v>
      </c>
      <c r="EC191" s="3"/>
      <c r="ED191" s="2"/>
      <c r="EE191" s="2"/>
      <c r="EF191" s="3" t="s">
        <v>1</v>
      </c>
      <c r="EG191" s="3"/>
      <c r="EH191" s="2"/>
      <c r="EI191" s="2"/>
      <c r="EJ191" s="3" t="s">
        <v>26</v>
      </c>
      <c r="EK191" s="5">
        <v>1.2489999999999999E-2</v>
      </c>
      <c r="EL191" s="3" t="s">
        <v>1</v>
      </c>
      <c r="EM191" s="3" t="s">
        <v>3</v>
      </c>
      <c r="EN191" s="3" t="s">
        <v>27</v>
      </c>
      <c r="EO191" s="3"/>
      <c r="EP191" s="3" t="s">
        <v>8</v>
      </c>
      <c r="EQ191" s="3"/>
      <c r="ER191" s="5">
        <v>5.5</v>
      </c>
      <c r="ES191" s="3"/>
      <c r="ET191" s="9">
        <v>9.9</v>
      </c>
      <c r="EU191" s="3"/>
      <c r="EV191" s="3" t="s">
        <v>28</v>
      </c>
      <c r="EW191" s="7"/>
      <c r="EX191" s="9">
        <v>3.6124999999999998</v>
      </c>
      <c r="EY191" s="3"/>
      <c r="EZ191" s="3"/>
      <c r="FA191" s="9">
        <v>0.81716036772216549</v>
      </c>
      <c r="FB191" s="9">
        <v>1.8100000000000002E-9</v>
      </c>
      <c r="FC191" s="2"/>
      <c r="FD191" s="7"/>
      <c r="FE191" s="2" t="s">
        <v>15</v>
      </c>
      <c r="FF191" s="3" t="s">
        <v>28</v>
      </c>
      <c r="FG191" s="3" t="s">
        <v>1</v>
      </c>
      <c r="FH191" s="9">
        <v>7.14</v>
      </c>
      <c r="FI191" s="3" t="s">
        <v>203</v>
      </c>
      <c r="FJ191" s="9">
        <v>8.2799999999999994</v>
      </c>
      <c r="FK191" s="3" t="s">
        <v>1</v>
      </c>
      <c r="FL191" s="3" t="s">
        <v>1</v>
      </c>
      <c r="FM191" s="3" t="s">
        <v>23</v>
      </c>
      <c r="FN191" s="9">
        <v>126.5</v>
      </c>
      <c r="FO191" s="9">
        <v>2.7249999999999999E-8</v>
      </c>
      <c r="FP191" s="9">
        <v>4</v>
      </c>
      <c r="FQ191" s="3" t="s">
        <v>15</v>
      </c>
      <c r="FR191" s="5">
        <v>8.2000000000000007E-3</v>
      </c>
      <c r="FS191" s="9">
        <v>29.7</v>
      </c>
      <c r="FT191" s="3" t="s">
        <v>1</v>
      </c>
      <c r="FU191" s="3" t="s">
        <v>203</v>
      </c>
      <c r="FV191" s="3"/>
      <c r="FW191" s="5">
        <v>24</v>
      </c>
      <c r="FX191" s="10">
        <v>1.5E-3</v>
      </c>
      <c r="FY191" s="3"/>
      <c r="FZ191" s="3" t="s">
        <v>22</v>
      </c>
      <c r="GA191" s="3"/>
      <c r="GB191" s="3"/>
      <c r="GC191" s="3"/>
      <c r="GD191" s="3"/>
      <c r="GE191" s="3"/>
      <c r="GF191" s="3" t="s">
        <v>30</v>
      </c>
      <c r="GG191" s="3"/>
      <c r="GH191" s="9">
        <v>4.7699999999999996</v>
      </c>
      <c r="GI191" s="2"/>
      <c r="GJ191" s="5">
        <v>9.59E-4</v>
      </c>
      <c r="GK191" s="3"/>
      <c r="GL191" s="2"/>
      <c r="GM191" s="2">
        <v>3.125</v>
      </c>
      <c r="GN191" s="3" t="s">
        <v>31</v>
      </c>
      <c r="GO191" s="3" t="s">
        <v>8</v>
      </c>
      <c r="GP191" s="3"/>
      <c r="GQ191" s="3"/>
      <c r="GR191" s="3" t="s">
        <v>219</v>
      </c>
      <c r="GS191" s="9">
        <v>0.81967213114754101</v>
      </c>
      <c r="GT191" s="9">
        <v>60.85</v>
      </c>
      <c r="GU191" s="9">
        <v>6.37</v>
      </c>
      <c r="GV191" s="2">
        <v>4.2553191489361701E-2</v>
      </c>
      <c r="GW191" s="7"/>
      <c r="GX191" s="2" t="s">
        <v>34</v>
      </c>
      <c r="GY191" s="7" t="s">
        <v>227</v>
      </c>
      <c r="GZ191" s="9">
        <v>5.16</v>
      </c>
      <c r="HA191" s="9">
        <v>4.3224999999999998</v>
      </c>
      <c r="HB191" s="7"/>
      <c r="HC191" s="3">
        <v>43.75</v>
      </c>
      <c r="HD191" s="3" t="s">
        <v>3</v>
      </c>
      <c r="HE191" s="7"/>
      <c r="HF191" s="9">
        <v>21.2</v>
      </c>
      <c r="HG191" s="3"/>
      <c r="HH191" s="2"/>
      <c r="HI191" s="3" t="s">
        <v>15</v>
      </c>
      <c r="HJ191" s="3"/>
      <c r="HK191" s="3" t="s">
        <v>3</v>
      </c>
      <c r="HL191" s="3"/>
      <c r="HM191" s="9">
        <v>0.53</v>
      </c>
      <c r="HN191" s="9">
        <v>12.5</v>
      </c>
      <c r="HO191" s="3" t="s">
        <v>3</v>
      </c>
      <c r="HP191" s="3" t="s">
        <v>35</v>
      </c>
      <c r="HQ191" s="3" t="s">
        <v>23</v>
      </c>
      <c r="HR191" s="7"/>
      <c r="HS191" s="3" t="s">
        <v>3</v>
      </c>
      <c r="HT191" s="3" t="s">
        <v>203</v>
      </c>
      <c r="HU191" s="9">
        <v>0.36068530207394051</v>
      </c>
      <c r="HV191" s="3">
        <v>1</v>
      </c>
      <c r="HW191" s="9">
        <v>1.097E-5</v>
      </c>
      <c r="HX191" s="3" t="s">
        <v>3</v>
      </c>
      <c r="HY191" s="3"/>
      <c r="HZ191" s="3" t="s">
        <v>30</v>
      </c>
      <c r="IA191" s="9">
        <v>4.68</v>
      </c>
      <c r="IB191" s="3"/>
      <c r="IC191" s="3" t="s">
        <v>18</v>
      </c>
      <c r="ID191" s="3"/>
      <c r="IE191" s="3" t="s">
        <v>55</v>
      </c>
      <c r="IF191" s="7"/>
      <c r="IG191" s="7"/>
      <c r="IH191" s="7"/>
    </row>
    <row r="192" spans="1:242" x14ac:dyDescent="0.25">
      <c r="A192" s="1" t="s">
        <v>235</v>
      </c>
      <c r="B192" s="5">
        <v>42.5</v>
      </c>
      <c r="C192" s="3"/>
      <c r="D192" s="5">
        <v>4.99</v>
      </c>
      <c r="E192" s="3" t="s">
        <v>1</v>
      </c>
      <c r="F192" s="3" t="s">
        <v>2</v>
      </c>
      <c r="G192" s="2"/>
      <c r="H192" s="3"/>
      <c r="I192" s="3"/>
      <c r="J192" s="5">
        <v>8.2875000000000008E-12</v>
      </c>
      <c r="K192" s="3" t="s">
        <v>3</v>
      </c>
      <c r="L192" s="3" t="s">
        <v>4</v>
      </c>
      <c r="M192" s="5">
        <v>0.90805902383654935</v>
      </c>
      <c r="N192" s="5">
        <v>25.83</v>
      </c>
      <c r="O192" s="3" t="s">
        <v>3</v>
      </c>
      <c r="P192" s="3"/>
      <c r="Q192" s="3" t="s">
        <v>203</v>
      </c>
      <c r="R192" s="2" t="s">
        <v>58</v>
      </c>
      <c r="S192" s="3"/>
      <c r="T192" s="3" t="s">
        <v>3</v>
      </c>
      <c r="U192" s="5">
        <v>49.7</v>
      </c>
      <c r="V192" s="3"/>
      <c r="W192" s="2"/>
      <c r="X192" s="3"/>
      <c r="Y192" s="3" t="s">
        <v>7</v>
      </c>
      <c r="Z192" s="5">
        <v>1.199E-5</v>
      </c>
      <c r="AA192" s="3" t="s">
        <v>8</v>
      </c>
      <c r="AB192" s="2" t="s">
        <v>227</v>
      </c>
      <c r="AC192" s="5">
        <v>1.309090909090909E-13</v>
      </c>
      <c r="AD192" s="3" t="s">
        <v>10</v>
      </c>
      <c r="AE192" s="3" t="s">
        <v>212</v>
      </c>
      <c r="AF192" s="2">
        <v>3.125</v>
      </c>
      <c r="AG192" s="5">
        <v>3.0999999999999999E-3</v>
      </c>
      <c r="AH192" s="2"/>
      <c r="AI192" s="2"/>
      <c r="AJ192" s="2">
        <v>60.88</v>
      </c>
      <c r="AK192" s="2"/>
      <c r="AL192" s="5">
        <v>1.03</v>
      </c>
      <c r="AM192" s="3"/>
      <c r="AN192" s="3" t="s">
        <v>12</v>
      </c>
      <c r="AO192" s="2"/>
      <c r="AP192" s="2"/>
      <c r="AQ192" s="5">
        <v>1.0629999999999999E-3</v>
      </c>
      <c r="AR192" s="5">
        <v>12.95</v>
      </c>
      <c r="AS192" s="3" t="s">
        <v>13</v>
      </c>
      <c r="AT192" s="3" t="s">
        <v>23</v>
      </c>
      <c r="AU192" s="5">
        <v>8.92</v>
      </c>
      <c r="AV192" s="2"/>
      <c r="AW192" s="2"/>
      <c r="AX192" s="2">
        <v>4.1666666666666668E-9</v>
      </c>
      <c r="AY192" s="2" t="s">
        <v>15</v>
      </c>
      <c r="AZ192" s="5">
        <v>8.25</v>
      </c>
      <c r="BA192" s="2"/>
      <c r="BB192" s="3" t="s">
        <v>8</v>
      </c>
      <c r="BC192" s="3">
        <v>5.25</v>
      </c>
      <c r="BD192" s="2"/>
      <c r="BE192" s="3" t="s">
        <v>16</v>
      </c>
      <c r="BF192" s="6">
        <v>30</v>
      </c>
      <c r="BG192" s="5">
        <v>6.88</v>
      </c>
      <c r="BH192" s="3"/>
      <c r="BI192" s="3"/>
      <c r="BJ192" s="5">
        <v>1.55</v>
      </c>
      <c r="BK192" s="5">
        <v>23</v>
      </c>
      <c r="BL192" s="5">
        <v>0.625</v>
      </c>
      <c r="BM192" s="5">
        <v>3.33</v>
      </c>
      <c r="BN192" s="3" t="s">
        <v>19</v>
      </c>
      <c r="BO192" s="3" t="s">
        <v>121</v>
      </c>
      <c r="BP192" s="3" t="s">
        <v>3</v>
      </c>
      <c r="BQ192" s="2"/>
      <c r="BR192" s="2" t="s">
        <v>21</v>
      </c>
      <c r="BS192" s="3"/>
      <c r="BT192" s="3"/>
      <c r="BU192" s="3"/>
      <c r="BV192" s="5">
        <v>3.25</v>
      </c>
      <c r="BW192" s="5">
        <v>4.97</v>
      </c>
      <c r="BX192" s="3"/>
      <c r="BY192" s="3"/>
      <c r="BZ192" s="2"/>
      <c r="CA192" s="2"/>
      <c r="CB192" s="3" t="s">
        <v>3</v>
      </c>
      <c r="CC192" s="5">
        <v>3.9925000000000002</v>
      </c>
      <c r="CD192" s="2"/>
      <c r="CE192" s="3"/>
      <c r="CF192" s="5">
        <v>30.2</v>
      </c>
      <c r="CG192" s="3"/>
      <c r="CH192" s="3"/>
      <c r="CI192" s="3"/>
      <c r="CJ192" s="3" t="s">
        <v>1</v>
      </c>
      <c r="CK192" s="2"/>
      <c r="CL192" s="3" t="s">
        <v>22</v>
      </c>
      <c r="CM192" s="3"/>
      <c r="CN192" s="2"/>
      <c r="CO192" s="2"/>
      <c r="CP192" s="2"/>
      <c r="CQ192" s="3">
        <v>2</v>
      </c>
      <c r="CR192" s="5">
        <v>5.67</v>
      </c>
      <c r="CS192" s="6">
        <v>43.75</v>
      </c>
      <c r="CT192" s="5">
        <v>0.505</v>
      </c>
      <c r="CU192" s="5">
        <v>7.1</v>
      </c>
      <c r="CV192" s="5">
        <v>0.17</v>
      </c>
      <c r="CW192" s="5">
        <v>88.75</v>
      </c>
      <c r="CX192" s="2"/>
      <c r="CY192" s="5">
        <v>0.35971223021582738</v>
      </c>
      <c r="CZ192" s="3" t="s">
        <v>22</v>
      </c>
      <c r="DA192" s="5">
        <v>2.631578947368421E-4</v>
      </c>
      <c r="DB192" s="5">
        <v>623.75</v>
      </c>
      <c r="DC192" s="2"/>
      <c r="DD192" s="5">
        <v>373</v>
      </c>
      <c r="DE192" s="3" t="s">
        <v>22</v>
      </c>
      <c r="DF192" s="2"/>
      <c r="DG192" s="3" t="s">
        <v>3</v>
      </c>
      <c r="DH192" s="2"/>
      <c r="DI192" s="3" t="s">
        <v>23</v>
      </c>
      <c r="DJ192" s="3"/>
      <c r="DK192" s="5">
        <v>175</v>
      </c>
      <c r="DL192" s="3" t="s">
        <v>8</v>
      </c>
      <c r="DM192" s="3">
        <v>0.35714285714285698</v>
      </c>
      <c r="DN192" s="3" t="s">
        <v>3</v>
      </c>
      <c r="DO192" s="5">
        <v>4.5999999999999999E-2</v>
      </c>
      <c r="DP192" s="3" t="s">
        <v>3</v>
      </c>
      <c r="DQ192" s="5">
        <v>3.0125000000000002</v>
      </c>
      <c r="DR192" s="7" t="s">
        <v>227</v>
      </c>
      <c r="DS192" s="2" t="s">
        <v>18</v>
      </c>
      <c r="DT192" s="5">
        <v>0.4212766</v>
      </c>
      <c r="DU192" s="2" t="s">
        <v>24</v>
      </c>
      <c r="DV192" s="3" t="s">
        <v>3</v>
      </c>
      <c r="DW192" s="5">
        <v>49.7</v>
      </c>
      <c r="DX192" s="3"/>
      <c r="DY192" s="3" t="s">
        <v>8</v>
      </c>
      <c r="DZ192" s="2"/>
      <c r="EA192" s="7"/>
      <c r="EB192" s="5">
        <v>3.125</v>
      </c>
      <c r="EC192" s="3"/>
      <c r="ED192" s="2"/>
      <c r="EE192" s="2"/>
      <c r="EF192" s="3" t="s">
        <v>1</v>
      </c>
      <c r="EG192" s="3"/>
      <c r="EH192" s="2"/>
      <c r="EI192" s="2"/>
      <c r="EJ192" s="3" t="s">
        <v>26</v>
      </c>
      <c r="EK192" s="5">
        <v>1.2489999999999999E-2</v>
      </c>
      <c r="EL192" s="3" t="s">
        <v>1</v>
      </c>
      <c r="EM192" s="3" t="s">
        <v>3</v>
      </c>
      <c r="EN192" s="3" t="s">
        <v>27</v>
      </c>
      <c r="EO192" s="3"/>
      <c r="EP192" s="3" t="s">
        <v>8</v>
      </c>
      <c r="EQ192" s="3"/>
      <c r="ER192" s="5">
        <v>5.75</v>
      </c>
      <c r="ES192" s="3"/>
      <c r="ET192" s="9">
        <v>10</v>
      </c>
      <c r="EU192" s="3"/>
      <c r="EV192" s="3" t="s">
        <v>28</v>
      </c>
      <c r="EW192" s="7"/>
      <c r="EX192" s="9">
        <v>3.61</v>
      </c>
      <c r="EY192" s="3"/>
      <c r="EZ192" s="3"/>
      <c r="FA192" s="9">
        <v>0.81300813008130079</v>
      </c>
      <c r="FB192" s="9">
        <v>1.8300000000000001E-9</v>
      </c>
      <c r="FC192" s="2"/>
      <c r="FD192" s="7"/>
      <c r="FE192" s="2" t="s">
        <v>15</v>
      </c>
      <c r="FF192" s="3" t="s">
        <v>28</v>
      </c>
      <c r="FG192" s="3" t="s">
        <v>1</v>
      </c>
      <c r="FH192" s="9">
        <v>7.17</v>
      </c>
      <c r="FI192" s="3" t="s">
        <v>203</v>
      </c>
      <c r="FJ192" s="9">
        <v>8.15</v>
      </c>
      <c r="FK192" s="3" t="s">
        <v>1</v>
      </c>
      <c r="FL192" s="3" t="s">
        <v>1</v>
      </c>
      <c r="FM192" s="3" t="s">
        <v>23</v>
      </c>
      <c r="FN192" s="9">
        <v>126.5</v>
      </c>
      <c r="FO192" s="9">
        <v>2.73E-8</v>
      </c>
      <c r="FP192" s="9">
        <v>4.12</v>
      </c>
      <c r="FQ192" s="3" t="s">
        <v>15</v>
      </c>
      <c r="FR192" s="5">
        <v>8.5000000000000006E-3</v>
      </c>
      <c r="FS192" s="9">
        <v>29.5</v>
      </c>
      <c r="FT192" s="3" t="s">
        <v>1</v>
      </c>
      <c r="FU192" s="3" t="s">
        <v>203</v>
      </c>
      <c r="FV192" s="3"/>
      <c r="FW192" s="5">
        <v>24.5</v>
      </c>
      <c r="FX192" s="10">
        <v>2E-3</v>
      </c>
      <c r="FY192" s="3"/>
      <c r="FZ192" s="3" t="s">
        <v>22</v>
      </c>
      <c r="GA192" s="3"/>
      <c r="GB192" s="3"/>
      <c r="GC192" s="3"/>
      <c r="GD192" s="3"/>
      <c r="GE192" s="3"/>
      <c r="GF192" s="3" t="s">
        <v>30</v>
      </c>
      <c r="GG192" s="3"/>
      <c r="GH192" s="9">
        <v>4.72</v>
      </c>
      <c r="GI192" s="2"/>
      <c r="GJ192" s="5">
        <v>1.005E-3</v>
      </c>
      <c r="GK192" s="3"/>
      <c r="GL192" s="2"/>
      <c r="GM192" s="2">
        <v>3.125</v>
      </c>
      <c r="GN192" s="3" t="s">
        <v>31</v>
      </c>
      <c r="GO192" s="3" t="s">
        <v>8</v>
      </c>
      <c r="GP192" s="3"/>
      <c r="GQ192" s="3"/>
      <c r="GR192" s="3" t="s">
        <v>219</v>
      </c>
      <c r="GS192" s="9">
        <v>0.8</v>
      </c>
      <c r="GT192" s="9">
        <v>60.35</v>
      </c>
      <c r="GU192" s="9">
        <v>8.1</v>
      </c>
      <c r="GV192" s="2">
        <v>4.3478260869565223E-2</v>
      </c>
      <c r="GW192" s="7"/>
      <c r="GX192" s="2" t="s">
        <v>34</v>
      </c>
      <c r="GY192" s="7" t="s">
        <v>227</v>
      </c>
      <c r="GZ192" s="9">
        <v>5.17</v>
      </c>
      <c r="HA192" s="9">
        <v>4.3224999999999998</v>
      </c>
      <c r="HB192" s="7"/>
      <c r="HC192" s="3">
        <v>42.95</v>
      </c>
      <c r="HD192" s="3" t="s">
        <v>3</v>
      </c>
      <c r="HE192" s="7"/>
      <c r="HF192" s="9">
        <v>21.3</v>
      </c>
      <c r="HG192" s="3"/>
      <c r="HH192" s="2"/>
      <c r="HI192" s="3" t="s">
        <v>15</v>
      </c>
      <c r="HJ192" s="3"/>
      <c r="HK192" s="3" t="s">
        <v>3</v>
      </c>
      <c r="HL192" s="3"/>
      <c r="HM192" s="9">
        <v>0.66</v>
      </c>
      <c r="HN192" s="9">
        <v>13.5</v>
      </c>
      <c r="HO192" s="3" t="s">
        <v>3</v>
      </c>
      <c r="HP192" s="3" t="s">
        <v>35</v>
      </c>
      <c r="HQ192" s="3" t="s">
        <v>23</v>
      </c>
      <c r="HR192" s="7"/>
      <c r="HS192" s="3" t="s">
        <v>3</v>
      </c>
      <c r="HT192" s="3" t="s">
        <v>203</v>
      </c>
      <c r="HU192" s="9">
        <v>0.35874439461883406</v>
      </c>
      <c r="HV192" s="3">
        <v>1</v>
      </c>
      <c r="HW192" s="9">
        <v>1.098E-5</v>
      </c>
      <c r="HX192" s="3" t="s">
        <v>3</v>
      </c>
      <c r="HY192" s="3"/>
      <c r="HZ192" s="3" t="s">
        <v>30</v>
      </c>
      <c r="IA192" s="9">
        <v>4.76</v>
      </c>
      <c r="IB192" s="3"/>
      <c r="IC192" s="3" t="s">
        <v>18</v>
      </c>
      <c r="ID192" s="3"/>
      <c r="IE192" s="3" t="s">
        <v>55</v>
      </c>
      <c r="IF192" s="7"/>
      <c r="IG192" s="7"/>
      <c r="IH192" s="7"/>
    </row>
    <row r="193" spans="1:242" x14ac:dyDescent="0.25">
      <c r="A193" s="1" t="s">
        <v>236</v>
      </c>
      <c r="B193" s="5">
        <v>42.75</v>
      </c>
      <c r="C193" s="3"/>
      <c r="D193" s="5">
        <v>5.05</v>
      </c>
      <c r="E193" s="3" t="s">
        <v>1</v>
      </c>
      <c r="F193" s="3" t="s">
        <v>2</v>
      </c>
      <c r="G193" s="2"/>
      <c r="H193" s="3"/>
      <c r="I193" s="3"/>
      <c r="J193" s="5">
        <v>8.2875000000000008E-12</v>
      </c>
      <c r="K193" s="3" t="s">
        <v>3</v>
      </c>
      <c r="L193" s="3" t="s">
        <v>4</v>
      </c>
      <c r="M193" s="5">
        <v>0.90293453724604977</v>
      </c>
      <c r="N193" s="5">
        <v>25.82</v>
      </c>
      <c r="O193" s="3" t="s">
        <v>3</v>
      </c>
      <c r="P193" s="3"/>
      <c r="Q193" s="3" t="s">
        <v>203</v>
      </c>
      <c r="R193" s="2" t="s">
        <v>58</v>
      </c>
      <c r="S193" s="3"/>
      <c r="T193" s="3" t="s">
        <v>3</v>
      </c>
      <c r="U193" s="5">
        <v>49.7</v>
      </c>
      <c r="V193" s="3"/>
      <c r="W193" s="2"/>
      <c r="X193" s="3"/>
      <c r="Y193" s="3" t="s">
        <v>7</v>
      </c>
      <c r="Z193" s="5">
        <v>1.199E-5</v>
      </c>
      <c r="AA193" s="3" t="s">
        <v>8</v>
      </c>
      <c r="AB193" s="2" t="s">
        <v>227</v>
      </c>
      <c r="AC193" s="5">
        <v>1.3454545454545454E-13</v>
      </c>
      <c r="AD193" s="3" t="s">
        <v>10</v>
      </c>
      <c r="AE193" s="3" t="s">
        <v>212</v>
      </c>
      <c r="AF193" s="2">
        <v>3.12</v>
      </c>
      <c r="AG193" s="5">
        <v>3.0999999999999999E-3</v>
      </c>
      <c r="AH193" s="2"/>
      <c r="AI193" s="2"/>
      <c r="AJ193" s="2">
        <v>60.7</v>
      </c>
      <c r="AK193" s="2"/>
      <c r="AL193" s="5">
        <v>1.0429999999999999</v>
      </c>
      <c r="AM193" s="3"/>
      <c r="AN193" s="3" t="s">
        <v>12</v>
      </c>
      <c r="AO193" s="2"/>
      <c r="AP193" s="2"/>
      <c r="AQ193" s="5">
        <v>1.06E-3</v>
      </c>
      <c r="AR193" s="5">
        <v>13.53</v>
      </c>
      <c r="AS193" s="3" t="s">
        <v>13</v>
      </c>
      <c r="AT193" s="3" t="s">
        <v>23</v>
      </c>
      <c r="AU193" s="5">
        <v>8.9499999999999993</v>
      </c>
      <c r="AV193" s="2"/>
      <c r="AW193" s="2"/>
      <c r="AX193" s="2">
        <v>4.4999999999999999E-8</v>
      </c>
      <c r="AY193" s="2" t="s">
        <v>15</v>
      </c>
      <c r="AZ193" s="5">
        <v>8.3000000000000007</v>
      </c>
      <c r="BA193" s="2"/>
      <c r="BB193" s="3" t="s">
        <v>8</v>
      </c>
      <c r="BC193" s="3">
        <v>5.35</v>
      </c>
      <c r="BD193" s="2"/>
      <c r="BE193" s="3" t="s">
        <v>16</v>
      </c>
      <c r="BF193" s="6">
        <v>30.5</v>
      </c>
      <c r="BG193" s="5">
        <v>6.89</v>
      </c>
      <c r="BH193" s="3"/>
      <c r="BI193" s="3"/>
      <c r="BJ193" s="5">
        <v>1.75</v>
      </c>
      <c r="BK193" s="5">
        <v>23.75</v>
      </c>
      <c r="BL193" s="5">
        <v>0.66666666666666663</v>
      </c>
      <c r="BM193" s="5">
        <v>3.45</v>
      </c>
      <c r="BN193" s="3" t="s">
        <v>19</v>
      </c>
      <c r="BO193" s="3" t="s">
        <v>121</v>
      </c>
      <c r="BP193" s="3" t="s">
        <v>3</v>
      </c>
      <c r="BQ193" s="2"/>
      <c r="BR193" s="2" t="s">
        <v>21</v>
      </c>
      <c r="BS193" s="3"/>
      <c r="BT193" s="3"/>
      <c r="BU193" s="3"/>
      <c r="BV193" s="5">
        <v>3.22</v>
      </c>
      <c r="BW193" s="5">
        <v>4.97</v>
      </c>
      <c r="BX193" s="3"/>
      <c r="BY193" s="3"/>
      <c r="BZ193" s="2"/>
      <c r="CA193" s="2"/>
      <c r="CB193" s="3" t="s">
        <v>3</v>
      </c>
      <c r="CC193" s="5">
        <v>4</v>
      </c>
      <c r="CD193" s="2"/>
      <c r="CE193" s="3"/>
      <c r="CF193" s="5">
        <v>30.2</v>
      </c>
      <c r="CG193" s="3"/>
      <c r="CH193" s="3"/>
      <c r="CI193" s="3"/>
      <c r="CJ193" s="3" t="s">
        <v>1</v>
      </c>
      <c r="CK193" s="2"/>
      <c r="CL193" s="3" t="s">
        <v>22</v>
      </c>
      <c r="CM193" s="3"/>
      <c r="CN193" s="2"/>
      <c r="CO193" s="2"/>
      <c r="CP193" s="2"/>
      <c r="CQ193" s="3">
        <v>2</v>
      </c>
      <c r="CR193" s="5">
        <v>5.665</v>
      </c>
      <c r="CS193" s="6">
        <v>43.8</v>
      </c>
      <c r="CT193" s="5">
        <v>0.5</v>
      </c>
      <c r="CU193" s="5">
        <v>7.15</v>
      </c>
      <c r="CV193" s="5">
        <v>0.17499999999999999</v>
      </c>
      <c r="CW193" s="5">
        <v>89.25</v>
      </c>
      <c r="CX193" s="2"/>
      <c r="CY193" s="5">
        <v>0.35938903863432164</v>
      </c>
      <c r="CZ193" s="3" t="s">
        <v>22</v>
      </c>
      <c r="DA193" s="5">
        <v>2.631578947368421E-4</v>
      </c>
      <c r="DB193" s="5">
        <v>621</v>
      </c>
      <c r="DC193" s="2"/>
      <c r="DD193" s="5">
        <v>372</v>
      </c>
      <c r="DE193" s="3" t="s">
        <v>22</v>
      </c>
      <c r="DF193" s="2"/>
      <c r="DG193" s="3" t="s">
        <v>3</v>
      </c>
      <c r="DH193" s="2"/>
      <c r="DI193" s="3" t="s">
        <v>23</v>
      </c>
      <c r="DJ193" s="3"/>
      <c r="DK193" s="5">
        <v>170</v>
      </c>
      <c r="DL193" s="3" t="s">
        <v>8</v>
      </c>
      <c r="DM193" s="3">
        <v>0.35714285714285698</v>
      </c>
      <c r="DN193" s="3" t="s">
        <v>3</v>
      </c>
      <c r="DO193" s="5">
        <v>4.6075000000000005E-2</v>
      </c>
      <c r="DP193" s="3" t="s">
        <v>3</v>
      </c>
      <c r="DQ193" s="5">
        <v>3.0249999999999999</v>
      </c>
      <c r="DR193" s="7" t="s">
        <v>227</v>
      </c>
      <c r="DS193" s="2" t="s">
        <v>18</v>
      </c>
      <c r="DT193" s="5">
        <v>0.42340430000000001</v>
      </c>
      <c r="DU193" s="2" t="s">
        <v>24</v>
      </c>
      <c r="DV193" s="3" t="s">
        <v>3</v>
      </c>
      <c r="DW193" s="5">
        <v>49.7</v>
      </c>
      <c r="DX193" s="3"/>
      <c r="DY193" s="3" t="s">
        <v>8</v>
      </c>
      <c r="DZ193" s="2"/>
      <c r="EA193" s="7"/>
      <c r="EB193" s="5">
        <v>3.12</v>
      </c>
      <c r="EC193" s="3"/>
      <c r="ED193" s="2"/>
      <c r="EE193" s="2"/>
      <c r="EF193" s="3" t="s">
        <v>1</v>
      </c>
      <c r="EG193" s="3"/>
      <c r="EH193" s="2"/>
      <c r="EI193" s="2"/>
      <c r="EJ193" s="3" t="s">
        <v>26</v>
      </c>
      <c r="EK193" s="5">
        <v>1.2489999999999999E-2</v>
      </c>
      <c r="EL193" s="3" t="s">
        <v>1</v>
      </c>
      <c r="EM193" s="3" t="s">
        <v>3</v>
      </c>
      <c r="EN193" s="3" t="s">
        <v>27</v>
      </c>
      <c r="EO193" s="3"/>
      <c r="EP193" s="3" t="s">
        <v>8</v>
      </c>
      <c r="EQ193" s="3"/>
      <c r="ER193" s="5">
        <v>5.95</v>
      </c>
      <c r="ES193" s="3"/>
      <c r="ET193" s="9">
        <v>10.210000000000001</v>
      </c>
      <c r="EU193" s="3"/>
      <c r="EV193" s="3" t="s">
        <v>28</v>
      </c>
      <c r="EW193" s="7"/>
      <c r="EX193" s="9">
        <v>3.6</v>
      </c>
      <c r="EY193" s="3"/>
      <c r="EZ193" s="3"/>
      <c r="FA193" s="9">
        <v>0.81135902636916846</v>
      </c>
      <c r="FB193" s="9">
        <v>1.8399999999999998E-9</v>
      </c>
      <c r="FC193" s="2"/>
      <c r="FD193" s="7"/>
      <c r="FE193" s="2" t="s">
        <v>15</v>
      </c>
      <c r="FF193" s="3" t="s">
        <v>28</v>
      </c>
      <c r="FG193" s="3" t="s">
        <v>1</v>
      </c>
      <c r="FH193" s="9">
        <v>7.19</v>
      </c>
      <c r="FI193" s="3" t="s">
        <v>203</v>
      </c>
      <c r="FJ193" s="9">
        <v>8.25</v>
      </c>
      <c r="FK193" s="3" t="s">
        <v>1</v>
      </c>
      <c r="FL193" s="3" t="s">
        <v>1</v>
      </c>
      <c r="FM193" s="3" t="s">
        <v>23</v>
      </c>
      <c r="FN193" s="9">
        <v>126.5</v>
      </c>
      <c r="FO193" s="9">
        <v>2.7319999999999999E-8</v>
      </c>
      <c r="FP193" s="9">
        <v>4.4000000000000004</v>
      </c>
      <c r="FQ193" s="3" t="s">
        <v>15</v>
      </c>
      <c r="FR193" s="5">
        <v>8.8000000000000005E-3</v>
      </c>
      <c r="FS193" s="9">
        <v>29.35</v>
      </c>
      <c r="FT193" s="3" t="s">
        <v>1</v>
      </c>
      <c r="FU193" s="3" t="s">
        <v>203</v>
      </c>
      <c r="FV193" s="3"/>
      <c r="FW193" s="5">
        <v>25.5</v>
      </c>
      <c r="FX193" s="10">
        <v>2.5999999999999999E-3</v>
      </c>
      <c r="FY193" s="3"/>
      <c r="FZ193" s="3" t="s">
        <v>22</v>
      </c>
      <c r="GA193" s="3"/>
      <c r="GB193" s="3"/>
      <c r="GC193" s="3"/>
      <c r="GD193" s="3"/>
      <c r="GE193" s="3"/>
      <c r="GF193" s="3" t="s">
        <v>30</v>
      </c>
      <c r="GG193" s="3"/>
      <c r="GH193" s="9">
        <v>4.68</v>
      </c>
      <c r="GI193" s="2"/>
      <c r="GJ193" s="5">
        <v>9.7499999999999996E-4</v>
      </c>
      <c r="GK193" s="3"/>
      <c r="GL193" s="2"/>
      <c r="GM193" s="2">
        <v>3.12</v>
      </c>
      <c r="GN193" s="3" t="s">
        <v>31</v>
      </c>
      <c r="GO193" s="3" t="s">
        <v>8</v>
      </c>
      <c r="GP193" s="3"/>
      <c r="GQ193" s="3"/>
      <c r="GR193" s="3" t="s">
        <v>219</v>
      </c>
      <c r="GS193" s="9">
        <v>0.76923076923076916</v>
      </c>
      <c r="GT193" s="9">
        <v>60.3</v>
      </c>
      <c r="GU193" s="9">
        <v>8.06</v>
      </c>
      <c r="GV193" s="2">
        <v>4.4444444444444439E-2</v>
      </c>
      <c r="GW193" s="7"/>
      <c r="GX193" s="2" t="s">
        <v>34</v>
      </c>
      <c r="GY193" s="7" t="s">
        <v>227</v>
      </c>
      <c r="GZ193" s="9">
        <v>5.16</v>
      </c>
      <c r="HA193" s="9">
        <v>4.3224999999999998</v>
      </c>
      <c r="HB193" s="7"/>
      <c r="HC193" s="3">
        <v>42.55</v>
      </c>
      <c r="HD193" s="3" t="s">
        <v>3</v>
      </c>
      <c r="HE193" s="7"/>
      <c r="HF193" s="9">
        <v>21.29</v>
      </c>
      <c r="HG193" s="3"/>
      <c r="HH193" s="2"/>
      <c r="HI193" s="3" t="s">
        <v>15</v>
      </c>
      <c r="HJ193" s="3"/>
      <c r="HK193" s="3" t="s">
        <v>3</v>
      </c>
      <c r="HL193" s="3"/>
      <c r="HM193" s="9">
        <v>0.71</v>
      </c>
      <c r="HN193" s="9">
        <v>13</v>
      </c>
      <c r="HO193" s="3" t="s">
        <v>3</v>
      </c>
      <c r="HP193" s="3" t="s">
        <v>35</v>
      </c>
      <c r="HQ193" s="3" t="s">
        <v>23</v>
      </c>
      <c r="HR193" s="7"/>
      <c r="HS193" s="3" t="s">
        <v>3</v>
      </c>
      <c r="HT193" s="3" t="s">
        <v>203</v>
      </c>
      <c r="HU193" s="9">
        <v>0.35842293906810035</v>
      </c>
      <c r="HV193" s="3">
        <v>1</v>
      </c>
      <c r="HW193" s="9">
        <v>1.097E-5</v>
      </c>
      <c r="HX193" s="3" t="s">
        <v>3</v>
      </c>
      <c r="HY193" s="3"/>
      <c r="HZ193" s="3" t="s">
        <v>30</v>
      </c>
      <c r="IA193" s="9">
        <v>4.72</v>
      </c>
      <c r="IB193" s="3"/>
      <c r="IC193" s="3" t="s">
        <v>18</v>
      </c>
      <c r="ID193" s="3"/>
      <c r="IE193" s="3" t="s">
        <v>55</v>
      </c>
      <c r="IF193" s="7"/>
      <c r="IG193" s="7"/>
      <c r="IH193" s="7"/>
    </row>
    <row r="194" spans="1:242" x14ac:dyDescent="0.25">
      <c r="A194" s="1" t="s">
        <v>237</v>
      </c>
      <c r="B194" s="5">
        <v>46</v>
      </c>
      <c r="C194" s="3">
        <v>60</v>
      </c>
      <c r="D194" s="5">
        <v>5.05</v>
      </c>
      <c r="E194" s="3" t="s">
        <v>1</v>
      </c>
      <c r="F194" s="3" t="s">
        <v>2</v>
      </c>
      <c r="G194" s="2"/>
      <c r="H194" s="3"/>
      <c r="I194" s="3"/>
      <c r="J194" s="5">
        <v>8.252500000000001E-12</v>
      </c>
      <c r="K194" s="3" t="s">
        <v>3</v>
      </c>
      <c r="L194" s="3" t="s">
        <v>4</v>
      </c>
      <c r="M194" s="5">
        <v>0.90497737556561086</v>
      </c>
      <c r="N194" s="5">
        <v>25.78</v>
      </c>
      <c r="O194" s="3" t="s">
        <v>3</v>
      </c>
      <c r="P194" s="3"/>
      <c r="Q194" s="3" t="s">
        <v>203</v>
      </c>
      <c r="R194" s="2" t="s">
        <v>58</v>
      </c>
      <c r="S194" s="3"/>
      <c r="T194" s="3" t="s">
        <v>3</v>
      </c>
      <c r="U194" s="5">
        <v>49.75</v>
      </c>
      <c r="V194" s="3"/>
      <c r="W194" s="2"/>
      <c r="X194" s="3"/>
      <c r="Y194" s="3" t="s">
        <v>7</v>
      </c>
      <c r="Z194" s="5">
        <v>1.199E-5</v>
      </c>
      <c r="AA194" s="3" t="s">
        <v>8</v>
      </c>
      <c r="AB194" s="2" t="s">
        <v>227</v>
      </c>
      <c r="AC194" s="5">
        <v>1.4727272727272727E-13</v>
      </c>
      <c r="AD194" s="3" t="s">
        <v>10</v>
      </c>
      <c r="AE194" s="3" t="s">
        <v>212</v>
      </c>
      <c r="AF194" s="2">
        <v>3.12</v>
      </c>
      <c r="AG194" s="5">
        <v>3.15E-3</v>
      </c>
      <c r="AH194" s="2"/>
      <c r="AI194" s="2"/>
      <c r="AJ194" s="2">
        <v>67.75</v>
      </c>
      <c r="AK194" s="2"/>
      <c r="AL194" s="5">
        <v>1.0429999999999999</v>
      </c>
      <c r="AM194" s="3"/>
      <c r="AN194" s="3" t="s">
        <v>12</v>
      </c>
      <c r="AO194" s="2"/>
      <c r="AP194" s="2"/>
      <c r="AQ194" s="5">
        <v>1.1999999999999999E-3</v>
      </c>
      <c r="AR194" s="5">
        <v>14.8</v>
      </c>
      <c r="AS194" s="3" t="s">
        <v>13</v>
      </c>
      <c r="AT194" s="3" t="s">
        <v>23</v>
      </c>
      <c r="AU194" s="5">
        <v>9.0500000000000007</v>
      </c>
      <c r="AV194" s="2"/>
      <c r="AW194" s="2"/>
      <c r="AX194" s="2">
        <v>5.8333333333333333E-8</v>
      </c>
      <c r="AY194" s="2" t="s">
        <v>15</v>
      </c>
      <c r="AZ194" s="5">
        <v>8</v>
      </c>
      <c r="BA194" s="2"/>
      <c r="BB194" s="3" t="s">
        <v>8</v>
      </c>
      <c r="BC194" s="3">
        <v>5.5</v>
      </c>
      <c r="BD194" s="2"/>
      <c r="BE194" s="3" t="s">
        <v>16</v>
      </c>
      <c r="BF194" s="6">
        <v>31</v>
      </c>
      <c r="BG194" s="5">
        <v>6.87</v>
      </c>
      <c r="BH194" s="3"/>
      <c r="BI194" s="3"/>
      <c r="BJ194" s="5">
        <v>1.5</v>
      </c>
      <c r="BK194" s="5">
        <v>23.25</v>
      </c>
      <c r="BL194" s="5">
        <v>0.68965517241379315</v>
      </c>
      <c r="BM194" s="5">
        <v>3.25</v>
      </c>
      <c r="BN194" s="3" t="s">
        <v>19</v>
      </c>
      <c r="BO194" s="3" t="s">
        <v>121</v>
      </c>
      <c r="BP194" s="3" t="s">
        <v>3</v>
      </c>
      <c r="BQ194" s="2"/>
      <c r="BR194" s="2" t="s">
        <v>21</v>
      </c>
      <c r="BS194" s="3"/>
      <c r="BT194" s="3"/>
      <c r="BU194" s="3"/>
      <c r="BV194" s="5">
        <v>3.2185000000000001</v>
      </c>
      <c r="BW194" s="5">
        <v>4.9649999999999999</v>
      </c>
      <c r="BX194" s="3"/>
      <c r="BY194" s="3"/>
      <c r="BZ194" s="2"/>
      <c r="CA194" s="2"/>
      <c r="CB194" s="3" t="s">
        <v>3</v>
      </c>
      <c r="CC194" s="5">
        <v>4</v>
      </c>
      <c r="CD194" s="2"/>
      <c r="CE194" s="3"/>
      <c r="CF194" s="5">
        <v>30.25</v>
      </c>
      <c r="CG194" s="3"/>
      <c r="CH194" s="3"/>
      <c r="CI194" s="3"/>
      <c r="CJ194" s="3" t="s">
        <v>1</v>
      </c>
      <c r="CK194" s="2"/>
      <c r="CL194" s="3" t="s">
        <v>22</v>
      </c>
      <c r="CM194" s="3"/>
      <c r="CN194" s="2"/>
      <c r="CO194" s="2"/>
      <c r="CP194" s="2">
        <v>5.88</v>
      </c>
      <c r="CQ194" s="3">
        <v>2</v>
      </c>
      <c r="CR194" s="5">
        <v>5.665</v>
      </c>
      <c r="CS194" s="6">
        <v>44.9</v>
      </c>
      <c r="CT194" s="5">
        <v>0.49</v>
      </c>
      <c r="CU194" s="5">
        <v>7.17</v>
      </c>
      <c r="CV194" s="5">
        <v>0.23</v>
      </c>
      <c r="CW194" s="5">
        <v>90.5</v>
      </c>
      <c r="CX194" s="5">
        <v>0.4</v>
      </c>
      <c r="CY194" s="5">
        <v>0.35906642728904847</v>
      </c>
      <c r="CZ194" s="3" t="s">
        <v>22</v>
      </c>
      <c r="DA194" s="5">
        <v>2.631578947368421E-4</v>
      </c>
      <c r="DB194" s="5">
        <v>619.75</v>
      </c>
      <c r="DC194" s="2"/>
      <c r="DD194" s="5">
        <v>373</v>
      </c>
      <c r="DE194" s="3" t="s">
        <v>22</v>
      </c>
      <c r="DF194" s="5">
        <v>0.37037037037037035</v>
      </c>
      <c r="DG194" s="3" t="s">
        <v>3</v>
      </c>
      <c r="DH194" s="2"/>
      <c r="DI194" s="3" t="s">
        <v>23</v>
      </c>
      <c r="DJ194" s="3"/>
      <c r="DK194" s="5">
        <v>169</v>
      </c>
      <c r="DL194" s="3" t="s">
        <v>8</v>
      </c>
      <c r="DM194" s="3">
        <v>0.35714285714285698</v>
      </c>
      <c r="DN194" s="3" t="s">
        <v>3</v>
      </c>
      <c r="DO194" s="5">
        <v>4.5499999999999999E-2</v>
      </c>
      <c r="DP194" s="3" t="s">
        <v>3</v>
      </c>
      <c r="DQ194" s="5">
        <v>3.0049999999999999</v>
      </c>
      <c r="DR194" s="7" t="s">
        <v>227</v>
      </c>
      <c r="DS194" s="2" t="s">
        <v>18</v>
      </c>
      <c r="DT194" s="5">
        <v>0.42553190000000002</v>
      </c>
      <c r="DU194" s="2" t="s">
        <v>24</v>
      </c>
      <c r="DV194" s="3" t="s">
        <v>3</v>
      </c>
      <c r="DW194" s="5">
        <v>49.75</v>
      </c>
      <c r="DX194" s="3"/>
      <c r="DY194" s="3" t="s">
        <v>8</v>
      </c>
      <c r="DZ194" s="2"/>
      <c r="EA194" s="7"/>
      <c r="EB194" s="5">
        <v>3.12</v>
      </c>
      <c r="EC194" s="3"/>
      <c r="ED194" s="2"/>
      <c r="EE194" s="2"/>
      <c r="EF194" s="3" t="s">
        <v>1</v>
      </c>
      <c r="EG194" s="3"/>
      <c r="EH194" s="2"/>
      <c r="EI194" s="2"/>
      <c r="EJ194" s="3" t="s">
        <v>26</v>
      </c>
      <c r="EK194" s="5">
        <v>1.2489999999999999E-2</v>
      </c>
      <c r="EL194" s="3" t="s">
        <v>1</v>
      </c>
      <c r="EM194" s="3" t="s">
        <v>3</v>
      </c>
      <c r="EN194" s="3" t="s">
        <v>27</v>
      </c>
      <c r="EO194" s="3"/>
      <c r="EP194" s="3" t="s">
        <v>8</v>
      </c>
      <c r="EQ194" s="3"/>
      <c r="ER194" s="5">
        <v>6</v>
      </c>
      <c r="ES194" s="3">
        <v>35</v>
      </c>
      <c r="ET194" s="9">
        <v>9.85</v>
      </c>
      <c r="EU194" s="3"/>
      <c r="EV194" s="3" t="s">
        <v>28</v>
      </c>
      <c r="EW194" s="7">
        <v>9</v>
      </c>
      <c r="EX194" s="9">
        <v>3.605</v>
      </c>
      <c r="EY194" s="3"/>
      <c r="EZ194" s="3"/>
      <c r="FA194" s="9">
        <v>0.81632653061224481</v>
      </c>
      <c r="FB194" s="9">
        <v>1.8199999999999999E-9</v>
      </c>
      <c r="FC194" s="2"/>
      <c r="FD194" s="7"/>
      <c r="FE194" s="2" t="s">
        <v>15</v>
      </c>
      <c r="FF194" s="3" t="s">
        <v>28</v>
      </c>
      <c r="FG194" s="3" t="s">
        <v>1</v>
      </c>
      <c r="FH194" s="9">
        <v>7.19</v>
      </c>
      <c r="FI194" s="3" t="s">
        <v>203</v>
      </c>
      <c r="FJ194" s="9">
        <v>7.25</v>
      </c>
      <c r="FK194" s="3" t="s">
        <v>1</v>
      </c>
      <c r="FL194" s="3" t="s">
        <v>1</v>
      </c>
      <c r="FM194" s="3" t="s">
        <v>23</v>
      </c>
      <c r="FN194" s="9">
        <v>126.5</v>
      </c>
      <c r="FO194" s="9">
        <v>2.735E-8</v>
      </c>
      <c r="FP194" s="9">
        <v>4.5199999999999996</v>
      </c>
      <c r="FQ194" s="3" t="s">
        <v>15</v>
      </c>
      <c r="FR194" s="5">
        <v>8.9999999999999993E-3</v>
      </c>
      <c r="FS194" s="9">
        <v>29.7</v>
      </c>
      <c r="FT194" s="3" t="s">
        <v>1</v>
      </c>
      <c r="FU194" s="3" t="s">
        <v>203</v>
      </c>
      <c r="FV194" s="3"/>
      <c r="FW194" s="5">
        <v>25.75</v>
      </c>
      <c r="FX194" s="10">
        <v>3.2499999999999999E-3</v>
      </c>
      <c r="FY194" s="3"/>
      <c r="FZ194" s="3" t="s">
        <v>22</v>
      </c>
      <c r="GA194" s="3"/>
      <c r="GB194" s="3"/>
      <c r="GC194" s="3"/>
      <c r="GD194" s="3"/>
      <c r="GE194" s="3"/>
      <c r="GF194" s="3" t="s">
        <v>30</v>
      </c>
      <c r="GG194" s="3"/>
      <c r="GH194" s="9">
        <v>4.63</v>
      </c>
      <c r="GI194" s="2"/>
      <c r="GJ194" s="5">
        <v>9.7499999999999996E-4</v>
      </c>
      <c r="GK194" s="3"/>
      <c r="GL194" s="2"/>
      <c r="GM194" s="2">
        <v>3.12</v>
      </c>
      <c r="GN194" s="3" t="s">
        <v>31</v>
      </c>
      <c r="GO194" s="3" t="s">
        <v>8</v>
      </c>
      <c r="GP194" s="3"/>
      <c r="GQ194" s="3"/>
      <c r="GR194" s="3" t="s">
        <v>219</v>
      </c>
      <c r="GS194" s="9">
        <v>0.76335877862595414</v>
      </c>
      <c r="GT194" s="9">
        <v>61.15</v>
      </c>
      <c r="GU194" s="9">
        <v>8.11</v>
      </c>
      <c r="GV194" s="2">
        <v>4.4444444444444439E-2</v>
      </c>
      <c r="GW194" s="7"/>
      <c r="GX194" s="2" t="s">
        <v>34</v>
      </c>
      <c r="GY194" s="7" t="s">
        <v>227</v>
      </c>
      <c r="GZ194" s="9">
        <v>5.16</v>
      </c>
      <c r="HA194" s="9">
        <v>4.32</v>
      </c>
      <c r="HB194" s="9">
        <v>4.05</v>
      </c>
      <c r="HC194" s="3">
        <v>44.6</v>
      </c>
      <c r="HD194" s="3" t="s">
        <v>3</v>
      </c>
      <c r="HE194" s="7"/>
      <c r="HF194" s="9">
        <v>21.3</v>
      </c>
      <c r="HG194" s="3"/>
      <c r="HH194" s="2"/>
      <c r="HI194" s="3" t="s">
        <v>15</v>
      </c>
      <c r="HJ194" s="3"/>
      <c r="HK194" s="3" t="s">
        <v>3</v>
      </c>
      <c r="HL194" s="3"/>
      <c r="HM194" s="9">
        <v>0.83</v>
      </c>
      <c r="HN194" s="9">
        <v>13.75</v>
      </c>
      <c r="HO194" s="3" t="s">
        <v>3</v>
      </c>
      <c r="HP194" s="3" t="s">
        <v>35</v>
      </c>
      <c r="HQ194" s="3" t="s">
        <v>23</v>
      </c>
      <c r="HR194" s="7"/>
      <c r="HS194" s="3" t="s">
        <v>3</v>
      </c>
      <c r="HT194" s="3" t="s">
        <v>203</v>
      </c>
      <c r="HU194" s="9">
        <v>0.35842293906810035</v>
      </c>
      <c r="HV194" s="3">
        <v>1</v>
      </c>
      <c r="HW194" s="9">
        <v>1.097E-5</v>
      </c>
      <c r="HX194" s="3" t="s">
        <v>3</v>
      </c>
      <c r="HY194" s="3"/>
      <c r="HZ194" s="3" t="s">
        <v>30</v>
      </c>
      <c r="IA194" s="9">
        <v>4.6500000000000004</v>
      </c>
      <c r="IB194" s="3"/>
      <c r="IC194" s="3" t="s">
        <v>18</v>
      </c>
      <c r="ID194" s="3"/>
      <c r="IE194" s="3" t="s">
        <v>55</v>
      </c>
      <c r="IF194" s="7"/>
      <c r="IG194" s="7"/>
      <c r="IH194" s="7"/>
    </row>
    <row r="195" spans="1:242" x14ac:dyDescent="0.25">
      <c r="A195" s="1" t="s">
        <v>238</v>
      </c>
      <c r="B195" s="5">
        <v>47</v>
      </c>
      <c r="C195" s="3"/>
      <c r="D195" s="5">
        <v>5.0199999999999996</v>
      </c>
      <c r="E195" s="3" t="s">
        <v>1</v>
      </c>
      <c r="F195" s="3" t="s">
        <v>2</v>
      </c>
      <c r="G195" s="2"/>
      <c r="H195" s="3"/>
      <c r="I195" s="3"/>
      <c r="J195" s="5">
        <v>8.2999999999999998E-12</v>
      </c>
      <c r="K195" s="3" t="s">
        <v>3</v>
      </c>
      <c r="L195" s="3" t="s">
        <v>4</v>
      </c>
      <c r="M195" s="5">
        <v>0.90293453724604977</v>
      </c>
      <c r="N195" s="5">
        <v>25.84</v>
      </c>
      <c r="O195" s="3" t="s">
        <v>3</v>
      </c>
      <c r="P195" s="3"/>
      <c r="Q195" s="3" t="s">
        <v>203</v>
      </c>
      <c r="R195" s="2" t="s">
        <v>58</v>
      </c>
      <c r="S195" s="3"/>
      <c r="T195" s="3" t="s">
        <v>3</v>
      </c>
      <c r="U195" s="5">
        <v>49.75</v>
      </c>
      <c r="V195" s="3"/>
      <c r="W195" s="2"/>
      <c r="X195" s="3"/>
      <c r="Y195" s="3" t="s">
        <v>7</v>
      </c>
      <c r="Z195" s="5">
        <v>1.199E-5</v>
      </c>
      <c r="AA195" s="3" t="s">
        <v>8</v>
      </c>
      <c r="AB195" s="2" t="s">
        <v>227</v>
      </c>
      <c r="AC195" s="5">
        <v>1.3636363636363637E-13</v>
      </c>
      <c r="AD195" s="3" t="s">
        <v>10</v>
      </c>
      <c r="AE195" s="3" t="s">
        <v>212</v>
      </c>
      <c r="AF195" s="2">
        <v>3.07</v>
      </c>
      <c r="AG195" s="5">
        <v>4.3200000000000001E-3</v>
      </c>
      <c r="AH195" s="2"/>
      <c r="AI195" s="2"/>
      <c r="AJ195" s="2">
        <v>64.900000000000006</v>
      </c>
      <c r="AK195" s="2"/>
      <c r="AL195" s="5">
        <v>1.046</v>
      </c>
      <c r="AM195" s="3"/>
      <c r="AN195" s="3" t="s">
        <v>12</v>
      </c>
      <c r="AO195" s="2"/>
      <c r="AP195" s="2"/>
      <c r="AQ195" s="5">
        <v>1.4299999999999998E-3</v>
      </c>
      <c r="AR195" s="5">
        <v>18.350000000000001</v>
      </c>
      <c r="AS195" s="3" t="s">
        <v>13</v>
      </c>
      <c r="AT195" s="3" t="s">
        <v>23</v>
      </c>
      <c r="AU195" s="5">
        <v>9.3000000000000007</v>
      </c>
      <c r="AV195" s="2"/>
      <c r="AW195" s="2"/>
      <c r="AX195" s="5">
        <v>4.6228710462287101E-8</v>
      </c>
      <c r="AY195" s="2" t="s">
        <v>15</v>
      </c>
      <c r="AZ195" s="5">
        <v>8.1</v>
      </c>
      <c r="BA195" s="2"/>
      <c r="BB195" s="3" t="s">
        <v>8</v>
      </c>
      <c r="BC195" s="3">
        <v>5.65</v>
      </c>
      <c r="BD195" s="2"/>
      <c r="BE195" s="3" t="s">
        <v>16</v>
      </c>
      <c r="BF195" s="6">
        <v>30.25</v>
      </c>
      <c r="BG195" s="5">
        <v>6.88</v>
      </c>
      <c r="BH195" s="3"/>
      <c r="BI195" s="3"/>
      <c r="BJ195" s="5">
        <v>1.65</v>
      </c>
      <c r="BK195" s="5">
        <v>23.5</v>
      </c>
      <c r="BL195" s="5">
        <v>0.76923076923076916</v>
      </c>
      <c r="BM195" s="5">
        <v>3.5</v>
      </c>
      <c r="BN195" s="3" t="s">
        <v>19</v>
      </c>
      <c r="BO195" s="3" t="s">
        <v>121</v>
      </c>
      <c r="BP195" s="3" t="s">
        <v>3</v>
      </c>
      <c r="BQ195" s="2"/>
      <c r="BR195" s="2" t="s">
        <v>21</v>
      </c>
      <c r="BS195" s="3"/>
      <c r="BT195" s="3"/>
      <c r="BU195" s="3"/>
      <c r="BV195" s="5">
        <v>3.23</v>
      </c>
      <c r="BW195" s="5">
        <v>4.96</v>
      </c>
      <c r="BX195" s="3"/>
      <c r="BY195" s="3"/>
      <c r="BZ195" s="2"/>
      <c r="CA195" s="2"/>
      <c r="CB195" s="3" t="s">
        <v>3</v>
      </c>
      <c r="CC195" s="5">
        <v>4</v>
      </c>
      <c r="CD195" s="2"/>
      <c r="CE195" s="3"/>
      <c r="CF195" s="5">
        <v>30.15</v>
      </c>
      <c r="CG195" s="3"/>
      <c r="CH195" s="3"/>
      <c r="CI195" s="3"/>
      <c r="CJ195" s="3" t="s">
        <v>1</v>
      </c>
      <c r="CK195" s="2"/>
      <c r="CL195" s="3" t="s">
        <v>22</v>
      </c>
      <c r="CM195" s="3"/>
      <c r="CN195" s="2"/>
      <c r="CO195" s="2"/>
      <c r="CP195" s="2"/>
      <c r="CQ195" s="3">
        <v>2</v>
      </c>
      <c r="CR195" s="5">
        <v>5.67</v>
      </c>
      <c r="CS195" s="6">
        <v>43.8</v>
      </c>
      <c r="CT195" s="5">
        <v>0.48249999999999998</v>
      </c>
      <c r="CU195" s="5">
        <v>7.21</v>
      </c>
      <c r="CV195" s="5">
        <v>0.315</v>
      </c>
      <c r="CW195" s="5">
        <v>94.5</v>
      </c>
      <c r="CX195" s="2"/>
      <c r="CY195" s="5">
        <v>0.35906642728904847</v>
      </c>
      <c r="CZ195" s="3" t="s">
        <v>22</v>
      </c>
      <c r="DA195" s="5">
        <v>2.7027027027027027E-4</v>
      </c>
      <c r="DB195" s="5">
        <v>619.79999999999995</v>
      </c>
      <c r="DC195" s="2"/>
      <c r="DD195" s="5">
        <v>376</v>
      </c>
      <c r="DE195" s="3" t="s">
        <v>22</v>
      </c>
      <c r="DF195" s="2"/>
      <c r="DG195" s="3" t="s">
        <v>3</v>
      </c>
      <c r="DH195" s="2"/>
      <c r="DI195" s="3" t="s">
        <v>23</v>
      </c>
      <c r="DJ195" s="3"/>
      <c r="DK195" s="5">
        <v>165</v>
      </c>
      <c r="DL195" s="3" t="s">
        <v>8</v>
      </c>
      <c r="DM195" s="3">
        <v>0.35714285714285698</v>
      </c>
      <c r="DN195" s="3" t="s">
        <v>3</v>
      </c>
      <c r="DO195" s="5">
        <v>4.7500000000000001E-2</v>
      </c>
      <c r="DP195" s="3" t="s">
        <v>3</v>
      </c>
      <c r="DQ195" s="5">
        <v>3.0074999999999998</v>
      </c>
      <c r="DR195" s="7" t="s">
        <v>227</v>
      </c>
      <c r="DS195" s="2" t="s">
        <v>18</v>
      </c>
      <c r="DT195" s="5">
        <v>0.42553190000000002</v>
      </c>
      <c r="DU195" s="2" t="s">
        <v>24</v>
      </c>
      <c r="DV195" s="3" t="s">
        <v>3</v>
      </c>
      <c r="DW195" s="5">
        <v>49.75</v>
      </c>
      <c r="DX195" s="3"/>
      <c r="DY195" s="3" t="s">
        <v>8</v>
      </c>
      <c r="DZ195" s="2"/>
      <c r="EA195" s="7"/>
      <c r="EB195" s="5">
        <v>3.07</v>
      </c>
      <c r="EC195" s="3"/>
      <c r="ED195" s="2"/>
      <c r="EE195" s="2"/>
      <c r="EF195" s="3" t="s">
        <v>1</v>
      </c>
      <c r="EG195" s="3"/>
      <c r="EH195" s="2"/>
      <c r="EI195" s="2"/>
      <c r="EJ195" s="3" t="s">
        <v>26</v>
      </c>
      <c r="EK195" s="5">
        <v>1.2489999999999999E-2</v>
      </c>
      <c r="EL195" s="3" t="s">
        <v>1</v>
      </c>
      <c r="EM195" s="3" t="s">
        <v>3</v>
      </c>
      <c r="EN195" s="3" t="s">
        <v>27</v>
      </c>
      <c r="EO195" s="3"/>
      <c r="EP195" s="3" t="s">
        <v>8</v>
      </c>
      <c r="EQ195" s="3"/>
      <c r="ER195" s="5">
        <v>6.3</v>
      </c>
      <c r="ES195" s="3"/>
      <c r="ET195" s="9">
        <v>10.1</v>
      </c>
      <c r="EU195" s="3" t="s">
        <v>239</v>
      </c>
      <c r="EV195" s="3" t="s">
        <v>28</v>
      </c>
      <c r="EW195" s="7"/>
      <c r="EX195" s="9">
        <v>3.605</v>
      </c>
      <c r="EY195" s="3"/>
      <c r="EZ195" s="3"/>
      <c r="FA195" s="9">
        <v>0.81300813008130079</v>
      </c>
      <c r="FB195" s="9">
        <v>1.8399999999999998E-9</v>
      </c>
      <c r="FC195" s="2"/>
      <c r="FD195" s="7"/>
      <c r="FE195" s="2" t="s">
        <v>15</v>
      </c>
      <c r="FF195" s="3" t="s">
        <v>28</v>
      </c>
      <c r="FG195" s="3" t="s">
        <v>1</v>
      </c>
      <c r="FH195" s="9">
        <v>7.16</v>
      </c>
      <c r="FI195" s="3" t="s">
        <v>203</v>
      </c>
      <c r="FJ195" s="9">
        <v>7.2</v>
      </c>
      <c r="FK195" s="3" t="s">
        <v>1</v>
      </c>
      <c r="FL195" s="3" t="s">
        <v>1</v>
      </c>
      <c r="FM195" s="3" t="s">
        <v>23</v>
      </c>
      <c r="FN195" s="9">
        <v>127.5</v>
      </c>
      <c r="FO195" s="9">
        <v>2.737E-8</v>
      </c>
      <c r="FP195" s="9">
        <v>3.85</v>
      </c>
      <c r="FQ195" s="3" t="s">
        <v>15</v>
      </c>
      <c r="FR195" s="5">
        <v>8.8999999999999999E-3</v>
      </c>
      <c r="FS195" s="9">
        <v>29.4</v>
      </c>
      <c r="FT195" s="3" t="s">
        <v>1</v>
      </c>
      <c r="FU195" s="3" t="s">
        <v>203</v>
      </c>
      <c r="FV195" s="3"/>
      <c r="FW195" s="5">
        <v>26.5</v>
      </c>
      <c r="FX195" s="10">
        <v>3.7499999999999999E-3</v>
      </c>
      <c r="FY195" s="3"/>
      <c r="FZ195" s="3" t="s">
        <v>22</v>
      </c>
      <c r="GA195" s="3"/>
      <c r="GB195" s="3"/>
      <c r="GC195" s="3"/>
      <c r="GD195" s="3"/>
      <c r="GE195" s="3"/>
      <c r="GF195" s="3" t="s">
        <v>30</v>
      </c>
      <c r="GG195" s="3"/>
      <c r="GH195" s="9">
        <v>4.6100000000000003</v>
      </c>
      <c r="GI195" s="2"/>
      <c r="GJ195" s="5">
        <v>9.2000000000000003E-4</v>
      </c>
      <c r="GK195" s="3"/>
      <c r="GL195" s="2"/>
      <c r="GM195" s="2">
        <v>3.07</v>
      </c>
      <c r="GN195" s="3" t="s">
        <v>31</v>
      </c>
      <c r="GO195" s="3" t="s">
        <v>8</v>
      </c>
      <c r="GP195" s="3"/>
      <c r="GQ195" s="3"/>
      <c r="GR195" s="3" t="s">
        <v>219</v>
      </c>
      <c r="GS195" s="9">
        <v>0.75757575757575757</v>
      </c>
      <c r="GT195" s="9">
        <v>60.6</v>
      </c>
      <c r="GU195" s="9">
        <v>8.3699999999999992</v>
      </c>
      <c r="GV195" s="2">
        <v>4.5454545454545456E-2</v>
      </c>
      <c r="GW195" s="7"/>
      <c r="GX195" s="2" t="s">
        <v>34</v>
      </c>
      <c r="GY195" s="7" t="s">
        <v>227</v>
      </c>
      <c r="GZ195" s="9">
        <v>5.17</v>
      </c>
      <c r="HA195" s="9">
        <v>4.32</v>
      </c>
      <c r="HB195" s="7"/>
      <c r="HC195" s="3">
        <v>44.5</v>
      </c>
      <c r="HD195" s="3" t="s">
        <v>3</v>
      </c>
      <c r="HE195" s="7"/>
      <c r="HF195" s="9">
        <v>21.25</v>
      </c>
      <c r="HG195" s="3"/>
      <c r="HH195" s="2"/>
      <c r="HI195" s="3" t="s">
        <v>15</v>
      </c>
      <c r="HJ195" s="3"/>
      <c r="HK195" s="3" t="s">
        <v>3</v>
      </c>
      <c r="HL195" s="3"/>
      <c r="HM195" s="9">
        <v>0.85</v>
      </c>
      <c r="HN195" s="9">
        <v>13.5</v>
      </c>
      <c r="HO195" s="3" t="s">
        <v>3</v>
      </c>
      <c r="HP195" s="3" t="s">
        <v>35</v>
      </c>
      <c r="HQ195" s="3" t="s">
        <v>23</v>
      </c>
      <c r="HR195" s="7"/>
      <c r="HS195" s="3" t="s">
        <v>3</v>
      </c>
      <c r="HT195" s="3" t="s">
        <v>203</v>
      </c>
      <c r="HU195" s="9">
        <v>0.35810205908683973</v>
      </c>
      <c r="HV195" s="3">
        <v>1</v>
      </c>
      <c r="HW195" s="9">
        <v>1.097E-5</v>
      </c>
      <c r="HX195" s="3" t="s">
        <v>3</v>
      </c>
      <c r="HY195" s="3"/>
      <c r="HZ195" s="3" t="s">
        <v>30</v>
      </c>
      <c r="IA195" s="9">
        <v>4.6399999999999997</v>
      </c>
      <c r="IB195" s="3"/>
      <c r="IC195" s="3" t="s">
        <v>18</v>
      </c>
      <c r="ID195" s="3"/>
      <c r="IE195" s="3" t="s">
        <v>55</v>
      </c>
      <c r="IF195" s="7"/>
      <c r="IG195" s="7"/>
      <c r="IH195" s="7"/>
    </row>
    <row r="196" spans="1:242" x14ac:dyDescent="0.25">
      <c r="A196" s="1" t="s">
        <v>240</v>
      </c>
      <c r="B196" s="5">
        <v>47.5</v>
      </c>
      <c r="C196" s="3"/>
      <c r="D196" s="5">
        <v>5.01</v>
      </c>
      <c r="E196" s="3" t="s">
        <v>1</v>
      </c>
      <c r="F196" s="3" t="s">
        <v>2</v>
      </c>
      <c r="G196" s="2"/>
      <c r="H196" s="3"/>
      <c r="I196" s="3"/>
      <c r="J196" s="5">
        <v>8.2950000000000005E-12</v>
      </c>
      <c r="K196" s="3" t="s">
        <v>3</v>
      </c>
      <c r="L196" s="3" t="s">
        <v>4</v>
      </c>
      <c r="M196" s="5">
        <v>0.898876404494382</v>
      </c>
      <c r="N196" s="5">
        <v>25.82</v>
      </c>
      <c r="O196" s="3" t="s">
        <v>3</v>
      </c>
      <c r="P196" s="3"/>
      <c r="Q196" s="3" t="s">
        <v>203</v>
      </c>
      <c r="R196" s="2" t="s">
        <v>58</v>
      </c>
      <c r="S196" s="3"/>
      <c r="T196" s="3" t="s">
        <v>3</v>
      </c>
      <c r="U196" s="5">
        <v>49.85</v>
      </c>
      <c r="V196" s="3"/>
      <c r="W196" s="2"/>
      <c r="X196" s="3"/>
      <c r="Y196" s="3" t="s">
        <v>7</v>
      </c>
      <c r="Z196" s="5">
        <v>1.199E-5</v>
      </c>
      <c r="AA196" s="3" t="s">
        <v>8</v>
      </c>
      <c r="AB196" s="2" t="s">
        <v>227</v>
      </c>
      <c r="AC196" s="5">
        <v>1.36E-13</v>
      </c>
      <c r="AD196" s="3" t="s">
        <v>10</v>
      </c>
      <c r="AE196" s="3" t="s">
        <v>212</v>
      </c>
      <c r="AF196" s="2">
        <v>3.1</v>
      </c>
      <c r="AG196" s="5">
        <v>4.4000000000000003E-3</v>
      </c>
      <c r="AH196" s="2"/>
      <c r="AI196" s="2"/>
      <c r="AJ196" s="2">
        <v>65.5</v>
      </c>
      <c r="AK196" s="2"/>
      <c r="AL196" s="5">
        <v>1.0499000000000001</v>
      </c>
      <c r="AM196" s="3"/>
      <c r="AN196" s="3" t="s">
        <v>12</v>
      </c>
      <c r="AO196" s="2"/>
      <c r="AP196" s="2"/>
      <c r="AQ196" s="5">
        <v>1.4599999999999999E-3</v>
      </c>
      <c r="AR196" s="5">
        <v>19.25</v>
      </c>
      <c r="AS196" s="3" t="s">
        <v>13</v>
      </c>
      <c r="AT196" s="3" t="s">
        <v>23</v>
      </c>
      <c r="AU196" s="5">
        <v>8.8000000000000007</v>
      </c>
      <c r="AV196" s="2"/>
      <c r="AW196" s="2"/>
      <c r="AX196" s="5">
        <v>4.7445255474452553E-8</v>
      </c>
      <c r="AY196" s="2" t="s">
        <v>15</v>
      </c>
      <c r="AZ196" s="5">
        <v>8.15</v>
      </c>
      <c r="BA196" s="2"/>
      <c r="BB196" s="3" t="s">
        <v>8</v>
      </c>
      <c r="BC196" s="3">
        <v>6</v>
      </c>
      <c r="BD196" s="2"/>
      <c r="BE196" s="3" t="s">
        <v>16</v>
      </c>
      <c r="BF196" s="6">
        <v>33.25</v>
      </c>
      <c r="BG196" s="5">
        <v>6.8</v>
      </c>
      <c r="BH196" s="3"/>
      <c r="BI196" s="3"/>
      <c r="BJ196" s="5">
        <v>1.55</v>
      </c>
      <c r="BK196" s="5">
        <v>23.4</v>
      </c>
      <c r="BL196" s="5">
        <v>0.78740157480314954</v>
      </c>
      <c r="BM196" s="5">
        <v>3.55</v>
      </c>
      <c r="BN196" s="3" t="s">
        <v>19</v>
      </c>
      <c r="BO196" s="3" t="s">
        <v>121</v>
      </c>
      <c r="BP196" s="3" t="s">
        <v>3</v>
      </c>
      <c r="BQ196" s="2">
        <v>2.85</v>
      </c>
      <c r="BR196" s="2" t="s">
        <v>21</v>
      </c>
      <c r="BS196" s="3"/>
      <c r="BT196" s="3"/>
      <c r="BU196" s="3"/>
      <c r="BV196" s="5">
        <v>3.22</v>
      </c>
      <c r="BW196" s="5">
        <v>4.95</v>
      </c>
      <c r="BX196" s="3"/>
      <c r="BY196" s="3"/>
      <c r="BZ196" s="2"/>
      <c r="CA196" s="2"/>
      <c r="CB196" s="3" t="s">
        <v>3</v>
      </c>
      <c r="CC196" s="5">
        <v>4</v>
      </c>
      <c r="CD196" s="2"/>
      <c r="CE196" s="3"/>
      <c r="CF196" s="5">
        <v>30.15</v>
      </c>
      <c r="CG196" s="3"/>
      <c r="CH196" s="3"/>
      <c r="CI196" s="3"/>
      <c r="CJ196" s="3" t="s">
        <v>1</v>
      </c>
      <c r="CK196" s="2"/>
      <c r="CL196" s="3" t="s">
        <v>22</v>
      </c>
      <c r="CM196" s="3"/>
      <c r="CN196" s="2"/>
      <c r="CO196" s="2"/>
      <c r="CP196" s="2"/>
      <c r="CQ196" s="3">
        <v>2</v>
      </c>
      <c r="CR196" s="5">
        <v>5.66</v>
      </c>
      <c r="CS196" s="6">
        <v>43.25</v>
      </c>
      <c r="CT196" s="5">
        <v>0.48</v>
      </c>
      <c r="CU196" s="5">
        <v>7.1</v>
      </c>
      <c r="CV196" s="5">
        <v>0.34499999999999997</v>
      </c>
      <c r="CW196" s="5">
        <v>96</v>
      </c>
      <c r="CX196" s="2"/>
      <c r="CY196" s="5">
        <v>0.35874439461883406</v>
      </c>
      <c r="CZ196" s="3" t="s">
        <v>22</v>
      </c>
      <c r="DA196" s="5">
        <v>3.1746031746031746E-4</v>
      </c>
      <c r="DB196" s="5">
        <v>620.75</v>
      </c>
      <c r="DC196" s="2"/>
      <c r="DD196" s="5">
        <v>383</v>
      </c>
      <c r="DE196" s="3" t="s">
        <v>22</v>
      </c>
      <c r="DF196" s="2"/>
      <c r="DG196" s="3" t="s">
        <v>3</v>
      </c>
      <c r="DH196" s="2"/>
      <c r="DI196" s="3" t="s">
        <v>23</v>
      </c>
      <c r="DJ196" s="3"/>
      <c r="DK196" s="5">
        <v>162.5</v>
      </c>
      <c r="DL196" s="3" t="s">
        <v>8</v>
      </c>
      <c r="DM196" s="3">
        <v>0.35714285714285698</v>
      </c>
      <c r="DN196" s="3" t="s">
        <v>3</v>
      </c>
      <c r="DO196" s="5">
        <v>4.8750000000000002E-2</v>
      </c>
      <c r="DP196" s="3" t="s">
        <v>3</v>
      </c>
      <c r="DQ196" s="5">
        <v>2.9925000000000002</v>
      </c>
      <c r="DR196" s="7" t="s">
        <v>227</v>
      </c>
      <c r="DS196" s="2" t="s">
        <v>18</v>
      </c>
      <c r="DT196" s="5">
        <v>0.42553190000000002</v>
      </c>
      <c r="DU196" s="2" t="s">
        <v>24</v>
      </c>
      <c r="DV196" s="3" t="s">
        <v>3</v>
      </c>
      <c r="DW196" s="5">
        <v>49.85</v>
      </c>
      <c r="DX196" s="3"/>
      <c r="DY196" s="3" t="s">
        <v>8</v>
      </c>
      <c r="DZ196" s="2"/>
      <c r="EA196" s="4"/>
      <c r="EB196" s="5">
        <v>3.1</v>
      </c>
      <c r="EC196" s="3"/>
      <c r="ED196" s="2"/>
      <c r="EE196" s="2"/>
      <c r="EF196" s="3" t="s">
        <v>1</v>
      </c>
      <c r="EG196" s="3"/>
      <c r="EH196" s="2"/>
      <c r="EI196" s="2"/>
      <c r="EJ196" s="3" t="s">
        <v>26</v>
      </c>
      <c r="EK196" s="5">
        <v>1.2489999999999999E-2</v>
      </c>
      <c r="EL196" s="3" t="s">
        <v>1</v>
      </c>
      <c r="EM196" s="3" t="s">
        <v>3</v>
      </c>
      <c r="EN196" s="3" t="s">
        <v>27</v>
      </c>
      <c r="EO196" s="3"/>
      <c r="EP196" s="3" t="s">
        <v>8</v>
      </c>
      <c r="EQ196" s="3"/>
      <c r="ER196" s="5">
        <v>6.4</v>
      </c>
      <c r="ES196" s="3"/>
      <c r="ET196" s="9">
        <v>10.15</v>
      </c>
      <c r="EU196" s="3" t="s">
        <v>239</v>
      </c>
      <c r="EV196" s="3" t="s">
        <v>28</v>
      </c>
      <c r="EW196" s="7"/>
      <c r="EX196" s="9">
        <v>3.6124999999999998</v>
      </c>
      <c r="EY196" s="3"/>
      <c r="EZ196" s="3"/>
      <c r="FA196" s="9">
        <v>0.80645161290322587</v>
      </c>
      <c r="FB196" s="9">
        <v>1.844E-9</v>
      </c>
      <c r="FC196" s="2"/>
      <c r="FD196" s="7"/>
      <c r="FE196" s="2" t="s">
        <v>15</v>
      </c>
      <c r="FF196" s="3" t="s">
        <v>28</v>
      </c>
      <c r="FG196" s="3" t="s">
        <v>1</v>
      </c>
      <c r="FH196" s="9">
        <v>7.19</v>
      </c>
      <c r="FI196" s="3" t="s">
        <v>203</v>
      </c>
      <c r="FJ196" s="9">
        <v>7.55</v>
      </c>
      <c r="FK196" s="3" t="s">
        <v>1</v>
      </c>
      <c r="FL196" s="3" t="s">
        <v>1</v>
      </c>
      <c r="FM196" s="3" t="s">
        <v>23</v>
      </c>
      <c r="FN196" s="9">
        <v>127</v>
      </c>
      <c r="FO196" s="9">
        <v>2.7399999999999997E-8</v>
      </c>
      <c r="FP196" s="9">
        <v>3.49</v>
      </c>
      <c r="FQ196" s="3" t="s">
        <v>15</v>
      </c>
      <c r="FR196" s="5">
        <v>9.4999999999999998E-3</v>
      </c>
      <c r="FS196" s="9">
        <v>29.2</v>
      </c>
      <c r="FT196" s="3" t="s">
        <v>1</v>
      </c>
      <c r="FU196" s="3" t="s">
        <v>203</v>
      </c>
      <c r="FV196" s="3"/>
      <c r="FW196" s="5">
        <v>26.85</v>
      </c>
      <c r="FX196" s="10">
        <v>4.0000000000000001E-3</v>
      </c>
      <c r="FY196" s="3"/>
      <c r="FZ196" s="3" t="s">
        <v>22</v>
      </c>
      <c r="GA196" s="3"/>
      <c r="GB196" s="3"/>
      <c r="GC196" s="3"/>
      <c r="GD196" s="3"/>
      <c r="GE196" s="3"/>
      <c r="GF196" s="3" t="s">
        <v>30</v>
      </c>
      <c r="GG196" s="3"/>
      <c r="GH196" s="9">
        <v>4.7</v>
      </c>
      <c r="GI196" s="2"/>
      <c r="GJ196" s="5">
        <v>9.1E-4</v>
      </c>
      <c r="GK196" s="3"/>
      <c r="GL196" s="2"/>
      <c r="GM196" s="2">
        <v>3.1</v>
      </c>
      <c r="GN196" s="3" t="s">
        <v>31</v>
      </c>
      <c r="GO196" s="3" t="s">
        <v>8</v>
      </c>
      <c r="GP196" s="3"/>
      <c r="GQ196" s="3"/>
      <c r="GR196" s="3" t="s">
        <v>219</v>
      </c>
      <c r="GS196" s="9">
        <v>0.74626865671641784</v>
      </c>
      <c r="GT196" s="9">
        <v>60.35</v>
      </c>
      <c r="GU196" s="9">
        <v>8.42</v>
      </c>
      <c r="GV196" s="2">
        <v>4.5454545454545456E-2</v>
      </c>
      <c r="GW196" s="7"/>
      <c r="GX196" s="2" t="s">
        <v>34</v>
      </c>
      <c r="GY196" s="7" t="s">
        <v>227</v>
      </c>
      <c r="GZ196" s="9">
        <v>5.15</v>
      </c>
      <c r="HA196" s="9">
        <v>4.33</v>
      </c>
      <c r="HB196" s="7"/>
      <c r="HC196" s="3">
        <v>44.7</v>
      </c>
      <c r="HD196" s="3" t="s">
        <v>3</v>
      </c>
      <c r="HE196" s="7"/>
      <c r="HF196" s="9">
        <v>21.32</v>
      </c>
      <c r="HG196" s="3"/>
      <c r="HH196" s="2"/>
      <c r="HI196" s="3" t="s">
        <v>15</v>
      </c>
      <c r="HJ196" s="3"/>
      <c r="HK196" s="3" t="s">
        <v>3</v>
      </c>
      <c r="HL196" s="3"/>
      <c r="HM196" s="9">
        <v>0.87</v>
      </c>
      <c r="HN196" s="9">
        <v>13.75</v>
      </c>
      <c r="HO196" s="3" t="s">
        <v>3</v>
      </c>
      <c r="HP196" s="3" t="s">
        <v>35</v>
      </c>
      <c r="HQ196" s="3" t="s">
        <v>23</v>
      </c>
      <c r="HR196" s="7"/>
      <c r="HS196" s="3" t="s">
        <v>3</v>
      </c>
      <c r="HT196" s="3" t="s">
        <v>203</v>
      </c>
      <c r="HU196" s="9">
        <v>0.35778175313059035</v>
      </c>
      <c r="HV196" s="3">
        <v>1</v>
      </c>
      <c r="HW196" s="9">
        <v>1.0964999999999999E-5</v>
      </c>
      <c r="HX196" s="3" t="s">
        <v>3</v>
      </c>
      <c r="HY196" s="3"/>
      <c r="HZ196" s="3" t="s">
        <v>30</v>
      </c>
      <c r="IA196" s="9">
        <v>4.5999999999999996</v>
      </c>
      <c r="IB196" s="3"/>
      <c r="IC196" s="3" t="s">
        <v>18</v>
      </c>
      <c r="ID196" s="3"/>
      <c r="IE196" s="3" t="s">
        <v>55</v>
      </c>
      <c r="IF196" s="7"/>
      <c r="IG196" s="4"/>
      <c r="IH196" s="4"/>
    </row>
    <row r="197" spans="1:242" x14ac:dyDescent="0.25">
      <c r="A197" s="1" t="s">
        <v>241</v>
      </c>
      <c r="B197" s="5">
        <v>48.25</v>
      </c>
      <c r="C197" s="3">
        <v>65</v>
      </c>
      <c r="D197" s="5">
        <v>5.01</v>
      </c>
      <c r="E197" s="3" t="s">
        <v>1</v>
      </c>
      <c r="F197" s="3" t="s">
        <v>2</v>
      </c>
      <c r="G197" s="2">
        <v>4.1399999999999999E-2</v>
      </c>
      <c r="H197" s="2">
        <v>2.74</v>
      </c>
      <c r="I197" s="2">
        <v>2.74</v>
      </c>
      <c r="J197" s="5">
        <v>1.3E-11</v>
      </c>
      <c r="K197" s="3" t="s">
        <v>3</v>
      </c>
      <c r="L197" s="3" t="s">
        <v>4</v>
      </c>
      <c r="M197" s="5">
        <v>0.89485458612975399</v>
      </c>
      <c r="N197" s="5">
        <v>25.81</v>
      </c>
      <c r="O197" s="3" t="s">
        <v>3</v>
      </c>
      <c r="P197" s="3"/>
      <c r="Q197" s="3" t="s">
        <v>203</v>
      </c>
      <c r="R197" s="2" t="s">
        <v>58</v>
      </c>
      <c r="S197" s="2">
        <v>2.74</v>
      </c>
      <c r="T197" s="3" t="s">
        <v>3</v>
      </c>
      <c r="U197" s="5">
        <v>49.8</v>
      </c>
      <c r="V197" s="3"/>
      <c r="W197" s="2"/>
      <c r="X197" s="3"/>
      <c r="Y197" s="3" t="s">
        <v>7</v>
      </c>
      <c r="Z197" s="5">
        <v>1.199E-5</v>
      </c>
      <c r="AA197" s="3" t="s">
        <v>8</v>
      </c>
      <c r="AB197" s="2" t="s">
        <v>227</v>
      </c>
      <c r="AC197" s="5">
        <v>1.3454545454545454E-13</v>
      </c>
      <c r="AD197" s="3" t="s">
        <v>10</v>
      </c>
      <c r="AE197" s="3" t="s">
        <v>212</v>
      </c>
      <c r="AF197" s="2">
        <v>3.11</v>
      </c>
      <c r="AG197" s="5">
        <v>4.3800000000000002E-3</v>
      </c>
      <c r="AH197" s="2"/>
      <c r="AI197" s="2">
        <v>127.49999999999999</v>
      </c>
      <c r="AJ197" s="2">
        <v>67</v>
      </c>
      <c r="AK197" s="2"/>
      <c r="AL197" s="5">
        <v>1.0499000000000001</v>
      </c>
      <c r="AM197" s="3"/>
      <c r="AN197" s="3" t="s">
        <v>12</v>
      </c>
      <c r="AO197" s="2"/>
      <c r="AP197" s="2"/>
      <c r="AQ197" s="5">
        <v>1.4E-3</v>
      </c>
      <c r="AR197" s="5">
        <v>18.5</v>
      </c>
      <c r="AS197" s="3" t="s">
        <v>13</v>
      </c>
      <c r="AT197" s="3" t="s">
        <v>23</v>
      </c>
      <c r="AU197" s="5">
        <v>8.9499999999999993</v>
      </c>
      <c r="AV197" s="2"/>
      <c r="AW197" s="2"/>
      <c r="AX197" s="5">
        <v>4.3795620437956203E-8</v>
      </c>
      <c r="AY197" s="2" t="s">
        <v>15</v>
      </c>
      <c r="AZ197" s="5">
        <v>8</v>
      </c>
      <c r="BA197" s="2"/>
      <c r="BB197" s="3" t="s">
        <v>8</v>
      </c>
      <c r="BC197" s="3">
        <v>6.5</v>
      </c>
      <c r="BD197" s="2">
        <v>0.37037037037037035</v>
      </c>
      <c r="BE197" s="3" t="s">
        <v>16</v>
      </c>
      <c r="BF197" s="6">
        <v>31</v>
      </c>
      <c r="BG197" s="5">
        <v>6.89</v>
      </c>
      <c r="BH197" s="3"/>
      <c r="BI197" s="2">
        <v>2.74</v>
      </c>
      <c r="BJ197" s="5">
        <v>1.6</v>
      </c>
      <c r="BK197" s="5">
        <v>23.5</v>
      </c>
      <c r="BL197" s="5">
        <v>0.83333333333333337</v>
      </c>
      <c r="BM197" s="5">
        <v>3.6</v>
      </c>
      <c r="BN197" s="3" t="s">
        <v>19</v>
      </c>
      <c r="BO197" s="3" t="s">
        <v>121</v>
      </c>
      <c r="BP197" s="3" t="s">
        <v>3</v>
      </c>
      <c r="BQ197" s="2"/>
      <c r="BR197" s="2" t="s">
        <v>21</v>
      </c>
      <c r="BS197" s="3"/>
      <c r="BT197" s="3"/>
      <c r="BU197" s="2">
        <v>0.85585585585585588</v>
      </c>
      <c r="BV197" s="5">
        <v>3.2269999999999999</v>
      </c>
      <c r="BW197" s="5">
        <v>4.92</v>
      </c>
      <c r="BX197" s="3"/>
      <c r="BY197" s="3"/>
      <c r="BZ197" s="2"/>
      <c r="CA197" s="2"/>
      <c r="CB197" s="3" t="s">
        <v>3</v>
      </c>
      <c r="CC197" s="5">
        <v>3.99</v>
      </c>
      <c r="CD197" s="5">
        <v>0.41666666666666669</v>
      </c>
      <c r="CE197" s="3"/>
      <c r="CF197" s="5">
        <v>30.15</v>
      </c>
      <c r="CG197" s="3"/>
      <c r="CH197" s="2">
        <v>2.74</v>
      </c>
      <c r="CI197" s="3"/>
      <c r="CJ197" s="3" t="s">
        <v>1</v>
      </c>
      <c r="CK197" s="2">
        <v>1.05</v>
      </c>
      <c r="CL197" s="3" t="s">
        <v>22</v>
      </c>
      <c r="CM197" s="2">
        <v>5.375</v>
      </c>
      <c r="CN197" s="2"/>
      <c r="CO197" s="2"/>
      <c r="CP197" s="2">
        <v>5.9</v>
      </c>
      <c r="CQ197" s="3">
        <v>2</v>
      </c>
      <c r="CR197" s="5">
        <v>5.67</v>
      </c>
      <c r="CS197" s="6">
        <v>42.35</v>
      </c>
      <c r="CT197" s="5">
        <v>0.48</v>
      </c>
      <c r="CU197" s="5">
        <v>7.15</v>
      </c>
      <c r="CV197" s="5">
        <v>0.35</v>
      </c>
      <c r="CW197" s="5">
        <v>98</v>
      </c>
      <c r="CX197" s="2">
        <v>0.39215686274509809</v>
      </c>
      <c r="CY197" s="5">
        <v>0.35842293906810035</v>
      </c>
      <c r="CZ197" s="3" t="s">
        <v>22</v>
      </c>
      <c r="DA197" s="5">
        <v>3.2258064516129032E-4</v>
      </c>
      <c r="DB197" s="5">
        <v>620.6</v>
      </c>
      <c r="DC197" s="2"/>
      <c r="DD197" s="5">
        <v>390</v>
      </c>
      <c r="DE197" s="3" t="s">
        <v>22</v>
      </c>
      <c r="DF197" s="2">
        <v>0.37142857142857144</v>
      </c>
      <c r="DG197" s="3" t="s">
        <v>3</v>
      </c>
      <c r="DH197" s="2"/>
      <c r="DI197" s="3" t="s">
        <v>23</v>
      </c>
      <c r="DJ197" s="3"/>
      <c r="DK197" s="5">
        <v>160</v>
      </c>
      <c r="DL197" s="3" t="s">
        <v>8</v>
      </c>
      <c r="DM197" s="3">
        <v>0.35714285714285698</v>
      </c>
      <c r="DN197" s="3" t="s">
        <v>3</v>
      </c>
      <c r="DO197" s="5">
        <v>6.25E-2</v>
      </c>
      <c r="DP197" s="3" t="s">
        <v>3</v>
      </c>
      <c r="DQ197" s="5">
        <v>2.9950000000000001</v>
      </c>
      <c r="DR197" s="7" t="s">
        <v>227</v>
      </c>
      <c r="DS197" s="2" t="s">
        <v>18</v>
      </c>
      <c r="DT197" s="5">
        <v>0.42553190000000002</v>
      </c>
      <c r="DU197" s="2" t="s">
        <v>24</v>
      </c>
      <c r="DV197" s="3" t="s">
        <v>3</v>
      </c>
      <c r="DW197" s="5">
        <v>49.8</v>
      </c>
      <c r="DX197" s="3"/>
      <c r="DY197" s="3" t="s">
        <v>8</v>
      </c>
      <c r="DZ197" s="2"/>
      <c r="EA197" s="7">
        <v>0.7407407407407407</v>
      </c>
      <c r="EB197" s="5">
        <v>3.11</v>
      </c>
      <c r="EC197" s="3"/>
      <c r="ED197" s="2"/>
      <c r="EE197" s="2"/>
      <c r="EF197" s="3" t="s">
        <v>1</v>
      </c>
      <c r="EG197" s="3"/>
      <c r="EH197" s="2"/>
      <c r="EI197" s="2">
        <v>10</v>
      </c>
      <c r="EJ197" s="3" t="s">
        <v>26</v>
      </c>
      <c r="EK197" s="5">
        <v>1.2489999999999999E-2</v>
      </c>
      <c r="EL197" s="3" t="s">
        <v>1</v>
      </c>
      <c r="EM197" s="3" t="s">
        <v>3</v>
      </c>
      <c r="EN197" s="3" t="s">
        <v>27</v>
      </c>
      <c r="EO197" s="3"/>
      <c r="EP197" s="3" t="s">
        <v>8</v>
      </c>
      <c r="EQ197" s="2">
        <v>2.74</v>
      </c>
      <c r="ER197" s="5">
        <v>6.45</v>
      </c>
      <c r="ES197" s="2">
        <v>38.5</v>
      </c>
      <c r="ET197" s="9">
        <v>11</v>
      </c>
      <c r="EU197" s="2">
        <v>0.74285714285714288</v>
      </c>
      <c r="EV197" s="3" t="s">
        <v>28</v>
      </c>
      <c r="EW197" s="2">
        <v>9</v>
      </c>
      <c r="EX197" s="9">
        <v>3.605</v>
      </c>
      <c r="EY197" s="3">
        <v>1.98</v>
      </c>
      <c r="EZ197" s="3"/>
      <c r="FA197" s="9">
        <v>0.81466395112016288</v>
      </c>
      <c r="FB197" s="9">
        <v>1.8199999999999999E-9</v>
      </c>
      <c r="FC197" s="2"/>
      <c r="FD197" s="7">
        <v>0.7407407407407407</v>
      </c>
      <c r="FE197" s="2" t="s">
        <v>15</v>
      </c>
      <c r="FF197" s="3" t="s">
        <v>28</v>
      </c>
      <c r="FG197" s="3" t="s">
        <v>1</v>
      </c>
      <c r="FH197" s="9">
        <v>7.18</v>
      </c>
      <c r="FI197" s="3" t="s">
        <v>203</v>
      </c>
      <c r="FJ197" s="9">
        <v>8</v>
      </c>
      <c r="FK197" s="3" t="s">
        <v>1</v>
      </c>
      <c r="FL197" s="3" t="s">
        <v>1</v>
      </c>
      <c r="FM197" s="3" t="s">
        <v>23</v>
      </c>
      <c r="FN197" s="9">
        <v>128</v>
      </c>
      <c r="FO197" s="9">
        <v>2.7600000000000002E-8</v>
      </c>
      <c r="FP197" s="9">
        <v>3.7</v>
      </c>
      <c r="FQ197" s="3" t="s">
        <v>15</v>
      </c>
      <c r="FR197" s="5">
        <v>0.01</v>
      </c>
      <c r="FS197" s="9">
        <v>29</v>
      </c>
      <c r="FT197" s="3" t="s">
        <v>1</v>
      </c>
      <c r="FU197" s="3" t="s">
        <v>203</v>
      </c>
      <c r="FV197" s="3"/>
      <c r="FW197" s="5">
        <v>27.25</v>
      </c>
      <c r="FX197" s="10">
        <v>3.3E-3</v>
      </c>
      <c r="FY197" s="2">
        <v>127.5</v>
      </c>
      <c r="FZ197" s="3" t="s">
        <v>22</v>
      </c>
      <c r="GA197" s="2">
        <v>2.74</v>
      </c>
      <c r="GB197" s="2">
        <v>2.74</v>
      </c>
      <c r="GC197" s="3"/>
      <c r="GD197" s="2">
        <v>2.74</v>
      </c>
      <c r="GE197" s="3"/>
      <c r="GF197" s="3" t="s">
        <v>30</v>
      </c>
      <c r="GG197" s="3"/>
      <c r="GH197" s="9">
        <v>4.6500000000000004</v>
      </c>
      <c r="GI197" s="2"/>
      <c r="GJ197" s="5">
        <v>8.9999999999999998E-4</v>
      </c>
      <c r="GK197" s="3"/>
      <c r="GL197" s="2"/>
      <c r="GM197" s="2">
        <v>3.11</v>
      </c>
      <c r="GN197" s="3" t="s">
        <v>31</v>
      </c>
      <c r="GO197" s="3" t="s">
        <v>8</v>
      </c>
      <c r="GP197" s="3"/>
      <c r="GQ197" s="3"/>
      <c r="GR197" s="3" t="s">
        <v>219</v>
      </c>
      <c r="GS197" s="9">
        <v>0.7407407407407407</v>
      </c>
      <c r="GT197" s="9">
        <v>60.25</v>
      </c>
      <c r="GU197" s="9">
        <v>8.51</v>
      </c>
      <c r="GV197" s="2">
        <v>4.6511627906976744E-2</v>
      </c>
      <c r="GW197" s="7">
        <v>2.0499999999999998</v>
      </c>
      <c r="GX197" s="2" t="s">
        <v>34</v>
      </c>
      <c r="GY197" s="7" t="s">
        <v>227</v>
      </c>
      <c r="GZ197" s="9">
        <v>5.15</v>
      </c>
      <c r="HA197" s="9">
        <v>4.3475000000000001</v>
      </c>
      <c r="HB197" s="7">
        <v>4</v>
      </c>
      <c r="HC197" s="3">
        <v>44.75</v>
      </c>
      <c r="HD197" s="3" t="s">
        <v>3</v>
      </c>
      <c r="HE197" s="7"/>
      <c r="HF197" s="9">
        <v>21.37</v>
      </c>
      <c r="HG197" s="3"/>
      <c r="HH197" s="2"/>
      <c r="HI197" s="3" t="s">
        <v>15</v>
      </c>
      <c r="HJ197" s="3"/>
      <c r="HK197" s="3" t="s">
        <v>3</v>
      </c>
      <c r="HL197" s="2">
        <v>2.74</v>
      </c>
      <c r="HM197" s="9">
        <v>0.88500000000000001</v>
      </c>
      <c r="HN197" s="9">
        <v>13.5</v>
      </c>
      <c r="HO197" s="3" t="s">
        <v>3</v>
      </c>
      <c r="HP197" s="3" t="s">
        <v>35</v>
      </c>
      <c r="HQ197" s="3" t="s">
        <v>23</v>
      </c>
      <c r="HR197" s="7"/>
      <c r="HS197" s="3" t="s">
        <v>3</v>
      </c>
      <c r="HT197" s="3" t="s">
        <v>203</v>
      </c>
      <c r="HU197" s="9">
        <v>0.35746201966041108</v>
      </c>
      <c r="HV197" s="3">
        <v>1</v>
      </c>
      <c r="HW197" s="9">
        <v>1.097E-5</v>
      </c>
      <c r="HX197" s="3" t="s">
        <v>3</v>
      </c>
      <c r="HY197" s="3"/>
      <c r="HZ197" s="3" t="s">
        <v>30</v>
      </c>
      <c r="IA197" s="9">
        <v>4.68</v>
      </c>
      <c r="IB197" s="3"/>
      <c r="IC197" s="3" t="s">
        <v>18</v>
      </c>
      <c r="ID197" s="3"/>
      <c r="IE197" s="3" t="s">
        <v>55</v>
      </c>
      <c r="IF197" s="7"/>
      <c r="IG197" s="7">
        <v>0.7407407407407407</v>
      </c>
      <c r="IH197" s="7">
        <v>0.7407407407407407</v>
      </c>
    </row>
    <row r="198" spans="1:242" x14ac:dyDescent="0.25">
      <c r="A198" s="1" t="s">
        <v>242</v>
      </c>
      <c r="B198" s="5">
        <v>49.5</v>
      </c>
      <c r="C198" s="3"/>
      <c r="D198" s="5">
        <v>5.0199999999999996</v>
      </c>
      <c r="E198" s="3" t="s">
        <v>1</v>
      </c>
      <c r="F198" s="3" t="s">
        <v>2</v>
      </c>
      <c r="G198" s="2"/>
      <c r="H198" s="3"/>
      <c r="I198" s="3"/>
      <c r="J198" s="5">
        <v>9.8999999999999994E-12</v>
      </c>
      <c r="K198" s="3" t="s">
        <v>3</v>
      </c>
      <c r="L198" s="3" t="s">
        <v>4</v>
      </c>
      <c r="M198" s="5">
        <v>0.89686098654708524</v>
      </c>
      <c r="N198" s="5">
        <v>25.8</v>
      </c>
      <c r="O198" s="3" t="s">
        <v>3</v>
      </c>
      <c r="P198" s="3"/>
      <c r="Q198" s="3" t="s">
        <v>203</v>
      </c>
      <c r="R198" s="2" t="s">
        <v>58</v>
      </c>
      <c r="S198" s="3"/>
      <c r="T198" s="3" t="s">
        <v>3</v>
      </c>
      <c r="U198" s="5">
        <v>49.8</v>
      </c>
      <c r="V198" s="3"/>
      <c r="W198" s="2"/>
      <c r="X198" s="3"/>
      <c r="Y198" s="3" t="s">
        <v>7</v>
      </c>
      <c r="Z198" s="5">
        <v>1.199E-5</v>
      </c>
      <c r="AA198" s="3" t="s">
        <v>8</v>
      </c>
      <c r="AB198" s="2" t="s">
        <v>227</v>
      </c>
      <c r="AC198" s="5">
        <v>1.290909090909091E-13</v>
      </c>
      <c r="AD198" s="3" t="s">
        <v>10</v>
      </c>
      <c r="AE198" s="3" t="s">
        <v>212</v>
      </c>
      <c r="AF198" s="2">
        <v>3.08</v>
      </c>
      <c r="AG198" s="5">
        <v>4.4200000000000003E-3</v>
      </c>
      <c r="AH198" s="2"/>
      <c r="AI198" s="2"/>
      <c r="AJ198" s="2">
        <v>74</v>
      </c>
      <c r="AK198" s="2"/>
      <c r="AL198" s="5">
        <v>1.0498000000000001</v>
      </c>
      <c r="AM198" s="3"/>
      <c r="AN198" s="3" t="s">
        <v>12</v>
      </c>
      <c r="AO198" s="2"/>
      <c r="AP198" s="2"/>
      <c r="AQ198" s="5">
        <v>1.5100000000000001E-3</v>
      </c>
      <c r="AR198" s="5">
        <v>13.8</v>
      </c>
      <c r="AS198" s="3" t="s">
        <v>13</v>
      </c>
      <c r="AT198" s="3" t="s">
        <v>23</v>
      </c>
      <c r="AU198" s="5">
        <v>9</v>
      </c>
      <c r="AV198" s="2"/>
      <c r="AW198" s="2"/>
      <c r="AX198" s="5">
        <v>4.5012165450121655E-8</v>
      </c>
      <c r="AY198" s="2" t="s">
        <v>15</v>
      </c>
      <c r="AZ198" s="5">
        <v>8</v>
      </c>
      <c r="BA198" s="2"/>
      <c r="BB198" s="3" t="s">
        <v>8</v>
      </c>
      <c r="BC198" s="3">
        <v>7</v>
      </c>
      <c r="BD198" s="2"/>
      <c r="BE198" s="3" t="s">
        <v>16</v>
      </c>
      <c r="BF198" s="6">
        <v>30</v>
      </c>
      <c r="BG198" s="5">
        <v>6.89</v>
      </c>
      <c r="BH198" s="3"/>
      <c r="BI198" s="3"/>
      <c r="BJ198" s="5">
        <v>1.65</v>
      </c>
      <c r="BK198" s="5">
        <v>23.6</v>
      </c>
      <c r="BL198" s="5">
        <v>0.8</v>
      </c>
      <c r="BM198" s="5">
        <v>3.6</v>
      </c>
      <c r="BN198" s="3" t="s">
        <v>19</v>
      </c>
      <c r="BO198" s="3" t="s">
        <v>121</v>
      </c>
      <c r="BP198" s="3" t="s">
        <v>3</v>
      </c>
      <c r="BQ198" s="2"/>
      <c r="BR198" s="2" t="s">
        <v>21</v>
      </c>
      <c r="BS198" s="3"/>
      <c r="BT198" s="3"/>
      <c r="BU198" s="3"/>
      <c r="BV198" s="5">
        <v>3.2149999999999999</v>
      </c>
      <c r="BW198" s="5">
        <v>4.9050000000000002</v>
      </c>
      <c r="BX198" s="3"/>
      <c r="BY198" s="3"/>
      <c r="BZ198" s="2"/>
      <c r="CA198" s="2"/>
      <c r="CB198" s="3" t="s">
        <v>3</v>
      </c>
      <c r="CC198" s="5">
        <v>3.99</v>
      </c>
      <c r="CD198" s="5">
        <v>0.37037037037037035</v>
      </c>
      <c r="CE198" s="3"/>
      <c r="CF198" s="5">
        <v>30.1</v>
      </c>
      <c r="CG198" s="3"/>
      <c r="CH198" s="3"/>
      <c r="CI198" s="3"/>
      <c r="CJ198" s="3" t="s">
        <v>1</v>
      </c>
      <c r="CK198" s="2"/>
      <c r="CL198" s="3" t="s">
        <v>22</v>
      </c>
      <c r="CM198" s="3"/>
      <c r="CN198" s="2"/>
      <c r="CO198" s="2"/>
      <c r="CP198" s="2"/>
      <c r="CQ198" s="3">
        <v>2</v>
      </c>
      <c r="CR198" s="5">
        <v>5.6950000000000003</v>
      </c>
      <c r="CS198" s="6">
        <v>42</v>
      </c>
      <c r="CT198" s="5">
        <v>0.48249999999999998</v>
      </c>
      <c r="CU198" s="5">
        <v>7.2</v>
      </c>
      <c r="CV198" s="5">
        <v>0.4</v>
      </c>
      <c r="CW198" s="5">
        <v>89</v>
      </c>
      <c r="CX198" s="2"/>
      <c r="CY198" s="5">
        <v>0.35842293906810035</v>
      </c>
      <c r="CZ198" s="3" t="s">
        <v>22</v>
      </c>
      <c r="DA198" s="5">
        <v>3.2786885245901639E-4</v>
      </c>
      <c r="DB198" s="5">
        <v>620.25</v>
      </c>
      <c r="DC198" s="2"/>
      <c r="DD198" s="5">
        <v>388</v>
      </c>
      <c r="DE198" s="3" t="s">
        <v>22</v>
      </c>
      <c r="DF198" s="2"/>
      <c r="DG198" s="3" t="s">
        <v>3</v>
      </c>
      <c r="DH198" s="2"/>
      <c r="DI198" s="3" t="s">
        <v>23</v>
      </c>
      <c r="DJ198" s="3"/>
      <c r="DK198" s="5">
        <v>155</v>
      </c>
      <c r="DL198" s="3" t="s">
        <v>8</v>
      </c>
      <c r="DM198" s="3">
        <v>0.35714285714285698</v>
      </c>
      <c r="DN198" s="3" t="s">
        <v>3</v>
      </c>
      <c r="DO198" s="5">
        <v>6.4750000000000002E-2</v>
      </c>
      <c r="DP198" s="3" t="s">
        <v>3</v>
      </c>
      <c r="DQ198" s="5">
        <v>2.9950000000000001</v>
      </c>
      <c r="DR198" s="7" t="s">
        <v>227</v>
      </c>
      <c r="DS198" s="2" t="s">
        <v>18</v>
      </c>
      <c r="DT198" s="5">
        <v>0.42553190000000002</v>
      </c>
      <c r="DU198" s="2" t="s">
        <v>24</v>
      </c>
      <c r="DV198" s="3" t="s">
        <v>3</v>
      </c>
      <c r="DW198" s="5">
        <v>49.8</v>
      </c>
      <c r="DX198" s="3"/>
      <c r="DY198" s="3" t="s">
        <v>8</v>
      </c>
      <c r="DZ198" s="2"/>
      <c r="EA198" s="7"/>
      <c r="EB198" s="5">
        <v>3.08</v>
      </c>
      <c r="EC198" s="3"/>
      <c r="ED198" s="2"/>
      <c r="EE198" s="2"/>
      <c r="EF198" s="3" t="s">
        <v>1</v>
      </c>
      <c r="EG198" s="3"/>
      <c r="EH198" s="2"/>
      <c r="EI198" s="2"/>
      <c r="EJ198" s="3" t="s">
        <v>26</v>
      </c>
      <c r="EK198" s="5">
        <v>1.2489999999999999E-2</v>
      </c>
      <c r="EL198" s="3" t="s">
        <v>1</v>
      </c>
      <c r="EM198" s="3" t="s">
        <v>3</v>
      </c>
      <c r="EN198" s="3" t="s">
        <v>27</v>
      </c>
      <c r="EO198" s="3"/>
      <c r="EP198" s="3" t="s">
        <v>8</v>
      </c>
      <c r="EQ198" s="3"/>
      <c r="ER198" s="5">
        <v>6.4</v>
      </c>
      <c r="ES198" s="4"/>
      <c r="ET198" s="9">
        <v>10.6</v>
      </c>
      <c r="EU198" s="3" t="s">
        <v>239</v>
      </c>
      <c r="EV198" s="3" t="s">
        <v>28</v>
      </c>
      <c r="EW198" s="7"/>
      <c r="EX198" s="9">
        <v>3.59</v>
      </c>
      <c r="EY198" s="3"/>
      <c r="EZ198" s="3"/>
      <c r="FA198" s="9">
        <v>0.79681274900398413</v>
      </c>
      <c r="FB198" s="9">
        <v>1.8E-9</v>
      </c>
      <c r="FC198" s="2"/>
      <c r="FD198" s="7"/>
      <c r="FE198" s="2" t="s">
        <v>15</v>
      </c>
      <c r="FF198" s="3" t="s">
        <v>28</v>
      </c>
      <c r="FG198" s="3" t="s">
        <v>1</v>
      </c>
      <c r="FH198" s="9">
        <v>7.13</v>
      </c>
      <c r="FI198" s="3" t="s">
        <v>203</v>
      </c>
      <c r="FJ198" s="9">
        <v>8.15</v>
      </c>
      <c r="FK198" s="3" t="s">
        <v>1</v>
      </c>
      <c r="FL198" s="3" t="s">
        <v>1</v>
      </c>
      <c r="FM198" s="3" t="s">
        <v>23</v>
      </c>
      <c r="FN198" s="9">
        <v>129</v>
      </c>
      <c r="FO198" s="9">
        <v>2.7649999999999999E-8</v>
      </c>
      <c r="FP198" s="9">
        <v>3.9</v>
      </c>
      <c r="FQ198" s="3" t="s">
        <v>15</v>
      </c>
      <c r="FR198" s="5">
        <v>1.0500000000000001E-2</v>
      </c>
      <c r="FS198" s="9">
        <v>28.9</v>
      </c>
      <c r="FT198" s="3" t="s">
        <v>1</v>
      </c>
      <c r="FU198" s="3" t="s">
        <v>203</v>
      </c>
      <c r="FV198" s="3"/>
      <c r="FW198" s="5">
        <v>27</v>
      </c>
      <c r="FX198" s="10">
        <v>3.5000000000000001E-3</v>
      </c>
      <c r="FY198" s="3"/>
      <c r="FZ198" s="3" t="s">
        <v>22</v>
      </c>
      <c r="GA198" s="3"/>
      <c r="GB198" s="3"/>
      <c r="GC198" s="3"/>
      <c r="GD198" s="3"/>
      <c r="GE198" s="3"/>
      <c r="GF198" s="3" t="s">
        <v>30</v>
      </c>
      <c r="GG198" s="3"/>
      <c r="GH198" s="9">
        <v>4.5999999999999996</v>
      </c>
      <c r="GI198" s="2"/>
      <c r="GJ198" s="5">
        <v>9.1799999999999998E-4</v>
      </c>
      <c r="GK198" s="3"/>
      <c r="GL198" s="2"/>
      <c r="GM198" s="2">
        <v>3.08</v>
      </c>
      <c r="GN198" s="3" t="s">
        <v>31</v>
      </c>
      <c r="GO198" s="3" t="s">
        <v>8</v>
      </c>
      <c r="GP198" s="3"/>
      <c r="GQ198" s="3"/>
      <c r="GR198" s="3" t="s">
        <v>219</v>
      </c>
      <c r="GS198" s="9">
        <v>0.7407407407407407</v>
      </c>
      <c r="GT198" s="9">
        <v>60</v>
      </c>
      <c r="GU198" s="9">
        <v>8.35</v>
      </c>
      <c r="GV198" s="2">
        <v>4.5454545454545456E-2</v>
      </c>
      <c r="GW198" s="7"/>
      <c r="GX198" s="2" t="s">
        <v>34</v>
      </c>
      <c r="GY198" s="7" t="s">
        <v>227</v>
      </c>
      <c r="GZ198" s="9">
        <v>5.15</v>
      </c>
      <c r="HA198" s="9">
        <v>4.375</v>
      </c>
      <c r="HB198" s="7"/>
      <c r="HC198" s="3">
        <v>46.5</v>
      </c>
      <c r="HD198" s="3" t="s">
        <v>3</v>
      </c>
      <c r="HE198" s="7"/>
      <c r="HF198" s="9">
        <v>21.8</v>
      </c>
      <c r="HG198" s="3"/>
      <c r="HH198" s="2"/>
      <c r="HI198" s="3" t="s">
        <v>15</v>
      </c>
      <c r="HJ198" s="3"/>
      <c r="HK198" s="3" t="s">
        <v>3</v>
      </c>
      <c r="HL198" s="3"/>
      <c r="HM198" s="9">
        <v>0.88</v>
      </c>
      <c r="HN198" s="9">
        <v>13.75</v>
      </c>
      <c r="HO198" s="3" t="s">
        <v>3</v>
      </c>
      <c r="HP198" s="3" t="s">
        <v>35</v>
      </c>
      <c r="HQ198" s="3" t="s">
        <v>23</v>
      </c>
      <c r="HR198" s="7"/>
      <c r="HS198" s="3" t="s">
        <v>3</v>
      </c>
      <c r="HT198" s="3" t="s">
        <v>203</v>
      </c>
      <c r="HU198" s="9">
        <v>0.35714285714285715</v>
      </c>
      <c r="HV198" s="3">
        <v>1</v>
      </c>
      <c r="HW198" s="9">
        <v>1.098E-5</v>
      </c>
      <c r="HX198" s="3" t="s">
        <v>3</v>
      </c>
      <c r="HY198" s="3"/>
      <c r="HZ198" s="3" t="s">
        <v>30</v>
      </c>
      <c r="IA198" s="9">
        <v>4.72</v>
      </c>
      <c r="IB198" s="3"/>
      <c r="IC198" s="3" t="s">
        <v>18</v>
      </c>
      <c r="ID198" s="3"/>
      <c r="IE198" s="3" t="s">
        <v>55</v>
      </c>
      <c r="IF198" s="7"/>
      <c r="IG198" s="7"/>
      <c r="IH198" s="7"/>
    </row>
    <row r="199" spans="1:242" x14ac:dyDescent="0.25">
      <c r="A199" s="1" t="s">
        <v>243</v>
      </c>
      <c r="B199" s="5">
        <v>54</v>
      </c>
      <c r="C199" s="3"/>
      <c r="D199" s="5">
        <v>5.75</v>
      </c>
      <c r="E199" s="3" t="s">
        <v>1</v>
      </c>
      <c r="F199" s="3" t="s">
        <v>2</v>
      </c>
      <c r="G199" s="2"/>
      <c r="H199" s="4"/>
      <c r="I199" s="3"/>
      <c r="J199" s="5">
        <v>1.145E-11</v>
      </c>
      <c r="K199" s="3" t="s">
        <v>3</v>
      </c>
      <c r="L199" s="3" t="s">
        <v>4</v>
      </c>
      <c r="M199" s="5">
        <v>0.90293453724604977</v>
      </c>
      <c r="N199" s="5">
        <v>25.78</v>
      </c>
      <c r="O199" s="3" t="s">
        <v>3</v>
      </c>
      <c r="P199" s="3"/>
      <c r="Q199" s="3" t="s">
        <v>203</v>
      </c>
      <c r="R199" s="2" t="s">
        <v>58</v>
      </c>
      <c r="S199" s="4"/>
      <c r="T199" s="3" t="s">
        <v>3</v>
      </c>
      <c r="U199" s="5">
        <v>49.7</v>
      </c>
      <c r="V199" s="3"/>
      <c r="W199" s="2"/>
      <c r="X199" s="3"/>
      <c r="Y199" s="3" t="s">
        <v>7</v>
      </c>
      <c r="Z199" s="5">
        <v>1.199E-5</v>
      </c>
      <c r="AA199" s="3" t="s">
        <v>8</v>
      </c>
      <c r="AB199" s="2" t="s">
        <v>227</v>
      </c>
      <c r="AC199" s="5">
        <v>1.4909090909090909E-13</v>
      </c>
      <c r="AD199" s="3" t="s">
        <v>10</v>
      </c>
      <c r="AE199" s="3" t="s">
        <v>212</v>
      </c>
      <c r="AF199" s="2">
        <v>3.09</v>
      </c>
      <c r="AG199" s="5">
        <v>4.0000000000000001E-3</v>
      </c>
      <c r="AH199" s="2"/>
      <c r="AI199" s="2"/>
      <c r="AJ199" s="2">
        <v>79</v>
      </c>
      <c r="AK199" s="2"/>
      <c r="AL199" s="5">
        <v>1.0899000000000001</v>
      </c>
      <c r="AM199" s="3"/>
      <c r="AN199" s="3" t="s">
        <v>12</v>
      </c>
      <c r="AO199" s="2"/>
      <c r="AP199" s="2"/>
      <c r="AQ199" s="5">
        <v>1.6000000000000001E-3</v>
      </c>
      <c r="AR199" s="5">
        <v>14.25</v>
      </c>
      <c r="AS199" s="3" t="s">
        <v>13</v>
      </c>
      <c r="AT199" s="3" t="s">
        <v>23</v>
      </c>
      <c r="AU199" s="5">
        <v>9</v>
      </c>
      <c r="AV199" s="2"/>
      <c r="AW199" s="2"/>
      <c r="AX199" s="5">
        <v>4.3309002433090025E-8</v>
      </c>
      <c r="AY199" s="2" t="s">
        <v>15</v>
      </c>
      <c r="AZ199" s="5">
        <v>7.9</v>
      </c>
      <c r="BA199" s="2"/>
      <c r="BB199" s="3" t="s">
        <v>8</v>
      </c>
      <c r="BC199" s="3">
        <v>7.5</v>
      </c>
      <c r="BD199" s="2"/>
      <c r="BE199" s="3" t="s">
        <v>16</v>
      </c>
      <c r="BF199" s="6">
        <v>28</v>
      </c>
      <c r="BG199" s="5">
        <v>6.89</v>
      </c>
      <c r="BH199" s="3"/>
      <c r="BI199" s="3"/>
      <c r="BJ199" s="5">
        <v>1.55</v>
      </c>
      <c r="BK199" s="5">
        <v>23.5</v>
      </c>
      <c r="BL199" s="5">
        <v>0.83333333333333337</v>
      </c>
      <c r="BM199" s="5">
        <v>3.5</v>
      </c>
      <c r="BN199" s="3" t="s">
        <v>19</v>
      </c>
      <c r="BO199" s="3" t="s">
        <v>121</v>
      </c>
      <c r="BP199" s="3" t="s">
        <v>3</v>
      </c>
      <c r="BQ199" s="2"/>
      <c r="BR199" s="2" t="s">
        <v>21</v>
      </c>
      <c r="BS199" s="3"/>
      <c r="BT199" s="3"/>
      <c r="BU199" s="3"/>
      <c r="BV199" s="5">
        <v>3.21</v>
      </c>
      <c r="BW199" s="5">
        <v>4.9050000000000002</v>
      </c>
      <c r="BX199" s="3"/>
      <c r="BY199" s="3"/>
      <c r="BZ199" s="2"/>
      <c r="CA199" s="2"/>
      <c r="CB199" s="3" t="s">
        <v>3</v>
      </c>
      <c r="CC199" s="5">
        <v>4</v>
      </c>
      <c r="CD199" s="5">
        <v>0.45454545454545453</v>
      </c>
      <c r="CE199" s="3"/>
      <c r="CF199" s="5">
        <v>30.1</v>
      </c>
      <c r="CG199" s="3"/>
      <c r="CH199" s="3"/>
      <c r="CI199" s="3"/>
      <c r="CJ199" s="3" t="s">
        <v>1</v>
      </c>
      <c r="CK199" s="2"/>
      <c r="CL199" s="3" t="s">
        <v>22</v>
      </c>
      <c r="CM199" s="3"/>
      <c r="CN199" s="2"/>
      <c r="CO199" s="2"/>
      <c r="CP199" s="2"/>
      <c r="CQ199" s="3">
        <v>2</v>
      </c>
      <c r="CR199" s="5">
        <v>5.6950000000000003</v>
      </c>
      <c r="CS199" s="6">
        <v>38.25</v>
      </c>
      <c r="CT199" s="5">
        <v>0.48</v>
      </c>
      <c r="CU199" s="5">
        <v>7.35</v>
      </c>
      <c r="CV199" s="5">
        <v>0.57499999999999996</v>
      </c>
      <c r="CW199" s="5">
        <v>88</v>
      </c>
      <c r="CX199" s="2"/>
      <c r="CY199" s="5">
        <v>0.35810205908683973</v>
      </c>
      <c r="CZ199" s="3" t="s">
        <v>22</v>
      </c>
      <c r="DA199" s="5">
        <v>3.3057851239669424E-4</v>
      </c>
      <c r="DB199" s="5">
        <v>620.5</v>
      </c>
      <c r="DC199" s="2"/>
      <c r="DD199" s="5">
        <v>400</v>
      </c>
      <c r="DE199" s="3" t="s">
        <v>22</v>
      </c>
      <c r="DF199" s="2"/>
      <c r="DG199" s="3" t="s">
        <v>3</v>
      </c>
      <c r="DH199" s="2"/>
      <c r="DI199" s="3" t="s">
        <v>23</v>
      </c>
      <c r="DJ199" s="3"/>
      <c r="DK199" s="5">
        <v>150</v>
      </c>
      <c r="DL199" s="3" t="s">
        <v>8</v>
      </c>
      <c r="DM199" s="3">
        <v>0.35714285714285698</v>
      </c>
      <c r="DN199" s="3" t="s">
        <v>3</v>
      </c>
      <c r="DO199" s="5">
        <v>7.4999999999999997E-2</v>
      </c>
      <c r="DP199" s="3" t="s">
        <v>3</v>
      </c>
      <c r="DQ199" s="5">
        <v>2.9925000000000002</v>
      </c>
      <c r="DR199" s="7" t="s">
        <v>227</v>
      </c>
      <c r="DS199" s="2" t="s">
        <v>18</v>
      </c>
      <c r="DT199" s="5">
        <v>0.42553190000000002</v>
      </c>
      <c r="DU199" s="2" t="s">
        <v>24</v>
      </c>
      <c r="DV199" s="3" t="s">
        <v>3</v>
      </c>
      <c r="DW199" s="5">
        <v>49.7</v>
      </c>
      <c r="DX199" s="3"/>
      <c r="DY199" s="3" t="s">
        <v>8</v>
      </c>
      <c r="DZ199" s="2"/>
      <c r="EA199" s="7"/>
      <c r="EB199" s="5">
        <v>3.09</v>
      </c>
      <c r="EC199" s="3"/>
      <c r="ED199" s="2"/>
      <c r="EE199" s="2"/>
      <c r="EF199" s="3" t="s">
        <v>1</v>
      </c>
      <c r="EG199" s="3"/>
      <c r="EH199" s="2"/>
      <c r="EI199" s="2"/>
      <c r="EJ199" s="3" t="s">
        <v>26</v>
      </c>
      <c r="EK199" s="5">
        <v>1.2489999999999999E-2</v>
      </c>
      <c r="EL199" s="3" t="s">
        <v>1</v>
      </c>
      <c r="EM199" s="3" t="s">
        <v>3</v>
      </c>
      <c r="EN199" s="3" t="s">
        <v>27</v>
      </c>
      <c r="EO199" s="3"/>
      <c r="EP199" s="3" t="s">
        <v>8</v>
      </c>
      <c r="EQ199" s="3"/>
      <c r="ER199" s="5">
        <v>5.9</v>
      </c>
      <c r="ES199" s="3"/>
      <c r="ET199" s="9">
        <v>10.7</v>
      </c>
      <c r="EU199" s="3" t="s">
        <v>239</v>
      </c>
      <c r="EV199" s="3" t="s">
        <v>28</v>
      </c>
      <c r="EW199" s="7"/>
      <c r="EX199" s="9">
        <v>3.59</v>
      </c>
      <c r="EY199" s="3"/>
      <c r="EZ199" s="3"/>
      <c r="FA199" s="9">
        <v>0.79681274900398413</v>
      </c>
      <c r="FB199" s="9">
        <v>1.7899999999999998E-9</v>
      </c>
      <c r="FC199" s="2"/>
      <c r="FD199" s="7"/>
      <c r="FE199" s="2" t="s">
        <v>15</v>
      </c>
      <c r="FF199" s="3" t="s">
        <v>28</v>
      </c>
      <c r="FG199" s="3" t="s">
        <v>1</v>
      </c>
      <c r="FH199" s="9">
        <v>7.16</v>
      </c>
      <c r="FI199" s="3" t="s">
        <v>203</v>
      </c>
      <c r="FJ199" s="9">
        <v>8.1</v>
      </c>
      <c r="FK199" s="3" t="s">
        <v>1</v>
      </c>
      <c r="FL199" s="3" t="s">
        <v>1</v>
      </c>
      <c r="FM199" s="3" t="s">
        <v>23</v>
      </c>
      <c r="FN199" s="9">
        <v>128</v>
      </c>
      <c r="FO199" s="9">
        <v>2.7600000000000002E-8</v>
      </c>
      <c r="FP199" s="9">
        <v>3.91</v>
      </c>
      <c r="FQ199" s="3" t="s">
        <v>15</v>
      </c>
      <c r="FR199" s="5">
        <v>9.4999999999999998E-3</v>
      </c>
      <c r="FS199" s="9">
        <v>28.75</v>
      </c>
      <c r="FT199" s="3" t="s">
        <v>1</v>
      </c>
      <c r="FU199" s="3" t="s">
        <v>203</v>
      </c>
      <c r="FV199" s="3"/>
      <c r="FW199" s="5">
        <v>25.5</v>
      </c>
      <c r="FX199" s="10">
        <v>2.7499999999999998E-3</v>
      </c>
      <c r="FY199" s="3"/>
      <c r="FZ199" s="3" t="s">
        <v>22</v>
      </c>
      <c r="GA199" s="3"/>
      <c r="GB199" s="3"/>
      <c r="GC199" s="3"/>
      <c r="GD199" s="3"/>
      <c r="GE199" s="3"/>
      <c r="GF199" s="3" t="s">
        <v>30</v>
      </c>
      <c r="GG199" s="3"/>
      <c r="GH199" s="9">
        <v>4.57</v>
      </c>
      <c r="GI199" s="2"/>
      <c r="GJ199" s="5">
        <v>9.2800000000000001E-4</v>
      </c>
      <c r="GK199" s="3"/>
      <c r="GL199" s="2"/>
      <c r="GM199" s="2">
        <v>3.09</v>
      </c>
      <c r="GN199" s="3" t="s">
        <v>31</v>
      </c>
      <c r="GO199" s="3" t="s">
        <v>8</v>
      </c>
      <c r="GP199" s="3"/>
      <c r="GQ199" s="3"/>
      <c r="GR199" s="3" t="s">
        <v>219</v>
      </c>
      <c r="GS199" s="9">
        <v>0.7407407407407407</v>
      </c>
      <c r="GT199" s="9">
        <v>59.95</v>
      </c>
      <c r="GU199" s="9">
        <v>9.92</v>
      </c>
      <c r="GV199" s="2">
        <v>4.6511627906976744E-2</v>
      </c>
      <c r="GW199" s="7"/>
      <c r="GX199" s="2" t="s">
        <v>34</v>
      </c>
      <c r="GY199" s="7" t="s">
        <v>227</v>
      </c>
      <c r="GZ199" s="9">
        <v>5.14</v>
      </c>
      <c r="HA199" s="9">
        <v>4.32</v>
      </c>
      <c r="HB199" s="7"/>
      <c r="HC199" s="3">
        <v>49.8</v>
      </c>
      <c r="HD199" s="3" t="s">
        <v>3</v>
      </c>
      <c r="HE199" s="7"/>
      <c r="HF199" s="9">
        <v>21.78</v>
      </c>
      <c r="HG199" s="3"/>
      <c r="HH199" s="2"/>
      <c r="HI199" s="3" t="s">
        <v>15</v>
      </c>
      <c r="HJ199" s="3"/>
      <c r="HK199" s="3" t="s">
        <v>3</v>
      </c>
      <c r="HL199" s="3"/>
      <c r="HM199" s="9">
        <v>1.5</v>
      </c>
      <c r="HN199" s="9">
        <v>13.25</v>
      </c>
      <c r="HO199" s="3" t="s">
        <v>3</v>
      </c>
      <c r="HP199" s="3" t="s">
        <v>35</v>
      </c>
      <c r="HQ199" s="3" t="s">
        <v>23</v>
      </c>
      <c r="HR199" s="7"/>
      <c r="HS199" s="3" t="s">
        <v>3</v>
      </c>
      <c r="HT199" s="3" t="s">
        <v>203</v>
      </c>
      <c r="HU199" s="9">
        <v>0.35714285714285715</v>
      </c>
      <c r="HV199" s="3">
        <v>1</v>
      </c>
      <c r="HW199" s="9">
        <v>1.099E-5</v>
      </c>
      <c r="HX199" s="3" t="s">
        <v>3</v>
      </c>
      <c r="HY199" s="3"/>
      <c r="HZ199" s="3" t="s">
        <v>30</v>
      </c>
      <c r="IA199" s="9">
        <v>4.6100000000000003</v>
      </c>
      <c r="IB199" s="3"/>
      <c r="IC199" s="3" t="s">
        <v>18</v>
      </c>
      <c r="ID199" s="3"/>
      <c r="IE199" s="3" t="s">
        <v>55</v>
      </c>
      <c r="IF199" s="7"/>
      <c r="IG199" s="7"/>
      <c r="IH199" s="7"/>
    </row>
    <row r="200" spans="1:242" x14ac:dyDescent="0.25">
      <c r="A200" s="1" t="s">
        <v>244</v>
      </c>
      <c r="B200" s="5">
        <v>54.5</v>
      </c>
      <c r="C200" s="3"/>
      <c r="D200" s="5">
        <v>5.9</v>
      </c>
      <c r="E200" s="3" t="s">
        <v>1</v>
      </c>
      <c r="F200" s="3" t="s">
        <v>2</v>
      </c>
      <c r="G200" s="2"/>
      <c r="H200" s="3"/>
      <c r="I200" s="3"/>
      <c r="J200" s="5">
        <v>1.3399999999999999E-11</v>
      </c>
      <c r="K200" s="3" t="s">
        <v>3</v>
      </c>
      <c r="L200" s="3" t="s">
        <v>4</v>
      </c>
      <c r="M200" s="5">
        <v>0.90497737556561086</v>
      </c>
      <c r="N200" s="5">
        <v>25.77</v>
      </c>
      <c r="O200" s="3" t="s">
        <v>3</v>
      </c>
      <c r="P200" s="3"/>
      <c r="Q200" s="3" t="s">
        <v>203</v>
      </c>
      <c r="R200" s="2" t="s">
        <v>58</v>
      </c>
      <c r="S200" s="3"/>
      <c r="T200" s="3" t="s">
        <v>3</v>
      </c>
      <c r="U200" s="5">
        <v>49.75</v>
      </c>
      <c r="V200" s="3"/>
      <c r="W200" s="2"/>
      <c r="X200" s="3"/>
      <c r="Y200" s="3" t="s">
        <v>7</v>
      </c>
      <c r="Z200" s="5">
        <v>1.199E-5</v>
      </c>
      <c r="AA200" s="3" t="s">
        <v>8</v>
      </c>
      <c r="AB200" s="2" t="s">
        <v>227</v>
      </c>
      <c r="AC200" s="5">
        <v>1.6181818181818182E-13</v>
      </c>
      <c r="AD200" s="3" t="s">
        <v>10</v>
      </c>
      <c r="AE200" s="3" t="s">
        <v>212</v>
      </c>
      <c r="AF200" s="2">
        <v>3.1</v>
      </c>
      <c r="AG200" s="5">
        <v>4.0999999999999995E-3</v>
      </c>
      <c r="AH200" s="2"/>
      <c r="AI200" s="2"/>
      <c r="AJ200" s="2">
        <v>80</v>
      </c>
      <c r="AK200" s="2"/>
      <c r="AL200" s="5">
        <v>1.0820000000000001</v>
      </c>
      <c r="AM200" s="3"/>
      <c r="AN200" s="3" t="s">
        <v>12</v>
      </c>
      <c r="AO200" s="2"/>
      <c r="AP200" s="2"/>
      <c r="AQ200" s="5">
        <v>1.75E-3</v>
      </c>
      <c r="AR200" s="5">
        <v>21.25</v>
      </c>
      <c r="AS200" s="3" t="s">
        <v>13</v>
      </c>
      <c r="AT200" s="3" t="s">
        <v>23</v>
      </c>
      <c r="AU200" s="5">
        <v>8.8800000000000008</v>
      </c>
      <c r="AV200" s="2"/>
      <c r="AW200" s="2"/>
      <c r="AX200" s="5">
        <v>6.0827250608272504E-8</v>
      </c>
      <c r="AY200" s="2" t="s">
        <v>15</v>
      </c>
      <c r="AZ200" s="5">
        <v>7.8</v>
      </c>
      <c r="BA200" s="2"/>
      <c r="BB200" s="3" t="s">
        <v>8</v>
      </c>
      <c r="BC200" s="3">
        <v>7.75</v>
      </c>
      <c r="BD200" s="2"/>
      <c r="BE200" s="3" t="s">
        <v>16</v>
      </c>
      <c r="BF200" s="6">
        <v>27</v>
      </c>
      <c r="BG200" s="5">
        <v>6.91</v>
      </c>
      <c r="BH200" s="3"/>
      <c r="BI200" s="3"/>
      <c r="BJ200" s="5">
        <v>1.45</v>
      </c>
      <c r="BK200" s="5">
        <v>23.4</v>
      </c>
      <c r="BL200" s="5">
        <v>0.76923076923076916</v>
      </c>
      <c r="BM200" s="5">
        <v>3.5</v>
      </c>
      <c r="BN200" s="3" t="s">
        <v>19</v>
      </c>
      <c r="BO200" s="3" t="s">
        <v>121</v>
      </c>
      <c r="BP200" s="3" t="s">
        <v>3</v>
      </c>
      <c r="BQ200" s="2"/>
      <c r="BR200" s="2" t="s">
        <v>21</v>
      </c>
      <c r="BS200" s="3"/>
      <c r="BT200" s="3"/>
      <c r="BU200" s="3"/>
      <c r="BV200" s="5">
        <v>3.2066000000000003</v>
      </c>
      <c r="BW200" s="5">
        <v>4.9000000000000004</v>
      </c>
      <c r="BX200" s="3"/>
      <c r="BY200" s="3"/>
      <c r="BZ200" s="2"/>
      <c r="CA200" s="2"/>
      <c r="CB200" s="3" t="s">
        <v>3</v>
      </c>
      <c r="CC200" s="5">
        <v>3.9</v>
      </c>
      <c r="CD200" s="5">
        <v>0.52631578947368418</v>
      </c>
      <c r="CE200" s="3"/>
      <c r="CF200" s="5">
        <v>30.12</v>
      </c>
      <c r="CG200" s="3"/>
      <c r="CH200" s="3"/>
      <c r="CI200" s="3"/>
      <c r="CJ200" s="3" t="s">
        <v>1</v>
      </c>
      <c r="CK200" s="2"/>
      <c r="CL200" s="3" t="s">
        <v>22</v>
      </c>
      <c r="CM200" s="3"/>
      <c r="CN200" s="2"/>
      <c r="CO200" s="2"/>
      <c r="CP200" s="2"/>
      <c r="CQ200" s="3">
        <v>2</v>
      </c>
      <c r="CR200" s="5">
        <v>5.7149999999999999</v>
      </c>
      <c r="CS200" s="6">
        <v>41.5</v>
      </c>
      <c r="CT200" s="5">
        <v>0.48</v>
      </c>
      <c r="CU200" s="5">
        <v>7.4</v>
      </c>
      <c r="CV200" s="5">
        <v>1.2</v>
      </c>
      <c r="CW200" s="5">
        <v>89</v>
      </c>
      <c r="CX200" s="2"/>
      <c r="CY200" s="5">
        <v>0.35906642728904847</v>
      </c>
      <c r="CZ200" s="3" t="s">
        <v>22</v>
      </c>
      <c r="DA200" s="5">
        <v>3.3333333333333332E-4</v>
      </c>
      <c r="DB200" s="5">
        <v>620.5</v>
      </c>
      <c r="DC200" s="2"/>
      <c r="DD200" s="5">
        <v>401</v>
      </c>
      <c r="DE200" s="3" t="s">
        <v>22</v>
      </c>
      <c r="DF200" s="2"/>
      <c r="DG200" s="3" t="s">
        <v>3</v>
      </c>
      <c r="DH200" s="2"/>
      <c r="DI200" s="3" t="s">
        <v>23</v>
      </c>
      <c r="DJ200" s="3"/>
      <c r="DK200" s="5">
        <v>150</v>
      </c>
      <c r="DL200" s="3" t="s">
        <v>8</v>
      </c>
      <c r="DM200" s="3">
        <v>0.35714285714285698</v>
      </c>
      <c r="DN200" s="3" t="s">
        <v>3</v>
      </c>
      <c r="DO200" s="5">
        <v>0.06</v>
      </c>
      <c r="DP200" s="3" t="s">
        <v>3</v>
      </c>
      <c r="DQ200" s="5">
        <v>2.9874999999999998</v>
      </c>
      <c r="DR200" s="7" t="s">
        <v>227</v>
      </c>
      <c r="DS200" s="2" t="s">
        <v>18</v>
      </c>
      <c r="DT200" s="5">
        <v>0.42553190000000002</v>
      </c>
      <c r="DU200" s="2" t="s">
        <v>24</v>
      </c>
      <c r="DV200" s="3" t="s">
        <v>3</v>
      </c>
      <c r="DW200" s="5">
        <v>49.75</v>
      </c>
      <c r="DX200" s="3"/>
      <c r="DY200" s="3" t="s">
        <v>8</v>
      </c>
      <c r="DZ200" s="2"/>
      <c r="EA200" s="7"/>
      <c r="EB200" s="5">
        <v>3.1</v>
      </c>
      <c r="EC200" s="3"/>
      <c r="ED200" s="2"/>
      <c r="EE200" s="2"/>
      <c r="EF200" s="3" t="s">
        <v>1</v>
      </c>
      <c r="EG200" s="3"/>
      <c r="EH200" s="2"/>
      <c r="EI200" s="2"/>
      <c r="EJ200" s="3" t="s">
        <v>26</v>
      </c>
      <c r="EK200" s="5">
        <v>1.2489999999999999E-2</v>
      </c>
      <c r="EL200" s="3" t="s">
        <v>1</v>
      </c>
      <c r="EM200" s="3" t="s">
        <v>3</v>
      </c>
      <c r="EN200" s="3" t="s">
        <v>27</v>
      </c>
      <c r="EO200" s="3"/>
      <c r="EP200" s="3" t="s">
        <v>8</v>
      </c>
      <c r="EQ200" s="3"/>
      <c r="ER200" s="5">
        <v>5.95</v>
      </c>
      <c r="ES200" s="3"/>
      <c r="ET200" s="9">
        <v>10.45</v>
      </c>
      <c r="EU200" s="3" t="s">
        <v>239</v>
      </c>
      <c r="EV200" s="3" t="s">
        <v>28</v>
      </c>
      <c r="EW200" s="7"/>
      <c r="EX200" s="9">
        <v>3.59</v>
      </c>
      <c r="EY200" s="3"/>
      <c r="EZ200" s="3"/>
      <c r="FA200" s="9">
        <v>0.8</v>
      </c>
      <c r="FB200" s="9">
        <v>1.7800000000000001E-9</v>
      </c>
      <c r="FC200" s="2"/>
      <c r="FD200" s="7"/>
      <c r="FE200" s="2" t="s">
        <v>15</v>
      </c>
      <c r="FF200" s="3" t="s">
        <v>28</v>
      </c>
      <c r="FG200" s="3" t="s">
        <v>1</v>
      </c>
      <c r="FH200" s="9">
        <v>7.16</v>
      </c>
      <c r="FI200" s="3" t="s">
        <v>203</v>
      </c>
      <c r="FJ200" s="9">
        <v>8.1199999999999992</v>
      </c>
      <c r="FK200" s="3" t="s">
        <v>1</v>
      </c>
      <c r="FL200" s="3" t="s">
        <v>1</v>
      </c>
      <c r="FM200" s="3" t="s">
        <v>23</v>
      </c>
      <c r="FN200" s="9">
        <v>130</v>
      </c>
      <c r="FO200" s="9">
        <v>2.7500000000000001E-8</v>
      </c>
      <c r="FP200" s="9">
        <v>3.93</v>
      </c>
      <c r="FQ200" s="3" t="s">
        <v>15</v>
      </c>
      <c r="FR200" s="5">
        <v>9.4000000000000004E-3</v>
      </c>
      <c r="FS200" s="9">
        <v>28.75</v>
      </c>
      <c r="FT200" s="3" t="s">
        <v>1</v>
      </c>
      <c r="FU200" s="3" t="s">
        <v>203</v>
      </c>
      <c r="FV200" s="3"/>
      <c r="FW200" s="5">
        <v>25</v>
      </c>
      <c r="FX200" s="10">
        <v>2.8500000000000001E-3</v>
      </c>
      <c r="FY200" s="3"/>
      <c r="FZ200" s="3" t="s">
        <v>22</v>
      </c>
      <c r="GA200" s="3"/>
      <c r="GB200" s="3"/>
      <c r="GC200" s="3"/>
      <c r="GD200" s="3"/>
      <c r="GE200" s="3"/>
      <c r="GF200" s="3" t="s">
        <v>30</v>
      </c>
      <c r="GG200" s="3"/>
      <c r="GH200" s="9">
        <v>4.5650000000000004</v>
      </c>
      <c r="GI200" s="2"/>
      <c r="GJ200" s="5">
        <v>8.4999999999999995E-4</v>
      </c>
      <c r="GK200" s="3"/>
      <c r="GL200" s="2"/>
      <c r="GM200" s="2">
        <v>3.1</v>
      </c>
      <c r="GN200" s="3" t="s">
        <v>31</v>
      </c>
      <c r="GO200" s="3" t="s">
        <v>8</v>
      </c>
      <c r="GP200" s="3"/>
      <c r="GQ200" s="3"/>
      <c r="GR200" s="3" t="s">
        <v>219</v>
      </c>
      <c r="GS200" s="9">
        <v>0.76923076923076916</v>
      </c>
      <c r="GT200" s="9">
        <v>60</v>
      </c>
      <c r="GU200" s="9">
        <v>9.91</v>
      </c>
      <c r="GV200" s="2">
        <v>4.4444444444444439E-2</v>
      </c>
      <c r="GW200" s="7"/>
      <c r="GX200" s="2" t="s">
        <v>34</v>
      </c>
      <c r="GY200" s="7" t="s">
        <v>227</v>
      </c>
      <c r="GZ200" s="9">
        <v>5.14</v>
      </c>
      <c r="HA200" s="9">
        <v>4.3099999999999996</v>
      </c>
      <c r="HB200" s="7"/>
      <c r="HC200" s="3">
        <v>53.2</v>
      </c>
      <c r="HD200" s="3" t="s">
        <v>3</v>
      </c>
      <c r="HE200" s="7"/>
      <c r="HF200" s="9">
        <v>21.65</v>
      </c>
      <c r="HG200" s="3"/>
      <c r="HH200" s="2"/>
      <c r="HI200" s="3" t="s">
        <v>15</v>
      </c>
      <c r="HJ200" s="3"/>
      <c r="HK200" s="3" t="s">
        <v>3</v>
      </c>
      <c r="HL200" s="3"/>
      <c r="HM200" s="9">
        <v>0.96</v>
      </c>
      <c r="HN200" s="9">
        <v>12.5</v>
      </c>
      <c r="HO200" s="3" t="s">
        <v>3</v>
      </c>
      <c r="HP200" s="3" t="s">
        <v>35</v>
      </c>
      <c r="HQ200" s="3" t="s">
        <v>23</v>
      </c>
      <c r="HR200" s="7"/>
      <c r="HS200" s="3" t="s">
        <v>3</v>
      </c>
      <c r="HT200" s="3" t="s">
        <v>203</v>
      </c>
      <c r="HU200" s="9">
        <v>0.35778175313059035</v>
      </c>
      <c r="HV200" s="3">
        <v>1</v>
      </c>
      <c r="HW200" s="9">
        <v>1.099E-5</v>
      </c>
      <c r="HX200" s="3" t="s">
        <v>3</v>
      </c>
      <c r="HY200" s="3"/>
      <c r="HZ200" s="3" t="s">
        <v>30</v>
      </c>
      <c r="IA200" s="9">
        <v>4.5599999999999996</v>
      </c>
      <c r="IB200" s="3"/>
      <c r="IC200" s="3" t="s">
        <v>18</v>
      </c>
      <c r="ID200" s="3"/>
      <c r="IE200" s="3" t="s">
        <v>55</v>
      </c>
      <c r="IF200" s="7"/>
      <c r="IG200" s="7"/>
      <c r="IH200" s="7"/>
    </row>
    <row r="201" spans="1:242" x14ac:dyDescent="0.25">
      <c r="A201" s="1" t="s">
        <v>245</v>
      </c>
      <c r="B201" s="5">
        <v>53.5</v>
      </c>
      <c r="C201" s="3"/>
      <c r="D201" s="5">
        <v>6.1</v>
      </c>
      <c r="E201" s="3" t="s">
        <v>1</v>
      </c>
      <c r="F201" s="3" t="s">
        <v>2</v>
      </c>
      <c r="G201" s="2"/>
      <c r="H201" s="3"/>
      <c r="I201" s="3"/>
      <c r="J201" s="5">
        <v>1.2200000000000001E-11</v>
      </c>
      <c r="K201" s="3" t="s">
        <v>3</v>
      </c>
      <c r="L201" s="3" t="s">
        <v>4</v>
      </c>
      <c r="M201" s="5">
        <v>0.90497737556561086</v>
      </c>
      <c r="N201" s="5">
        <v>25.77</v>
      </c>
      <c r="O201" s="3" t="s">
        <v>3</v>
      </c>
      <c r="P201" s="3"/>
      <c r="Q201" s="3" t="s">
        <v>203</v>
      </c>
      <c r="R201" s="2" t="s">
        <v>58</v>
      </c>
      <c r="S201" s="3"/>
      <c r="T201" s="3" t="s">
        <v>3</v>
      </c>
      <c r="U201" s="5">
        <v>49.75</v>
      </c>
      <c r="V201" s="3"/>
      <c r="W201" s="2"/>
      <c r="X201" s="3"/>
      <c r="Y201" s="3" t="s">
        <v>7</v>
      </c>
      <c r="Z201" s="5">
        <v>1.199E-5</v>
      </c>
      <c r="AA201" s="3" t="s">
        <v>8</v>
      </c>
      <c r="AB201" s="2" t="s">
        <v>227</v>
      </c>
      <c r="AC201" s="5">
        <v>1.7818181818181819E-13</v>
      </c>
      <c r="AD201" s="3" t="s">
        <v>10</v>
      </c>
      <c r="AE201" s="3" t="s">
        <v>212</v>
      </c>
      <c r="AF201" s="2">
        <v>3.08</v>
      </c>
      <c r="AG201" s="5">
        <v>4.15E-3</v>
      </c>
      <c r="AH201" s="2"/>
      <c r="AI201" s="2"/>
      <c r="AJ201" s="2">
        <v>81.25</v>
      </c>
      <c r="AK201" s="2"/>
      <c r="AL201" s="5">
        <v>1.0780000000000001</v>
      </c>
      <c r="AM201" s="3"/>
      <c r="AN201" s="3" t="s">
        <v>12</v>
      </c>
      <c r="AO201" s="2"/>
      <c r="AP201" s="2"/>
      <c r="AQ201" s="5">
        <v>1.8400000000000001E-3</v>
      </c>
      <c r="AR201" s="5">
        <v>19.25</v>
      </c>
      <c r="AS201" s="3" t="s">
        <v>13</v>
      </c>
      <c r="AT201" s="3" t="s">
        <v>23</v>
      </c>
      <c r="AU201" s="5">
        <v>8.5</v>
      </c>
      <c r="AV201" s="2"/>
      <c r="AW201" s="2"/>
      <c r="AX201" s="5">
        <v>6.3260340632603408E-8</v>
      </c>
      <c r="AY201" s="2" t="s">
        <v>15</v>
      </c>
      <c r="AZ201" s="5">
        <v>7.85</v>
      </c>
      <c r="BA201" s="2"/>
      <c r="BB201" s="3" t="s">
        <v>8</v>
      </c>
      <c r="BC201" s="3">
        <v>8.5</v>
      </c>
      <c r="BD201" s="2"/>
      <c r="BE201" s="3" t="s">
        <v>16</v>
      </c>
      <c r="BF201" s="6">
        <v>28</v>
      </c>
      <c r="BG201" s="5">
        <v>6.89</v>
      </c>
      <c r="BH201" s="3"/>
      <c r="BI201" s="3"/>
      <c r="BJ201" s="5">
        <v>1.4</v>
      </c>
      <c r="BK201" s="5">
        <v>23.75</v>
      </c>
      <c r="BL201" s="5">
        <v>0.83333333333333337</v>
      </c>
      <c r="BM201" s="5">
        <v>3.3</v>
      </c>
      <c r="BN201" s="3" t="s">
        <v>19</v>
      </c>
      <c r="BO201" s="3" t="s">
        <v>121</v>
      </c>
      <c r="BP201" s="3" t="s">
        <v>3</v>
      </c>
      <c r="BQ201" s="2"/>
      <c r="BR201" s="2" t="s">
        <v>21</v>
      </c>
      <c r="BS201" s="3"/>
      <c r="BT201" s="3"/>
      <c r="BU201" s="3"/>
      <c r="BV201" s="5">
        <v>3.2060000000000004</v>
      </c>
      <c r="BW201" s="5">
        <v>4.8899999999999997</v>
      </c>
      <c r="BX201" s="3"/>
      <c r="BY201" s="3"/>
      <c r="BZ201" s="2"/>
      <c r="CA201" s="2"/>
      <c r="CB201" s="3" t="s">
        <v>3</v>
      </c>
      <c r="CC201" s="5">
        <v>3.98</v>
      </c>
      <c r="CD201" s="5">
        <v>0.51282051282051289</v>
      </c>
      <c r="CE201" s="3"/>
      <c r="CF201" s="5">
        <v>30.1</v>
      </c>
      <c r="CG201" s="3"/>
      <c r="CH201" s="3"/>
      <c r="CI201" s="3"/>
      <c r="CJ201" s="3" t="s">
        <v>1</v>
      </c>
      <c r="CK201" s="2"/>
      <c r="CL201" s="3" t="s">
        <v>22</v>
      </c>
      <c r="CM201" s="3"/>
      <c r="CN201" s="2"/>
      <c r="CO201" s="2"/>
      <c r="CP201" s="2"/>
      <c r="CQ201" s="3">
        <v>2</v>
      </c>
      <c r="CR201" s="5">
        <v>5.7175000000000002</v>
      </c>
      <c r="CS201" s="6">
        <v>42.25</v>
      </c>
      <c r="CT201" s="5">
        <v>0.47499999999999998</v>
      </c>
      <c r="CU201" s="5">
        <v>7.45</v>
      </c>
      <c r="CV201" s="5">
        <v>1.25</v>
      </c>
      <c r="CW201" s="5">
        <v>91</v>
      </c>
      <c r="CX201" s="2"/>
      <c r="CY201" s="5">
        <v>0.35971223021582738</v>
      </c>
      <c r="CZ201" s="3" t="s">
        <v>22</v>
      </c>
      <c r="DA201" s="5">
        <v>3.3898305084745765E-4</v>
      </c>
      <c r="DB201" s="5">
        <v>621</v>
      </c>
      <c r="DC201" s="2"/>
      <c r="DD201" s="5">
        <v>398.5</v>
      </c>
      <c r="DE201" s="3" t="s">
        <v>22</v>
      </c>
      <c r="DF201" s="2"/>
      <c r="DG201" s="3" t="s">
        <v>3</v>
      </c>
      <c r="DH201" s="2"/>
      <c r="DI201" s="3" t="s">
        <v>23</v>
      </c>
      <c r="DJ201" s="3"/>
      <c r="DK201" s="5">
        <v>145</v>
      </c>
      <c r="DL201" s="3" t="s">
        <v>8</v>
      </c>
      <c r="DM201" s="3">
        <v>0.35714285714285698</v>
      </c>
      <c r="DN201" s="3" t="s">
        <v>3</v>
      </c>
      <c r="DO201" s="5">
        <v>6.3500000000000001E-2</v>
      </c>
      <c r="DP201" s="3" t="s">
        <v>3</v>
      </c>
      <c r="DQ201" s="5">
        <v>2.99</v>
      </c>
      <c r="DR201" s="7" t="s">
        <v>227</v>
      </c>
      <c r="DS201" s="2" t="s">
        <v>18</v>
      </c>
      <c r="DT201" s="5">
        <v>0.42553190000000002</v>
      </c>
      <c r="DU201" s="2" t="s">
        <v>24</v>
      </c>
      <c r="DV201" s="3" t="s">
        <v>3</v>
      </c>
      <c r="DW201" s="5">
        <v>49.75</v>
      </c>
      <c r="DX201" s="3"/>
      <c r="DY201" s="3" t="s">
        <v>8</v>
      </c>
      <c r="DZ201" s="2"/>
      <c r="EA201" s="7"/>
      <c r="EB201" s="5">
        <v>3.08</v>
      </c>
      <c r="EC201" s="3"/>
      <c r="ED201" s="2"/>
      <c r="EE201" s="2"/>
      <c r="EF201" s="3" t="s">
        <v>1</v>
      </c>
      <c r="EG201" s="3"/>
      <c r="EH201" s="2"/>
      <c r="EI201" s="2"/>
      <c r="EJ201" s="3" t="s">
        <v>26</v>
      </c>
      <c r="EK201" s="5">
        <v>1.2489999999999999E-2</v>
      </c>
      <c r="EL201" s="3" t="s">
        <v>1</v>
      </c>
      <c r="EM201" s="3" t="s">
        <v>3</v>
      </c>
      <c r="EN201" s="3" t="s">
        <v>27</v>
      </c>
      <c r="EO201" s="3"/>
      <c r="EP201" s="3" t="s">
        <v>8</v>
      </c>
      <c r="EQ201" s="3"/>
      <c r="ER201" s="5">
        <v>6</v>
      </c>
      <c r="ES201" s="3"/>
      <c r="ET201" s="9">
        <v>10.65</v>
      </c>
      <c r="EU201" s="3" t="s">
        <v>239</v>
      </c>
      <c r="EV201" s="3" t="s">
        <v>28</v>
      </c>
      <c r="EW201" s="7"/>
      <c r="EX201" s="9">
        <v>3.59</v>
      </c>
      <c r="EY201" s="3"/>
      <c r="EZ201" s="3"/>
      <c r="FA201" s="9">
        <v>0.79522862823061624</v>
      </c>
      <c r="FB201" s="9">
        <v>1.8199999999999999E-9</v>
      </c>
      <c r="FC201" s="2"/>
      <c r="FD201" s="7"/>
      <c r="FE201" s="2" t="s">
        <v>15</v>
      </c>
      <c r="FF201" s="3" t="s">
        <v>28</v>
      </c>
      <c r="FG201" s="3" t="s">
        <v>1</v>
      </c>
      <c r="FH201" s="9">
        <v>7.16</v>
      </c>
      <c r="FI201" s="3" t="s">
        <v>203</v>
      </c>
      <c r="FJ201" s="9">
        <v>8.25</v>
      </c>
      <c r="FK201" s="3" t="s">
        <v>1</v>
      </c>
      <c r="FL201" s="3" t="s">
        <v>1</v>
      </c>
      <c r="FM201" s="3" t="s">
        <v>23</v>
      </c>
      <c r="FN201" s="9">
        <v>131</v>
      </c>
      <c r="FO201" s="9">
        <v>2.8749999999999999E-8</v>
      </c>
      <c r="FP201" s="9">
        <v>3.89</v>
      </c>
      <c r="FQ201" s="3" t="s">
        <v>15</v>
      </c>
      <c r="FR201" s="5">
        <v>9.8499999999999994E-3</v>
      </c>
      <c r="FS201" s="9">
        <v>28.75</v>
      </c>
      <c r="FT201" s="3" t="s">
        <v>1</v>
      </c>
      <c r="FU201" s="3" t="s">
        <v>203</v>
      </c>
      <c r="FV201" s="3"/>
      <c r="FW201" s="5">
        <v>28</v>
      </c>
      <c r="FX201" s="10">
        <v>3.2499999999999999E-3</v>
      </c>
      <c r="FY201" s="3"/>
      <c r="FZ201" s="3" t="s">
        <v>22</v>
      </c>
      <c r="GA201" s="3"/>
      <c r="GB201" s="3"/>
      <c r="GC201" s="3"/>
      <c r="GD201" s="3"/>
      <c r="GE201" s="3"/>
      <c r="GF201" s="3" t="s">
        <v>30</v>
      </c>
      <c r="GG201" s="3"/>
      <c r="GH201" s="9">
        <v>4.55</v>
      </c>
      <c r="GI201" s="2"/>
      <c r="GJ201" s="5">
        <v>8.0000000000000004E-4</v>
      </c>
      <c r="GK201" s="3"/>
      <c r="GL201" s="2"/>
      <c r="GM201" s="2">
        <v>3.08</v>
      </c>
      <c r="GN201" s="3" t="s">
        <v>31</v>
      </c>
      <c r="GO201" s="3" t="s">
        <v>8</v>
      </c>
      <c r="GP201" s="3"/>
      <c r="GQ201" s="3"/>
      <c r="GR201" s="3" t="s">
        <v>219</v>
      </c>
      <c r="GS201" s="9">
        <v>0.76335877862595414</v>
      </c>
      <c r="GT201" s="9">
        <v>60</v>
      </c>
      <c r="GU201" s="9">
        <v>9.25</v>
      </c>
      <c r="GV201" s="2">
        <v>4.7619047619047616E-2</v>
      </c>
      <c r="GW201" s="7"/>
      <c r="GX201" s="2" t="s">
        <v>34</v>
      </c>
      <c r="GY201" s="7" t="s">
        <v>227</v>
      </c>
      <c r="GZ201" s="9">
        <v>5.14</v>
      </c>
      <c r="HA201" s="9">
        <v>4.3150000000000004</v>
      </c>
      <c r="HB201" s="7"/>
      <c r="HC201" s="3">
        <v>45.05</v>
      </c>
      <c r="HD201" s="3" t="s">
        <v>3</v>
      </c>
      <c r="HE201" s="7"/>
      <c r="HF201" s="9">
        <v>21.45</v>
      </c>
      <c r="HG201" s="3"/>
      <c r="HH201" s="2"/>
      <c r="HI201" s="3" t="s">
        <v>15</v>
      </c>
      <c r="HJ201" s="3"/>
      <c r="HK201" s="3" t="s">
        <v>3</v>
      </c>
      <c r="HL201" s="3"/>
      <c r="HM201" s="9">
        <v>0.94</v>
      </c>
      <c r="HN201" s="9">
        <v>12.75</v>
      </c>
      <c r="HO201" s="3" t="s">
        <v>3</v>
      </c>
      <c r="HP201" s="3" t="s">
        <v>35</v>
      </c>
      <c r="HQ201" s="3" t="s">
        <v>23</v>
      </c>
      <c r="HR201" s="7"/>
      <c r="HS201" s="3" t="s">
        <v>3</v>
      </c>
      <c r="HT201" s="3" t="s">
        <v>203</v>
      </c>
      <c r="HU201" s="9">
        <v>0.35842293906810035</v>
      </c>
      <c r="HV201" s="3">
        <v>1</v>
      </c>
      <c r="HW201" s="9">
        <v>1.098E-5</v>
      </c>
      <c r="HX201" s="3" t="s">
        <v>3</v>
      </c>
      <c r="HY201" s="3"/>
      <c r="HZ201" s="3" t="s">
        <v>30</v>
      </c>
      <c r="IA201" s="9">
        <v>4.58</v>
      </c>
      <c r="IB201" s="3"/>
      <c r="IC201" s="3" t="s">
        <v>18</v>
      </c>
      <c r="ID201" s="3"/>
      <c r="IE201" s="3" t="s">
        <v>55</v>
      </c>
      <c r="IF201" s="7"/>
      <c r="IG201" s="7"/>
      <c r="IH201" s="7"/>
    </row>
    <row r="202" spans="1:242" x14ac:dyDescent="0.25">
      <c r="A202" s="1" t="s">
        <v>246</v>
      </c>
      <c r="B202" s="5">
        <v>54.5</v>
      </c>
      <c r="C202" s="3"/>
      <c r="D202" s="5">
        <v>6.6</v>
      </c>
      <c r="E202" s="3" t="s">
        <v>1</v>
      </c>
      <c r="F202" s="3" t="s">
        <v>2</v>
      </c>
      <c r="G202" s="2"/>
      <c r="H202" s="3"/>
      <c r="I202" s="3"/>
      <c r="J202" s="5">
        <v>1.285E-11</v>
      </c>
      <c r="K202" s="3" t="s">
        <v>3</v>
      </c>
      <c r="L202" s="3" t="s">
        <v>4</v>
      </c>
      <c r="M202" s="5">
        <v>0.90497737556561086</v>
      </c>
      <c r="N202" s="5">
        <v>25.8</v>
      </c>
      <c r="O202" s="3" t="s">
        <v>3</v>
      </c>
      <c r="P202" s="3"/>
      <c r="Q202" s="3" t="s">
        <v>203</v>
      </c>
      <c r="R202" s="2" t="s">
        <v>58</v>
      </c>
      <c r="S202" s="3"/>
      <c r="T202" s="3" t="s">
        <v>3</v>
      </c>
      <c r="U202" s="5">
        <v>49.75</v>
      </c>
      <c r="V202" s="3"/>
      <c r="W202" s="2"/>
      <c r="X202" s="3"/>
      <c r="Y202" s="3" t="s">
        <v>7</v>
      </c>
      <c r="Z202" s="5">
        <v>1.199E-5</v>
      </c>
      <c r="AA202" s="3" t="s">
        <v>8</v>
      </c>
      <c r="AB202" s="2" t="s">
        <v>227</v>
      </c>
      <c r="AC202" s="5">
        <v>2.3636363636363634E-13</v>
      </c>
      <c r="AD202" s="3" t="s">
        <v>10</v>
      </c>
      <c r="AE202" s="3" t="s">
        <v>212</v>
      </c>
      <c r="AF202" s="2">
        <v>3.06</v>
      </c>
      <c r="AG202" s="5">
        <v>4.2000000000000006E-3</v>
      </c>
      <c r="AH202" s="2"/>
      <c r="AI202" s="2"/>
      <c r="AJ202" s="2">
        <v>76</v>
      </c>
      <c r="AK202" s="2"/>
      <c r="AL202" s="5">
        <v>1.077</v>
      </c>
      <c r="AM202" s="3"/>
      <c r="AN202" s="3" t="s">
        <v>12</v>
      </c>
      <c r="AO202" s="2"/>
      <c r="AP202" s="2"/>
      <c r="AQ202" s="5">
        <v>1.89E-3</v>
      </c>
      <c r="AR202" s="5">
        <v>12</v>
      </c>
      <c r="AS202" s="3" t="s">
        <v>13</v>
      </c>
      <c r="AT202" s="3" t="s">
        <v>23</v>
      </c>
      <c r="AU202" s="5">
        <v>8.5500000000000007</v>
      </c>
      <c r="AV202" s="2"/>
      <c r="AW202" s="2"/>
      <c r="AX202" s="5">
        <v>6.6909975669099764E-8</v>
      </c>
      <c r="AY202" s="2" t="s">
        <v>15</v>
      </c>
      <c r="AZ202" s="5">
        <v>7.8</v>
      </c>
      <c r="BA202" s="2"/>
      <c r="BB202" s="3" t="s">
        <v>8</v>
      </c>
      <c r="BC202" s="3">
        <v>8.75</v>
      </c>
      <c r="BD202" s="2"/>
      <c r="BE202" s="3" t="s">
        <v>16</v>
      </c>
      <c r="BF202" s="6">
        <v>28.5</v>
      </c>
      <c r="BG202" s="5">
        <v>6.91</v>
      </c>
      <c r="BH202" s="3"/>
      <c r="BI202" s="3"/>
      <c r="BJ202" s="5">
        <v>1.35</v>
      </c>
      <c r="BK202" s="5">
        <v>24.5</v>
      </c>
      <c r="BL202" s="5">
        <v>0.83333333333333337</v>
      </c>
      <c r="BM202" s="5">
        <v>3.2</v>
      </c>
      <c r="BN202" s="3" t="s">
        <v>19</v>
      </c>
      <c r="BO202" s="3" t="s">
        <v>121</v>
      </c>
      <c r="BP202" s="3" t="s">
        <v>3</v>
      </c>
      <c r="BQ202" s="2"/>
      <c r="BR202" s="2" t="s">
        <v>21</v>
      </c>
      <c r="BS202" s="3"/>
      <c r="BT202" s="3"/>
      <c r="BU202" s="3"/>
      <c r="BV202" s="5">
        <v>3.2124999999999999</v>
      </c>
      <c r="BW202" s="5">
        <v>4.9000000000000004</v>
      </c>
      <c r="BX202" s="3"/>
      <c r="BY202" s="3"/>
      <c r="BZ202" s="2"/>
      <c r="CA202" s="2"/>
      <c r="CB202" s="3" t="s">
        <v>3</v>
      </c>
      <c r="CC202" s="5">
        <v>3.99</v>
      </c>
      <c r="CD202" s="5">
        <v>0.54054054054054046</v>
      </c>
      <c r="CE202" s="3"/>
      <c r="CF202" s="5">
        <v>30.1</v>
      </c>
      <c r="CG202" s="3"/>
      <c r="CH202" s="3"/>
      <c r="CI202" s="3"/>
      <c r="CJ202" s="3" t="s">
        <v>1</v>
      </c>
      <c r="CK202" s="2"/>
      <c r="CL202" s="3" t="s">
        <v>22</v>
      </c>
      <c r="CM202" s="3"/>
      <c r="CN202" s="2"/>
      <c r="CO202" s="2"/>
      <c r="CP202" s="2"/>
      <c r="CQ202" s="3">
        <v>2</v>
      </c>
      <c r="CR202" s="5">
        <v>5.7249999999999996</v>
      </c>
      <c r="CS202" s="6">
        <v>43.5</v>
      </c>
      <c r="CT202" s="5">
        <v>0.47249999999999998</v>
      </c>
      <c r="CU202" s="5">
        <v>7.63</v>
      </c>
      <c r="CV202" s="5">
        <v>0.9</v>
      </c>
      <c r="CW202" s="5">
        <v>89</v>
      </c>
      <c r="CX202" s="2"/>
      <c r="CY202" s="5">
        <v>0.36101083032490977</v>
      </c>
      <c r="CZ202" s="3" t="s">
        <v>22</v>
      </c>
      <c r="DA202" s="5">
        <v>3.3333333333333332E-4</v>
      </c>
      <c r="DB202" s="5">
        <v>621</v>
      </c>
      <c r="DC202" s="2"/>
      <c r="DD202" s="5">
        <v>400</v>
      </c>
      <c r="DE202" s="3" t="s">
        <v>22</v>
      </c>
      <c r="DF202" s="2"/>
      <c r="DG202" s="3" t="s">
        <v>3</v>
      </c>
      <c r="DH202" s="2"/>
      <c r="DI202" s="3" t="s">
        <v>23</v>
      </c>
      <c r="DJ202" s="3"/>
      <c r="DK202" s="5">
        <v>153</v>
      </c>
      <c r="DL202" s="3" t="s">
        <v>8</v>
      </c>
      <c r="DM202" s="3">
        <v>0.35714285714285698</v>
      </c>
      <c r="DN202" s="3" t="s">
        <v>3</v>
      </c>
      <c r="DO202" s="5">
        <v>6.4250000000000002E-2</v>
      </c>
      <c r="DP202" s="3" t="s">
        <v>3</v>
      </c>
      <c r="DQ202" s="5">
        <v>2.9874999999999998</v>
      </c>
      <c r="DR202" s="7" t="s">
        <v>227</v>
      </c>
      <c r="DS202" s="2" t="s">
        <v>18</v>
      </c>
      <c r="DT202" s="5">
        <v>0.42553190000000002</v>
      </c>
      <c r="DU202" s="2" t="s">
        <v>24</v>
      </c>
      <c r="DV202" s="3" t="s">
        <v>3</v>
      </c>
      <c r="DW202" s="5">
        <v>49.75</v>
      </c>
      <c r="DX202" s="3"/>
      <c r="DY202" s="3" t="s">
        <v>8</v>
      </c>
      <c r="DZ202" s="2"/>
      <c r="EA202" s="7"/>
      <c r="EB202" s="5">
        <v>3.06</v>
      </c>
      <c r="EC202" s="3"/>
      <c r="ED202" s="2"/>
      <c r="EE202" s="2"/>
      <c r="EF202" s="3" t="s">
        <v>1</v>
      </c>
      <c r="EG202" s="3"/>
      <c r="EH202" s="2"/>
      <c r="EI202" s="2"/>
      <c r="EJ202" s="3" t="s">
        <v>26</v>
      </c>
      <c r="EK202" s="5">
        <v>1.2489999999999999E-2</v>
      </c>
      <c r="EL202" s="3" t="s">
        <v>1</v>
      </c>
      <c r="EM202" s="3" t="s">
        <v>3</v>
      </c>
      <c r="EN202" s="3" t="s">
        <v>27</v>
      </c>
      <c r="EO202" s="3"/>
      <c r="EP202" s="3" t="s">
        <v>8</v>
      </c>
      <c r="EQ202" s="3"/>
      <c r="ER202" s="5">
        <v>5.8</v>
      </c>
      <c r="ES202" s="3"/>
      <c r="ET202" s="9">
        <v>10.65</v>
      </c>
      <c r="EU202" s="3" t="s">
        <v>239</v>
      </c>
      <c r="EV202" s="3" t="s">
        <v>28</v>
      </c>
      <c r="EW202" s="7"/>
      <c r="EX202" s="9">
        <v>3.6</v>
      </c>
      <c r="EY202" s="3"/>
      <c r="EZ202" s="3"/>
      <c r="FA202" s="9">
        <v>0.79681274900398413</v>
      </c>
      <c r="FB202" s="9">
        <v>1.8300000000000001E-9</v>
      </c>
      <c r="FC202" s="2"/>
      <c r="FD202" s="7"/>
      <c r="FE202" s="2" t="s">
        <v>15</v>
      </c>
      <c r="FF202" s="3" t="s">
        <v>28</v>
      </c>
      <c r="FG202" s="3" t="s">
        <v>1</v>
      </c>
      <c r="FH202" s="9">
        <v>7.19</v>
      </c>
      <c r="FI202" s="3" t="s">
        <v>203</v>
      </c>
      <c r="FJ202" s="9">
        <v>8.4</v>
      </c>
      <c r="FK202" s="3" t="s">
        <v>1</v>
      </c>
      <c r="FL202" s="3" t="s">
        <v>1</v>
      </c>
      <c r="FM202" s="3" t="s">
        <v>23</v>
      </c>
      <c r="FN202" s="9">
        <v>130.5</v>
      </c>
      <c r="FO202" s="9">
        <v>2.7500000000000001E-8</v>
      </c>
      <c r="FP202" s="9">
        <v>3.94</v>
      </c>
      <c r="FQ202" s="3" t="s">
        <v>15</v>
      </c>
      <c r="FR202" s="5">
        <v>0.01</v>
      </c>
      <c r="FS202" s="9">
        <v>28.7</v>
      </c>
      <c r="FT202" s="3" t="s">
        <v>1</v>
      </c>
      <c r="FU202" s="3" t="s">
        <v>203</v>
      </c>
      <c r="FV202" s="3"/>
      <c r="FW202" s="5">
        <v>30</v>
      </c>
      <c r="FX202" s="10">
        <v>3.3500000000000001E-3</v>
      </c>
      <c r="FY202" s="3"/>
      <c r="FZ202" s="3" t="s">
        <v>22</v>
      </c>
      <c r="GA202" s="3"/>
      <c r="GB202" s="3"/>
      <c r="GC202" s="3"/>
      <c r="GD202" s="3"/>
      <c r="GE202" s="3"/>
      <c r="GF202" s="3" t="s">
        <v>30</v>
      </c>
      <c r="GG202" s="3"/>
      <c r="GH202" s="9">
        <v>4.55</v>
      </c>
      <c r="GI202" s="2"/>
      <c r="GJ202" s="5">
        <v>8.6499999999999999E-4</v>
      </c>
      <c r="GK202" s="3"/>
      <c r="GL202" s="2"/>
      <c r="GM202" s="2">
        <v>3.06</v>
      </c>
      <c r="GN202" s="3" t="s">
        <v>31</v>
      </c>
      <c r="GO202" s="3" t="s">
        <v>8</v>
      </c>
      <c r="GP202" s="3"/>
      <c r="GQ202" s="3"/>
      <c r="GR202" s="3" t="s">
        <v>219</v>
      </c>
      <c r="GS202" s="9">
        <v>0.75187969924812026</v>
      </c>
      <c r="GT202" s="9">
        <v>59.8</v>
      </c>
      <c r="GU202" s="9">
        <v>9.75</v>
      </c>
      <c r="GV202" s="2">
        <v>4.7619047619047616E-2</v>
      </c>
      <c r="GW202" s="7"/>
      <c r="GX202" s="2" t="s">
        <v>34</v>
      </c>
      <c r="GY202" s="7" t="s">
        <v>227</v>
      </c>
      <c r="GZ202" s="9">
        <v>5.14</v>
      </c>
      <c r="HA202" s="9">
        <v>4.3150000000000004</v>
      </c>
      <c r="HB202" s="7"/>
      <c r="HC202" s="3">
        <v>46.5</v>
      </c>
      <c r="HD202" s="3" t="s">
        <v>3</v>
      </c>
      <c r="HE202" s="7"/>
      <c r="HF202" s="9">
        <v>21.45</v>
      </c>
      <c r="HG202" s="3"/>
      <c r="HH202" s="2"/>
      <c r="HI202" s="3" t="s">
        <v>15</v>
      </c>
      <c r="HJ202" s="3"/>
      <c r="HK202" s="3" t="s">
        <v>3</v>
      </c>
      <c r="HL202" s="3"/>
      <c r="HM202" s="9">
        <v>1.25</v>
      </c>
      <c r="HN202" s="9">
        <v>11.65</v>
      </c>
      <c r="HO202" s="3" t="s">
        <v>3</v>
      </c>
      <c r="HP202" s="3" t="s">
        <v>35</v>
      </c>
      <c r="HQ202" s="3" t="s">
        <v>23</v>
      </c>
      <c r="HR202" s="7"/>
      <c r="HS202" s="3" t="s">
        <v>3</v>
      </c>
      <c r="HT202" s="3" t="s">
        <v>203</v>
      </c>
      <c r="HU202" s="9">
        <v>0.35971223021582738</v>
      </c>
      <c r="HV202" s="3">
        <v>1</v>
      </c>
      <c r="HW202" s="9">
        <v>1.099E-5</v>
      </c>
      <c r="HX202" s="3" t="s">
        <v>3</v>
      </c>
      <c r="HY202" s="3"/>
      <c r="HZ202" s="3" t="s">
        <v>30</v>
      </c>
      <c r="IA202" s="9">
        <v>4.5599999999999996</v>
      </c>
      <c r="IB202" s="3"/>
      <c r="IC202" s="3" t="s">
        <v>18</v>
      </c>
      <c r="ID202" s="3"/>
      <c r="IE202" s="3" t="s">
        <v>55</v>
      </c>
      <c r="IF202" s="7"/>
      <c r="IG202" s="7"/>
      <c r="IH202" s="7"/>
    </row>
    <row r="203" spans="1:242" x14ac:dyDescent="0.25">
      <c r="A203" s="1" t="s">
        <v>247</v>
      </c>
      <c r="B203" s="5">
        <v>56</v>
      </c>
      <c r="C203" s="3"/>
      <c r="D203" s="5">
        <v>6.7</v>
      </c>
      <c r="E203" s="3" t="s">
        <v>1</v>
      </c>
      <c r="F203" s="3" t="s">
        <v>2</v>
      </c>
      <c r="G203" s="2"/>
      <c r="H203" s="3"/>
      <c r="I203" s="3"/>
      <c r="J203" s="5">
        <v>1.275E-11</v>
      </c>
      <c r="K203" s="3" t="s">
        <v>3</v>
      </c>
      <c r="L203" s="3" t="s">
        <v>4</v>
      </c>
      <c r="M203" s="5">
        <v>0.90293453724604977</v>
      </c>
      <c r="N203" s="5">
        <v>25.824999999999999</v>
      </c>
      <c r="O203" s="3" t="s">
        <v>3</v>
      </c>
      <c r="P203" s="3"/>
      <c r="Q203" s="3" t="s">
        <v>203</v>
      </c>
      <c r="R203" s="2" t="s">
        <v>58</v>
      </c>
      <c r="S203" s="3"/>
      <c r="T203" s="3" t="s">
        <v>3</v>
      </c>
      <c r="U203" s="5">
        <v>49.8</v>
      </c>
      <c r="V203" s="3"/>
      <c r="W203" s="2"/>
      <c r="X203" s="3"/>
      <c r="Y203" s="3" t="s">
        <v>7</v>
      </c>
      <c r="Z203" s="5">
        <v>1.199E-5</v>
      </c>
      <c r="AA203" s="3" t="s">
        <v>8</v>
      </c>
      <c r="AB203" s="2" t="s">
        <v>227</v>
      </c>
      <c r="AC203" s="5">
        <v>2.7272727272727273E-13</v>
      </c>
      <c r="AD203" s="3" t="s">
        <v>10</v>
      </c>
      <c r="AE203" s="3" t="s">
        <v>212</v>
      </c>
      <c r="AF203" s="2">
        <v>3.07</v>
      </c>
      <c r="AG203" s="5">
        <v>4.2500000000000003E-3</v>
      </c>
      <c r="AH203" s="2"/>
      <c r="AI203" s="2"/>
      <c r="AJ203" s="2">
        <v>77</v>
      </c>
      <c r="AK203" s="2"/>
      <c r="AL203" s="5">
        <v>1.0760000000000001</v>
      </c>
      <c r="AM203" s="3"/>
      <c r="AN203" s="3" t="s">
        <v>12</v>
      </c>
      <c r="AO203" s="2"/>
      <c r="AP203" s="2"/>
      <c r="AQ203" s="5">
        <v>2.0499999999999997E-3</v>
      </c>
      <c r="AR203" s="5">
        <v>13.1</v>
      </c>
      <c r="AS203" s="3" t="s">
        <v>13</v>
      </c>
      <c r="AT203" s="3" t="s">
        <v>23</v>
      </c>
      <c r="AU203" s="5">
        <v>8.9700000000000006</v>
      </c>
      <c r="AV203" s="2"/>
      <c r="AW203" s="2"/>
      <c r="AX203" s="5">
        <v>5.4744525547445251E-8</v>
      </c>
      <c r="AY203" s="2" t="s">
        <v>15</v>
      </c>
      <c r="AZ203" s="5">
        <v>7.85</v>
      </c>
      <c r="BA203" s="2"/>
      <c r="BB203" s="3" t="s">
        <v>8</v>
      </c>
      <c r="BC203" s="3">
        <v>11</v>
      </c>
      <c r="BD203" s="2"/>
      <c r="BE203" s="3" t="s">
        <v>16</v>
      </c>
      <c r="BF203" s="6">
        <v>30</v>
      </c>
      <c r="BG203" s="5">
        <v>6.91</v>
      </c>
      <c r="BH203" s="3"/>
      <c r="BI203" s="3"/>
      <c r="BJ203" s="5">
        <v>1.4</v>
      </c>
      <c r="BK203" s="5">
        <v>23.75</v>
      </c>
      <c r="BL203" s="5">
        <v>0.84745762711864414</v>
      </c>
      <c r="BM203" s="5">
        <v>3.25</v>
      </c>
      <c r="BN203" s="3" t="s">
        <v>19</v>
      </c>
      <c r="BO203" s="3" t="s">
        <v>121</v>
      </c>
      <c r="BP203" s="3" t="s">
        <v>3</v>
      </c>
      <c r="BQ203" s="2"/>
      <c r="BR203" s="2" t="s">
        <v>21</v>
      </c>
      <c r="BS203" s="3"/>
      <c r="BT203" s="3"/>
      <c r="BU203" s="3"/>
      <c r="BV203" s="5">
        <v>3.2149999999999999</v>
      </c>
      <c r="BW203" s="5">
        <v>4.8899999999999997</v>
      </c>
      <c r="BX203" s="3"/>
      <c r="BY203" s="3"/>
      <c r="BZ203" s="2"/>
      <c r="CA203" s="2"/>
      <c r="CB203" s="3" t="s">
        <v>3</v>
      </c>
      <c r="CC203" s="5">
        <v>4</v>
      </c>
      <c r="CD203" s="5">
        <v>0.55555555555555558</v>
      </c>
      <c r="CE203" s="3"/>
      <c r="CF203" s="5">
        <v>30.15</v>
      </c>
      <c r="CG203" s="3"/>
      <c r="CH203" s="3"/>
      <c r="CI203" s="3"/>
      <c r="CJ203" s="3" t="s">
        <v>1</v>
      </c>
      <c r="CK203" s="2">
        <v>1.5</v>
      </c>
      <c r="CL203" s="3" t="s">
        <v>22</v>
      </c>
      <c r="CM203" s="3"/>
      <c r="CN203" s="2"/>
      <c r="CO203" s="2"/>
      <c r="CP203" s="2"/>
      <c r="CQ203" s="3">
        <v>2</v>
      </c>
      <c r="CR203" s="5">
        <v>5.73</v>
      </c>
      <c r="CS203" s="6">
        <v>44.5</v>
      </c>
      <c r="CT203" s="5">
        <v>0.47</v>
      </c>
      <c r="CU203" s="5">
        <v>7.72</v>
      </c>
      <c r="CV203" s="5">
        <v>1.1000000000000001</v>
      </c>
      <c r="CW203" s="5">
        <v>89</v>
      </c>
      <c r="CX203" s="2"/>
      <c r="CY203" s="5">
        <v>0.3623188405797102</v>
      </c>
      <c r="CZ203" s="3" t="s">
        <v>22</v>
      </c>
      <c r="DA203" s="5">
        <v>3.3898305084745765E-4</v>
      </c>
      <c r="DB203" s="5">
        <v>620.5</v>
      </c>
      <c r="DC203" s="2"/>
      <c r="DD203" s="5">
        <v>401</v>
      </c>
      <c r="DE203" s="3" t="s">
        <v>22</v>
      </c>
      <c r="DF203" s="2"/>
      <c r="DG203" s="3" t="s">
        <v>3</v>
      </c>
      <c r="DH203" s="2"/>
      <c r="DI203" s="3" t="s">
        <v>23</v>
      </c>
      <c r="DJ203" s="3"/>
      <c r="DK203" s="5">
        <v>154</v>
      </c>
      <c r="DL203" s="3" t="s">
        <v>8</v>
      </c>
      <c r="DM203" s="3">
        <v>0.35714285714285698</v>
      </c>
      <c r="DN203" s="3" t="s">
        <v>3</v>
      </c>
      <c r="DO203" s="5">
        <v>0.06</v>
      </c>
      <c r="DP203" s="3" t="s">
        <v>3</v>
      </c>
      <c r="DQ203" s="5">
        <v>2.9849999999999999</v>
      </c>
      <c r="DR203" s="7" t="s">
        <v>227</v>
      </c>
      <c r="DS203" s="2" t="s">
        <v>18</v>
      </c>
      <c r="DT203" s="5">
        <v>0.42553190000000002</v>
      </c>
      <c r="DU203" s="2" t="s">
        <v>24</v>
      </c>
      <c r="DV203" s="3" t="s">
        <v>3</v>
      </c>
      <c r="DW203" s="5">
        <v>49.8</v>
      </c>
      <c r="DX203" s="3"/>
      <c r="DY203" s="3" t="s">
        <v>8</v>
      </c>
      <c r="DZ203" s="2"/>
      <c r="EA203" s="7"/>
      <c r="EB203" s="5">
        <v>3.07</v>
      </c>
      <c r="EC203" s="3"/>
      <c r="ED203" s="2"/>
      <c r="EE203" s="2"/>
      <c r="EF203" s="3" t="s">
        <v>1</v>
      </c>
      <c r="EG203" s="3"/>
      <c r="EH203" s="2"/>
      <c r="EI203" s="2"/>
      <c r="EJ203" s="3" t="s">
        <v>26</v>
      </c>
      <c r="EK203" s="5">
        <v>1.2489999999999999E-2</v>
      </c>
      <c r="EL203" s="3" t="s">
        <v>1</v>
      </c>
      <c r="EM203" s="3" t="s">
        <v>3</v>
      </c>
      <c r="EN203" s="3" t="s">
        <v>27</v>
      </c>
      <c r="EO203" s="3"/>
      <c r="EP203" s="3" t="s">
        <v>8</v>
      </c>
      <c r="EQ203" s="3"/>
      <c r="ER203" s="5">
        <v>5.8</v>
      </c>
      <c r="ES203" s="3"/>
      <c r="ET203" s="9">
        <v>10.75</v>
      </c>
      <c r="EU203" s="3" t="s">
        <v>239</v>
      </c>
      <c r="EV203" s="3" t="s">
        <v>28</v>
      </c>
      <c r="EW203" s="7"/>
      <c r="EX203" s="9">
        <v>3.5950000000000002</v>
      </c>
      <c r="EY203" s="3"/>
      <c r="EZ203" s="3"/>
      <c r="FA203" s="9">
        <v>0.79681274900398413</v>
      </c>
      <c r="FB203" s="9">
        <v>1.8399999999999998E-9</v>
      </c>
      <c r="FC203" s="2"/>
      <c r="FD203" s="7"/>
      <c r="FE203" s="2" t="s">
        <v>15</v>
      </c>
      <c r="FF203" s="3" t="s">
        <v>28</v>
      </c>
      <c r="FG203" s="3" t="s">
        <v>1</v>
      </c>
      <c r="FH203" s="9">
        <v>7.18</v>
      </c>
      <c r="FI203" s="3" t="s">
        <v>203</v>
      </c>
      <c r="FJ203" s="9">
        <v>8.4499999999999993</v>
      </c>
      <c r="FK203" s="3" t="s">
        <v>1</v>
      </c>
      <c r="FL203" s="3" t="s">
        <v>1</v>
      </c>
      <c r="FM203" s="3" t="s">
        <v>23</v>
      </c>
      <c r="FN203" s="9">
        <v>130</v>
      </c>
      <c r="FO203" s="9">
        <v>2.7600000000000002E-8</v>
      </c>
      <c r="FP203" s="9">
        <v>4</v>
      </c>
      <c r="FQ203" s="3" t="s">
        <v>15</v>
      </c>
      <c r="FR203" s="5">
        <v>1.0999999999999999E-2</v>
      </c>
      <c r="FS203" s="9">
        <v>28.7</v>
      </c>
      <c r="FT203" s="3" t="s">
        <v>1</v>
      </c>
      <c r="FU203" s="3" t="s">
        <v>203</v>
      </c>
      <c r="FV203" s="3"/>
      <c r="FW203" s="5">
        <v>32</v>
      </c>
      <c r="FX203" s="10">
        <v>3.5000000000000001E-3</v>
      </c>
      <c r="FY203" s="3"/>
      <c r="FZ203" s="3" t="s">
        <v>22</v>
      </c>
      <c r="GA203" s="3"/>
      <c r="GB203" s="3"/>
      <c r="GC203" s="3"/>
      <c r="GD203" s="3"/>
      <c r="GE203" s="3"/>
      <c r="GF203" s="3" t="s">
        <v>30</v>
      </c>
      <c r="GG203" s="3"/>
      <c r="GH203" s="9">
        <v>4.58</v>
      </c>
      <c r="GI203" s="2"/>
      <c r="GJ203" s="5">
        <v>8.7500000000000002E-4</v>
      </c>
      <c r="GK203" s="3"/>
      <c r="GL203" s="2"/>
      <c r="GM203" s="2">
        <v>3.07</v>
      </c>
      <c r="GN203" s="3" t="s">
        <v>31</v>
      </c>
      <c r="GO203" s="3" t="s">
        <v>8</v>
      </c>
      <c r="GP203" s="3"/>
      <c r="GQ203" s="3"/>
      <c r="GR203" s="3" t="s">
        <v>219</v>
      </c>
      <c r="GS203" s="9">
        <v>0.7407407407407407</v>
      </c>
      <c r="GT203" s="9">
        <v>60</v>
      </c>
      <c r="GU203" s="9">
        <v>10.85</v>
      </c>
      <c r="GV203" s="2">
        <v>4.7619047619047616E-2</v>
      </c>
      <c r="GW203" s="7"/>
      <c r="GX203" s="2" t="s">
        <v>34</v>
      </c>
      <c r="GY203" s="7" t="s">
        <v>227</v>
      </c>
      <c r="GZ203" s="9">
        <v>5.15</v>
      </c>
      <c r="HA203" s="9">
        <v>4.3150000000000004</v>
      </c>
      <c r="HB203" s="7"/>
      <c r="HC203" s="3">
        <v>46.75</v>
      </c>
      <c r="HD203" s="3" t="s">
        <v>3</v>
      </c>
      <c r="HE203" s="7"/>
      <c r="HF203" s="9">
        <v>21.5</v>
      </c>
      <c r="HG203" s="3"/>
      <c r="HH203" s="2"/>
      <c r="HI203" s="3" t="s">
        <v>15</v>
      </c>
      <c r="HJ203" s="3"/>
      <c r="HK203" s="3" t="s">
        <v>3</v>
      </c>
      <c r="HL203" s="3"/>
      <c r="HM203" s="9">
        <v>1.4</v>
      </c>
      <c r="HN203" s="9">
        <v>12.5</v>
      </c>
      <c r="HO203" s="3" t="s">
        <v>3</v>
      </c>
      <c r="HP203" s="3" t="s">
        <v>35</v>
      </c>
      <c r="HQ203" s="3" t="s">
        <v>23</v>
      </c>
      <c r="HR203" s="7"/>
      <c r="HS203" s="3" t="s">
        <v>3</v>
      </c>
      <c r="HT203" s="3" t="s">
        <v>203</v>
      </c>
      <c r="HU203" s="9">
        <v>0.36101083032490977</v>
      </c>
      <c r="HV203" s="3">
        <v>1</v>
      </c>
      <c r="HW203" s="9">
        <v>1.099E-5</v>
      </c>
      <c r="HX203" s="3" t="s">
        <v>3</v>
      </c>
      <c r="HY203" s="3"/>
      <c r="HZ203" s="3" t="s">
        <v>30</v>
      </c>
      <c r="IA203" s="9">
        <v>4.54</v>
      </c>
      <c r="IB203" s="3"/>
      <c r="IC203" s="3" t="s">
        <v>18</v>
      </c>
      <c r="ID203" s="3"/>
      <c r="IE203" s="3" t="s">
        <v>55</v>
      </c>
      <c r="IF203" s="7"/>
      <c r="IG203" s="7"/>
      <c r="IH203" s="7"/>
    </row>
    <row r="204" spans="1:242" x14ac:dyDescent="0.25">
      <c r="A204" s="1" t="s">
        <v>248</v>
      </c>
      <c r="B204" s="5">
        <v>52.5</v>
      </c>
      <c r="C204" s="3"/>
      <c r="D204" s="5">
        <v>6.35</v>
      </c>
      <c r="E204" s="3" t="s">
        <v>1</v>
      </c>
      <c r="F204" s="3" t="s">
        <v>2</v>
      </c>
      <c r="G204" s="2"/>
      <c r="H204" s="3"/>
      <c r="I204" s="3"/>
      <c r="J204" s="5">
        <v>1.39E-11</v>
      </c>
      <c r="K204" s="3" t="s">
        <v>3</v>
      </c>
      <c r="L204" s="3" t="s">
        <v>4</v>
      </c>
      <c r="M204" s="5">
        <v>0.9009009009009008</v>
      </c>
      <c r="N204" s="5">
        <v>25.82</v>
      </c>
      <c r="O204" s="3" t="s">
        <v>3</v>
      </c>
      <c r="P204" s="3"/>
      <c r="Q204" s="3" t="s">
        <v>203</v>
      </c>
      <c r="R204" s="2" t="s">
        <v>58</v>
      </c>
      <c r="S204" s="3"/>
      <c r="T204" s="3" t="s">
        <v>3</v>
      </c>
      <c r="U204" s="5">
        <v>49.8</v>
      </c>
      <c r="V204" s="3"/>
      <c r="W204" s="2"/>
      <c r="X204" s="3"/>
      <c r="Y204" s="3" t="s">
        <v>7</v>
      </c>
      <c r="Z204" s="5">
        <v>1.199E-5</v>
      </c>
      <c r="AA204" s="3" t="s">
        <v>8</v>
      </c>
      <c r="AB204" s="2" t="s">
        <v>227</v>
      </c>
      <c r="AC204" s="5">
        <v>2.4181818181818183E-13</v>
      </c>
      <c r="AD204" s="3" t="s">
        <v>10</v>
      </c>
      <c r="AE204" s="3" t="s">
        <v>212</v>
      </c>
      <c r="AF204" s="2">
        <v>3.085</v>
      </c>
      <c r="AG204" s="5">
        <v>4.4999999999999997E-3</v>
      </c>
      <c r="AH204" s="2"/>
      <c r="AI204" s="2"/>
      <c r="AJ204" s="2">
        <v>74.349999999999994</v>
      </c>
      <c r="AK204" s="2"/>
      <c r="AL204" s="5">
        <v>1.0720000000000001</v>
      </c>
      <c r="AM204" s="3"/>
      <c r="AN204" s="3" t="s">
        <v>12</v>
      </c>
      <c r="AO204" s="2"/>
      <c r="AP204" s="2"/>
      <c r="AQ204" s="5">
        <v>2.0299999999999997E-3</v>
      </c>
      <c r="AR204" s="5">
        <v>9.25</v>
      </c>
      <c r="AS204" s="3" t="s">
        <v>13</v>
      </c>
      <c r="AT204" s="3" t="s">
        <v>23</v>
      </c>
      <c r="AU204" s="5">
        <v>9.2200000000000006</v>
      </c>
      <c r="AV204" s="2"/>
      <c r="AW204" s="2"/>
      <c r="AX204" s="5">
        <v>6.3260340632603408E-8</v>
      </c>
      <c r="AY204" s="2" t="s">
        <v>15</v>
      </c>
      <c r="AZ204" s="5">
        <v>7.75</v>
      </c>
      <c r="BA204" s="2"/>
      <c r="BB204" s="3" t="s">
        <v>8</v>
      </c>
      <c r="BC204" s="3">
        <v>12</v>
      </c>
      <c r="BD204" s="2"/>
      <c r="BE204" s="3" t="s">
        <v>16</v>
      </c>
      <c r="BF204" s="6">
        <v>33</v>
      </c>
      <c r="BG204" s="5">
        <v>6.92</v>
      </c>
      <c r="BH204" s="3"/>
      <c r="BI204" s="3"/>
      <c r="BJ204" s="5">
        <v>1.4</v>
      </c>
      <c r="BK204" s="5">
        <v>23.55</v>
      </c>
      <c r="BL204" s="5">
        <v>0.83333333333333337</v>
      </c>
      <c r="BM204" s="5">
        <v>3.3</v>
      </c>
      <c r="BN204" s="3" t="s">
        <v>19</v>
      </c>
      <c r="BO204" s="3" t="s">
        <v>121</v>
      </c>
      <c r="BP204" s="3" t="s">
        <v>3</v>
      </c>
      <c r="BQ204" s="2"/>
      <c r="BR204" s="2" t="s">
        <v>21</v>
      </c>
      <c r="BS204" s="3"/>
      <c r="BT204" s="3"/>
      <c r="BU204" s="3"/>
      <c r="BV204" s="5">
        <v>3.2189999999999999</v>
      </c>
      <c r="BW204" s="5">
        <v>4.9000000000000004</v>
      </c>
      <c r="BX204" s="3"/>
      <c r="BY204" s="3"/>
      <c r="BZ204" s="2"/>
      <c r="CA204" s="2"/>
      <c r="CB204" s="3" t="s">
        <v>3</v>
      </c>
      <c r="CC204" s="5">
        <v>4.01</v>
      </c>
      <c r="CD204" s="5">
        <v>0.60606060606060608</v>
      </c>
      <c r="CE204" s="3"/>
      <c r="CF204" s="5">
        <v>30.15</v>
      </c>
      <c r="CG204" s="3"/>
      <c r="CH204" s="3"/>
      <c r="CI204" s="3"/>
      <c r="CJ204" s="3" t="s">
        <v>1</v>
      </c>
      <c r="CK204" s="2"/>
      <c r="CL204" s="3" t="s">
        <v>22</v>
      </c>
      <c r="CM204" s="3"/>
      <c r="CN204" s="2"/>
      <c r="CO204" s="2"/>
      <c r="CP204" s="2"/>
      <c r="CQ204" s="3">
        <v>2</v>
      </c>
      <c r="CR204" s="5">
        <v>5.7249999999999996</v>
      </c>
      <c r="CS204" s="6">
        <v>44.5</v>
      </c>
      <c r="CT204" s="5">
        <v>0.47249999999999998</v>
      </c>
      <c r="CU204" s="5">
        <v>7.7</v>
      </c>
      <c r="CV204" s="5">
        <v>0.71499999999999997</v>
      </c>
      <c r="CW204" s="5">
        <v>92</v>
      </c>
      <c r="CX204" s="2"/>
      <c r="CY204" s="5">
        <v>0.3623188405797102</v>
      </c>
      <c r="CZ204" s="3" t="s">
        <v>22</v>
      </c>
      <c r="DA204" s="5">
        <v>3.4482758620689658E-4</v>
      </c>
      <c r="DB204" s="5">
        <v>620.6</v>
      </c>
      <c r="DC204" s="2"/>
      <c r="DD204" s="5">
        <v>394</v>
      </c>
      <c r="DE204" s="3" t="s">
        <v>22</v>
      </c>
      <c r="DF204" s="2"/>
      <c r="DG204" s="3" t="s">
        <v>3</v>
      </c>
      <c r="DH204" s="2"/>
      <c r="DI204" s="3" t="s">
        <v>23</v>
      </c>
      <c r="DJ204" s="3"/>
      <c r="DK204" s="5">
        <v>155</v>
      </c>
      <c r="DL204" s="3" t="s">
        <v>8</v>
      </c>
      <c r="DM204" s="3">
        <v>0.35714285714285698</v>
      </c>
      <c r="DN204" s="3" t="s">
        <v>3</v>
      </c>
      <c r="DO204" s="5">
        <v>6.4349999999999991E-2</v>
      </c>
      <c r="DP204" s="3" t="s">
        <v>3</v>
      </c>
      <c r="DQ204" s="5">
        <v>3.0049999999999999</v>
      </c>
      <c r="DR204" s="7" t="s">
        <v>227</v>
      </c>
      <c r="DS204" s="2" t="s">
        <v>18</v>
      </c>
      <c r="DT204" s="5">
        <v>0.42553190000000002</v>
      </c>
      <c r="DU204" s="2" t="s">
        <v>24</v>
      </c>
      <c r="DV204" s="3" t="s">
        <v>3</v>
      </c>
      <c r="DW204" s="5">
        <v>49.8</v>
      </c>
      <c r="DX204" s="3"/>
      <c r="DY204" s="3" t="s">
        <v>8</v>
      </c>
      <c r="DZ204" s="2"/>
      <c r="EA204" s="7"/>
      <c r="EB204" s="5">
        <v>3.085</v>
      </c>
      <c r="EC204" s="3"/>
      <c r="ED204" s="2"/>
      <c r="EE204" s="2"/>
      <c r="EF204" s="3" t="s">
        <v>1</v>
      </c>
      <c r="EG204" s="3"/>
      <c r="EH204" s="2"/>
      <c r="EI204" s="2"/>
      <c r="EJ204" s="3" t="s">
        <v>26</v>
      </c>
      <c r="EK204" s="5">
        <v>1.2489999999999999E-2</v>
      </c>
      <c r="EL204" s="3" t="s">
        <v>1</v>
      </c>
      <c r="EM204" s="3" t="s">
        <v>3</v>
      </c>
      <c r="EN204" s="3" t="s">
        <v>27</v>
      </c>
      <c r="EO204" s="3"/>
      <c r="EP204" s="3" t="s">
        <v>8</v>
      </c>
      <c r="EQ204" s="3"/>
      <c r="ER204" s="5">
        <v>6</v>
      </c>
      <c r="ES204" s="3"/>
      <c r="ET204" s="9">
        <v>10.55</v>
      </c>
      <c r="EU204" s="3" t="s">
        <v>239</v>
      </c>
      <c r="EV204" s="3" t="s">
        <v>28</v>
      </c>
      <c r="EW204" s="7"/>
      <c r="EX204" s="9">
        <v>3.6</v>
      </c>
      <c r="EY204" s="3"/>
      <c r="EZ204" s="3"/>
      <c r="FA204" s="9">
        <v>0.79207920792079212</v>
      </c>
      <c r="FB204" s="9">
        <v>1.8399999999999998E-9</v>
      </c>
      <c r="FC204" s="2"/>
      <c r="FD204" s="7"/>
      <c r="FE204" s="2" t="s">
        <v>15</v>
      </c>
      <c r="FF204" s="3" t="s">
        <v>28</v>
      </c>
      <c r="FG204" s="3" t="s">
        <v>1</v>
      </c>
      <c r="FH204" s="9">
        <v>7.1749999999999998</v>
      </c>
      <c r="FI204" s="3" t="s">
        <v>203</v>
      </c>
      <c r="FJ204" s="9">
        <v>8.35</v>
      </c>
      <c r="FK204" s="3" t="s">
        <v>1</v>
      </c>
      <c r="FL204" s="3" t="s">
        <v>1</v>
      </c>
      <c r="FM204" s="3" t="s">
        <v>23</v>
      </c>
      <c r="FN204" s="9">
        <v>130</v>
      </c>
      <c r="FO204" s="9">
        <v>2.7500000000000001E-8</v>
      </c>
      <c r="FP204" s="9">
        <v>3.98</v>
      </c>
      <c r="FQ204" s="3" t="s">
        <v>15</v>
      </c>
      <c r="FR204" s="5">
        <v>1.15E-2</v>
      </c>
      <c r="FS204" s="9">
        <v>28.7</v>
      </c>
      <c r="FT204" s="3" t="s">
        <v>1</v>
      </c>
      <c r="FU204" s="3" t="s">
        <v>203</v>
      </c>
      <c r="FV204" s="3"/>
      <c r="FW204" s="5">
        <v>33</v>
      </c>
      <c r="FX204" s="10">
        <v>4.0000000000000001E-3</v>
      </c>
      <c r="FY204" s="3"/>
      <c r="FZ204" s="3" t="s">
        <v>22</v>
      </c>
      <c r="GA204" s="3"/>
      <c r="GB204" s="3"/>
      <c r="GC204" s="3"/>
      <c r="GD204" s="3"/>
      <c r="GE204" s="3"/>
      <c r="GF204" s="3" t="s">
        <v>30</v>
      </c>
      <c r="GG204" s="3"/>
      <c r="GH204" s="9">
        <v>4.5599999999999996</v>
      </c>
      <c r="GI204" s="2"/>
      <c r="GJ204" s="5">
        <v>9.2800000000000001E-4</v>
      </c>
      <c r="GK204" s="3"/>
      <c r="GL204" s="2"/>
      <c r="GM204" s="2">
        <v>3.085</v>
      </c>
      <c r="GN204" s="3" t="s">
        <v>31</v>
      </c>
      <c r="GO204" s="3" t="s">
        <v>8</v>
      </c>
      <c r="GP204" s="3"/>
      <c r="GQ204" s="3"/>
      <c r="GR204" s="3" t="s">
        <v>219</v>
      </c>
      <c r="GS204" s="9">
        <v>0.73529411764705876</v>
      </c>
      <c r="GT204" s="9">
        <v>60.3</v>
      </c>
      <c r="GU204" s="9">
        <v>9.67</v>
      </c>
      <c r="GV204" s="2">
        <v>4.5454545454545456E-2</v>
      </c>
      <c r="GW204" s="7"/>
      <c r="GX204" s="2" t="s">
        <v>34</v>
      </c>
      <c r="GY204" s="7" t="s">
        <v>227</v>
      </c>
      <c r="GZ204" s="9">
        <v>5.15</v>
      </c>
      <c r="HA204" s="9">
        <v>4.3150000000000004</v>
      </c>
      <c r="HB204" s="7"/>
      <c r="HC204" s="3">
        <v>44.05</v>
      </c>
      <c r="HD204" s="3" t="s">
        <v>3</v>
      </c>
      <c r="HE204" s="7"/>
      <c r="HF204" s="9">
        <v>21.45</v>
      </c>
      <c r="HG204" s="3"/>
      <c r="HH204" s="2"/>
      <c r="HI204" s="3" t="s">
        <v>15</v>
      </c>
      <c r="HJ204" s="3"/>
      <c r="HK204" s="3" t="s">
        <v>3</v>
      </c>
      <c r="HL204" s="3"/>
      <c r="HM204" s="9">
        <v>1.5</v>
      </c>
      <c r="HN204" s="9">
        <v>12.25</v>
      </c>
      <c r="HO204" s="3" t="s">
        <v>3</v>
      </c>
      <c r="HP204" s="3" t="s">
        <v>35</v>
      </c>
      <c r="HQ204" s="3" t="s">
        <v>23</v>
      </c>
      <c r="HR204" s="7"/>
      <c r="HS204" s="3" t="s">
        <v>3</v>
      </c>
      <c r="HT204" s="3" t="s">
        <v>203</v>
      </c>
      <c r="HU204" s="9">
        <v>0.36166365280289331</v>
      </c>
      <c r="HV204" s="3">
        <v>1</v>
      </c>
      <c r="HW204" s="9">
        <v>1.097E-5</v>
      </c>
      <c r="HX204" s="3" t="s">
        <v>3</v>
      </c>
      <c r="HY204" s="3"/>
      <c r="HZ204" s="3" t="s">
        <v>30</v>
      </c>
      <c r="IA204" s="9">
        <v>4.58</v>
      </c>
      <c r="IB204" s="3"/>
      <c r="IC204" s="3" t="s">
        <v>18</v>
      </c>
      <c r="ID204" s="3"/>
      <c r="IE204" s="3" t="s">
        <v>55</v>
      </c>
      <c r="IF204" s="7"/>
      <c r="IG204" s="7"/>
      <c r="IH204" s="7"/>
    </row>
    <row r="205" spans="1:242" x14ac:dyDescent="0.25">
      <c r="A205" s="1" t="s">
        <v>249</v>
      </c>
      <c r="B205" s="5">
        <v>55</v>
      </c>
      <c r="C205" s="3"/>
      <c r="D205" s="5">
        <v>6</v>
      </c>
      <c r="E205" s="3" t="s">
        <v>1</v>
      </c>
      <c r="F205" s="3" t="s">
        <v>2</v>
      </c>
      <c r="G205" s="2"/>
      <c r="H205" s="3"/>
      <c r="I205" s="3"/>
      <c r="J205" s="5">
        <v>1.4899999999999998E-11</v>
      </c>
      <c r="K205" s="3" t="s">
        <v>3</v>
      </c>
      <c r="L205" s="3" t="s">
        <v>4</v>
      </c>
      <c r="M205" s="5">
        <v>0.90497737556561086</v>
      </c>
      <c r="N205" s="5">
        <v>25.82</v>
      </c>
      <c r="O205" s="3" t="s">
        <v>3</v>
      </c>
      <c r="P205" s="3"/>
      <c r="Q205" s="3" t="s">
        <v>203</v>
      </c>
      <c r="R205" s="2" t="s">
        <v>58</v>
      </c>
      <c r="S205" s="3"/>
      <c r="T205" s="3" t="s">
        <v>3</v>
      </c>
      <c r="U205" s="5">
        <v>49.7</v>
      </c>
      <c r="V205" s="3"/>
      <c r="W205" s="2"/>
      <c r="X205" s="3"/>
      <c r="Y205" s="3" t="s">
        <v>7</v>
      </c>
      <c r="Z205" s="5">
        <v>1.199E-5</v>
      </c>
      <c r="AA205" s="3" t="s">
        <v>8</v>
      </c>
      <c r="AB205" s="2" t="s">
        <v>227</v>
      </c>
      <c r="AC205" s="5">
        <v>2.6727272727272729E-13</v>
      </c>
      <c r="AD205" s="3" t="s">
        <v>10</v>
      </c>
      <c r="AE205" s="3" t="s">
        <v>212</v>
      </c>
      <c r="AF205" s="2">
        <v>3.1</v>
      </c>
      <c r="AG205" s="5">
        <v>4.7499999999999999E-3</v>
      </c>
      <c r="AH205" s="2"/>
      <c r="AI205" s="2"/>
      <c r="AJ205" s="2">
        <v>75</v>
      </c>
      <c r="AK205" s="2"/>
      <c r="AL205" s="5">
        <v>1.077</v>
      </c>
      <c r="AM205" s="3"/>
      <c r="AN205" s="3" t="s">
        <v>12</v>
      </c>
      <c r="AO205" s="2"/>
      <c r="AP205" s="2"/>
      <c r="AQ205" s="5">
        <v>2.3799999999999997E-3</v>
      </c>
      <c r="AR205" s="5">
        <v>12.75</v>
      </c>
      <c r="AS205" s="3" t="s">
        <v>13</v>
      </c>
      <c r="AT205" s="3" t="s">
        <v>23</v>
      </c>
      <c r="AU205" s="5">
        <v>10.6</v>
      </c>
      <c r="AV205" s="2"/>
      <c r="AW205" s="2"/>
      <c r="AX205" s="5">
        <v>6.0827250608272504E-8</v>
      </c>
      <c r="AY205" s="2" t="s">
        <v>15</v>
      </c>
      <c r="AZ205" s="5">
        <v>7.8</v>
      </c>
      <c r="BA205" s="2"/>
      <c r="BB205" s="3" t="s">
        <v>8</v>
      </c>
      <c r="BC205" s="3">
        <v>20</v>
      </c>
      <c r="BD205" s="2"/>
      <c r="BE205" s="3" t="s">
        <v>16</v>
      </c>
      <c r="BF205" s="6">
        <v>39</v>
      </c>
      <c r="BG205" s="5">
        <v>6.91</v>
      </c>
      <c r="BH205" s="3"/>
      <c r="BI205" s="3"/>
      <c r="BJ205" s="5">
        <v>1.35</v>
      </c>
      <c r="BK205" s="5">
        <v>23.4</v>
      </c>
      <c r="BL205" s="5">
        <v>0.8</v>
      </c>
      <c r="BM205" s="5">
        <v>3.25</v>
      </c>
      <c r="BN205" s="3" t="s">
        <v>19</v>
      </c>
      <c r="BO205" s="3" t="s">
        <v>121</v>
      </c>
      <c r="BP205" s="3" t="s">
        <v>3</v>
      </c>
      <c r="BQ205" s="2"/>
      <c r="BR205" s="2" t="s">
        <v>21</v>
      </c>
      <c r="BS205" s="3"/>
      <c r="BT205" s="3"/>
      <c r="BU205" s="3"/>
      <c r="BV205" s="5">
        <v>3.2225000000000001</v>
      </c>
      <c r="BW205" s="5">
        <v>4.91</v>
      </c>
      <c r="BX205" s="3"/>
      <c r="BY205" s="3"/>
      <c r="BZ205" s="2"/>
      <c r="CA205" s="2"/>
      <c r="CB205" s="3" t="s">
        <v>3</v>
      </c>
      <c r="CC205" s="5">
        <v>4.0049999999999999</v>
      </c>
      <c r="CD205" s="5">
        <v>0.58823529411764708</v>
      </c>
      <c r="CE205" s="3"/>
      <c r="CF205" s="5">
        <v>30.15</v>
      </c>
      <c r="CG205" s="3"/>
      <c r="CH205" s="3"/>
      <c r="CI205" s="3"/>
      <c r="CJ205" s="3" t="s">
        <v>1</v>
      </c>
      <c r="CK205" s="2"/>
      <c r="CL205" s="3" t="s">
        <v>22</v>
      </c>
      <c r="CM205" s="3"/>
      <c r="CN205" s="2"/>
      <c r="CO205" s="2"/>
      <c r="CP205" s="2"/>
      <c r="CQ205" s="3">
        <v>2</v>
      </c>
      <c r="CR205" s="5">
        <v>5.71</v>
      </c>
      <c r="CS205" s="6">
        <v>47</v>
      </c>
      <c r="CT205" s="5">
        <v>0.46500000000000002</v>
      </c>
      <c r="CU205" s="5">
        <v>7.15</v>
      </c>
      <c r="CV205" s="5">
        <v>0.97499999999999998</v>
      </c>
      <c r="CW205" s="5">
        <v>93</v>
      </c>
      <c r="CX205" s="2"/>
      <c r="CY205" s="5">
        <v>0.3623188405797102</v>
      </c>
      <c r="CZ205" s="3" t="s">
        <v>22</v>
      </c>
      <c r="DA205" s="5">
        <v>3.4482758620689658E-4</v>
      </c>
      <c r="DB205" s="5">
        <v>621</v>
      </c>
      <c r="DC205" s="2"/>
      <c r="DD205" s="5">
        <v>394</v>
      </c>
      <c r="DE205" s="3" t="s">
        <v>22</v>
      </c>
      <c r="DF205" s="2"/>
      <c r="DG205" s="3" t="s">
        <v>3</v>
      </c>
      <c r="DH205" s="2"/>
      <c r="DI205" s="3" t="s">
        <v>23</v>
      </c>
      <c r="DJ205" s="3"/>
      <c r="DK205" s="5">
        <v>160</v>
      </c>
      <c r="DL205" s="3" t="s">
        <v>8</v>
      </c>
      <c r="DM205" s="3">
        <v>0.35714285714285698</v>
      </c>
      <c r="DN205" s="3" t="s">
        <v>3</v>
      </c>
      <c r="DO205" s="5">
        <v>0.08</v>
      </c>
      <c r="DP205" s="3" t="s">
        <v>3</v>
      </c>
      <c r="DQ205" s="5">
        <v>3.0375000000000001</v>
      </c>
      <c r="DR205" s="7" t="s">
        <v>227</v>
      </c>
      <c r="DS205" s="2" t="s">
        <v>18</v>
      </c>
      <c r="DT205" s="5">
        <v>0.42553190000000002</v>
      </c>
      <c r="DU205" s="2" t="s">
        <v>24</v>
      </c>
      <c r="DV205" s="3" t="s">
        <v>3</v>
      </c>
      <c r="DW205" s="5">
        <v>49.7</v>
      </c>
      <c r="DX205" s="3"/>
      <c r="DY205" s="3" t="s">
        <v>8</v>
      </c>
      <c r="DZ205" s="2"/>
      <c r="EA205" s="7"/>
      <c r="EB205" s="5">
        <v>3.1</v>
      </c>
      <c r="EC205" s="3"/>
      <c r="ED205" s="2"/>
      <c r="EE205" s="2"/>
      <c r="EF205" s="3" t="s">
        <v>1</v>
      </c>
      <c r="EG205" s="3"/>
      <c r="EH205" s="2"/>
      <c r="EI205" s="2"/>
      <c r="EJ205" s="3" t="s">
        <v>26</v>
      </c>
      <c r="EK205" s="5">
        <v>1.2489999999999999E-2</v>
      </c>
      <c r="EL205" s="3" t="s">
        <v>1</v>
      </c>
      <c r="EM205" s="3" t="s">
        <v>3</v>
      </c>
      <c r="EN205" s="3" t="s">
        <v>27</v>
      </c>
      <c r="EO205" s="3"/>
      <c r="EP205" s="3" t="s">
        <v>8</v>
      </c>
      <c r="EQ205" s="3"/>
      <c r="ER205" s="5">
        <v>5.85</v>
      </c>
      <c r="ES205" s="3"/>
      <c r="ET205" s="9">
        <v>11</v>
      </c>
      <c r="EU205" s="3" t="s">
        <v>239</v>
      </c>
      <c r="EV205" s="3" t="s">
        <v>28</v>
      </c>
      <c r="EW205" s="7"/>
      <c r="EX205" s="9">
        <v>3.5950000000000002</v>
      </c>
      <c r="EY205" s="3"/>
      <c r="EZ205" s="3"/>
      <c r="FA205" s="9">
        <v>0.79051383399209496</v>
      </c>
      <c r="FB205" s="9">
        <v>1.8600000000000002E-9</v>
      </c>
      <c r="FC205" s="2"/>
      <c r="FD205" s="7"/>
      <c r="FE205" s="2" t="s">
        <v>15</v>
      </c>
      <c r="FF205" s="3" t="s">
        <v>28</v>
      </c>
      <c r="FG205" s="3" t="s">
        <v>1</v>
      </c>
      <c r="FH205" s="9">
        <v>7.17</v>
      </c>
      <c r="FI205" s="3" t="s">
        <v>203</v>
      </c>
      <c r="FJ205" s="9">
        <v>8.15</v>
      </c>
      <c r="FK205" s="3" t="s">
        <v>1</v>
      </c>
      <c r="FL205" s="3" t="s">
        <v>1</v>
      </c>
      <c r="FM205" s="3" t="s">
        <v>23</v>
      </c>
      <c r="FN205" s="9">
        <v>138</v>
      </c>
      <c r="FO205" s="9">
        <v>2.7E-8</v>
      </c>
      <c r="FP205" s="9">
        <v>3.99</v>
      </c>
      <c r="FQ205" s="3" t="s">
        <v>15</v>
      </c>
      <c r="FR205" s="5">
        <v>1.18E-2</v>
      </c>
      <c r="FS205" s="9">
        <v>28.7</v>
      </c>
      <c r="FT205" s="3" t="s">
        <v>1</v>
      </c>
      <c r="FU205" s="3" t="s">
        <v>203</v>
      </c>
      <c r="FV205" s="3"/>
      <c r="FW205" s="5">
        <v>35</v>
      </c>
      <c r="FX205" s="10">
        <v>4.5999999999999999E-3</v>
      </c>
      <c r="FY205" s="3"/>
      <c r="FZ205" s="3" t="s">
        <v>22</v>
      </c>
      <c r="GA205" s="3"/>
      <c r="GB205" s="3"/>
      <c r="GC205" s="3"/>
      <c r="GD205" s="3"/>
      <c r="GE205" s="3"/>
      <c r="GF205" s="3" t="s">
        <v>30</v>
      </c>
      <c r="GG205" s="3"/>
      <c r="GH205" s="9">
        <v>4.55</v>
      </c>
      <c r="GI205" s="2"/>
      <c r="GJ205" s="5">
        <v>8.6700000000000004E-4</v>
      </c>
      <c r="GK205" s="3"/>
      <c r="GL205" s="2"/>
      <c r="GM205" s="2">
        <v>3.1</v>
      </c>
      <c r="GN205" s="3" t="s">
        <v>31</v>
      </c>
      <c r="GO205" s="3" t="s">
        <v>8</v>
      </c>
      <c r="GP205" s="3"/>
      <c r="GQ205" s="3"/>
      <c r="GR205" s="3" t="s">
        <v>219</v>
      </c>
      <c r="GS205" s="9">
        <v>0.75757575757575757</v>
      </c>
      <c r="GT205" s="9">
        <v>60.3</v>
      </c>
      <c r="GU205" s="9">
        <v>10</v>
      </c>
      <c r="GV205" s="2">
        <v>4.4444444444444439E-2</v>
      </c>
      <c r="GW205" s="7"/>
      <c r="GX205" s="2" t="s">
        <v>34</v>
      </c>
      <c r="GY205" s="7" t="s">
        <v>227</v>
      </c>
      <c r="GZ205" s="9">
        <v>5.16</v>
      </c>
      <c r="HA205" s="9">
        <v>4.3224999999999998</v>
      </c>
      <c r="HB205" s="7"/>
      <c r="HC205" s="3">
        <v>45</v>
      </c>
      <c r="HD205" s="3" t="s">
        <v>3</v>
      </c>
      <c r="HE205" s="7"/>
      <c r="HF205" s="9">
        <v>21.5</v>
      </c>
      <c r="HG205" s="3"/>
      <c r="HH205" s="2"/>
      <c r="HI205" s="3" t="s">
        <v>15</v>
      </c>
      <c r="HJ205" s="3"/>
      <c r="HK205" s="3" t="s">
        <v>3</v>
      </c>
      <c r="HL205" s="3"/>
      <c r="HM205" s="9">
        <v>1.6</v>
      </c>
      <c r="HN205" s="9">
        <v>12.5</v>
      </c>
      <c r="HO205" s="3" t="s">
        <v>3</v>
      </c>
      <c r="HP205" s="3" t="s">
        <v>35</v>
      </c>
      <c r="HQ205" s="3" t="s">
        <v>23</v>
      </c>
      <c r="HR205" s="7"/>
      <c r="HS205" s="3" t="s">
        <v>3</v>
      </c>
      <c r="HT205" s="3" t="s">
        <v>203</v>
      </c>
      <c r="HU205" s="9">
        <v>0.36101083032490977</v>
      </c>
      <c r="HV205" s="3">
        <v>1</v>
      </c>
      <c r="HW205" s="9">
        <v>1.097E-5</v>
      </c>
      <c r="HX205" s="3" t="s">
        <v>3</v>
      </c>
      <c r="HY205" s="3"/>
      <c r="HZ205" s="3" t="s">
        <v>30</v>
      </c>
      <c r="IA205" s="9">
        <v>4.53</v>
      </c>
      <c r="IB205" s="3"/>
      <c r="IC205" s="3" t="s">
        <v>18</v>
      </c>
      <c r="ID205" s="3"/>
      <c r="IE205" s="3" t="s">
        <v>55</v>
      </c>
      <c r="IF205" s="7"/>
      <c r="IG205" s="7"/>
      <c r="IH205" s="7"/>
    </row>
    <row r="206" spans="1:242" x14ac:dyDescent="0.25">
      <c r="A206" s="1" t="s">
        <v>250</v>
      </c>
      <c r="B206" s="5">
        <v>56.5</v>
      </c>
      <c r="C206" s="3">
        <v>65</v>
      </c>
      <c r="D206" s="5">
        <v>5.8</v>
      </c>
      <c r="E206" s="3" t="s">
        <v>1</v>
      </c>
      <c r="F206" s="3" t="s">
        <v>2</v>
      </c>
      <c r="G206" s="2"/>
      <c r="H206" s="3"/>
      <c r="I206" s="3"/>
      <c r="J206" s="5">
        <v>1.3399999999999999E-11</v>
      </c>
      <c r="K206" s="3" t="s">
        <v>3</v>
      </c>
      <c r="L206" s="3" t="s">
        <v>4</v>
      </c>
      <c r="M206" s="5">
        <v>0.91324200913242015</v>
      </c>
      <c r="N206" s="5">
        <v>25.77</v>
      </c>
      <c r="O206" s="3" t="s">
        <v>3</v>
      </c>
      <c r="P206" s="3"/>
      <c r="Q206" s="3" t="s">
        <v>203</v>
      </c>
      <c r="R206" s="2" t="s">
        <v>58</v>
      </c>
      <c r="S206" s="3"/>
      <c r="T206" s="3" t="s">
        <v>3</v>
      </c>
      <c r="U206" s="5">
        <v>49.8</v>
      </c>
      <c r="V206" s="3"/>
      <c r="W206" s="2"/>
      <c r="X206" s="3"/>
      <c r="Y206" s="3" t="s">
        <v>7</v>
      </c>
      <c r="Z206" s="5">
        <v>1.199E-5</v>
      </c>
      <c r="AA206" s="3" t="s">
        <v>8</v>
      </c>
      <c r="AB206" s="2" t="s">
        <v>227</v>
      </c>
      <c r="AC206" s="5">
        <v>2.9381818181818181E-13</v>
      </c>
      <c r="AD206" s="3" t="s">
        <v>10</v>
      </c>
      <c r="AE206" s="3" t="s">
        <v>212</v>
      </c>
      <c r="AF206" s="2">
        <v>3.08</v>
      </c>
      <c r="AG206" s="5">
        <v>4.4999999999999997E-3</v>
      </c>
      <c r="AH206" s="2"/>
      <c r="AI206" s="2"/>
      <c r="AJ206" s="2">
        <v>78.25</v>
      </c>
      <c r="AK206" s="2"/>
      <c r="AL206" s="5">
        <v>1.077</v>
      </c>
      <c r="AM206" s="3"/>
      <c r="AN206" s="3" t="s">
        <v>12</v>
      </c>
      <c r="AO206" s="2"/>
      <c r="AP206" s="2"/>
      <c r="AQ206" s="5">
        <v>2.4100000000000002E-3</v>
      </c>
      <c r="AR206" s="5">
        <v>13</v>
      </c>
      <c r="AS206" s="3" t="s">
        <v>13</v>
      </c>
      <c r="AT206" s="3" t="s">
        <v>23</v>
      </c>
      <c r="AU206" s="5">
        <v>11.2</v>
      </c>
      <c r="AV206" s="2"/>
      <c r="AW206" s="2"/>
      <c r="AX206" s="5">
        <v>6.6909975669099764E-8</v>
      </c>
      <c r="AY206" s="2" t="s">
        <v>15</v>
      </c>
      <c r="AZ206" s="5">
        <v>7.85</v>
      </c>
      <c r="BA206" s="2"/>
      <c r="BB206" s="3" t="s">
        <v>8</v>
      </c>
      <c r="BC206" s="3">
        <v>22.5</v>
      </c>
      <c r="BD206" s="2"/>
      <c r="BE206" s="3" t="s">
        <v>16</v>
      </c>
      <c r="BF206" s="6">
        <v>37.5</v>
      </c>
      <c r="BG206" s="5">
        <v>6.89</v>
      </c>
      <c r="BH206" s="3"/>
      <c r="BI206" s="3"/>
      <c r="BJ206" s="5">
        <v>1.25</v>
      </c>
      <c r="BK206" s="5">
        <v>22.2</v>
      </c>
      <c r="BL206" s="5">
        <v>0.80645161290322587</v>
      </c>
      <c r="BM206" s="5">
        <v>3.1</v>
      </c>
      <c r="BN206" s="3" t="s">
        <v>19</v>
      </c>
      <c r="BO206" s="3" t="s">
        <v>121</v>
      </c>
      <c r="BP206" s="3" t="s">
        <v>3</v>
      </c>
      <c r="BQ206" s="2"/>
      <c r="BR206" s="2" t="s">
        <v>21</v>
      </c>
      <c r="BS206" s="3"/>
      <c r="BT206" s="3"/>
      <c r="BU206" s="3"/>
      <c r="BV206" s="5">
        <v>3.2230000000000003</v>
      </c>
      <c r="BW206" s="5">
        <v>4.9000000000000004</v>
      </c>
      <c r="BX206" s="3"/>
      <c r="BY206" s="3"/>
      <c r="BZ206" s="2"/>
      <c r="CA206" s="2"/>
      <c r="CB206" s="3" t="s">
        <v>3</v>
      </c>
      <c r="CC206" s="5">
        <v>3.99</v>
      </c>
      <c r="CD206" s="5">
        <v>0.55555555555555558</v>
      </c>
      <c r="CE206" s="3"/>
      <c r="CF206" s="5">
        <v>30.2</v>
      </c>
      <c r="CG206" s="3"/>
      <c r="CH206" s="3"/>
      <c r="CI206" s="3"/>
      <c r="CJ206" s="3" t="s">
        <v>1</v>
      </c>
      <c r="CK206" s="2"/>
      <c r="CL206" s="3" t="s">
        <v>22</v>
      </c>
      <c r="CM206" s="3"/>
      <c r="CN206" s="2"/>
      <c r="CO206" s="2"/>
      <c r="CP206" s="2"/>
      <c r="CQ206" s="3">
        <v>2</v>
      </c>
      <c r="CR206" s="5">
        <v>5.6950000000000003</v>
      </c>
      <c r="CS206" s="6">
        <v>44.75</v>
      </c>
      <c r="CT206" s="5">
        <v>0.47</v>
      </c>
      <c r="CU206" s="5">
        <v>7.2</v>
      </c>
      <c r="CV206" s="5">
        <v>1</v>
      </c>
      <c r="CW206" s="5">
        <v>91.5</v>
      </c>
      <c r="CX206" s="5">
        <v>0.3968253968253968</v>
      </c>
      <c r="CY206" s="5">
        <v>0.3623188405797102</v>
      </c>
      <c r="CZ206" s="3" t="s">
        <v>22</v>
      </c>
      <c r="DA206" s="5">
        <v>3.4782608695652176E-4</v>
      </c>
      <c r="DB206" s="5">
        <v>621.25</v>
      </c>
      <c r="DC206" s="2"/>
      <c r="DD206" s="5">
        <v>398.5</v>
      </c>
      <c r="DE206" s="3" t="s">
        <v>22</v>
      </c>
      <c r="DF206" s="5">
        <v>0.36764705882352938</v>
      </c>
      <c r="DG206" s="3" t="s">
        <v>3</v>
      </c>
      <c r="DH206" s="2"/>
      <c r="DI206" s="3" t="s">
        <v>23</v>
      </c>
      <c r="DJ206" s="3"/>
      <c r="DK206" s="5">
        <v>158</v>
      </c>
      <c r="DL206" s="3" t="s">
        <v>8</v>
      </c>
      <c r="DM206" s="3">
        <v>0.35714285714285698</v>
      </c>
      <c r="DN206" s="3" t="s">
        <v>3</v>
      </c>
      <c r="DO206" s="5">
        <v>7.5999999999999998E-2</v>
      </c>
      <c r="DP206" s="3" t="s">
        <v>3</v>
      </c>
      <c r="DQ206" s="5">
        <v>3.0625</v>
      </c>
      <c r="DR206" s="7" t="s">
        <v>227</v>
      </c>
      <c r="DS206" s="2" t="s">
        <v>18</v>
      </c>
      <c r="DT206" s="5">
        <v>0.42553190000000002</v>
      </c>
      <c r="DU206" s="2" t="s">
        <v>24</v>
      </c>
      <c r="DV206" s="3" t="s">
        <v>3</v>
      </c>
      <c r="DW206" s="5">
        <v>49.8</v>
      </c>
      <c r="DX206" s="3"/>
      <c r="DY206" s="3" t="s">
        <v>8</v>
      </c>
      <c r="DZ206" s="2"/>
      <c r="EA206" s="7"/>
      <c r="EB206" s="5">
        <v>3.08</v>
      </c>
      <c r="EC206" s="3"/>
      <c r="ED206" s="2"/>
      <c r="EE206" s="2"/>
      <c r="EF206" s="3" t="s">
        <v>1</v>
      </c>
      <c r="EG206" s="3"/>
      <c r="EH206" s="2"/>
      <c r="EI206" s="2"/>
      <c r="EJ206" s="3" t="s">
        <v>26</v>
      </c>
      <c r="EK206" s="5">
        <v>1.2489999999999999E-2</v>
      </c>
      <c r="EL206" s="3" t="s">
        <v>1</v>
      </c>
      <c r="EM206" s="3" t="s">
        <v>3</v>
      </c>
      <c r="EN206" s="3" t="s">
        <v>27</v>
      </c>
      <c r="EO206" s="3"/>
      <c r="EP206" s="3" t="s">
        <v>8</v>
      </c>
      <c r="EQ206" s="3"/>
      <c r="ER206" s="5">
        <v>5.8</v>
      </c>
      <c r="ES206" s="3"/>
      <c r="ET206" s="9">
        <v>10.1</v>
      </c>
      <c r="EU206" s="3" t="s">
        <v>239</v>
      </c>
      <c r="EV206" s="3" t="s">
        <v>28</v>
      </c>
      <c r="EW206" s="7">
        <v>9</v>
      </c>
      <c r="EX206" s="9">
        <v>3.5950000000000002</v>
      </c>
      <c r="EY206" s="3"/>
      <c r="EZ206" s="3"/>
      <c r="FA206" s="9">
        <v>0.79051383399209496</v>
      </c>
      <c r="FB206" s="9">
        <v>1.8199999999999999E-9</v>
      </c>
      <c r="FC206" s="2"/>
      <c r="FD206" s="7"/>
      <c r="FE206" s="2" t="s">
        <v>15</v>
      </c>
      <c r="FF206" s="3" t="s">
        <v>28</v>
      </c>
      <c r="FG206" s="3" t="s">
        <v>1</v>
      </c>
      <c r="FH206" s="9">
        <v>7.16</v>
      </c>
      <c r="FI206" s="3" t="s">
        <v>203</v>
      </c>
      <c r="FJ206" s="9">
        <v>8.1</v>
      </c>
      <c r="FK206" s="3" t="s">
        <v>1</v>
      </c>
      <c r="FL206" s="3" t="s">
        <v>1</v>
      </c>
      <c r="FM206" s="3" t="s">
        <v>23</v>
      </c>
      <c r="FN206" s="9">
        <v>140</v>
      </c>
      <c r="FO206" s="9">
        <v>2.7E-8</v>
      </c>
      <c r="FP206" s="9">
        <v>3.97</v>
      </c>
      <c r="FQ206" s="3" t="s">
        <v>15</v>
      </c>
      <c r="FR206" s="5">
        <v>1.0500000000000001E-2</v>
      </c>
      <c r="FS206" s="9">
        <v>28.7</v>
      </c>
      <c r="FT206" s="3" t="s">
        <v>1</v>
      </c>
      <c r="FU206" s="3" t="s">
        <v>203</v>
      </c>
      <c r="FV206" s="3"/>
      <c r="FW206" s="5">
        <v>33</v>
      </c>
      <c r="FX206" s="10">
        <v>4.0000000000000001E-3</v>
      </c>
      <c r="FY206" s="3"/>
      <c r="FZ206" s="3" t="s">
        <v>22</v>
      </c>
      <c r="GA206" s="3"/>
      <c r="GB206" s="3"/>
      <c r="GC206" s="3"/>
      <c r="GD206" s="3"/>
      <c r="GE206" s="3"/>
      <c r="GF206" s="3" t="s">
        <v>30</v>
      </c>
      <c r="GG206" s="3"/>
      <c r="GH206" s="9">
        <v>4.55</v>
      </c>
      <c r="GI206" s="2"/>
      <c r="GJ206" s="5">
        <v>8.5400000000000005E-4</v>
      </c>
      <c r="GK206" s="3"/>
      <c r="GL206" s="2"/>
      <c r="GM206" s="2">
        <v>3.08</v>
      </c>
      <c r="GN206" s="3" t="s">
        <v>31</v>
      </c>
      <c r="GO206" s="3" t="s">
        <v>8</v>
      </c>
      <c r="GP206" s="3"/>
      <c r="GQ206" s="3"/>
      <c r="GR206" s="3" t="s">
        <v>219</v>
      </c>
      <c r="GS206" s="9">
        <v>0.74626865671641784</v>
      </c>
      <c r="GT206" s="9">
        <v>60.3</v>
      </c>
      <c r="GU206" s="9">
        <v>9.6</v>
      </c>
      <c r="GV206" s="2">
        <v>4.6511627906976744E-2</v>
      </c>
      <c r="GW206" s="7"/>
      <c r="GX206" s="2" t="s">
        <v>34</v>
      </c>
      <c r="GY206" s="7" t="s">
        <v>227</v>
      </c>
      <c r="GZ206" s="9">
        <v>5.19</v>
      </c>
      <c r="HA206" s="9">
        <v>4.3125</v>
      </c>
      <c r="HB206" s="9">
        <v>4.05</v>
      </c>
      <c r="HC206" s="3">
        <v>46.25</v>
      </c>
      <c r="HD206" s="3" t="s">
        <v>3</v>
      </c>
      <c r="HE206" s="7"/>
      <c r="HF206" s="9">
        <v>21.2</v>
      </c>
      <c r="HG206" s="3"/>
      <c r="HH206" s="2"/>
      <c r="HI206" s="3" t="s">
        <v>15</v>
      </c>
      <c r="HJ206" s="3"/>
      <c r="HK206" s="3" t="s">
        <v>3</v>
      </c>
      <c r="HL206" s="3"/>
      <c r="HM206" s="9">
        <v>1.35</v>
      </c>
      <c r="HN206" s="9">
        <v>12.75</v>
      </c>
      <c r="HO206" s="3" t="s">
        <v>3</v>
      </c>
      <c r="HP206" s="3" t="s">
        <v>35</v>
      </c>
      <c r="HQ206" s="3" t="s">
        <v>23</v>
      </c>
      <c r="HR206" s="7"/>
      <c r="HS206" s="3" t="s">
        <v>3</v>
      </c>
      <c r="HT206" s="3" t="s">
        <v>203</v>
      </c>
      <c r="HU206" s="9">
        <v>0.36101083032490977</v>
      </c>
      <c r="HV206" s="3">
        <v>1</v>
      </c>
      <c r="HW206" s="9">
        <v>1.13E-5</v>
      </c>
      <c r="HX206" s="3" t="s">
        <v>3</v>
      </c>
      <c r="HY206" s="3"/>
      <c r="HZ206" s="3" t="s">
        <v>30</v>
      </c>
      <c r="IA206" s="9">
        <v>4.5199999999999996</v>
      </c>
      <c r="IB206" s="3"/>
      <c r="IC206" s="3" t="s">
        <v>18</v>
      </c>
      <c r="ID206" s="3"/>
      <c r="IE206" s="3" t="s">
        <v>55</v>
      </c>
      <c r="IF206" s="7"/>
      <c r="IG206" s="7"/>
      <c r="IH206" s="7"/>
    </row>
    <row r="207" spans="1:242" x14ac:dyDescent="0.25">
      <c r="A207" s="1" t="s">
        <v>251</v>
      </c>
      <c r="B207" s="5">
        <v>56.5</v>
      </c>
      <c r="C207" s="3"/>
      <c r="D207" s="5">
        <v>5.45</v>
      </c>
      <c r="E207" s="3" t="s">
        <v>1</v>
      </c>
      <c r="F207" s="3" t="s">
        <v>2</v>
      </c>
      <c r="G207" s="2"/>
      <c r="H207" s="3"/>
      <c r="I207" s="3"/>
      <c r="J207" s="5">
        <v>1.3399999999999999E-11</v>
      </c>
      <c r="K207" s="3" t="s">
        <v>3</v>
      </c>
      <c r="L207" s="3" t="s">
        <v>4</v>
      </c>
      <c r="M207" s="5">
        <v>0.9009009009009008</v>
      </c>
      <c r="N207" s="5">
        <v>25.81</v>
      </c>
      <c r="O207" s="3" t="s">
        <v>3</v>
      </c>
      <c r="P207" s="3"/>
      <c r="Q207" s="3" t="s">
        <v>203</v>
      </c>
      <c r="R207" s="2" t="s">
        <v>58</v>
      </c>
      <c r="S207" s="3"/>
      <c r="T207" s="3" t="s">
        <v>3</v>
      </c>
      <c r="U207" s="5">
        <v>49.8</v>
      </c>
      <c r="V207" s="3"/>
      <c r="W207" s="2"/>
      <c r="X207" s="3"/>
      <c r="Y207" s="3" t="s">
        <v>7</v>
      </c>
      <c r="Z207" s="5">
        <v>1.199E-5</v>
      </c>
      <c r="AA207" s="3" t="s">
        <v>8</v>
      </c>
      <c r="AB207" s="2" t="s">
        <v>227</v>
      </c>
      <c r="AC207" s="5">
        <v>2.7818181818181817E-13</v>
      </c>
      <c r="AD207" s="3" t="s">
        <v>10</v>
      </c>
      <c r="AE207" s="3" t="s">
        <v>212</v>
      </c>
      <c r="AF207" s="2">
        <v>3.06</v>
      </c>
      <c r="AG207" s="5">
        <v>4.5999999999999999E-3</v>
      </c>
      <c r="AH207" s="2"/>
      <c r="AI207" s="2"/>
      <c r="AJ207" s="2">
        <v>74.25</v>
      </c>
      <c r="AK207" s="2"/>
      <c r="AL207" s="5">
        <v>1.0760000000000001</v>
      </c>
      <c r="AM207" s="3"/>
      <c r="AN207" s="3" t="s">
        <v>12</v>
      </c>
      <c r="AO207" s="2"/>
      <c r="AP207" s="2"/>
      <c r="AQ207" s="5">
        <v>2.81E-3</v>
      </c>
      <c r="AR207" s="5">
        <v>8</v>
      </c>
      <c r="AS207" s="3" t="s">
        <v>13</v>
      </c>
      <c r="AT207" s="3" t="s">
        <v>23</v>
      </c>
      <c r="AU207" s="5">
        <v>10</v>
      </c>
      <c r="AV207" s="2"/>
      <c r="AW207" s="2"/>
      <c r="AX207" s="5">
        <v>7.1776155717761558E-8</v>
      </c>
      <c r="AY207" s="2" t="s">
        <v>15</v>
      </c>
      <c r="AZ207" s="5">
        <v>7.8</v>
      </c>
      <c r="BA207" s="2"/>
      <c r="BB207" s="3" t="s">
        <v>8</v>
      </c>
      <c r="BC207" s="4">
        <v>20</v>
      </c>
      <c r="BD207" s="2"/>
      <c r="BE207" s="3" t="s">
        <v>16</v>
      </c>
      <c r="BF207" s="6">
        <v>40</v>
      </c>
      <c r="BG207" s="5">
        <v>6.91</v>
      </c>
      <c r="BH207" s="3"/>
      <c r="BI207" s="3"/>
      <c r="BJ207" s="5">
        <v>1.22</v>
      </c>
      <c r="BK207" s="5">
        <v>22.3</v>
      </c>
      <c r="BL207" s="5">
        <v>0.81967213114754101</v>
      </c>
      <c r="BM207" s="5">
        <v>3</v>
      </c>
      <c r="BN207" s="3" t="s">
        <v>19</v>
      </c>
      <c r="BO207" s="3" t="s">
        <v>121</v>
      </c>
      <c r="BP207" s="3" t="s">
        <v>3</v>
      </c>
      <c r="BQ207" s="2"/>
      <c r="BR207" s="2" t="s">
        <v>21</v>
      </c>
      <c r="BS207" s="3"/>
      <c r="BT207" s="3"/>
      <c r="BU207" s="3"/>
      <c r="BV207" s="5">
        <v>3.22</v>
      </c>
      <c r="BW207" s="5">
        <v>4.8899999999999997</v>
      </c>
      <c r="BX207" s="3"/>
      <c r="BY207" s="3"/>
      <c r="BZ207" s="2"/>
      <c r="CA207" s="2"/>
      <c r="CB207" s="3" t="s">
        <v>3</v>
      </c>
      <c r="CC207" s="5">
        <v>4.0025000000000004</v>
      </c>
      <c r="CD207" s="5">
        <v>0.54054054054054046</v>
      </c>
      <c r="CE207" s="3"/>
      <c r="CF207" s="5">
        <v>30.15</v>
      </c>
      <c r="CG207" s="3"/>
      <c r="CH207" s="3"/>
      <c r="CI207" s="3"/>
      <c r="CJ207" s="3" t="s">
        <v>1</v>
      </c>
      <c r="CK207" s="2"/>
      <c r="CL207" s="3" t="s">
        <v>22</v>
      </c>
      <c r="CM207" s="3"/>
      <c r="CN207" s="2"/>
      <c r="CO207" s="2"/>
      <c r="CP207" s="2"/>
      <c r="CQ207" s="3">
        <v>2</v>
      </c>
      <c r="CR207" s="5">
        <v>5.7050000000000001</v>
      </c>
      <c r="CS207" s="6">
        <v>42.6</v>
      </c>
      <c r="CT207" s="5">
        <v>0.46250000000000002</v>
      </c>
      <c r="CU207" s="5">
        <v>7.05</v>
      </c>
      <c r="CV207" s="5">
        <v>1.3</v>
      </c>
      <c r="CW207" s="5">
        <v>93</v>
      </c>
      <c r="CX207" s="2"/>
      <c r="CY207" s="5">
        <v>0.3623188405797102</v>
      </c>
      <c r="CZ207" s="3" t="s">
        <v>22</v>
      </c>
      <c r="DA207" s="5">
        <v>3.4782608695652176E-4</v>
      </c>
      <c r="DB207" s="5">
        <v>621</v>
      </c>
      <c r="DC207" s="2"/>
      <c r="DD207" s="5">
        <v>396</v>
      </c>
      <c r="DE207" s="3" t="s">
        <v>22</v>
      </c>
      <c r="DF207" s="2"/>
      <c r="DG207" s="3" t="s">
        <v>3</v>
      </c>
      <c r="DH207" s="2"/>
      <c r="DI207" s="3" t="s">
        <v>23</v>
      </c>
      <c r="DJ207" s="3"/>
      <c r="DK207" s="5">
        <v>161</v>
      </c>
      <c r="DL207" s="3" t="s">
        <v>8</v>
      </c>
      <c r="DM207" s="3">
        <v>0.35714285714285698</v>
      </c>
      <c r="DN207" s="3" t="s">
        <v>3</v>
      </c>
      <c r="DO207" s="5">
        <v>6.7500000000000004E-2</v>
      </c>
      <c r="DP207" s="3" t="s">
        <v>3</v>
      </c>
      <c r="DQ207" s="5">
        <v>3.1</v>
      </c>
      <c r="DR207" s="7" t="s">
        <v>227</v>
      </c>
      <c r="DS207" s="2" t="s">
        <v>18</v>
      </c>
      <c r="DT207" s="5">
        <v>0.42630279999999998</v>
      </c>
      <c r="DU207" s="2" t="s">
        <v>24</v>
      </c>
      <c r="DV207" s="3" t="s">
        <v>3</v>
      </c>
      <c r="DW207" s="5">
        <v>49.8</v>
      </c>
      <c r="DX207" s="3"/>
      <c r="DY207" s="3" t="s">
        <v>8</v>
      </c>
      <c r="DZ207" s="2"/>
      <c r="EA207" s="7"/>
      <c r="EB207" s="5">
        <v>3.06</v>
      </c>
      <c r="EC207" s="3"/>
      <c r="ED207" s="2"/>
      <c r="EE207" s="2"/>
      <c r="EF207" s="3" t="s">
        <v>1</v>
      </c>
      <c r="EG207" s="3"/>
      <c r="EH207" s="2"/>
      <c r="EI207" s="2"/>
      <c r="EJ207" s="3" t="s">
        <v>26</v>
      </c>
      <c r="EK207" s="5">
        <v>1.2489999999999999E-2</v>
      </c>
      <c r="EL207" s="3" t="s">
        <v>1</v>
      </c>
      <c r="EM207" s="3" t="s">
        <v>3</v>
      </c>
      <c r="EN207" s="3" t="s">
        <v>27</v>
      </c>
      <c r="EO207" s="3"/>
      <c r="EP207" s="3" t="s">
        <v>8</v>
      </c>
      <c r="EQ207" s="3"/>
      <c r="ER207" s="5">
        <v>5.85</v>
      </c>
      <c r="ES207" s="3"/>
      <c r="ET207" s="9">
        <v>8.75</v>
      </c>
      <c r="EU207" s="3" t="s">
        <v>239</v>
      </c>
      <c r="EV207" s="3" t="s">
        <v>28</v>
      </c>
      <c r="EW207" s="7"/>
      <c r="EX207" s="9">
        <v>3.6</v>
      </c>
      <c r="EY207" s="3"/>
      <c r="EZ207" s="3"/>
      <c r="FA207" s="9">
        <v>0.79365079365079361</v>
      </c>
      <c r="FB207" s="9">
        <v>1.8100000000000002E-9</v>
      </c>
      <c r="FC207" s="2"/>
      <c r="FD207" s="7"/>
      <c r="FE207" s="2" t="s">
        <v>15</v>
      </c>
      <c r="FF207" s="3" t="s">
        <v>28</v>
      </c>
      <c r="FG207" s="3" t="s">
        <v>1</v>
      </c>
      <c r="FH207" s="9">
        <v>7.15</v>
      </c>
      <c r="FI207" s="3" t="s">
        <v>203</v>
      </c>
      <c r="FJ207" s="9">
        <v>7.85</v>
      </c>
      <c r="FK207" s="3" t="s">
        <v>1</v>
      </c>
      <c r="FL207" s="3" t="s">
        <v>1</v>
      </c>
      <c r="FM207" s="3" t="s">
        <v>23</v>
      </c>
      <c r="FN207" s="9">
        <v>142</v>
      </c>
      <c r="FO207" s="9">
        <v>2.7100000000000001E-8</v>
      </c>
      <c r="FP207" s="9">
        <v>3.97</v>
      </c>
      <c r="FQ207" s="3" t="s">
        <v>15</v>
      </c>
      <c r="FR207" s="5">
        <v>9.9000000000000008E-3</v>
      </c>
      <c r="FS207" s="9">
        <v>28.75</v>
      </c>
      <c r="FT207" s="3" t="s">
        <v>1</v>
      </c>
      <c r="FU207" s="3" t="s">
        <v>203</v>
      </c>
      <c r="FV207" s="3"/>
      <c r="FW207" s="5">
        <v>34.5</v>
      </c>
      <c r="FX207" s="10">
        <v>3.7499999999999999E-3</v>
      </c>
      <c r="FY207" s="3"/>
      <c r="FZ207" s="3" t="s">
        <v>22</v>
      </c>
      <c r="GA207" s="3"/>
      <c r="GB207" s="3"/>
      <c r="GC207" s="3"/>
      <c r="GD207" s="3"/>
      <c r="GE207" s="3"/>
      <c r="GF207" s="3" t="s">
        <v>30</v>
      </c>
      <c r="GG207" s="3"/>
      <c r="GH207" s="9">
        <v>4.5599999999999996</v>
      </c>
      <c r="GI207" s="2"/>
      <c r="GJ207" s="5">
        <v>8.1999999999999998E-4</v>
      </c>
      <c r="GK207" s="3"/>
      <c r="GL207" s="2"/>
      <c r="GM207" s="2">
        <v>3.06</v>
      </c>
      <c r="GN207" s="3" t="s">
        <v>31</v>
      </c>
      <c r="GO207" s="3" t="s">
        <v>8</v>
      </c>
      <c r="GP207" s="3"/>
      <c r="GQ207" s="3"/>
      <c r="GR207" s="3" t="s">
        <v>219</v>
      </c>
      <c r="GS207" s="9">
        <v>0.73529411764705876</v>
      </c>
      <c r="GT207" s="9">
        <v>60.25</v>
      </c>
      <c r="GU207" s="9">
        <v>9.48</v>
      </c>
      <c r="GV207" s="2">
        <v>4.6511627906976744E-2</v>
      </c>
      <c r="GW207" s="7"/>
      <c r="GX207" s="2" t="s">
        <v>34</v>
      </c>
      <c r="GY207" s="7" t="s">
        <v>227</v>
      </c>
      <c r="GZ207" s="9">
        <v>5.1749999999999998</v>
      </c>
      <c r="HA207" s="9">
        <v>4.3224999999999998</v>
      </c>
      <c r="HB207" s="7"/>
      <c r="HC207" s="3">
        <v>46.35</v>
      </c>
      <c r="HD207" s="3" t="s">
        <v>3</v>
      </c>
      <c r="HE207" s="7"/>
      <c r="HF207" s="9">
        <v>21.25</v>
      </c>
      <c r="HG207" s="3"/>
      <c r="HH207" s="2"/>
      <c r="HI207" s="3" t="s">
        <v>15</v>
      </c>
      <c r="HJ207" s="3"/>
      <c r="HK207" s="3" t="s">
        <v>3</v>
      </c>
      <c r="HL207" s="3"/>
      <c r="HM207" s="9">
        <v>1.2</v>
      </c>
      <c r="HN207" s="9">
        <v>12.75</v>
      </c>
      <c r="HO207" s="3" t="s">
        <v>3</v>
      </c>
      <c r="HP207" s="3" t="s">
        <v>35</v>
      </c>
      <c r="HQ207" s="3" t="s">
        <v>23</v>
      </c>
      <c r="HR207" s="7"/>
      <c r="HS207" s="3" t="s">
        <v>3</v>
      </c>
      <c r="HT207" s="3" t="s">
        <v>203</v>
      </c>
      <c r="HU207" s="9">
        <v>0.36166365280289331</v>
      </c>
      <c r="HV207" s="3">
        <v>1</v>
      </c>
      <c r="HW207" s="9">
        <v>1.11E-5</v>
      </c>
      <c r="HX207" s="3" t="s">
        <v>3</v>
      </c>
      <c r="HY207" s="3"/>
      <c r="HZ207" s="3" t="s">
        <v>30</v>
      </c>
      <c r="IA207" s="9">
        <v>4.53</v>
      </c>
      <c r="IB207" s="3"/>
      <c r="IC207" s="3" t="s">
        <v>18</v>
      </c>
      <c r="ID207" s="3"/>
      <c r="IE207" s="3" t="s">
        <v>55</v>
      </c>
      <c r="IF207" s="7"/>
      <c r="IG207" s="7"/>
      <c r="IH207" s="7"/>
    </row>
    <row r="208" spans="1:242" x14ac:dyDescent="0.25">
      <c r="A208" s="1" t="s">
        <v>252</v>
      </c>
      <c r="B208" s="5">
        <v>53</v>
      </c>
      <c r="C208" s="3"/>
      <c r="D208" s="5">
        <v>5.25</v>
      </c>
      <c r="E208" s="3" t="s">
        <v>1</v>
      </c>
      <c r="F208" s="3" t="s">
        <v>2</v>
      </c>
      <c r="G208" s="2"/>
      <c r="H208" s="3"/>
      <c r="I208" s="3"/>
      <c r="J208" s="5">
        <v>1.3399999999999999E-11</v>
      </c>
      <c r="K208" s="3" t="s">
        <v>3</v>
      </c>
      <c r="L208" s="3" t="s">
        <v>4</v>
      </c>
      <c r="M208" s="5">
        <v>0.898876404494382</v>
      </c>
      <c r="N208" s="5">
        <v>25.8</v>
      </c>
      <c r="O208" s="3" t="s">
        <v>3</v>
      </c>
      <c r="P208" s="3"/>
      <c r="Q208" s="3" t="s">
        <v>203</v>
      </c>
      <c r="R208" s="2" t="s">
        <v>58</v>
      </c>
      <c r="S208" s="3"/>
      <c r="T208" s="3" t="s">
        <v>3</v>
      </c>
      <c r="U208" s="5">
        <v>49.9</v>
      </c>
      <c r="V208" s="3"/>
      <c r="W208" s="2"/>
      <c r="X208" s="3"/>
      <c r="Y208" s="3" t="s">
        <v>7</v>
      </c>
      <c r="Z208" s="5">
        <v>1.199E-5</v>
      </c>
      <c r="AA208" s="3" t="s">
        <v>8</v>
      </c>
      <c r="AB208" s="2" t="s">
        <v>227</v>
      </c>
      <c r="AC208" s="5">
        <v>2.5454545454545456E-13</v>
      </c>
      <c r="AD208" s="3" t="s">
        <v>10</v>
      </c>
      <c r="AE208" s="3" t="s">
        <v>212</v>
      </c>
      <c r="AF208" s="2">
        <v>3.1</v>
      </c>
      <c r="AG208" s="5">
        <v>4.4999999999999997E-3</v>
      </c>
      <c r="AH208" s="2"/>
      <c r="AI208" s="2"/>
      <c r="AJ208" s="2">
        <v>72.099999999999994</v>
      </c>
      <c r="AK208" s="2"/>
      <c r="AL208" s="5">
        <v>1.077</v>
      </c>
      <c r="AM208" s="3"/>
      <c r="AN208" s="3" t="s">
        <v>12</v>
      </c>
      <c r="AO208" s="2"/>
      <c r="AP208" s="2"/>
      <c r="AQ208" s="5">
        <v>2.9399999999999999E-3</v>
      </c>
      <c r="AR208" s="5">
        <v>8.25</v>
      </c>
      <c r="AS208" s="3" t="s">
        <v>13</v>
      </c>
      <c r="AT208" s="3" t="s">
        <v>23</v>
      </c>
      <c r="AU208" s="5">
        <v>10</v>
      </c>
      <c r="AV208" s="2"/>
      <c r="AW208" s="2"/>
      <c r="AX208" s="5">
        <v>6.5693430656934312E-8</v>
      </c>
      <c r="AY208" s="2" t="s">
        <v>15</v>
      </c>
      <c r="AZ208" s="5">
        <v>7.85</v>
      </c>
      <c r="BA208" s="2"/>
      <c r="BB208" s="3" t="s">
        <v>8</v>
      </c>
      <c r="BC208" s="3">
        <v>20</v>
      </c>
      <c r="BD208" s="2"/>
      <c r="BE208" s="3" t="s">
        <v>16</v>
      </c>
      <c r="BF208" s="6">
        <v>38.5</v>
      </c>
      <c r="BG208" s="5">
        <v>6.91</v>
      </c>
      <c r="BH208" s="3"/>
      <c r="BI208" s="3"/>
      <c r="BJ208" s="5">
        <v>1.19</v>
      </c>
      <c r="BK208" s="5">
        <v>22.4</v>
      </c>
      <c r="BL208" s="5">
        <v>0.76923076923076916</v>
      </c>
      <c r="BM208" s="5">
        <v>3</v>
      </c>
      <c r="BN208" s="3" t="s">
        <v>19</v>
      </c>
      <c r="BO208" s="3" t="s">
        <v>121</v>
      </c>
      <c r="BP208" s="3" t="s">
        <v>3</v>
      </c>
      <c r="BQ208" s="2"/>
      <c r="BR208" s="2" t="s">
        <v>21</v>
      </c>
      <c r="BS208" s="3"/>
      <c r="BT208" s="3"/>
      <c r="BU208" s="3"/>
      <c r="BV208" s="5">
        <v>3.2</v>
      </c>
      <c r="BW208" s="5">
        <v>4.8899999999999997</v>
      </c>
      <c r="BX208" s="3"/>
      <c r="BY208" s="3"/>
      <c r="BZ208" s="2"/>
      <c r="CA208" s="2"/>
      <c r="CB208" s="3" t="s">
        <v>3</v>
      </c>
      <c r="CC208" s="5">
        <v>4</v>
      </c>
      <c r="CD208" s="5">
        <v>0.55555555555555558</v>
      </c>
      <c r="CE208" s="3"/>
      <c r="CF208" s="5">
        <v>30.1</v>
      </c>
      <c r="CG208" s="3"/>
      <c r="CH208" s="3"/>
      <c r="CI208" s="3"/>
      <c r="CJ208" s="3" t="s">
        <v>1</v>
      </c>
      <c r="CK208" s="2"/>
      <c r="CL208" s="3" t="s">
        <v>22</v>
      </c>
      <c r="CM208" s="3"/>
      <c r="CN208" s="2"/>
      <c r="CO208" s="2"/>
      <c r="CP208" s="2"/>
      <c r="CQ208" s="3">
        <v>2</v>
      </c>
      <c r="CR208" s="5">
        <v>5.75</v>
      </c>
      <c r="CS208" s="6">
        <v>43</v>
      </c>
      <c r="CT208" s="5">
        <v>0.47</v>
      </c>
      <c r="CU208" s="5">
        <v>6.2</v>
      </c>
      <c r="CV208" s="5">
        <v>1.2</v>
      </c>
      <c r="CW208" s="5">
        <v>92.5</v>
      </c>
      <c r="CX208" s="2"/>
      <c r="CY208" s="5">
        <v>0.36166365280289331</v>
      </c>
      <c r="CZ208" s="3" t="s">
        <v>22</v>
      </c>
      <c r="DA208" s="5">
        <v>3.4782608695652176E-4</v>
      </c>
      <c r="DB208" s="5">
        <v>621.5</v>
      </c>
      <c r="DC208" s="2"/>
      <c r="DD208" s="5">
        <v>400</v>
      </c>
      <c r="DE208" s="3" t="s">
        <v>22</v>
      </c>
      <c r="DF208" s="2"/>
      <c r="DG208" s="3" t="s">
        <v>3</v>
      </c>
      <c r="DH208" s="2"/>
      <c r="DI208" s="3" t="s">
        <v>23</v>
      </c>
      <c r="DJ208" s="3"/>
      <c r="DK208" s="5">
        <v>165</v>
      </c>
      <c r="DL208" s="3" t="s">
        <v>8</v>
      </c>
      <c r="DM208" s="3">
        <v>0.35714285714285698</v>
      </c>
      <c r="DN208" s="3" t="s">
        <v>3</v>
      </c>
      <c r="DO208" s="5">
        <v>6.4000000000000001E-2</v>
      </c>
      <c r="DP208" s="3" t="s">
        <v>3</v>
      </c>
      <c r="DQ208" s="5">
        <v>3.08</v>
      </c>
      <c r="DR208" s="7" t="s">
        <v>227</v>
      </c>
      <c r="DS208" s="2" t="s">
        <v>18</v>
      </c>
      <c r="DT208" s="5">
        <v>0.4270737</v>
      </c>
      <c r="DU208" s="2" t="s">
        <v>24</v>
      </c>
      <c r="DV208" s="3" t="s">
        <v>3</v>
      </c>
      <c r="DW208" s="5">
        <v>49.9</v>
      </c>
      <c r="DX208" s="3"/>
      <c r="DY208" s="3" t="s">
        <v>8</v>
      </c>
      <c r="DZ208" s="2"/>
      <c r="EA208" s="7"/>
      <c r="EB208" s="5">
        <v>3.1</v>
      </c>
      <c r="EC208" s="3"/>
      <c r="ED208" s="2"/>
      <c r="EE208" s="2"/>
      <c r="EF208" s="3" t="s">
        <v>1</v>
      </c>
      <c r="EG208" s="3"/>
      <c r="EH208" s="2"/>
      <c r="EI208" s="2"/>
      <c r="EJ208" s="3" t="s">
        <v>26</v>
      </c>
      <c r="EK208" s="5">
        <v>1.2489999999999999E-2</v>
      </c>
      <c r="EL208" s="3" t="s">
        <v>1</v>
      </c>
      <c r="EM208" s="3" t="s">
        <v>3</v>
      </c>
      <c r="EN208" s="3" t="s">
        <v>27</v>
      </c>
      <c r="EO208" s="3"/>
      <c r="EP208" s="3" t="s">
        <v>8</v>
      </c>
      <c r="EQ208" s="3"/>
      <c r="ER208" s="5">
        <v>5.7</v>
      </c>
      <c r="ES208" s="3"/>
      <c r="ET208" s="9">
        <v>9.75</v>
      </c>
      <c r="EU208" s="3" t="s">
        <v>239</v>
      </c>
      <c r="EV208" s="3" t="s">
        <v>28</v>
      </c>
      <c r="EW208" s="7"/>
      <c r="EX208" s="9">
        <v>3.6</v>
      </c>
      <c r="EY208" s="3"/>
      <c r="EZ208" s="3"/>
      <c r="FA208" s="9">
        <v>0.79365079365079361</v>
      </c>
      <c r="FB208" s="9">
        <v>1.8E-9</v>
      </c>
      <c r="FC208" s="2"/>
      <c r="FD208" s="7"/>
      <c r="FE208" s="2" t="s">
        <v>15</v>
      </c>
      <c r="FF208" s="3" t="s">
        <v>28</v>
      </c>
      <c r="FG208" s="3" t="s">
        <v>1</v>
      </c>
      <c r="FH208" s="9">
        <v>7.16</v>
      </c>
      <c r="FI208" s="3" t="s">
        <v>203</v>
      </c>
      <c r="FJ208" s="9">
        <v>7.15</v>
      </c>
      <c r="FK208" s="3" t="s">
        <v>1</v>
      </c>
      <c r="FL208" s="3" t="s">
        <v>1</v>
      </c>
      <c r="FM208" s="3" t="s">
        <v>23</v>
      </c>
      <c r="FN208" s="9">
        <v>144</v>
      </c>
      <c r="FO208" s="9">
        <v>2.73E-8</v>
      </c>
      <c r="FP208" s="9">
        <v>3.93</v>
      </c>
      <c r="FQ208" s="3" t="s">
        <v>15</v>
      </c>
      <c r="FR208" s="5">
        <v>9.4999999999999998E-3</v>
      </c>
      <c r="FS208" s="9">
        <v>28.7</v>
      </c>
      <c r="FT208" s="3" t="s">
        <v>1</v>
      </c>
      <c r="FU208" s="3" t="s">
        <v>203</v>
      </c>
      <c r="FV208" s="3"/>
      <c r="FW208" s="5">
        <v>33.5</v>
      </c>
      <c r="FX208" s="10">
        <v>3.3E-3</v>
      </c>
      <c r="FY208" s="3"/>
      <c r="FZ208" s="3" t="s">
        <v>22</v>
      </c>
      <c r="GA208" s="3"/>
      <c r="GB208" s="3"/>
      <c r="GC208" s="3"/>
      <c r="GD208" s="3"/>
      <c r="GE208" s="3"/>
      <c r="GF208" s="3" t="s">
        <v>30</v>
      </c>
      <c r="GG208" s="3"/>
      <c r="GH208" s="9">
        <v>4.55</v>
      </c>
      <c r="GI208" s="2"/>
      <c r="GJ208" s="5">
        <v>8.275E-4</v>
      </c>
      <c r="GK208" s="3"/>
      <c r="GL208" s="2"/>
      <c r="GM208" s="2">
        <v>3.1</v>
      </c>
      <c r="GN208" s="3" t="s">
        <v>31</v>
      </c>
      <c r="GO208" s="3" t="s">
        <v>8</v>
      </c>
      <c r="GP208" s="3"/>
      <c r="GQ208" s="3"/>
      <c r="GR208" s="3" t="s">
        <v>219</v>
      </c>
      <c r="GS208" s="9">
        <v>0.7407407407407407</v>
      </c>
      <c r="GT208" s="9">
        <v>60.15</v>
      </c>
      <c r="GU208" s="9">
        <v>9.15</v>
      </c>
      <c r="GV208" s="2">
        <v>0.05</v>
      </c>
      <c r="GW208" s="7"/>
      <c r="GX208" s="2" t="s">
        <v>34</v>
      </c>
      <c r="GY208" s="7" t="s">
        <v>227</v>
      </c>
      <c r="GZ208" s="9">
        <v>5.165</v>
      </c>
      <c r="HA208" s="9">
        <v>4.3224999999999998</v>
      </c>
      <c r="HB208" s="7"/>
      <c r="HC208" s="3">
        <v>46.8</v>
      </c>
      <c r="HD208" s="3" t="s">
        <v>3</v>
      </c>
      <c r="HE208" s="7"/>
      <c r="HF208" s="9">
        <v>21.35</v>
      </c>
      <c r="HG208" s="3"/>
      <c r="HH208" s="2"/>
      <c r="HI208" s="3" t="s">
        <v>15</v>
      </c>
      <c r="HJ208" s="3"/>
      <c r="HK208" s="3" t="s">
        <v>3</v>
      </c>
      <c r="HL208" s="3"/>
      <c r="HM208" s="9">
        <v>1.1000000000000001</v>
      </c>
      <c r="HN208" s="9">
        <v>12.75</v>
      </c>
      <c r="HO208" s="3" t="s">
        <v>3</v>
      </c>
      <c r="HP208" s="3" t="s">
        <v>35</v>
      </c>
      <c r="HQ208" s="3" t="s">
        <v>23</v>
      </c>
      <c r="HR208" s="7"/>
      <c r="HS208" s="3" t="s">
        <v>3</v>
      </c>
      <c r="HT208" s="3" t="s">
        <v>203</v>
      </c>
      <c r="HU208" s="9">
        <v>0.3603603603603604</v>
      </c>
      <c r="HV208" s="3">
        <v>1</v>
      </c>
      <c r="HW208" s="9">
        <v>1.098E-5</v>
      </c>
      <c r="HX208" s="3" t="s">
        <v>3</v>
      </c>
      <c r="HY208" s="3"/>
      <c r="HZ208" s="3" t="s">
        <v>30</v>
      </c>
      <c r="IA208" s="9">
        <v>4.54</v>
      </c>
      <c r="IB208" s="3"/>
      <c r="IC208" s="3" t="s">
        <v>18</v>
      </c>
      <c r="ID208" s="3"/>
      <c r="IE208" s="3" t="s">
        <v>55</v>
      </c>
      <c r="IF208" s="7"/>
      <c r="IG208" s="7"/>
      <c r="IH208" s="7"/>
    </row>
    <row r="209" spans="1:242" x14ac:dyDescent="0.25">
      <c r="A209" s="1" t="s">
        <v>253</v>
      </c>
      <c r="B209" s="5">
        <v>51</v>
      </c>
      <c r="C209" s="3">
        <v>70</v>
      </c>
      <c r="D209" s="5">
        <v>5.0999999999999996</v>
      </c>
      <c r="E209" s="3" t="s">
        <v>1</v>
      </c>
      <c r="F209" s="3" t="s">
        <v>2</v>
      </c>
      <c r="G209" s="2">
        <v>3.7999999999999999E-2</v>
      </c>
      <c r="H209" s="2">
        <v>1.97</v>
      </c>
      <c r="I209" s="2">
        <v>1.97</v>
      </c>
      <c r="J209" s="5">
        <v>1.4025E-11</v>
      </c>
      <c r="K209" s="3" t="s">
        <v>3</v>
      </c>
      <c r="L209" s="3" t="s">
        <v>4</v>
      </c>
      <c r="M209" s="5">
        <v>0.89786756453423122</v>
      </c>
      <c r="N209" s="5">
        <v>25.84</v>
      </c>
      <c r="O209" s="3" t="s">
        <v>3</v>
      </c>
      <c r="P209" s="2">
        <v>1.0084199999999999</v>
      </c>
      <c r="Q209" s="3" t="s">
        <v>203</v>
      </c>
      <c r="R209" s="2" t="s">
        <v>58</v>
      </c>
      <c r="S209" s="2">
        <v>1.97</v>
      </c>
      <c r="T209" s="3" t="s">
        <v>3</v>
      </c>
      <c r="U209" s="5">
        <v>50.1</v>
      </c>
      <c r="V209" s="3"/>
      <c r="W209" s="2"/>
      <c r="X209" s="2">
        <v>0.8819999999999999</v>
      </c>
      <c r="Y209" s="3" t="s">
        <v>7</v>
      </c>
      <c r="Z209" s="5">
        <v>1.199E-5</v>
      </c>
      <c r="AA209" s="3" t="s">
        <v>8</v>
      </c>
      <c r="AB209" s="2" t="s">
        <v>227</v>
      </c>
      <c r="AC209" s="5">
        <v>2.3272727272727275E-13</v>
      </c>
      <c r="AD209" s="3" t="s">
        <v>10</v>
      </c>
      <c r="AE209" s="3" t="s">
        <v>212</v>
      </c>
      <c r="AF209" s="2">
        <v>3.0950000000000002</v>
      </c>
      <c r="AG209" s="5">
        <v>4.6500000000000005E-3</v>
      </c>
      <c r="AH209" s="2"/>
      <c r="AI209" s="2">
        <v>225</v>
      </c>
      <c r="AJ209" s="2">
        <v>74.45</v>
      </c>
      <c r="AK209" s="2"/>
      <c r="AL209" s="5">
        <v>1.0774999999999999</v>
      </c>
      <c r="AM209" s="3"/>
      <c r="AN209" s="3" t="s">
        <v>12</v>
      </c>
      <c r="AO209" s="2"/>
      <c r="AP209" s="2"/>
      <c r="AQ209" s="5">
        <v>3.2000000000000002E-3</v>
      </c>
      <c r="AR209" s="5">
        <v>6.1</v>
      </c>
      <c r="AS209" s="3" t="s">
        <v>13</v>
      </c>
      <c r="AT209" s="3" t="s">
        <v>23</v>
      </c>
      <c r="AU209" s="5">
        <v>9.99</v>
      </c>
      <c r="AV209" s="2"/>
      <c r="AW209" s="2"/>
      <c r="AX209" s="5">
        <v>6.6909975669099764E-8</v>
      </c>
      <c r="AY209" s="2" t="s">
        <v>15</v>
      </c>
      <c r="AZ209" s="5">
        <v>7.75</v>
      </c>
      <c r="BA209" s="2"/>
      <c r="BB209" s="3" t="s">
        <v>8</v>
      </c>
      <c r="BC209" s="3">
        <v>25</v>
      </c>
      <c r="BD209" s="2">
        <v>0.36630036630036628</v>
      </c>
      <c r="BE209" s="3" t="s">
        <v>16</v>
      </c>
      <c r="BF209" s="6">
        <v>38.75</v>
      </c>
      <c r="BG209" s="5">
        <v>6.9</v>
      </c>
      <c r="BH209" s="3"/>
      <c r="BI209" s="2">
        <v>1.97</v>
      </c>
      <c r="BJ209" s="5">
        <v>1.1499999999999999</v>
      </c>
      <c r="BK209" s="5">
        <v>22.6</v>
      </c>
      <c r="BL209" s="5">
        <v>0.7407407407407407</v>
      </c>
      <c r="BM209" s="5">
        <v>3.15</v>
      </c>
      <c r="BN209" s="3" t="s">
        <v>19</v>
      </c>
      <c r="BO209" s="3" t="s">
        <v>121</v>
      </c>
      <c r="BP209" s="3" t="s">
        <v>3</v>
      </c>
      <c r="BQ209" s="2">
        <v>3</v>
      </c>
      <c r="BR209" s="2" t="s">
        <v>21</v>
      </c>
      <c r="BS209" s="3"/>
      <c r="BT209" s="3"/>
      <c r="BU209" s="2">
        <v>0.66859716859716856</v>
      </c>
      <c r="BV209" s="5">
        <v>3.22</v>
      </c>
      <c r="BW209" s="5">
        <v>4.9000000000000004</v>
      </c>
      <c r="BX209" s="3"/>
      <c r="BY209" s="3"/>
      <c r="BZ209" s="2"/>
      <c r="CA209" s="2"/>
      <c r="CB209" s="3" t="s">
        <v>3</v>
      </c>
      <c r="CC209" s="5">
        <v>3.9925000000000002</v>
      </c>
      <c r="CD209" s="5">
        <v>0.5617977528089888</v>
      </c>
      <c r="CE209" s="3"/>
      <c r="CF209" s="5">
        <v>30</v>
      </c>
      <c r="CG209" s="3"/>
      <c r="CH209" s="2">
        <v>1.97</v>
      </c>
      <c r="CI209" s="3"/>
      <c r="CJ209" s="3" t="s">
        <v>1</v>
      </c>
      <c r="CK209" s="11" t="s">
        <v>254</v>
      </c>
      <c r="CL209" s="3" t="s">
        <v>22</v>
      </c>
      <c r="CM209" s="2">
        <v>7.65</v>
      </c>
      <c r="CN209" s="3"/>
      <c r="CO209" s="2"/>
      <c r="CP209" s="2">
        <v>5.88</v>
      </c>
      <c r="CQ209" s="3">
        <v>2</v>
      </c>
      <c r="CR209" s="5">
        <v>5.77</v>
      </c>
      <c r="CS209" s="6">
        <v>42.5</v>
      </c>
      <c r="CT209" s="5">
        <v>0.46500000000000002</v>
      </c>
      <c r="CU209" s="5">
        <v>6.25</v>
      </c>
      <c r="CV209" s="5">
        <v>1.35</v>
      </c>
      <c r="CW209" s="5">
        <v>92</v>
      </c>
      <c r="CX209" s="2">
        <v>0.3968253968253968</v>
      </c>
      <c r="CY209" s="5">
        <v>0.36101083032490977</v>
      </c>
      <c r="CZ209" s="3" t="s">
        <v>22</v>
      </c>
      <c r="DA209" s="5">
        <v>3.4782608695652176E-4</v>
      </c>
      <c r="DB209" s="5">
        <v>622.5</v>
      </c>
      <c r="DC209" s="2">
        <v>0.73285714285714287</v>
      </c>
      <c r="DD209" s="5">
        <v>389</v>
      </c>
      <c r="DE209" s="3" t="s">
        <v>22</v>
      </c>
      <c r="DF209" s="2">
        <v>0.36749999999999999</v>
      </c>
      <c r="DG209" s="3" t="s">
        <v>3</v>
      </c>
      <c r="DH209" s="2">
        <v>7.33</v>
      </c>
      <c r="DI209" s="3" t="s">
        <v>23</v>
      </c>
      <c r="DJ209" s="2">
        <v>13.7</v>
      </c>
      <c r="DK209" s="5">
        <v>180</v>
      </c>
      <c r="DL209" s="3" t="s">
        <v>8</v>
      </c>
      <c r="DM209" s="3">
        <v>0.35714285714285698</v>
      </c>
      <c r="DN209" s="3" t="s">
        <v>3</v>
      </c>
      <c r="DO209" s="5">
        <v>7.2999999999999995E-2</v>
      </c>
      <c r="DP209" s="3" t="s">
        <v>3</v>
      </c>
      <c r="DQ209" s="5">
        <v>3.105</v>
      </c>
      <c r="DR209" s="7" t="s">
        <v>227</v>
      </c>
      <c r="DS209" s="2" t="s">
        <v>18</v>
      </c>
      <c r="DT209" s="5">
        <v>0.42784460000000002</v>
      </c>
      <c r="DU209" s="2" t="s">
        <v>24</v>
      </c>
      <c r="DV209" s="3" t="s">
        <v>3</v>
      </c>
      <c r="DW209" s="5">
        <v>50.1</v>
      </c>
      <c r="DX209" s="2">
        <v>6.67</v>
      </c>
      <c r="DY209" s="3" t="s">
        <v>8</v>
      </c>
      <c r="DZ209" s="2"/>
      <c r="EA209" s="7">
        <v>0.86956521739130443</v>
      </c>
      <c r="EB209" s="5">
        <v>3.0950000000000002</v>
      </c>
      <c r="EC209" s="3"/>
      <c r="ED209" s="2"/>
      <c r="EE209" s="2">
        <v>0.37</v>
      </c>
      <c r="EF209" s="3" t="s">
        <v>1</v>
      </c>
      <c r="EG209" s="3"/>
      <c r="EH209" s="4"/>
      <c r="EI209" s="2">
        <v>9.6</v>
      </c>
      <c r="EJ209" s="3" t="s">
        <v>26</v>
      </c>
      <c r="EK209" s="5">
        <v>1.2489999999999999E-2</v>
      </c>
      <c r="EL209" s="3" t="s">
        <v>1</v>
      </c>
      <c r="EM209" s="3" t="s">
        <v>3</v>
      </c>
      <c r="EN209" s="3" t="s">
        <v>27</v>
      </c>
      <c r="EO209" s="2">
        <v>15</v>
      </c>
      <c r="EP209" s="3" t="s">
        <v>8</v>
      </c>
      <c r="EQ209" s="2">
        <v>1.97</v>
      </c>
      <c r="ER209" s="5">
        <v>5.5</v>
      </c>
      <c r="ES209" s="2">
        <v>38.5</v>
      </c>
      <c r="ET209" s="9">
        <v>9.6</v>
      </c>
      <c r="EU209" s="2">
        <v>0.76928571428571424</v>
      </c>
      <c r="EV209" s="3" t="s">
        <v>28</v>
      </c>
      <c r="EW209" s="2">
        <v>9.5</v>
      </c>
      <c r="EX209" s="9">
        <v>3.5924999999999998</v>
      </c>
      <c r="EY209" s="3">
        <v>1.96</v>
      </c>
      <c r="EZ209" s="3"/>
      <c r="FA209" s="9">
        <v>0.78740157480314954</v>
      </c>
      <c r="FB209" s="9">
        <v>1.6500000000000001E-9</v>
      </c>
      <c r="FC209" s="2"/>
      <c r="FD209" s="7">
        <v>0.7407407407407407</v>
      </c>
      <c r="FE209" s="2" t="s">
        <v>15</v>
      </c>
      <c r="FF209" s="3" t="s">
        <v>28</v>
      </c>
      <c r="FG209" s="3" t="s">
        <v>1</v>
      </c>
      <c r="FH209" s="9">
        <v>7.1550000000000002</v>
      </c>
      <c r="FI209" s="3" t="s">
        <v>203</v>
      </c>
      <c r="FJ209" s="9">
        <v>7.25</v>
      </c>
      <c r="FK209" s="3" t="s">
        <v>1</v>
      </c>
      <c r="FL209" s="3" t="s">
        <v>1</v>
      </c>
      <c r="FM209" s="3" t="s">
        <v>23</v>
      </c>
      <c r="FN209" s="9">
        <v>142</v>
      </c>
      <c r="FO209" s="9">
        <v>2.7399999999999997E-8</v>
      </c>
      <c r="FP209" s="9">
        <v>3.92</v>
      </c>
      <c r="FQ209" s="3" t="s">
        <v>15</v>
      </c>
      <c r="FR209" s="5">
        <v>0.01</v>
      </c>
      <c r="FS209" s="9">
        <v>28.68</v>
      </c>
      <c r="FT209" s="3" t="s">
        <v>1</v>
      </c>
      <c r="FU209" s="3" t="s">
        <v>203</v>
      </c>
      <c r="FV209" s="3"/>
      <c r="FW209" s="5">
        <v>34.5</v>
      </c>
      <c r="FX209" s="10">
        <v>3.5000000000000001E-3</v>
      </c>
      <c r="FY209" s="2">
        <v>225</v>
      </c>
      <c r="FZ209" s="3" t="s">
        <v>22</v>
      </c>
      <c r="GA209" s="2">
        <v>1.97</v>
      </c>
      <c r="GB209" s="2">
        <v>1.97</v>
      </c>
      <c r="GC209" s="3"/>
      <c r="GD209" s="2">
        <v>1.97</v>
      </c>
      <c r="GE209" s="3"/>
      <c r="GF209" s="3" t="s">
        <v>30</v>
      </c>
      <c r="GG209" s="3"/>
      <c r="GH209" s="9">
        <v>4.5549999999999997</v>
      </c>
      <c r="GI209" s="2"/>
      <c r="GJ209" s="5">
        <v>8.0199999999999998E-4</v>
      </c>
      <c r="GK209" s="3"/>
      <c r="GL209" s="2"/>
      <c r="GM209" s="2">
        <v>3.0950000000000002</v>
      </c>
      <c r="GN209" s="3" t="s">
        <v>31</v>
      </c>
      <c r="GO209" s="3" t="s">
        <v>8</v>
      </c>
      <c r="GP209" s="3"/>
      <c r="GQ209" s="3"/>
      <c r="GR209" s="3" t="s">
        <v>219</v>
      </c>
      <c r="GS209" s="9">
        <v>0.74626865671641784</v>
      </c>
      <c r="GT209" s="9">
        <v>60.3</v>
      </c>
      <c r="GU209" s="9">
        <v>9.1</v>
      </c>
      <c r="GV209" s="2">
        <v>4.878048780487805E-2</v>
      </c>
      <c r="GW209" s="7">
        <v>2.04</v>
      </c>
      <c r="GX209" s="2" t="s">
        <v>34</v>
      </c>
      <c r="GY209" s="7" t="s">
        <v>227</v>
      </c>
      <c r="GZ209" s="9">
        <v>5.2</v>
      </c>
      <c r="HA209" s="9">
        <v>4.3274999999999997</v>
      </c>
      <c r="HB209" s="7">
        <v>4.1500000000000004</v>
      </c>
      <c r="HC209" s="3">
        <v>43.7</v>
      </c>
      <c r="HD209" s="3" t="s">
        <v>3</v>
      </c>
      <c r="HE209" s="2">
        <v>7.33</v>
      </c>
      <c r="HF209" s="9">
        <v>21.2</v>
      </c>
      <c r="HG209" s="3"/>
      <c r="HH209" s="2"/>
      <c r="HI209" s="3" t="s">
        <v>15</v>
      </c>
      <c r="HJ209" s="3"/>
      <c r="HK209" s="3" t="s">
        <v>3</v>
      </c>
      <c r="HL209" s="2">
        <v>1.97</v>
      </c>
      <c r="HM209" s="9">
        <v>1</v>
      </c>
      <c r="HN209" s="9">
        <v>13.25</v>
      </c>
      <c r="HO209" s="3" t="s">
        <v>3</v>
      </c>
      <c r="HP209" s="3" t="s">
        <v>35</v>
      </c>
      <c r="HQ209" s="3" t="s">
        <v>23</v>
      </c>
      <c r="HR209" s="2">
        <v>7.3300000000000004E-2</v>
      </c>
      <c r="HS209" s="3" t="s">
        <v>3</v>
      </c>
      <c r="HT209" s="3" t="s">
        <v>203</v>
      </c>
      <c r="HU209" s="9">
        <v>0.35971223021582738</v>
      </c>
      <c r="HV209" s="3">
        <v>1</v>
      </c>
      <c r="HW209" s="9">
        <v>1.1199999999999999E-5</v>
      </c>
      <c r="HX209" s="3" t="s">
        <v>3</v>
      </c>
      <c r="HY209" s="3"/>
      <c r="HZ209" s="3" t="s">
        <v>30</v>
      </c>
      <c r="IA209" s="9">
        <v>4.53</v>
      </c>
      <c r="IB209" s="2">
        <v>9.39</v>
      </c>
      <c r="IC209" s="3" t="s">
        <v>18</v>
      </c>
      <c r="ID209" s="3"/>
      <c r="IE209" s="3" t="s">
        <v>55</v>
      </c>
      <c r="IF209" s="7"/>
      <c r="IG209" s="7">
        <v>0.86956521739130443</v>
      </c>
      <c r="IH209" s="7">
        <v>0.86956521739130443</v>
      </c>
    </row>
    <row r="210" spans="1:242" x14ac:dyDescent="0.25">
      <c r="A210" s="1" t="s">
        <v>255</v>
      </c>
      <c r="B210" s="5">
        <v>53</v>
      </c>
      <c r="C210" s="3"/>
      <c r="D210" s="5">
        <v>5.05</v>
      </c>
      <c r="E210" s="3" t="s">
        <v>1</v>
      </c>
      <c r="F210" s="3" t="s">
        <v>2</v>
      </c>
      <c r="G210" s="2"/>
      <c r="H210" s="3"/>
      <c r="I210" s="3"/>
      <c r="J210" s="5">
        <v>1.3750000000000001E-11</v>
      </c>
      <c r="K210" s="3" t="s">
        <v>3</v>
      </c>
      <c r="L210" s="3" t="s">
        <v>4</v>
      </c>
      <c r="M210" s="5">
        <v>0.90497737556561086</v>
      </c>
      <c r="N210" s="5">
        <v>25.82</v>
      </c>
      <c r="O210" s="3" t="s">
        <v>3</v>
      </c>
      <c r="P210" s="4"/>
      <c r="Q210" s="3" t="s">
        <v>203</v>
      </c>
      <c r="R210" s="2" t="s">
        <v>58</v>
      </c>
      <c r="S210" s="3"/>
      <c r="T210" s="3" t="s">
        <v>3</v>
      </c>
      <c r="U210" s="5">
        <v>50.4</v>
      </c>
      <c r="V210" s="3"/>
      <c r="W210" s="2"/>
      <c r="X210" s="4"/>
      <c r="Y210" s="3" t="s">
        <v>7</v>
      </c>
      <c r="Z210" s="5">
        <v>1.199E-5</v>
      </c>
      <c r="AA210" s="3" t="s">
        <v>8</v>
      </c>
      <c r="AB210" s="2" t="s">
        <v>227</v>
      </c>
      <c r="AC210" s="5">
        <v>2.6E-13</v>
      </c>
      <c r="AD210" s="3" t="s">
        <v>10</v>
      </c>
      <c r="AE210" s="3" t="s">
        <v>212</v>
      </c>
      <c r="AF210" s="2">
        <v>3.08</v>
      </c>
      <c r="AG210" s="5">
        <v>4.5999999999999999E-3</v>
      </c>
      <c r="AH210" s="2"/>
      <c r="AI210" s="2"/>
      <c r="AJ210" s="2">
        <v>74.55</v>
      </c>
      <c r="AK210" s="2"/>
      <c r="AL210" s="5">
        <v>1.0760000000000001</v>
      </c>
      <c r="AM210" s="3"/>
      <c r="AN210" s="3" t="s">
        <v>12</v>
      </c>
      <c r="AO210" s="2"/>
      <c r="AP210" s="2"/>
      <c r="AQ210" s="5">
        <v>3.5699999999999998E-3</v>
      </c>
      <c r="AR210" s="5">
        <v>5.95</v>
      </c>
      <c r="AS210" s="3" t="s">
        <v>13</v>
      </c>
      <c r="AT210" s="3" t="s">
        <v>23</v>
      </c>
      <c r="AU210" s="5">
        <v>9.98</v>
      </c>
      <c r="AV210" s="2"/>
      <c r="AW210" s="2"/>
      <c r="AX210" s="5">
        <v>8.0291970802919709E-8</v>
      </c>
      <c r="AY210" s="2" t="s">
        <v>15</v>
      </c>
      <c r="AZ210" s="5">
        <v>7.7</v>
      </c>
      <c r="BA210" s="2"/>
      <c r="BB210" s="3" t="s">
        <v>8</v>
      </c>
      <c r="BC210" s="3">
        <v>25</v>
      </c>
      <c r="BD210" s="2"/>
      <c r="BE210" s="3" t="s">
        <v>16</v>
      </c>
      <c r="BF210" s="6">
        <v>38.5</v>
      </c>
      <c r="BG210" s="5">
        <v>6.9</v>
      </c>
      <c r="BH210" s="3"/>
      <c r="BI210" s="3"/>
      <c r="BJ210" s="5">
        <v>1.1000000000000001</v>
      </c>
      <c r="BK210" s="5">
        <v>22.5</v>
      </c>
      <c r="BL210" s="5">
        <v>0.7142857142857143</v>
      </c>
      <c r="BM210" s="5">
        <v>3.1</v>
      </c>
      <c r="BN210" s="3" t="s">
        <v>19</v>
      </c>
      <c r="BO210" s="3" t="s">
        <v>121</v>
      </c>
      <c r="BP210" s="3" t="s">
        <v>3</v>
      </c>
      <c r="BQ210" s="2"/>
      <c r="BR210" s="2" t="s">
        <v>21</v>
      </c>
      <c r="BS210" s="3"/>
      <c r="BT210" s="3"/>
      <c r="BU210" s="3"/>
      <c r="BV210" s="5">
        <v>3.22</v>
      </c>
      <c r="BW210" s="5">
        <v>4.9000000000000004</v>
      </c>
      <c r="BX210" s="3"/>
      <c r="BY210" s="3"/>
      <c r="BZ210" s="2"/>
      <c r="CA210" s="2"/>
      <c r="CB210" s="3" t="s">
        <v>3</v>
      </c>
      <c r="CC210" s="5">
        <v>3.99</v>
      </c>
      <c r="CD210" s="5">
        <v>0.5714285714285714</v>
      </c>
      <c r="CE210" s="3"/>
      <c r="CF210" s="5">
        <v>30.1</v>
      </c>
      <c r="CG210" s="3"/>
      <c r="CH210" s="3"/>
      <c r="CI210" s="3"/>
      <c r="CJ210" s="3" t="s">
        <v>1</v>
      </c>
      <c r="CK210" s="2"/>
      <c r="CL210" s="3" t="s">
        <v>22</v>
      </c>
      <c r="CM210" s="3"/>
      <c r="CN210" s="2"/>
      <c r="CO210" s="2"/>
      <c r="CP210" s="2"/>
      <c r="CQ210" s="3">
        <v>2</v>
      </c>
      <c r="CR210" s="5">
        <v>5.74</v>
      </c>
      <c r="CS210" s="6">
        <v>41.6</v>
      </c>
      <c r="CT210" s="5">
        <v>0.47</v>
      </c>
      <c r="CU210" s="5">
        <v>6.35</v>
      </c>
      <c r="CV210" s="5">
        <v>1.65</v>
      </c>
      <c r="CW210" s="5">
        <v>91</v>
      </c>
      <c r="CX210" s="2"/>
      <c r="CY210" s="5">
        <v>0.36133694670280037</v>
      </c>
      <c r="CZ210" s="3" t="s">
        <v>22</v>
      </c>
      <c r="DA210" s="5">
        <v>3.5087719298245617E-4</v>
      </c>
      <c r="DB210" s="5">
        <v>622</v>
      </c>
      <c r="DC210" s="4"/>
      <c r="DD210" s="5">
        <v>399</v>
      </c>
      <c r="DE210" s="3" t="s">
        <v>22</v>
      </c>
      <c r="DF210" s="2"/>
      <c r="DG210" s="3" t="s">
        <v>3</v>
      </c>
      <c r="DH210" s="2"/>
      <c r="DI210" s="3" t="s">
        <v>23</v>
      </c>
      <c r="DJ210" s="4"/>
      <c r="DK210" s="5">
        <v>190</v>
      </c>
      <c r="DL210" s="3" t="s">
        <v>8</v>
      </c>
      <c r="DM210" s="3">
        <v>0.35714285714285698</v>
      </c>
      <c r="DN210" s="3" t="s">
        <v>3</v>
      </c>
      <c r="DO210" s="5">
        <v>8.2000000000000003E-2</v>
      </c>
      <c r="DP210" s="3" t="s">
        <v>3</v>
      </c>
      <c r="DQ210" s="5">
        <v>3.1225000000000001</v>
      </c>
      <c r="DR210" s="7" t="s">
        <v>227</v>
      </c>
      <c r="DS210" s="2" t="s">
        <v>18</v>
      </c>
      <c r="DT210" s="5">
        <v>0.42861549999999998</v>
      </c>
      <c r="DU210" s="2" t="s">
        <v>24</v>
      </c>
      <c r="DV210" s="3" t="s">
        <v>3</v>
      </c>
      <c r="DW210" s="5">
        <v>50.4</v>
      </c>
      <c r="DX210" s="4"/>
      <c r="DY210" s="3" t="s">
        <v>8</v>
      </c>
      <c r="DZ210" s="2"/>
      <c r="EA210" s="7"/>
      <c r="EB210" s="5">
        <v>3.08</v>
      </c>
      <c r="EC210" s="3"/>
      <c r="ED210" s="2"/>
      <c r="EE210" s="2"/>
      <c r="EF210" s="3" t="s">
        <v>1</v>
      </c>
      <c r="EG210" s="3"/>
      <c r="EH210" s="2"/>
      <c r="EI210" s="2"/>
      <c r="EJ210" s="3" t="s">
        <v>26</v>
      </c>
      <c r="EK210" s="5">
        <v>1.2489999999999999E-2</v>
      </c>
      <c r="EL210" s="3" t="s">
        <v>1</v>
      </c>
      <c r="EM210" s="3" t="s">
        <v>3</v>
      </c>
      <c r="EN210" s="3" t="s">
        <v>27</v>
      </c>
      <c r="EO210" s="3"/>
      <c r="EP210" s="3" t="s">
        <v>8</v>
      </c>
      <c r="EQ210" s="3"/>
      <c r="ER210" s="5">
        <v>5.5</v>
      </c>
      <c r="ES210" s="3"/>
      <c r="ET210" s="9">
        <v>9.5500000000000007</v>
      </c>
      <c r="EU210" s="3" t="s">
        <v>239</v>
      </c>
      <c r="EV210" s="3" t="s">
        <v>28</v>
      </c>
      <c r="EW210" s="7"/>
      <c r="EX210" s="9">
        <v>3.59</v>
      </c>
      <c r="EY210" s="3"/>
      <c r="EZ210" s="3"/>
      <c r="FA210" s="9">
        <v>0.7759456838021338</v>
      </c>
      <c r="FB210" s="9">
        <v>1.6600000000000001E-9</v>
      </c>
      <c r="FC210" s="2"/>
      <c r="FD210" s="7"/>
      <c r="FE210" s="2" t="s">
        <v>15</v>
      </c>
      <c r="FF210" s="3" t="s">
        <v>28</v>
      </c>
      <c r="FG210" s="3" t="s">
        <v>1</v>
      </c>
      <c r="FH210" s="9">
        <v>7.15</v>
      </c>
      <c r="FI210" s="3" t="s">
        <v>203</v>
      </c>
      <c r="FJ210" s="9">
        <v>7.3</v>
      </c>
      <c r="FK210" s="3" t="s">
        <v>1</v>
      </c>
      <c r="FL210" s="3" t="s">
        <v>1</v>
      </c>
      <c r="FM210" s="3" t="s">
        <v>23</v>
      </c>
      <c r="FN210" s="9">
        <v>145</v>
      </c>
      <c r="FO210" s="9">
        <v>2.735E-8</v>
      </c>
      <c r="FP210" s="9">
        <v>3.94</v>
      </c>
      <c r="FQ210" s="3" t="s">
        <v>15</v>
      </c>
      <c r="FR210" s="5">
        <v>0.01</v>
      </c>
      <c r="FS210" s="9">
        <v>28.7</v>
      </c>
      <c r="FT210" s="3" t="s">
        <v>1</v>
      </c>
      <c r="FU210" s="3" t="s">
        <v>203</v>
      </c>
      <c r="FV210" s="3"/>
      <c r="FW210" s="5">
        <v>34</v>
      </c>
      <c r="FX210" s="10">
        <v>3.5999999999999999E-3</v>
      </c>
      <c r="FY210" s="3"/>
      <c r="FZ210" s="3" t="s">
        <v>22</v>
      </c>
      <c r="GA210" s="3"/>
      <c r="GB210" s="3"/>
      <c r="GC210" s="3"/>
      <c r="GD210" s="3"/>
      <c r="GE210" s="3"/>
      <c r="GF210" s="3" t="s">
        <v>30</v>
      </c>
      <c r="GG210" s="3"/>
      <c r="GH210" s="9">
        <v>4.5599999999999996</v>
      </c>
      <c r="GI210" s="2"/>
      <c r="GJ210" s="5">
        <v>8.1700000000000002E-4</v>
      </c>
      <c r="GK210" s="3"/>
      <c r="GL210" s="2"/>
      <c r="GM210" s="2">
        <v>3.08</v>
      </c>
      <c r="GN210" s="3" t="s">
        <v>31</v>
      </c>
      <c r="GO210" s="3" t="s">
        <v>8</v>
      </c>
      <c r="GP210" s="3"/>
      <c r="GQ210" s="3"/>
      <c r="GR210" s="3" t="s">
        <v>219</v>
      </c>
      <c r="GS210" s="9">
        <v>0.73529411764705876</v>
      </c>
      <c r="GT210" s="9">
        <v>60.25</v>
      </c>
      <c r="GU210" s="9">
        <v>9</v>
      </c>
      <c r="GV210" s="2">
        <v>4.7619047619047616E-2</v>
      </c>
      <c r="GW210" s="7"/>
      <c r="GX210" s="2" t="s">
        <v>34</v>
      </c>
      <c r="GY210" s="7" t="s">
        <v>227</v>
      </c>
      <c r="GZ210" s="9">
        <v>5.19</v>
      </c>
      <c r="HA210" s="9">
        <v>4.3250000000000002</v>
      </c>
      <c r="HB210" s="7"/>
      <c r="HC210" s="3">
        <v>41.6</v>
      </c>
      <c r="HD210" s="3" t="s">
        <v>3</v>
      </c>
      <c r="HE210" s="7"/>
      <c r="HF210" s="9">
        <v>21.05</v>
      </c>
      <c r="HG210" s="3"/>
      <c r="HH210" s="2"/>
      <c r="HI210" s="3" t="s">
        <v>15</v>
      </c>
      <c r="HJ210" s="3"/>
      <c r="HK210" s="3" t="s">
        <v>3</v>
      </c>
      <c r="HL210" s="3"/>
      <c r="HM210" s="9">
        <v>0.9</v>
      </c>
      <c r="HN210" s="9">
        <v>13.5</v>
      </c>
      <c r="HO210" s="3" t="s">
        <v>3</v>
      </c>
      <c r="HP210" s="3" t="s">
        <v>35</v>
      </c>
      <c r="HQ210" s="3" t="s">
        <v>23</v>
      </c>
      <c r="HR210" s="7"/>
      <c r="HS210" s="3" t="s">
        <v>3</v>
      </c>
      <c r="HT210" s="3" t="s">
        <v>203</v>
      </c>
      <c r="HU210" s="9">
        <v>0.35971223021582738</v>
      </c>
      <c r="HV210" s="3">
        <v>1</v>
      </c>
      <c r="HW210" s="9">
        <v>1.11E-5</v>
      </c>
      <c r="HX210" s="3" t="s">
        <v>3</v>
      </c>
      <c r="HY210" s="3"/>
      <c r="HZ210" s="3" t="s">
        <v>30</v>
      </c>
      <c r="IA210" s="9">
        <v>4.54</v>
      </c>
      <c r="IB210" s="4"/>
      <c r="IC210" s="3" t="s">
        <v>18</v>
      </c>
      <c r="ID210" s="3"/>
      <c r="IE210" s="3" t="s">
        <v>55</v>
      </c>
      <c r="IF210" s="7"/>
      <c r="IG210" s="7"/>
      <c r="IH210" s="7"/>
    </row>
    <row r="211" spans="1:242" x14ac:dyDescent="0.25">
      <c r="A211" s="1" t="s">
        <v>256</v>
      </c>
      <c r="B211" s="5">
        <v>54.25</v>
      </c>
      <c r="C211" s="3"/>
      <c r="D211" s="5">
        <v>5.0999999999999996</v>
      </c>
      <c r="E211" s="3" t="s">
        <v>1</v>
      </c>
      <c r="F211" s="3" t="s">
        <v>2</v>
      </c>
      <c r="G211" s="2"/>
      <c r="H211" s="3"/>
      <c r="I211" s="3"/>
      <c r="J211" s="5">
        <v>1.3875000000000001E-11</v>
      </c>
      <c r="K211" s="3" t="s">
        <v>3</v>
      </c>
      <c r="L211" s="3" t="s">
        <v>4</v>
      </c>
      <c r="M211" s="5">
        <v>0.91324200913242015</v>
      </c>
      <c r="N211" s="5">
        <v>25.83</v>
      </c>
      <c r="O211" s="3" t="s">
        <v>3</v>
      </c>
      <c r="P211" s="3"/>
      <c r="Q211" s="3" t="s">
        <v>203</v>
      </c>
      <c r="R211" s="2" t="s">
        <v>58</v>
      </c>
      <c r="S211" s="3"/>
      <c r="T211" s="3" t="s">
        <v>3</v>
      </c>
      <c r="U211" s="5">
        <v>50.2</v>
      </c>
      <c r="V211" s="3"/>
      <c r="W211" s="2"/>
      <c r="X211" s="3"/>
      <c r="Y211" s="3" t="s">
        <v>7</v>
      </c>
      <c r="Z211" s="5">
        <v>1.2E-5</v>
      </c>
      <c r="AA211" s="3" t="s">
        <v>8</v>
      </c>
      <c r="AB211" s="2" t="s">
        <v>227</v>
      </c>
      <c r="AC211" s="5">
        <v>2.7090909090909093E-13</v>
      </c>
      <c r="AD211" s="3" t="s">
        <v>10</v>
      </c>
      <c r="AE211" s="3" t="s">
        <v>212</v>
      </c>
      <c r="AF211" s="2">
        <v>3.1</v>
      </c>
      <c r="AG211" s="5">
        <v>4.4999999999999997E-3</v>
      </c>
      <c r="AH211" s="2"/>
      <c r="AI211" s="2"/>
      <c r="AJ211" s="2">
        <v>75</v>
      </c>
      <c r="AK211" s="2"/>
      <c r="AL211" s="5">
        <v>1.0780000000000001</v>
      </c>
      <c r="AM211" s="3"/>
      <c r="AN211" s="3" t="s">
        <v>12</v>
      </c>
      <c r="AO211" s="2"/>
      <c r="AP211" s="2"/>
      <c r="AQ211" s="5">
        <v>2.82E-3</v>
      </c>
      <c r="AR211" s="5">
        <v>6.05</v>
      </c>
      <c r="AS211" s="3" t="s">
        <v>13</v>
      </c>
      <c r="AT211" s="3" t="s">
        <v>23</v>
      </c>
      <c r="AU211" s="5">
        <v>9.99</v>
      </c>
      <c r="AV211" s="2"/>
      <c r="AW211" s="2"/>
      <c r="AX211" s="5">
        <v>7.9075425790754257E-8</v>
      </c>
      <c r="AY211" s="2" t="s">
        <v>15</v>
      </c>
      <c r="AZ211" s="5">
        <v>7.75</v>
      </c>
      <c r="BA211" s="2"/>
      <c r="BB211" s="3" t="s">
        <v>8</v>
      </c>
      <c r="BC211" s="3">
        <v>25</v>
      </c>
      <c r="BD211" s="2"/>
      <c r="BE211" s="3" t="s">
        <v>16</v>
      </c>
      <c r="BF211" s="6">
        <v>38.75</v>
      </c>
      <c r="BG211" s="5">
        <v>6.9050000000000002</v>
      </c>
      <c r="BH211" s="3"/>
      <c r="BI211" s="3"/>
      <c r="BJ211" s="5">
        <v>1.25</v>
      </c>
      <c r="BK211" s="5">
        <v>22.6</v>
      </c>
      <c r="BL211" s="5">
        <v>0.68965517241379315</v>
      </c>
      <c r="BM211" s="5">
        <v>3.15</v>
      </c>
      <c r="BN211" s="3" t="s">
        <v>19</v>
      </c>
      <c r="BO211" s="3" t="s">
        <v>121</v>
      </c>
      <c r="BP211" s="3" t="s">
        <v>3</v>
      </c>
      <c r="BQ211" s="2"/>
      <c r="BR211" s="2" t="s">
        <v>21</v>
      </c>
      <c r="BS211" s="3"/>
      <c r="BT211" s="3"/>
      <c r="BU211" s="3"/>
      <c r="BV211" s="5">
        <v>3.2174999999999998</v>
      </c>
      <c r="BW211" s="5">
        <v>4.8899999999999997</v>
      </c>
      <c r="BX211" s="3"/>
      <c r="BY211" s="3"/>
      <c r="BZ211" s="2"/>
      <c r="CA211" s="2"/>
      <c r="CB211" s="3" t="s">
        <v>3</v>
      </c>
      <c r="CC211" s="5">
        <v>3.9849999999999999</v>
      </c>
      <c r="CD211" s="5">
        <v>0.58823529411764708</v>
      </c>
      <c r="CE211" s="3"/>
      <c r="CF211" s="5">
        <v>30.15</v>
      </c>
      <c r="CG211" s="3"/>
      <c r="CH211" s="3"/>
      <c r="CI211" s="3"/>
      <c r="CJ211" s="3" t="s">
        <v>1</v>
      </c>
      <c r="CK211" s="2"/>
      <c r="CL211" s="3" t="s">
        <v>22</v>
      </c>
      <c r="CM211" s="3"/>
      <c r="CN211" s="2"/>
      <c r="CO211" s="2"/>
      <c r="CP211" s="2"/>
      <c r="CQ211" s="3">
        <v>2</v>
      </c>
      <c r="CR211" s="5">
        <v>5.73</v>
      </c>
      <c r="CS211" s="6">
        <v>42</v>
      </c>
      <c r="CT211" s="5">
        <v>0.47249999999999998</v>
      </c>
      <c r="CU211" s="5">
        <v>6.4</v>
      </c>
      <c r="CV211" s="5">
        <v>1.7</v>
      </c>
      <c r="CW211" s="5">
        <v>92</v>
      </c>
      <c r="CX211" s="2"/>
      <c r="CY211" s="5">
        <v>0.36101083032490977</v>
      </c>
      <c r="CZ211" s="3" t="s">
        <v>22</v>
      </c>
      <c r="DA211" s="5">
        <v>3.5087719298245617E-4</v>
      </c>
      <c r="DB211" s="5">
        <v>622.25</v>
      </c>
      <c r="DC211" s="2"/>
      <c r="DD211" s="5">
        <v>399</v>
      </c>
      <c r="DE211" s="3" t="s">
        <v>22</v>
      </c>
      <c r="DF211" s="2"/>
      <c r="DG211" s="3" t="s">
        <v>3</v>
      </c>
      <c r="DH211" s="2"/>
      <c r="DI211" s="3" t="s">
        <v>23</v>
      </c>
      <c r="DJ211" s="3"/>
      <c r="DK211" s="5">
        <v>195</v>
      </c>
      <c r="DL211" s="3" t="s">
        <v>8</v>
      </c>
      <c r="DM211" s="3">
        <v>0.35714285714285698</v>
      </c>
      <c r="DN211" s="3" t="s">
        <v>3</v>
      </c>
      <c r="DO211" s="5">
        <v>0.16250000000000001</v>
      </c>
      <c r="DP211" s="3" t="s">
        <v>3</v>
      </c>
      <c r="DQ211" s="5">
        <v>3.1349999999999998</v>
      </c>
      <c r="DR211" s="7" t="s">
        <v>227</v>
      </c>
      <c r="DS211" s="2" t="s">
        <v>18</v>
      </c>
      <c r="DT211" s="5">
        <v>0.4293864</v>
      </c>
      <c r="DU211" s="2" t="s">
        <v>24</v>
      </c>
      <c r="DV211" s="3" t="s">
        <v>3</v>
      </c>
      <c r="DW211" s="5">
        <v>50.2</v>
      </c>
      <c r="DX211" s="3"/>
      <c r="DY211" s="3" t="s">
        <v>8</v>
      </c>
      <c r="DZ211" s="2"/>
      <c r="EA211" s="7"/>
      <c r="EB211" s="5">
        <v>3.1</v>
      </c>
      <c r="EC211" s="3"/>
      <c r="ED211" s="2"/>
      <c r="EE211" s="2"/>
      <c r="EF211" s="3" t="s">
        <v>1</v>
      </c>
      <c r="EG211" s="3"/>
      <c r="EH211" s="2"/>
      <c r="EI211" s="2"/>
      <c r="EJ211" s="3" t="s">
        <v>26</v>
      </c>
      <c r="EK211" s="5">
        <v>1.248E-2</v>
      </c>
      <c r="EL211" s="3" t="s">
        <v>1</v>
      </c>
      <c r="EM211" s="3" t="s">
        <v>3</v>
      </c>
      <c r="EN211" s="3" t="s">
        <v>27</v>
      </c>
      <c r="EO211" s="3"/>
      <c r="EP211" s="3" t="s">
        <v>8</v>
      </c>
      <c r="EQ211" s="3"/>
      <c r="ER211" s="5">
        <v>5.65</v>
      </c>
      <c r="ES211" s="4"/>
      <c r="ET211" s="9">
        <v>9.65</v>
      </c>
      <c r="EU211" s="3" t="s">
        <v>239</v>
      </c>
      <c r="EV211" s="3" t="s">
        <v>28</v>
      </c>
      <c r="EW211" s="7"/>
      <c r="EX211" s="9">
        <v>3.59</v>
      </c>
      <c r="EY211" s="3"/>
      <c r="EZ211" s="3"/>
      <c r="FA211" s="9">
        <v>0.78125</v>
      </c>
      <c r="FB211" s="9">
        <v>1.7399999999999998E-9</v>
      </c>
      <c r="FC211" s="2"/>
      <c r="FD211" s="7"/>
      <c r="FE211" s="2" t="s">
        <v>15</v>
      </c>
      <c r="FF211" s="3" t="s">
        <v>28</v>
      </c>
      <c r="FG211" s="3" t="s">
        <v>1</v>
      </c>
      <c r="FH211" s="9">
        <v>7.15</v>
      </c>
      <c r="FI211" s="3" t="s">
        <v>203</v>
      </c>
      <c r="FJ211" s="9">
        <v>7.3</v>
      </c>
      <c r="FK211" s="3" t="s">
        <v>1</v>
      </c>
      <c r="FL211" s="3" t="s">
        <v>1</v>
      </c>
      <c r="FM211" s="3" t="s">
        <v>23</v>
      </c>
      <c r="FN211" s="9">
        <v>146.5</v>
      </c>
      <c r="FO211" s="9">
        <v>2.735E-8</v>
      </c>
      <c r="FP211" s="9">
        <v>3.95</v>
      </c>
      <c r="FQ211" s="3" t="s">
        <v>15</v>
      </c>
      <c r="FR211" s="5">
        <v>9.7999999999999997E-3</v>
      </c>
      <c r="FS211" s="9">
        <v>28.72</v>
      </c>
      <c r="FT211" s="3" t="s">
        <v>1</v>
      </c>
      <c r="FU211" s="3" t="s">
        <v>203</v>
      </c>
      <c r="FV211" s="3"/>
      <c r="FW211" s="5">
        <v>34.5</v>
      </c>
      <c r="FX211" s="10">
        <v>3.3999999999999998E-3</v>
      </c>
      <c r="FY211" s="3"/>
      <c r="FZ211" s="3" t="s">
        <v>22</v>
      </c>
      <c r="GA211" s="3"/>
      <c r="GB211" s="3"/>
      <c r="GC211" s="3"/>
      <c r="GD211" s="3"/>
      <c r="GE211" s="3"/>
      <c r="GF211" s="3" t="s">
        <v>30</v>
      </c>
      <c r="GG211" s="3"/>
      <c r="GH211" s="9">
        <v>4.5599999999999996</v>
      </c>
      <c r="GI211" s="2"/>
      <c r="GJ211" s="5">
        <v>8.1099999999999998E-4</v>
      </c>
      <c r="GK211" s="3"/>
      <c r="GL211" s="2"/>
      <c r="GM211" s="2">
        <v>3.1</v>
      </c>
      <c r="GN211" s="3" t="s">
        <v>31</v>
      </c>
      <c r="GO211" s="3" t="s">
        <v>8</v>
      </c>
      <c r="GP211" s="3"/>
      <c r="GQ211" s="3"/>
      <c r="GR211" s="3" t="s">
        <v>219</v>
      </c>
      <c r="GS211" s="9">
        <v>0.72992700729927007</v>
      </c>
      <c r="GT211" s="9">
        <v>60</v>
      </c>
      <c r="GU211" s="9">
        <v>9.15</v>
      </c>
      <c r="GV211" s="2">
        <v>4.7619047619047616E-2</v>
      </c>
      <c r="GW211" s="7"/>
      <c r="GX211" s="2" t="s">
        <v>34</v>
      </c>
      <c r="GY211" s="7" t="s">
        <v>227</v>
      </c>
      <c r="GZ211" s="9">
        <v>5.1875</v>
      </c>
      <c r="HA211" s="9">
        <v>4.3174999999999999</v>
      </c>
      <c r="HB211" s="7"/>
      <c r="HC211" s="3">
        <v>42</v>
      </c>
      <c r="HD211" s="3" t="s">
        <v>3</v>
      </c>
      <c r="HE211" s="7"/>
      <c r="HF211" s="9">
        <v>21.15</v>
      </c>
      <c r="HG211" s="3"/>
      <c r="HH211" s="2"/>
      <c r="HI211" s="3" t="s">
        <v>15</v>
      </c>
      <c r="HJ211" s="3"/>
      <c r="HK211" s="3" t="s">
        <v>3</v>
      </c>
      <c r="HL211" s="3"/>
      <c r="HM211" s="9">
        <v>0.85</v>
      </c>
      <c r="HN211" s="9">
        <v>13.75</v>
      </c>
      <c r="HO211" s="3" t="s">
        <v>3</v>
      </c>
      <c r="HP211" s="3" t="s">
        <v>35</v>
      </c>
      <c r="HQ211" s="3" t="s">
        <v>23</v>
      </c>
      <c r="HR211" s="7"/>
      <c r="HS211" s="3" t="s">
        <v>3</v>
      </c>
      <c r="HT211" s="3" t="s">
        <v>203</v>
      </c>
      <c r="HU211" s="9">
        <v>0.35971223021582738</v>
      </c>
      <c r="HV211" s="3">
        <v>1</v>
      </c>
      <c r="HW211" s="9">
        <v>1.6500000000000001E-5</v>
      </c>
      <c r="HX211" s="3" t="s">
        <v>3</v>
      </c>
      <c r="HY211" s="3"/>
      <c r="HZ211" s="3" t="s">
        <v>30</v>
      </c>
      <c r="IA211" s="9">
        <v>4.54</v>
      </c>
      <c r="IB211" s="3"/>
      <c r="IC211" s="3" t="s">
        <v>18</v>
      </c>
      <c r="ID211" s="3"/>
      <c r="IE211" s="3" t="s">
        <v>55</v>
      </c>
      <c r="IF211" s="7"/>
      <c r="IG211" s="7"/>
      <c r="IH211" s="7"/>
    </row>
    <row r="212" spans="1:242" x14ac:dyDescent="0.25">
      <c r="A212" s="1" t="s">
        <v>257</v>
      </c>
      <c r="B212" s="5">
        <v>52</v>
      </c>
      <c r="C212" s="3"/>
      <c r="D212" s="5">
        <v>5.3</v>
      </c>
      <c r="E212" s="3" t="s">
        <v>1</v>
      </c>
      <c r="F212" s="3" t="s">
        <v>2</v>
      </c>
      <c r="G212" s="2"/>
      <c r="H212" s="3"/>
      <c r="I212" s="3"/>
      <c r="J212" s="5">
        <v>1.3550000000000001E-11</v>
      </c>
      <c r="K212" s="3" t="s">
        <v>3</v>
      </c>
      <c r="L212" s="3" t="s">
        <v>4</v>
      </c>
      <c r="M212" s="5">
        <v>0.9174311926605504</v>
      </c>
      <c r="N212" s="5">
        <v>25.79</v>
      </c>
      <c r="O212" s="3" t="s">
        <v>3</v>
      </c>
      <c r="P212" s="3"/>
      <c r="Q212" s="3" t="s">
        <v>203</v>
      </c>
      <c r="R212" s="2" t="s">
        <v>58</v>
      </c>
      <c r="S212" s="3"/>
      <c r="T212" s="3" t="s">
        <v>3</v>
      </c>
      <c r="U212" s="5">
        <v>50.25</v>
      </c>
      <c r="V212" s="3"/>
      <c r="W212" s="2"/>
      <c r="X212" s="3"/>
      <c r="Y212" s="3" t="s">
        <v>7</v>
      </c>
      <c r="Z212" s="5">
        <v>1.2E-5</v>
      </c>
      <c r="AA212" s="3" t="s">
        <v>8</v>
      </c>
      <c r="AB212" s="2" t="s">
        <v>227</v>
      </c>
      <c r="AC212" s="5">
        <v>2.890909090909091E-13</v>
      </c>
      <c r="AD212" s="3" t="s">
        <v>10</v>
      </c>
      <c r="AE212" s="3" t="s">
        <v>212</v>
      </c>
      <c r="AF212" s="2">
        <v>3.11</v>
      </c>
      <c r="AG212" s="5">
        <v>4.4999999999999997E-3</v>
      </c>
      <c r="AH212" s="2"/>
      <c r="AI212" s="2"/>
      <c r="AJ212" s="2">
        <v>74.5</v>
      </c>
      <c r="AK212" s="2"/>
      <c r="AL212" s="5">
        <v>1.077</v>
      </c>
      <c r="AM212" s="3"/>
      <c r="AN212" s="3" t="s">
        <v>12</v>
      </c>
      <c r="AO212" s="2"/>
      <c r="AP212" s="2"/>
      <c r="AQ212" s="5">
        <v>3.0600000000000002E-3</v>
      </c>
      <c r="AR212" s="5">
        <v>5.5</v>
      </c>
      <c r="AS212" s="3" t="s">
        <v>13</v>
      </c>
      <c r="AT212" s="3" t="s">
        <v>23</v>
      </c>
      <c r="AU212" s="5">
        <v>10</v>
      </c>
      <c r="AV212" s="3"/>
      <c r="AW212" s="2"/>
      <c r="AX212" s="5">
        <v>8.150851581508516E-8</v>
      </c>
      <c r="AY212" s="2" t="s">
        <v>15</v>
      </c>
      <c r="AZ212" s="5">
        <v>7.7</v>
      </c>
      <c r="BA212" s="2"/>
      <c r="BB212" s="3" t="s">
        <v>8</v>
      </c>
      <c r="BC212" s="3">
        <v>25</v>
      </c>
      <c r="BD212" s="2"/>
      <c r="BE212" s="3" t="s">
        <v>16</v>
      </c>
      <c r="BF212" s="6">
        <v>38.5</v>
      </c>
      <c r="BG212" s="5">
        <v>6.89</v>
      </c>
      <c r="BH212" s="3"/>
      <c r="BI212" s="3"/>
      <c r="BJ212" s="5">
        <v>1.3</v>
      </c>
      <c r="BK212" s="5">
        <v>22.35</v>
      </c>
      <c r="BL212" s="5">
        <v>0.7142857142857143</v>
      </c>
      <c r="BM212" s="5">
        <v>3.2</v>
      </c>
      <c r="BN212" s="3" t="s">
        <v>19</v>
      </c>
      <c r="BO212" s="3" t="s">
        <v>121</v>
      </c>
      <c r="BP212" s="3" t="s">
        <v>3</v>
      </c>
      <c r="BQ212" s="2"/>
      <c r="BR212" s="2" t="s">
        <v>21</v>
      </c>
      <c r="BS212" s="3"/>
      <c r="BT212" s="3"/>
      <c r="BU212" s="3"/>
      <c r="BV212" s="5">
        <v>3.22</v>
      </c>
      <c r="BW212" s="5">
        <v>4.88</v>
      </c>
      <c r="BX212" s="3"/>
      <c r="BY212" s="3"/>
      <c r="BZ212" s="2"/>
      <c r="CA212" s="2"/>
      <c r="CB212" s="3" t="s">
        <v>3</v>
      </c>
      <c r="CC212" s="5">
        <v>3.98</v>
      </c>
      <c r="CD212" s="5">
        <v>0.5714285714285714</v>
      </c>
      <c r="CE212" s="3"/>
      <c r="CF212" s="5">
        <v>30.1</v>
      </c>
      <c r="CG212" s="3"/>
      <c r="CH212" s="3"/>
      <c r="CI212" s="3"/>
      <c r="CJ212" s="3" t="s">
        <v>1</v>
      </c>
      <c r="CK212" s="2"/>
      <c r="CL212" s="3" t="s">
        <v>22</v>
      </c>
      <c r="CM212" s="3"/>
      <c r="CN212" s="2"/>
      <c r="CO212" s="2"/>
      <c r="CP212" s="2"/>
      <c r="CQ212" s="3">
        <v>2</v>
      </c>
      <c r="CR212" s="5">
        <v>5.76</v>
      </c>
      <c r="CS212" s="6">
        <v>44.35</v>
      </c>
      <c r="CT212" s="5">
        <v>0.47</v>
      </c>
      <c r="CU212" s="5">
        <v>6.6</v>
      </c>
      <c r="CV212" s="5">
        <v>1.1000000000000001</v>
      </c>
      <c r="CW212" s="5">
        <v>95</v>
      </c>
      <c r="CX212" s="2"/>
      <c r="CY212" s="5">
        <v>0.36101083032490977</v>
      </c>
      <c r="CZ212" s="3" t="s">
        <v>22</v>
      </c>
      <c r="DA212" s="5">
        <v>3.5087719298245617E-4</v>
      </c>
      <c r="DB212" s="5">
        <v>624</v>
      </c>
      <c r="DC212" s="2"/>
      <c r="DD212" s="5">
        <v>398</v>
      </c>
      <c r="DE212" s="3" t="s">
        <v>22</v>
      </c>
      <c r="DF212" s="2"/>
      <c r="DG212" s="3" t="s">
        <v>3</v>
      </c>
      <c r="DH212" s="2"/>
      <c r="DI212" s="3" t="s">
        <v>23</v>
      </c>
      <c r="DJ212" s="3"/>
      <c r="DK212" s="5">
        <v>205</v>
      </c>
      <c r="DL212" s="3" t="s">
        <v>8</v>
      </c>
      <c r="DM212" s="3">
        <v>0.35714285714285698</v>
      </c>
      <c r="DN212" s="3" t="s">
        <v>3</v>
      </c>
      <c r="DO212" s="5">
        <v>0.17</v>
      </c>
      <c r="DP212" s="3" t="s">
        <v>3</v>
      </c>
      <c r="DQ212" s="5">
        <v>3.0950000000000002</v>
      </c>
      <c r="DR212" s="7" t="s">
        <v>227</v>
      </c>
      <c r="DS212" s="2" t="s">
        <v>18</v>
      </c>
      <c r="DT212" s="5">
        <v>0.43015720000000002</v>
      </c>
      <c r="DU212" s="2" t="s">
        <v>24</v>
      </c>
      <c r="DV212" s="3" t="s">
        <v>3</v>
      </c>
      <c r="DW212" s="5">
        <v>50.25</v>
      </c>
      <c r="DX212" s="3"/>
      <c r="DY212" s="3" t="s">
        <v>8</v>
      </c>
      <c r="DZ212" s="2"/>
      <c r="EA212" s="7"/>
      <c r="EB212" s="5">
        <v>3.11</v>
      </c>
      <c r="EC212" s="3"/>
      <c r="ED212" s="2"/>
      <c r="EE212" s="2"/>
      <c r="EF212" s="3" t="s">
        <v>1</v>
      </c>
      <c r="EG212" s="3"/>
      <c r="EH212" s="2"/>
      <c r="EI212" s="2"/>
      <c r="EJ212" s="3" t="s">
        <v>26</v>
      </c>
      <c r="EK212" s="5">
        <v>1.248E-2</v>
      </c>
      <c r="EL212" s="3" t="s">
        <v>1</v>
      </c>
      <c r="EM212" s="3" t="s">
        <v>3</v>
      </c>
      <c r="EN212" s="3" t="s">
        <v>27</v>
      </c>
      <c r="EO212" s="3"/>
      <c r="EP212" s="3" t="s">
        <v>8</v>
      </c>
      <c r="EQ212" s="3"/>
      <c r="ER212" s="5">
        <v>5.85</v>
      </c>
      <c r="ES212" s="3"/>
      <c r="ET212" s="9">
        <v>11.15</v>
      </c>
      <c r="EU212" s="3" t="s">
        <v>239</v>
      </c>
      <c r="EV212" s="3" t="s">
        <v>28</v>
      </c>
      <c r="EW212" s="7"/>
      <c r="EX212" s="9">
        <v>3.6</v>
      </c>
      <c r="EY212" s="3"/>
      <c r="EZ212" s="3"/>
      <c r="FA212" s="9">
        <v>0.78125</v>
      </c>
      <c r="FB212" s="9">
        <v>1.7199999999999999E-9</v>
      </c>
      <c r="FC212" s="2"/>
      <c r="FD212" s="7"/>
      <c r="FE212" s="2" t="s">
        <v>15</v>
      </c>
      <c r="FF212" s="3" t="s">
        <v>28</v>
      </c>
      <c r="FG212" s="3" t="s">
        <v>1</v>
      </c>
      <c r="FH212" s="9">
        <v>7.14</v>
      </c>
      <c r="FI212" s="3" t="s">
        <v>203</v>
      </c>
      <c r="FJ212" s="9">
        <v>7.45</v>
      </c>
      <c r="FK212" s="3" t="s">
        <v>1</v>
      </c>
      <c r="FL212" s="3" t="s">
        <v>1</v>
      </c>
      <c r="FM212" s="3" t="s">
        <v>23</v>
      </c>
      <c r="FN212" s="9">
        <v>147.5</v>
      </c>
      <c r="FO212" s="9">
        <v>2.73E-8</v>
      </c>
      <c r="FP212" s="9">
        <v>3.94</v>
      </c>
      <c r="FQ212" s="3" t="s">
        <v>15</v>
      </c>
      <c r="FR212" s="5">
        <v>0.01</v>
      </c>
      <c r="FS212" s="9">
        <v>28.71</v>
      </c>
      <c r="FT212" s="3" t="s">
        <v>1</v>
      </c>
      <c r="FU212" s="3" t="s">
        <v>203</v>
      </c>
      <c r="FV212" s="3"/>
      <c r="FW212" s="5">
        <v>34.6</v>
      </c>
      <c r="FX212" s="10">
        <v>3.3E-3</v>
      </c>
      <c r="FY212" s="3"/>
      <c r="FZ212" s="3" t="s">
        <v>22</v>
      </c>
      <c r="GA212" s="3"/>
      <c r="GB212" s="3"/>
      <c r="GC212" s="3"/>
      <c r="GD212" s="3"/>
      <c r="GE212" s="3"/>
      <c r="GF212" s="3" t="s">
        <v>30</v>
      </c>
      <c r="GG212" s="3"/>
      <c r="GH212" s="9">
        <v>4.67</v>
      </c>
      <c r="GI212" s="2"/>
      <c r="GJ212" s="5">
        <v>8.0500000000000005E-4</v>
      </c>
      <c r="GK212" s="3"/>
      <c r="GL212" s="2"/>
      <c r="GM212" s="2">
        <v>3.11</v>
      </c>
      <c r="GN212" s="3" t="s">
        <v>31</v>
      </c>
      <c r="GO212" s="3" t="s">
        <v>8</v>
      </c>
      <c r="GP212" s="3"/>
      <c r="GQ212" s="3"/>
      <c r="GR212" s="3" t="s">
        <v>219</v>
      </c>
      <c r="GS212" s="9">
        <v>0.73529411764705876</v>
      </c>
      <c r="GT212" s="9">
        <v>60</v>
      </c>
      <c r="GU212" s="9">
        <v>9</v>
      </c>
      <c r="GV212" s="2">
        <v>4.7619047619047616E-2</v>
      </c>
      <c r="GW212" s="7"/>
      <c r="GX212" s="2" t="s">
        <v>34</v>
      </c>
      <c r="GY212" s="7" t="s">
        <v>227</v>
      </c>
      <c r="GZ212" s="9">
        <v>5.18</v>
      </c>
      <c r="HA212" s="9">
        <v>4.3250000000000002</v>
      </c>
      <c r="HB212" s="7"/>
      <c r="HC212" s="3">
        <v>41.2</v>
      </c>
      <c r="HD212" s="3" t="s">
        <v>3</v>
      </c>
      <c r="HE212" s="7"/>
      <c r="HF212" s="9">
        <v>21.2</v>
      </c>
      <c r="HG212" s="3"/>
      <c r="HH212" s="2"/>
      <c r="HI212" s="3" t="s">
        <v>15</v>
      </c>
      <c r="HJ212" s="3"/>
      <c r="HK212" s="3" t="s">
        <v>3</v>
      </c>
      <c r="HL212" s="3"/>
      <c r="HM212" s="9">
        <v>0.82</v>
      </c>
      <c r="HN212" s="9">
        <v>13.75</v>
      </c>
      <c r="HO212" s="3" t="s">
        <v>3</v>
      </c>
      <c r="HP212" s="3" t="s">
        <v>35</v>
      </c>
      <c r="HQ212" s="3" t="s">
        <v>23</v>
      </c>
      <c r="HR212" s="7"/>
      <c r="HS212" s="3" t="s">
        <v>3</v>
      </c>
      <c r="HT212" s="3" t="s">
        <v>203</v>
      </c>
      <c r="HU212" s="9">
        <v>0.36003600360036003</v>
      </c>
      <c r="HV212" s="3">
        <v>1</v>
      </c>
      <c r="HW212" s="9">
        <v>1.6549999999999999E-5</v>
      </c>
      <c r="HX212" s="3" t="s">
        <v>3</v>
      </c>
      <c r="HY212" s="3"/>
      <c r="HZ212" s="3" t="s">
        <v>30</v>
      </c>
      <c r="IA212" s="9">
        <v>4.54</v>
      </c>
      <c r="IB212" s="3"/>
      <c r="IC212" s="3" t="s">
        <v>18</v>
      </c>
      <c r="ID212" s="3"/>
      <c r="IE212" s="3" t="s">
        <v>55</v>
      </c>
      <c r="IF212" s="7"/>
      <c r="IG212" s="7"/>
      <c r="IH212" s="7"/>
    </row>
    <row r="213" spans="1:242" x14ac:dyDescent="0.25">
      <c r="A213" s="1" t="s">
        <v>258</v>
      </c>
      <c r="B213" s="5">
        <v>51.5</v>
      </c>
      <c r="C213" s="3"/>
      <c r="D213" s="5">
        <v>5.3</v>
      </c>
      <c r="E213" s="3" t="s">
        <v>1</v>
      </c>
      <c r="F213" s="3" t="s">
        <v>2</v>
      </c>
      <c r="G213" s="2"/>
      <c r="H213" s="3"/>
      <c r="I213" s="3"/>
      <c r="J213" s="5">
        <v>1.3449999999999999E-11</v>
      </c>
      <c r="K213" s="3" t="s">
        <v>3</v>
      </c>
      <c r="L213" s="3" t="s">
        <v>4</v>
      </c>
      <c r="M213" s="5">
        <v>0.91324200913242015</v>
      </c>
      <c r="N213" s="5">
        <v>25.78</v>
      </c>
      <c r="O213" s="3" t="s">
        <v>3</v>
      </c>
      <c r="P213" s="3"/>
      <c r="Q213" s="3" t="s">
        <v>203</v>
      </c>
      <c r="R213" s="2" t="s">
        <v>58</v>
      </c>
      <c r="S213" s="3"/>
      <c r="T213" s="3" t="s">
        <v>3</v>
      </c>
      <c r="U213" s="5">
        <v>50.45</v>
      </c>
      <c r="V213" s="3"/>
      <c r="W213" s="2"/>
      <c r="X213" s="3"/>
      <c r="Y213" s="3" t="s">
        <v>7</v>
      </c>
      <c r="Z213" s="5">
        <v>1.4250000000000001E-5</v>
      </c>
      <c r="AA213" s="3" t="s">
        <v>8</v>
      </c>
      <c r="AB213" s="2" t="s">
        <v>227</v>
      </c>
      <c r="AC213" s="5">
        <v>3.2E-13</v>
      </c>
      <c r="AD213" s="3" t="s">
        <v>10</v>
      </c>
      <c r="AE213" s="3" t="s">
        <v>212</v>
      </c>
      <c r="AF213" s="2">
        <v>3.1</v>
      </c>
      <c r="AG213" s="5">
        <v>4.0000000000000001E-3</v>
      </c>
      <c r="AH213" s="2"/>
      <c r="AI213" s="2"/>
      <c r="AJ213" s="2">
        <v>75.5</v>
      </c>
      <c r="AK213" s="2"/>
      <c r="AL213" s="5">
        <v>1.081</v>
      </c>
      <c r="AM213" s="3"/>
      <c r="AN213" s="3" t="s">
        <v>12</v>
      </c>
      <c r="AO213" s="2"/>
      <c r="AP213" s="2"/>
      <c r="AQ213" s="5">
        <v>3.0600000000000002E-3</v>
      </c>
      <c r="AR213" s="5">
        <v>4.2</v>
      </c>
      <c r="AS213" s="3" t="s">
        <v>13</v>
      </c>
      <c r="AT213" s="3" t="s">
        <v>23</v>
      </c>
      <c r="AU213" s="5">
        <v>10</v>
      </c>
      <c r="AV213" s="3"/>
      <c r="AW213" s="2"/>
      <c r="AX213" s="5">
        <v>8.150851581508516E-8</v>
      </c>
      <c r="AY213" s="2" t="s">
        <v>15</v>
      </c>
      <c r="AZ213" s="5">
        <v>7.72</v>
      </c>
      <c r="BA213" s="2"/>
      <c r="BB213" s="3" t="s">
        <v>8</v>
      </c>
      <c r="BC213" s="3">
        <v>25</v>
      </c>
      <c r="BD213" s="2"/>
      <c r="BE213" s="3" t="s">
        <v>16</v>
      </c>
      <c r="BF213" s="6">
        <v>34.5</v>
      </c>
      <c r="BG213" s="5">
        <v>6.9</v>
      </c>
      <c r="BH213" s="3"/>
      <c r="BI213" s="3"/>
      <c r="BJ213" s="5">
        <v>1.25</v>
      </c>
      <c r="BK213" s="5">
        <v>22.5</v>
      </c>
      <c r="BL213" s="5">
        <v>0.7407407407407407</v>
      </c>
      <c r="BM213" s="5">
        <v>3.15</v>
      </c>
      <c r="BN213" s="3" t="s">
        <v>19</v>
      </c>
      <c r="BO213" s="3" t="s">
        <v>121</v>
      </c>
      <c r="BP213" s="3" t="s">
        <v>3</v>
      </c>
      <c r="BQ213" s="2"/>
      <c r="BR213" s="2" t="s">
        <v>21</v>
      </c>
      <c r="BS213" s="3"/>
      <c r="BT213" s="3"/>
      <c r="BU213" s="3"/>
      <c r="BV213" s="5">
        <v>3.2149999999999999</v>
      </c>
      <c r="BW213" s="5">
        <v>4.8899999999999997</v>
      </c>
      <c r="BX213" s="3"/>
      <c r="BY213" s="3"/>
      <c r="BZ213" s="2"/>
      <c r="CA213" s="2"/>
      <c r="CB213" s="3" t="s">
        <v>3</v>
      </c>
      <c r="CC213" s="5">
        <v>3.98</v>
      </c>
      <c r="CD213" s="5">
        <v>0.58823529411764708</v>
      </c>
      <c r="CE213" s="3"/>
      <c r="CF213" s="5">
        <v>30.1</v>
      </c>
      <c r="CG213" s="3"/>
      <c r="CH213" s="3"/>
      <c r="CI213" s="3"/>
      <c r="CJ213" s="3" t="s">
        <v>1</v>
      </c>
      <c r="CK213" s="2"/>
      <c r="CL213" s="3" t="s">
        <v>22</v>
      </c>
      <c r="CM213" s="3"/>
      <c r="CN213" s="2"/>
      <c r="CO213" s="2"/>
      <c r="CP213" s="2"/>
      <c r="CQ213" s="3">
        <v>2</v>
      </c>
      <c r="CR213" s="5">
        <v>5.74</v>
      </c>
      <c r="CS213" s="6">
        <v>46.2</v>
      </c>
      <c r="CT213" s="5">
        <v>0.46500000000000002</v>
      </c>
      <c r="CU213" s="5">
        <v>7</v>
      </c>
      <c r="CV213" s="5">
        <v>1.375</v>
      </c>
      <c r="CW213" s="5">
        <v>93</v>
      </c>
      <c r="CX213" s="2"/>
      <c r="CY213" s="5">
        <v>0.36101083032490977</v>
      </c>
      <c r="CZ213" s="3" t="s">
        <v>22</v>
      </c>
      <c r="DA213" s="5">
        <v>3.5087719298245617E-4</v>
      </c>
      <c r="DB213" s="5">
        <v>624</v>
      </c>
      <c r="DC213" s="2"/>
      <c r="DD213" s="5">
        <v>398</v>
      </c>
      <c r="DE213" s="3" t="s">
        <v>22</v>
      </c>
      <c r="DF213" s="2"/>
      <c r="DG213" s="3" t="s">
        <v>3</v>
      </c>
      <c r="DH213" s="2"/>
      <c r="DI213" s="3" t="s">
        <v>23</v>
      </c>
      <c r="DJ213" s="3"/>
      <c r="DK213" s="5">
        <v>215</v>
      </c>
      <c r="DL213" s="3" t="s">
        <v>8</v>
      </c>
      <c r="DM213" s="3">
        <v>0.35714285714285698</v>
      </c>
      <c r="DN213" s="3" t="s">
        <v>3</v>
      </c>
      <c r="DO213" s="5">
        <v>0.1925</v>
      </c>
      <c r="DP213" s="3" t="s">
        <v>3</v>
      </c>
      <c r="DQ213" s="5">
        <v>3.08</v>
      </c>
      <c r="DR213" s="7" t="s">
        <v>227</v>
      </c>
      <c r="DS213" s="2" t="s">
        <v>18</v>
      </c>
      <c r="DT213" s="5">
        <v>0.43092809999999998</v>
      </c>
      <c r="DU213" s="2" t="s">
        <v>24</v>
      </c>
      <c r="DV213" s="3" t="s">
        <v>3</v>
      </c>
      <c r="DW213" s="5">
        <v>50.45</v>
      </c>
      <c r="DX213" s="3"/>
      <c r="DY213" s="3" t="s">
        <v>8</v>
      </c>
      <c r="DZ213" s="2"/>
      <c r="EA213" s="7"/>
      <c r="EB213" s="5">
        <v>3.1</v>
      </c>
      <c r="EC213" s="3"/>
      <c r="ED213" s="2"/>
      <c r="EE213" s="2"/>
      <c r="EF213" s="3" t="s">
        <v>1</v>
      </c>
      <c r="EG213" s="3"/>
      <c r="EH213" s="2"/>
      <c r="EI213" s="2"/>
      <c r="EJ213" s="3" t="s">
        <v>26</v>
      </c>
      <c r="EK213" s="5">
        <v>1.2489999999999999E-2</v>
      </c>
      <c r="EL213" s="3" t="s">
        <v>1</v>
      </c>
      <c r="EM213" s="3" t="s">
        <v>3</v>
      </c>
      <c r="EN213" s="3" t="s">
        <v>27</v>
      </c>
      <c r="EO213" s="3"/>
      <c r="EP213" s="3" t="s">
        <v>8</v>
      </c>
      <c r="EQ213" s="3"/>
      <c r="ER213" s="5">
        <v>5.85</v>
      </c>
      <c r="ES213" s="3"/>
      <c r="ET213" s="9">
        <v>11.75</v>
      </c>
      <c r="EU213" s="3" t="s">
        <v>239</v>
      </c>
      <c r="EV213" s="3" t="s">
        <v>28</v>
      </c>
      <c r="EW213" s="7"/>
      <c r="EX213" s="9">
        <v>3.6</v>
      </c>
      <c r="EY213" s="3"/>
      <c r="EZ213" s="3"/>
      <c r="FA213" s="9">
        <v>0.78125</v>
      </c>
      <c r="FB213" s="9">
        <v>1.7600000000000001E-9</v>
      </c>
      <c r="FC213" s="2"/>
      <c r="FD213" s="7"/>
      <c r="FE213" s="2" t="s">
        <v>15</v>
      </c>
      <c r="FF213" s="3" t="s">
        <v>28</v>
      </c>
      <c r="FG213" s="3" t="s">
        <v>1</v>
      </c>
      <c r="FH213" s="9">
        <v>7.14</v>
      </c>
      <c r="FI213" s="3" t="s">
        <v>203</v>
      </c>
      <c r="FJ213" s="9">
        <v>7.6</v>
      </c>
      <c r="FK213" s="3" t="s">
        <v>1</v>
      </c>
      <c r="FL213" s="3" t="s">
        <v>1</v>
      </c>
      <c r="FM213" s="3" t="s">
        <v>23</v>
      </c>
      <c r="FN213" s="9">
        <v>148</v>
      </c>
      <c r="FO213" s="9">
        <v>2.735E-8</v>
      </c>
      <c r="FP213" s="9">
        <v>3.92</v>
      </c>
      <c r="FQ213" s="3" t="s">
        <v>15</v>
      </c>
      <c r="FR213" s="5">
        <v>1.0500000000000001E-2</v>
      </c>
      <c r="FS213" s="9">
        <v>28.74</v>
      </c>
      <c r="FT213" s="3" t="s">
        <v>1</v>
      </c>
      <c r="FU213" s="3" t="s">
        <v>203</v>
      </c>
      <c r="FV213" s="3"/>
      <c r="FW213" s="5">
        <v>32</v>
      </c>
      <c r="FX213" s="10">
        <v>3.3E-3</v>
      </c>
      <c r="FY213" s="3"/>
      <c r="FZ213" s="3" t="s">
        <v>22</v>
      </c>
      <c r="GA213" s="3"/>
      <c r="GB213" s="3"/>
      <c r="GC213" s="3"/>
      <c r="GD213" s="3"/>
      <c r="GE213" s="3"/>
      <c r="GF213" s="3" t="s">
        <v>30</v>
      </c>
      <c r="GG213" s="3"/>
      <c r="GH213" s="9">
        <v>4.58</v>
      </c>
      <c r="GI213" s="2"/>
      <c r="GJ213" s="5">
        <v>8.4000000000000003E-4</v>
      </c>
      <c r="GK213" s="3"/>
      <c r="GL213" s="2"/>
      <c r="GM213" s="2">
        <v>3.1</v>
      </c>
      <c r="GN213" s="3" t="s">
        <v>31</v>
      </c>
      <c r="GO213" s="3" t="s">
        <v>8</v>
      </c>
      <c r="GP213" s="3"/>
      <c r="GQ213" s="3"/>
      <c r="GR213" s="3" t="s">
        <v>219</v>
      </c>
      <c r="GS213" s="9">
        <v>0.74626865671641784</v>
      </c>
      <c r="GT213" s="9">
        <v>59.75</v>
      </c>
      <c r="GU213" s="9">
        <v>8.75</v>
      </c>
      <c r="GV213" s="2">
        <v>4.878048780487805E-2</v>
      </c>
      <c r="GW213" s="7"/>
      <c r="GX213" s="2" t="s">
        <v>34</v>
      </c>
      <c r="GY213" s="7" t="s">
        <v>227</v>
      </c>
      <c r="GZ213" s="9">
        <v>5.18</v>
      </c>
      <c r="HA213" s="9">
        <v>4.32</v>
      </c>
      <c r="HB213" s="7"/>
      <c r="HC213" s="3">
        <v>43</v>
      </c>
      <c r="HD213" s="3" t="s">
        <v>3</v>
      </c>
      <c r="HE213" s="7"/>
      <c r="HF213" s="9">
        <v>21.4</v>
      </c>
      <c r="HG213" s="3"/>
      <c r="HH213" s="2"/>
      <c r="HI213" s="3" t="s">
        <v>15</v>
      </c>
      <c r="HJ213" s="3"/>
      <c r="HK213" s="3" t="s">
        <v>3</v>
      </c>
      <c r="HL213" s="3"/>
      <c r="HM213" s="9">
        <v>0.8</v>
      </c>
      <c r="HN213" s="9">
        <v>13.75</v>
      </c>
      <c r="HO213" s="3" t="s">
        <v>3</v>
      </c>
      <c r="HP213" s="3" t="s">
        <v>35</v>
      </c>
      <c r="HQ213" s="3" t="s">
        <v>23</v>
      </c>
      <c r="HR213" s="7"/>
      <c r="HS213" s="3" t="s">
        <v>3</v>
      </c>
      <c r="HT213" s="3" t="s">
        <v>203</v>
      </c>
      <c r="HU213" s="9">
        <v>0.3603603603603604</v>
      </c>
      <c r="HV213" s="3">
        <v>1</v>
      </c>
      <c r="HW213" s="9">
        <v>1.8600000000000001E-5</v>
      </c>
      <c r="HX213" s="3" t="s">
        <v>3</v>
      </c>
      <c r="HY213" s="3"/>
      <c r="HZ213" s="3" t="s">
        <v>30</v>
      </c>
      <c r="IA213" s="9">
        <v>4.54</v>
      </c>
      <c r="IB213" s="3"/>
      <c r="IC213" s="3" t="s">
        <v>18</v>
      </c>
      <c r="ID213" s="3"/>
      <c r="IE213" s="3" t="s">
        <v>55</v>
      </c>
      <c r="IF213" s="7"/>
      <c r="IG213" s="7"/>
      <c r="IH213" s="7"/>
    </row>
    <row r="214" spans="1:242" x14ac:dyDescent="0.25">
      <c r="A214" s="1" t="s">
        <v>259</v>
      </c>
      <c r="B214" s="5">
        <v>52.5</v>
      </c>
      <c r="C214" s="3"/>
      <c r="D214" s="5">
        <v>5.4</v>
      </c>
      <c r="E214" s="3" t="s">
        <v>1</v>
      </c>
      <c r="F214" s="3" t="s">
        <v>2</v>
      </c>
      <c r="G214" s="2"/>
      <c r="H214" s="4"/>
      <c r="I214" s="4"/>
      <c r="J214" s="5">
        <v>1.3449999999999999E-11</v>
      </c>
      <c r="K214" s="3" t="s">
        <v>3</v>
      </c>
      <c r="L214" s="3" t="s">
        <v>4</v>
      </c>
      <c r="M214" s="5">
        <v>0.9174311926605504</v>
      </c>
      <c r="N214" s="5">
        <v>25.79</v>
      </c>
      <c r="O214" s="3" t="s">
        <v>3</v>
      </c>
      <c r="P214" s="3"/>
      <c r="Q214" s="3" t="s">
        <v>203</v>
      </c>
      <c r="R214" s="2" t="s">
        <v>58</v>
      </c>
      <c r="S214" s="4"/>
      <c r="T214" s="3" t="s">
        <v>3</v>
      </c>
      <c r="U214" s="5">
        <v>50.5</v>
      </c>
      <c r="V214" s="3"/>
      <c r="W214" s="2"/>
      <c r="X214" s="3"/>
      <c r="Y214" s="3" t="s">
        <v>7</v>
      </c>
      <c r="Z214" s="5">
        <v>1.45E-5</v>
      </c>
      <c r="AA214" s="3" t="s">
        <v>8</v>
      </c>
      <c r="AB214" s="2" t="s">
        <v>227</v>
      </c>
      <c r="AC214" s="5">
        <v>3.7272727272727271E-13</v>
      </c>
      <c r="AD214" s="3" t="s">
        <v>10</v>
      </c>
      <c r="AE214" s="3" t="s">
        <v>212</v>
      </c>
      <c r="AF214" s="2">
        <v>3.09</v>
      </c>
      <c r="AG214" s="5">
        <v>4.0000000000000001E-3</v>
      </c>
      <c r="AH214" s="2"/>
      <c r="AI214" s="2"/>
      <c r="AJ214" s="2">
        <v>79</v>
      </c>
      <c r="AK214" s="2"/>
      <c r="AL214" s="5">
        <v>1.083</v>
      </c>
      <c r="AM214" s="3"/>
      <c r="AN214" s="3" t="s">
        <v>12</v>
      </c>
      <c r="AO214" s="2"/>
      <c r="AP214" s="2"/>
      <c r="AQ214" s="5">
        <v>3.1700000000000001E-3</v>
      </c>
      <c r="AR214" s="5">
        <v>4.25</v>
      </c>
      <c r="AS214" s="3" t="s">
        <v>13</v>
      </c>
      <c r="AT214" s="3" t="s">
        <v>23</v>
      </c>
      <c r="AU214" s="5">
        <v>10.25</v>
      </c>
      <c r="AV214" s="3"/>
      <c r="AW214" s="2"/>
      <c r="AX214" s="5">
        <v>9.3673965936739653E-8</v>
      </c>
      <c r="AY214" s="2" t="s">
        <v>15</v>
      </c>
      <c r="AZ214" s="5">
        <v>7.75</v>
      </c>
      <c r="BA214" s="2"/>
      <c r="BB214" s="3" t="s">
        <v>8</v>
      </c>
      <c r="BC214" s="3">
        <v>25</v>
      </c>
      <c r="BD214" s="2"/>
      <c r="BE214" s="3" t="s">
        <v>16</v>
      </c>
      <c r="BF214" s="6">
        <v>34.25</v>
      </c>
      <c r="BG214" s="5">
        <v>6.92</v>
      </c>
      <c r="BH214" s="3"/>
      <c r="BI214" s="4"/>
      <c r="BJ214" s="5">
        <v>1.3</v>
      </c>
      <c r="BK214" s="5">
        <v>22.6</v>
      </c>
      <c r="BL214" s="5">
        <v>0.76923076923076916</v>
      </c>
      <c r="BM214" s="5">
        <v>3.12</v>
      </c>
      <c r="BN214" s="3" t="s">
        <v>19</v>
      </c>
      <c r="BO214" s="3" t="s">
        <v>121</v>
      </c>
      <c r="BP214" s="3" t="s">
        <v>3</v>
      </c>
      <c r="BQ214" s="2"/>
      <c r="BR214" s="2" t="s">
        <v>21</v>
      </c>
      <c r="BS214" s="3"/>
      <c r="BT214" s="3"/>
      <c r="BU214" s="3"/>
      <c r="BV214" s="5">
        <v>3.22</v>
      </c>
      <c r="BW214" s="5">
        <v>4.8899999999999997</v>
      </c>
      <c r="BX214" s="3"/>
      <c r="BY214" s="3"/>
      <c r="BZ214" s="2"/>
      <c r="CA214" s="2"/>
      <c r="CB214" s="3" t="s">
        <v>3</v>
      </c>
      <c r="CC214" s="5">
        <v>3.99</v>
      </c>
      <c r="CD214" s="5">
        <v>0.60606060606060608</v>
      </c>
      <c r="CE214" s="3"/>
      <c r="CF214" s="5">
        <v>30.1</v>
      </c>
      <c r="CG214" s="3"/>
      <c r="CH214" s="4"/>
      <c r="CI214" s="3"/>
      <c r="CJ214" s="3" t="s">
        <v>1</v>
      </c>
      <c r="CK214" s="2"/>
      <c r="CL214" s="3" t="s">
        <v>22</v>
      </c>
      <c r="CM214" s="3"/>
      <c r="CN214" s="2"/>
      <c r="CO214" s="2"/>
      <c r="CP214" s="2"/>
      <c r="CQ214" s="3">
        <v>2</v>
      </c>
      <c r="CR214" s="5">
        <v>5.72</v>
      </c>
      <c r="CS214" s="6">
        <v>49</v>
      </c>
      <c r="CT214" s="5">
        <v>0.46649999999999997</v>
      </c>
      <c r="CU214" s="5">
        <v>7.35</v>
      </c>
      <c r="CV214" s="5">
        <v>1.1000000000000001</v>
      </c>
      <c r="CW214" s="5">
        <v>92</v>
      </c>
      <c r="CX214" s="2"/>
      <c r="CY214" s="5">
        <v>0.3603603603603604</v>
      </c>
      <c r="CZ214" s="3" t="s">
        <v>22</v>
      </c>
      <c r="DA214" s="5">
        <v>3.5087719298245617E-4</v>
      </c>
      <c r="DB214" s="5">
        <v>623</v>
      </c>
      <c r="DC214" s="2"/>
      <c r="DD214" s="5">
        <v>396</v>
      </c>
      <c r="DE214" s="3" t="s">
        <v>22</v>
      </c>
      <c r="DF214" s="2"/>
      <c r="DG214" s="3" t="s">
        <v>3</v>
      </c>
      <c r="DH214" s="2"/>
      <c r="DI214" s="3" t="s">
        <v>23</v>
      </c>
      <c r="DJ214" s="3"/>
      <c r="DK214" s="5">
        <v>222</v>
      </c>
      <c r="DL214" s="3" t="s">
        <v>8</v>
      </c>
      <c r="DM214" s="3">
        <v>0.35714285714285698</v>
      </c>
      <c r="DN214" s="3" t="s">
        <v>3</v>
      </c>
      <c r="DO214" s="5">
        <v>0.21</v>
      </c>
      <c r="DP214" s="3" t="s">
        <v>3</v>
      </c>
      <c r="DQ214" s="5">
        <v>3.0474999999999999</v>
      </c>
      <c r="DR214" s="7" t="s">
        <v>227</v>
      </c>
      <c r="DS214" s="2" t="s">
        <v>18</v>
      </c>
      <c r="DT214" s="5">
        <v>0.431699</v>
      </c>
      <c r="DU214" s="2" t="s">
        <v>24</v>
      </c>
      <c r="DV214" s="3" t="s">
        <v>3</v>
      </c>
      <c r="DW214" s="5">
        <v>50.5</v>
      </c>
      <c r="DX214" s="3"/>
      <c r="DY214" s="3" t="s">
        <v>8</v>
      </c>
      <c r="DZ214" s="2"/>
      <c r="EA214" s="7"/>
      <c r="EB214" s="5">
        <v>3.09</v>
      </c>
      <c r="EC214" s="3"/>
      <c r="ED214" s="2"/>
      <c r="EE214" s="2"/>
      <c r="EF214" s="3" t="s">
        <v>1</v>
      </c>
      <c r="EG214" s="3"/>
      <c r="EH214" s="2"/>
      <c r="EI214" s="2"/>
      <c r="EJ214" s="3" t="s">
        <v>26</v>
      </c>
      <c r="EK214" s="5">
        <v>1.2489999999999999E-2</v>
      </c>
      <c r="EL214" s="3" t="s">
        <v>1</v>
      </c>
      <c r="EM214" s="3" t="s">
        <v>3</v>
      </c>
      <c r="EN214" s="3" t="s">
        <v>27</v>
      </c>
      <c r="EO214" s="3"/>
      <c r="EP214" s="3" t="s">
        <v>8</v>
      </c>
      <c r="EQ214" s="4"/>
      <c r="ER214" s="5">
        <v>5.75</v>
      </c>
      <c r="ES214" s="3"/>
      <c r="ET214" s="9">
        <v>13</v>
      </c>
      <c r="EU214" s="3" t="s">
        <v>239</v>
      </c>
      <c r="EV214" s="3" t="s">
        <v>28</v>
      </c>
      <c r="EW214" s="7"/>
      <c r="EX214" s="9">
        <v>3.605</v>
      </c>
      <c r="EY214" s="3"/>
      <c r="EZ214" s="3"/>
      <c r="FA214" s="9">
        <v>0.78125</v>
      </c>
      <c r="FB214" s="9">
        <v>1.7699999999999999E-9</v>
      </c>
      <c r="FC214" s="2"/>
      <c r="FD214" s="7"/>
      <c r="FE214" s="2" t="s">
        <v>15</v>
      </c>
      <c r="FF214" s="3" t="s">
        <v>28</v>
      </c>
      <c r="FG214" s="3" t="s">
        <v>1</v>
      </c>
      <c r="FH214" s="9">
        <v>7.15</v>
      </c>
      <c r="FI214" s="3" t="s">
        <v>203</v>
      </c>
      <c r="FJ214" s="9">
        <v>7.8</v>
      </c>
      <c r="FK214" s="3" t="s">
        <v>1</v>
      </c>
      <c r="FL214" s="3" t="s">
        <v>1</v>
      </c>
      <c r="FM214" s="3" t="s">
        <v>23</v>
      </c>
      <c r="FN214" s="9">
        <v>152</v>
      </c>
      <c r="FO214" s="9">
        <v>2.775E-8</v>
      </c>
      <c r="FP214" s="9">
        <v>3.93</v>
      </c>
      <c r="FQ214" s="3" t="s">
        <v>15</v>
      </c>
      <c r="FR214" s="5">
        <v>1.0999999999999999E-2</v>
      </c>
      <c r="FS214" s="9">
        <v>28.72</v>
      </c>
      <c r="FT214" s="3" t="s">
        <v>1</v>
      </c>
      <c r="FU214" s="3" t="s">
        <v>203</v>
      </c>
      <c r="FV214" s="3"/>
      <c r="FW214" s="5">
        <v>31.75</v>
      </c>
      <c r="FX214" s="10">
        <v>3.3500000000000001E-3</v>
      </c>
      <c r="FY214" s="3"/>
      <c r="FZ214" s="3" t="s">
        <v>22</v>
      </c>
      <c r="GA214" s="4"/>
      <c r="GB214" s="4"/>
      <c r="GC214" s="3"/>
      <c r="GD214" s="4"/>
      <c r="GE214" s="3"/>
      <c r="GF214" s="3" t="s">
        <v>30</v>
      </c>
      <c r="GG214" s="3"/>
      <c r="GH214" s="9">
        <v>4.58</v>
      </c>
      <c r="GI214" s="2"/>
      <c r="GJ214" s="5">
        <v>8.9999999999999998E-4</v>
      </c>
      <c r="GK214" s="3"/>
      <c r="GL214" s="2"/>
      <c r="GM214" s="2">
        <v>3.09</v>
      </c>
      <c r="GN214" s="3" t="s">
        <v>31</v>
      </c>
      <c r="GO214" s="3" t="s">
        <v>8</v>
      </c>
      <c r="GP214" s="3"/>
      <c r="GQ214" s="3"/>
      <c r="GR214" s="3" t="s">
        <v>219</v>
      </c>
      <c r="GS214" s="9">
        <v>0.75757575757575757</v>
      </c>
      <c r="GT214" s="9">
        <v>59.85</v>
      </c>
      <c r="GU214" s="9">
        <v>9</v>
      </c>
      <c r="GV214" s="2">
        <v>0.05</v>
      </c>
      <c r="GW214" s="7"/>
      <c r="GX214" s="2" t="s">
        <v>34</v>
      </c>
      <c r="GY214" s="7" t="s">
        <v>227</v>
      </c>
      <c r="GZ214" s="9">
        <v>5.19</v>
      </c>
      <c r="HA214" s="9">
        <v>4.32</v>
      </c>
      <c r="HB214" s="7"/>
      <c r="HC214" s="3">
        <v>41</v>
      </c>
      <c r="HD214" s="3" t="s">
        <v>3</v>
      </c>
      <c r="HE214" s="7"/>
      <c r="HF214" s="9">
        <v>21.3</v>
      </c>
      <c r="HG214" s="3"/>
      <c r="HH214" s="2"/>
      <c r="HI214" s="3" t="s">
        <v>15</v>
      </c>
      <c r="HJ214" s="3"/>
      <c r="HK214" s="3" t="s">
        <v>3</v>
      </c>
      <c r="HL214" s="3"/>
      <c r="HM214" s="9">
        <v>0.8</v>
      </c>
      <c r="HN214" s="9">
        <v>13</v>
      </c>
      <c r="HO214" s="3" t="s">
        <v>3</v>
      </c>
      <c r="HP214" s="3" t="s">
        <v>35</v>
      </c>
      <c r="HQ214" s="3" t="s">
        <v>23</v>
      </c>
      <c r="HR214" s="7"/>
      <c r="HS214" s="3" t="s">
        <v>3</v>
      </c>
      <c r="HT214" s="3" t="s">
        <v>203</v>
      </c>
      <c r="HU214" s="9">
        <v>0.35971223021582738</v>
      </c>
      <c r="HV214" s="3">
        <v>1</v>
      </c>
      <c r="HW214" s="9">
        <v>1.9000000000000001E-5</v>
      </c>
      <c r="HX214" s="3" t="s">
        <v>3</v>
      </c>
      <c r="HY214" s="3"/>
      <c r="HZ214" s="3" t="s">
        <v>30</v>
      </c>
      <c r="IA214" s="9">
        <v>4.55</v>
      </c>
      <c r="IB214" s="3"/>
      <c r="IC214" s="3" t="s">
        <v>18</v>
      </c>
      <c r="ID214" s="3"/>
      <c r="IE214" s="3" t="s">
        <v>55</v>
      </c>
      <c r="IF214" s="7"/>
      <c r="IG214" s="7"/>
      <c r="IH214" s="7"/>
    </row>
    <row r="215" spans="1:242" x14ac:dyDescent="0.25">
      <c r="A215" s="1" t="s">
        <v>260</v>
      </c>
      <c r="B215" s="5">
        <v>52</v>
      </c>
      <c r="C215" s="3"/>
      <c r="D215" s="5">
        <v>5.8</v>
      </c>
      <c r="E215" s="3" t="s">
        <v>1</v>
      </c>
      <c r="F215" s="3" t="s">
        <v>2</v>
      </c>
      <c r="G215" s="2"/>
      <c r="H215" s="3"/>
      <c r="I215" s="3"/>
      <c r="J215" s="5">
        <v>1.478E-11</v>
      </c>
      <c r="K215" s="3" t="s">
        <v>3</v>
      </c>
      <c r="L215" s="3" t="s">
        <v>4</v>
      </c>
      <c r="M215" s="5">
        <v>0.91324200913242015</v>
      </c>
      <c r="N215" s="5">
        <v>25.77</v>
      </c>
      <c r="O215" s="3" t="s">
        <v>3</v>
      </c>
      <c r="P215" s="3"/>
      <c r="Q215" s="3" t="s">
        <v>203</v>
      </c>
      <c r="R215" s="2" t="s">
        <v>58</v>
      </c>
      <c r="S215" s="3"/>
      <c r="T215" s="3" t="s">
        <v>3</v>
      </c>
      <c r="U215" s="5">
        <v>50.35</v>
      </c>
      <c r="V215" s="3"/>
      <c r="W215" s="2"/>
      <c r="X215" s="3"/>
      <c r="Y215" s="3" t="s">
        <v>7</v>
      </c>
      <c r="Z215" s="5">
        <v>1.2999999999999999E-5</v>
      </c>
      <c r="AA215" s="3" t="s">
        <v>8</v>
      </c>
      <c r="AB215" s="2" t="s">
        <v>227</v>
      </c>
      <c r="AC215" s="5">
        <v>4.2909090909090911E-13</v>
      </c>
      <c r="AD215" s="3" t="s">
        <v>10</v>
      </c>
      <c r="AE215" s="3" t="s">
        <v>212</v>
      </c>
      <c r="AF215" s="2">
        <v>3.1</v>
      </c>
      <c r="AG215" s="5">
        <v>3.8999999999999998E-3</v>
      </c>
      <c r="AH215" s="2"/>
      <c r="AI215" s="2"/>
      <c r="AJ215" s="2">
        <v>81</v>
      </c>
      <c r="AK215" s="2"/>
      <c r="AL215" s="5">
        <v>1.077</v>
      </c>
      <c r="AM215" s="3"/>
      <c r="AN215" s="3" t="s">
        <v>12</v>
      </c>
      <c r="AO215" s="2"/>
      <c r="AP215" s="2"/>
      <c r="AQ215" s="5">
        <v>3.2599999999999999E-3</v>
      </c>
      <c r="AR215" s="5">
        <v>4.5</v>
      </c>
      <c r="AS215" s="3" t="s">
        <v>13</v>
      </c>
      <c r="AT215" s="3" t="s">
        <v>23</v>
      </c>
      <c r="AU215" s="5">
        <v>10.3</v>
      </c>
      <c r="AV215" s="3"/>
      <c r="AW215" s="2"/>
      <c r="AX215" s="5">
        <v>1.0340632603406327E-7</v>
      </c>
      <c r="AY215" s="2" t="s">
        <v>15</v>
      </c>
      <c r="AZ215" s="5">
        <v>7.7</v>
      </c>
      <c r="BA215" s="2"/>
      <c r="BB215" s="3" t="s">
        <v>8</v>
      </c>
      <c r="BC215" s="3">
        <v>25</v>
      </c>
      <c r="BD215" s="2"/>
      <c r="BE215" s="3" t="s">
        <v>16</v>
      </c>
      <c r="BF215" s="6">
        <v>34.5</v>
      </c>
      <c r="BG215" s="5">
        <v>6.92</v>
      </c>
      <c r="BH215" s="3"/>
      <c r="BI215" s="3"/>
      <c r="BJ215" s="5">
        <v>1.75</v>
      </c>
      <c r="BK215" s="5">
        <v>20</v>
      </c>
      <c r="BL215" s="5">
        <v>0.76923076923076916</v>
      </c>
      <c r="BM215" s="5">
        <v>3.05</v>
      </c>
      <c r="BN215" s="3" t="s">
        <v>19</v>
      </c>
      <c r="BO215" s="3" t="s">
        <v>121</v>
      </c>
      <c r="BP215" s="3" t="s">
        <v>3</v>
      </c>
      <c r="BQ215" s="2"/>
      <c r="BR215" s="2" t="s">
        <v>21</v>
      </c>
      <c r="BS215" s="3"/>
      <c r="BT215" s="3"/>
      <c r="BU215" s="3"/>
      <c r="BV215" s="5">
        <v>3.22</v>
      </c>
      <c r="BW215" s="5">
        <v>4.8899999999999997</v>
      </c>
      <c r="BX215" s="3"/>
      <c r="BY215" s="3"/>
      <c r="BZ215" s="2"/>
      <c r="CA215" s="2"/>
      <c r="CB215" s="3" t="s">
        <v>3</v>
      </c>
      <c r="CC215" s="5">
        <v>3.98</v>
      </c>
      <c r="CD215" s="5">
        <v>0.58823529411764708</v>
      </c>
      <c r="CE215" s="3"/>
      <c r="CF215" s="5">
        <v>30.1</v>
      </c>
      <c r="CG215" s="3"/>
      <c r="CH215" s="3"/>
      <c r="CI215" s="3"/>
      <c r="CJ215" s="3" t="s">
        <v>1</v>
      </c>
      <c r="CK215" s="2"/>
      <c r="CL215" s="3" t="s">
        <v>22</v>
      </c>
      <c r="CM215" s="3"/>
      <c r="CN215" s="2"/>
      <c r="CO215" s="2"/>
      <c r="CP215" s="2"/>
      <c r="CQ215" s="3">
        <v>2</v>
      </c>
      <c r="CR215" s="5">
        <v>5.73</v>
      </c>
      <c r="CS215" s="6">
        <v>50.4</v>
      </c>
      <c r="CT215" s="5">
        <v>0.47249999999999998</v>
      </c>
      <c r="CU215" s="5">
        <v>7.4</v>
      </c>
      <c r="CV215" s="5">
        <v>1.75</v>
      </c>
      <c r="CW215" s="5">
        <v>92.5</v>
      </c>
      <c r="CX215" s="2"/>
      <c r="CY215" s="5">
        <v>0.35971223021582738</v>
      </c>
      <c r="CZ215" s="3" t="s">
        <v>22</v>
      </c>
      <c r="DA215" s="5">
        <v>3.5087719298245617E-4</v>
      </c>
      <c r="DB215" s="5">
        <v>623</v>
      </c>
      <c r="DC215" s="2"/>
      <c r="DD215" s="5">
        <v>390</v>
      </c>
      <c r="DE215" s="3" t="s">
        <v>22</v>
      </c>
      <c r="DF215" s="2"/>
      <c r="DG215" s="3" t="s">
        <v>3</v>
      </c>
      <c r="DH215" s="2"/>
      <c r="DI215" s="3" t="s">
        <v>23</v>
      </c>
      <c r="DJ215" s="3"/>
      <c r="DK215" s="5">
        <v>235</v>
      </c>
      <c r="DL215" s="3" t="s">
        <v>8</v>
      </c>
      <c r="DM215" s="3">
        <v>0.35714285714285698</v>
      </c>
      <c r="DN215" s="3" t="s">
        <v>3</v>
      </c>
      <c r="DO215" s="5">
        <v>0.23749999999999999</v>
      </c>
      <c r="DP215" s="3" t="s">
        <v>3</v>
      </c>
      <c r="DQ215" s="5">
        <v>3.08</v>
      </c>
      <c r="DR215" s="7" t="s">
        <v>227</v>
      </c>
      <c r="DS215" s="2" t="s">
        <v>18</v>
      </c>
      <c r="DT215" s="5">
        <v>0.43246990000000002</v>
      </c>
      <c r="DU215" s="2" t="s">
        <v>24</v>
      </c>
      <c r="DV215" s="3" t="s">
        <v>3</v>
      </c>
      <c r="DW215" s="5">
        <v>50.35</v>
      </c>
      <c r="DX215" s="3"/>
      <c r="DY215" s="3" t="s">
        <v>8</v>
      </c>
      <c r="DZ215" s="2"/>
      <c r="EA215" s="7"/>
      <c r="EB215" s="5">
        <v>3.1</v>
      </c>
      <c r="EC215" s="3"/>
      <c r="ED215" s="2"/>
      <c r="EE215" s="2"/>
      <c r="EF215" s="3" t="s">
        <v>1</v>
      </c>
      <c r="EG215" s="3"/>
      <c r="EH215" s="2"/>
      <c r="EI215" s="2"/>
      <c r="EJ215" s="3" t="s">
        <v>26</v>
      </c>
      <c r="EK215" s="5">
        <v>1.248E-2</v>
      </c>
      <c r="EL215" s="3" t="s">
        <v>1</v>
      </c>
      <c r="EM215" s="3" t="s">
        <v>3</v>
      </c>
      <c r="EN215" s="3" t="s">
        <v>27</v>
      </c>
      <c r="EO215" s="3"/>
      <c r="EP215" s="3" t="s">
        <v>8</v>
      </c>
      <c r="EQ215" s="3"/>
      <c r="ER215" s="5">
        <v>5.72</v>
      </c>
      <c r="ES215" s="3"/>
      <c r="ET215" s="9">
        <v>12.5</v>
      </c>
      <c r="EU215" s="3" t="s">
        <v>239</v>
      </c>
      <c r="EV215" s="3" t="s">
        <v>28</v>
      </c>
      <c r="EW215" s="7"/>
      <c r="EX215" s="9">
        <v>3.6</v>
      </c>
      <c r="EY215" s="3"/>
      <c r="EZ215" s="3"/>
      <c r="FA215" s="9">
        <v>0.78431372549019618</v>
      </c>
      <c r="FB215" s="9">
        <v>1.7199999999999999E-9</v>
      </c>
      <c r="FC215" s="2"/>
      <c r="FD215" s="7"/>
      <c r="FE215" s="2" t="s">
        <v>15</v>
      </c>
      <c r="FF215" s="3" t="s">
        <v>28</v>
      </c>
      <c r="FG215" s="3" t="s">
        <v>1</v>
      </c>
      <c r="FH215" s="9">
        <v>7.16</v>
      </c>
      <c r="FI215" s="3" t="s">
        <v>203</v>
      </c>
      <c r="FJ215" s="9">
        <v>8.1</v>
      </c>
      <c r="FK215" s="3" t="s">
        <v>1</v>
      </c>
      <c r="FL215" s="3" t="s">
        <v>1</v>
      </c>
      <c r="FM215" s="3" t="s">
        <v>23</v>
      </c>
      <c r="FN215" s="9">
        <v>155</v>
      </c>
      <c r="FO215" s="9">
        <v>2.7800000000000001E-8</v>
      </c>
      <c r="FP215" s="9">
        <v>3.93</v>
      </c>
      <c r="FQ215" s="3" t="s">
        <v>15</v>
      </c>
      <c r="FR215" s="5">
        <v>1.0500000000000001E-2</v>
      </c>
      <c r="FS215" s="9">
        <v>28.71</v>
      </c>
      <c r="FT215" s="3" t="s">
        <v>1</v>
      </c>
      <c r="FU215" s="3" t="s">
        <v>203</v>
      </c>
      <c r="FV215" s="3"/>
      <c r="FW215" s="5">
        <v>30.25</v>
      </c>
      <c r="FX215" s="10">
        <v>3.65E-3</v>
      </c>
      <c r="FY215" s="3"/>
      <c r="FZ215" s="3" t="s">
        <v>22</v>
      </c>
      <c r="GA215" s="3"/>
      <c r="GB215" s="3"/>
      <c r="GC215" s="3"/>
      <c r="GD215" s="3"/>
      <c r="GE215" s="3"/>
      <c r="GF215" s="3" t="s">
        <v>30</v>
      </c>
      <c r="GG215" s="3"/>
      <c r="GH215" s="9">
        <v>4.57</v>
      </c>
      <c r="GI215" s="2"/>
      <c r="GJ215" s="5">
        <v>9.1E-4</v>
      </c>
      <c r="GK215" s="3"/>
      <c r="GL215" s="2"/>
      <c r="GM215" s="2">
        <v>3.1</v>
      </c>
      <c r="GN215" s="3" t="s">
        <v>31</v>
      </c>
      <c r="GO215" s="3" t="s">
        <v>8</v>
      </c>
      <c r="GP215" s="3"/>
      <c r="GQ215" s="3"/>
      <c r="GR215" s="3" t="s">
        <v>219</v>
      </c>
      <c r="GS215" s="9">
        <v>0.75187969924812026</v>
      </c>
      <c r="GT215" s="9">
        <v>60.1</v>
      </c>
      <c r="GU215" s="9">
        <v>9.75</v>
      </c>
      <c r="GV215" s="2">
        <v>4.878048780487805E-2</v>
      </c>
      <c r="GW215" s="7"/>
      <c r="GX215" s="2" t="s">
        <v>34</v>
      </c>
      <c r="GY215" s="7" t="s">
        <v>227</v>
      </c>
      <c r="GZ215" s="9">
        <v>5.19</v>
      </c>
      <c r="HA215" s="9">
        <v>4.3125</v>
      </c>
      <c r="HB215" s="7"/>
      <c r="HC215" s="3">
        <v>40.799999999999997</v>
      </c>
      <c r="HD215" s="3" t="s">
        <v>3</v>
      </c>
      <c r="HE215" s="7"/>
      <c r="HF215" s="9">
        <v>21.45</v>
      </c>
      <c r="HG215" s="3"/>
      <c r="HH215" s="2"/>
      <c r="HI215" s="3" t="s">
        <v>15</v>
      </c>
      <c r="HJ215" s="3"/>
      <c r="HK215" s="3" t="s">
        <v>3</v>
      </c>
      <c r="HL215" s="3"/>
      <c r="HM215" s="9">
        <v>0.79</v>
      </c>
      <c r="HN215" s="9">
        <v>13.5</v>
      </c>
      <c r="HO215" s="3" t="s">
        <v>3</v>
      </c>
      <c r="HP215" s="3" t="s">
        <v>35</v>
      </c>
      <c r="HQ215" s="3" t="s">
        <v>23</v>
      </c>
      <c r="HR215" s="7"/>
      <c r="HS215" s="3" t="s">
        <v>3</v>
      </c>
      <c r="HT215" s="3" t="s">
        <v>203</v>
      </c>
      <c r="HU215" s="9">
        <v>0.35906642728904847</v>
      </c>
      <c r="HV215" s="3">
        <v>1</v>
      </c>
      <c r="HW215" s="9">
        <v>1.9000000000000001E-5</v>
      </c>
      <c r="HX215" s="3" t="s">
        <v>3</v>
      </c>
      <c r="HY215" s="3"/>
      <c r="HZ215" s="3" t="s">
        <v>30</v>
      </c>
      <c r="IA215" s="9">
        <v>4.58</v>
      </c>
      <c r="IB215" s="3"/>
      <c r="IC215" s="3" t="s">
        <v>18</v>
      </c>
      <c r="ID215" s="3"/>
      <c r="IE215" s="3" t="s">
        <v>55</v>
      </c>
      <c r="IF215" s="7"/>
      <c r="IG215" s="7"/>
      <c r="IH215" s="7"/>
    </row>
    <row r="216" spans="1:242" x14ac:dyDescent="0.25">
      <c r="A216" s="1" t="s">
        <v>261</v>
      </c>
      <c r="B216" s="5">
        <v>52</v>
      </c>
      <c r="C216" s="3"/>
      <c r="D216" s="5">
        <v>5.85</v>
      </c>
      <c r="E216" s="3" t="s">
        <v>1</v>
      </c>
      <c r="F216" s="3" t="s">
        <v>2</v>
      </c>
      <c r="G216" s="2"/>
      <c r="H216" s="3"/>
      <c r="I216" s="3"/>
      <c r="J216" s="5">
        <v>1.4649999999999999E-11</v>
      </c>
      <c r="K216" s="3" t="s">
        <v>3</v>
      </c>
      <c r="L216" s="3" t="s">
        <v>4</v>
      </c>
      <c r="M216" s="5">
        <v>0.90909090909090906</v>
      </c>
      <c r="N216" s="5">
        <v>25.85</v>
      </c>
      <c r="O216" s="3" t="s">
        <v>3</v>
      </c>
      <c r="P216" s="3"/>
      <c r="Q216" s="3" t="s">
        <v>203</v>
      </c>
      <c r="R216" s="2" t="s">
        <v>58</v>
      </c>
      <c r="S216" s="3"/>
      <c r="T216" s="3" t="s">
        <v>3</v>
      </c>
      <c r="U216" s="5">
        <v>50.1</v>
      </c>
      <c r="V216" s="3"/>
      <c r="W216" s="2"/>
      <c r="X216" s="3"/>
      <c r="Y216" s="3" t="s">
        <v>7</v>
      </c>
      <c r="Z216" s="5">
        <v>1.2999999999999999E-5</v>
      </c>
      <c r="AA216" s="3" t="s">
        <v>8</v>
      </c>
      <c r="AB216" s="2" t="s">
        <v>227</v>
      </c>
      <c r="AC216" s="5">
        <v>3.8909090909090908E-13</v>
      </c>
      <c r="AD216" s="3" t="s">
        <v>10</v>
      </c>
      <c r="AE216" s="3" t="s">
        <v>212</v>
      </c>
      <c r="AF216" s="2">
        <v>3.1</v>
      </c>
      <c r="AG216" s="5">
        <v>3.5000000000000001E-3</v>
      </c>
      <c r="AH216" s="2"/>
      <c r="AI216" s="2"/>
      <c r="AJ216" s="2">
        <v>82</v>
      </c>
      <c r="AK216" s="2"/>
      <c r="AL216" s="5">
        <v>1.0780000000000001</v>
      </c>
      <c r="AM216" s="3"/>
      <c r="AN216" s="3" t="s">
        <v>12</v>
      </c>
      <c r="AO216" s="2"/>
      <c r="AP216" s="2"/>
      <c r="AQ216" s="5">
        <v>3.1199999999999999E-3</v>
      </c>
      <c r="AR216" s="5">
        <v>4.7</v>
      </c>
      <c r="AS216" s="3" t="s">
        <v>13</v>
      </c>
      <c r="AT216" s="3" t="s">
        <v>23</v>
      </c>
      <c r="AU216" s="5">
        <v>10</v>
      </c>
      <c r="AV216" s="3"/>
      <c r="AW216" s="2"/>
      <c r="AX216" s="5">
        <v>1.0583941605839416E-7</v>
      </c>
      <c r="AY216" s="2" t="s">
        <v>15</v>
      </c>
      <c r="AZ216" s="5">
        <v>7.8</v>
      </c>
      <c r="BA216" s="2"/>
      <c r="BB216" s="3" t="s">
        <v>8</v>
      </c>
      <c r="BC216" s="3">
        <v>25</v>
      </c>
      <c r="BD216" s="2"/>
      <c r="BE216" s="3" t="s">
        <v>16</v>
      </c>
      <c r="BF216" s="6">
        <v>36</v>
      </c>
      <c r="BG216" s="5">
        <v>6.91</v>
      </c>
      <c r="BH216" s="3"/>
      <c r="BI216" s="3"/>
      <c r="BJ216" s="5">
        <v>1.5</v>
      </c>
      <c r="BK216" s="5">
        <v>19.5</v>
      </c>
      <c r="BL216" s="5">
        <v>0.7407407407407407</v>
      </c>
      <c r="BM216" s="5">
        <v>3.11</v>
      </c>
      <c r="BN216" s="3" t="s">
        <v>19</v>
      </c>
      <c r="BO216" s="3" t="s">
        <v>121</v>
      </c>
      <c r="BP216" s="3" t="s">
        <v>3</v>
      </c>
      <c r="BQ216" s="2"/>
      <c r="BR216" s="2" t="s">
        <v>21</v>
      </c>
      <c r="BS216" s="3"/>
      <c r="BT216" s="3"/>
      <c r="BU216" s="3"/>
      <c r="BV216" s="5">
        <v>3.2174999999999998</v>
      </c>
      <c r="BW216" s="5">
        <v>4.9000000000000004</v>
      </c>
      <c r="BX216" s="3"/>
      <c r="BY216" s="3"/>
      <c r="BZ216" s="2"/>
      <c r="CA216" s="2"/>
      <c r="CB216" s="3" t="s">
        <v>3</v>
      </c>
      <c r="CC216" s="5">
        <v>3.9750000000000001</v>
      </c>
      <c r="CD216" s="5">
        <v>0.57471264367816088</v>
      </c>
      <c r="CE216" s="3"/>
      <c r="CF216" s="5">
        <v>30.2</v>
      </c>
      <c r="CG216" s="3"/>
      <c r="CH216" s="3"/>
      <c r="CI216" s="3"/>
      <c r="CJ216" s="3" t="s">
        <v>1</v>
      </c>
      <c r="CK216" s="2"/>
      <c r="CL216" s="3" t="s">
        <v>22</v>
      </c>
      <c r="CM216" s="3"/>
      <c r="CN216" s="2"/>
      <c r="CO216" s="2"/>
      <c r="CP216" s="2"/>
      <c r="CQ216" s="3">
        <v>2</v>
      </c>
      <c r="CR216" s="5">
        <v>5.72</v>
      </c>
      <c r="CS216" s="6">
        <v>50.85</v>
      </c>
      <c r="CT216" s="5">
        <v>0.46</v>
      </c>
      <c r="CU216" s="5">
        <v>7.35</v>
      </c>
      <c r="CV216" s="5">
        <v>1.85</v>
      </c>
      <c r="CW216" s="5">
        <v>90</v>
      </c>
      <c r="CX216" s="2"/>
      <c r="CY216" s="5">
        <v>0.35971223021582738</v>
      </c>
      <c r="CZ216" s="3" t="s">
        <v>22</v>
      </c>
      <c r="DA216" s="5">
        <v>3.4482758620689658E-4</v>
      </c>
      <c r="DB216" s="5">
        <v>627</v>
      </c>
      <c r="DC216" s="2"/>
      <c r="DD216" s="5">
        <v>382</v>
      </c>
      <c r="DE216" s="3" t="s">
        <v>22</v>
      </c>
      <c r="DF216" s="2"/>
      <c r="DG216" s="3" t="s">
        <v>3</v>
      </c>
      <c r="DH216" s="2"/>
      <c r="DI216" s="3" t="s">
        <v>23</v>
      </c>
      <c r="DJ216" s="3"/>
      <c r="DK216" s="5">
        <v>225</v>
      </c>
      <c r="DL216" s="3" t="s">
        <v>8</v>
      </c>
      <c r="DM216" s="3">
        <v>0.35714285714285698</v>
      </c>
      <c r="DN216" s="3" t="s">
        <v>3</v>
      </c>
      <c r="DO216" s="5">
        <v>0.24</v>
      </c>
      <c r="DP216" s="3" t="s">
        <v>3</v>
      </c>
      <c r="DQ216" s="5">
        <v>3.12</v>
      </c>
      <c r="DR216" s="7" t="s">
        <v>227</v>
      </c>
      <c r="DS216" s="2" t="s">
        <v>18</v>
      </c>
      <c r="DT216" s="5">
        <v>0.43324079999999998</v>
      </c>
      <c r="DU216" s="2" t="s">
        <v>24</v>
      </c>
      <c r="DV216" s="3" t="s">
        <v>3</v>
      </c>
      <c r="DW216" s="5">
        <v>50.1</v>
      </c>
      <c r="DX216" s="3"/>
      <c r="DY216" s="3" t="s">
        <v>8</v>
      </c>
      <c r="DZ216" s="2"/>
      <c r="EA216" s="7"/>
      <c r="EB216" s="5">
        <v>3.1</v>
      </c>
      <c r="EC216" s="3"/>
      <c r="ED216" s="2"/>
      <c r="EE216" s="2"/>
      <c r="EF216" s="3" t="s">
        <v>1</v>
      </c>
      <c r="EG216" s="3"/>
      <c r="EH216" s="2"/>
      <c r="EI216" s="2"/>
      <c r="EJ216" s="3" t="s">
        <v>26</v>
      </c>
      <c r="EK216" s="5">
        <v>1.248E-2</v>
      </c>
      <c r="EL216" s="3" t="s">
        <v>1</v>
      </c>
      <c r="EM216" s="3" t="s">
        <v>3</v>
      </c>
      <c r="EN216" s="3" t="s">
        <v>27</v>
      </c>
      <c r="EO216" s="3"/>
      <c r="EP216" s="3" t="s">
        <v>8</v>
      </c>
      <c r="EQ216" s="3"/>
      <c r="ER216" s="5">
        <v>5.88</v>
      </c>
      <c r="ES216" s="3"/>
      <c r="ET216" s="9">
        <v>12</v>
      </c>
      <c r="EU216" s="3" t="s">
        <v>239</v>
      </c>
      <c r="EV216" s="3" t="s">
        <v>28</v>
      </c>
      <c r="EW216" s="7"/>
      <c r="EX216" s="9">
        <v>3.605</v>
      </c>
      <c r="EY216" s="3"/>
      <c r="EZ216" s="3"/>
      <c r="FA216" s="9">
        <v>0.78740157480314954</v>
      </c>
      <c r="FB216" s="9">
        <v>1.6999999999999999E-9</v>
      </c>
      <c r="FC216" s="2"/>
      <c r="FD216" s="7"/>
      <c r="FE216" s="2" t="s">
        <v>15</v>
      </c>
      <c r="FF216" s="3" t="s">
        <v>28</v>
      </c>
      <c r="FG216" s="3" t="s">
        <v>1</v>
      </c>
      <c r="FH216" s="9">
        <v>7.15</v>
      </c>
      <c r="FI216" s="3" t="s">
        <v>203</v>
      </c>
      <c r="FJ216" s="9">
        <v>8.3000000000000007</v>
      </c>
      <c r="FK216" s="3" t="s">
        <v>1</v>
      </c>
      <c r="FL216" s="3" t="s">
        <v>1</v>
      </c>
      <c r="FM216" s="3" t="s">
        <v>23</v>
      </c>
      <c r="FN216" s="9">
        <v>156</v>
      </c>
      <c r="FO216" s="9">
        <v>2.7850000000000001E-8</v>
      </c>
      <c r="FP216" s="9">
        <v>3.93</v>
      </c>
      <c r="FQ216" s="3" t="s">
        <v>15</v>
      </c>
      <c r="FR216" s="5">
        <v>1.0800000000000001E-2</v>
      </c>
      <c r="FS216" s="9">
        <v>28.73</v>
      </c>
      <c r="FT216" s="3" t="s">
        <v>1</v>
      </c>
      <c r="FU216" s="3" t="s">
        <v>203</v>
      </c>
      <c r="FV216" s="3"/>
      <c r="FW216" s="5">
        <v>29</v>
      </c>
      <c r="FX216" s="10">
        <v>3.5999999999999999E-3</v>
      </c>
      <c r="FY216" s="3"/>
      <c r="FZ216" s="3" t="s">
        <v>22</v>
      </c>
      <c r="GA216" s="3"/>
      <c r="GB216" s="3"/>
      <c r="GC216" s="3"/>
      <c r="GD216" s="3"/>
      <c r="GE216" s="3"/>
      <c r="GF216" s="3" t="s">
        <v>30</v>
      </c>
      <c r="GG216" s="3"/>
      <c r="GH216" s="9">
        <v>4.5999999999999996</v>
      </c>
      <c r="GI216" s="2"/>
      <c r="GJ216" s="5">
        <v>9.4799999999999995E-4</v>
      </c>
      <c r="GK216" s="3"/>
      <c r="GL216" s="2"/>
      <c r="GM216" s="2">
        <v>3.1</v>
      </c>
      <c r="GN216" s="3" t="s">
        <v>31</v>
      </c>
      <c r="GO216" s="3" t="s">
        <v>8</v>
      </c>
      <c r="GP216" s="3"/>
      <c r="GQ216" s="3"/>
      <c r="GR216" s="3" t="s">
        <v>219</v>
      </c>
      <c r="GS216" s="9">
        <v>0.74626865671641784</v>
      </c>
      <c r="GT216" s="9">
        <v>60.3</v>
      </c>
      <c r="GU216" s="9">
        <v>9.85</v>
      </c>
      <c r="GV216" s="2">
        <v>4.7619047619047616E-2</v>
      </c>
      <c r="GW216" s="7"/>
      <c r="GX216" s="2" t="s">
        <v>34</v>
      </c>
      <c r="GY216" s="7" t="s">
        <v>227</v>
      </c>
      <c r="GZ216" s="9">
        <v>5.1950000000000003</v>
      </c>
      <c r="HA216" s="9">
        <v>4.3150000000000004</v>
      </c>
      <c r="HB216" s="7"/>
      <c r="HC216" s="3">
        <v>40.75</v>
      </c>
      <c r="HD216" s="3" t="s">
        <v>3</v>
      </c>
      <c r="HE216" s="7"/>
      <c r="HF216" s="9">
        <v>21.4</v>
      </c>
      <c r="HG216" s="3"/>
      <c r="HH216" s="2"/>
      <c r="HI216" s="3" t="s">
        <v>15</v>
      </c>
      <c r="HJ216" s="3"/>
      <c r="HK216" s="3" t="s">
        <v>3</v>
      </c>
      <c r="HL216" s="3"/>
      <c r="HM216" s="9">
        <v>0.79</v>
      </c>
      <c r="HN216" s="9">
        <v>12.75</v>
      </c>
      <c r="HO216" s="3" t="s">
        <v>3</v>
      </c>
      <c r="HP216" s="3" t="s">
        <v>35</v>
      </c>
      <c r="HQ216" s="3" t="s">
        <v>23</v>
      </c>
      <c r="HR216" s="7"/>
      <c r="HS216" s="3" t="s">
        <v>3</v>
      </c>
      <c r="HT216" s="3" t="s">
        <v>203</v>
      </c>
      <c r="HU216" s="9">
        <v>0.35874439461883406</v>
      </c>
      <c r="HV216" s="3">
        <v>1</v>
      </c>
      <c r="HW216" s="9">
        <v>1.8E-5</v>
      </c>
      <c r="HX216" s="3" t="s">
        <v>3</v>
      </c>
      <c r="HY216" s="3"/>
      <c r="HZ216" s="3" t="s">
        <v>30</v>
      </c>
      <c r="IA216" s="9">
        <v>4.54</v>
      </c>
      <c r="IB216" s="3"/>
      <c r="IC216" s="3" t="s">
        <v>18</v>
      </c>
      <c r="ID216" s="3"/>
      <c r="IE216" s="3" t="s">
        <v>55</v>
      </c>
      <c r="IF216" s="7"/>
      <c r="IG216" s="7"/>
      <c r="IH216" s="7"/>
    </row>
    <row r="217" spans="1:242" x14ac:dyDescent="0.25">
      <c r="A217" s="1" t="s">
        <v>262</v>
      </c>
      <c r="B217" s="5">
        <v>51</v>
      </c>
      <c r="C217" s="3"/>
      <c r="D217" s="5">
        <v>5.95</v>
      </c>
      <c r="E217" s="3" t="s">
        <v>1</v>
      </c>
      <c r="F217" s="3" t="s">
        <v>2</v>
      </c>
      <c r="G217" s="2"/>
      <c r="H217" s="3"/>
      <c r="I217" s="3"/>
      <c r="J217" s="5">
        <v>1.4040000000000001E-11</v>
      </c>
      <c r="K217" s="3" t="s">
        <v>3</v>
      </c>
      <c r="L217" s="3" t="s">
        <v>4</v>
      </c>
      <c r="M217" s="5">
        <v>0.9009009009009008</v>
      </c>
      <c r="N217" s="5">
        <v>25.8</v>
      </c>
      <c r="O217" s="3" t="s">
        <v>3</v>
      </c>
      <c r="P217" s="3"/>
      <c r="Q217" s="3" t="s">
        <v>203</v>
      </c>
      <c r="R217" s="2" t="s">
        <v>58</v>
      </c>
      <c r="S217" s="3"/>
      <c r="T217" s="3" t="s">
        <v>3</v>
      </c>
      <c r="U217" s="5">
        <v>50.05</v>
      </c>
      <c r="V217" s="3"/>
      <c r="W217" s="2"/>
      <c r="X217" s="3"/>
      <c r="Y217" s="3" t="s">
        <v>7</v>
      </c>
      <c r="Z217" s="5">
        <v>1.29E-5</v>
      </c>
      <c r="AA217" s="3" t="s">
        <v>8</v>
      </c>
      <c r="AB217" s="2" t="s">
        <v>227</v>
      </c>
      <c r="AC217" s="5">
        <v>4.090909090909091E-13</v>
      </c>
      <c r="AD217" s="3" t="s">
        <v>10</v>
      </c>
      <c r="AE217" s="3" t="s">
        <v>212</v>
      </c>
      <c r="AF217" s="2">
        <v>3.1</v>
      </c>
      <c r="AG217" s="5">
        <v>3.5999999999999999E-3</v>
      </c>
      <c r="AH217" s="2"/>
      <c r="AI217" s="2"/>
      <c r="AJ217" s="2">
        <v>83</v>
      </c>
      <c r="AK217" s="2"/>
      <c r="AL217" s="5">
        <v>1.0780000000000001</v>
      </c>
      <c r="AM217" s="3"/>
      <c r="AN217" s="3" t="s">
        <v>12</v>
      </c>
      <c r="AO217" s="2"/>
      <c r="AP217" s="2"/>
      <c r="AQ217" s="5">
        <v>3.0999999999999999E-3</v>
      </c>
      <c r="AR217" s="5">
        <v>4.3499999999999996</v>
      </c>
      <c r="AS217" s="3" t="s">
        <v>13</v>
      </c>
      <c r="AT217" s="3" t="s">
        <v>23</v>
      </c>
      <c r="AU217" s="5">
        <v>10</v>
      </c>
      <c r="AV217" s="3"/>
      <c r="AW217" s="2"/>
      <c r="AX217" s="5">
        <v>8.7591240875912407E-8</v>
      </c>
      <c r="AY217" s="2" t="s">
        <v>15</v>
      </c>
      <c r="AZ217" s="5">
        <v>7.8</v>
      </c>
      <c r="BA217" s="2"/>
      <c r="BB217" s="3" t="s">
        <v>8</v>
      </c>
      <c r="BC217" s="3">
        <v>25</v>
      </c>
      <c r="BD217" s="2"/>
      <c r="BE217" s="3" t="s">
        <v>16</v>
      </c>
      <c r="BF217" s="6">
        <v>36.5</v>
      </c>
      <c r="BG217" s="5">
        <v>6.9</v>
      </c>
      <c r="BH217" s="3"/>
      <c r="BI217" s="3"/>
      <c r="BJ217" s="5">
        <v>1.45</v>
      </c>
      <c r="BK217" s="5">
        <v>19.100000000000001</v>
      </c>
      <c r="BL217" s="5">
        <v>0.78431372549019618</v>
      </c>
      <c r="BM217" s="5">
        <v>3.1</v>
      </c>
      <c r="BN217" s="3" t="s">
        <v>19</v>
      </c>
      <c r="BO217" s="3" t="s">
        <v>121</v>
      </c>
      <c r="BP217" s="3" t="s">
        <v>3</v>
      </c>
      <c r="BQ217" s="2"/>
      <c r="BR217" s="2" t="s">
        <v>21</v>
      </c>
      <c r="BS217" s="3"/>
      <c r="BT217" s="3"/>
      <c r="BU217" s="3"/>
      <c r="BV217" s="5">
        <v>3.22</v>
      </c>
      <c r="BW217" s="5">
        <v>4.9000000000000004</v>
      </c>
      <c r="BX217" s="3"/>
      <c r="BY217" s="3"/>
      <c r="BZ217" s="2"/>
      <c r="CA217" s="2"/>
      <c r="CB217" s="3" t="s">
        <v>3</v>
      </c>
      <c r="CC217" s="5">
        <v>3.9750000000000001</v>
      </c>
      <c r="CD217" s="5">
        <v>0.5714285714285714</v>
      </c>
      <c r="CE217" s="3"/>
      <c r="CF217" s="5">
        <v>30.3</v>
      </c>
      <c r="CG217" s="3"/>
      <c r="CH217" s="3"/>
      <c r="CI217" s="3"/>
      <c r="CJ217" s="3" t="s">
        <v>1</v>
      </c>
      <c r="CK217" s="2"/>
      <c r="CL217" s="3" t="s">
        <v>22</v>
      </c>
      <c r="CM217" s="3"/>
      <c r="CN217" s="2"/>
      <c r="CO217" s="2"/>
      <c r="CP217" s="2"/>
      <c r="CQ217" s="3">
        <v>2</v>
      </c>
      <c r="CR217" s="5">
        <v>5.7149999999999999</v>
      </c>
      <c r="CS217" s="6">
        <v>58</v>
      </c>
      <c r="CT217" s="5">
        <v>0.46250000000000002</v>
      </c>
      <c r="CU217" s="5">
        <v>7.15</v>
      </c>
      <c r="CV217" s="5">
        <v>1.2</v>
      </c>
      <c r="CW217" s="5">
        <v>88.5</v>
      </c>
      <c r="CX217" s="2"/>
      <c r="CY217" s="5">
        <v>0.35971223021582738</v>
      </c>
      <c r="CZ217" s="3" t="s">
        <v>22</v>
      </c>
      <c r="DA217" s="5">
        <v>3.4188034188034193E-4</v>
      </c>
      <c r="DB217" s="5">
        <v>636</v>
      </c>
      <c r="DC217" s="2"/>
      <c r="DD217" s="5">
        <v>386</v>
      </c>
      <c r="DE217" s="3" t="s">
        <v>22</v>
      </c>
      <c r="DF217" s="2"/>
      <c r="DG217" s="3" t="s">
        <v>3</v>
      </c>
      <c r="DH217" s="2"/>
      <c r="DI217" s="3" t="s">
        <v>23</v>
      </c>
      <c r="DJ217" s="3"/>
      <c r="DK217" s="5">
        <v>230</v>
      </c>
      <c r="DL217" s="3" t="s">
        <v>8</v>
      </c>
      <c r="DM217" s="3">
        <v>0.35714285714285698</v>
      </c>
      <c r="DN217" s="3" t="s">
        <v>3</v>
      </c>
      <c r="DO217" s="5">
        <v>0.23749999999999999</v>
      </c>
      <c r="DP217" s="3" t="s">
        <v>3</v>
      </c>
      <c r="DQ217" s="5">
        <v>3.07</v>
      </c>
      <c r="DR217" s="7" t="s">
        <v>227</v>
      </c>
      <c r="DS217" s="2" t="s">
        <v>18</v>
      </c>
      <c r="DT217" s="5">
        <v>0.4340117</v>
      </c>
      <c r="DU217" s="2" t="s">
        <v>24</v>
      </c>
      <c r="DV217" s="3" t="s">
        <v>3</v>
      </c>
      <c r="DW217" s="5">
        <v>50.05</v>
      </c>
      <c r="DX217" s="3"/>
      <c r="DY217" s="3" t="s">
        <v>8</v>
      </c>
      <c r="DZ217" s="2"/>
      <c r="EA217" s="7"/>
      <c r="EB217" s="5">
        <v>3.1</v>
      </c>
      <c r="EC217" s="3"/>
      <c r="ED217" s="2"/>
      <c r="EE217" s="2"/>
      <c r="EF217" s="3" t="s">
        <v>1</v>
      </c>
      <c r="EG217" s="3"/>
      <c r="EH217" s="2"/>
      <c r="EI217" s="2"/>
      <c r="EJ217" s="3" t="s">
        <v>26</v>
      </c>
      <c r="EK217" s="5">
        <v>1.248E-2</v>
      </c>
      <c r="EL217" s="3" t="s">
        <v>1</v>
      </c>
      <c r="EM217" s="3" t="s">
        <v>3</v>
      </c>
      <c r="EN217" s="3" t="s">
        <v>27</v>
      </c>
      <c r="EO217" s="3"/>
      <c r="EP217" s="3" t="s">
        <v>8</v>
      </c>
      <c r="EQ217" s="3"/>
      <c r="ER217" s="5">
        <v>5.9</v>
      </c>
      <c r="ES217" s="3"/>
      <c r="ET217" s="9">
        <v>14.9</v>
      </c>
      <c r="EU217" s="3" t="s">
        <v>239</v>
      </c>
      <c r="EV217" s="3" t="s">
        <v>28</v>
      </c>
      <c r="EW217" s="7"/>
      <c r="EX217" s="9">
        <v>3.6</v>
      </c>
      <c r="EY217" s="3"/>
      <c r="EZ217" s="3"/>
      <c r="FA217" s="9">
        <v>0.76923076923076916</v>
      </c>
      <c r="FB217" s="9">
        <v>1.7399999999999998E-9</v>
      </c>
      <c r="FC217" s="2"/>
      <c r="FD217" s="7"/>
      <c r="FE217" s="2" t="s">
        <v>15</v>
      </c>
      <c r="FF217" s="3" t="s">
        <v>28</v>
      </c>
      <c r="FG217" s="3" t="s">
        <v>1</v>
      </c>
      <c r="FH217" s="9">
        <v>7.13</v>
      </c>
      <c r="FI217" s="3" t="s">
        <v>203</v>
      </c>
      <c r="FJ217" s="9">
        <v>7.4</v>
      </c>
      <c r="FK217" s="3" t="s">
        <v>1</v>
      </c>
      <c r="FL217" s="3" t="s">
        <v>1</v>
      </c>
      <c r="FM217" s="3" t="s">
        <v>23</v>
      </c>
      <c r="FN217" s="9">
        <v>154</v>
      </c>
      <c r="FO217" s="9">
        <v>2.777E-8</v>
      </c>
      <c r="FP217" s="9">
        <v>3.94</v>
      </c>
      <c r="FQ217" s="3" t="s">
        <v>15</v>
      </c>
      <c r="FR217" s="5">
        <v>1.0749999999999999E-2</v>
      </c>
      <c r="FS217" s="9">
        <v>28.75</v>
      </c>
      <c r="FT217" s="3" t="s">
        <v>1</v>
      </c>
      <c r="FU217" s="3" t="s">
        <v>203</v>
      </c>
      <c r="FV217" s="3"/>
      <c r="FW217" s="5">
        <v>30</v>
      </c>
      <c r="FX217" s="10">
        <v>3.5999999999999999E-3</v>
      </c>
      <c r="FY217" s="3"/>
      <c r="FZ217" s="3" t="s">
        <v>22</v>
      </c>
      <c r="GA217" s="3"/>
      <c r="GB217" s="3"/>
      <c r="GC217" s="3"/>
      <c r="GD217" s="3"/>
      <c r="GE217" s="3"/>
      <c r="GF217" s="3" t="s">
        <v>30</v>
      </c>
      <c r="GG217" s="3"/>
      <c r="GH217" s="9">
        <v>4.58</v>
      </c>
      <c r="GI217" s="2"/>
      <c r="GJ217" s="5">
        <v>9.3999999999999997E-4</v>
      </c>
      <c r="GK217" s="3"/>
      <c r="GL217" s="2"/>
      <c r="GM217" s="2">
        <v>3.1</v>
      </c>
      <c r="GN217" s="3" t="s">
        <v>31</v>
      </c>
      <c r="GO217" s="3" t="s">
        <v>8</v>
      </c>
      <c r="GP217" s="3"/>
      <c r="GQ217" s="3"/>
      <c r="GR217" s="3" t="s">
        <v>219</v>
      </c>
      <c r="GS217" s="9">
        <v>0.72992700729927007</v>
      </c>
      <c r="GT217" s="9">
        <v>60.25</v>
      </c>
      <c r="GU217" s="9">
        <v>11.05</v>
      </c>
      <c r="GV217" s="2">
        <v>4.7619047619047616E-2</v>
      </c>
      <c r="GW217" s="7"/>
      <c r="GX217" s="2" t="s">
        <v>34</v>
      </c>
      <c r="GY217" s="7" t="s">
        <v>227</v>
      </c>
      <c r="GZ217" s="9">
        <v>5.1849999999999996</v>
      </c>
      <c r="HA217" s="9">
        <v>4.3150000000000004</v>
      </c>
      <c r="HB217" s="7"/>
      <c r="HC217" s="3">
        <v>42.65</v>
      </c>
      <c r="HD217" s="3" t="s">
        <v>3</v>
      </c>
      <c r="HE217" s="7"/>
      <c r="HF217" s="9">
        <v>21</v>
      </c>
      <c r="HG217" s="3"/>
      <c r="HH217" s="2"/>
      <c r="HI217" s="3" t="s">
        <v>15</v>
      </c>
      <c r="HJ217" s="3"/>
      <c r="HK217" s="3" t="s">
        <v>3</v>
      </c>
      <c r="HL217" s="3"/>
      <c r="HM217" s="9">
        <v>0.78</v>
      </c>
      <c r="HN217" s="9">
        <v>12.25</v>
      </c>
      <c r="HO217" s="3" t="s">
        <v>3</v>
      </c>
      <c r="HP217" s="3" t="s">
        <v>35</v>
      </c>
      <c r="HQ217" s="3" t="s">
        <v>23</v>
      </c>
      <c r="HR217" s="7"/>
      <c r="HS217" s="3" t="s">
        <v>3</v>
      </c>
      <c r="HT217" s="3" t="s">
        <v>203</v>
      </c>
      <c r="HU217" s="9">
        <v>0.35842293906810035</v>
      </c>
      <c r="HV217" s="3">
        <v>1</v>
      </c>
      <c r="HW217" s="9">
        <v>1.7100000000000002E-5</v>
      </c>
      <c r="HX217" s="3" t="s">
        <v>3</v>
      </c>
      <c r="HY217" s="3"/>
      <c r="HZ217" s="3" t="s">
        <v>30</v>
      </c>
      <c r="IA217" s="9">
        <v>4.54</v>
      </c>
      <c r="IB217" s="3"/>
      <c r="IC217" s="3" t="s">
        <v>18</v>
      </c>
      <c r="ID217" s="3"/>
      <c r="IE217" s="3" t="s">
        <v>55</v>
      </c>
      <c r="IF217" s="7"/>
      <c r="IG217" s="7"/>
      <c r="IH217" s="7"/>
    </row>
    <row r="218" spans="1:242" x14ac:dyDescent="0.25">
      <c r="A218" s="1" t="s">
        <v>263</v>
      </c>
      <c r="B218" s="5">
        <v>51</v>
      </c>
      <c r="C218" s="3"/>
      <c r="D218" s="5">
        <v>6</v>
      </c>
      <c r="E218" s="3" t="s">
        <v>1</v>
      </c>
      <c r="F218" s="3" t="s">
        <v>2</v>
      </c>
      <c r="G218" s="2"/>
      <c r="H218" s="3"/>
      <c r="I218" s="3"/>
      <c r="J218" s="5">
        <v>1.3249999999999999E-11</v>
      </c>
      <c r="K218" s="3" t="s">
        <v>3</v>
      </c>
      <c r="L218" s="3" t="s">
        <v>4</v>
      </c>
      <c r="M218" s="5">
        <v>0.89786756453423122</v>
      </c>
      <c r="N218" s="5">
        <v>25.83</v>
      </c>
      <c r="O218" s="3" t="s">
        <v>3</v>
      </c>
      <c r="P218" s="3"/>
      <c r="Q218" s="3" t="s">
        <v>203</v>
      </c>
      <c r="R218" s="2" t="s">
        <v>58</v>
      </c>
      <c r="S218" s="3"/>
      <c r="T218" s="3" t="s">
        <v>3</v>
      </c>
      <c r="U218" s="5">
        <v>50.07</v>
      </c>
      <c r="V218" s="3"/>
      <c r="W218" s="2"/>
      <c r="X218" s="3"/>
      <c r="Y218" s="3" t="s">
        <v>7</v>
      </c>
      <c r="Z218" s="5">
        <v>1.2999999999999999E-5</v>
      </c>
      <c r="AA218" s="3" t="s">
        <v>8</v>
      </c>
      <c r="AB218" s="2" t="s">
        <v>227</v>
      </c>
      <c r="AC218" s="5">
        <v>4.4363636363636364E-13</v>
      </c>
      <c r="AD218" s="3" t="s">
        <v>10</v>
      </c>
      <c r="AE218" s="3" t="s">
        <v>212</v>
      </c>
      <c r="AF218" s="2">
        <v>3.09</v>
      </c>
      <c r="AG218" s="5">
        <v>3.5999999999999999E-3</v>
      </c>
      <c r="AH218" s="2"/>
      <c r="AI218" s="2"/>
      <c r="AJ218" s="2">
        <v>94</v>
      </c>
      <c r="AK218" s="2"/>
      <c r="AL218" s="5">
        <v>1.08</v>
      </c>
      <c r="AM218" s="3"/>
      <c r="AN218" s="3" t="s">
        <v>12</v>
      </c>
      <c r="AO218" s="2"/>
      <c r="AP218" s="2"/>
      <c r="AQ218" s="5">
        <v>3.1099999999999999E-3</v>
      </c>
      <c r="AR218" s="5">
        <v>4.25</v>
      </c>
      <c r="AS218" s="3" t="s">
        <v>13</v>
      </c>
      <c r="AT218" s="3" t="s">
        <v>23</v>
      </c>
      <c r="AU218" s="5">
        <v>10</v>
      </c>
      <c r="AV218" s="3"/>
      <c r="AW218" s="2"/>
      <c r="AX218" s="5">
        <v>8.0291970802919709E-8</v>
      </c>
      <c r="AY218" s="2" t="s">
        <v>15</v>
      </c>
      <c r="AZ218" s="5">
        <v>7.8</v>
      </c>
      <c r="BA218" s="2"/>
      <c r="BB218" s="3" t="s">
        <v>8</v>
      </c>
      <c r="BC218" s="3">
        <v>25</v>
      </c>
      <c r="BD218" s="2"/>
      <c r="BE218" s="3" t="s">
        <v>16</v>
      </c>
      <c r="BF218" s="6">
        <v>36.75</v>
      </c>
      <c r="BG218" s="5">
        <v>6.91</v>
      </c>
      <c r="BH218" s="3"/>
      <c r="BI218" s="3"/>
      <c r="BJ218" s="5">
        <v>1.48</v>
      </c>
      <c r="BK218" s="5">
        <v>19</v>
      </c>
      <c r="BL218" s="5">
        <v>0.8</v>
      </c>
      <c r="BM218" s="5">
        <v>3.1</v>
      </c>
      <c r="BN218" s="3" t="s">
        <v>19</v>
      </c>
      <c r="BO218" s="3" t="s">
        <v>121</v>
      </c>
      <c r="BP218" s="3" t="s">
        <v>3</v>
      </c>
      <c r="BQ218" s="2"/>
      <c r="BR218" s="2" t="s">
        <v>21</v>
      </c>
      <c r="BS218" s="3"/>
      <c r="BT218" s="3"/>
      <c r="BU218" s="3"/>
      <c r="BV218" s="5">
        <v>3.23</v>
      </c>
      <c r="BW218" s="5">
        <v>4.8899999999999997</v>
      </c>
      <c r="BX218" s="3"/>
      <c r="BY218" s="3"/>
      <c r="BZ218" s="2"/>
      <c r="CA218" s="2"/>
      <c r="CB218" s="3" t="s">
        <v>3</v>
      </c>
      <c r="CC218" s="5">
        <v>3.98</v>
      </c>
      <c r="CD218" s="5">
        <v>0.5780346820809249</v>
      </c>
      <c r="CE218" s="3"/>
      <c r="CF218" s="5">
        <v>30.2</v>
      </c>
      <c r="CG218" s="3"/>
      <c r="CH218" s="3"/>
      <c r="CI218" s="3"/>
      <c r="CJ218" s="3" t="s">
        <v>1</v>
      </c>
      <c r="CK218" s="2"/>
      <c r="CL218" s="3" t="s">
        <v>22</v>
      </c>
      <c r="CM218" s="3"/>
      <c r="CN218" s="2"/>
      <c r="CO218" s="2"/>
      <c r="CP218" s="2"/>
      <c r="CQ218" s="3">
        <v>2</v>
      </c>
      <c r="CR218" s="5">
        <v>5.72</v>
      </c>
      <c r="CS218" s="6">
        <v>59</v>
      </c>
      <c r="CT218" s="5">
        <v>0.46250000000000002</v>
      </c>
      <c r="CU218" s="5">
        <v>7.2</v>
      </c>
      <c r="CV218" s="5">
        <v>1.9</v>
      </c>
      <c r="CW218" s="5">
        <v>87</v>
      </c>
      <c r="CX218" s="5">
        <v>0.42553191489361702</v>
      </c>
      <c r="CY218" s="5">
        <v>0.35971223021582738</v>
      </c>
      <c r="CZ218" s="3" t="s">
        <v>22</v>
      </c>
      <c r="DA218" s="5">
        <v>3.2786885245901639E-4</v>
      </c>
      <c r="DB218" s="5">
        <v>630</v>
      </c>
      <c r="DC218" s="2"/>
      <c r="DD218" s="5">
        <v>381</v>
      </c>
      <c r="DE218" s="3" t="s">
        <v>22</v>
      </c>
      <c r="DF218" s="5">
        <v>0.36630036630036628</v>
      </c>
      <c r="DG218" s="3" t="s">
        <v>3</v>
      </c>
      <c r="DH218" s="2"/>
      <c r="DI218" s="3" t="s">
        <v>23</v>
      </c>
      <c r="DJ218" s="3"/>
      <c r="DK218" s="5">
        <v>235</v>
      </c>
      <c r="DL218" s="3" t="s">
        <v>8</v>
      </c>
      <c r="DM218" s="3">
        <v>0.35714285714285698</v>
      </c>
      <c r="DN218" s="3" t="s">
        <v>3</v>
      </c>
      <c r="DO218" s="5">
        <v>0.28749999999999998</v>
      </c>
      <c r="DP218" s="3" t="s">
        <v>3</v>
      </c>
      <c r="DQ218" s="5">
        <v>3.07</v>
      </c>
      <c r="DR218" s="7" t="s">
        <v>227</v>
      </c>
      <c r="DS218" s="2" t="s">
        <v>18</v>
      </c>
      <c r="DT218" s="5">
        <v>0.43478260000000002</v>
      </c>
      <c r="DU218" s="2" t="s">
        <v>24</v>
      </c>
      <c r="DV218" s="3" t="s">
        <v>3</v>
      </c>
      <c r="DW218" s="5">
        <v>50.07</v>
      </c>
      <c r="DX218" s="3"/>
      <c r="DY218" s="3" t="s">
        <v>8</v>
      </c>
      <c r="DZ218" s="2"/>
      <c r="EA218" s="7"/>
      <c r="EB218" s="5">
        <v>3.09</v>
      </c>
      <c r="EC218" s="3"/>
      <c r="ED218" s="2"/>
      <c r="EE218" s="2"/>
      <c r="EF218" s="3" t="s">
        <v>1</v>
      </c>
      <c r="EG218" s="3"/>
      <c r="EH218" s="2"/>
      <c r="EI218" s="2"/>
      <c r="EJ218" s="3" t="s">
        <v>26</v>
      </c>
      <c r="EK218" s="5">
        <v>1.248E-2</v>
      </c>
      <c r="EL218" s="3" t="s">
        <v>1</v>
      </c>
      <c r="EM218" s="3" t="s">
        <v>3</v>
      </c>
      <c r="EN218" s="3" t="s">
        <v>27</v>
      </c>
      <c r="EO218" s="3"/>
      <c r="EP218" s="3" t="s">
        <v>8</v>
      </c>
      <c r="EQ218" s="3"/>
      <c r="ER218" s="5">
        <v>5.9</v>
      </c>
      <c r="ES218" s="3"/>
      <c r="ET218" s="9">
        <v>13.75</v>
      </c>
      <c r="EU218" s="3" t="s">
        <v>239</v>
      </c>
      <c r="EV218" s="3" t="s">
        <v>28</v>
      </c>
      <c r="EW218" s="7">
        <v>9</v>
      </c>
      <c r="EX218" s="9">
        <v>3.5950000000000002</v>
      </c>
      <c r="EY218" s="3"/>
      <c r="EZ218" s="3"/>
      <c r="FA218" s="9">
        <v>0.76335877862595414</v>
      </c>
      <c r="FB218" s="9">
        <v>1.73E-9</v>
      </c>
      <c r="FC218" s="2"/>
      <c r="FD218" s="7"/>
      <c r="FE218" s="2" t="s">
        <v>15</v>
      </c>
      <c r="FF218" s="3" t="s">
        <v>28</v>
      </c>
      <c r="FG218" s="3" t="s">
        <v>1</v>
      </c>
      <c r="FH218" s="9">
        <v>7.14</v>
      </c>
      <c r="FI218" s="3" t="s">
        <v>203</v>
      </c>
      <c r="FJ218" s="9">
        <v>7.5</v>
      </c>
      <c r="FK218" s="3" t="s">
        <v>1</v>
      </c>
      <c r="FL218" s="3" t="s">
        <v>1</v>
      </c>
      <c r="FM218" s="3" t="s">
        <v>23</v>
      </c>
      <c r="FN218" s="9">
        <v>153</v>
      </c>
      <c r="FO218" s="9">
        <v>2.7800000000000001E-8</v>
      </c>
      <c r="FP218" s="9">
        <v>3.92</v>
      </c>
      <c r="FQ218" s="3" t="s">
        <v>15</v>
      </c>
      <c r="FR218" s="5">
        <v>1.0500000000000001E-2</v>
      </c>
      <c r="FS218" s="9">
        <v>28.74</v>
      </c>
      <c r="FT218" s="3" t="s">
        <v>1</v>
      </c>
      <c r="FU218" s="3" t="s">
        <v>203</v>
      </c>
      <c r="FV218" s="3"/>
      <c r="FW218" s="5">
        <v>29.75</v>
      </c>
      <c r="FX218" s="10">
        <v>3.5000000000000001E-3</v>
      </c>
      <c r="FY218" s="3"/>
      <c r="FZ218" s="3" t="s">
        <v>22</v>
      </c>
      <c r="GA218" s="3"/>
      <c r="GB218" s="3"/>
      <c r="GC218" s="3"/>
      <c r="GD218" s="3"/>
      <c r="GE218" s="3"/>
      <c r="GF218" s="3" t="s">
        <v>30</v>
      </c>
      <c r="GG218" s="3"/>
      <c r="GH218" s="9">
        <v>4.5599999999999996</v>
      </c>
      <c r="GI218" s="2"/>
      <c r="GJ218" s="5">
        <v>9.4499999999999998E-4</v>
      </c>
      <c r="GK218" s="3"/>
      <c r="GL218" s="2"/>
      <c r="GM218" s="2">
        <v>3.09</v>
      </c>
      <c r="GN218" s="3" t="s">
        <v>31</v>
      </c>
      <c r="GO218" s="3" t="s">
        <v>8</v>
      </c>
      <c r="GP218" s="3"/>
      <c r="GQ218" s="3"/>
      <c r="GR218" s="3" t="s">
        <v>219</v>
      </c>
      <c r="GS218" s="9">
        <v>0.75757575757575757</v>
      </c>
      <c r="GT218" s="9">
        <v>60.15</v>
      </c>
      <c r="GU218" s="9">
        <v>11.25</v>
      </c>
      <c r="GV218" s="2">
        <v>4.7619047619047616E-2</v>
      </c>
      <c r="GW218" s="7"/>
      <c r="GX218" s="2" t="s">
        <v>34</v>
      </c>
      <c r="GY218" s="7" t="s">
        <v>227</v>
      </c>
      <c r="GZ218" s="9">
        <v>5.18</v>
      </c>
      <c r="HA218" s="9">
        <v>4.3150000000000004</v>
      </c>
      <c r="HB218" s="9">
        <v>4.17</v>
      </c>
      <c r="HC218" s="3">
        <v>42.75</v>
      </c>
      <c r="HD218" s="3" t="s">
        <v>3</v>
      </c>
      <c r="HE218" s="7"/>
      <c r="HF218" s="9">
        <v>21.8</v>
      </c>
      <c r="HG218" s="3"/>
      <c r="HH218" s="2"/>
      <c r="HI218" s="3" t="s">
        <v>15</v>
      </c>
      <c r="HJ218" s="3"/>
      <c r="HK218" s="3" t="s">
        <v>3</v>
      </c>
      <c r="HL218" s="3"/>
      <c r="HM218" s="9">
        <v>0.77</v>
      </c>
      <c r="HN218" s="9">
        <v>12.5</v>
      </c>
      <c r="HO218" s="3" t="s">
        <v>3</v>
      </c>
      <c r="HP218" s="3" t="s">
        <v>35</v>
      </c>
      <c r="HQ218" s="3" t="s">
        <v>23</v>
      </c>
      <c r="HR218" s="7"/>
      <c r="HS218" s="3" t="s">
        <v>3</v>
      </c>
      <c r="HT218" s="3" t="s">
        <v>203</v>
      </c>
      <c r="HU218" s="9">
        <v>0.35842293906810035</v>
      </c>
      <c r="HV218" s="3">
        <v>1</v>
      </c>
      <c r="HW218" s="9">
        <v>1.7249999999999999E-5</v>
      </c>
      <c r="HX218" s="3" t="s">
        <v>3</v>
      </c>
      <c r="HY218" s="3"/>
      <c r="HZ218" s="3" t="s">
        <v>30</v>
      </c>
      <c r="IA218" s="9">
        <v>4.53</v>
      </c>
      <c r="IB218" s="3"/>
      <c r="IC218" s="3" t="s">
        <v>18</v>
      </c>
      <c r="ID218" s="3"/>
      <c r="IE218" s="3" t="s">
        <v>55</v>
      </c>
      <c r="IF218" s="7"/>
      <c r="IG218" s="7"/>
      <c r="IH218" s="7"/>
    </row>
    <row r="219" spans="1:242" x14ac:dyDescent="0.25">
      <c r="A219" s="1" t="s">
        <v>264</v>
      </c>
      <c r="B219" s="5">
        <v>54.5</v>
      </c>
      <c r="C219" s="3"/>
      <c r="D219" s="5">
        <v>5.95</v>
      </c>
      <c r="E219" s="3" t="s">
        <v>1</v>
      </c>
      <c r="F219" s="3" t="s">
        <v>2</v>
      </c>
      <c r="G219" s="2"/>
      <c r="H219" s="3"/>
      <c r="I219" s="3"/>
      <c r="J219" s="5">
        <v>1.3249999999999999E-11</v>
      </c>
      <c r="K219" s="3" t="s">
        <v>3</v>
      </c>
      <c r="L219" s="3" t="s">
        <v>4</v>
      </c>
      <c r="M219" s="5">
        <v>0.898876404494382</v>
      </c>
      <c r="N219" s="5">
        <v>25.83</v>
      </c>
      <c r="O219" s="3" t="s">
        <v>3</v>
      </c>
      <c r="P219" s="3"/>
      <c r="Q219" s="3" t="s">
        <v>203</v>
      </c>
      <c r="R219" s="2" t="s">
        <v>58</v>
      </c>
      <c r="S219" s="3"/>
      <c r="T219" s="3" t="s">
        <v>3</v>
      </c>
      <c r="U219" s="5">
        <v>50.27</v>
      </c>
      <c r="V219" s="3"/>
      <c r="W219" s="2"/>
      <c r="X219" s="3"/>
      <c r="Y219" s="3" t="s">
        <v>7</v>
      </c>
      <c r="Z219" s="5">
        <v>1.325E-5</v>
      </c>
      <c r="AA219" s="3" t="s">
        <v>8</v>
      </c>
      <c r="AB219" s="2" t="s">
        <v>227</v>
      </c>
      <c r="AC219" s="5">
        <v>4.9999999999999999E-13</v>
      </c>
      <c r="AD219" s="3" t="s">
        <v>10</v>
      </c>
      <c r="AE219" s="3" t="s">
        <v>212</v>
      </c>
      <c r="AF219" s="2">
        <v>3.1</v>
      </c>
      <c r="AG219" s="5">
        <v>3.7000000000000002E-3</v>
      </c>
      <c r="AH219" s="2"/>
      <c r="AI219" s="2"/>
      <c r="AJ219" s="2">
        <v>100</v>
      </c>
      <c r="AK219" s="2"/>
      <c r="AL219" s="5">
        <v>1.08</v>
      </c>
      <c r="AM219" s="3"/>
      <c r="AN219" s="3" t="s">
        <v>12</v>
      </c>
      <c r="AO219" s="2"/>
      <c r="AP219" s="2"/>
      <c r="AQ219" s="5">
        <v>3.14E-3</v>
      </c>
      <c r="AR219" s="5">
        <v>4.58</v>
      </c>
      <c r="AS219" s="3" t="s">
        <v>13</v>
      </c>
      <c r="AT219" s="3" t="s">
        <v>23</v>
      </c>
      <c r="AU219" s="5">
        <v>10</v>
      </c>
      <c r="AV219" s="3"/>
      <c r="AW219" s="2"/>
      <c r="AX219" s="5">
        <v>8.150851581508516E-8</v>
      </c>
      <c r="AY219" s="2" t="s">
        <v>15</v>
      </c>
      <c r="AZ219" s="5">
        <v>7.7</v>
      </c>
      <c r="BA219" s="2"/>
      <c r="BB219" s="3" t="s">
        <v>8</v>
      </c>
      <c r="BC219" s="3">
        <v>22</v>
      </c>
      <c r="BD219" s="2"/>
      <c r="BE219" s="3" t="s">
        <v>16</v>
      </c>
      <c r="BF219" s="6">
        <v>35</v>
      </c>
      <c r="BG219" s="5">
        <v>6.9</v>
      </c>
      <c r="BH219" s="3"/>
      <c r="BI219" s="3"/>
      <c r="BJ219" s="5">
        <v>1.42</v>
      </c>
      <c r="BK219" s="5">
        <v>18.649999999999999</v>
      </c>
      <c r="BL219" s="5">
        <v>0.8</v>
      </c>
      <c r="BM219" s="5">
        <v>3</v>
      </c>
      <c r="BN219" s="3" t="s">
        <v>19</v>
      </c>
      <c r="BO219" s="3" t="s">
        <v>121</v>
      </c>
      <c r="BP219" s="3" t="s">
        <v>3</v>
      </c>
      <c r="BQ219" s="2"/>
      <c r="BR219" s="2" t="s">
        <v>21</v>
      </c>
      <c r="BS219" s="3"/>
      <c r="BT219" s="3"/>
      <c r="BU219" s="3"/>
      <c r="BV219" s="5">
        <v>3.22</v>
      </c>
      <c r="BW219" s="5">
        <v>4.8899999999999997</v>
      </c>
      <c r="BX219" s="3"/>
      <c r="BY219" s="3"/>
      <c r="BZ219" s="2"/>
      <c r="CA219" s="2"/>
      <c r="CB219" s="3" t="s">
        <v>3</v>
      </c>
      <c r="CC219" s="5">
        <v>3.9750000000000001</v>
      </c>
      <c r="CD219" s="5">
        <v>0.58823529411764708</v>
      </c>
      <c r="CE219" s="3"/>
      <c r="CF219" s="5">
        <v>30.75</v>
      </c>
      <c r="CG219" s="3"/>
      <c r="CH219" s="3"/>
      <c r="CI219" s="3"/>
      <c r="CJ219" s="3" t="s">
        <v>1</v>
      </c>
      <c r="CK219" s="2"/>
      <c r="CL219" s="3" t="s">
        <v>22</v>
      </c>
      <c r="CM219" s="3"/>
      <c r="CN219" s="2"/>
      <c r="CO219" s="2"/>
      <c r="CP219" s="2"/>
      <c r="CQ219" s="3">
        <v>2</v>
      </c>
      <c r="CR219" s="5">
        <v>5.7249999999999996</v>
      </c>
      <c r="CS219" s="6">
        <v>53.6</v>
      </c>
      <c r="CT219" s="5">
        <v>0.46149999999999997</v>
      </c>
      <c r="CU219" s="5">
        <v>7.3</v>
      </c>
      <c r="CV219" s="5">
        <v>2</v>
      </c>
      <c r="CW219" s="5">
        <v>89</v>
      </c>
      <c r="CX219" s="2"/>
      <c r="CY219" s="5">
        <v>0.35906642728904847</v>
      </c>
      <c r="CZ219" s="3" t="s">
        <v>22</v>
      </c>
      <c r="DA219" s="5">
        <v>3.1746031746031746E-4</v>
      </c>
      <c r="DB219" s="5">
        <v>628</v>
      </c>
      <c r="DC219" s="2"/>
      <c r="DD219" s="5">
        <v>387</v>
      </c>
      <c r="DE219" s="3" t="s">
        <v>22</v>
      </c>
      <c r="DF219" s="2"/>
      <c r="DG219" s="3" t="s">
        <v>3</v>
      </c>
      <c r="DH219" s="2"/>
      <c r="DI219" s="3" t="s">
        <v>23</v>
      </c>
      <c r="DJ219" s="3"/>
      <c r="DK219" s="5">
        <v>240</v>
      </c>
      <c r="DL219" s="3" t="s">
        <v>8</v>
      </c>
      <c r="DM219" s="3">
        <v>0.35714285714285698</v>
      </c>
      <c r="DN219" s="3" t="s">
        <v>3</v>
      </c>
      <c r="DO219" s="5">
        <v>0.25</v>
      </c>
      <c r="DP219" s="3" t="s">
        <v>3</v>
      </c>
      <c r="DQ219" s="5">
        <v>3.0975000000000001</v>
      </c>
      <c r="DR219" s="7" t="s">
        <v>227</v>
      </c>
      <c r="DS219" s="2" t="s">
        <v>18</v>
      </c>
      <c r="DT219" s="5">
        <v>0.43327290000000002</v>
      </c>
      <c r="DU219" s="2" t="s">
        <v>24</v>
      </c>
      <c r="DV219" s="3" t="s">
        <v>3</v>
      </c>
      <c r="DW219" s="5">
        <v>50.27</v>
      </c>
      <c r="DX219" s="3"/>
      <c r="DY219" s="3" t="s">
        <v>8</v>
      </c>
      <c r="DZ219" s="2"/>
      <c r="EA219" s="7"/>
      <c r="EB219" s="5">
        <v>3.1</v>
      </c>
      <c r="EC219" s="3"/>
      <c r="ED219" s="2"/>
      <c r="EE219" s="2"/>
      <c r="EF219" s="3" t="s">
        <v>1</v>
      </c>
      <c r="EG219" s="3"/>
      <c r="EH219" s="2"/>
      <c r="EI219" s="2"/>
      <c r="EJ219" s="3" t="s">
        <v>26</v>
      </c>
      <c r="EK219" s="5">
        <v>1.248E-2</v>
      </c>
      <c r="EL219" s="3" t="s">
        <v>1</v>
      </c>
      <c r="EM219" s="3" t="s">
        <v>3</v>
      </c>
      <c r="EN219" s="3" t="s">
        <v>27</v>
      </c>
      <c r="EO219" s="3"/>
      <c r="EP219" s="3" t="s">
        <v>8</v>
      </c>
      <c r="EQ219" s="3"/>
      <c r="ER219" s="5">
        <v>5.8</v>
      </c>
      <c r="ES219" s="3"/>
      <c r="ET219" s="9">
        <v>14</v>
      </c>
      <c r="EU219" s="3" t="s">
        <v>239</v>
      </c>
      <c r="EV219" s="3" t="s">
        <v>28</v>
      </c>
      <c r="EW219" s="7"/>
      <c r="EX219" s="9">
        <v>3.6</v>
      </c>
      <c r="EY219" s="3"/>
      <c r="EZ219" s="3"/>
      <c r="FA219" s="9">
        <v>0.76628352490421459</v>
      </c>
      <c r="FB219" s="9">
        <v>1.6500000000000001E-9</v>
      </c>
      <c r="FC219" s="2"/>
      <c r="FD219" s="7"/>
      <c r="FE219" s="2" t="s">
        <v>15</v>
      </c>
      <c r="FF219" s="3" t="s">
        <v>28</v>
      </c>
      <c r="FG219" s="3" t="s">
        <v>1</v>
      </c>
      <c r="FH219" s="9">
        <v>7.13</v>
      </c>
      <c r="FI219" s="3" t="s">
        <v>203</v>
      </c>
      <c r="FJ219" s="9">
        <v>7.65</v>
      </c>
      <c r="FK219" s="3" t="s">
        <v>1</v>
      </c>
      <c r="FL219" s="3" t="s">
        <v>1</v>
      </c>
      <c r="FM219" s="3" t="s">
        <v>23</v>
      </c>
      <c r="FN219" s="9">
        <v>150</v>
      </c>
      <c r="FO219" s="9">
        <v>2.7850000000000001E-8</v>
      </c>
      <c r="FP219" s="9">
        <v>3.9</v>
      </c>
      <c r="FQ219" s="3" t="s">
        <v>15</v>
      </c>
      <c r="FR219" s="5">
        <v>1.0999999999999999E-2</v>
      </c>
      <c r="FS219" s="9">
        <v>28.75</v>
      </c>
      <c r="FT219" s="3" t="s">
        <v>1</v>
      </c>
      <c r="FU219" s="3" t="s">
        <v>203</v>
      </c>
      <c r="FV219" s="3"/>
      <c r="FW219" s="5">
        <v>30</v>
      </c>
      <c r="FX219" s="10">
        <v>3.5999999999999999E-3</v>
      </c>
      <c r="FY219" s="3"/>
      <c r="FZ219" s="3" t="s">
        <v>22</v>
      </c>
      <c r="GA219" s="3"/>
      <c r="GB219" s="3"/>
      <c r="GC219" s="3"/>
      <c r="GD219" s="3"/>
      <c r="GE219" s="3"/>
      <c r="GF219" s="3" t="s">
        <v>30</v>
      </c>
      <c r="GG219" s="3"/>
      <c r="GH219" s="9">
        <v>4.5999999999999996</v>
      </c>
      <c r="GI219" s="2"/>
      <c r="GJ219" s="5">
        <v>8.9999999999999998E-4</v>
      </c>
      <c r="GK219" s="3"/>
      <c r="GL219" s="2"/>
      <c r="GM219" s="2">
        <v>3.1</v>
      </c>
      <c r="GN219" s="3" t="s">
        <v>31</v>
      </c>
      <c r="GO219" s="3" t="s">
        <v>8</v>
      </c>
      <c r="GP219" s="3"/>
      <c r="GQ219" s="3"/>
      <c r="GR219" s="3" t="s">
        <v>219</v>
      </c>
      <c r="GS219" s="9">
        <v>0.74626865671641784</v>
      </c>
      <c r="GT219" s="9">
        <v>60.25</v>
      </c>
      <c r="GU219" s="9">
        <v>11.75</v>
      </c>
      <c r="GV219" s="2">
        <v>0.05</v>
      </c>
      <c r="GW219" s="7"/>
      <c r="GX219" s="2" t="s">
        <v>34</v>
      </c>
      <c r="GY219" s="7" t="s">
        <v>227</v>
      </c>
      <c r="GZ219" s="9">
        <v>5.18</v>
      </c>
      <c r="HA219" s="9">
        <v>4.3174999999999999</v>
      </c>
      <c r="HB219" s="7"/>
      <c r="HC219" s="3">
        <v>43.25</v>
      </c>
      <c r="HD219" s="3" t="s">
        <v>3</v>
      </c>
      <c r="HE219" s="7"/>
      <c r="HF219" s="9">
        <v>21.75</v>
      </c>
      <c r="HG219" s="3"/>
      <c r="HH219" s="2"/>
      <c r="HI219" s="3" t="s">
        <v>15</v>
      </c>
      <c r="HJ219" s="3"/>
      <c r="HK219" s="3" t="s">
        <v>3</v>
      </c>
      <c r="HL219" s="3"/>
      <c r="HM219" s="9">
        <v>0.77</v>
      </c>
      <c r="HN219" s="9">
        <v>12.75</v>
      </c>
      <c r="HO219" s="3" t="s">
        <v>3</v>
      </c>
      <c r="HP219" s="3" t="s">
        <v>35</v>
      </c>
      <c r="HQ219" s="3" t="s">
        <v>23</v>
      </c>
      <c r="HR219" s="7"/>
      <c r="HS219" s="3" t="s">
        <v>3</v>
      </c>
      <c r="HT219" s="3" t="s">
        <v>203</v>
      </c>
      <c r="HU219" s="9">
        <v>0.35842293906810035</v>
      </c>
      <c r="HV219" s="3">
        <v>1</v>
      </c>
      <c r="HW219" s="9">
        <v>1.965E-5</v>
      </c>
      <c r="HX219" s="3" t="s">
        <v>3</v>
      </c>
      <c r="HY219" s="3"/>
      <c r="HZ219" s="3" t="s">
        <v>30</v>
      </c>
      <c r="IA219" s="9">
        <v>4.5</v>
      </c>
      <c r="IB219" s="3"/>
      <c r="IC219" s="3" t="s">
        <v>18</v>
      </c>
      <c r="ID219" s="3"/>
      <c r="IE219" s="3" t="s">
        <v>55</v>
      </c>
      <c r="IF219" s="7"/>
      <c r="IG219" s="7"/>
      <c r="IH219" s="7"/>
    </row>
    <row r="220" spans="1:242" x14ac:dyDescent="0.25">
      <c r="A220" s="1" t="s">
        <v>265</v>
      </c>
      <c r="B220" s="5">
        <v>56.5</v>
      </c>
      <c r="C220" s="3"/>
      <c r="D220" s="5">
        <v>5.88</v>
      </c>
      <c r="E220" s="3" t="s">
        <v>1</v>
      </c>
      <c r="F220" s="3" t="s">
        <v>2</v>
      </c>
      <c r="G220" s="2"/>
      <c r="H220" s="3"/>
      <c r="I220" s="3"/>
      <c r="J220" s="5">
        <v>1.3125E-11</v>
      </c>
      <c r="K220" s="3" t="s">
        <v>3</v>
      </c>
      <c r="L220" s="3" t="s">
        <v>4</v>
      </c>
      <c r="M220" s="5">
        <v>0.89485458612975399</v>
      </c>
      <c r="N220" s="5">
        <v>25.84</v>
      </c>
      <c r="O220" s="3" t="s">
        <v>3</v>
      </c>
      <c r="P220" s="3"/>
      <c r="Q220" s="3" t="s">
        <v>203</v>
      </c>
      <c r="R220" s="2" t="s">
        <v>58</v>
      </c>
      <c r="S220" s="3"/>
      <c r="T220" s="3" t="s">
        <v>3</v>
      </c>
      <c r="U220" s="5">
        <v>50.2</v>
      </c>
      <c r="V220" s="3"/>
      <c r="W220" s="2"/>
      <c r="X220" s="3"/>
      <c r="Y220" s="3" t="s">
        <v>7</v>
      </c>
      <c r="Z220" s="5">
        <v>1.275E-5</v>
      </c>
      <c r="AA220" s="3" t="s">
        <v>8</v>
      </c>
      <c r="AB220" s="2" t="s">
        <v>227</v>
      </c>
      <c r="AC220" s="5">
        <v>5.0909090909090912E-13</v>
      </c>
      <c r="AD220" s="3" t="s">
        <v>10</v>
      </c>
      <c r="AE220" s="3" t="s">
        <v>212</v>
      </c>
      <c r="AF220" s="2">
        <v>3.15</v>
      </c>
      <c r="AG220" s="5">
        <v>3.8E-3</v>
      </c>
      <c r="AH220" s="2"/>
      <c r="AI220" s="2"/>
      <c r="AJ220" s="2">
        <v>105</v>
      </c>
      <c r="AK220" s="2"/>
      <c r="AL220" s="5">
        <v>1.08</v>
      </c>
      <c r="AM220" s="3"/>
      <c r="AN220" s="3" t="s">
        <v>12</v>
      </c>
      <c r="AO220" s="2"/>
      <c r="AP220" s="2"/>
      <c r="AQ220" s="5">
        <v>3.31E-3</v>
      </c>
      <c r="AR220" s="5">
        <v>4.2</v>
      </c>
      <c r="AS220" s="3" t="s">
        <v>13</v>
      </c>
      <c r="AT220" s="3" t="s">
        <v>23</v>
      </c>
      <c r="AU220" s="5">
        <v>10</v>
      </c>
      <c r="AV220" s="3"/>
      <c r="AW220" s="2"/>
      <c r="AX220" s="5">
        <v>1.0340632603406327E-7</v>
      </c>
      <c r="AY220" s="2" t="s">
        <v>15</v>
      </c>
      <c r="AZ220" s="5">
        <v>7.75</v>
      </c>
      <c r="BA220" s="2"/>
      <c r="BB220" s="3" t="s">
        <v>8</v>
      </c>
      <c r="BC220" s="3">
        <v>20</v>
      </c>
      <c r="BD220" s="2"/>
      <c r="BE220" s="3" t="s">
        <v>16</v>
      </c>
      <c r="BF220" s="6">
        <v>33.5</v>
      </c>
      <c r="BG220" s="5">
        <v>6.9024999999999999</v>
      </c>
      <c r="BH220" s="3"/>
      <c r="BI220" s="3"/>
      <c r="BJ220" s="5">
        <v>1.41</v>
      </c>
      <c r="BK220" s="5">
        <v>19</v>
      </c>
      <c r="BL220" s="5">
        <v>0.8</v>
      </c>
      <c r="BM220" s="5">
        <v>2.9</v>
      </c>
      <c r="BN220" s="3" t="s">
        <v>19</v>
      </c>
      <c r="BO220" s="3" t="s">
        <v>121</v>
      </c>
      <c r="BP220" s="3" t="s">
        <v>3</v>
      </c>
      <c r="BQ220" s="2"/>
      <c r="BR220" s="2" t="s">
        <v>21</v>
      </c>
      <c r="BS220" s="3"/>
      <c r="BT220" s="3"/>
      <c r="BU220" s="3"/>
      <c r="BV220" s="5">
        <v>3.21</v>
      </c>
      <c r="BW220" s="5">
        <v>4.8899999999999997</v>
      </c>
      <c r="BX220" s="3"/>
      <c r="BY220" s="3"/>
      <c r="BZ220" s="2"/>
      <c r="CA220" s="2"/>
      <c r="CB220" s="3" t="s">
        <v>3</v>
      </c>
      <c r="CC220" s="5">
        <v>3.9725000000000001</v>
      </c>
      <c r="CD220" s="5">
        <v>0.58823529411764708</v>
      </c>
      <c r="CE220" s="3"/>
      <c r="CF220" s="5">
        <v>30.35</v>
      </c>
      <c r="CG220" s="3"/>
      <c r="CH220" s="3"/>
      <c r="CI220" s="3"/>
      <c r="CJ220" s="3" t="s">
        <v>1</v>
      </c>
      <c r="CK220" s="2"/>
      <c r="CL220" s="3" t="s">
        <v>22</v>
      </c>
      <c r="CM220" s="3"/>
      <c r="CN220" s="2"/>
      <c r="CO220" s="2"/>
      <c r="CP220" s="2"/>
      <c r="CQ220" s="3">
        <v>2</v>
      </c>
      <c r="CR220" s="5">
        <v>5.7350000000000003</v>
      </c>
      <c r="CS220" s="6">
        <v>51</v>
      </c>
      <c r="CT220" s="5">
        <v>0.46250000000000002</v>
      </c>
      <c r="CU220" s="5">
        <v>7</v>
      </c>
      <c r="CV220" s="5">
        <v>2.25</v>
      </c>
      <c r="CW220" s="5">
        <v>86</v>
      </c>
      <c r="CX220" s="2"/>
      <c r="CY220" s="5">
        <v>0.35971223021582738</v>
      </c>
      <c r="CZ220" s="3" t="s">
        <v>22</v>
      </c>
      <c r="DA220" s="5">
        <v>3.1496062992125983E-4</v>
      </c>
      <c r="DB220" s="5">
        <v>628</v>
      </c>
      <c r="DC220" s="2"/>
      <c r="DD220" s="5">
        <v>382</v>
      </c>
      <c r="DE220" s="3" t="s">
        <v>22</v>
      </c>
      <c r="DF220" s="2"/>
      <c r="DG220" s="3" t="s">
        <v>3</v>
      </c>
      <c r="DH220" s="2"/>
      <c r="DI220" s="3" t="s">
        <v>23</v>
      </c>
      <c r="DJ220" s="3"/>
      <c r="DK220" s="5">
        <v>275</v>
      </c>
      <c r="DL220" s="3" t="s">
        <v>8</v>
      </c>
      <c r="DM220" s="3">
        <v>0.35714285714285698</v>
      </c>
      <c r="DN220" s="3" t="s">
        <v>3</v>
      </c>
      <c r="DO220" s="5">
        <v>0.29499999999999998</v>
      </c>
      <c r="DP220" s="3" t="s">
        <v>3</v>
      </c>
      <c r="DQ220" s="5">
        <v>3.105</v>
      </c>
      <c r="DR220" s="7" t="s">
        <v>227</v>
      </c>
      <c r="DS220" s="2" t="s">
        <v>18</v>
      </c>
      <c r="DT220" s="5">
        <v>0.43176330000000002</v>
      </c>
      <c r="DU220" s="2" t="s">
        <v>24</v>
      </c>
      <c r="DV220" s="3" t="s">
        <v>3</v>
      </c>
      <c r="DW220" s="5">
        <v>50.2</v>
      </c>
      <c r="DX220" s="3"/>
      <c r="DY220" s="3" t="s">
        <v>8</v>
      </c>
      <c r="DZ220" s="2"/>
      <c r="EA220" s="7"/>
      <c r="EB220" s="5">
        <v>3.15</v>
      </c>
      <c r="EC220" s="3"/>
      <c r="ED220" s="2"/>
      <c r="EE220" s="2"/>
      <c r="EF220" s="3" t="s">
        <v>1</v>
      </c>
      <c r="EG220" s="3"/>
      <c r="EH220" s="2"/>
      <c r="EI220" s="2"/>
      <c r="EJ220" s="3" t="s">
        <v>26</v>
      </c>
      <c r="EK220" s="5">
        <v>1.248E-2</v>
      </c>
      <c r="EL220" s="3" t="s">
        <v>1</v>
      </c>
      <c r="EM220" s="3" t="s">
        <v>3</v>
      </c>
      <c r="EN220" s="3" t="s">
        <v>27</v>
      </c>
      <c r="EO220" s="3"/>
      <c r="EP220" s="3" t="s">
        <v>8</v>
      </c>
      <c r="EQ220" s="3"/>
      <c r="ER220" s="5">
        <v>5.85</v>
      </c>
      <c r="ES220" s="3"/>
      <c r="ET220" s="9">
        <v>13.75</v>
      </c>
      <c r="EU220" s="3" t="s">
        <v>239</v>
      </c>
      <c r="EV220" s="3" t="s">
        <v>28</v>
      </c>
      <c r="EW220" s="7"/>
      <c r="EX220" s="9">
        <v>3.6</v>
      </c>
      <c r="EY220" s="3"/>
      <c r="EZ220" s="3"/>
      <c r="FA220" s="9">
        <v>0.76045627376425862</v>
      </c>
      <c r="FB220" s="9">
        <v>1.62E-9</v>
      </c>
      <c r="FC220" s="2"/>
      <c r="FD220" s="7"/>
      <c r="FE220" s="2" t="s">
        <v>15</v>
      </c>
      <c r="FF220" s="3" t="s">
        <v>28</v>
      </c>
      <c r="FG220" s="3" t="s">
        <v>1</v>
      </c>
      <c r="FH220" s="9">
        <v>7.17</v>
      </c>
      <c r="FI220" s="3" t="s">
        <v>203</v>
      </c>
      <c r="FJ220" s="9">
        <v>7.9</v>
      </c>
      <c r="FK220" s="3" t="s">
        <v>1</v>
      </c>
      <c r="FL220" s="3" t="s">
        <v>1</v>
      </c>
      <c r="FM220" s="3" t="s">
        <v>23</v>
      </c>
      <c r="FN220" s="9">
        <v>155</v>
      </c>
      <c r="FO220" s="9">
        <v>2.7999999999999999E-8</v>
      </c>
      <c r="FP220" s="9">
        <v>3.9</v>
      </c>
      <c r="FQ220" s="3" t="s">
        <v>15</v>
      </c>
      <c r="FR220" s="5">
        <v>1.0999999999999999E-2</v>
      </c>
      <c r="FS220" s="9">
        <v>28.75</v>
      </c>
      <c r="FT220" s="3" t="s">
        <v>1</v>
      </c>
      <c r="FU220" s="3" t="s">
        <v>203</v>
      </c>
      <c r="FV220" s="3"/>
      <c r="FW220" s="5">
        <v>30</v>
      </c>
      <c r="FX220" s="10">
        <v>3.5999999999999999E-3</v>
      </c>
      <c r="FY220" s="3"/>
      <c r="FZ220" s="3" t="s">
        <v>22</v>
      </c>
      <c r="GA220" s="3"/>
      <c r="GB220" s="3"/>
      <c r="GC220" s="3"/>
      <c r="GD220" s="3"/>
      <c r="GE220" s="3"/>
      <c r="GF220" s="3" t="s">
        <v>30</v>
      </c>
      <c r="GG220" s="3"/>
      <c r="GH220" s="9">
        <v>4.5999999999999996</v>
      </c>
      <c r="GI220" s="2"/>
      <c r="GJ220" s="5">
        <v>8.7500000000000002E-4</v>
      </c>
      <c r="GK220" s="3"/>
      <c r="GL220" s="2"/>
      <c r="GM220" s="2">
        <v>3.15</v>
      </c>
      <c r="GN220" s="3" t="s">
        <v>31</v>
      </c>
      <c r="GO220" s="3" t="s">
        <v>8</v>
      </c>
      <c r="GP220" s="3"/>
      <c r="GQ220" s="3"/>
      <c r="GR220" s="3" t="s">
        <v>219</v>
      </c>
      <c r="GS220" s="9">
        <v>0.75187969924812026</v>
      </c>
      <c r="GT220" s="9">
        <v>60.25</v>
      </c>
      <c r="GU220" s="9">
        <v>11.85</v>
      </c>
      <c r="GV220" s="2">
        <v>0.05</v>
      </c>
      <c r="GW220" s="7"/>
      <c r="GX220" s="2" t="s">
        <v>34</v>
      </c>
      <c r="GY220" s="7" t="s">
        <v>227</v>
      </c>
      <c r="GZ220" s="9">
        <v>5.18</v>
      </c>
      <c r="HA220" s="9">
        <v>4.3224999999999998</v>
      </c>
      <c r="HB220" s="7"/>
      <c r="HC220" s="3">
        <v>44.1</v>
      </c>
      <c r="HD220" s="3" t="s">
        <v>3</v>
      </c>
      <c r="HE220" s="7"/>
      <c r="HF220" s="9">
        <v>21.7</v>
      </c>
      <c r="HG220" s="3"/>
      <c r="HH220" s="2"/>
      <c r="HI220" s="3" t="s">
        <v>15</v>
      </c>
      <c r="HJ220" s="3"/>
      <c r="HK220" s="3" t="s">
        <v>3</v>
      </c>
      <c r="HL220" s="3"/>
      <c r="HM220" s="9">
        <v>0.75</v>
      </c>
      <c r="HN220" s="9">
        <v>12.75</v>
      </c>
      <c r="HO220" s="3" t="s">
        <v>3</v>
      </c>
      <c r="HP220" s="3" t="s">
        <v>35</v>
      </c>
      <c r="HQ220" s="3" t="s">
        <v>23</v>
      </c>
      <c r="HR220" s="7"/>
      <c r="HS220" s="3" t="s">
        <v>3</v>
      </c>
      <c r="HT220" s="3" t="s">
        <v>203</v>
      </c>
      <c r="HU220" s="9">
        <v>0.35874439461883406</v>
      </c>
      <c r="HV220" s="3">
        <v>1</v>
      </c>
      <c r="HW220" s="9">
        <v>1.9749999999999999E-5</v>
      </c>
      <c r="HX220" s="3" t="s">
        <v>3</v>
      </c>
      <c r="HY220" s="3"/>
      <c r="HZ220" s="3" t="s">
        <v>30</v>
      </c>
      <c r="IA220" s="9">
        <v>4.5</v>
      </c>
      <c r="IB220" s="3"/>
      <c r="IC220" s="3" t="s">
        <v>18</v>
      </c>
      <c r="ID220" s="3"/>
      <c r="IE220" s="3" t="s">
        <v>55</v>
      </c>
      <c r="IF220" s="7"/>
      <c r="IG220" s="7"/>
      <c r="IH220" s="7"/>
    </row>
    <row r="221" spans="1:242" x14ac:dyDescent="0.25">
      <c r="A221" s="1" t="s">
        <v>266</v>
      </c>
      <c r="B221" s="5">
        <v>55.5</v>
      </c>
      <c r="C221" s="3"/>
      <c r="D221" s="5">
        <v>6.7</v>
      </c>
      <c r="E221" s="3" t="s">
        <v>1</v>
      </c>
      <c r="F221" s="3" t="s">
        <v>2</v>
      </c>
      <c r="G221" s="2">
        <v>4.2999999999999997E-2</v>
      </c>
      <c r="H221" s="3"/>
      <c r="I221" s="3"/>
      <c r="J221" s="5">
        <v>1.3649999999999999E-11</v>
      </c>
      <c r="K221" s="3" t="s">
        <v>3</v>
      </c>
      <c r="L221" s="3" t="s">
        <v>4</v>
      </c>
      <c r="M221" s="5">
        <v>0.90909090909090906</v>
      </c>
      <c r="N221" s="5">
        <v>25.85</v>
      </c>
      <c r="O221" s="3" t="s">
        <v>3</v>
      </c>
      <c r="P221" s="3"/>
      <c r="Q221" s="3" t="s">
        <v>203</v>
      </c>
      <c r="R221" s="2" t="s">
        <v>58</v>
      </c>
      <c r="S221" s="3"/>
      <c r="T221" s="3" t="s">
        <v>3</v>
      </c>
      <c r="U221" s="5">
        <v>49.85</v>
      </c>
      <c r="V221" s="3"/>
      <c r="W221" s="2"/>
      <c r="X221" s="3"/>
      <c r="Y221" s="3" t="s">
        <v>7</v>
      </c>
      <c r="Z221" s="5">
        <v>1.275E-5</v>
      </c>
      <c r="AA221" s="3" t="s">
        <v>8</v>
      </c>
      <c r="AB221" s="2" t="s">
        <v>227</v>
      </c>
      <c r="AC221" s="5">
        <v>6.6181818181818186E-13</v>
      </c>
      <c r="AD221" s="3" t="s">
        <v>10</v>
      </c>
      <c r="AE221" s="3" t="s">
        <v>212</v>
      </c>
      <c r="AF221" s="2">
        <v>3.0950000000000002</v>
      </c>
      <c r="AG221" s="5">
        <v>3.7000000000000002E-3</v>
      </c>
      <c r="AH221" s="2"/>
      <c r="AI221" s="2"/>
      <c r="AJ221" s="2">
        <v>90</v>
      </c>
      <c r="AK221" s="2"/>
      <c r="AL221" s="5">
        <v>1.08</v>
      </c>
      <c r="AM221" s="3"/>
      <c r="AN221" s="3" t="s">
        <v>12</v>
      </c>
      <c r="AO221" s="2"/>
      <c r="AP221" s="2"/>
      <c r="AQ221" s="5">
        <v>3.2699999999999999E-3</v>
      </c>
      <c r="AR221" s="5">
        <v>3.92</v>
      </c>
      <c r="AS221" s="3" t="s">
        <v>13</v>
      </c>
      <c r="AT221" s="3" t="s">
        <v>23</v>
      </c>
      <c r="AU221" s="5">
        <v>10.1</v>
      </c>
      <c r="AV221" s="3"/>
      <c r="AW221" s="2"/>
      <c r="AX221" s="5">
        <v>9.2457420924574201E-8</v>
      </c>
      <c r="AY221" s="2" t="s">
        <v>15</v>
      </c>
      <c r="AZ221" s="5">
        <v>7.7</v>
      </c>
      <c r="BA221" s="2"/>
      <c r="BB221" s="3" t="s">
        <v>8</v>
      </c>
      <c r="BC221" s="3">
        <v>18.5</v>
      </c>
      <c r="BD221" s="2"/>
      <c r="BE221" s="3" t="s">
        <v>16</v>
      </c>
      <c r="BF221" s="6">
        <v>33.75</v>
      </c>
      <c r="BG221" s="5">
        <v>6.9024999999999999</v>
      </c>
      <c r="BH221" s="3"/>
      <c r="BI221" s="3"/>
      <c r="BJ221" s="5">
        <v>1.38</v>
      </c>
      <c r="BK221" s="5">
        <v>18.649999999999999</v>
      </c>
      <c r="BL221" s="5">
        <v>0.78125</v>
      </c>
      <c r="BM221" s="5">
        <v>2.85</v>
      </c>
      <c r="BN221" s="3" t="s">
        <v>19</v>
      </c>
      <c r="BO221" s="3" t="s">
        <v>121</v>
      </c>
      <c r="BP221" s="3" t="s">
        <v>3</v>
      </c>
      <c r="BQ221" s="2"/>
      <c r="BR221" s="2" t="s">
        <v>21</v>
      </c>
      <c r="BS221" s="3"/>
      <c r="BT221" s="3"/>
      <c r="BU221" s="3"/>
      <c r="BV221" s="5">
        <v>3.21</v>
      </c>
      <c r="BW221" s="5">
        <v>4.8899999999999997</v>
      </c>
      <c r="BX221" s="3"/>
      <c r="BY221" s="3"/>
      <c r="BZ221" s="2"/>
      <c r="CA221" s="2"/>
      <c r="CB221" s="3" t="s">
        <v>3</v>
      </c>
      <c r="CC221" s="5">
        <v>3.9750000000000001</v>
      </c>
      <c r="CD221" s="5">
        <v>0.5714285714285714</v>
      </c>
      <c r="CE221" s="3"/>
      <c r="CF221" s="5">
        <v>30.3</v>
      </c>
      <c r="CG221" s="3"/>
      <c r="CH221" s="3"/>
      <c r="CI221" s="3"/>
      <c r="CJ221" s="3" t="s">
        <v>1</v>
      </c>
      <c r="CK221" s="2">
        <v>1.08</v>
      </c>
      <c r="CL221" s="3" t="s">
        <v>22</v>
      </c>
      <c r="CM221" s="3"/>
      <c r="CN221" s="2"/>
      <c r="CO221" s="2"/>
      <c r="CP221" s="2"/>
      <c r="CQ221" s="3">
        <v>2</v>
      </c>
      <c r="CR221" s="5">
        <v>5.7249999999999996</v>
      </c>
      <c r="CS221" s="6">
        <v>51.2</v>
      </c>
      <c r="CT221" s="5">
        <v>0.46299999999999997</v>
      </c>
      <c r="CU221" s="5">
        <v>7.15</v>
      </c>
      <c r="CV221" s="5">
        <v>2</v>
      </c>
      <c r="CW221" s="5">
        <v>85</v>
      </c>
      <c r="CX221" s="2"/>
      <c r="CY221" s="5">
        <v>0.35971223021582738</v>
      </c>
      <c r="CZ221" s="3" t="s">
        <v>22</v>
      </c>
      <c r="DA221" s="5">
        <v>3.1250000000000001E-4</v>
      </c>
      <c r="DB221" s="5">
        <v>628</v>
      </c>
      <c r="DC221" s="2"/>
      <c r="DD221" s="5">
        <v>383</v>
      </c>
      <c r="DE221" s="3" t="s">
        <v>22</v>
      </c>
      <c r="DF221" s="2"/>
      <c r="DG221" s="3" t="s">
        <v>3</v>
      </c>
      <c r="DH221" s="2"/>
      <c r="DI221" s="3" t="s">
        <v>23</v>
      </c>
      <c r="DJ221" s="3"/>
      <c r="DK221" s="5">
        <v>275</v>
      </c>
      <c r="DL221" s="3" t="s">
        <v>8</v>
      </c>
      <c r="DM221" s="3">
        <v>0.35714285714285698</v>
      </c>
      <c r="DN221" s="3" t="s">
        <v>3</v>
      </c>
      <c r="DO221" s="5">
        <v>0.28499999999999998</v>
      </c>
      <c r="DP221" s="3" t="s">
        <v>3</v>
      </c>
      <c r="DQ221" s="5">
        <v>3.0750000000000002</v>
      </c>
      <c r="DR221" s="7" t="s">
        <v>227</v>
      </c>
      <c r="DS221" s="2" t="s">
        <v>18</v>
      </c>
      <c r="DT221" s="5">
        <v>0.43025360000000001</v>
      </c>
      <c r="DU221" s="2" t="s">
        <v>24</v>
      </c>
      <c r="DV221" s="3" t="s">
        <v>3</v>
      </c>
      <c r="DW221" s="5">
        <v>49.85</v>
      </c>
      <c r="DX221" s="3"/>
      <c r="DY221" s="3" t="s">
        <v>8</v>
      </c>
      <c r="DZ221" s="2"/>
      <c r="EA221" s="7"/>
      <c r="EB221" s="5">
        <v>3.0950000000000002</v>
      </c>
      <c r="EC221" s="3"/>
      <c r="ED221" s="2"/>
      <c r="EE221" s="2"/>
      <c r="EF221" s="3" t="s">
        <v>1</v>
      </c>
      <c r="EG221" s="3"/>
      <c r="EH221" s="2"/>
      <c r="EI221" s="2"/>
      <c r="EJ221" s="3" t="s">
        <v>26</v>
      </c>
      <c r="EK221" s="5">
        <v>1.248E-2</v>
      </c>
      <c r="EL221" s="3" t="s">
        <v>1</v>
      </c>
      <c r="EM221" s="3" t="s">
        <v>3</v>
      </c>
      <c r="EN221" s="3" t="s">
        <v>27</v>
      </c>
      <c r="EO221" s="3"/>
      <c r="EP221" s="3" t="s">
        <v>8</v>
      </c>
      <c r="EQ221" s="3"/>
      <c r="ER221" s="5">
        <v>6.4</v>
      </c>
      <c r="ES221" s="3"/>
      <c r="ET221" s="9">
        <v>13.75</v>
      </c>
      <c r="EU221" s="3" t="s">
        <v>239</v>
      </c>
      <c r="EV221" s="3" t="s">
        <v>28</v>
      </c>
      <c r="EW221" s="7"/>
      <c r="EX221" s="9">
        <v>3.61</v>
      </c>
      <c r="EY221" s="3"/>
      <c r="EZ221" s="3"/>
      <c r="FA221" s="9">
        <v>0.76335877862595414</v>
      </c>
      <c r="FB221" s="9">
        <v>1.6300000000000002E-9</v>
      </c>
      <c r="FC221" s="2"/>
      <c r="FD221" s="7"/>
      <c r="FE221" s="2" t="s">
        <v>15</v>
      </c>
      <c r="FF221" s="3" t="s">
        <v>28</v>
      </c>
      <c r="FG221" s="3" t="s">
        <v>1</v>
      </c>
      <c r="FH221" s="9">
        <v>7.16</v>
      </c>
      <c r="FI221" s="3" t="s">
        <v>203</v>
      </c>
      <c r="FJ221" s="9">
        <v>8</v>
      </c>
      <c r="FK221" s="3" t="s">
        <v>1</v>
      </c>
      <c r="FL221" s="3" t="s">
        <v>1</v>
      </c>
      <c r="FM221" s="3" t="s">
        <v>23</v>
      </c>
      <c r="FN221" s="9">
        <v>150</v>
      </c>
      <c r="FO221" s="9">
        <v>2.7999999999999999E-8</v>
      </c>
      <c r="FP221" s="9">
        <v>3.9</v>
      </c>
      <c r="FQ221" s="3" t="s">
        <v>15</v>
      </c>
      <c r="FR221" s="5">
        <v>1.0500000000000001E-2</v>
      </c>
      <c r="FS221" s="9">
        <v>28.74</v>
      </c>
      <c r="FT221" s="3" t="s">
        <v>1</v>
      </c>
      <c r="FU221" s="3" t="s">
        <v>203</v>
      </c>
      <c r="FV221" s="3"/>
      <c r="FW221" s="5">
        <v>30.5</v>
      </c>
      <c r="FX221" s="10">
        <v>3.3E-3</v>
      </c>
      <c r="FY221" s="3"/>
      <c r="FZ221" s="3" t="s">
        <v>22</v>
      </c>
      <c r="GA221" s="3"/>
      <c r="GB221" s="3"/>
      <c r="GC221" s="3"/>
      <c r="GD221" s="3"/>
      <c r="GE221" s="3"/>
      <c r="GF221" s="3" t="s">
        <v>30</v>
      </c>
      <c r="GG221" s="3"/>
      <c r="GH221" s="9">
        <v>4.5599999999999996</v>
      </c>
      <c r="GI221" s="2"/>
      <c r="GJ221" s="5">
        <v>8.6499999999999999E-4</v>
      </c>
      <c r="GK221" s="3"/>
      <c r="GL221" s="2"/>
      <c r="GM221" s="2">
        <v>3.0950000000000002</v>
      </c>
      <c r="GN221" s="3" t="s">
        <v>31</v>
      </c>
      <c r="GO221" s="3" t="s">
        <v>8</v>
      </c>
      <c r="GP221" s="3"/>
      <c r="GQ221" s="3"/>
      <c r="GR221" s="3" t="s">
        <v>219</v>
      </c>
      <c r="GS221" s="9">
        <v>0.75757575757575757</v>
      </c>
      <c r="GT221" s="9">
        <v>60.2</v>
      </c>
      <c r="GU221" s="9">
        <v>12</v>
      </c>
      <c r="GV221" s="2">
        <v>0.05</v>
      </c>
      <c r="GW221" s="7"/>
      <c r="GX221" s="2" t="s">
        <v>34</v>
      </c>
      <c r="GY221" s="7" t="s">
        <v>227</v>
      </c>
      <c r="GZ221" s="9">
        <v>5.1475</v>
      </c>
      <c r="HA221" s="9">
        <v>4.335</v>
      </c>
      <c r="HB221" s="7">
        <v>4.18</v>
      </c>
      <c r="HC221" s="3">
        <v>43.1</v>
      </c>
      <c r="HD221" s="3" t="s">
        <v>3</v>
      </c>
      <c r="HE221" s="7"/>
      <c r="HF221" s="9">
        <v>22</v>
      </c>
      <c r="HG221" s="3"/>
      <c r="HH221" s="2"/>
      <c r="HI221" s="3" t="s">
        <v>15</v>
      </c>
      <c r="HJ221" s="3"/>
      <c r="HK221" s="3" t="s">
        <v>3</v>
      </c>
      <c r="HL221" s="3"/>
      <c r="HM221" s="9">
        <v>0.77</v>
      </c>
      <c r="HN221" s="9">
        <v>12.5</v>
      </c>
      <c r="HO221" s="3" t="s">
        <v>3</v>
      </c>
      <c r="HP221" s="3" t="s">
        <v>35</v>
      </c>
      <c r="HQ221" s="3" t="s">
        <v>23</v>
      </c>
      <c r="HR221" s="7"/>
      <c r="HS221" s="3" t="s">
        <v>3</v>
      </c>
      <c r="HT221" s="3" t="s">
        <v>203</v>
      </c>
      <c r="HU221" s="9">
        <v>0.35874439461883406</v>
      </c>
      <c r="HV221" s="3">
        <v>1</v>
      </c>
      <c r="HW221" s="9">
        <v>1.95E-5</v>
      </c>
      <c r="HX221" s="3" t="s">
        <v>3</v>
      </c>
      <c r="HY221" s="3"/>
      <c r="HZ221" s="3" t="s">
        <v>30</v>
      </c>
      <c r="IA221" s="9">
        <v>4.5</v>
      </c>
      <c r="IB221" s="3"/>
      <c r="IC221" s="3" t="s">
        <v>18</v>
      </c>
      <c r="ID221" s="3"/>
      <c r="IE221" s="3" t="s">
        <v>55</v>
      </c>
      <c r="IF221" s="7"/>
      <c r="IG221" s="7"/>
      <c r="IH221" s="7"/>
    </row>
    <row r="222" spans="1:242" x14ac:dyDescent="0.25">
      <c r="A222" s="1" t="s">
        <v>267</v>
      </c>
      <c r="B222" s="5">
        <v>56.5</v>
      </c>
      <c r="C222" s="3"/>
      <c r="D222" s="5">
        <v>6.5</v>
      </c>
      <c r="E222" s="3" t="s">
        <v>1</v>
      </c>
      <c r="F222" s="3" t="s">
        <v>2</v>
      </c>
      <c r="G222" s="2"/>
      <c r="H222" s="3"/>
      <c r="I222" s="3"/>
      <c r="J222" s="5">
        <v>1.43E-11</v>
      </c>
      <c r="K222" s="3" t="s">
        <v>3</v>
      </c>
      <c r="L222" s="3" t="s">
        <v>4</v>
      </c>
      <c r="M222" s="5">
        <v>0.91324200913242015</v>
      </c>
      <c r="N222" s="5">
        <v>25.83</v>
      </c>
      <c r="O222" s="3" t="s">
        <v>3</v>
      </c>
      <c r="P222" s="3"/>
      <c r="Q222" s="3" t="s">
        <v>203</v>
      </c>
      <c r="R222" s="2" t="s">
        <v>58</v>
      </c>
      <c r="S222" s="3"/>
      <c r="T222" s="3" t="s">
        <v>3</v>
      </c>
      <c r="U222" s="5">
        <v>49.85</v>
      </c>
      <c r="V222" s="3"/>
      <c r="W222" s="2"/>
      <c r="X222" s="3"/>
      <c r="Y222" s="3" t="s">
        <v>7</v>
      </c>
      <c r="Z222" s="5">
        <v>1.225E-5</v>
      </c>
      <c r="AA222" s="3" t="s">
        <v>8</v>
      </c>
      <c r="AB222" s="2" t="s">
        <v>227</v>
      </c>
      <c r="AC222" s="5">
        <v>4.3999999999999999E-13</v>
      </c>
      <c r="AD222" s="3" t="s">
        <v>10</v>
      </c>
      <c r="AE222" s="3" t="s">
        <v>212</v>
      </c>
      <c r="AF222" s="2">
        <v>3.1</v>
      </c>
      <c r="AG222" s="5">
        <v>3.5000000000000001E-3</v>
      </c>
      <c r="AH222" s="2"/>
      <c r="AI222" s="2"/>
      <c r="AJ222" s="2">
        <v>92.5</v>
      </c>
      <c r="AK222" s="2"/>
      <c r="AL222" s="5">
        <v>1.083</v>
      </c>
      <c r="AM222" s="3"/>
      <c r="AN222" s="3" t="s">
        <v>12</v>
      </c>
      <c r="AO222" s="2"/>
      <c r="AP222" s="2"/>
      <c r="AQ222" s="5">
        <v>3.8E-3</v>
      </c>
      <c r="AR222" s="5">
        <v>3.85</v>
      </c>
      <c r="AS222" s="3" t="s">
        <v>13</v>
      </c>
      <c r="AT222" s="3" t="s">
        <v>23</v>
      </c>
      <c r="AU222" s="5">
        <v>10.1</v>
      </c>
      <c r="AV222" s="3"/>
      <c r="AW222" s="2"/>
      <c r="AX222" s="5">
        <v>9.4890510948905105E-8</v>
      </c>
      <c r="AY222" s="2" t="s">
        <v>15</v>
      </c>
      <c r="AZ222" s="5">
        <v>7.65</v>
      </c>
      <c r="BA222" s="2"/>
      <c r="BB222" s="3" t="s">
        <v>8</v>
      </c>
      <c r="BC222" s="3">
        <v>18</v>
      </c>
      <c r="BD222" s="2"/>
      <c r="BE222" s="3" t="s">
        <v>16</v>
      </c>
      <c r="BF222" s="6">
        <v>32</v>
      </c>
      <c r="BG222" s="5">
        <v>6.9050000000000002</v>
      </c>
      <c r="BH222" s="3"/>
      <c r="BI222" s="3"/>
      <c r="BJ222" s="5">
        <v>1.4</v>
      </c>
      <c r="BK222" s="5">
        <v>18.7</v>
      </c>
      <c r="BL222" s="5">
        <v>0.77519379844961234</v>
      </c>
      <c r="BM222" s="5">
        <v>3</v>
      </c>
      <c r="BN222" s="3" t="s">
        <v>19</v>
      </c>
      <c r="BO222" s="3" t="s">
        <v>121</v>
      </c>
      <c r="BP222" s="3" t="s">
        <v>3</v>
      </c>
      <c r="BQ222" s="2"/>
      <c r="BR222" s="2" t="s">
        <v>21</v>
      </c>
      <c r="BS222" s="3"/>
      <c r="BT222" s="3"/>
      <c r="BU222" s="3"/>
      <c r="BV222" s="5">
        <v>3.21</v>
      </c>
      <c r="BW222" s="5">
        <v>4.8849999999999998</v>
      </c>
      <c r="BX222" s="3"/>
      <c r="BY222" s="3"/>
      <c r="BZ222" s="2"/>
      <c r="CA222" s="2"/>
      <c r="CB222" s="3" t="s">
        <v>3</v>
      </c>
      <c r="CC222" s="5">
        <v>3.9750000000000001</v>
      </c>
      <c r="CD222" s="5">
        <v>0.59523809523809523</v>
      </c>
      <c r="CE222" s="3"/>
      <c r="CF222" s="5">
        <v>30.25</v>
      </c>
      <c r="CG222" s="3"/>
      <c r="CH222" s="3"/>
      <c r="CI222" s="3"/>
      <c r="CJ222" s="3" t="s">
        <v>1</v>
      </c>
      <c r="CK222" s="2"/>
      <c r="CL222" s="3" t="s">
        <v>22</v>
      </c>
      <c r="CM222" s="3"/>
      <c r="CN222" s="2"/>
      <c r="CO222" s="2"/>
      <c r="CP222" s="2"/>
      <c r="CQ222" s="3">
        <v>2</v>
      </c>
      <c r="CR222" s="5">
        <v>5.72</v>
      </c>
      <c r="CS222" s="6">
        <v>52.65</v>
      </c>
      <c r="CT222" s="5">
        <v>0.45</v>
      </c>
      <c r="CU222" s="5">
        <v>7.2</v>
      </c>
      <c r="CV222" s="5">
        <v>2.5</v>
      </c>
      <c r="CW222" s="5">
        <v>83.5</v>
      </c>
      <c r="CX222" s="2"/>
      <c r="CY222" s="5">
        <v>0.35906642728904847</v>
      </c>
      <c r="CZ222" s="3" t="s">
        <v>22</v>
      </c>
      <c r="DA222" s="5">
        <v>3.1007751937984492E-4</v>
      </c>
      <c r="DB222" s="5">
        <v>631</v>
      </c>
      <c r="DC222" s="2"/>
      <c r="DD222" s="5">
        <v>385</v>
      </c>
      <c r="DE222" s="3" t="s">
        <v>22</v>
      </c>
      <c r="DF222" s="2"/>
      <c r="DG222" s="3" t="s">
        <v>3</v>
      </c>
      <c r="DH222" s="2"/>
      <c r="DI222" s="3" t="s">
        <v>23</v>
      </c>
      <c r="DJ222" s="3"/>
      <c r="DK222" s="5">
        <v>285</v>
      </c>
      <c r="DL222" s="3" t="s">
        <v>8</v>
      </c>
      <c r="DM222" s="3">
        <v>0.35714285714285698</v>
      </c>
      <c r="DN222" s="3" t="s">
        <v>3</v>
      </c>
      <c r="DO222" s="5">
        <v>0.29249999999999998</v>
      </c>
      <c r="DP222" s="3" t="s">
        <v>3</v>
      </c>
      <c r="DQ222" s="5">
        <v>3.0750000000000002</v>
      </c>
      <c r="DR222" s="7" t="s">
        <v>227</v>
      </c>
      <c r="DS222" s="2" t="s">
        <v>18</v>
      </c>
      <c r="DT222" s="5">
        <v>0.42874400000000001</v>
      </c>
      <c r="DU222" s="2" t="s">
        <v>24</v>
      </c>
      <c r="DV222" s="3" t="s">
        <v>3</v>
      </c>
      <c r="DW222" s="5">
        <v>49.85</v>
      </c>
      <c r="DX222" s="3"/>
      <c r="DY222" s="3" t="s">
        <v>8</v>
      </c>
      <c r="DZ222" s="2"/>
      <c r="EA222" s="7"/>
      <c r="EB222" s="5">
        <v>3.1</v>
      </c>
      <c r="EC222" s="3"/>
      <c r="ED222" s="2"/>
      <c r="EE222" s="2"/>
      <c r="EF222" s="3" t="s">
        <v>1</v>
      </c>
      <c r="EG222" s="3"/>
      <c r="EH222" s="2"/>
      <c r="EI222" s="2"/>
      <c r="EJ222" s="3" t="s">
        <v>26</v>
      </c>
      <c r="EK222" s="5">
        <v>1.248E-2</v>
      </c>
      <c r="EL222" s="3" t="s">
        <v>1</v>
      </c>
      <c r="EM222" s="3" t="s">
        <v>3</v>
      </c>
      <c r="EN222" s="3" t="s">
        <v>27</v>
      </c>
      <c r="EO222" s="3"/>
      <c r="EP222" s="3" t="s">
        <v>8</v>
      </c>
      <c r="EQ222" s="3"/>
      <c r="ER222" s="5">
        <v>6.15</v>
      </c>
      <c r="ES222" s="3"/>
      <c r="ET222" s="9">
        <v>13.5</v>
      </c>
      <c r="EU222" s="3" t="s">
        <v>239</v>
      </c>
      <c r="EV222" s="3" t="s">
        <v>28</v>
      </c>
      <c r="EW222" s="7"/>
      <c r="EX222" s="9">
        <v>3.605</v>
      </c>
      <c r="EY222" s="3"/>
      <c r="EZ222" s="3"/>
      <c r="FA222" s="9">
        <v>0.76628352490421459</v>
      </c>
      <c r="FB222" s="9">
        <v>1.69E-9</v>
      </c>
      <c r="FC222" s="2"/>
      <c r="FD222" s="7"/>
      <c r="FE222" s="2" t="s">
        <v>15</v>
      </c>
      <c r="FF222" s="3" t="s">
        <v>28</v>
      </c>
      <c r="FG222" s="3" t="s">
        <v>1</v>
      </c>
      <c r="FH222" s="9">
        <v>7.16</v>
      </c>
      <c r="FI222" s="3" t="s">
        <v>203</v>
      </c>
      <c r="FJ222" s="9">
        <v>8.1</v>
      </c>
      <c r="FK222" s="3" t="s">
        <v>1</v>
      </c>
      <c r="FL222" s="3" t="s">
        <v>1</v>
      </c>
      <c r="FM222" s="3" t="s">
        <v>23</v>
      </c>
      <c r="FN222" s="9">
        <v>160</v>
      </c>
      <c r="FO222" s="9">
        <v>2.7999999999999999E-8</v>
      </c>
      <c r="FP222" s="9">
        <v>3.9</v>
      </c>
      <c r="FQ222" s="3" t="s">
        <v>15</v>
      </c>
      <c r="FR222" s="5">
        <v>0.01</v>
      </c>
      <c r="FS222" s="9">
        <v>28.76</v>
      </c>
      <c r="FT222" s="3" t="s">
        <v>1</v>
      </c>
      <c r="FU222" s="3" t="s">
        <v>203</v>
      </c>
      <c r="FV222" s="3"/>
      <c r="FW222" s="5">
        <v>33</v>
      </c>
      <c r="FX222" s="10">
        <v>3.3999999999999998E-3</v>
      </c>
      <c r="FY222" s="3"/>
      <c r="FZ222" s="3" t="s">
        <v>22</v>
      </c>
      <c r="GA222" s="3"/>
      <c r="GB222" s="3"/>
      <c r="GC222" s="3"/>
      <c r="GD222" s="3"/>
      <c r="GE222" s="3"/>
      <c r="GF222" s="3" t="s">
        <v>30</v>
      </c>
      <c r="GG222" s="3"/>
      <c r="GH222" s="9">
        <v>4.57</v>
      </c>
      <c r="GI222" s="2"/>
      <c r="GJ222" s="5">
        <v>8.8999999999999995E-4</v>
      </c>
      <c r="GK222" s="3"/>
      <c r="GL222" s="2"/>
      <c r="GM222" s="2">
        <v>3.1</v>
      </c>
      <c r="GN222" s="3" t="s">
        <v>31</v>
      </c>
      <c r="GO222" s="3" t="s">
        <v>8</v>
      </c>
      <c r="GP222" s="3"/>
      <c r="GQ222" s="3"/>
      <c r="GR222" s="3" t="s">
        <v>219</v>
      </c>
      <c r="GS222" s="9">
        <v>0.76335877862595414</v>
      </c>
      <c r="GT222" s="9">
        <v>60.25</v>
      </c>
      <c r="GU222" s="9">
        <v>11.5</v>
      </c>
      <c r="GV222" s="2">
        <v>0.05</v>
      </c>
      <c r="GW222" s="7"/>
      <c r="GX222" s="2" t="s">
        <v>34</v>
      </c>
      <c r="GY222" s="7" t="s">
        <v>227</v>
      </c>
      <c r="GZ222" s="9">
        <v>5.15</v>
      </c>
      <c r="HA222" s="9">
        <v>4.3150000000000004</v>
      </c>
      <c r="HB222" s="7"/>
      <c r="HC222" s="3">
        <v>43.75</v>
      </c>
      <c r="HD222" s="3" t="s">
        <v>3</v>
      </c>
      <c r="HE222" s="7"/>
      <c r="HF222" s="9">
        <v>22</v>
      </c>
      <c r="HG222" s="3"/>
      <c r="HH222" s="2"/>
      <c r="HI222" s="3" t="s">
        <v>15</v>
      </c>
      <c r="HJ222" s="3"/>
      <c r="HK222" s="3" t="s">
        <v>3</v>
      </c>
      <c r="HL222" s="3"/>
      <c r="HM222" s="9">
        <v>0.74</v>
      </c>
      <c r="HN222" s="9">
        <v>12.5</v>
      </c>
      <c r="HO222" s="3" t="s">
        <v>3</v>
      </c>
      <c r="HP222" s="3" t="s">
        <v>35</v>
      </c>
      <c r="HQ222" s="3" t="s">
        <v>23</v>
      </c>
      <c r="HR222" s="7"/>
      <c r="HS222" s="3" t="s">
        <v>3</v>
      </c>
      <c r="HT222" s="3" t="s">
        <v>203</v>
      </c>
      <c r="HU222" s="9">
        <v>0.35842293906810035</v>
      </c>
      <c r="HV222" s="3">
        <v>1</v>
      </c>
      <c r="HW222" s="9">
        <v>1.965E-5</v>
      </c>
      <c r="HX222" s="3" t="s">
        <v>3</v>
      </c>
      <c r="HY222" s="3"/>
      <c r="HZ222" s="3" t="s">
        <v>30</v>
      </c>
      <c r="IA222" s="9">
        <v>4.5</v>
      </c>
      <c r="IB222" s="3"/>
      <c r="IC222" s="3" t="s">
        <v>18</v>
      </c>
      <c r="ID222" s="3"/>
      <c r="IE222" s="3" t="s">
        <v>55</v>
      </c>
      <c r="IF222" s="7"/>
      <c r="IG222" s="7"/>
      <c r="IH222" s="7"/>
    </row>
    <row r="223" spans="1:242" x14ac:dyDescent="0.25">
      <c r="A223" s="1" t="s">
        <v>268</v>
      </c>
      <c r="B223" s="5">
        <v>56</v>
      </c>
      <c r="C223" s="3"/>
      <c r="D223" s="5">
        <v>6.75</v>
      </c>
      <c r="E223" s="3" t="s">
        <v>1</v>
      </c>
      <c r="F223" s="3" t="s">
        <v>2</v>
      </c>
      <c r="G223" s="2"/>
      <c r="H223" s="3"/>
      <c r="I223" s="3"/>
      <c r="J223" s="5">
        <v>1.43E-11</v>
      </c>
      <c r="K223" s="3" t="s">
        <v>3</v>
      </c>
      <c r="L223" s="3" t="s">
        <v>4</v>
      </c>
      <c r="M223" s="5">
        <v>0.91324200913242015</v>
      </c>
      <c r="N223" s="5">
        <v>25.82</v>
      </c>
      <c r="O223" s="3" t="s">
        <v>3</v>
      </c>
      <c r="P223" s="3"/>
      <c r="Q223" s="3" t="s">
        <v>203</v>
      </c>
      <c r="R223" s="2" t="s">
        <v>58</v>
      </c>
      <c r="S223" s="3"/>
      <c r="T223" s="3" t="s">
        <v>3</v>
      </c>
      <c r="U223" s="5">
        <v>49.82</v>
      </c>
      <c r="V223" s="3"/>
      <c r="W223" s="2"/>
      <c r="X223" s="3"/>
      <c r="Y223" s="3" t="s">
        <v>7</v>
      </c>
      <c r="Z223" s="5">
        <v>1.225E-5</v>
      </c>
      <c r="AA223" s="3" t="s">
        <v>8</v>
      </c>
      <c r="AB223" s="2" t="s">
        <v>227</v>
      </c>
      <c r="AC223" s="5">
        <v>4.6909090909090909E-13</v>
      </c>
      <c r="AD223" s="3" t="s">
        <v>10</v>
      </c>
      <c r="AE223" s="3" t="s">
        <v>212</v>
      </c>
      <c r="AF223" s="2">
        <v>3.11</v>
      </c>
      <c r="AG223" s="5">
        <v>3.3500000000000001E-3</v>
      </c>
      <c r="AH223" s="2"/>
      <c r="AI223" s="2"/>
      <c r="AJ223" s="2">
        <v>93</v>
      </c>
      <c r="AK223" s="2"/>
      <c r="AL223" s="5">
        <v>1.08</v>
      </c>
      <c r="AM223" s="3"/>
      <c r="AN223" s="3" t="s">
        <v>12</v>
      </c>
      <c r="AO223" s="2"/>
      <c r="AP223" s="2"/>
      <c r="AQ223" s="5">
        <v>4.4999999999999997E-3</v>
      </c>
      <c r="AR223" s="5">
        <v>3.8</v>
      </c>
      <c r="AS223" s="3" t="s">
        <v>13</v>
      </c>
      <c r="AT223" s="3" t="s">
        <v>23</v>
      </c>
      <c r="AU223" s="5">
        <v>10.1</v>
      </c>
      <c r="AV223" s="3"/>
      <c r="AW223" s="2"/>
      <c r="AX223" s="5">
        <v>9.610705596107057E-8</v>
      </c>
      <c r="AY223" s="2" t="s">
        <v>15</v>
      </c>
      <c r="AZ223" s="5">
        <v>7.7</v>
      </c>
      <c r="BA223" s="2"/>
      <c r="BB223" s="3" t="s">
        <v>8</v>
      </c>
      <c r="BC223" s="3">
        <v>20</v>
      </c>
      <c r="BD223" s="2"/>
      <c r="BE223" s="3" t="s">
        <v>16</v>
      </c>
      <c r="BF223" s="6">
        <v>36</v>
      </c>
      <c r="BG223" s="5">
        <v>6.9</v>
      </c>
      <c r="BH223" s="3"/>
      <c r="BI223" s="3"/>
      <c r="BJ223" s="5">
        <v>1.45</v>
      </c>
      <c r="BK223" s="5">
        <v>18.8</v>
      </c>
      <c r="BL223" s="5">
        <v>0.76335877862595414</v>
      </c>
      <c r="BM223" s="5">
        <v>3</v>
      </c>
      <c r="BN223" s="3" t="s">
        <v>19</v>
      </c>
      <c r="BO223" s="3" t="s">
        <v>121</v>
      </c>
      <c r="BP223" s="3" t="s">
        <v>3</v>
      </c>
      <c r="BQ223" s="2"/>
      <c r="BR223" s="2" t="s">
        <v>21</v>
      </c>
      <c r="BS223" s="3"/>
      <c r="BT223" s="3"/>
      <c r="BU223" s="3"/>
      <c r="BV223" s="5">
        <v>3.2124999999999999</v>
      </c>
      <c r="BW223" s="5">
        <v>4.8899999999999997</v>
      </c>
      <c r="BX223" s="3"/>
      <c r="BY223" s="3"/>
      <c r="BZ223" s="2"/>
      <c r="CA223" s="2"/>
      <c r="CB223" s="3" t="s">
        <v>3</v>
      </c>
      <c r="CC223" s="5">
        <v>3.9750000000000001</v>
      </c>
      <c r="CD223" s="5">
        <v>0.58823529411764708</v>
      </c>
      <c r="CE223" s="3"/>
      <c r="CF223" s="5">
        <v>30.2</v>
      </c>
      <c r="CG223" s="3"/>
      <c r="CH223" s="3"/>
      <c r="CI223" s="3"/>
      <c r="CJ223" s="3" t="s">
        <v>1</v>
      </c>
      <c r="CK223" s="2"/>
      <c r="CL223" s="3" t="s">
        <v>22</v>
      </c>
      <c r="CM223" s="3"/>
      <c r="CN223" s="2"/>
      <c r="CO223" s="2"/>
      <c r="CP223" s="2"/>
      <c r="CQ223" s="3">
        <v>2</v>
      </c>
      <c r="CR223" s="5">
        <v>5.7249999999999996</v>
      </c>
      <c r="CS223" s="6">
        <v>57.5</v>
      </c>
      <c r="CT223" s="5">
        <v>0.45150000000000001</v>
      </c>
      <c r="CU223" s="5">
        <v>7.45</v>
      </c>
      <c r="CV223" s="5">
        <v>2.75</v>
      </c>
      <c r="CW223" s="5">
        <v>82</v>
      </c>
      <c r="CX223" s="2"/>
      <c r="CY223" s="5">
        <v>0.35874439461883406</v>
      </c>
      <c r="CZ223" s="3" t="s">
        <v>22</v>
      </c>
      <c r="DA223" s="5">
        <v>3.1007751937984492E-4</v>
      </c>
      <c r="DB223" s="5">
        <v>630</v>
      </c>
      <c r="DC223" s="2"/>
      <c r="DD223" s="5">
        <v>391</v>
      </c>
      <c r="DE223" s="3" t="s">
        <v>22</v>
      </c>
      <c r="DF223" s="2"/>
      <c r="DG223" s="3" t="s">
        <v>3</v>
      </c>
      <c r="DH223" s="2"/>
      <c r="DI223" s="3" t="s">
        <v>23</v>
      </c>
      <c r="DJ223" s="3"/>
      <c r="DK223" s="5">
        <v>298</v>
      </c>
      <c r="DL223" s="3" t="s">
        <v>8</v>
      </c>
      <c r="DM223" s="3">
        <v>0.35714285714285698</v>
      </c>
      <c r="DN223" s="3" t="s">
        <v>3</v>
      </c>
      <c r="DO223" s="5">
        <v>0.3175</v>
      </c>
      <c r="DP223" s="3" t="s">
        <v>3</v>
      </c>
      <c r="DQ223" s="5">
        <v>3.0674999999999999</v>
      </c>
      <c r="DR223" s="7" t="s">
        <v>227</v>
      </c>
      <c r="DS223" s="2" t="s">
        <v>18</v>
      </c>
      <c r="DT223" s="5">
        <v>0.42723430000000001</v>
      </c>
      <c r="DU223" s="2" t="s">
        <v>24</v>
      </c>
      <c r="DV223" s="3" t="s">
        <v>3</v>
      </c>
      <c r="DW223" s="5">
        <v>49.82</v>
      </c>
      <c r="DX223" s="3"/>
      <c r="DY223" s="3" t="s">
        <v>8</v>
      </c>
      <c r="DZ223" s="2"/>
      <c r="EA223" s="7"/>
      <c r="EB223" s="5">
        <v>3.11</v>
      </c>
      <c r="EC223" s="3"/>
      <c r="ED223" s="2"/>
      <c r="EE223" s="2"/>
      <c r="EF223" s="3" t="s">
        <v>1</v>
      </c>
      <c r="EG223" s="3"/>
      <c r="EH223" s="2"/>
      <c r="EI223" s="2"/>
      <c r="EJ223" s="3" t="s">
        <v>26</v>
      </c>
      <c r="EK223" s="5">
        <v>1.248E-2</v>
      </c>
      <c r="EL223" s="3" t="s">
        <v>1</v>
      </c>
      <c r="EM223" s="3" t="s">
        <v>3</v>
      </c>
      <c r="EN223" s="3" t="s">
        <v>27</v>
      </c>
      <c r="EO223" s="3"/>
      <c r="EP223" s="3" t="s">
        <v>8</v>
      </c>
      <c r="EQ223" s="3"/>
      <c r="ER223" s="5">
        <v>5.95</v>
      </c>
      <c r="ES223" s="3"/>
      <c r="ET223" s="9">
        <v>15.25</v>
      </c>
      <c r="EU223" s="3" t="s">
        <v>239</v>
      </c>
      <c r="EV223" s="3" t="s">
        <v>28</v>
      </c>
      <c r="EW223" s="7"/>
      <c r="EX223" s="9">
        <v>3.61</v>
      </c>
      <c r="EY223" s="3"/>
      <c r="EZ223" s="3"/>
      <c r="FA223" s="9">
        <v>0.76335877862595414</v>
      </c>
      <c r="FB223" s="9">
        <v>1.6999999999999999E-9</v>
      </c>
      <c r="FC223" s="2"/>
      <c r="FD223" s="7"/>
      <c r="FE223" s="2" t="s">
        <v>15</v>
      </c>
      <c r="FF223" s="3" t="s">
        <v>28</v>
      </c>
      <c r="FG223" s="3" t="s">
        <v>1</v>
      </c>
      <c r="FH223" s="9">
        <v>7.15</v>
      </c>
      <c r="FI223" s="3" t="s">
        <v>203</v>
      </c>
      <c r="FJ223" s="9">
        <v>8.25</v>
      </c>
      <c r="FK223" s="3" t="s">
        <v>1</v>
      </c>
      <c r="FL223" s="3" t="s">
        <v>1</v>
      </c>
      <c r="FM223" s="3" t="s">
        <v>23</v>
      </c>
      <c r="FN223" s="9">
        <v>162</v>
      </c>
      <c r="FO223" s="9">
        <v>2.8199999999999998E-8</v>
      </c>
      <c r="FP223" s="9">
        <v>3.9</v>
      </c>
      <c r="FQ223" s="3" t="s">
        <v>15</v>
      </c>
      <c r="FR223" s="5">
        <v>0.01</v>
      </c>
      <c r="FS223" s="9">
        <v>28.75</v>
      </c>
      <c r="FT223" s="3" t="s">
        <v>1</v>
      </c>
      <c r="FU223" s="3" t="s">
        <v>203</v>
      </c>
      <c r="FV223" s="3"/>
      <c r="FW223" s="5">
        <v>34</v>
      </c>
      <c r="FX223" s="10">
        <v>3.3999999999999998E-3</v>
      </c>
      <c r="FY223" s="3"/>
      <c r="FZ223" s="3" t="s">
        <v>22</v>
      </c>
      <c r="GA223" s="3"/>
      <c r="GB223" s="3"/>
      <c r="GC223" s="3"/>
      <c r="GD223" s="3"/>
      <c r="GE223" s="3"/>
      <c r="GF223" s="3" t="s">
        <v>30</v>
      </c>
      <c r="GG223" s="3"/>
      <c r="GH223" s="9">
        <v>4.58</v>
      </c>
      <c r="GI223" s="2"/>
      <c r="GJ223" s="5">
        <v>8.8000000000000003E-4</v>
      </c>
      <c r="GK223" s="3"/>
      <c r="GL223" s="2"/>
      <c r="GM223" s="2">
        <v>3.11</v>
      </c>
      <c r="GN223" s="3" t="s">
        <v>31</v>
      </c>
      <c r="GO223" s="3" t="s">
        <v>8</v>
      </c>
      <c r="GP223" s="3"/>
      <c r="GQ223" s="3"/>
      <c r="GR223" s="3" t="s">
        <v>219</v>
      </c>
      <c r="GS223" s="9">
        <v>0.77519379844961234</v>
      </c>
      <c r="GT223" s="9">
        <v>60</v>
      </c>
      <c r="GU223" s="9">
        <v>11.85</v>
      </c>
      <c r="GV223" s="2">
        <v>5.0505050505050511E-2</v>
      </c>
      <c r="GW223" s="7"/>
      <c r="GX223" s="2" t="s">
        <v>34</v>
      </c>
      <c r="GY223" s="7" t="s">
        <v>227</v>
      </c>
      <c r="GZ223" s="9">
        <v>5.1349999999999998</v>
      </c>
      <c r="HA223" s="9">
        <v>4.3150000000000004</v>
      </c>
      <c r="HB223" s="7"/>
      <c r="HC223" s="3">
        <v>44</v>
      </c>
      <c r="HD223" s="3" t="s">
        <v>3</v>
      </c>
      <c r="HE223" s="7"/>
      <c r="HF223" s="9">
        <v>22.1</v>
      </c>
      <c r="HG223" s="3"/>
      <c r="HH223" s="2"/>
      <c r="HI223" s="3" t="s">
        <v>15</v>
      </c>
      <c r="HJ223" s="3"/>
      <c r="HK223" s="3" t="s">
        <v>3</v>
      </c>
      <c r="HL223" s="3"/>
      <c r="HM223" s="9">
        <v>0.755</v>
      </c>
      <c r="HN223" s="9">
        <v>12.75</v>
      </c>
      <c r="HO223" s="3" t="s">
        <v>3</v>
      </c>
      <c r="HP223" s="3" t="s">
        <v>35</v>
      </c>
      <c r="HQ223" s="3" t="s">
        <v>23</v>
      </c>
      <c r="HR223" s="7"/>
      <c r="HS223" s="3" t="s">
        <v>3</v>
      </c>
      <c r="HT223" s="3" t="s">
        <v>203</v>
      </c>
      <c r="HU223" s="9">
        <v>0.35778175313059035</v>
      </c>
      <c r="HV223" s="3">
        <v>1</v>
      </c>
      <c r="HW223" s="9">
        <v>1.9550000000000001E-5</v>
      </c>
      <c r="HX223" s="3" t="s">
        <v>3</v>
      </c>
      <c r="HY223" s="3"/>
      <c r="HZ223" s="3" t="s">
        <v>30</v>
      </c>
      <c r="IA223" s="9">
        <v>4.5</v>
      </c>
      <c r="IB223" s="3"/>
      <c r="IC223" s="3" t="s">
        <v>18</v>
      </c>
      <c r="ID223" s="3"/>
      <c r="IE223" s="3" t="s">
        <v>55</v>
      </c>
      <c r="IF223" s="7"/>
      <c r="IG223" s="7"/>
      <c r="IH223" s="7"/>
    </row>
    <row r="224" spans="1:242" x14ac:dyDescent="0.25">
      <c r="A224" s="1" t="s">
        <v>269</v>
      </c>
      <c r="B224" s="5">
        <v>59.5</v>
      </c>
      <c r="C224" s="3"/>
      <c r="D224" s="5">
        <v>6.9</v>
      </c>
      <c r="E224" s="3" t="s">
        <v>1</v>
      </c>
      <c r="F224" s="3" t="s">
        <v>2</v>
      </c>
      <c r="G224" s="2"/>
      <c r="H224" s="3"/>
      <c r="I224" s="3"/>
      <c r="J224" s="5">
        <v>1.5700000000000001E-11</v>
      </c>
      <c r="K224" s="3" t="s">
        <v>3</v>
      </c>
      <c r="L224" s="3" t="s">
        <v>4</v>
      </c>
      <c r="M224" s="5">
        <v>0.90909090909090906</v>
      </c>
      <c r="N224" s="5">
        <v>25.81</v>
      </c>
      <c r="O224" s="3" t="s">
        <v>3</v>
      </c>
      <c r="P224" s="3"/>
      <c r="Q224" s="3" t="s">
        <v>203</v>
      </c>
      <c r="R224" s="2" t="s">
        <v>58</v>
      </c>
      <c r="S224" s="3"/>
      <c r="T224" s="3" t="s">
        <v>3</v>
      </c>
      <c r="U224" s="5">
        <v>49.85</v>
      </c>
      <c r="V224" s="3"/>
      <c r="W224" s="2"/>
      <c r="X224" s="3"/>
      <c r="Y224" s="3" t="s">
        <v>7</v>
      </c>
      <c r="Z224" s="5">
        <v>1.2E-5</v>
      </c>
      <c r="AA224" s="3" t="s">
        <v>8</v>
      </c>
      <c r="AB224" s="2" t="s">
        <v>227</v>
      </c>
      <c r="AC224" s="5">
        <v>4.7272727272727269E-13</v>
      </c>
      <c r="AD224" s="3" t="s">
        <v>10</v>
      </c>
      <c r="AE224" s="3" t="s">
        <v>212</v>
      </c>
      <c r="AF224" s="2">
        <v>3.0950000000000002</v>
      </c>
      <c r="AG224" s="5">
        <v>3.3E-3</v>
      </c>
      <c r="AH224" s="2"/>
      <c r="AI224" s="2"/>
      <c r="AJ224" s="2">
        <v>91</v>
      </c>
      <c r="AK224" s="2"/>
      <c r="AL224" s="5">
        <v>1.081</v>
      </c>
      <c r="AM224" s="3"/>
      <c r="AN224" s="3" t="s">
        <v>12</v>
      </c>
      <c r="AO224" s="2"/>
      <c r="AP224" s="2"/>
      <c r="AQ224" s="5">
        <v>4.7499999999999999E-3</v>
      </c>
      <c r="AR224" s="5">
        <v>4.2</v>
      </c>
      <c r="AS224" s="3" t="s">
        <v>13</v>
      </c>
      <c r="AT224" s="3" t="s">
        <v>23</v>
      </c>
      <c r="AU224" s="5">
        <v>10.1</v>
      </c>
      <c r="AV224" s="3"/>
      <c r="AW224" s="2"/>
      <c r="AX224" s="5">
        <v>1.094890510948905E-7</v>
      </c>
      <c r="AY224" s="2" t="s">
        <v>15</v>
      </c>
      <c r="AZ224" s="5">
        <v>7.7</v>
      </c>
      <c r="BA224" s="2"/>
      <c r="BB224" s="3" t="s">
        <v>8</v>
      </c>
      <c r="BC224" s="3">
        <v>20</v>
      </c>
      <c r="BD224" s="2"/>
      <c r="BE224" s="3" t="s">
        <v>16</v>
      </c>
      <c r="BF224" s="6">
        <v>39</v>
      </c>
      <c r="BG224" s="5">
        <v>6.9050000000000002</v>
      </c>
      <c r="BH224" s="3"/>
      <c r="BI224" s="3"/>
      <c r="BJ224" s="5">
        <v>1.5</v>
      </c>
      <c r="BK224" s="5">
        <v>18.75</v>
      </c>
      <c r="BL224" s="5">
        <v>0.78740157480314954</v>
      </c>
      <c r="BM224" s="5">
        <v>2.95</v>
      </c>
      <c r="BN224" s="3" t="s">
        <v>19</v>
      </c>
      <c r="BO224" s="3" t="s">
        <v>121</v>
      </c>
      <c r="BP224" s="3" t="s">
        <v>3</v>
      </c>
      <c r="BQ224" s="2"/>
      <c r="BR224" s="2" t="s">
        <v>21</v>
      </c>
      <c r="BS224" s="3"/>
      <c r="BT224" s="3"/>
      <c r="BU224" s="3"/>
      <c r="BV224" s="5">
        <v>3.2149999999999999</v>
      </c>
      <c r="BW224" s="5">
        <v>4.8899999999999997</v>
      </c>
      <c r="BX224" s="3"/>
      <c r="BY224" s="3"/>
      <c r="BZ224" s="2"/>
      <c r="CA224" s="2"/>
      <c r="CB224" s="3" t="s">
        <v>3</v>
      </c>
      <c r="CC224" s="5">
        <v>3.9725000000000001</v>
      </c>
      <c r="CD224" s="5">
        <v>0.58139534883720934</v>
      </c>
      <c r="CE224" s="3"/>
      <c r="CF224" s="5">
        <v>30.5</v>
      </c>
      <c r="CG224" s="3"/>
      <c r="CH224" s="3"/>
      <c r="CI224" s="3"/>
      <c r="CJ224" s="3" t="s">
        <v>1</v>
      </c>
      <c r="CK224" s="2"/>
      <c r="CL224" s="3" t="s">
        <v>22</v>
      </c>
      <c r="CM224" s="3"/>
      <c r="CN224" s="2"/>
      <c r="CO224" s="2"/>
      <c r="CP224" s="2"/>
      <c r="CQ224" s="3">
        <v>2</v>
      </c>
      <c r="CR224" s="5">
        <v>5.73</v>
      </c>
      <c r="CS224" s="6">
        <v>56.75</v>
      </c>
      <c r="CT224" s="5">
        <v>0.45500000000000002</v>
      </c>
      <c r="CU224" s="5">
        <v>8.5</v>
      </c>
      <c r="CV224" s="5">
        <v>2.5</v>
      </c>
      <c r="CW224" s="5">
        <v>81</v>
      </c>
      <c r="CX224" s="2"/>
      <c r="CY224" s="5">
        <v>0.35971223021582738</v>
      </c>
      <c r="CZ224" s="3" t="s">
        <v>22</v>
      </c>
      <c r="DA224" s="5">
        <v>3.0769230769230765E-4</v>
      </c>
      <c r="DB224" s="5">
        <v>634</v>
      </c>
      <c r="DC224" s="2"/>
      <c r="DD224" s="5">
        <v>387</v>
      </c>
      <c r="DE224" s="3" t="s">
        <v>22</v>
      </c>
      <c r="DF224" s="2"/>
      <c r="DG224" s="3" t="s">
        <v>3</v>
      </c>
      <c r="DH224" s="2"/>
      <c r="DI224" s="3" t="s">
        <v>23</v>
      </c>
      <c r="DJ224" s="3"/>
      <c r="DK224" s="5">
        <v>300</v>
      </c>
      <c r="DL224" s="3" t="s">
        <v>8</v>
      </c>
      <c r="DM224" s="3">
        <v>0.35714285714285698</v>
      </c>
      <c r="DN224" s="3" t="s">
        <v>3</v>
      </c>
      <c r="DO224" s="5">
        <v>0.33750000000000002</v>
      </c>
      <c r="DP224" s="3" t="s">
        <v>3</v>
      </c>
      <c r="DQ224" s="5">
        <v>3.0625</v>
      </c>
      <c r="DR224" s="7" t="s">
        <v>227</v>
      </c>
      <c r="DS224" s="2" t="s">
        <v>18</v>
      </c>
      <c r="DT224" s="5">
        <v>0.42572460000000001</v>
      </c>
      <c r="DU224" s="2" t="s">
        <v>24</v>
      </c>
      <c r="DV224" s="3" t="s">
        <v>3</v>
      </c>
      <c r="DW224" s="5">
        <v>49.85</v>
      </c>
      <c r="DX224" s="3"/>
      <c r="DY224" s="3" t="s">
        <v>8</v>
      </c>
      <c r="DZ224" s="2"/>
      <c r="EA224" s="7"/>
      <c r="EB224" s="5">
        <v>3.0950000000000002</v>
      </c>
      <c r="EC224" s="3"/>
      <c r="ED224" s="2"/>
      <c r="EE224" s="2"/>
      <c r="EF224" s="3" t="s">
        <v>1</v>
      </c>
      <c r="EG224" s="3"/>
      <c r="EH224" s="2"/>
      <c r="EI224" s="2"/>
      <c r="EJ224" s="3" t="s">
        <v>26</v>
      </c>
      <c r="EK224" s="5">
        <v>1.248E-2</v>
      </c>
      <c r="EL224" s="3" t="s">
        <v>1</v>
      </c>
      <c r="EM224" s="3" t="s">
        <v>3</v>
      </c>
      <c r="EN224" s="3" t="s">
        <v>27</v>
      </c>
      <c r="EO224" s="3"/>
      <c r="EP224" s="3" t="s">
        <v>8</v>
      </c>
      <c r="EQ224" s="3"/>
      <c r="ER224" s="5">
        <v>6.1</v>
      </c>
      <c r="ES224" s="3"/>
      <c r="ET224" s="9">
        <v>15.75</v>
      </c>
      <c r="EU224" s="3" t="s">
        <v>239</v>
      </c>
      <c r="EV224" s="3" t="s">
        <v>28</v>
      </c>
      <c r="EW224" s="7"/>
      <c r="EX224" s="9">
        <v>3.62</v>
      </c>
      <c r="EY224" s="3"/>
      <c r="EZ224" s="3"/>
      <c r="FA224" s="9">
        <v>0.76628352490421459</v>
      </c>
      <c r="FB224" s="9">
        <v>1.6500000000000001E-9</v>
      </c>
      <c r="FC224" s="2"/>
      <c r="FD224" s="7"/>
      <c r="FE224" s="2" t="s">
        <v>15</v>
      </c>
      <c r="FF224" s="3" t="s">
        <v>28</v>
      </c>
      <c r="FG224" s="3" t="s">
        <v>1</v>
      </c>
      <c r="FH224" s="9">
        <v>7.1349999999999998</v>
      </c>
      <c r="FI224" s="3" t="s">
        <v>203</v>
      </c>
      <c r="FJ224" s="9">
        <v>7.3</v>
      </c>
      <c r="FK224" s="3" t="s">
        <v>1</v>
      </c>
      <c r="FL224" s="3" t="s">
        <v>1</v>
      </c>
      <c r="FM224" s="3" t="s">
        <v>23</v>
      </c>
      <c r="FN224" s="9">
        <v>158</v>
      </c>
      <c r="FO224" s="9">
        <v>2.81E-8</v>
      </c>
      <c r="FP224" s="9">
        <v>3.9</v>
      </c>
      <c r="FQ224" s="3" t="s">
        <v>15</v>
      </c>
      <c r="FR224" s="5">
        <v>0.01</v>
      </c>
      <c r="FS224" s="9">
        <v>28.77</v>
      </c>
      <c r="FT224" s="3" t="s">
        <v>1</v>
      </c>
      <c r="FU224" s="3" t="s">
        <v>203</v>
      </c>
      <c r="FV224" s="3"/>
      <c r="FW224" s="5">
        <v>35</v>
      </c>
      <c r="FX224" s="10">
        <v>3.5000000000000001E-3</v>
      </c>
      <c r="FY224" s="3"/>
      <c r="FZ224" s="3" t="s">
        <v>22</v>
      </c>
      <c r="GA224" s="3"/>
      <c r="GB224" s="3"/>
      <c r="GC224" s="3"/>
      <c r="GD224" s="3"/>
      <c r="GE224" s="3"/>
      <c r="GF224" s="3" t="s">
        <v>30</v>
      </c>
      <c r="GG224" s="3"/>
      <c r="GH224" s="9">
        <v>4.58</v>
      </c>
      <c r="GI224" s="2"/>
      <c r="GJ224" s="5">
        <v>8.7100000000000003E-4</v>
      </c>
      <c r="GK224" s="3"/>
      <c r="GL224" s="2"/>
      <c r="GM224" s="2">
        <v>3.0950000000000002</v>
      </c>
      <c r="GN224" s="3" t="s">
        <v>31</v>
      </c>
      <c r="GO224" s="3" t="s">
        <v>8</v>
      </c>
      <c r="GP224" s="3"/>
      <c r="GQ224" s="3"/>
      <c r="GR224" s="3" t="s">
        <v>219</v>
      </c>
      <c r="GS224" s="9">
        <v>0.79365079365079361</v>
      </c>
      <c r="GT224" s="9">
        <v>59.65</v>
      </c>
      <c r="GU224" s="9">
        <v>11</v>
      </c>
      <c r="GV224" s="2">
        <v>5.1282051282051287E-2</v>
      </c>
      <c r="GW224" s="7"/>
      <c r="GX224" s="2" t="s">
        <v>34</v>
      </c>
      <c r="GY224" s="7" t="s">
        <v>227</v>
      </c>
      <c r="GZ224" s="9">
        <v>5.1449999999999996</v>
      </c>
      <c r="HA224" s="9">
        <v>4.3125</v>
      </c>
      <c r="HB224" s="7"/>
      <c r="HC224" s="3">
        <v>45.6</v>
      </c>
      <c r="HD224" s="3" t="s">
        <v>3</v>
      </c>
      <c r="HE224" s="7"/>
      <c r="HF224" s="9">
        <v>21.7</v>
      </c>
      <c r="HG224" s="3"/>
      <c r="HH224" s="2"/>
      <c r="HI224" s="3" t="s">
        <v>15</v>
      </c>
      <c r="HJ224" s="3"/>
      <c r="HK224" s="3" t="s">
        <v>3</v>
      </c>
      <c r="HL224" s="3"/>
      <c r="HM224" s="9">
        <v>0.79500000000000004</v>
      </c>
      <c r="HN224" s="9">
        <v>12.5</v>
      </c>
      <c r="HO224" s="3" t="s">
        <v>3</v>
      </c>
      <c r="HP224" s="3" t="s">
        <v>35</v>
      </c>
      <c r="HQ224" s="3" t="s">
        <v>23</v>
      </c>
      <c r="HR224" s="7"/>
      <c r="HS224" s="3" t="s">
        <v>3</v>
      </c>
      <c r="HT224" s="3" t="s">
        <v>203</v>
      </c>
      <c r="HU224" s="9">
        <v>0.35971223021582738</v>
      </c>
      <c r="HV224" s="3">
        <v>1</v>
      </c>
      <c r="HW224" s="9">
        <v>1.95E-5</v>
      </c>
      <c r="HX224" s="3" t="s">
        <v>3</v>
      </c>
      <c r="HY224" s="3"/>
      <c r="HZ224" s="3" t="s">
        <v>30</v>
      </c>
      <c r="IA224" s="9">
        <v>4.49</v>
      </c>
      <c r="IB224" s="3"/>
      <c r="IC224" s="3" t="s">
        <v>18</v>
      </c>
      <c r="ID224" s="3"/>
      <c r="IE224" s="3" t="s">
        <v>55</v>
      </c>
      <c r="IF224" s="7"/>
      <c r="IG224" s="7"/>
      <c r="IH224" s="7"/>
    </row>
    <row r="225" spans="1:242" x14ac:dyDescent="0.25">
      <c r="A225" s="1" t="s">
        <v>270</v>
      </c>
      <c r="B225" s="5">
        <v>62.5</v>
      </c>
      <c r="C225" s="3"/>
      <c r="D225" s="5">
        <v>7.1</v>
      </c>
      <c r="E225" s="3" t="s">
        <v>1</v>
      </c>
      <c r="F225" s="3" t="s">
        <v>2</v>
      </c>
      <c r="G225" s="2"/>
      <c r="H225" s="3"/>
      <c r="I225" s="3"/>
      <c r="J225" s="5">
        <v>1.7500000000000001E-11</v>
      </c>
      <c r="K225" s="3" t="s">
        <v>3</v>
      </c>
      <c r="L225" s="3" t="s">
        <v>4</v>
      </c>
      <c r="M225" s="5">
        <v>0.91324200913242015</v>
      </c>
      <c r="N225" s="5">
        <v>25.79</v>
      </c>
      <c r="O225" s="3" t="s">
        <v>3</v>
      </c>
      <c r="P225" s="3"/>
      <c r="Q225" s="3" t="s">
        <v>203</v>
      </c>
      <c r="R225" s="2" t="s">
        <v>58</v>
      </c>
      <c r="S225" s="3"/>
      <c r="T225" s="3" t="s">
        <v>3</v>
      </c>
      <c r="U225" s="5">
        <v>49.81</v>
      </c>
      <c r="V225" s="3"/>
      <c r="W225" s="2"/>
      <c r="X225" s="3"/>
      <c r="Y225" s="3" t="s">
        <v>7</v>
      </c>
      <c r="Z225" s="5">
        <v>1.2500000000000001E-5</v>
      </c>
      <c r="AA225" s="3" t="s">
        <v>8</v>
      </c>
      <c r="AB225" s="2" t="s">
        <v>227</v>
      </c>
      <c r="AC225" s="5">
        <v>4.9999999999999999E-13</v>
      </c>
      <c r="AD225" s="3" t="s">
        <v>10</v>
      </c>
      <c r="AE225" s="3" t="s">
        <v>212</v>
      </c>
      <c r="AF225" s="2">
        <v>3.11</v>
      </c>
      <c r="AG225" s="5">
        <v>3.4500000000000004E-3</v>
      </c>
      <c r="AH225" s="2"/>
      <c r="AI225" s="2"/>
      <c r="AJ225" s="2">
        <v>100</v>
      </c>
      <c r="AK225" s="2"/>
      <c r="AL225" s="5">
        <v>1.08</v>
      </c>
      <c r="AM225" s="3"/>
      <c r="AN225" s="3" t="s">
        <v>12</v>
      </c>
      <c r="AO225" s="2"/>
      <c r="AP225" s="2"/>
      <c r="AQ225" s="5">
        <v>5.0000000000000001E-3</v>
      </c>
      <c r="AR225" s="5">
        <v>4.0999999999999996</v>
      </c>
      <c r="AS225" s="3" t="s">
        <v>13</v>
      </c>
      <c r="AT225" s="3" t="s">
        <v>23</v>
      </c>
      <c r="AU225" s="5">
        <v>10.1</v>
      </c>
      <c r="AV225" s="3"/>
      <c r="AW225" s="2"/>
      <c r="AX225" s="5">
        <v>1.1313868613138686E-7</v>
      </c>
      <c r="AY225" s="2" t="s">
        <v>15</v>
      </c>
      <c r="AZ225" s="5">
        <v>7.6</v>
      </c>
      <c r="BA225" s="2"/>
      <c r="BB225" s="3" t="s">
        <v>8</v>
      </c>
      <c r="BC225" s="3">
        <v>20</v>
      </c>
      <c r="BD225" s="2"/>
      <c r="BE225" s="3" t="s">
        <v>16</v>
      </c>
      <c r="BF225" s="6">
        <v>50</v>
      </c>
      <c r="BG225" s="5">
        <v>6.9749999999999996</v>
      </c>
      <c r="BH225" s="3"/>
      <c r="BI225" s="3"/>
      <c r="BJ225" s="5">
        <v>1.4</v>
      </c>
      <c r="BK225" s="5">
        <v>18.899999999999999</v>
      </c>
      <c r="BL225" s="5">
        <v>0.79365079365079361</v>
      </c>
      <c r="BM225" s="5">
        <v>2.85</v>
      </c>
      <c r="BN225" s="3" t="s">
        <v>19</v>
      </c>
      <c r="BO225" s="3" t="s">
        <v>121</v>
      </c>
      <c r="BP225" s="3" t="s">
        <v>3</v>
      </c>
      <c r="BQ225" s="2"/>
      <c r="BR225" s="2" t="s">
        <v>21</v>
      </c>
      <c r="BS225" s="3"/>
      <c r="BT225" s="3"/>
      <c r="BU225" s="3"/>
      <c r="BV225" s="5">
        <v>3.21</v>
      </c>
      <c r="BW225" s="5">
        <v>4.8899999999999997</v>
      </c>
      <c r="BX225" s="3"/>
      <c r="BY225" s="3"/>
      <c r="BZ225" s="2"/>
      <c r="CA225" s="2"/>
      <c r="CB225" s="3" t="s">
        <v>3</v>
      </c>
      <c r="CC225" s="5">
        <v>3.9750000000000001</v>
      </c>
      <c r="CD225" s="5">
        <v>0.58479532163742687</v>
      </c>
      <c r="CE225" s="3"/>
      <c r="CF225" s="5">
        <v>30.5</v>
      </c>
      <c r="CG225" s="3"/>
      <c r="CH225" s="3"/>
      <c r="CI225" s="3"/>
      <c r="CJ225" s="3" t="s">
        <v>1</v>
      </c>
      <c r="CK225" s="2"/>
      <c r="CL225" s="3" t="s">
        <v>22</v>
      </c>
      <c r="CM225" s="3"/>
      <c r="CN225" s="2"/>
      <c r="CO225" s="2"/>
      <c r="CP225" s="2"/>
      <c r="CQ225" s="3">
        <v>2</v>
      </c>
      <c r="CR225" s="5">
        <v>5.74</v>
      </c>
      <c r="CS225" s="6">
        <v>57.4</v>
      </c>
      <c r="CT225" s="5">
        <v>0.46500000000000002</v>
      </c>
      <c r="CU225" s="5">
        <v>8</v>
      </c>
      <c r="CV225" s="5">
        <v>2.25</v>
      </c>
      <c r="CW225" s="5">
        <v>80</v>
      </c>
      <c r="CX225" s="2"/>
      <c r="CY225" s="5">
        <v>0.36101083032490977</v>
      </c>
      <c r="CZ225" s="3" t="s">
        <v>22</v>
      </c>
      <c r="DA225" s="5">
        <v>3.0769230769230765E-4</v>
      </c>
      <c r="DB225" s="5">
        <v>632</v>
      </c>
      <c r="DC225" s="2"/>
      <c r="DD225" s="5">
        <v>391</v>
      </c>
      <c r="DE225" s="3" t="s">
        <v>22</v>
      </c>
      <c r="DF225" s="2"/>
      <c r="DG225" s="3" t="s">
        <v>3</v>
      </c>
      <c r="DH225" s="2"/>
      <c r="DI225" s="3" t="s">
        <v>23</v>
      </c>
      <c r="DJ225" s="3"/>
      <c r="DK225" s="5">
        <v>325</v>
      </c>
      <c r="DL225" s="3" t="s">
        <v>8</v>
      </c>
      <c r="DM225" s="3">
        <v>0.35714285714285698</v>
      </c>
      <c r="DN225" s="3" t="s">
        <v>3</v>
      </c>
      <c r="DO225" s="5">
        <v>0.375</v>
      </c>
      <c r="DP225" s="3" t="s">
        <v>3</v>
      </c>
      <c r="DQ225" s="5">
        <v>3.0525000000000002</v>
      </c>
      <c r="DR225" s="7" t="s">
        <v>227</v>
      </c>
      <c r="DS225" s="2" t="s">
        <v>18</v>
      </c>
      <c r="DT225" s="5">
        <v>0.42421500000000001</v>
      </c>
      <c r="DU225" s="2" t="s">
        <v>24</v>
      </c>
      <c r="DV225" s="3" t="s">
        <v>3</v>
      </c>
      <c r="DW225" s="5">
        <v>49.81</v>
      </c>
      <c r="DX225" s="3"/>
      <c r="DY225" s="3" t="s">
        <v>8</v>
      </c>
      <c r="DZ225" s="2"/>
      <c r="EA225" s="7"/>
      <c r="EB225" s="5">
        <v>3.11</v>
      </c>
      <c r="EC225" s="3"/>
      <c r="ED225" s="2"/>
      <c r="EE225" s="2"/>
      <c r="EF225" s="3" t="s">
        <v>1</v>
      </c>
      <c r="EG225" s="3"/>
      <c r="EH225" s="2"/>
      <c r="EI225" s="2"/>
      <c r="EJ225" s="3" t="s">
        <v>26</v>
      </c>
      <c r="EK225" s="5">
        <v>1.248E-2</v>
      </c>
      <c r="EL225" s="3" t="s">
        <v>1</v>
      </c>
      <c r="EM225" s="3" t="s">
        <v>3</v>
      </c>
      <c r="EN225" s="3" t="s">
        <v>27</v>
      </c>
      <c r="EO225" s="3"/>
      <c r="EP225" s="3" t="s">
        <v>8</v>
      </c>
      <c r="EQ225" s="3"/>
      <c r="ER225" s="5">
        <v>6.25</v>
      </c>
      <c r="ES225" s="3"/>
      <c r="ET225" s="9">
        <v>16.25</v>
      </c>
      <c r="EU225" s="3" t="s">
        <v>239</v>
      </c>
      <c r="EV225" s="3" t="s">
        <v>28</v>
      </c>
      <c r="EW225" s="7"/>
      <c r="EX225" s="9">
        <v>3.61</v>
      </c>
      <c r="EY225" s="3"/>
      <c r="EZ225" s="3"/>
      <c r="FA225" s="9">
        <v>0.76923076923076916</v>
      </c>
      <c r="FB225" s="9">
        <v>1.62E-9</v>
      </c>
      <c r="FC225" s="2"/>
      <c r="FD225" s="7"/>
      <c r="FE225" s="2" t="s">
        <v>15</v>
      </c>
      <c r="FF225" s="3" t="s">
        <v>28</v>
      </c>
      <c r="FG225" s="3" t="s">
        <v>1</v>
      </c>
      <c r="FH225" s="9">
        <v>7.14</v>
      </c>
      <c r="FI225" s="3" t="s">
        <v>203</v>
      </c>
      <c r="FJ225" s="9">
        <v>7.8</v>
      </c>
      <c r="FK225" s="3" t="s">
        <v>1</v>
      </c>
      <c r="FL225" s="3" t="s">
        <v>1</v>
      </c>
      <c r="FM225" s="3" t="s">
        <v>23</v>
      </c>
      <c r="FN225" s="9">
        <v>154</v>
      </c>
      <c r="FO225" s="9">
        <v>2.7999999999999999E-8</v>
      </c>
      <c r="FP225" s="9">
        <v>3.91</v>
      </c>
      <c r="FQ225" s="3" t="s">
        <v>15</v>
      </c>
      <c r="FR225" s="5">
        <v>1.0500000000000001E-2</v>
      </c>
      <c r="FS225" s="9">
        <v>28.7</v>
      </c>
      <c r="FT225" s="3" t="s">
        <v>1</v>
      </c>
      <c r="FU225" s="3" t="s">
        <v>203</v>
      </c>
      <c r="FV225" s="3"/>
      <c r="FW225" s="5">
        <v>38</v>
      </c>
      <c r="FX225" s="10">
        <v>3.5999999999999999E-3</v>
      </c>
      <c r="FY225" s="3"/>
      <c r="FZ225" s="3" t="s">
        <v>22</v>
      </c>
      <c r="GA225" s="3"/>
      <c r="GB225" s="3"/>
      <c r="GC225" s="3"/>
      <c r="GD225" s="3"/>
      <c r="GE225" s="3"/>
      <c r="GF225" s="3" t="s">
        <v>30</v>
      </c>
      <c r="GG225" s="3"/>
      <c r="GH225" s="9">
        <v>4.5599999999999996</v>
      </c>
      <c r="GI225" s="2"/>
      <c r="GJ225" s="5">
        <v>8.6499999999999999E-4</v>
      </c>
      <c r="GK225" s="3"/>
      <c r="GL225" s="2"/>
      <c r="GM225" s="2">
        <v>3.11</v>
      </c>
      <c r="GN225" s="3" t="s">
        <v>31</v>
      </c>
      <c r="GO225" s="3" t="s">
        <v>8</v>
      </c>
      <c r="GP225" s="3"/>
      <c r="GQ225" s="3"/>
      <c r="GR225" s="3" t="s">
        <v>219</v>
      </c>
      <c r="GS225" s="9">
        <v>0.82644628099173556</v>
      </c>
      <c r="GT225" s="9">
        <v>59.65</v>
      </c>
      <c r="GU225" s="9">
        <v>11.3</v>
      </c>
      <c r="GV225" s="2">
        <v>5.2631578947368418E-2</v>
      </c>
      <c r="GW225" s="7"/>
      <c r="GX225" s="2" t="s">
        <v>34</v>
      </c>
      <c r="GY225" s="7" t="s">
        <v>227</v>
      </c>
      <c r="GZ225" s="9">
        <v>5.14</v>
      </c>
      <c r="HA225" s="9">
        <v>4.32</v>
      </c>
      <c r="HB225" s="7"/>
      <c r="HC225" s="4">
        <v>46</v>
      </c>
      <c r="HD225" s="3" t="s">
        <v>3</v>
      </c>
      <c r="HE225" s="7"/>
      <c r="HF225" s="9">
        <v>21.74</v>
      </c>
      <c r="HG225" s="3"/>
      <c r="HH225" s="2"/>
      <c r="HI225" s="3" t="s">
        <v>15</v>
      </c>
      <c r="HJ225" s="3"/>
      <c r="HK225" s="3" t="s">
        <v>3</v>
      </c>
      <c r="HL225" s="3"/>
      <c r="HM225" s="9">
        <v>0.8</v>
      </c>
      <c r="HN225" s="9">
        <v>13</v>
      </c>
      <c r="HO225" s="3" t="s">
        <v>3</v>
      </c>
      <c r="HP225" s="3" t="s">
        <v>35</v>
      </c>
      <c r="HQ225" s="3" t="s">
        <v>23</v>
      </c>
      <c r="HR225" s="7"/>
      <c r="HS225" s="3" t="s">
        <v>3</v>
      </c>
      <c r="HT225" s="3" t="s">
        <v>203</v>
      </c>
      <c r="HU225" s="9">
        <v>0.36101083032490977</v>
      </c>
      <c r="HV225" s="3">
        <v>1</v>
      </c>
      <c r="HW225" s="9">
        <v>2.16E-5</v>
      </c>
      <c r="HX225" s="3" t="s">
        <v>3</v>
      </c>
      <c r="HY225" s="3"/>
      <c r="HZ225" s="3" t="s">
        <v>30</v>
      </c>
      <c r="IA225" s="9">
        <v>4.5</v>
      </c>
      <c r="IB225" s="3"/>
      <c r="IC225" s="3" t="s">
        <v>18</v>
      </c>
      <c r="ID225" s="3"/>
      <c r="IE225" s="3" t="s">
        <v>55</v>
      </c>
      <c r="IF225" s="7"/>
      <c r="IG225" s="7"/>
      <c r="IH225" s="7"/>
    </row>
    <row r="226" spans="1:242" x14ac:dyDescent="0.25">
      <c r="A226" s="1" t="s">
        <v>271</v>
      </c>
      <c r="B226" s="5">
        <v>61</v>
      </c>
      <c r="C226" s="3"/>
      <c r="D226" s="5">
        <v>6.75</v>
      </c>
      <c r="E226" s="3" t="s">
        <v>1</v>
      </c>
      <c r="F226" s="3" t="s">
        <v>2</v>
      </c>
      <c r="G226" s="2"/>
      <c r="H226" s="3"/>
      <c r="I226" s="3"/>
      <c r="J226" s="5">
        <v>1.7300000000000001E-11</v>
      </c>
      <c r="K226" s="3" t="s">
        <v>3</v>
      </c>
      <c r="L226" s="3" t="s">
        <v>4</v>
      </c>
      <c r="M226" s="5">
        <v>0.90909090909090906</v>
      </c>
      <c r="N226" s="5">
        <v>25.79</v>
      </c>
      <c r="O226" s="3" t="s">
        <v>3</v>
      </c>
      <c r="P226" s="3"/>
      <c r="Q226" s="3" t="s">
        <v>203</v>
      </c>
      <c r="R226" s="2" t="s">
        <v>58</v>
      </c>
      <c r="S226" s="3"/>
      <c r="T226" s="3" t="s">
        <v>3</v>
      </c>
      <c r="U226" s="5">
        <v>49.8</v>
      </c>
      <c r="V226" s="3"/>
      <c r="W226" s="2"/>
      <c r="X226" s="3"/>
      <c r="Y226" s="3" t="s">
        <v>7</v>
      </c>
      <c r="Z226" s="5">
        <v>1.225E-5</v>
      </c>
      <c r="AA226" s="3" t="s">
        <v>8</v>
      </c>
      <c r="AB226" s="2" t="s">
        <v>227</v>
      </c>
      <c r="AC226" s="5">
        <v>5.9999999999999997E-13</v>
      </c>
      <c r="AD226" s="3" t="s">
        <v>10</v>
      </c>
      <c r="AE226" s="3" t="s">
        <v>212</v>
      </c>
      <c r="AF226" s="2">
        <v>3.1</v>
      </c>
      <c r="AG226" s="5">
        <v>3.5000000000000001E-3</v>
      </c>
      <c r="AH226" s="2"/>
      <c r="AI226" s="2"/>
      <c r="AJ226" s="2">
        <v>97.5</v>
      </c>
      <c r="AK226" s="2"/>
      <c r="AL226" s="5">
        <v>1.077</v>
      </c>
      <c r="AM226" s="3"/>
      <c r="AN226" s="3" t="s">
        <v>12</v>
      </c>
      <c r="AO226" s="2"/>
      <c r="AP226" s="2"/>
      <c r="AQ226" s="5">
        <v>5.0000000000000001E-3</v>
      </c>
      <c r="AR226" s="5">
        <v>3.5</v>
      </c>
      <c r="AS226" s="3" t="s">
        <v>13</v>
      </c>
      <c r="AT226" s="3" t="s">
        <v>23</v>
      </c>
      <c r="AU226" s="5">
        <v>10.1</v>
      </c>
      <c r="AV226" s="3"/>
      <c r="AW226" s="2"/>
      <c r="AX226" s="5">
        <v>1.0097323600973235E-7</v>
      </c>
      <c r="AY226" s="2" t="s">
        <v>15</v>
      </c>
      <c r="AZ226" s="5">
        <v>7.65</v>
      </c>
      <c r="BA226" s="2"/>
      <c r="BB226" s="3" t="s">
        <v>8</v>
      </c>
      <c r="BC226" s="3">
        <v>20</v>
      </c>
      <c r="BD226" s="2"/>
      <c r="BE226" s="3" t="s">
        <v>16</v>
      </c>
      <c r="BF226" s="6">
        <v>48</v>
      </c>
      <c r="BG226" s="5">
        <v>6.9225000000000003</v>
      </c>
      <c r="BH226" s="3"/>
      <c r="BI226" s="3"/>
      <c r="BJ226" s="5">
        <v>1.38</v>
      </c>
      <c r="BK226" s="5">
        <v>18.7</v>
      </c>
      <c r="BL226" s="5">
        <v>0.8</v>
      </c>
      <c r="BM226" s="5">
        <v>2.85</v>
      </c>
      <c r="BN226" s="3" t="s">
        <v>19</v>
      </c>
      <c r="BO226" s="3" t="s">
        <v>121</v>
      </c>
      <c r="BP226" s="3" t="s">
        <v>3</v>
      </c>
      <c r="BQ226" s="2"/>
      <c r="BR226" s="2" t="s">
        <v>21</v>
      </c>
      <c r="BS226" s="3"/>
      <c r="BT226" s="3"/>
      <c r="BU226" s="3"/>
      <c r="BV226" s="5">
        <v>3.2149999999999999</v>
      </c>
      <c r="BW226" s="5">
        <v>4.8899999999999997</v>
      </c>
      <c r="BX226" s="3"/>
      <c r="BY226" s="3"/>
      <c r="BZ226" s="2"/>
      <c r="CA226" s="2"/>
      <c r="CB226" s="3" t="s">
        <v>3</v>
      </c>
      <c r="CC226" s="5">
        <v>3.9750000000000001</v>
      </c>
      <c r="CD226" s="5">
        <v>0.58823529411764708</v>
      </c>
      <c r="CE226" s="3"/>
      <c r="CF226" s="5">
        <v>30.5</v>
      </c>
      <c r="CG226" s="3"/>
      <c r="CH226" s="3"/>
      <c r="CI226" s="3"/>
      <c r="CJ226" s="3" t="s">
        <v>1</v>
      </c>
      <c r="CK226" s="2"/>
      <c r="CL226" s="3" t="s">
        <v>22</v>
      </c>
      <c r="CM226" s="3"/>
      <c r="CN226" s="2"/>
      <c r="CO226" s="2"/>
      <c r="CP226" s="2"/>
      <c r="CQ226" s="3">
        <v>2</v>
      </c>
      <c r="CR226" s="5">
        <v>5.7450000000000001</v>
      </c>
      <c r="CS226" s="6">
        <v>58.2</v>
      </c>
      <c r="CT226" s="5">
        <v>0.46750000000000003</v>
      </c>
      <c r="CU226" s="5">
        <v>8.1999999999999993</v>
      </c>
      <c r="CV226" s="5">
        <v>3.7</v>
      </c>
      <c r="CW226" s="5">
        <v>79.5</v>
      </c>
      <c r="CX226" s="2"/>
      <c r="CY226" s="5">
        <v>0.36101083032490977</v>
      </c>
      <c r="CZ226" s="3" t="s">
        <v>22</v>
      </c>
      <c r="DA226" s="5">
        <v>3.0769230769230765E-4</v>
      </c>
      <c r="DB226" s="5">
        <v>630</v>
      </c>
      <c r="DC226" s="2"/>
      <c r="DD226" s="5">
        <v>394</v>
      </c>
      <c r="DE226" s="3" t="s">
        <v>22</v>
      </c>
      <c r="DF226" s="2"/>
      <c r="DG226" s="3" t="s">
        <v>3</v>
      </c>
      <c r="DH226" s="2"/>
      <c r="DI226" s="3" t="s">
        <v>23</v>
      </c>
      <c r="DJ226" s="3"/>
      <c r="DK226" s="5">
        <v>340</v>
      </c>
      <c r="DL226" s="3" t="s">
        <v>8</v>
      </c>
      <c r="DM226" s="3">
        <v>0.35714285714285698</v>
      </c>
      <c r="DN226" s="3" t="s">
        <v>3</v>
      </c>
      <c r="DO226" s="5">
        <v>0.3175</v>
      </c>
      <c r="DP226" s="3" t="s">
        <v>3</v>
      </c>
      <c r="DQ226" s="5">
        <v>3.0510000000000002</v>
      </c>
      <c r="DR226" s="7" t="s">
        <v>227</v>
      </c>
      <c r="DS226" s="2" t="s">
        <v>18</v>
      </c>
      <c r="DT226" s="5">
        <v>0.42270530000000001</v>
      </c>
      <c r="DU226" s="2" t="s">
        <v>24</v>
      </c>
      <c r="DV226" s="3" t="s">
        <v>3</v>
      </c>
      <c r="DW226" s="5">
        <v>49.8</v>
      </c>
      <c r="DX226" s="3"/>
      <c r="DY226" s="3" t="s">
        <v>8</v>
      </c>
      <c r="DZ226" s="2"/>
      <c r="EA226" s="7"/>
      <c r="EB226" s="5">
        <v>3.1</v>
      </c>
      <c r="EC226" s="3"/>
      <c r="ED226" s="2"/>
      <c r="EE226" s="2"/>
      <c r="EF226" s="3" t="s">
        <v>1</v>
      </c>
      <c r="EG226" s="3"/>
      <c r="EH226" s="2"/>
      <c r="EI226" s="2"/>
      <c r="EJ226" s="3" t="s">
        <v>26</v>
      </c>
      <c r="EK226" s="5">
        <v>1.248E-2</v>
      </c>
      <c r="EL226" s="3" t="s">
        <v>1</v>
      </c>
      <c r="EM226" s="3" t="s">
        <v>3</v>
      </c>
      <c r="EN226" s="3" t="s">
        <v>27</v>
      </c>
      <c r="EO226" s="3"/>
      <c r="EP226" s="3" t="s">
        <v>8</v>
      </c>
      <c r="EQ226" s="3"/>
      <c r="ER226" s="5">
        <v>6.4</v>
      </c>
      <c r="ES226" s="3"/>
      <c r="ET226" s="9">
        <v>17</v>
      </c>
      <c r="EU226" s="3" t="s">
        <v>239</v>
      </c>
      <c r="EV226" s="3" t="s">
        <v>28</v>
      </c>
      <c r="EW226" s="7"/>
      <c r="EX226" s="9">
        <v>3.605</v>
      </c>
      <c r="EY226" s="3"/>
      <c r="EZ226" s="3"/>
      <c r="FA226" s="9">
        <v>0.77972709551656927</v>
      </c>
      <c r="FB226" s="9">
        <v>1.6300000000000002E-9</v>
      </c>
      <c r="FC226" s="2"/>
      <c r="FD226" s="7"/>
      <c r="FE226" s="2" t="s">
        <v>15</v>
      </c>
      <c r="FF226" s="3" t="s">
        <v>28</v>
      </c>
      <c r="FG226" s="3" t="s">
        <v>1</v>
      </c>
      <c r="FH226" s="9">
        <v>7.16</v>
      </c>
      <c r="FI226" s="3" t="s">
        <v>203</v>
      </c>
      <c r="FJ226" s="9">
        <v>8</v>
      </c>
      <c r="FK226" s="3" t="s">
        <v>1</v>
      </c>
      <c r="FL226" s="3" t="s">
        <v>1</v>
      </c>
      <c r="FM226" s="3" t="s">
        <v>23</v>
      </c>
      <c r="FN226" s="9">
        <v>152</v>
      </c>
      <c r="FO226" s="9">
        <v>2.7999999999999999E-8</v>
      </c>
      <c r="FP226" s="9">
        <v>3.91</v>
      </c>
      <c r="FQ226" s="3" t="s">
        <v>15</v>
      </c>
      <c r="FR226" s="5">
        <v>1.0999999999999999E-2</v>
      </c>
      <c r="FS226" s="9">
        <v>28.72</v>
      </c>
      <c r="FT226" s="3" t="s">
        <v>1</v>
      </c>
      <c r="FU226" s="3" t="s">
        <v>203</v>
      </c>
      <c r="FV226" s="3"/>
      <c r="FW226" s="5">
        <v>38.5</v>
      </c>
      <c r="FX226" s="10">
        <v>3.5999999999999999E-3</v>
      </c>
      <c r="FY226" s="3"/>
      <c r="FZ226" s="3" t="s">
        <v>22</v>
      </c>
      <c r="GA226" s="3"/>
      <c r="GB226" s="3"/>
      <c r="GC226" s="3"/>
      <c r="GD226" s="3"/>
      <c r="GE226" s="3"/>
      <c r="GF226" s="3" t="s">
        <v>30</v>
      </c>
      <c r="GG226" s="3"/>
      <c r="GH226" s="9">
        <v>4.57</v>
      </c>
      <c r="GI226" s="2"/>
      <c r="GJ226" s="5">
        <v>9.3999999999999997E-4</v>
      </c>
      <c r="GK226" s="3"/>
      <c r="GL226" s="2"/>
      <c r="GM226" s="2">
        <v>3.1</v>
      </c>
      <c r="GN226" s="3" t="s">
        <v>31</v>
      </c>
      <c r="GO226" s="3" t="s">
        <v>8</v>
      </c>
      <c r="GP226" s="3"/>
      <c r="GQ226" s="3"/>
      <c r="GR226" s="3" t="s">
        <v>219</v>
      </c>
      <c r="GS226" s="9">
        <v>0.81300813008130079</v>
      </c>
      <c r="GT226" s="9">
        <v>59.8</v>
      </c>
      <c r="GU226" s="9">
        <v>12.2</v>
      </c>
      <c r="GV226" s="2">
        <v>5.2631578947368418E-2</v>
      </c>
      <c r="GW226" s="7"/>
      <c r="GX226" s="2" t="s">
        <v>34</v>
      </c>
      <c r="GY226" s="7" t="s">
        <v>227</v>
      </c>
      <c r="GZ226" s="9">
        <v>5.1349999999999998</v>
      </c>
      <c r="HA226" s="9">
        <v>4.3174999999999999</v>
      </c>
      <c r="HB226" s="7"/>
      <c r="HC226" s="4">
        <v>44.6</v>
      </c>
      <c r="HD226" s="3" t="s">
        <v>3</v>
      </c>
      <c r="HE226" s="7"/>
      <c r="HF226" s="9">
        <v>20.350000000000001</v>
      </c>
      <c r="HG226" s="3"/>
      <c r="HH226" s="2"/>
      <c r="HI226" s="3" t="s">
        <v>15</v>
      </c>
      <c r="HJ226" s="3"/>
      <c r="HK226" s="3" t="s">
        <v>3</v>
      </c>
      <c r="HL226" s="3"/>
      <c r="HM226" s="9">
        <v>0.85</v>
      </c>
      <c r="HN226" s="9">
        <v>13.25</v>
      </c>
      <c r="HO226" s="3" t="s">
        <v>3</v>
      </c>
      <c r="HP226" s="3" t="s">
        <v>35</v>
      </c>
      <c r="HQ226" s="3" t="s">
        <v>23</v>
      </c>
      <c r="HR226" s="7"/>
      <c r="HS226" s="3" t="s">
        <v>3</v>
      </c>
      <c r="HT226" s="3" t="s">
        <v>203</v>
      </c>
      <c r="HU226" s="9">
        <v>0.36101083032490977</v>
      </c>
      <c r="HV226" s="3">
        <v>1</v>
      </c>
      <c r="HW226" s="9">
        <v>2.2500000000000001E-5</v>
      </c>
      <c r="HX226" s="3" t="s">
        <v>3</v>
      </c>
      <c r="HY226" s="3"/>
      <c r="HZ226" s="3" t="s">
        <v>30</v>
      </c>
      <c r="IA226" s="9">
        <v>4.49</v>
      </c>
      <c r="IB226" s="3"/>
      <c r="IC226" s="3" t="s">
        <v>18</v>
      </c>
      <c r="ID226" s="3"/>
      <c r="IE226" s="3" t="s">
        <v>55</v>
      </c>
      <c r="IF226" s="7"/>
      <c r="IG226" s="7"/>
      <c r="IH226" s="7"/>
    </row>
    <row r="227" spans="1:242" x14ac:dyDescent="0.25">
      <c r="A227" s="1" t="s">
        <v>272</v>
      </c>
      <c r="B227" s="5">
        <v>65</v>
      </c>
      <c r="C227" s="3"/>
      <c r="D227" s="5">
        <v>7</v>
      </c>
      <c r="E227" s="3" t="s">
        <v>1</v>
      </c>
      <c r="F227" s="3" t="s">
        <v>2</v>
      </c>
      <c r="G227" s="2"/>
      <c r="H227" s="3"/>
      <c r="I227" s="3"/>
      <c r="J227" s="5">
        <v>1.6400000000000003E-11</v>
      </c>
      <c r="K227" s="3" t="s">
        <v>3</v>
      </c>
      <c r="L227" s="3" t="s">
        <v>4</v>
      </c>
      <c r="M227" s="5">
        <v>0.91116173120728938</v>
      </c>
      <c r="N227" s="5">
        <v>25.8</v>
      </c>
      <c r="O227" s="3" t="s">
        <v>3</v>
      </c>
      <c r="P227" s="3"/>
      <c r="Q227" s="3" t="s">
        <v>203</v>
      </c>
      <c r="R227" s="2" t="s">
        <v>58</v>
      </c>
      <c r="S227" s="3"/>
      <c r="T227" s="3" t="s">
        <v>3</v>
      </c>
      <c r="U227" s="5">
        <v>49.7</v>
      </c>
      <c r="V227" s="3"/>
      <c r="W227" s="2"/>
      <c r="X227" s="3"/>
      <c r="Y227" s="3" t="s">
        <v>7</v>
      </c>
      <c r="Z227" s="5">
        <v>1.2300000000000001E-5</v>
      </c>
      <c r="AA227" s="3" t="s">
        <v>8</v>
      </c>
      <c r="AB227" s="2" t="s">
        <v>227</v>
      </c>
      <c r="AC227" s="5">
        <v>6.4909090909090913E-13</v>
      </c>
      <c r="AD227" s="3" t="s">
        <v>10</v>
      </c>
      <c r="AE227" s="3" t="s">
        <v>212</v>
      </c>
      <c r="AF227" s="2">
        <v>3.11</v>
      </c>
      <c r="AG227" s="5">
        <v>3.0000000000000001E-3</v>
      </c>
      <c r="AH227" s="2"/>
      <c r="AI227" s="2"/>
      <c r="AJ227" s="2">
        <v>108</v>
      </c>
      <c r="AK227" s="2"/>
      <c r="AL227" s="5">
        <v>1.075</v>
      </c>
      <c r="AM227" s="3"/>
      <c r="AN227" s="3" t="s">
        <v>12</v>
      </c>
      <c r="AO227" s="2"/>
      <c r="AP227" s="2"/>
      <c r="AQ227" s="5">
        <v>4.5999999999999999E-3</v>
      </c>
      <c r="AR227" s="5">
        <v>3.4</v>
      </c>
      <c r="AS227" s="3" t="s">
        <v>13</v>
      </c>
      <c r="AT227" s="3" t="s">
        <v>23</v>
      </c>
      <c r="AU227" s="5">
        <v>10.1</v>
      </c>
      <c r="AV227" s="3"/>
      <c r="AW227" s="2"/>
      <c r="AX227" s="5">
        <v>9.1240875912408763E-8</v>
      </c>
      <c r="AY227" s="2" t="s">
        <v>15</v>
      </c>
      <c r="AZ227" s="5">
        <v>7.75</v>
      </c>
      <c r="BA227" s="2"/>
      <c r="BB227" s="3" t="s">
        <v>8</v>
      </c>
      <c r="BC227" s="3">
        <v>22.5</v>
      </c>
      <c r="BD227" s="2"/>
      <c r="BE227" s="3" t="s">
        <v>16</v>
      </c>
      <c r="BF227" s="6">
        <v>45</v>
      </c>
      <c r="BG227" s="5">
        <v>6.93</v>
      </c>
      <c r="BH227" s="3"/>
      <c r="BI227" s="3"/>
      <c r="BJ227" s="5">
        <v>1.36</v>
      </c>
      <c r="BK227" s="5">
        <v>18.850000000000001</v>
      </c>
      <c r="BL227" s="5">
        <v>0.81967213114754101</v>
      </c>
      <c r="BM227" s="5">
        <v>2.95</v>
      </c>
      <c r="BN227" s="3" t="s">
        <v>19</v>
      </c>
      <c r="BO227" s="3" t="s">
        <v>121</v>
      </c>
      <c r="BP227" s="3" t="s">
        <v>3</v>
      </c>
      <c r="BQ227" s="2"/>
      <c r="BR227" s="2" t="s">
        <v>21</v>
      </c>
      <c r="BS227" s="3"/>
      <c r="BT227" s="3"/>
      <c r="BU227" s="3"/>
      <c r="BV227" s="5">
        <v>3.2174999999999998</v>
      </c>
      <c r="BW227" s="5">
        <v>4.8949999999999996</v>
      </c>
      <c r="BX227" s="3"/>
      <c r="BY227" s="3"/>
      <c r="BZ227" s="2"/>
      <c r="CA227" s="2"/>
      <c r="CB227" s="3" t="s">
        <v>3</v>
      </c>
      <c r="CC227" s="5">
        <v>3.98</v>
      </c>
      <c r="CD227" s="5">
        <v>0.5714285714285714</v>
      </c>
      <c r="CE227" s="3"/>
      <c r="CF227" s="5">
        <v>30.1</v>
      </c>
      <c r="CG227" s="3"/>
      <c r="CH227" s="3"/>
      <c r="CI227" s="3"/>
      <c r="CJ227" s="3" t="s">
        <v>1</v>
      </c>
      <c r="CK227" s="2"/>
      <c r="CL227" s="3" t="s">
        <v>22</v>
      </c>
      <c r="CM227" s="3"/>
      <c r="CN227" s="2"/>
      <c r="CO227" s="2"/>
      <c r="CP227" s="2"/>
      <c r="CQ227" s="3">
        <v>2</v>
      </c>
      <c r="CR227" s="5">
        <v>5.74</v>
      </c>
      <c r="CS227" s="6">
        <v>59.9</v>
      </c>
      <c r="CT227" s="5">
        <v>0.47</v>
      </c>
      <c r="CU227" s="5">
        <v>8.1999999999999993</v>
      </c>
      <c r="CV227" s="5">
        <v>3.5</v>
      </c>
      <c r="CW227" s="5">
        <v>79</v>
      </c>
      <c r="CX227" s="2"/>
      <c r="CY227" s="5">
        <v>0.36166365280289331</v>
      </c>
      <c r="CZ227" s="3" t="s">
        <v>22</v>
      </c>
      <c r="DA227" s="5">
        <v>3.0769230769230765E-4</v>
      </c>
      <c r="DB227" s="5">
        <v>627</v>
      </c>
      <c r="DC227" s="2"/>
      <c r="DD227" s="5">
        <v>380</v>
      </c>
      <c r="DE227" s="3" t="s">
        <v>22</v>
      </c>
      <c r="DF227" s="2"/>
      <c r="DG227" s="3" t="s">
        <v>3</v>
      </c>
      <c r="DH227" s="2"/>
      <c r="DI227" s="3" t="s">
        <v>23</v>
      </c>
      <c r="DJ227" s="3"/>
      <c r="DK227" s="5">
        <v>382</v>
      </c>
      <c r="DL227" s="3" t="s">
        <v>8</v>
      </c>
      <c r="DM227" s="3">
        <v>0.35714285714285698</v>
      </c>
      <c r="DN227" s="3" t="s">
        <v>3</v>
      </c>
      <c r="DO227" s="5">
        <v>0.5</v>
      </c>
      <c r="DP227" s="3" t="s">
        <v>3</v>
      </c>
      <c r="DQ227" s="5">
        <v>3.0550000000000002</v>
      </c>
      <c r="DR227" s="7" t="s">
        <v>227</v>
      </c>
      <c r="DS227" s="2" t="s">
        <v>18</v>
      </c>
      <c r="DT227" s="5">
        <v>0.4211956</v>
      </c>
      <c r="DU227" s="2" t="s">
        <v>24</v>
      </c>
      <c r="DV227" s="3" t="s">
        <v>3</v>
      </c>
      <c r="DW227" s="5">
        <v>49.7</v>
      </c>
      <c r="DX227" s="3"/>
      <c r="DY227" s="3" t="s">
        <v>8</v>
      </c>
      <c r="DZ227" s="2"/>
      <c r="EA227" s="7"/>
      <c r="EB227" s="5">
        <v>3.11</v>
      </c>
      <c r="EC227" s="3"/>
      <c r="ED227" s="2"/>
      <c r="EE227" s="2"/>
      <c r="EF227" s="3" t="s">
        <v>1</v>
      </c>
      <c r="EG227" s="3"/>
      <c r="EH227" s="2"/>
      <c r="EI227" s="2"/>
      <c r="EJ227" s="3" t="s">
        <v>26</v>
      </c>
      <c r="EK227" s="5">
        <v>1.248E-2</v>
      </c>
      <c r="EL227" s="3" t="s">
        <v>1</v>
      </c>
      <c r="EM227" s="3" t="s">
        <v>3</v>
      </c>
      <c r="EN227" s="3" t="s">
        <v>27</v>
      </c>
      <c r="EO227" s="3"/>
      <c r="EP227" s="3" t="s">
        <v>8</v>
      </c>
      <c r="EQ227" s="3"/>
      <c r="ER227" s="5">
        <v>6.3</v>
      </c>
      <c r="ES227" s="3"/>
      <c r="ET227" s="9">
        <v>20</v>
      </c>
      <c r="EU227" s="3" t="s">
        <v>239</v>
      </c>
      <c r="EV227" s="3" t="s">
        <v>28</v>
      </c>
      <c r="EW227" s="7"/>
      <c r="EX227" s="9">
        <v>3.6025</v>
      </c>
      <c r="EY227" s="3"/>
      <c r="EZ227" s="3"/>
      <c r="FA227" s="9">
        <v>0.78125</v>
      </c>
      <c r="FB227" s="9">
        <v>1.7199999999999999E-9</v>
      </c>
      <c r="FC227" s="2"/>
      <c r="FD227" s="7"/>
      <c r="FE227" s="2" t="s">
        <v>15</v>
      </c>
      <c r="FF227" s="3" t="s">
        <v>28</v>
      </c>
      <c r="FG227" s="3" t="s">
        <v>1</v>
      </c>
      <c r="FH227" s="9">
        <v>7.16</v>
      </c>
      <c r="FI227" s="3" t="s">
        <v>203</v>
      </c>
      <c r="FJ227" s="9">
        <v>8.1</v>
      </c>
      <c r="FK227" s="3" t="s">
        <v>1</v>
      </c>
      <c r="FL227" s="3" t="s">
        <v>1</v>
      </c>
      <c r="FM227" s="3" t="s">
        <v>23</v>
      </c>
      <c r="FN227" s="9">
        <v>164</v>
      </c>
      <c r="FO227" s="9">
        <v>2.7800000000000001E-8</v>
      </c>
      <c r="FP227" s="9">
        <v>3.92</v>
      </c>
      <c r="FQ227" s="3" t="s">
        <v>15</v>
      </c>
      <c r="FR227" s="5">
        <v>1.0800000000000001E-2</v>
      </c>
      <c r="FS227" s="9">
        <v>28.74</v>
      </c>
      <c r="FT227" s="3" t="s">
        <v>1</v>
      </c>
      <c r="FU227" s="3" t="s">
        <v>203</v>
      </c>
      <c r="FV227" s="3"/>
      <c r="FW227" s="5">
        <v>37.5</v>
      </c>
      <c r="FX227" s="10">
        <v>3.2000000000000002E-3</v>
      </c>
      <c r="FY227" s="3"/>
      <c r="FZ227" s="3" t="s">
        <v>22</v>
      </c>
      <c r="GA227" s="3"/>
      <c r="GB227" s="3"/>
      <c r="GC227" s="3"/>
      <c r="GD227" s="3"/>
      <c r="GE227" s="3"/>
      <c r="GF227" s="3" t="s">
        <v>30</v>
      </c>
      <c r="GG227" s="3"/>
      <c r="GH227" s="9">
        <v>4.58</v>
      </c>
      <c r="GI227" s="2"/>
      <c r="GJ227" s="5">
        <v>1.059E-3</v>
      </c>
      <c r="GK227" s="3"/>
      <c r="GL227" s="2"/>
      <c r="GM227" s="2">
        <v>3.11</v>
      </c>
      <c r="GN227" s="3" t="s">
        <v>31</v>
      </c>
      <c r="GO227" s="3" t="s">
        <v>8</v>
      </c>
      <c r="GP227" s="3"/>
      <c r="GQ227" s="3"/>
      <c r="GR227" s="3" t="s">
        <v>219</v>
      </c>
      <c r="GS227" s="9">
        <v>0.80645161290322587</v>
      </c>
      <c r="GT227" s="9">
        <v>60.2</v>
      </c>
      <c r="GU227" s="9">
        <v>12.5</v>
      </c>
      <c r="GV227" s="2">
        <v>5.5555555555555559E-2</v>
      </c>
      <c r="GW227" s="7"/>
      <c r="GX227" s="2" t="s">
        <v>34</v>
      </c>
      <c r="GY227" s="7" t="s">
        <v>227</v>
      </c>
      <c r="GZ227" s="9">
        <v>5.1349999999999998</v>
      </c>
      <c r="HA227" s="9">
        <v>4.32</v>
      </c>
      <c r="HB227" s="7"/>
      <c r="HC227" s="3">
        <v>47</v>
      </c>
      <c r="HD227" s="3" t="s">
        <v>3</v>
      </c>
      <c r="HE227" s="7"/>
      <c r="HF227" s="9">
        <v>20.399999999999999</v>
      </c>
      <c r="HG227" s="3"/>
      <c r="HH227" s="2"/>
      <c r="HI227" s="3" t="s">
        <v>15</v>
      </c>
      <c r="HJ227" s="3"/>
      <c r="HK227" s="3" t="s">
        <v>3</v>
      </c>
      <c r="HL227" s="3"/>
      <c r="HM227" s="9">
        <v>0.85</v>
      </c>
      <c r="HN227" s="9">
        <v>12.75</v>
      </c>
      <c r="HO227" s="3" t="s">
        <v>3</v>
      </c>
      <c r="HP227" s="3" t="s">
        <v>35</v>
      </c>
      <c r="HQ227" s="3" t="s">
        <v>23</v>
      </c>
      <c r="HR227" s="7"/>
      <c r="HS227" s="3" t="s">
        <v>3</v>
      </c>
      <c r="HT227" s="3" t="s">
        <v>203</v>
      </c>
      <c r="HU227" s="9">
        <v>0.36101083032490977</v>
      </c>
      <c r="HV227" s="3">
        <v>1</v>
      </c>
      <c r="HW227" s="9">
        <v>2.1800000000000001E-5</v>
      </c>
      <c r="HX227" s="3" t="s">
        <v>3</v>
      </c>
      <c r="HY227" s="3"/>
      <c r="HZ227" s="3" t="s">
        <v>30</v>
      </c>
      <c r="IA227" s="9">
        <v>4.49</v>
      </c>
      <c r="IB227" s="3"/>
      <c r="IC227" s="3" t="s">
        <v>18</v>
      </c>
      <c r="ID227" s="3"/>
      <c r="IE227" s="3" t="s">
        <v>55</v>
      </c>
      <c r="IF227" s="7"/>
      <c r="IG227" s="7"/>
      <c r="IH227" s="7"/>
    </row>
    <row r="228" spans="1:242" x14ac:dyDescent="0.25">
      <c r="A228" s="1" t="s">
        <v>273</v>
      </c>
      <c r="B228" s="5">
        <v>64</v>
      </c>
      <c r="C228" s="3"/>
      <c r="D228" s="5">
        <v>7.25</v>
      </c>
      <c r="E228" s="3" t="s">
        <v>1</v>
      </c>
      <c r="F228" s="3" t="s">
        <v>2</v>
      </c>
      <c r="G228" s="2"/>
      <c r="H228" s="3"/>
      <c r="I228" s="3"/>
      <c r="J228" s="5">
        <v>1.6499999999999998E-11</v>
      </c>
      <c r="K228" s="3" t="s">
        <v>3</v>
      </c>
      <c r="L228" s="3" t="s">
        <v>4</v>
      </c>
      <c r="M228" s="5">
        <v>0.90909090909090906</v>
      </c>
      <c r="N228" s="5">
        <v>25.82</v>
      </c>
      <c r="O228" s="3" t="s">
        <v>3</v>
      </c>
      <c r="P228" s="3"/>
      <c r="Q228" s="3" t="s">
        <v>203</v>
      </c>
      <c r="R228" s="2" t="s">
        <v>58</v>
      </c>
      <c r="S228" s="3"/>
      <c r="T228" s="3" t="s">
        <v>3</v>
      </c>
      <c r="U228" s="5">
        <v>49.65</v>
      </c>
      <c r="V228" s="3"/>
      <c r="W228" s="2"/>
      <c r="X228" s="3"/>
      <c r="Y228" s="3" t="s">
        <v>7</v>
      </c>
      <c r="Z228" s="5">
        <v>1.24E-5</v>
      </c>
      <c r="AA228" s="3" t="s">
        <v>8</v>
      </c>
      <c r="AB228" s="2" t="s">
        <v>227</v>
      </c>
      <c r="AC228" s="5">
        <v>6.2181818181818183E-13</v>
      </c>
      <c r="AD228" s="3" t="s">
        <v>10</v>
      </c>
      <c r="AE228" s="3" t="s">
        <v>212</v>
      </c>
      <c r="AF228" s="2">
        <v>3.2</v>
      </c>
      <c r="AG228" s="5">
        <v>3.15E-3</v>
      </c>
      <c r="AH228" s="2"/>
      <c r="AI228" s="2"/>
      <c r="AJ228" s="2">
        <v>105</v>
      </c>
      <c r="AK228" s="2"/>
      <c r="AL228" s="5">
        <v>1.075</v>
      </c>
      <c r="AM228" s="3"/>
      <c r="AN228" s="3" t="s">
        <v>12</v>
      </c>
      <c r="AO228" s="2"/>
      <c r="AP228" s="2"/>
      <c r="AQ228" s="5">
        <v>4.9500000000000004E-3</v>
      </c>
      <c r="AR228" s="5">
        <v>3.3</v>
      </c>
      <c r="AS228" s="3" t="s">
        <v>13</v>
      </c>
      <c r="AT228" s="3" t="s">
        <v>23</v>
      </c>
      <c r="AU228" s="5">
        <v>11.5</v>
      </c>
      <c r="AV228" s="3"/>
      <c r="AW228" s="2"/>
      <c r="AX228" s="5">
        <v>8.6374695863746955E-8</v>
      </c>
      <c r="AY228" s="2" t="s">
        <v>15</v>
      </c>
      <c r="AZ228" s="5">
        <v>7.7</v>
      </c>
      <c r="BA228" s="2"/>
      <c r="BB228" s="3" t="s">
        <v>8</v>
      </c>
      <c r="BC228" s="3">
        <v>22.5</v>
      </c>
      <c r="BD228" s="2"/>
      <c r="BE228" s="3" t="s">
        <v>16</v>
      </c>
      <c r="BF228" s="6">
        <v>41</v>
      </c>
      <c r="BG228" s="5">
        <v>6.9349999999999996</v>
      </c>
      <c r="BH228" s="3"/>
      <c r="BI228" s="3"/>
      <c r="BJ228" s="5">
        <v>1.33</v>
      </c>
      <c r="BK228" s="5">
        <v>19.5</v>
      </c>
      <c r="BL228" s="5">
        <v>0.8</v>
      </c>
      <c r="BM228" s="5">
        <v>2.7</v>
      </c>
      <c r="BN228" s="3" t="s">
        <v>19</v>
      </c>
      <c r="BO228" s="3" t="s">
        <v>121</v>
      </c>
      <c r="BP228" s="3" t="s">
        <v>3</v>
      </c>
      <c r="BQ228" s="2"/>
      <c r="BR228" s="2" t="s">
        <v>21</v>
      </c>
      <c r="BS228" s="3"/>
      <c r="BT228" s="3"/>
      <c r="BU228" s="3"/>
      <c r="BV228" s="5">
        <v>3.2124999999999999</v>
      </c>
      <c r="BW228" s="5">
        <v>4.8949999999999996</v>
      </c>
      <c r="BX228" s="3"/>
      <c r="BY228" s="3"/>
      <c r="BZ228" s="2"/>
      <c r="CA228" s="2"/>
      <c r="CB228" s="3" t="s">
        <v>3</v>
      </c>
      <c r="CC228" s="5">
        <v>3.9750000000000001</v>
      </c>
      <c r="CD228" s="5">
        <v>0.56497175141242939</v>
      </c>
      <c r="CE228" s="3"/>
      <c r="CF228" s="5">
        <v>30.85</v>
      </c>
      <c r="CG228" s="3"/>
      <c r="CH228" s="3"/>
      <c r="CI228" s="3"/>
      <c r="CJ228" s="3" t="s">
        <v>1</v>
      </c>
      <c r="CK228" s="2"/>
      <c r="CL228" s="3" t="s">
        <v>22</v>
      </c>
      <c r="CM228" s="3"/>
      <c r="CN228" s="2"/>
      <c r="CO228" s="2"/>
      <c r="CP228" s="2"/>
      <c r="CQ228" s="3">
        <v>2</v>
      </c>
      <c r="CR228" s="5">
        <v>5.76</v>
      </c>
      <c r="CS228" s="5">
        <v>61</v>
      </c>
      <c r="CT228" s="5">
        <v>0.46</v>
      </c>
      <c r="CU228" s="5">
        <v>8.1999999999999993</v>
      </c>
      <c r="CV228" s="5">
        <v>3.35</v>
      </c>
      <c r="CW228" s="5">
        <v>78.5</v>
      </c>
      <c r="CX228" s="2"/>
      <c r="CY228" s="5">
        <v>0.36166365280289331</v>
      </c>
      <c r="CZ228" s="3" t="s">
        <v>22</v>
      </c>
      <c r="DA228" s="5">
        <v>3.2258064516129032E-4</v>
      </c>
      <c r="DB228" s="5">
        <v>625</v>
      </c>
      <c r="DC228" s="2"/>
      <c r="DD228" s="5">
        <v>378</v>
      </c>
      <c r="DE228" s="3" t="s">
        <v>22</v>
      </c>
      <c r="DF228" s="2"/>
      <c r="DG228" s="3" t="s">
        <v>3</v>
      </c>
      <c r="DH228" s="2"/>
      <c r="DI228" s="3" t="s">
        <v>23</v>
      </c>
      <c r="DJ228" s="3"/>
      <c r="DK228" s="5">
        <v>385</v>
      </c>
      <c r="DL228" s="3" t="s">
        <v>8</v>
      </c>
      <c r="DM228" s="3">
        <v>0.35714285714285698</v>
      </c>
      <c r="DN228" s="3" t="s">
        <v>3</v>
      </c>
      <c r="DO228" s="5">
        <v>0.47499999999999998</v>
      </c>
      <c r="DP228" s="3" t="s">
        <v>3</v>
      </c>
      <c r="DQ228" s="5">
        <v>3.0425</v>
      </c>
      <c r="DR228" s="7" t="s">
        <v>227</v>
      </c>
      <c r="DS228" s="2" t="s">
        <v>18</v>
      </c>
      <c r="DT228" s="5">
        <v>0.419686</v>
      </c>
      <c r="DU228" s="2" t="s">
        <v>24</v>
      </c>
      <c r="DV228" s="3" t="s">
        <v>3</v>
      </c>
      <c r="DW228" s="5">
        <v>49.65</v>
      </c>
      <c r="DX228" s="3"/>
      <c r="DY228" s="3" t="s">
        <v>8</v>
      </c>
      <c r="DZ228" s="2"/>
      <c r="EA228" s="7"/>
      <c r="EB228" s="5">
        <v>3.2</v>
      </c>
      <c r="EC228" s="3"/>
      <c r="ED228" s="2"/>
      <c r="EE228" s="2"/>
      <c r="EF228" s="3" t="s">
        <v>1</v>
      </c>
      <c r="EG228" s="3"/>
      <c r="EH228" s="2"/>
      <c r="EI228" s="2"/>
      <c r="EJ228" s="3" t="s">
        <v>26</v>
      </c>
      <c r="EK228" s="5">
        <v>1.248E-2</v>
      </c>
      <c r="EL228" s="3" t="s">
        <v>1</v>
      </c>
      <c r="EM228" s="3" t="s">
        <v>3</v>
      </c>
      <c r="EN228" s="3" t="s">
        <v>27</v>
      </c>
      <c r="EO228" s="3"/>
      <c r="EP228" s="3" t="s">
        <v>8</v>
      </c>
      <c r="EQ228" s="3"/>
      <c r="ER228" s="5">
        <v>6.75</v>
      </c>
      <c r="ES228" s="3"/>
      <c r="ET228" s="9">
        <v>16</v>
      </c>
      <c r="EU228" s="3" t="s">
        <v>239</v>
      </c>
      <c r="EV228" s="3" t="s">
        <v>28</v>
      </c>
      <c r="EW228" s="7"/>
      <c r="EX228" s="9">
        <v>3.5975000000000001</v>
      </c>
      <c r="EY228" s="3"/>
      <c r="EZ228" s="3"/>
      <c r="FA228" s="9">
        <v>0.76628352490421459</v>
      </c>
      <c r="FB228" s="9">
        <v>1.7199999999999999E-9</v>
      </c>
      <c r="FC228" s="2"/>
      <c r="FD228" s="7"/>
      <c r="FE228" s="2" t="s">
        <v>15</v>
      </c>
      <c r="FF228" s="3" t="s">
        <v>28</v>
      </c>
      <c r="FG228" s="3" t="s">
        <v>1</v>
      </c>
      <c r="FH228" s="9">
        <v>7.1574999999999998</v>
      </c>
      <c r="FI228" s="3" t="s">
        <v>203</v>
      </c>
      <c r="FJ228" s="9">
        <v>8.6</v>
      </c>
      <c r="FK228" s="3" t="s">
        <v>1</v>
      </c>
      <c r="FL228" s="3" t="s">
        <v>1</v>
      </c>
      <c r="FM228" s="3" t="s">
        <v>23</v>
      </c>
      <c r="FN228" s="9">
        <v>157</v>
      </c>
      <c r="FO228" s="9">
        <v>2.81E-8</v>
      </c>
      <c r="FP228" s="9">
        <v>3.92</v>
      </c>
      <c r="FQ228" s="3" t="s">
        <v>15</v>
      </c>
      <c r="FR228" s="5">
        <v>1.125E-2</v>
      </c>
      <c r="FS228" s="9">
        <v>28.75</v>
      </c>
      <c r="FT228" s="3" t="s">
        <v>1</v>
      </c>
      <c r="FU228" s="3" t="s">
        <v>203</v>
      </c>
      <c r="FV228" s="3"/>
      <c r="FW228" s="5">
        <v>37.15</v>
      </c>
      <c r="FX228" s="10">
        <v>2.8999999999999998E-3</v>
      </c>
      <c r="FY228" s="3"/>
      <c r="FZ228" s="3" t="s">
        <v>22</v>
      </c>
      <c r="GA228" s="3"/>
      <c r="GB228" s="3"/>
      <c r="GC228" s="3"/>
      <c r="GD228" s="3"/>
      <c r="GE228" s="3"/>
      <c r="GF228" s="3" t="s">
        <v>30</v>
      </c>
      <c r="GG228" s="3"/>
      <c r="GH228" s="9">
        <v>4.585</v>
      </c>
      <c r="GI228" s="2"/>
      <c r="GJ228" s="5">
        <v>1.0460000000000001E-3</v>
      </c>
      <c r="GK228" s="3"/>
      <c r="GL228" s="2"/>
      <c r="GM228" s="2">
        <v>3.2</v>
      </c>
      <c r="GN228" s="3" t="s">
        <v>31</v>
      </c>
      <c r="GO228" s="3" t="s">
        <v>8</v>
      </c>
      <c r="GP228" s="3"/>
      <c r="GQ228" s="3"/>
      <c r="GR228" s="3" t="s">
        <v>219</v>
      </c>
      <c r="GS228" s="9">
        <v>0.8</v>
      </c>
      <c r="GT228" s="9">
        <v>60.25</v>
      </c>
      <c r="GU228" s="9">
        <v>12.35</v>
      </c>
      <c r="GV228" s="2">
        <v>5.6179775280898882E-2</v>
      </c>
      <c r="GW228" s="7"/>
      <c r="GX228" s="2" t="s">
        <v>34</v>
      </c>
      <c r="GY228" s="7" t="s">
        <v>227</v>
      </c>
      <c r="GZ228" s="9">
        <v>5.1574999999999998</v>
      </c>
      <c r="HA228" s="9">
        <v>4.3150000000000004</v>
      </c>
      <c r="HB228" s="7"/>
      <c r="HC228" s="3">
        <v>47.1</v>
      </c>
      <c r="HD228" s="3" t="s">
        <v>3</v>
      </c>
      <c r="HE228" s="7"/>
      <c r="HF228" s="9">
        <v>20.65</v>
      </c>
      <c r="HG228" s="3"/>
      <c r="HH228" s="2"/>
      <c r="HI228" s="3" t="s">
        <v>15</v>
      </c>
      <c r="HJ228" s="3"/>
      <c r="HK228" s="3" t="s">
        <v>3</v>
      </c>
      <c r="HL228" s="3"/>
      <c r="HM228" s="9">
        <v>0.87</v>
      </c>
      <c r="HN228" s="9">
        <v>12.25</v>
      </c>
      <c r="HO228" s="3" t="s">
        <v>3</v>
      </c>
      <c r="HP228" s="3" t="s">
        <v>35</v>
      </c>
      <c r="HQ228" s="3" t="s">
        <v>23</v>
      </c>
      <c r="HR228" s="7"/>
      <c r="HS228" s="3" t="s">
        <v>3</v>
      </c>
      <c r="HT228" s="3" t="s">
        <v>203</v>
      </c>
      <c r="HU228" s="9">
        <v>0.36101083032490977</v>
      </c>
      <c r="HV228" s="3">
        <v>1</v>
      </c>
      <c r="HW228" s="9">
        <v>2.1350000000000001E-5</v>
      </c>
      <c r="HX228" s="3" t="s">
        <v>3</v>
      </c>
      <c r="HY228" s="3"/>
      <c r="HZ228" s="3" t="s">
        <v>30</v>
      </c>
      <c r="IA228" s="9">
        <v>4.49</v>
      </c>
      <c r="IB228" s="3"/>
      <c r="IC228" s="3" t="s">
        <v>18</v>
      </c>
      <c r="ID228" s="3"/>
      <c r="IE228" s="3" t="s">
        <v>55</v>
      </c>
      <c r="IF228" s="7"/>
      <c r="IG228" s="7"/>
      <c r="IH228" s="7"/>
    </row>
    <row r="229" spans="1:242" x14ac:dyDescent="0.25">
      <c r="A229" s="1" t="s">
        <v>274</v>
      </c>
      <c r="B229" s="5">
        <v>63.5</v>
      </c>
      <c r="C229" s="3"/>
      <c r="D229" s="5">
        <v>7.4</v>
      </c>
      <c r="E229" s="3" t="s">
        <v>1</v>
      </c>
      <c r="F229" s="3" t="s">
        <v>2</v>
      </c>
      <c r="G229" s="2"/>
      <c r="H229" s="3"/>
      <c r="I229" s="3"/>
      <c r="J229" s="5">
        <v>1.7799999999999999E-11</v>
      </c>
      <c r="K229" s="3" t="s">
        <v>3</v>
      </c>
      <c r="L229" s="3" t="s">
        <v>4</v>
      </c>
      <c r="M229" s="5">
        <v>0.91324200913242015</v>
      </c>
      <c r="N229" s="5">
        <v>25.81</v>
      </c>
      <c r="O229" s="3" t="s">
        <v>3</v>
      </c>
      <c r="P229" s="3"/>
      <c r="Q229" s="3" t="s">
        <v>203</v>
      </c>
      <c r="R229" s="2" t="s">
        <v>58</v>
      </c>
      <c r="S229" s="3"/>
      <c r="T229" s="3" t="s">
        <v>3</v>
      </c>
      <c r="U229" s="5">
        <v>49.58</v>
      </c>
      <c r="V229" s="3"/>
      <c r="W229" s="2"/>
      <c r="X229" s="3"/>
      <c r="Y229" s="3" t="s">
        <v>7</v>
      </c>
      <c r="Z229" s="5">
        <v>1.26E-5</v>
      </c>
      <c r="AA229" s="3" t="s">
        <v>8</v>
      </c>
      <c r="AB229" s="2" t="s">
        <v>227</v>
      </c>
      <c r="AC229" s="5">
        <v>6.0545454545454541E-13</v>
      </c>
      <c r="AD229" s="3" t="s">
        <v>10</v>
      </c>
      <c r="AE229" s="3" t="s">
        <v>212</v>
      </c>
      <c r="AF229" s="2">
        <v>3.18</v>
      </c>
      <c r="AG229" s="5">
        <v>3.15E-3</v>
      </c>
      <c r="AH229" s="2"/>
      <c r="AI229" s="2"/>
      <c r="AJ229" s="2">
        <v>100</v>
      </c>
      <c r="AK229" s="2"/>
      <c r="AL229" s="5">
        <v>1.0727</v>
      </c>
      <c r="AM229" s="3"/>
      <c r="AN229" s="3" t="s">
        <v>12</v>
      </c>
      <c r="AO229" s="2"/>
      <c r="AP229" s="2"/>
      <c r="AQ229" s="5">
        <v>4.9000000000000007E-3</v>
      </c>
      <c r="AR229" s="5">
        <v>3.25</v>
      </c>
      <c r="AS229" s="3" t="s">
        <v>13</v>
      </c>
      <c r="AT229" s="3" t="s">
        <v>23</v>
      </c>
      <c r="AU229" s="5">
        <v>12.35</v>
      </c>
      <c r="AV229" s="3"/>
      <c r="AW229" s="2"/>
      <c r="AX229" s="5">
        <v>8.5158150851581503E-8</v>
      </c>
      <c r="AY229" s="2" t="s">
        <v>15</v>
      </c>
      <c r="AZ229" s="5">
        <v>8</v>
      </c>
      <c r="BA229" s="2"/>
      <c r="BB229" s="3" t="s">
        <v>8</v>
      </c>
      <c r="BC229" s="3">
        <v>21</v>
      </c>
      <c r="BD229" s="2"/>
      <c r="BE229" s="3" t="s">
        <v>16</v>
      </c>
      <c r="BF229" s="6">
        <v>41.5</v>
      </c>
      <c r="BG229" s="5">
        <v>6.9325000000000001</v>
      </c>
      <c r="BH229" s="3"/>
      <c r="BI229" s="3"/>
      <c r="BJ229" s="5">
        <v>1.29</v>
      </c>
      <c r="BK229" s="5">
        <v>19.3</v>
      </c>
      <c r="BL229" s="5">
        <v>0.78740157480314954</v>
      </c>
      <c r="BM229" s="5">
        <v>2.6</v>
      </c>
      <c r="BN229" s="3" t="s">
        <v>19</v>
      </c>
      <c r="BO229" s="3" t="s">
        <v>121</v>
      </c>
      <c r="BP229" s="3" t="s">
        <v>3</v>
      </c>
      <c r="BQ229" s="2"/>
      <c r="BR229" s="2" t="s">
        <v>21</v>
      </c>
      <c r="BS229" s="3"/>
      <c r="BT229" s="3"/>
      <c r="BU229" s="3"/>
      <c r="BV229" s="5">
        <v>3.21</v>
      </c>
      <c r="BW229" s="5">
        <v>4.8899999999999997</v>
      </c>
      <c r="BX229" s="3"/>
      <c r="BY229" s="3"/>
      <c r="BZ229" s="2"/>
      <c r="CA229" s="2"/>
      <c r="CB229" s="3" t="s">
        <v>3</v>
      </c>
      <c r="CC229" s="5">
        <v>3.9750000000000001</v>
      </c>
      <c r="CD229" s="5">
        <v>0.625</v>
      </c>
      <c r="CE229" s="3"/>
      <c r="CF229" s="5">
        <v>30.6</v>
      </c>
      <c r="CG229" s="3"/>
      <c r="CH229" s="3"/>
      <c r="CI229" s="3"/>
      <c r="CJ229" s="3" t="s">
        <v>1</v>
      </c>
      <c r="CK229" s="2"/>
      <c r="CL229" s="3" t="s">
        <v>22</v>
      </c>
      <c r="CM229" s="3"/>
      <c r="CN229" s="2"/>
      <c r="CO229" s="2"/>
      <c r="CP229" s="2"/>
      <c r="CQ229" s="3">
        <v>2</v>
      </c>
      <c r="CR229" s="5">
        <v>5.7649999999999997</v>
      </c>
      <c r="CS229" s="6">
        <v>58.85</v>
      </c>
      <c r="CT229" s="5">
        <v>0.46</v>
      </c>
      <c r="CU229" s="5">
        <v>8.35</v>
      </c>
      <c r="CV229" s="5">
        <v>4.5</v>
      </c>
      <c r="CW229" s="5">
        <v>80</v>
      </c>
      <c r="CX229" s="2"/>
      <c r="CY229" s="5">
        <v>0.36297640653357532</v>
      </c>
      <c r="CZ229" s="3" t="s">
        <v>22</v>
      </c>
      <c r="DA229" s="5">
        <v>3.2258064516129032E-4</v>
      </c>
      <c r="DB229" s="5">
        <v>623</v>
      </c>
      <c r="DC229" s="2"/>
      <c r="DD229" s="5">
        <v>381</v>
      </c>
      <c r="DE229" s="3" t="s">
        <v>22</v>
      </c>
      <c r="DF229" s="2"/>
      <c r="DG229" s="3" t="s">
        <v>3</v>
      </c>
      <c r="DH229" s="2"/>
      <c r="DI229" s="3" t="s">
        <v>23</v>
      </c>
      <c r="DJ229" s="3"/>
      <c r="DK229" s="5">
        <v>395</v>
      </c>
      <c r="DL229" s="3" t="s">
        <v>8</v>
      </c>
      <c r="DM229" s="3">
        <v>0.35714285714285698</v>
      </c>
      <c r="DN229" s="3" t="s">
        <v>3</v>
      </c>
      <c r="DO229" s="5">
        <v>0.47499999999999998</v>
      </c>
      <c r="DP229" s="3" t="s">
        <v>3</v>
      </c>
      <c r="DQ229" s="5">
        <v>3.03</v>
      </c>
      <c r="DR229" s="7" t="s">
        <v>227</v>
      </c>
      <c r="DS229" s="2" t="s">
        <v>18</v>
      </c>
      <c r="DT229" s="5">
        <v>0.4181763</v>
      </c>
      <c r="DU229" s="2" t="s">
        <v>24</v>
      </c>
      <c r="DV229" s="3" t="s">
        <v>3</v>
      </c>
      <c r="DW229" s="5">
        <v>49.58</v>
      </c>
      <c r="DX229" s="3"/>
      <c r="DY229" s="3" t="s">
        <v>8</v>
      </c>
      <c r="DZ229" s="2"/>
      <c r="EA229" s="7"/>
      <c r="EB229" s="5">
        <v>3.18</v>
      </c>
      <c r="EC229" s="3"/>
      <c r="ED229" s="2"/>
      <c r="EE229" s="2"/>
      <c r="EF229" s="3" t="s">
        <v>1</v>
      </c>
      <c r="EG229" s="3"/>
      <c r="EH229" s="2"/>
      <c r="EI229" s="2"/>
      <c r="EJ229" s="3" t="s">
        <v>26</v>
      </c>
      <c r="EK229" s="5">
        <v>1.248E-2</v>
      </c>
      <c r="EL229" s="3" t="s">
        <v>1</v>
      </c>
      <c r="EM229" s="3" t="s">
        <v>3</v>
      </c>
      <c r="EN229" s="3" t="s">
        <v>27</v>
      </c>
      <c r="EO229" s="3"/>
      <c r="EP229" s="3" t="s">
        <v>8</v>
      </c>
      <c r="EQ229" s="3"/>
      <c r="ER229" s="5">
        <v>6.9</v>
      </c>
      <c r="ES229" s="3"/>
      <c r="ET229" s="9">
        <v>15</v>
      </c>
      <c r="EU229" s="3" t="s">
        <v>239</v>
      </c>
      <c r="EV229" s="3" t="s">
        <v>28</v>
      </c>
      <c r="EW229" s="7"/>
      <c r="EX229" s="9">
        <v>3.5924999999999998</v>
      </c>
      <c r="EY229" s="3"/>
      <c r="EZ229" s="3"/>
      <c r="FA229" s="9">
        <v>0.76923076923076916</v>
      </c>
      <c r="FB229" s="9">
        <v>1.7199999999999999E-9</v>
      </c>
      <c r="FC229" s="2"/>
      <c r="FD229" s="7"/>
      <c r="FE229" s="2" t="s">
        <v>15</v>
      </c>
      <c r="FF229" s="3" t="s">
        <v>28</v>
      </c>
      <c r="FG229" s="3" t="s">
        <v>1</v>
      </c>
      <c r="FH229" s="9">
        <v>7.1675000000000004</v>
      </c>
      <c r="FI229" s="3" t="s">
        <v>203</v>
      </c>
      <c r="FJ229" s="9">
        <v>8.8000000000000007</v>
      </c>
      <c r="FK229" s="3" t="s">
        <v>1</v>
      </c>
      <c r="FL229" s="3" t="s">
        <v>1</v>
      </c>
      <c r="FM229" s="3" t="s">
        <v>23</v>
      </c>
      <c r="FN229" s="9">
        <v>160</v>
      </c>
      <c r="FO229" s="9">
        <v>2.85E-8</v>
      </c>
      <c r="FP229" s="9">
        <v>3.93</v>
      </c>
      <c r="FQ229" s="3" t="s">
        <v>15</v>
      </c>
      <c r="FR229" s="5">
        <v>1.0999999999999999E-2</v>
      </c>
      <c r="FS229" s="9">
        <v>28.73</v>
      </c>
      <c r="FT229" s="3" t="s">
        <v>1</v>
      </c>
      <c r="FU229" s="3" t="s">
        <v>203</v>
      </c>
      <c r="FV229" s="3"/>
      <c r="FW229" s="5">
        <v>40</v>
      </c>
      <c r="FX229" s="10">
        <v>2.7000000000000001E-3</v>
      </c>
      <c r="FY229" s="3"/>
      <c r="FZ229" s="3" t="s">
        <v>22</v>
      </c>
      <c r="GA229" s="3"/>
      <c r="GB229" s="3"/>
      <c r="GC229" s="3"/>
      <c r="GD229" s="3"/>
      <c r="GE229" s="3"/>
      <c r="GF229" s="3" t="s">
        <v>30</v>
      </c>
      <c r="GG229" s="3"/>
      <c r="GH229" s="9">
        <v>4.59</v>
      </c>
      <c r="GI229" s="2"/>
      <c r="GJ229" s="5">
        <v>9.7499999999999996E-4</v>
      </c>
      <c r="GK229" s="3"/>
      <c r="GL229" s="2"/>
      <c r="GM229" s="2">
        <v>3.18</v>
      </c>
      <c r="GN229" s="3" t="s">
        <v>31</v>
      </c>
      <c r="GO229" s="3" t="s">
        <v>8</v>
      </c>
      <c r="GP229" s="3"/>
      <c r="GQ229" s="3"/>
      <c r="GR229" s="3" t="s">
        <v>219</v>
      </c>
      <c r="GS229" s="9">
        <v>0.81967213114754101</v>
      </c>
      <c r="GT229" s="9">
        <v>60.15</v>
      </c>
      <c r="GU229" s="9">
        <v>12.75</v>
      </c>
      <c r="GV229" s="2">
        <v>5.7471264367816091E-2</v>
      </c>
      <c r="GW229" s="7"/>
      <c r="GX229" s="2" t="s">
        <v>34</v>
      </c>
      <c r="GY229" s="7" t="s">
        <v>227</v>
      </c>
      <c r="GZ229" s="9">
        <v>5.1574999999999998</v>
      </c>
      <c r="HA229" s="9">
        <v>4.3150000000000004</v>
      </c>
      <c r="HB229" s="7"/>
      <c r="HC229" s="3">
        <v>47.25</v>
      </c>
      <c r="HD229" s="3" t="s">
        <v>3</v>
      </c>
      <c r="HE229" s="7"/>
      <c r="HF229" s="9">
        <v>20.6</v>
      </c>
      <c r="HG229" s="3"/>
      <c r="HH229" s="2"/>
      <c r="HI229" s="3" t="s">
        <v>15</v>
      </c>
      <c r="HJ229" s="3"/>
      <c r="HK229" s="3" t="s">
        <v>3</v>
      </c>
      <c r="HL229" s="3"/>
      <c r="HM229" s="9">
        <v>0.89</v>
      </c>
      <c r="HN229" s="9">
        <v>12.35</v>
      </c>
      <c r="HO229" s="3" t="s">
        <v>3</v>
      </c>
      <c r="HP229" s="3" t="s">
        <v>35</v>
      </c>
      <c r="HQ229" s="3" t="s">
        <v>23</v>
      </c>
      <c r="HR229" s="7"/>
      <c r="HS229" s="3" t="s">
        <v>3</v>
      </c>
      <c r="HT229" s="3" t="s">
        <v>203</v>
      </c>
      <c r="HU229" s="9">
        <v>0.3623188405797102</v>
      </c>
      <c r="HV229" s="3">
        <v>1</v>
      </c>
      <c r="HW229" s="9">
        <v>2.4199999999999999E-5</v>
      </c>
      <c r="HX229" s="3" t="s">
        <v>3</v>
      </c>
      <c r="HY229" s="3"/>
      <c r="HZ229" s="3" t="s">
        <v>30</v>
      </c>
      <c r="IA229" s="9">
        <v>4.49</v>
      </c>
      <c r="IB229" s="3"/>
      <c r="IC229" s="3" t="s">
        <v>18</v>
      </c>
      <c r="ID229" s="3"/>
      <c r="IE229" s="3" t="s">
        <v>55</v>
      </c>
      <c r="IF229" s="7"/>
      <c r="IG229" s="7"/>
      <c r="IH229" s="7"/>
    </row>
    <row r="230" spans="1:242" x14ac:dyDescent="0.25">
      <c r="A230" s="1" t="s">
        <v>275</v>
      </c>
      <c r="B230" s="5">
        <v>67</v>
      </c>
      <c r="C230" s="3">
        <v>80</v>
      </c>
      <c r="D230" s="5">
        <v>7</v>
      </c>
      <c r="E230" s="3" t="s">
        <v>1</v>
      </c>
      <c r="F230" s="3" t="s">
        <v>2</v>
      </c>
      <c r="G230" s="2"/>
      <c r="H230" s="3"/>
      <c r="I230" s="3"/>
      <c r="J230" s="5">
        <v>1.9199999999999999E-11</v>
      </c>
      <c r="K230" s="3" t="s">
        <v>3</v>
      </c>
      <c r="L230" s="3" t="s">
        <v>4</v>
      </c>
      <c r="M230" s="5">
        <v>0.91324200913242015</v>
      </c>
      <c r="N230" s="5">
        <v>25.79</v>
      </c>
      <c r="O230" s="3" t="s">
        <v>3</v>
      </c>
      <c r="P230" s="3"/>
      <c r="Q230" s="3" t="s">
        <v>203</v>
      </c>
      <c r="R230" s="2" t="s">
        <v>58</v>
      </c>
      <c r="S230" s="3"/>
      <c r="T230" s="3" t="s">
        <v>3</v>
      </c>
      <c r="U230" s="5">
        <v>49.6</v>
      </c>
      <c r="V230" s="3"/>
      <c r="W230" s="2"/>
      <c r="X230" s="3"/>
      <c r="Y230" s="3" t="s">
        <v>7</v>
      </c>
      <c r="Z230" s="5">
        <v>1.2999999999999999E-5</v>
      </c>
      <c r="AA230" s="3" t="s">
        <v>8</v>
      </c>
      <c r="AB230" s="2" t="s">
        <v>227</v>
      </c>
      <c r="AC230" s="5">
        <v>6.7272727272727274E-13</v>
      </c>
      <c r="AD230" s="3" t="s">
        <v>10</v>
      </c>
      <c r="AE230" s="3" t="s">
        <v>212</v>
      </c>
      <c r="AF230" s="2">
        <v>3.2</v>
      </c>
      <c r="AG230" s="5">
        <v>3.0800000000000003E-3</v>
      </c>
      <c r="AH230" s="2"/>
      <c r="AI230" s="2"/>
      <c r="AJ230" s="2">
        <v>100</v>
      </c>
      <c r="AK230" s="2"/>
      <c r="AL230" s="5">
        <v>1.0738000000000001</v>
      </c>
      <c r="AM230" s="3"/>
      <c r="AN230" s="3" t="s">
        <v>12</v>
      </c>
      <c r="AO230" s="2"/>
      <c r="AP230" s="2"/>
      <c r="AQ230" s="5">
        <v>4.4999999999999997E-3</v>
      </c>
      <c r="AR230" s="5">
        <v>3.1</v>
      </c>
      <c r="AS230" s="3" t="s">
        <v>13</v>
      </c>
      <c r="AT230" s="3" t="s">
        <v>23</v>
      </c>
      <c r="AU230" s="5">
        <v>12.85</v>
      </c>
      <c r="AV230" s="3"/>
      <c r="AW230" s="2"/>
      <c r="AX230" s="5">
        <v>7.299270072992701E-8</v>
      </c>
      <c r="AY230" s="2" t="s">
        <v>15</v>
      </c>
      <c r="AZ230" s="5">
        <v>8</v>
      </c>
      <c r="BA230" s="2"/>
      <c r="BB230" s="3" t="s">
        <v>8</v>
      </c>
      <c r="BC230" s="3">
        <v>23</v>
      </c>
      <c r="BD230" s="2">
        <v>0.36363636363636365</v>
      </c>
      <c r="BE230" s="3" t="s">
        <v>16</v>
      </c>
      <c r="BF230" s="6">
        <v>38.5</v>
      </c>
      <c r="BG230" s="5">
        <v>6.9349999999999996</v>
      </c>
      <c r="BH230" s="3"/>
      <c r="BI230" s="3"/>
      <c r="BJ230" s="5">
        <v>1.32</v>
      </c>
      <c r="BK230" s="5">
        <v>19.25</v>
      </c>
      <c r="BL230" s="5">
        <v>0.83333333333333337</v>
      </c>
      <c r="BM230" s="5">
        <v>2.6</v>
      </c>
      <c r="BN230" s="3" t="s">
        <v>19</v>
      </c>
      <c r="BO230" s="3" t="s">
        <v>121</v>
      </c>
      <c r="BP230" s="3" t="s">
        <v>3</v>
      </c>
      <c r="BQ230" s="2">
        <v>2.75</v>
      </c>
      <c r="BR230" s="2" t="s">
        <v>21</v>
      </c>
      <c r="BS230" s="3"/>
      <c r="BT230" s="3"/>
      <c r="BU230" s="3"/>
      <c r="BV230" s="5">
        <v>3.21</v>
      </c>
      <c r="BW230" s="5">
        <v>4.8949999999999996</v>
      </c>
      <c r="BX230" s="3"/>
      <c r="BY230" s="3"/>
      <c r="BZ230" s="2"/>
      <c r="CA230" s="2"/>
      <c r="CB230" s="3" t="s">
        <v>3</v>
      </c>
      <c r="CC230" s="5">
        <v>3.98</v>
      </c>
      <c r="CD230" s="5">
        <v>0.64516129032258063</v>
      </c>
      <c r="CE230" s="3"/>
      <c r="CF230" s="5">
        <v>30.8</v>
      </c>
      <c r="CG230" s="3"/>
      <c r="CH230" s="3"/>
      <c r="CI230" s="3"/>
      <c r="CJ230" s="3" t="s">
        <v>1</v>
      </c>
      <c r="CK230" s="2"/>
      <c r="CL230" s="3" t="s">
        <v>22</v>
      </c>
      <c r="CM230" s="2">
        <v>8</v>
      </c>
      <c r="CN230" s="3"/>
      <c r="CO230" s="2"/>
      <c r="CP230" s="2"/>
      <c r="CQ230" s="3">
        <v>2</v>
      </c>
      <c r="CR230" s="5">
        <v>5.7750000000000004</v>
      </c>
      <c r="CS230" s="6">
        <v>53.25</v>
      </c>
      <c r="CT230" s="5">
        <v>0.46</v>
      </c>
      <c r="CU230" s="5">
        <v>8</v>
      </c>
      <c r="CV230" s="5">
        <v>4.7</v>
      </c>
      <c r="CW230" s="5">
        <v>82.5</v>
      </c>
      <c r="CX230" s="5">
        <v>0.39525691699604748</v>
      </c>
      <c r="CY230" s="5">
        <v>0.36363636363636365</v>
      </c>
      <c r="CZ230" s="3" t="s">
        <v>22</v>
      </c>
      <c r="DA230" s="5">
        <v>3.2520325203252032E-4</v>
      </c>
      <c r="DB230" s="5">
        <v>623</v>
      </c>
      <c r="DC230" s="2"/>
      <c r="DD230" s="5">
        <v>380</v>
      </c>
      <c r="DE230" s="3" t="s">
        <v>22</v>
      </c>
      <c r="DF230" s="5">
        <v>0.3623188405797102</v>
      </c>
      <c r="DG230" s="3" t="s">
        <v>3</v>
      </c>
      <c r="DH230" s="2"/>
      <c r="DI230" s="3" t="s">
        <v>23</v>
      </c>
      <c r="DJ230" s="3"/>
      <c r="DK230" s="5">
        <v>390</v>
      </c>
      <c r="DL230" s="3" t="s">
        <v>8</v>
      </c>
      <c r="DM230" s="3">
        <v>0.35714285714285698</v>
      </c>
      <c r="DN230" s="3" t="s">
        <v>3</v>
      </c>
      <c r="DO230" s="5">
        <v>0.5</v>
      </c>
      <c r="DP230" s="3" t="s">
        <v>3</v>
      </c>
      <c r="DQ230" s="5">
        <v>3.06</v>
      </c>
      <c r="DR230" s="7" t="s">
        <v>227</v>
      </c>
      <c r="DS230" s="2" t="s">
        <v>18</v>
      </c>
      <c r="DT230" s="5">
        <v>0.4166667</v>
      </c>
      <c r="DU230" s="2" t="s">
        <v>24</v>
      </c>
      <c r="DV230" s="3" t="s">
        <v>3</v>
      </c>
      <c r="DW230" s="5">
        <v>49.6</v>
      </c>
      <c r="DX230" s="3"/>
      <c r="DY230" s="3" t="s">
        <v>8</v>
      </c>
      <c r="DZ230" s="2"/>
      <c r="EA230" s="7"/>
      <c r="EB230" s="5">
        <v>3.2</v>
      </c>
      <c r="EC230" s="3"/>
      <c r="ED230" s="2"/>
      <c r="EE230" s="2"/>
      <c r="EF230" s="3" t="s">
        <v>1</v>
      </c>
      <c r="EG230" s="3"/>
      <c r="EH230" s="2"/>
      <c r="EI230" s="2"/>
      <c r="EJ230" s="3" t="s">
        <v>26</v>
      </c>
      <c r="EK230" s="5">
        <v>1.2489999999999999E-2</v>
      </c>
      <c r="EL230" s="3" t="s">
        <v>1</v>
      </c>
      <c r="EM230" s="3" t="s">
        <v>3</v>
      </c>
      <c r="EN230" s="3" t="s">
        <v>27</v>
      </c>
      <c r="EO230" s="3"/>
      <c r="EP230" s="3" t="s">
        <v>8</v>
      </c>
      <c r="EQ230" s="3"/>
      <c r="ER230" s="5">
        <v>6.4</v>
      </c>
      <c r="ES230" s="3"/>
      <c r="ET230" s="9">
        <v>17.25</v>
      </c>
      <c r="EU230" s="3" t="s">
        <v>239</v>
      </c>
      <c r="EV230" s="3" t="s">
        <v>28</v>
      </c>
      <c r="EW230" s="7">
        <v>10</v>
      </c>
      <c r="EX230" s="9">
        <v>3.5924999999999998</v>
      </c>
      <c r="EY230" s="3">
        <v>1.96</v>
      </c>
      <c r="EZ230" s="3"/>
      <c r="FA230" s="9">
        <v>0.76923076923076916</v>
      </c>
      <c r="FB230" s="9">
        <v>1.728E-9</v>
      </c>
      <c r="FC230" s="2"/>
      <c r="FD230" s="7">
        <v>0.7407407407407407</v>
      </c>
      <c r="FE230" s="2" t="s">
        <v>15</v>
      </c>
      <c r="FF230" s="3" t="s">
        <v>28</v>
      </c>
      <c r="FG230" s="3" t="s">
        <v>1</v>
      </c>
      <c r="FH230" s="9">
        <v>7.16</v>
      </c>
      <c r="FI230" s="3" t="s">
        <v>203</v>
      </c>
      <c r="FJ230" s="9">
        <v>8.5</v>
      </c>
      <c r="FK230" s="3" t="s">
        <v>1</v>
      </c>
      <c r="FL230" s="3" t="s">
        <v>1</v>
      </c>
      <c r="FM230" s="3" t="s">
        <v>23</v>
      </c>
      <c r="FN230" s="9">
        <v>157</v>
      </c>
      <c r="FO230" s="9">
        <v>2.7999999999999999E-8</v>
      </c>
      <c r="FP230" s="9">
        <v>3.91</v>
      </c>
      <c r="FQ230" s="3" t="s">
        <v>15</v>
      </c>
      <c r="FR230" s="5">
        <v>1.0500000000000001E-2</v>
      </c>
      <c r="FS230" s="9">
        <v>28.8</v>
      </c>
      <c r="FT230" s="3" t="s">
        <v>1</v>
      </c>
      <c r="FU230" s="3" t="s">
        <v>203</v>
      </c>
      <c r="FV230" s="3"/>
      <c r="FW230" s="5">
        <v>36</v>
      </c>
      <c r="FX230" s="10">
        <v>2.5999999999999999E-3</v>
      </c>
      <c r="FY230" s="3"/>
      <c r="FZ230" s="3" t="s">
        <v>22</v>
      </c>
      <c r="GA230" s="3"/>
      <c r="GB230" s="3"/>
      <c r="GC230" s="3"/>
      <c r="GD230" s="3"/>
      <c r="GE230" s="3"/>
      <c r="GF230" s="3" t="s">
        <v>30</v>
      </c>
      <c r="GG230" s="3"/>
      <c r="GH230" s="9">
        <v>4.59</v>
      </c>
      <c r="GI230" s="2"/>
      <c r="GJ230" s="5">
        <v>1E-3</v>
      </c>
      <c r="GK230" s="3"/>
      <c r="GL230" s="2"/>
      <c r="GM230" s="2">
        <v>3.2</v>
      </c>
      <c r="GN230" s="3" t="s">
        <v>31</v>
      </c>
      <c r="GO230" s="3" t="s">
        <v>8</v>
      </c>
      <c r="GP230" s="3"/>
      <c r="GQ230" s="3"/>
      <c r="GR230" s="3" t="s">
        <v>219</v>
      </c>
      <c r="GS230" s="9">
        <v>0.84033613445378152</v>
      </c>
      <c r="GT230" s="9">
        <v>60.17</v>
      </c>
      <c r="GU230" s="9">
        <v>12.5</v>
      </c>
      <c r="GV230" s="2">
        <v>5.5555555555555559E-2</v>
      </c>
      <c r="GW230" s="7">
        <v>2.04</v>
      </c>
      <c r="GX230" s="2" t="s">
        <v>34</v>
      </c>
      <c r="GY230" s="7" t="s">
        <v>227</v>
      </c>
      <c r="GZ230" s="9">
        <v>5.1475</v>
      </c>
      <c r="HA230" s="9">
        <v>4.3150000000000004</v>
      </c>
      <c r="HB230" s="9">
        <v>4.2</v>
      </c>
      <c r="HC230" s="3">
        <v>47</v>
      </c>
      <c r="HD230" s="3" t="s">
        <v>3</v>
      </c>
      <c r="HE230" s="7"/>
      <c r="HF230" s="9">
        <v>20.65</v>
      </c>
      <c r="HG230" s="3"/>
      <c r="HH230" s="2"/>
      <c r="HI230" s="3" t="s">
        <v>15</v>
      </c>
      <c r="HJ230" s="3"/>
      <c r="HK230" s="3" t="s">
        <v>3</v>
      </c>
      <c r="HL230" s="3"/>
      <c r="HM230" s="9">
        <v>1.08</v>
      </c>
      <c r="HN230" s="9">
        <v>12.5</v>
      </c>
      <c r="HO230" s="3" t="s">
        <v>3</v>
      </c>
      <c r="HP230" s="3" t="s">
        <v>35</v>
      </c>
      <c r="HQ230" s="3" t="s">
        <v>23</v>
      </c>
      <c r="HR230" s="7"/>
      <c r="HS230" s="3" t="s">
        <v>3</v>
      </c>
      <c r="HT230" s="3" t="s">
        <v>203</v>
      </c>
      <c r="HU230" s="9">
        <v>0.3623188405797102</v>
      </c>
      <c r="HV230" s="3">
        <v>1</v>
      </c>
      <c r="HW230" s="9">
        <v>2.4000000000000001E-5</v>
      </c>
      <c r="HX230" s="3" t="s">
        <v>3</v>
      </c>
      <c r="HY230" s="3"/>
      <c r="HZ230" s="3" t="s">
        <v>30</v>
      </c>
      <c r="IA230" s="9">
        <v>4.49</v>
      </c>
      <c r="IB230" s="3"/>
      <c r="IC230" s="3" t="s">
        <v>18</v>
      </c>
      <c r="ID230" s="3"/>
      <c r="IE230" s="3" t="s">
        <v>55</v>
      </c>
      <c r="IF230" s="7"/>
      <c r="IG230" s="7"/>
      <c r="IH230" s="7">
        <v>0.78431372549019618</v>
      </c>
    </row>
    <row r="231" spans="1:242" x14ac:dyDescent="0.25">
      <c r="A231" s="1" t="s">
        <v>276</v>
      </c>
      <c r="B231" s="5">
        <v>71</v>
      </c>
      <c r="C231" s="3"/>
      <c r="D231" s="5">
        <v>7</v>
      </c>
      <c r="E231" s="3" t="s">
        <v>1</v>
      </c>
      <c r="F231" s="3" t="s">
        <v>2</v>
      </c>
      <c r="G231" s="2"/>
      <c r="H231" s="3"/>
      <c r="I231" s="3"/>
      <c r="J231" s="5">
        <v>2.1999999999999998E-11</v>
      </c>
      <c r="K231" s="3" t="s">
        <v>3</v>
      </c>
      <c r="L231" s="3" t="s">
        <v>4</v>
      </c>
      <c r="M231" s="5">
        <v>0.91116173120728938</v>
      </c>
      <c r="N231" s="5">
        <v>25.8</v>
      </c>
      <c r="O231" s="3" t="s">
        <v>3</v>
      </c>
      <c r="P231" s="3"/>
      <c r="Q231" s="3" t="s">
        <v>203</v>
      </c>
      <c r="R231" s="2" t="s">
        <v>58</v>
      </c>
      <c r="S231" s="3"/>
      <c r="T231" s="3" t="s">
        <v>3</v>
      </c>
      <c r="U231" s="5">
        <v>49.65</v>
      </c>
      <c r="V231" s="3"/>
      <c r="W231" s="2"/>
      <c r="X231" s="3"/>
      <c r="Y231" s="3" t="s">
        <v>7</v>
      </c>
      <c r="Z231" s="5">
        <v>1.31E-5</v>
      </c>
      <c r="AA231" s="3" t="s">
        <v>8</v>
      </c>
      <c r="AB231" s="2" t="s">
        <v>227</v>
      </c>
      <c r="AC231" s="5">
        <v>6.6909090909090905E-13</v>
      </c>
      <c r="AD231" s="3" t="s">
        <v>10</v>
      </c>
      <c r="AE231" s="11"/>
      <c r="AF231" s="2">
        <v>3.21</v>
      </c>
      <c r="AG231" s="5">
        <v>3.0999999999999999E-3</v>
      </c>
      <c r="AH231" s="2"/>
      <c r="AI231" s="2"/>
      <c r="AJ231" s="2">
        <v>105</v>
      </c>
      <c r="AK231" s="2"/>
      <c r="AL231" s="5">
        <v>1.075</v>
      </c>
      <c r="AM231" s="3"/>
      <c r="AN231" s="3" t="s">
        <v>12</v>
      </c>
      <c r="AO231" s="2"/>
      <c r="AP231" s="2"/>
      <c r="AQ231" s="5">
        <v>4.3499999999999997E-3</v>
      </c>
      <c r="AR231" s="5">
        <v>3.27</v>
      </c>
      <c r="AS231" s="3" t="s">
        <v>13</v>
      </c>
      <c r="AT231" s="3" t="s">
        <v>23</v>
      </c>
      <c r="AU231" s="5">
        <v>13.25</v>
      </c>
      <c r="AV231" s="3"/>
      <c r="AW231" s="2"/>
      <c r="AX231" s="5">
        <v>8.8807785888077859E-8</v>
      </c>
      <c r="AY231" s="2" t="s">
        <v>15</v>
      </c>
      <c r="AZ231" s="5">
        <v>8</v>
      </c>
      <c r="BA231" s="2"/>
      <c r="BB231" s="3" t="s">
        <v>8</v>
      </c>
      <c r="BC231" s="3">
        <v>25</v>
      </c>
      <c r="BD231" s="2"/>
      <c r="BE231" s="3" t="s">
        <v>16</v>
      </c>
      <c r="BF231" s="6">
        <v>39.5</v>
      </c>
      <c r="BG231" s="5">
        <v>6.94</v>
      </c>
      <c r="BH231" s="3"/>
      <c r="BI231" s="3"/>
      <c r="BJ231" s="5">
        <v>1.3</v>
      </c>
      <c r="BK231" s="5">
        <v>20.6</v>
      </c>
      <c r="BL231" s="5">
        <v>1.18</v>
      </c>
      <c r="BM231" s="5">
        <v>2.6</v>
      </c>
      <c r="BN231" s="3" t="s">
        <v>19</v>
      </c>
      <c r="BO231" s="3" t="s">
        <v>121</v>
      </c>
      <c r="BP231" s="3" t="s">
        <v>3</v>
      </c>
      <c r="BQ231" s="2"/>
      <c r="BR231" s="2" t="s">
        <v>21</v>
      </c>
      <c r="BS231" s="3"/>
      <c r="BT231" s="3"/>
      <c r="BU231" s="3"/>
      <c r="BV231" s="5">
        <v>3.2149999999999999</v>
      </c>
      <c r="BW231" s="5">
        <v>4.8899999999999997</v>
      </c>
      <c r="BX231" s="3"/>
      <c r="BY231" s="3"/>
      <c r="BZ231" s="2"/>
      <c r="CA231" s="2"/>
      <c r="CB231" s="3" t="s">
        <v>3</v>
      </c>
      <c r="CC231" s="5">
        <v>3.9849999999999999</v>
      </c>
      <c r="CD231" s="5">
        <v>0.66666666666666663</v>
      </c>
      <c r="CE231" s="3"/>
      <c r="CF231" s="5">
        <v>30.55</v>
      </c>
      <c r="CG231" s="3"/>
      <c r="CH231" s="3"/>
      <c r="CI231" s="3"/>
      <c r="CJ231" s="3" t="s">
        <v>1</v>
      </c>
      <c r="CK231" s="2"/>
      <c r="CL231" s="3" t="s">
        <v>22</v>
      </c>
      <c r="CM231" s="3"/>
      <c r="CN231" s="2"/>
      <c r="CO231" s="2"/>
      <c r="CP231" s="2"/>
      <c r="CQ231" s="3">
        <v>2</v>
      </c>
      <c r="CR231" s="5">
        <v>5.79</v>
      </c>
      <c r="CS231" s="6">
        <v>54</v>
      </c>
      <c r="CT231" s="5">
        <v>0.46250000000000002</v>
      </c>
      <c r="CU231" s="5">
        <v>7.85</v>
      </c>
      <c r="CV231" s="5">
        <v>9</v>
      </c>
      <c r="CW231" s="5">
        <v>81.25</v>
      </c>
      <c r="CX231" s="2"/>
      <c r="CY231" s="5">
        <v>0.36363636363636365</v>
      </c>
      <c r="CZ231" s="3" t="s">
        <v>22</v>
      </c>
      <c r="DA231" s="5">
        <v>3.2258064516129032E-4</v>
      </c>
      <c r="DB231" s="5">
        <v>623.5</v>
      </c>
      <c r="DC231" s="2"/>
      <c r="DD231" s="5">
        <v>383</v>
      </c>
      <c r="DE231" s="3" t="s">
        <v>22</v>
      </c>
      <c r="DF231" s="2"/>
      <c r="DG231" s="3" t="s">
        <v>3</v>
      </c>
      <c r="DH231" s="2"/>
      <c r="DI231" s="3" t="s">
        <v>23</v>
      </c>
      <c r="DJ231" s="3"/>
      <c r="DK231" s="5">
        <v>400</v>
      </c>
      <c r="DL231" s="3" t="s">
        <v>8</v>
      </c>
      <c r="DM231" s="3">
        <v>0.35714285714285698</v>
      </c>
      <c r="DN231" s="3" t="s">
        <v>3</v>
      </c>
      <c r="DO231" s="5">
        <v>0.5</v>
      </c>
      <c r="DP231" s="3" t="s">
        <v>3</v>
      </c>
      <c r="DQ231" s="5">
        <v>3.0649999999999999</v>
      </c>
      <c r="DR231" s="7" t="s">
        <v>227</v>
      </c>
      <c r="DS231" s="2" t="s">
        <v>18</v>
      </c>
      <c r="DT231" s="5">
        <v>0.41786400000000001</v>
      </c>
      <c r="DU231" s="2" t="s">
        <v>24</v>
      </c>
      <c r="DV231" s="3" t="s">
        <v>3</v>
      </c>
      <c r="DW231" s="5">
        <v>49.65</v>
      </c>
      <c r="DX231" s="3"/>
      <c r="DY231" s="3" t="s">
        <v>8</v>
      </c>
      <c r="DZ231" s="2"/>
      <c r="EA231" s="7"/>
      <c r="EB231" s="5">
        <v>3.21</v>
      </c>
      <c r="EC231" s="3"/>
      <c r="ED231" s="2"/>
      <c r="EE231" s="2"/>
      <c r="EF231" s="3" t="s">
        <v>1</v>
      </c>
      <c r="EG231" s="3"/>
      <c r="EH231" s="2"/>
      <c r="EI231" s="2"/>
      <c r="EJ231" s="3" t="s">
        <v>26</v>
      </c>
      <c r="EK231" s="5">
        <v>1.248E-2</v>
      </c>
      <c r="EL231" s="3" t="s">
        <v>1</v>
      </c>
      <c r="EM231" s="3" t="s">
        <v>3</v>
      </c>
      <c r="EN231" s="3" t="s">
        <v>27</v>
      </c>
      <c r="EO231" s="3"/>
      <c r="EP231" s="3" t="s">
        <v>8</v>
      </c>
      <c r="EQ231" s="3"/>
      <c r="ER231" s="5">
        <v>6.25</v>
      </c>
      <c r="ES231" s="3"/>
      <c r="ET231" s="9">
        <v>17</v>
      </c>
      <c r="EU231" s="3" t="s">
        <v>239</v>
      </c>
      <c r="EV231" s="3" t="s">
        <v>28</v>
      </c>
      <c r="EW231" s="7"/>
      <c r="EX231" s="9">
        <v>3.5950000000000002</v>
      </c>
      <c r="EY231" s="3"/>
      <c r="EZ231" s="3"/>
      <c r="FA231" s="9">
        <v>0.76628352490421459</v>
      </c>
      <c r="FB231" s="9">
        <v>1.7199999999999999E-9</v>
      </c>
      <c r="FC231" s="2"/>
      <c r="FD231" s="7"/>
      <c r="FE231" s="2" t="s">
        <v>15</v>
      </c>
      <c r="FF231" s="3" t="s">
        <v>28</v>
      </c>
      <c r="FG231" s="3" t="s">
        <v>1</v>
      </c>
      <c r="FH231" s="9">
        <v>7.165</v>
      </c>
      <c r="FI231" s="3" t="s">
        <v>203</v>
      </c>
      <c r="FJ231" s="9">
        <v>8.75</v>
      </c>
      <c r="FK231" s="3" t="s">
        <v>1</v>
      </c>
      <c r="FL231" s="3" t="s">
        <v>1</v>
      </c>
      <c r="FM231" s="3" t="s">
        <v>23</v>
      </c>
      <c r="FN231" s="9">
        <v>156</v>
      </c>
      <c r="FO231" s="9">
        <v>2.7600000000000002E-8</v>
      </c>
      <c r="FP231" s="9">
        <v>3.92</v>
      </c>
      <c r="FQ231" s="3" t="s">
        <v>15</v>
      </c>
      <c r="FR231" s="5">
        <v>1.0699999999999999E-2</v>
      </c>
      <c r="FS231" s="9">
        <v>28.8</v>
      </c>
      <c r="FT231" s="3" t="s">
        <v>1</v>
      </c>
      <c r="FU231" s="3" t="s">
        <v>203</v>
      </c>
      <c r="FV231" s="3"/>
      <c r="FW231" s="5">
        <v>38.5</v>
      </c>
      <c r="FX231" s="10">
        <v>2.5499999999999997E-3</v>
      </c>
      <c r="FY231" s="3"/>
      <c r="FZ231" s="3" t="s">
        <v>22</v>
      </c>
      <c r="GA231" s="3"/>
      <c r="GB231" s="3"/>
      <c r="GC231" s="3"/>
      <c r="GD231" s="3"/>
      <c r="GE231" s="3"/>
      <c r="GF231" s="3" t="s">
        <v>30</v>
      </c>
      <c r="GG231" s="3"/>
      <c r="GH231" s="9">
        <v>4.54</v>
      </c>
      <c r="GI231" s="2"/>
      <c r="GJ231" s="5">
        <v>9.7999999999999997E-4</v>
      </c>
      <c r="GK231" s="3"/>
      <c r="GL231" s="2"/>
      <c r="GM231" s="2">
        <v>3.21</v>
      </c>
      <c r="GN231" s="3" t="s">
        <v>31</v>
      </c>
      <c r="GO231" s="3" t="s">
        <v>8</v>
      </c>
      <c r="GP231" s="3"/>
      <c r="GQ231" s="3"/>
      <c r="GR231" s="3" t="s">
        <v>219</v>
      </c>
      <c r="GS231" s="9">
        <v>0.84745762711864414</v>
      </c>
      <c r="GT231" s="9">
        <v>60.15</v>
      </c>
      <c r="GU231" s="9">
        <v>15.35</v>
      </c>
      <c r="GV231" s="2">
        <v>5.2631578947368418E-2</v>
      </c>
      <c r="GW231" s="7"/>
      <c r="GX231" s="2" t="s">
        <v>34</v>
      </c>
      <c r="GY231" s="7" t="s">
        <v>227</v>
      </c>
      <c r="GZ231" s="9">
        <v>5.15</v>
      </c>
      <c r="HA231" s="9">
        <v>4.32</v>
      </c>
      <c r="HB231" s="7"/>
      <c r="HC231" s="3">
        <v>47.25</v>
      </c>
      <c r="HD231" s="3" t="s">
        <v>3</v>
      </c>
      <c r="HE231" s="7"/>
      <c r="HF231" s="9">
        <v>20.6</v>
      </c>
      <c r="HG231" s="3"/>
      <c r="HH231" s="2"/>
      <c r="HI231" s="3" t="s">
        <v>15</v>
      </c>
      <c r="HJ231" s="3"/>
      <c r="HK231" s="3" t="s">
        <v>3</v>
      </c>
      <c r="HL231" s="3"/>
      <c r="HM231" s="9">
        <v>1</v>
      </c>
      <c r="HN231" s="9">
        <v>12.55</v>
      </c>
      <c r="HO231" s="3" t="s">
        <v>3</v>
      </c>
      <c r="HP231" s="3" t="s">
        <v>35</v>
      </c>
      <c r="HQ231" s="3" t="s">
        <v>23</v>
      </c>
      <c r="HR231" s="7"/>
      <c r="HS231" s="3" t="s">
        <v>3</v>
      </c>
      <c r="HT231" s="3" t="s">
        <v>203</v>
      </c>
      <c r="HU231" s="9">
        <v>0.35971223021582738</v>
      </c>
      <c r="HV231" s="3">
        <v>1</v>
      </c>
      <c r="HW231" s="9">
        <v>2.5600000000000002E-5</v>
      </c>
      <c r="HX231" s="3" t="s">
        <v>3</v>
      </c>
      <c r="HY231" s="3"/>
      <c r="HZ231" s="3" t="s">
        <v>30</v>
      </c>
      <c r="IA231" s="9">
        <v>4.5</v>
      </c>
      <c r="IB231" s="3"/>
      <c r="IC231" s="3" t="s">
        <v>18</v>
      </c>
      <c r="ID231" s="3"/>
      <c r="IE231" s="3" t="s">
        <v>55</v>
      </c>
      <c r="IF231" s="7"/>
      <c r="IG231" s="7"/>
      <c r="IH231" s="7">
        <v>0.78431372549019618</v>
      </c>
    </row>
    <row r="232" spans="1:242" x14ac:dyDescent="0.25">
      <c r="A232" s="1" t="s">
        <v>277</v>
      </c>
      <c r="B232" s="5">
        <v>72.5</v>
      </c>
      <c r="C232" s="3"/>
      <c r="D232" s="5">
        <v>7.2</v>
      </c>
      <c r="E232" s="3" t="s">
        <v>1</v>
      </c>
      <c r="F232" s="3" t="s">
        <v>2</v>
      </c>
      <c r="G232" s="2"/>
      <c r="H232" s="3"/>
      <c r="I232" s="3"/>
      <c r="J232" s="5">
        <v>2.2700000000000003E-11</v>
      </c>
      <c r="K232" s="3" t="s">
        <v>3</v>
      </c>
      <c r="L232" s="3" t="s">
        <v>4</v>
      </c>
      <c r="M232" s="5">
        <v>0.90909090909090906</v>
      </c>
      <c r="N232" s="5">
        <v>25.78</v>
      </c>
      <c r="O232" s="3" t="s">
        <v>3</v>
      </c>
      <c r="P232" s="3"/>
      <c r="Q232" s="3" t="s">
        <v>203</v>
      </c>
      <c r="R232" s="2" t="s">
        <v>58</v>
      </c>
      <c r="S232" s="3"/>
      <c r="T232" s="3" t="s">
        <v>3</v>
      </c>
      <c r="U232" s="5">
        <v>49.7</v>
      </c>
      <c r="V232" s="3"/>
      <c r="W232" s="2"/>
      <c r="X232" s="3"/>
      <c r="Y232" s="3" t="s">
        <v>7</v>
      </c>
      <c r="Z232" s="5">
        <v>1.2999999999999999E-5</v>
      </c>
      <c r="AA232" s="3" t="s">
        <v>8</v>
      </c>
      <c r="AB232" s="2" t="s">
        <v>227</v>
      </c>
      <c r="AC232" s="5">
        <v>6.8181818181818178E-13</v>
      </c>
      <c r="AD232" s="3" t="s">
        <v>10</v>
      </c>
      <c r="AE232" s="11"/>
      <c r="AF232" s="2">
        <v>3.11</v>
      </c>
      <c r="AG232" s="5">
        <v>2.8999999999999998E-3</v>
      </c>
      <c r="AH232" s="2"/>
      <c r="AI232" s="2"/>
      <c r="AJ232" s="2">
        <v>107</v>
      </c>
      <c r="AK232" s="2"/>
      <c r="AL232" s="5">
        <v>1.0780000000000001</v>
      </c>
      <c r="AM232" s="3"/>
      <c r="AN232" s="3" t="s">
        <v>12</v>
      </c>
      <c r="AO232" s="2"/>
      <c r="AP232" s="2"/>
      <c r="AQ232" s="5">
        <v>4.3E-3</v>
      </c>
      <c r="AR232" s="5">
        <v>3.25</v>
      </c>
      <c r="AS232" s="3" t="s">
        <v>13</v>
      </c>
      <c r="AT232" s="3" t="s">
        <v>23</v>
      </c>
      <c r="AU232" s="5">
        <v>13.85</v>
      </c>
      <c r="AV232" s="3"/>
      <c r="AW232" s="2"/>
      <c r="AX232" s="5">
        <v>8.0291970802919709E-8</v>
      </c>
      <c r="AY232" s="2" t="s">
        <v>15</v>
      </c>
      <c r="AZ232" s="5">
        <v>8</v>
      </c>
      <c r="BA232" s="2"/>
      <c r="BB232" s="3" t="s">
        <v>8</v>
      </c>
      <c r="BC232" s="3">
        <v>25</v>
      </c>
      <c r="BD232" s="2"/>
      <c r="BE232" s="3" t="s">
        <v>16</v>
      </c>
      <c r="BF232" s="6">
        <v>34.5</v>
      </c>
      <c r="BG232" s="5">
        <v>6.9175000000000004</v>
      </c>
      <c r="BH232" s="3"/>
      <c r="BI232" s="3"/>
      <c r="BJ232" s="5">
        <v>1.32</v>
      </c>
      <c r="BK232" s="5">
        <v>19.5</v>
      </c>
      <c r="BL232" s="5">
        <v>1.175</v>
      </c>
      <c r="BM232" s="5">
        <v>2.6</v>
      </c>
      <c r="BN232" s="3" t="s">
        <v>19</v>
      </c>
      <c r="BO232" s="3" t="s">
        <v>121</v>
      </c>
      <c r="BP232" s="3" t="s">
        <v>3</v>
      </c>
      <c r="BQ232" s="2"/>
      <c r="BR232" s="2" t="s">
        <v>21</v>
      </c>
      <c r="BS232" s="3"/>
      <c r="BT232" s="3"/>
      <c r="BU232" s="3"/>
      <c r="BV232" s="5">
        <v>3.21</v>
      </c>
      <c r="BW232" s="5">
        <v>4.9000000000000004</v>
      </c>
      <c r="BX232" s="3"/>
      <c r="BY232" s="3"/>
      <c r="BZ232" s="2"/>
      <c r="CA232" s="2"/>
      <c r="CB232" s="3" t="s">
        <v>3</v>
      </c>
      <c r="CC232" s="5">
        <v>3.99</v>
      </c>
      <c r="CD232" s="5">
        <v>0.68965517241379315</v>
      </c>
      <c r="CE232" s="3"/>
      <c r="CF232" s="5">
        <v>30.5</v>
      </c>
      <c r="CG232" s="3"/>
      <c r="CH232" s="3"/>
      <c r="CI232" s="3"/>
      <c r="CJ232" s="3" t="s">
        <v>1</v>
      </c>
      <c r="CK232" s="2"/>
      <c r="CL232" s="3" t="s">
        <v>22</v>
      </c>
      <c r="CM232" s="3"/>
      <c r="CN232" s="2"/>
      <c r="CO232" s="2"/>
      <c r="CP232" s="2"/>
      <c r="CQ232" s="3">
        <v>2</v>
      </c>
      <c r="CR232" s="5">
        <v>5.7975000000000003</v>
      </c>
      <c r="CS232" s="6">
        <v>53.5</v>
      </c>
      <c r="CT232" s="5">
        <v>0.46149999999999997</v>
      </c>
      <c r="CU232" s="5">
        <v>8.06</v>
      </c>
      <c r="CV232" s="5">
        <v>8.5</v>
      </c>
      <c r="CW232" s="5">
        <v>80.75</v>
      </c>
      <c r="CX232" s="2"/>
      <c r="CY232" s="5">
        <v>0.36363636363636365</v>
      </c>
      <c r="CZ232" s="3" t="s">
        <v>22</v>
      </c>
      <c r="DA232" s="5">
        <v>3.2258064516129032E-4</v>
      </c>
      <c r="DB232" s="5">
        <v>623.5</v>
      </c>
      <c r="DC232" s="2"/>
      <c r="DD232" s="5">
        <v>390</v>
      </c>
      <c r="DE232" s="3" t="s">
        <v>22</v>
      </c>
      <c r="DF232" s="2"/>
      <c r="DG232" s="3" t="s">
        <v>3</v>
      </c>
      <c r="DH232" s="2"/>
      <c r="DI232" s="3" t="s">
        <v>23</v>
      </c>
      <c r="DJ232" s="3"/>
      <c r="DK232" s="5">
        <v>400</v>
      </c>
      <c r="DL232" s="3" t="s">
        <v>8</v>
      </c>
      <c r="DM232" s="3">
        <v>0.35714285714285698</v>
      </c>
      <c r="DN232" s="3" t="s">
        <v>3</v>
      </c>
      <c r="DO232" s="5">
        <v>0.5</v>
      </c>
      <c r="DP232" s="3" t="s">
        <v>3</v>
      </c>
      <c r="DQ232" s="5">
        <v>3.06</v>
      </c>
      <c r="DR232" s="7" t="s">
        <v>227</v>
      </c>
      <c r="DS232" s="2" t="s">
        <v>18</v>
      </c>
      <c r="DT232" s="5">
        <v>0.41906130000000003</v>
      </c>
      <c r="DU232" s="2" t="s">
        <v>24</v>
      </c>
      <c r="DV232" s="3" t="s">
        <v>3</v>
      </c>
      <c r="DW232" s="5">
        <v>49.7</v>
      </c>
      <c r="DX232" s="3"/>
      <c r="DY232" s="3" t="s">
        <v>8</v>
      </c>
      <c r="DZ232" s="2"/>
      <c r="EA232" s="7"/>
      <c r="EB232" s="5">
        <v>3.11</v>
      </c>
      <c r="EC232" s="3"/>
      <c r="ED232" s="2"/>
      <c r="EE232" s="2"/>
      <c r="EF232" s="3" t="s">
        <v>1</v>
      </c>
      <c r="EG232" s="3"/>
      <c r="EH232" s="2"/>
      <c r="EI232" s="2"/>
      <c r="EJ232" s="3" t="s">
        <v>26</v>
      </c>
      <c r="EK232" s="5">
        <v>1.248E-2</v>
      </c>
      <c r="EL232" s="3" t="s">
        <v>1</v>
      </c>
      <c r="EM232" s="3" t="s">
        <v>3</v>
      </c>
      <c r="EN232" s="3" t="s">
        <v>27</v>
      </c>
      <c r="EO232" s="3"/>
      <c r="EP232" s="3" t="s">
        <v>8</v>
      </c>
      <c r="EQ232" s="3"/>
      <c r="ER232" s="5">
        <v>6.3</v>
      </c>
      <c r="ES232" s="3"/>
      <c r="ET232" s="9">
        <v>17.25</v>
      </c>
      <c r="EU232" s="3" t="s">
        <v>239</v>
      </c>
      <c r="EV232" s="3" t="s">
        <v>28</v>
      </c>
      <c r="EW232" s="7"/>
      <c r="EX232" s="9">
        <v>3.5924999999999998</v>
      </c>
      <c r="EY232" s="3"/>
      <c r="EZ232" s="3"/>
      <c r="FA232" s="9">
        <v>0.76923076923076916</v>
      </c>
      <c r="FB232" s="9">
        <v>1.7239999999999998E-9</v>
      </c>
      <c r="FC232" s="2"/>
      <c r="FD232" s="7"/>
      <c r="FE232" s="2" t="s">
        <v>15</v>
      </c>
      <c r="FF232" s="3" t="s">
        <v>28</v>
      </c>
      <c r="FG232" s="3" t="s">
        <v>1</v>
      </c>
      <c r="FH232" s="9">
        <v>7.16</v>
      </c>
      <c r="FI232" s="3" t="s">
        <v>203</v>
      </c>
      <c r="FJ232" s="9">
        <v>8.85</v>
      </c>
      <c r="FK232" s="3" t="s">
        <v>1</v>
      </c>
      <c r="FL232" s="3" t="s">
        <v>1</v>
      </c>
      <c r="FM232" s="3" t="s">
        <v>23</v>
      </c>
      <c r="FN232" s="9">
        <v>160</v>
      </c>
      <c r="FO232" s="9">
        <v>2.7500000000000001E-8</v>
      </c>
      <c r="FP232" s="9">
        <v>3.92</v>
      </c>
      <c r="FQ232" s="3" t="s">
        <v>15</v>
      </c>
      <c r="FR232" s="5">
        <v>1.0500000000000001E-2</v>
      </c>
      <c r="FS232" s="9">
        <v>28.8</v>
      </c>
      <c r="FT232" s="3" t="s">
        <v>1</v>
      </c>
      <c r="FU232" s="3" t="s">
        <v>203</v>
      </c>
      <c r="FV232" s="3"/>
      <c r="FW232" s="5">
        <v>34.5</v>
      </c>
      <c r="FX232" s="10">
        <v>2.5000000000000001E-3</v>
      </c>
      <c r="FY232" s="3"/>
      <c r="FZ232" s="3" t="s">
        <v>22</v>
      </c>
      <c r="GA232" s="3"/>
      <c r="GB232" s="3"/>
      <c r="GC232" s="3"/>
      <c r="GD232" s="3"/>
      <c r="GE232" s="3"/>
      <c r="GF232" s="3" t="s">
        <v>30</v>
      </c>
      <c r="GG232" s="3"/>
      <c r="GH232" s="9">
        <v>4.5199999999999996</v>
      </c>
      <c r="GI232" s="2"/>
      <c r="GJ232" s="5">
        <v>9.9700000000000006E-4</v>
      </c>
      <c r="GK232" s="3"/>
      <c r="GL232" s="2"/>
      <c r="GM232" s="2">
        <v>3.11</v>
      </c>
      <c r="GN232" s="3" t="s">
        <v>31</v>
      </c>
      <c r="GO232" s="3" t="s">
        <v>8</v>
      </c>
      <c r="GP232" s="3"/>
      <c r="GQ232" s="3"/>
      <c r="GR232" s="3" t="s">
        <v>219</v>
      </c>
      <c r="GS232" s="9">
        <v>0.83333333333333337</v>
      </c>
      <c r="GT232" s="9">
        <v>60.1</v>
      </c>
      <c r="GU232" s="9">
        <v>15.4</v>
      </c>
      <c r="GV232" s="2">
        <v>5.1282051282051287E-2</v>
      </c>
      <c r="GW232" s="7"/>
      <c r="GX232" s="2" t="s">
        <v>34</v>
      </c>
      <c r="GY232" s="7" t="s">
        <v>227</v>
      </c>
      <c r="GZ232" s="9">
        <v>5.1349999999999998</v>
      </c>
      <c r="HA232" s="9">
        <v>4.33</v>
      </c>
      <c r="HB232" s="7"/>
      <c r="HC232" s="3">
        <v>47.5</v>
      </c>
      <c r="HD232" s="3" t="s">
        <v>3</v>
      </c>
      <c r="HE232" s="7"/>
      <c r="HF232" s="9">
        <v>20.65</v>
      </c>
      <c r="HG232" s="3"/>
      <c r="HH232" s="2"/>
      <c r="HI232" s="3" t="s">
        <v>15</v>
      </c>
      <c r="HJ232" s="3"/>
      <c r="HK232" s="3" t="s">
        <v>3</v>
      </c>
      <c r="HL232" s="3"/>
      <c r="HM232" s="9">
        <v>0.94</v>
      </c>
      <c r="HN232" s="9">
        <v>12.55</v>
      </c>
      <c r="HO232" s="3" t="s">
        <v>3</v>
      </c>
      <c r="HP232" s="3" t="s">
        <v>35</v>
      </c>
      <c r="HQ232" s="3" t="s">
        <v>23</v>
      </c>
      <c r="HR232" s="7"/>
      <c r="HS232" s="3" t="s">
        <v>3</v>
      </c>
      <c r="HT232" s="3" t="s">
        <v>203</v>
      </c>
      <c r="HU232" s="9">
        <v>0.36330608537693004</v>
      </c>
      <c r="HV232" s="3">
        <v>1</v>
      </c>
      <c r="HW232" s="9">
        <v>2.8E-5</v>
      </c>
      <c r="HX232" s="3" t="s">
        <v>3</v>
      </c>
      <c r="HY232" s="3"/>
      <c r="HZ232" s="3" t="s">
        <v>30</v>
      </c>
      <c r="IA232" s="9">
        <v>4.51</v>
      </c>
      <c r="IB232" s="3"/>
      <c r="IC232" s="3" t="s">
        <v>18</v>
      </c>
      <c r="ID232" s="3"/>
      <c r="IE232" s="3" t="s">
        <v>55</v>
      </c>
      <c r="IF232" s="7"/>
      <c r="IG232" s="7"/>
      <c r="IH232" s="7">
        <v>0.78431372549019618</v>
      </c>
    </row>
    <row r="233" spans="1:242" x14ac:dyDescent="0.25">
      <c r="A233" s="1" t="s">
        <v>278</v>
      </c>
      <c r="B233" s="5">
        <v>73.5</v>
      </c>
      <c r="C233" s="2">
        <v>80</v>
      </c>
      <c r="D233" s="5">
        <v>7.3</v>
      </c>
      <c r="E233" s="3" t="s">
        <v>1</v>
      </c>
      <c r="F233" s="3" t="s">
        <v>2</v>
      </c>
      <c r="G233" s="2">
        <v>3.3000000000000002E-2</v>
      </c>
      <c r="H233" s="3"/>
      <c r="I233" s="3"/>
      <c r="J233" s="5">
        <v>2.2399999999999998E-11</v>
      </c>
      <c r="K233" s="3" t="s">
        <v>3</v>
      </c>
      <c r="L233" s="3" t="s">
        <v>4</v>
      </c>
      <c r="M233" s="5">
        <v>0.90702947845804982</v>
      </c>
      <c r="N233" s="5">
        <v>25.79</v>
      </c>
      <c r="O233" s="3" t="s">
        <v>3</v>
      </c>
      <c r="P233" s="2">
        <v>1.0162599999999997</v>
      </c>
      <c r="Q233" s="3" t="s">
        <v>203</v>
      </c>
      <c r="R233" s="2" t="s">
        <v>58</v>
      </c>
      <c r="S233" s="3"/>
      <c r="T233" s="3" t="s">
        <v>3</v>
      </c>
      <c r="U233" s="5">
        <v>49.7</v>
      </c>
      <c r="V233" s="3"/>
      <c r="W233" s="2">
        <v>268</v>
      </c>
      <c r="X233" s="2">
        <v>0.88885714285714279</v>
      </c>
      <c r="Y233" s="3" t="s">
        <v>7</v>
      </c>
      <c r="Z233" s="5">
        <v>1.325E-5</v>
      </c>
      <c r="AA233" s="3" t="s">
        <v>8</v>
      </c>
      <c r="AB233" s="2" t="s">
        <v>227</v>
      </c>
      <c r="AC233" s="5">
        <v>6.6909090909090905E-13</v>
      </c>
      <c r="AD233" s="3" t="s">
        <v>10</v>
      </c>
      <c r="AE233" s="11"/>
      <c r="AF233" s="2">
        <v>3.12</v>
      </c>
      <c r="AG233" s="5">
        <v>2.8500000000000001E-3</v>
      </c>
      <c r="AH233" s="2">
        <v>268</v>
      </c>
      <c r="AI233" s="2">
        <v>97.5</v>
      </c>
      <c r="AJ233" s="2">
        <v>110</v>
      </c>
      <c r="AK233" s="2">
        <v>252</v>
      </c>
      <c r="AL233" s="5">
        <v>1.08</v>
      </c>
      <c r="AM233" s="3"/>
      <c r="AN233" s="3" t="s">
        <v>12</v>
      </c>
      <c r="AO233" s="2">
        <v>252</v>
      </c>
      <c r="AP233" s="2">
        <v>252</v>
      </c>
      <c r="AQ233" s="5">
        <v>4.2000000000000006E-3</v>
      </c>
      <c r="AR233" s="5">
        <v>3.5</v>
      </c>
      <c r="AS233" s="3" t="s">
        <v>13</v>
      </c>
      <c r="AT233" s="3" t="s">
        <v>23</v>
      </c>
      <c r="AU233" s="5">
        <v>14</v>
      </c>
      <c r="AV233" s="3"/>
      <c r="AW233" s="2">
        <v>260</v>
      </c>
      <c r="AX233" s="5">
        <v>8.2725060827250599E-8</v>
      </c>
      <c r="AY233" s="2" t="s">
        <v>15</v>
      </c>
      <c r="AZ233" s="5">
        <v>8</v>
      </c>
      <c r="BA233" s="2">
        <v>268</v>
      </c>
      <c r="BB233" s="3" t="s">
        <v>8</v>
      </c>
      <c r="BC233" s="3">
        <v>25</v>
      </c>
      <c r="BD233" s="2">
        <v>0.3635714285714286</v>
      </c>
      <c r="BE233" s="3" t="s">
        <v>16</v>
      </c>
      <c r="BF233" s="6">
        <v>32.25</v>
      </c>
      <c r="BG233" s="5">
        <v>6.92</v>
      </c>
      <c r="BH233" s="2">
        <v>230</v>
      </c>
      <c r="BI233" s="3"/>
      <c r="BJ233" s="5">
        <v>1.25</v>
      </c>
      <c r="BK233" s="5">
        <v>19.75</v>
      </c>
      <c r="BL233" s="5">
        <v>1.1499999999999999</v>
      </c>
      <c r="BM233" s="5">
        <v>2.65</v>
      </c>
      <c r="BN233" s="3" t="s">
        <v>19</v>
      </c>
      <c r="BO233" s="3" t="s">
        <v>121</v>
      </c>
      <c r="BP233" s="3" t="s">
        <v>3</v>
      </c>
      <c r="BQ233" s="2">
        <v>2.75</v>
      </c>
      <c r="BR233" s="2" t="s">
        <v>21</v>
      </c>
      <c r="BS233" s="3"/>
      <c r="BT233" s="3"/>
      <c r="BU233" s="2">
        <v>0.75804375804375801</v>
      </c>
      <c r="BV233" s="5">
        <v>3.22</v>
      </c>
      <c r="BW233" s="5">
        <v>4.9050000000000002</v>
      </c>
      <c r="BX233" s="3"/>
      <c r="BY233" s="3"/>
      <c r="BZ233" s="2">
        <v>252</v>
      </c>
      <c r="CA233" s="2">
        <v>1.8315018315018314</v>
      </c>
      <c r="CB233" s="3" t="s">
        <v>3</v>
      </c>
      <c r="CC233" s="5">
        <v>3.99</v>
      </c>
      <c r="CD233" s="5">
        <v>0.7142857142857143</v>
      </c>
      <c r="CE233" s="3"/>
      <c r="CF233" s="5">
        <v>30.5</v>
      </c>
      <c r="CG233" s="3"/>
      <c r="CH233" s="3"/>
      <c r="CI233" s="3"/>
      <c r="CJ233" s="3" t="s">
        <v>1</v>
      </c>
      <c r="CK233" s="2">
        <v>1.1100000000000001</v>
      </c>
      <c r="CL233" s="3" t="s">
        <v>22</v>
      </c>
      <c r="CM233" s="2">
        <v>32.799999999999997</v>
      </c>
      <c r="CN233" s="2">
        <v>33</v>
      </c>
      <c r="CO233" s="2"/>
      <c r="CP233" s="2">
        <v>5.88</v>
      </c>
      <c r="CQ233" s="3">
        <v>2</v>
      </c>
      <c r="CR233" s="5">
        <v>5.7949999999999999</v>
      </c>
      <c r="CS233" s="6">
        <v>51</v>
      </c>
      <c r="CT233" s="5">
        <v>0.46250000000000002</v>
      </c>
      <c r="CU233" s="5">
        <v>8.5</v>
      </c>
      <c r="CV233" s="5">
        <v>9</v>
      </c>
      <c r="CW233" s="5">
        <v>81</v>
      </c>
      <c r="CX233" s="13" t="s">
        <v>279</v>
      </c>
      <c r="CY233" s="5">
        <v>0.36363636363636365</v>
      </c>
      <c r="CZ233" s="3" t="s">
        <v>22</v>
      </c>
      <c r="DA233" s="5">
        <v>3.2258064516129032E-4</v>
      </c>
      <c r="DB233" s="5">
        <v>623.5</v>
      </c>
      <c r="DC233" s="2">
        <v>0.73642857142857143</v>
      </c>
      <c r="DD233" s="5">
        <v>378</v>
      </c>
      <c r="DE233" s="3" t="s">
        <v>22</v>
      </c>
      <c r="DF233" s="2"/>
      <c r="DG233" s="3" t="s">
        <v>3</v>
      </c>
      <c r="DH233" s="2">
        <v>7.45</v>
      </c>
      <c r="DI233" s="3" t="s">
        <v>23</v>
      </c>
      <c r="DJ233" s="2">
        <v>13.7</v>
      </c>
      <c r="DK233" s="5">
        <v>415</v>
      </c>
      <c r="DL233" s="3" t="s">
        <v>8</v>
      </c>
      <c r="DM233" s="3">
        <v>0.35714285714285698</v>
      </c>
      <c r="DN233" s="3" t="s">
        <v>3</v>
      </c>
      <c r="DO233" s="5">
        <v>0.55000000000000004</v>
      </c>
      <c r="DP233" s="3" t="s">
        <v>3</v>
      </c>
      <c r="DQ233" s="5">
        <v>3.0724999999999998</v>
      </c>
      <c r="DR233" s="7" t="s">
        <v>227</v>
      </c>
      <c r="DS233" s="2" t="s">
        <v>18</v>
      </c>
      <c r="DT233" s="5">
        <v>0.42025859999999998</v>
      </c>
      <c r="DU233" s="2" t="s">
        <v>24</v>
      </c>
      <c r="DV233" s="3" t="s">
        <v>3</v>
      </c>
      <c r="DW233" s="5">
        <v>49.7</v>
      </c>
      <c r="DX233" s="2">
        <v>6.79</v>
      </c>
      <c r="DY233" s="3" t="s">
        <v>8</v>
      </c>
      <c r="DZ233" s="2">
        <v>260</v>
      </c>
      <c r="EA233" s="7">
        <v>0.77519379844961234</v>
      </c>
      <c r="EB233" s="5">
        <v>3.12</v>
      </c>
      <c r="EC233" s="3"/>
      <c r="ED233" s="2">
        <v>166.5</v>
      </c>
      <c r="EE233" s="2">
        <v>0.36249999999999999</v>
      </c>
      <c r="EF233" s="3" t="s">
        <v>1</v>
      </c>
      <c r="EG233" s="3"/>
      <c r="EH233" s="2">
        <v>268</v>
      </c>
      <c r="EI233" s="2">
        <v>7.88</v>
      </c>
      <c r="EJ233" s="3" t="s">
        <v>26</v>
      </c>
      <c r="EK233" s="5">
        <v>1.248E-2</v>
      </c>
      <c r="EL233" s="3" t="s">
        <v>1</v>
      </c>
      <c r="EM233" s="3" t="s">
        <v>3</v>
      </c>
      <c r="EN233" s="3" t="s">
        <v>27</v>
      </c>
      <c r="EO233" s="2">
        <v>15</v>
      </c>
      <c r="EP233" s="3" t="s">
        <v>8</v>
      </c>
      <c r="EQ233" s="3"/>
      <c r="ER233" s="5">
        <v>6.25</v>
      </c>
      <c r="ES233" s="2">
        <v>33</v>
      </c>
      <c r="ET233" s="9">
        <v>17.3</v>
      </c>
      <c r="EU233" s="3" t="s">
        <v>239</v>
      </c>
      <c r="EV233" s="3" t="s">
        <v>28</v>
      </c>
      <c r="EW233" s="2">
        <v>9</v>
      </c>
      <c r="EX233" s="9">
        <v>3.5950000000000002</v>
      </c>
      <c r="EY233" s="3"/>
      <c r="EZ233" s="3"/>
      <c r="FA233" s="9">
        <v>0.76923076923076916</v>
      </c>
      <c r="FB233" s="9">
        <v>1.6600000000000001E-9</v>
      </c>
      <c r="FC233" s="2">
        <v>268</v>
      </c>
      <c r="FD233" s="2">
        <v>0.3635714285714286</v>
      </c>
      <c r="FE233" s="2" t="s">
        <v>15</v>
      </c>
      <c r="FF233" s="3" t="s">
        <v>28</v>
      </c>
      <c r="FG233" s="3" t="s">
        <v>1</v>
      </c>
      <c r="FH233" s="9">
        <v>7.1550000000000002</v>
      </c>
      <c r="FI233" s="3" t="s">
        <v>203</v>
      </c>
      <c r="FJ233" s="9">
        <v>8.75</v>
      </c>
      <c r="FK233" s="3" t="s">
        <v>1</v>
      </c>
      <c r="FL233" s="3" t="s">
        <v>1</v>
      </c>
      <c r="FM233" s="3" t="s">
        <v>23</v>
      </c>
      <c r="FN233" s="9">
        <v>155</v>
      </c>
      <c r="FO233" s="9">
        <v>2.7500000000000001E-8</v>
      </c>
      <c r="FP233" s="9">
        <v>3.91</v>
      </c>
      <c r="FQ233" s="3" t="s">
        <v>15</v>
      </c>
      <c r="FR233" s="5">
        <v>0.01</v>
      </c>
      <c r="FS233" s="9">
        <v>28.8</v>
      </c>
      <c r="FT233" s="3" t="s">
        <v>1</v>
      </c>
      <c r="FU233" s="3" t="s">
        <v>203</v>
      </c>
      <c r="FV233" s="3"/>
      <c r="FW233" s="5">
        <v>30</v>
      </c>
      <c r="FX233" s="10">
        <v>2.5000000000000001E-3</v>
      </c>
      <c r="FY233" s="2">
        <v>78.5</v>
      </c>
      <c r="FZ233" s="3" t="s">
        <v>22</v>
      </c>
      <c r="GA233" s="3"/>
      <c r="GB233" s="3"/>
      <c r="GC233" s="3"/>
      <c r="GD233" s="3"/>
      <c r="GE233" s="3"/>
      <c r="GF233" s="3" t="s">
        <v>30</v>
      </c>
      <c r="GG233" s="3"/>
      <c r="GH233" s="9">
        <v>4.51</v>
      </c>
      <c r="GI233" s="2">
        <v>268</v>
      </c>
      <c r="GJ233" s="5">
        <v>1.1150000000000001E-3</v>
      </c>
      <c r="GK233" s="3"/>
      <c r="GL233" s="2">
        <v>0.79365079365079361</v>
      </c>
      <c r="GM233" s="2">
        <v>3.12</v>
      </c>
      <c r="GN233" s="3" t="s">
        <v>31</v>
      </c>
      <c r="GO233" s="3" t="s">
        <v>8</v>
      </c>
      <c r="GP233" s="3"/>
      <c r="GQ233" s="2">
        <v>8</v>
      </c>
      <c r="GR233" s="3" t="s">
        <v>219</v>
      </c>
      <c r="GS233" s="9">
        <v>0.82644628099173556</v>
      </c>
      <c r="GT233" s="9">
        <v>60</v>
      </c>
      <c r="GU233" s="9">
        <v>15</v>
      </c>
      <c r="GV233" s="2">
        <v>0.05</v>
      </c>
      <c r="GW233" s="7"/>
      <c r="GX233" s="2" t="s">
        <v>34</v>
      </c>
      <c r="GY233" s="7" t="s">
        <v>227</v>
      </c>
      <c r="GZ233" s="9">
        <v>5.1349999999999998</v>
      </c>
      <c r="HA233" s="9">
        <v>4.3475000000000001</v>
      </c>
      <c r="HB233" s="2">
        <v>3.92</v>
      </c>
      <c r="HC233" s="3">
        <v>47.25</v>
      </c>
      <c r="HD233" s="3" t="s">
        <v>3</v>
      </c>
      <c r="HE233" s="2">
        <v>7.45</v>
      </c>
      <c r="HF233" s="9">
        <v>20.5</v>
      </c>
      <c r="HG233" s="3"/>
      <c r="HH233" s="2">
        <v>268</v>
      </c>
      <c r="HI233" s="3" t="s">
        <v>15</v>
      </c>
      <c r="HJ233" s="2">
        <v>1.1232142857142857</v>
      </c>
      <c r="HK233" s="3" t="s">
        <v>3</v>
      </c>
      <c r="HL233" s="3"/>
      <c r="HM233" s="9">
        <v>0.9</v>
      </c>
      <c r="HN233" s="9">
        <v>12.5</v>
      </c>
      <c r="HO233" s="3" t="s">
        <v>3</v>
      </c>
      <c r="HP233" s="3" t="s">
        <v>35</v>
      </c>
      <c r="HQ233" s="3" t="s">
        <v>23</v>
      </c>
      <c r="HR233" s="2">
        <v>7.4499999999999997E-2</v>
      </c>
      <c r="HS233" s="3" t="s">
        <v>3</v>
      </c>
      <c r="HT233" s="3" t="s">
        <v>203</v>
      </c>
      <c r="HU233" s="9">
        <v>0.35971223021582738</v>
      </c>
      <c r="HV233" s="3">
        <v>1</v>
      </c>
      <c r="HW233" s="9">
        <v>3.2100000000000001E-5</v>
      </c>
      <c r="HX233" s="3" t="s">
        <v>3</v>
      </c>
      <c r="HY233" s="3"/>
      <c r="HZ233" s="3" t="s">
        <v>30</v>
      </c>
      <c r="IA233" s="9">
        <v>4.51</v>
      </c>
      <c r="IB233" s="2">
        <v>14.55</v>
      </c>
      <c r="IC233" s="3" t="s">
        <v>18</v>
      </c>
      <c r="ID233" s="3"/>
      <c r="IE233" s="3" t="s">
        <v>55</v>
      </c>
      <c r="IF233" s="7"/>
      <c r="IG233" s="2">
        <v>0.77519379844961234</v>
      </c>
      <c r="IH233" s="7">
        <v>0.78431372549019618</v>
      </c>
    </row>
    <row r="234" spans="1:242" x14ac:dyDescent="0.25">
      <c r="A234" s="1" t="s">
        <v>280</v>
      </c>
      <c r="B234" s="5">
        <v>78.5</v>
      </c>
      <c r="C234" s="3"/>
      <c r="D234" s="5">
        <v>7.25</v>
      </c>
      <c r="E234" s="3" t="s">
        <v>1</v>
      </c>
      <c r="F234" s="3" t="s">
        <v>2</v>
      </c>
      <c r="G234" s="2"/>
      <c r="H234" s="3"/>
      <c r="I234" s="3"/>
      <c r="J234" s="5">
        <v>2.29E-11</v>
      </c>
      <c r="K234" s="3" t="s">
        <v>3</v>
      </c>
      <c r="L234" s="3" t="s">
        <v>4</v>
      </c>
      <c r="M234" s="5">
        <v>0.90909090909090906</v>
      </c>
      <c r="N234" s="5">
        <v>25.8</v>
      </c>
      <c r="O234" s="3" t="s">
        <v>3</v>
      </c>
      <c r="P234" s="3"/>
      <c r="Q234" s="3" t="s">
        <v>203</v>
      </c>
      <c r="R234" s="2" t="s">
        <v>58</v>
      </c>
      <c r="S234" s="3"/>
      <c r="T234" s="3" t="s">
        <v>3</v>
      </c>
      <c r="U234" s="5">
        <v>49.77</v>
      </c>
      <c r="V234" s="3"/>
      <c r="W234" s="2"/>
      <c r="X234" s="4"/>
      <c r="Y234" s="3" t="s">
        <v>7</v>
      </c>
      <c r="Z234" s="5">
        <v>1.2999999999999999E-5</v>
      </c>
      <c r="AA234" s="3" t="s">
        <v>8</v>
      </c>
      <c r="AB234" s="2" t="s">
        <v>227</v>
      </c>
      <c r="AC234" s="5">
        <v>6.7454545454545459E-13</v>
      </c>
      <c r="AD234" s="3" t="s">
        <v>10</v>
      </c>
      <c r="AE234" s="11"/>
      <c r="AF234" s="2">
        <v>3.13</v>
      </c>
      <c r="AG234" s="5">
        <v>3.0499999999999998E-3</v>
      </c>
      <c r="AH234" s="2"/>
      <c r="AI234" s="2"/>
      <c r="AJ234" s="2">
        <v>112.5</v>
      </c>
      <c r="AK234" s="2"/>
      <c r="AL234" s="5">
        <v>1.079</v>
      </c>
      <c r="AM234" s="3"/>
      <c r="AN234" s="3" t="s">
        <v>12</v>
      </c>
      <c r="AO234" s="2"/>
      <c r="AP234" s="2"/>
      <c r="AQ234" s="5">
        <v>4.5999999999999999E-3</v>
      </c>
      <c r="AR234" s="5">
        <v>3.6</v>
      </c>
      <c r="AS234" s="3" t="s">
        <v>13</v>
      </c>
      <c r="AT234" s="3" t="s">
        <v>23</v>
      </c>
      <c r="AU234" s="5">
        <v>14.65</v>
      </c>
      <c r="AV234" s="3"/>
      <c r="AW234" s="2"/>
      <c r="AX234" s="5">
        <v>7.9075425790754257E-8</v>
      </c>
      <c r="AY234" s="2" t="s">
        <v>15</v>
      </c>
      <c r="AZ234" s="5">
        <v>8.1</v>
      </c>
      <c r="BA234" s="2"/>
      <c r="BB234" s="3" t="s">
        <v>8</v>
      </c>
      <c r="BC234" s="3">
        <v>25</v>
      </c>
      <c r="BD234" s="2"/>
      <c r="BE234" s="3" t="s">
        <v>16</v>
      </c>
      <c r="BF234" s="6">
        <v>32</v>
      </c>
      <c r="BG234" s="5">
        <v>6.9175000000000004</v>
      </c>
      <c r="BH234" s="3"/>
      <c r="BI234" s="3"/>
      <c r="BJ234" s="5" t="s">
        <v>21</v>
      </c>
      <c r="BK234" s="5">
        <v>19.8</v>
      </c>
      <c r="BL234" s="5">
        <v>1.125</v>
      </c>
      <c r="BM234" s="5">
        <v>2.7</v>
      </c>
      <c r="BN234" s="3" t="s">
        <v>19</v>
      </c>
      <c r="BO234" s="3" t="s">
        <v>121</v>
      </c>
      <c r="BP234" s="3" t="s">
        <v>3</v>
      </c>
      <c r="BQ234" s="2"/>
      <c r="BR234" s="2" t="s">
        <v>21</v>
      </c>
      <c r="BS234" s="3"/>
      <c r="BT234" s="3"/>
      <c r="BU234" s="3"/>
      <c r="BV234" s="5">
        <v>3.21</v>
      </c>
      <c r="BW234" s="5">
        <v>4.9000000000000004</v>
      </c>
      <c r="BX234" s="3"/>
      <c r="BY234" s="3"/>
      <c r="BZ234" s="2"/>
      <c r="CA234" s="2"/>
      <c r="CB234" s="3" t="s">
        <v>3</v>
      </c>
      <c r="CC234" s="5">
        <v>3.99</v>
      </c>
      <c r="CD234" s="5">
        <v>0.76923076923076916</v>
      </c>
      <c r="CE234" s="3"/>
      <c r="CF234" s="5">
        <v>30.6</v>
      </c>
      <c r="CG234" s="3"/>
      <c r="CH234" s="3"/>
      <c r="CI234" s="3"/>
      <c r="CJ234" s="3" t="s">
        <v>1</v>
      </c>
      <c r="CK234" s="2"/>
      <c r="CL234" s="3" t="s">
        <v>22</v>
      </c>
      <c r="CM234" s="3"/>
      <c r="CN234" s="2"/>
      <c r="CO234" s="2"/>
      <c r="CP234" s="2"/>
      <c r="CQ234" s="3">
        <v>2</v>
      </c>
      <c r="CR234" s="5">
        <v>5.7350000000000003</v>
      </c>
      <c r="CS234" s="6">
        <v>54.15</v>
      </c>
      <c r="CT234" s="5">
        <v>0.46149999999999997</v>
      </c>
      <c r="CU234" s="5">
        <v>8.6</v>
      </c>
      <c r="CV234" s="5">
        <v>10</v>
      </c>
      <c r="CW234" s="5">
        <v>80.5</v>
      </c>
      <c r="CX234" s="2"/>
      <c r="CY234" s="5">
        <v>0.36363636363636365</v>
      </c>
      <c r="CZ234" s="3" t="s">
        <v>22</v>
      </c>
      <c r="DA234" s="5">
        <v>3.2258064516129032E-4</v>
      </c>
      <c r="DB234" s="5">
        <v>623.5</v>
      </c>
      <c r="DC234" s="4"/>
      <c r="DD234" s="5">
        <v>379</v>
      </c>
      <c r="DE234" s="3" t="s">
        <v>22</v>
      </c>
      <c r="DF234" s="2"/>
      <c r="DG234" s="3" t="s">
        <v>3</v>
      </c>
      <c r="DH234" s="2"/>
      <c r="DI234" s="3" t="s">
        <v>23</v>
      </c>
      <c r="DJ234" s="3"/>
      <c r="DK234" s="5">
        <v>425</v>
      </c>
      <c r="DL234" s="3" t="s">
        <v>8</v>
      </c>
      <c r="DM234" s="3">
        <v>0.35714285714285698</v>
      </c>
      <c r="DN234" s="3" t="s">
        <v>3</v>
      </c>
      <c r="DO234" s="5">
        <v>0.55000000000000004</v>
      </c>
      <c r="DP234" s="3" t="s">
        <v>3</v>
      </c>
      <c r="DQ234" s="5">
        <v>3.08</v>
      </c>
      <c r="DR234" s="7" t="s">
        <v>227</v>
      </c>
      <c r="DS234" s="2" t="s">
        <v>18</v>
      </c>
      <c r="DT234" s="5">
        <v>0.42145589999999999</v>
      </c>
      <c r="DU234" s="2" t="s">
        <v>24</v>
      </c>
      <c r="DV234" s="3" t="s">
        <v>3</v>
      </c>
      <c r="DW234" s="5">
        <v>49.77</v>
      </c>
      <c r="DX234" s="4"/>
      <c r="DY234" s="3" t="s">
        <v>8</v>
      </c>
      <c r="DZ234" s="2"/>
      <c r="EA234" s="7"/>
      <c r="EB234" s="5">
        <v>3.13</v>
      </c>
      <c r="EC234" s="3"/>
      <c r="ED234" s="2"/>
      <c r="EE234" s="4"/>
      <c r="EF234" s="3" t="s">
        <v>1</v>
      </c>
      <c r="EG234" s="3"/>
      <c r="EH234" s="2"/>
      <c r="EI234" s="2"/>
      <c r="EJ234" s="3" t="s">
        <v>26</v>
      </c>
      <c r="EK234" s="5">
        <v>1.248E-2</v>
      </c>
      <c r="EL234" s="3" t="s">
        <v>1</v>
      </c>
      <c r="EM234" s="3" t="s">
        <v>3</v>
      </c>
      <c r="EN234" s="3" t="s">
        <v>27</v>
      </c>
      <c r="EO234" s="3"/>
      <c r="EP234" s="3" t="s">
        <v>8</v>
      </c>
      <c r="EQ234" s="3"/>
      <c r="ER234" s="5">
        <v>6.15</v>
      </c>
      <c r="ES234" s="3"/>
      <c r="ET234" s="9">
        <v>17.5</v>
      </c>
      <c r="EU234" s="3" t="s">
        <v>239</v>
      </c>
      <c r="EV234" s="3" t="s">
        <v>28</v>
      </c>
      <c r="EW234" s="7"/>
      <c r="EX234" s="9">
        <v>3.6</v>
      </c>
      <c r="EY234" s="3"/>
      <c r="EZ234" s="3"/>
      <c r="FA234" s="9">
        <v>0.76923076923076916</v>
      </c>
      <c r="FB234" s="9">
        <v>1.68E-9</v>
      </c>
      <c r="FC234" s="2"/>
      <c r="FD234" s="7"/>
      <c r="FE234" s="2" t="s">
        <v>15</v>
      </c>
      <c r="FF234" s="3" t="s">
        <v>28</v>
      </c>
      <c r="FG234" s="3" t="s">
        <v>1</v>
      </c>
      <c r="FH234" s="9">
        <v>7.1550000000000002</v>
      </c>
      <c r="FI234" s="3" t="s">
        <v>203</v>
      </c>
      <c r="FJ234" s="9">
        <v>8.1</v>
      </c>
      <c r="FK234" s="3" t="s">
        <v>1</v>
      </c>
      <c r="FL234" s="3" t="s">
        <v>1</v>
      </c>
      <c r="FM234" s="3" t="s">
        <v>23</v>
      </c>
      <c r="FN234" s="9">
        <v>152.5</v>
      </c>
      <c r="FO234" s="9">
        <v>2.7500000000000001E-8</v>
      </c>
      <c r="FP234" s="9">
        <v>3.91</v>
      </c>
      <c r="FQ234" s="3" t="s">
        <v>15</v>
      </c>
      <c r="FR234" s="5">
        <v>0.01</v>
      </c>
      <c r="FS234" s="9">
        <v>28.8</v>
      </c>
      <c r="FT234" s="3" t="s">
        <v>1</v>
      </c>
      <c r="FU234" s="3" t="s">
        <v>203</v>
      </c>
      <c r="FV234" s="3"/>
      <c r="FW234" s="5">
        <v>28.5</v>
      </c>
      <c r="FX234" s="10">
        <v>3.0000000000000001E-3</v>
      </c>
      <c r="FY234" s="3"/>
      <c r="FZ234" s="3" t="s">
        <v>22</v>
      </c>
      <c r="GA234" s="3"/>
      <c r="GB234" s="3"/>
      <c r="GC234" s="3"/>
      <c r="GD234" s="3"/>
      <c r="GE234" s="3"/>
      <c r="GF234" s="3" t="s">
        <v>30</v>
      </c>
      <c r="GG234" s="3"/>
      <c r="GH234" s="9">
        <v>4.51</v>
      </c>
      <c r="GI234" s="2"/>
      <c r="GJ234" s="5">
        <v>1.072E-3</v>
      </c>
      <c r="GK234" s="3"/>
      <c r="GL234" s="2"/>
      <c r="GM234" s="2">
        <v>3.13</v>
      </c>
      <c r="GN234" s="3" t="s">
        <v>31</v>
      </c>
      <c r="GO234" s="3" t="s">
        <v>8</v>
      </c>
      <c r="GP234" s="3"/>
      <c r="GQ234" s="3"/>
      <c r="GR234" s="3" t="s">
        <v>219</v>
      </c>
      <c r="GS234" s="9">
        <v>0.83333333333333337</v>
      </c>
      <c r="GT234" s="9">
        <v>60.1</v>
      </c>
      <c r="GU234" s="9">
        <v>12</v>
      </c>
      <c r="GV234" s="2">
        <v>5.1282051282051287E-2</v>
      </c>
      <c r="GW234" s="7"/>
      <c r="GX234" s="2" t="s">
        <v>34</v>
      </c>
      <c r="GY234" s="7" t="s">
        <v>227</v>
      </c>
      <c r="GZ234" s="9">
        <v>5.15</v>
      </c>
      <c r="HA234" s="9">
        <v>4.3449999999999998</v>
      </c>
      <c r="HB234" s="7"/>
      <c r="HC234" s="3">
        <v>47.5</v>
      </c>
      <c r="HD234" s="3" t="s">
        <v>3</v>
      </c>
      <c r="HE234" s="7"/>
      <c r="HF234" s="9">
        <v>20.399999999999999</v>
      </c>
      <c r="HG234" s="3"/>
      <c r="HH234" s="2"/>
      <c r="HI234" s="3" t="s">
        <v>15</v>
      </c>
      <c r="HJ234" s="4"/>
      <c r="HK234" s="3" t="s">
        <v>3</v>
      </c>
      <c r="HL234" s="3"/>
      <c r="HM234" s="9">
        <v>0.86</v>
      </c>
      <c r="HN234" s="9">
        <v>12</v>
      </c>
      <c r="HO234" s="3" t="s">
        <v>3</v>
      </c>
      <c r="HP234" s="3" t="s">
        <v>35</v>
      </c>
      <c r="HQ234" s="3" t="s">
        <v>23</v>
      </c>
      <c r="HR234" s="7"/>
      <c r="HS234" s="3" t="s">
        <v>3</v>
      </c>
      <c r="HT234" s="3" t="s">
        <v>203</v>
      </c>
      <c r="HU234" s="9">
        <v>0.35958288385472847</v>
      </c>
      <c r="HV234" s="3">
        <v>1</v>
      </c>
      <c r="HW234" s="9">
        <v>3.8000000000000002E-5</v>
      </c>
      <c r="HX234" s="3" t="s">
        <v>3</v>
      </c>
      <c r="HY234" s="3"/>
      <c r="HZ234" s="3" t="s">
        <v>30</v>
      </c>
      <c r="IA234" s="9">
        <v>4.51</v>
      </c>
      <c r="IB234" s="4"/>
      <c r="IC234" s="3" t="s">
        <v>18</v>
      </c>
      <c r="ID234" s="3"/>
      <c r="IE234" s="3" t="s">
        <v>55</v>
      </c>
      <c r="IF234" s="7"/>
      <c r="IG234" s="7"/>
      <c r="IH234" s="7"/>
    </row>
    <row r="235" spans="1:242" x14ac:dyDescent="0.25">
      <c r="A235" s="1" t="s">
        <v>281</v>
      </c>
      <c r="B235" s="5">
        <v>70</v>
      </c>
      <c r="C235" s="3"/>
      <c r="D235" s="5">
        <v>7.1</v>
      </c>
      <c r="E235" s="3" t="s">
        <v>1</v>
      </c>
      <c r="F235" s="3" t="s">
        <v>2</v>
      </c>
      <c r="G235" s="2"/>
      <c r="H235" s="3"/>
      <c r="I235" s="3"/>
      <c r="J235" s="5">
        <v>2.4000000000000001E-11</v>
      </c>
      <c r="K235" s="3" t="s">
        <v>3</v>
      </c>
      <c r="L235" s="3" t="s">
        <v>4</v>
      </c>
      <c r="M235" s="5">
        <v>0.90497737556561086</v>
      </c>
      <c r="N235" s="5">
        <v>25.81</v>
      </c>
      <c r="O235" s="3" t="s">
        <v>3</v>
      </c>
      <c r="P235" s="3"/>
      <c r="Q235" s="3" t="s">
        <v>203</v>
      </c>
      <c r="R235" s="2" t="s">
        <v>58</v>
      </c>
      <c r="S235" s="3"/>
      <c r="T235" s="3" t="s">
        <v>3</v>
      </c>
      <c r="U235" s="5">
        <v>49.68</v>
      </c>
      <c r="V235" s="3"/>
      <c r="W235" s="2"/>
      <c r="X235" s="3"/>
      <c r="Y235" s="3" t="s">
        <v>7</v>
      </c>
      <c r="Z235" s="5">
        <v>1.325E-5</v>
      </c>
      <c r="AA235" s="3" t="s">
        <v>8</v>
      </c>
      <c r="AB235" s="2" t="s">
        <v>227</v>
      </c>
      <c r="AC235" s="5">
        <v>6.7818181818181818E-13</v>
      </c>
      <c r="AD235" s="3" t="s">
        <v>10</v>
      </c>
      <c r="AE235" s="11"/>
      <c r="AF235" s="2">
        <v>3.125</v>
      </c>
      <c r="AG235" s="5">
        <v>2.8E-3</v>
      </c>
      <c r="AH235" s="2"/>
      <c r="AI235" s="2"/>
      <c r="AJ235" s="3">
        <v>115</v>
      </c>
      <c r="AK235" s="2"/>
      <c r="AL235" s="5">
        <v>1.079</v>
      </c>
      <c r="AM235" s="3"/>
      <c r="AN235" s="3" t="s">
        <v>12</v>
      </c>
      <c r="AO235" s="2"/>
      <c r="AP235" s="2"/>
      <c r="AQ235" s="5">
        <v>5.0999999999999995E-3</v>
      </c>
      <c r="AR235" s="5">
        <v>3.95</v>
      </c>
      <c r="AS235" s="3" t="s">
        <v>13</v>
      </c>
      <c r="AT235" s="3" t="s">
        <v>23</v>
      </c>
      <c r="AU235" s="5">
        <v>17</v>
      </c>
      <c r="AV235" s="3"/>
      <c r="AW235" s="2"/>
      <c r="AX235" s="5">
        <v>8.150851581508516E-8</v>
      </c>
      <c r="AY235" s="2" t="s">
        <v>15</v>
      </c>
      <c r="AZ235" s="5">
        <v>8</v>
      </c>
      <c r="BA235" s="2"/>
      <c r="BB235" s="3" t="s">
        <v>8</v>
      </c>
      <c r="BC235" s="3">
        <v>25</v>
      </c>
      <c r="BD235" s="2"/>
      <c r="BE235" s="3" t="s">
        <v>16</v>
      </c>
      <c r="BF235" s="5">
        <v>34.5</v>
      </c>
      <c r="BG235" s="5">
        <v>6.92</v>
      </c>
      <c r="BH235" s="3"/>
      <c r="BI235" s="3"/>
      <c r="BJ235" s="5">
        <v>1.5</v>
      </c>
      <c r="BK235" s="5">
        <v>19</v>
      </c>
      <c r="BL235" s="5">
        <v>1.17</v>
      </c>
      <c r="BM235" s="5">
        <v>2.8</v>
      </c>
      <c r="BN235" s="3" t="s">
        <v>19</v>
      </c>
      <c r="BO235" s="3" t="s">
        <v>121</v>
      </c>
      <c r="BP235" s="3" t="s">
        <v>3</v>
      </c>
      <c r="BQ235" s="2"/>
      <c r="BR235" s="2" t="s">
        <v>21</v>
      </c>
      <c r="BS235" s="3"/>
      <c r="BT235" s="3"/>
      <c r="BU235" s="3"/>
      <c r="BV235" s="5">
        <v>3.22</v>
      </c>
      <c r="BW235" s="5">
        <v>4.9000000000000004</v>
      </c>
      <c r="BX235" s="3"/>
      <c r="BY235" s="3"/>
      <c r="BZ235" s="2"/>
      <c r="CA235" s="2"/>
      <c r="CB235" s="3" t="s">
        <v>3</v>
      </c>
      <c r="CC235" s="5">
        <v>3.99</v>
      </c>
      <c r="CD235" s="5">
        <v>1</v>
      </c>
      <c r="CE235" s="3"/>
      <c r="CF235" s="5">
        <v>30.5</v>
      </c>
      <c r="CG235" s="3"/>
      <c r="CH235" s="3"/>
      <c r="CI235" s="3"/>
      <c r="CJ235" s="3" t="s">
        <v>1</v>
      </c>
      <c r="CK235" s="2"/>
      <c r="CL235" s="3" t="s">
        <v>22</v>
      </c>
      <c r="CM235" s="3"/>
      <c r="CN235" s="2"/>
      <c r="CO235" s="2"/>
      <c r="CP235" s="2"/>
      <c r="CQ235" s="3">
        <v>2</v>
      </c>
      <c r="CR235" s="5">
        <v>5.74</v>
      </c>
      <c r="CS235" s="6">
        <v>45.4</v>
      </c>
      <c r="CT235" s="5">
        <v>0.45750000000000002</v>
      </c>
      <c r="CU235" s="5">
        <v>9.1</v>
      </c>
      <c r="CV235" s="5">
        <v>10</v>
      </c>
      <c r="CW235" s="5">
        <v>80</v>
      </c>
      <c r="CX235" s="2"/>
      <c r="CY235" s="5">
        <v>0.36363636363636365</v>
      </c>
      <c r="CZ235" s="3" t="s">
        <v>22</v>
      </c>
      <c r="DA235" s="5">
        <v>3.2258064516129032E-4</v>
      </c>
      <c r="DB235" s="5">
        <v>622.75</v>
      </c>
      <c r="DC235" s="2"/>
      <c r="DD235" s="5">
        <v>378</v>
      </c>
      <c r="DE235" s="3" t="s">
        <v>22</v>
      </c>
      <c r="DF235" s="2"/>
      <c r="DG235" s="3" t="s">
        <v>3</v>
      </c>
      <c r="DH235" s="2"/>
      <c r="DI235" s="3" t="s">
        <v>23</v>
      </c>
      <c r="DJ235" s="3"/>
      <c r="DK235" s="5">
        <v>430</v>
      </c>
      <c r="DL235" s="3" t="s">
        <v>8</v>
      </c>
      <c r="DM235" s="3">
        <v>0.35714285714285698</v>
      </c>
      <c r="DN235" s="3" t="s">
        <v>3</v>
      </c>
      <c r="DO235" s="5">
        <v>0.33750000000000002</v>
      </c>
      <c r="DP235" s="3" t="s">
        <v>3</v>
      </c>
      <c r="DQ235" s="5">
        <v>3.0750000000000002</v>
      </c>
      <c r="DR235" s="7" t="s">
        <v>227</v>
      </c>
      <c r="DS235" s="2" t="s">
        <v>18</v>
      </c>
      <c r="DT235" s="5">
        <v>0.42265330000000001</v>
      </c>
      <c r="DU235" s="2" t="s">
        <v>24</v>
      </c>
      <c r="DV235" s="3" t="s">
        <v>3</v>
      </c>
      <c r="DW235" s="5">
        <v>49.68</v>
      </c>
      <c r="DX235" s="3"/>
      <c r="DY235" s="3" t="s">
        <v>8</v>
      </c>
      <c r="DZ235" s="2"/>
      <c r="EA235" s="7"/>
      <c r="EB235" s="5">
        <v>3.125</v>
      </c>
      <c r="EC235" s="3"/>
      <c r="ED235" s="2"/>
      <c r="EE235" s="2"/>
      <c r="EF235" s="3" t="s">
        <v>1</v>
      </c>
      <c r="EG235" s="3"/>
      <c r="EH235" s="2"/>
      <c r="EI235" s="2"/>
      <c r="EJ235" s="3" t="s">
        <v>26</v>
      </c>
      <c r="EK235" s="5">
        <v>1.248E-2</v>
      </c>
      <c r="EL235" s="3" t="s">
        <v>1</v>
      </c>
      <c r="EM235" s="3" t="s">
        <v>3</v>
      </c>
      <c r="EN235" s="3" t="s">
        <v>27</v>
      </c>
      <c r="EO235" s="3"/>
      <c r="EP235" s="3" t="s">
        <v>8</v>
      </c>
      <c r="EQ235" s="3"/>
      <c r="ER235" s="5">
        <v>6.2</v>
      </c>
      <c r="ES235" s="3"/>
      <c r="ET235" s="9">
        <v>17.25</v>
      </c>
      <c r="EU235" s="3" t="s">
        <v>239</v>
      </c>
      <c r="EV235" s="3" t="s">
        <v>28</v>
      </c>
      <c r="EW235" s="7"/>
      <c r="EX235" s="9">
        <v>3.6</v>
      </c>
      <c r="EY235" s="3"/>
      <c r="EZ235" s="3"/>
      <c r="FA235" s="9">
        <v>0.76923076923076916</v>
      </c>
      <c r="FB235" s="9">
        <v>1.6999999999999999E-9</v>
      </c>
      <c r="FC235" s="2"/>
      <c r="FD235" s="7"/>
      <c r="FE235" s="2" t="s">
        <v>15</v>
      </c>
      <c r="FF235" s="3" t="s">
        <v>28</v>
      </c>
      <c r="FG235" s="3" t="s">
        <v>1</v>
      </c>
      <c r="FH235" s="9">
        <v>7.15</v>
      </c>
      <c r="FI235" s="3" t="s">
        <v>203</v>
      </c>
      <c r="FJ235" s="9">
        <v>8.75</v>
      </c>
      <c r="FK235" s="3" t="s">
        <v>1</v>
      </c>
      <c r="FL235" s="3" t="s">
        <v>1</v>
      </c>
      <c r="FM235" s="3" t="s">
        <v>23</v>
      </c>
      <c r="FN235" s="9">
        <v>152</v>
      </c>
      <c r="FO235" s="9">
        <v>2.7550000000000002E-8</v>
      </c>
      <c r="FP235" s="9">
        <v>4</v>
      </c>
      <c r="FQ235" s="3" t="s">
        <v>15</v>
      </c>
      <c r="FR235" s="5">
        <v>1.0500000000000001E-2</v>
      </c>
      <c r="FS235" s="9">
        <v>28.8</v>
      </c>
      <c r="FT235" s="3" t="s">
        <v>1</v>
      </c>
      <c r="FU235" s="3" t="s">
        <v>203</v>
      </c>
      <c r="FV235" s="3"/>
      <c r="FW235" s="5">
        <v>25</v>
      </c>
      <c r="FX235" s="10">
        <v>2.9500000000000004E-3</v>
      </c>
      <c r="FY235" s="3"/>
      <c r="FZ235" s="3" t="s">
        <v>22</v>
      </c>
      <c r="GA235" s="3"/>
      <c r="GB235" s="3"/>
      <c r="GC235" s="3"/>
      <c r="GD235" s="3"/>
      <c r="GE235" s="3"/>
      <c r="GF235" s="3" t="s">
        <v>30</v>
      </c>
      <c r="GG235" s="3"/>
      <c r="GH235" s="9">
        <v>4.51</v>
      </c>
      <c r="GI235" s="2"/>
      <c r="GJ235" s="5">
        <v>1.075E-3</v>
      </c>
      <c r="GK235" s="3"/>
      <c r="GL235" s="2"/>
      <c r="GM235" s="2">
        <v>3.125</v>
      </c>
      <c r="GN235" s="3" t="s">
        <v>31</v>
      </c>
      <c r="GO235" s="3" t="s">
        <v>8</v>
      </c>
      <c r="GP235" s="3"/>
      <c r="GQ235" s="3"/>
      <c r="GR235" s="3" t="s">
        <v>219</v>
      </c>
      <c r="GS235" s="9">
        <v>0.81300813008130079</v>
      </c>
      <c r="GT235" s="9">
        <v>60.15</v>
      </c>
      <c r="GU235" s="9">
        <v>12</v>
      </c>
      <c r="GV235" s="2">
        <v>5.1813471502590677E-2</v>
      </c>
      <c r="GW235" s="7"/>
      <c r="GX235" s="2" t="s">
        <v>34</v>
      </c>
      <c r="GY235" s="7" t="s">
        <v>227</v>
      </c>
      <c r="GZ235" s="9">
        <v>5.1425000000000001</v>
      </c>
      <c r="HA235" s="9">
        <v>4.34</v>
      </c>
      <c r="HB235" s="7"/>
      <c r="HC235" s="3">
        <v>47.25</v>
      </c>
      <c r="HD235" s="3" t="s">
        <v>3</v>
      </c>
      <c r="HE235" s="7"/>
      <c r="HF235" s="9">
        <v>20.5</v>
      </c>
      <c r="HG235" s="3"/>
      <c r="HH235" s="2"/>
      <c r="HI235" s="3" t="s">
        <v>15</v>
      </c>
      <c r="HJ235" s="3"/>
      <c r="HK235" s="3" t="s">
        <v>3</v>
      </c>
      <c r="HL235" s="3"/>
      <c r="HM235" s="9">
        <v>0.87</v>
      </c>
      <c r="HN235" s="9">
        <v>12.1</v>
      </c>
      <c r="HO235" s="3" t="s">
        <v>3</v>
      </c>
      <c r="HP235" s="3" t="s">
        <v>35</v>
      </c>
      <c r="HQ235" s="3" t="s">
        <v>23</v>
      </c>
      <c r="HR235" s="7"/>
      <c r="HS235" s="3" t="s">
        <v>3</v>
      </c>
      <c r="HT235" s="3" t="s">
        <v>203</v>
      </c>
      <c r="HU235" s="9">
        <v>0.35906642728904847</v>
      </c>
      <c r="HV235" s="3">
        <v>1</v>
      </c>
      <c r="HW235" s="9">
        <v>4.85E-5</v>
      </c>
      <c r="HX235" s="3" t="s">
        <v>3</v>
      </c>
      <c r="HY235" s="3"/>
      <c r="HZ235" s="3" t="s">
        <v>30</v>
      </c>
      <c r="IA235" s="9">
        <v>4.5199999999999996</v>
      </c>
      <c r="IB235" s="3"/>
      <c r="IC235" s="3" t="s">
        <v>18</v>
      </c>
      <c r="ID235" s="3"/>
      <c r="IE235" s="3" t="s">
        <v>55</v>
      </c>
      <c r="IF235" s="7"/>
      <c r="IG235" s="7"/>
      <c r="IH235" s="7"/>
    </row>
    <row r="236" spans="1:242" x14ac:dyDescent="0.25">
      <c r="A236" s="1" t="s">
        <v>282</v>
      </c>
      <c r="B236" s="5">
        <v>73</v>
      </c>
      <c r="C236" s="3"/>
      <c r="D236" s="5">
        <v>7.4</v>
      </c>
      <c r="E236" s="3" t="s">
        <v>1</v>
      </c>
      <c r="F236" s="3" t="s">
        <v>2</v>
      </c>
      <c r="G236" s="2"/>
      <c r="H236" s="3"/>
      <c r="I236" s="3"/>
      <c r="J236" s="5">
        <v>2.8099999999999999E-11</v>
      </c>
      <c r="K236" s="3" t="s">
        <v>3</v>
      </c>
      <c r="L236" s="3" t="s">
        <v>4</v>
      </c>
      <c r="M236" s="5">
        <v>0.90497737556561086</v>
      </c>
      <c r="N236" s="5">
        <v>25.83</v>
      </c>
      <c r="O236" s="3" t="s">
        <v>3</v>
      </c>
      <c r="P236" s="4"/>
      <c r="Q236" s="3" t="s">
        <v>203</v>
      </c>
      <c r="R236" s="2" t="s">
        <v>58</v>
      </c>
      <c r="S236" s="3"/>
      <c r="T236" s="3" t="s">
        <v>3</v>
      </c>
      <c r="U236" s="5">
        <v>49.9</v>
      </c>
      <c r="V236" s="3"/>
      <c r="W236" s="2"/>
      <c r="X236" s="3"/>
      <c r="Y236" s="3" t="s">
        <v>7</v>
      </c>
      <c r="Z236" s="5">
        <v>1.275E-5</v>
      </c>
      <c r="AA236" s="3" t="s">
        <v>8</v>
      </c>
      <c r="AB236" s="2" t="s">
        <v>227</v>
      </c>
      <c r="AC236" s="5">
        <v>6.8000000000000003E-13</v>
      </c>
      <c r="AD236" s="3" t="s">
        <v>10</v>
      </c>
      <c r="AE236" s="11"/>
      <c r="AF236" s="2">
        <v>3.13</v>
      </c>
      <c r="AG236" s="5">
        <v>2.5999999999999999E-3</v>
      </c>
      <c r="AH236" s="2"/>
      <c r="AI236" s="2"/>
      <c r="AJ236" s="2">
        <v>114</v>
      </c>
      <c r="AK236" s="2"/>
      <c r="AL236" s="5">
        <v>1.083</v>
      </c>
      <c r="AM236" s="3"/>
      <c r="AN236" s="3" t="s">
        <v>12</v>
      </c>
      <c r="AO236" s="2"/>
      <c r="AP236" s="2"/>
      <c r="AQ236" s="5">
        <v>5.3499999999999997E-3</v>
      </c>
      <c r="AR236" s="5">
        <v>3.9</v>
      </c>
      <c r="AS236" s="3" t="s">
        <v>13</v>
      </c>
      <c r="AT236" s="3" t="s">
        <v>23</v>
      </c>
      <c r="AU236" s="5">
        <v>18.95</v>
      </c>
      <c r="AV236" s="3"/>
      <c r="AW236" s="2"/>
      <c r="AX236" s="5">
        <v>8.0291970802919709E-8</v>
      </c>
      <c r="AY236" s="2" t="s">
        <v>15</v>
      </c>
      <c r="AZ236" s="5">
        <v>8</v>
      </c>
      <c r="BA236" s="2"/>
      <c r="BB236" s="3" t="s">
        <v>8</v>
      </c>
      <c r="BC236" s="3">
        <v>22.5</v>
      </c>
      <c r="BD236" s="2"/>
      <c r="BE236" s="3" t="s">
        <v>16</v>
      </c>
      <c r="BF236" s="5">
        <v>33.5</v>
      </c>
      <c r="BG236" s="5">
        <v>6.93</v>
      </c>
      <c r="BH236" s="3"/>
      <c r="BI236" s="3"/>
      <c r="BJ236" s="5">
        <v>1.35</v>
      </c>
      <c r="BK236" s="5">
        <v>18.899999999999999</v>
      </c>
      <c r="BL236" s="5">
        <v>1.1299999999999999</v>
      </c>
      <c r="BM236" s="5">
        <v>2.75</v>
      </c>
      <c r="BN236" s="3" t="s">
        <v>19</v>
      </c>
      <c r="BO236" s="3" t="s">
        <v>121</v>
      </c>
      <c r="BP236" s="3" t="s">
        <v>3</v>
      </c>
      <c r="BQ236" s="2"/>
      <c r="BR236" s="2" t="s">
        <v>21</v>
      </c>
      <c r="BS236" s="3"/>
      <c r="BT236" s="3"/>
      <c r="BU236" s="3"/>
      <c r="BV236" s="5">
        <v>3.22</v>
      </c>
      <c r="BW236" s="5">
        <v>4.8949999999999996</v>
      </c>
      <c r="BX236" s="3"/>
      <c r="BY236" s="3"/>
      <c r="BZ236" s="2"/>
      <c r="CA236" s="2"/>
      <c r="CB236" s="3" t="s">
        <v>3</v>
      </c>
      <c r="CC236" s="5">
        <v>4</v>
      </c>
      <c r="CD236" s="5">
        <v>1.0526315789473684</v>
      </c>
      <c r="CE236" s="3"/>
      <c r="CF236" s="5">
        <v>30.25</v>
      </c>
      <c r="CG236" s="3"/>
      <c r="CH236" s="3"/>
      <c r="CI236" s="3"/>
      <c r="CJ236" s="3" t="s">
        <v>1</v>
      </c>
      <c r="CK236" s="2"/>
      <c r="CL236" s="3" t="s">
        <v>22</v>
      </c>
      <c r="CM236" s="3"/>
      <c r="CN236" s="2"/>
      <c r="CO236" s="2"/>
      <c r="CP236" s="2"/>
      <c r="CQ236" s="3">
        <v>2</v>
      </c>
      <c r="CR236" s="5">
        <v>5.75</v>
      </c>
      <c r="CS236" s="6">
        <v>45.45</v>
      </c>
      <c r="CT236" s="5">
        <v>0.46</v>
      </c>
      <c r="CU236" s="5">
        <v>9.5</v>
      </c>
      <c r="CV236" s="5">
        <v>9</v>
      </c>
      <c r="CW236" s="5">
        <v>81</v>
      </c>
      <c r="CX236" s="2"/>
      <c r="CY236" s="5">
        <v>0.36363636363636365</v>
      </c>
      <c r="CZ236" s="3" t="s">
        <v>22</v>
      </c>
      <c r="DA236" s="5">
        <v>3.2258064516129032E-4</v>
      </c>
      <c r="DB236" s="5">
        <v>623.5</v>
      </c>
      <c r="DC236" s="2"/>
      <c r="DD236" s="5">
        <v>382</v>
      </c>
      <c r="DE236" s="3" t="s">
        <v>22</v>
      </c>
      <c r="DF236" s="2"/>
      <c r="DG236" s="3" t="s">
        <v>3</v>
      </c>
      <c r="DH236" s="2"/>
      <c r="DI236" s="3" t="s">
        <v>23</v>
      </c>
      <c r="DJ236" s="3"/>
      <c r="DK236" s="5">
        <v>420</v>
      </c>
      <c r="DL236" s="3" t="s">
        <v>8</v>
      </c>
      <c r="DM236" s="3">
        <v>0.35714285714285698</v>
      </c>
      <c r="DN236" s="3" t="s">
        <v>3</v>
      </c>
      <c r="DO236" s="5">
        <v>0.32500000000000001</v>
      </c>
      <c r="DP236" s="3" t="s">
        <v>3</v>
      </c>
      <c r="DQ236" s="5">
        <v>3.0474999999999999</v>
      </c>
      <c r="DR236" s="7" t="s">
        <v>227</v>
      </c>
      <c r="DS236" s="2" t="s">
        <v>18</v>
      </c>
      <c r="DT236" s="5">
        <v>0.42385060000000002</v>
      </c>
      <c r="DU236" s="2" t="s">
        <v>24</v>
      </c>
      <c r="DV236" s="3" t="s">
        <v>3</v>
      </c>
      <c r="DW236" s="5">
        <v>49.9</v>
      </c>
      <c r="DX236" s="3"/>
      <c r="DY236" s="3" t="s">
        <v>8</v>
      </c>
      <c r="DZ236" s="2"/>
      <c r="EA236" s="7"/>
      <c r="EB236" s="5">
        <v>3.13</v>
      </c>
      <c r="EC236" s="3"/>
      <c r="ED236" s="2"/>
      <c r="EE236" s="2"/>
      <c r="EF236" s="3" t="s">
        <v>1</v>
      </c>
      <c r="EG236" s="3"/>
      <c r="EH236" s="4"/>
      <c r="EI236" s="2"/>
      <c r="EJ236" s="3" t="s">
        <v>26</v>
      </c>
      <c r="EK236" s="5">
        <v>1.248E-2</v>
      </c>
      <c r="EL236" s="3" t="s">
        <v>1</v>
      </c>
      <c r="EM236" s="3" t="s">
        <v>3</v>
      </c>
      <c r="EN236" s="3" t="s">
        <v>27</v>
      </c>
      <c r="EO236" s="3"/>
      <c r="EP236" s="3" t="s">
        <v>8</v>
      </c>
      <c r="EQ236" s="3"/>
      <c r="ER236" s="5">
        <v>6.1</v>
      </c>
      <c r="ES236" s="3"/>
      <c r="ET236" s="9">
        <v>20</v>
      </c>
      <c r="EU236" s="3" t="s">
        <v>239</v>
      </c>
      <c r="EV236" s="3" t="s">
        <v>28</v>
      </c>
      <c r="EW236" s="7"/>
      <c r="EX236" s="9">
        <v>3.605</v>
      </c>
      <c r="EY236" s="3"/>
      <c r="EZ236" s="3"/>
      <c r="FA236" s="9">
        <v>0.76923076923076916</v>
      </c>
      <c r="FB236" s="9">
        <v>1.68E-9</v>
      </c>
      <c r="FC236" s="2"/>
      <c r="FD236" s="7"/>
      <c r="FE236" s="2" t="s">
        <v>15</v>
      </c>
      <c r="FF236" s="3" t="s">
        <v>28</v>
      </c>
      <c r="FG236" s="3" t="s">
        <v>1</v>
      </c>
      <c r="FH236" s="9">
        <v>7.165</v>
      </c>
      <c r="FI236" s="3" t="s">
        <v>203</v>
      </c>
      <c r="FJ236" s="9">
        <v>8.5</v>
      </c>
      <c r="FK236" s="3" t="s">
        <v>1</v>
      </c>
      <c r="FL236" s="3" t="s">
        <v>1</v>
      </c>
      <c r="FM236" s="3" t="s">
        <v>23</v>
      </c>
      <c r="FN236" s="9">
        <v>150</v>
      </c>
      <c r="FO236" s="9">
        <v>2.7449999999999998E-8</v>
      </c>
      <c r="FP236" s="9">
        <v>4.1500000000000004</v>
      </c>
      <c r="FQ236" s="3" t="s">
        <v>15</v>
      </c>
      <c r="FR236" s="5">
        <v>1.0999999999999999E-2</v>
      </c>
      <c r="FS236" s="9">
        <v>28.8</v>
      </c>
      <c r="FT236" s="3" t="s">
        <v>1</v>
      </c>
      <c r="FU236" s="3" t="s">
        <v>203</v>
      </c>
      <c r="FV236" s="3"/>
      <c r="FW236" s="5">
        <v>23.5</v>
      </c>
      <c r="FX236" s="10">
        <v>3.0999999999999999E-3</v>
      </c>
      <c r="FY236" s="3"/>
      <c r="FZ236" s="3" t="s">
        <v>22</v>
      </c>
      <c r="GA236" s="3"/>
      <c r="GB236" s="3"/>
      <c r="GC236" s="3"/>
      <c r="GD236" s="3"/>
      <c r="GE236" s="3"/>
      <c r="GF236" s="3" t="s">
        <v>30</v>
      </c>
      <c r="GG236" s="3"/>
      <c r="GH236" s="9">
        <v>4.51</v>
      </c>
      <c r="GI236" s="2"/>
      <c r="GJ236" s="5">
        <v>1.16E-3</v>
      </c>
      <c r="GK236" s="3"/>
      <c r="GL236" s="2"/>
      <c r="GM236" s="2">
        <v>3.13</v>
      </c>
      <c r="GN236" s="3" t="s">
        <v>31</v>
      </c>
      <c r="GO236" s="3" t="s">
        <v>8</v>
      </c>
      <c r="GP236" s="3"/>
      <c r="GQ236" s="3"/>
      <c r="GR236" s="3" t="s">
        <v>219</v>
      </c>
      <c r="GS236" s="9">
        <v>0.79365079365079361</v>
      </c>
      <c r="GT236" s="9">
        <v>59.9</v>
      </c>
      <c r="GU236" s="9">
        <v>12.25</v>
      </c>
      <c r="GV236" s="2">
        <v>5.2910052910052921E-2</v>
      </c>
      <c r="GW236" s="7"/>
      <c r="GX236" s="2" t="s">
        <v>34</v>
      </c>
      <c r="GY236" s="7" t="s">
        <v>227</v>
      </c>
      <c r="GZ236" s="9">
        <v>5.1749999999999998</v>
      </c>
      <c r="HA236" s="9">
        <v>4.34</v>
      </c>
      <c r="HB236" s="7"/>
      <c r="HC236" s="3">
        <v>47.5</v>
      </c>
      <c r="HD236" s="3" t="s">
        <v>3</v>
      </c>
      <c r="HE236" s="7"/>
      <c r="HF236" s="9">
        <v>20.6</v>
      </c>
      <c r="HG236" s="3"/>
      <c r="HH236" s="2"/>
      <c r="HI236" s="3" t="s">
        <v>15</v>
      </c>
      <c r="HJ236" s="3"/>
      <c r="HK236" s="3" t="s">
        <v>3</v>
      </c>
      <c r="HL236" s="3"/>
      <c r="HM236" s="9">
        <v>0.86</v>
      </c>
      <c r="HN236" s="9">
        <v>12</v>
      </c>
      <c r="HO236" s="3" t="s">
        <v>3</v>
      </c>
      <c r="HP236" s="3" t="s">
        <v>35</v>
      </c>
      <c r="HQ236" s="3" t="s">
        <v>23</v>
      </c>
      <c r="HR236" s="7"/>
      <c r="HS236" s="3" t="s">
        <v>3</v>
      </c>
      <c r="HT236" s="3" t="s">
        <v>203</v>
      </c>
      <c r="HU236" s="9">
        <v>0.35823034210997673</v>
      </c>
      <c r="HV236" s="3">
        <v>1</v>
      </c>
      <c r="HW236" s="9">
        <v>5.9500000000000003E-5</v>
      </c>
      <c r="HX236" s="3" t="s">
        <v>3</v>
      </c>
      <c r="HY236" s="3"/>
      <c r="HZ236" s="3" t="s">
        <v>30</v>
      </c>
      <c r="IA236" s="9">
        <v>4.5199999999999996</v>
      </c>
      <c r="IB236" s="3"/>
      <c r="IC236" s="3" t="s">
        <v>18</v>
      </c>
      <c r="ID236" s="3"/>
      <c r="IE236" s="3" t="s">
        <v>55</v>
      </c>
      <c r="IF236" s="7"/>
      <c r="IG236" s="7"/>
      <c r="IH236" s="7"/>
    </row>
    <row r="237" spans="1:242" x14ac:dyDescent="0.25">
      <c r="A237" s="1" t="s">
        <v>283</v>
      </c>
      <c r="B237" s="5">
        <v>74</v>
      </c>
      <c r="C237" s="3"/>
      <c r="D237" s="5">
        <v>7.35</v>
      </c>
      <c r="E237" s="3" t="s">
        <v>1</v>
      </c>
      <c r="F237" s="3" t="s">
        <v>2</v>
      </c>
      <c r="G237" s="2"/>
      <c r="H237" s="3"/>
      <c r="I237" s="3"/>
      <c r="J237" s="5">
        <v>2.8900000000000002E-11</v>
      </c>
      <c r="K237" s="3" t="s">
        <v>3</v>
      </c>
      <c r="L237" s="3" t="s">
        <v>4</v>
      </c>
      <c r="M237" s="5">
        <v>0.90497737556561086</v>
      </c>
      <c r="N237" s="5">
        <v>25.84</v>
      </c>
      <c r="O237" s="3" t="s">
        <v>3</v>
      </c>
      <c r="P237" s="3"/>
      <c r="Q237" s="3" t="s">
        <v>203</v>
      </c>
      <c r="R237" s="2" t="s">
        <v>58</v>
      </c>
      <c r="S237" s="3"/>
      <c r="T237" s="3" t="s">
        <v>3</v>
      </c>
      <c r="U237" s="5">
        <v>49.9</v>
      </c>
      <c r="V237" s="3"/>
      <c r="W237" s="2"/>
      <c r="X237" s="3"/>
      <c r="Y237" s="3" t="s">
        <v>7</v>
      </c>
      <c r="Z237" s="5">
        <v>1.2699999999999999E-5</v>
      </c>
      <c r="AA237" s="3" t="s">
        <v>8</v>
      </c>
      <c r="AB237" s="2" t="s">
        <v>227</v>
      </c>
      <c r="AC237" s="5">
        <v>6.8000000000000003E-13</v>
      </c>
      <c r="AD237" s="3" t="s">
        <v>10</v>
      </c>
      <c r="AE237" s="11"/>
      <c r="AF237" s="2">
        <v>3.12</v>
      </c>
      <c r="AG237" s="5">
        <v>2.7499999999999998E-3</v>
      </c>
      <c r="AH237" s="2"/>
      <c r="AI237" s="2"/>
      <c r="AJ237" s="2">
        <v>116</v>
      </c>
      <c r="AK237" s="2"/>
      <c r="AL237" s="5">
        <v>1.08</v>
      </c>
      <c r="AM237" s="3"/>
      <c r="AN237" s="3" t="s">
        <v>12</v>
      </c>
      <c r="AO237" s="2"/>
      <c r="AP237" s="2"/>
      <c r="AQ237" s="5">
        <v>5.2500000000000003E-3</v>
      </c>
      <c r="AR237" s="5">
        <v>4.0999999999999996</v>
      </c>
      <c r="AS237" s="3" t="s">
        <v>13</v>
      </c>
      <c r="AT237" s="3" t="s">
        <v>23</v>
      </c>
      <c r="AU237" s="5">
        <v>18.899999999999999</v>
      </c>
      <c r="AV237" s="3"/>
      <c r="AW237" s="2"/>
      <c r="AX237" s="5">
        <v>9.3673965936739653E-8</v>
      </c>
      <c r="AY237" s="2" t="s">
        <v>15</v>
      </c>
      <c r="AZ237" s="5">
        <v>8</v>
      </c>
      <c r="BA237" s="2"/>
      <c r="BB237" s="3" t="s">
        <v>8</v>
      </c>
      <c r="BC237" s="3">
        <v>22</v>
      </c>
      <c r="BD237" s="2"/>
      <c r="BE237" s="3" t="s">
        <v>16</v>
      </c>
      <c r="BF237" s="6">
        <v>34.5</v>
      </c>
      <c r="BG237" s="5">
        <v>6.9249999999999998</v>
      </c>
      <c r="BH237" s="3"/>
      <c r="BI237" s="3"/>
      <c r="BJ237" s="5">
        <v>1.4</v>
      </c>
      <c r="BK237" s="5">
        <v>18.850000000000001</v>
      </c>
      <c r="BL237" s="5">
        <v>1.05</v>
      </c>
      <c r="BM237" s="5">
        <v>2.7</v>
      </c>
      <c r="BN237" s="3" t="s">
        <v>19</v>
      </c>
      <c r="BO237" s="3" t="s">
        <v>121</v>
      </c>
      <c r="BP237" s="3" t="s">
        <v>3</v>
      </c>
      <c r="BQ237" s="2"/>
      <c r="BR237" s="2" t="s">
        <v>21</v>
      </c>
      <c r="BS237" s="3"/>
      <c r="BT237" s="3"/>
      <c r="BU237" s="3"/>
      <c r="BV237" s="5">
        <v>3.23</v>
      </c>
      <c r="BW237" s="5">
        <v>4.8949999999999996</v>
      </c>
      <c r="BX237" s="3"/>
      <c r="BY237" s="3"/>
      <c r="BZ237" s="2"/>
      <c r="CA237" s="2"/>
      <c r="CB237" s="3" t="s">
        <v>3</v>
      </c>
      <c r="CC237" s="5">
        <v>4</v>
      </c>
      <c r="CD237" s="5">
        <v>1.1111111111111112</v>
      </c>
      <c r="CE237" s="3"/>
      <c r="CF237" s="5">
        <v>30.75</v>
      </c>
      <c r="CG237" s="3"/>
      <c r="CH237" s="3"/>
      <c r="CI237" s="3"/>
      <c r="CJ237" s="3" t="s">
        <v>1</v>
      </c>
      <c r="CK237" s="2"/>
      <c r="CL237" s="3" t="s">
        <v>22</v>
      </c>
      <c r="CM237" s="3"/>
      <c r="CN237" s="2"/>
      <c r="CO237" s="2"/>
      <c r="CP237" s="2"/>
      <c r="CQ237" s="3">
        <v>2</v>
      </c>
      <c r="CR237" s="5">
        <v>5.75</v>
      </c>
      <c r="CS237" s="6">
        <v>47.5</v>
      </c>
      <c r="CT237" s="5">
        <v>0.45500000000000002</v>
      </c>
      <c r="CU237" s="5">
        <v>9.75</v>
      </c>
      <c r="CV237" s="5">
        <v>11</v>
      </c>
      <c r="CW237" s="5">
        <v>81.5</v>
      </c>
      <c r="CX237" s="2"/>
      <c r="CY237" s="5">
        <v>0.36363636363636365</v>
      </c>
      <c r="CZ237" s="3" t="s">
        <v>22</v>
      </c>
      <c r="DA237" s="5">
        <v>3.2258064516129032E-4</v>
      </c>
      <c r="DB237" s="5">
        <v>624</v>
      </c>
      <c r="DC237" s="2"/>
      <c r="DD237" s="5">
        <v>384</v>
      </c>
      <c r="DE237" s="3" t="s">
        <v>22</v>
      </c>
      <c r="DF237" s="2"/>
      <c r="DG237" s="3" t="s">
        <v>3</v>
      </c>
      <c r="DH237" s="2"/>
      <c r="DI237" s="3" t="s">
        <v>23</v>
      </c>
      <c r="DJ237" s="3"/>
      <c r="DK237" s="5">
        <v>425</v>
      </c>
      <c r="DL237" s="3" t="s">
        <v>8</v>
      </c>
      <c r="DM237" s="3">
        <v>0.35714285714285698</v>
      </c>
      <c r="DN237" s="3" t="s">
        <v>3</v>
      </c>
      <c r="DO237" s="5">
        <v>0.33750000000000002</v>
      </c>
      <c r="DP237" s="3" t="s">
        <v>3</v>
      </c>
      <c r="DQ237" s="5">
        <v>3.0525000000000002</v>
      </c>
      <c r="DR237" s="7" t="s">
        <v>227</v>
      </c>
      <c r="DS237" s="2" t="s">
        <v>18</v>
      </c>
      <c r="DT237" s="5">
        <v>0.42504789999999998</v>
      </c>
      <c r="DU237" s="2" t="s">
        <v>24</v>
      </c>
      <c r="DV237" s="3" t="s">
        <v>3</v>
      </c>
      <c r="DW237" s="5">
        <v>49.9</v>
      </c>
      <c r="DX237" s="3"/>
      <c r="DY237" s="3" t="s">
        <v>8</v>
      </c>
      <c r="DZ237" s="2"/>
      <c r="EA237" s="7"/>
      <c r="EB237" s="5">
        <v>3.12</v>
      </c>
      <c r="EC237" s="3"/>
      <c r="ED237" s="2"/>
      <c r="EE237" s="2"/>
      <c r="EF237" s="3" t="s">
        <v>1</v>
      </c>
      <c r="EG237" s="3"/>
      <c r="EH237" s="2"/>
      <c r="EI237" s="2"/>
      <c r="EJ237" s="3" t="s">
        <v>26</v>
      </c>
      <c r="EK237" s="5">
        <v>1.248E-2</v>
      </c>
      <c r="EL237" s="3" t="s">
        <v>1</v>
      </c>
      <c r="EM237" s="3" t="s">
        <v>3</v>
      </c>
      <c r="EN237" s="3" t="s">
        <v>27</v>
      </c>
      <c r="EO237" s="3"/>
      <c r="EP237" s="3" t="s">
        <v>8</v>
      </c>
      <c r="EQ237" s="3"/>
      <c r="ER237" s="5">
        <v>6.15</v>
      </c>
      <c r="ES237" s="3"/>
      <c r="ET237" s="9">
        <v>20</v>
      </c>
      <c r="EU237" s="3" t="s">
        <v>239</v>
      </c>
      <c r="EV237" s="3" t="s">
        <v>28</v>
      </c>
      <c r="EW237" s="7"/>
      <c r="EX237" s="9">
        <v>3.6</v>
      </c>
      <c r="EY237" s="3"/>
      <c r="EZ237" s="3"/>
      <c r="FA237" s="9">
        <v>0.76923076923076916</v>
      </c>
      <c r="FB237" s="9">
        <v>1.67E-9</v>
      </c>
      <c r="FC237" s="2"/>
      <c r="FD237" s="7"/>
      <c r="FE237" s="2" t="s">
        <v>15</v>
      </c>
      <c r="FF237" s="3" t="s">
        <v>28</v>
      </c>
      <c r="FG237" s="3" t="s">
        <v>1</v>
      </c>
      <c r="FH237" s="9">
        <v>7.15</v>
      </c>
      <c r="FI237" s="3" t="s">
        <v>203</v>
      </c>
      <c r="FJ237" s="9">
        <v>8.6</v>
      </c>
      <c r="FK237" s="3" t="s">
        <v>1</v>
      </c>
      <c r="FL237" s="3" t="s">
        <v>1</v>
      </c>
      <c r="FM237" s="3" t="s">
        <v>23</v>
      </c>
      <c r="FN237" s="9">
        <v>148.5</v>
      </c>
      <c r="FO237" s="9">
        <v>2.7399999999999997E-8</v>
      </c>
      <c r="FP237" s="9">
        <v>4.1500000000000004</v>
      </c>
      <c r="FQ237" s="3" t="s">
        <v>15</v>
      </c>
      <c r="FR237" s="5">
        <v>1.0500000000000001E-2</v>
      </c>
      <c r="FS237" s="9">
        <v>28.75</v>
      </c>
      <c r="FT237" s="3" t="s">
        <v>1</v>
      </c>
      <c r="FU237" s="3" t="s">
        <v>203</v>
      </c>
      <c r="FV237" s="3"/>
      <c r="FW237" s="5">
        <v>23.25</v>
      </c>
      <c r="FX237" s="10">
        <v>3.15E-3</v>
      </c>
      <c r="FY237" s="3"/>
      <c r="FZ237" s="3" t="s">
        <v>22</v>
      </c>
      <c r="GA237" s="3"/>
      <c r="GB237" s="3"/>
      <c r="GC237" s="3"/>
      <c r="GD237" s="3"/>
      <c r="GE237" s="3"/>
      <c r="GF237" s="3" t="s">
        <v>30</v>
      </c>
      <c r="GG237" s="3"/>
      <c r="GH237" s="9">
        <v>4.51</v>
      </c>
      <c r="GI237" s="2"/>
      <c r="GJ237" s="5">
        <v>1.4E-3</v>
      </c>
      <c r="GK237" s="3"/>
      <c r="GL237" s="2"/>
      <c r="GM237" s="2">
        <v>3.12</v>
      </c>
      <c r="GN237" s="3" t="s">
        <v>31</v>
      </c>
      <c r="GO237" s="3" t="s">
        <v>8</v>
      </c>
      <c r="GP237" s="3"/>
      <c r="GQ237" s="3"/>
      <c r="GR237" s="3" t="s">
        <v>219</v>
      </c>
      <c r="GS237" s="9">
        <v>0.78125</v>
      </c>
      <c r="GT237" s="9">
        <v>61.25</v>
      </c>
      <c r="GU237" s="9">
        <v>12.25</v>
      </c>
      <c r="GV237" s="2">
        <v>5.2631578947368418E-2</v>
      </c>
      <c r="GW237" s="7"/>
      <c r="GX237" s="2" t="s">
        <v>34</v>
      </c>
      <c r="GY237" s="7" t="s">
        <v>227</v>
      </c>
      <c r="GZ237" s="9">
        <v>5.1550000000000002</v>
      </c>
      <c r="HA237" s="9">
        <v>4.3125</v>
      </c>
      <c r="HB237" s="7"/>
      <c r="HC237" s="3">
        <v>43.5</v>
      </c>
      <c r="HD237" s="3" t="s">
        <v>3</v>
      </c>
      <c r="HE237" s="7"/>
      <c r="HF237" s="9">
        <v>20.55</v>
      </c>
      <c r="HG237" s="3"/>
      <c r="HH237" s="2"/>
      <c r="HI237" s="3" t="s">
        <v>15</v>
      </c>
      <c r="HJ237" s="3"/>
      <c r="HK237" s="3" t="s">
        <v>3</v>
      </c>
      <c r="HL237" s="3"/>
      <c r="HM237" s="9">
        <v>0.86499999999999999</v>
      </c>
      <c r="HN237" s="9">
        <v>12</v>
      </c>
      <c r="HO237" s="3" t="s">
        <v>3</v>
      </c>
      <c r="HP237" s="3" t="s">
        <v>35</v>
      </c>
      <c r="HQ237" s="3" t="s">
        <v>23</v>
      </c>
      <c r="HR237" s="7"/>
      <c r="HS237" s="3" t="s">
        <v>3</v>
      </c>
      <c r="HT237" s="3" t="s">
        <v>203</v>
      </c>
      <c r="HU237" s="9">
        <v>0.35829451809387319</v>
      </c>
      <c r="HV237" s="3">
        <v>1</v>
      </c>
      <c r="HW237" s="9">
        <v>6.0999999999999999E-5</v>
      </c>
      <c r="HX237" s="3" t="s">
        <v>3</v>
      </c>
      <c r="HY237" s="3"/>
      <c r="HZ237" s="3" t="s">
        <v>30</v>
      </c>
      <c r="IA237" s="9">
        <v>4.5199999999999996</v>
      </c>
      <c r="IB237" s="3"/>
      <c r="IC237" s="3" t="s">
        <v>18</v>
      </c>
      <c r="ID237" s="3"/>
      <c r="IE237" s="3" t="s">
        <v>55</v>
      </c>
      <c r="IF237" s="7"/>
      <c r="IG237" s="7"/>
      <c r="IH237" s="7"/>
    </row>
    <row r="238" spans="1:242" x14ac:dyDescent="0.25">
      <c r="A238" s="1" t="s">
        <v>284</v>
      </c>
      <c r="B238" s="5">
        <v>76</v>
      </c>
      <c r="C238" s="3"/>
      <c r="D238" s="5">
        <v>7.25</v>
      </c>
      <c r="E238" s="3" t="s">
        <v>1</v>
      </c>
      <c r="F238" s="3" t="s">
        <v>2</v>
      </c>
      <c r="G238" s="2"/>
      <c r="H238" s="3"/>
      <c r="I238" s="3"/>
      <c r="J238" s="5">
        <v>2.7299999999999999E-11</v>
      </c>
      <c r="K238" s="3" t="s">
        <v>3</v>
      </c>
      <c r="L238" s="3" t="s">
        <v>4</v>
      </c>
      <c r="M238" s="5">
        <v>0.90497737556561086</v>
      </c>
      <c r="N238" s="5">
        <v>25.82</v>
      </c>
      <c r="O238" s="3" t="s">
        <v>3</v>
      </c>
      <c r="P238" s="3"/>
      <c r="Q238" s="3" t="s">
        <v>203</v>
      </c>
      <c r="R238" s="2" t="s">
        <v>58</v>
      </c>
      <c r="S238" s="3"/>
      <c r="T238" s="3" t="s">
        <v>3</v>
      </c>
      <c r="U238" s="5">
        <v>49.91</v>
      </c>
      <c r="V238" s="3"/>
      <c r="W238" s="2"/>
      <c r="X238" s="3"/>
      <c r="Y238" s="3" t="s">
        <v>7</v>
      </c>
      <c r="Z238" s="5">
        <v>1.2800000000000001E-5</v>
      </c>
      <c r="AA238" s="3" t="s">
        <v>8</v>
      </c>
      <c r="AB238" s="2" t="s">
        <v>227</v>
      </c>
      <c r="AC238" s="5">
        <v>6.8000000000000003E-13</v>
      </c>
      <c r="AD238" s="3" t="s">
        <v>10</v>
      </c>
      <c r="AE238" s="11"/>
      <c r="AF238" s="2">
        <v>3.12</v>
      </c>
      <c r="AG238" s="5">
        <v>3.15E-3</v>
      </c>
      <c r="AH238" s="2"/>
      <c r="AI238" s="2"/>
      <c r="AJ238" s="2">
        <v>105</v>
      </c>
      <c r="AK238" s="2"/>
      <c r="AL238" s="5">
        <v>1.075</v>
      </c>
      <c r="AM238" s="3"/>
      <c r="AN238" s="3" t="s">
        <v>12</v>
      </c>
      <c r="AO238" s="2"/>
      <c r="AP238" s="2"/>
      <c r="AQ238" s="5">
        <v>5.4999999999999997E-3</v>
      </c>
      <c r="AR238" s="5">
        <v>3.95</v>
      </c>
      <c r="AS238" s="3" t="s">
        <v>13</v>
      </c>
      <c r="AT238" s="3" t="s">
        <v>23</v>
      </c>
      <c r="AU238" s="5">
        <v>19.3</v>
      </c>
      <c r="AV238" s="3"/>
      <c r="AW238" s="2"/>
      <c r="AX238" s="5">
        <v>9.0024330900243311E-8</v>
      </c>
      <c r="AY238" s="2" t="s">
        <v>15</v>
      </c>
      <c r="AZ238" s="5">
        <v>8</v>
      </c>
      <c r="BA238" s="2"/>
      <c r="BB238" s="3" t="s">
        <v>8</v>
      </c>
      <c r="BC238" s="3">
        <v>22.5</v>
      </c>
      <c r="BD238" s="2"/>
      <c r="BE238" s="3" t="s">
        <v>16</v>
      </c>
      <c r="BF238" s="6">
        <v>36.5</v>
      </c>
      <c r="BG238" s="5">
        <v>6.9349999999999996</v>
      </c>
      <c r="BH238" s="3"/>
      <c r="BI238" s="3"/>
      <c r="BJ238" s="5">
        <v>1.25</v>
      </c>
      <c r="BK238" s="5">
        <v>18.850000000000001</v>
      </c>
      <c r="BL238" s="5">
        <v>1.05</v>
      </c>
      <c r="BM238" s="5">
        <v>2.7</v>
      </c>
      <c r="BN238" s="3" t="s">
        <v>19</v>
      </c>
      <c r="BO238" s="3" t="s">
        <v>121</v>
      </c>
      <c r="BP238" s="3" t="s">
        <v>3</v>
      </c>
      <c r="BQ238" s="2"/>
      <c r="BR238" s="2" t="s">
        <v>21</v>
      </c>
      <c r="BS238" s="3"/>
      <c r="BT238" s="3"/>
      <c r="BU238" s="3"/>
      <c r="BV238" s="5">
        <v>3.23</v>
      </c>
      <c r="BW238" s="5">
        <v>4.8899999999999997</v>
      </c>
      <c r="BX238" s="3"/>
      <c r="BY238" s="3"/>
      <c r="BZ238" s="2"/>
      <c r="CA238" s="2"/>
      <c r="CB238" s="3" t="s">
        <v>3</v>
      </c>
      <c r="CC238" s="5">
        <v>4.01</v>
      </c>
      <c r="CD238" s="5">
        <v>1.1111111111111112</v>
      </c>
      <c r="CE238" s="3"/>
      <c r="CF238" s="5">
        <v>30.75</v>
      </c>
      <c r="CG238" s="3"/>
      <c r="CH238" s="3"/>
      <c r="CI238" s="3"/>
      <c r="CJ238" s="3" t="s">
        <v>1</v>
      </c>
      <c r="CK238" s="2"/>
      <c r="CL238" s="3" t="s">
        <v>22</v>
      </c>
      <c r="CM238" s="3"/>
      <c r="CN238" s="2"/>
      <c r="CO238" s="2"/>
      <c r="CP238" s="2"/>
      <c r="CQ238" s="3">
        <v>2</v>
      </c>
      <c r="CR238" s="5">
        <v>5.7549999999999999</v>
      </c>
      <c r="CS238" s="6">
        <v>55.7</v>
      </c>
      <c r="CT238" s="5">
        <v>0.45750000000000002</v>
      </c>
      <c r="CU238" s="5">
        <v>9</v>
      </c>
      <c r="CV238" s="5">
        <v>13</v>
      </c>
      <c r="CW238" s="5">
        <v>80.650000000000006</v>
      </c>
      <c r="CX238" s="2"/>
      <c r="CY238" s="5">
        <v>0.36363636363636365</v>
      </c>
      <c r="CZ238" s="3" t="s">
        <v>22</v>
      </c>
      <c r="DA238" s="5">
        <v>3.2258064516129032E-4</v>
      </c>
      <c r="DB238" s="5">
        <v>622.75</v>
      </c>
      <c r="DC238" s="2"/>
      <c r="DD238" s="5">
        <v>393</v>
      </c>
      <c r="DE238" s="3" t="s">
        <v>22</v>
      </c>
      <c r="DF238" s="2"/>
      <c r="DG238" s="3" t="s">
        <v>3</v>
      </c>
      <c r="DH238" s="2"/>
      <c r="DI238" s="3" t="s">
        <v>23</v>
      </c>
      <c r="DJ238" s="3"/>
      <c r="DK238" s="5">
        <v>400</v>
      </c>
      <c r="DL238" s="3" t="s">
        <v>8</v>
      </c>
      <c r="DM238" s="3">
        <v>0.35714285714285698</v>
      </c>
      <c r="DN238" s="3" t="s">
        <v>3</v>
      </c>
      <c r="DO238" s="5">
        <v>0.32</v>
      </c>
      <c r="DP238" s="3" t="s">
        <v>3</v>
      </c>
      <c r="DQ238" s="5">
        <v>3.0625</v>
      </c>
      <c r="DR238" s="7" t="s">
        <v>227</v>
      </c>
      <c r="DS238" s="2" t="s">
        <v>18</v>
      </c>
      <c r="DT238" s="5">
        <v>0.42624519999999999</v>
      </c>
      <c r="DU238" s="2" t="s">
        <v>24</v>
      </c>
      <c r="DV238" s="3" t="s">
        <v>3</v>
      </c>
      <c r="DW238" s="5">
        <v>49.91</v>
      </c>
      <c r="DX238" s="3"/>
      <c r="DY238" s="3" t="s">
        <v>8</v>
      </c>
      <c r="DZ238" s="2"/>
      <c r="EA238" s="7"/>
      <c r="EB238" s="5">
        <v>3.12</v>
      </c>
      <c r="EC238" s="3"/>
      <c r="ED238" s="2"/>
      <c r="EE238" s="2"/>
      <c r="EF238" s="3" t="s">
        <v>1</v>
      </c>
      <c r="EG238" s="3"/>
      <c r="EH238" s="2"/>
      <c r="EI238" s="2"/>
      <c r="EJ238" s="3" t="s">
        <v>26</v>
      </c>
      <c r="EK238" s="5">
        <v>1.248E-2</v>
      </c>
      <c r="EL238" s="3" t="s">
        <v>1</v>
      </c>
      <c r="EM238" s="3" t="s">
        <v>3</v>
      </c>
      <c r="EN238" s="3" t="s">
        <v>27</v>
      </c>
      <c r="EO238" s="3"/>
      <c r="EP238" s="3" t="s">
        <v>8</v>
      </c>
      <c r="EQ238" s="3"/>
      <c r="ER238" s="5">
        <v>6.3</v>
      </c>
      <c r="ES238" s="3"/>
      <c r="ET238" s="9">
        <v>20.75</v>
      </c>
      <c r="EU238" s="3" t="s">
        <v>239</v>
      </c>
      <c r="EV238" s="3" t="s">
        <v>28</v>
      </c>
      <c r="EW238" s="7"/>
      <c r="EX238" s="9">
        <v>3.6</v>
      </c>
      <c r="EY238" s="3"/>
      <c r="EZ238" s="3"/>
      <c r="FA238" s="9">
        <v>0.76923076923076916</v>
      </c>
      <c r="FB238" s="9">
        <v>1.6600000000000001E-9</v>
      </c>
      <c r="FC238" s="2"/>
      <c r="FD238" s="7"/>
      <c r="FE238" s="2" t="s">
        <v>15</v>
      </c>
      <c r="FF238" s="3" t="s">
        <v>28</v>
      </c>
      <c r="FG238" s="3" t="s">
        <v>1</v>
      </c>
      <c r="FH238" s="9">
        <v>7.1550000000000002</v>
      </c>
      <c r="FI238" s="3" t="s">
        <v>203</v>
      </c>
      <c r="FJ238" s="9">
        <v>8.4</v>
      </c>
      <c r="FK238" s="3" t="s">
        <v>1</v>
      </c>
      <c r="FL238" s="3" t="s">
        <v>1</v>
      </c>
      <c r="FM238" s="3" t="s">
        <v>23</v>
      </c>
      <c r="FN238" s="9">
        <v>148</v>
      </c>
      <c r="FO238" s="9">
        <v>2.735E-8</v>
      </c>
      <c r="FP238" s="9">
        <v>4.0999999999999996</v>
      </c>
      <c r="FQ238" s="3" t="s">
        <v>15</v>
      </c>
      <c r="FR238" s="5">
        <v>1.15E-2</v>
      </c>
      <c r="FS238" s="9">
        <v>28.8</v>
      </c>
      <c r="FT238" s="3" t="s">
        <v>1</v>
      </c>
      <c r="FU238" s="3" t="s">
        <v>203</v>
      </c>
      <c r="FV238" s="3"/>
      <c r="FW238" s="5">
        <v>28</v>
      </c>
      <c r="FX238" s="10">
        <v>3.3E-3</v>
      </c>
      <c r="FY238" s="3"/>
      <c r="FZ238" s="3" t="s">
        <v>22</v>
      </c>
      <c r="GA238" s="3"/>
      <c r="GB238" s="3"/>
      <c r="GC238" s="3"/>
      <c r="GD238" s="3"/>
      <c r="GE238" s="3"/>
      <c r="GF238" s="3" t="s">
        <v>30</v>
      </c>
      <c r="GG238" s="3"/>
      <c r="GH238" s="9">
        <v>4.51</v>
      </c>
      <c r="GI238" s="2"/>
      <c r="GJ238" s="5">
        <v>1.4350000000000001E-3</v>
      </c>
      <c r="GK238" s="3"/>
      <c r="GL238" s="2"/>
      <c r="GM238" s="2">
        <v>3.12</v>
      </c>
      <c r="GN238" s="3" t="s">
        <v>31</v>
      </c>
      <c r="GO238" s="3" t="s">
        <v>8</v>
      </c>
      <c r="GP238" s="3"/>
      <c r="GQ238" s="3"/>
      <c r="GR238" s="3" t="s">
        <v>219</v>
      </c>
      <c r="GS238" s="9">
        <v>0.76923076923076916</v>
      </c>
      <c r="GT238" s="9">
        <v>60</v>
      </c>
      <c r="GU238" s="9">
        <v>11.25</v>
      </c>
      <c r="GV238" s="2">
        <v>5.1282051282051287E-2</v>
      </c>
      <c r="GW238" s="7"/>
      <c r="GX238" s="2" t="s">
        <v>34</v>
      </c>
      <c r="GY238" s="7" t="s">
        <v>227</v>
      </c>
      <c r="GZ238" s="9">
        <v>5.1749999999999998</v>
      </c>
      <c r="HA238" s="9">
        <v>4.3150000000000004</v>
      </c>
      <c r="HB238" s="7"/>
      <c r="HC238" s="3">
        <v>42.25</v>
      </c>
      <c r="HD238" s="3" t="s">
        <v>3</v>
      </c>
      <c r="HE238" s="7"/>
      <c r="HF238" s="9">
        <v>20.6</v>
      </c>
      <c r="HG238" s="3"/>
      <c r="HH238" s="2"/>
      <c r="HI238" s="3" t="s">
        <v>15</v>
      </c>
      <c r="HJ238" s="3"/>
      <c r="HK238" s="3" t="s">
        <v>3</v>
      </c>
      <c r="HL238" s="3"/>
      <c r="HM238" s="9">
        <v>0.83</v>
      </c>
      <c r="HN238" s="9">
        <v>11.85</v>
      </c>
      <c r="HO238" s="3" t="s">
        <v>3</v>
      </c>
      <c r="HP238" s="3" t="s">
        <v>35</v>
      </c>
      <c r="HQ238" s="3" t="s">
        <v>23</v>
      </c>
      <c r="HR238" s="7"/>
      <c r="HS238" s="3" t="s">
        <v>3</v>
      </c>
      <c r="HT238" s="3" t="s">
        <v>203</v>
      </c>
      <c r="HU238" s="9">
        <v>0.35842293906810035</v>
      </c>
      <c r="HV238" s="3">
        <v>1</v>
      </c>
      <c r="HW238" s="9">
        <v>6.2749999999999994E-5</v>
      </c>
      <c r="HX238" s="3" t="s">
        <v>3</v>
      </c>
      <c r="HY238" s="3"/>
      <c r="HZ238" s="3" t="s">
        <v>30</v>
      </c>
      <c r="IA238" s="9">
        <v>4.5199999999999996</v>
      </c>
      <c r="IB238" s="3"/>
      <c r="IC238" s="3" t="s">
        <v>18</v>
      </c>
      <c r="ID238" s="3"/>
      <c r="IE238" s="3" t="s">
        <v>55</v>
      </c>
      <c r="IF238" s="7"/>
      <c r="IG238" s="7"/>
      <c r="IH238" s="7"/>
    </row>
    <row r="239" spans="1:242" x14ac:dyDescent="0.25">
      <c r="A239" s="1" t="s">
        <v>285</v>
      </c>
      <c r="B239" s="5">
        <v>75</v>
      </c>
      <c r="C239" s="3"/>
      <c r="D239" s="5">
        <v>7.3</v>
      </c>
      <c r="E239" s="3" t="s">
        <v>1</v>
      </c>
      <c r="F239" s="3" t="s">
        <v>2</v>
      </c>
      <c r="G239" s="2"/>
      <c r="H239" s="3"/>
      <c r="I239" s="3"/>
      <c r="J239" s="5">
        <v>2.3800000000000001E-11</v>
      </c>
      <c r="K239" s="3" t="s">
        <v>3</v>
      </c>
      <c r="L239" s="3" t="s">
        <v>4</v>
      </c>
      <c r="M239" s="5">
        <v>0.90497737556561086</v>
      </c>
      <c r="N239" s="5">
        <v>25.83</v>
      </c>
      <c r="O239" s="3" t="s">
        <v>3</v>
      </c>
      <c r="P239" s="3"/>
      <c r="Q239" s="3" t="s">
        <v>203</v>
      </c>
      <c r="R239" s="2" t="s">
        <v>58</v>
      </c>
      <c r="S239" s="3"/>
      <c r="T239" s="3" t="s">
        <v>3</v>
      </c>
      <c r="U239" s="5">
        <v>50</v>
      </c>
      <c r="V239" s="3"/>
      <c r="W239" s="2"/>
      <c r="X239" s="3"/>
      <c r="Y239" s="3" t="s">
        <v>7</v>
      </c>
      <c r="Z239" s="5">
        <v>1.2800000000000001E-5</v>
      </c>
      <c r="AA239" s="3" t="s">
        <v>8</v>
      </c>
      <c r="AB239" s="2" t="s">
        <v>227</v>
      </c>
      <c r="AC239" s="5">
        <v>6.8181818181818178E-13</v>
      </c>
      <c r="AD239" s="3" t="s">
        <v>10</v>
      </c>
      <c r="AE239" s="11"/>
      <c r="AF239" s="2">
        <v>3.1</v>
      </c>
      <c r="AG239" s="5">
        <v>3.8999999999999998E-3</v>
      </c>
      <c r="AH239" s="2"/>
      <c r="AI239" s="2"/>
      <c r="AJ239" s="2">
        <v>97.25</v>
      </c>
      <c r="AK239" s="2"/>
      <c r="AL239" s="5">
        <v>1.0760000000000001</v>
      </c>
      <c r="AM239" s="3"/>
      <c r="AN239" s="3" t="s">
        <v>12</v>
      </c>
      <c r="AO239" s="2"/>
      <c r="AP239" s="2"/>
      <c r="AQ239" s="5">
        <v>5.6500000000000005E-3</v>
      </c>
      <c r="AR239" s="5">
        <v>3.6</v>
      </c>
      <c r="AS239" s="3" t="s">
        <v>13</v>
      </c>
      <c r="AT239" s="3" t="s">
        <v>23</v>
      </c>
      <c r="AU239" s="5">
        <v>18.100000000000001</v>
      </c>
      <c r="AV239" s="3"/>
      <c r="AW239" s="2"/>
      <c r="AX239" s="5">
        <v>9.3673965936739653E-8</v>
      </c>
      <c r="AY239" s="2" t="s">
        <v>15</v>
      </c>
      <c r="AZ239" s="5">
        <v>8</v>
      </c>
      <c r="BA239" s="2"/>
      <c r="BB239" s="3" t="s">
        <v>8</v>
      </c>
      <c r="BC239" s="3">
        <v>24</v>
      </c>
      <c r="BD239" s="2"/>
      <c r="BE239" s="3" t="s">
        <v>16</v>
      </c>
      <c r="BF239" s="6">
        <v>39</v>
      </c>
      <c r="BG239" s="5">
        <v>6.94</v>
      </c>
      <c r="BH239" s="3"/>
      <c r="BI239" s="3"/>
      <c r="BJ239" s="5">
        <v>1.18</v>
      </c>
      <c r="BK239" s="5">
        <v>18.8</v>
      </c>
      <c r="BL239" s="5">
        <v>1.05</v>
      </c>
      <c r="BM239" s="5">
        <v>2.7</v>
      </c>
      <c r="BN239" s="3" t="s">
        <v>19</v>
      </c>
      <c r="BO239" s="3" t="s">
        <v>121</v>
      </c>
      <c r="BP239" s="3" t="s">
        <v>3</v>
      </c>
      <c r="BQ239" s="2"/>
      <c r="BR239" s="2" t="s">
        <v>21</v>
      </c>
      <c r="BS239" s="3"/>
      <c r="BT239" s="3"/>
      <c r="BU239" s="3"/>
      <c r="BV239" s="5">
        <v>3.22</v>
      </c>
      <c r="BW239" s="5">
        <v>4.8899999999999997</v>
      </c>
      <c r="BX239" s="3"/>
      <c r="BY239" s="3"/>
      <c r="BZ239" s="2"/>
      <c r="CA239" s="2"/>
      <c r="CB239" s="3" t="s">
        <v>3</v>
      </c>
      <c r="CC239" s="5">
        <v>4.01</v>
      </c>
      <c r="CD239" s="5">
        <v>1.1111111111111112</v>
      </c>
      <c r="CE239" s="3"/>
      <c r="CF239" s="5">
        <v>30.7</v>
      </c>
      <c r="CG239" s="3"/>
      <c r="CH239" s="3"/>
      <c r="CI239" s="3"/>
      <c r="CJ239" s="3" t="s">
        <v>1</v>
      </c>
      <c r="CK239" s="2"/>
      <c r="CL239" s="3" t="s">
        <v>22</v>
      </c>
      <c r="CM239" s="3"/>
      <c r="CN239" s="2"/>
      <c r="CO239" s="2"/>
      <c r="CP239" s="2"/>
      <c r="CQ239" s="3">
        <v>2</v>
      </c>
      <c r="CR239" s="5">
        <v>5.7350000000000003</v>
      </c>
      <c r="CS239" s="6">
        <v>59</v>
      </c>
      <c r="CT239" s="5">
        <v>0.45250000000000001</v>
      </c>
      <c r="CU239" s="5">
        <v>8.4499999999999993</v>
      </c>
      <c r="CV239" s="5">
        <v>12</v>
      </c>
      <c r="CW239" s="5">
        <v>80.75</v>
      </c>
      <c r="CX239" s="2"/>
      <c r="CY239" s="5">
        <v>0.36297640653357532</v>
      </c>
      <c r="CZ239" s="3" t="s">
        <v>22</v>
      </c>
      <c r="DA239" s="5">
        <v>3.2786885245901639E-4</v>
      </c>
      <c r="DB239" s="5">
        <v>624</v>
      </c>
      <c r="DC239" s="2"/>
      <c r="DD239" s="5">
        <v>382</v>
      </c>
      <c r="DE239" s="3" t="s">
        <v>22</v>
      </c>
      <c r="DF239" s="2"/>
      <c r="DG239" s="3" t="s">
        <v>3</v>
      </c>
      <c r="DH239" s="2"/>
      <c r="DI239" s="3" t="s">
        <v>23</v>
      </c>
      <c r="DJ239" s="3"/>
      <c r="DK239" s="5">
        <v>370</v>
      </c>
      <c r="DL239" s="3" t="s">
        <v>8</v>
      </c>
      <c r="DM239" s="3">
        <v>0.35714285714285698</v>
      </c>
      <c r="DN239" s="3" t="s">
        <v>3</v>
      </c>
      <c r="DO239" s="5">
        <v>0.29249999999999998</v>
      </c>
      <c r="DP239" s="3" t="s">
        <v>3</v>
      </c>
      <c r="DQ239" s="5">
        <v>3.06</v>
      </c>
      <c r="DR239" s="7" t="s">
        <v>227</v>
      </c>
      <c r="DS239" s="2" t="s">
        <v>18</v>
      </c>
      <c r="DT239" s="5">
        <v>0.4274425</v>
      </c>
      <c r="DU239" s="2" t="s">
        <v>24</v>
      </c>
      <c r="DV239" s="3" t="s">
        <v>3</v>
      </c>
      <c r="DW239" s="5">
        <v>50</v>
      </c>
      <c r="DX239" s="3"/>
      <c r="DY239" s="3" t="s">
        <v>8</v>
      </c>
      <c r="DZ239" s="2"/>
      <c r="EA239" s="7"/>
      <c r="EB239" s="5">
        <v>3.1</v>
      </c>
      <c r="EC239" s="3"/>
      <c r="ED239" s="2"/>
      <c r="EE239" s="2"/>
      <c r="EF239" s="3" t="s">
        <v>1</v>
      </c>
      <c r="EG239" s="3"/>
      <c r="EH239" s="2"/>
      <c r="EI239" s="2"/>
      <c r="EJ239" s="3" t="s">
        <v>26</v>
      </c>
      <c r="EK239" s="5">
        <v>1.248E-2</v>
      </c>
      <c r="EL239" s="3" t="s">
        <v>1</v>
      </c>
      <c r="EM239" s="3" t="s">
        <v>3</v>
      </c>
      <c r="EN239" s="3" t="s">
        <v>27</v>
      </c>
      <c r="EO239" s="3"/>
      <c r="EP239" s="3" t="s">
        <v>8</v>
      </c>
      <c r="EQ239" s="3"/>
      <c r="ER239" s="5">
        <v>6.15</v>
      </c>
      <c r="ES239" s="3"/>
      <c r="ET239" s="9">
        <v>19.25</v>
      </c>
      <c r="EU239" s="3" t="s">
        <v>239</v>
      </c>
      <c r="EV239" s="3" t="s">
        <v>28</v>
      </c>
      <c r="EW239" s="7"/>
      <c r="EX239" s="9">
        <v>3.6</v>
      </c>
      <c r="EY239" s="3"/>
      <c r="EZ239" s="3"/>
      <c r="FA239" s="9">
        <v>0.77071290944123305</v>
      </c>
      <c r="FB239" s="9">
        <v>1.6500000000000001E-9</v>
      </c>
      <c r="FC239" s="2"/>
      <c r="FD239" s="7"/>
      <c r="FE239" s="2" t="s">
        <v>15</v>
      </c>
      <c r="FF239" s="3" t="s">
        <v>28</v>
      </c>
      <c r="FG239" s="3" t="s">
        <v>1</v>
      </c>
      <c r="FH239" s="9">
        <v>7.16</v>
      </c>
      <c r="FI239" s="3" t="s">
        <v>203</v>
      </c>
      <c r="FJ239" s="9">
        <v>8.4499999999999993</v>
      </c>
      <c r="FK239" s="3" t="s">
        <v>1</v>
      </c>
      <c r="FL239" s="3" t="s">
        <v>1</v>
      </c>
      <c r="FM239" s="3" t="s">
        <v>23</v>
      </c>
      <c r="FN239" s="9">
        <v>146</v>
      </c>
      <c r="FO239" s="9">
        <v>2.7399999999999997E-8</v>
      </c>
      <c r="FP239" s="9">
        <v>4</v>
      </c>
      <c r="FQ239" s="3" t="s">
        <v>15</v>
      </c>
      <c r="FR239" s="5">
        <v>1.2E-2</v>
      </c>
      <c r="FS239" s="9">
        <v>28.8</v>
      </c>
      <c r="FT239" s="3" t="s">
        <v>1</v>
      </c>
      <c r="FU239" s="3" t="s">
        <v>203</v>
      </c>
      <c r="FV239" s="3"/>
      <c r="FW239" s="5">
        <v>32</v>
      </c>
      <c r="FX239" s="10">
        <v>3.5000000000000001E-3</v>
      </c>
      <c r="FY239" s="3"/>
      <c r="FZ239" s="3" t="s">
        <v>22</v>
      </c>
      <c r="GA239" s="3"/>
      <c r="GB239" s="3"/>
      <c r="GC239" s="3"/>
      <c r="GD239" s="3"/>
      <c r="GE239" s="3"/>
      <c r="GF239" s="3" t="s">
        <v>30</v>
      </c>
      <c r="GG239" s="3"/>
      <c r="GH239" s="9">
        <v>4.51</v>
      </c>
      <c r="GI239" s="2"/>
      <c r="GJ239" s="5">
        <v>1.565E-3</v>
      </c>
      <c r="GK239" s="3"/>
      <c r="GL239" s="2"/>
      <c r="GM239" s="2">
        <v>3.1</v>
      </c>
      <c r="GN239" s="3" t="s">
        <v>31</v>
      </c>
      <c r="GO239" s="3" t="s">
        <v>8</v>
      </c>
      <c r="GP239" s="3"/>
      <c r="GQ239" s="3"/>
      <c r="GR239" s="3" t="s">
        <v>219</v>
      </c>
      <c r="GS239" s="9">
        <v>0.77519379844961234</v>
      </c>
      <c r="GT239" s="9">
        <v>59.9</v>
      </c>
      <c r="GU239" s="9">
        <v>11.35</v>
      </c>
      <c r="GV239" s="2">
        <v>5.1282051282051287E-2</v>
      </c>
      <c r="GW239" s="7"/>
      <c r="GX239" s="2" t="s">
        <v>34</v>
      </c>
      <c r="GY239" s="7" t="s">
        <v>227</v>
      </c>
      <c r="GZ239" s="9">
        <v>5.18</v>
      </c>
      <c r="HA239" s="9">
        <v>4.3150000000000004</v>
      </c>
      <c r="HB239" s="7"/>
      <c r="HC239" s="3">
        <v>42.8</v>
      </c>
      <c r="HD239" s="3" t="s">
        <v>3</v>
      </c>
      <c r="HE239" s="7"/>
      <c r="HF239" s="9">
        <v>20.95</v>
      </c>
      <c r="HG239" s="3"/>
      <c r="HH239" s="2"/>
      <c r="HI239" s="3" t="s">
        <v>15</v>
      </c>
      <c r="HJ239" s="3"/>
      <c r="HK239" s="3" t="s">
        <v>3</v>
      </c>
      <c r="HL239" s="3"/>
      <c r="HM239" s="9">
        <v>0.78</v>
      </c>
      <c r="HN239" s="9">
        <v>12</v>
      </c>
      <c r="HO239" s="3" t="s">
        <v>3</v>
      </c>
      <c r="HP239" s="3" t="s">
        <v>35</v>
      </c>
      <c r="HQ239" s="3" t="s">
        <v>23</v>
      </c>
      <c r="HR239" s="7"/>
      <c r="HS239" s="3" t="s">
        <v>3</v>
      </c>
      <c r="HT239" s="3" t="s">
        <v>203</v>
      </c>
      <c r="HU239" s="9">
        <v>0.35733428622476326</v>
      </c>
      <c r="HV239" s="3">
        <v>1</v>
      </c>
      <c r="HW239" s="9">
        <v>6.7999999999999999E-5</v>
      </c>
      <c r="HX239" s="3" t="s">
        <v>3</v>
      </c>
      <c r="HY239" s="3"/>
      <c r="HZ239" s="3" t="s">
        <v>30</v>
      </c>
      <c r="IA239" s="9">
        <v>4.5199999999999996</v>
      </c>
      <c r="IB239" s="3"/>
      <c r="IC239" s="3" t="s">
        <v>18</v>
      </c>
      <c r="ID239" s="3"/>
      <c r="IE239" s="3" t="s">
        <v>55</v>
      </c>
      <c r="IF239" s="7"/>
      <c r="IG239" s="7"/>
      <c r="IH239" s="7"/>
    </row>
    <row r="240" spans="1:242" x14ac:dyDescent="0.25">
      <c r="A240" s="1" t="s">
        <v>286</v>
      </c>
      <c r="B240" s="5">
        <v>73</v>
      </c>
      <c r="C240" s="3"/>
      <c r="D240" s="5">
        <v>7</v>
      </c>
      <c r="E240" s="3" t="s">
        <v>1</v>
      </c>
      <c r="F240" s="3" t="s">
        <v>2</v>
      </c>
      <c r="G240" s="2"/>
      <c r="H240" s="3"/>
      <c r="I240" s="3"/>
      <c r="J240" s="5">
        <v>2.3400000000000001E-11</v>
      </c>
      <c r="K240" s="3" t="s">
        <v>3</v>
      </c>
      <c r="L240" s="3" t="s">
        <v>4</v>
      </c>
      <c r="M240" s="5">
        <v>0.90497737556561086</v>
      </c>
      <c r="N240" s="5">
        <v>25.84</v>
      </c>
      <c r="O240" s="3" t="s">
        <v>3</v>
      </c>
      <c r="P240" s="3"/>
      <c r="Q240" s="3"/>
      <c r="R240" s="2" t="s">
        <v>58</v>
      </c>
      <c r="S240" s="3"/>
      <c r="T240" s="3" t="s">
        <v>3</v>
      </c>
      <c r="U240" s="5">
        <v>50.2</v>
      </c>
      <c r="V240" s="3"/>
      <c r="W240" s="2"/>
      <c r="X240" s="3"/>
      <c r="Y240" s="3" t="s">
        <v>7</v>
      </c>
      <c r="Z240" s="5">
        <v>1.275E-5</v>
      </c>
      <c r="AA240" s="3" t="s">
        <v>8</v>
      </c>
      <c r="AB240" s="2" t="s">
        <v>227</v>
      </c>
      <c r="AC240" s="5">
        <v>6.8000000000000003E-13</v>
      </c>
      <c r="AD240" s="3" t="s">
        <v>10</v>
      </c>
      <c r="AE240" s="11"/>
      <c r="AF240" s="2">
        <v>3.11</v>
      </c>
      <c r="AG240" s="5">
        <v>3.5000000000000001E-3</v>
      </c>
      <c r="AH240" s="2"/>
      <c r="AI240" s="2"/>
      <c r="AJ240" s="2">
        <v>95.5</v>
      </c>
      <c r="AK240" s="2"/>
      <c r="AL240" s="5">
        <v>1.075</v>
      </c>
      <c r="AM240" s="3"/>
      <c r="AN240" s="3" t="s">
        <v>12</v>
      </c>
      <c r="AO240" s="2"/>
      <c r="AP240" s="2"/>
      <c r="AQ240" s="5">
        <v>5.7999999999999996E-3</v>
      </c>
      <c r="AR240" s="5">
        <v>3.58</v>
      </c>
      <c r="AS240" s="3" t="s">
        <v>13</v>
      </c>
      <c r="AT240" s="3" t="s">
        <v>23</v>
      </c>
      <c r="AU240" s="5">
        <v>17.899999999999999</v>
      </c>
      <c r="AV240" s="3"/>
      <c r="AW240" s="2"/>
      <c r="AX240" s="5">
        <v>9.4890510948905105E-8</v>
      </c>
      <c r="AY240" s="2" t="s">
        <v>15</v>
      </c>
      <c r="AZ240" s="5">
        <v>7.95</v>
      </c>
      <c r="BA240" s="2"/>
      <c r="BB240" s="3" t="s">
        <v>8</v>
      </c>
      <c r="BC240" s="3">
        <v>24</v>
      </c>
      <c r="BD240" s="2"/>
      <c r="BE240" s="3" t="s">
        <v>16</v>
      </c>
      <c r="BF240" s="6">
        <v>37.5</v>
      </c>
      <c r="BG240" s="5">
        <v>6.91</v>
      </c>
      <c r="BH240" s="3"/>
      <c r="BI240" s="3"/>
      <c r="BJ240" s="5">
        <v>1.2</v>
      </c>
      <c r="BK240" s="5">
        <v>19.100000000000001</v>
      </c>
      <c r="BL240" s="5">
        <v>1.07</v>
      </c>
      <c r="BM240" s="5">
        <v>2.7</v>
      </c>
      <c r="BN240" s="3" t="s">
        <v>19</v>
      </c>
      <c r="BO240" s="3" t="s">
        <v>121</v>
      </c>
      <c r="BP240" s="3" t="s">
        <v>3</v>
      </c>
      <c r="BQ240" s="2"/>
      <c r="BR240" s="2" t="s">
        <v>21</v>
      </c>
      <c r="BS240" s="3"/>
      <c r="BT240" s="3"/>
      <c r="BU240" s="3"/>
      <c r="BV240" s="5">
        <v>3.2174999999999998</v>
      </c>
      <c r="BW240" s="5">
        <v>4.8949999999999996</v>
      </c>
      <c r="BX240" s="3"/>
      <c r="BY240" s="3"/>
      <c r="BZ240" s="2"/>
      <c r="CA240" s="2"/>
      <c r="CB240" s="3" t="s">
        <v>3</v>
      </c>
      <c r="CC240" s="5">
        <v>4</v>
      </c>
      <c r="CD240" s="5">
        <v>2.4096385542168677</v>
      </c>
      <c r="CE240" s="3"/>
      <c r="CF240" s="5">
        <v>31.4</v>
      </c>
      <c r="CG240" s="3"/>
      <c r="CH240" s="3"/>
      <c r="CI240" s="3"/>
      <c r="CJ240" s="3" t="s">
        <v>1</v>
      </c>
      <c r="CK240" s="2"/>
      <c r="CL240" s="3" t="s">
        <v>22</v>
      </c>
      <c r="CM240" s="3"/>
      <c r="CN240" s="2"/>
      <c r="CO240" s="2"/>
      <c r="CP240" s="2"/>
      <c r="CQ240" s="3">
        <v>2</v>
      </c>
      <c r="CR240" s="5">
        <v>5.7249999999999996</v>
      </c>
      <c r="CS240" s="6">
        <v>55.75</v>
      </c>
      <c r="CT240" s="5">
        <v>0.45500000000000002</v>
      </c>
      <c r="CU240" s="5">
        <v>8.5500000000000007</v>
      </c>
      <c r="CV240" s="5">
        <v>14.5</v>
      </c>
      <c r="CW240" s="5">
        <v>80.650000000000006</v>
      </c>
      <c r="CX240" s="2"/>
      <c r="CY240" s="5">
        <v>0.3623188405797102</v>
      </c>
      <c r="CZ240" s="3" t="s">
        <v>22</v>
      </c>
      <c r="DA240" s="5">
        <v>3.2258064516129032E-4</v>
      </c>
      <c r="DB240" s="5">
        <v>624</v>
      </c>
      <c r="DC240" s="2"/>
      <c r="DD240" s="5">
        <v>378</v>
      </c>
      <c r="DE240" s="3" t="s">
        <v>22</v>
      </c>
      <c r="DF240" s="2"/>
      <c r="DG240" s="3" t="s">
        <v>3</v>
      </c>
      <c r="DH240" s="2"/>
      <c r="DI240" s="3" t="s">
        <v>23</v>
      </c>
      <c r="DJ240" s="3"/>
      <c r="DK240" s="5">
        <v>340</v>
      </c>
      <c r="DL240" s="3" t="s">
        <v>8</v>
      </c>
      <c r="DM240" s="3">
        <v>0.35714285714285698</v>
      </c>
      <c r="DN240" s="3" t="s">
        <v>3</v>
      </c>
      <c r="DO240" s="5">
        <v>0.28999999999999998</v>
      </c>
      <c r="DP240" s="3" t="s">
        <v>3</v>
      </c>
      <c r="DQ240" s="5">
        <v>3.0674999999999999</v>
      </c>
      <c r="DR240" s="7" t="s">
        <v>227</v>
      </c>
      <c r="DS240" s="2" t="s">
        <v>18</v>
      </c>
      <c r="DT240" s="5">
        <v>0.42863980000000002</v>
      </c>
      <c r="DU240" s="2" t="s">
        <v>24</v>
      </c>
      <c r="DV240" s="3" t="s">
        <v>3</v>
      </c>
      <c r="DW240" s="5">
        <v>50.2</v>
      </c>
      <c r="DX240" s="3"/>
      <c r="DY240" s="3" t="s">
        <v>8</v>
      </c>
      <c r="DZ240" s="2"/>
      <c r="EA240" s="7"/>
      <c r="EB240" s="5">
        <v>3.11</v>
      </c>
      <c r="EC240" s="3"/>
      <c r="ED240" s="2"/>
      <c r="EE240" s="2"/>
      <c r="EF240" s="3" t="s">
        <v>1</v>
      </c>
      <c r="EG240" s="3"/>
      <c r="EH240" s="2"/>
      <c r="EI240" s="2"/>
      <c r="EJ240" s="3" t="s">
        <v>26</v>
      </c>
      <c r="EK240" s="5">
        <v>1.248E-2</v>
      </c>
      <c r="EL240" s="3" t="s">
        <v>1</v>
      </c>
      <c r="EM240" s="3" t="s">
        <v>3</v>
      </c>
      <c r="EN240" s="3" t="s">
        <v>27</v>
      </c>
      <c r="EO240" s="3"/>
      <c r="EP240" s="3" t="s">
        <v>8</v>
      </c>
      <c r="EQ240" s="3"/>
      <c r="ER240" s="5">
        <v>6.25</v>
      </c>
      <c r="ES240" s="3"/>
      <c r="ET240" s="9">
        <v>17.25</v>
      </c>
      <c r="EU240" s="3" t="s">
        <v>239</v>
      </c>
      <c r="EV240" s="3" t="s">
        <v>28</v>
      </c>
      <c r="EW240" s="7"/>
      <c r="EX240" s="9">
        <v>3.6</v>
      </c>
      <c r="EY240" s="3"/>
      <c r="EZ240" s="3"/>
      <c r="FA240" s="9">
        <v>0.76923076923076916</v>
      </c>
      <c r="FB240" s="9">
        <v>1.6399999999999999E-9</v>
      </c>
      <c r="FC240" s="2"/>
      <c r="FD240" s="7"/>
      <c r="FE240" s="2" t="s">
        <v>15</v>
      </c>
      <c r="FF240" s="3" t="s">
        <v>28</v>
      </c>
      <c r="FG240" s="3" t="s">
        <v>1</v>
      </c>
      <c r="FH240" s="9">
        <v>7.1449999999999996</v>
      </c>
      <c r="FI240" s="3" t="s">
        <v>203</v>
      </c>
      <c r="FJ240" s="9">
        <v>8.0500000000000007</v>
      </c>
      <c r="FK240" s="3" t="s">
        <v>1</v>
      </c>
      <c r="FL240" s="3" t="s">
        <v>1</v>
      </c>
      <c r="FM240" s="3" t="s">
        <v>23</v>
      </c>
      <c r="FN240" s="9">
        <v>150</v>
      </c>
      <c r="FO240" s="9">
        <v>2.7500000000000001E-8</v>
      </c>
      <c r="FP240" s="9">
        <v>4</v>
      </c>
      <c r="FQ240" s="3" t="s">
        <v>15</v>
      </c>
      <c r="FR240" s="5">
        <v>1.15E-2</v>
      </c>
      <c r="FS240" s="9">
        <v>28.8</v>
      </c>
      <c r="FT240" s="3" t="s">
        <v>1</v>
      </c>
      <c r="FU240" s="3" t="s">
        <v>203</v>
      </c>
      <c r="FV240" s="3"/>
      <c r="FW240" s="5">
        <v>33</v>
      </c>
      <c r="FX240" s="10">
        <v>3.3999999999999998E-3</v>
      </c>
      <c r="FY240" s="3"/>
      <c r="FZ240" s="3" t="s">
        <v>22</v>
      </c>
      <c r="GA240" s="3"/>
      <c r="GB240" s="3"/>
      <c r="GC240" s="3"/>
      <c r="GD240" s="3"/>
      <c r="GE240" s="3"/>
      <c r="GF240" s="3" t="s">
        <v>30</v>
      </c>
      <c r="GG240" s="3"/>
      <c r="GH240" s="9">
        <v>4.51</v>
      </c>
      <c r="GI240" s="2"/>
      <c r="GJ240" s="5">
        <v>1.5299999999999999E-3</v>
      </c>
      <c r="GK240" s="3"/>
      <c r="GL240" s="2"/>
      <c r="GM240" s="2">
        <v>3.11</v>
      </c>
      <c r="GN240" s="3" t="s">
        <v>31</v>
      </c>
      <c r="GO240" s="3" t="s">
        <v>8</v>
      </c>
      <c r="GP240" s="3"/>
      <c r="GQ240" s="3"/>
      <c r="GR240" s="3" t="s">
        <v>219</v>
      </c>
      <c r="GS240" s="9">
        <v>0.76335877862595414</v>
      </c>
      <c r="GT240" s="9">
        <v>60.2</v>
      </c>
      <c r="GU240" s="9">
        <v>11.5</v>
      </c>
      <c r="GV240" s="2">
        <v>0.05</v>
      </c>
      <c r="GW240" s="7"/>
      <c r="GX240" s="2" t="s">
        <v>34</v>
      </c>
      <c r="GY240" s="7" t="s">
        <v>227</v>
      </c>
      <c r="GZ240" s="9">
        <v>5.1749999999999998</v>
      </c>
      <c r="HA240" s="9">
        <v>4.3174999999999999</v>
      </c>
      <c r="HB240" s="7"/>
      <c r="HC240" s="3">
        <v>42.45</v>
      </c>
      <c r="HD240" s="3" t="s">
        <v>3</v>
      </c>
      <c r="HE240" s="7"/>
      <c r="HF240" s="9">
        <v>21.25</v>
      </c>
      <c r="HG240" s="3"/>
      <c r="HH240" s="2"/>
      <c r="HI240" s="3" t="s">
        <v>15</v>
      </c>
      <c r="HJ240" s="3"/>
      <c r="HK240" s="3" t="s">
        <v>3</v>
      </c>
      <c r="HL240" s="3"/>
      <c r="HM240" s="9">
        <v>0.755</v>
      </c>
      <c r="HN240" s="9">
        <v>12.1</v>
      </c>
      <c r="HO240" s="3" t="s">
        <v>3</v>
      </c>
      <c r="HP240" s="3" t="s">
        <v>35</v>
      </c>
      <c r="HQ240" s="3" t="s">
        <v>23</v>
      </c>
      <c r="HR240" s="7"/>
      <c r="HS240" s="3" t="s">
        <v>3</v>
      </c>
      <c r="HT240" s="3" t="s">
        <v>203</v>
      </c>
      <c r="HU240" s="9">
        <v>0.35701535166012138</v>
      </c>
      <c r="HV240" s="3">
        <v>1</v>
      </c>
      <c r="HW240" s="9">
        <v>6.2500000000000001E-5</v>
      </c>
      <c r="HX240" s="3" t="s">
        <v>3</v>
      </c>
      <c r="HY240" s="3"/>
      <c r="HZ240" s="3" t="s">
        <v>30</v>
      </c>
      <c r="IA240" s="9">
        <v>4.5199999999999996</v>
      </c>
      <c r="IB240" s="3"/>
      <c r="IC240" s="3" t="s">
        <v>18</v>
      </c>
      <c r="ID240" s="3"/>
      <c r="IE240" s="3" t="s">
        <v>55</v>
      </c>
      <c r="IF240" s="7"/>
      <c r="IG240" s="7"/>
      <c r="IH240" s="7"/>
    </row>
    <row r="241" spans="1:242" x14ac:dyDescent="0.25">
      <c r="A241" s="1" t="s">
        <v>287</v>
      </c>
      <c r="B241" s="5">
        <v>74</v>
      </c>
      <c r="C241" s="3"/>
      <c r="D241" s="5">
        <v>7</v>
      </c>
      <c r="E241" s="3" t="s">
        <v>1</v>
      </c>
      <c r="F241" s="3" t="s">
        <v>2</v>
      </c>
      <c r="G241" s="2"/>
      <c r="H241" s="3"/>
      <c r="I241" s="3"/>
      <c r="J241" s="5">
        <v>2.25E-11</v>
      </c>
      <c r="K241" s="3" t="s">
        <v>3</v>
      </c>
      <c r="L241" s="3" t="s">
        <v>4</v>
      </c>
      <c r="M241" s="5">
        <v>0.9174311926605504</v>
      </c>
      <c r="N241" s="5">
        <v>25.84</v>
      </c>
      <c r="O241" s="3" t="s">
        <v>3</v>
      </c>
      <c r="P241" s="3"/>
      <c r="Q241" s="3"/>
      <c r="R241" s="2" t="s">
        <v>58</v>
      </c>
      <c r="S241" s="3"/>
      <c r="T241" s="3" t="s">
        <v>3</v>
      </c>
      <c r="U241" s="5">
        <v>50.2</v>
      </c>
      <c r="V241" s="3"/>
      <c r="W241" s="2"/>
      <c r="X241" s="3"/>
      <c r="Y241" s="3" t="s">
        <v>7</v>
      </c>
      <c r="Z241" s="5">
        <v>1.26E-5</v>
      </c>
      <c r="AA241" s="3" t="s">
        <v>8</v>
      </c>
      <c r="AB241" s="2" t="s">
        <v>227</v>
      </c>
      <c r="AC241" s="5">
        <v>8.0727272727272731E-13</v>
      </c>
      <c r="AD241" s="3" t="s">
        <v>22</v>
      </c>
      <c r="AE241" s="11"/>
      <c r="AF241" s="2">
        <v>3.11</v>
      </c>
      <c r="AG241" s="5">
        <v>3.65E-3</v>
      </c>
      <c r="AH241" s="2"/>
      <c r="AI241" s="2"/>
      <c r="AJ241" s="2">
        <v>90</v>
      </c>
      <c r="AK241" s="2"/>
      <c r="AL241" s="5">
        <v>1.075</v>
      </c>
      <c r="AM241" s="3"/>
      <c r="AN241" s="3" t="s">
        <v>12</v>
      </c>
      <c r="AO241" s="2"/>
      <c r="AP241" s="2"/>
      <c r="AQ241" s="5">
        <v>6.6E-3</v>
      </c>
      <c r="AR241" s="5">
        <v>3.9</v>
      </c>
      <c r="AS241" s="3" t="s">
        <v>13</v>
      </c>
      <c r="AT241" s="3" t="s">
        <v>23</v>
      </c>
      <c r="AU241" s="5">
        <v>18.649999999999999</v>
      </c>
      <c r="AV241" s="3"/>
      <c r="AW241" s="2"/>
      <c r="AX241" s="5">
        <v>9.3917274939172749E-8</v>
      </c>
      <c r="AY241" s="2" t="s">
        <v>15</v>
      </c>
      <c r="AZ241" s="5">
        <v>7.9</v>
      </c>
      <c r="BA241" s="2"/>
      <c r="BB241" s="3" t="s">
        <v>8</v>
      </c>
      <c r="BC241" s="3">
        <v>22</v>
      </c>
      <c r="BD241" s="2"/>
      <c r="BE241" s="3" t="s">
        <v>16</v>
      </c>
      <c r="BF241" s="6">
        <v>37.25</v>
      </c>
      <c r="BG241" s="5">
        <v>6.92</v>
      </c>
      <c r="BH241" s="3"/>
      <c r="BI241" s="3"/>
      <c r="BJ241" s="5">
        <v>1.1499999999999999</v>
      </c>
      <c r="BK241" s="5">
        <v>18.75</v>
      </c>
      <c r="BL241" s="5">
        <v>1.1399999999999999</v>
      </c>
      <c r="BM241" s="5">
        <v>2.7</v>
      </c>
      <c r="BN241" s="3" t="s">
        <v>19</v>
      </c>
      <c r="BO241" s="3" t="s">
        <v>121</v>
      </c>
      <c r="BP241" s="3" t="s">
        <v>3</v>
      </c>
      <c r="BQ241" s="2"/>
      <c r="BR241" s="2" t="s">
        <v>21</v>
      </c>
      <c r="BS241" s="3"/>
      <c r="BT241" s="3"/>
      <c r="BU241" s="3"/>
      <c r="BV241" s="5">
        <v>3.22</v>
      </c>
      <c r="BW241" s="5">
        <v>4.8949999999999996</v>
      </c>
      <c r="BX241" s="3"/>
      <c r="BY241" s="3"/>
      <c r="BZ241" s="2"/>
      <c r="CA241" s="2"/>
      <c r="CB241" s="3" t="s">
        <v>3</v>
      </c>
      <c r="CC241" s="5">
        <v>4.01</v>
      </c>
      <c r="CD241" s="5">
        <v>2.5</v>
      </c>
      <c r="CE241" s="3"/>
      <c r="CF241" s="5">
        <v>31.5</v>
      </c>
      <c r="CG241" s="3"/>
      <c r="CH241" s="3"/>
      <c r="CI241" s="3"/>
      <c r="CJ241" s="3" t="s">
        <v>1</v>
      </c>
      <c r="CK241" s="2"/>
      <c r="CL241" s="3" t="s">
        <v>22</v>
      </c>
      <c r="CM241" s="3"/>
      <c r="CN241" s="2"/>
      <c r="CO241" s="2"/>
      <c r="CP241" s="2"/>
      <c r="CQ241" s="3">
        <v>2</v>
      </c>
      <c r="CR241" s="5">
        <v>5.72</v>
      </c>
      <c r="CS241" s="6">
        <v>55</v>
      </c>
      <c r="CT241" s="5">
        <v>0.46</v>
      </c>
      <c r="CU241" s="5">
        <v>9.5</v>
      </c>
      <c r="CV241" s="5">
        <v>28</v>
      </c>
      <c r="CW241" s="5">
        <v>80.7</v>
      </c>
      <c r="CX241" s="2"/>
      <c r="CY241" s="5">
        <v>0.3623188405797102</v>
      </c>
      <c r="CZ241" s="3" t="s">
        <v>22</v>
      </c>
      <c r="DA241" s="5">
        <v>3.3333333333333332E-4</v>
      </c>
      <c r="DB241" s="5">
        <v>624</v>
      </c>
      <c r="DC241" s="2"/>
      <c r="DD241" s="5">
        <v>388</v>
      </c>
      <c r="DE241" s="3" t="s">
        <v>22</v>
      </c>
      <c r="DF241" s="2"/>
      <c r="DG241" s="3" t="s">
        <v>3</v>
      </c>
      <c r="DH241" s="2"/>
      <c r="DI241" s="3" t="s">
        <v>23</v>
      </c>
      <c r="DJ241" s="3"/>
      <c r="DK241" s="5">
        <v>290</v>
      </c>
      <c r="DL241" s="3" t="s">
        <v>8</v>
      </c>
      <c r="DM241" s="3">
        <v>0.35714285714285698</v>
      </c>
      <c r="DN241" s="3" t="s">
        <v>3</v>
      </c>
      <c r="DO241" s="5">
        <v>0.28749999999999998</v>
      </c>
      <c r="DP241" s="3" t="s">
        <v>3</v>
      </c>
      <c r="DQ241" s="5">
        <v>3.06</v>
      </c>
      <c r="DR241" s="7" t="s">
        <v>227</v>
      </c>
      <c r="DS241" s="2" t="s">
        <v>18</v>
      </c>
      <c r="DT241" s="5">
        <v>0.42983719999999997</v>
      </c>
      <c r="DU241" s="2" t="s">
        <v>24</v>
      </c>
      <c r="DV241" s="3" t="s">
        <v>3</v>
      </c>
      <c r="DW241" s="5">
        <v>50.2</v>
      </c>
      <c r="DX241" s="3"/>
      <c r="DY241" s="3" t="s">
        <v>8</v>
      </c>
      <c r="DZ241" s="2"/>
      <c r="EA241" s="7"/>
      <c r="EB241" s="5">
        <v>3.11</v>
      </c>
      <c r="EC241" s="3"/>
      <c r="ED241" s="2"/>
      <c r="EE241" s="2"/>
      <c r="EF241" s="3" t="s">
        <v>1</v>
      </c>
      <c r="EG241" s="3"/>
      <c r="EH241" s="2"/>
      <c r="EI241" s="2"/>
      <c r="EJ241" s="3" t="s">
        <v>26</v>
      </c>
      <c r="EK241" s="5">
        <v>1.248E-2</v>
      </c>
      <c r="EL241" s="3" t="s">
        <v>1</v>
      </c>
      <c r="EM241" s="3" t="s">
        <v>3</v>
      </c>
      <c r="EN241" s="3" t="s">
        <v>27</v>
      </c>
      <c r="EO241" s="3"/>
      <c r="EP241" s="3" t="s">
        <v>8</v>
      </c>
      <c r="EQ241" s="3"/>
      <c r="ER241" s="5">
        <v>6</v>
      </c>
      <c r="ES241" s="3"/>
      <c r="ET241" s="9">
        <v>19.5</v>
      </c>
      <c r="EU241" s="3" t="s">
        <v>239</v>
      </c>
      <c r="EV241" s="3" t="s">
        <v>28</v>
      </c>
      <c r="EW241" s="7"/>
      <c r="EX241" s="9">
        <v>3.605</v>
      </c>
      <c r="EY241" s="3"/>
      <c r="EZ241" s="3"/>
      <c r="FA241" s="9">
        <v>0.77519379844961234</v>
      </c>
      <c r="FB241" s="9">
        <v>1.6000000000000001E-9</v>
      </c>
      <c r="FC241" s="2"/>
      <c r="FD241" s="7"/>
      <c r="FE241" s="2" t="s">
        <v>15</v>
      </c>
      <c r="FF241" s="3" t="s">
        <v>28</v>
      </c>
      <c r="FG241" s="3" t="s">
        <v>1</v>
      </c>
      <c r="FH241" s="9">
        <v>7.1550000000000002</v>
      </c>
      <c r="FI241" s="3" t="s">
        <v>203</v>
      </c>
      <c r="FJ241" s="9">
        <v>8.5</v>
      </c>
      <c r="FK241" s="3" t="s">
        <v>1</v>
      </c>
      <c r="FL241" s="3" t="s">
        <v>1</v>
      </c>
      <c r="FM241" s="3" t="s">
        <v>23</v>
      </c>
      <c r="FN241" s="9">
        <v>145</v>
      </c>
      <c r="FO241" s="9">
        <v>2.7600000000000002E-8</v>
      </c>
      <c r="FP241" s="9">
        <v>4</v>
      </c>
      <c r="FQ241" s="3" t="s">
        <v>15</v>
      </c>
      <c r="FR241" s="5">
        <v>1.0999999999999999E-2</v>
      </c>
      <c r="FS241" s="9">
        <v>28.7</v>
      </c>
      <c r="FT241" s="3" t="s">
        <v>1</v>
      </c>
      <c r="FU241" s="3" t="s">
        <v>203</v>
      </c>
      <c r="FV241" s="3"/>
      <c r="FW241" s="5">
        <v>32.25</v>
      </c>
      <c r="FX241" s="10">
        <v>2.7000000000000001E-3</v>
      </c>
      <c r="FY241" s="3"/>
      <c r="FZ241" s="3" t="s">
        <v>22</v>
      </c>
      <c r="GA241" s="3"/>
      <c r="GB241" s="3"/>
      <c r="GC241" s="3"/>
      <c r="GD241" s="3"/>
      <c r="GE241" s="3"/>
      <c r="GF241" s="3" t="s">
        <v>30</v>
      </c>
      <c r="GG241" s="3"/>
      <c r="GH241" s="9">
        <v>4.51</v>
      </c>
      <c r="GI241" s="2"/>
      <c r="GJ241" s="5">
        <v>1.5499999999999999E-3</v>
      </c>
      <c r="GK241" s="3"/>
      <c r="GL241" s="2"/>
      <c r="GM241" s="2">
        <v>3.11</v>
      </c>
      <c r="GN241" s="3" t="s">
        <v>31</v>
      </c>
      <c r="GO241" s="3" t="s">
        <v>8</v>
      </c>
      <c r="GP241" s="3"/>
      <c r="GQ241" s="3"/>
      <c r="GR241" s="3" t="s">
        <v>219</v>
      </c>
      <c r="GS241" s="9">
        <v>0.77519379844961234</v>
      </c>
      <c r="GT241" s="9">
        <v>60.1</v>
      </c>
      <c r="GU241" s="9">
        <v>12</v>
      </c>
      <c r="GV241" s="2">
        <v>0.05</v>
      </c>
      <c r="GW241" s="7"/>
      <c r="GX241" s="2" t="s">
        <v>34</v>
      </c>
      <c r="GY241" s="7" t="s">
        <v>227</v>
      </c>
      <c r="GZ241" s="9">
        <v>5.17</v>
      </c>
      <c r="HA241" s="9">
        <v>4.3125</v>
      </c>
      <c r="HB241" s="7"/>
      <c r="HC241" s="3">
        <v>41.2</v>
      </c>
      <c r="HD241" s="3" t="s">
        <v>3</v>
      </c>
      <c r="HE241" s="7"/>
      <c r="HF241" s="9">
        <v>21.3</v>
      </c>
      <c r="HG241" s="3"/>
      <c r="HH241" s="2"/>
      <c r="HI241" s="3" t="s">
        <v>15</v>
      </c>
      <c r="HJ241" s="3"/>
      <c r="HK241" s="3" t="s">
        <v>3</v>
      </c>
      <c r="HL241" s="3"/>
      <c r="HM241" s="9">
        <v>0.72</v>
      </c>
      <c r="HN241" s="9">
        <v>12</v>
      </c>
      <c r="HO241" s="3" t="s">
        <v>3</v>
      </c>
      <c r="HP241" s="3" t="s">
        <v>35</v>
      </c>
      <c r="HQ241" s="3" t="s">
        <v>23</v>
      </c>
      <c r="HR241" s="7"/>
      <c r="HS241" s="3" t="s">
        <v>3</v>
      </c>
      <c r="HT241" s="3" t="s">
        <v>203</v>
      </c>
      <c r="HU241" s="9">
        <v>0.35695163305372124</v>
      </c>
      <c r="HV241" s="3">
        <v>1</v>
      </c>
      <c r="HW241" s="9">
        <v>6.3200000000000005E-5</v>
      </c>
      <c r="HX241" s="3" t="s">
        <v>3</v>
      </c>
      <c r="HY241" s="3"/>
      <c r="HZ241" s="3" t="s">
        <v>30</v>
      </c>
      <c r="IA241" s="9">
        <v>4.54</v>
      </c>
      <c r="IB241" s="3"/>
      <c r="IC241" s="3" t="s">
        <v>18</v>
      </c>
      <c r="ID241" s="3"/>
      <c r="IE241" s="3" t="s">
        <v>55</v>
      </c>
      <c r="IF241" s="7"/>
      <c r="IG241" s="7"/>
      <c r="IH241" s="7"/>
    </row>
    <row r="242" spans="1:242" x14ac:dyDescent="0.25">
      <c r="A242" s="1" t="s">
        <v>288</v>
      </c>
      <c r="B242" s="5">
        <v>74</v>
      </c>
      <c r="C242" s="3">
        <v>80</v>
      </c>
      <c r="D242" s="5">
        <v>6.9</v>
      </c>
      <c r="E242" s="3" t="s">
        <v>1</v>
      </c>
      <c r="F242" s="3" t="s">
        <v>2</v>
      </c>
      <c r="G242" s="2"/>
      <c r="H242" s="3"/>
      <c r="I242" s="3"/>
      <c r="J242" s="5">
        <v>2.4800000000000001E-11</v>
      </c>
      <c r="K242" s="3" t="s">
        <v>3</v>
      </c>
      <c r="L242" s="3" t="s">
        <v>4</v>
      </c>
      <c r="M242" s="5">
        <v>0.91533180778032031</v>
      </c>
      <c r="N242" s="5">
        <v>25.8</v>
      </c>
      <c r="O242" s="3" t="s">
        <v>3</v>
      </c>
      <c r="P242" s="3"/>
      <c r="Q242" s="3"/>
      <c r="R242" s="2" t="s">
        <v>58</v>
      </c>
      <c r="S242" s="3"/>
      <c r="T242" s="3" t="s">
        <v>3</v>
      </c>
      <c r="U242" s="5">
        <v>49.98</v>
      </c>
      <c r="V242" s="3"/>
      <c r="W242" s="2"/>
      <c r="X242" s="3"/>
      <c r="Y242" s="3" t="s">
        <v>7</v>
      </c>
      <c r="Z242" s="5">
        <v>1.255E-5</v>
      </c>
      <c r="AA242" s="3" t="s">
        <v>8</v>
      </c>
      <c r="AB242" s="2" t="s">
        <v>227</v>
      </c>
      <c r="AC242" s="5">
        <v>8.0000000000000002E-13</v>
      </c>
      <c r="AD242" s="3" t="s">
        <v>22</v>
      </c>
      <c r="AE242" s="11"/>
      <c r="AF242" s="2">
        <v>3.0950000000000002</v>
      </c>
      <c r="AG242" s="5">
        <v>3.5000000000000001E-3</v>
      </c>
      <c r="AH242" s="2"/>
      <c r="AI242" s="2"/>
      <c r="AJ242" s="2">
        <v>89</v>
      </c>
      <c r="AK242" s="2"/>
      <c r="AL242" s="5">
        <v>1.075</v>
      </c>
      <c r="AM242" s="3"/>
      <c r="AN242" s="3" t="s">
        <v>12</v>
      </c>
      <c r="AO242" s="2"/>
      <c r="AP242" s="2"/>
      <c r="AQ242" s="5">
        <v>6.0999999999999995E-3</v>
      </c>
      <c r="AR242" s="5">
        <v>4.95</v>
      </c>
      <c r="AS242" s="3" t="s">
        <v>13</v>
      </c>
      <c r="AT242" s="3" t="s">
        <v>23</v>
      </c>
      <c r="AU242" s="5">
        <v>18.350000000000001</v>
      </c>
      <c r="AV242" s="3"/>
      <c r="AW242" s="2"/>
      <c r="AX242" s="5">
        <v>9.1240875912408763E-8</v>
      </c>
      <c r="AY242" s="2" t="s">
        <v>15</v>
      </c>
      <c r="AZ242" s="5">
        <v>7.85</v>
      </c>
      <c r="BA242" s="2"/>
      <c r="BB242" s="3" t="s">
        <v>8</v>
      </c>
      <c r="BC242" s="3">
        <v>22</v>
      </c>
      <c r="BD242" s="2"/>
      <c r="BE242" s="3" t="s">
        <v>16</v>
      </c>
      <c r="BF242" s="6">
        <v>37.5</v>
      </c>
      <c r="BG242" s="5">
        <v>6.8949999999999996</v>
      </c>
      <c r="BH242" s="3"/>
      <c r="BI242" s="3"/>
      <c r="BJ242" s="5">
        <v>1.25</v>
      </c>
      <c r="BK242" s="5">
        <v>18.75</v>
      </c>
      <c r="BL242" s="5">
        <v>1.1499999999999999</v>
      </c>
      <c r="BM242" s="5">
        <v>2.7</v>
      </c>
      <c r="BN242" s="3" t="s">
        <v>19</v>
      </c>
      <c r="BO242" s="3" t="s">
        <v>121</v>
      </c>
      <c r="BP242" s="3" t="s">
        <v>3</v>
      </c>
      <c r="BQ242" s="2"/>
      <c r="BR242" s="2" t="s">
        <v>21</v>
      </c>
      <c r="BS242" s="3"/>
      <c r="BT242" s="3"/>
      <c r="BU242" s="3"/>
      <c r="BV242" s="5">
        <v>3.2149999999999999</v>
      </c>
      <c r="BW242" s="5">
        <v>4.8949999999999996</v>
      </c>
      <c r="BX242" s="3"/>
      <c r="BY242" s="3"/>
      <c r="BZ242" s="2"/>
      <c r="CA242" s="2"/>
      <c r="CB242" s="3" t="s">
        <v>3</v>
      </c>
      <c r="CC242" s="5">
        <v>4.0049999999999999</v>
      </c>
      <c r="CD242" s="5">
        <v>2.2727272727272729</v>
      </c>
      <c r="CE242" s="3"/>
      <c r="CF242" s="5">
        <v>32</v>
      </c>
      <c r="CG242" s="3"/>
      <c r="CH242" s="3"/>
      <c r="CI242" s="3"/>
      <c r="CJ242" s="3" t="s">
        <v>1</v>
      </c>
      <c r="CK242" s="2"/>
      <c r="CL242" s="3" t="s">
        <v>22</v>
      </c>
      <c r="CM242" s="3"/>
      <c r="CN242" s="2"/>
      <c r="CO242" s="2"/>
      <c r="CP242" s="2"/>
      <c r="CQ242" s="3">
        <v>2</v>
      </c>
      <c r="CR242" s="5">
        <v>5.7</v>
      </c>
      <c r="CS242" s="6">
        <v>54.6</v>
      </c>
      <c r="CT242" s="5">
        <v>0.46</v>
      </c>
      <c r="CU242" s="5">
        <v>9.4499999999999993</v>
      </c>
      <c r="CV242" s="5">
        <v>35</v>
      </c>
      <c r="CW242" s="5">
        <v>80.75</v>
      </c>
      <c r="CX242" s="2">
        <v>0.4</v>
      </c>
      <c r="CY242" s="5">
        <v>0.36166365280289331</v>
      </c>
      <c r="CZ242" s="3" t="s">
        <v>22</v>
      </c>
      <c r="DA242" s="5">
        <v>3.3613445378151261E-4</v>
      </c>
      <c r="DB242" s="5">
        <v>624</v>
      </c>
      <c r="DC242" s="2"/>
      <c r="DD242" s="5">
        <v>386</v>
      </c>
      <c r="DE242" s="3" t="s">
        <v>22</v>
      </c>
      <c r="DF242" s="5">
        <v>0.35842293906810035</v>
      </c>
      <c r="DG242" s="3" t="s">
        <v>3</v>
      </c>
      <c r="DH242" s="2"/>
      <c r="DI242" s="3" t="s">
        <v>23</v>
      </c>
      <c r="DJ242" s="3"/>
      <c r="DK242" s="5">
        <v>270</v>
      </c>
      <c r="DL242" s="3" t="s">
        <v>8</v>
      </c>
      <c r="DM242" s="3">
        <v>0.35714285714285698</v>
      </c>
      <c r="DN242" s="3" t="s">
        <v>3</v>
      </c>
      <c r="DO242" s="5">
        <v>0.28499999999999998</v>
      </c>
      <c r="DP242" s="3" t="s">
        <v>3</v>
      </c>
      <c r="DQ242" s="5">
        <v>3.0649999999999999</v>
      </c>
      <c r="DR242" s="7" t="s">
        <v>227</v>
      </c>
      <c r="DS242" s="2" t="s">
        <v>18</v>
      </c>
      <c r="DT242" s="5">
        <v>0.43103449999999999</v>
      </c>
      <c r="DU242" s="2" t="s">
        <v>24</v>
      </c>
      <c r="DV242" s="3" t="s">
        <v>3</v>
      </c>
      <c r="DW242" s="5">
        <v>49.98</v>
      </c>
      <c r="DX242" s="3"/>
      <c r="DY242" s="3" t="s">
        <v>8</v>
      </c>
      <c r="DZ242" s="2"/>
      <c r="EA242" s="7"/>
      <c r="EB242" s="5">
        <v>3.0950000000000002</v>
      </c>
      <c r="EC242" s="3"/>
      <c r="ED242" s="2"/>
      <c r="EE242" s="2"/>
      <c r="EF242" s="3" t="s">
        <v>1</v>
      </c>
      <c r="EG242" s="3"/>
      <c r="EH242" s="2"/>
      <c r="EI242" s="2"/>
      <c r="EJ242" s="3" t="s">
        <v>26</v>
      </c>
      <c r="EK242" s="5">
        <v>1.2489999999999999E-2</v>
      </c>
      <c r="EL242" s="3" t="s">
        <v>1</v>
      </c>
      <c r="EM242" s="3" t="s">
        <v>3</v>
      </c>
      <c r="EN242" s="3" t="s">
        <v>27</v>
      </c>
      <c r="EO242" s="3"/>
      <c r="EP242" s="3" t="s">
        <v>8</v>
      </c>
      <c r="EQ242" s="3"/>
      <c r="ER242" s="5">
        <v>5.95</v>
      </c>
      <c r="ES242" s="3"/>
      <c r="ET242" s="9">
        <v>22.75</v>
      </c>
      <c r="EU242" s="3" t="s">
        <v>239</v>
      </c>
      <c r="EV242" s="3" t="s">
        <v>28</v>
      </c>
      <c r="EW242" s="7">
        <v>16.5</v>
      </c>
      <c r="EX242" s="9">
        <v>3.6</v>
      </c>
      <c r="EY242" s="3"/>
      <c r="EZ242" s="3"/>
      <c r="FA242" s="9">
        <v>0.77220077220077221</v>
      </c>
      <c r="FB242" s="9">
        <v>1.6000000000000001E-9</v>
      </c>
      <c r="FC242" s="2"/>
      <c r="FD242" s="7"/>
      <c r="FE242" s="2" t="s">
        <v>15</v>
      </c>
      <c r="FF242" s="3" t="s">
        <v>28</v>
      </c>
      <c r="FG242" s="3" t="s">
        <v>1</v>
      </c>
      <c r="FH242" s="9">
        <v>7.1449999999999996</v>
      </c>
      <c r="FI242" s="3" t="s">
        <v>203</v>
      </c>
      <c r="FJ242" s="9">
        <v>7.9</v>
      </c>
      <c r="FK242" s="3" t="s">
        <v>1</v>
      </c>
      <c r="FL242" s="3" t="s">
        <v>1</v>
      </c>
      <c r="FM242" s="3" t="s">
        <v>23</v>
      </c>
      <c r="FN242" s="9">
        <v>142</v>
      </c>
      <c r="FO242" s="9">
        <v>2.7649999999999999E-8</v>
      </c>
      <c r="FP242" s="9">
        <v>4</v>
      </c>
      <c r="FQ242" s="3" t="s">
        <v>15</v>
      </c>
      <c r="FR242" s="5">
        <v>1.0500000000000001E-2</v>
      </c>
      <c r="FS242" s="9">
        <v>28.6</v>
      </c>
      <c r="FT242" s="3" t="s">
        <v>1</v>
      </c>
      <c r="FU242" s="3" t="s">
        <v>203</v>
      </c>
      <c r="FV242" s="3"/>
      <c r="FW242" s="5">
        <v>29.75</v>
      </c>
      <c r="FX242" s="10">
        <v>3.65E-3</v>
      </c>
      <c r="FY242" s="3"/>
      <c r="FZ242" s="3" t="s">
        <v>22</v>
      </c>
      <c r="GA242" s="3"/>
      <c r="GB242" s="3"/>
      <c r="GC242" s="3"/>
      <c r="GD242" s="3"/>
      <c r="GE242" s="3"/>
      <c r="GF242" s="3" t="s">
        <v>30</v>
      </c>
      <c r="GG242" s="3"/>
      <c r="GH242" s="9">
        <v>4.51</v>
      </c>
      <c r="GI242" s="2"/>
      <c r="GJ242" s="5">
        <v>1.57E-3</v>
      </c>
      <c r="GK242" s="3"/>
      <c r="GL242" s="2"/>
      <c r="GM242" s="2">
        <v>3.0950000000000002</v>
      </c>
      <c r="GN242" s="3" t="s">
        <v>31</v>
      </c>
      <c r="GO242" s="3" t="s">
        <v>8</v>
      </c>
      <c r="GP242" s="3"/>
      <c r="GQ242" s="3"/>
      <c r="GR242" s="3" t="s">
        <v>219</v>
      </c>
      <c r="GS242" s="9">
        <v>0.76923076923076916</v>
      </c>
      <c r="GT242" s="9">
        <v>60.25</v>
      </c>
      <c r="GU242" s="9">
        <v>11.5</v>
      </c>
      <c r="GV242" s="2">
        <v>4.7619047619047616E-2</v>
      </c>
      <c r="GW242" s="7"/>
      <c r="GX242" s="2" t="s">
        <v>34</v>
      </c>
      <c r="GY242" s="7" t="s">
        <v>227</v>
      </c>
      <c r="GZ242" s="9">
        <v>5.1725000000000003</v>
      </c>
      <c r="HA242" s="9">
        <v>4.3150000000000004</v>
      </c>
      <c r="HB242" s="7">
        <v>4.18</v>
      </c>
      <c r="HC242" s="3">
        <v>42.65</v>
      </c>
      <c r="HD242" s="3" t="s">
        <v>3</v>
      </c>
      <c r="HE242" s="7"/>
      <c r="HF242" s="9">
        <v>20.8</v>
      </c>
      <c r="HG242" s="3"/>
      <c r="HH242" s="2"/>
      <c r="HI242" s="3" t="s">
        <v>15</v>
      </c>
      <c r="HJ242" s="3"/>
      <c r="HK242" s="3" t="s">
        <v>3</v>
      </c>
      <c r="HL242" s="3"/>
      <c r="HM242" s="9">
        <v>0.76</v>
      </c>
      <c r="HN242" s="9">
        <v>12.25</v>
      </c>
      <c r="HO242" s="3" t="s">
        <v>3</v>
      </c>
      <c r="HP242" s="3" t="s">
        <v>35</v>
      </c>
      <c r="HQ242" s="3" t="s">
        <v>23</v>
      </c>
      <c r="HR242" s="7"/>
      <c r="HS242" s="3" t="s">
        <v>3</v>
      </c>
      <c r="HT242" s="3" t="s">
        <v>203</v>
      </c>
      <c r="HU242" s="9">
        <v>0.35714285714285715</v>
      </c>
      <c r="HV242" s="3">
        <v>1</v>
      </c>
      <c r="HW242" s="9">
        <v>6.8999999999999997E-5</v>
      </c>
      <c r="HX242" s="3" t="s">
        <v>3</v>
      </c>
      <c r="HY242" s="3"/>
      <c r="HZ242" s="3" t="s">
        <v>30</v>
      </c>
      <c r="IA242" s="9">
        <v>4.54</v>
      </c>
      <c r="IB242" s="3"/>
      <c r="IC242" s="3" t="s">
        <v>18</v>
      </c>
      <c r="ID242" s="3"/>
      <c r="IE242" s="3" t="s">
        <v>55</v>
      </c>
      <c r="IF242" s="7"/>
      <c r="IG242" s="7"/>
      <c r="IH242" s="7"/>
    </row>
    <row r="243" spans="1:242" x14ac:dyDescent="0.25">
      <c r="A243" s="1" t="s">
        <v>289</v>
      </c>
      <c r="B243" s="5">
        <v>79</v>
      </c>
      <c r="C243" s="3"/>
      <c r="D243" s="5">
        <v>6.7</v>
      </c>
      <c r="E243" s="3" t="s">
        <v>1</v>
      </c>
      <c r="F243" s="3" t="s">
        <v>2</v>
      </c>
      <c r="G243" s="2"/>
      <c r="H243" s="3"/>
      <c r="I243" s="3"/>
      <c r="J243" s="5">
        <v>2.4599999999999998E-11</v>
      </c>
      <c r="K243" s="3" t="s">
        <v>3</v>
      </c>
      <c r="L243" s="3" t="s">
        <v>4</v>
      </c>
      <c r="M243" s="5">
        <v>0.91324200913242015</v>
      </c>
      <c r="N243" s="5">
        <v>25.78</v>
      </c>
      <c r="O243" s="3" t="s">
        <v>3</v>
      </c>
      <c r="P243" s="3"/>
      <c r="Q243" s="3"/>
      <c r="R243" s="2" t="s">
        <v>58</v>
      </c>
      <c r="S243" s="3"/>
      <c r="T243" s="3" t="s">
        <v>3</v>
      </c>
      <c r="U243" s="5">
        <v>50.15</v>
      </c>
      <c r="V243" s="3"/>
      <c r="W243" s="2"/>
      <c r="X243" s="3"/>
      <c r="Y243" s="3" t="s">
        <v>7</v>
      </c>
      <c r="Z243" s="5">
        <v>1.2500000000000001E-5</v>
      </c>
      <c r="AA243" s="3" t="s">
        <v>8</v>
      </c>
      <c r="AB243" s="2" t="s">
        <v>227</v>
      </c>
      <c r="AC243" s="5">
        <v>8.0000000000000002E-13</v>
      </c>
      <c r="AD243" s="3" t="s">
        <v>22</v>
      </c>
      <c r="AE243" s="11"/>
      <c r="AF243" s="2">
        <v>3.1</v>
      </c>
      <c r="AG243" s="5">
        <v>3.5000000000000001E-3</v>
      </c>
      <c r="AH243" s="2"/>
      <c r="AI243" s="2"/>
      <c r="AJ243" s="2">
        <v>88</v>
      </c>
      <c r="AK243" s="2"/>
      <c r="AL243" s="5">
        <v>1.0740000000000001</v>
      </c>
      <c r="AM243" s="3"/>
      <c r="AN243" s="3" t="s">
        <v>12</v>
      </c>
      <c r="AO243" s="2"/>
      <c r="AP243" s="2"/>
      <c r="AQ243" s="5">
        <v>5.8499999999999993E-3</v>
      </c>
      <c r="AR243" s="5">
        <v>4.78</v>
      </c>
      <c r="AS243" s="3" t="s">
        <v>13</v>
      </c>
      <c r="AT243" s="3" t="s">
        <v>23</v>
      </c>
      <c r="AU243" s="5">
        <v>18.149999999999999</v>
      </c>
      <c r="AV243" s="3"/>
      <c r="AW243" s="2"/>
      <c r="AX243" s="5">
        <v>9.9756690997566913E-8</v>
      </c>
      <c r="AY243" s="2" t="s">
        <v>15</v>
      </c>
      <c r="AZ243" s="5">
        <v>7.75</v>
      </c>
      <c r="BA243" s="2"/>
      <c r="BB243" s="3" t="s">
        <v>8</v>
      </c>
      <c r="BC243" s="3">
        <v>22.5</v>
      </c>
      <c r="BD243" s="2"/>
      <c r="BE243" s="3" t="s">
        <v>16</v>
      </c>
      <c r="BF243" s="6">
        <v>36.5</v>
      </c>
      <c r="BG243" s="5">
        <v>6.89</v>
      </c>
      <c r="BH243" s="3"/>
      <c r="BI243" s="3"/>
      <c r="BJ243" s="5">
        <v>1.3</v>
      </c>
      <c r="BK243" s="5">
        <v>18.649999999999999</v>
      </c>
      <c r="BL243" s="5">
        <v>1.18</v>
      </c>
      <c r="BM243" s="5">
        <v>2.71</v>
      </c>
      <c r="BN243" s="3" t="s">
        <v>19</v>
      </c>
      <c r="BO243" s="3" t="s">
        <v>121</v>
      </c>
      <c r="BP243" s="3" t="s">
        <v>3</v>
      </c>
      <c r="BQ243" s="2"/>
      <c r="BR243" s="2" t="s">
        <v>21</v>
      </c>
      <c r="BS243" s="3"/>
      <c r="BT243" s="3"/>
      <c r="BU243" s="3"/>
      <c r="BV243" s="5">
        <v>3.2174999999999998</v>
      </c>
      <c r="BW243" s="5">
        <v>4.8975</v>
      </c>
      <c r="BX243" s="3"/>
      <c r="BY243" s="3"/>
      <c r="BZ243" s="2"/>
      <c r="CA243" s="2"/>
      <c r="CB243" s="3" t="s">
        <v>3</v>
      </c>
      <c r="CC243" s="5">
        <v>4.0149999999999997</v>
      </c>
      <c r="CD243" s="5">
        <v>2</v>
      </c>
      <c r="CE243" s="3"/>
      <c r="CF243" s="5">
        <v>32.4</v>
      </c>
      <c r="CG243" s="3"/>
      <c r="CH243" s="3"/>
      <c r="CI243" s="3"/>
      <c r="CJ243" s="3" t="s">
        <v>1</v>
      </c>
      <c r="CK243" s="2"/>
      <c r="CL243" s="3" t="s">
        <v>22</v>
      </c>
      <c r="CM243" s="3"/>
      <c r="CN243" s="2"/>
      <c r="CO243" s="2"/>
      <c r="CP243" s="2"/>
      <c r="CQ243" s="3">
        <v>2</v>
      </c>
      <c r="CR243" s="5">
        <v>5.73</v>
      </c>
      <c r="CS243" s="6">
        <v>53.5</v>
      </c>
      <c r="CT243" s="5">
        <v>0.46</v>
      </c>
      <c r="CU243" s="5">
        <v>10.35</v>
      </c>
      <c r="CV243" s="5">
        <v>48</v>
      </c>
      <c r="CW243" s="5">
        <v>80.650000000000006</v>
      </c>
      <c r="CX243" s="2"/>
      <c r="CY243" s="5">
        <v>0.36101083032490977</v>
      </c>
      <c r="CZ243" s="3" t="s">
        <v>22</v>
      </c>
      <c r="DA243" s="5">
        <v>3.3898305084745765E-4</v>
      </c>
      <c r="DB243" s="5">
        <v>623.5</v>
      </c>
      <c r="DC243" s="2"/>
      <c r="DD243" s="5">
        <v>389</v>
      </c>
      <c r="DE243" s="3" t="s">
        <v>22</v>
      </c>
      <c r="DF243" s="2"/>
      <c r="DG243" s="3" t="s">
        <v>3</v>
      </c>
      <c r="DH243" s="2"/>
      <c r="DI243" s="3" t="s">
        <v>23</v>
      </c>
      <c r="DJ243" s="3"/>
      <c r="DK243" s="5">
        <v>265</v>
      </c>
      <c r="DL243" s="3" t="s">
        <v>8</v>
      </c>
      <c r="DM243" s="3">
        <v>0.35714285714285698</v>
      </c>
      <c r="DN243" s="3" t="s">
        <v>3</v>
      </c>
      <c r="DO243" s="5">
        <v>0.27500000000000002</v>
      </c>
      <c r="DP243" s="3" t="s">
        <v>3</v>
      </c>
      <c r="DQ243" s="5">
        <v>3.0775000000000001</v>
      </c>
      <c r="DR243" s="7" t="s">
        <v>227</v>
      </c>
      <c r="DS243" s="2" t="s">
        <v>18</v>
      </c>
      <c r="DT243" s="5">
        <v>0.43072749999999999</v>
      </c>
      <c r="DU243" s="2" t="s">
        <v>24</v>
      </c>
      <c r="DV243" s="3" t="s">
        <v>3</v>
      </c>
      <c r="DW243" s="5">
        <v>50.15</v>
      </c>
      <c r="DX243" s="3"/>
      <c r="DY243" s="3" t="s">
        <v>8</v>
      </c>
      <c r="DZ243" s="2"/>
      <c r="EA243" s="7"/>
      <c r="EB243" s="5">
        <v>3.1</v>
      </c>
      <c r="EC243" s="3"/>
      <c r="ED243" s="2"/>
      <c r="EE243" s="2"/>
      <c r="EF243" s="3" t="s">
        <v>1</v>
      </c>
      <c r="EG243" s="3"/>
      <c r="EH243" s="2"/>
      <c r="EI243" s="2"/>
      <c r="EJ243" s="3" t="s">
        <v>26</v>
      </c>
      <c r="EK243" s="5">
        <v>1.2489999999999999E-2</v>
      </c>
      <c r="EL243" s="3" t="s">
        <v>1</v>
      </c>
      <c r="EM243" s="3" t="s">
        <v>3</v>
      </c>
      <c r="EN243" s="3" t="s">
        <v>27</v>
      </c>
      <c r="EO243" s="3"/>
      <c r="EP243" s="3" t="s">
        <v>8</v>
      </c>
      <c r="EQ243" s="3"/>
      <c r="ER243" s="5">
        <v>5.9</v>
      </c>
      <c r="ES243" s="3"/>
      <c r="ET243" s="9">
        <v>23</v>
      </c>
      <c r="EU243" s="3" t="s">
        <v>239</v>
      </c>
      <c r="EV243" s="3" t="s">
        <v>28</v>
      </c>
      <c r="EW243" s="7"/>
      <c r="EX243" s="9">
        <v>3.6175000000000002</v>
      </c>
      <c r="EY243" s="3"/>
      <c r="EZ243" s="3"/>
      <c r="FA243" s="9">
        <v>0.77821011673151752</v>
      </c>
      <c r="FB243" s="9">
        <v>1.6000000000000001E-9</v>
      </c>
      <c r="FC243" s="2"/>
      <c r="FD243" s="7"/>
      <c r="FE243" s="2" t="s">
        <v>15</v>
      </c>
      <c r="FF243" s="3" t="s">
        <v>28</v>
      </c>
      <c r="FG243" s="3" t="s">
        <v>1</v>
      </c>
      <c r="FH243" s="9">
        <v>7.1449999999999996</v>
      </c>
      <c r="FI243" s="3" t="s">
        <v>203</v>
      </c>
      <c r="FJ243" s="9">
        <v>8.15</v>
      </c>
      <c r="FK243" s="3" t="s">
        <v>1</v>
      </c>
      <c r="FL243" s="3" t="s">
        <v>1</v>
      </c>
      <c r="FM243" s="3" t="s">
        <v>23</v>
      </c>
      <c r="FN243" s="9">
        <v>141.5</v>
      </c>
      <c r="FO243" s="9">
        <v>2.77E-8</v>
      </c>
      <c r="FP243" s="9">
        <v>4</v>
      </c>
      <c r="FQ243" s="3" t="s">
        <v>15</v>
      </c>
      <c r="FR243" s="5">
        <v>1.0999999999999999E-2</v>
      </c>
      <c r="FS243" s="9">
        <v>28.6</v>
      </c>
      <c r="FT243" s="3" t="s">
        <v>1</v>
      </c>
      <c r="FU243" s="3" t="s">
        <v>203</v>
      </c>
      <c r="FV243" s="3"/>
      <c r="FW243" s="5">
        <v>28</v>
      </c>
      <c r="FX243" s="10">
        <v>3.7000000000000002E-3</v>
      </c>
      <c r="FY243" s="3"/>
      <c r="FZ243" s="3" t="s">
        <v>22</v>
      </c>
      <c r="GA243" s="3"/>
      <c r="GB243" s="3"/>
      <c r="GC243" s="3"/>
      <c r="GD243" s="3"/>
      <c r="GE243" s="3"/>
      <c r="GF243" s="3" t="s">
        <v>30</v>
      </c>
      <c r="GG243" s="3"/>
      <c r="GH243" s="9">
        <v>4.51</v>
      </c>
      <c r="GI243" s="2"/>
      <c r="GJ243" s="5">
        <v>1.5499999999999999E-3</v>
      </c>
      <c r="GK243" s="3"/>
      <c r="GL243" s="2"/>
      <c r="GM243" s="2">
        <v>3.1</v>
      </c>
      <c r="GN243" s="3" t="s">
        <v>31</v>
      </c>
      <c r="GO243" s="3" t="s">
        <v>8</v>
      </c>
      <c r="GP243" s="3"/>
      <c r="GQ243" s="3"/>
      <c r="GR243" s="3" t="s">
        <v>219</v>
      </c>
      <c r="GS243" s="9">
        <v>0.78125</v>
      </c>
      <c r="GT243" s="9">
        <v>60.15</v>
      </c>
      <c r="GU243" s="9">
        <v>11.6</v>
      </c>
      <c r="GV243" s="2">
        <v>4.9261083743842374E-2</v>
      </c>
      <c r="GW243" s="7"/>
      <c r="GX243" s="2" t="s">
        <v>34</v>
      </c>
      <c r="GY243" s="7" t="s">
        <v>227</v>
      </c>
      <c r="GZ243" s="9">
        <v>5.1725000000000003</v>
      </c>
      <c r="HA243" s="9">
        <v>4.3324999999999996</v>
      </c>
      <c r="HB243" s="7"/>
      <c r="HC243" s="3">
        <v>42.4</v>
      </c>
      <c r="HD243" s="3" t="s">
        <v>3</v>
      </c>
      <c r="HE243" s="7"/>
      <c r="HF243" s="9">
        <v>20.75</v>
      </c>
      <c r="HG243" s="3"/>
      <c r="HH243" s="2"/>
      <c r="HI243" s="3" t="s">
        <v>15</v>
      </c>
      <c r="HJ243" s="3"/>
      <c r="HK243" s="3" t="s">
        <v>3</v>
      </c>
      <c r="HL243" s="3"/>
      <c r="HM243" s="9">
        <v>0.82</v>
      </c>
      <c r="HN243" s="9">
        <v>12</v>
      </c>
      <c r="HO243" s="3" t="s">
        <v>3</v>
      </c>
      <c r="HP243" s="3" t="s">
        <v>35</v>
      </c>
      <c r="HQ243" s="3" t="s">
        <v>23</v>
      </c>
      <c r="HR243" s="7"/>
      <c r="HS243" s="3" t="s">
        <v>3</v>
      </c>
      <c r="HT243" s="3" t="s">
        <v>203</v>
      </c>
      <c r="HU243" s="9">
        <v>0.35656979853806381</v>
      </c>
      <c r="HV243" s="3">
        <v>1</v>
      </c>
      <c r="HW243" s="9">
        <v>7.1500000000000003E-5</v>
      </c>
      <c r="HX243" s="3" t="s">
        <v>3</v>
      </c>
      <c r="HY243" s="3"/>
      <c r="HZ243" s="3" t="s">
        <v>30</v>
      </c>
      <c r="IA243" s="9">
        <v>4.5199999999999996</v>
      </c>
      <c r="IB243" s="3"/>
      <c r="IC243" s="3" t="s">
        <v>18</v>
      </c>
      <c r="ID243" s="3"/>
      <c r="IE243" s="3" t="s">
        <v>55</v>
      </c>
      <c r="IF243" s="7"/>
      <c r="IG243" s="7"/>
      <c r="IH243" s="7"/>
    </row>
    <row r="244" spans="1:242" x14ac:dyDescent="0.25">
      <c r="A244" s="1" t="s">
        <v>290</v>
      </c>
      <c r="B244" s="5">
        <v>79</v>
      </c>
      <c r="C244" s="3"/>
      <c r="D244" s="5">
        <v>6.45</v>
      </c>
      <c r="E244" s="3" t="s">
        <v>1</v>
      </c>
      <c r="F244" s="3" t="s">
        <v>2</v>
      </c>
      <c r="G244" s="2"/>
      <c r="H244" s="3"/>
      <c r="I244" s="3"/>
      <c r="J244" s="5">
        <v>2.35E-11</v>
      </c>
      <c r="K244" s="3" t="s">
        <v>3</v>
      </c>
      <c r="L244" s="3" t="s">
        <v>4</v>
      </c>
      <c r="M244" s="5">
        <v>0.9174311926605504</v>
      </c>
      <c r="N244" s="5">
        <v>25.8</v>
      </c>
      <c r="O244" s="3" t="s">
        <v>3</v>
      </c>
      <c r="P244" s="3"/>
      <c r="Q244" s="3"/>
      <c r="R244" s="2" t="s">
        <v>58</v>
      </c>
      <c r="S244" s="3"/>
      <c r="T244" s="3" t="s">
        <v>3</v>
      </c>
      <c r="U244" s="5">
        <v>50.25</v>
      </c>
      <c r="V244" s="3"/>
      <c r="W244" s="2"/>
      <c r="X244" s="3"/>
      <c r="Y244" s="3" t="s">
        <v>7</v>
      </c>
      <c r="Z244" s="5">
        <v>1.2500000000000001E-5</v>
      </c>
      <c r="AA244" s="3" t="s">
        <v>8</v>
      </c>
      <c r="AB244" s="2" t="s">
        <v>227</v>
      </c>
      <c r="AC244" s="5">
        <v>8.0000000000000002E-13</v>
      </c>
      <c r="AD244" s="3" t="s">
        <v>22</v>
      </c>
      <c r="AE244" s="11"/>
      <c r="AF244" s="2">
        <v>3.085</v>
      </c>
      <c r="AG244" s="5">
        <v>3.3E-3</v>
      </c>
      <c r="AH244" s="2"/>
      <c r="AI244" s="2"/>
      <c r="AJ244" s="2">
        <v>89</v>
      </c>
      <c r="AK244" s="2"/>
      <c r="AL244" s="5">
        <v>1.0760000000000001</v>
      </c>
      <c r="AM244" s="3"/>
      <c r="AN244" s="3" t="s">
        <v>12</v>
      </c>
      <c r="AO244" s="2"/>
      <c r="AP244" s="2"/>
      <c r="AQ244" s="5">
        <v>5.5999999999999999E-3</v>
      </c>
      <c r="AR244" s="5">
        <v>4.5999999999999996</v>
      </c>
      <c r="AS244" s="3" t="s">
        <v>13</v>
      </c>
      <c r="AT244" s="3" t="s">
        <v>28</v>
      </c>
      <c r="AU244" s="5">
        <v>18.149999999999999</v>
      </c>
      <c r="AV244" s="3"/>
      <c r="AW244" s="2"/>
      <c r="AX244" s="5">
        <v>1.094890510948905E-7</v>
      </c>
      <c r="AY244" s="2" t="s">
        <v>15</v>
      </c>
      <c r="AZ244" s="5">
        <v>7.9</v>
      </c>
      <c r="BA244" s="2"/>
      <c r="BB244" s="3" t="s">
        <v>8</v>
      </c>
      <c r="BC244" s="3">
        <v>22</v>
      </c>
      <c r="BD244" s="2"/>
      <c r="BE244" s="3" t="s">
        <v>16</v>
      </c>
      <c r="BF244" s="6">
        <v>35</v>
      </c>
      <c r="BG244" s="5">
        <v>6.8975</v>
      </c>
      <c r="BH244" s="3"/>
      <c r="BI244" s="3"/>
      <c r="BJ244" s="5">
        <v>1.25</v>
      </c>
      <c r="BK244" s="5">
        <v>18.7</v>
      </c>
      <c r="BL244" s="5">
        <v>1.1200000000000001</v>
      </c>
      <c r="BM244" s="5">
        <v>2.83</v>
      </c>
      <c r="BN244" s="3" t="s">
        <v>19</v>
      </c>
      <c r="BO244" s="3" t="s">
        <v>121</v>
      </c>
      <c r="BP244" s="3" t="s">
        <v>3</v>
      </c>
      <c r="BQ244" s="2"/>
      <c r="BR244" s="2" t="s">
        <v>21</v>
      </c>
      <c r="BS244" s="3"/>
      <c r="BT244" s="3"/>
      <c r="BU244" s="3"/>
      <c r="BV244" s="5">
        <v>3.2149999999999999</v>
      </c>
      <c r="BW244" s="5">
        <v>4.8949999999999996</v>
      </c>
      <c r="BX244" s="3"/>
      <c r="BY244" s="3"/>
      <c r="BZ244" s="2"/>
      <c r="CA244" s="2"/>
      <c r="CB244" s="3" t="s">
        <v>3</v>
      </c>
      <c r="CC244" s="5">
        <v>4.0049999999999999</v>
      </c>
      <c r="CD244" s="5">
        <v>1.9230769230769229</v>
      </c>
      <c r="CE244" s="3"/>
      <c r="CF244" s="5">
        <v>32.200000000000003</v>
      </c>
      <c r="CG244" s="3"/>
      <c r="CH244" s="3"/>
      <c r="CI244" s="3"/>
      <c r="CJ244" s="3" t="s">
        <v>1</v>
      </c>
      <c r="CK244" s="2"/>
      <c r="CL244" s="3" t="s">
        <v>22</v>
      </c>
      <c r="CM244" s="3"/>
      <c r="CN244" s="2"/>
      <c r="CO244" s="2"/>
      <c r="CP244" s="2"/>
      <c r="CQ244" s="3">
        <v>2</v>
      </c>
      <c r="CR244" s="5">
        <v>5.7350000000000003</v>
      </c>
      <c r="CS244" s="6">
        <v>49.25</v>
      </c>
      <c r="CT244" s="5">
        <v>0.45750000000000002</v>
      </c>
      <c r="CU244" s="5">
        <v>10.65</v>
      </c>
      <c r="CV244" s="5">
        <v>63</v>
      </c>
      <c r="CW244" s="5">
        <v>80.3</v>
      </c>
      <c r="CX244" s="2"/>
      <c r="CY244" s="5">
        <v>0.36101083032490977</v>
      </c>
      <c r="CZ244" s="3" t="s">
        <v>22</v>
      </c>
      <c r="DA244" s="5">
        <v>3.3898305084745765E-4</v>
      </c>
      <c r="DB244" s="5">
        <v>623</v>
      </c>
      <c r="DC244" s="2"/>
      <c r="DD244" s="5">
        <v>388</v>
      </c>
      <c r="DE244" s="3" t="s">
        <v>22</v>
      </c>
      <c r="DF244" s="2"/>
      <c r="DG244" s="3" t="s">
        <v>3</v>
      </c>
      <c r="DH244" s="2"/>
      <c r="DI244" s="3" t="s">
        <v>28</v>
      </c>
      <c r="DJ244" s="3"/>
      <c r="DK244" s="5">
        <v>260</v>
      </c>
      <c r="DL244" s="3" t="s">
        <v>8</v>
      </c>
      <c r="DM244" s="3">
        <v>0.35714285714285698</v>
      </c>
      <c r="DN244" s="3" t="s">
        <v>3</v>
      </c>
      <c r="DO244" s="5">
        <v>0.28249999999999997</v>
      </c>
      <c r="DP244" s="3" t="s">
        <v>3</v>
      </c>
      <c r="DQ244" s="5">
        <v>3.09</v>
      </c>
      <c r="DR244" s="7" t="s">
        <v>227</v>
      </c>
      <c r="DS244" s="2" t="s">
        <v>18</v>
      </c>
      <c r="DT244" s="5">
        <v>0.43042049999999998</v>
      </c>
      <c r="DU244" s="2" t="s">
        <v>24</v>
      </c>
      <c r="DV244" s="3" t="s">
        <v>3</v>
      </c>
      <c r="DW244" s="5">
        <v>50.25</v>
      </c>
      <c r="DX244" s="3"/>
      <c r="DY244" s="3" t="s">
        <v>8</v>
      </c>
      <c r="DZ244" s="2"/>
      <c r="EA244" s="7"/>
      <c r="EB244" s="5">
        <v>3.085</v>
      </c>
      <c r="EC244" s="3"/>
      <c r="ED244" s="2"/>
      <c r="EE244" s="2"/>
      <c r="EF244" s="3" t="s">
        <v>1</v>
      </c>
      <c r="EG244" s="3"/>
      <c r="EH244" s="2"/>
      <c r="EI244" s="2"/>
      <c r="EJ244" s="3" t="s">
        <v>26</v>
      </c>
      <c r="EK244" s="5">
        <v>1.2489999999999999E-2</v>
      </c>
      <c r="EL244" s="3" t="s">
        <v>1</v>
      </c>
      <c r="EM244" s="3" t="s">
        <v>3</v>
      </c>
      <c r="EN244" s="3" t="s">
        <v>27</v>
      </c>
      <c r="EO244" s="3"/>
      <c r="EP244" s="3" t="s">
        <v>8</v>
      </c>
      <c r="EQ244" s="3"/>
      <c r="ER244" s="5">
        <v>6.1</v>
      </c>
      <c r="ES244" s="3"/>
      <c r="ET244" s="9">
        <v>25</v>
      </c>
      <c r="EU244" s="3" t="s">
        <v>239</v>
      </c>
      <c r="EV244" s="3" t="s">
        <v>28</v>
      </c>
      <c r="EW244" s="7"/>
      <c r="EX244" s="9">
        <v>3.6150000000000002</v>
      </c>
      <c r="EY244" s="3"/>
      <c r="EZ244" s="3"/>
      <c r="FA244" s="9">
        <v>0.77519379844961234</v>
      </c>
      <c r="FB244" s="9">
        <v>1.6500000000000001E-9</v>
      </c>
      <c r="FC244" s="2"/>
      <c r="FD244" s="7"/>
      <c r="FE244" s="2" t="s">
        <v>15</v>
      </c>
      <c r="FF244" s="3" t="s">
        <v>28</v>
      </c>
      <c r="FG244" s="3" t="s">
        <v>1</v>
      </c>
      <c r="FH244" s="9">
        <v>7.1475</v>
      </c>
      <c r="FI244" s="3" t="s">
        <v>203</v>
      </c>
      <c r="FJ244" s="9">
        <v>8.4</v>
      </c>
      <c r="FK244" s="3" t="s">
        <v>1</v>
      </c>
      <c r="FL244" s="3" t="s">
        <v>1</v>
      </c>
      <c r="FM244" s="3" t="s">
        <v>28</v>
      </c>
      <c r="FN244" s="9">
        <v>145</v>
      </c>
      <c r="FO244" s="9">
        <v>2.7399999999999997E-8</v>
      </c>
      <c r="FP244" s="9">
        <v>4</v>
      </c>
      <c r="FQ244" s="3" t="s">
        <v>15</v>
      </c>
      <c r="FR244" s="5">
        <v>1.125E-2</v>
      </c>
      <c r="FS244" s="9">
        <v>28.6</v>
      </c>
      <c r="FT244" s="3" t="s">
        <v>1</v>
      </c>
      <c r="FU244" s="3" t="s">
        <v>203</v>
      </c>
      <c r="FV244" s="3"/>
      <c r="FW244" s="5">
        <v>27.25</v>
      </c>
      <c r="FX244" s="10">
        <v>3.65E-3</v>
      </c>
      <c r="FY244" s="3"/>
      <c r="FZ244" s="3" t="s">
        <v>22</v>
      </c>
      <c r="GA244" s="3"/>
      <c r="GB244" s="3"/>
      <c r="GC244" s="3"/>
      <c r="GD244" s="3"/>
      <c r="GE244" s="3"/>
      <c r="GF244" s="3" t="s">
        <v>30</v>
      </c>
      <c r="GG244" s="3"/>
      <c r="GH244" s="9">
        <v>4.51</v>
      </c>
      <c r="GI244" s="2"/>
      <c r="GJ244" s="5">
        <v>1.4250000000000001E-3</v>
      </c>
      <c r="GK244" s="3"/>
      <c r="GL244" s="2"/>
      <c r="GM244" s="2">
        <v>3.085</v>
      </c>
      <c r="GN244" s="3" t="s">
        <v>31</v>
      </c>
      <c r="GO244" s="3" t="s">
        <v>8</v>
      </c>
      <c r="GP244" s="3"/>
      <c r="GQ244" s="3"/>
      <c r="GR244" s="3" t="s">
        <v>219</v>
      </c>
      <c r="GS244" s="9">
        <v>0.78125</v>
      </c>
      <c r="GT244" s="9">
        <v>60.1</v>
      </c>
      <c r="GU244" s="9">
        <v>10.85</v>
      </c>
      <c r="GV244" s="2">
        <v>4.9019607843137254E-2</v>
      </c>
      <c r="GW244" s="7"/>
      <c r="GX244" s="2" t="s">
        <v>34</v>
      </c>
      <c r="GY244" s="7" t="s">
        <v>227</v>
      </c>
      <c r="GZ244" s="9">
        <v>5.165</v>
      </c>
      <c r="HA244" s="9">
        <v>4.33</v>
      </c>
      <c r="HB244" s="7"/>
      <c r="HC244" s="3">
        <v>41.7</v>
      </c>
      <c r="HD244" s="3" t="s">
        <v>3</v>
      </c>
      <c r="HE244" s="7"/>
      <c r="HF244" s="9">
        <v>20.9</v>
      </c>
      <c r="HG244" s="3"/>
      <c r="HH244" s="2"/>
      <c r="HI244" s="3" t="s">
        <v>15</v>
      </c>
      <c r="HJ244" s="3"/>
      <c r="HK244" s="3" t="s">
        <v>3</v>
      </c>
      <c r="HL244" s="3"/>
      <c r="HM244" s="9">
        <v>0.8</v>
      </c>
      <c r="HN244" s="9">
        <v>12</v>
      </c>
      <c r="HO244" s="3" t="s">
        <v>3</v>
      </c>
      <c r="HP244" s="3" t="s">
        <v>35</v>
      </c>
      <c r="HQ244" s="3" t="s">
        <v>28</v>
      </c>
      <c r="HR244" s="7"/>
      <c r="HS244" s="3" t="s">
        <v>3</v>
      </c>
      <c r="HT244" s="3" t="s">
        <v>203</v>
      </c>
      <c r="HU244" s="9">
        <v>0.35733428622476326</v>
      </c>
      <c r="HV244" s="3">
        <v>1</v>
      </c>
      <c r="HW244" s="9">
        <v>6.6500000000000004E-5</v>
      </c>
      <c r="HX244" s="3" t="s">
        <v>3</v>
      </c>
      <c r="HY244" s="3"/>
      <c r="HZ244" s="3" t="s">
        <v>30</v>
      </c>
      <c r="IA244" s="9">
        <v>4.51</v>
      </c>
      <c r="IB244" s="3"/>
      <c r="IC244" s="3" t="s">
        <v>18</v>
      </c>
      <c r="ID244" s="3"/>
      <c r="IE244" s="3" t="s">
        <v>55</v>
      </c>
      <c r="IF244" s="7"/>
      <c r="IG244" s="7"/>
      <c r="IH244" s="7"/>
    </row>
    <row r="245" spans="1:242" x14ac:dyDescent="0.25">
      <c r="A245" s="1" t="s">
        <v>291</v>
      </c>
      <c r="B245" s="5">
        <v>82</v>
      </c>
      <c r="C245" s="3">
        <v>80</v>
      </c>
      <c r="D245" s="5">
        <v>7</v>
      </c>
      <c r="E245" s="3" t="s">
        <v>1</v>
      </c>
      <c r="F245" s="3" t="s">
        <v>2</v>
      </c>
      <c r="G245" s="2">
        <v>3.4000000000000002E-2</v>
      </c>
      <c r="H245" s="3"/>
      <c r="I245" s="3"/>
      <c r="J245" s="5">
        <v>2.33E-11</v>
      </c>
      <c r="K245" s="3" t="s">
        <v>3</v>
      </c>
      <c r="L245" s="3" t="s">
        <v>4</v>
      </c>
      <c r="M245" s="5">
        <v>0.90909090909090906</v>
      </c>
      <c r="N245" s="5">
        <v>25.8</v>
      </c>
      <c r="O245" s="3" t="s">
        <v>3</v>
      </c>
      <c r="P245" s="2">
        <v>1.0054799999999999</v>
      </c>
      <c r="Q245" s="3"/>
      <c r="R245" s="2" t="s">
        <v>58</v>
      </c>
      <c r="S245" s="3"/>
      <c r="T245" s="3" t="s">
        <v>3</v>
      </c>
      <c r="U245" s="5">
        <v>50.45</v>
      </c>
      <c r="V245" s="3"/>
      <c r="W245" s="2">
        <v>260</v>
      </c>
      <c r="X245" s="2">
        <v>0.87942857142857156</v>
      </c>
      <c r="Y245" s="3" t="s">
        <v>7</v>
      </c>
      <c r="Z245" s="5">
        <v>1.2650000000000001E-5</v>
      </c>
      <c r="AA245" s="3" t="s">
        <v>8</v>
      </c>
      <c r="AB245" s="2" t="s">
        <v>227</v>
      </c>
      <c r="AC245" s="5">
        <v>8.0000000000000002E-13</v>
      </c>
      <c r="AD245" s="3" t="s">
        <v>22</v>
      </c>
      <c r="AE245" s="11"/>
      <c r="AF245" s="2">
        <v>3.08</v>
      </c>
      <c r="AG245" s="5">
        <v>3.4500000000000004E-3</v>
      </c>
      <c r="AH245" s="2">
        <v>260</v>
      </c>
      <c r="AI245" s="2">
        <v>125</v>
      </c>
      <c r="AJ245" s="2">
        <v>85</v>
      </c>
      <c r="AK245" s="2">
        <v>252</v>
      </c>
      <c r="AL245" s="5">
        <v>1.077</v>
      </c>
      <c r="AM245" s="3"/>
      <c r="AN245" s="3" t="s">
        <v>12</v>
      </c>
      <c r="AO245" s="2">
        <v>252</v>
      </c>
      <c r="AP245" s="2">
        <v>252</v>
      </c>
      <c r="AQ245" s="5">
        <v>5.7999999999999996E-3</v>
      </c>
      <c r="AR245" s="5">
        <v>5</v>
      </c>
      <c r="AS245" s="3" t="s">
        <v>13</v>
      </c>
      <c r="AT245" s="3" t="s">
        <v>28</v>
      </c>
      <c r="AU245" s="5">
        <v>17.8</v>
      </c>
      <c r="AV245" s="3"/>
      <c r="AW245" s="2">
        <v>260</v>
      </c>
      <c r="AX245" s="5">
        <v>1.0462287104622872E-7</v>
      </c>
      <c r="AY245" s="2" t="s">
        <v>15</v>
      </c>
      <c r="AZ245" s="5">
        <v>7.65</v>
      </c>
      <c r="BA245" s="2">
        <v>260</v>
      </c>
      <c r="BB245" s="3" t="s">
        <v>8</v>
      </c>
      <c r="BC245" s="3">
        <v>22</v>
      </c>
      <c r="BD245" s="2">
        <v>0.37735849056603776</v>
      </c>
      <c r="BE245" s="3" t="s">
        <v>16</v>
      </c>
      <c r="BF245" s="6">
        <v>32.5</v>
      </c>
      <c r="BG245" s="5">
        <v>6.8925000000000001</v>
      </c>
      <c r="BH245" s="3">
        <v>228</v>
      </c>
      <c r="BI245" s="3"/>
      <c r="BJ245" s="5">
        <v>1.25</v>
      </c>
      <c r="BK245" s="5">
        <v>19.100000000000001</v>
      </c>
      <c r="BL245" s="5">
        <v>1.1000000000000001</v>
      </c>
      <c r="BM245" s="5">
        <v>2.85</v>
      </c>
      <c r="BN245" s="3" t="s">
        <v>19</v>
      </c>
      <c r="BO245" s="3" t="s">
        <v>121</v>
      </c>
      <c r="BP245" s="3" t="s">
        <v>3</v>
      </c>
      <c r="BQ245" s="2">
        <v>2.95</v>
      </c>
      <c r="BR245" s="2" t="s">
        <v>21</v>
      </c>
      <c r="BS245" s="3"/>
      <c r="BT245" s="3"/>
      <c r="BU245" s="2">
        <v>0.83783783783783783</v>
      </c>
      <c r="BV245" s="5">
        <v>3.2124999999999999</v>
      </c>
      <c r="BW245" s="5">
        <v>4.8949999999999996</v>
      </c>
      <c r="BX245" s="3"/>
      <c r="BY245" s="3"/>
      <c r="BZ245" s="2">
        <v>252</v>
      </c>
      <c r="CA245" s="2">
        <v>1.8518518518518516</v>
      </c>
      <c r="CB245" s="3" t="s">
        <v>3</v>
      </c>
      <c r="CC245" s="5">
        <v>4.0149999999999997</v>
      </c>
      <c r="CD245" s="5">
        <v>2.3809523809523809</v>
      </c>
      <c r="CE245" s="3"/>
      <c r="CF245" s="5">
        <v>32</v>
      </c>
      <c r="CG245" s="3"/>
      <c r="CH245" s="3"/>
      <c r="CI245" s="3"/>
      <c r="CJ245" s="3" t="s">
        <v>1</v>
      </c>
      <c r="CK245" s="2">
        <v>1.1100000000000001</v>
      </c>
      <c r="CL245" s="3" t="s">
        <v>22</v>
      </c>
      <c r="CM245" s="2">
        <v>17.5</v>
      </c>
      <c r="CN245" s="3">
        <v>34</v>
      </c>
      <c r="CO245" s="2"/>
      <c r="CP245" s="2">
        <v>5.88</v>
      </c>
      <c r="CQ245" s="3">
        <v>2</v>
      </c>
      <c r="CR245" s="5">
        <v>5.75</v>
      </c>
      <c r="CS245" s="6">
        <v>49.5</v>
      </c>
      <c r="CT245" s="5">
        <v>0.44750000000000001</v>
      </c>
      <c r="CU245" s="5">
        <v>11</v>
      </c>
      <c r="CV245" s="5">
        <v>68</v>
      </c>
      <c r="CW245" s="5">
        <v>80</v>
      </c>
      <c r="CX245" s="2">
        <v>0.38910505836575876</v>
      </c>
      <c r="CY245" s="5">
        <v>0.36101083032490977</v>
      </c>
      <c r="CZ245" s="3" t="s">
        <v>22</v>
      </c>
      <c r="DA245" s="5">
        <v>3.3613445378151261E-4</v>
      </c>
      <c r="DB245" s="5">
        <v>623.5</v>
      </c>
      <c r="DC245" s="2">
        <v>0.72428571428571431</v>
      </c>
      <c r="DD245" s="5">
        <v>389</v>
      </c>
      <c r="DE245" s="3" t="s">
        <v>22</v>
      </c>
      <c r="DF245" s="2">
        <v>0.36607142857142855</v>
      </c>
      <c r="DG245" s="3" t="s">
        <v>3</v>
      </c>
      <c r="DH245" s="2">
        <v>7.65</v>
      </c>
      <c r="DI245" s="3" t="s">
        <v>28</v>
      </c>
      <c r="DJ245" s="2">
        <v>11.26</v>
      </c>
      <c r="DK245" s="5">
        <v>272</v>
      </c>
      <c r="DL245" s="3" t="s">
        <v>8</v>
      </c>
      <c r="DM245" s="3">
        <v>0.35714285714285698</v>
      </c>
      <c r="DN245" s="3" t="s">
        <v>3</v>
      </c>
      <c r="DO245" s="5">
        <v>0.28749999999999998</v>
      </c>
      <c r="DP245" s="3" t="s">
        <v>3</v>
      </c>
      <c r="DQ245" s="5">
        <v>3.0874999999999999</v>
      </c>
      <c r="DR245" s="7" t="s">
        <v>227</v>
      </c>
      <c r="DS245" s="2" t="s">
        <v>18</v>
      </c>
      <c r="DT245" s="5">
        <v>0.43011349999999998</v>
      </c>
      <c r="DU245" s="2" t="s">
        <v>24</v>
      </c>
      <c r="DV245" s="3" t="s">
        <v>3</v>
      </c>
      <c r="DW245" s="5">
        <v>50.45</v>
      </c>
      <c r="DX245" s="2">
        <v>6.92</v>
      </c>
      <c r="DY245" s="3" t="s">
        <v>8</v>
      </c>
      <c r="DZ245" s="2">
        <v>252</v>
      </c>
      <c r="EA245" s="7">
        <v>0.76923076923076916</v>
      </c>
      <c r="EB245" s="5">
        <v>3.08</v>
      </c>
      <c r="EC245" s="3"/>
      <c r="ED245" s="2">
        <v>187.5</v>
      </c>
      <c r="EE245" s="2">
        <v>0.36749999999999999</v>
      </c>
      <c r="EF245" s="3" t="s">
        <v>1</v>
      </c>
      <c r="EG245" s="3"/>
      <c r="EH245" s="2">
        <v>260</v>
      </c>
      <c r="EI245" s="2">
        <v>8</v>
      </c>
      <c r="EJ245" s="3" t="s">
        <v>26</v>
      </c>
      <c r="EK245" s="5">
        <v>1.2489999999999999E-2</v>
      </c>
      <c r="EL245" s="3" t="s">
        <v>1</v>
      </c>
      <c r="EM245" s="3" t="s">
        <v>3</v>
      </c>
      <c r="EN245" s="3" t="s">
        <v>27</v>
      </c>
      <c r="EO245" s="2">
        <v>17.5</v>
      </c>
      <c r="EP245" s="3" t="s">
        <v>8</v>
      </c>
      <c r="EQ245" s="3"/>
      <c r="ER245" s="5">
        <v>6.4</v>
      </c>
      <c r="ES245" s="3">
        <v>34</v>
      </c>
      <c r="ET245" s="9">
        <v>27</v>
      </c>
      <c r="EU245" s="3" t="s">
        <v>239</v>
      </c>
      <c r="EV245" s="3" t="s">
        <v>28</v>
      </c>
      <c r="EW245" s="7">
        <v>18</v>
      </c>
      <c r="EX245" s="9">
        <v>3.625</v>
      </c>
      <c r="EY245" s="3">
        <v>1.96</v>
      </c>
      <c r="EZ245" s="3"/>
      <c r="FA245" s="9">
        <v>0.78431372549019618</v>
      </c>
      <c r="FB245" s="9">
        <v>1.6300000000000002E-9</v>
      </c>
      <c r="FC245" s="2">
        <v>260</v>
      </c>
      <c r="FD245" s="7">
        <v>0.73394495412843996</v>
      </c>
      <c r="FE245" s="2" t="s">
        <v>15</v>
      </c>
      <c r="FF245" s="3" t="s">
        <v>28</v>
      </c>
      <c r="FG245" s="3" t="s">
        <v>1</v>
      </c>
      <c r="FH245" s="9">
        <v>7.1475</v>
      </c>
      <c r="FI245" s="3" t="s">
        <v>203</v>
      </c>
      <c r="FJ245" s="9">
        <v>8.5500000000000007</v>
      </c>
      <c r="FK245" s="3" t="s">
        <v>1</v>
      </c>
      <c r="FL245" s="3" t="s">
        <v>1</v>
      </c>
      <c r="FM245" s="3" t="s">
        <v>28</v>
      </c>
      <c r="FN245" s="9">
        <v>148.5</v>
      </c>
      <c r="FO245" s="9">
        <v>2.7449999999999998E-8</v>
      </c>
      <c r="FP245" s="9">
        <v>3.99</v>
      </c>
      <c r="FQ245" s="3" t="s">
        <v>15</v>
      </c>
      <c r="FR245" s="5">
        <v>1.15E-2</v>
      </c>
      <c r="FS245" s="9">
        <v>28.6</v>
      </c>
      <c r="FT245" s="3" t="s">
        <v>1</v>
      </c>
      <c r="FU245" s="3" t="s">
        <v>203</v>
      </c>
      <c r="FV245" s="3"/>
      <c r="FW245" s="5">
        <v>25.5</v>
      </c>
      <c r="FX245" s="10">
        <v>3.9500000000000004E-3</v>
      </c>
      <c r="FY245" s="3">
        <v>165</v>
      </c>
      <c r="FZ245" s="3" t="s">
        <v>22</v>
      </c>
      <c r="GA245" s="3"/>
      <c r="GB245" s="3"/>
      <c r="GC245" s="3"/>
      <c r="GD245" s="3"/>
      <c r="GE245" s="3"/>
      <c r="GF245" s="3" t="s">
        <v>30</v>
      </c>
      <c r="GG245" s="3"/>
      <c r="GH245" s="9">
        <v>4.51</v>
      </c>
      <c r="GI245" s="2">
        <v>260</v>
      </c>
      <c r="GJ245" s="5">
        <v>1.4599999999999999E-3</v>
      </c>
      <c r="GK245" s="2"/>
      <c r="GL245" s="2">
        <v>0.76923076923076905</v>
      </c>
      <c r="GM245" s="2">
        <v>3.08</v>
      </c>
      <c r="GN245" s="3" t="s">
        <v>31</v>
      </c>
      <c r="GO245" s="3" t="s">
        <v>8</v>
      </c>
      <c r="GP245" s="3"/>
      <c r="GQ245" s="3">
        <v>8.35</v>
      </c>
      <c r="GR245" s="3" t="s">
        <v>219</v>
      </c>
      <c r="GS245" s="9">
        <v>0.78125</v>
      </c>
      <c r="GT245" s="9">
        <v>60</v>
      </c>
      <c r="GU245" s="9">
        <v>12</v>
      </c>
      <c r="GV245" s="2">
        <v>0.05</v>
      </c>
      <c r="GW245" s="7">
        <v>2.04</v>
      </c>
      <c r="GX245" s="2" t="s">
        <v>34</v>
      </c>
      <c r="GY245" s="7" t="s">
        <v>227</v>
      </c>
      <c r="GZ245" s="9">
        <v>5.1524999999999999</v>
      </c>
      <c r="HA245" s="9">
        <v>4.3375000000000004</v>
      </c>
      <c r="HB245" s="7">
        <v>4.2</v>
      </c>
      <c r="HC245" s="3">
        <v>41.25</v>
      </c>
      <c r="HD245" s="3" t="s">
        <v>3</v>
      </c>
      <c r="HE245" s="7">
        <v>7.65</v>
      </c>
      <c r="HF245" s="9">
        <v>20.7</v>
      </c>
      <c r="HG245" s="3"/>
      <c r="HH245" s="2">
        <v>260</v>
      </c>
      <c r="HI245" s="3" t="s">
        <v>15</v>
      </c>
      <c r="HJ245" s="2">
        <v>1.3892857142857142</v>
      </c>
      <c r="HK245" s="3" t="s">
        <v>3</v>
      </c>
      <c r="HL245" s="3"/>
      <c r="HM245" s="9">
        <v>0.82499999999999996</v>
      </c>
      <c r="HN245" s="9">
        <v>12.25</v>
      </c>
      <c r="HO245" s="3" t="s">
        <v>3</v>
      </c>
      <c r="HP245" s="3" t="s">
        <v>35</v>
      </c>
      <c r="HQ245" s="3" t="s">
        <v>28</v>
      </c>
      <c r="HR245" s="7">
        <v>7.6499999999999999E-2</v>
      </c>
      <c r="HS245" s="3" t="s">
        <v>3</v>
      </c>
      <c r="HT245" s="3" t="s">
        <v>203</v>
      </c>
      <c r="HU245" s="9">
        <v>0.35874439461883406</v>
      </c>
      <c r="HV245" s="3">
        <v>1</v>
      </c>
      <c r="HW245" s="9">
        <v>6.5500000000000006E-5</v>
      </c>
      <c r="HX245" s="3" t="s">
        <v>3</v>
      </c>
      <c r="HY245" s="3"/>
      <c r="HZ245" s="3" t="s">
        <v>30</v>
      </c>
      <c r="IA245" s="9">
        <v>4.51</v>
      </c>
      <c r="IB245" s="2">
        <v>13.08</v>
      </c>
      <c r="IC245" s="3" t="s">
        <v>18</v>
      </c>
      <c r="ID245" s="3"/>
      <c r="IE245" s="3" t="s">
        <v>55</v>
      </c>
      <c r="IF245" s="7"/>
      <c r="IG245" s="7">
        <v>0.78431372549019618</v>
      </c>
      <c r="IH245" s="12">
        <v>0.93023255813953487</v>
      </c>
    </row>
    <row r="246" spans="1:242" x14ac:dyDescent="0.25">
      <c r="A246" s="1" t="s">
        <v>292</v>
      </c>
      <c r="B246" s="5">
        <v>83.5</v>
      </c>
      <c r="C246" s="3"/>
      <c r="D246" s="5">
        <v>6.5</v>
      </c>
      <c r="E246" s="3" t="s">
        <v>1</v>
      </c>
      <c r="F246" s="3" t="s">
        <v>2</v>
      </c>
      <c r="G246" s="2"/>
      <c r="H246" s="3"/>
      <c r="I246" s="3"/>
      <c r="J246" s="5">
        <v>2.29E-11</v>
      </c>
      <c r="K246" s="3" t="s">
        <v>3</v>
      </c>
      <c r="L246" s="3" t="s">
        <v>4</v>
      </c>
      <c r="M246" s="5">
        <v>0.9009009009009008</v>
      </c>
      <c r="N246" s="5">
        <v>25.8</v>
      </c>
      <c r="O246" s="3" t="s">
        <v>3</v>
      </c>
      <c r="P246" s="3"/>
      <c r="Q246" s="3"/>
      <c r="R246" s="2" t="s">
        <v>58</v>
      </c>
      <c r="S246" s="3"/>
      <c r="T246" s="3" t="s">
        <v>3</v>
      </c>
      <c r="U246" s="5">
        <v>50.75</v>
      </c>
      <c r="V246" s="3"/>
      <c r="W246" s="2"/>
      <c r="X246" s="4"/>
      <c r="Y246" s="3" t="s">
        <v>7</v>
      </c>
      <c r="Z246" s="5">
        <v>1.26E-5</v>
      </c>
      <c r="AA246" s="3" t="s">
        <v>8</v>
      </c>
      <c r="AB246" s="2" t="s">
        <v>227</v>
      </c>
      <c r="AC246" s="5">
        <v>8.0363636363636362E-13</v>
      </c>
      <c r="AD246" s="3" t="s">
        <v>22</v>
      </c>
      <c r="AE246" s="11"/>
      <c r="AF246" s="2">
        <v>3.1</v>
      </c>
      <c r="AG246" s="5">
        <v>3.2499999999999999E-3</v>
      </c>
      <c r="AH246" s="2"/>
      <c r="AI246" s="2"/>
      <c r="AJ246" s="2">
        <v>83</v>
      </c>
      <c r="AK246" s="2"/>
      <c r="AL246" s="5">
        <v>1.0760000000000001</v>
      </c>
      <c r="AM246" s="3"/>
      <c r="AN246" s="3" t="s">
        <v>12</v>
      </c>
      <c r="AO246" s="2"/>
      <c r="AP246" s="2"/>
      <c r="AQ246" s="5">
        <v>5.7499999999999999E-3</v>
      </c>
      <c r="AR246" s="5">
        <v>4.5999999999999996</v>
      </c>
      <c r="AS246" s="3" t="s">
        <v>13</v>
      </c>
      <c r="AT246" s="3" t="s">
        <v>28</v>
      </c>
      <c r="AU246" s="5">
        <v>18</v>
      </c>
      <c r="AV246" s="3"/>
      <c r="AW246" s="2"/>
      <c r="AX246" s="5">
        <v>1.1678832116788323E-7</v>
      </c>
      <c r="AY246" s="2" t="s">
        <v>15</v>
      </c>
      <c r="AZ246" s="5">
        <v>7.55</v>
      </c>
      <c r="BA246" s="2"/>
      <c r="BB246" s="3" t="s">
        <v>8</v>
      </c>
      <c r="BC246" s="3">
        <v>22</v>
      </c>
      <c r="BD246" s="2"/>
      <c r="BE246" s="3" t="s">
        <v>16</v>
      </c>
      <c r="BF246" s="6">
        <v>31.75</v>
      </c>
      <c r="BG246" s="5">
        <v>6.9</v>
      </c>
      <c r="BH246" s="3"/>
      <c r="BI246" s="3"/>
      <c r="BJ246" s="5">
        <v>1.25</v>
      </c>
      <c r="BK246" s="5">
        <v>22</v>
      </c>
      <c r="BL246" s="5">
        <v>1</v>
      </c>
      <c r="BM246" s="5">
        <v>2.8</v>
      </c>
      <c r="BN246" s="3" t="s">
        <v>19</v>
      </c>
      <c r="BO246" s="3" t="s">
        <v>121</v>
      </c>
      <c r="BP246" s="3" t="s">
        <v>3</v>
      </c>
      <c r="BQ246" s="2"/>
      <c r="BR246" s="2" t="s">
        <v>21</v>
      </c>
      <c r="BS246" s="3"/>
      <c r="BT246" s="3"/>
      <c r="BU246" s="4"/>
      <c r="BV246" s="5">
        <v>3.2149999999999999</v>
      </c>
      <c r="BW246" s="5">
        <v>4.8949999999999996</v>
      </c>
      <c r="BX246" s="3"/>
      <c r="BY246" s="3"/>
      <c r="BZ246" s="2"/>
      <c r="CA246" s="2"/>
      <c r="CB246" s="3" t="s">
        <v>3</v>
      </c>
      <c r="CC246" s="5">
        <v>4.0175000000000001</v>
      </c>
      <c r="CD246" s="5">
        <v>1.6666666666666667</v>
      </c>
      <c r="CE246" s="3"/>
      <c r="CF246" s="5">
        <v>31.25</v>
      </c>
      <c r="CG246" s="3"/>
      <c r="CH246" s="3"/>
      <c r="CI246" s="3"/>
      <c r="CJ246" s="3" t="s">
        <v>1</v>
      </c>
      <c r="CK246" s="2"/>
      <c r="CL246" s="3" t="s">
        <v>22</v>
      </c>
      <c r="CM246" s="2"/>
      <c r="CN246" s="3"/>
      <c r="CO246" s="2"/>
      <c r="CP246" s="2"/>
      <c r="CQ246" s="3">
        <v>2</v>
      </c>
      <c r="CR246" s="5">
        <v>5.7450000000000001</v>
      </c>
      <c r="CS246" s="6">
        <v>49</v>
      </c>
      <c r="CT246" s="5">
        <v>0.45150000000000001</v>
      </c>
      <c r="CU246" s="5">
        <v>11.25</v>
      </c>
      <c r="CV246" s="5">
        <v>71</v>
      </c>
      <c r="CW246" s="5">
        <v>80.5</v>
      </c>
      <c r="CX246" s="2"/>
      <c r="CY246" s="5">
        <v>0.3623188405797102</v>
      </c>
      <c r="CZ246" s="3" t="s">
        <v>22</v>
      </c>
      <c r="DA246" s="5">
        <v>3.3333333333333332E-4</v>
      </c>
      <c r="DB246" s="5">
        <v>623.6</v>
      </c>
      <c r="DC246" s="2"/>
      <c r="DD246" s="5">
        <v>387</v>
      </c>
      <c r="DE246" s="3" t="s">
        <v>22</v>
      </c>
      <c r="DF246" s="2"/>
      <c r="DG246" s="3" t="s">
        <v>3</v>
      </c>
      <c r="DH246" s="2"/>
      <c r="DI246" s="3" t="s">
        <v>28</v>
      </c>
      <c r="DJ246" s="3"/>
      <c r="DK246" s="5">
        <v>274</v>
      </c>
      <c r="DL246" s="3" t="s">
        <v>8</v>
      </c>
      <c r="DM246" s="3">
        <v>0.35714285714285698</v>
      </c>
      <c r="DN246" s="3" t="s">
        <v>3</v>
      </c>
      <c r="DO246" s="5">
        <v>0.28749999999999998</v>
      </c>
      <c r="DP246" s="3" t="s">
        <v>3</v>
      </c>
      <c r="DQ246" s="5">
        <v>3.1</v>
      </c>
      <c r="DR246" s="7" t="s">
        <v>227</v>
      </c>
      <c r="DS246" s="2" t="s">
        <v>18</v>
      </c>
      <c r="DT246" s="5">
        <v>0.42980649999999998</v>
      </c>
      <c r="DU246" s="2" t="s">
        <v>24</v>
      </c>
      <c r="DV246" s="3" t="s">
        <v>3</v>
      </c>
      <c r="DW246" s="5">
        <v>50.75</v>
      </c>
      <c r="DX246" s="4"/>
      <c r="DY246" s="3" t="s">
        <v>8</v>
      </c>
      <c r="DZ246" s="2"/>
      <c r="EA246" s="7"/>
      <c r="EB246" s="5">
        <v>3.1</v>
      </c>
      <c r="EC246" s="3"/>
      <c r="ED246" s="2"/>
      <c r="EE246" s="4"/>
      <c r="EF246" s="3" t="s">
        <v>1</v>
      </c>
      <c r="EG246" s="3"/>
      <c r="EH246" s="2"/>
      <c r="EI246" s="2"/>
      <c r="EJ246" s="3" t="s">
        <v>26</v>
      </c>
      <c r="EK246" s="5">
        <v>1.2489999999999999E-2</v>
      </c>
      <c r="EL246" s="3" t="s">
        <v>1</v>
      </c>
      <c r="EM246" s="3" t="s">
        <v>3</v>
      </c>
      <c r="EN246" s="3" t="s">
        <v>27</v>
      </c>
      <c r="EO246" s="3"/>
      <c r="EP246" s="3" t="s">
        <v>8</v>
      </c>
      <c r="EQ246" s="3"/>
      <c r="ER246" s="5">
        <v>6</v>
      </c>
      <c r="ES246" s="3"/>
      <c r="ET246" s="9">
        <v>28</v>
      </c>
      <c r="EU246" s="3" t="s">
        <v>239</v>
      </c>
      <c r="EV246" s="3" t="s">
        <v>28</v>
      </c>
      <c r="EW246" s="7"/>
      <c r="EX246" s="9">
        <v>3.6349999999999998</v>
      </c>
      <c r="EY246" s="3"/>
      <c r="EZ246" s="3"/>
      <c r="FA246" s="9">
        <v>0.77519379844961234</v>
      </c>
      <c r="FB246" s="9">
        <v>1.62E-9</v>
      </c>
      <c r="FC246" s="2"/>
      <c r="FD246" s="7"/>
      <c r="FE246" s="2" t="s">
        <v>15</v>
      </c>
      <c r="FF246" s="3" t="s">
        <v>28</v>
      </c>
      <c r="FG246" s="3" t="s">
        <v>1</v>
      </c>
      <c r="FH246" s="9">
        <v>7.15</v>
      </c>
      <c r="FI246" s="3" t="s">
        <v>203</v>
      </c>
      <c r="FJ246" s="9">
        <v>8.4499999999999993</v>
      </c>
      <c r="FK246" s="3" t="s">
        <v>1</v>
      </c>
      <c r="FL246" s="3" t="s">
        <v>1</v>
      </c>
      <c r="FM246" s="3" t="s">
        <v>28</v>
      </c>
      <c r="FN246" s="9">
        <v>148</v>
      </c>
      <c r="FO246" s="9">
        <v>2.7399999999999997E-8</v>
      </c>
      <c r="FP246" s="9">
        <v>3.96</v>
      </c>
      <c r="FQ246" s="3" t="s">
        <v>15</v>
      </c>
      <c r="FR246" s="5">
        <v>1.0999999999999999E-2</v>
      </c>
      <c r="FS246" s="9">
        <v>28.6</v>
      </c>
      <c r="FT246" s="3" t="s">
        <v>1</v>
      </c>
      <c r="FU246" s="3" t="s">
        <v>203</v>
      </c>
      <c r="FV246" s="3"/>
      <c r="FW246" s="5">
        <v>25.4</v>
      </c>
      <c r="FX246" s="10">
        <v>3.8999999999999998E-3</v>
      </c>
      <c r="FY246" s="3"/>
      <c r="FZ246" s="3" t="s">
        <v>22</v>
      </c>
      <c r="GA246" s="3"/>
      <c r="GB246" s="3"/>
      <c r="GC246" s="3"/>
      <c r="GD246" s="3"/>
      <c r="GE246" s="3"/>
      <c r="GF246" s="3" t="s">
        <v>30</v>
      </c>
      <c r="GG246" s="3"/>
      <c r="GH246" s="9">
        <v>4.51</v>
      </c>
      <c r="GI246" s="2"/>
      <c r="GJ246" s="5">
        <v>1.4400000000000001E-3</v>
      </c>
      <c r="GK246" s="3"/>
      <c r="GL246" s="2"/>
      <c r="GM246" s="2">
        <v>3.1</v>
      </c>
      <c r="GN246" s="3" t="s">
        <v>31</v>
      </c>
      <c r="GO246" s="3" t="s">
        <v>8</v>
      </c>
      <c r="GP246" s="3"/>
      <c r="GQ246" s="3"/>
      <c r="GR246" s="3" t="s">
        <v>219</v>
      </c>
      <c r="GS246" s="9">
        <v>0.77972709551656927</v>
      </c>
      <c r="GT246" s="9">
        <v>60</v>
      </c>
      <c r="GU246" s="9">
        <v>12.6</v>
      </c>
      <c r="GV246" s="2">
        <v>4.878048780487805E-2</v>
      </c>
      <c r="GW246" s="7"/>
      <c r="GX246" s="2" t="s">
        <v>34</v>
      </c>
      <c r="GY246" s="7" t="s">
        <v>227</v>
      </c>
      <c r="GZ246" s="9">
        <v>5.1574999999999998</v>
      </c>
      <c r="HA246" s="9">
        <v>4.32</v>
      </c>
      <c r="HB246" s="7"/>
      <c r="HC246" s="3">
        <v>40.799999999999997</v>
      </c>
      <c r="HD246" s="3" t="s">
        <v>3</v>
      </c>
      <c r="HE246" s="7"/>
      <c r="HF246" s="9">
        <v>20.65</v>
      </c>
      <c r="HG246" s="3"/>
      <c r="HH246" s="2"/>
      <c r="HI246" s="3" t="s">
        <v>15</v>
      </c>
      <c r="HJ246" s="3"/>
      <c r="HK246" s="3" t="s">
        <v>3</v>
      </c>
      <c r="HL246" s="3"/>
      <c r="HM246" s="9">
        <v>0.76</v>
      </c>
      <c r="HN246" s="9">
        <v>12.3</v>
      </c>
      <c r="HO246" s="3" t="s">
        <v>3</v>
      </c>
      <c r="HP246" s="3" t="s">
        <v>35</v>
      </c>
      <c r="HQ246" s="3" t="s">
        <v>28</v>
      </c>
      <c r="HR246" s="7"/>
      <c r="HS246" s="3" t="s">
        <v>3</v>
      </c>
      <c r="HT246" s="3" t="s">
        <v>203</v>
      </c>
      <c r="HU246" s="9">
        <v>0.35945363048166784</v>
      </c>
      <c r="HV246" s="3">
        <v>1</v>
      </c>
      <c r="HW246" s="9">
        <v>6.4700000000000001E-5</v>
      </c>
      <c r="HX246" s="3" t="s">
        <v>3</v>
      </c>
      <c r="HY246" s="3"/>
      <c r="HZ246" s="3" t="s">
        <v>30</v>
      </c>
      <c r="IA246" s="9">
        <v>4.5</v>
      </c>
      <c r="IB246" s="4"/>
      <c r="IC246" s="3" t="s">
        <v>18</v>
      </c>
      <c r="ID246" s="3"/>
      <c r="IE246" s="3" t="s">
        <v>55</v>
      </c>
      <c r="IF246" s="7"/>
      <c r="IG246" s="7"/>
      <c r="IH246" s="7"/>
    </row>
    <row r="247" spans="1:242" x14ac:dyDescent="0.25">
      <c r="A247" s="1" t="s">
        <v>293</v>
      </c>
      <c r="B247" s="5">
        <v>81.5</v>
      </c>
      <c r="C247" s="3"/>
      <c r="D247" s="5">
        <v>6.15</v>
      </c>
      <c r="E247" s="3" t="s">
        <v>1</v>
      </c>
      <c r="F247" s="3" t="s">
        <v>2</v>
      </c>
      <c r="G247" s="2"/>
      <c r="H247" s="3"/>
      <c r="I247" s="3"/>
      <c r="J247" s="5">
        <v>2.4999999999999998E-11</v>
      </c>
      <c r="K247" s="3" t="s">
        <v>3</v>
      </c>
      <c r="L247" s="3" t="s">
        <v>4</v>
      </c>
      <c r="M247" s="5">
        <v>0.90497737556561086</v>
      </c>
      <c r="N247" s="5">
        <v>25.8</v>
      </c>
      <c r="O247" s="3" t="s">
        <v>3</v>
      </c>
      <c r="P247" s="3"/>
      <c r="Q247" s="3"/>
      <c r="R247" s="2" t="s">
        <v>58</v>
      </c>
      <c r="S247" s="3"/>
      <c r="T247" s="3" t="s">
        <v>3</v>
      </c>
      <c r="U247" s="5">
        <v>51.15</v>
      </c>
      <c r="V247" s="3"/>
      <c r="W247" s="2"/>
      <c r="X247" s="3"/>
      <c r="Y247" s="3" t="s">
        <v>7</v>
      </c>
      <c r="Z247" s="5">
        <v>1.255E-5</v>
      </c>
      <c r="AA247" s="3" t="s">
        <v>8</v>
      </c>
      <c r="AB247" s="2" t="s">
        <v>227</v>
      </c>
      <c r="AC247" s="5">
        <v>8.0727272727272731E-13</v>
      </c>
      <c r="AD247" s="3" t="s">
        <v>22</v>
      </c>
      <c r="AE247" s="11"/>
      <c r="AF247" s="2">
        <v>3.1150000000000002</v>
      </c>
      <c r="AG247" s="5">
        <v>3.0999999999999999E-3</v>
      </c>
      <c r="AH247" s="2"/>
      <c r="AI247" s="2"/>
      <c r="AJ247" s="2">
        <v>82.5</v>
      </c>
      <c r="AK247" s="2"/>
      <c r="AL247" s="5">
        <v>1.0760000000000001</v>
      </c>
      <c r="AM247" s="3"/>
      <c r="AN247" s="3" t="s">
        <v>12</v>
      </c>
      <c r="AO247" s="2"/>
      <c r="AP247" s="2"/>
      <c r="AQ247" s="5">
        <v>5.9000000000000007E-3</v>
      </c>
      <c r="AR247" s="5">
        <v>3.7</v>
      </c>
      <c r="AS247" s="3" t="s">
        <v>13</v>
      </c>
      <c r="AT247" s="3" t="s">
        <v>28</v>
      </c>
      <c r="AU247" s="5">
        <v>17.55</v>
      </c>
      <c r="AV247" s="3"/>
      <c r="AW247" s="2"/>
      <c r="AX247" s="5">
        <v>1.3138686131386862E-7</v>
      </c>
      <c r="AY247" s="2" t="s">
        <v>15</v>
      </c>
      <c r="AZ247" s="5">
        <v>7.5</v>
      </c>
      <c r="BA247" s="2"/>
      <c r="BB247" s="3" t="s">
        <v>8</v>
      </c>
      <c r="BC247" s="3">
        <v>22</v>
      </c>
      <c r="BD247" s="2"/>
      <c r="BE247" s="3" t="s">
        <v>16</v>
      </c>
      <c r="BF247" s="6">
        <v>34.5</v>
      </c>
      <c r="BG247" s="5">
        <v>6.9124999999999996</v>
      </c>
      <c r="BH247" s="3"/>
      <c r="BI247" s="3"/>
      <c r="BJ247" s="5">
        <v>1.25</v>
      </c>
      <c r="BK247" s="5">
        <v>22.1</v>
      </c>
      <c r="BL247" s="5">
        <v>1</v>
      </c>
      <c r="BM247" s="5">
        <v>2.85</v>
      </c>
      <c r="BN247" s="3" t="s">
        <v>19</v>
      </c>
      <c r="BO247" s="3" t="s">
        <v>121</v>
      </c>
      <c r="BP247" s="3" t="s">
        <v>3</v>
      </c>
      <c r="BQ247" s="2"/>
      <c r="BR247" s="2" t="s">
        <v>21</v>
      </c>
      <c r="BS247" s="3"/>
      <c r="BT247" s="3"/>
      <c r="BU247" s="3"/>
      <c r="BV247" s="5">
        <v>3.2149999999999999</v>
      </c>
      <c r="BW247" s="5">
        <v>4.8949999999999996</v>
      </c>
      <c r="BX247" s="3"/>
      <c r="BY247" s="3"/>
      <c r="BZ247" s="2"/>
      <c r="CA247" s="2"/>
      <c r="CB247" s="3" t="s">
        <v>3</v>
      </c>
      <c r="CC247" s="5">
        <v>4.0149999999999997</v>
      </c>
      <c r="CD247" s="5">
        <v>1.5748031496062991</v>
      </c>
      <c r="CE247" s="3"/>
      <c r="CF247" s="5">
        <v>30.5</v>
      </c>
      <c r="CG247" s="3"/>
      <c r="CH247" s="3"/>
      <c r="CI247" s="3"/>
      <c r="CJ247" s="3" t="s">
        <v>1</v>
      </c>
      <c r="CK247" s="2"/>
      <c r="CL247" s="3" t="s">
        <v>22</v>
      </c>
      <c r="CM247" s="2"/>
      <c r="CN247" s="3"/>
      <c r="CO247" s="2"/>
      <c r="CP247" s="2"/>
      <c r="CQ247" s="3">
        <v>2</v>
      </c>
      <c r="CR247" s="5">
        <v>5.7649999999999997</v>
      </c>
      <c r="CS247" s="6">
        <v>46</v>
      </c>
      <c r="CT247" s="5">
        <v>0.46</v>
      </c>
      <c r="CU247" s="5">
        <v>11.15</v>
      </c>
      <c r="CV247" s="5">
        <v>120</v>
      </c>
      <c r="CW247" s="5">
        <v>80.25</v>
      </c>
      <c r="CX247" s="2"/>
      <c r="CY247" s="5">
        <v>0.36101083032490977</v>
      </c>
      <c r="CZ247" s="3" t="s">
        <v>22</v>
      </c>
      <c r="DA247" s="5">
        <v>3.2258064516129032E-4</v>
      </c>
      <c r="DB247" s="5">
        <v>623.5</v>
      </c>
      <c r="DC247" s="2"/>
      <c r="DD247" s="5">
        <v>389.5</v>
      </c>
      <c r="DE247" s="3" t="s">
        <v>22</v>
      </c>
      <c r="DF247" s="2"/>
      <c r="DG247" s="3" t="s">
        <v>3</v>
      </c>
      <c r="DH247" s="2"/>
      <c r="DI247" s="3" t="s">
        <v>28</v>
      </c>
      <c r="DJ247" s="3"/>
      <c r="DK247" s="5">
        <v>280</v>
      </c>
      <c r="DL247" s="3" t="s">
        <v>8</v>
      </c>
      <c r="DM247" s="3">
        <v>0.35714285714285698</v>
      </c>
      <c r="DN247" s="3" t="s">
        <v>3</v>
      </c>
      <c r="DO247" s="5">
        <v>0.28749999999999998</v>
      </c>
      <c r="DP247" s="3" t="s">
        <v>3</v>
      </c>
      <c r="DQ247" s="5">
        <v>3.1</v>
      </c>
      <c r="DR247" s="7" t="s">
        <v>227</v>
      </c>
      <c r="DS247" s="2" t="s">
        <v>18</v>
      </c>
      <c r="DT247" s="5">
        <v>0.42949939999999998</v>
      </c>
      <c r="DU247" s="2" t="s">
        <v>24</v>
      </c>
      <c r="DV247" s="3" t="s">
        <v>3</v>
      </c>
      <c r="DW247" s="5">
        <v>51.15</v>
      </c>
      <c r="DX247" s="3"/>
      <c r="DY247" s="3" t="s">
        <v>8</v>
      </c>
      <c r="DZ247" s="2"/>
      <c r="EA247" s="7"/>
      <c r="EB247" s="5">
        <v>3.1150000000000002</v>
      </c>
      <c r="EC247" s="3"/>
      <c r="ED247" s="2"/>
      <c r="EE247" s="2"/>
      <c r="EF247" s="3" t="s">
        <v>1</v>
      </c>
      <c r="EG247" s="3"/>
      <c r="EH247" s="2"/>
      <c r="EI247" s="2"/>
      <c r="EJ247" s="3" t="s">
        <v>26</v>
      </c>
      <c r="EK247" s="5">
        <v>1.2489999999999999E-2</v>
      </c>
      <c r="EL247" s="3" t="s">
        <v>1</v>
      </c>
      <c r="EM247" s="3" t="s">
        <v>3</v>
      </c>
      <c r="EN247" s="3" t="s">
        <v>27</v>
      </c>
      <c r="EO247" s="3"/>
      <c r="EP247" s="3" t="s">
        <v>8</v>
      </c>
      <c r="EQ247" s="3"/>
      <c r="ER247" s="5">
        <v>5.9</v>
      </c>
      <c r="ES247" s="3"/>
      <c r="ET247" s="9">
        <v>24.75</v>
      </c>
      <c r="EU247" s="3" t="s">
        <v>239</v>
      </c>
      <c r="EV247" s="3" t="s">
        <v>28</v>
      </c>
      <c r="EW247" s="7"/>
      <c r="EX247" s="9">
        <v>3.63</v>
      </c>
      <c r="EY247" s="3"/>
      <c r="EZ247" s="3"/>
      <c r="FA247" s="9">
        <v>0.77220077220077221</v>
      </c>
      <c r="FB247" s="9">
        <v>1.6100000000000002E-9</v>
      </c>
      <c r="FC247" s="2"/>
      <c r="FD247" s="7"/>
      <c r="FE247" s="2" t="s">
        <v>15</v>
      </c>
      <c r="FF247" s="3" t="s">
        <v>28</v>
      </c>
      <c r="FG247" s="3" t="s">
        <v>1</v>
      </c>
      <c r="FH247" s="9">
        <v>7.1475</v>
      </c>
      <c r="FI247" s="3" t="s">
        <v>203</v>
      </c>
      <c r="FJ247" s="9">
        <v>8.5</v>
      </c>
      <c r="FK247" s="3" t="s">
        <v>1</v>
      </c>
      <c r="FL247" s="3" t="s">
        <v>1</v>
      </c>
      <c r="FM247" s="3" t="s">
        <v>28</v>
      </c>
      <c r="FN247" s="9">
        <v>147.5</v>
      </c>
      <c r="FO247" s="9">
        <v>2.7399999999999997E-8</v>
      </c>
      <c r="FP247" s="9">
        <v>3.97</v>
      </c>
      <c r="FQ247" s="3" t="s">
        <v>15</v>
      </c>
      <c r="FR247" s="5">
        <v>9.7999999999999997E-3</v>
      </c>
      <c r="FS247" s="9">
        <v>28.6</v>
      </c>
      <c r="FT247" s="3" t="s">
        <v>1</v>
      </c>
      <c r="FU247" s="3" t="s">
        <v>203</v>
      </c>
      <c r="FV247" s="3"/>
      <c r="FW247" s="5">
        <v>27.5</v>
      </c>
      <c r="FX247" s="10">
        <v>4.0000000000000001E-3</v>
      </c>
      <c r="FY247" s="3"/>
      <c r="FZ247" s="3" t="s">
        <v>22</v>
      </c>
      <c r="GA247" s="3"/>
      <c r="GB247" s="3"/>
      <c r="GC247" s="3"/>
      <c r="GD247" s="3"/>
      <c r="GE247" s="3"/>
      <c r="GF247" s="3" t="s">
        <v>30</v>
      </c>
      <c r="GG247" s="3"/>
      <c r="GH247" s="9">
        <v>4.51</v>
      </c>
      <c r="GI247" s="2"/>
      <c r="GJ247" s="5">
        <v>1.39E-3</v>
      </c>
      <c r="GK247" s="3"/>
      <c r="GL247" s="2"/>
      <c r="GM247" s="2">
        <v>3.1150000000000002</v>
      </c>
      <c r="GN247" s="3" t="s">
        <v>31</v>
      </c>
      <c r="GO247" s="3" t="s">
        <v>8</v>
      </c>
      <c r="GP247" s="3"/>
      <c r="GQ247" s="3"/>
      <c r="GR247" s="3" t="s">
        <v>219</v>
      </c>
      <c r="GS247" s="9">
        <v>0.76923076923076916</v>
      </c>
      <c r="GT247" s="9">
        <v>60.4</v>
      </c>
      <c r="GU247" s="9">
        <v>12</v>
      </c>
      <c r="GV247" s="2">
        <v>4.8076923076923073E-2</v>
      </c>
      <c r="GW247" s="7"/>
      <c r="GX247" s="2" t="s">
        <v>34</v>
      </c>
      <c r="GY247" s="7" t="s">
        <v>227</v>
      </c>
      <c r="GZ247" s="9">
        <v>5.15</v>
      </c>
      <c r="HA247" s="9">
        <v>4.3174999999999999</v>
      </c>
      <c r="HB247" s="7"/>
      <c r="HC247" s="3">
        <v>41.25</v>
      </c>
      <c r="HD247" s="3" t="s">
        <v>3</v>
      </c>
      <c r="HE247" s="7"/>
      <c r="HF247" s="9">
        <v>20.6</v>
      </c>
      <c r="HG247" s="3"/>
      <c r="HH247" s="2"/>
      <c r="HI247" s="3" t="s">
        <v>15</v>
      </c>
      <c r="HJ247" s="3"/>
      <c r="HK247" s="3" t="s">
        <v>3</v>
      </c>
      <c r="HL247" s="3"/>
      <c r="HM247" s="9">
        <v>0.65</v>
      </c>
      <c r="HN247" s="9">
        <v>12.45</v>
      </c>
      <c r="HO247" s="3" t="s">
        <v>3</v>
      </c>
      <c r="HP247" s="3" t="s">
        <v>35</v>
      </c>
      <c r="HQ247" s="3" t="s">
        <v>28</v>
      </c>
      <c r="HR247" s="7"/>
      <c r="HS247" s="3" t="s">
        <v>3</v>
      </c>
      <c r="HT247" s="3" t="s">
        <v>203</v>
      </c>
      <c r="HU247" s="9">
        <v>0.36049026676279738</v>
      </c>
      <c r="HV247" s="3">
        <v>1</v>
      </c>
      <c r="HW247" s="9">
        <v>6.4800000000000003E-5</v>
      </c>
      <c r="HX247" s="3" t="s">
        <v>3</v>
      </c>
      <c r="HY247" s="3"/>
      <c r="HZ247" s="3" t="s">
        <v>30</v>
      </c>
      <c r="IA247" s="9">
        <v>4.5</v>
      </c>
      <c r="IB247" s="3"/>
      <c r="IC247" s="3" t="s">
        <v>18</v>
      </c>
      <c r="ID247" s="3"/>
      <c r="IE247" s="3" t="s">
        <v>55</v>
      </c>
      <c r="IF247" s="7"/>
      <c r="IG247" s="7"/>
      <c r="IH247" s="7"/>
    </row>
    <row r="248" spans="1:242" x14ac:dyDescent="0.25">
      <c r="A248" s="1" t="s">
        <v>294</v>
      </c>
      <c r="B248" s="5">
        <v>80</v>
      </c>
      <c r="C248" s="3"/>
      <c r="D248" s="5">
        <v>6</v>
      </c>
      <c r="E248" s="3" t="s">
        <v>1</v>
      </c>
      <c r="F248" s="3" t="s">
        <v>2</v>
      </c>
      <c r="G248" s="2"/>
      <c r="H248" s="3"/>
      <c r="I248" s="3"/>
      <c r="J248" s="5">
        <v>2.39E-11</v>
      </c>
      <c r="K248" s="3" t="s">
        <v>3</v>
      </c>
      <c r="L248" s="3" t="s">
        <v>4</v>
      </c>
      <c r="M248" s="5">
        <v>0.90497737556561086</v>
      </c>
      <c r="N248" s="5">
        <v>25.85</v>
      </c>
      <c r="O248" s="3" t="s">
        <v>3</v>
      </c>
      <c r="P248" s="3"/>
      <c r="Q248" s="3"/>
      <c r="R248" s="2" t="s">
        <v>58</v>
      </c>
      <c r="S248" s="3"/>
      <c r="T248" s="3" t="s">
        <v>3</v>
      </c>
      <c r="U248" s="5">
        <v>50.92</v>
      </c>
      <c r="V248" s="3"/>
      <c r="W248" s="2"/>
      <c r="X248" s="3"/>
      <c r="Y248" s="3" t="s">
        <v>7</v>
      </c>
      <c r="Z248" s="5">
        <v>1.2500000000000001E-5</v>
      </c>
      <c r="AA248" s="3" t="s">
        <v>8</v>
      </c>
      <c r="AB248" s="2" t="s">
        <v>227</v>
      </c>
      <c r="AC248" s="5">
        <v>8.0363636363636362E-13</v>
      </c>
      <c r="AD248" s="3" t="s">
        <v>22</v>
      </c>
      <c r="AE248" s="11"/>
      <c r="AF248" s="2">
        <v>3.1150000000000002</v>
      </c>
      <c r="AG248" s="5">
        <v>3.0800000000000003E-3</v>
      </c>
      <c r="AH248" s="2"/>
      <c r="AI248" s="2"/>
      <c r="AJ248" s="2">
        <v>82</v>
      </c>
      <c r="AK248" s="2"/>
      <c r="AL248" s="5">
        <v>1.075</v>
      </c>
      <c r="AM248" s="3"/>
      <c r="AN248" s="3" t="s">
        <v>12</v>
      </c>
      <c r="AO248" s="2"/>
      <c r="AP248" s="2"/>
      <c r="AQ248" s="5">
        <v>5.9500000000000004E-3</v>
      </c>
      <c r="AR248" s="5">
        <v>3.6</v>
      </c>
      <c r="AS248" s="3" t="s">
        <v>13</v>
      </c>
      <c r="AT248" s="3" t="s">
        <v>28</v>
      </c>
      <c r="AU248" s="5">
        <v>16.100000000000001</v>
      </c>
      <c r="AV248" s="3"/>
      <c r="AW248" s="2"/>
      <c r="AX248" s="5">
        <v>1.3990267639902676E-7</v>
      </c>
      <c r="AY248" s="2" t="s">
        <v>15</v>
      </c>
      <c r="AZ248" s="5">
        <v>7.85</v>
      </c>
      <c r="BA248" s="2"/>
      <c r="BB248" s="3" t="s">
        <v>8</v>
      </c>
      <c r="BC248" s="3">
        <v>22</v>
      </c>
      <c r="BD248" s="2"/>
      <c r="BE248" s="3" t="s">
        <v>16</v>
      </c>
      <c r="BF248" s="6">
        <v>34</v>
      </c>
      <c r="BG248" s="5">
        <v>6.9</v>
      </c>
      <c r="BH248" s="3"/>
      <c r="BI248" s="3"/>
      <c r="BJ248" s="5">
        <v>1.2</v>
      </c>
      <c r="BK248" s="5">
        <v>21.75</v>
      </c>
      <c r="BL248" s="5">
        <v>1.05</v>
      </c>
      <c r="BM248" s="5">
        <v>2.87</v>
      </c>
      <c r="BN248" s="3" t="s">
        <v>19</v>
      </c>
      <c r="BO248" s="3" t="s">
        <v>121</v>
      </c>
      <c r="BP248" s="3" t="s">
        <v>3</v>
      </c>
      <c r="BQ248" s="2"/>
      <c r="BR248" s="2" t="s">
        <v>21</v>
      </c>
      <c r="BS248" s="3"/>
      <c r="BT248" s="3"/>
      <c r="BU248" s="3"/>
      <c r="BV248" s="5">
        <v>3.2149999999999999</v>
      </c>
      <c r="BW248" s="5">
        <v>4.8949999999999996</v>
      </c>
      <c r="BX248" s="3"/>
      <c r="BY248" s="3"/>
      <c r="BZ248" s="2"/>
      <c r="CA248" s="2"/>
      <c r="CB248" s="3" t="s">
        <v>3</v>
      </c>
      <c r="CC248" s="5">
        <v>4.0025000000000004</v>
      </c>
      <c r="CD248" s="5">
        <v>1.5384615384615383</v>
      </c>
      <c r="CE248" s="3"/>
      <c r="CF248" s="5">
        <v>31</v>
      </c>
      <c r="CG248" s="3"/>
      <c r="CH248" s="3"/>
      <c r="CI248" s="3"/>
      <c r="CJ248" s="3" t="s">
        <v>1</v>
      </c>
      <c r="CK248" s="2"/>
      <c r="CL248" s="3" t="s">
        <v>22</v>
      </c>
      <c r="CM248" s="2"/>
      <c r="CN248" s="3"/>
      <c r="CO248" s="2"/>
      <c r="CP248" s="2"/>
      <c r="CQ248" s="3">
        <v>2</v>
      </c>
      <c r="CR248" s="5">
        <v>5.75</v>
      </c>
      <c r="CS248" s="6">
        <v>44.75</v>
      </c>
      <c r="CT248" s="5">
        <v>0.45750000000000002</v>
      </c>
      <c r="CU248" s="5">
        <v>12</v>
      </c>
      <c r="CV248" s="5">
        <v>135</v>
      </c>
      <c r="CW248" s="5">
        <v>80.150000000000006</v>
      </c>
      <c r="CX248" s="2"/>
      <c r="CY248" s="5">
        <v>0.36166365280289331</v>
      </c>
      <c r="CZ248" s="3" t="s">
        <v>22</v>
      </c>
      <c r="DA248" s="5">
        <v>3.2258064516129032E-4</v>
      </c>
      <c r="DB248" s="5">
        <v>623.75</v>
      </c>
      <c r="DC248" s="2"/>
      <c r="DD248" s="5">
        <v>389</v>
      </c>
      <c r="DE248" s="3" t="s">
        <v>22</v>
      </c>
      <c r="DF248" s="2"/>
      <c r="DG248" s="3" t="s">
        <v>3</v>
      </c>
      <c r="DH248" s="2"/>
      <c r="DI248" s="3" t="s">
        <v>28</v>
      </c>
      <c r="DJ248" s="3"/>
      <c r="DK248" s="5">
        <v>276</v>
      </c>
      <c r="DL248" s="3" t="s">
        <v>8</v>
      </c>
      <c r="DM248" s="3">
        <v>0.35714285714285698</v>
      </c>
      <c r="DN248" s="3" t="s">
        <v>3</v>
      </c>
      <c r="DO248" s="5">
        <v>0.28749999999999998</v>
      </c>
      <c r="DP248" s="3" t="s">
        <v>3</v>
      </c>
      <c r="DQ248" s="5">
        <v>3.09</v>
      </c>
      <c r="DR248" s="7" t="s">
        <v>227</v>
      </c>
      <c r="DS248" s="2" t="s">
        <v>18</v>
      </c>
      <c r="DT248" s="5">
        <v>0.42919249999999998</v>
      </c>
      <c r="DU248" s="2" t="s">
        <v>24</v>
      </c>
      <c r="DV248" s="3" t="s">
        <v>3</v>
      </c>
      <c r="DW248" s="5">
        <v>50.92</v>
      </c>
      <c r="DX248" s="3"/>
      <c r="DY248" s="3" t="s">
        <v>8</v>
      </c>
      <c r="DZ248" s="2"/>
      <c r="EA248" s="7">
        <v>0.81632653061224481</v>
      </c>
      <c r="EB248" s="5">
        <v>3.1150000000000002</v>
      </c>
      <c r="EC248" s="3"/>
      <c r="ED248" s="2"/>
      <c r="EE248" s="2"/>
      <c r="EF248" s="3" t="s">
        <v>1</v>
      </c>
      <c r="EG248" s="3"/>
      <c r="EH248" s="2"/>
      <c r="EI248" s="2"/>
      <c r="EJ248" s="3" t="s">
        <v>26</v>
      </c>
      <c r="EK248" s="5">
        <v>1.2489999999999999E-2</v>
      </c>
      <c r="EL248" s="3" t="s">
        <v>1</v>
      </c>
      <c r="EM248" s="3" t="s">
        <v>3</v>
      </c>
      <c r="EN248" s="3" t="s">
        <v>27</v>
      </c>
      <c r="EO248" s="3"/>
      <c r="EP248" s="3" t="s">
        <v>8</v>
      </c>
      <c r="EQ248" s="3"/>
      <c r="ER248" s="5">
        <v>5.8</v>
      </c>
      <c r="ES248" s="3"/>
      <c r="ET248" s="9">
        <v>23</v>
      </c>
      <c r="EU248" s="3" t="s">
        <v>239</v>
      </c>
      <c r="EV248" s="3" t="s">
        <v>28</v>
      </c>
      <c r="EW248" s="7"/>
      <c r="EX248" s="9">
        <v>3.6150000000000002</v>
      </c>
      <c r="EY248" s="3"/>
      <c r="EZ248" s="3"/>
      <c r="FA248" s="9">
        <v>0.79051383399209496</v>
      </c>
      <c r="FB248" s="9">
        <v>1.69E-9</v>
      </c>
      <c r="FC248" s="2"/>
      <c r="FD248" s="7"/>
      <c r="FE248" s="2" t="s">
        <v>15</v>
      </c>
      <c r="FF248" s="3" t="s">
        <v>28</v>
      </c>
      <c r="FG248" s="3" t="s">
        <v>1</v>
      </c>
      <c r="FH248" s="9">
        <v>7.15</v>
      </c>
      <c r="FI248" s="2"/>
      <c r="FJ248" s="9">
        <v>9</v>
      </c>
      <c r="FK248" s="3" t="s">
        <v>1</v>
      </c>
      <c r="FL248" s="3" t="s">
        <v>1</v>
      </c>
      <c r="FM248" s="3" t="s">
        <v>28</v>
      </c>
      <c r="FN248" s="9">
        <v>146</v>
      </c>
      <c r="FO248" s="9">
        <v>2.735E-8</v>
      </c>
      <c r="FP248" s="9">
        <v>3.98</v>
      </c>
      <c r="FQ248" s="3" t="s">
        <v>15</v>
      </c>
      <c r="FR248" s="5">
        <v>8.9999999999999993E-3</v>
      </c>
      <c r="FS248" s="9">
        <v>28.6</v>
      </c>
      <c r="FT248" s="3" t="s">
        <v>1</v>
      </c>
      <c r="FU248" s="3"/>
      <c r="FV248" s="3"/>
      <c r="FW248" s="5">
        <v>26.5</v>
      </c>
      <c r="FX248" s="10">
        <v>4.15E-3</v>
      </c>
      <c r="FY248" s="3"/>
      <c r="FZ248" s="3" t="s">
        <v>22</v>
      </c>
      <c r="GA248" s="3"/>
      <c r="GB248" s="3"/>
      <c r="GC248" s="3"/>
      <c r="GD248" s="3"/>
      <c r="GE248" s="3"/>
      <c r="GF248" s="3" t="s">
        <v>30</v>
      </c>
      <c r="GG248" s="3"/>
      <c r="GH248" s="9">
        <v>4.5</v>
      </c>
      <c r="GI248" s="2"/>
      <c r="GJ248" s="5">
        <v>1.3500000000000001E-3</v>
      </c>
      <c r="GK248" s="3"/>
      <c r="GL248" s="2"/>
      <c r="GM248" s="2">
        <v>3.1150000000000002</v>
      </c>
      <c r="GN248" s="3" t="s">
        <v>31</v>
      </c>
      <c r="GO248" s="3" t="s">
        <v>8</v>
      </c>
      <c r="GP248" s="3"/>
      <c r="GQ248" s="3"/>
      <c r="GR248" s="3" t="s">
        <v>219</v>
      </c>
      <c r="GS248" s="9">
        <v>0.76335877862595414</v>
      </c>
      <c r="GT248" s="9">
        <v>60.25</v>
      </c>
      <c r="GU248" s="9">
        <v>13.25</v>
      </c>
      <c r="GV248" s="2">
        <v>4.7619047619047616E-2</v>
      </c>
      <c r="GW248" s="7"/>
      <c r="GX248" s="2" t="s">
        <v>34</v>
      </c>
      <c r="GY248" s="7" t="s">
        <v>227</v>
      </c>
      <c r="GZ248" s="9">
        <v>5.16</v>
      </c>
      <c r="HA248" s="9">
        <v>4.3150000000000004</v>
      </c>
      <c r="HB248" s="7"/>
      <c r="HC248" s="3">
        <v>41</v>
      </c>
      <c r="HD248" s="3" t="s">
        <v>3</v>
      </c>
      <c r="HE248" s="7"/>
      <c r="HF248" s="9">
        <v>20.65</v>
      </c>
      <c r="HG248" s="3"/>
      <c r="HH248" s="2"/>
      <c r="HI248" s="3" t="s">
        <v>15</v>
      </c>
      <c r="HJ248" s="3"/>
      <c r="HK248" s="3" t="s">
        <v>3</v>
      </c>
      <c r="HL248" s="3"/>
      <c r="HM248" s="9">
        <v>0.6</v>
      </c>
      <c r="HN248" s="9">
        <v>12.4</v>
      </c>
      <c r="HO248" s="3" t="s">
        <v>3</v>
      </c>
      <c r="HP248" s="3" t="s">
        <v>35</v>
      </c>
      <c r="HQ248" s="3" t="s">
        <v>28</v>
      </c>
      <c r="HR248" s="7"/>
      <c r="HS248" s="3" t="s">
        <v>3</v>
      </c>
      <c r="HT248" s="3" t="s">
        <v>295</v>
      </c>
      <c r="HU248" s="9">
        <v>0.36003600360036003</v>
      </c>
      <c r="HV248" s="3">
        <v>1</v>
      </c>
      <c r="HW248" s="9">
        <v>6.41E-5</v>
      </c>
      <c r="HX248" s="3" t="s">
        <v>3</v>
      </c>
      <c r="HY248" s="3"/>
      <c r="HZ248" s="3" t="s">
        <v>30</v>
      </c>
      <c r="IA248" s="9">
        <v>4.5</v>
      </c>
      <c r="IB248" s="3"/>
      <c r="IC248" s="3" t="s">
        <v>18</v>
      </c>
      <c r="ID248" s="3"/>
      <c r="IE248" s="3" t="s">
        <v>55</v>
      </c>
      <c r="IF248" s="7"/>
      <c r="IG248" s="7"/>
      <c r="IH248" s="7">
        <v>0.81632653061224481</v>
      </c>
    </row>
    <row r="249" spans="1:242" x14ac:dyDescent="0.25">
      <c r="A249" s="1" t="s">
        <v>296</v>
      </c>
      <c r="B249" s="5">
        <v>78</v>
      </c>
      <c r="C249" s="3"/>
      <c r="D249" s="5">
        <v>5.9</v>
      </c>
      <c r="E249" s="3" t="s">
        <v>1</v>
      </c>
      <c r="F249" s="3" t="s">
        <v>2</v>
      </c>
      <c r="G249" s="2"/>
      <c r="H249" s="3"/>
      <c r="I249" s="3"/>
      <c r="J249" s="5">
        <v>2.2799999999999998E-11</v>
      </c>
      <c r="K249" s="3" t="s">
        <v>3</v>
      </c>
      <c r="L249" s="3" t="s">
        <v>4</v>
      </c>
      <c r="M249" s="5">
        <v>0.90497737556561086</v>
      </c>
      <c r="N249" s="5">
        <v>25.81</v>
      </c>
      <c r="O249" s="3" t="s">
        <v>3</v>
      </c>
      <c r="P249" s="3"/>
      <c r="Q249" s="3"/>
      <c r="R249" s="2" t="s">
        <v>58</v>
      </c>
      <c r="S249" s="3"/>
      <c r="T249" s="3" t="s">
        <v>3</v>
      </c>
      <c r="U249" s="5">
        <v>51.13</v>
      </c>
      <c r="V249" s="3"/>
      <c r="W249" s="2"/>
      <c r="X249" s="3"/>
      <c r="Y249" s="3" t="s">
        <v>7</v>
      </c>
      <c r="Z249" s="5">
        <v>1.2500000000000001E-5</v>
      </c>
      <c r="AA249" s="3" t="s">
        <v>8</v>
      </c>
      <c r="AB249" s="2" t="s">
        <v>227</v>
      </c>
      <c r="AC249" s="5">
        <v>8.0363636363636362E-13</v>
      </c>
      <c r="AD249" s="3" t="s">
        <v>22</v>
      </c>
      <c r="AE249" s="11"/>
      <c r="AF249" s="2">
        <v>3.1150000000000002</v>
      </c>
      <c r="AG249" s="5">
        <v>2.98E-3</v>
      </c>
      <c r="AH249" s="2"/>
      <c r="AI249" s="2"/>
      <c r="AJ249" s="2">
        <v>83</v>
      </c>
      <c r="AK249" s="2"/>
      <c r="AL249" s="5">
        <v>1.0740000000000001</v>
      </c>
      <c r="AM249" s="3"/>
      <c r="AN249" s="3" t="s">
        <v>12</v>
      </c>
      <c r="AO249" s="2"/>
      <c r="AP249" s="2"/>
      <c r="AQ249" s="5">
        <v>5.7999999999999996E-3</v>
      </c>
      <c r="AR249" s="5">
        <v>3.4</v>
      </c>
      <c r="AS249" s="3" t="s">
        <v>13</v>
      </c>
      <c r="AT249" s="3" t="s">
        <v>28</v>
      </c>
      <c r="AU249" s="5">
        <v>16.100000000000001</v>
      </c>
      <c r="AV249" s="3"/>
      <c r="AW249" s="2"/>
      <c r="AX249" s="5">
        <v>1.3260340632603408E-7</v>
      </c>
      <c r="AY249" s="2" t="s">
        <v>15</v>
      </c>
      <c r="AZ249" s="5">
        <v>7.75</v>
      </c>
      <c r="BA249" s="2"/>
      <c r="BB249" s="3" t="s">
        <v>8</v>
      </c>
      <c r="BC249" s="3">
        <v>22</v>
      </c>
      <c r="BD249" s="2"/>
      <c r="BE249" s="3" t="s">
        <v>16</v>
      </c>
      <c r="BF249" s="6">
        <v>35.5</v>
      </c>
      <c r="BG249" s="5">
        <v>6.92</v>
      </c>
      <c r="BH249" s="3"/>
      <c r="BI249" s="3"/>
      <c r="BJ249" s="5">
        <v>1.2</v>
      </c>
      <c r="BK249" s="5">
        <v>23.15</v>
      </c>
      <c r="BL249" s="5">
        <v>1.1100000000000001</v>
      </c>
      <c r="BM249" s="5">
        <v>2.8</v>
      </c>
      <c r="BN249" s="3" t="s">
        <v>19</v>
      </c>
      <c r="BO249" s="3" t="s">
        <v>121</v>
      </c>
      <c r="BP249" s="3" t="s">
        <v>3</v>
      </c>
      <c r="BQ249" s="2"/>
      <c r="BR249" s="2" t="s">
        <v>21</v>
      </c>
      <c r="BS249" s="3"/>
      <c r="BT249" s="3"/>
      <c r="BU249" s="3"/>
      <c r="BV249" s="5">
        <v>3.2174999999999998</v>
      </c>
      <c r="BW249" s="5">
        <v>4.8949999999999996</v>
      </c>
      <c r="BX249" s="3"/>
      <c r="BY249" s="3"/>
      <c r="BZ249" s="2"/>
      <c r="CA249" s="2"/>
      <c r="CB249" s="3" t="s">
        <v>3</v>
      </c>
      <c r="CC249" s="5">
        <v>3.99</v>
      </c>
      <c r="CD249" s="5">
        <v>1.5625</v>
      </c>
      <c r="CE249" s="3"/>
      <c r="CF249" s="5">
        <v>30.5</v>
      </c>
      <c r="CG249" s="3"/>
      <c r="CH249" s="3"/>
      <c r="CI249" s="3"/>
      <c r="CJ249" s="3" t="s">
        <v>1</v>
      </c>
      <c r="CK249" s="2"/>
      <c r="CL249" s="3" t="s">
        <v>22</v>
      </c>
      <c r="CM249" s="2"/>
      <c r="CN249" s="3"/>
      <c r="CO249" s="2"/>
      <c r="CP249" s="2"/>
      <c r="CQ249" s="3">
        <v>2</v>
      </c>
      <c r="CR249" s="5">
        <v>5.82</v>
      </c>
      <c r="CS249" s="6">
        <v>41</v>
      </c>
      <c r="CT249" s="5">
        <v>0.45500000000000002</v>
      </c>
      <c r="CU249" s="5">
        <v>11.75</v>
      </c>
      <c r="CV249" s="5">
        <v>125</v>
      </c>
      <c r="CW249" s="5">
        <v>78</v>
      </c>
      <c r="CX249" s="2"/>
      <c r="CY249" s="5">
        <v>0.36900369003690037</v>
      </c>
      <c r="CZ249" s="3" t="s">
        <v>22</v>
      </c>
      <c r="DA249" s="5">
        <v>3.2258064516129032E-4</v>
      </c>
      <c r="DB249" s="5">
        <v>622.75</v>
      </c>
      <c r="DC249" s="2"/>
      <c r="DD249" s="5">
        <v>393</v>
      </c>
      <c r="DE249" s="3" t="s">
        <v>22</v>
      </c>
      <c r="DF249" s="2"/>
      <c r="DG249" s="3" t="s">
        <v>3</v>
      </c>
      <c r="DH249" s="2"/>
      <c r="DI249" s="3" t="s">
        <v>28</v>
      </c>
      <c r="DJ249" s="3"/>
      <c r="DK249" s="5">
        <v>270</v>
      </c>
      <c r="DL249" s="3" t="s">
        <v>8</v>
      </c>
      <c r="DM249" s="3">
        <v>0.35714285714285698</v>
      </c>
      <c r="DN249" s="3" t="s">
        <v>3</v>
      </c>
      <c r="DO249" s="5">
        <v>0.28999999999999998</v>
      </c>
      <c r="DP249" s="3" t="s">
        <v>3</v>
      </c>
      <c r="DQ249" s="5">
        <v>3.125</v>
      </c>
      <c r="DR249" s="7" t="s">
        <v>227</v>
      </c>
      <c r="DS249" s="2" t="s">
        <v>18</v>
      </c>
      <c r="DT249" s="5">
        <v>0.42888549999999998</v>
      </c>
      <c r="DU249" s="2" t="s">
        <v>24</v>
      </c>
      <c r="DV249" s="3" t="s">
        <v>3</v>
      </c>
      <c r="DW249" s="5">
        <v>51.13</v>
      </c>
      <c r="DX249" s="3"/>
      <c r="DY249" s="3" t="s">
        <v>8</v>
      </c>
      <c r="DZ249" s="2"/>
      <c r="EA249" s="7"/>
      <c r="EB249" s="5">
        <v>3.1150000000000002</v>
      </c>
      <c r="EC249" s="3"/>
      <c r="ED249" s="2"/>
      <c r="EE249" s="2"/>
      <c r="EF249" s="3" t="s">
        <v>1</v>
      </c>
      <c r="EG249" s="3"/>
      <c r="EH249" s="2"/>
      <c r="EI249" s="2"/>
      <c r="EJ249" s="3" t="s">
        <v>26</v>
      </c>
      <c r="EK249" s="5">
        <v>1.2489999999999999E-2</v>
      </c>
      <c r="EL249" s="3" t="s">
        <v>1</v>
      </c>
      <c r="EM249" s="3" t="s">
        <v>3</v>
      </c>
      <c r="EN249" s="3" t="s">
        <v>27</v>
      </c>
      <c r="EO249" s="3"/>
      <c r="EP249" s="3" t="s">
        <v>8</v>
      </c>
      <c r="EQ249" s="3"/>
      <c r="ER249" s="5">
        <v>5.6</v>
      </c>
      <c r="ES249" s="3"/>
      <c r="ET249" s="9">
        <v>22.5</v>
      </c>
      <c r="EU249" s="3" t="s">
        <v>239</v>
      </c>
      <c r="EV249" s="3" t="s">
        <v>28</v>
      </c>
      <c r="EW249" s="7"/>
      <c r="EX249" s="9">
        <v>3.605</v>
      </c>
      <c r="EY249" s="3"/>
      <c r="EZ249" s="3"/>
      <c r="FA249" s="9">
        <v>0.78431372549019618</v>
      </c>
      <c r="FB249" s="9">
        <v>1.6600000000000001E-9</v>
      </c>
      <c r="FC249" s="2"/>
      <c r="FD249" s="7"/>
      <c r="FE249" s="2" t="s">
        <v>15</v>
      </c>
      <c r="FF249" s="3" t="s">
        <v>28</v>
      </c>
      <c r="FG249" s="3" t="s">
        <v>1</v>
      </c>
      <c r="FH249" s="9">
        <v>7.1475</v>
      </c>
      <c r="FI249" s="3"/>
      <c r="FJ249" s="9">
        <v>8.5</v>
      </c>
      <c r="FK249" s="3" t="s">
        <v>1</v>
      </c>
      <c r="FL249" s="3" t="s">
        <v>1</v>
      </c>
      <c r="FM249" s="3" t="s">
        <v>28</v>
      </c>
      <c r="FN249" s="9">
        <v>145</v>
      </c>
      <c r="FO249" s="9">
        <v>2.7399999999999997E-8</v>
      </c>
      <c r="FP249" s="9">
        <v>3.99</v>
      </c>
      <c r="FQ249" s="3" t="s">
        <v>15</v>
      </c>
      <c r="FR249" s="5">
        <v>9.1500000000000001E-3</v>
      </c>
      <c r="FS249" s="9">
        <v>28.58</v>
      </c>
      <c r="FT249" s="3" t="s">
        <v>1</v>
      </c>
      <c r="FU249" s="3"/>
      <c r="FV249" s="3"/>
      <c r="FW249" s="5">
        <v>26.8</v>
      </c>
      <c r="FX249" s="10">
        <v>4.3E-3</v>
      </c>
      <c r="FY249" s="3"/>
      <c r="FZ249" s="3" t="s">
        <v>22</v>
      </c>
      <c r="GA249" s="3"/>
      <c r="GB249" s="3"/>
      <c r="GC249" s="3"/>
      <c r="GD249" s="3"/>
      <c r="GE249" s="3"/>
      <c r="GF249" s="3" t="s">
        <v>30</v>
      </c>
      <c r="GG249" s="3"/>
      <c r="GH249" s="9">
        <v>4.5</v>
      </c>
      <c r="GI249" s="2"/>
      <c r="GJ249" s="5">
        <v>1.3599999999999999E-3</v>
      </c>
      <c r="GK249" s="3"/>
      <c r="GL249" s="2"/>
      <c r="GM249" s="2">
        <v>3.1150000000000002</v>
      </c>
      <c r="GN249" s="3" t="s">
        <v>31</v>
      </c>
      <c r="GO249" s="3" t="s">
        <v>8</v>
      </c>
      <c r="GP249" s="3"/>
      <c r="GQ249" s="3"/>
      <c r="GR249" s="3" t="s">
        <v>219</v>
      </c>
      <c r="GS249" s="9">
        <v>0.76335877862595414</v>
      </c>
      <c r="GT249" s="9">
        <v>59.85</v>
      </c>
      <c r="GU249" s="9">
        <v>12.25</v>
      </c>
      <c r="GV249" s="2">
        <v>4.878048780487805E-2</v>
      </c>
      <c r="GW249" s="7"/>
      <c r="GX249" s="2" t="s">
        <v>34</v>
      </c>
      <c r="GY249" s="7" t="s">
        <v>227</v>
      </c>
      <c r="GZ249" s="9">
        <v>5.16</v>
      </c>
      <c r="HA249" s="9">
        <v>4.3150000000000004</v>
      </c>
      <c r="HB249" s="7"/>
      <c r="HC249" s="3">
        <v>40.5</v>
      </c>
      <c r="HD249" s="3" t="s">
        <v>3</v>
      </c>
      <c r="HE249" s="7"/>
      <c r="HF249" s="9">
        <v>20.7</v>
      </c>
      <c r="HG249" s="3"/>
      <c r="HH249" s="2"/>
      <c r="HI249" s="3" t="s">
        <v>15</v>
      </c>
      <c r="HJ249" s="3"/>
      <c r="HK249" s="3" t="s">
        <v>3</v>
      </c>
      <c r="HL249" s="3"/>
      <c r="HM249" s="9">
        <v>0.66500000000000004</v>
      </c>
      <c r="HN249" s="9">
        <v>12</v>
      </c>
      <c r="HO249" s="3" t="s">
        <v>3</v>
      </c>
      <c r="HP249" s="3" t="s">
        <v>35</v>
      </c>
      <c r="HQ249" s="3" t="s">
        <v>28</v>
      </c>
      <c r="HR249" s="7"/>
      <c r="HS249" s="3" t="s">
        <v>3</v>
      </c>
      <c r="HT249" s="3" t="s">
        <v>295</v>
      </c>
      <c r="HU249" s="9">
        <v>0.36900369003690037</v>
      </c>
      <c r="HV249" s="3">
        <v>1</v>
      </c>
      <c r="HW249" s="9">
        <v>6.3700000000000003E-5</v>
      </c>
      <c r="HX249" s="3" t="s">
        <v>3</v>
      </c>
      <c r="HY249" s="3"/>
      <c r="HZ249" s="3" t="s">
        <v>30</v>
      </c>
      <c r="IA249" s="9">
        <v>4.5</v>
      </c>
      <c r="IB249" s="3"/>
      <c r="IC249" s="3" t="s">
        <v>18</v>
      </c>
      <c r="ID249" s="3"/>
      <c r="IE249" s="3" t="s">
        <v>55</v>
      </c>
      <c r="IF249" s="7"/>
      <c r="IG249" s="7"/>
      <c r="IH249" s="7"/>
    </row>
    <row r="250" spans="1:242" x14ac:dyDescent="0.25">
      <c r="A250" s="1" t="s">
        <v>297</v>
      </c>
      <c r="B250" s="5">
        <v>76</v>
      </c>
      <c r="C250" s="3"/>
      <c r="D250" s="5">
        <v>6.1</v>
      </c>
      <c r="E250" s="3" t="s">
        <v>1</v>
      </c>
      <c r="F250" s="3" t="s">
        <v>2</v>
      </c>
      <c r="G250" s="2"/>
      <c r="H250" s="3"/>
      <c r="I250" s="3"/>
      <c r="J250" s="5">
        <v>2.2700000000000003E-11</v>
      </c>
      <c r="K250" s="3" t="s">
        <v>3</v>
      </c>
      <c r="L250" s="3" t="s">
        <v>4</v>
      </c>
      <c r="M250" s="5">
        <v>0.90497737556561086</v>
      </c>
      <c r="N250" s="5">
        <v>25.82</v>
      </c>
      <c r="O250" s="3" t="s">
        <v>3</v>
      </c>
      <c r="P250" s="3"/>
      <c r="Q250" s="3"/>
      <c r="R250" s="2" t="s">
        <v>58</v>
      </c>
      <c r="S250" s="3"/>
      <c r="T250" s="3" t="s">
        <v>3</v>
      </c>
      <c r="U250" s="5">
        <v>51.25</v>
      </c>
      <c r="V250" s="3"/>
      <c r="W250" s="2"/>
      <c r="X250" s="3"/>
      <c r="Y250" s="3" t="s">
        <v>7</v>
      </c>
      <c r="Z250" s="5">
        <v>1.2500000000000001E-5</v>
      </c>
      <c r="AA250" s="3" t="s">
        <v>8</v>
      </c>
      <c r="AB250" s="2" t="s">
        <v>227</v>
      </c>
      <c r="AC250" s="5">
        <v>8.0363636363636362E-13</v>
      </c>
      <c r="AD250" s="3" t="s">
        <v>22</v>
      </c>
      <c r="AE250" s="11"/>
      <c r="AF250" s="2">
        <v>3.13</v>
      </c>
      <c r="AG250" s="5">
        <v>2.9199999999999999E-3</v>
      </c>
      <c r="AH250" s="2"/>
      <c r="AI250" s="2"/>
      <c r="AJ250" s="2">
        <v>87</v>
      </c>
      <c r="AK250" s="2"/>
      <c r="AL250" s="5">
        <v>1.0760000000000001</v>
      </c>
      <c r="AM250" s="3"/>
      <c r="AN250" s="3" t="s">
        <v>12</v>
      </c>
      <c r="AO250" s="2"/>
      <c r="AP250" s="2"/>
      <c r="AQ250" s="5">
        <v>6.1500000000000001E-3</v>
      </c>
      <c r="AR250" s="5">
        <v>3.35</v>
      </c>
      <c r="AS250" s="3" t="s">
        <v>13</v>
      </c>
      <c r="AT250" s="3" t="s">
        <v>28</v>
      </c>
      <c r="AU250" s="5">
        <v>16.350000000000001</v>
      </c>
      <c r="AV250" s="3"/>
      <c r="AW250" s="2"/>
      <c r="AX250" s="5">
        <v>1.2652068126520682E-7</v>
      </c>
      <c r="AY250" s="2" t="s">
        <v>15</v>
      </c>
      <c r="AZ250" s="5">
        <v>7.8</v>
      </c>
      <c r="BA250" s="2"/>
      <c r="BB250" s="3" t="s">
        <v>8</v>
      </c>
      <c r="BC250" s="3">
        <v>22</v>
      </c>
      <c r="BD250" s="2"/>
      <c r="BE250" s="3" t="s">
        <v>16</v>
      </c>
      <c r="BF250" s="6">
        <v>36.25</v>
      </c>
      <c r="BG250" s="5">
        <v>6.92</v>
      </c>
      <c r="BH250" s="3"/>
      <c r="BI250" s="3"/>
      <c r="BJ250" s="5">
        <v>1.08</v>
      </c>
      <c r="BK250" s="5">
        <v>25.5</v>
      </c>
      <c r="BL250" s="5">
        <v>1.1499999999999999</v>
      </c>
      <c r="BM250" s="5">
        <v>2.8</v>
      </c>
      <c r="BN250" s="3" t="s">
        <v>19</v>
      </c>
      <c r="BO250" s="3" t="s">
        <v>121</v>
      </c>
      <c r="BP250" s="3" t="s">
        <v>3</v>
      </c>
      <c r="BQ250" s="2"/>
      <c r="BR250" s="2" t="s">
        <v>21</v>
      </c>
      <c r="BS250" s="3"/>
      <c r="BT250" s="3"/>
      <c r="BU250" s="3"/>
      <c r="BV250" s="5">
        <v>3.22</v>
      </c>
      <c r="BW250" s="5">
        <v>4.8949999999999996</v>
      </c>
      <c r="BX250" s="3"/>
      <c r="BY250" s="3"/>
      <c r="BZ250" s="2"/>
      <c r="CA250" s="2"/>
      <c r="CB250" s="3" t="s">
        <v>3</v>
      </c>
      <c r="CC250" s="5">
        <v>3.9925000000000002</v>
      </c>
      <c r="CD250" s="5">
        <v>1.4388489208633095</v>
      </c>
      <c r="CE250" s="3"/>
      <c r="CF250" s="5">
        <v>31.3</v>
      </c>
      <c r="CG250" s="3"/>
      <c r="CH250" s="3"/>
      <c r="CI250" s="3"/>
      <c r="CJ250" s="3" t="s">
        <v>1</v>
      </c>
      <c r="CK250" s="2"/>
      <c r="CL250" s="3" t="s">
        <v>22</v>
      </c>
      <c r="CM250" s="2"/>
      <c r="CN250" s="3"/>
      <c r="CO250" s="2"/>
      <c r="CP250" s="2"/>
      <c r="CQ250" s="3">
        <v>2</v>
      </c>
      <c r="CR250" s="5">
        <v>5.835</v>
      </c>
      <c r="CS250" s="6">
        <v>49.25</v>
      </c>
      <c r="CT250" s="5">
        <v>0.46</v>
      </c>
      <c r="CU250" s="5">
        <v>11.75</v>
      </c>
      <c r="CV250" s="5">
        <v>115</v>
      </c>
      <c r="CW250" s="5">
        <v>77</v>
      </c>
      <c r="CX250" s="2"/>
      <c r="CY250" s="5">
        <v>0.36630036630036628</v>
      </c>
      <c r="CZ250" s="3" t="s">
        <v>22</v>
      </c>
      <c r="DA250" s="5">
        <v>3.2258064516129032E-4</v>
      </c>
      <c r="DB250" s="5">
        <v>624</v>
      </c>
      <c r="DC250" s="2"/>
      <c r="DD250" s="5">
        <v>392</v>
      </c>
      <c r="DE250" s="3" t="s">
        <v>22</v>
      </c>
      <c r="DF250" s="2"/>
      <c r="DG250" s="3" t="s">
        <v>3</v>
      </c>
      <c r="DH250" s="2"/>
      <c r="DI250" s="3" t="s">
        <v>28</v>
      </c>
      <c r="DJ250" s="3"/>
      <c r="DK250" s="5">
        <v>280</v>
      </c>
      <c r="DL250" s="3" t="s">
        <v>8</v>
      </c>
      <c r="DM250" s="3">
        <v>0.35714285714285698</v>
      </c>
      <c r="DN250" s="3" t="s">
        <v>3</v>
      </c>
      <c r="DO250" s="5">
        <v>0.29099999999999998</v>
      </c>
      <c r="DP250" s="3" t="s">
        <v>3</v>
      </c>
      <c r="DQ250" s="5">
        <v>3.1549999999999998</v>
      </c>
      <c r="DR250" s="7" t="s">
        <v>227</v>
      </c>
      <c r="DS250" s="2" t="s">
        <v>18</v>
      </c>
      <c r="DT250" s="5">
        <v>0.42857840000000003</v>
      </c>
      <c r="DU250" s="2" t="s">
        <v>24</v>
      </c>
      <c r="DV250" s="3" t="s">
        <v>3</v>
      </c>
      <c r="DW250" s="5">
        <v>51.25</v>
      </c>
      <c r="DX250" s="3"/>
      <c r="DY250" s="3" t="s">
        <v>8</v>
      </c>
      <c r="DZ250" s="2"/>
      <c r="EA250" s="7"/>
      <c r="EB250" s="5">
        <v>3.13</v>
      </c>
      <c r="EC250" s="3"/>
      <c r="ED250" s="2"/>
      <c r="EE250" s="2"/>
      <c r="EF250" s="3" t="s">
        <v>1</v>
      </c>
      <c r="EG250" s="3"/>
      <c r="EH250" s="2"/>
      <c r="EI250" s="2"/>
      <c r="EJ250" s="3" t="s">
        <v>26</v>
      </c>
      <c r="EK250" s="5">
        <v>1.2489999999999999E-2</v>
      </c>
      <c r="EL250" s="3" t="s">
        <v>1</v>
      </c>
      <c r="EM250" s="3" t="s">
        <v>3</v>
      </c>
      <c r="EN250" s="3" t="s">
        <v>27</v>
      </c>
      <c r="EO250" s="3"/>
      <c r="EP250" s="3" t="s">
        <v>8</v>
      </c>
      <c r="EQ250" s="3"/>
      <c r="ER250" s="5">
        <v>5.75</v>
      </c>
      <c r="ES250" s="3"/>
      <c r="ET250" s="9">
        <v>27</v>
      </c>
      <c r="EU250" s="3" t="s">
        <v>239</v>
      </c>
      <c r="EV250" s="3" t="s">
        <v>28</v>
      </c>
      <c r="EW250" s="7"/>
      <c r="EX250" s="9">
        <v>3.6150000000000002</v>
      </c>
      <c r="EY250" s="3"/>
      <c r="EZ250" s="3"/>
      <c r="FA250" s="9">
        <v>0.95238095238095233</v>
      </c>
      <c r="FB250" s="9">
        <v>1.6999999999999999E-9</v>
      </c>
      <c r="FC250" s="2"/>
      <c r="FD250" s="7"/>
      <c r="FE250" s="2" t="s">
        <v>15</v>
      </c>
      <c r="FF250" s="3" t="s">
        <v>28</v>
      </c>
      <c r="FG250" s="3" t="s">
        <v>1</v>
      </c>
      <c r="FH250" s="9">
        <v>7.15</v>
      </c>
      <c r="FI250" s="3"/>
      <c r="FJ250" s="9">
        <v>8.4</v>
      </c>
      <c r="FK250" s="3" t="s">
        <v>1</v>
      </c>
      <c r="FL250" s="3" t="s">
        <v>1</v>
      </c>
      <c r="FM250" s="3" t="s">
        <v>28</v>
      </c>
      <c r="FN250" s="9">
        <v>147.5</v>
      </c>
      <c r="FO250" s="9">
        <v>2.7399999999999997E-8</v>
      </c>
      <c r="FP250" s="9">
        <v>3.97</v>
      </c>
      <c r="FQ250" s="3" t="s">
        <v>15</v>
      </c>
      <c r="FR250" s="5">
        <v>9.4999999999999998E-3</v>
      </c>
      <c r="FS250" s="9">
        <v>28.55</v>
      </c>
      <c r="FT250" s="3" t="s">
        <v>1</v>
      </c>
      <c r="FU250" s="3"/>
      <c r="FV250" s="3"/>
      <c r="FW250" s="5">
        <v>31</v>
      </c>
      <c r="FX250" s="10">
        <v>4.0999999999999995E-3</v>
      </c>
      <c r="FY250" s="3"/>
      <c r="FZ250" s="3" t="s">
        <v>22</v>
      </c>
      <c r="GA250" s="3"/>
      <c r="GB250" s="3"/>
      <c r="GC250" s="3"/>
      <c r="GD250" s="3"/>
      <c r="GE250" s="3"/>
      <c r="GF250" s="3" t="s">
        <v>30</v>
      </c>
      <c r="GG250" s="3"/>
      <c r="GH250" s="9">
        <v>4.5</v>
      </c>
      <c r="GI250" s="2"/>
      <c r="GJ250" s="5">
        <v>1.3500000000000001E-3</v>
      </c>
      <c r="GK250" s="3"/>
      <c r="GL250" s="2"/>
      <c r="GM250" s="2">
        <v>3.13</v>
      </c>
      <c r="GN250" s="3" t="s">
        <v>31</v>
      </c>
      <c r="GO250" s="3" t="s">
        <v>8</v>
      </c>
      <c r="GP250" s="3"/>
      <c r="GQ250" s="3"/>
      <c r="GR250" s="3" t="s">
        <v>219</v>
      </c>
      <c r="GS250" s="9">
        <v>0.78125</v>
      </c>
      <c r="GT250" s="9">
        <v>59.9</v>
      </c>
      <c r="GU250" s="9">
        <v>13.85</v>
      </c>
      <c r="GV250" s="2">
        <v>0.05</v>
      </c>
      <c r="GW250" s="7"/>
      <c r="GX250" s="2" t="s">
        <v>34</v>
      </c>
      <c r="GY250" s="7" t="s">
        <v>227</v>
      </c>
      <c r="GZ250" s="9">
        <v>5.165</v>
      </c>
      <c r="HA250" s="9">
        <v>4.33</v>
      </c>
      <c r="HB250" s="7"/>
      <c r="HC250" s="3">
        <v>41.1</v>
      </c>
      <c r="HD250" s="3" t="s">
        <v>3</v>
      </c>
      <c r="HE250" s="7"/>
      <c r="HF250" s="9">
        <v>20.8</v>
      </c>
      <c r="HG250" s="3"/>
      <c r="HH250" s="2"/>
      <c r="HI250" s="3" t="s">
        <v>15</v>
      </c>
      <c r="HJ250" s="3"/>
      <c r="HK250" s="3" t="s">
        <v>3</v>
      </c>
      <c r="HL250" s="3"/>
      <c r="HM250" s="9">
        <v>0.745</v>
      </c>
      <c r="HN250" s="9">
        <v>12</v>
      </c>
      <c r="HO250" s="3" t="s">
        <v>3</v>
      </c>
      <c r="HP250" s="3" t="s">
        <v>35</v>
      </c>
      <c r="HQ250" s="3" t="s">
        <v>28</v>
      </c>
      <c r="HR250" s="7"/>
      <c r="HS250" s="3" t="s">
        <v>3</v>
      </c>
      <c r="HT250" s="3" t="s">
        <v>295</v>
      </c>
      <c r="HU250" s="9">
        <v>0.36363636363636365</v>
      </c>
      <c r="HV250" s="3">
        <v>1</v>
      </c>
      <c r="HW250" s="9">
        <v>6.4299999999999991E-5</v>
      </c>
      <c r="HX250" s="3" t="s">
        <v>3</v>
      </c>
      <c r="HY250" s="3"/>
      <c r="HZ250" s="3" t="s">
        <v>30</v>
      </c>
      <c r="IA250" s="9">
        <v>4.5</v>
      </c>
      <c r="IB250" s="3"/>
      <c r="IC250" s="3" t="s">
        <v>18</v>
      </c>
      <c r="ID250" s="3"/>
      <c r="IE250" s="3" t="s">
        <v>55</v>
      </c>
      <c r="IF250" s="7"/>
      <c r="IG250" s="7"/>
      <c r="IH250" s="7"/>
    </row>
    <row r="251" spans="1:242" x14ac:dyDescent="0.25">
      <c r="A251" s="1" t="s">
        <v>298</v>
      </c>
      <c r="B251" s="5">
        <v>76</v>
      </c>
      <c r="C251" s="3"/>
      <c r="D251" s="5">
        <v>6.2</v>
      </c>
      <c r="E251" s="3" t="s">
        <v>1</v>
      </c>
      <c r="F251" s="3" t="s">
        <v>2</v>
      </c>
      <c r="G251" s="2"/>
      <c r="H251" s="3"/>
      <c r="I251" s="3"/>
      <c r="J251" s="5">
        <v>2.4400000000000001E-11</v>
      </c>
      <c r="K251" s="3" t="s">
        <v>3</v>
      </c>
      <c r="L251" s="3" t="s">
        <v>4</v>
      </c>
      <c r="M251" s="5">
        <v>0.90497737556561086</v>
      </c>
      <c r="N251" s="5">
        <v>25.81</v>
      </c>
      <c r="O251" s="3" t="s">
        <v>3</v>
      </c>
      <c r="P251" s="3"/>
      <c r="Q251" s="3"/>
      <c r="R251" s="2" t="s">
        <v>58</v>
      </c>
      <c r="S251" s="3"/>
      <c r="T251" s="3" t="s">
        <v>3</v>
      </c>
      <c r="U251" s="5">
        <v>51.1</v>
      </c>
      <c r="V251" s="3"/>
      <c r="W251" s="2"/>
      <c r="X251" s="3"/>
      <c r="Y251" s="3" t="s">
        <v>7</v>
      </c>
      <c r="Z251" s="5">
        <v>1.2999999999999999E-5</v>
      </c>
      <c r="AA251" s="3" t="s">
        <v>8</v>
      </c>
      <c r="AB251" s="2" t="s">
        <v>227</v>
      </c>
      <c r="AC251" s="5">
        <v>8.0363636363636362E-13</v>
      </c>
      <c r="AD251" s="3" t="s">
        <v>22</v>
      </c>
      <c r="AE251" s="11"/>
      <c r="AF251" s="2">
        <v>3.16</v>
      </c>
      <c r="AG251" s="5">
        <v>3.0999999999999999E-3</v>
      </c>
      <c r="AH251" s="2"/>
      <c r="AI251" s="2"/>
      <c r="AJ251" s="2">
        <v>88</v>
      </c>
      <c r="AK251" s="2"/>
      <c r="AL251" s="5">
        <v>1.077</v>
      </c>
      <c r="AM251" s="3"/>
      <c r="AN251" s="3" t="s">
        <v>12</v>
      </c>
      <c r="AO251" s="2"/>
      <c r="AP251" s="2"/>
      <c r="AQ251" s="5">
        <v>6.3499999999999997E-3</v>
      </c>
      <c r="AR251" s="5">
        <v>3.3</v>
      </c>
      <c r="AS251" s="3" t="s">
        <v>13</v>
      </c>
      <c r="AT251" s="3" t="s">
        <v>28</v>
      </c>
      <c r="AU251" s="5">
        <v>16.350000000000001</v>
      </c>
      <c r="AV251" s="3"/>
      <c r="AW251" s="2"/>
      <c r="AX251" s="5">
        <v>1.2773722627737227E-7</v>
      </c>
      <c r="AY251" s="2" t="s">
        <v>15</v>
      </c>
      <c r="AZ251" s="5">
        <v>7.75</v>
      </c>
      <c r="BA251" s="2"/>
      <c r="BB251" s="3" t="s">
        <v>8</v>
      </c>
      <c r="BC251" s="3">
        <v>22</v>
      </c>
      <c r="BD251" s="2"/>
      <c r="BE251" s="3" t="s">
        <v>16</v>
      </c>
      <c r="BF251" s="6">
        <v>37.5</v>
      </c>
      <c r="BG251" s="5">
        <v>6.9074999999999998</v>
      </c>
      <c r="BH251" s="3"/>
      <c r="BI251" s="3"/>
      <c r="BJ251" s="5">
        <v>1.1499999999999999</v>
      </c>
      <c r="BK251" s="5">
        <v>22</v>
      </c>
      <c r="BL251" s="5">
        <v>1.1299999999999999</v>
      </c>
      <c r="BM251" s="5">
        <v>2.9</v>
      </c>
      <c r="BN251" s="3" t="s">
        <v>19</v>
      </c>
      <c r="BO251" s="3" t="s">
        <v>121</v>
      </c>
      <c r="BP251" s="3" t="s">
        <v>3</v>
      </c>
      <c r="BQ251" s="2"/>
      <c r="BR251" s="2" t="s">
        <v>21</v>
      </c>
      <c r="BS251" s="3"/>
      <c r="BT251" s="3"/>
      <c r="BU251" s="3"/>
      <c r="BV251" s="5">
        <v>3.22</v>
      </c>
      <c r="BW251" s="5">
        <v>4.9349999999999996</v>
      </c>
      <c r="BX251" s="3"/>
      <c r="BY251" s="3"/>
      <c r="BZ251" s="2"/>
      <c r="CA251" s="2"/>
      <c r="CB251" s="3" t="s">
        <v>3</v>
      </c>
      <c r="CC251" s="5">
        <v>3.99</v>
      </c>
      <c r="CD251" s="5">
        <v>1.4492753623188408</v>
      </c>
      <c r="CE251" s="3"/>
      <c r="CF251" s="5">
        <v>30.6</v>
      </c>
      <c r="CG251" s="3"/>
      <c r="CH251" s="3"/>
      <c r="CI251" s="3"/>
      <c r="CJ251" s="3" t="s">
        <v>1</v>
      </c>
      <c r="CK251" s="2"/>
      <c r="CL251" s="3" t="s">
        <v>22</v>
      </c>
      <c r="CM251" s="2"/>
      <c r="CN251" s="3"/>
      <c r="CO251" s="2"/>
      <c r="CP251" s="2"/>
      <c r="CQ251" s="3">
        <v>2</v>
      </c>
      <c r="CR251" s="5">
        <v>5.7949999999999999</v>
      </c>
      <c r="CS251" s="6">
        <v>54</v>
      </c>
      <c r="CT251" s="5">
        <v>0.46149999999999997</v>
      </c>
      <c r="CU251" s="5">
        <v>11.5</v>
      </c>
      <c r="CV251" s="5">
        <v>108</v>
      </c>
      <c r="CW251" s="5">
        <v>77</v>
      </c>
      <c r="CX251" s="2"/>
      <c r="CY251" s="5">
        <v>0.36363636363636365</v>
      </c>
      <c r="CZ251" s="3" t="s">
        <v>22</v>
      </c>
      <c r="DA251" s="5">
        <v>3.2520325203252032E-4</v>
      </c>
      <c r="DB251" s="5">
        <v>624.20000000000005</v>
      </c>
      <c r="DC251" s="2"/>
      <c r="DD251" s="5">
        <v>393</v>
      </c>
      <c r="DE251" s="3" t="s">
        <v>22</v>
      </c>
      <c r="DF251" s="2"/>
      <c r="DG251" s="3" t="s">
        <v>3</v>
      </c>
      <c r="DH251" s="2"/>
      <c r="DI251" s="3" t="s">
        <v>28</v>
      </c>
      <c r="DJ251" s="3"/>
      <c r="DK251" s="5">
        <v>280</v>
      </c>
      <c r="DL251" s="3" t="s">
        <v>8</v>
      </c>
      <c r="DM251" s="3">
        <v>0.35714285714285698</v>
      </c>
      <c r="DN251" s="3" t="s">
        <v>3</v>
      </c>
      <c r="DO251" s="5">
        <v>0.28349999999999997</v>
      </c>
      <c r="DP251" s="3" t="s">
        <v>3</v>
      </c>
      <c r="DQ251" s="5">
        <v>3.2124999999999999</v>
      </c>
      <c r="DR251" s="7" t="s">
        <v>227</v>
      </c>
      <c r="DS251" s="2" t="s">
        <v>18</v>
      </c>
      <c r="DT251" s="5">
        <v>0.42827140000000002</v>
      </c>
      <c r="DU251" s="2" t="s">
        <v>24</v>
      </c>
      <c r="DV251" s="3" t="s">
        <v>3</v>
      </c>
      <c r="DW251" s="5">
        <v>51.1</v>
      </c>
      <c r="DX251" s="3"/>
      <c r="DY251" s="3" t="s">
        <v>8</v>
      </c>
      <c r="DZ251" s="2"/>
      <c r="EA251" s="7"/>
      <c r="EB251" s="5">
        <v>3.16</v>
      </c>
      <c r="EC251" s="3"/>
      <c r="ED251" s="2"/>
      <c r="EE251" s="2"/>
      <c r="EF251" s="3" t="s">
        <v>1</v>
      </c>
      <c r="EG251" s="3"/>
      <c r="EH251" s="2"/>
      <c r="EI251" s="2"/>
      <c r="EJ251" s="3" t="s">
        <v>26</v>
      </c>
      <c r="EK251" s="5">
        <v>1.2489999999999999E-2</v>
      </c>
      <c r="EL251" s="3" t="s">
        <v>1</v>
      </c>
      <c r="EM251" s="3" t="s">
        <v>3</v>
      </c>
      <c r="EN251" s="3" t="s">
        <v>27</v>
      </c>
      <c r="EO251" s="3"/>
      <c r="EP251" s="3" t="s">
        <v>8</v>
      </c>
      <c r="EQ251" s="3"/>
      <c r="ER251" s="5">
        <v>5.9</v>
      </c>
      <c r="ES251" s="3"/>
      <c r="ET251" s="9">
        <v>26</v>
      </c>
      <c r="EU251" s="3" t="s">
        <v>239</v>
      </c>
      <c r="EV251" s="3" t="s">
        <v>28</v>
      </c>
      <c r="EW251" s="7"/>
      <c r="EX251" s="9">
        <v>3.62</v>
      </c>
      <c r="EY251" s="3"/>
      <c r="EZ251" s="3"/>
      <c r="FA251" s="9">
        <v>1.0526315789473684</v>
      </c>
      <c r="FB251" s="9">
        <v>1.69E-9</v>
      </c>
      <c r="FC251" s="2"/>
      <c r="FD251" s="7"/>
      <c r="FE251" s="2" t="s">
        <v>15</v>
      </c>
      <c r="FF251" s="3" t="s">
        <v>28</v>
      </c>
      <c r="FG251" s="3" t="s">
        <v>1</v>
      </c>
      <c r="FH251" s="9">
        <v>7.1475</v>
      </c>
      <c r="FI251" s="3"/>
      <c r="FJ251" s="9">
        <v>8.25</v>
      </c>
      <c r="FK251" s="3" t="s">
        <v>1</v>
      </c>
      <c r="FL251" s="3" t="s">
        <v>1</v>
      </c>
      <c r="FM251" s="3" t="s">
        <v>28</v>
      </c>
      <c r="FN251" s="9">
        <v>138</v>
      </c>
      <c r="FO251" s="9">
        <v>2.7399999999999997E-8</v>
      </c>
      <c r="FP251" s="9">
        <v>3.99</v>
      </c>
      <c r="FQ251" s="3" t="s">
        <v>15</v>
      </c>
      <c r="FR251" s="5">
        <v>9.8499999999999994E-3</v>
      </c>
      <c r="FS251" s="9">
        <v>28.55</v>
      </c>
      <c r="FT251" s="3" t="s">
        <v>1</v>
      </c>
      <c r="FU251" s="3"/>
      <c r="FV251" s="3"/>
      <c r="FW251" s="5">
        <v>33</v>
      </c>
      <c r="FX251" s="10">
        <v>4.15E-3</v>
      </c>
      <c r="FY251" s="3"/>
      <c r="FZ251" s="3" t="s">
        <v>22</v>
      </c>
      <c r="GA251" s="3"/>
      <c r="GB251" s="3"/>
      <c r="GC251" s="3"/>
      <c r="GD251" s="3"/>
      <c r="GE251" s="3"/>
      <c r="GF251" s="3" t="s">
        <v>30</v>
      </c>
      <c r="GG251" s="3"/>
      <c r="GH251" s="9">
        <v>4.5</v>
      </c>
      <c r="GI251" s="2"/>
      <c r="GJ251" s="5">
        <v>1.4400000000000001E-3</v>
      </c>
      <c r="GK251" s="3"/>
      <c r="GL251" s="2"/>
      <c r="GM251" s="2">
        <v>3.16</v>
      </c>
      <c r="GN251" s="3" t="s">
        <v>31</v>
      </c>
      <c r="GO251" s="3" t="s">
        <v>8</v>
      </c>
      <c r="GP251" s="3"/>
      <c r="GQ251" s="3"/>
      <c r="GR251" s="3" t="s">
        <v>219</v>
      </c>
      <c r="GS251" s="9">
        <v>0.81300813008130079</v>
      </c>
      <c r="GT251" s="9">
        <v>60.25</v>
      </c>
      <c r="GU251" s="9">
        <v>12.9</v>
      </c>
      <c r="GV251" s="2">
        <v>5.0505050505050511E-2</v>
      </c>
      <c r="GW251" s="7"/>
      <c r="GX251" s="2" t="s">
        <v>34</v>
      </c>
      <c r="GY251" s="7" t="s">
        <v>227</v>
      </c>
      <c r="GZ251" s="9">
        <v>5.17</v>
      </c>
      <c r="HA251" s="9">
        <v>4.32</v>
      </c>
      <c r="HB251" s="7"/>
      <c r="HC251" s="3">
        <v>41.3</v>
      </c>
      <c r="HD251" s="3" t="s">
        <v>3</v>
      </c>
      <c r="HE251" s="7"/>
      <c r="HF251" s="9">
        <v>20.6</v>
      </c>
      <c r="HG251" s="3"/>
      <c r="HH251" s="2"/>
      <c r="HI251" s="3" t="s">
        <v>15</v>
      </c>
      <c r="HJ251" s="3"/>
      <c r="HK251" s="3" t="s">
        <v>3</v>
      </c>
      <c r="HL251" s="3"/>
      <c r="HM251" s="9">
        <v>0.73</v>
      </c>
      <c r="HN251" s="9">
        <v>11.85</v>
      </c>
      <c r="HO251" s="3" t="s">
        <v>3</v>
      </c>
      <c r="HP251" s="3" t="s">
        <v>35</v>
      </c>
      <c r="HQ251" s="3" t="s">
        <v>28</v>
      </c>
      <c r="HR251" s="7"/>
      <c r="HS251" s="3" t="s">
        <v>3</v>
      </c>
      <c r="HT251" s="3"/>
      <c r="HU251" s="9">
        <v>0.36101083032490977</v>
      </c>
      <c r="HV251" s="3">
        <v>1</v>
      </c>
      <c r="HW251" s="9">
        <v>6.759999999999999E-5</v>
      </c>
      <c r="HX251" s="3" t="s">
        <v>3</v>
      </c>
      <c r="HY251" s="3"/>
      <c r="HZ251" s="3" t="s">
        <v>30</v>
      </c>
      <c r="IA251" s="9">
        <v>4.51</v>
      </c>
      <c r="IB251" s="3"/>
      <c r="IC251" s="3" t="s">
        <v>18</v>
      </c>
      <c r="ID251" s="3"/>
      <c r="IE251" s="3" t="s">
        <v>55</v>
      </c>
      <c r="IF251" s="7"/>
      <c r="IG251" s="7"/>
      <c r="IH251" s="7"/>
    </row>
    <row r="252" spans="1:242" x14ac:dyDescent="0.25">
      <c r="A252" s="1" t="s">
        <v>299</v>
      </c>
      <c r="B252" s="5">
        <v>72</v>
      </c>
      <c r="C252" s="3"/>
      <c r="D252" s="5">
        <v>6.55</v>
      </c>
      <c r="E252" s="3" t="s">
        <v>1</v>
      </c>
      <c r="F252" s="3" t="s">
        <v>2</v>
      </c>
      <c r="G252" s="2"/>
      <c r="H252" s="3"/>
      <c r="I252" s="3"/>
      <c r="J252" s="5">
        <v>2.6099999999999999E-11</v>
      </c>
      <c r="K252" s="3" t="s">
        <v>3</v>
      </c>
      <c r="L252" s="3" t="s">
        <v>4</v>
      </c>
      <c r="M252" s="5">
        <v>0.90497737556561086</v>
      </c>
      <c r="N252" s="5">
        <v>25.82</v>
      </c>
      <c r="O252" s="3" t="s">
        <v>3</v>
      </c>
      <c r="P252" s="3"/>
      <c r="Q252" s="3"/>
      <c r="R252" s="2" t="s">
        <v>58</v>
      </c>
      <c r="S252" s="3"/>
      <c r="T252" s="3" t="s">
        <v>3</v>
      </c>
      <c r="U252" s="5">
        <v>50.85</v>
      </c>
      <c r="V252" s="3"/>
      <c r="W252" s="2"/>
      <c r="X252" s="3"/>
      <c r="Y252" s="3" t="s">
        <v>7</v>
      </c>
      <c r="Z252" s="5">
        <v>1.325E-5</v>
      </c>
      <c r="AA252" s="3" t="s">
        <v>8</v>
      </c>
      <c r="AB252" s="2" t="s">
        <v>227</v>
      </c>
      <c r="AC252" s="5">
        <v>8.0363636363636362E-13</v>
      </c>
      <c r="AD252" s="3" t="s">
        <v>22</v>
      </c>
      <c r="AE252" s="11"/>
      <c r="AF252" s="2">
        <v>3.1850000000000001</v>
      </c>
      <c r="AG252" s="5">
        <v>3.2499999999999999E-3</v>
      </c>
      <c r="AH252" s="2"/>
      <c r="AI252" s="2"/>
      <c r="AJ252" s="2">
        <v>80</v>
      </c>
      <c r="AK252" s="2"/>
      <c r="AL252" s="5">
        <v>1.08</v>
      </c>
      <c r="AM252" s="3"/>
      <c r="AN252" s="3" t="s">
        <v>12</v>
      </c>
      <c r="AO252" s="2"/>
      <c r="AP252" s="2"/>
      <c r="AQ252" s="5">
        <v>6.6E-3</v>
      </c>
      <c r="AR252" s="5">
        <v>3.7</v>
      </c>
      <c r="AS252" s="3" t="s">
        <v>13</v>
      </c>
      <c r="AT252" s="3" t="s">
        <v>28</v>
      </c>
      <c r="AU252" s="5">
        <v>16.350000000000001</v>
      </c>
      <c r="AV252" s="3"/>
      <c r="AW252" s="2"/>
      <c r="AX252" s="5">
        <v>1.3260340632603408E-7</v>
      </c>
      <c r="AY252" s="2" t="s">
        <v>15</v>
      </c>
      <c r="AZ252" s="5">
        <v>7.7</v>
      </c>
      <c r="BA252" s="2"/>
      <c r="BB252" s="3" t="s">
        <v>8</v>
      </c>
      <c r="BC252" s="3">
        <v>22</v>
      </c>
      <c r="BD252" s="2"/>
      <c r="BE252" s="3" t="s">
        <v>16</v>
      </c>
      <c r="BF252" s="6">
        <v>37.75</v>
      </c>
      <c r="BG252" s="5">
        <v>6.91</v>
      </c>
      <c r="BH252" s="3"/>
      <c r="BI252" s="3"/>
      <c r="BJ252" s="5">
        <v>1.1000000000000001</v>
      </c>
      <c r="BK252" s="5">
        <v>21.75</v>
      </c>
      <c r="BL252" s="5">
        <v>1.05</v>
      </c>
      <c r="BM252" s="5">
        <v>2.85</v>
      </c>
      <c r="BN252" s="3" t="s">
        <v>19</v>
      </c>
      <c r="BO252" s="3" t="s">
        <v>121</v>
      </c>
      <c r="BP252" s="3" t="s">
        <v>3</v>
      </c>
      <c r="BQ252" s="2"/>
      <c r="BR252" s="2" t="s">
        <v>21</v>
      </c>
      <c r="BS252" s="3"/>
      <c r="BT252" s="3"/>
      <c r="BU252" s="3"/>
      <c r="BV252" s="5">
        <v>3.22</v>
      </c>
      <c r="BW252" s="5">
        <v>4.9175000000000004</v>
      </c>
      <c r="BX252" s="3"/>
      <c r="BY252" s="3"/>
      <c r="BZ252" s="2"/>
      <c r="CA252" s="2"/>
      <c r="CB252" s="3" t="s">
        <v>3</v>
      </c>
      <c r="CC252" s="5">
        <v>3.98</v>
      </c>
      <c r="CD252" s="5">
        <v>1.4492753623188408</v>
      </c>
      <c r="CE252" s="3"/>
      <c r="CF252" s="5">
        <v>30.7</v>
      </c>
      <c r="CG252" s="3"/>
      <c r="CH252" s="3"/>
      <c r="CI252" s="3"/>
      <c r="CJ252" s="3" t="s">
        <v>1</v>
      </c>
      <c r="CK252" s="2"/>
      <c r="CL252" s="3" t="s">
        <v>22</v>
      </c>
      <c r="CM252" s="2"/>
      <c r="CN252" s="3"/>
      <c r="CO252" s="2"/>
      <c r="CP252" s="2"/>
      <c r="CQ252" s="3">
        <v>2</v>
      </c>
      <c r="CR252" s="5">
        <v>5.7450000000000001</v>
      </c>
      <c r="CS252" s="6">
        <v>52</v>
      </c>
      <c r="CT252" s="5">
        <v>0.45750000000000002</v>
      </c>
      <c r="CU252" s="5">
        <v>10.85</v>
      </c>
      <c r="CV252" s="5">
        <v>115</v>
      </c>
      <c r="CW252" s="5">
        <v>77.5</v>
      </c>
      <c r="CX252" s="2"/>
      <c r="CY252" s="5">
        <v>0.3623188405797102</v>
      </c>
      <c r="CZ252" s="3" t="s">
        <v>22</v>
      </c>
      <c r="DA252" s="5">
        <v>3.3333333333333332E-4</v>
      </c>
      <c r="DB252" s="5">
        <v>624</v>
      </c>
      <c r="DC252" s="2"/>
      <c r="DD252" s="5">
        <v>385</v>
      </c>
      <c r="DE252" s="3" t="s">
        <v>22</v>
      </c>
      <c r="DF252" s="2"/>
      <c r="DG252" s="3" t="s">
        <v>3</v>
      </c>
      <c r="DH252" s="2"/>
      <c r="DI252" s="3" t="s">
        <v>28</v>
      </c>
      <c r="DJ252" s="3"/>
      <c r="DK252" s="5">
        <v>275</v>
      </c>
      <c r="DL252" s="3" t="s">
        <v>8</v>
      </c>
      <c r="DM252" s="3">
        <v>0.35714285714285698</v>
      </c>
      <c r="DN252" s="3" t="s">
        <v>3</v>
      </c>
      <c r="DO252" s="5">
        <v>0.28749999999999998</v>
      </c>
      <c r="DP252" s="3" t="s">
        <v>3</v>
      </c>
      <c r="DQ252" s="5">
        <v>3.1924999999999999</v>
      </c>
      <c r="DR252" s="7" t="s">
        <v>227</v>
      </c>
      <c r="DS252" s="2" t="s">
        <v>18</v>
      </c>
      <c r="DT252" s="5">
        <v>0.42796440000000002</v>
      </c>
      <c r="DU252" s="2" t="s">
        <v>24</v>
      </c>
      <c r="DV252" s="3" t="s">
        <v>3</v>
      </c>
      <c r="DW252" s="5">
        <v>50.85</v>
      </c>
      <c r="DX252" s="3"/>
      <c r="DY252" s="3" t="s">
        <v>8</v>
      </c>
      <c r="DZ252" s="2"/>
      <c r="EA252" s="7"/>
      <c r="EB252" s="5">
        <v>3.1850000000000001</v>
      </c>
      <c r="EC252" s="3"/>
      <c r="ED252" s="2"/>
      <c r="EE252" s="2"/>
      <c r="EF252" s="3" t="s">
        <v>1</v>
      </c>
      <c r="EG252" s="3"/>
      <c r="EH252" s="2"/>
      <c r="EI252" s="2"/>
      <c r="EJ252" s="3" t="s">
        <v>26</v>
      </c>
      <c r="EK252" s="5">
        <v>1.2489999999999999E-2</v>
      </c>
      <c r="EL252" s="3" t="s">
        <v>1</v>
      </c>
      <c r="EM252" s="3" t="s">
        <v>3</v>
      </c>
      <c r="EN252" s="3" t="s">
        <v>27</v>
      </c>
      <c r="EO252" s="3"/>
      <c r="EP252" s="3" t="s">
        <v>8</v>
      </c>
      <c r="EQ252" s="3"/>
      <c r="ER252" s="5">
        <v>5.7</v>
      </c>
      <c r="ES252" s="3"/>
      <c r="ET252" s="9">
        <v>28.75</v>
      </c>
      <c r="EU252" s="3" t="s">
        <v>239</v>
      </c>
      <c r="EV252" s="3" t="s">
        <v>28</v>
      </c>
      <c r="EW252" s="7"/>
      <c r="EX252" s="9">
        <v>3.62</v>
      </c>
      <c r="EY252" s="3"/>
      <c r="EZ252" s="3"/>
      <c r="FA252" s="9">
        <v>1</v>
      </c>
      <c r="FB252" s="9">
        <v>1.68E-9</v>
      </c>
      <c r="FC252" s="2"/>
      <c r="FD252" s="7"/>
      <c r="FE252" s="2" t="s">
        <v>15</v>
      </c>
      <c r="FF252" s="3" t="s">
        <v>28</v>
      </c>
      <c r="FG252" s="3" t="s">
        <v>1</v>
      </c>
      <c r="FH252" s="9">
        <v>7.1449999999999996</v>
      </c>
      <c r="FI252" s="3"/>
      <c r="FJ252" s="9">
        <v>8.15</v>
      </c>
      <c r="FK252" s="3" t="s">
        <v>1</v>
      </c>
      <c r="FL252" s="3" t="s">
        <v>1</v>
      </c>
      <c r="FM252" s="3" t="s">
        <v>28</v>
      </c>
      <c r="FN252" s="9">
        <v>136</v>
      </c>
      <c r="FO252" s="9">
        <v>2.7399999999999997E-8</v>
      </c>
      <c r="FP252" s="9">
        <v>3.99</v>
      </c>
      <c r="FQ252" s="3" t="s">
        <v>15</v>
      </c>
      <c r="FR252" s="5">
        <v>1.025E-2</v>
      </c>
      <c r="FS252" s="9">
        <v>28.65</v>
      </c>
      <c r="FT252" s="3" t="s">
        <v>1</v>
      </c>
      <c r="FU252" s="3"/>
      <c r="FV252" s="3"/>
      <c r="FW252" s="5">
        <v>35</v>
      </c>
      <c r="FX252" s="10">
        <v>4.3E-3</v>
      </c>
      <c r="FY252" s="3"/>
      <c r="FZ252" s="3" t="s">
        <v>22</v>
      </c>
      <c r="GA252" s="3"/>
      <c r="GB252" s="3"/>
      <c r="GC252" s="3"/>
      <c r="GD252" s="3"/>
      <c r="GE252" s="3"/>
      <c r="GF252" s="3" t="s">
        <v>30</v>
      </c>
      <c r="GG252" s="3"/>
      <c r="GH252" s="9">
        <v>4.5</v>
      </c>
      <c r="GI252" s="2"/>
      <c r="GJ252" s="5">
        <v>1.5449999999999999E-3</v>
      </c>
      <c r="GK252" s="3"/>
      <c r="GL252" s="2"/>
      <c r="GM252" s="2">
        <v>3.1850000000000001</v>
      </c>
      <c r="GN252" s="3" t="s">
        <v>31</v>
      </c>
      <c r="GO252" s="3" t="s">
        <v>8</v>
      </c>
      <c r="GP252" s="3"/>
      <c r="GQ252" s="3"/>
      <c r="GR252" s="3" t="s">
        <v>219</v>
      </c>
      <c r="GS252" s="9">
        <v>0.78125</v>
      </c>
      <c r="GT252" s="9">
        <v>60.3</v>
      </c>
      <c r="GU252" s="9">
        <v>14</v>
      </c>
      <c r="GV252" s="2">
        <v>0.05</v>
      </c>
      <c r="GW252" s="7"/>
      <c r="GX252" s="2" t="s">
        <v>34</v>
      </c>
      <c r="GY252" s="7" t="s">
        <v>227</v>
      </c>
      <c r="GZ252" s="9">
        <v>5.1725000000000003</v>
      </c>
      <c r="HA252" s="9">
        <v>4.33</v>
      </c>
      <c r="HB252" s="7"/>
      <c r="HC252" s="3">
        <v>40.75</v>
      </c>
      <c r="HD252" s="3" t="s">
        <v>3</v>
      </c>
      <c r="HE252" s="7"/>
      <c r="HF252" s="9">
        <v>20.55</v>
      </c>
      <c r="HG252" s="3"/>
      <c r="HH252" s="2"/>
      <c r="HI252" s="3" t="s">
        <v>15</v>
      </c>
      <c r="HJ252" s="3"/>
      <c r="HK252" s="3" t="s">
        <v>3</v>
      </c>
      <c r="HL252" s="3"/>
      <c r="HM252" s="9">
        <v>0.745</v>
      </c>
      <c r="HN252" s="9">
        <v>12</v>
      </c>
      <c r="HO252" s="3" t="s">
        <v>3</v>
      </c>
      <c r="HP252" s="3" t="s">
        <v>35</v>
      </c>
      <c r="HQ252" s="3" t="s">
        <v>28</v>
      </c>
      <c r="HR252" s="7"/>
      <c r="HS252" s="3" t="s">
        <v>3</v>
      </c>
      <c r="HT252" s="3"/>
      <c r="HU252" s="9">
        <v>0.35938903863432164</v>
      </c>
      <c r="HV252" s="3">
        <v>1</v>
      </c>
      <c r="HW252" s="9">
        <v>7.2999999999999999E-5</v>
      </c>
      <c r="HX252" s="3" t="s">
        <v>3</v>
      </c>
      <c r="HY252" s="3"/>
      <c r="HZ252" s="3" t="s">
        <v>30</v>
      </c>
      <c r="IA252" s="9">
        <v>4.51</v>
      </c>
      <c r="IB252" s="3"/>
      <c r="IC252" s="3" t="s">
        <v>18</v>
      </c>
      <c r="ID252" s="3"/>
      <c r="IE252" s="3" t="s">
        <v>55</v>
      </c>
      <c r="IF252" s="7"/>
      <c r="IG252" s="7"/>
      <c r="IH252" s="7"/>
    </row>
    <row r="253" spans="1:242" x14ac:dyDescent="0.25">
      <c r="A253" s="1" t="s">
        <v>300</v>
      </c>
      <c r="B253" s="5">
        <v>71</v>
      </c>
      <c r="C253" s="3"/>
      <c r="D253" s="5">
        <v>6.7</v>
      </c>
      <c r="E253" s="3" t="s">
        <v>1</v>
      </c>
      <c r="F253" s="3" t="s">
        <v>2</v>
      </c>
      <c r="G253" s="2"/>
      <c r="H253" s="3"/>
      <c r="I253" s="3"/>
      <c r="J253" s="5">
        <v>2.6400000000000001E-11</v>
      </c>
      <c r="K253" s="3" t="s">
        <v>3</v>
      </c>
      <c r="L253" s="3" t="s">
        <v>4</v>
      </c>
      <c r="M253" s="5">
        <v>0.90497737556561086</v>
      </c>
      <c r="N253" s="5">
        <v>25.81</v>
      </c>
      <c r="O253" s="3" t="s">
        <v>3</v>
      </c>
      <c r="P253" s="3"/>
      <c r="Q253" s="3"/>
      <c r="R253" s="2" t="s">
        <v>58</v>
      </c>
      <c r="S253" s="3"/>
      <c r="T253" s="3" t="s">
        <v>3</v>
      </c>
      <c r="U253" s="5">
        <v>50.6</v>
      </c>
      <c r="V253" s="3"/>
      <c r="W253" s="2"/>
      <c r="X253" s="3"/>
      <c r="Y253" s="3" t="s">
        <v>7</v>
      </c>
      <c r="Z253" s="5">
        <v>1.375E-5</v>
      </c>
      <c r="AA253" s="3" t="s">
        <v>8</v>
      </c>
      <c r="AB253" s="2" t="s">
        <v>227</v>
      </c>
      <c r="AC253" s="5">
        <v>8.0363636363636362E-13</v>
      </c>
      <c r="AD253" s="3" t="s">
        <v>22</v>
      </c>
      <c r="AE253" s="11"/>
      <c r="AF253" s="2">
        <v>3.125</v>
      </c>
      <c r="AG253" s="5">
        <v>3.3999999999999998E-3</v>
      </c>
      <c r="AH253" s="2"/>
      <c r="AI253" s="2"/>
      <c r="AJ253" s="2">
        <v>77</v>
      </c>
      <c r="AK253" s="2"/>
      <c r="AL253" s="5">
        <v>1.0840000000000001</v>
      </c>
      <c r="AM253" s="3"/>
      <c r="AN253" s="3" t="s">
        <v>12</v>
      </c>
      <c r="AO253" s="2"/>
      <c r="AP253" s="2"/>
      <c r="AQ253" s="5">
        <v>6.4000000000000003E-3</v>
      </c>
      <c r="AR253" s="5">
        <v>3.7</v>
      </c>
      <c r="AS253" s="3" t="s">
        <v>13</v>
      </c>
      <c r="AT253" s="3" t="s">
        <v>28</v>
      </c>
      <c r="AU253" s="5">
        <v>20</v>
      </c>
      <c r="AV253" s="3"/>
      <c r="AW253" s="2"/>
      <c r="AX253" s="5">
        <v>1.3138686131386862E-7</v>
      </c>
      <c r="AY253" s="2" t="s">
        <v>15</v>
      </c>
      <c r="AZ253" s="5">
        <v>7.8</v>
      </c>
      <c r="BA253" s="2"/>
      <c r="BB253" s="3" t="s">
        <v>8</v>
      </c>
      <c r="BC253" s="3">
        <v>22</v>
      </c>
      <c r="BD253" s="2"/>
      <c r="BE253" s="3" t="s">
        <v>16</v>
      </c>
      <c r="BF253" s="6">
        <v>39.25</v>
      </c>
      <c r="BG253" s="5">
        <v>6.9050000000000002</v>
      </c>
      <c r="BH253" s="3"/>
      <c r="BI253" s="3"/>
      <c r="BJ253" s="5">
        <v>1.2</v>
      </c>
      <c r="BK253" s="5">
        <v>22</v>
      </c>
      <c r="BL253" s="5">
        <v>1.08</v>
      </c>
      <c r="BM253" s="5">
        <v>2.88</v>
      </c>
      <c r="BN253" s="3" t="s">
        <v>19</v>
      </c>
      <c r="BO253" s="3" t="s">
        <v>121</v>
      </c>
      <c r="BP253" s="3" t="s">
        <v>3</v>
      </c>
      <c r="BQ253" s="2"/>
      <c r="BR253" s="2" t="s">
        <v>21</v>
      </c>
      <c r="BS253" s="3"/>
      <c r="BT253" s="3"/>
      <c r="BU253" s="3"/>
      <c r="BV253" s="5">
        <v>3.2174999999999998</v>
      </c>
      <c r="BW253" s="5">
        <v>4.9375</v>
      </c>
      <c r="BX253" s="3"/>
      <c r="BY253" s="3"/>
      <c r="BZ253" s="2"/>
      <c r="CA253" s="2"/>
      <c r="CB253" s="3" t="s">
        <v>3</v>
      </c>
      <c r="CC253" s="5">
        <v>3.9725000000000001</v>
      </c>
      <c r="CD253" s="5">
        <v>1.5151515151515151</v>
      </c>
      <c r="CE253" s="3"/>
      <c r="CF253" s="5">
        <v>30.5</v>
      </c>
      <c r="CG253" s="3"/>
      <c r="CH253" s="3"/>
      <c r="CI253" s="3"/>
      <c r="CJ253" s="3" t="s">
        <v>1</v>
      </c>
      <c r="CK253" s="2"/>
      <c r="CL253" s="3" t="s">
        <v>22</v>
      </c>
      <c r="CM253" s="2"/>
      <c r="CN253" s="3"/>
      <c r="CO253" s="2"/>
      <c r="CP253" s="2"/>
      <c r="CQ253" s="3">
        <v>2</v>
      </c>
      <c r="CR253" s="5">
        <v>5.73</v>
      </c>
      <c r="CS253" s="6">
        <v>51.95</v>
      </c>
      <c r="CT253" s="5">
        <v>0.45899999999999996</v>
      </c>
      <c r="CU253" s="5">
        <v>9.9</v>
      </c>
      <c r="CV253" s="5">
        <v>140</v>
      </c>
      <c r="CW253" s="5">
        <v>77.5</v>
      </c>
      <c r="CX253" s="2"/>
      <c r="CY253" s="5">
        <v>0.36166365280289331</v>
      </c>
      <c r="CZ253" s="3" t="s">
        <v>22</v>
      </c>
      <c r="DA253" s="5">
        <v>3.3057851239669424E-4</v>
      </c>
      <c r="DB253" s="5">
        <v>624</v>
      </c>
      <c r="DC253" s="2"/>
      <c r="DD253" s="5">
        <v>384</v>
      </c>
      <c r="DE253" s="3" t="s">
        <v>22</v>
      </c>
      <c r="DF253" s="5">
        <v>0.35842293906810035</v>
      </c>
      <c r="DG253" s="3" t="s">
        <v>3</v>
      </c>
      <c r="DH253" s="2"/>
      <c r="DI253" s="3" t="s">
        <v>28</v>
      </c>
      <c r="DJ253" s="3"/>
      <c r="DK253" s="5">
        <v>280</v>
      </c>
      <c r="DL253" s="3" t="s">
        <v>8</v>
      </c>
      <c r="DM253" s="3">
        <v>0.35714285714285698</v>
      </c>
      <c r="DN253" s="3" t="s">
        <v>3</v>
      </c>
      <c r="DO253" s="5">
        <v>0.27500000000000002</v>
      </c>
      <c r="DP253" s="3" t="s">
        <v>3</v>
      </c>
      <c r="DQ253" s="5">
        <v>3.1524999999999999</v>
      </c>
      <c r="DR253" s="7" t="s">
        <v>227</v>
      </c>
      <c r="DS253" s="2" t="s">
        <v>18</v>
      </c>
      <c r="DT253" s="5">
        <v>0.42765740000000002</v>
      </c>
      <c r="DU253" s="2" t="s">
        <v>24</v>
      </c>
      <c r="DV253" s="3" t="s">
        <v>3</v>
      </c>
      <c r="DW253" s="5">
        <v>50.6</v>
      </c>
      <c r="DX253" s="3"/>
      <c r="DY253" s="3" t="s">
        <v>8</v>
      </c>
      <c r="DZ253" s="2"/>
      <c r="EA253" s="7"/>
      <c r="EB253" s="5">
        <v>3.125</v>
      </c>
      <c r="EC253" s="3"/>
      <c r="ED253" s="2"/>
      <c r="EE253" s="2"/>
      <c r="EF253" s="3" t="s">
        <v>1</v>
      </c>
      <c r="EG253" s="3"/>
      <c r="EH253" s="2"/>
      <c r="EI253" s="2"/>
      <c r="EJ253" s="3" t="s">
        <v>26</v>
      </c>
      <c r="EK253" s="5">
        <v>1.2489999999999999E-2</v>
      </c>
      <c r="EL253" s="3" t="s">
        <v>1</v>
      </c>
      <c r="EM253" s="3" t="s">
        <v>3</v>
      </c>
      <c r="EN253" s="3" t="s">
        <v>27</v>
      </c>
      <c r="EO253" s="3"/>
      <c r="EP253" s="3" t="s">
        <v>8</v>
      </c>
      <c r="EQ253" s="3"/>
      <c r="ER253" s="5">
        <v>5.65</v>
      </c>
      <c r="ES253" s="3"/>
      <c r="ET253" s="9">
        <v>27.25</v>
      </c>
      <c r="EU253" s="3" t="s">
        <v>239</v>
      </c>
      <c r="EV253" s="3" t="s">
        <v>28</v>
      </c>
      <c r="EW253" s="7"/>
      <c r="EX253" s="9">
        <v>3.6150000000000002</v>
      </c>
      <c r="EY253" s="3"/>
      <c r="EZ253" s="3"/>
      <c r="FA253" s="9">
        <v>1.0256410256410258</v>
      </c>
      <c r="FB253" s="9">
        <v>1.7100000000000001E-9</v>
      </c>
      <c r="FC253" s="2"/>
      <c r="FD253" s="7"/>
      <c r="FE253" s="2" t="s">
        <v>15</v>
      </c>
      <c r="FF253" s="3" t="s">
        <v>28</v>
      </c>
      <c r="FG253" s="3" t="s">
        <v>1</v>
      </c>
      <c r="FH253" s="9">
        <v>7.1449999999999996</v>
      </c>
      <c r="FI253" s="3"/>
      <c r="FJ253" s="9">
        <v>7.95</v>
      </c>
      <c r="FK253" s="3" t="s">
        <v>1</v>
      </c>
      <c r="FL253" s="3" t="s">
        <v>1</v>
      </c>
      <c r="FM253" s="3" t="s">
        <v>28</v>
      </c>
      <c r="FN253" s="9">
        <v>137.5</v>
      </c>
      <c r="FO253" s="9">
        <v>2.7399999999999997E-8</v>
      </c>
      <c r="FP253" s="9">
        <v>3.99</v>
      </c>
      <c r="FQ253" s="3" t="s">
        <v>15</v>
      </c>
      <c r="FR253" s="5">
        <v>1.15E-2</v>
      </c>
      <c r="FS253" s="9">
        <v>28.6</v>
      </c>
      <c r="FT253" s="3" t="s">
        <v>1</v>
      </c>
      <c r="FU253" s="3"/>
      <c r="FV253" s="3"/>
      <c r="FW253" s="5">
        <v>36.5</v>
      </c>
      <c r="FX253" s="10">
        <v>4.3499999999999997E-3</v>
      </c>
      <c r="FY253" s="3"/>
      <c r="FZ253" s="3" t="s">
        <v>22</v>
      </c>
      <c r="GA253" s="3"/>
      <c r="GB253" s="3"/>
      <c r="GC253" s="3"/>
      <c r="GD253" s="3"/>
      <c r="GE253" s="3"/>
      <c r="GF253" s="3" t="s">
        <v>30</v>
      </c>
      <c r="GG253" s="3"/>
      <c r="GH253" s="9">
        <v>4.5</v>
      </c>
      <c r="GI253" s="2"/>
      <c r="GJ253" s="5">
        <v>1.6000000000000001E-3</v>
      </c>
      <c r="GK253" s="3"/>
      <c r="GL253" s="2"/>
      <c r="GM253" s="2">
        <v>3.125</v>
      </c>
      <c r="GN253" s="3" t="s">
        <v>31</v>
      </c>
      <c r="GO253" s="3" t="s">
        <v>8</v>
      </c>
      <c r="GP253" s="3"/>
      <c r="GQ253" s="3"/>
      <c r="GR253" s="3" t="s">
        <v>219</v>
      </c>
      <c r="GS253" s="9">
        <v>0.76923076923076916</v>
      </c>
      <c r="GT253" s="9">
        <v>60.3</v>
      </c>
      <c r="GU253" s="9">
        <v>13.35</v>
      </c>
      <c r="GV253" s="2">
        <v>5.0761421319796954E-2</v>
      </c>
      <c r="GW253" s="7"/>
      <c r="GX253" s="2" t="s">
        <v>34</v>
      </c>
      <c r="GY253" s="7" t="s">
        <v>227</v>
      </c>
      <c r="GZ253" s="9">
        <v>5.1675000000000004</v>
      </c>
      <c r="HA253" s="9">
        <v>4.3174999999999999</v>
      </c>
      <c r="HB253" s="7"/>
      <c r="HC253" s="3">
        <v>41.25</v>
      </c>
      <c r="HD253" s="3" t="s">
        <v>3</v>
      </c>
      <c r="HE253" s="3"/>
      <c r="HF253" s="9">
        <v>20.399999999999999</v>
      </c>
      <c r="HG253" s="3"/>
      <c r="HH253" s="2"/>
      <c r="HI253" s="3" t="s">
        <v>15</v>
      </c>
      <c r="HJ253" s="3"/>
      <c r="HK253" s="3" t="s">
        <v>3</v>
      </c>
      <c r="HL253" s="3"/>
      <c r="HM253" s="9">
        <v>0.73499999999999999</v>
      </c>
      <c r="HN253" s="9">
        <v>12.05</v>
      </c>
      <c r="HO253" s="3" t="s">
        <v>3</v>
      </c>
      <c r="HP253" s="3" t="s">
        <v>35</v>
      </c>
      <c r="HQ253" s="3" t="s">
        <v>28</v>
      </c>
      <c r="HR253" s="2"/>
      <c r="HS253" s="3" t="s">
        <v>3</v>
      </c>
      <c r="HT253" s="3"/>
      <c r="HU253" s="9">
        <v>0.35906642728904847</v>
      </c>
      <c r="HV253" s="3">
        <v>1</v>
      </c>
      <c r="HW253" s="9">
        <v>7.8999999999999996E-5</v>
      </c>
      <c r="HX253" s="3" t="s">
        <v>3</v>
      </c>
      <c r="HY253" s="3"/>
      <c r="HZ253" s="3" t="s">
        <v>30</v>
      </c>
      <c r="IA253" s="9">
        <v>4.51</v>
      </c>
      <c r="IB253" s="3"/>
      <c r="IC253" s="3" t="s">
        <v>18</v>
      </c>
      <c r="ID253" s="3"/>
      <c r="IE253" s="3" t="s">
        <v>55</v>
      </c>
      <c r="IF253" s="7"/>
      <c r="IG253" s="7"/>
      <c r="IH253" s="7"/>
    </row>
    <row r="254" spans="1:242" x14ac:dyDescent="0.25">
      <c r="A254" s="1" t="s">
        <v>301</v>
      </c>
      <c r="B254" s="5">
        <v>77</v>
      </c>
      <c r="C254" s="3">
        <v>80</v>
      </c>
      <c r="D254" s="5">
        <v>6.8</v>
      </c>
      <c r="E254" s="3" t="s">
        <v>1</v>
      </c>
      <c r="F254" s="3" t="s">
        <v>2</v>
      </c>
      <c r="G254" s="2"/>
      <c r="H254" s="3"/>
      <c r="I254" s="3"/>
      <c r="J254" s="5">
        <v>2.6899999999999999E-11</v>
      </c>
      <c r="K254" s="3" t="s">
        <v>3</v>
      </c>
      <c r="L254" s="3" t="s">
        <v>4</v>
      </c>
      <c r="M254" s="5">
        <v>0.90497737556561086</v>
      </c>
      <c r="N254" s="5">
        <v>25.85</v>
      </c>
      <c r="O254" s="3" t="s">
        <v>3</v>
      </c>
      <c r="P254" s="3"/>
      <c r="Q254" s="3"/>
      <c r="R254" s="2" t="s">
        <v>58</v>
      </c>
      <c r="S254" s="3"/>
      <c r="T254" s="3" t="s">
        <v>3</v>
      </c>
      <c r="U254" s="5">
        <v>50.5</v>
      </c>
      <c r="V254" s="3"/>
      <c r="W254" s="2"/>
      <c r="X254" s="3"/>
      <c r="Y254" s="3" t="s">
        <v>7</v>
      </c>
      <c r="Z254" s="5">
        <v>1.4E-5</v>
      </c>
      <c r="AA254" s="3" t="s">
        <v>8</v>
      </c>
      <c r="AB254" s="2" t="s">
        <v>227</v>
      </c>
      <c r="AC254" s="5">
        <v>8.0363636363636362E-13</v>
      </c>
      <c r="AD254" s="3" t="s">
        <v>22</v>
      </c>
      <c r="AE254" s="11"/>
      <c r="AF254" s="2">
        <v>3.13</v>
      </c>
      <c r="AG254" s="5">
        <v>3.3E-3</v>
      </c>
      <c r="AH254" s="2"/>
      <c r="AI254" s="2"/>
      <c r="AJ254" s="2">
        <v>76.5</v>
      </c>
      <c r="AK254" s="2"/>
      <c r="AL254" s="5">
        <v>1.083</v>
      </c>
      <c r="AM254" s="3"/>
      <c r="AN254" s="3" t="s">
        <v>12</v>
      </c>
      <c r="AO254" s="2"/>
      <c r="AP254" s="2"/>
      <c r="AQ254" s="5">
        <v>6.5499999999999994E-3</v>
      </c>
      <c r="AR254" s="5">
        <v>3.65</v>
      </c>
      <c r="AS254" s="3" t="s">
        <v>13</v>
      </c>
      <c r="AT254" s="3" t="s">
        <v>28</v>
      </c>
      <c r="AU254" s="5">
        <v>19.75</v>
      </c>
      <c r="AV254" s="3"/>
      <c r="AW254" s="2"/>
      <c r="AX254" s="5">
        <v>1.4841849148418492E-7</v>
      </c>
      <c r="AY254" s="2" t="s">
        <v>15</v>
      </c>
      <c r="AZ254" s="5">
        <v>7.75</v>
      </c>
      <c r="BA254" s="2"/>
      <c r="BB254" s="3" t="s">
        <v>8</v>
      </c>
      <c r="BC254" s="3">
        <v>22</v>
      </c>
      <c r="BD254" s="2"/>
      <c r="BE254" s="3" t="s">
        <v>16</v>
      </c>
      <c r="BF254" s="6">
        <v>39</v>
      </c>
      <c r="BG254" s="5">
        <v>6.9050000000000002</v>
      </c>
      <c r="BH254" s="3"/>
      <c r="BI254" s="3"/>
      <c r="BJ254" s="5">
        <v>1.25</v>
      </c>
      <c r="BK254" s="5">
        <v>22.25</v>
      </c>
      <c r="BL254" s="5">
        <v>1.1000000000000001</v>
      </c>
      <c r="BM254" s="5">
        <v>2.85</v>
      </c>
      <c r="BN254" s="3" t="s">
        <v>19</v>
      </c>
      <c r="BO254" s="3" t="s">
        <v>121</v>
      </c>
      <c r="BP254" s="3" t="s">
        <v>3</v>
      </c>
      <c r="BQ254" s="2"/>
      <c r="BR254" s="2" t="s">
        <v>21</v>
      </c>
      <c r="BS254" s="3"/>
      <c r="BT254" s="3"/>
      <c r="BU254" s="3"/>
      <c r="BV254" s="5">
        <v>3.2174999999999998</v>
      </c>
      <c r="BW254" s="5">
        <v>4.95</v>
      </c>
      <c r="BX254" s="3"/>
      <c r="BY254" s="3"/>
      <c r="BZ254" s="2"/>
      <c r="CA254" s="2"/>
      <c r="CB254" s="3" t="s">
        <v>3</v>
      </c>
      <c r="CC254" s="5">
        <v>3.97</v>
      </c>
      <c r="CD254" s="5">
        <v>1.7241379310344829</v>
      </c>
      <c r="CE254" s="3"/>
      <c r="CF254" s="5">
        <v>30.4</v>
      </c>
      <c r="CG254" s="3"/>
      <c r="CH254" s="3"/>
      <c r="CI254" s="3"/>
      <c r="CJ254" s="3" t="s">
        <v>1</v>
      </c>
      <c r="CK254" s="2"/>
      <c r="CL254" s="3" t="s">
        <v>22</v>
      </c>
      <c r="CM254" s="2"/>
      <c r="CN254" s="3"/>
      <c r="CO254" s="2"/>
      <c r="CP254" s="2"/>
      <c r="CQ254" s="3">
        <v>2</v>
      </c>
      <c r="CR254" s="5">
        <v>5.74</v>
      </c>
      <c r="CS254" s="6">
        <v>50</v>
      </c>
      <c r="CT254" s="5">
        <v>0.45950000000000002</v>
      </c>
      <c r="CU254" s="5">
        <v>10.199999999999999</v>
      </c>
      <c r="CV254" s="5">
        <v>160</v>
      </c>
      <c r="CW254" s="5">
        <v>77.5</v>
      </c>
      <c r="CX254" s="2">
        <v>0.38910505836575876</v>
      </c>
      <c r="CY254" s="5">
        <v>0.36101083032490977</v>
      </c>
      <c r="CZ254" s="3" t="s">
        <v>22</v>
      </c>
      <c r="DA254" s="5">
        <v>3.2786885245901639E-4</v>
      </c>
      <c r="DB254" s="5">
        <v>624</v>
      </c>
      <c r="DC254" s="2"/>
      <c r="DD254" s="5">
        <v>384</v>
      </c>
      <c r="DE254" s="3" t="s">
        <v>22</v>
      </c>
      <c r="DF254" s="2"/>
      <c r="DG254" s="3" t="s">
        <v>3</v>
      </c>
      <c r="DH254" s="5">
        <v>8.64</v>
      </c>
      <c r="DI254" s="3" t="s">
        <v>28</v>
      </c>
      <c r="DJ254" s="3"/>
      <c r="DK254" s="5">
        <v>282</v>
      </c>
      <c r="DL254" s="3" t="s">
        <v>8</v>
      </c>
      <c r="DM254" s="3">
        <v>0.35714285714285698</v>
      </c>
      <c r="DN254" s="3" t="s">
        <v>3</v>
      </c>
      <c r="DO254" s="5">
        <v>0.26750000000000002</v>
      </c>
      <c r="DP254" s="3" t="s">
        <v>3</v>
      </c>
      <c r="DQ254" s="5">
        <v>3.15</v>
      </c>
      <c r="DR254" s="7" t="s">
        <v>227</v>
      </c>
      <c r="DS254" s="2" t="s">
        <v>18</v>
      </c>
      <c r="DT254" s="5">
        <v>0.42735040000000002</v>
      </c>
      <c r="DU254" s="2" t="s">
        <v>24</v>
      </c>
      <c r="DV254" s="3" t="s">
        <v>3</v>
      </c>
      <c r="DW254" s="5">
        <v>50.5</v>
      </c>
      <c r="DX254" s="3"/>
      <c r="DY254" s="3" t="s">
        <v>8</v>
      </c>
      <c r="DZ254" s="2"/>
      <c r="EA254" s="7"/>
      <c r="EB254" s="5">
        <v>3.13</v>
      </c>
      <c r="EC254" s="3"/>
      <c r="ED254" s="2"/>
      <c r="EE254" s="2"/>
      <c r="EF254" s="3" t="s">
        <v>1</v>
      </c>
      <c r="EG254" s="3"/>
      <c r="EH254" s="2"/>
      <c r="EI254" s="2"/>
      <c r="EJ254" s="3" t="s">
        <v>26</v>
      </c>
      <c r="EK254" s="5">
        <v>1.2489999999999999E-2</v>
      </c>
      <c r="EL254" s="3" t="s">
        <v>1</v>
      </c>
      <c r="EM254" s="3" t="s">
        <v>3</v>
      </c>
      <c r="EN254" s="3" t="s">
        <v>27</v>
      </c>
      <c r="EO254" s="3"/>
      <c r="EP254" s="3" t="s">
        <v>8</v>
      </c>
      <c r="EQ254" s="3"/>
      <c r="ER254" s="5">
        <v>5.7</v>
      </c>
      <c r="ES254" s="3"/>
      <c r="ET254" s="9">
        <v>22</v>
      </c>
      <c r="EU254" s="3" t="s">
        <v>239</v>
      </c>
      <c r="EV254" s="3" t="s">
        <v>28</v>
      </c>
      <c r="EW254" s="7">
        <v>18</v>
      </c>
      <c r="EX254" s="9">
        <v>3.6150000000000002</v>
      </c>
      <c r="EY254" s="3"/>
      <c r="EZ254" s="3"/>
      <c r="FA254" s="9">
        <v>1.0256410256410258</v>
      </c>
      <c r="FB254" s="9">
        <v>1.67E-9</v>
      </c>
      <c r="FC254" s="2"/>
      <c r="FD254" s="7"/>
      <c r="FE254" s="2" t="s">
        <v>15</v>
      </c>
      <c r="FF254" s="3" t="s">
        <v>28</v>
      </c>
      <c r="FG254" s="3" t="s">
        <v>1</v>
      </c>
      <c r="FH254" s="9">
        <v>7.15</v>
      </c>
      <c r="FI254" s="3"/>
      <c r="FJ254" s="9">
        <v>7.75</v>
      </c>
      <c r="FK254" s="3" t="s">
        <v>1</v>
      </c>
      <c r="FL254" s="3" t="s">
        <v>1</v>
      </c>
      <c r="FM254" s="3" t="s">
        <v>28</v>
      </c>
      <c r="FN254" s="9">
        <v>140</v>
      </c>
      <c r="FO254" s="9">
        <v>2.7399999999999997E-8</v>
      </c>
      <c r="FP254" s="9">
        <v>3.97</v>
      </c>
      <c r="FQ254" s="3" t="s">
        <v>15</v>
      </c>
      <c r="FR254" s="5">
        <v>1.17E-2</v>
      </c>
      <c r="FS254" s="9">
        <v>28.8</v>
      </c>
      <c r="FT254" s="3" t="s">
        <v>1</v>
      </c>
      <c r="FU254" s="3"/>
      <c r="FV254" s="3"/>
      <c r="FW254" s="5">
        <v>36.5</v>
      </c>
      <c r="FX254" s="10">
        <v>4.3499999999999997E-3</v>
      </c>
      <c r="FY254" s="3"/>
      <c r="FZ254" s="3" t="s">
        <v>22</v>
      </c>
      <c r="GA254" s="3"/>
      <c r="GB254" s="3"/>
      <c r="GC254" s="3"/>
      <c r="GD254" s="3"/>
      <c r="GE254" s="3"/>
      <c r="GF254" s="3" t="s">
        <v>30</v>
      </c>
      <c r="GG254" s="3"/>
      <c r="GH254" s="9">
        <v>4.5</v>
      </c>
      <c r="GI254" s="2"/>
      <c r="GJ254" s="5">
        <v>1.575E-3</v>
      </c>
      <c r="GK254" s="3"/>
      <c r="GL254" s="2"/>
      <c r="GM254" s="2">
        <v>3.13</v>
      </c>
      <c r="GN254" s="3" t="s">
        <v>31</v>
      </c>
      <c r="GO254" s="3" t="s">
        <v>8</v>
      </c>
      <c r="GP254" s="3"/>
      <c r="GQ254" s="3"/>
      <c r="GR254" s="3" t="s">
        <v>219</v>
      </c>
      <c r="GS254" s="9">
        <v>0.77519379844961234</v>
      </c>
      <c r="GT254" s="9">
        <v>60.2</v>
      </c>
      <c r="GU254" s="9">
        <v>13</v>
      </c>
      <c r="GV254" s="2">
        <v>5.1546391752577324E-2</v>
      </c>
      <c r="GW254" s="7"/>
      <c r="GX254" s="2" t="s">
        <v>34</v>
      </c>
      <c r="GY254" s="7" t="s">
        <v>227</v>
      </c>
      <c r="GZ254" s="9">
        <v>5.1725000000000003</v>
      </c>
      <c r="HA254" s="9">
        <v>4.3224999999999998</v>
      </c>
      <c r="HB254" s="7">
        <v>4.55</v>
      </c>
      <c r="HC254" s="3">
        <v>41.9</v>
      </c>
      <c r="HD254" s="3" t="s">
        <v>3</v>
      </c>
      <c r="HE254" s="7">
        <v>8.64</v>
      </c>
      <c r="HF254" s="9">
        <v>20.399999999999999</v>
      </c>
      <c r="HG254" s="3"/>
      <c r="HH254" s="2"/>
      <c r="HI254" s="3" t="s">
        <v>15</v>
      </c>
      <c r="HJ254" s="3"/>
      <c r="HK254" s="3" t="s">
        <v>3</v>
      </c>
      <c r="HL254" s="3"/>
      <c r="HM254" s="9">
        <v>0.76500000000000001</v>
      </c>
      <c r="HN254" s="9">
        <v>12.3</v>
      </c>
      <c r="HO254" s="3" t="s">
        <v>3</v>
      </c>
      <c r="HP254" s="3" t="s">
        <v>35</v>
      </c>
      <c r="HQ254" s="3" t="s">
        <v>28</v>
      </c>
      <c r="HR254" s="7">
        <v>8.4700000000000011E-2</v>
      </c>
      <c r="HS254" s="3" t="s">
        <v>3</v>
      </c>
      <c r="HT254" s="3"/>
      <c r="HU254" s="9">
        <v>0.35874439461883406</v>
      </c>
      <c r="HV254" s="3">
        <v>1</v>
      </c>
      <c r="HW254" s="9">
        <v>7.7000000000000001E-5</v>
      </c>
      <c r="HX254" s="3" t="s">
        <v>3</v>
      </c>
      <c r="HY254" s="3"/>
      <c r="HZ254" s="3" t="s">
        <v>30</v>
      </c>
      <c r="IA254" s="9">
        <v>4.51</v>
      </c>
      <c r="IB254" s="3"/>
      <c r="IC254" s="3" t="s">
        <v>18</v>
      </c>
      <c r="ID254" s="3"/>
      <c r="IE254" s="3" t="s">
        <v>55</v>
      </c>
      <c r="IF254" s="7"/>
      <c r="IG254" s="7"/>
      <c r="IH254" s="7"/>
    </row>
    <row r="255" spans="1:242" x14ac:dyDescent="0.25">
      <c r="A255" s="1" t="s">
        <v>302</v>
      </c>
      <c r="B255" s="5">
        <v>76</v>
      </c>
      <c r="C255" s="3"/>
      <c r="D255" s="5">
        <v>6.8</v>
      </c>
      <c r="E255" s="3" t="s">
        <v>1</v>
      </c>
      <c r="F255" s="3" t="s">
        <v>2</v>
      </c>
      <c r="G255" s="2"/>
      <c r="H255" s="3"/>
      <c r="I255" s="3"/>
      <c r="J255" s="5">
        <v>2.8500000000000002E-11</v>
      </c>
      <c r="K255" s="3" t="s">
        <v>3</v>
      </c>
      <c r="L255" s="3" t="s">
        <v>4</v>
      </c>
      <c r="M255" s="5">
        <v>0.90497737556561086</v>
      </c>
      <c r="N255" s="5">
        <v>25.82</v>
      </c>
      <c r="O255" s="3" t="s">
        <v>3</v>
      </c>
      <c r="P255" s="3"/>
      <c r="Q255" s="3"/>
      <c r="R255" s="2" t="s">
        <v>58</v>
      </c>
      <c r="S255" s="3"/>
      <c r="T255" s="3" t="s">
        <v>3</v>
      </c>
      <c r="U255" s="5">
        <v>50.52</v>
      </c>
      <c r="V255" s="3"/>
      <c r="W255" s="2"/>
      <c r="X255" s="3"/>
      <c r="Y255" s="3" t="s">
        <v>7</v>
      </c>
      <c r="Z255" s="5">
        <v>1.4E-5</v>
      </c>
      <c r="AA255" s="3" t="s">
        <v>8</v>
      </c>
      <c r="AB255" s="2" t="s">
        <v>227</v>
      </c>
      <c r="AC255" s="5">
        <v>8.0363636363636362E-13</v>
      </c>
      <c r="AD255" s="3" t="s">
        <v>22</v>
      </c>
      <c r="AE255" s="11"/>
      <c r="AF255" s="2">
        <v>3.1274999999999999</v>
      </c>
      <c r="AG255" s="5">
        <v>3.0000000000000001E-3</v>
      </c>
      <c r="AH255" s="2"/>
      <c r="AI255" s="2"/>
      <c r="AJ255" s="2">
        <v>72</v>
      </c>
      <c r="AK255" s="2"/>
      <c r="AL255" s="5">
        <v>1.0780000000000001</v>
      </c>
      <c r="AM255" s="3"/>
      <c r="AN255" s="3" t="s">
        <v>12</v>
      </c>
      <c r="AO255" s="2"/>
      <c r="AP255" s="2"/>
      <c r="AQ255" s="5">
        <v>6.7999999999999996E-3</v>
      </c>
      <c r="AR255" s="5">
        <v>3.7</v>
      </c>
      <c r="AS255" s="3" t="s">
        <v>13</v>
      </c>
      <c r="AT255" s="3" t="s">
        <v>28</v>
      </c>
      <c r="AU255" s="5">
        <v>19.75</v>
      </c>
      <c r="AV255" s="3"/>
      <c r="AW255" s="2"/>
      <c r="AX255" s="5">
        <v>1.362530413625304E-7</v>
      </c>
      <c r="AY255" s="2" t="s">
        <v>15</v>
      </c>
      <c r="AZ255" s="5">
        <v>8.35</v>
      </c>
      <c r="BA255" s="2"/>
      <c r="BB255" s="3" t="s">
        <v>8</v>
      </c>
      <c r="BC255" s="3">
        <v>22</v>
      </c>
      <c r="BD255" s="2"/>
      <c r="BE255" s="3" t="s">
        <v>16</v>
      </c>
      <c r="BF255" s="6">
        <v>34</v>
      </c>
      <c r="BG255" s="5">
        <v>6.915</v>
      </c>
      <c r="BH255" s="3"/>
      <c r="BI255" s="3"/>
      <c r="BJ255" s="5">
        <v>1.25</v>
      </c>
      <c r="BK255" s="5">
        <v>22.5</v>
      </c>
      <c r="BL255" s="5">
        <v>1.1599999999999999</v>
      </c>
      <c r="BM255" s="5">
        <v>2.85</v>
      </c>
      <c r="BN255" s="3" t="s">
        <v>19</v>
      </c>
      <c r="BO255" s="3" t="s">
        <v>121</v>
      </c>
      <c r="BP255" s="3" t="s">
        <v>3</v>
      </c>
      <c r="BQ255" s="2"/>
      <c r="BR255" s="2" t="s">
        <v>21</v>
      </c>
      <c r="BS255" s="3"/>
      <c r="BT255" s="3"/>
      <c r="BU255" s="3"/>
      <c r="BV255" s="5">
        <v>3.2174999999999998</v>
      </c>
      <c r="BW255" s="5">
        <v>4.9400000000000004</v>
      </c>
      <c r="BX255" s="3"/>
      <c r="BY255" s="3"/>
      <c r="BZ255" s="2"/>
      <c r="CA255" s="2"/>
      <c r="CB255" s="3" t="s">
        <v>3</v>
      </c>
      <c r="CC255" s="5">
        <v>3.9775</v>
      </c>
      <c r="CD255" s="5">
        <v>1.6666666666666667</v>
      </c>
      <c r="CE255" s="3"/>
      <c r="CF255" s="5">
        <v>30.6</v>
      </c>
      <c r="CG255" s="3"/>
      <c r="CH255" s="3"/>
      <c r="CI255" s="3"/>
      <c r="CJ255" s="3" t="s">
        <v>1</v>
      </c>
      <c r="CK255" s="2"/>
      <c r="CL255" s="3" t="s">
        <v>22</v>
      </c>
      <c r="CM255" s="2"/>
      <c r="CN255" s="3"/>
      <c r="CO255" s="2"/>
      <c r="CP255" s="2"/>
      <c r="CQ255" s="3">
        <v>2</v>
      </c>
      <c r="CR255" s="5">
        <v>5.7149999999999999</v>
      </c>
      <c r="CS255" s="6">
        <v>46.5</v>
      </c>
      <c r="CT255" s="5">
        <v>0.45899999999999996</v>
      </c>
      <c r="CU255" s="5">
        <v>11.2</v>
      </c>
      <c r="CV255" s="5">
        <v>160</v>
      </c>
      <c r="CW255" s="5">
        <v>77</v>
      </c>
      <c r="CX255" s="2"/>
      <c r="CY255" s="5">
        <v>0.3603603603603604</v>
      </c>
      <c r="CZ255" s="3" t="s">
        <v>22</v>
      </c>
      <c r="DA255" s="5">
        <v>3.1496062992125983E-4</v>
      </c>
      <c r="DB255" s="5">
        <v>624</v>
      </c>
      <c r="DC255" s="2"/>
      <c r="DD255" s="5">
        <v>387</v>
      </c>
      <c r="DE255" s="3" t="s">
        <v>22</v>
      </c>
      <c r="DF255" s="2"/>
      <c r="DG255" s="3" t="s">
        <v>3</v>
      </c>
      <c r="DH255" s="5">
        <v>8.6433330000000002</v>
      </c>
      <c r="DI255" s="3" t="s">
        <v>28</v>
      </c>
      <c r="DJ255" s="3"/>
      <c r="DK255" s="5">
        <v>285</v>
      </c>
      <c r="DL255" s="3" t="s">
        <v>8</v>
      </c>
      <c r="DM255" s="3">
        <v>0.35714285714285698</v>
      </c>
      <c r="DN255" s="3" t="s">
        <v>3</v>
      </c>
      <c r="DO255" s="5">
        <v>0.26250000000000001</v>
      </c>
      <c r="DP255" s="3" t="s">
        <v>3</v>
      </c>
      <c r="DQ255" s="5">
        <v>3.1749999999999998</v>
      </c>
      <c r="DR255" s="7" t="s">
        <v>227</v>
      </c>
      <c r="DS255" s="2" t="s">
        <v>18</v>
      </c>
      <c r="DT255" s="5">
        <v>0.42877490000000001</v>
      </c>
      <c r="DU255" s="2" t="s">
        <v>24</v>
      </c>
      <c r="DV255" s="3" t="s">
        <v>3</v>
      </c>
      <c r="DW255" s="5">
        <v>50.52</v>
      </c>
      <c r="DX255" s="3"/>
      <c r="DY255" s="3" t="s">
        <v>8</v>
      </c>
      <c r="DZ255" s="2"/>
      <c r="EA255" s="7"/>
      <c r="EB255" s="5">
        <v>3.1274999999999999</v>
      </c>
      <c r="EC255" s="3"/>
      <c r="ED255" s="2"/>
      <c r="EE255" s="2"/>
      <c r="EF255" s="3" t="s">
        <v>1</v>
      </c>
      <c r="EG255" s="3"/>
      <c r="EH255" s="2"/>
      <c r="EI255" s="2"/>
      <c r="EJ255" s="3" t="s">
        <v>26</v>
      </c>
      <c r="EK255" s="5">
        <v>1.2489999999999999E-2</v>
      </c>
      <c r="EL255" s="3" t="s">
        <v>1</v>
      </c>
      <c r="EM255" s="3" t="s">
        <v>3</v>
      </c>
      <c r="EN255" s="3" t="s">
        <v>27</v>
      </c>
      <c r="EO255" s="3"/>
      <c r="EP255" s="3" t="s">
        <v>8</v>
      </c>
      <c r="EQ255" s="3"/>
      <c r="ER255" s="5">
        <v>5.5</v>
      </c>
      <c r="ES255" s="3"/>
      <c r="ET255" s="9">
        <v>27.5</v>
      </c>
      <c r="EU255" s="3" t="s">
        <v>239</v>
      </c>
      <c r="EV255" s="3" t="s">
        <v>28</v>
      </c>
      <c r="EW255" s="7"/>
      <c r="EX255" s="9">
        <v>3.6124999999999998</v>
      </c>
      <c r="EY255" s="3"/>
      <c r="EZ255" s="3"/>
      <c r="FA255" s="9">
        <v>0.97560975609756106</v>
      </c>
      <c r="FB255" s="9">
        <v>1.6600000000000001E-9</v>
      </c>
      <c r="FC255" s="2"/>
      <c r="FD255" s="7"/>
      <c r="FE255" s="2" t="s">
        <v>15</v>
      </c>
      <c r="FF255" s="3" t="s">
        <v>28</v>
      </c>
      <c r="FG255" s="3" t="s">
        <v>1</v>
      </c>
      <c r="FH255" s="9">
        <v>7.1550000000000002</v>
      </c>
      <c r="FI255" s="3"/>
      <c r="FJ255" s="9">
        <v>8.35</v>
      </c>
      <c r="FK255" s="3" t="s">
        <v>1</v>
      </c>
      <c r="FL255" s="3" t="s">
        <v>1</v>
      </c>
      <c r="FM255" s="3" t="s">
        <v>28</v>
      </c>
      <c r="FN255" s="9">
        <v>142</v>
      </c>
      <c r="FO255" s="9">
        <v>2.7399999999999997E-8</v>
      </c>
      <c r="FP255" s="9">
        <v>3.96</v>
      </c>
      <c r="FQ255" s="3" t="s">
        <v>15</v>
      </c>
      <c r="FR255" s="5">
        <v>1.025E-2</v>
      </c>
      <c r="FS255" s="9">
        <v>28.5</v>
      </c>
      <c r="FT255" s="3" t="s">
        <v>1</v>
      </c>
      <c r="FU255" s="3"/>
      <c r="FV255" s="3"/>
      <c r="FW255" s="5">
        <v>33.75</v>
      </c>
      <c r="FX255" s="10">
        <v>4.15E-3</v>
      </c>
      <c r="FY255" s="3"/>
      <c r="FZ255" s="3" t="s">
        <v>22</v>
      </c>
      <c r="GA255" s="3"/>
      <c r="GB255" s="3"/>
      <c r="GC255" s="3"/>
      <c r="GD255" s="3"/>
      <c r="GE255" s="3"/>
      <c r="GF255" s="3" t="s">
        <v>30</v>
      </c>
      <c r="GG255" s="3"/>
      <c r="GH255" s="9">
        <v>4.5</v>
      </c>
      <c r="GI255" s="2"/>
      <c r="GJ255" s="5">
        <v>1.4499999999999999E-3</v>
      </c>
      <c r="GK255" s="3"/>
      <c r="GL255" s="2"/>
      <c r="GM255" s="2">
        <v>3.1274999999999999</v>
      </c>
      <c r="GN255" s="3" t="s">
        <v>31</v>
      </c>
      <c r="GO255" s="3" t="s">
        <v>8</v>
      </c>
      <c r="GP255" s="3"/>
      <c r="GQ255" s="3"/>
      <c r="GR255" s="3" t="s">
        <v>219</v>
      </c>
      <c r="GS255" s="9">
        <v>0.78125</v>
      </c>
      <c r="GT255" s="9">
        <v>61.75</v>
      </c>
      <c r="GU255" s="9">
        <v>13.6</v>
      </c>
      <c r="GV255" s="2">
        <v>5.0890585241730277E-2</v>
      </c>
      <c r="GW255" s="7"/>
      <c r="GX255" s="2" t="s">
        <v>34</v>
      </c>
      <c r="GY255" s="7" t="s">
        <v>227</v>
      </c>
      <c r="GZ255" s="9">
        <v>5.1675000000000004</v>
      </c>
      <c r="HA255" s="9">
        <v>4.3250000000000002</v>
      </c>
      <c r="HB255" s="7"/>
      <c r="HC255" s="4">
        <v>41.4</v>
      </c>
      <c r="HD255" s="3" t="s">
        <v>3</v>
      </c>
      <c r="HE255" s="7"/>
      <c r="HF255" s="9">
        <v>20.8</v>
      </c>
      <c r="HG255" s="3"/>
      <c r="HH255" s="2"/>
      <c r="HI255" s="3" t="s">
        <v>15</v>
      </c>
      <c r="HJ255" s="3"/>
      <c r="HK255" s="3" t="s">
        <v>3</v>
      </c>
      <c r="HL255" s="3"/>
      <c r="HM255" s="9">
        <v>0.76500000000000001</v>
      </c>
      <c r="HN255" s="9">
        <v>12.4</v>
      </c>
      <c r="HO255" s="3" t="s">
        <v>3</v>
      </c>
      <c r="HP255" s="3" t="s">
        <v>35</v>
      </c>
      <c r="HQ255" s="3" t="s">
        <v>28</v>
      </c>
      <c r="HR255" s="7"/>
      <c r="HS255" s="3" t="s">
        <v>3</v>
      </c>
      <c r="HT255" s="3"/>
      <c r="HU255" s="9">
        <v>0.35829451809387319</v>
      </c>
      <c r="HV255" s="3">
        <v>1</v>
      </c>
      <c r="HW255" s="9">
        <v>7.6299999999999998E-5</v>
      </c>
      <c r="HX255" s="3" t="s">
        <v>3</v>
      </c>
      <c r="HY255" s="3"/>
      <c r="HZ255" s="3" t="s">
        <v>30</v>
      </c>
      <c r="IA255" s="9">
        <v>4.51</v>
      </c>
      <c r="IB255" s="3"/>
      <c r="IC255" s="3" t="s">
        <v>18</v>
      </c>
      <c r="ID255" s="3"/>
      <c r="IE255" s="3" t="s">
        <v>55</v>
      </c>
      <c r="IF255" s="7"/>
      <c r="IG255" s="7"/>
      <c r="IH255" s="7"/>
    </row>
    <row r="256" spans="1:242" x14ac:dyDescent="0.25">
      <c r="A256" s="1" t="s">
        <v>303</v>
      </c>
      <c r="B256" s="5">
        <v>78</v>
      </c>
      <c r="C256" s="3"/>
      <c r="D256" s="5">
        <v>6.7</v>
      </c>
      <c r="E256" s="3" t="s">
        <v>1</v>
      </c>
      <c r="F256" s="3" t="s">
        <v>2</v>
      </c>
      <c r="G256" s="2"/>
      <c r="H256" s="3"/>
      <c r="I256" s="3"/>
      <c r="J256" s="5">
        <v>2.9900000000000001E-11</v>
      </c>
      <c r="K256" s="3" t="s">
        <v>3</v>
      </c>
      <c r="L256" s="3" t="s">
        <v>4</v>
      </c>
      <c r="M256" s="5">
        <v>0.90497737556561086</v>
      </c>
      <c r="N256" s="5">
        <v>25.84</v>
      </c>
      <c r="O256" s="3" t="s">
        <v>3</v>
      </c>
      <c r="P256" s="3"/>
      <c r="Q256" s="3"/>
      <c r="R256" s="2" t="s">
        <v>58</v>
      </c>
      <c r="S256" s="3"/>
      <c r="T256" s="3" t="s">
        <v>3</v>
      </c>
      <c r="U256" s="5">
        <v>50.65</v>
      </c>
      <c r="V256" s="3"/>
      <c r="W256" s="2"/>
      <c r="X256" s="3"/>
      <c r="Y256" s="3" t="s">
        <v>7</v>
      </c>
      <c r="Z256" s="5">
        <v>1.4E-5</v>
      </c>
      <c r="AA256" s="3" t="s">
        <v>8</v>
      </c>
      <c r="AB256" s="2" t="s">
        <v>227</v>
      </c>
      <c r="AC256" s="5">
        <v>9.8727272727272725E-13</v>
      </c>
      <c r="AD256" s="3" t="s">
        <v>22</v>
      </c>
      <c r="AE256" s="11"/>
      <c r="AF256" s="2">
        <v>3.12</v>
      </c>
      <c r="AG256" s="5">
        <v>2.8500000000000001E-3</v>
      </c>
      <c r="AH256" s="2"/>
      <c r="AI256" s="2"/>
      <c r="AJ256" s="2">
        <v>71.5</v>
      </c>
      <c r="AK256" s="2"/>
      <c r="AL256" s="5">
        <v>1.0820000000000001</v>
      </c>
      <c r="AM256" s="3"/>
      <c r="AN256" s="3" t="s">
        <v>12</v>
      </c>
      <c r="AO256" s="2"/>
      <c r="AP256" s="2"/>
      <c r="AQ256" s="5">
        <v>6.9000000000000008E-3</v>
      </c>
      <c r="AR256" s="5">
        <v>3.6</v>
      </c>
      <c r="AS256" s="3" t="s">
        <v>13</v>
      </c>
      <c r="AT256" s="3" t="s">
        <v>28</v>
      </c>
      <c r="AU256" s="5">
        <v>20</v>
      </c>
      <c r="AV256" s="3"/>
      <c r="AW256" s="2"/>
      <c r="AX256" s="5">
        <v>1.5450121654501216E-7</v>
      </c>
      <c r="AY256" s="2" t="s">
        <v>15</v>
      </c>
      <c r="AZ256" s="5">
        <v>8.85</v>
      </c>
      <c r="BA256" s="2"/>
      <c r="BB256" s="3" t="s">
        <v>8</v>
      </c>
      <c r="BC256" s="3">
        <v>22</v>
      </c>
      <c r="BD256" s="2"/>
      <c r="BE256" s="3" t="s">
        <v>16</v>
      </c>
      <c r="BF256" s="6">
        <v>34.65</v>
      </c>
      <c r="BG256" s="5">
        <v>6.9275000000000002</v>
      </c>
      <c r="BH256" s="3"/>
      <c r="BI256" s="3"/>
      <c r="BJ256" s="5">
        <v>1.25</v>
      </c>
      <c r="BK256" s="5">
        <v>22.25</v>
      </c>
      <c r="BL256" s="5">
        <v>1.0900000000000001</v>
      </c>
      <c r="BM256" s="5">
        <v>2.85</v>
      </c>
      <c r="BN256" s="3" t="s">
        <v>19</v>
      </c>
      <c r="BO256" s="3" t="s">
        <v>121</v>
      </c>
      <c r="BP256" s="3" t="s">
        <v>3</v>
      </c>
      <c r="BQ256" s="2"/>
      <c r="BR256" s="2" t="s">
        <v>21</v>
      </c>
      <c r="BS256" s="3"/>
      <c r="BT256" s="3"/>
      <c r="BU256" s="3"/>
      <c r="BV256" s="5">
        <v>3.2174999999999998</v>
      </c>
      <c r="BW256" s="5">
        <v>4.9400000000000004</v>
      </c>
      <c r="BX256" s="3"/>
      <c r="BY256" s="3"/>
      <c r="BZ256" s="2"/>
      <c r="CA256" s="2"/>
      <c r="CB256" s="3" t="s">
        <v>3</v>
      </c>
      <c r="CC256" s="5">
        <v>3.9750000000000001</v>
      </c>
      <c r="CD256" s="5">
        <v>1.7543859649122808</v>
      </c>
      <c r="CE256" s="3"/>
      <c r="CF256" s="5">
        <v>30.5</v>
      </c>
      <c r="CG256" s="3"/>
      <c r="CH256" s="3"/>
      <c r="CI256" s="3"/>
      <c r="CJ256" s="3" t="s">
        <v>1</v>
      </c>
      <c r="CK256" s="2"/>
      <c r="CL256" s="3" t="s">
        <v>22</v>
      </c>
      <c r="CM256" s="2"/>
      <c r="CN256" s="3"/>
      <c r="CO256" s="2"/>
      <c r="CP256" s="2"/>
      <c r="CQ256" s="3">
        <v>2</v>
      </c>
      <c r="CR256" s="5">
        <v>5.7350000000000003</v>
      </c>
      <c r="CS256" s="6">
        <v>43.5</v>
      </c>
      <c r="CT256" s="5">
        <v>0.46049999999999996</v>
      </c>
      <c r="CU256" s="5">
        <v>11.3</v>
      </c>
      <c r="CV256" s="5">
        <v>130</v>
      </c>
      <c r="CW256" s="5">
        <v>76.5</v>
      </c>
      <c r="CX256" s="2"/>
      <c r="CY256" s="5">
        <v>0.3603603603603604</v>
      </c>
      <c r="CZ256" s="3" t="s">
        <v>22</v>
      </c>
      <c r="DA256" s="5">
        <v>3.1746031746031746E-4</v>
      </c>
      <c r="DB256" s="5">
        <v>624</v>
      </c>
      <c r="DC256" s="2"/>
      <c r="DD256" s="5">
        <v>385</v>
      </c>
      <c r="DE256" s="3" t="s">
        <v>22</v>
      </c>
      <c r="DF256" s="2"/>
      <c r="DG256" s="3" t="s">
        <v>3</v>
      </c>
      <c r="DH256" s="5">
        <v>8.6466670000000008</v>
      </c>
      <c r="DI256" s="3" t="s">
        <v>28</v>
      </c>
      <c r="DJ256" s="3"/>
      <c r="DK256" s="5">
        <v>295</v>
      </c>
      <c r="DL256" s="3" t="s">
        <v>8</v>
      </c>
      <c r="DM256" s="3">
        <v>0.35714285714285698</v>
      </c>
      <c r="DN256" s="3" t="s">
        <v>3</v>
      </c>
      <c r="DO256" s="5">
        <v>0.26100000000000001</v>
      </c>
      <c r="DP256" s="3" t="s">
        <v>3</v>
      </c>
      <c r="DQ256" s="5">
        <v>3.19</v>
      </c>
      <c r="DR256" s="7" t="s">
        <v>227</v>
      </c>
      <c r="DS256" s="2" t="s">
        <v>18</v>
      </c>
      <c r="DT256" s="5">
        <v>0.43019940000000001</v>
      </c>
      <c r="DU256" s="2" t="s">
        <v>24</v>
      </c>
      <c r="DV256" s="3" t="s">
        <v>3</v>
      </c>
      <c r="DW256" s="5">
        <v>50.65</v>
      </c>
      <c r="DX256" s="3"/>
      <c r="DY256" s="3" t="s">
        <v>8</v>
      </c>
      <c r="DZ256" s="2"/>
      <c r="EA256" s="7"/>
      <c r="EB256" s="5">
        <v>3.12</v>
      </c>
      <c r="EC256" s="3"/>
      <c r="ED256" s="2"/>
      <c r="EE256" s="2"/>
      <c r="EF256" s="3" t="s">
        <v>1</v>
      </c>
      <c r="EG256" s="3"/>
      <c r="EH256" s="2"/>
      <c r="EI256" s="2"/>
      <c r="EJ256" s="3" t="s">
        <v>26</v>
      </c>
      <c r="EK256" s="5">
        <v>1.2489999999999999E-2</v>
      </c>
      <c r="EL256" s="3" t="s">
        <v>1</v>
      </c>
      <c r="EM256" s="3" t="s">
        <v>3</v>
      </c>
      <c r="EN256" s="3" t="s">
        <v>27</v>
      </c>
      <c r="EO256" s="3"/>
      <c r="EP256" s="3" t="s">
        <v>8</v>
      </c>
      <c r="EQ256" s="3"/>
      <c r="ER256" s="5">
        <v>5.4</v>
      </c>
      <c r="ES256" s="3"/>
      <c r="ET256" s="9">
        <v>27.3</v>
      </c>
      <c r="EU256" s="3" t="s">
        <v>239</v>
      </c>
      <c r="EV256" s="3" t="s">
        <v>28</v>
      </c>
      <c r="EW256" s="7"/>
      <c r="EX256" s="9">
        <v>3.61</v>
      </c>
      <c r="EY256" s="3"/>
      <c r="EZ256" s="3"/>
      <c r="FA256" s="9">
        <v>0.95238095238095233</v>
      </c>
      <c r="FB256" s="9">
        <v>1.67E-9</v>
      </c>
      <c r="FC256" s="2"/>
      <c r="FD256" s="7"/>
      <c r="FE256" s="2" t="s">
        <v>15</v>
      </c>
      <c r="FF256" s="3" t="s">
        <v>28</v>
      </c>
      <c r="FG256" s="3" t="s">
        <v>1</v>
      </c>
      <c r="FH256" s="9">
        <v>7.1574999999999998</v>
      </c>
      <c r="FI256" s="3"/>
      <c r="FJ256" s="9">
        <v>8.6</v>
      </c>
      <c r="FK256" s="3" t="s">
        <v>1</v>
      </c>
      <c r="FL256" s="3" t="s">
        <v>1</v>
      </c>
      <c r="FM256" s="3" t="s">
        <v>28</v>
      </c>
      <c r="FN256" s="9">
        <v>145</v>
      </c>
      <c r="FO256" s="9">
        <v>2.7399999999999997E-8</v>
      </c>
      <c r="FP256" s="9">
        <v>3.95</v>
      </c>
      <c r="FQ256" s="3" t="s">
        <v>15</v>
      </c>
      <c r="FR256" s="5">
        <v>0.01</v>
      </c>
      <c r="FS256" s="9">
        <v>28.6</v>
      </c>
      <c r="FT256" s="3" t="s">
        <v>1</v>
      </c>
      <c r="FU256" s="3"/>
      <c r="FV256" s="3"/>
      <c r="FW256" s="5">
        <v>34.75</v>
      </c>
      <c r="FX256" s="10">
        <v>4.2000000000000006E-3</v>
      </c>
      <c r="FY256" s="3"/>
      <c r="FZ256" s="3" t="s">
        <v>22</v>
      </c>
      <c r="GA256" s="3"/>
      <c r="GB256" s="3"/>
      <c r="GC256" s="3"/>
      <c r="GD256" s="3"/>
      <c r="GE256" s="3"/>
      <c r="GF256" s="3" t="s">
        <v>30</v>
      </c>
      <c r="GG256" s="3"/>
      <c r="GH256" s="9">
        <v>4.5</v>
      </c>
      <c r="GI256" s="2"/>
      <c r="GJ256" s="5">
        <v>1.4199999999999998E-3</v>
      </c>
      <c r="GK256" s="3"/>
      <c r="GL256" s="2"/>
      <c r="GM256" s="2">
        <v>3.12</v>
      </c>
      <c r="GN256" s="3" t="s">
        <v>31</v>
      </c>
      <c r="GO256" s="3" t="s">
        <v>8</v>
      </c>
      <c r="GP256" s="3"/>
      <c r="GQ256" s="3"/>
      <c r="GR256" s="3" t="s">
        <v>219</v>
      </c>
      <c r="GS256" s="9">
        <v>0.77519379844961234</v>
      </c>
      <c r="GT256" s="9">
        <v>60.25</v>
      </c>
      <c r="GU256" s="9">
        <v>13.35</v>
      </c>
      <c r="GV256" s="2">
        <v>5.1546391752577324E-2</v>
      </c>
      <c r="GW256" s="7"/>
      <c r="GX256" s="2" t="s">
        <v>34</v>
      </c>
      <c r="GY256" s="7" t="s">
        <v>227</v>
      </c>
      <c r="GZ256" s="9">
        <v>5.1675000000000004</v>
      </c>
      <c r="HA256" s="9">
        <v>4.33</v>
      </c>
      <c r="HB256" s="7"/>
      <c r="HC256" s="4">
        <v>41.4</v>
      </c>
      <c r="HD256" s="3" t="s">
        <v>3</v>
      </c>
      <c r="HE256" s="7"/>
      <c r="HF256" s="9">
        <v>20.75</v>
      </c>
      <c r="HG256" s="3"/>
      <c r="HH256" s="2"/>
      <c r="HI256" s="3" t="s">
        <v>15</v>
      </c>
      <c r="HJ256" s="3"/>
      <c r="HK256" s="3" t="s">
        <v>3</v>
      </c>
      <c r="HL256" s="3"/>
      <c r="HM256" s="9">
        <v>0.7</v>
      </c>
      <c r="HN256" s="9">
        <v>12.65</v>
      </c>
      <c r="HO256" s="3" t="s">
        <v>3</v>
      </c>
      <c r="HP256" s="3" t="s">
        <v>35</v>
      </c>
      <c r="HQ256" s="3" t="s">
        <v>28</v>
      </c>
      <c r="HR256" s="7"/>
      <c r="HS256" s="3" t="s">
        <v>3</v>
      </c>
      <c r="HT256" s="3"/>
      <c r="HU256" s="9">
        <v>0.35842293906810035</v>
      </c>
      <c r="HV256" s="3">
        <v>1</v>
      </c>
      <c r="HW256" s="9">
        <v>8.0199999999999998E-5</v>
      </c>
      <c r="HX256" s="3" t="s">
        <v>3</v>
      </c>
      <c r="HY256" s="3"/>
      <c r="HZ256" s="3" t="s">
        <v>30</v>
      </c>
      <c r="IA256" s="9">
        <v>4.51</v>
      </c>
      <c r="IB256" s="3"/>
      <c r="IC256" s="3" t="s">
        <v>18</v>
      </c>
      <c r="ID256" s="3"/>
      <c r="IE256" s="3" t="s">
        <v>55</v>
      </c>
      <c r="IF256" s="7"/>
      <c r="IG256" s="7"/>
      <c r="IH256" s="7"/>
    </row>
    <row r="257" spans="1:242" x14ac:dyDescent="0.25">
      <c r="A257" s="1" t="s">
        <v>304</v>
      </c>
      <c r="B257" s="5">
        <v>78</v>
      </c>
      <c r="C257" s="3">
        <v>82</v>
      </c>
      <c r="D257" s="5">
        <v>6.45</v>
      </c>
      <c r="E257" s="3" t="s">
        <v>1</v>
      </c>
      <c r="F257" s="3" t="s">
        <v>2</v>
      </c>
      <c r="G257" s="2">
        <v>3.5249999999999997E-2</v>
      </c>
      <c r="H257" s="2"/>
      <c r="I257" s="2"/>
      <c r="J257" s="5">
        <v>3.4799999999999999E-11</v>
      </c>
      <c r="K257" s="3" t="s">
        <v>3</v>
      </c>
      <c r="L257" s="3" t="s">
        <v>4</v>
      </c>
      <c r="M257" s="5">
        <v>0.90497737556561086</v>
      </c>
      <c r="N257" s="5">
        <v>25.85</v>
      </c>
      <c r="O257" s="3" t="s">
        <v>3</v>
      </c>
      <c r="P257" s="3">
        <v>1.03</v>
      </c>
      <c r="Q257" s="3"/>
      <c r="R257" s="2" t="s">
        <v>58</v>
      </c>
      <c r="S257" s="2"/>
      <c r="T257" s="3" t="s">
        <v>3</v>
      </c>
      <c r="U257" s="5">
        <v>50.45</v>
      </c>
      <c r="V257" s="3"/>
      <c r="W257" s="2">
        <v>256</v>
      </c>
      <c r="X257" s="3">
        <v>0.87857142857142845</v>
      </c>
      <c r="Y257" s="3" t="s">
        <v>7</v>
      </c>
      <c r="Z257" s="5">
        <v>1.4250000000000001E-5</v>
      </c>
      <c r="AA257" s="3" t="s">
        <v>8</v>
      </c>
      <c r="AB257" s="2" t="s">
        <v>227</v>
      </c>
      <c r="AC257" s="5">
        <v>9.8727272727272725E-13</v>
      </c>
      <c r="AD257" s="3" t="s">
        <v>22</v>
      </c>
      <c r="AE257" s="11"/>
      <c r="AF257" s="2">
        <v>3.1150000000000002</v>
      </c>
      <c r="AG257" s="5">
        <v>2.7000000000000001E-3</v>
      </c>
      <c r="AH257" s="2">
        <v>256</v>
      </c>
      <c r="AI257" s="2">
        <v>150</v>
      </c>
      <c r="AJ257" s="2">
        <v>71</v>
      </c>
      <c r="AK257" s="2">
        <v>256</v>
      </c>
      <c r="AL257" s="5">
        <v>1.0820000000000001</v>
      </c>
      <c r="AM257" s="3"/>
      <c r="AN257" s="3" t="s">
        <v>12</v>
      </c>
      <c r="AO257" s="2">
        <v>256</v>
      </c>
      <c r="AP257" s="2">
        <v>256</v>
      </c>
      <c r="AQ257" s="5">
        <v>7.0000000000000001E-3</v>
      </c>
      <c r="AR257" s="5">
        <v>3.65</v>
      </c>
      <c r="AS257" s="3" t="s">
        <v>13</v>
      </c>
      <c r="AT257" s="3" t="s">
        <v>28</v>
      </c>
      <c r="AU257" s="5">
        <v>21</v>
      </c>
      <c r="AV257" s="3"/>
      <c r="AW257" s="2">
        <v>256</v>
      </c>
      <c r="AX257" s="5">
        <v>1.4355231143552312E-7</v>
      </c>
      <c r="AY257" s="2" t="s">
        <v>15</v>
      </c>
      <c r="AZ257" s="5">
        <v>8.6999999999999993</v>
      </c>
      <c r="BA257" s="2">
        <v>256</v>
      </c>
      <c r="BB257" s="3" t="s">
        <v>8</v>
      </c>
      <c r="BC257" s="3">
        <v>22</v>
      </c>
      <c r="BD257" s="2">
        <v>0.37383177570093462</v>
      </c>
      <c r="BE257" s="3" t="s">
        <v>16</v>
      </c>
      <c r="BF257" s="6">
        <v>36.299999999999997</v>
      </c>
      <c r="BG257" s="5">
        <v>6.93</v>
      </c>
      <c r="BH257" s="2">
        <v>230</v>
      </c>
      <c r="BI257" s="2"/>
      <c r="BJ257" s="5">
        <v>1.23</v>
      </c>
      <c r="BK257" s="5">
        <v>22.5</v>
      </c>
      <c r="BL257" s="5">
        <v>1.1000000000000001</v>
      </c>
      <c r="BM257" s="5">
        <v>2.85</v>
      </c>
      <c r="BN257" s="3" t="s">
        <v>19</v>
      </c>
      <c r="BO257" s="3" t="s">
        <v>121</v>
      </c>
      <c r="BP257" s="3" t="s">
        <v>3</v>
      </c>
      <c r="BQ257" s="2">
        <v>3</v>
      </c>
      <c r="BR257" s="2" t="s">
        <v>21</v>
      </c>
      <c r="BS257" s="3"/>
      <c r="BT257" s="3"/>
      <c r="BU257" s="2">
        <v>0.75353925353925355</v>
      </c>
      <c r="BV257" s="5">
        <v>3.2174999999999998</v>
      </c>
      <c r="BW257" s="5">
        <v>4.9400000000000004</v>
      </c>
      <c r="BX257" s="3"/>
      <c r="BY257" s="3"/>
      <c r="BZ257" s="2">
        <v>256</v>
      </c>
      <c r="CA257" s="2"/>
      <c r="CB257" s="3" t="s">
        <v>3</v>
      </c>
      <c r="CC257" s="5">
        <v>3.9725000000000001</v>
      </c>
      <c r="CD257" s="5">
        <v>1.7857142857142856</v>
      </c>
      <c r="CE257" s="3"/>
      <c r="CF257" s="5">
        <v>30.45</v>
      </c>
      <c r="CG257" s="3"/>
      <c r="CH257" s="2"/>
      <c r="CI257" s="3"/>
      <c r="CJ257" s="3" t="s">
        <v>1</v>
      </c>
      <c r="CK257" s="2">
        <v>1.1499999999999999</v>
      </c>
      <c r="CL257" s="3" t="s">
        <v>22</v>
      </c>
      <c r="CM257" s="2">
        <v>13.5</v>
      </c>
      <c r="CN257" s="3"/>
      <c r="CO257" s="2"/>
      <c r="CP257" s="2"/>
      <c r="CQ257" s="3">
        <v>2</v>
      </c>
      <c r="CR257" s="5">
        <v>5.74</v>
      </c>
      <c r="CS257" s="6">
        <v>43.4</v>
      </c>
      <c r="CT257" s="5">
        <v>0.46</v>
      </c>
      <c r="CU257" s="5">
        <v>11.6</v>
      </c>
      <c r="CV257" s="5">
        <v>122</v>
      </c>
      <c r="CW257" s="5">
        <v>77</v>
      </c>
      <c r="CX257" s="2">
        <v>0.39215686274509809</v>
      </c>
      <c r="CY257" s="5">
        <v>0.35971223021582738</v>
      </c>
      <c r="CZ257" s="3" t="s">
        <v>22</v>
      </c>
      <c r="DA257" s="5">
        <v>3.2258064516129032E-4</v>
      </c>
      <c r="DB257" s="5">
        <v>623.75</v>
      </c>
      <c r="DC257" s="2">
        <v>0.73</v>
      </c>
      <c r="DD257" s="5">
        <v>387</v>
      </c>
      <c r="DE257" s="3" t="s">
        <v>22</v>
      </c>
      <c r="DF257" s="2">
        <v>0.3585714285714286</v>
      </c>
      <c r="DG257" s="3" t="s">
        <v>3</v>
      </c>
      <c r="DH257" s="5">
        <v>8.6500009999999996</v>
      </c>
      <c r="DI257" s="3" t="s">
        <v>28</v>
      </c>
      <c r="DJ257" s="2">
        <v>11.26</v>
      </c>
      <c r="DK257" s="5">
        <v>280</v>
      </c>
      <c r="DL257" s="3" t="s">
        <v>8</v>
      </c>
      <c r="DM257" s="3">
        <v>0.35714285714285698</v>
      </c>
      <c r="DN257" s="3" t="s">
        <v>3</v>
      </c>
      <c r="DO257" s="5">
        <v>0.2525</v>
      </c>
      <c r="DP257" s="3" t="s">
        <v>3</v>
      </c>
      <c r="DQ257" s="5">
        <v>3.1924999999999999</v>
      </c>
      <c r="DR257" s="7" t="s">
        <v>227</v>
      </c>
      <c r="DS257" s="2" t="s">
        <v>18</v>
      </c>
      <c r="DT257" s="5">
        <v>0.4316239</v>
      </c>
      <c r="DU257" s="2" t="s">
        <v>24</v>
      </c>
      <c r="DV257" s="3" t="s">
        <v>3</v>
      </c>
      <c r="DW257" s="5">
        <v>50.45</v>
      </c>
      <c r="DX257" s="2">
        <v>7.26</v>
      </c>
      <c r="DY257" s="3" t="s">
        <v>8</v>
      </c>
      <c r="DZ257" s="2">
        <v>256</v>
      </c>
      <c r="EA257" s="7">
        <v>0.81632653061224503</v>
      </c>
      <c r="EB257" s="5">
        <v>3.1150000000000002</v>
      </c>
      <c r="EC257" s="3"/>
      <c r="ED257" s="2">
        <v>350</v>
      </c>
      <c r="EE257" s="3">
        <v>0.37</v>
      </c>
      <c r="EF257" s="3" t="s">
        <v>1</v>
      </c>
      <c r="EG257" s="3"/>
      <c r="EH257" s="2">
        <v>51.2</v>
      </c>
      <c r="EI257" s="2">
        <v>7.6</v>
      </c>
      <c r="EJ257" s="3" t="s">
        <v>26</v>
      </c>
      <c r="EK257" s="5">
        <v>1.2489999999999999E-2</v>
      </c>
      <c r="EL257" s="3" t="s">
        <v>1</v>
      </c>
      <c r="EM257" s="3" t="s">
        <v>3</v>
      </c>
      <c r="EN257" s="3" t="s">
        <v>27</v>
      </c>
      <c r="EO257" s="2">
        <v>17.5</v>
      </c>
      <c r="EP257" s="3" t="s">
        <v>8</v>
      </c>
      <c r="EQ257" s="2"/>
      <c r="ER257" s="5">
        <v>5.35</v>
      </c>
      <c r="ES257" s="2">
        <v>36</v>
      </c>
      <c r="ET257" s="9">
        <v>23.5</v>
      </c>
      <c r="EU257" s="3" t="s">
        <v>239</v>
      </c>
      <c r="EV257" s="3" t="s">
        <v>28</v>
      </c>
      <c r="EW257" s="7">
        <v>11.75</v>
      </c>
      <c r="EX257" s="9">
        <v>3.6124999999999998</v>
      </c>
      <c r="EY257" s="3">
        <v>1.96</v>
      </c>
      <c r="EZ257" s="3"/>
      <c r="FA257" s="9">
        <v>0.93023255813953487</v>
      </c>
      <c r="FB257" s="9">
        <v>1.6600000000000001E-9</v>
      </c>
      <c r="FC257" s="2">
        <v>256</v>
      </c>
      <c r="FD257" s="7">
        <v>0.86956521739130399</v>
      </c>
      <c r="FE257" s="2" t="s">
        <v>15</v>
      </c>
      <c r="FF257" s="3" t="s">
        <v>28</v>
      </c>
      <c r="FG257" s="3" t="s">
        <v>1</v>
      </c>
      <c r="FH257" s="9">
        <v>7.16</v>
      </c>
      <c r="FI257" s="3"/>
      <c r="FJ257" s="9">
        <v>8.6999999999999993</v>
      </c>
      <c r="FK257" s="3" t="s">
        <v>1</v>
      </c>
      <c r="FL257" s="3" t="s">
        <v>1</v>
      </c>
      <c r="FM257" s="3" t="s">
        <v>28</v>
      </c>
      <c r="FN257" s="9">
        <v>145</v>
      </c>
      <c r="FO257" s="9">
        <v>2.7500000000000001E-8</v>
      </c>
      <c r="FP257" s="9">
        <v>3.96</v>
      </c>
      <c r="FQ257" s="3" t="s">
        <v>15</v>
      </c>
      <c r="FR257" s="5">
        <v>9.7999999999999997E-3</v>
      </c>
      <c r="FS257" s="9">
        <v>28.62</v>
      </c>
      <c r="FT257" s="3" t="s">
        <v>1</v>
      </c>
      <c r="FU257" s="3"/>
      <c r="FV257" s="3"/>
      <c r="FW257" s="5">
        <v>35.700000000000003</v>
      </c>
      <c r="FX257" s="10">
        <v>4.15E-3</v>
      </c>
      <c r="FY257" s="2">
        <v>165</v>
      </c>
      <c r="FZ257" s="3" t="s">
        <v>22</v>
      </c>
      <c r="GA257" s="2"/>
      <c r="GB257" s="2"/>
      <c r="GC257" s="2"/>
      <c r="GD257" s="2"/>
      <c r="GE257" s="3"/>
      <c r="GF257" s="3" t="s">
        <v>30</v>
      </c>
      <c r="GG257" s="3"/>
      <c r="GH257" s="9">
        <v>4.5</v>
      </c>
      <c r="GI257" s="2">
        <v>256</v>
      </c>
      <c r="GJ257" s="5">
        <v>1.3500000000000001E-3</v>
      </c>
      <c r="GK257" s="3"/>
      <c r="GL257" s="2">
        <v>0.76928571428571424</v>
      </c>
      <c r="GM257" s="2">
        <v>3.1150000000000002</v>
      </c>
      <c r="GN257" s="3" t="s">
        <v>31</v>
      </c>
      <c r="GO257" s="3" t="s">
        <v>8</v>
      </c>
      <c r="GP257" s="3"/>
      <c r="GQ257" s="2">
        <v>8.25</v>
      </c>
      <c r="GR257" s="3" t="s">
        <v>219</v>
      </c>
      <c r="GS257" s="9">
        <v>0.76923076923076916</v>
      </c>
      <c r="GT257" s="9">
        <v>60.3</v>
      </c>
      <c r="GU257" s="9">
        <v>13.35</v>
      </c>
      <c r="GV257" s="2">
        <v>5.2083333333333336E-2</v>
      </c>
      <c r="GW257" s="7">
        <v>2</v>
      </c>
      <c r="GX257" s="2" t="s">
        <v>34</v>
      </c>
      <c r="GY257" s="7" t="s">
        <v>227</v>
      </c>
      <c r="GZ257" s="9">
        <v>5.16</v>
      </c>
      <c r="HA257" s="9">
        <v>4.33</v>
      </c>
      <c r="HB257" s="7">
        <v>4.55</v>
      </c>
      <c r="HC257" s="4">
        <v>41.3</v>
      </c>
      <c r="HD257" s="3" t="s">
        <v>3</v>
      </c>
      <c r="HE257" s="2">
        <v>8.6</v>
      </c>
      <c r="HF257" s="9">
        <v>20.7</v>
      </c>
      <c r="HG257" s="3"/>
      <c r="HH257" s="2">
        <v>256</v>
      </c>
      <c r="HI257" s="3" t="s">
        <v>15</v>
      </c>
      <c r="HJ257" s="2">
        <v>1.1133928571428571</v>
      </c>
      <c r="HK257" s="3" t="s">
        <v>3</v>
      </c>
      <c r="HL257" s="3"/>
      <c r="HM257" s="9">
        <v>0.68500000000000005</v>
      </c>
      <c r="HN257" s="9">
        <v>12.6</v>
      </c>
      <c r="HO257" s="3" t="s">
        <v>3</v>
      </c>
      <c r="HP257" s="3" t="s">
        <v>35</v>
      </c>
      <c r="HQ257" s="3" t="s">
        <v>28</v>
      </c>
      <c r="HR257" s="2">
        <v>8.5999999999999993E-2</v>
      </c>
      <c r="HS257" s="3" t="s">
        <v>3</v>
      </c>
      <c r="HT257" s="3"/>
      <c r="HU257" s="9">
        <v>0.3578457684737878</v>
      </c>
      <c r="HV257" s="3">
        <v>1</v>
      </c>
      <c r="HW257" s="9">
        <v>8.7000000000000001E-5</v>
      </c>
      <c r="HX257" s="3" t="s">
        <v>3</v>
      </c>
      <c r="HY257" s="3"/>
      <c r="HZ257" s="3" t="s">
        <v>30</v>
      </c>
      <c r="IA257" s="9">
        <v>4.51</v>
      </c>
      <c r="IB257" s="2">
        <v>13.08</v>
      </c>
      <c r="IC257" s="3" t="s">
        <v>18</v>
      </c>
      <c r="ID257" s="3"/>
      <c r="IE257" s="3" t="s">
        <v>55</v>
      </c>
      <c r="IF257" s="7"/>
      <c r="IG257" s="2">
        <v>0.8</v>
      </c>
      <c r="IH257" s="7">
        <v>0.81632653061224481</v>
      </c>
    </row>
    <row r="258" spans="1:242" x14ac:dyDescent="0.25">
      <c r="A258" s="1" t="s">
        <v>305</v>
      </c>
      <c r="B258" s="5">
        <v>75</v>
      </c>
      <c r="C258" s="3"/>
      <c r="D258" s="5">
        <v>6.4</v>
      </c>
      <c r="E258" s="3" t="s">
        <v>1</v>
      </c>
      <c r="F258" s="3" t="s">
        <v>2</v>
      </c>
      <c r="G258" s="2"/>
      <c r="H258" s="3"/>
      <c r="I258" s="3"/>
      <c r="J258" s="5">
        <v>3.4900000000000004E-11</v>
      </c>
      <c r="K258" s="3" t="s">
        <v>3</v>
      </c>
      <c r="L258" s="3" t="s">
        <v>4</v>
      </c>
      <c r="M258" s="5">
        <v>0.9009009009009008</v>
      </c>
      <c r="N258" s="5">
        <v>25.82</v>
      </c>
      <c r="O258" s="3" t="s">
        <v>3</v>
      </c>
      <c r="P258" s="3"/>
      <c r="Q258" s="3"/>
      <c r="R258" s="2" t="s">
        <v>58</v>
      </c>
      <c r="S258" s="2"/>
      <c r="T258" s="3" t="s">
        <v>3</v>
      </c>
      <c r="U258" s="5">
        <v>50.2</v>
      </c>
      <c r="V258" s="3"/>
      <c r="W258" s="2"/>
      <c r="X258" s="3"/>
      <c r="Y258" s="3" t="s">
        <v>7</v>
      </c>
      <c r="Z258" s="5">
        <v>1.4250000000000001E-5</v>
      </c>
      <c r="AA258" s="3" t="s">
        <v>8</v>
      </c>
      <c r="AB258" s="2" t="s">
        <v>227</v>
      </c>
      <c r="AC258" s="5">
        <v>9.8727272727272725E-13</v>
      </c>
      <c r="AD258" s="3" t="s">
        <v>22</v>
      </c>
      <c r="AE258" s="11"/>
      <c r="AF258" s="2">
        <v>3.12</v>
      </c>
      <c r="AG258" s="5">
        <v>2.7499999999999998E-3</v>
      </c>
      <c r="AH258" s="2"/>
      <c r="AI258" s="2"/>
      <c r="AJ258" s="2">
        <v>74.75</v>
      </c>
      <c r="AK258" s="2"/>
      <c r="AL258" s="5">
        <v>1.0820000000000001</v>
      </c>
      <c r="AM258" s="3"/>
      <c r="AN258" s="3" t="s">
        <v>12</v>
      </c>
      <c r="AO258" s="2"/>
      <c r="AP258" s="2"/>
      <c r="AQ258" s="5">
        <v>6.6500000000000005E-3</v>
      </c>
      <c r="AR258" s="5">
        <v>3.5</v>
      </c>
      <c r="AS258" s="3" t="s">
        <v>13</v>
      </c>
      <c r="AT258" s="3" t="s">
        <v>28</v>
      </c>
      <c r="AU258" s="5">
        <v>19.5</v>
      </c>
      <c r="AV258" s="3"/>
      <c r="AW258" s="2"/>
      <c r="AX258" s="5">
        <v>1.508515815085158E-7</v>
      </c>
      <c r="AY258" s="2" t="s">
        <v>15</v>
      </c>
      <c r="AZ258" s="5">
        <v>8.35</v>
      </c>
      <c r="BA258" s="2"/>
      <c r="BB258" s="3" t="s">
        <v>8</v>
      </c>
      <c r="BC258" s="3" t="s">
        <v>21</v>
      </c>
      <c r="BD258" s="2"/>
      <c r="BE258" s="3" t="s">
        <v>16</v>
      </c>
      <c r="BF258" s="6">
        <v>37.25</v>
      </c>
      <c r="BG258" s="5">
        <v>6.91</v>
      </c>
      <c r="BH258" s="3"/>
      <c r="BI258" s="3"/>
      <c r="BJ258" s="5">
        <v>1.1499999999999999</v>
      </c>
      <c r="BK258" s="5">
        <v>22.25</v>
      </c>
      <c r="BL258" s="5">
        <v>1.1299999999999999</v>
      </c>
      <c r="BM258" s="5">
        <v>2.85</v>
      </c>
      <c r="BN258" s="3" t="s">
        <v>19</v>
      </c>
      <c r="BO258" s="3" t="s">
        <v>121</v>
      </c>
      <c r="BP258" s="3" t="s">
        <v>3</v>
      </c>
      <c r="BQ258" s="2"/>
      <c r="BR258" s="2" t="s">
        <v>21</v>
      </c>
      <c r="BS258" s="3"/>
      <c r="BT258" s="3"/>
      <c r="BU258" s="3"/>
      <c r="BV258" s="5">
        <v>3.2174999999999998</v>
      </c>
      <c r="BW258" s="5">
        <v>4.9325000000000001</v>
      </c>
      <c r="BX258" s="3"/>
      <c r="BY258" s="3"/>
      <c r="BZ258" s="2"/>
      <c r="CA258" s="2"/>
      <c r="CB258" s="3" t="s">
        <v>3</v>
      </c>
      <c r="CC258" s="5">
        <v>3.9725000000000001</v>
      </c>
      <c r="CD258" s="5">
        <v>2</v>
      </c>
      <c r="CE258" s="3"/>
      <c r="CF258" s="5">
        <v>30.75</v>
      </c>
      <c r="CG258" s="3"/>
      <c r="CH258" s="3"/>
      <c r="CI258" s="3"/>
      <c r="CJ258" s="3" t="s">
        <v>1</v>
      </c>
      <c r="CK258" s="2"/>
      <c r="CL258" s="3" t="s">
        <v>22</v>
      </c>
      <c r="CM258" s="3"/>
      <c r="CN258" s="2"/>
      <c r="CO258" s="2"/>
      <c r="CP258" s="2"/>
      <c r="CQ258" s="3">
        <v>2</v>
      </c>
      <c r="CR258" s="5">
        <v>5.7249999999999996</v>
      </c>
      <c r="CS258" s="6">
        <v>47.15</v>
      </c>
      <c r="CT258" s="5">
        <v>0.45950000000000002</v>
      </c>
      <c r="CU258" s="5">
        <v>11.55</v>
      </c>
      <c r="CV258" s="5">
        <v>112</v>
      </c>
      <c r="CW258" s="5">
        <v>76.900000000000006</v>
      </c>
      <c r="CX258" s="2"/>
      <c r="CY258" s="5">
        <v>0.35938903863432164</v>
      </c>
      <c r="CZ258" s="3" t="s">
        <v>22</v>
      </c>
      <c r="DA258" s="5">
        <v>3.2786885245901639E-4</v>
      </c>
      <c r="DB258" s="5">
        <v>623.5</v>
      </c>
      <c r="DC258" s="2"/>
      <c r="DD258" s="5">
        <v>383</v>
      </c>
      <c r="DE258" s="3" t="s">
        <v>22</v>
      </c>
      <c r="DF258" s="2"/>
      <c r="DG258" s="3" t="s">
        <v>3</v>
      </c>
      <c r="DH258" s="5">
        <v>8.6533339999999992</v>
      </c>
      <c r="DI258" s="3" t="s">
        <v>28</v>
      </c>
      <c r="DJ258" s="3"/>
      <c r="DK258" s="5">
        <v>275</v>
      </c>
      <c r="DL258" s="3" t="s">
        <v>8</v>
      </c>
      <c r="DM258" s="3">
        <v>0.35714285714285698</v>
      </c>
      <c r="DN258" s="3" t="s">
        <v>3</v>
      </c>
      <c r="DO258" s="5">
        <v>0.24</v>
      </c>
      <c r="DP258" s="3" t="s">
        <v>3</v>
      </c>
      <c r="DQ258" s="5">
        <v>3.1949999999999998</v>
      </c>
      <c r="DR258" s="7" t="s">
        <v>227</v>
      </c>
      <c r="DS258" s="2" t="s">
        <v>18</v>
      </c>
      <c r="DT258" s="5">
        <v>0.4330484</v>
      </c>
      <c r="DU258" s="2" t="s">
        <v>24</v>
      </c>
      <c r="DV258" s="3" t="s">
        <v>3</v>
      </c>
      <c r="DW258" s="5">
        <v>50.2</v>
      </c>
      <c r="DX258" s="4"/>
      <c r="DY258" s="3" t="s">
        <v>8</v>
      </c>
      <c r="DZ258" s="2"/>
      <c r="EA258" s="7"/>
      <c r="EB258" s="5">
        <v>3.12</v>
      </c>
      <c r="EC258" s="3"/>
      <c r="ED258" s="2"/>
      <c r="EE258" s="2"/>
      <c r="EF258" s="3" t="s">
        <v>1</v>
      </c>
      <c r="EG258" s="3"/>
      <c r="EH258" s="2"/>
      <c r="EI258" s="2"/>
      <c r="EJ258" s="3" t="s">
        <v>26</v>
      </c>
      <c r="EK258" s="5">
        <v>1.2489999999999999E-2</v>
      </c>
      <c r="EL258" s="3" t="s">
        <v>1</v>
      </c>
      <c r="EM258" s="3" t="s">
        <v>3</v>
      </c>
      <c r="EN258" s="3" t="s">
        <v>27</v>
      </c>
      <c r="EO258" s="3"/>
      <c r="EP258" s="3" t="s">
        <v>8</v>
      </c>
      <c r="EQ258" s="3"/>
      <c r="ER258" s="5">
        <v>5.3</v>
      </c>
      <c r="ES258" s="4"/>
      <c r="ET258" s="9">
        <v>19.25</v>
      </c>
      <c r="EU258" s="3" t="s">
        <v>239</v>
      </c>
      <c r="EV258" s="3" t="s">
        <v>28</v>
      </c>
      <c r="EW258" s="7"/>
      <c r="EX258" s="9">
        <v>3.6124999999999998</v>
      </c>
      <c r="EY258" s="3"/>
      <c r="EZ258" s="3"/>
      <c r="FA258" s="9">
        <v>0.90909090909090906</v>
      </c>
      <c r="FB258" s="9">
        <v>1.67E-9</v>
      </c>
      <c r="FC258" s="2"/>
      <c r="FD258" s="7"/>
      <c r="FE258" s="2" t="s">
        <v>15</v>
      </c>
      <c r="FF258" s="3" t="s">
        <v>28</v>
      </c>
      <c r="FG258" s="3" t="s">
        <v>1</v>
      </c>
      <c r="FH258" s="9">
        <v>7.14</v>
      </c>
      <c r="FI258" s="3"/>
      <c r="FJ258" s="9">
        <v>8.4</v>
      </c>
      <c r="FK258" s="3" t="s">
        <v>1</v>
      </c>
      <c r="FL258" s="3" t="s">
        <v>1</v>
      </c>
      <c r="FM258" s="3" t="s">
        <v>28</v>
      </c>
      <c r="FN258" s="9">
        <v>142.5</v>
      </c>
      <c r="FO258" s="9">
        <v>2.7399999999999997E-8</v>
      </c>
      <c r="FP258" s="9">
        <v>3.97</v>
      </c>
      <c r="FQ258" s="3" t="s">
        <v>15</v>
      </c>
      <c r="FR258" s="5">
        <v>9.4000000000000004E-3</v>
      </c>
      <c r="FS258" s="9">
        <v>28.58</v>
      </c>
      <c r="FT258" s="3" t="s">
        <v>1</v>
      </c>
      <c r="FU258" s="3"/>
      <c r="FV258" s="3"/>
      <c r="FW258" s="5">
        <v>38.9</v>
      </c>
      <c r="FX258" s="10">
        <v>3.7499999999999999E-3</v>
      </c>
      <c r="FY258" s="3"/>
      <c r="FZ258" s="3" t="s">
        <v>22</v>
      </c>
      <c r="GA258" s="3"/>
      <c r="GB258" s="3"/>
      <c r="GC258" s="3"/>
      <c r="GD258" s="3"/>
      <c r="GE258" s="3"/>
      <c r="GF258" s="3" t="s">
        <v>30</v>
      </c>
      <c r="GG258" s="3"/>
      <c r="GH258" s="9">
        <v>4.5</v>
      </c>
      <c r="GI258" s="2"/>
      <c r="GJ258" s="5">
        <v>1.3699999999999999E-3</v>
      </c>
      <c r="GK258" s="3"/>
      <c r="GL258" s="2"/>
      <c r="GM258" s="2">
        <v>3.12</v>
      </c>
      <c r="GN258" s="3" t="s">
        <v>31</v>
      </c>
      <c r="GO258" s="3" t="s">
        <v>8</v>
      </c>
      <c r="GP258" s="3"/>
      <c r="GQ258" s="3"/>
      <c r="GR258" s="3" t="s">
        <v>219</v>
      </c>
      <c r="GS258" s="9">
        <v>0.76923076923076916</v>
      </c>
      <c r="GT258" s="9">
        <v>60.6</v>
      </c>
      <c r="GU258" s="9">
        <v>13.35</v>
      </c>
      <c r="GV258" s="2">
        <v>5.1948051948051945E-2</v>
      </c>
      <c r="GW258" s="7"/>
      <c r="GX258" s="2" t="s">
        <v>34</v>
      </c>
      <c r="GY258" s="7" t="s">
        <v>227</v>
      </c>
      <c r="GZ258" s="9">
        <v>5.1550000000000002</v>
      </c>
      <c r="HA258" s="9">
        <v>4.3150000000000004</v>
      </c>
      <c r="HB258" s="7"/>
      <c r="HC258" s="3">
        <v>40.85</v>
      </c>
      <c r="HD258" s="3" t="s">
        <v>3</v>
      </c>
      <c r="HE258" s="7"/>
      <c r="HF258" s="9">
        <v>20.85</v>
      </c>
      <c r="HG258" s="3"/>
      <c r="HH258" s="2"/>
      <c r="HI258" s="3" t="s">
        <v>15</v>
      </c>
      <c r="HJ258" s="3"/>
      <c r="HK258" s="3" t="s">
        <v>3</v>
      </c>
      <c r="HL258" s="3"/>
      <c r="HM258" s="9">
        <v>0.64</v>
      </c>
      <c r="HN258" s="9">
        <v>12.6</v>
      </c>
      <c r="HO258" s="3" t="s">
        <v>3</v>
      </c>
      <c r="HP258" s="3" t="s">
        <v>35</v>
      </c>
      <c r="HQ258" s="3" t="s">
        <v>28</v>
      </c>
      <c r="HR258" s="4"/>
      <c r="HS258" s="3" t="s">
        <v>3</v>
      </c>
      <c r="HT258" s="3"/>
      <c r="HU258" s="9">
        <v>0.3603603603603604</v>
      </c>
      <c r="HV258" s="3">
        <v>1</v>
      </c>
      <c r="HW258" s="9">
        <v>8.5799999999999998E-5</v>
      </c>
      <c r="HX258" s="3" t="s">
        <v>3</v>
      </c>
      <c r="HY258" s="3"/>
      <c r="HZ258" s="3" t="s">
        <v>30</v>
      </c>
      <c r="IA258" s="9">
        <v>4.51</v>
      </c>
      <c r="IB258" s="3"/>
      <c r="IC258" s="3" t="s">
        <v>18</v>
      </c>
      <c r="ID258" s="3"/>
      <c r="IE258" s="3" t="s">
        <v>55</v>
      </c>
      <c r="IF258" s="7"/>
      <c r="IG258" s="4"/>
      <c r="IH258" s="7"/>
    </row>
    <row r="259" spans="1:242" x14ac:dyDescent="0.25">
      <c r="A259" s="1" t="s">
        <v>306</v>
      </c>
      <c r="B259" s="5">
        <v>77.25</v>
      </c>
      <c r="C259" s="3"/>
      <c r="D259" s="5">
        <v>6.35</v>
      </c>
      <c r="E259" s="3" t="s">
        <v>1</v>
      </c>
      <c r="F259" s="3" t="s">
        <v>2</v>
      </c>
      <c r="G259" s="2"/>
      <c r="H259" s="3"/>
      <c r="I259" s="3"/>
      <c r="J259" s="5">
        <v>3.5000000000000002E-11</v>
      </c>
      <c r="K259" s="3" t="s">
        <v>3</v>
      </c>
      <c r="L259" s="3" t="s">
        <v>4</v>
      </c>
      <c r="M259" s="5">
        <v>0.898876404494382</v>
      </c>
      <c r="N259" s="5">
        <v>25.8</v>
      </c>
      <c r="O259" s="3" t="s">
        <v>3</v>
      </c>
      <c r="P259" s="3"/>
      <c r="Q259" s="3"/>
      <c r="R259" s="2" t="s">
        <v>58</v>
      </c>
      <c r="S259" s="2"/>
      <c r="T259" s="3" t="s">
        <v>3</v>
      </c>
      <c r="U259" s="5">
        <v>49.65</v>
      </c>
      <c r="V259" s="3"/>
      <c r="W259" s="2"/>
      <c r="X259" s="3"/>
      <c r="Y259" s="3" t="s">
        <v>7</v>
      </c>
      <c r="Z259" s="5">
        <v>1.4250000000000001E-5</v>
      </c>
      <c r="AA259" s="3" t="s">
        <v>8</v>
      </c>
      <c r="AB259" s="2" t="s">
        <v>227</v>
      </c>
      <c r="AC259" s="5">
        <v>9.8727272727272725E-13</v>
      </c>
      <c r="AD259" s="3" t="s">
        <v>22</v>
      </c>
      <c r="AE259" s="11"/>
      <c r="AF259" s="2">
        <v>3.1175000000000002</v>
      </c>
      <c r="AG259" s="5">
        <v>2.7200000000000002E-3</v>
      </c>
      <c r="AH259" s="2"/>
      <c r="AI259" s="2"/>
      <c r="AJ259" s="2">
        <v>75</v>
      </c>
      <c r="AK259" s="2"/>
      <c r="AL259" s="5">
        <v>1.081</v>
      </c>
      <c r="AM259" s="3"/>
      <c r="AN259" s="3" t="s">
        <v>12</v>
      </c>
      <c r="AO259" s="2"/>
      <c r="AP259" s="2"/>
      <c r="AQ259" s="5">
        <v>6.6500000000000005E-3</v>
      </c>
      <c r="AR259" s="5">
        <v>3.55</v>
      </c>
      <c r="AS259" s="3" t="s">
        <v>13</v>
      </c>
      <c r="AT259" s="3" t="s">
        <v>28</v>
      </c>
      <c r="AU259" s="5">
        <v>19.5</v>
      </c>
      <c r="AV259" s="3"/>
      <c r="AW259" s="2"/>
      <c r="AX259" s="5">
        <v>1.4963503649635035E-7</v>
      </c>
      <c r="AY259" s="2" t="s">
        <v>15</v>
      </c>
      <c r="AZ259" s="5">
        <v>8.15</v>
      </c>
      <c r="BA259" s="2"/>
      <c r="BB259" s="3" t="s">
        <v>8</v>
      </c>
      <c r="BC259" s="3" t="s">
        <v>21</v>
      </c>
      <c r="BD259" s="2"/>
      <c r="BE259" s="3" t="s">
        <v>16</v>
      </c>
      <c r="BF259" s="6">
        <v>37</v>
      </c>
      <c r="BG259" s="5">
        <v>6.9249999999999998</v>
      </c>
      <c r="BH259" s="3"/>
      <c r="BI259" s="3"/>
      <c r="BJ259" s="5">
        <v>1.125</v>
      </c>
      <c r="BK259" s="5">
        <v>22.25</v>
      </c>
      <c r="BL259" s="5">
        <v>1.08</v>
      </c>
      <c r="BM259" s="5">
        <v>2.95</v>
      </c>
      <c r="BN259" s="3" t="s">
        <v>19</v>
      </c>
      <c r="BO259" s="3" t="s">
        <v>121</v>
      </c>
      <c r="BP259" s="3" t="s">
        <v>3</v>
      </c>
      <c r="BQ259" s="2"/>
      <c r="BR259" s="2" t="s">
        <v>21</v>
      </c>
      <c r="BS259" s="3"/>
      <c r="BT259" s="3"/>
      <c r="BU259" s="3"/>
      <c r="BV259" s="5">
        <v>3.2174999999999998</v>
      </c>
      <c r="BW259" s="5">
        <v>4.9124999999999996</v>
      </c>
      <c r="BX259" s="3"/>
      <c r="BY259" s="3"/>
      <c r="BZ259" s="2"/>
      <c r="CA259" s="2"/>
      <c r="CB259" s="3" t="s">
        <v>3</v>
      </c>
      <c r="CC259" s="5">
        <v>3.9775</v>
      </c>
      <c r="CD259" s="5">
        <v>2</v>
      </c>
      <c r="CE259" s="3"/>
      <c r="CF259" s="5">
        <v>30.6</v>
      </c>
      <c r="CG259" s="3"/>
      <c r="CH259" s="3"/>
      <c r="CI259" s="3"/>
      <c r="CJ259" s="3" t="s">
        <v>1</v>
      </c>
      <c r="CK259" s="2"/>
      <c r="CL259" s="3" t="s">
        <v>22</v>
      </c>
      <c r="CM259" s="3"/>
      <c r="CN259" s="2"/>
      <c r="CO259" s="2"/>
      <c r="CP259" s="2"/>
      <c r="CQ259" s="3">
        <v>2</v>
      </c>
      <c r="CR259" s="5">
        <v>5.83</v>
      </c>
      <c r="CS259" s="6">
        <v>52.5</v>
      </c>
      <c r="CT259" s="5">
        <v>0.46</v>
      </c>
      <c r="CU259" s="5">
        <v>11.25</v>
      </c>
      <c r="CV259" s="5">
        <v>165</v>
      </c>
      <c r="CW259" s="5">
        <v>76.95</v>
      </c>
      <c r="CX259" s="2"/>
      <c r="CY259" s="5">
        <v>0.35971223021582738</v>
      </c>
      <c r="CZ259" s="3" t="s">
        <v>22</v>
      </c>
      <c r="DA259" s="5">
        <v>3.4482758620689658E-4</v>
      </c>
      <c r="DB259" s="5">
        <v>623</v>
      </c>
      <c r="DC259" s="2"/>
      <c r="DD259" s="5">
        <v>383</v>
      </c>
      <c r="DE259" s="3" t="s">
        <v>22</v>
      </c>
      <c r="DF259" s="2"/>
      <c r="DG259" s="3" t="s">
        <v>3</v>
      </c>
      <c r="DH259" s="5">
        <v>8.6566670000000006</v>
      </c>
      <c r="DI259" s="3" t="s">
        <v>28</v>
      </c>
      <c r="DJ259" s="3"/>
      <c r="DK259" s="5">
        <v>272</v>
      </c>
      <c r="DL259" s="3" t="s">
        <v>8</v>
      </c>
      <c r="DM259" s="3">
        <v>0.35714285714285698</v>
      </c>
      <c r="DN259" s="3" t="s">
        <v>3</v>
      </c>
      <c r="DO259" s="5">
        <v>0.24249999999999999</v>
      </c>
      <c r="DP259" s="3" t="s">
        <v>3</v>
      </c>
      <c r="DQ259" s="5">
        <v>3.2149999999999999</v>
      </c>
      <c r="DR259" s="7" t="s">
        <v>227</v>
      </c>
      <c r="DS259" s="2" t="s">
        <v>18</v>
      </c>
      <c r="DT259" s="5">
        <v>0.4344729</v>
      </c>
      <c r="DU259" s="2" t="s">
        <v>24</v>
      </c>
      <c r="DV259" s="3" t="s">
        <v>3</v>
      </c>
      <c r="DW259" s="5">
        <v>49.65</v>
      </c>
      <c r="DX259" s="3"/>
      <c r="DY259" s="3" t="s">
        <v>8</v>
      </c>
      <c r="DZ259" s="2"/>
      <c r="EA259" s="7"/>
      <c r="EB259" s="5">
        <v>3.1175000000000002</v>
      </c>
      <c r="EC259" s="3"/>
      <c r="ED259" s="2"/>
      <c r="EE259" s="2"/>
      <c r="EF259" s="3" t="s">
        <v>1</v>
      </c>
      <c r="EG259" s="3"/>
      <c r="EH259" s="2"/>
      <c r="EI259" s="2"/>
      <c r="EJ259" s="3" t="s">
        <v>26</v>
      </c>
      <c r="EK259" s="5">
        <v>1.2489999999999999E-2</v>
      </c>
      <c r="EL259" s="3" t="s">
        <v>1</v>
      </c>
      <c r="EM259" s="3" t="s">
        <v>3</v>
      </c>
      <c r="EN259" s="3" t="s">
        <v>27</v>
      </c>
      <c r="EO259" s="3"/>
      <c r="EP259" s="3" t="s">
        <v>8</v>
      </c>
      <c r="EQ259" s="3"/>
      <c r="ER259" s="5">
        <v>5.4</v>
      </c>
      <c r="ES259" s="3"/>
      <c r="ET259" s="9">
        <v>19.399999999999999</v>
      </c>
      <c r="EU259" s="3" t="s">
        <v>239</v>
      </c>
      <c r="EV259" s="3" t="s">
        <v>28</v>
      </c>
      <c r="EW259" s="7"/>
      <c r="EX259" s="9">
        <v>3.6025</v>
      </c>
      <c r="EY259" s="3"/>
      <c r="EZ259" s="3"/>
      <c r="FA259" s="9">
        <v>0.88888888888888884</v>
      </c>
      <c r="FB259" s="9">
        <v>1.67E-9</v>
      </c>
      <c r="FC259" s="2"/>
      <c r="FD259" s="7"/>
      <c r="FE259" s="2" t="s">
        <v>15</v>
      </c>
      <c r="FF259" s="3" t="s">
        <v>28</v>
      </c>
      <c r="FG259" s="3" t="s">
        <v>1</v>
      </c>
      <c r="FH259" s="9">
        <v>7.1449999999999996</v>
      </c>
      <c r="FI259" s="3"/>
      <c r="FJ259" s="9">
        <v>8.4</v>
      </c>
      <c r="FK259" s="3" t="s">
        <v>1</v>
      </c>
      <c r="FL259" s="3" t="s">
        <v>1</v>
      </c>
      <c r="FM259" s="3" t="s">
        <v>28</v>
      </c>
      <c r="FN259" s="9">
        <v>145</v>
      </c>
      <c r="FO259" s="9">
        <v>2.7399999999999997E-8</v>
      </c>
      <c r="FP259" s="9">
        <v>3.97</v>
      </c>
      <c r="FQ259" s="3" t="s">
        <v>15</v>
      </c>
      <c r="FR259" s="5">
        <v>0.01</v>
      </c>
      <c r="FS259" s="9">
        <v>28.6</v>
      </c>
      <c r="FT259" s="3" t="s">
        <v>1</v>
      </c>
      <c r="FU259" s="3"/>
      <c r="FV259" s="3"/>
      <c r="FW259" s="5">
        <v>40</v>
      </c>
      <c r="FX259" s="10">
        <v>3.8500000000000001E-3</v>
      </c>
      <c r="FY259" s="3"/>
      <c r="FZ259" s="3" t="s">
        <v>22</v>
      </c>
      <c r="GA259" s="3"/>
      <c r="GB259" s="3"/>
      <c r="GC259" s="3"/>
      <c r="GD259" s="3"/>
      <c r="GE259" s="3"/>
      <c r="GF259" s="3" t="s">
        <v>30</v>
      </c>
      <c r="GG259" s="3"/>
      <c r="GH259" s="9">
        <v>4.51</v>
      </c>
      <c r="GI259" s="2"/>
      <c r="GJ259" s="5">
        <v>1.3599999999999999E-3</v>
      </c>
      <c r="GK259" s="3"/>
      <c r="GL259" s="2"/>
      <c r="GM259" s="2">
        <v>3.1175000000000002</v>
      </c>
      <c r="GN259" s="3" t="s">
        <v>31</v>
      </c>
      <c r="GO259" s="3" t="s">
        <v>8</v>
      </c>
      <c r="GP259" s="3"/>
      <c r="GQ259" s="3"/>
      <c r="GR259" s="3" t="s">
        <v>219</v>
      </c>
      <c r="GS259" s="9">
        <v>0.76923076923076916</v>
      </c>
      <c r="GT259" s="9">
        <v>60.15</v>
      </c>
      <c r="GU259" s="9">
        <v>13.3</v>
      </c>
      <c r="GV259" s="2">
        <v>5.334755934915978E-2</v>
      </c>
      <c r="GW259" s="7"/>
      <c r="GX259" s="2" t="s">
        <v>34</v>
      </c>
      <c r="GY259" s="7" t="s">
        <v>227</v>
      </c>
      <c r="GZ259" s="9">
        <v>5.1524999999999999</v>
      </c>
      <c r="HA259" s="9">
        <v>4.3125</v>
      </c>
      <c r="HB259" s="7"/>
      <c r="HC259" s="3">
        <v>41.5</v>
      </c>
      <c r="HD259" s="3" t="s">
        <v>3</v>
      </c>
      <c r="HE259" s="7"/>
      <c r="HF259" s="9">
        <v>21.3</v>
      </c>
      <c r="HG259" s="3"/>
      <c r="HH259" s="2"/>
      <c r="HI259" s="3" t="s">
        <v>15</v>
      </c>
      <c r="HJ259" s="3"/>
      <c r="HK259" s="3" t="s">
        <v>3</v>
      </c>
      <c r="HL259" s="3"/>
      <c r="HM259" s="9">
        <v>0.61</v>
      </c>
      <c r="HN259" s="9">
        <v>12.65</v>
      </c>
      <c r="HO259" s="3" t="s">
        <v>3</v>
      </c>
      <c r="HP259" s="3" t="s">
        <v>35</v>
      </c>
      <c r="HQ259" s="3" t="s">
        <v>28</v>
      </c>
      <c r="HR259" s="7"/>
      <c r="HS259" s="3" t="s">
        <v>3</v>
      </c>
      <c r="HT259" s="3"/>
      <c r="HU259" s="9">
        <v>0.3623188405797102</v>
      </c>
      <c r="HV259" s="3">
        <v>1</v>
      </c>
      <c r="HW259" s="9">
        <v>8.8700000000000001E-5</v>
      </c>
      <c r="HX259" s="3" t="s">
        <v>3</v>
      </c>
      <c r="HY259" s="3"/>
      <c r="HZ259" s="3" t="s">
        <v>30</v>
      </c>
      <c r="IA259" s="9">
        <v>4.51</v>
      </c>
      <c r="IB259" s="3"/>
      <c r="IC259" s="3" t="s">
        <v>18</v>
      </c>
      <c r="ID259" s="3"/>
      <c r="IE259" s="3" t="s">
        <v>55</v>
      </c>
      <c r="IF259" s="7"/>
      <c r="IG259" s="7"/>
      <c r="IH259" s="7"/>
    </row>
    <row r="260" spans="1:242" x14ac:dyDescent="0.25">
      <c r="A260" s="1" t="s">
        <v>307</v>
      </c>
      <c r="B260" s="5">
        <v>78</v>
      </c>
      <c r="C260" s="3"/>
      <c r="D260" s="5">
        <v>7</v>
      </c>
      <c r="E260" s="3" t="s">
        <v>1</v>
      </c>
      <c r="F260" s="3" t="s">
        <v>2</v>
      </c>
      <c r="G260" s="2"/>
      <c r="H260" s="3"/>
      <c r="I260" s="3"/>
      <c r="J260" s="5">
        <v>3.5000000000000002E-11</v>
      </c>
      <c r="K260" s="3" t="s">
        <v>3</v>
      </c>
      <c r="L260" s="3" t="s">
        <v>4</v>
      </c>
      <c r="M260" s="5">
        <v>0.9009009009009008</v>
      </c>
      <c r="N260" s="5">
        <v>25.81</v>
      </c>
      <c r="O260" s="3" t="s">
        <v>3</v>
      </c>
      <c r="P260" s="3"/>
      <c r="Q260" s="3"/>
      <c r="R260" s="2" t="s">
        <v>58</v>
      </c>
      <c r="S260" s="2"/>
      <c r="T260" s="3" t="s">
        <v>3</v>
      </c>
      <c r="U260" s="5">
        <v>50.15</v>
      </c>
      <c r="V260" s="3"/>
      <c r="W260" s="2"/>
      <c r="X260" s="3"/>
      <c r="Y260" s="3" t="s">
        <v>7</v>
      </c>
      <c r="Z260" s="5">
        <v>1.4250000000000001E-5</v>
      </c>
      <c r="AA260" s="3" t="s">
        <v>8</v>
      </c>
      <c r="AB260" s="2" t="s">
        <v>227</v>
      </c>
      <c r="AC260" s="5">
        <v>9.8727272727272725E-13</v>
      </c>
      <c r="AD260" s="3" t="s">
        <v>22</v>
      </c>
      <c r="AE260" s="11"/>
      <c r="AF260" s="2">
        <v>3.1175000000000002</v>
      </c>
      <c r="AG260" s="5">
        <v>2.7799999999999999E-3</v>
      </c>
      <c r="AH260" s="2"/>
      <c r="AI260" s="2"/>
      <c r="AJ260" s="2">
        <v>75.400000000000006</v>
      </c>
      <c r="AK260" s="2"/>
      <c r="AL260" s="5">
        <v>1.079</v>
      </c>
      <c r="AM260" s="3"/>
      <c r="AN260" s="3" t="s">
        <v>12</v>
      </c>
      <c r="AO260" s="2"/>
      <c r="AP260" s="2"/>
      <c r="AQ260" s="5">
        <v>6.4999999999999997E-3</v>
      </c>
      <c r="AR260" s="5">
        <v>3.3</v>
      </c>
      <c r="AS260" s="3" t="s">
        <v>308</v>
      </c>
      <c r="AT260" s="3" t="s">
        <v>28</v>
      </c>
      <c r="AU260" s="5">
        <v>19</v>
      </c>
      <c r="AV260" s="3"/>
      <c r="AW260" s="2"/>
      <c r="AX260" s="5">
        <v>1.6666666666666668E-7</v>
      </c>
      <c r="AY260" s="2" t="s">
        <v>15</v>
      </c>
      <c r="AZ260" s="5">
        <v>8.4</v>
      </c>
      <c r="BA260" s="2"/>
      <c r="BB260" s="3" t="s">
        <v>8</v>
      </c>
      <c r="BC260" s="3" t="s">
        <v>21</v>
      </c>
      <c r="BD260" s="2"/>
      <c r="BE260" s="3" t="s">
        <v>16</v>
      </c>
      <c r="BF260" s="6">
        <v>38</v>
      </c>
      <c r="BG260" s="5">
        <v>6.9275000000000002</v>
      </c>
      <c r="BH260" s="3"/>
      <c r="BI260" s="3"/>
      <c r="BJ260" s="5">
        <v>1.1100000000000001</v>
      </c>
      <c r="BK260" s="5">
        <v>19.95</v>
      </c>
      <c r="BL260" s="5">
        <v>0.9</v>
      </c>
      <c r="BM260" s="5">
        <v>2.9</v>
      </c>
      <c r="BN260" s="3" t="s">
        <v>19</v>
      </c>
      <c r="BO260" s="3" t="s">
        <v>121</v>
      </c>
      <c r="BP260" s="3" t="s">
        <v>3</v>
      </c>
      <c r="BQ260" s="2"/>
      <c r="BR260" s="2" t="s">
        <v>21</v>
      </c>
      <c r="BS260" s="3"/>
      <c r="BT260" s="3"/>
      <c r="BU260" s="3"/>
      <c r="BV260" s="5">
        <v>3.2174999999999998</v>
      </c>
      <c r="BW260" s="5">
        <v>4.8949999999999996</v>
      </c>
      <c r="BX260" s="3"/>
      <c r="BY260" s="3"/>
      <c r="BZ260" s="2"/>
      <c r="CA260" s="2"/>
      <c r="CB260" s="3" t="s">
        <v>3</v>
      </c>
      <c r="CC260" s="5">
        <v>3.9849999999999999</v>
      </c>
      <c r="CD260" s="5">
        <v>2</v>
      </c>
      <c r="CE260" s="3"/>
      <c r="CF260" s="5">
        <v>30.7</v>
      </c>
      <c r="CG260" s="3"/>
      <c r="CH260" s="3"/>
      <c r="CI260" s="3"/>
      <c r="CJ260" s="3" t="s">
        <v>1</v>
      </c>
      <c r="CK260" s="2"/>
      <c r="CL260" s="3" t="s">
        <v>22</v>
      </c>
      <c r="CM260" s="3"/>
      <c r="CN260" s="2"/>
      <c r="CO260" s="2"/>
      <c r="CP260" s="2"/>
      <c r="CQ260" s="3">
        <v>2</v>
      </c>
      <c r="CR260" s="5">
        <v>5.77</v>
      </c>
      <c r="CS260" s="6">
        <v>52</v>
      </c>
      <c r="CT260" s="5">
        <v>0.46399999999999997</v>
      </c>
      <c r="CU260" s="5">
        <v>11.5</v>
      </c>
      <c r="CV260" s="5">
        <v>168</v>
      </c>
      <c r="CW260" s="5">
        <v>77</v>
      </c>
      <c r="CX260" s="2"/>
      <c r="CY260" s="5">
        <v>0.35971223021582738</v>
      </c>
      <c r="CZ260" s="3" t="s">
        <v>22</v>
      </c>
      <c r="DA260" s="5">
        <v>3.2258064516129032E-4</v>
      </c>
      <c r="DB260" s="5">
        <v>624</v>
      </c>
      <c r="DC260" s="2"/>
      <c r="DD260" s="5">
        <v>384</v>
      </c>
      <c r="DE260" s="3" t="s">
        <v>22</v>
      </c>
      <c r="DF260" s="2"/>
      <c r="DG260" s="3" t="s">
        <v>3</v>
      </c>
      <c r="DH260" s="5">
        <v>8.66</v>
      </c>
      <c r="DI260" s="3" t="s">
        <v>28</v>
      </c>
      <c r="DJ260" s="3"/>
      <c r="DK260" s="5">
        <v>275</v>
      </c>
      <c r="DL260" s="3" t="s">
        <v>8</v>
      </c>
      <c r="DM260" s="3">
        <v>0.35714285714285698</v>
      </c>
      <c r="DN260" s="3" t="s">
        <v>3</v>
      </c>
      <c r="DO260" s="5">
        <v>0.23499999999999999</v>
      </c>
      <c r="DP260" s="3" t="s">
        <v>3</v>
      </c>
      <c r="DQ260" s="5">
        <v>3.4</v>
      </c>
      <c r="DR260" s="7" t="s">
        <v>227</v>
      </c>
      <c r="DS260" s="2" t="s">
        <v>18</v>
      </c>
      <c r="DT260" s="5">
        <v>0.43589739999999999</v>
      </c>
      <c r="DU260" s="2" t="s">
        <v>24</v>
      </c>
      <c r="DV260" s="3" t="s">
        <v>3</v>
      </c>
      <c r="DW260" s="5">
        <v>50.15</v>
      </c>
      <c r="DX260" s="3"/>
      <c r="DY260" s="3" t="s">
        <v>8</v>
      </c>
      <c r="DZ260" s="2"/>
      <c r="EA260" s="7"/>
      <c r="EB260" s="5">
        <v>3.1175000000000002</v>
      </c>
      <c r="EC260" s="3"/>
      <c r="ED260" s="2"/>
      <c r="EE260" s="2"/>
      <c r="EF260" s="3" t="s">
        <v>1</v>
      </c>
      <c r="EG260" s="3"/>
      <c r="EH260" s="2"/>
      <c r="EI260" s="2"/>
      <c r="EJ260" s="3" t="s">
        <v>26</v>
      </c>
      <c r="EK260" s="5">
        <v>1.2489999999999999E-2</v>
      </c>
      <c r="EL260" s="3" t="s">
        <v>1</v>
      </c>
      <c r="EM260" s="3" t="s">
        <v>3</v>
      </c>
      <c r="EN260" s="3" t="s">
        <v>27</v>
      </c>
      <c r="EO260" s="3"/>
      <c r="EP260" s="3" t="s">
        <v>8</v>
      </c>
      <c r="EQ260" s="3"/>
      <c r="ER260" s="5">
        <v>6.1</v>
      </c>
      <c r="ES260" s="3"/>
      <c r="ET260" s="9">
        <v>19.25</v>
      </c>
      <c r="EU260" s="3" t="s">
        <v>239</v>
      </c>
      <c r="EV260" s="3" t="s">
        <v>28</v>
      </c>
      <c r="EW260" s="7"/>
      <c r="EX260" s="9">
        <v>3.6025</v>
      </c>
      <c r="EY260" s="3"/>
      <c r="EZ260" s="3"/>
      <c r="FA260" s="9">
        <v>0.90909090909090906</v>
      </c>
      <c r="FB260" s="9">
        <v>1.6600000000000001E-9</v>
      </c>
      <c r="FC260" s="2"/>
      <c r="FD260" s="7"/>
      <c r="FE260" s="2" t="s">
        <v>15</v>
      </c>
      <c r="FF260" s="3" t="s">
        <v>28</v>
      </c>
      <c r="FG260" s="3" t="s">
        <v>1</v>
      </c>
      <c r="FH260" s="9">
        <v>7.1449999999999996</v>
      </c>
      <c r="FI260" s="3"/>
      <c r="FJ260" s="9">
        <v>8.4</v>
      </c>
      <c r="FK260" s="3" t="s">
        <v>1</v>
      </c>
      <c r="FL260" s="3" t="s">
        <v>1</v>
      </c>
      <c r="FM260" s="3" t="s">
        <v>28</v>
      </c>
      <c r="FN260" s="9">
        <v>147.5</v>
      </c>
      <c r="FO260" s="9">
        <v>2.7399999999999997E-8</v>
      </c>
      <c r="FP260" s="9">
        <v>3.97</v>
      </c>
      <c r="FQ260" s="3" t="s">
        <v>15</v>
      </c>
      <c r="FR260" s="5">
        <v>1.0999999999999999E-2</v>
      </c>
      <c r="FS260" s="9">
        <v>28.57</v>
      </c>
      <c r="FT260" s="3" t="s">
        <v>1</v>
      </c>
      <c r="FU260" s="3"/>
      <c r="FV260" s="3"/>
      <c r="FW260" s="5">
        <v>39.5</v>
      </c>
      <c r="FX260" s="10">
        <v>4.2500000000000003E-3</v>
      </c>
      <c r="FY260" s="3"/>
      <c r="FZ260" s="3" t="s">
        <v>22</v>
      </c>
      <c r="GA260" s="3"/>
      <c r="GB260" s="3"/>
      <c r="GC260" s="3"/>
      <c r="GD260" s="3"/>
      <c r="GE260" s="3"/>
      <c r="GF260" s="3" t="s">
        <v>30</v>
      </c>
      <c r="GG260" s="3"/>
      <c r="GH260" s="9">
        <v>4.5599999999999996</v>
      </c>
      <c r="GI260" s="2"/>
      <c r="GJ260" s="5">
        <v>1.325E-3</v>
      </c>
      <c r="GK260" s="3"/>
      <c r="GL260" s="2"/>
      <c r="GM260" s="7"/>
      <c r="GN260" s="3" t="s">
        <v>31</v>
      </c>
      <c r="GO260" s="3" t="s">
        <v>8</v>
      </c>
      <c r="GP260" s="3"/>
      <c r="GQ260" s="3"/>
      <c r="GR260" s="3" t="s">
        <v>219</v>
      </c>
      <c r="GS260" s="9">
        <v>0.77519379844961234</v>
      </c>
      <c r="GT260" s="9">
        <v>60</v>
      </c>
      <c r="GU260" s="9">
        <v>13.25</v>
      </c>
      <c r="GV260" s="2">
        <v>5.4054054054054043E-2</v>
      </c>
      <c r="GW260" s="7"/>
      <c r="GX260" s="2" t="s">
        <v>34</v>
      </c>
      <c r="GY260" s="7" t="s">
        <v>227</v>
      </c>
      <c r="GZ260" s="9">
        <v>5.15</v>
      </c>
      <c r="HA260" s="9">
        <v>4.3150000000000004</v>
      </c>
      <c r="HB260" s="7"/>
      <c r="HC260" s="3">
        <v>40.35</v>
      </c>
      <c r="HD260" s="3" t="s">
        <v>3</v>
      </c>
      <c r="HE260" s="7"/>
      <c r="HF260" s="9">
        <v>21.1</v>
      </c>
      <c r="HG260" s="3"/>
      <c r="HH260" s="2"/>
      <c r="HI260" s="3" t="s">
        <v>15</v>
      </c>
      <c r="HJ260" s="3"/>
      <c r="HK260" s="3" t="s">
        <v>3</v>
      </c>
      <c r="HL260" s="3"/>
      <c r="HM260" s="9">
        <v>0.66</v>
      </c>
      <c r="HN260" s="9">
        <v>12.7</v>
      </c>
      <c r="HO260" s="3" t="s">
        <v>3</v>
      </c>
      <c r="HP260" s="3" t="s">
        <v>35</v>
      </c>
      <c r="HQ260" s="3" t="s">
        <v>28</v>
      </c>
      <c r="HR260" s="7"/>
      <c r="HS260" s="3" t="s">
        <v>3</v>
      </c>
      <c r="HT260" s="3"/>
      <c r="HU260" s="9">
        <v>0.36429872495446264</v>
      </c>
      <c r="HV260" s="3">
        <v>1</v>
      </c>
      <c r="HW260" s="9">
        <v>8.865E-5</v>
      </c>
      <c r="HX260" s="3" t="s">
        <v>3</v>
      </c>
      <c r="HY260" s="3"/>
      <c r="HZ260" s="3" t="s">
        <v>30</v>
      </c>
      <c r="IA260" s="9">
        <v>4.51</v>
      </c>
      <c r="IB260" s="3"/>
      <c r="IC260" s="3" t="s">
        <v>18</v>
      </c>
      <c r="ID260" s="3"/>
      <c r="IE260" s="3" t="s">
        <v>309</v>
      </c>
      <c r="IF260" s="7"/>
      <c r="IG260" s="7"/>
      <c r="IH260" s="7"/>
    </row>
    <row r="261" spans="1:242" x14ac:dyDescent="0.25">
      <c r="A261" s="1" t="s">
        <v>310</v>
      </c>
      <c r="B261" s="5">
        <v>77</v>
      </c>
      <c r="C261" s="3"/>
      <c r="D261" s="5">
        <v>6.5</v>
      </c>
      <c r="E261" s="3" t="s">
        <v>1</v>
      </c>
      <c r="F261" s="3" t="s">
        <v>2</v>
      </c>
      <c r="G261" s="2"/>
      <c r="H261" s="3"/>
      <c r="I261" s="3"/>
      <c r="J261" s="5">
        <v>3.5199999999999999E-11</v>
      </c>
      <c r="K261" s="3" t="s">
        <v>3</v>
      </c>
      <c r="L261" s="3" t="s">
        <v>4</v>
      </c>
      <c r="M261" s="5">
        <v>0.90497737556561086</v>
      </c>
      <c r="N261" s="5">
        <v>25.81</v>
      </c>
      <c r="O261" s="3" t="s">
        <v>3</v>
      </c>
      <c r="P261" s="3"/>
      <c r="Q261" s="3"/>
      <c r="R261" s="2" t="s">
        <v>58</v>
      </c>
      <c r="S261" s="2"/>
      <c r="T261" s="3" t="s">
        <v>3</v>
      </c>
      <c r="U261" s="5">
        <v>49.95</v>
      </c>
      <c r="V261" s="3"/>
      <c r="W261" s="2"/>
      <c r="X261" s="3"/>
      <c r="Y261" s="3" t="s">
        <v>7</v>
      </c>
      <c r="Z261" s="5">
        <v>1.4250000000000001E-5</v>
      </c>
      <c r="AA261" s="3" t="s">
        <v>8</v>
      </c>
      <c r="AB261" s="2" t="s">
        <v>227</v>
      </c>
      <c r="AC261" s="5">
        <v>9.8727272727272725E-13</v>
      </c>
      <c r="AD261" s="3" t="s">
        <v>22</v>
      </c>
      <c r="AE261" s="11"/>
      <c r="AF261" s="2">
        <v>3.16</v>
      </c>
      <c r="AG261" s="5">
        <v>2.8999999999999998E-3</v>
      </c>
      <c r="AH261" s="2"/>
      <c r="AI261" s="2"/>
      <c r="AJ261" s="2">
        <v>74.849999999999994</v>
      </c>
      <c r="AK261" s="2"/>
      <c r="AL261" s="5">
        <v>1.0760000000000001</v>
      </c>
      <c r="AM261" s="3"/>
      <c r="AN261" s="3" t="s">
        <v>12</v>
      </c>
      <c r="AO261" s="2"/>
      <c r="AP261" s="2"/>
      <c r="AQ261" s="5">
        <v>7.0999999999999995E-3</v>
      </c>
      <c r="AR261" s="5">
        <v>3.75</v>
      </c>
      <c r="AS261" s="3" t="s">
        <v>308</v>
      </c>
      <c r="AT261" s="3" t="s">
        <v>28</v>
      </c>
      <c r="AU261" s="5">
        <v>18.75</v>
      </c>
      <c r="AV261" s="3"/>
      <c r="AW261" s="2"/>
      <c r="AX261" s="5">
        <v>2.3499999999999997E-7</v>
      </c>
      <c r="AY261" s="2" t="s">
        <v>311</v>
      </c>
      <c r="AZ261" s="5">
        <v>8.6</v>
      </c>
      <c r="BA261" s="2"/>
      <c r="BB261" s="3" t="s">
        <v>8</v>
      </c>
      <c r="BC261" s="3" t="s">
        <v>21</v>
      </c>
      <c r="BD261" s="2"/>
      <c r="BE261" s="3" t="s">
        <v>16</v>
      </c>
      <c r="BF261" s="6">
        <v>41.5</v>
      </c>
      <c r="BG261" s="5">
        <v>6.9349999999999996</v>
      </c>
      <c r="BH261" s="3"/>
      <c r="BI261" s="3"/>
      <c r="BJ261" s="5">
        <v>1.1000000000000001</v>
      </c>
      <c r="BK261" s="5">
        <v>19.899999999999999</v>
      </c>
      <c r="BL261" s="5">
        <v>1</v>
      </c>
      <c r="BM261" s="5">
        <v>2.98</v>
      </c>
      <c r="BN261" s="3" t="s">
        <v>19</v>
      </c>
      <c r="BO261" s="3" t="s">
        <v>121</v>
      </c>
      <c r="BP261" s="3" t="s">
        <v>3</v>
      </c>
      <c r="BQ261" s="2"/>
      <c r="BR261" s="2" t="s">
        <v>21</v>
      </c>
      <c r="BS261" s="3"/>
      <c r="BT261" s="3"/>
      <c r="BU261" s="3"/>
      <c r="BV261" s="5">
        <v>3.2174999999999998</v>
      </c>
      <c r="BW261" s="5">
        <v>4.9000000000000004</v>
      </c>
      <c r="BX261" s="3"/>
      <c r="BY261" s="3"/>
      <c r="BZ261" s="2"/>
      <c r="CA261" s="2"/>
      <c r="CB261" s="3" t="s">
        <v>3</v>
      </c>
      <c r="CC261" s="5">
        <v>4.0049999999999999</v>
      </c>
      <c r="CD261" s="5">
        <v>2</v>
      </c>
      <c r="CE261" s="3"/>
      <c r="CF261" s="5">
        <v>31.5</v>
      </c>
      <c r="CG261" s="3" t="s">
        <v>312</v>
      </c>
      <c r="CH261" s="3"/>
      <c r="CI261" s="3"/>
      <c r="CJ261" s="3" t="s">
        <v>1</v>
      </c>
      <c r="CK261" s="2"/>
      <c r="CL261" s="3" t="s">
        <v>22</v>
      </c>
      <c r="CM261" s="3"/>
      <c r="CN261" s="2"/>
      <c r="CO261" s="2"/>
      <c r="CP261" s="2"/>
      <c r="CQ261" s="3">
        <v>2</v>
      </c>
      <c r="CR261" s="5">
        <v>5.8</v>
      </c>
      <c r="CS261" s="6">
        <v>51.75</v>
      </c>
      <c r="CT261" s="5">
        <v>0.46049999999999996</v>
      </c>
      <c r="CU261" s="5">
        <v>10.55</v>
      </c>
      <c r="CV261" s="5">
        <v>165</v>
      </c>
      <c r="CW261" s="5">
        <v>76.5</v>
      </c>
      <c r="CX261" s="2"/>
      <c r="CY261" s="5">
        <v>0.35971223021582738</v>
      </c>
      <c r="CZ261" s="3" t="s">
        <v>22</v>
      </c>
      <c r="DA261" s="5">
        <v>3.2520325203252032E-4</v>
      </c>
      <c r="DB261" s="5">
        <v>624</v>
      </c>
      <c r="DC261" s="2"/>
      <c r="DD261" s="5">
        <v>384</v>
      </c>
      <c r="DE261" s="3" t="s">
        <v>22</v>
      </c>
      <c r="DF261" s="2"/>
      <c r="DG261" s="3" t="s">
        <v>3</v>
      </c>
      <c r="DH261" s="5">
        <v>8.6633340000000008</v>
      </c>
      <c r="DI261" s="3" t="s">
        <v>28</v>
      </c>
      <c r="DJ261" s="3"/>
      <c r="DK261" s="5">
        <v>277</v>
      </c>
      <c r="DL261" s="3" t="s">
        <v>8</v>
      </c>
      <c r="DM261" s="3">
        <v>0.35714285714285698</v>
      </c>
      <c r="DN261" s="3" t="s">
        <v>3</v>
      </c>
      <c r="DO261" s="5">
        <v>0.23250000000000001</v>
      </c>
      <c r="DP261" s="3" t="s">
        <v>3</v>
      </c>
      <c r="DQ261" s="5">
        <v>3.2250000000000001</v>
      </c>
      <c r="DR261" s="7" t="s">
        <v>227</v>
      </c>
      <c r="DS261" s="2" t="s">
        <v>18</v>
      </c>
      <c r="DT261" s="5">
        <v>0.43732189999999999</v>
      </c>
      <c r="DU261" s="2" t="s">
        <v>24</v>
      </c>
      <c r="DV261" s="3" t="s">
        <v>3</v>
      </c>
      <c r="DW261" s="5">
        <v>49.95</v>
      </c>
      <c r="DX261" s="3"/>
      <c r="DY261" s="3" t="s">
        <v>8</v>
      </c>
      <c r="DZ261" s="2"/>
      <c r="EA261" s="7"/>
      <c r="EB261" s="5">
        <v>3.16</v>
      </c>
      <c r="EC261" s="3"/>
      <c r="ED261" s="2"/>
      <c r="EE261" s="2"/>
      <c r="EF261" s="3" t="s">
        <v>1</v>
      </c>
      <c r="EG261" s="3"/>
      <c r="EH261" s="2"/>
      <c r="EI261" s="2"/>
      <c r="EJ261" s="3" t="s">
        <v>26</v>
      </c>
      <c r="EK261" s="5">
        <v>1.2489999999999999E-2</v>
      </c>
      <c r="EL261" s="3" t="s">
        <v>1</v>
      </c>
      <c r="EM261" s="3" t="s">
        <v>3</v>
      </c>
      <c r="EN261" s="3" t="s">
        <v>27</v>
      </c>
      <c r="EO261" s="3"/>
      <c r="EP261" s="3" t="s">
        <v>8</v>
      </c>
      <c r="EQ261" s="3"/>
      <c r="ER261" s="5">
        <v>5.75</v>
      </c>
      <c r="ES261" s="3"/>
      <c r="ET261" s="9">
        <v>21.5</v>
      </c>
      <c r="EU261" s="3" t="s">
        <v>239</v>
      </c>
      <c r="EV261" s="3" t="s">
        <v>28</v>
      </c>
      <c r="EW261" s="7"/>
      <c r="EX261" s="9">
        <v>3.6</v>
      </c>
      <c r="EY261" s="3"/>
      <c r="EZ261" s="3"/>
      <c r="FA261" s="9">
        <v>0.88888888888888884</v>
      </c>
      <c r="FB261" s="9">
        <v>1.67E-9</v>
      </c>
      <c r="FC261" s="2"/>
      <c r="FD261" s="7"/>
      <c r="FE261" s="2" t="s">
        <v>311</v>
      </c>
      <c r="FF261" s="3" t="s">
        <v>28</v>
      </c>
      <c r="FG261" s="3" t="s">
        <v>1</v>
      </c>
      <c r="FH261" s="9">
        <v>7.1524999999999999</v>
      </c>
      <c r="FI261" s="3"/>
      <c r="FJ261" s="9">
        <v>8.5500000000000007</v>
      </c>
      <c r="FK261" s="3" t="s">
        <v>1</v>
      </c>
      <c r="FL261" s="3" t="s">
        <v>1</v>
      </c>
      <c r="FM261" s="3" t="s">
        <v>28</v>
      </c>
      <c r="FN261" s="9">
        <v>148</v>
      </c>
      <c r="FO261" s="9">
        <v>2.7399999999999997E-8</v>
      </c>
      <c r="FP261" s="9">
        <v>4.3</v>
      </c>
      <c r="FQ261" s="3" t="s">
        <v>311</v>
      </c>
      <c r="FR261" s="5">
        <v>1.0999999999999999E-2</v>
      </c>
      <c r="FS261" s="9">
        <v>28.58</v>
      </c>
      <c r="FT261" s="3" t="s">
        <v>1</v>
      </c>
      <c r="FU261" s="3"/>
      <c r="FV261" s="3"/>
      <c r="FW261" s="5">
        <v>33</v>
      </c>
      <c r="FX261" s="10">
        <v>3.8E-3</v>
      </c>
      <c r="FY261" s="3"/>
      <c r="FZ261" s="3" t="s">
        <v>22</v>
      </c>
      <c r="GA261" s="3"/>
      <c r="GB261" s="3"/>
      <c r="GC261" s="3"/>
      <c r="GD261" s="3"/>
      <c r="GE261" s="3"/>
      <c r="GF261" s="3" t="s">
        <v>30</v>
      </c>
      <c r="GG261" s="3"/>
      <c r="GH261" s="9">
        <v>4.5199999999999996</v>
      </c>
      <c r="GI261" s="2"/>
      <c r="GJ261" s="5">
        <v>1.2849999999999999E-3</v>
      </c>
      <c r="GK261" s="3"/>
      <c r="GL261" s="2"/>
      <c r="GM261" s="7"/>
      <c r="GN261" s="3" t="s">
        <v>31</v>
      </c>
      <c r="GO261" s="3" t="s">
        <v>8</v>
      </c>
      <c r="GP261" s="3"/>
      <c r="GQ261" s="3"/>
      <c r="GR261" s="3" t="s">
        <v>219</v>
      </c>
      <c r="GS261" s="9">
        <v>0.77519379844961234</v>
      </c>
      <c r="GT261" s="9">
        <v>59.95</v>
      </c>
      <c r="GU261" s="9">
        <v>14</v>
      </c>
      <c r="GV261" s="2">
        <v>5.4794520547945202E-2</v>
      </c>
      <c r="GW261" s="7"/>
      <c r="GX261" s="2" t="s">
        <v>34</v>
      </c>
      <c r="GY261" s="7" t="s">
        <v>227</v>
      </c>
      <c r="GZ261" s="9">
        <v>5.1475</v>
      </c>
      <c r="HA261" s="9">
        <v>4.3250000000000002</v>
      </c>
      <c r="HB261" s="7"/>
      <c r="HC261" s="3">
        <v>40.25</v>
      </c>
      <c r="HD261" s="3" t="s">
        <v>3</v>
      </c>
      <c r="HE261" s="7"/>
      <c r="HF261" s="9">
        <v>21.15</v>
      </c>
      <c r="HG261" s="3"/>
      <c r="HH261" s="2"/>
      <c r="HI261" s="3" t="s">
        <v>311</v>
      </c>
      <c r="HJ261" s="3"/>
      <c r="HK261" s="3" t="s">
        <v>3</v>
      </c>
      <c r="HL261" s="3"/>
      <c r="HM261" s="9">
        <v>0.64</v>
      </c>
      <c r="HN261" s="9">
        <v>12.75</v>
      </c>
      <c r="HO261" s="3" t="s">
        <v>3</v>
      </c>
      <c r="HP261" s="3" t="s">
        <v>35</v>
      </c>
      <c r="HQ261" s="3" t="s">
        <v>28</v>
      </c>
      <c r="HR261" s="7"/>
      <c r="HS261" s="3" t="s">
        <v>3</v>
      </c>
      <c r="HT261" s="3"/>
      <c r="HU261" s="9">
        <v>0.36630036630036628</v>
      </c>
      <c r="HV261" s="3">
        <v>1</v>
      </c>
      <c r="HW261" s="9">
        <v>9.7E-5</v>
      </c>
      <c r="HX261" s="3" t="s">
        <v>3</v>
      </c>
      <c r="HY261" s="3"/>
      <c r="HZ261" s="3" t="s">
        <v>30</v>
      </c>
      <c r="IA261" s="9">
        <v>4.51</v>
      </c>
      <c r="IB261" s="3"/>
      <c r="IC261" s="3" t="s">
        <v>18</v>
      </c>
      <c r="ID261" s="3"/>
      <c r="IE261" s="3" t="s">
        <v>309</v>
      </c>
      <c r="IF261" s="7"/>
      <c r="IG261" s="7"/>
      <c r="IH261" s="7"/>
    </row>
    <row r="262" spans="1:242" x14ac:dyDescent="0.25">
      <c r="A262" s="1" t="s">
        <v>313</v>
      </c>
      <c r="B262" s="5">
        <v>76</v>
      </c>
      <c r="C262" s="3"/>
      <c r="D262" s="5">
        <v>6.35</v>
      </c>
      <c r="E262" s="3" t="s">
        <v>1</v>
      </c>
      <c r="F262" s="3" t="s">
        <v>2</v>
      </c>
      <c r="G262" s="2"/>
      <c r="H262" s="3"/>
      <c r="I262" s="3"/>
      <c r="J262" s="5">
        <v>3.51E-11</v>
      </c>
      <c r="K262" s="3" t="s">
        <v>3</v>
      </c>
      <c r="L262" s="3" t="s">
        <v>4</v>
      </c>
      <c r="M262" s="5">
        <v>0.90909090909090906</v>
      </c>
      <c r="N262" s="5">
        <v>25.81</v>
      </c>
      <c r="O262" s="3" t="s">
        <v>3</v>
      </c>
      <c r="P262" s="3"/>
      <c r="Q262" s="3"/>
      <c r="R262" s="2" t="s">
        <v>58</v>
      </c>
      <c r="S262" s="2"/>
      <c r="T262" s="3" t="s">
        <v>3</v>
      </c>
      <c r="U262" s="5">
        <v>49.7</v>
      </c>
      <c r="V262" s="3"/>
      <c r="W262" s="2"/>
      <c r="X262" s="3"/>
      <c r="Y262" s="3" t="s">
        <v>7</v>
      </c>
      <c r="Z262" s="5">
        <v>1.4250000000000001E-5</v>
      </c>
      <c r="AA262" s="3" t="s">
        <v>8</v>
      </c>
      <c r="AB262" s="2" t="s">
        <v>227</v>
      </c>
      <c r="AC262" s="5">
        <v>1.1818181818181819E-12</v>
      </c>
      <c r="AD262" s="3" t="s">
        <v>22</v>
      </c>
      <c r="AE262" s="11"/>
      <c r="AF262" s="2">
        <v>3.14</v>
      </c>
      <c r="AG262" s="5">
        <v>3.5000000000000001E-3</v>
      </c>
      <c r="AH262" s="2"/>
      <c r="AI262" s="2"/>
      <c r="AJ262" s="2">
        <v>69</v>
      </c>
      <c r="AK262" s="2"/>
      <c r="AL262" s="5">
        <v>1.0760000000000001</v>
      </c>
      <c r="AM262" s="3"/>
      <c r="AN262" s="3" t="s">
        <v>12</v>
      </c>
      <c r="AO262" s="2"/>
      <c r="AP262" s="2"/>
      <c r="AQ262" s="5">
        <v>7.7499999999999999E-3</v>
      </c>
      <c r="AR262" s="5">
        <v>3.85</v>
      </c>
      <c r="AS262" s="3" t="s">
        <v>308</v>
      </c>
      <c r="AT262" s="3" t="s">
        <v>28</v>
      </c>
      <c r="AU262" s="5">
        <v>18.5</v>
      </c>
      <c r="AV262" s="3"/>
      <c r="AW262" s="2"/>
      <c r="AX262" s="5">
        <v>2.3499999999999997E-7</v>
      </c>
      <c r="AY262" s="2" t="s">
        <v>311</v>
      </c>
      <c r="AZ262" s="5">
        <v>8.65</v>
      </c>
      <c r="BA262" s="2"/>
      <c r="BB262" s="3" t="s">
        <v>8</v>
      </c>
      <c r="BC262" s="3" t="s">
        <v>21</v>
      </c>
      <c r="BD262" s="2"/>
      <c r="BE262" s="3" t="s">
        <v>16</v>
      </c>
      <c r="BF262" s="6">
        <v>40.75</v>
      </c>
      <c r="BG262" s="5">
        <v>6.9450000000000003</v>
      </c>
      <c r="BH262" s="3"/>
      <c r="BI262" s="3"/>
      <c r="BJ262" s="5">
        <v>1.1299999999999999</v>
      </c>
      <c r="BK262" s="5">
        <v>19.850000000000001</v>
      </c>
      <c r="BL262" s="5">
        <v>1.1000000000000001</v>
      </c>
      <c r="BM262" s="5">
        <v>2.94</v>
      </c>
      <c r="BN262" s="3" t="s">
        <v>19</v>
      </c>
      <c r="BO262" s="3" t="s">
        <v>121</v>
      </c>
      <c r="BP262" s="3" t="s">
        <v>3</v>
      </c>
      <c r="BQ262" s="2"/>
      <c r="BR262" s="2" t="s">
        <v>21</v>
      </c>
      <c r="BS262" s="3"/>
      <c r="BT262" s="3"/>
      <c r="BU262" s="3"/>
      <c r="BV262" s="5">
        <v>3.2174999999999998</v>
      </c>
      <c r="BW262" s="5">
        <v>4.9050000000000002</v>
      </c>
      <c r="BX262" s="3"/>
      <c r="BY262" s="3"/>
      <c r="BZ262" s="2"/>
      <c r="CA262" s="2"/>
      <c r="CB262" s="3" t="s">
        <v>3</v>
      </c>
      <c r="CC262" s="5">
        <v>4</v>
      </c>
      <c r="CD262" s="5">
        <v>2</v>
      </c>
      <c r="CE262" s="3"/>
      <c r="CF262" s="5">
        <v>31</v>
      </c>
      <c r="CG262" s="3" t="s">
        <v>312</v>
      </c>
      <c r="CH262" s="3"/>
      <c r="CI262" s="3"/>
      <c r="CJ262" s="3" t="s">
        <v>1</v>
      </c>
      <c r="CK262" s="2"/>
      <c r="CL262" s="3" t="s">
        <v>22</v>
      </c>
      <c r="CM262" s="3"/>
      <c r="CN262" s="2"/>
      <c r="CO262" s="2"/>
      <c r="CP262" s="2"/>
      <c r="CQ262" s="3">
        <v>2</v>
      </c>
      <c r="CR262" s="5">
        <v>5.7850000000000001</v>
      </c>
      <c r="CS262" s="6">
        <v>52.5</v>
      </c>
      <c r="CT262" s="5">
        <v>0.46149999999999997</v>
      </c>
      <c r="CU262" s="5">
        <v>9.9</v>
      </c>
      <c r="CV262" s="5">
        <v>175</v>
      </c>
      <c r="CW262" s="5">
        <v>76</v>
      </c>
      <c r="CX262" s="2"/>
      <c r="CY262" s="5">
        <v>0.36003600360036003</v>
      </c>
      <c r="CZ262" s="3" t="s">
        <v>22</v>
      </c>
      <c r="DA262" s="5">
        <v>3.3333333333333332E-4</v>
      </c>
      <c r="DB262" s="5">
        <v>623.5</v>
      </c>
      <c r="DC262" s="2"/>
      <c r="DD262" s="5">
        <v>387</v>
      </c>
      <c r="DE262" s="3" t="s">
        <v>22</v>
      </c>
      <c r="DF262" s="2"/>
      <c r="DG262" s="3" t="s">
        <v>3</v>
      </c>
      <c r="DH262" s="5">
        <v>8.6666670000000003</v>
      </c>
      <c r="DI262" s="3" t="s">
        <v>28</v>
      </c>
      <c r="DJ262" s="3"/>
      <c r="DK262" s="5">
        <v>285</v>
      </c>
      <c r="DL262" s="3" t="s">
        <v>8</v>
      </c>
      <c r="DM262" s="3">
        <v>0.35714285714285698</v>
      </c>
      <c r="DN262" s="3" t="s">
        <v>3</v>
      </c>
      <c r="DO262" s="5">
        <v>0.23</v>
      </c>
      <c r="DP262" s="3" t="s">
        <v>3</v>
      </c>
      <c r="DQ262" s="5">
        <v>3.2275</v>
      </c>
      <c r="DR262" s="7" t="s">
        <v>227</v>
      </c>
      <c r="DS262" s="2" t="s">
        <v>18</v>
      </c>
      <c r="DT262" s="5">
        <v>0.43874649999999998</v>
      </c>
      <c r="DU262" s="2" t="s">
        <v>24</v>
      </c>
      <c r="DV262" s="3" t="s">
        <v>3</v>
      </c>
      <c r="DW262" s="5">
        <v>49.7</v>
      </c>
      <c r="DX262" s="3"/>
      <c r="DY262" s="3" t="s">
        <v>8</v>
      </c>
      <c r="DZ262" s="2"/>
      <c r="EA262" s="7"/>
      <c r="EB262" s="5">
        <v>3.14</v>
      </c>
      <c r="EC262" s="3"/>
      <c r="ED262" s="2"/>
      <c r="EE262" s="2"/>
      <c r="EF262" s="3" t="s">
        <v>1</v>
      </c>
      <c r="EG262" s="3"/>
      <c r="EH262" s="2"/>
      <c r="EI262" s="2"/>
      <c r="EJ262" s="3" t="s">
        <v>26</v>
      </c>
      <c r="EK262" s="5">
        <v>1.2489999999999999E-2</v>
      </c>
      <c r="EL262" s="3" t="s">
        <v>1</v>
      </c>
      <c r="EM262" s="3" t="s">
        <v>3</v>
      </c>
      <c r="EN262" s="3" t="s">
        <v>27</v>
      </c>
      <c r="EO262" s="3"/>
      <c r="EP262" s="3" t="s">
        <v>8</v>
      </c>
      <c r="EQ262" s="3"/>
      <c r="ER262" s="5">
        <v>5.55</v>
      </c>
      <c r="ES262" s="3"/>
      <c r="ET262" s="9">
        <v>23</v>
      </c>
      <c r="EU262" s="3" t="s">
        <v>239</v>
      </c>
      <c r="EV262" s="3" t="s">
        <v>28</v>
      </c>
      <c r="EW262" s="7"/>
      <c r="EX262" s="9">
        <v>3.5950000000000002</v>
      </c>
      <c r="EY262" s="3"/>
      <c r="EZ262" s="3"/>
      <c r="FA262" s="9">
        <v>0.90909090909090906</v>
      </c>
      <c r="FB262" s="9">
        <v>1.67E-9</v>
      </c>
      <c r="FC262" s="2"/>
      <c r="FD262" s="7"/>
      <c r="FE262" s="2" t="s">
        <v>311</v>
      </c>
      <c r="FF262" s="3" t="s">
        <v>28</v>
      </c>
      <c r="FG262" s="3" t="s">
        <v>1</v>
      </c>
      <c r="FH262" s="9">
        <v>7.1550000000000002</v>
      </c>
      <c r="FI262" s="3"/>
      <c r="FJ262" s="9">
        <v>8.25</v>
      </c>
      <c r="FK262" s="3" t="s">
        <v>1</v>
      </c>
      <c r="FL262" s="3" t="s">
        <v>1</v>
      </c>
      <c r="FM262" s="3" t="s">
        <v>28</v>
      </c>
      <c r="FN262" s="9">
        <v>146.5</v>
      </c>
      <c r="FO262" s="9">
        <v>2.7399999999999997E-8</v>
      </c>
      <c r="FP262" s="9">
        <v>4.2699999999999996</v>
      </c>
      <c r="FQ262" s="3" t="s">
        <v>311</v>
      </c>
      <c r="FR262" s="5">
        <v>1.17E-2</v>
      </c>
      <c r="FS262" s="9">
        <v>28.57</v>
      </c>
      <c r="FT262" s="3" t="s">
        <v>1</v>
      </c>
      <c r="FU262" s="3"/>
      <c r="FV262" s="3"/>
      <c r="FW262" s="5">
        <v>38</v>
      </c>
      <c r="FX262" s="10">
        <v>4.3E-3</v>
      </c>
      <c r="FY262" s="3"/>
      <c r="FZ262" s="3" t="s">
        <v>22</v>
      </c>
      <c r="GA262" s="3"/>
      <c r="GB262" s="3"/>
      <c r="GC262" s="3"/>
      <c r="GD262" s="3"/>
      <c r="GE262" s="3"/>
      <c r="GF262" s="3" t="s">
        <v>30</v>
      </c>
      <c r="GG262" s="3"/>
      <c r="GH262" s="9">
        <v>4.51</v>
      </c>
      <c r="GI262" s="2"/>
      <c r="GJ262" s="5">
        <v>1.2750000000000001E-3</v>
      </c>
      <c r="GK262" s="3"/>
      <c r="GL262" s="2"/>
      <c r="GM262" s="7"/>
      <c r="GN262" s="3" t="s">
        <v>31</v>
      </c>
      <c r="GO262" s="3" t="s">
        <v>8</v>
      </c>
      <c r="GP262" s="3"/>
      <c r="GQ262" s="3"/>
      <c r="GR262" s="3" t="s">
        <v>219</v>
      </c>
      <c r="GS262" s="9">
        <v>0.77519379844961234</v>
      </c>
      <c r="GT262" s="9">
        <v>60</v>
      </c>
      <c r="GU262" s="9">
        <v>13</v>
      </c>
      <c r="GV262" s="2">
        <v>5.3763440860215048E-2</v>
      </c>
      <c r="GW262" s="7"/>
      <c r="GX262" s="2" t="s">
        <v>34</v>
      </c>
      <c r="GY262" s="7" t="s">
        <v>227</v>
      </c>
      <c r="GZ262" s="9">
        <v>5.1574999999999998</v>
      </c>
      <c r="HA262" s="9">
        <v>4.3425000000000002</v>
      </c>
      <c r="HB262" s="7"/>
      <c r="HC262" s="3">
        <v>40.299999999999997</v>
      </c>
      <c r="HD262" s="3" t="s">
        <v>3</v>
      </c>
      <c r="HE262" s="7"/>
      <c r="HF262" s="9">
        <v>20.85</v>
      </c>
      <c r="HG262" s="3"/>
      <c r="HH262" s="2"/>
      <c r="HI262" s="3" t="s">
        <v>311</v>
      </c>
      <c r="HJ262" s="3"/>
      <c r="HK262" s="3" t="s">
        <v>3</v>
      </c>
      <c r="HL262" s="3"/>
      <c r="HM262" s="9">
        <v>0.63</v>
      </c>
      <c r="HN262" s="9">
        <v>12.5</v>
      </c>
      <c r="HO262" s="3" t="s">
        <v>3</v>
      </c>
      <c r="HP262" s="3" t="s">
        <v>35</v>
      </c>
      <c r="HQ262" s="3" t="s">
        <v>28</v>
      </c>
      <c r="HR262" s="7"/>
      <c r="HS262" s="3" t="s">
        <v>3</v>
      </c>
      <c r="HT262" s="3"/>
      <c r="HU262" s="9">
        <v>0.36697247706422015</v>
      </c>
      <c r="HV262" s="3">
        <v>1</v>
      </c>
      <c r="HW262" s="9">
        <v>1.2400000000000001E-4</v>
      </c>
      <c r="HX262" s="3" t="s">
        <v>3</v>
      </c>
      <c r="HY262" s="3"/>
      <c r="HZ262" s="3" t="s">
        <v>30</v>
      </c>
      <c r="IA262" s="9">
        <v>4.51</v>
      </c>
      <c r="IB262" s="3"/>
      <c r="IC262" s="3" t="s">
        <v>18</v>
      </c>
      <c r="ID262" s="3"/>
      <c r="IE262" s="3" t="s">
        <v>309</v>
      </c>
      <c r="IF262" s="7"/>
      <c r="IG262" s="7"/>
      <c r="IH262" s="7"/>
    </row>
    <row r="263" spans="1:242" x14ac:dyDescent="0.25">
      <c r="A263" s="1" t="s">
        <v>314</v>
      </c>
      <c r="B263" s="5">
        <v>75.5</v>
      </c>
      <c r="C263" s="3"/>
      <c r="D263" s="5">
        <v>6.4</v>
      </c>
      <c r="E263" s="3" t="s">
        <v>1</v>
      </c>
      <c r="F263" s="3" t="s">
        <v>2</v>
      </c>
      <c r="G263" s="2"/>
      <c r="H263" s="3"/>
      <c r="I263" s="3"/>
      <c r="J263" s="5">
        <v>3.51E-11</v>
      </c>
      <c r="K263" s="3" t="s">
        <v>3</v>
      </c>
      <c r="L263" s="3" t="s">
        <v>4</v>
      </c>
      <c r="M263" s="5">
        <v>0.90909090909090906</v>
      </c>
      <c r="N263" s="5">
        <v>25.81</v>
      </c>
      <c r="O263" s="3" t="s">
        <v>3</v>
      </c>
      <c r="P263" s="3"/>
      <c r="Q263" s="3"/>
      <c r="R263" s="2" t="s">
        <v>58</v>
      </c>
      <c r="S263" s="2"/>
      <c r="T263" s="3" t="s">
        <v>3</v>
      </c>
      <c r="U263" s="5">
        <v>49.65</v>
      </c>
      <c r="V263" s="3"/>
      <c r="W263" s="2"/>
      <c r="X263" s="3"/>
      <c r="Y263" s="3" t="s">
        <v>7</v>
      </c>
      <c r="Z263" s="5">
        <v>1.4250000000000001E-5</v>
      </c>
      <c r="AA263" s="3" t="s">
        <v>8</v>
      </c>
      <c r="AB263" s="2" t="s">
        <v>227</v>
      </c>
      <c r="AC263" s="5">
        <v>1.1999999999999999E-12</v>
      </c>
      <c r="AD263" s="3" t="s">
        <v>22</v>
      </c>
      <c r="AE263" s="11"/>
      <c r="AF263" s="2">
        <v>3.13</v>
      </c>
      <c r="AG263" s="5">
        <v>3.5499999999999998E-3</v>
      </c>
      <c r="AH263" s="2"/>
      <c r="AI263" s="2"/>
      <c r="AJ263" s="2">
        <v>67.5</v>
      </c>
      <c r="AK263" s="2"/>
      <c r="AL263" s="5">
        <v>1.0740000000000001</v>
      </c>
      <c r="AM263" s="3"/>
      <c r="AN263" s="3" t="s">
        <v>12</v>
      </c>
      <c r="AO263" s="2"/>
      <c r="AP263" s="2"/>
      <c r="AQ263" s="5">
        <v>9.75E-3</v>
      </c>
      <c r="AR263" s="5">
        <v>3.75</v>
      </c>
      <c r="AS263" s="3" t="s">
        <v>308</v>
      </c>
      <c r="AT263" s="3" t="s">
        <v>28</v>
      </c>
      <c r="AU263" s="5">
        <v>18.25</v>
      </c>
      <c r="AV263" s="3"/>
      <c r="AW263" s="2"/>
      <c r="AX263" s="5">
        <v>2.3833333333333331E-7</v>
      </c>
      <c r="AY263" s="2" t="s">
        <v>311</v>
      </c>
      <c r="AZ263" s="5">
        <v>8.5500000000000007</v>
      </c>
      <c r="BA263" s="2"/>
      <c r="BB263" s="3" t="s">
        <v>8</v>
      </c>
      <c r="BC263" s="3" t="s">
        <v>21</v>
      </c>
      <c r="BD263" s="2"/>
      <c r="BE263" s="3" t="s">
        <v>16</v>
      </c>
      <c r="BF263" s="6">
        <v>42.5</v>
      </c>
      <c r="BG263" s="5">
        <v>6.9325000000000001</v>
      </c>
      <c r="BH263" s="3"/>
      <c r="BI263" s="3"/>
      <c r="BJ263" s="5">
        <v>1.1499999999999999</v>
      </c>
      <c r="BK263" s="5">
        <v>19.850000000000001</v>
      </c>
      <c r="BL263" s="5">
        <v>1.25</v>
      </c>
      <c r="BM263" s="5">
        <v>2.94</v>
      </c>
      <c r="BN263" s="3" t="s">
        <v>19</v>
      </c>
      <c r="BO263" s="3" t="s">
        <v>121</v>
      </c>
      <c r="BP263" s="3" t="s">
        <v>3</v>
      </c>
      <c r="BQ263" s="2"/>
      <c r="BR263" s="2" t="s">
        <v>21</v>
      </c>
      <c r="BS263" s="3"/>
      <c r="BT263" s="3"/>
      <c r="BU263" s="3"/>
      <c r="BV263" s="5">
        <v>3.2174999999999998</v>
      </c>
      <c r="BW263" s="5">
        <v>4.9050000000000002</v>
      </c>
      <c r="BX263" s="3"/>
      <c r="BY263" s="3"/>
      <c r="BZ263" s="2"/>
      <c r="CA263" s="2"/>
      <c r="CB263" s="3" t="s">
        <v>3</v>
      </c>
      <c r="CC263" s="5">
        <v>4</v>
      </c>
      <c r="CD263" s="5">
        <v>1.8181818181818181</v>
      </c>
      <c r="CE263" s="3"/>
      <c r="CF263" s="5">
        <v>31.75</v>
      </c>
      <c r="CG263" s="3" t="s">
        <v>312</v>
      </c>
      <c r="CH263" s="3"/>
      <c r="CI263" s="3"/>
      <c r="CJ263" s="3" t="s">
        <v>1</v>
      </c>
      <c r="CK263" s="2"/>
      <c r="CL263" s="3" t="s">
        <v>22</v>
      </c>
      <c r="CM263" s="3"/>
      <c r="CN263" s="2"/>
      <c r="CO263" s="2"/>
      <c r="CP263" s="2"/>
      <c r="CQ263" s="3">
        <v>2</v>
      </c>
      <c r="CR263" s="5">
        <v>5.7750000000000004</v>
      </c>
      <c r="CS263" s="6">
        <v>54.5</v>
      </c>
      <c r="CT263" s="5">
        <v>0.46299999999999997</v>
      </c>
      <c r="CU263" s="5">
        <v>10.15</v>
      </c>
      <c r="CV263" s="5">
        <v>205</v>
      </c>
      <c r="CW263" s="5">
        <v>75.95</v>
      </c>
      <c r="CX263" s="2"/>
      <c r="CY263" s="5">
        <v>0.36068530207394051</v>
      </c>
      <c r="CZ263" s="3" t="s">
        <v>22</v>
      </c>
      <c r="DA263" s="5">
        <v>3.3057851239669424E-4</v>
      </c>
      <c r="DB263" s="5">
        <v>623.5</v>
      </c>
      <c r="DC263" s="2"/>
      <c r="DD263" s="5">
        <v>380</v>
      </c>
      <c r="DE263" s="3" t="s">
        <v>22</v>
      </c>
      <c r="DF263" s="2"/>
      <c r="DG263" s="3" t="s">
        <v>3</v>
      </c>
      <c r="DH263" s="5">
        <v>8.67</v>
      </c>
      <c r="DI263" s="3" t="s">
        <v>28</v>
      </c>
      <c r="DJ263" s="3"/>
      <c r="DK263" s="5">
        <v>295</v>
      </c>
      <c r="DL263" s="3" t="s">
        <v>8</v>
      </c>
      <c r="DM263" s="3">
        <v>0.35714285714285698</v>
      </c>
      <c r="DN263" s="3" t="s">
        <v>3</v>
      </c>
      <c r="DO263" s="5">
        <v>0.28749999999999998</v>
      </c>
      <c r="DP263" s="3" t="s">
        <v>3</v>
      </c>
      <c r="DQ263" s="5">
        <v>3.2250000000000001</v>
      </c>
      <c r="DR263" s="7" t="s">
        <v>227</v>
      </c>
      <c r="DS263" s="2" t="s">
        <v>18</v>
      </c>
      <c r="DT263" s="5">
        <v>0.44017089999999998</v>
      </c>
      <c r="DU263" s="2" t="s">
        <v>24</v>
      </c>
      <c r="DV263" s="3" t="s">
        <v>3</v>
      </c>
      <c r="DW263" s="5">
        <v>49.65</v>
      </c>
      <c r="DX263" s="3"/>
      <c r="DY263" s="3" t="s">
        <v>8</v>
      </c>
      <c r="DZ263" s="2"/>
      <c r="EA263" s="7"/>
      <c r="EB263" s="5">
        <v>3.13</v>
      </c>
      <c r="EC263" s="3"/>
      <c r="ED263" s="2"/>
      <c r="EE263" s="2"/>
      <c r="EF263" s="3" t="s">
        <v>1</v>
      </c>
      <c r="EG263" s="3"/>
      <c r="EH263" s="2"/>
      <c r="EI263" s="2"/>
      <c r="EJ263" s="3" t="s">
        <v>26</v>
      </c>
      <c r="EK263" s="5">
        <v>1.2489999999999999E-2</v>
      </c>
      <c r="EL263" s="3" t="s">
        <v>1</v>
      </c>
      <c r="EM263" s="3" t="s">
        <v>3</v>
      </c>
      <c r="EN263" s="3" t="s">
        <v>27</v>
      </c>
      <c r="EO263" s="3"/>
      <c r="EP263" s="3" t="s">
        <v>8</v>
      </c>
      <c r="EQ263" s="3"/>
      <c r="ER263" s="5">
        <v>5.6</v>
      </c>
      <c r="ES263" s="3"/>
      <c r="ET263" s="9">
        <v>28.5</v>
      </c>
      <c r="EU263" s="3" t="s">
        <v>239</v>
      </c>
      <c r="EV263" s="3" t="s">
        <v>28</v>
      </c>
      <c r="EW263" s="7"/>
      <c r="EX263" s="9">
        <v>3.5975000000000001</v>
      </c>
      <c r="EY263" s="3"/>
      <c r="EZ263" s="3"/>
      <c r="FA263" s="9">
        <v>1</v>
      </c>
      <c r="FB263" s="9">
        <v>1.67E-9</v>
      </c>
      <c r="FC263" s="2"/>
      <c r="FD263" s="7"/>
      <c r="FE263" s="2" t="s">
        <v>311</v>
      </c>
      <c r="FF263" s="3" t="s">
        <v>28</v>
      </c>
      <c r="FG263" s="3" t="s">
        <v>1</v>
      </c>
      <c r="FH263" s="9">
        <v>7.1550000000000002</v>
      </c>
      <c r="FI263" s="3"/>
      <c r="FJ263" s="9">
        <v>8.25</v>
      </c>
      <c r="FK263" s="3" t="s">
        <v>1</v>
      </c>
      <c r="FL263" s="3" t="s">
        <v>1</v>
      </c>
      <c r="FM263" s="3" t="s">
        <v>28</v>
      </c>
      <c r="FN263" s="9">
        <v>145</v>
      </c>
      <c r="FO263" s="9">
        <v>3.8500000000000001E-8</v>
      </c>
      <c r="FP263" s="9">
        <v>4.0999999999999996</v>
      </c>
      <c r="FQ263" s="3" t="s">
        <v>311</v>
      </c>
      <c r="FR263" s="5">
        <v>1.2200000000000001E-2</v>
      </c>
      <c r="FS263" s="9">
        <v>28.55</v>
      </c>
      <c r="FT263" s="3" t="s">
        <v>1</v>
      </c>
      <c r="FU263" s="3"/>
      <c r="FV263" s="3"/>
      <c r="FW263" s="5">
        <v>44</v>
      </c>
      <c r="FX263" s="10">
        <v>4.3E-3</v>
      </c>
      <c r="FY263" s="3"/>
      <c r="FZ263" s="3" t="s">
        <v>22</v>
      </c>
      <c r="GA263" s="3"/>
      <c r="GB263" s="3"/>
      <c r="GC263" s="3"/>
      <c r="GD263" s="3"/>
      <c r="GE263" s="3"/>
      <c r="GF263" s="3" t="s">
        <v>30</v>
      </c>
      <c r="GG263" s="3"/>
      <c r="GH263" s="9">
        <v>4.51</v>
      </c>
      <c r="GI263" s="2"/>
      <c r="GJ263" s="5">
        <v>1.3500000000000001E-3</v>
      </c>
      <c r="GK263" s="3"/>
      <c r="GL263" s="2"/>
      <c r="GM263" s="7"/>
      <c r="GN263" s="3" t="s">
        <v>31</v>
      </c>
      <c r="GO263" s="3" t="s">
        <v>8</v>
      </c>
      <c r="GP263" s="3"/>
      <c r="GQ263" s="3"/>
      <c r="GR263" s="3" t="s">
        <v>219</v>
      </c>
      <c r="GS263" s="9">
        <v>0.76923076923076916</v>
      </c>
      <c r="GT263" s="9">
        <v>60.3</v>
      </c>
      <c r="GU263" s="9">
        <v>12.75</v>
      </c>
      <c r="GV263" s="2">
        <v>5.4054054054054043E-2</v>
      </c>
      <c r="GW263" s="7"/>
      <c r="GX263" s="2" t="s">
        <v>34</v>
      </c>
      <c r="GY263" s="7" t="s">
        <v>227</v>
      </c>
      <c r="GZ263" s="9">
        <v>5.16</v>
      </c>
      <c r="HA263" s="9">
        <v>4.3449999999999998</v>
      </c>
      <c r="HB263" s="7"/>
      <c r="HC263" s="3">
        <v>40.65</v>
      </c>
      <c r="HD263" s="3" t="s">
        <v>3</v>
      </c>
      <c r="HE263" s="7"/>
      <c r="HF263" s="9">
        <v>20.75</v>
      </c>
      <c r="HG263" s="3"/>
      <c r="HH263" s="2"/>
      <c r="HI263" s="3" t="s">
        <v>311</v>
      </c>
      <c r="HJ263" s="3"/>
      <c r="HK263" s="3" t="s">
        <v>3</v>
      </c>
      <c r="HL263" s="3"/>
      <c r="HM263" s="9">
        <v>0.7</v>
      </c>
      <c r="HN263" s="9">
        <v>12.45</v>
      </c>
      <c r="HO263" s="3" t="s">
        <v>3</v>
      </c>
      <c r="HP263" s="3" t="s">
        <v>35</v>
      </c>
      <c r="HQ263" s="3" t="s">
        <v>28</v>
      </c>
      <c r="HR263" s="7"/>
      <c r="HS263" s="3" t="s">
        <v>3</v>
      </c>
      <c r="HT263" s="3"/>
      <c r="HU263" s="9">
        <v>0.36764705882352938</v>
      </c>
      <c r="HV263" s="3">
        <v>1</v>
      </c>
      <c r="HW263" s="9">
        <v>1.27E-4</v>
      </c>
      <c r="HX263" s="3" t="s">
        <v>3</v>
      </c>
      <c r="HY263" s="3"/>
      <c r="HZ263" s="3" t="s">
        <v>30</v>
      </c>
      <c r="IA263" s="9">
        <v>4.51</v>
      </c>
      <c r="IB263" s="3"/>
      <c r="IC263" s="3" t="s">
        <v>18</v>
      </c>
      <c r="ID263" s="3"/>
      <c r="IE263" s="3" t="s">
        <v>309</v>
      </c>
      <c r="IF263" s="7"/>
      <c r="IG263" s="7"/>
      <c r="IH263" s="7"/>
    </row>
    <row r="264" spans="1:242" x14ac:dyDescent="0.25">
      <c r="A264" s="1" t="s">
        <v>315</v>
      </c>
      <c r="B264" s="5">
        <v>74</v>
      </c>
      <c r="C264" s="3"/>
      <c r="D264" s="5">
        <v>6.55</v>
      </c>
      <c r="E264" s="3" t="s">
        <v>1</v>
      </c>
      <c r="F264" s="3" t="s">
        <v>2</v>
      </c>
      <c r="G264" s="2"/>
      <c r="H264" s="3"/>
      <c r="I264" s="3"/>
      <c r="J264" s="5">
        <v>3.5000000000000002E-11</v>
      </c>
      <c r="K264" s="3" t="s">
        <v>3</v>
      </c>
      <c r="L264" s="3" t="s">
        <v>4</v>
      </c>
      <c r="M264" s="5">
        <v>0.90909090909090906</v>
      </c>
      <c r="N264" s="5">
        <v>25.81</v>
      </c>
      <c r="O264" s="3" t="s">
        <v>3</v>
      </c>
      <c r="P264" s="3"/>
      <c r="Q264" s="3"/>
      <c r="R264" s="2" t="s">
        <v>58</v>
      </c>
      <c r="S264" s="2"/>
      <c r="T264" s="3" t="s">
        <v>3</v>
      </c>
      <c r="U264" s="5">
        <v>49.65</v>
      </c>
      <c r="V264" s="3"/>
      <c r="W264" s="2"/>
      <c r="X264" s="3"/>
      <c r="Y264" s="3" t="s">
        <v>7</v>
      </c>
      <c r="Z264" s="5">
        <v>1.4250000000000001E-5</v>
      </c>
      <c r="AA264" s="3" t="s">
        <v>8</v>
      </c>
      <c r="AB264" s="2" t="s">
        <v>227</v>
      </c>
      <c r="AC264" s="5">
        <v>1.1818181818181819E-12</v>
      </c>
      <c r="AD264" s="3" t="s">
        <v>22</v>
      </c>
      <c r="AE264" s="11"/>
      <c r="AF264" s="2">
        <v>3.125</v>
      </c>
      <c r="AG264" s="5">
        <v>3.7000000000000002E-3</v>
      </c>
      <c r="AH264" s="2"/>
      <c r="AI264" s="2"/>
      <c r="AJ264" s="2">
        <v>66.75</v>
      </c>
      <c r="AK264" s="2"/>
      <c r="AL264" s="5">
        <v>1.073</v>
      </c>
      <c r="AM264" s="3"/>
      <c r="AN264" s="3" t="s">
        <v>12</v>
      </c>
      <c r="AO264" s="2"/>
      <c r="AP264" s="2"/>
      <c r="AQ264" s="5">
        <v>9.9000000000000008E-3</v>
      </c>
      <c r="AR264" s="5">
        <v>3.4</v>
      </c>
      <c r="AS264" s="3" t="s">
        <v>308</v>
      </c>
      <c r="AT264" s="3" t="s">
        <v>28</v>
      </c>
      <c r="AU264" s="5">
        <v>18</v>
      </c>
      <c r="AV264" s="3"/>
      <c r="AW264" s="2"/>
      <c r="AX264" s="5">
        <v>2.1916666666666665E-7</v>
      </c>
      <c r="AY264" s="2" t="s">
        <v>311</v>
      </c>
      <c r="AZ264" s="5">
        <v>8.6999999999999993</v>
      </c>
      <c r="BA264" s="2"/>
      <c r="BB264" s="3" t="s">
        <v>8</v>
      </c>
      <c r="BC264" s="3" t="s">
        <v>21</v>
      </c>
      <c r="BD264" s="2"/>
      <c r="BE264" s="3" t="s">
        <v>16</v>
      </c>
      <c r="BF264" s="6">
        <v>41.5</v>
      </c>
      <c r="BG264" s="5">
        <v>6.9349999999999996</v>
      </c>
      <c r="BH264" s="3"/>
      <c r="BI264" s="3"/>
      <c r="BJ264" s="5">
        <v>1.1499999999999999</v>
      </c>
      <c r="BK264" s="5">
        <v>19.850000000000001</v>
      </c>
      <c r="BL264" s="5">
        <v>1.25</v>
      </c>
      <c r="BM264" s="5">
        <v>2.94</v>
      </c>
      <c r="BN264" s="3" t="s">
        <v>19</v>
      </c>
      <c r="BO264" s="3" t="s">
        <v>121</v>
      </c>
      <c r="BP264" s="3" t="s">
        <v>3</v>
      </c>
      <c r="BQ264" s="2"/>
      <c r="BR264" s="2" t="s">
        <v>21</v>
      </c>
      <c r="BS264" s="3"/>
      <c r="BT264" s="3"/>
      <c r="BU264" s="3"/>
      <c r="BV264" s="5">
        <v>4.18</v>
      </c>
      <c r="BW264" s="5">
        <v>4.9050000000000002</v>
      </c>
      <c r="BX264" s="3"/>
      <c r="BY264" s="3"/>
      <c r="BZ264" s="2"/>
      <c r="CA264" s="2"/>
      <c r="CB264" s="3" t="s">
        <v>3</v>
      </c>
      <c r="CC264" s="5">
        <v>4.0049999999999999</v>
      </c>
      <c r="CD264" s="5">
        <v>1.6666666666666667</v>
      </c>
      <c r="CE264" s="3"/>
      <c r="CF264" s="5">
        <v>31.5</v>
      </c>
      <c r="CG264" s="3" t="s">
        <v>312</v>
      </c>
      <c r="CH264" s="3"/>
      <c r="CI264" s="3"/>
      <c r="CJ264" s="3" t="s">
        <v>1</v>
      </c>
      <c r="CK264" s="2"/>
      <c r="CL264" s="3" t="s">
        <v>22</v>
      </c>
      <c r="CM264" s="3"/>
      <c r="CN264" s="2"/>
      <c r="CO264" s="2"/>
      <c r="CP264" s="2"/>
      <c r="CQ264" s="3">
        <v>2</v>
      </c>
      <c r="CR264" s="5">
        <v>5.7725</v>
      </c>
      <c r="CS264" s="6">
        <v>56</v>
      </c>
      <c r="CT264" s="5">
        <v>0.48</v>
      </c>
      <c r="CU264" s="5">
        <v>10.65</v>
      </c>
      <c r="CV264" s="5">
        <v>195</v>
      </c>
      <c r="CW264" s="5">
        <v>75.900000000000006</v>
      </c>
      <c r="CX264" s="2"/>
      <c r="CY264" s="5">
        <v>0.36101083032490977</v>
      </c>
      <c r="CZ264" s="3" t="s">
        <v>22</v>
      </c>
      <c r="DA264" s="5">
        <v>3.3333333333333332E-4</v>
      </c>
      <c r="DB264" s="5">
        <v>623.5</v>
      </c>
      <c r="DC264" s="2"/>
      <c r="DD264" s="5">
        <v>384</v>
      </c>
      <c r="DE264" s="3" t="s">
        <v>22</v>
      </c>
      <c r="DF264" s="2"/>
      <c r="DG264" s="3" t="s">
        <v>3</v>
      </c>
      <c r="DH264" s="5">
        <v>8.6733340000000005</v>
      </c>
      <c r="DI264" s="3" t="s">
        <v>28</v>
      </c>
      <c r="DJ264" s="3"/>
      <c r="DK264" s="5">
        <v>295</v>
      </c>
      <c r="DL264" s="3" t="s">
        <v>8</v>
      </c>
      <c r="DM264" s="3">
        <v>0.35714285714285698</v>
      </c>
      <c r="DN264" s="3" t="s">
        <v>3</v>
      </c>
      <c r="DO264" s="5">
        <v>0.28749999999999998</v>
      </c>
      <c r="DP264" s="3" t="s">
        <v>3</v>
      </c>
      <c r="DQ264" s="5">
        <v>3.2250000000000001</v>
      </c>
      <c r="DR264" s="7" t="s">
        <v>227</v>
      </c>
      <c r="DS264" s="2" t="s">
        <v>18</v>
      </c>
      <c r="DT264" s="5">
        <v>0.44159540000000003</v>
      </c>
      <c r="DU264" s="2" t="s">
        <v>24</v>
      </c>
      <c r="DV264" s="3" t="s">
        <v>3</v>
      </c>
      <c r="DW264" s="5">
        <v>49.65</v>
      </c>
      <c r="DX264" s="3"/>
      <c r="DY264" s="3" t="s">
        <v>8</v>
      </c>
      <c r="DZ264" s="2"/>
      <c r="EA264" s="7"/>
      <c r="EB264" s="5">
        <v>3.125</v>
      </c>
      <c r="EC264" s="3"/>
      <c r="ED264" s="2"/>
      <c r="EE264" s="2"/>
      <c r="EF264" s="3" t="s">
        <v>1</v>
      </c>
      <c r="EG264" s="3"/>
      <c r="EH264" s="2"/>
      <c r="EI264" s="2"/>
      <c r="EJ264" s="3" t="s">
        <v>26</v>
      </c>
      <c r="EK264" s="5">
        <v>1.2489999999999999E-2</v>
      </c>
      <c r="EL264" s="3" t="s">
        <v>1</v>
      </c>
      <c r="EM264" s="3" t="s">
        <v>3</v>
      </c>
      <c r="EN264" s="3" t="s">
        <v>27</v>
      </c>
      <c r="EO264" s="3"/>
      <c r="EP264" s="3" t="s">
        <v>8</v>
      </c>
      <c r="EQ264" s="3"/>
      <c r="ER264" s="5">
        <v>5.7</v>
      </c>
      <c r="ES264" s="3"/>
      <c r="ET264" s="9">
        <v>22</v>
      </c>
      <c r="EU264" s="3" t="s">
        <v>239</v>
      </c>
      <c r="EV264" s="3" t="s">
        <v>28</v>
      </c>
      <c r="EW264" s="7"/>
      <c r="EX264" s="9">
        <v>3.5950000000000002</v>
      </c>
      <c r="EY264" s="3"/>
      <c r="EZ264" s="3"/>
      <c r="FA264" s="9">
        <v>0.95238095238095233</v>
      </c>
      <c r="FB264" s="9">
        <v>1.6600000000000001E-9</v>
      </c>
      <c r="FC264" s="2"/>
      <c r="FD264" s="7"/>
      <c r="FE264" s="2" t="s">
        <v>311</v>
      </c>
      <c r="FF264" s="3" t="s">
        <v>28</v>
      </c>
      <c r="FG264" s="3" t="s">
        <v>1</v>
      </c>
      <c r="FH264" s="9">
        <v>7.1524999999999999</v>
      </c>
      <c r="FI264" s="3"/>
      <c r="FJ264" s="9">
        <v>8.4</v>
      </c>
      <c r="FK264" s="3" t="s">
        <v>1</v>
      </c>
      <c r="FL264" s="3" t="s">
        <v>1</v>
      </c>
      <c r="FM264" s="3" t="s">
        <v>28</v>
      </c>
      <c r="FN264" s="9">
        <v>149</v>
      </c>
      <c r="FO264" s="9">
        <v>3.9399999999999995E-8</v>
      </c>
      <c r="FP264" s="9">
        <v>4.25</v>
      </c>
      <c r="FQ264" s="3" t="s">
        <v>311</v>
      </c>
      <c r="FR264" s="5">
        <v>1.3299999999999999E-2</v>
      </c>
      <c r="FS264" s="9">
        <v>28.6</v>
      </c>
      <c r="FT264" s="3" t="s">
        <v>1</v>
      </c>
      <c r="FU264" s="3"/>
      <c r="FV264" s="3"/>
      <c r="FW264" s="5">
        <v>50</v>
      </c>
      <c r="FX264" s="10">
        <v>4.4000000000000003E-3</v>
      </c>
      <c r="FY264" s="3"/>
      <c r="FZ264" s="3" t="s">
        <v>22</v>
      </c>
      <c r="GA264" s="3"/>
      <c r="GB264" s="3"/>
      <c r="GC264" s="3"/>
      <c r="GD264" s="3"/>
      <c r="GE264" s="3"/>
      <c r="GF264" s="3" t="s">
        <v>30</v>
      </c>
      <c r="GG264" s="3"/>
      <c r="GH264" s="9">
        <v>4.51</v>
      </c>
      <c r="GI264" s="2"/>
      <c r="GJ264" s="5">
        <v>1.41E-3</v>
      </c>
      <c r="GK264" s="3"/>
      <c r="GL264" s="2"/>
      <c r="GM264" s="7"/>
      <c r="GN264" s="3" t="s">
        <v>31</v>
      </c>
      <c r="GO264" s="3" t="s">
        <v>8</v>
      </c>
      <c r="GP264" s="3"/>
      <c r="GQ264" s="3"/>
      <c r="GR264" s="3" t="s">
        <v>219</v>
      </c>
      <c r="GS264" s="9">
        <v>0.76923076923076916</v>
      </c>
      <c r="GT264" s="9">
        <v>60.25</v>
      </c>
      <c r="GU264" s="9">
        <v>12</v>
      </c>
      <c r="GV264" s="2">
        <v>5.3475935828876997E-2</v>
      </c>
      <c r="GW264" s="7"/>
      <c r="GX264" s="2" t="s">
        <v>34</v>
      </c>
      <c r="GY264" s="7" t="s">
        <v>227</v>
      </c>
      <c r="GZ264" s="9">
        <v>5.1749999999999998</v>
      </c>
      <c r="HA264" s="9">
        <v>4.33</v>
      </c>
      <c r="HB264" s="7"/>
      <c r="HC264" s="3">
        <v>40.1</v>
      </c>
      <c r="HD264" s="3" t="s">
        <v>3</v>
      </c>
      <c r="HE264" s="7"/>
      <c r="HF264" s="9">
        <v>20.75</v>
      </c>
      <c r="HG264" s="3"/>
      <c r="HH264" s="2"/>
      <c r="HI264" s="3" t="s">
        <v>311</v>
      </c>
      <c r="HJ264" s="3"/>
      <c r="HK264" s="3" t="s">
        <v>3</v>
      </c>
      <c r="HL264" s="3"/>
      <c r="HM264" s="9">
        <v>0.71499999999999997</v>
      </c>
      <c r="HN264" s="9">
        <v>12.7</v>
      </c>
      <c r="HO264" s="3" t="s">
        <v>3</v>
      </c>
      <c r="HP264" s="3" t="s">
        <v>35</v>
      </c>
      <c r="HQ264" s="3" t="s">
        <v>28</v>
      </c>
      <c r="HR264" s="7"/>
      <c r="HS264" s="3" t="s">
        <v>3</v>
      </c>
      <c r="HT264" s="3"/>
      <c r="HU264" s="9">
        <v>0.36764705882352938</v>
      </c>
      <c r="HV264" s="3">
        <v>1</v>
      </c>
      <c r="HW264" s="9">
        <v>1.36E-4</v>
      </c>
      <c r="HX264" s="3" t="s">
        <v>3</v>
      </c>
      <c r="HY264" s="3"/>
      <c r="HZ264" s="3" t="s">
        <v>30</v>
      </c>
      <c r="IA264" s="9">
        <v>4.51</v>
      </c>
      <c r="IB264" s="3"/>
      <c r="IC264" s="3" t="s">
        <v>18</v>
      </c>
      <c r="ID264" s="3"/>
      <c r="IE264" s="3" t="s">
        <v>309</v>
      </c>
      <c r="IF264" s="7"/>
      <c r="IG264" s="7"/>
      <c r="IH264" s="7"/>
    </row>
    <row r="265" spans="1:242" x14ac:dyDescent="0.25">
      <c r="A265" s="1" t="s">
        <v>316</v>
      </c>
      <c r="B265" s="5">
        <v>74.5</v>
      </c>
      <c r="C265" s="3"/>
      <c r="D265" s="5">
        <v>6.4</v>
      </c>
      <c r="E265" s="3" t="s">
        <v>1</v>
      </c>
      <c r="F265" s="3" t="s">
        <v>2</v>
      </c>
      <c r="G265" s="2"/>
      <c r="H265" s="3"/>
      <c r="I265" s="3"/>
      <c r="J265" s="5">
        <v>3.5000000000000002E-11</v>
      </c>
      <c r="K265" s="3" t="s">
        <v>3</v>
      </c>
      <c r="L265" s="3" t="s">
        <v>4</v>
      </c>
      <c r="M265" s="5">
        <v>0.90497737556561086</v>
      </c>
      <c r="N265" s="5">
        <v>25.81</v>
      </c>
      <c r="O265" s="3" t="s">
        <v>3</v>
      </c>
      <c r="P265" s="3"/>
      <c r="Q265" s="3"/>
      <c r="R265" s="2" t="s">
        <v>58</v>
      </c>
      <c r="S265" s="2"/>
      <c r="T265" s="3" t="s">
        <v>3</v>
      </c>
      <c r="U265" s="5">
        <v>49.65</v>
      </c>
      <c r="V265" s="3"/>
      <c r="W265" s="2"/>
      <c r="X265" s="3"/>
      <c r="Y265" s="3" t="s">
        <v>7</v>
      </c>
      <c r="Z265" s="5">
        <v>1.4250000000000001E-5</v>
      </c>
      <c r="AA265" s="3" t="s">
        <v>8</v>
      </c>
      <c r="AB265" s="2" t="s">
        <v>227</v>
      </c>
      <c r="AC265" s="5">
        <v>1.1818181818181819E-12</v>
      </c>
      <c r="AD265" s="3" t="s">
        <v>22</v>
      </c>
      <c r="AE265" s="11"/>
      <c r="AF265" s="2">
        <v>3.12</v>
      </c>
      <c r="AG265" s="5">
        <v>3.8799999999999998E-3</v>
      </c>
      <c r="AH265" s="2"/>
      <c r="AI265" s="2"/>
      <c r="AJ265" s="2">
        <v>63.25</v>
      </c>
      <c r="AK265" s="2"/>
      <c r="AL265" s="5">
        <v>1.08</v>
      </c>
      <c r="AM265" s="3"/>
      <c r="AN265" s="3" t="s">
        <v>12</v>
      </c>
      <c r="AO265" s="2"/>
      <c r="AP265" s="2"/>
      <c r="AQ265" s="5">
        <v>9.9000000000000008E-3</v>
      </c>
      <c r="AR265" s="5">
        <v>3.9</v>
      </c>
      <c r="AS265" s="3" t="s">
        <v>308</v>
      </c>
      <c r="AT265" s="3" t="s">
        <v>28</v>
      </c>
      <c r="AU265" s="5">
        <v>18.45</v>
      </c>
      <c r="AV265" s="3"/>
      <c r="AW265" s="2"/>
      <c r="AX265" s="5">
        <v>2.0833333333333333E-7</v>
      </c>
      <c r="AY265" s="2" t="s">
        <v>311</v>
      </c>
      <c r="AZ265" s="5">
        <v>8.6</v>
      </c>
      <c r="BA265" s="2"/>
      <c r="BB265" s="3" t="s">
        <v>8</v>
      </c>
      <c r="BC265" s="3" t="s">
        <v>21</v>
      </c>
      <c r="BD265" s="2"/>
      <c r="BE265" s="3" t="s">
        <v>16</v>
      </c>
      <c r="BF265" s="6">
        <v>40.65</v>
      </c>
      <c r="BG265" s="5">
        <v>7.4874999999999998</v>
      </c>
      <c r="BH265" s="3"/>
      <c r="BI265" s="3"/>
      <c r="BJ265" s="5">
        <v>1.2</v>
      </c>
      <c r="BK265" s="5">
        <v>19.75</v>
      </c>
      <c r="BL265" s="5">
        <v>1.4</v>
      </c>
      <c r="BM265" s="5">
        <v>2.94</v>
      </c>
      <c r="BN265" s="3" t="s">
        <v>19</v>
      </c>
      <c r="BO265" s="3" t="s">
        <v>121</v>
      </c>
      <c r="BP265" s="3" t="s">
        <v>3</v>
      </c>
      <c r="BQ265" s="2"/>
      <c r="BR265" s="2" t="s">
        <v>21</v>
      </c>
      <c r="BS265" s="3"/>
      <c r="BT265" s="3"/>
      <c r="BU265" s="3"/>
      <c r="BV265" s="5">
        <v>4.2</v>
      </c>
      <c r="BW265" s="5">
        <v>4.9000000000000004</v>
      </c>
      <c r="BX265" s="3"/>
      <c r="BY265" s="3"/>
      <c r="BZ265" s="2"/>
      <c r="CA265" s="2"/>
      <c r="CB265" s="3" t="s">
        <v>3</v>
      </c>
      <c r="CC265" s="5">
        <v>3.9824999999999999</v>
      </c>
      <c r="CD265" s="5">
        <v>1.5384615384615383</v>
      </c>
      <c r="CE265" s="3"/>
      <c r="CF265" s="5">
        <v>31.5</v>
      </c>
      <c r="CG265" s="3" t="s">
        <v>312</v>
      </c>
      <c r="CH265" s="3"/>
      <c r="CI265" s="3"/>
      <c r="CJ265" s="3" t="s">
        <v>1</v>
      </c>
      <c r="CK265" s="2"/>
      <c r="CL265" s="3" t="s">
        <v>22</v>
      </c>
      <c r="CM265" s="3"/>
      <c r="CN265" s="2"/>
      <c r="CO265" s="2"/>
      <c r="CP265" s="2"/>
      <c r="CQ265" s="3">
        <v>2</v>
      </c>
      <c r="CR265" s="5">
        <v>6.06</v>
      </c>
      <c r="CS265" s="6">
        <v>61.5</v>
      </c>
      <c r="CT265" s="5">
        <v>0.64</v>
      </c>
      <c r="CU265" s="5">
        <v>10</v>
      </c>
      <c r="CV265" s="5">
        <v>230</v>
      </c>
      <c r="CW265" s="5">
        <v>75.5</v>
      </c>
      <c r="CX265" s="2"/>
      <c r="CY265" s="5">
        <v>0.41322314049586778</v>
      </c>
      <c r="CZ265" s="3" t="s">
        <v>22</v>
      </c>
      <c r="DA265" s="5">
        <v>3.7037037037037035E-4</v>
      </c>
      <c r="DB265" s="5">
        <v>623.5</v>
      </c>
      <c r="DC265" s="2"/>
      <c r="DD265" s="5">
        <v>383.5</v>
      </c>
      <c r="DE265" s="3" t="s">
        <v>22</v>
      </c>
      <c r="DF265" s="2"/>
      <c r="DG265" s="3" t="s">
        <v>3</v>
      </c>
      <c r="DH265" s="5">
        <v>8.6766670000000001</v>
      </c>
      <c r="DI265" s="3" t="s">
        <v>28</v>
      </c>
      <c r="DJ265" s="3"/>
      <c r="DK265" s="5">
        <v>280</v>
      </c>
      <c r="DL265" s="3" t="s">
        <v>8</v>
      </c>
      <c r="DM265" s="3">
        <v>0.35714285714285698</v>
      </c>
      <c r="DN265" s="3" t="s">
        <v>3</v>
      </c>
      <c r="DO265" s="5">
        <v>0.3125</v>
      </c>
      <c r="DP265" s="3" t="s">
        <v>3</v>
      </c>
      <c r="DQ265" s="5">
        <v>3.1949999999999998</v>
      </c>
      <c r="DR265" s="7" t="s">
        <v>227</v>
      </c>
      <c r="DS265" s="2" t="s">
        <v>18</v>
      </c>
      <c r="DT265" s="5">
        <v>0.44302000000000002</v>
      </c>
      <c r="DU265" s="2" t="s">
        <v>24</v>
      </c>
      <c r="DV265" s="3" t="s">
        <v>3</v>
      </c>
      <c r="DW265" s="5">
        <v>49.65</v>
      </c>
      <c r="DX265" s="3"/>
      <c r="DY265" s="3" t="s">
        <v>8</v>
      </c>
      <c r="DZ265" s="2"/>
      <c r="EA265" s="7"/>
      <c r="EB265" s="5">
        <v>3.12</v>
      </c>
      <c r="EC265" s="3"/>
      <c r="ED265" s="2"/>
      <c r="EE265" s="2"/>
      <c r="EF265" s="3" t="s">
        <v>1</v>
      </c>
      <c r="EG265" s="3"/>
      <c r="EH265" s="2"/>
      <c r="EI265" s="2"/>
      <c r="EJ265" s="3" t="s">
        <v>26</v>
      </c>
      <c r="EK265" s="5">
        <v>1.2489999999999999E-2</v>
      </c>
      <c r="EL265" s="3" t="s">
        <v>1</v>
      </c>
      <c r="EM265" s="3" t="s">
        <v>3</v>
      </c>
      <c r="EN265" s="3" t="s">
        <v>27</v>
      </c>
      <c r="EO265" s="3"/>
      <c r="EP265" s="3" t="s">
        <v>8</v>
      </c>
      <c r="EQ265" s="3"/>
      <c r="ER265" s="5">
        <v>5.6</v>
      </c>
      <c r="ES265" s="3"/>
      <c r="ET265" s="9">
        <v>21</v>
      </c>
      <c r="EU265" s="3" t="s">
        <v>239</v>
      </c>
      <c r="EV265" s="3" t="s">
        <v>28</v>
      </c>
      <c r="EW265" s="7"/>
      <c r="EX265" s="9">
        <v>3.5950000000000002</v>
      </c>
      <c r="EY265" s="3"/>
      <c r="EZ265" s="3"/>
      <c r="FA265" s="9">
        <v>1.0526315789473684</v>
      </c>
      <c r="FB265" s="9">
        <v>1.6600000000000001E-9</v>
      </c>
      <c r="FC265" s="2"/>
      <c r="FD265" s="7"/>
      <c r="FE265" s="2" t="s">
        <v>311</v>
      </c>
      <c r="FF265" s="3" t="s">
        <v>28</v>
      </c>
      <c r="FG265" s="3" t="s">
        <v>1</v>
      </c>
      <c r="FH265" s="9">
        <v>7.15</v>
      </c>
      <c r="FI265" s="3"/>
      <c r="FJ265" s="9">
        <v>8.65</v>
      </c>
      <c r="FK265" s="3" t="s">
        <v>1</v>
      </c>
      <c r="FL265" s="3" t="s">
        <v>1</v>
      </c>
      <c r="FM265" s="3" t="s">
        <v>28</v>
      </c>
      <c r="FN265" s="9">
        <v>147.5</v>
      </c>
      <c r="FO265" s="9">
        <v>4.025E-8</v>
      </c>
      <c r="FP265" s="9">
        <v>4.3</v>
      </c>
      <c r="FQ265" s="3" t="s">
        <v>311</v>
      </c>
      <c r="FR265" s="5">
        <v>1.15E-2</v>
      </c>
      <c r="FS265" s="9">
        <v>28.65</v>
      </c>
      <c r="FT265" s="3" t="s">
        <v>1</v>
      </c>
      <c r="FU265" s="3"/>
      <c r="FV265" s="3"/>
      <c r="FW265" s="5">
        <v>52</v>
      </c>
      <c r="FX265" s="10">
        <v>4.8499999999999993E-3</v>
      </c>
      <c r="FY265" s="3"/>
      <c r="FZ265" s="3" t="s">
        <v>22</v>
      </c>
      <c r="GA265" s="3"/>
      <c r="GB265" s="3"/>
      <c r="GC265" s="3"/>
      <c r="GD265" s="3"/>
      <c r="GE265" s="3"/>
      <c r="GF265" s="3" t="s">
        <v>30</v>
      </c>
      <c r="GG265" s="3"/>
      <c r="GH265" s="9">
        <v>4.51</v>
      </c>
      <c r="GI265" s="2"/>
      <c r="GJ265" s="5">
        <v>1.4E-3</v>
      </c>
      <c r="GK265" s="3"/>
      <c r="GL265" s="2"/>
      <c r="GM265" s="7"/>
      <c r="GN265" s="3" t="s">
        <v>31</v>
      </c>
      <c r="GO265" s="3" t="s">
        <v>8</v>
      </c>
      <c r="GP265" s="3"/>
      <c r="GQ265" s="3"/>
      <c r="GR265" s="3" t="s">
        <v>219</v>
      </c>
      <c r="GS265" s="9">
        <v>0.76923076923076916</v>
      </c>
      <c r="GT265" s="9">
        <v>70.3</v>
      </c>
      <c r="GU265" s="9">
        <v>13</v>
      </c>
      <c r="GV265" s="2">
        <v>5.3191489361702128E-2</v>
      </c>
      <c r="GW265" s="7"/>
      <c r="GX265" s="2" t="s">
        <v>34</v>
      </c>
      <c r="GY265" s="7" t="s">
        <v>227</v>
      </c>
      <c r="GZ265" s="9">
        <v>5.1749999999999998</v>
      </c>
      <c r="HA265" s="9">
        <v>4.3150000000000004</v>
      </c>
      <c r="HB265" s="7"/>
      <c r="HC265" s="3">
        <v>39.75</v>
      </c>
      <c r="HD265" s="3" t="s">
        <v>3</v>
      </c>
      <c r="HE265" s="7"/>
      <c r="HF265" s="9">
        <v>21.2</v>
      </c>
      <c r="HG265" s="3"/>
      <c r="HH265" s="2"/>
      <c r="HI265" s="3" t="s">
        <v>311</v>
      </c>
      <c r="HJ265" s="3"/>
      <c r="HK265" s="3" t="s">
        <v>3</v>
      </c>
      <c r="HL265" s="3"/>
      <c r="HM265" s="9">
        <v>0.75</v>
      </c>
      <c r="HN265" s="9">
        <v>13</v>
      </c>
      <c r="HO265" s="3" t="s">
        <v>3</v>
      </c>
      <c r="HP265" s="3" t="s">
        <v>35</v>
      </c>
      <c r="HQ265" s="3" t="s">
        <v>28</v>
      </c>
      <c r="HR265" s="7"/>
      <c r="HS265" s="3" t="s">
        <v>3</v>
      </c>
      <c r="HT265" s="3"/>
      <c r="HU265" s="9">
        <v>0.42462845010615713</v>
      </c>
      <c r="HV265" s="3">
        <v>1</v>
      </c>
      <c r="HW265" s="9">
        <v>2.0000000000000001E-4</v>
      </c>
      <c r="HX265" s="3" t="s">
        <v>3</v>
      </c>
      <c r="HY265" s="3"/>
      <c r="HZ265" s="3" t="s">
        <v>30</v>
      </c>
      <c r="IA265" s="9">
        <v>4.51</v>
      </c>
      <c r="IB265" s="3"/>
      <c r="IC265" s="3" t="s">
        <v>18</v>
      </c>
      <c r="ID265" s="3"/>
      <c r="IE265" s="3" t="s">
        <v>309</v>
      </c>
      <c r="IF265" s="7"/>
      <c r="IG265" s="7"/>
      <c r="IH265" s="7"/>
    </row>
    <row r="266" spans="1:242" x14ac:dyDescent="0.25">
      <c r="A266" s="1" t="s">
        <v>317</v>
      </c>
      <c r="B266" s="5">
        <v>77</v>
      </c>
      <c r="C266" s="3">
        <v>65</v>
      </c>
      <c r="D266" s="5">
        <v>6.35</v>
      </c>
      <c r="E266" s="3" t="s">
        <v>1</v>
      </c>
      <c r="F266" s="3" t="s">
        <v>2</v>
      </c>
      <c r="G266" s="2"/>
      <c r="H266" s="3"/>
      <c r="I266" s="3"/>
      <c r="J266" s="5">
        <v>3.5000000000000002E-11</v>
      </c>
      <c r="K266" s="3" t="s">
        <v>3</v>
      </c>
      <c r="L266" s="3" t="s">
        <v>4</v>
      </c>
      <c r="M266" s="5">
        <v>0.90497737556561086</v>
      </c>
      <c r="N266" s="5">
        <v>25.85</v>
      </c>
      <c r="O266" s="3" t="s">
        <v>3</v>
      </c>
      <c r="P266" s="3"/>
      <c r="Q266" s="3"/>
      <c r="R266" s="2" t="s">
        <v>58</v>
      </c>
      <c r="S266" s="2"/>
      <c r="T266" s="3" t="s">
        <v>3</v>
      </c>
      <c r="U266" s="5">
        <v>49.72</v>
      </c>
      <c r="V266" s="3"/>
      <c r="W266" s="3">
        <v>246.85300000000001</v>
      </c>
      <c r="X266" s="3"/>
      <c r="Y266" s="3" t="s">
        <v>7</v>
      </c>
      <c r="Z266" s="5">
        <v>1.4250000000000001E-5</v>
      </c>
      <c r="AA266" s="3" t="s">
        <v>8</v>
      </c>
      <c r="AB266" s="2" t="s">
        <v>227</v>
      </c>
      <c r="AC266" s="5">
        <v>1.2545454545454545E-12</v>
      </c>
      <c r="AD266" s="3" t="s">
        <v>22</v>
      </c>
      <c r="AE266" s="11"/>
      <c r="AF266" s="2">
        <v>3.1150000000000002</v>
      </c>
      <c r="AG266" s="5">
        <v>4.0000000000000001E-3</v>
      </c>
      <c r="AH266" s="3">
        <v>246.85300000000001</v>
      </c>
      <c r="AI266" s="2"/>
      <c r="AJ266" s="2">
        <v>67.599999999999994</v>
      </c>
      <c r="AK266" s="3">
        <v>246.85300000000001</v>
      </c>
      <c r="AL266" s="5">
        <v>1.08</v>
      </c>
      <c r="AM266" s="3"/>
      <c r="AN266" s="3" t="s">
        <v>12</v>
      </c>
      <c r="AO266" s="3">
        <v>246.85300000000001</v>
      </c>
      <c r="AP266" s="3">
        <v>246.85300000000001</v>
      </c>
      <c r="AQ266" s="5">
        <v>0.01</v>
      </c>
      <c r="AR266" s="5">
        <v>3.95</v>
      </c>
      <c r="AS266" s="3" t="s">
        <v>308</v>
      </c>
      <c r="AT266" s="3" t="s">
        <v>28</v>
      </c>
      <c r="AU266" s="5">
        <v>18.25</v>
      </c>
      <c r="AV266" s="3"/>
      <c r="AW266" s="3">
        <v>246.85300000000001</v>
      </c>
      <c r="AX266" s="5">
        <v>2.1500000000000001E-7</v>
      </c>
      <c r="AY266" s="2" t="s">
        <v>311</v>
      </c>
      <c r="AZ266" s="5">
        <v>8.65</v>
      </c>
      <c r="BA266" s="3">
        <v>246.85300000000001</v>
      </c>
      <c r="BB266" s="3" t="s">
        <v>8</v>
      </c>
      <c r="BC266" s="3">
        <v>8</v>
      </c>
      <c r="BD266" s="2"/>
      <c r="BE266" s="3" t="s">
        <v>16</v>
      </c>
      <c r="BF266" s="6">
        <v>38.75</v>
      </c>
      <c r="BG266" s="5">
        <v>7.4550000000000001</v>
      </c>
      <c r="BH266" s="3"/>
      <c r="BI266" s="3"/>
      <c r="BJ266" s="5">
        <v>1.2</v>
      </c>
      <c r="BK266" s="5">
        <v>20.399999999999999</v>
      </c>
      <c r="BL266" s="5">
        <v>1.3</v>
      </c>
      <c r="BM266" s="5">
        <v>2.94</v>
      </c>
      <c r="BN266" s="3" t="s">
        <v>19</v>
      </c>
      <c r="BO266" s="3" t="s">
        <v>121</v>
      </c>
      <c r="BP266" s="3" t="s">
        <v>3</v>
      </c>
      <c r="BQ266" s="2"/>
      <c r="BR266" s="2" t="s">
        <v>21</v>
      </c>
      <c r="BS266" s="3"/>
      <c r="BT266" s="3"/>
      <c r="BU266" s="3"/>
      <c r="BV266" s="5">
        <v>4.1974999999999998</v>
      </c>
      <c r="BW266" s="5">
        <v>4.91</v>
      </c>
      <c r="BX266" s="3"/>
      <c r="BY266" s="3"/>
      <c r="BZ266" s="3">
        <v>246.85300000000001</v>
      </c>
      <c r="CA266" s="2"/>
      <c r="CB266" s="3" t="s">
        <v>3</v>
      </c>
      <c r="CC266" s="5">
        <v>3.9950000000000001</v>
      </c>
      <c r="CD266" s="5">
        <v>1.6129032258064517</v>
      </c>
      <c r="CE266" s="3"/>
      <c r="CF266" s="5">
        <v>32.5</v>
      </c>
      <c r="CG266" s="3" t="s">
        <v>312</v>
      </c>
      <c r="CH266" s="3"/>
      <c r="CI266" s="3"/>
      <c r="CJ266" s="3" t="s">
        <v>1</v>
      </c>
      <c r="CK266" s="2">
        <v>1.1100000000000001</v>
      </c>
      <c r="CL266" s="3" t="s">
        <v>22</v>
      </c>
      <c r="CM266" s="3"/>
      <c r="CN266" s="2"/>
      <c r="CO266" s="2"/>
      <c r="CP266" s="2"/>
      <c r="CQ266" s="3">
        <v>2</v>
      </c>
      <c r="CR266" s="5">
        <v>6.085</v>
      </c>
      <c r="CS266" s="6">
        <v>58</v>
      </c>
      <c r="CT266" s="5">
        <v>0.66</v>
      </c>
      <c r="CU266" s="5">
        <v>10.1</v>
      </c>
      <c r="CV266" s="5">
        <v>240</v>
      </c>
      <c r="CW266" s="5">
        <v>76.25</v>
      </c>
      <c r="CX266" s="2">
        <v>0.38759689922480617</v>
      </c>
      <c r="CY266" s="5">
        <v>0.41928721174004197</v>
      </c>
      <c r="CZ266" s="3" t="s">
        <v>22</v>
      </c>
      <c r="DA266" s="5">
        <v>3.7037037037037035E-4</v>
      </c>
      <c r="DB266" s="5">
        <v>623.5</v>
      </c>
      <c r="DC266" s="2"/>
      <c r="DD266" s="5">
        <v>386</v>
      </c>
      <c r="DE266" s="3" t="s">
        <v>22</v>
      </c>
      <c r="DF266" s="5">
        <v>0.36630036630036628</v>
      </c>
      <c r="DG266" s="3" t="s">
        <v>3</v>
      </c>
      <c r="DH266" s="5">
        <v>8.68</v>
      </c>
      <c r="DI266" s="3" t="s">
        <v>28</v>
      </c>
      <c r="DJ266" s="3"/>
      <c r="DK266" s="5">
        <v>276</v>
      </c>
      <c r="DL266" s="3" t="s">
        <v>8</v>
      </c>
      <c r="DM266" s="3">
        <v>0.35714285714285698</v>
      </c>
      <c r="DN266" s="3" t="s">
        <v>3</v>
      </c>
      <c r="DO266" s="5">
        <v>0.28249999999999997</v>
      </c>
      <c r="DP266" s="3" t="s">
        <v>3</v>
      </c>
      <c r="DQ266" s="5">
        <v>3.24</v>
      </c>
      <c r="DR266" s="7" t="s">
        <v>227</v>
      </c>
      <c r="DS266" s="2" t="s">
        <v>18</v>
      </c>
      <c r="DT266" s="5">
        <v>0.44444440000000002</v>
      </c>
      <c r="DU266" s="2" t="s">
        <v>24</v>
      </c>
      <c r="DV266" s="3" t="s">
        <v>3</v>
      </c>
      <c r="DW266" s="5">
        <v>49.72</v>
      </c>
      <c r="DX266" s="3"/>
      <c r="DY266" s="3" t="s">
        <v>8</v>
      </c>
      <c r="DZ266" s="2"/>
      <c r="EA266" s="7"/>
      <c r="EB266" s="5">
        <v>3.1150000000000002</v>
      </c>
      <c r="EC266" s="3"/>
      <c r="ED266" s="2"/>
      <c r="EE266" s="2"/>
      <c r="EF266" s="3" t="s">
        <v>1</v>
      </c>
      <c r="EG266" s="3"/>
      <c r="EH266" s="3">
        <v>49.370600000000003</v>
      </c>
      <c r="EI266" s="2"/>
      <c r="EJ266" s="3" t="s">
        <v>26</v>
      </c>
      <c r="EK266" s="5">
        <v>1.2489999999999999E-2</v>
      </c>
      <c r="EL266" s="3" t="s">
        <v>1</v>
      </c>
      <c r="EM266" s="3" t="s">
        <v>3</v>
      </c>
      <c r="EN266" s="3" t="s">
        <v>27</v>
      </c>
      <c r="EO266" s="3"/>
      <c r="EP266" s="3" t="s">
        <v>8</v>
      </c>
      <c r="EQ266" s="3"/>
      <c r="ER266" s="5">
        <v>5.6</v>
      </c>
      <c r="ES266" s="3"/>
      <c r="ET266" s="9">
        <v>18.5</v>
      </c>
      <c r="EU266" s="3" t="s">
        <v>239</v>
      </c>
      <c r="EV266" s="3" t="s">
        <v>28</v>
      </c>
      <c r="EW266" s="7">
        <v>16</v>
      </c>
      <c r="EX266" s="9">
        <v>3.5950000000000002</v>
      </c>
      <c r="EY266" s="3"/>
      <c r="EZ266" s="3"/>
      <c r="FA266" s="9">
        <v>1.0526315789473684</v>
      </c>
      <c r="FB266" s="9">
        <v>1.6500000000000001E-9</v>
      </c>
      <c r="FC266" s="3">
        <v>246.85300000000001</v>
      </c>
      <c r="FD266" s="7"/>
      <c r="FE266" s="2" t="s">
        <v>311</v>
      </c>
      <c r="FF266" s="3" t="s">
        <v>28</v>
      </c>
      <c r="FG266" s="3" t="s">
        <v>1</v>
      </c>
      <c r="FH266" s="9">
        <v>7.1425000000000001</v>
      </c>
      <c r="FI266" s="3"/>
      <c r="FJ266" s="9">
        <v>8.5500000000000007</v>
      </c>
      <c r="FK266" s="3" t="s">
        <v>1</v>
      </c>
      <c r="FL266" s="3" t="s">
        <v>1</v>
      </c>
      <c r="FM266" s="3" t="s">
        <v>28</v>
      </c>
      <c r="FN266" s="9">
        <v>136</v>
      </c>
      <c r="FO266" s="9">
        <v>4.0499999999999999E-8</v>
      </c>
      <c r="FP266" s="9">
        <v>4.2</v>
      </c>
      <c r="FQ266" s="3" t="s">
        <v>311</v>
      </c>
      <c r="FR266" s="5">
        <v>1.24E-2</v>
      </c>
      <c r="FS266" s="9">
        <v>28.6</v>
      </c>
      <c r="FT266" s="3" t="s">
        <v>1</v>
      </c>
      <c r="FU266" s="3"/>
      <c r="FV266" s="3"/>
      <c r="FW266" s="5">
        <v>61</v>
      </c>
      <c r="FX266" s="10">
        <v>5.4000000000000003E-3</v>
      </c>
      <c r="FY266" s="3"/>
      <c r="FZ266" s="3" t="s">
        <v>22</v>
      </c>
      <c r="GA266" s="3"/>
      <c r="GB266" s="3"/>
      <c r="GC266" s="3"/>
      <c r="GD266" s="3"/>
      <c r="GE266" s="3"/>
      <c r="GF266" s="3" t="s">
        <v>30</v>
      </c>
      <c r="GG266" s="3"/>
      <c r="GH266" s="9">
        <v>4.55</v>
      </c>
      <c r="GI266" s="3">
        <v>246.85300000000001</v>
      </c>
      <c r="GJ266" s="5">
        <v>1.3500000000000001E-3</v>
      </c>
      <c r="GK266" s="3"/>
      <c r="GL266" s="2"/>
      <c r="GM266" s="7"/>
      <c r="GN266" s="3" t="s">
        <v>31</v>
      </c>
      <c r="GO266" s="3" t="s">
        <v>8</v>
      </c>
      <c r="GP266" s="3"/>
      <c r="GQ266" s="3"/>
      <c r="GR266" s="3" t="s">
        <v>219</v>
      </c>
      <c r="GS266" s="9">
        <v>0.78125</v>
      </c>
      <c r="GT266" s="9">
        <v>70.25</v>
      </c>
      <c r="GU266" s="9">
        <v>14.15</v>
      </c>
      <c r="GV266" s="2">
        <v>5.4054054054054043E-2</v>
      </c>
      <c r="GW266" s="7"/>
      <c r="GX266" s="2" t="s">
        <v>34</v>
      </c>
      <c r="GY266" s="7" t="s">
        <v>227</v>
      </c>
      <c r="GZ266" s="9">
        <v>5.17</v>
      </c>
      <c r="HA266" s="9">
        <v>4.3224999999999998</v>
      </c>
      <c r="HB266" s="7">
        <v>4.18</v>
      </c>
      <c r="HC266" s="3">
        <v>41</v>
      </c>
      <c r="HD266" s="3" t="s">
        <v>3</v>
      </c>
      <c r="HE266" s="7">
        <v>8.82</v>
      </c>
      <c r="HF266" s="9">
        <v>20.85</v>
      </c>
      <c r="HG266" s="3"/>
      <c r="HH266" s="3">
        <v>246.85300000000001</v>
      </c>
      <c r="HI266" s="3" t="s">
        <v>311</v>
      </c>
      <c r="HJ266" s="3"/>
      <c r="HK266" s="3" t="s">
        <v>3</v>
      </c>
      <c r="HL266" s="3"/>
      <c r="HM266" s="9">
        <v>0.8</v>
      </c>
      <c r="HN266" s="9">
        <v>12.75</v>
      </c>
      <c r="HO266" s="3" t="s">
        <v>3</v>
      </c>
      <c r="HP266" s="3" t="s">
        <v>35</v>
      </c>
      <c r="HQ266" s="3" t="s">
        <v>28</v>
      </c>
      <c r="HR266" s="7">
        <v>8.8200000000000001E-2</v>
      </c>
      <c r="HS266" s="3" t="s">
        <v>3</v>
      </c>
      <c r="HT266" s="3"/>
      <c r="HU266" s="9">
        <v>0.42372881355932207</v>
      </c>
      <c r="HV266" s="3">
        <v>1</v>
      </c>
      <c r="HW266" s="9">
        <v>2.0000000000000001E-4</v>
      </c>
      <c r="HX266" s="3" t="s">
        <v>3</v>
      </c>
      <c r="HY266" s="3"/>
      <c r="HZ266" s="3" t="s">
        <v>30</v>
      </c>
      <c r="IA266" s="9">
        <v>4.51</v>
      </c>
      <c r="IB266" s="3"/>
      <c r="IC266" s="3" t="s">
        <v>18</v>
      </c>
      <c r="ID266" s="3"/>
      <c r="IE266" s="3" t="s">
        <v>309</v>
      </c>
      <c r="IF266" s="7"/>
      <c r="IG266" s="7"/>
      <c r="IH266" s="7"/>
    </row>
    <row r="267" spans="1:242" x14ac:dyDescent="0.25">
      <c r="A267" s="1" t="s">
        <v>318</v>
      </c>
      <c r="B267" s="5">
        <v>75.25</v>
      </c>
      <c r="C267" s="3"/>
      <c r="D267" s="5">
        <v>6.75</v>
      </c>
      <c r="E267" s="3" t="s">
        <v>1</v>
      </c>
      <c r="F267" s="3" t="s">
        <v>2</v>
      </c>
      <c r="G267" s="2">
        <v>3.56E-2</v>
      </c>
      <c r="H267" s="3"/>
      <c r="I267" s="3"/>
      <c r="J267" s="5">
        <v>3.51E-11</v>
      </c>
      <c r="K267" s="3" t="s">
        <v>3</v>
      </c>
      <c r="L267" s="3" t="s">
        <v>4</v>
      </c>
      <c r="M267" s="5">
        <v>0.90497737556561086</v>
      </c>
      <c r="N267" s="5">
        <v>25.81</v>
      </c>
      <c r="O267" s="3" t="s">
        <v>3</v>
      </c>
      <c r="P267" s="3"/>
      <c r="Q267" s="3"/>
      <c r="R267" s="2" t="s">
        <v>58</v>
      </c>
      <c r="S267" s="2"/>
      <c r="T267" s="3" t="s">
        <v>3</v>
      </c>
      <c r="U267" s="5">
        <v>49.68</v>
      </c>
      <c r="V267" s="3"/>
      <c r="W267" s="2"/>
      <c r="X267" s="3"/>
      <c r="Y267" s="3" t="s">
        <v>7</v>
      </c>
      <c r="Z267" s="5">
        <v>1.4E-5</v>
      </c>
      <c r="AA267" s="3" t="s">
        <v>8</v>
      </c>
      <c r="AB267" s="2" t="s">
        <v>227</v>
      </c>
      <c r="AC267" s="5">
        <v>1.2727272727272728E-12</v>
      </c>
      <c r="AD267" s="3" t="s">
        <v>22</v>
      </c>
      <c r="AE267" s="11"/>
      <c r="AF267" s="2">
        <v>3.1150000000000002</v>
      </c>
      <c r="AG267" s="5">
        <v>3.5000000000000001E-3</v>
      </c>
      <c r="AH267" s="2"/>
      <c r="AI267" s="2"/>
      <c r="AJ267" s="2">
        <v>65.25</v>
      </c>
      <c r="AK267" s="2"/>
      <c r="AL267" s="5">
        <v>1.0860000000000001</v>
      </c>
      <c r="AM267" s="3"/>
      <c r="AN267" s="3" t="s">
        <v>12</v>
      </c>
      <c r="AO267" s="2"/>
      <c r="AP267" s="2"/>
      <c r="AQ267" s="5">
        <v>9.5500000000000012E-3</v>
      </c>
      <c r="AR267" s="5">
        <v>4</v>
      </c>
      <c r="AS267" s="3" t="s">
        <v>28</v>
      </c>
      <c r="AT267" s="3" t="s">
        <v>28</v>
      </c>
      <c r="AU267" s="5">
        <v>18.2</v>
      </c>
      <c r="AV267" s="3"/>
      <c r="AW267" s="2"/>
      <c r="AX267" s="5">
        <v>2.1083333333333331E-7</v>
      </c>
      <c r="AY267" s="2" t="s">
        <v>311</v>
      </c>
      <c r="AZ267" s="5">
        <v>8.6</v>
      </c>
      <c r="BA267" s="2"/>
      <c r="BB267" s="3" t="s">
        <v>8</v>
      </c>
      <c r="BC267" s="3">
        <v>7</v>
      </c>
      <c r="BD267" s="2"/>
      <c r="BE267" s="3" t="s">
        <v>16</v>
      </c>
      <c r="BF267" s="6">
        <v>37</v>
      </c>
      <c r="BG267" s="5">
        <v>7.46</v>
      </c>
      <c r="BH267" s="3"/>
      <c r="BI267" s="3"/>
      <c r="BJ267" s="5">
        <v>1.2</v>
      </c>
      <c r="BK267" s="5">
        <v>20.350000000000001</v>
      </c>
      <c r="BL267" s="5">
        <v>1.2</v>
      </c>
      <c r="BM267" s="5">
        <v>2.94</v>
      </c>
      <c r="BN267" s="3" t="s">
        <v>19</v>
      </c>
      <c r="BO267" s="3" t="s">
        <v>121</v>
      </c>
      <c r="BP267" s="3" t="s">
        <v>3</v>
      </c>
      <c r="BQ267" s="2"/>
      <c r="BR267" s="2" t="s">
        <v>21</v>
      </c>
      <c r="BS267" s="3"/>
      <c r="BT267" s="3"/>
      <c r="BU267" s="3"/>
      <c r="BV267" s="5">
        <v>4.2050000000000001</v>
      </c>
      <c r="BW267" s="5">
        <v>4.9175000000000004</v>
      </c>
      <c r="BX267" s="3"/>
      <c r="BY267" s="3"/>
      <c r="BZ267" s="2"/>
      <c r="CA267" s="2"/>
      <c r="CB267" s="3" t="s">
        <v>3</v>
      </c>
      <c r="CC267" s="5">
        <v>4.0049999999999999</v>
      </c>
      <c r="CD267" s="5">
        <v>1.9230769230769229</v>
      </c>
      <c r="CE267" s="3"/>
      <c r="CF267" s="5">
        <v>32.15</v>
      </c>
      <c r="CG267" s="3" t="s">
        <v>312</v>
      </c>
      <c r="CH267" s="3"/>
      <c r="CI267" s="3"/>
      <c r="CJ267" s="3" t="s">
        <v>1</v>
      </c>
      <c r="CK267" s="2"/>
      <c r="CL267" s="3" t="s">
        <v>22</v>
      </c>
      <c r="CM267" s="3"/>
      <c r="CN267" s="2"/>
      <c r="CO267" s="2"/>
      <c r="CP267" s="2"/>
      <c r="CQ267" s="3">
        <v>2</v>
      </c>
      <c r="CR267" s="5">
        <v>6.0650000000000004</v>
      </c>
      <c r="CS267" s="5">
        <v>55</v>
      </c>
      <c r="CT267" s="5">
        <v>0.64500000000000002</v>
      </c>
      <c r="CU267" s="5">
        <v>10.5</v>
      </c>
      <c r="CV267" s="5">
        <v>290</v>
      </c>
      <c r="CW267" s="5">
        <v>75.45</v>
      </c>
      <c r="CX267" s="2"/>
      <c r="CY267" s="5">
        <v>0.41841004184100417</v>
      </c>
      <c r="CZ267" s="3" t="s">
        <v>22</v>
      </c>
      <c r="DA267" s="5">
        <v>3.6363636363636361E-4</v>
      </c>
      <c r="DB267" s="5">
        <v>623.5</v>
      </c>
      <c r="DC267" s="2"/>
      <c r="DD267" s="5">
        <v>382.5</v>
      </c>
      <c r="DE267" s="3" t="s">
        <v>22</v>
      </c>
      <c r="DF267" s="2"/>
      <c r="DG267" s="3" t="s">
        <v>3</v>
      </c>
      <c r="DH267" s="5">
        <v>8.6441669999999995</v>
      </c>
      <c r="DI267" s="3" t="s">
        <v>28</v>
      </c>
      <c r="DJ267" s="3"/>
      <c r="DK267" s="5">
        <v>275</v>
      </c>
      <c r="DL267" s="3" t="s">
        <v>8</v>
      </c>
      <c r="DM267" s="3">
        <v>0.35714285714285698</v>
      </c>
      <c r="DN267" s="3" t="s">
        <v>3</v>
      </c>
      <c r="DO267" s="5">
        <v>0.27750000000000002</v>
      </c>
      <c r="DP267" s="3" t="s">
        <v>3</v>
      </c>
      <c r="DQ267" s="5">
        <v>3.13</v>
      </c>
      <c r="DR267" s="7" t="s">
        <v>227</v>
      </c>
      <c r="DS267" s="2" t="s">
        <v>18</v>
      </c>
      <c r="DT267" s="5">
        <v>0.4425692</v>
      </c>
      <c r="DU267" s="2" t="s">
        <v>24</v>
      </c>
      <c r="DV267" s="3" t="s">
        <v>3</v>
      </c>
      <c r="DW267" s="5">
        <v>49.68</v>
      </c>
      <c r="DX267" s="3"/>
      <c r="DY267" s="3" t="s">
        <v>8</v>
      </c>
      <c r="DZ267" s="2"/>
      <c r="EA267" s="7"/>
      <c r="EB267" s="5">
        <v>3.1150000000000002</v>
      </c>
      <c r="EC267" s="3"/>
      <c r="ED267" s="2"/>
      <c r="EE267" s="2"/>
      <c r="EF267" s="3" t="s">
        <v>1</v>
      </c>
      <c r="EG267" s="3"/>
      <c r="EH267" s="2"/>
      <c r="EI267" s="2"/>
      <c r="EJ267" s="3" t="s">
        <v>26</v>
      </c>
      <c r="EK267" s="5">
        <v>1.2489999999999999E-2</v>
      </c>
      <c r="EL267" s="3" t="s">
        <v>1</v>
      </c>
      <c r="EM267" s="3" t="s">
        <v>3</v>
      </c>
      <c r="EN267" s="3" t="s">
        <v>27</v>
      </c>
      <c r="EO267" s="3"/>
      <c r="EP267" s="3" t="s">
        <v>8</v>
      </c>
      <c r="EQ267" s="3"/>
      <c r="ER267" s="5">
        <v>5.64</v>
      </c>
      <c r="ES267" s="3"/>
      <c r="ET267" s="9">
        <v>15.25</v>
      </c>
      <c r="EU267" s="3" t="s">
        <v>239</v>
      </c>
      <c r="EV267" s="3" t="s">
        <v>28</v>
      </c>
      <c r="EW267" s="7"/>
      <c r="EX267" s="9">
        <v>3.6074999999999999</v>
      </c>
      <c r="EY267" s="3"/>
      <c r="EZ267" s="3"/>
      <c r="FA267" s="9">
        <v>1</v>
      </c>
      <c r="FB267" s="9">
        <v>1.6600000000000001E-9</v>
      </c>
      <c r="FC267" s="2"/>
      <c r="FD267" s="7"/>
      <c r="FE267" s="2" t="s">
        <v>311</v>
      </c>
      <c r="FF267" s="3" t="s">
        <v>28</v>
      </c>
      <c r="FG267" s="3" t="s">
        <v>1</v>
      </c>
      <c r="FH267" s="9">
        <v>7.1524999999999999</v>
      </c>
      <c r="FI267" s="3"/>
      <c r="FJ267" s="9">
        <v>8.6</v>
      </c>
      <c r="FK267" s="3" t="s">
        <v>1</v>
      </c>
      <c r="FL267" s="3" t="s">
        <v>1</v>
      </c>
      <c r="FM267" s="3" t="s">
        <v>28</v>
      </c>
      <c r="FN267" s="9">
        <v>137.5</v>
      </c>
      <c r="FO267" s="9">
        <v>3.9299999999999995E-8</v>
      </c>
      <c r="FP267" s="9">
        <v>4.12</v>
      </c>
      <c r="FQ267" s="3" t="s">
        <v>311</v>
      </c>
      <c r="FR267" s="5">
        <v>1.15E-2</v>
      </c>
      <c r="FS267" s="9">
        <v>28.75</v>
      </c>
      <c r="FT267" s="3" t="s">
        <v>1</v>
      </c>
      <c r="FU267" s="3"/>
      <c r="FV267" s="3"/>
      <c r="FW267" s="5">
        <v>47.5</v>
      </c>
      <c r="FX267" s="10">
        <v>4.8499999999999993E-3</v>
      </c>
      <c r="FY267" s="3"/>
      <c r="FZ267" s="3" t="s">
        <v>22</v>
      </c>
      <c r="GA267" s="3"/>
      <c r="GB267" s="3"/>
      <c r="GC267" s="3"/>
      <c r="GD267" s="3"/>
      <c r="GE267" s="3"/>
      <c r="GF267" s="3" t="s">
        <v>30</v>
      </c>
      <c r="GG267" s="3"/>
      <c r="GH267" s="9">
        <v>4.5199999999999996</v>
      </c>
      <c r="GI267" s="2"/>
      <c r="GJ267" s="5">
        <v>1.3749999999999999E-3</v>
      </c>
      <c r="GK267" s="3"/>
      <c r="GL267" s="2"/>
      <c r="GM267" s="7"/>
      <c r="GN267" s="3" t="s">
        <v>31</v>
      </c>
      <c r="GO267" s="3" t="s">
        <v>8</v>
      </c>
      <c r="GP267" s="3"/>
      <c r="GQ267" s="3"/>
      <c r="GR267" s="3" t="s">
        <v>219</v>
      </c>
      <c r="GS267" s="9">
        <v>0.78125</v>
      </c>
      <c r="GT267" s="9">
        <v>70.349999999999994</v>
      </c>
      <c r="GU267" s="9">
        <v>12.5</v>
      </c>
      <c r="GV267" s="2">
        <v>5.1282051282051287E-2</v>
      </c>
      <c r="GW267" s="7"/>
      <c r="GX267" s="2" t="s">
        <v>34</v>
      </c>
      <c r="GY267" s="7" t="s">
        <v>227</v>
      </c>
      <c r="GZ267" s="9">
        <v>5.165</v>
      </c>
      <c r="HA267" s="9">
        <v>4.3499999999999996</v>
      </c>
      <c r="HB267" s="7"/>
      <c r="HC267" s="3">
        <v>41</v>
      </c>
      <c r="HD267" s="3" t="s">
        <v>3</v>
      </c>
      <c r="HE267" s="7"/>
      <c r="HF267" s="9">
        <v>20.350000000000001</v>
      </c>
      <c r="HG267" s="3"/>
      <c r="HH267" s="2"/>
      <c r="HI267" s="3" t="s">
        <v>311</v>
      </c>
      <c r="HJ267" s="3"/>
      <c r="HK267" s="3" t="s">
        <v>3</v>
      </c>
      <c r="HL267" s="3"/>
      <c r="HM267" s="9">
        <v>0.77500000000000002</v>
      </c>
      <c r="HN267" s="9">
        <v>12.95</v>
      </c>
      <c r="HO267" s="3" t="s">
        <v>3</v>
      </c>
      <c r="HP267" s="3" t="s">
        <v>35</v>
      </c>
      <c r="HQ267" s="3" t="s">
        <v>28</v>
      </c>
      <c r="HR267" s="7"/>
      <c r="HS267" s="3" t="s">
        <v>3</v>
      </c>
      <c r="HT267" s="3"/>
      <c r="HU267" s="9">
        <v>0.42283298097251582</v>
      </c>
      <c r="HV267" s="3">
        <v>1</v>
      </c>
      <c r="HW267" s="9">
        <v>2.04E-4</v>
      </c>
      <c r="HX267" s="3" t="s">
        <v>3</v>
      </c>
      <c r="HY267" s="3"/>
      <c r="HZ267" s="3" t="s">
        <v>30</v>
      </c>
      <c r="IA267" s="9">
        <v>4.51</v>
      </c>
      <c r="IB267" s="3"/>
      <c r="IC267" s="3" t="s">
        <v>18</v>
      </c>
      <c r="ID267" s="3"/>
      <c r="IE267" s="3" t="s">
        <v>309</v>
      </c>
      <c r="IF267" s="7"/>
      <c r="IG267" s="7"/>
      <c r="IH267" s="7"/>
    </row>
    <row r="268" spans="1:242" x14ac:dyDescent="0.25">
      <c r="A268" s="1" t="s">
        <v>319</v>
      </c>
      <c r="B268" s="5">
        <v>81</v>
      </c>
      <c r="C268" s="3"/>
      <c r="D268" s="5">
        <v>6.95</v>
      </c>
      <c r="E268" s="3" t="s">
        <v>1</v>
      </c>
      <c r="F268" s="3" t="s">
        <v>2</v>
      </c>
      <c r="G268" s="2">
        <v>3.4099999999999998E-2</v>
      </c>
      <c r="H268" s="3"/>
      <c r="I268" s="3"/>
      <c r="J268" s="5">
        <v>3.51E-11</v>
      </c>
      <c r="K268" s="3" t="s">
        <v>3</v>
      </c>
      <c r="L268" s="3" t="s">
        <v>4</v>
      </c>
      <c r="M268" s="5">
        <v>0.89686098654708524</v>
      </c>
      <c r="N268" s="5">
        <v>25.8</v>
      </c>
      <c r="O268" s="3" t="s">
        <v>3</v>
      </c>
      <c r="P268" s="3"/>
      <c r="Q268" s="3"/>
      <c r="R268" s="2" t="s">
        <v>58</v>
      </c>
      <c r="S268" s="2"/>
      <c r="T268" s="3" t="s">
        <v>3</v>
      </c>
      <c r="U268" s="5">
        <v>50</v>
      </c>
      <c r="V268" s="3"/>
      <c r="W268" s="2"/>
      <c r="X268" s="3"/>
      <c r="Y268" s="3" t="s">
        <v>7</v>
      </c>
      <c r="Z268" s="5">
        <v>1.3300000000000001E-5</v>
      </c>
      <c r="AA268" s="3" t="s">
        <v>8</v>
      </c>
      <c r="AB268" s="2" t="s">
        <v>227</v>
      </c>
      <c r="AC268" s="5">
        <v>1.2363636363636363E-12</v>
      </c>
      <c r="AD268" s="3" t="s">
        <v>22</v>
      </c>
      <c r="AE268" s="11"/>
      <c r="AF268" s="2">
        <v>3.09</v>
      </c>
      <c r="AG268" s="5">
        <v>3.3999999999999998E-3</v>
      </c>
      <c r="AH268" s="2"/>
      <c r="AI268" s="2"/>
      <c r="AJ268" s="2">
        <v>65.25</v>
      </c>
      <c r="AK268" s="2"/>
      <c r="AL268" s="5">
        <v>1.087</v>
      </c>
      <c r="AM268" s="3"/>
      <c r="AN268" s="3" t="s">
        <v>12</v>
      </c>
      <c r="AO268" s="2"/>
      <c r="AP268" s="2"/>
      <c r="AQ268" s="5">
        <v>9.1000000000000004E-3</v>
      </c>
      <c r="AR268" s="5">
        <v>4.0999999999999996</v>
      </c>
      <c r="AS268" s="3" t="s">
        <v>28</v>
      </c>
      <c r="AT268" s="3" t="s">
        <v>28</v>
      </c>
      <c r="AU268" s="5">
        <v>18.149999999999999</v>
      </c>
      <c r="AV268" s="3"/>
      <c r="AW268" s="2"/>
      <c r="AX268" s="5">
        <v>2.0583333333333336E-7</v>
      </c>
      <c r="AY268" s="2" t="s">
        <v>311</v>
      </c>
      <c r="AZ268" s="5">
        <v>8.6999999999999993</v>
      </c>
      <c r="BA268" s="2"/>
      <c r="BB268" s="3" t="s">
        <v>8</v>
      </c>
      <c r="BC268" s="3">
        <v>8</v>
      </c>
      <c r="BD268" s="2"/>
      <c r="BE268" s="3" t="s">
        <v>16</v>
      </c>
      <c r="BF268" s="6">
        <v>38.25</v>
      </c>
      <c r="BG268" s="5">
        <v>7.4550000000000001</v>
      </c>
      <c r="BH268" s="3"/>
      <c r="BI268" s="3"/>
      <c r="BJ268" s="5">
        <v>1.2</v>
      </c>
      <c r="BK268" s="5">
        <v>20.2</v>
      </c>
      <c r="BL268" s="5">
        <v>1.22</v>
      </c>
      <c r="BM268" s="5">
        <v>2.94</v>
      </c>
      <c r="BN268" s="3" t="s">
        <v>19</v>
      </c>
      <c r="BO268" s="3" t="s">
        <v>121</v>
      </c>
      <c r="BP268" s="3" t="s">
        <v>3</v>
      </c>
      <c r="BQ268" s="2"/>
      <c r="BR268" s="2" t="s">
        <v>21</v>
      </c>
      <c r="BS268" s="3"/>
      <c r="BT268" s="3"/>
      <c r="BU268" s="3"/>
      <c r="BV268" s="5">
        <v>4.1974999999999998</v>
      </c>
      <c r="BW268" s="5">
        <v>4.92</v>
      </c>
      <c r="BX268" s="3"/>
      <c r="BY268" s="3"/>
      <c r="BZ268" s="2"/>
      <c r="CA268" s="2"/>
      <c r="CB268" s="3" t="s">
        <v>3</v>
      </c>
      <c r="CC268" s="5">
        <v>4</v>
      </c>
      <c r="CD268" s="5">
        <v>2</v>
      </c>
      <c r="CE268" s="3"/>
      <c r="CF268" s="5">
        <v>32</v>
      </c>
      <c r="CG268" s="3" t="s">
        <v>312</v>
      </c>
      <c r="CH268" s="3"/>
      <c r="CI268" s="3"/>
      <c r="CJ268" s="3" t="s">
        <v>1</v>
      </c>
      <c r="CK268" s="2"/>
      <c r="CL268" s="3" t="s">
        <v>22</v>
      </c>
      <c r="CM268" s="3"/>
      <c r="CN268" s="2"/>
      <c r="CO268" s="2"/>
      <c r="CP268" s="2"/>
      <c r="CQ268" s="3">
        <v>2</v>
      </c>
      <c r="CR268" s="5">
        <v>6.06</v>
      </c>
      <c r="CS268" s="5">
        <v>53.5</v>
      </c>
      <c r="CT268" s="5">
        <v>0.64269999999999994</v>
      </c>
      <c r="CU268" s="5">
        <v>10.4</v>
      </c>
      <c r="CV268" s="5">
        <v>280</v>
      </c>
      <c r="CW268" s="5">
        <v>76</v>
      </c>
      <c r="CX268" s="2"/>
      <c r="CY268" s="5">
        <v>0.41841004184100417</v>
      </c>
      <c r="CZ268" s="3" t="s">
        <v>22</v>
      </c>
      <c r="DA268" s="5">
        <v>3.5714285714285714E-4</v>
      </c>
      <c r="DB268" s="5">
        <v>623.75</v>
      </c>
      <c r="DC268" s="2"/>
      <c r="DD268" s="5">
        <v>384</v>
      </c>
      <c r="DE268" s="3" t="s">
        <v>22</v>
      </c>
      <c r="DF268" s="2"/>
      <c r="DG268" s="3" t="s">
        <v>3</v>
      </c>
      <c r="DH268" s="5">
        <v>8.6083339999999993</v>
      </c>
      <c r="DI268" s="3" t="s">
        <v>28</v>
      </c>
      <c r="DJ268" s="3"/>
      <c r="DK268" s="5">
        <v>275</v>
      </c>
      <c r="DL268" s="3" t="s">
        <v>8</v>
      </c>
      <c r="DM268" s="3">
        <v>0.35714285714285698</v>
      </c>
      <c r="DN268" s="3" t="s">
        <v>3</v>
      </c>
      <c r="DO268" s="5">
        <v>0.27500000000000002</v>
      </c>
      <c r="DP268" s="3" t="s">
        <v>3</v>
      </c>
      <c r="DQ268" s="5">
        <v>3.14</v>
      </c>
      <c r="DR268" s="7" t="s">
        <v>227</v>
      </c>
      <c r="DS268" s="2" t="s">
        <v>18</v>
      </c>
      <c r="DT268" s="5">
        <v>0.44069390000000003</v>
      </c>
      <c r="DU268" s="2" t="s">
        <v>24</v>
      </c>
      <c r="DV268" s="3" t="s">
        <v>3</v>
      </c>
      <c r="DW268" s="5">
        <v>50</v>
      </c>
      <c r="DX268" s="3"/>
      <c r="DY268" s="3" t="s">
        <v>8</v>
      </c>
      <c r="DZ268" s="2"/>
      <c r="EA268" s="7"/>
      <c r="EB268" s="5">
        <v>3.09</v>
      </c>
      <c r="EC268" s="3"/>
      <c r="ED268" s="2"/>
      <c r="EE268" s="2"/>
      <c r="EF268" s="3" t="s">
        <v>1</v>
      </c>
      <c r="EG268" s="3"/>
      <c r="EH268" s="2"/>
      <c r="EI268" s="2"/>
      <c r="EJ268" s="3" t="s">
        <v>26</v>
      </c>
      <c r="EK268" s="5">
        <v>1.2489999999999999E-2</v>
      </c>
      <c r="EL268" s="3" t="s">
        <v>1</v>
      </c>
      <c r="EM268" s="3" t="s">
        <v>3</v>
      </c>
      <c r="EN268" s="3" t="s">
        <v>27</v>
      </c>
      <c r="EO268" s="3"/>
      <c r="EP268" s="3" t="s">
        <v>8</v>
      </c>
      <c r="EQ268" s="3"/>
      <c r="ER268" s="5">
        <v>5.66</v>
      </c>
      <c r="ES268" s="3"/>
      <c r="ET268" s="9">
        <v>13.4</v>
      </c>
      <c r="EU268" s="3" t="s">
        <v>239</v>
      </c>
      <c r="EV268" s="3" t="s">
        <v>28</v>
      </c>
      <c r="EW268" s="7"/>
      <c r="EX268" s="9">
        <v>3.6074999999999999</v>
      </c>
      <c r="EY268" s="3"/>
      <c r="EZ268" s="3"/>
      <c r="FA268" s="9">
        <v>0.95238095238095233</v>
      </c>
      <c r="FB268" s="9">
        <v>1.6600000000000001E-9</v>
      </c>
      <c r="FC268" s="2"/>
      <c r="FD268" s="7"/>
      <c r="FE268" s="2" t="s">
        <v>311</v>
      </c>
      <c r="FF268" s="3" t="s">
        <v>28</v>
      </c>
      <c r="FG268" s="3" t="s">
        <v>1</v>
      </c>
      <c r="FH268" s="9">
        <v>7.1425000000000001</v>
      </c>
      <c r="FI268" s="3"/>
      <c r="FJ268" s="9">
        <v>8.5</v>
      </c>
      <c r="FK268" s="3" t="s">
        <v>1</v>
      </c>
      <c r="FL268" s="3" t="s">
        <v>1</v>
      </c>
      <c r="FM268" s="3" t="s">
        <v>28</v>
      </c>
      <c r="FN268" s="9">
        <v>135</v>
      </c>
      <c r="FO268" s="9">
        <v>4.4150000000000002E-8</v>
      </c>
      <c r="FP268" s="9">
        <v>4.13</v>
      </c>
      <c r="FQ268" s="3" t="s">
        <v>311</v>
      </c>
      <c r="FR268" s="5">
        <v>1.1575E-2</v>
      </c>
      <c r="FS268" s="9">
        <v>28.68</v>
      </c>
      <c r="FT268" s="3" t="s">
        <v>1</v>
      </c>
      <c r="FU268" s="3"/>
      <c r="FV268" s="3"/>
      <c r="FW268" s="5">
        <v>46</v>
      </c>
      <c r="FX268" s="10">
        <v>5.1999999999999998E-3</v>
      </c>
      <c r="FY268" s="3"/>
      <c r="FZ268" s="3" t="s">
        <v>22</v>
      </c>
      <c r="GA268" s="3"/>
      <c r="GB268" s="3"/>
      <c r="GC268" s="3"/>
      <c r="GD268" s="3"/>
      <c r="GE268" s="3"/>
      <c r="GF268" s="3" t="s">
        <v>30</v>
      </c>
      <c r="GG268" s="3"/>
      <c r="GH268" s="9">
        <v>4.51</v>
      </c>
      <c r="GI268" s="2"/>
      <c r="GJ268" s="5">
        <v>1.32E-3</v>
      </c>
      <c r="GK268" s="3"/>
      <c r="GL268" s="2"/>
      <c r="GM268" s="7"/>
      <c r="GN268" s="3" t="s">
        <v>31</v>
      </c>
      <c r="GO268" s="3" t="s">
        <v>8</v>
      </c>
      <c r="GP268" s="3"/>
      <c r="GQ268" s="3"/>
      <c r="GR268" s="3" t="s">
        <v>219</v>
      </c>
      <c r="GS268" s="9">
        <v>0.77519379844961234</v>
      </c>
      <c r="GT268" s="9">
        <v>70.3</v>
      </c>
      <c r="GU268" s="9">
        <v>11.75</v>
      </c>
      <c r="GV268" s="2">
        <v>5.1813471502590677E-2</v>
      </c>
      <c r="GW268" s="7"/>
      <c r="GX268" s="2" t="s">
        <v>34</v>
      </c>
      <c r="GY268" s="7" t="s">
        <v>227</v>
      </c>
      <c r="GZ268" s="9">
        <v>5.1675000000000004</v>
      </c>
      <c r="HA268" s="9">
        <v>4.3449999999999998</v>
      </c>
      <c r="HB268" s="7"/>
      <c r="HC268" s="3">
        <v>41</v>
      </c>
      <c r="HD268" s="3" t="s">
        <v>3</v>
      </c>
      <c r="HE268" s="7"/>
      <c r="HF268" s="9">
        <v>20.37</v>
      </c>
      <c r="HG268" s="3"/>
      <c r="HH268" s="2"/>
      <c r="HI268" s="3" t="s">
        <v>311</v>
      </c>
      <c r="HJ268" s="3"/>
      <c r="HK268" s="3" t="s">
        <v>3</v>
      </c>
      <c r="HL268" s="3"/>
      <c r="HM268" s="9">
        <v>0.70499999999999996</v>
      </c>
      <c r="HN268" s="9">
        <v>13.1</v>
      </c>
      <c r="HO268" s="3" t="s">
        <v>3</v>
      </c>
      <c r="HP268" s="3" t="s">
        <v>35</v>
      </c>
      <c r="HQ268" s="3" t="s">
        <v>28</v>
      </c>
      <c r="HR268" s="7"/>
      <c r="HS268" s="3" t="s">
        <v>3</v>
      </c>
      <c r="HT268" s="3"/>
      <c r="HU268" s="9">
        <v>0.41884816753926696</v>
      </c>
      <c r="HV268" s="3">
        <v>1</v>
      </c>
      <c r="HW268" s="9">
        <v>2.0000000000000001E-4</v>
      </c>
      <c r="HX268" s="3" t="s">
        <v>3</v>
      </c>
      <c r="HY268" s="3"/>
      <c r="HZ268" s="3" t="s">
        <v>30</v>
      </c>
      <c r="IA268" s="9">
        <v>4.51</v>
      </c>
      <c r="IB268" s="3"/>
      <c r="IC268" s="3" t="s">
        <v>18</v>
      </c>
      <c r="ID268" s="3"/>
      <c r="IE268" s="3" t="s">
        <v>309</v>
      </c>
      <c r="IF268" s="7"/>
      <c r="IG268" s="7"/>
      <c r="IH268" s="7"/>
    </row>
    <row r="269" spans="1:242" x14ac:dyDescent="0.25">
      <c r="A269" s="1" t="s">
        <v>320</v>
      </c>
      <c r="B269" s="5">
        <v>79</v>
      </c>
      <c r="C269" s="3">
        <v>60</v>
      </c>
      <c r="D269" s="5">
        <v>6.9</v>
      </c>
      <c r="E269" s="3" t="s">
        <v>1</v>
      </c>
      <c r="F269" s="3" t="s">
        <v>2</v>
      </c>
      <c r="G269" s="2">
        <v>3.5000000000000003E-2</v>
      </c>
      <c r="H269" s="3"/>
      <c r="I269" s="3"/>
      <c r="J269" s="5">
        <v>3.51E-11</v>
      </c>
      <c r="K269" s="3" t="s">
        <v>3</v>
      </c>
      <c r="L269" s="3" t="s">
        <v>4</v>
      </c>
      <c r="M269" s="5">
        <v>0.9009009009009008</v>
      </c>
      <c r="N269" s="5">
        <v>25.85</v>
      </c>
      <c r="O269" s="3" t="s">
        <v>3</v>
      </c>
      <c r="P269" s="2">
        <v>1.07</v>
      </c>
      <c r="Q269" s="2">
        <v>0.45102040816326538</v>
      </c>
      <c r="R269" s="2" t="s">
        <v>58</v>
      </c>
      <c r="S269" s="2"/>
      <c r="T269" s="3" t="s">
        <v>3</v>
      </c>
      <c r="U269" s="5">
        <v>50</v>
      </c>
      <c r="V269" s="3"/>
      <c r="W269" s="2"/>
      <c r="X269" s="2">
        <v>1.036</v>
      </c>
      <c r="Y269" s="3" t="s">
        <v>7</v>
      </c>
      <c r="Z269" s="5">
        <v>1.325E-5</v>
      </c>
      <c r="AA269" s="3" t="s">
        <v>8</v>
      </c>
      <c r="AB269" s="2" t="s">
        <v>227</v>
      </c>
      <c r="AC269" s="5">
        <v>1.2181818181818182E-12</v>
      </c>
      <c r="AD269" s="3" t="s">
        <v>22</v>
      </c>
      <c r="AE269" s="11"/>
      <c r="AF269" s="2">
        <v>3.1</v>
      </c>
      <c r="AG269" s="5">
        <v>3.3E-3</v>
      </c>
      <c r="AH269" s="2"/>
      <c r="AI269" s="2">
        <v>114.5</v>
      </c>
      <c r="AJ269" s="2">
        <v>65.2</v>
      </c>
      <c r="AK269" s="2"/>
      <c r="AL269" s="5">
        <v>1.083</v>
      </c>
      <c r="AM269" s="3"/>
      <c r="AN269" s="3" t="s">
        <v>12</v>
      </c>
      <c r="AO269" s="2"/>
      <c r="AP269" s="2"/>
      <c r="AQ269" s="5">
        <v>8.9999999999999993E-3</v>
      </c>
      <c r="AR269" s="5">
        <v>4</v>
      </c>
      <c r="AS269" s="3" t="s">
        <v>28</v>
      </c>
      <c r="AT269" s="3" t="s">
        <v>28</v>
      </c>
      <c r="AU269" s="5">
        <v>18.2</v>
      </c>
      <c r="AV269" s="3"/>
      <c r="AW269" s="2"/>
      <c r="AX269" s="5">
        <v>2.0083333333333335E-7</v>
      </c>
      <c r="AY269" s="2" t="s">
        <v>311</v>
      </c>
      <c r="AZ269" s="5">
        <v>8.7200000000000006</v>
      </c>
      <c r="BA269" s="2"/>
      <c r="BB269" s="3" t="s">
        <v>8</v>
      </c>
      <c r="BC269" s="3">
        <v>7</v>
      </c>
      <c r="BD269" s="2">
        <v>0.43478260869565222</v>
      </c>
      <c r="BE269" s="3" t="s">
        <v>16</v>
      </c>
      <c r="BF269" s="6">
        <v>36.5</v>
      </c>
      <c r="BG269" s="5">
        <v>7.4550000000000001</v>
      </c>
      <c r="BH269" s="2">
        <v>230</v>
      </c>
      <c r="BI269" s="3"/>
      <c r="BJ269" s="5">
        <v>1.21</v>
      </c>
      <c r="BK269" s="5">
        <v>21</v>
      </c>
      <c r="BL269" s="5">
        <v>1.18</v>
      </c>
      <c r="BM269" s="5">
        <v>2.95</v>
      </c>
      <c r="BN269" s="3" t="s">
        <v>19</v>
      </c>
      <c r="BO269" s="3" t="s">
        <v>121</v>
      </c>
      <c r="BP269" s="3" t="s">
        <v>3</v>
      </c>
      <c r="BQ269" s="2">
        <v>2.9</v>
      </c>
      <c r="BR269" s="2" t="s">
        <v>21</v>
      </c>
      <c r="BS269" s="3"/>
      <c r="BT269" s="3"/>
      <c r="BU269" s="2">
        <v>0.93221690590111661</v>
      </c>
      <c r="BV269" s="5">
        <v>4.1825000000000001</v>
      </c>
      <c r="BW269" s="5">
        <v>4.9175000000000004</v>
      </c>
      <c r="BX269" s="3"/>
      <c r="BY269" s="3"/>
      <c r="BZ269" s="2"/>
      <c r="CA269" s="2">
        <v>2.1041666666666665</v>
      </c>
      <c r="CB269" s="3" t="s">
        <v>3</v>
      </c>
      <c r="CC269" s="5">
        <v>3.9849999999999999</v>
      </c>
      <c r="CD269" s="5">
        <v>1.8181818181818181</v>
      </c>
      <c r="CE269" s="3"/>
      <c r="CF269" s="5">
        <v>31.5</v>
      </c>
      <c r="CG269" s="3" t="s">
        <v>312</v>
      </c>
      <c r="CH269" s="3"/>
      <c r="CI269" s="3"/>
      <c r="CJ269" s="3" t="s">
        <v>1</v>
      </c>
      <c r="CK269" s="2">
        <v>1.1100000000000001</v>
      </c>
      <c r="CL269" s="3" t="s">
        <v>22</v>
      </c>
      <c r="CM269" s="3">
        <v>12</v>
      </c>
      <c r="CN269" s="2"/>
      <c r="CO269" s="2"/>
      <c r="CP269" s="2"/>
      <c r="CQ269" s="3">
        <v>2</v>
      </c>
      <c r="CR269" s="5">
        <v>6.0650000000000004</v>
      </c>
      <c r="CS269" s="5">
        <v>51.4</v>
      </c>
      <c r="CT269" s="5">
        <v>0.64500000000000002</v>
      </c>
      <c r="CU269" s="5">
        <v>10.5</v>
      </c>
      <c r="CV269" s="5">
        <v>265</v>
      </c>
      <c r="CW269" s="5">
        <v>75.5</v>
      </c>
      <c r="CX269" s="2">
        <v>0.39215686274509809</v>
      </c>
      <c r="CY269" s="5">
        <v>0.41666666666666669</v>
      </c>
      <c r="CZ269" s="3" t="s">
        <v>22</v>
      </c>
      <c r="DA269" s="5">
        <v>3.5087719298245617E-4</v>
      </c>
      <c r="DB269" s="5">
        <v>624.45000000000005</v>
      </c>
      <c r="DC269" s="2">
        <v>0.8650000000000001</v>
      </c>
      <c r="DD269" s="5">
        <v>386</v>
      </c>
      <c r="DE269" s="3" t="s">
        <v>22</v>
      </c>
      <c r="DF269" s="2">
        <v>0.36535714285714282</v>
      </c>
      <c r="DG269" s="3" t="s">
        <v>3</v>
      </c>
      <c r="DH269" s="5">
        <v>8.5724999999999998</v>
      </c>
      <c r="DI269" s="3" t="s">
        <v>28</v>
      </c>
      <c r="DJ269" s="2">
        <v>11.26</v>
      </c>
      <c r="DK269" s="5">
        <v>275</v>
      </c>
      <c r="DL269" s="3" t="s">
        <v>8</v>
      </c>
      <c r="DM269" s="3">
        <v>0.35714285714285698</v>
      </c>
      <c r="DN269" s="3" t="s">
        <v>3</v>
      </c>
      <c r="DO269" s="5">
        <v>0.27250000000000002</v>
      </c>
      <c r="DP269" s="3" t="s">
        <v>3</v>
      </c>
      <c r="DQ269" s="5">
        <v>3.145</v>
      </c>
      <c r="DR269" s="7" t="s">
        <v>227</v>
      </c>
      <c r="DS269" s="2" t="s">
        <v>18</v>
      </c>
      <c r="DT269" s="5">
        <v>0.4388186</v>
      </c>
      <c r="DU269" s="2" t="s">
        <v>24</v>
      </c>
      <c r="DV269" s="3" t="s">
        <v>3</v>
      </c>
      <c r="DW269" s="5">
        <v>50</v>
      </c>
      <c r="DX269" s="2">
        <v>6.4</v>
      </c>
      <c r="DY269" s="3" t="s">
        <v>8</v>
      </c>
      <c r="DZ269" s="2"/>
      <c r="EA269" s="7">
        <v>0.83333333333333337</v>
      </c>
      <c r="EB269" s="5">
        <v>3.1</v>
      </c>
      <c r="EC269" s="3"/>
      <c r="ED269" s="2"/>
      <c r="EE269" s="2">
        <v>0.42583333333333334</v>
      </c>
      <c r="EF269" s="3" t="s">
        <v>1</v>
      </c>
      <c r="EG269" s="3"/>
      <c r="EH269" s="2"/>
      <c r="EI269" s="2">
        <v>8.66</v>
      </c>
      <c r="EJ269" s="3" t="s">
        <v>26</v>
      </c>
      <c r="EK269" s="5">
        <v>1.2489999999999999E-2</v>
      </c>
      <c r="EL269" s="3" t="s">
        <v>1</v>
      </c>
      <c r="EM269" s="3" t="s">
        <v>3</v>
      </c>
      <c r="EN269" s="3" t="s">
        <v>27</v>
      </c>
      <c r="EO269" s="3"/>
      <c r="EP269" s="3" t="s">
        <v>8</v>
      </c>
      <c r="EQ269" s="3"/>
      <c r="ER269" s="5">
        <v>5.64</v>
      </c>
      <c r="ES269" s="2">
        <v>15.5</v>
      </c>
      <c r="ET269" s="9">
        <v>12.95</v>
      </c>
      <c r="EU269" s="2">
        <v>0.76928571428571424</v>
      </c>
      <c r="EV269" s="3" t="s">
        <v>28</v>
      </c>
      <c r="EW269" s="7">
        <v>18.25</v>
      </c>
      <c r="EX269" s="9">
        <v>3.6124999999999998</v>
      </c>
      <c r="EY269" s="3">
        <v>1.96</v>
      </c>
      <c r="EZ269" s="3"/>
      <c r="FA269" s="9">
        <v>0.90909090909090906</v>
      </c>
      <c r="FB269" s="9">
        <v>1.6620000000000001E-9</v>
      </c>
      <c r="FC269" s="2"/>
      <c r="FD269" s="7">
        <v>0.879120879120879</v>
      </c>
      <c r="FE269" s="2" t="s">
        <v>311</v>
      </c>
      <c r="FF269" s="3" t="s">
        <v>28</v>
      </c>
      <c r="FG269" s="3" t="s">
        <v>1</v>
      </c>
      <c r="FH269" s="9">
        <v>7.1349999999999998</v>
      </c>
      <c r="FI269" s="3"/>
      <c r="FJ269" s="9">
        <v>8.5</v>
      </c>
      <c r="FK269" s="3" t="s">
        <v>1</v>
      </c>
      <c r="FL269" s="3" t="s">
        <v>1</v>
      </c>
      <c r="FM269" s="3" t="s">
        <v>28</v>
      </c>
      <c r="FN269" s="9">
        <v>136.5</v>
      </c>
      <c r="FO269" s="9">
        <v>4.1999999999999999E-8</v>
      </c>
      <c r="FP269" s="9">
        <v>4.1500000000000004</v>
      </c>
      <c r="FQ269" s="3" t="s">
        <v>311</v>
      </c>
      <c r="FR269" s="5">
        <v>1.2E-2</v>
      </c>
      <c r="FS269" s="9">
        <v>28.64</v>
      </c>
      <c r="FT269" s="3" t="s">
        <v>1</v>
      </c>
      <c r="FU269" s="3"/>
      <c r="FV269" s="3"/>
      <c r="FW269" s="5">
        <v>44</v>
      </c>
      <c r="FX269" s="10">
        <v>5.2500000000000003E-3</v>
      </c>
      <c r="FY269" s="2">
        <v>144.4</v>
      </c>
      <c r="FZ269" s="3" t="s">
        <v>22</v>
      </c>
      <c r="GA269" s="3"/>
      <c r="GB269" s="3"/>
      <c r="GC269" s="3"/>
      <c r="GD269" s="3"/>
      <c r="GE269" s="3"/>
      <c r="GF269" s="3" t="s">
        <v>30</v>
      </c>
      <c r="GG269" s="3"/>
      <c r="GH269" s="9">
        <v>4.51</v>
      </c>
      <c r="GI269" s="2"/>
      <c r="GJ269" s="5">
        <v>1.2999999999999999E-3</v>
      </c>
      <c r="GK269" s="3"/>
      <c r="GL269" s="2">
        <v>0.84249999999999992</v>
      </c>
      <c r="GM269" s="7"/>
      <c r="GN269" s="3" t="s">
        <v>31</v>
      </c>
      <c r="GO269" s="3" t="s">
        <v>8</v>
      </c>
      <c r="GP269" s="3"/>
      <c r="GQ269" s="2">
        <v>8.25</v>
      </c>
      <c r="GR269" s="3" t="s">
        <v>219</v>
      </c>
      <c r="GS269" s="9">
        <v>0.75187969924812026</v>
      </c>
      <c r="GT269" s="9">
        <v>70.150000000000006</v>
      </c>
      <c r="GU269" s="9">
        <v>11.6</v>
      </c>
      <c r="GV269" s="2">
        <v>5.1282051282051287E-2</v>
      </c>
      <c r="GW269" s="7">
        <v>2.1</v>
      </c>
      <c r="GX269" s="2" t="s">
        <v>34</v>
      </c>
      <c r="GY269" s="7" t="s">
        <v>227</v>
      </c>
      <c r="GZ269" s="9">
        <v>5.1675000000000004</v>
      </c>
      <c r="HA269" s="9">
        <v>4.3174999999999999</v>
      </c>
      <c r="HB269" s="7">
        <v>4.22</v>
      </c>
      <c r="HC269" s="3">
        <v>41</v>
      </c>
      <c r="HD269" s="3" t="s">
        <v>3</v>
      </c>
      <c r="HE269" s="2">
        <v>8.57</v>
      </c>
      <c r="HF269" s="9">
        <v>20.36</v>
      </c>
      <c r="HG269" s="3"/>
      <c r="HH269" s="2"/>
      <c r="HI269" s="3" t="s">
        <v>311</v>
      </c>
      <c r="HJ269" s="2">
        <v>1.3321428571428571</v>
      </c>
      <c r="HK269" s="3" t="s">
        <v>3</v>
      </c>
      <c r="HL269" s="2">
        <v>2.17</v>
      </c>
      <c r="HM269" s="9">
        <v>0.69</v>
      </c>
      <c r="HN269" s="9">
        <v>13.2</v>
      </c>
      <c r="HO269" s="3" t="s">
        <v>3</v>
      </c>
      <c r="HP269" s="3" t="s">
        <v>35</v>
      </c>
      <c r="HQ269" s="3" t="s">
        <v>28</v>
      </c>
      <c r="HR269" s="2">
        <v>8.5714285714285715E-2</v>
      </c>
      <c r="HS269" s="3" t="s">
        <v>3</v>
      </c>
      <c r="HT269" s="3"/>
      <c r="HU269" s="9">
        <v>0.41928721174004197</v>
      </c>
      <c r="HV269" s="3">
        <v>1</v>
      </c>
      <c r="HW269" s="9">
        <v>2.0100000000000001E-4</v>
      </c>
      <c r="HX269" s="3" t="s">
        <v>3</v>
      </c>
      <c r="HY269" s="3"/>
      <c r="HZ269" s="3" t="s">
        <v>30</v>
      </c>
      <c r="IA269" s="9">
        <v>4.51</v>
      </c>
      <c r="IB269" s="2">
        <v>13.08</v>
      </c>
      <c r="IC269" s="3" t="s">
        <v>18</v>
      </c>
      <c r="ID269" s="3"/>
      <c r="IE269" s="3" t="s">
        <v>309</v>
      </c>
      <c r="IF269" s="7"/>
      <c r="IG269" s="2">
        <v>0.87714285714285711</v>
      </c>
      <c r="IH269" s="7">
        <v>0.83333333333333337</v>
      </c>
    </row>
    <row r="270" spans="1:242" x14ac:dyDescent="0.25">
      <c r="A270" s="1" t="s">
        <v>321</v>
      </c>
      <c r="B270" s="5">
        <v>80</v>
      </c>
      <c r="C270" s="3"/>
      <c r="D270" s="5">
        <v>6.8</v>
      </c>
      <c r="E270" s="3" t="s">
        <v>1</v>
      </c>
      <c r="F270" s="3" t="s">
        <v>2</v>
      </c>
      <c r="G270" s="2">
        <v>3.5099999999999999E-2</v>
      </c>
      <c r="H270" s="3"/>
      <c r="I270" s="3"/>
      <c r="J270" s="5">
        <v>3.51E-11</v>
      </c>
      <c r="K270" s="3" t="s">
        <v>3</v>
      </c>
      <c r="L270" s="3" t="s">
        <v>4</v>
      </c>
      <c r="M270" s="5">
        <v>0.9009009009009008</v>
      </c>
      <c r="N270" s="5">
        <v>25.84</v>
      </c>
      <c r="O270" s="3" t="s">
        <v>3</v>
      </c>
      <c r="P270" s="3"/>
      <c r="Q270" s="3"/>
      <c r="R270" s="2" t="s">
        <v>58</v>
      </c>
      <c r="S270" s="2"/>
      <c r="T270" s="3" t="s">
        <v>3</v>
      </c>
      <c r="U270" s="5">
        <v>50.02</v>
      </c>
      <c r="V270" s="3"/>
      <c r="W270" s="2"/>
      <c r="X270" s="3"/>
      <c r="Y270" s="3" t="s">
        <v>7</v>
      </c>
      <c r="Z270" s="5">
        <v>1.31E-5</v>
      </c>
      <c r="AA270" s="3" t="s">
        <v>8</v>
      </c>
      <c r="AB270" s="2" t="s">
        <v>227</v>
      </c>
      <c r="AC270" s="5">
        <v>1.2181818181818182E-12</v>
      </c>
      <c r="AD270" s="3" t="s">
        <v>22</v>
      </c>
      <c r="AE270" s="11"/>
      <c r="AF270" s="2">
        <v>3.12</v>
      </c>
      <c r="AG270" s="5">
        <v>3.4300000000000003E-3</v>
      </c>
      <c r="AH270" s="2"/>
      <c r="AI270" s="2"/>
      <c r="AJ270" s="2">
        <v>70</v>
      </c>
      <c r="AK270" s="2"/>
      <c r="AL270" s="5">
        <v>1.079</v>
      </c>
      <c r="AM270" s="3"/>
      <c r="AN270" s="3" t="s">
        <v>12</v>
      </c>
      <c r="AO270" s="2"/>
      <c r="AP270" s="2"/>
      <c r="AQ270" s="5">
        <v>9.1000000000000004E-3</v>
      </c>
      <c r="AR270" s="5">
        <v>3.9</v>
      </c>
      <c r="AS270" s="3" t="s">
        <v>28</v>
      </c>
      <c r="AT270" s="3" t="s">
        <v>28</v>
      </c>
      <c r="AU270" s="5">
        <v>18.25</v>
      </c>
      <c r="AV270" s="3"/>
      <c r="AW270" s="2"/>
      <c r="AX270" s="5">
        <v>2.0166666666666666E-7</v>
      </c>
      <c r="AY270" s="2" t="s">
        <v>311</v>
      </c>
      <c r="AZ270" s="5">
        <v>8.6999999999999993</v>
      </c>
      <c r="BA270" s="2"/>
      <c r="BB270" s="3" t="s">
        <v>8</v>
      </c>
      <c r="BC270" s="3" t="s">
        <v>21</v>
      </c>
      <c r="BD270" s="2"/>
      <c r="BE270" s="3" t="s">
        <v>16</v>
      </c>
      <c r="BF270" s="6">
        <v>37.5</v>
      </c>
      <c r="BG270" s="5">
        <v>7.46</v>
      </c>
      <c r="BH270" s="3"/>
      <c r="BI270" s="3"/>
      <c r="BJ270" s="5">
        <v>1.2</v>
      </c>
      <c r="BK270" s="5">
        <v>21.5</v>
      </c>
      <c r="BL270" s="5">
        <v>1.25</v>
      </c>
      <c r="BM270" s="5">
        <v>2.9</v>
      </c>
      <c r="BN270" s="3" t="s">
        <v>19</v>
      </c>
      <c r="BO270" s="3" t="s">
        <v>121</v>
      </c>
      <c r="BP270" s="3" t="s">
        <v>3</v>
      </c>
      <c r="BQ270" s="2"/>
      <c r="BR270" s="2" t="s">
        <v>21</v>
      </c>
      <c r="BS270" s="3"/>
      <c r="BT270" s="3"/>
      <c r="BU270" s="3"/>
      <c r="BV270" s="5">
        <v>4.18</v>
      </c>
      <c r="BW270" s="5">
        <v>4.92</v>
      </c>
      <c r="BX270" s="3"/>
      <c r="BY270" s="3"/>
      <c r="BZ270" s="2"/>
      <c r="CA270" s="2"/>
      <c r="CB270" s="3" t="s">
        <v>3</v>
      </c>
      <c r="CC270" s="5">
        <v>3.9824999999999999</v>
      </c>
      <c r="CD270" s="5">
        <v>1.8867924528301885</v>
      </c>
      <c r="CE270" s="3"/>
      <c r="CF270" s="5">
        <v>30.75</v>
      </c>
      <c r="CG270" s="3" t="s">
        <v>312</v>
      </c>
      <c r="CH270" s="3"/>
      <c r="CI270" s="3"/>
      <c r="CJ270" s="3" t="s">
        <v>1</v>
      </c>
      <c r="CK270" s="2"/>
      <c r="CL270" s="3" t="s">
        <v>22</v>
      </c>
      <c r="CM270" s="3"/>
      <c r="CN270" s="2"/>
      <c r="CO270" s="2"/>
      <c r="CP270" s="2"/>
      <c r="CQ270" s="3">
        <v>2</v>
      </c>
      <c r="CR270" s="5">
        <v>6.0650000000000004</v>
      </c>
      <c r="CS270" s="5">
        <v>54.57</v>
      </c>
      <c r="CT270" s="5">
        <v>0.64800000000000002</v>
      </c>
      <c r="CU270" s="5">
        <v>10.3</v>
      </c>
      <c r="CV270" s="5">
        <v>325</v>
      </c>
      <c r="CW270" s="5">
        <v>76.48</v>
      </c>
      <c r="CX270" s="2"/>
      <c r="CY270" s="5">
        <v>0.41797283176593519</v>
      </c>
      <c r="CZ270" s="3" t="s">
        <v>22</v>
      </c>
      <c r="DA270" s="5">
        <v>3.5714285714285714E-4</v>
      </c>
      <c r="DB270" s="5">
        <v>624.5</v>
      </c>
      <c r="DC270" s="2"/>
      <c r="DD270" s="5">
        <v>385</v>
      </c>
      <c r="DE270" s="3" t="s">
        <v>22</v>
      </c>
      <c r="DF270" s="2"/>
      <c r="DG270" s="3" t="s">
        <v>3</v>
      </c>
      <c r="DH270" s="5">
        <v>8.5366669999999996</v>
      </c>
      <c r="DI270" s="3" t="s">
        <v>28</v>
      </c>
      <c r="DJ270" s="3"/>
      <c r="DK270" s="5">
        <v>290</v>
      </c>
      <c r="DL270" s="3" t="s">
        <v>8</v>
      </c>
      <c r="DM270" s="3">
        <v>0.35714285714285698</v>
      </c>
      <c r="DN270" s="3" t="s">
        <v>3</v>
      </c>
      <c r="DO270" s="5">
        <v>0.28749999999999998</v>
      </c>
      <c r="DP270" s="3" t="s">
        <v>3</v>
      </c>
      <c r="DQ270" s="5">
        <v>3.14</v>
      </c>
      <c r="DR270" s="7" t="s">
        <v>227</v>
      </c>
      <c r="DS270" s="2" t="s">
        <v>18</v>
      </c>
      <c r="DT270" s="5">
        <v>0.43694329999999998</v>
      </c>
      <c r="DU270" s="2" t="s">
        <v>24</v>
      </c>
      <c r="DV270" s="3" t="s">
        <v>3</v>
      </c>
      <c r="DW270" s="5">
        <v>50.02</v>
      </c>
      <c r="DX270" s="4"/>
      <c r="DY270" s="3" t="s">
        <v>8</v>
      </c>
      <c r="DZ270" s="2"/>
      <c r="EA270" s="7"/>
      <c r="EB270" s="5">
        <v>3.12</v>
      </c>
      <c r="EC270" s="3"/>
      <c r="ED270" s="2"/>
      <c r="EE270" s="2"/>
      <c r="EF270" s="3" t="s">
        <v>1</v>
      </c>
      <c r="EG270" s="3"/>
      <c r="EH270" s="2"/>
      <c r="EI270" s="2"/>
      <c r="EJ270" s="3" t="s">
        <v>26</v>
      </c>
      <c r="EK270" s="5">
        <v>1.2489999999999999E-2</v>
      </c>
      <c r="EL270" s="3" t="s">
        <v>1</v>
      </c>
      <c r="EM270" s="3" t="s">
        <v>3</v>
      </c>
      <c r="EN270" s="3" t="s">
        <v>27</v>
      </c>
      <c r="EO270" s="3"/>
      <c r="EP270" s="3" t="s">
        <v>8</v>
      </c>
      <c r="EQ270" s="3"/>
      <c r="ER270" s="5">
        <v>5.64</v>
      </c>
      <c r="ES270" s="4"/>
      <c r="ET270" s="9">
        <v>13.5</v>
      </c>
      <c r="EU270" s="3" t="s">
        <v>239</v>
      </c>
      <c r="EV270" s="3" t="s">
        <v>28</v>
      </c>
      <c r="EW270" s="7"/>
      <c r="EX270" s="9">
        <v>3.6124999999999998</v>
      </c>
      <c r="EY270" s="3"/>
      <c r="EZ270" s="3"/>
      <c r="FA270" s="9">
        <v>0.9174311926605504</v>
      </c>
      <c r="FB270" s="9">
        <v>1.666E-9</v>
      </c>
      <c r="FC270" s="2"/>
      <c r="FD270" s="7"/>
      <c r="FE270" s="2" t="s">
        <v>311</v>
      </c>
      <c r="FF270" s="3" t="s">
        <v>28</v>
      </c>
      <c r="FG270" s="3" t="s">
        <v>1</v>
      </c>
      <c r="FH270" s="9">
        <v>7.13</v>
      </c>
      <c r="FI270" s="3"/>
      <c r="FJ270" s="9">
        <v>8.6</v>
      </c>
      <c r="FK270" s="3" t="s">
        <v>1</v>
      </c>
      <c r="FL270" s="3" t="s">
        <v>1</v>
      </c>
      <c r="FM270" s="3" t="s">
        <v>28</v>
      </c>
      <c r="FN270" s="9">
        <v>136</v>
      </c>
      <c r="FO270" s="9">
        <v>4.175E-8</v>
      </c>
      <c r="FP270" s="9">
        <v>4.25</v>
      </c>
      <c r="FQ270" s="3" t="s">
        <v>311</v>
      </c>
      <c r="FR270" s="5">
        <v>1.2500000000000001E-2</v>
      </c>
      <c r="FS270" s="9">
        <v>28.63</v>
      </c>
      <c r="FT270" s="3" t="s">
        <v>1</v>
      </c>
      <c r="FU270" s="3"/>
      <c r="FV270" s="3"/>
      <c r="FW270" s="5">
        <v>45.35</v>
      </c>
      <c r="FX270" s="10">
        <v>5.1999999999999998E-3</v>
      </c>
      <c r="FY270" s="3"/>
      <c r="FZ270" s="3" t="s">
        <v>22</v>
      </c>
      <c r="GA270" s="3"/>
      <c r="GB270" s="3"/>
      <c r="GC270" s="3"/>
      <c r="GD270" s="3"/>
      <c r="GE270" s="3"/>
      <c r="GF270" s="3" t="s">
        <v>30</v>
      </c>
      <c r="GG270" s="3"/>
      <c r="GH270" s="9">
        <v>4.5</v>
      </c>
      <c r="GI270" s="2"/>
      <c r="GJ270" s="5">
        <v>1.31E-3</v>
      </c>
      <c r="GK270" s="3"/>
      <c r="GL270" s="2"/>
      <c r="GM270" s="7"/>
      <c r="GN270" s="3" t="s">
        <v>31</v>
      </c>
      <c r="GO270" s="3" t="s">
        <v>8</v>
      </c>
      <c r="GP270" s="3"/>
      <c r="GQ270" s="3"/>
      <c r="GR270" s="3" t="s">
        <v>219</v>
      </c>
      <c r="GS270" s="9">
        <v>0.7407407407407407</v>
      </c>
      <c r="GT270" s="9">
        <v>70.099999999999994</v>
      </c>
      <c r="GU270" s="9">
        <v>11.75</v>
      </c>
      <c r="GV270" s="2">
        <v>5.0761421319796954E-2</v>
      </c>
      <c r="GW270" s="7"/>
      <c r="GX270" s="2" t="s">
        <v>34</v>
      </c>
      <c r="GY270" s="7" t="s">
        <v>227</v>
      </c>
      <c r="GZ270" s="9">
        <v>5.17</v>
      </c>
      <c r="HA270" s="9">
        <v>4.3150000000000004</v>
      </c>
      <c r="HB270" s="7"/>
      <c r="HC270" s="3">
        <v>41.4</v>
      </c>
      <c r="HD270" s="3" t="s">
        <v>3</v>
      </c>
      <c r="HE270" s="7"/>
      <c r="HF270" s="9">
        <v>20.8</v>
      </c>
      <c r="HG270" s="3"/>
      <c r="HH270" s="2"/>
      <c r="HI270" s="3" t="s">
        <v>311</v>
      </c>
      <c r="HJ270" s="3"/>
      <c r="HK270" s="3" t="s">
        <v>3</v>
      </c>
      <c r="HL270" s="3"/>
      <c r="HM270" s="9">
        <v>0.67</v>
      </c>
      <c r="HN270" s="9">
        <v>13.3</v>
      </c>
      <c r="HO270" s="3" t="s">
        <v>3</v>
      </c>
      <c r="HP270" s="3" t="s">
        <v>35</v>
      </c>
      <c r="HQ270" s="3" t="s">
        <v>28</v>
      </c>
      <c r="HR270" s="7"/>
      <c r="HS270" s="3" t="s">
        <v>3</v>
      </c>
      <c r="HT270" s="3"/>
      <c r="HU270" s="9">
        <v>0.41841004184100417</v>
      </c>
      <c r="HV270" s="3">
        <v>1</v>
      </c>
      <c r="HW270" s="9">
        <v>2.5500000000000002E-4</v>
      </c>
      <c r="HX270" s="3" t="s">
        <v>3</v>
      </c>
      <c r="HY270" s="3"/>
      <c r="HZ270" s="3" t="s">
        <v>30</v>
      </c>
      <c r="IA270" s="9">
        <v>4.51</v>
      </c>
      <c r="IB270" s="3"/>
      <c r="IC270" s="3" t="s">
        <v>18</v>
      </c>
      <c r="ID270" s="3"/>
      <c r="IE270" s="3" t="s">
        <v>309</v>
      </c>
      <c r="IF270" s="7"/>
      <c r="IG270" s="4"/>
      <c r="IH270" s="7"/>
    </row>
    <row r="271" spans="1:242" x14ac:dyDescent="0.25">
      <c r="A271" s="1" t="s">
        <v>322</v>
      </c>
      <c r="B271" s="5">
        <v>80</v>
      </c>
      <c r="C271" s="3"/>
      <c r="D271" s="5">
        <v>6.75</v>
      </c>
      <c r="E271" s="3" t="s">
        <v>1</v>
      </c>
      <c r="F271" s="3" t="s">
        <v>2</v>
      </c>
      <c r="G271" s="2">
        <v>3.5249999999999997E-2</v>
      </c>
      <c r="H271" s="3"/>
      <c r="I271" s="3"/>
      <c r="J271" s="5">
        <v>3.51E-11</v>
      </c>
      <c r="K271" s="3" t="s">
        <v>3</v>
      </c>
      <c r="L271" s="3" t="s">
        <v>4</v>
      </c>
      <c r="M271" s="5">
        <v>0.9009009009009008</v>
      </c>
      <c r="N271" s="5">
        <v>25.82</v>
      </c>
      <c r="O271" s="3" t="s">
        <v>3</v>
      </c>
      <c r="P271" s="3"/>
      <c r="Q271" s="3"/>
      <c r="R271" s="2" t="s">
        <v>58</v>
      </c>
      <c r="S271" s="2"/>
      <c r="T271" s="3" t="s">
        <v>3</v>
      </c>
      <c r="U271" s="5">
        <v>50.27</v>
      </c>
      <c r="V271" s="3"/>
      <c r="W271" s="2"/>
      <c r="X271" s="3"/>
      <c r="Y271" s="3" t="s">
        <v>7</v>
      </c>
      <c r="Z271" s="5">
        <v>1.3499999999999999E-5</v>
      </c>
      <c r="AA271" s="3" t="s">
        <v>8</v>
      </c>
      <c r="AB271" s="2" t="s">
        <v>227</v>
      </c>
      <c r="AC271" s="5">
        <v>1.3272727272727272E-12</v>
      </c>
      <c r="AD271" s="3" t="s">
        <v>22</v>
      </c>
      <c r="AE271" s="11"/>
      <c r="AF271" s="2">
        <v>3.1</v>
      </c>
      <c r="AG271" s="5">
        <v>3.5999999999999999E-3</v>
      </c>
      <c r="AH271" s="2"/>
      <c r="AI271" s="2"/>
      <c r="AJ271" s="2">
        <v>68.599999999999994</v>
      </c>
      <c r="AK271" s="2"/>
      <c r="AL271" s="5">
        <v>1.0780000000000001</v>
      </c>
      <c r="AM271" s="3"/>
      <c r="AN271" s="3" t="s">
        <v>12</v>
      </c>
      <c r="AO271" s="2"/>
      <c r="AP271" s="2"/>
      <c r="AQ271" s="5">
        <v>9.4999999999999998E-3</v>
      </c>
      <c r="AR271" s="5">
        <v>3.7</v>
      </c>
      <c r="AS271" s="3" t="s">
        <v>28</v>
      </c>
      <c r="AT271" s="3" t="s">
        <v>28</v>
      </c>
      <c r="AU271" s="5">
        <v>18</v>
      </c>
      <c r="AV271" s="3"/>
      <c r="AW271" s="2"/>
      <c r="AX271" s="5">
        <v>1.9333333333333332E-7</v>
      </c>
      <c r="AY271" s="2" t="s">
        <v>311</v>
      </c>
      <c r="AZ271" s="5">
        <v>9.25</v>
      </c>
      <c r="BA271" s="2"/>
      <c r="BB271" s="3" t="s">
        <v>8</v>
      </c>
      <c r="BC271" s="3" t="s">
        <v>21</v>
      </c>
      <c r="BD271" s="2"/>
      <c r="BE271" s="3" t="s">
        <v>16</v>
      </c>
      <c r="BF271" s="6">
        <v>38.799999999999997</v>
      </c>
      <c r="BG271" s="5">
        <v>7.4675000000000002</v>
      </c>
      <c r="BH271" s="3"/>
      <c r="BI271" s="3"/>
      <c r="BJ271" s="5">
        <v>1.25</v>
      </c>
      <c r="BK271" s="5">
        <v>22</v>
      </c>
      <c r="BL271" s="5">
        <v>1.18</v>
      </c>
      <c r="BM271" s="5">
        <v>2.94</v>
      </c>
      <c r="BN271" s="3" t="s">
        <v>19</v>
      </c>
      <c r="BO271" s="3" t="s">
        <v>121</v>
      </c>
      <c r="BP271" s="3" t="s">
        <v>3</v>
      </c>
      <c r="BQ271" s="2"/>
      <c r="BR271" s="2" t="s">
        <v>21</v>
      </c>
      <c r="BS271" s="3"/>
      <c r="BT271" s="3"/>
      <c r="BU271" s="3"/>
      <c r="BV271" s="5">
        <v>4.18</v>
      </c>
      <c r="BW271" s="5">
        <v>5.0999999999999996</v>
      </c>
      <c r="BX271" s="3"/>
      <c r="BY271" s="3"/>
      <c r="BZ271" s="2"/>
      <c r="CA271" s="2"/>
      <c r="CB271" s="3" t="s">
        <v>3</v>
      </c>
      <c r="CC271" s="5">
        <v>3.9812500000000002</v>
      </c>
      <c r="CD271" s="5">
        <v>1.8518518518518516</v>
      </c>
      <c r="CE271" s="3"/>
      <c r="CF271" s="5">
        <v>31.4</v>
      </c>
      <c r="CG271" s="3" t="s">
        <v>312</v>
      </c>
      <c r="CH271" s="3"/>
      <c r="CI271" s="3"/>
      <c r="CJ271" s="3" t="s">
        <v>1</v>
      </c>
      <c r="CK271" s="2"/>
      <c r="CL271" s="3" t="s">
        <v>22</v>
      </c>
      <c r="CM271" s="3"/>
      <c r="CN271" s="2"/>
      <c r="CO271" s="2"/>
      <c r="CP271" s="2"/>
      <c r="CQ271" s="3">
        <v>2</v>
      </c>
      <c r="CR271" s="5">
        <v>6.1</v>
      </c>
      <c r="CS271" s="5">
        <v>56.12</v>
      </c>
      <c r="CT271" s="5">
        <v>0.66989999999999994</v>
      </c>
      <c r="CU271" s="5">
        <v>10.35</v>
      </c>
      <c r="CV271" s="5">
        <v>360</v>
      </c>
      <c r="CW271" s="5">
        <v>77</v>
      </c>
      <c r="CX271" s="2"/>
      <c r="CY271" s="5">
        <v>0.42372881355932207</v>
      </c>
      <c r="CZ271" s="3" t="s">
        <v>22</v>
      </c>
      <c r="DA271" s="5">
        <v>3.5714285714285714E-4</v>
      </c>
      <c r="DB271" s="5">
        <v>624.5</v>
      </c>
      <c r="DC271" s="2"/>
      <c r="DD271" s="5">
        <v>387</v>
      </c>
      <c r="DE271" s="3" t="s">
        <v>22</v>
      </c>
      <c r="DF271" s="2"/>
      <c r="DG271" s="3" t="s">
        <v>3</v>
      </c>
      <c r="DH271" s="5">
        <v>8.5008339999999993</v>
      </c>
      <c r="DI271" s="3" t="s">
        <v>28</v>
      </c>
      <c r="DJ271" s="3"/>
      <c r="DK271" s="5">
        <v>300</v>
      </c>
      <c r="DL271" s="3" t="s">
        <v>8</v>
      </c>
      <c r="DM271" s="3">
        <v>0.35714285714285698</v>
      </c>
      <c r="DN271" s="3" t="s">
        <v>3</v>
      </c>
      <c r="DO271" s="5">
        <v>0.28999999999999998</v>
      </c>
      <c r="DP271" s="3" t="s">
        <v>3</v>
      </c>
      <c r="DQ271" s="5">
        <v>3.145</v>
      </c>
      <c r="DR271" s="7" t="s">
        <v>227</v>
      </c>
      <c r="DS271" s="2" t="s">
        <v>18</v>
      </c>
      <c r="DT271" s="5">
        <v>0.43506800000000001</v>
      </c>
      <c r="DU271" s="2" t="s">
        <v>24</v>
      </c>
      <c r="DV271" s="3" t="s">
        <v>3</v>
      </c>
      <c r="DW271" s="5">
        <v>50.27</v>
      </c>
      <c r="DX271" s="3"/>
      <c r="DY271" s="3" t="s">
        <v>8</v>
      </c>
      <c r="DZ271" s="2"/>
      <c r="EA271" s="7"/>
      <c r="EB271" s="5">
        <v>3.1</v>
      </c>
      <c r="EC271" s="3"/>
      <c r="ED271" s="2"/>
      <c r="EE271" s="2"/>
      <c r="EF271" s="3" t="s">
        <v>1</v>
      </c>
      <c r="EG271" s="3"/>
      <c r="EH271" s="2"/>
      <c r="EI271" s="2"/>
      <c r="EJ271" s="3" t="s">
        <v>26</v>
      </c>
      <c r="EK271" s="5">
        <v>1.2489999999999999E-2</v>
      </c>
      <c r="EL271" s="3" t="s">
        <v>1</v>
      </c>
      <c r="EM271" s="3" t="s">
        <v>3</v>
      </c>
      <c r="EN271" s="3" t="s">
        <v>27</v>
      </c>
      <c r="EO271" s="3"/>
      <c r="EP271" s="3" t="s">
        <v>8</v>
      </c>
      <c r="EQ271" s="3"/>
      <c r="ER271" s="5">
        <v>5.7</v>
      </c>
      <c r="ES271" s="3"/>
      <c r="ET271" s="9">
        <v>14</v>
      </c>
      <c r="EU271" s="3" t="s">
        <v>239</v>
      </c>
      <c r="EV271" s="3" t="s">
        <v>28</v>
      </c>
      <c r="EW271" s="7"/>
      <c r="EX271" s="9">
        <v>3.61</v>
      </c>
      <c r="EY271" s="3"/>
      <c r="EZ271" s="3"/>
      <c r="FA271" s="9">
        <v>1.0526315789473684</v>
      </c>
      <c r="FB271" s="9">
        <v>1.666E-9</v>
      </c>
      <c r="FC271" s="2"/>
      <c r="FD271" s="7"/>
      <c r="FE271" s="2" t="s">
        <v>311</v>
      </c>
      <c r="FF271" s="3" t="s">
        <v>28</v>
      </c>
      <c r="FG271" s="3" t="s">
        <v>1</v>
      </c>
      <c r="FH271" s="9">
        <v>7.1425000000000001</v>
      </c>
      <c r="FI271" s="3"/>
      <c r="FJ271" s="9">
        <v>8.65</v>
      </c>
      <c r="FK271" s="3" t="s">
        <v>1</v>
      </c>
      <c r="FL271" s="3" t="s">
        <v>1</v>
      </c>
      <c r="FM271" s="3" t="s">
        <v>28</v>
      </c>
      <c r="FN271" s="9">
        <v>140</v>
      </c>
      <c r="FO271" s="9">
        <v>4.6000000000000002E-8</v>
      </c>
      <c r="FP271" s="9">
        <v>4.2300000000000004</v>
      </c>
      <c r="FQ271" s="3" t="s">
        <v>311</v>
      </c>
      <c r="FR271" s="5">
        <v>1.37E-2</v>
      </c>
      <c r="FS271" s="9">
        <v>28.78</v>
      </c>
      <c r="FT271" s="3" t="s">
        <v>1</v>
      </c>
      <c r="FU271" s="3"/>
      <c r="FV271" s="3"/>
      <c r="FW271" s="5">
        <v>40</v>
      </c>
      <c r="FX271" s="10">
        <v>5.45E-3</v>
      </c>
      <c r="FY271" s="3"/>
      <c r="FZ271" s="3" t="s">
        <v>22</v>
      </c>
      <c r="GA271" s="3"/>
      <c r="GB271" s="3"/>
      <c r="GC271" s="3"/>
      <c r="GD271" s="3"/>
      <c r="GE271" s="3"/>
      <c r="GF271" s="3" t="s">
        <v>30</v>
      </c>
      <c r="GG271" s="3"/>
      <c r="GH271" s="9">
        <v>4.5</v>
      </c>
      <c r="GI271" s="2"/>
      <c r="GJ271" s="5">
        <v>1.3109999999999999E-3</v>
      </c>
      <c r="GK271" s="3"/>
      <c r="GL271" s="2"/>
      <c r="GM271" s="7"/>
      <c r="GN271" s="3" t="s">
        <v>31</v>
      </c>
      <c r="GO271" s="3" t="s">
        <v>8</v>
      </c>
      <c r="GP271" s="3"/>
      <c r="GQ271" s="3"/>
      <c r="GR271" s="3" t="s">
        <v>219</v>
      </c>
      <c r="GS271" s="9">
        <v>0.73529411764705876</v>
      </c>
      <c r="GT271" s="9">
        <v>70.150000000000006</v>
      </c>
      <c r="GU271" s="9">
        <v>11.4</v>
      </c>
      <c r="GV271" s="2">
        <v>4.878048780487805E-2</v>
      </c>
      <c r="GW271" s="7"/>
      <c r="GX271" s="2" t="s">
        <v>34</v>
      </c>
      <c r="GY271" s="7" t="s">
        <v>227</v>
      </c>
      <c r="GZ271" s="9">
        <v>5.1675000000000004</v>
      </c>
      <c r="HA271" s="9">
        <v>4.2949999999999999</v>
      </c>
      <c r="HB271" s="7"/>
      <c r="HC271" s="3">
        <v>43</v>
      </c>
      <c r="HD271" s="3" t="s">
        <v>3</v>
      </c>
      <c r="HE271" s="7"/>
      <c r="HF271" s="9">
        <v>20.95</v>
      </c>
      <c r="HG271" s="3"/>
      <c r="HH271" s="2"/>
      <c r="HI271" s="3" t="s">
        <v>311</v>
      </c>
      <c r="HJ271" s="3"/>
      <c r="HK271" s="3" t="s">
        <v>3</v>
      </c>
      <c r="HL271" s="3"/>
      <c r="HM271" s="9">
        <v>0.71</v>
      </c>
      <c r="HN271" s="9">
        <v>13.45</v>
      </c>
      <c r="HO271" s="3" t="s">
        <v>3</v>
      </c>
      <c r="HP271" s="3" t="s">
        <v>35</v>
      </c>
      <c r="HQ271" s="3" t="s">
        <v>28</v>
      </c>
      <c r="HR271" s="7"/>
      <c r="HS271" s="3" t="s">
        <v>3</v>
      </c>
      <c r="HT271" s="3"/>
      <c r="HU271" s="9">
        <v>0.4366812227074236</v>
      </c>
      <c r="HV271" s="3">
        <v>1</v>
      </c>
      <c r="HW271" s="9">
        <v>2.7999999999999998E-4</v>
      </c>
      <c r="HX271" s="3" t="s">
        <v>3</v>
      </c>
      <c r="HY271" s="3"/>
      <c r="HZ271" s="3" t="s">
        <v>30</v>
      </c>
      <c r="IA271" s="9">
        <v>4.51</v>
      </c>
      <c r="IB271" s="3"/>
      <c r="IC271" s="3" t="s">
        <v>18</v>
      </c>
      <c r="ID271" s="3"/>
      <c r="IE271" s="3" t="s">
        <v>309</v>
      </c>
      <c r="IF271" s="7"/>
      <c r="IG271" s="7"/>
      <c r="IH271" s="7"/>
    </row>
    <row r="272" spans="1:242" x14ac:dyDescent="0.25">
      <c r="A272" s="1" t="s">
        <v>323</v>
      </c>
      <c r="B272" s="5">
        <v>77</v>
      </c>
      <c r="C272" s="3"/>
      <c r="D272" s="5">
        <v>6.8</v>
      </c>
      <c r="E272" s="3" t="s">
        <v>1</v>
      </c>
      <c r="F272" s="3" t="s">
        <v>2</v>
      </c>
      <c r="G272" s="2">
        <v>3.5349999999999999E-2</v>
      </c>
      <c r="H272" s="3"/>
      <c r="I272" s="3"/>
      <c r="J272" s="5">
        <v>3.51E-11</v>
      </c>
      <c r="K272" s="3" t="s">
        <v>3</v>
      </c>
      <c r="L272" s="3" t="s">
        <v>4</v>
      </c>
      <c r="M272" s="5">
        <v>0.90293453724604977</v>
      </c>
      <c r="N272" s="5">
        <v>25.79</v>
      </c>
      <c r="O272" s="3" t="s">
        <v>3</v>
      </c>
      <c r="P272" s="3"/>
      <c r="Q272" s="3"/>
      <c r="R272" s="2" t="s">
        <v>58</v>
      </c>
      <c r="S272" s="2"/>
      <c r="T272" s="3" t="s">
        <v>3</v>
      </c>
      <c r="U272" s="5">
        <v>50.7</v>
      </c>
      <c r="V272" s="3"/>
      <c r="W272" s="2"/>
      <c r="X272" s="3"/>
      <c r="Y272" s="3" t="s">
        <v>7</v>
      </c>
      <c r="Z272" s="5">
        <v>1.3300000000000001E-5</v>
      </c>
      <c r="AA272" s="3" t="s">
        <v>8</v>
      </c>
      <c r="AB272" s="2" t="s">
        <v>227</v>
      </c>
      <c r="AC272" s="5">
        <v>1.4000000000000001E-12</v>
      </c>
      <c r="AD272" s="3" t="s">
        <v>22</v>
      </c>
      <c r="AE272" s="11"/>
      <c r="AF272" s="2">
        <v>3.09</v>
      </c>
      <c r="AG272" s="5">
        <v>3.7000000000000002E-3</v>
      </c>
      <c r="AH272" s="2"/>
      <c r="AI272" s="2"/>
      <c r="AJ272" s="2">
        <v>68.849999999999994</v>
      </c>
      <c r="AK272" s="2"/>
      <c r="AL272" s="5">
        <v>1.0760000000000001</v>
      </c>
      <c r="AM272" s="3"/>
      <c r="AN272" s="3" t="s">
        <v>12</v>
      </c>
      <c r="AO272" s="2"/>
      <c r="AP272" s="2"/>
      <c r="AQ272" s="5">
        <v>9.4999999999999998E-3</v>
      </c>
      <c r="AR272" s="5">
        <v>3.7</v>
      </c>
      <c r="AS272" s="3" t="s">
        <v>28</v>
      </c>
      <c r="AT272" s="3" t="s">
        <v>28</v>
      </c>
      <c r="AU272" s="5">
        <v>18.2</v>
      </c>
      <c r="AV272" s="3"/>
      <c r="AW272" s="2"/>
      <c r="AX272" s="5">
        <v>2.0666666666666666E-7</v>
      </c>
      <c r="AY272" s="2" t="s">
        <v>311</v>
      </c>
      <c r="AZ272" s="5">
        <v>8.6999999999999993</v>
      </c>
      <c r="BA272" s="2"/>
      <c r="BB272" s="3" t="s">
        <v>8</v>
      </c>
      <c r="BC272" s="3" t="s">
        <v>21</v>
      </c>
      <c r="BD272" s="2"/>
      <c r="BE272" s="3" t="s">
        <v>16</v>
      </c>
      <c r="BF272" s="6">
        <v>39.5</v>
      </c>
      <c r="BG272" s="5">
        <v>7.4824999999999999</v>
      </c>
      <c r="BH272" s="3"/>
      <c r="BI272" s="3"/>
      <c r="BJ272" s="5">
        <v>1.25</v>
      </c>
      <c r="BK272" s="5">
        <v>22.7</v>
      </c>
      <c r="BL272" s="5">
        <v>1.2</v>
      </c>
      <c r="BM272" s="5">
        <v>2.94</v>
      </c>
      <c r="BN272" s="3" t="s">
        <v>19</v>
      </c>
      <c r="BO272" s="3" t="s">
        <v>121</v>
      </c>
      <c r="BP272" s="3" t="s">
        <v>3</v>
      </c>
      <c r="BQ272" s="2"/>
      <c r="BR272" s="2" t="s">
        <v>21</v>
      </c>
      <c r="BS272" s="3"/>
      <c r="BT272" s="3"/>
      <c r="BU272" s="3"/>
      <c r="BV272" s="5">
        <v>4.1775000000000002</v>
      </c>
      <c r="BW272" s="5">
        <v>5.3250000000000002</v>
      </c>
      <c r="BX272" s="3"/>
      <c r="BY272" s="3"/>
      <c r="BZ272" s="2"/>
      <c r="CA272" s="2"/>
      <c r="CB272" s="3" t="s">
        <v>3</v>
      </c>
      <c r="CC272" s="5">
        <v>3.99</v>
      </c>
      <c r="CD272" s="5">
        <v>1.8181818181818181</v>
      </c>
      <c r="CE272" s="3"/>
      <c r="CF272" s="5">
        <v>31.45</v>
      </c>
      <c r="CG272" s="3" t="s">
        <v>312</v>
      </c>
      <c r="CH272" s="3"/>
      <c r="CI272" s="3"/>
      <c r="CJ272" s="3" t="s">
        <v>1</v>
      </c>
      <c r="CK272" s="2"/>
      <c r="CL272" s="3" t="s">
        <v>22</v>
      </c>
      <c r="CM272" s="3"/>
      <c r="CN272" s="2"/>
      <c r="CO272" s="2"/>
      <c r="CP272" s="2"/>
      <c r="CQ272" s="3">
        <v>2</v>
      </c>
      <c r="CR272" s="5">
        <v>6.11</v>
      </c>
      <c r="CS272" s="5">
        <v>57.75</v>
      </c>
      <c r="CT272" s="5">
        <v>0.66599999999999993</v>
      </c>
      <c r="CU272" s="5">
        <v>10.25</v>
      </c>
      <c r="CV272" s="5">
        <v>350</v>
      </c>
      <c r="CW272" s="5">
        <v>76.650000000000006</v>
      </c>
      <c r="CX272" s="2"/>
      <c r="CY272" s="5">
        <v>0.42238648363252373</v>
      </c>
      <c r="CZ272" s="3" t="s">
        <v>22</v>
      </c>
      <c r="DA272" s="5">
        <v>3.7037037037037035E-4</v>
      </c>
      <c r="DB272" s="5">
        <v>623</v>
      </c>
      <c r="DC272" s="2"/>
      <c r="DD272" s="5">
        <v>380</v>
      </c>
      <c r="DE272" s="3" t="s">
        <v>22</v>
      </c>
      <c r="DF272" s="2"/>
      <c r="DG272" s="3" t="s">
        <v>3</v>
      </c>
      <c r="DH272" s="5">
        <v>8.4649999999999999</v>
      </c>
      <c r="DI272" s="3" t="s">
        <v>28</v>
      </c>
      <c r="DJ272" s="3"/>
      <c r="DK272" s="5">
        <v>305</v>
      </c>
      <c r="DL272" s="3" t="s">
        <v>8</v>
      </c>
      <c r="DM272" s="3">
        <v>0.35714285714285698</v>
      </c>
      <c r="DN272" s="3" t="s">
        <v>3</v>
      </c>
      <c r="DO272" s="5">
        <v>0.29249999999999998</v>
      </c>
      <c r="DP272" s="3" t="s">
        <v>3</v>
      </c>
      <c r="DQ272" s="5">
        <v>3.16</v>
      </c>
      <c r="DR272" s="7" t="s">
        <v>227</v>
      </c>
      <c r="DS272" s="2" t="s">
        <v>18</v>
      </c>
      <c r="DT272" s="5">
        <v>0.43319269999999999</v>
      </c>
      <c r="DU272" s="2" t="s">
        <v>24</v>
      </c>
      <c r="DV272" s="3" t="s">
        <v>3</v>
      </c>
      <c r="DW272" s="5">
        <v>50.7</v>
      </c>
      <c r="DX272" s="3"/>
      <c r="DY272" s="3" t="s">
        <v>8</v>
      </c>
      <c r="DZ272" s="2"/>
      <c r="EA272" s="7"/>
      <c r="EB272" s="5">
        <v>3.09</v>
      </c>
      <c r="EC272" s="3"/>
      <c r="ED272" s="2"/>
      <c r="EE272" s="2"/>
      <c r="EF272" s="3" t="s">
        <v>1</v>
      </c>
      <c r="EG272" s="3"/>
      <c r="EH272" s="2"/>
      <c r="EI272" s="2"/>
      <c r="EJ272" s="3" t="s">
        <v>26</v>
      </c>
      <c r="EK272" s="5">
        <v>1.2489999999999999E-2</v>
      </c>
      <c r="EL272" s="3" t="s">
        <v>1</v>
      </c>
      <c r="EM272" s="3" t="s">
        <v>3</v>
      </c>
      <c r="EN272" s="3" t="s">
        <v>27</v>
      </c>
      <c r="EO272" s="3"/>
      <c r="EP272" s="3" t="s">
        <v>8</v>
      </c>
      <c r="EQ272" s="3"/>
      <c r="ER272" s="5">
        <v>5.65</v>
      </c>
      <c r="ES272" s="3"/>
      <c r="ET272" s="9">
        <v>16</v>
      </c>
      <c r="EU272" s="3" t="s">
        <v>239</v>
      </c>
      <c r="EV272" s="3" t="s">
        <v>28</v>
      </c>
      <c r="EW272" s="7"/>
      <c r="EX272" s="9">
        <v>3.6225000000000001</v>
      </c>
      <c r="EY272" s="3"/>
      <c r="EZ272" s="3"/>
      <c r="FA272" s="9">
        <v>1.0810810810810809</v>
      </c>
      <c r="FB272" s="9">
        <v>1.666E-9</v>
      </c>
      <c r="FC272" s="2"/>
      <c r="FD272" s="7"/>
      <c r="FE272" s="2" t="s">
        <v>311</v>
      </c>
      <c r="FF272" s="3" t="s">
        <v>28</v>
      </c>
      <c r="FG272" s="3" t="s">
        <v>1</v>
      </c>
      <c r="FH272" s="9">
        <v>7.14</v>
      </c>
      <c r="FI272" s="3"/>
      <c r="FJ272" s="9">
        <v>8.75</v>
      </c>
      <c r="FK272" s="3" t="s">
        <v>1</v>
      </c>
      <c r="FL272" s="3" t="s">
        <v>1</v>
      </c>
      <c r="FM272" s="3" t="s">
        <v>28</v>
      </c>
      <c r="FN272" s="9">
        <v>140</v>
      </c>
      <c r="FO272" s="9">
        <v>4.7500000000000002E-8</v>
      </c>
      <c r="FP272" s="9">
        <v>4.25</v>
      </c>
      <c r="FQ272" s="3" t="s">
        <v>311</v>
      </c>
      <c r="FR272" s="5">
        <v>1.4E-2</v>
      </c>
      <c r="FS272" s="9">
        <v>28.4</v>
      </c>
      <c r="FT272" s="3" t="s">
        <v>1</v>
      </c>
      <c r="FU272" s="3"/>
      <c r="FV272" s="3"/>
      <c r="FW272" s="5">
        <v>34.75</v>
      </c>
      <c r="FX272" s="10">
        <v>5.1500000000000001E-3</v>
      </c>
      <c r="FY272" s="3"/>
      <c r="FZ272" s="3" t="s">
        <v>22</v>
      </c>
      <c r="GA272" s="3"/>
      <c r="GB272" s="3"/>
      <c r="GC272" s="3"/>
      <c r="GD272" s="3"/>
      <c r="GE272" s="3"/>
      <c r="GF272" s="3" t="s">
        <v>30</v>
      </c>
      <c r="GG272" s="3"/>
      <c r="GH272" s="9">
        <v>4.51</v>
      </c>
      <c r="GI272" s="2"/>
      <c r="GJ272" s="5">
        <v>1.2650000000000001E-3</v>
      </c>
      <c r="GK272" s="3"/>
      <c r="GL272" s="2"/>
      <c r="GM272" s="7"/>
      <c r="GN272" s="3" t="s">
        <v>31</v>
      </c>
      <c r="GO272" s="3" t="s">
        <v>8</v>
      </c>
      <c r="GP272" s="3"/>
      <c r="GQ272" s="3"/>
      <c r="GR272" s="3" t="s">
        <v>219</v>
      </c>
      <c r="GS272" s="9">
        <v>0.75187969924812026</v>
      </c>
      <c r="GT272" s="9">
        <v>69.95</v>
      </c>
      <c r="GU272" s="9">
        <v>11.45</v>
      </c>
      <c r="GV272" s="2">
        <v>4.7846889952153117E-2</v>
      </c>
      <c r="GW272" s="7"/>
      <c r="GX272" s="2" t="s">
        <v>34</v>
      </c>
      <c r="GY272" s="7" t="s">
        <v>227</v>
      </c>
      <c r="GZ272" s="9">
        <v>5.165</v>
      </c>
      <c r="HA272" s="9">
        <v>4.2925000000000004</v>
      </c>
      <c r="HB272" s="7"/>
      <c r="HC272" s="3">
        <v>42.5</v>
      </c>
      <c r="HD272" s="3" t="s">
        <v>3</v>
      </c>
      <c r="HE272" s="7"/>
      <c r="HF272" s="9">
        <v>21</v>
      </c>
      <c r="HG272" s="3"/>
      <c r="HH272" s="2"/>
      <c r="HI272" s="3" t="s">
        <v>311</v>
      </c>
      <c r="HJ272" s="3"/>
      <c r="HK272" s="3" t="s">
        <v>3</v>
      </c>
      <c r="HL272" s="3"/>
      <c r="HM272" s="9">
        <v>0.70499999999999996</v>
      </c>
      <c r="HN272" s="9">
        <v>13.2</v>
      </c>
      <c r="HO272" s="3" t="s">
        <v>3</v>
      </c>
      <c r="HP272" s="3" t="s">
        <v>35</v>
      </c>
      <c r="HQ272" s="3" t="s">
        <v>28</v>
      </c>
      <c r="HR272" s="7"/>
      <c r="HS272" s="3" t="s">
        <v>3</v>
      </c>
      <c r="HT272" s="3"/>
      <c r="HU272" s="9">
        <v>0.43763676148796499</v>
      </c>
      <c r="HV272" s="3">
        <v>1</v>
      </c>
      <c r="HW272" s="9">
        <v>2.9999999999999997E-4</v>
      </c>
      <c r="HX272" s="3" t="s">
        <v>3</v>
      </c>
      <c r="HY272" s="3"/>
      <c r="HZ272" s="3" t="s">
        <v>30</v>
      </c>
      <c r="IA272" s="9">
        <v>4.51</v>
      </c>
      <c r="IB272" s="3"/>
      <c r="IC272" s="3" t="s">
        <v>18</v>
      </c>
      <c r="ID272" s="3"/>
      <c r="IE272" s="3" t="s">
        <v>309</v>
      </c>
      <c r="IF272" s="7"/>
      <c r="IG272" s="7"/>
      <c r="IH272" s="7"/>
    </row>
    <row r="273" spans="1:242" x14ac:dyDescent="0.25">
      <c r="A273" s="1" t="s">
        <v>324</v>
      </c>
      <c r="B273" s="5">
        <v>75</v>
      </c>
      <c r="C273" s="3"/>
      <c r="D273" s="5">
        <v>6.85</v>
      </c>
      <c r="E273" s="3" t="s">
        <v>1</v>
      </c>
      <c r="F273" s="3" t="s">
        <v>2</v>
      </c>
      <c r="G273" s="2">
        <v>3.5400000000000001E-2</v>
      </c>
      <c r="H273" s="3"/>
      <c r="I273" s="3"/>
      <c r="J273" s="5">
        <v>3.5000000000000002E-11</v>
      </c>
      <c r="K273" s="3" t="s">
        <v>3</v>
      </c>
      <c r="L273" s="3" t="s">
        <v>4</v>
      </c>
      <c r="M273" s="5">
        <v>0.9009009009009008</v>
      </c>
      <c r="N273" s="5">
        <v>25.79</v>
      </c>
      <c r="O273" s="3" t="s">
        <v>3</v>
      </c>
      <c r="P273" s="3"/>
      <c r="Q273" s="3"/>
      <c r="R273" s="2" t="s">
        <v>58</v>
      </c>
      <c r="S273" s="2"/>
      <c r="T273" s="3" t="s">
        <v>3</v>
      </c>
      <c r="U273" s="5">
        <v>51</v>
      </c>
      <c r="V273" s="3"/>
      <c r="W273" s="2"/>
      <c r="X273" s="3"/>
      <c r="Y273" s="3" t="s">
        <v>7</v>
      </c>
      <c r="Z273" s="5">
        <v>1.3349999999999999E-5</v>
      </c>
      <c r="AA273" s="3" t="s">
        <v>8</v>
      </c>
      <c r="AB273" s="2" t="s">
        <v>227</v>
      </c>
      <c r="AC273" s="5">
        <v>1.3090909090909091E-12</v>
      </c>
      <c r="AD273" s="3" t="s">
        <v>22</v>
      </c>
      <c r="AE273" s="11"/>
      <c r="AF273" s="2">
        <v>3.08</v>
      </c>
      <c r="AG273" s="5">
        <v>3.3900000000000002E-3</v>
      </c>
      <c r="AH273" s="2"/>
      <c r="AI273" s="2"/>
      <c r="AJ273" s="2">
        <v>67.75</v>
      </c>
      <c r="AK273" s="2"/>
      <c r="AL273" s="5">
        <v>1.0740000000000001</v>
      </c>
      <c r="AM273" s="3"/>
      <c r="AN273" s="3" t="s">
        <v>12</v>
      </c>
      <c r="AO273" s="2"/>
      <c r="AP273" s="2"/>
      <c r="AQ273" s="5">
        <v>0.01</v>
      </c>
      <c r="AR273" s="5">
        <v>3.69</v>
      </c>
      <c r="AS273" s="3" t="s">
        <v>28</v>
      </c>
      <c r="AT273" s="3" t="s">
        <v>28</v>
      </c>
      <c r="AU273" s="5">
        <v>18.3</v>
      </c>
      <c r="AV273" s="3"/>
      <c r="AW273" s="2"/>
      <c r="AX273" s="5">
        <v>1.9666666666666665E-7</v>
      </c>
      <c r="AY273" s="2" t="s">
        <v>311</v>
      </c>
      <c r="AZ273" s="5">
        <v>8.65</v>
      </c>
      <c r="BA273" s="2"/>
      <c r="BB273" s="3" t="s">
        <v>8</v>
      </c>
      <c r="BC273" s="3" t="s">
        <v>21</v>
      </c>
      <c r="BD273" s="2"/>
      <c r="BE273" s="3" t="s">
        <v>16</v>
      </c>
      <c r="BF273" s="6">
        <v>42</v>
      </c>
      <c r="BG273" s="5">
        <v>7.5125000000000002</v>
      </c>
      <c r="BH273" s="3"/>
      <c r="BI273" s="3"/>
      <c r="BJ273" s="5">
        <v>1.25</v>
      </c>
      <c r="BK273" s="5">
        <v>22.45</v>
      </c>
      <c r="BL273" s="5">
        <v>1.21</v>
      </c>
      <c r="BM273" s="5">
        <v>2.9</v>
      </c>
      <c r="BN273" s="3" t="s">
        <v>19</v>
      </c>
      <c r="BO273" s="3" t="s">
        <v>121</v>
      </c>
      <c r="BP273" s="3" t="s">
        <v>3</v>
      </c>
      <c r="BQ273" s="2"/>
      <c r="BR273" s="2" t="s">
        <v>21</v>
      </c>
      <c r="BS273" s="3"/>
      <c r="BT273" s="3"/>
      <c r="BU273" s="3"/>
      <c r="BV273" s="5">
        <v>4.1825000000000001</v>
      </c>
      <c r="BW273" s="5">
        <v>5.6</v>
      </c>
      <c r="BX273" s="3"/>
      <c r="BY273" s="3"/>
      <c r="BZ273" s="2"/>
      <c r="CA273" s="2"/>
      <c r="CB273" s="3" t="s">
        <v>3</v>
      </c>
      <c r="CC273" s="5">
        <v>4.01</v>
      </c>
      <c r="CD273" s="5">
        <v>1.8181818181818181</v>
      </c>
      <c r="CE273" s="3"/>
      <c r="CF273" s="5">
        <v>30.75</v>
      </c>
      <c r="CG273" s="3" t="s">
        <v>312</v>
      </c>
      <c r="CH273" s="3"/>
      <c r="CI273" s="3"/>
      <c r="CJ273" s="3" t="s">
        <v>1</v>
      </c>
      <c r="CK273" s="2"/>
      <c r="CL273" s="3" t="s">
        <v>22</v>
      </c>
      <c r="CM273" s="3"/>
      <c r="CN273" s="2"/>
      <c r="CO273" s="2"/>
      <c r="CP273" s="2"/>
      <c r="CQ273" s="3">
        <v>2</v>
      </c>
      <c r="CR273" s="5">
        <v>6.0949999999999998</v>
      </c>
      <c r="CS273" s="5">
        <v>58</v>
      </c>
      <c r="CT273" s="5">
        <v>0.66670000000000007</v>
      </c>
      <c r="CU273" s="5">
        <v>10.1</v>
      </c>
      <c r="CV273" s="5">
        <v>425</v>
      </c>
      <c r="CW273" s="5">
        <v>76.63</v>
      </c>
      <c r="CX273" s="2"/>
      <c r="CY273" s="5">
        <v>0.42105263157894735</v>
      </c>
      <c r="CZ273" s="3" t="s">
        <v>22</v>
      </c>
      <c r="DA273" s="5">
        <v>3.7383177570093456E-4</v>
      </c>
      <c r="DB273" s="5">
        <v>622</v>
      </c>
      <c r="DC273" s="2"/>
      <c r="DD273" s="5">
        <v>373</v>
      </c>
      <c r="DE273" s="3" t="s">
        <v>22</v>
      </c>
      <c r="DF273" s="2"/>
      <c r="DG273" s="3" t="s">
        <v>3</v>
      </c>
      <c r="DH273" s="5">
        <v>8.4291669999999996</v>
      </c>
      <c r="DI273" s="3" t="s">
        <v>28</v>
      </c>
      <c r="DJ273" s="3"/>
      <c r="DK273" s="5">
        <v>305</v>
      </c>
      <c r="DL273" s="3" t="s">
        <v>8</v>
      </c>
      <c r="DM273" s="3">
        <v>0.35714285714285698</v>
      </c>
      <c r="DN273" s="3" t="s">
        <v>3</v>
      </c>
      <c r="DO273" s="5">
        <v>0.28999999999999998</v>
      </c>
      <c r="DP273" s="3" t="s">
        <v>3</v>
      </c>
      <c r="DQ273" s="5">
        <v>3.16</v>
      </c>
      <c r="DR273" s="7" t="s">
        <v>227</v>
      </c>
      <c r="DS273" s="2" t="s">
        <v>18</v>
      </c>
      <c r="DT273" s="5">
        <v>0.43131740000000002</v>
      </c>
      <c r="DU273" s="2" t="s">
        <v>24</v>
      </c>
      <c r="DV273" s="3" t="s">
        <v>3</v>
      </c>
      <c r="DW273" s="5">
        <v>51</v>
      </c>
      <c r="DX273" s="3"/>
      <c r="DY273" s="3" t="s">
        <v>8</v>
      </c>
      <c r="DZ273" s="2"/>
      <c r="EA273" s="7"/>
      <c r="EB273" s="5">
        <v>3.08</v>
      </c>
      <c r="EC273" s="3"/>
      <c r="ED273" s="2"/>
      <c r="EE273" s="2"/>
      <c r="EF273" s="3" t="s">
        <v>1</v>
      </c>
      <c r="EG273" s="3"/>
      <c r="EH273" s="2"/>
      <c r="EI273" s="2"/>
      <c r="EJ273" s="3" t="s">
        <v>26</v>
      </c>
      <c r="EK273" s="5">
        <v>1.2489999999999999E-2</v>
      </c>
      <c r="EL273" s="3" t="s">
        <v>1</v>
      </c>
      <c r="EM273" s="3" t="s">
        <v>3</v>
      </c>
      <c r="EN273" s="3" t="s">
        <v>27</v>
      </c>
      <c r="EO273" s="3"/>
      <c r="EP273" s="3" t="s">
        <v>8</v>
      </c>
      <c r="EQ273" s="3"/>
      <c r="ER273" s="5">
        <v>5.7</v>
      </c>
      <c r="ES273" s="3"/>
      <c r="ET273" s="9">
        <v>16</v>
      </c>
      <c r="EU273" s="3" t="s">
        <v>239</v>
      </c>
      <c r="EV273" s="3" t="s">
        <v>28</v>
      </c>
      <c r="EW273" s="7"/>
      <c r="EX273" s="9">
        <v>3.6225000000000001</v>
      </c>
      <c r="EY273" s="3"/>
      <c r="EZ273" s="3"/>
      <c r="FA273" s="9">
        <v>1.1396011396011396</v>
      </c>
      <c r="FB273" s="9">
        <v>1.664E-9</v>
      </c>
      <c r="FC273" s="2"/>
      <c r="FD273" s="7"/>
      <c r="FE273" s="2" t="s">
        <v>311</v>
      </c>
      <c r="FF273" s="3" t="s">
        <v>28</v>
      </c>
      <c r="FG273" s="3" t="s">
        <v>1</v>
      </c>
      <c r="FH273" s="9">
        <v>7.1325000000000003</v>
      </c>
      <c r="FI273" s="3"/>
      <c r="FJ273" s="9">
        <v>8.8000000000000007</v>
      </c>
      <c r="FK273" s="3" t="s">
        <v>1</v>
      </c>
      <c r="FL273" s="3" t="s">
        <v>1</v>
      </c>
      <c r="FM273" s="3" t="s">
        <v>28</v>
      </c>
      <c r="FN273" s="9">
        <v>142</v>
      </c>
      <c r="FO273" s="9">
        <v>4.3999999999999997E-8</v>
      </c>
      <c r="FP273" s="9">
        <v>4.1500000000000004</v>
      </c>
      <c r="FQ273" s="3" t="s">
        <v>311</v>
      </c>
      <c r="FR273" s="5">
        <v>1.32E-2</v>
      </c>
      <c r="FS273" s="9">
        <v>28.48</v>
      </c>
      <c r="FT273" s="3" t="s">
        <v>1</v>
      </c>
      <c r="FU273" s="3"/>
      <c r="FV273" s="3"/>
      <c r="FW273" s="5">
        <v>32.25</v>
      </c>
      <c r="FX273" s="10">
        <v>5.45E-3</v>
      </c>
      <c r="FY273" s="3"/>
      <c r="FZ273" s="3" t="s">
        <v>22</v>
      </c>
      <c r="GA273" s="3"/>
      <c r="GB273" s="3"/>
      <c r="GC273" s="3"/>
      <c r="GD273" s="3"/>
      <c r="GE273" s="3"/>
      <c r="GF273" s="3" t="s">
        <v>30</v>
      </c>
      <c r="GG273" s="3"/>
      <c r="GH273" s="9">
        <v>4.51</v>
      </c>
      <c r="GI273" s="2"/>
      <c r="GJ273" s="5">
        <v>1.325E-3</v>
      </c>
      <c r="GK273" s="3"/>
      <c r="GL273" s="2"/>
      <c r="GM273" s="7"/>
      <c r="GN273" s="3" t="s">
        <v>31</v>
      </c>
      <c r="GO273" s="3" t="s">
        <v>8</v>
      </c>
      <c r="GP273" s="3"/>
      <c r="GQ273" s="3"/>
      <c r="GR273" s="3" t="s">
        <v>219</v>
      </c>
      <c r="GS273" s="9">
        <v>0.73529411764705876</v>
      </c>
      <c r="GT273" s="9">
        <v>69.599999999999994</v>
      </c>
      <c r="GU273" s="9">
        <v>11.6</v>
      </c>
      <c r="GV273" s="2">
        <v>4.878048780487805E-2</v>
      </c>
      <c r="GW273" s="7"/>
      <c r="GX273" s="2" t="s">
        <v>34</v>
      </c>
      <c r="GY273" s="7" t="s">
        <v>227</v>
      </c>
      <c r="GZ273" s="9">
        <v>5.1675000000000004</v>
      </c>
      <c r="HA273" s="9">
        <v>4.2925000000000004</v>
      </c>
      <c r="HB273" s="7"/>
      <c r="HC273" s="3">
        <v>41.75</v>
      </c>
      <c r="HD273" s="3" t="s">
        <v>3</v>
      </c>
      <c r="HE273" s="7"/>
      <c r="HF273" s="9">
        <v>20.98</v>
      </c>
      <c r="HG273" s="3"/>
      <c r="HH273" s="2"/>
      <c r="HI273" s="3" t="s">
        <v>311</v>
      </c>
      <c r="HJ273" s="3"/>
      <c r="HK273" s="3" t="s">
        <v>3</v>
      </c>
      <c r="HL273" s="3"/>
      <c r="HM273" s="9">
        <v>0.71</v>
      </c>
      <c r="HN273" s="9">
        <v>13</v>
      </c>
      <c r="HO273" s="3" t="s">
        <v>3</v>
      </c>
      <c r="HP273" s="3" t="s">
        <v>35</v>
      </c>
      <c r="HQ273" s="3" t="s">
        <v>28</v>
      </c>
      <c r="HR273" s="7"/>
      <c r="HS273" s="3" t="s">
        <v>3</v>
      </c>
      <c r="HT273" s="3"/>
      <c r="HU273" s="9">
        <v>0.43859649122807021</v>
      </c>
      <c r="HV273" s="3">
        <v>1</v>
      </c>
      <c r="HW273" s="9">
        <v>2.8499999999999999E-4</v>
      </c>
      <c r="HX273" s="3" t="s">
        <v>3</v>
      </c>
      <c r="HY273" s="3"/>
      <c r="HZ273" s="3" t="s">
        <v>30</v>
      </c>
      <c r="IA273" s="9">
        <v>4.5199999999999996</v>
      </c>
      <c r="IB273" s="3"/>
      <c r="IC273" s="3" t="s">
        <v>18</v>
      </c>
      <c r="ID273" s="3"/>
      <c r="IE273" s="3" t="s">
        <v>309</v>
      </c>
      <c r="IF273" s="7"/>
      <c r="IG273" s="7"/>
      <c r="IH273" s="7"/>
    </row>
    <row r="274" spans="1:242" x14ac:dyDescent="0.25">
      <c r="A274" s="1" t="s">
        <v>325</v>
      </c>
      <c r="B274" s="5">
        <v>73.5</v>
      </c>
      <c r="C274" s="3"/>
      <c r="D274" s="5">
        <v>7.45</v>
      </c>
      <c r="E274" s="3" t="s">
        <v>1</v>
      </c>
      <c r="F274" s="3" t="s">
        <v>2</v>
      </c>
      <c r="G274" s="2">
        <v>3.5349999999999999E-2</v>
      </c>
      <c r="H274" s="3"/>
      <c r="I274" s="3"/>
      <c r="J274" s="5">
        <v>3.5000000000000002E-11</v>
      </c>
      <c r="K274" s="3" t="s">
        <v>3</v>
      </c>
      <c r="L274" s="3" t="s">
        <v>4</v>
      </c>
      <c r="M274" s="5">
        <v>0.9009009009009008</v>
      </c>
      <c r="N274" s="5">
        <v>25.8</v>
      </c>
      <c r="O274" s="3" t="s">
        <v>3</v>
      </c>
      <c r="P274" s="3"/>
      <c r="Q274" s="3"/>
      <c r="R274" s="2" t="s">
        <v>58</v>
      </c>
      <c r="S274" s="2"/>
      <c r="T274" s="3" t="s">
        <v>3</v>
      </c>
      <c r="U274" s="5">
        <v>51.3</v>
      </c>
      <c r="V274" s="3"/>
      <c r="W274" s="2"/>
      <c r="X274" s="3"/>
      <c r="Y274" s="3" t="s">
        <v>7</v>
      </c>
      <c r="Z274" s="5">
        <v>1.345E-5</v>
      </c>
      <c r="AA274" s="3" t="s">
        <v>8</v>
      </c>
      <c r="AB274" s="2" t="s">
        <v>227</v>
      </c>
      <c r="AC274" s="5">
        <v>1.4000000000000001E-12</v>
      </c>
      <c r="AD274" s="3" t="s">
        <v>22</v>
      </c>
      <c r="AE274" s="11"/>
      <c r="AF274" s="2">
        <v>3.07</v>
      </c>
      <c r="AG274" s="5">
        <v>3.5999999999999999E-3</v>
      </c>
      <c r="AH274" s="2"/>
      <c r="AI274" s="2"/>
      <c r="AJ274" s="2">
        <v>66.5</v>
      </c>
      <c r="AK274" s="2"/>
      <c r="AL274" s="5">
        <v>1.073</v>
      </c>
      <c r="AM274" s="3"/>
      <c r="AN274" s="3" t="s">
        <v>12</v>
      </c>
      <c r="AO274" s="2"/>
      <c r="AP274" s="2"/>
      <c r="AQ274" s="5">
        <v>1.025E-2</v>
      </c>
      <c r="AR274" s="5">
        <v>3.89</v>
      </c>
      <c r="AS274" s="3" t="s">
        <v>28</v>
      </c>
      <c r="AT274" s="3" t="s">
        <v>28</v>
      </c>
      <c r="AU274" s="5">
        <v>18.25</v>
      </c>
      <c r="AV274" s="3"/>
      <c r="AW274" s="2"/>
      <c r="AX274" s="5">
        <v>1.9333333333333332E-7</v>
      </c>
      <c r="AY274" s="2" t="s">
        <v>311</v>
      </c>
      <c r="AZ274" s="5">
        <v>8.58</v>
      </c>
      <c r="BA274" s="2"/>
      <c r="BB274" s="3" t="s">
        <v>8</v>
      </c>
      <c r="BC274" s="3" t="s">
        <v>21</v>
      </c>
      <c r="BD274" s="2"/>
      <c r="BE274" s="3" t="s">
        <v>16</v>
      </c>
      <c r="BF274" s="6">
        <v>44</v>
      </c>
      <c r="BG274" s="5">
        <v>7.5049999999999999</v>
      </c>
      <c r="BH274" s="3"/>
      <c r="BI274" s="3"/>
      <c r="BJ274" s="5">
        <v>1.25</v>
      </c>
      <c r="BK274" s="5">
        <v>22.95</v>
      </c>
      <c r="BL274" s="5">
        <v>1.18</v>
      </c>
      <c r="BM274" s="5">
        <v>2.92</v>
      </c>
      <c r="BN274" s="3" t="s">
        <v>19</v>
      </c>
      <c r="BO274" s="3" t="s">
        <v>121</v>
      </c>
      <c r="BP274" s="3" t="s">
        <v>3</v>
      </c>
      <c r="BQ274" s="2"/>
      <c r="BR274" s="2" t="s">
        <v>21</v>
      </c>
      <c r="BS274" s="3"/>
      <c r="BT274" s="3"/>
      <c r="BU274" s="3"/>
      <c r="BV274" s="5">
        <v>4.18</v>
      </c>
      <c r="BW274" s="5">
        <v>5.6</v>
      </c>
      <c r="BX274" s="3"/>
      <c r="BY274" s="3"/>
      <c r="BZ274" s="2"/>
      <c r="CA274" s="2"/>
      <c r="CB274" s="3" t="s">
        <v>3</v>
      </c>
      <c r="CC274" s="5">
        <v>3.9674999999999998</v>
      </c>
      <c r="CD274" s="5">
        <v>1.8518518518518516</v>
      </c>
      <c r="CE274" s="3"/>
      <c r="CF274" s="5">
        <v>30.75</v>
      </c>
      <c r="CG274" s="3" t="s">
        <v>312</v>
      </c>
      <c r="CH274" s="3"/>
      <c r="CI274" s="3"/>
      <c r="CJ274" s="3" t="s">
        <v>1</v>
      </c>
      <c r="CK274" s="2"/>
      <c r="CL274" s="3" t="s">
        <v>22</v>
      </c>
      <c r="CM274" s="3"/>
      <c r="CN274" s="2"/>
      <c r="CO274" s="2"/>
      <c r="CP274" s="2"/>
      <c r="CQ274" s="3">
        <v>2</v>
      </c>
      <c r="CR274" s="5">
        <v>6.085</v>
      </c>
      <c r="CS274" s="5">
        <v>58.5</v>
      </c>
      <c r="CT274" s="5">
        <v>0.64</v>
      </c>
      <c r="CU274" s="5">
        <v>9.85</v>
      </c>
      <c r="CV274" s="5">
        <v>405</v>
      </c>
      <c r="CW274" s="5">
        <v>76.25</v>
      </c>
      <c r="CX274" s="2"/>
      <c r="CY274" s="5">
        <v>0.41972717733473247</v>
      </c>
      <c r="CZ274" s="3" t="s">
        <v>22</v>
      </c>
      <c r="DA274" s="5">
        <v>3.7735849056603772E-4</v>
      </c>
      <c r="DB274" s="5">
        <v>621</v>
      </c>
      <c r="DC274" s="2"/>
      <c r="DD274" s="5">
        <v>370</v>
      </c>
      <c r="DE274" s="3" t="s">
        <v>22</v>
      </c>
      <c r="DF274" s="2"/>
      <c r="DG274" s="3" t="s">
        <v>3</v>
      </c>
      <c r="DH274" s="5">
        <v>8.3933330000000002</v>
      </c>
      <c r="DI274" s="3" t="s">
        <v>28</v>
      </c>
      <c r="DJ274" s="3"/>
      <c r="DK274" s="5">
        <v>290</v>
      </c>
      <c r="DL274" s="3" t="s">
        <v>8</v>
      </c>
      <c r="DM274" s="3">
        <v>0.35714285714285698</v>
      </c>
      <c r="DN274" s="3" t="s">
        <v>3</v>
      </c>
      <c r="DO274" s="5">
        <v>0.28999999999999998</v>
      </c>
      <c r="DP274" s="3" t="s">
        <v>3</v>
      </c>
      <c r="DQ274" s="5">
        <v>3.17</v>
      </c>
      <c r="DR274" s="7" t="s">
        <v>227</v>
      </c>
      <c r="DS274" s="2" t="s">
        <v>18</v>
      </c>
      <c r="DT274" s="5">
        <v>0.42944209999999999</v>
      </c>
      <c r="DU274" s="2" t="s">
        <v>24</v>
      </c>
      <c r="DV274" s="3" t="s">
        <v>3</v>
      </c>
      <c r="DW274" s="5">
        <v>51.3</v>
      </c>
      <c r="DX274" s="3"/>
      <c r="DY274" s="3" t="s">
        <v>8</v>
      </c>
      <c r="DZ274" s="2"/>
      <c r="EA274" s="7"/>
      <c r="EB274" s="5">
        <v>3.07</v>
      </c>
      <c r="EC274" s="3"/>
      <c r="ED274" s="2"/>
      <c r="EE274" s="2"/>
      <c r="EF274" s="3" t="s">
        <v>1</v>
      </c>
      <c r="EG274" s="3"/>
      <c r="EH274" s="2"/>
      <c r="EI274" s="2"/>
      <c r="EJ274" s="3" t="s">
        <v>26</v>
      </c>
      <c r="EK274" s="5">
        <v>1.2489999999999999E-2</v>
      </c>
      <c r="EL274" s="3" t="s">
        <v>1</v>
      </c>
      <c r="EM274" s="3" t="s">
        <v>3</v>
      </c>
      <c r="EN274" s="3" t="s">
        <v>27</v>
      </c>
      <c r="EO274" s="3"/>
      <c r="EP274" s="3" t="s">
        <v>8</v>
      </c>
      <c r="EQ274" s="3"/>
      <c r="ER274" s="5">
        <v>5.65</v>
      </c>
      <c r="ES274" s="3"/>
      <c r="ET274" s="9">
        <v>17.5</v>
      </c>
      <c r="EU274" s="3" t="s">
        <v>239</v>
      </c>
      <c r="EV274" s="3" t="s">
        <v>28</v>
      </c>
      <c r="EW274" s="7"/>
      <c r="EX274" s="9">
        <v>3.6274999999999999</v>
      </c>
      <c r="EY274" s="3"/>
      <c r="EZ274" s="3"/>
      <c r="FA274" s="9">
        <v>1.0869565217391304</v>
      </c>
      <c r="FB274" s="9">
        <v>1.664E-9</v>
      </c>
      <c r="FC274" s="2"/>
      <c r="FD274" s="7"/>
      <c r="FE274" s="2" t="s">
        <v>311</v>
      </c>
      <c r="FF274" s="3" t="s">
        <v>28</v>
      </c>
      <c r="FG274" s="3" t="s">
        <v>1</v>
      </c>
      <c r="FH274" s="9">
        <v>7.1375000000000002</v>
      </c>
      <c r="FI274" s="3"/>
      <c r="FJ274" s="9">
        <v>8.6</v>
      </c>
      <c r="FK274" s="3" t="s">
        <v>1</v>
      </c>
      <c r="FL274" s="3" t="s">
        <v>1</v>
      </c>
      <c r="FM274" s="3" t="s">
        <v>28</v>
      </c>
      <c r="FN274" s="9">
        <v>141</v>
      </c>
      <c r="FO274" s="9">
        <v>4.3999999999999997E-8</v>
      </c>
      <c r="FP274" s="9">
        <v>4.0999999999999996</v>
      </c>
      <c r="FQ274" s="3" t="s">
        <v>311</v>
      </c>
      <c r="FR274" s="5">
        <v>1.4E-2</v>
      </c>
      <c r="FS274" s="9">
        <v>28.5</v>
      </c>
      <c r="FT274" s="3" t="s">
        <v>1</v>
      </c>
      <c r="FU274" s="3"/>
      <c r="FV274" s="3"/>
      <c r="FW274" s="5">
        <v>34.5</v>
      </c>
      <c r="FX274" s="10">
        <v>5.9000000000000007E-3</v>
      </c>
      <c r="FY274" s="3"/>
      <c r="FZ274" s="3" t="s">
        <v>22</v>
      </c>
      <c r="GA274" s="3"/>
      <c r="GB274" s="3"/>
      <c r="GC274" s="3"/>
      <c r="GD274" s="3"/>
      <c r="GE274" s="3"/>
      <c r="GF274" s="3" t="s">
        <v>30</v>
      </c>
      <c r="GG274" s="3"/>
      <c r="GH274" s="9">
        <v>4.5</v>
      </c>
      <c r="GI274" s="2"/>
      <c r="GJ274" s="5">
        <v>1.3749999999999999E-3</v>
      </c>
      <c r="GK274" s="3"/>
      <c r="GL274" s="2"/>
      <c r="GM274" s="7"/>
      <c r="GN274" s="3" t="s">
        <v>31</v>
      </c>
      <c r="GO274" s="3" t="s">
        <v>8</v>
      </c>
      <c r="GP274" s="3"/>
      <c r="GQ274" s="3"/>
      <c r="GR274" s="3" t="s">
        <v>219</v>
      </c>
      <c r="GS274" s="9">
        <v>0.71942446043165476</v>
      </c>
      <c r="GT274" s="9">
        <v>69.75</v>
      </c>
      <c r="GU274" s="9">
        <v>11.55</v>
      </c>
      <c r="GV274" s="2">
        <v>5.2631578947368418E-2</v>
      </c>
      <c r="GW274" s="7"/>
      <c r="GX274" s="2" t="s">
        <v>34</v>
      </c>
      <c r="GY274" s="7" t="s">
        <v>227</v>
      </c>
      <c r="GZ274" s="9">
        <v>5.16</v>
      </c>
      <c r="HA274" s="9">
        <v>4.2975000000000003</v>
      </c>
      <c r="HB274" s="7"/>
      <c r="HC274" s="3">
        <v>41.15</v>
      </c>
      <c r="HD274" s="3" t="s">
        <v>3</v>
      </c>
      <c r="HE274" s="7"/>
      <c r="HF274" s="9">
        <v>20.85</v>
      </c>
      <c r="HG274" s="3"/>
      <c r="HH274" s="2"/>
      <c r="HI274" s="3" t="s">
        <v>311</v>
      </c>
      <c r="HJ274" s="3"/>
      <c r="HK274" s="3" t="s">
        <v>3</v>
      </c>
      <c r="HL274" s="3"/>
      <c r="HM274" s="9">
        <v>0.72</v>
      </c>
      <c r="HN274" s="9">
        <v>13.15</v>
      </c>
      <c r="HO274" s="3" t="s">
        <v>3</v>
      </c>
      <c r="HP274" s="3" t="s">
        <v>35</v>
      </c>
      <c r="HQ274" s="3" t="s">
        <v>28</v>
      </c>
      <c r="HR274" s="7"/>
      <c r="HS274" s="3" t="s">
        <v>3</v>
      </c>
      <c r="HT274" s="3"/>
      <c r="HU274" s="9">
        <v>0.44150110375275936</v>
      </c>
      <c r="HV274" s="3">
        <v>1</v>
      </c>
      <c r="HW274" s="9">
        <v>2.7500000000000002E-4</v>
      </c>
      <c r="HX274" s="3" t="s">
        <v>3</v>
      </c>
      <c r="HY274" s="3"/>
      <c r="HZ274" s="3" t="s">
        <v>30</v>
      </c>
      <c r="IA274" s="9">
        <v>4.5199999999999996</v>
      </c>
      <c r="IB274" s="3"/>
      <c r="IC274" s="3" t="s">
        <v>18</v>
      </c>
      <c r="ID274" s="3"/>
      <c r="IE274" s="3" t="s">
        <v>309</v>
      </c>
      <c r="IF274" s="7"/>
      <c r="IG274" s="7"/>
      <c r="IH274" s="7"/>
    </row>
    <row r="275" spans="1:242" x14ac:dyDescent="0.25">
      <c r="A275" s="1" t="s">
        <v>326</v>
      </c>
      <c r="B275" s="5">
        <v>72</v>
      </c>
      <c r="C275" s="3"/>
      <c r="D275" s="5">
        <v>7.3</v>
      </c>
      <c r="E275" s="3" t="s">
        <v>1</v>
      </c>
      <c r="F275" s="3" t="s">
        <v>2</v>
      </c>
      <c r="G275" s="2">
        <v>3.5499999999999997E-2</v>
      </c>
      <c r="H275" s="3"/>
      <c r="I275" s="3"/>
      <c r="J275" s="5">
        <v>3.5000000000000002E-11</v>
      </c>
      <c r="K275" s="3" t="s">
        <v>3</v>
      </c>
      <c r="L275" s="3" t="s">
        <v>4</v>
      </c>
      <c r="M275" s="5">
        <v>0.9009009009009008</v>
      </c>
      <c r="N275" s="5">
        <v>25.8</v>
      </c>
      <c r="O275" s="3" t="s">
        <v>3</v>
      </c>
      <c r="P275" s="3"/>
      <c r="Q275" s="3"/>
      <c r="R275" s="2" t="s">
        <v>58</v>
      </c>
      <c r="S275" s="2"/>
      <c r="T275" s="3" t="s">
        <v>3</v>
      </c>
      <c r="U275" s="5">
        <v>51.1</v>
      </c>
      <c r="V275" s="3"/>
      <c r="W275" s="2"/>
      <c r="X275" s="3"/>
      <c r="Y275" s="3" t="s">
        <v>7</v>
      </c>
      <c r="Z275" s="5">
        <v>1.3499999999999999E-5</v>
      </c>
      <c r="AA275" s="3" t="s">
        <v>8</v>
      </c>
      <c r="AB275" s="2" t="s">
        <v>227</v>
      </c>
      <c r="AC275" s="5">
        <v>1.3818181818181818E-12</v>
      </c>
      <c r="AD275" s="3" t="s">
        <v>22</v>
      </c>
      <c r="AE275" s="11"/>
      <c r="AF275" s="2">
        <v>3.08</v>
      </c>
      <c r="AG275" s="5">
        <v>4.2000000000000006E-3</v>
      </c>
      <c r="AH275" s="2"/>
      <c r="AI275" s="2"/>
      <c r="AJ275" s="2">
        <v>66.599999999999994</v>
      </c>
      <c r="AK275" s="2"/>
      <c r="AL275" s="5">
        <v>1.073</v>
      </c>
      <c r="AM275" s="3"/>
      <c r="AN275" s="3" t="s">
        <v>12</v>
      </c>
      <c r="AO275" s="2"/>
      <c r="AP275" s="2"/>
      <c r="AQ275" s="5">
        <v>1.035E-2</v>
      </c>
      <c r="AR275" s="5">
        <v>3.58</v>
      </c>
      <c r="AS275" s="3" t="s">
        <v>28</v>
      </c>
      <c r="AT275" s="3" t="s">
        <v>28</v>
      </c>
      <c r="AU275" s="5">
        <v>17.850000000000001</v>
      </c>
      <c r="AV275" s="3"/>
      <c r="AW275" s="2"/>
      <c r="AX275" s="5">
        <v>1.866666666666667E-7</v>
      </c>
      <c r="AY275" s="2" t="s">
        <v>311</v>
      </c>
      <c r="AZ275" s="5">
        <v>8.5</v>
      </c>
      <c r="BA275" s="2"/>
      <c r="BB275" s="3" t="s">
        <v>8</v>
      </c>
      <c r="BC275" s="3" t="s">
        <v>21</v>
      </c>
      <c r="BD275" s="2"/>
      <c r="BE275" s="3" t="s">
        <v>16</v>
      </c>
      <c r="BF275" s="6">
        <v>57.25</v>
      </c>
      <c r="BG275" s="5">
        <v>7.5049999999999999</v>
      </c>
      <c r="BH275" s="3"/>
      <c r="BI275" s="3"/>
      <c r="BJ275" s="5">
        <v>1.21</v>
      </c>
      <c r="BK275" s="5">
        <v>23.55</v>
      </c>
      <c r="BL275" s="5">
        <v>1.2</v>
      </c>
      <c r="BM275" s="5">
        <v>2.91</v>
      </c>
      <c r="BN275" s="3" t="s">
        <v>19</v>
      </c>
      <c r="BO275" s="3" t="s">
        <v>121</v>
      </c>
      <c r="BP275" s="3" t="s">
        <v>3</v>
      </c>
      <c r="BQ275" s="2"/>
      <c r="BR275" s="2" t="s">
        <v>21</v>
      </c>
      <c r="BS275" s="3"/>
      <c r="BT275" s="3"/>
      <c r="BU275" s="3"/>
      <c r="BV275" s="5">
        <v>4.18</v>
      </c>
      <c r="BW275" s="5">
        <v>4.9749999999999996</v>
      </c>
      <c r="BX275" s="3"/>
      <c r="BY275" s="3"/>
      <c r="BZ275" s="2"/>
      <c r="CA275" s="2"/>
      <c r="CB275" s="3" t="s">
        <v>3</v>
      </c>
      <c r="CC275" s="5">
        <v>3.9725000000000001</v>
      </c>
      <c r="CD275" s="5">
        <v>1.8181818181818181</v>
      </c>
      <c r="CE275" s="3"/>
      <c r="CF275" s="5">
        <v>31</v>
      </c>
      <c r="CG275" s="3" t="s">
        <v>312</v>
      </c>
      <c r="CH275" s="3"/>
      <c r="CI275" s="3"/>
      <c r="CJ275" s="3" t="s">
        <v>1</v>
      </c>
      <c r="CK275" s="2"/>
      <c r="CL275" s="3" t="s">
        <v>22</v>
      </c>
      <c r="CM275" s="3"/>
      <c r="CN275" s="2"/>
      <c r="CO275" s="2"/>
      <c r="CP275" s="2"/>
      <c r="CQ275" s="3">
        <v>2</v>
      </c>
      <c r="CR275" s="5">
        <v>6.0925000000000002</v>
      </c>
      <c r="CS275" s="5">
        <v>62.5</v>
      </c>
      <c r="CT275" s="5">
        <v>0.65599999999999992</v>
      </c>
      <c r="CU275" s="5">
        <v>9.4499999999999993</v>
      </c>
      <c r="CV275" s="5">
        <v>470</v>
      </c>
      <c r="CW275" s="5">
        <v>76.099999999999994</v>
      </c>
      <c r="CX275" s="2"/>
      <c r="CY275" s="5">
        <v>0.41753653444676408</v>
      </c>
      <c r="CZ275" s="3" t="s">
        <v>22</v>
      </c>
      <c r="DA275" s="5">
        <v>3.7735849056603772E-4</v>
      </c>
      <c r="DB275" s="5">
        <v>623</v>
      </c>
      <c r="DC275" s="2"/>
      <c r="DD275" s="5">
        <v>368</v>
      </c>
      <c r="DE275" s="3" t="s">
        <v>22</v>
      </c>
      <c r="DF275" s="2"/>
      <c r="DG275" s="3" t="s">
        <v>3</v>
      </c>
      <c r="DH275" s="5">
        <v>8.3574999999999999</v>
      </c>
      <c r="DI275" s="3" t="s">
        <v>28</v>
      </c>
      <c r="DJ275" s="3"/>
      <c r="DK275" s="5">
        <v>290</v>
      </c>
      <c r="DL275" s="3" t="s">
        <v>8</v>
      </c>
      <c r="DM275" s="3">
        <v>0.35714285714285698</v>
      </c>
      <c r="DN275" s="3" t="s">
        <v>3</v>
      </c>
      <c r="DO275" s="5">
        <v>0.29249999999999998</v>
      </c>
      <c r="DP275" s="3" t="s">
        <v>3</v>
      </c>
      <c r="DQ275" s="5">
        <v>3.16</v>
      </c>
      <c r="DR275" s="7" t="s">
        <v>227</v>
      </c>
      <c r="DS275" s="2" t="s">
        <v>18</v>
      </c>
      <c r="DT275" s="5">
        <v>0.42756680000000002</v>
      </c>
      <c r="DU275" s="2" t="s">
        <v>24</v>
      </c>
      <c r="DV275" s="3" t="s">
        <v>3</v>
      </c>
      <c r="DW275" s="5">
        <v>51.1</v>
      </c>
      <c r="DX275" s="3"/>
      <c r="DY275" s="3" t="s">
        <v>8</v>
      </c>
      <c r="DZ275" s="2"/>
      <c r="EA275" s="7"/>
      <c r="EB275" s="5">
        <v>3.08</v>
      </c>
      <c r="EC275" s="3"/>
      <c r="ED275" s="2"/>
      <c r="EE275" s="2"/>
      <c r="EF275" s="3" t="s">
        <v>1</v>
      </c>
      <c r="EG275" s="3"/>
      <c r="EH275" s="2"/>
      <c r="EI275" s="2"/>
      <c r="EJ275" s="3" t="s">
        <v>26</v>
      </c>
      <c r="EK275" s="5">
        <v>1.2489999999999999E-2</v>
      </c>
      <c r="EL275" s="3" t="s">
        <v>1</v>
      </c>
      <c r="EM275" s="3" t="s">
        <v>3</v>
      </c>
      <c r="EN275" s="3" t="s">
        <v>27</v>
      </c>
      <c r="EO275" s="3"/>
      <c r="EP275" s="3" t="s">
        <v>8</v>
      </c>
      <c r="EQ275" s="3"/>
      <c r="ER275" s="5">
        <v>5.75</v>
      </c>
      <c r="ES275" s="3"/>
      <c r="ET275" s="9">
        <v>18</v>
      </c>
      <c r="EU275" s="3" t="s">
        <v>239</v>
      </c>
      <c r="EV275" s="3" t="s">
        <v>28</v>
      </c>
      <c r="EW275" s="7"/>
      <c r="EX275" s="9">
        <v>3.62</v>
      </c>
      <c r="EY275" s="3"/>
      <c r="EZ275" s="3"/>
      <c r="FA275" s="9">
        <v>1.075268817204301</v>
      </c>
      <c r="FB275" s="9">
        <v>1.664E-9</v>
      </c>
      <c r="FC275" s="2"/>
      <c r="FD275" s="7"/>
      <c r="FE275" s="2" t="s">
        <v>311</v>
      </c>
      <c r="FF275" s="3" t="s">
        <v>28</v>
      </c>
      <c r="FG275" s="3" t="s">
        <v>1</v>
      </c>
      <c r="FH275" s="9">
        <v>7.1425000000000001</v>
      </c>
      <c r="FI275" s="3"/>
      <c r="FJ275" s="9">
        <v>8.65</v>
      </c>
      <c r="FK275" s="3" t="s">
        <v>1</v>
      </c>
      <c r="FL275" s="3" t="s">
        <v>1</v>
      </c>
      <c r="FM275" s="3" t="s">
        <v>28</v>
      </c>
      <c r="FN275" s="9">
        <v>141</v>
      </c>
      <c r="FO275" s="9">
        <v>4.3999999999999997E-8</v>
      </c>
      <c r="FP275" s="9">
        <v>4.08</v>
      </c>
      <c r="FQ275" s="3" t="s">
        <v>311</v>
      </c>
      <c r="FR275" s="5">
        <v>1.55E-2</v>
      </c>
      <c r="FS275" s="9">
        <v>28.52</v>
      </c>
      <c r="FT275" s="3" t="s">
        <v>1</v>
      </c>
      <c r="FU275" s="3"/>
      <c r="FV275" s="3"/>
      <c r="FW275" s="5">
        <v>42</v>
      </c>
      <c r="FX275" s="10">
        <v>5.4999999999999997E-3</v>
      </c>
      <c r="FY275" s="3"/>
      <c r="FZ275" s="3" t="s">
        <v>22</v>
      </c>
      <c r="GA275" s="3"/>
      <c r="GB275" s="3"/>
      <c r="GC275" s="3"/>
      <c r="GD275" s="3"/>
      <c r="GE275" s="3"/>
      <c r="GF275" s="3" t="s">
        <v>30</v>
      </c>
      <c r="GG275" s="3"/>
      <c r="GH275" s="9">
        <v>4.5</v>
      </c>
      <c r="GI275" s="2"/>
      <c r="GJ275" s="5">
        <v>1.4E-3</v>
      </c>
      <c r="GK275" s="3"/>
      <c r="GL275" s="2"/>
      <c r="GM275" s="7"/>
      <c r="GN275" s="3" t="s">
        <v>31</v>
      </c>
      <c r="GO275" s="3" t="s">
        <v>8</v>
      </c>
      <c r="GP275" s="3"/>
      <c r="GQ275" s="3"/>
      <c r="GR275" s="3" t="s">
        <v>219</v>
      </c>
      <c r="GS275" s="9">
        <v>0.71942446043165476</v>
      </c>
      <c r="GT275" s="9">
        <v>70</v>
      </c>
      <c r="GU275" s="9">
        <v>11.5</v>
      </c>
      <c r="GV275" s="2">
        <v>4.8543689320388349E-2</v>
      </c>
      <c r="GW275" s="7"/>
      <c r="GX275" s="2" t="s">
        <v>34</v>
      </c>
      <c r="GY275" s="7" t="s">
        <v>227</v>
      </c>
      <c r="GZ275" s="9">
        <v>5.16</v>
      </c>
      <c r="HA275" s="9">
        <v>4.2949999999999999</v>
      </c>
      <c r="HB275" s="7"/>
      <c r="HC275" s="3">
        <v>41.15</v>
      </c>
      <c r="HD275" s="3" t="s">
        <v>3</v>
      </c>
      <c r="HE275" s="7"/>
      <c r="HF275" s="9">
        <v>20.75</v>
      </c>
      <c r="HG275" s="3"/>
      <c r="HH275" s="2"/>
      <c r="HI275" s="3" t="s">
        <v>311</v>
      </c>
      <c r="HJ275" s="3"/>
      <c r="HK275" s="3" t="s">
        <v>3</v>
      </c>
      <c r="HL275" s="3"/>
      <c r="HM275" s="9">
        <v>0.73</v>
      </c>
      <c r="HN275" s="9">
        <v>12.95</v>
      </c>
      <c r="HO275" s="3" t="s">
        <v>3</v>
      </c>
      <c r="HP275" s="3" t="s">
        <v>35</v>
      </c>
      <c r="HQ275" s="3" t="s">
        <v>28</v>
      </c>
      <c r="HR275" s="7"/>
      <c r="HS275" s="3" t="s">
        <v>3</v>
      </c>
      <c r="HT275" s="3"/>
      <c r="HU275" s="9">
        <v>0.4464285714285714</v>
      </c>
      <c r="HV275" s="3">
        <v>1</v>
      </c>
      <c r="HW275" s="9">
        <v>2.5999999999999998E-4</v>
      </c>
      <c r="HX275" s="3" t="s">
        <v>3</v>
      </c>
      <c r="HY275" s="3"/>
      <c r="HZ275" s="3" t="s">
        <v>30</v>
      </c>
      <c r="IA275" s="9">
        <v>4.5199999999999996</v>
      </c>
      <c r="IB275" s="3"/>
      <c r="IC275" s="3" t="s">
        <v>18</v>
      </c>
      <c r="ID275" s="3"/>
      <c r="IE275" s="3" t="s">
        <v>309</v>
      </c>
      <c r="IF275" s="7"/>
      <c r="IG275" s="7"/>
      <c r="IH275" s="7"/>
    </row>
    <row r="276" spans="1:242" x14ac:dyDescent="0.25">
      <c r="A276" s="1" t="s">
        <v>327</v>
      </c>
      <c r="B276" s="5">
        <v>71</v>
      </c>
      <c r="C276" s="3"/>
      <c r="D276" s="5">
        <v>7.35</v>
      </c>
      <c r="E276" s="3" t="s">
        <v>1</v>
      </c>
      <c r="F276" s="3" t="s">
        <v>2</v>
      </c>
      <c r="G276" s="2">
        <v>3.5400000000000001E-2</v>
      </c>
      <c r="H276" s="3"/>
      <c r="I276" s="3"/>
      <c r="J276" s="5">
        <v>3.5000000000000002E-11</v>
      </c>
      <c r="K276" s="3" t="s">
        <v>3</v>
      </c>
      <c r="L276" s="3" t="s">
        <v>4</v>
      </c>
      <c r="M276" s="5">
        <v>0.9009009009009008</v>
      </c>
      <c r="N276" s="5">
        <v>25.84</v>
      </c>
      <c r="O276" s="3" t="s">
        <v>3</v>
      </c>
      <c r="P276" s="3"/>
      <c r="Q276" s="3"/>
      <c r="R276" s="2" t="s">
        <v>58</v>
      </c>
      <c r="S276" s="2"/>
      <c r="T276" s="3" t="s">
        <v>3</v>
      </c>
      <c r="U276" s="5">
        <v>51.25</v>
      </c>
      <c r="V276" s="3"/>
      <c r="W276" s="2"/>
      <c r="X276" s="3"/>
      <c r="Y276" s="3" t="s">
        <v>7</v>
      </c>
      <c r="Z276" s="5">
        <v>1.345E-5</v>
      </c>
      <c r="AA276" s="3" t="s">
        <v>8</v>
      </c>
      <c r="AB276" s="2" t="s">
        <v>227</v>
      </c>
      <c r="AC276" s="5">
        <v>1.4036363636363636E-12</v>
      </c>
      <c r="AD276" s="3" t="s">
        <v>22</v>
      </c>
      <c r="AE276" s="11"/>
      <c r="AF276" s="2">
        <v>3.09</v>
      </c>
      <c r="AG276" s="5">
        <v>4.0999999999999995E-3</v>
      </c>
      <c r="AH276" s="2"/>
      <c r="AI276" s="2"/>
      <c r="AJ276" s="2">
        <v>68.150000000000006</v>
      </c>
      <c r="AK276" s="2"/>
      <c r="AL276" s="5">
        <v>1.0725</v>
      </c>
      <c r="AM276" s="3"/>
      <c r="AN276" s="3" t="s">
        <v>12</v>
      </c>
      <c r="AO276" s="2"/>
      <c r="AP276" s="2"/>
      <c r="AQ276" s="5">
        <v>0.01</v>
      </c>
      <c r="AR276" s="5">
        <v>3.93</v>
      </c>
      <c r="AS276" s="3" t="s">
        <v>28</v>
      </c>
      <c r="AT276" s="3" t="s">
        <v>28</v>
      </c>
      <c r="AU276" s="5">
        <v>17.899999999999999</v>
      </c>
      <c r="AV276" s="3"/>
      <c r="AW276" s="2"/>
      <c r="AX276" s="5">
        <v>1.8333333333333336E-7</v>
      </c>
      <c r="AY276" s="2" t="s">
        <v>311</v>
      </c>
      <c r="AZ276" s="5">
        <v>8.4600000000000009</v>
      </c>
      <c r="BA276" s="2"/>
      <c r="BB276" s="3" t="s">
        <v>8</v>
      </c>
      <c r="BC276" s="3" t="s">
        <v>21</v>
      </c>
      <c r="BD276" s="2"/>
      <c r="BE276" s="3" t="s">
        <v>16</v>
      </c>
      <c r="BF276" s="6">
        <v>58.25</v>
      </c>
      <c r="BG276" s="5">
        <v>7.51</v>
      </c>
      <c r="BH276" s="3"/>
      <c r="BI276" s="3"/>
      <c r="BJ276" s="5">
        <v>1.22</v>
      </c>
      <c r="BK276" s="5">
        <v>22.8</v>
      </c>
      <c r="BL276" s="5">
        <v>1.21</v>
      </c>
      <c r="BM276" s="5">
        <v>2.92</v>
      </c>
      <c r="BN276" s="3" t="s">
        <v>19</v>
      </c>
      <c r="BO276" s="3" t="s">
        <v>121</v>
      </c>
      <c r="BP276" s="3" t="s">
        <v>3</v>
      </c>
      <c r="BQ276" s="2"/>
      <c r="BR276" s="2" t="s">
        <v>21</v>
      </c>
      <c r="BS276" s="3"/>
      <c r="BT276" s="3"/>
      <c r="BU276" s="3"/>
      <c r="BV276" s="5">
        <v>4.18</v>
      </c>
      <c r="BW276" s="5">
        <v>4.9749999999999996</v>
      </c>
      <c r="BX276" s="3"/>
      <c r="BY276" s="3"/>
      <c r="BZ276" s="2"/>
      <c r="CA276" s="2"/>
      <c r="CB276" s="3" t="s">
        <v>3</v>
      </c>
      <c r="CC276" s="5">
        <v>3.9750000000000001</v>
      </c>
      <c r="CD276" s="5">
        <v>1.8518518518518516</v>
      </c>
      <c r="CE276" s="3"/>
      <c r="CF276" s="5">
        <v>30.85</v>
      </c>
      <c r="CG276" s="3" t="s">
        <v>312</v>
      </c>
      <c r="CH276" s="3"/>
      <c r="CI276" s="3"/>
      <c r="CJ276" s="3" t="s">
        <v>1</v>
      </c>
      <c r="CK276" s="2"/>
      <c r="CL276" s="3" t="s">
        <v>22</v>
      </c>
      <c r="CM276" s="3"/>
      <c r="CN276" s="2"/>
      <c r="CO276" s="2"/>
      <c r="CP276" s="2"/>
      <c r="CQ276" s="3">
        <v>2</v>
      </c>
      <c r="CR276" s="5">
        <v>6.0975000000000001</v>
      </c>
      <c r="CS276" s="5">
        <v>60.9</v>
      </c>
      <c r="CT276" s="5">
        <v>0.68700000000000006</v>
      </c>
      <c r="CU276" s="5">
        <v>9.6999999999999993</v>
      </c>
      <c r="CV276" s="5">
        <v>500</v>
      </c>
      <c r="CW276" s="5">
        <v>76.150000000000006</v>
      </c>
      <c r="CX276" s="2"/>
      <c r="CY276" s="5">
        <v>0.41928721174004197</v>
      </c>
      <c r="CZ276" s="3" t="s">
        <v>22</v>
      </c>
      <c r="DA276" s="5">
        <v>3.7037037037037035E-4</v>
      </c>
      <c r="DB276" s="5">
        <v>623</v>
      </c>
      <c r="DC276" s="2"/>
      <c r="DD276" s="5">
        <v>376</v>
      </c>
      <c r="DE276" s="3" t="s">
        <v>22</v>
      </c>
      <c r="DF276" s="2"/>
      <c r="DG276" s="3" t="s">
        <v>3</v>
      </c>
      <c r="DH276" s="5">
        <v>8.3216669999999997</v>
      </c>
      <c r="DI276" s="3" t="s">
        <v>28</v>
      </c>
      <c r="DJ276" s="3"/>
      <c r="DK276" s="5">
        <v>290</v>
      </c>
      <c r="DL276" s="3" t="s">
        <v>8</v>
      </c>
      <c r="DM276" s="3">
        <v>0.35714285714285698</v>
      </c>
      <c r="DN276" s="3" t="s">
        <v>3</v>
      </c>
      <c r="DO276" s="5">
        <v>0.29049999999999998</v>
      </c>
      <c r="DP276" s="3" t="s">
        <v>3</v>
      </c>
      <c r="DQ276" s="5">
        <v>3.16</v>
      </c>
      <c r="DR276" s="7" t="s">
        <v>227</v>
      </c>
      <c r="DS276" s="2" t="s">
        <v>18</v>
      </c>
      <c r="DT276" s="5">
        <v>0.4256915</v>
      </c>
      <c r="DU276" s="2" t="s">
        <v>24</v>
      </c>
      <c r="DV276" s="3" t="s">
        <v>3</v>
      </c>
      <c r="DW276" s="5">
        <v>51.25</v>
      </c>
      <c r="DX276" s="3"/>
      <c r="DY276" s="3" t="s">
        <v>8</v>
      </c>
      <c r="DZ276" s="2"/>
      <c r="EA276" s="7"/>
      <c r="EB276" s="5">
        <v>3.09</v>
      </c>
      <c r="EC276" s="3"/>
      <c r="ED276" s="2"/>
      <c r="EE276" s="2"/>
      <c r="EF276" s="3" t="s">
        <v>1</v>
      </c>
      <c r="EG276" s="3"/>
      <c r="EH276" s="2"/>
      <c r="EI276" s="2"/>
      <c r="EJ276" s="3" t="s">
        <v>26</v>
      </c>
      <c r="EK276" s="5">
        <v>1.2489999999999999E-2</v>
      </c>
      <c r="EL276" s="3" t="s">
        <v>1</v>
      </c>
      <c r="EM276" s="3" t="s">
        <v>3</v>
      </c>
      <c r="EN276" s="3" t="s">
        <v>27</v>
      </c>
      <c r="EO276" s="3"/>
      <c r="EP276" s="3" t="s">
        <v>8</v>
      </c>
      <c r="EQ276" s="3"/>
      <c r="ER276" s="5">
        <v>5.65</v>
      </c>
      <c r="ES276" s="3"/>
      <c r="ET276" s="9">
        <v>17.600000000000001</v>
      </c>
      <c r="EU276" s="3" t="s">
        <v>239</v>
      </c>
      <c r="EV276" s="3" t="s">
        <v>28</v>
      </c>
      <c r="EW276" s="7"/>
      <c r="EX276" s="9">
        <v>3.6375000000000002</v>
      </c>
      <c r="EY276" s="3"/>
      <c r="EZ276" s="3"/>
      <c r="FA276" s="9">
        <v>1.0899182561307903</v>
      </c>
      <c r="FB276" s="9">
        <v>1.666E-9</v>
      </c>
      <c r="FC276" s="2"/>
      <c r="FD276" s="7"/>
      <c r="FE276" s="2" t="s">
        <v>311</v>
      </c>
      <c r="FF276" s="3" t="s">
        <v>28</v>
      </c>
      <c r="FG276" s="3" t="s">
        <v>1</v>
      </c>
      <c r="FH276" s="9">
        <v>7.1425000000000001</v>
      </c>
      <c r="FI276" s="3"/>
      <c r="FJ276" s="9">
        <v>8.5500000000000007</v>
      </c>
      <c r="FK276" s="3" t="s">
        <v>1</v>
      </c>
      <c r="FL276" s="3" t="s">
        <v>1</v>
      </c>
      <c r="FM276" s="3" t="s">
        <v>28</v>
      </c>
      <c r="FN276" s="9">
        <v>141</v>
      </c>
      <c r="FO276" s="9">
        <v>4.3999999999999997E-8</v>
      </c>
      <c r="FP276" s="9">
        <v>4.03</v>
      </c>
      <c r="FQ276" s="3" t="s">
        <v>311</v>
      </c>
      <c r="FR276" s="5">
        <v>1.49E-2</v>
      </c>
      <c r="FS276" s="9">
        <v>28.65</v>
      </c>
      <c r="FT276" s="3" t="s">
        <v>1</v>
      </c>
      <c r="FU276" s="3"/>
      <c r="FV276" s="3"/>
      <c r="FW276" s="5">
        <v>40.299999999999997</v>
      </c>
      <c r="FX276" s="10">
        <v>5.7499999999999999E-3</v>
      </c>
      <c r="FY276" s="3"/>
      <c r="FZ276" s="3" t="s">
        <v>22</v>
      </c>
      <c r="GA276" s="3"/>
      <c r="GB276" s="3"/>
      <c r="GC276" s="3"/>
      <c r="GD276" s="3"/>
      <c r="GE276" s="3"/>
      <c r="GF276" s="3" t="s">
        <v>30</v>
      </c>
      <c r="GG276" s="3"/>
      <c r="GH276" s="9">
        <v>4.51</v>
      </c>
      <c r="GI276" s="2"/>
      <c r="GJ276" s="5">
        <v>1.4E-3</v>
      </c>
      <c r="GK276" s="3"/>
      <c r="GL276" s="2"/>
      <c r="GM276" s="7"/>
      <c r="GN276" s="3" t="s">
        <v>31</v>
      </c>
      <c r="GO276" s="3" t="s">
        <v>8</v>
      </c>
      <c r="GP276" s="3"/>
      <c r="GQ276" s="3"/>
      <c r="GR276" s="3" t="s">
        <v>219</v>
      </c>
      <c r="GS276" s="9">
        <v>0.72992700729927007</v>
      </c>
      <c r="GT276" s="9">
        <v>70</v>
      </c>
      <c r="GU276" s="9">
        <v>11.4</v>
      </c>
      <c r="GV276" s="2">
        <v>4.9751243781094537E-2</v>
      </c>
      <c r="GW276" s="7"/>
      <c r="GX276" s="2" t="s">
        <v>34</v>
      </c>
      <c r="GY276" s="7" t="s">
        <v>227</v>
      </c>
      <c r="GZ276" s="9">
        <v>5.24</v>
      </c>
      <c r="HA276" s="9">
        <v>4.2949999999999999</v>
      </c>
      <c r="HB276" s="7"/>
      <c r="HC276" s="3">
        <v>41.5</v>
      </c>
      <c r="HD276" s="3" t="s">
        <v>3</v>
      </c>
      <c r="HE276" s="7"/>
      <c r="HF276" s="9">
        <v>20.75</v>
      </c>
      <c r="HG276" s="3"/>
      <c r="HH276" s="2"/>
      <c r="HI276" s="3" t="s">
        <v>311</v>
      </c>
      <c r="HJ276" s="3"/>
      <c r="HK276" s="3" t="s">
        <v>3</v>
      </c>
      <c r="HL276" s="3"/>
      <c r="HM276" s="9">
        <v>0.71</v>
      </c>
      <c r="HN276" s="9">
        <v>13.3</v>
      </c>
      <c r="HO276" s="3" t="s">
        <v>3</v>
      </c>
      <c r="HP276" s="3" t="s">
        <v>35</v>
      </c>
      <c r="HQ276" s="3" t="s">
        <v>28</v>
      </c>
      <c r="HR276" s="7"/>
      <c r="HS276" s="3" t="s">
        <v>3</v>
      </c>
      <c r="HT276" s="3"/>
      <c r="HU276" s="9">
        <v>0.44444444444444442</v>
      </c>
      <c r="HV276" s="3">
        <v>1</v>
      </c>
      <c r="HW276" s="9">
        <v>2.52E-4</v>
      </c>
      <c r="HX276" s="3" t="s">
        <v>3</v>
      </c>
      <c r="HY276" s="3"/>
      <c r="HZ276" s="3" t="s">
        <v>30</v>
      </c>
      <c r="IA276" s="9">
        <v>4.51</v>
      </c>
      <c r="IB276" s="3"/>
      <c r="IC276" s="3" t="s">
        <v>18</v>
      </c>
      <c r="ID276" s="3"/>
      <c r="IE276" s="3" t="s">
        <v>309</v>
      </c>
      <c r="IF276" s="7"/>
      <c r="IG276" s="7"/>
      <c r="IH276" s="7"/>
    </row>
    <row r="277" spans="1:242" x14ac:dyDescent="0.25">
      <c r="A277" s="1" t="s">
        <v>328</v>
      </c>
      <c r="B277" s="5">
        <v>72.5</v>
      </c>
      <c r="C277" s="3"/>
      <c r="D277" s="5">
        <v>8.1</v>
      </c>
      <c r="E277" s="3" t="s">
        <v>1</v>
      </c>
      <c r="F277" s="3" t="s">
        <v>2</v>
      </c>
      <c r="G277" s="2">
        <v>3.5299999999999998E-2</v>
      </c>
      <c r="H277" s="3"/>
      <c r="I277" s="3"/>
      <c r="J277" s="5">
        <v>3.5000000000000002E-11</v>
      </c>
      <c r="K277" s="3" t="s">
        <v>3</v>
      </c>
      <c r="L277" s="3" t="s">
        <v>4</v>
      </c>
      <c r="M277" s="5">
        <v>0.90909090909090906</v>
      </c>
      <c r="N277" s="5">
        <v>25.87</v>
      </c>
      <c r="O277" s="3" t="s">
        <v>3</v>
      </c>
      <c r="P277" s="3"/>
      <c r="Q277" s="3"/>
      <c r="R277" s="2" t="s">
        <v>58</v>
      </c>
      <c r="S277" s="2"/>
      <c r="T277" s="3" t="s">
        <v>3</v>
      </c>
      <c r="U277" s="5">
        <v>52.05</v>
      </c>
      <c r="V277" s="3"/>
      <c r="W277" s="2"/>
      <c r="X277" s="3"/>
      <c r="Y277" s="3" t="s">
        <v>7</v>
      </c>
      <c r="Z277" s="5">
        <v>1.3499999999999999E-5</v>
      </c>
      <c r="AA277" s="3" t="s">
        <v>8</v>
      </c>
      <c r="AB277" s="2" t="s">
        <v>227</v>
      </c>
      <c r="AC277" s="5">
        <v>1.4363636363636364E-12</v>
      </c>
      <c r="AD277" s="3" t="s">
        <v>22</v>
      </c>
      <c r="AE277" s="11"/>
      <c r="AF277" s="2">
        <v>3.11</v>
      </c>
      <c r="AG277" s="5">
        <v>4.1600000000000005E-3</v>
      </c>
      <c r="AH277" s="2"/>
      <c r="AI277" s="2"/>
      <c r="AJ277" s="2">
        <v>68.900000000000006</v>
      </c>
      <c r="AK277" s="2"/>
      <c r="AL277" s="5">
        <v>1.073</v>
      </c>
      <c r="AM277" s="3"/>
      <c r="AN277" s="3" t="s">
        <v>12</v>
      </c>
      <c r="AO277" s="2"/>
      <c r="AP277" s="2"/>
      <c r="AQ277" s="5">
        <v>1.0150000000000001E-2</v>
      </c>
      <c r="AR277" s="5">
        <v>4.51</v>
      </c>
      <c r="AS277" s="3" t="s">
        <v>28</v>
      </c>
      <c r="AT277" s="3" t="s">
        <v>28</v>
      </c>
      <c r="AU277" s="5">
        <v>17.899999999999999</v>
      </c>
      <c r="AV277" s="3"/>
      <c r="AW277" s="2"/>
      <c r="AX277" s="5">
        <v>1.8166666666666669E-7</v>
      </c>
      <c r="AY277" s="2" t="s">
        <v>311</v>
      </c>
      <c r="AZ277" s="5">
        <v>8.4</v>
      </c>
      <c r="BA277" s="2"/>
      <c r="BB277" s="3" t="s">
        <v>8</v>
      </c>
      <c r="BC277" s="3" t="s">
        <v>21</v>
      </c>
      <c r="BD277" s="2"/>
      <c r="BE277" s="3" t="s">
        <v>16</v>
      </c>
      <c r="BF277" s="6">
        <v>57.5</v>
      </c>
      <c r="BG277" s="5">
        <v>7.5250000000000004</v>
      </c>
      <c r="BH277" s="3"/>
      <c r="BI277" s="3"/>
      <c r="BJ277" s="5">
        <v>1.23</v>
      </c>
      <c r="BK277" s="5">
        <v>22</v>
      </c>
      <c r="BL277" s="5">
        <v>1.1000000000000001</v>
      </c>
      <c r="BM277" s="5">
        <v>2.92</v>
      </c>
      <c r="BN277" s="3" t="s">
        <v>19</v>
      </c>
      <c r="BO277" s="3" t="s">
        <v>121</v>
      </c>
      <c r="BP277" s="3" t="s">
        <v>3</v>
      </c>
      <c r="BQ277" s="2"/>
      <c r="BR277" s="2" t="s">
        <v>21</v>
      </c>
      <c r="BS277" s="3"/>
      <c r="BT277" s="3"/>
      <c r="BU277" s="3"/>
      <c r="BV277" s="5">
        <v>4.18</v>
      </c>
      <c r="BW277" s="5">
        <v>5.1349999999999998</v>
      </c>
      <c r="BX277" s="3"/>
      <c r="BY277" s="3"/>
      <c r="BZ277" s="2"/>
      <c r="CA277" s="2"/>
      <c r="CB277" s="3" t="s">
        <v>3</v>
      </c>
      <c r="CC277" s="5">
        <v>3.9750000000000001</v>
      </c>
      <c r="CD277" s="5">
        <v>1.8518518518518516</v>
      </c>
      <c r="CE277" s="3"/>
      <c r="CF277" s="5">
        <v>31.5</v>
      </c>
      <c r="CG277" s="3" t="s">
        <v>312</v>
      </c>
      <c r="CH277" s="3"/>
      <c r="CI277" s="3"/>
      <c r="CJ277" s="3" t="s">
        <v>1</v>
      </c>
      <c r="CK277" s="2"/>
      <c r="CL277" s="3" t="s">
        <v>22</v>
      </c>
      <c r="CM277" s="3"/>
      <c r="CN277" s="2"/>
      <c r="CO277" s="2"/>
      <c r="CP277" s="2"/>
      <c r="CQ277" s="3">
        <v>2</v>
      </c>
      <c r="CR277" s="5">
        <v>6.1</v>
      </c>
      <c r="CS277" s="5">
        <v>58</v>
      </c>
      <c r="CT277" s="5">
        <v>0.88200000000000001</v>
      </c>
      <c r="CU277" s="5">
        <v>10.15</v>
      </c>
      <c r="CV277" s="5">
        <v>495</v>
      </c>
      <c r="CW277" s="5">
        <v>77.36</v>
      </c>
      <c r="CX277" s="2"/>
      <c r="CY277" s="5">
        <v>0.41972717733473247</v>
      </c>
      <c r="CZ277" s="3" t="s">
        <v>22</v>
      </c>
      <c r="DA277" s="5">
        <v>3.8461538461538456E-4</v>
      </c>
      <c r="DB277" s="5">
        <v>624</v>
      </c>
      <c r="DC277" s="2"/>
      <c r="DD277" s="5">
        <v>374</v>
      </c>
      <c r="DE277" s="3" t="s">
        <v>22</v>
      </c>
      <c r="DF277" s="2"/>
      <c r="DG277" s="3" t="s">
        <v>3</v>
      </c>
      <c r="DH277" s="5">
        <v>8.2858330000000002</v>
      </c>
      <c r="DI277" s="3" t="s">
        <v>28</v>
      </c>
      <c r="DJ277" s="3"/>
      <c r="DK277" s="5">
        <v>290</v>
      </c>
      <c r="DL277" s="3" t="s">
        <v>8</v>
      </c>
      <c r="DM277" s="3">
        <v>0.35714285714285698</v>
      </c>
      <c r="DN277" s="3" t="s">
        <v>3</v>
      </c>
      <c r="DO277" s="5">
        <v>0.29049999999999998</v>
      </c>
      <c r="DP277" s="3" t="s">
        <v>3</v>
      </c>
      <c r="DQ277" s="5">
        <v>3.17</v>
      </c>
      <c r="DR277" s="7" t="s">
        <v>227</v>
      </c>
      <c r="DS277" s="2" t="s">
        <v>18</v>
      </c>
      <c r="DT277" s="5">
        <v>0.42381619999999998</v>
      </c>
      <c r="DU277" s="2" t="s">
        <v>24</v>
      </c>
      <c r="DV277" s="3" t="s">
        <v>3</v>
      </c>
      <c r="DW277" s="5">
        <v>52.05</v>
      </c>
      <c r="DX277" s="3"/>
      <c r="DY277" s="3" t="s">
        <v>8</v>
      </c>
      <c r="DZ277" s="2"/>
      <c r="EA277" s="7"/>
      <c r="EB277" s="5">
        <v>3.11</v>
      </c>
      <c r="EC277" s="3"/>
      <c r="ED277" s="2"/>
      <c r="EE277" s="2"/>
      <c r="EF277" s="3" t="s">
        <v>1</v>
      </c>
      <c r="EG277" s="3"/>
      <c r="EH277" s="2"/>
      <c r="EI277" s="2"/>
      <c r="EJ277" s="3" t="s">
        <v>26</v>
      </c>
      <c r="EK277" s="5">
        <v>1.2489999999999999E-2</v>
      </c>
      <c r="EL277" s="3" t="s">
        <v>1</v>
      </c>
      <c r="EM277" s="3" t="s">
        <v>3</v>
      </c>
      <c r="EN277" s="3" t="s">
        <v>27</v>
      </c>
      <c r="EO277" s="3"/>
      <c r="EP277" s="3" t="s">
        <v>8</v>
      </c>
      <c r="EQ277" s="3"/>
      <c r="ER277" s="5">
        <v>5.68</v>
      </c>
      <c r="ES277" s="3"/>
      <c r="ET277" s="9">
        <v>17.7</v>
      </c>
      <c r="EU277" s="3" t="s">
        <v>239</v>
      </c>
      <c r="EV277" s="3" t="s">
        <v>28</v>
      </c>
      <c r="EW277" s="7"/>
      <c r="EX277" s="9">
        <v>3.61</v>
      </c>
      <c r="EY277" s="3"/>
      <c r="EZ277" s="3"/>
      <c r="FA277" s="9">
        <v>1.1111111111111112</v>
      </c>
      <c r="FB277" s="9">
        <v>1.664E-9</v>
      </c>
      <c r="FC277" s="2"/>
      <c r="FD277" s="7"/>
      <c r="FE277" s="2" t="s">
        <v>311</v>
      </c>
      <c r="FF277" s="3" t="s">
        <v>28</v>
      </c>
      <c r="FG277" s="3" t="s">
        <v>1</v>
      </c>
      <c r="FH277" s="9">
        <v>7.15</v>
      </c>
      <c r="FI277" s="3"/>
      <c r="FJ277" s="9">
        <v>8.85</v>
      </c>
      <c r="FK277" s="3" t="s">
        <v>1</v>
      </c>
      <c r="FL277" s="3" t="s">
        <v>1</v>
      </c>
      <c r="FM277" s="3" t="s">
        <v>28</v>
      </c>
      <c r="FN277" s="9">
        <v>142</v>
      </c>
      <c r="FO277" s="9">
        <v>4.4999999999999999E-8</v>
      </c>
      <c r="FP277" s="9">
        <v>4.5</v>
      </c>
      <c r="FQ277" s="3" t="s">
        <v>311</v>
      </c>
      <c r="FR277" s="5">
        <v>1.4E-2</v>
      </c>
      <c r="FS277" s="9">
        <v>28.66</v>
      </c>
      <c r="FT277" s="3" t="s">
        <v>1</v>
      </c>
      <c r="FU277" s="3"/>
      <c r="FV277" s="3"/>
      <c r="FW277" s="5">
        <v>45</v>
      </c>
      <c r="FX277" s="10">
        <v>5.4000000000000003E-3</v>
      </c>
      <c r="FY277" s="3"/>
      <c r="FZ277" s="3" t="s">
        <v>22</v>
      </c>
      <c r="GA277" s="3"/>
      <c r="GB277" s="3"/>
      <c r="GC277" s="3"/>
      <c r="GD277" s="3"/>
      <c r="GE277" s="3"/>
      <c r="GF277" s="3" t="s">
        <v>30</v>
      </c>
      <c r="GG277" s="3"/>
      <c r="GH277" s="9">
        <v>4.51</v>
      </c>
      <c r="GI277" s="2"/>
      <c r="GJ277" s="5">
        <v>1.41E-3</v>
      </c>
      <c r="GK277" s="3"/>
      <c r="GL277" s="2"/>
      <c r="GM277" s="7"/>
      <c r="GN277" s="3" t="s">
        <v>31</v>
      </c>
      <c r="GO277" s="3" t="s">
        <v>8</v>
      </c>
      <c r="GP277" s="3"/>
      <c r="GQ277" s="3"/>
      <c r="GR277" s="3" t="s">
        <v>219</v>
      </c>
      <c r="GS277" s="9">
        <v>0.72992700729927007</v>
      </c>
      <c r="GT277" s="9">
        <v>70.650000000000006</v>
      </c>
      <c r="GU277" s="9">
        <v>11.6</v>
      </c>
      <c r="GV277" s="2">
        <v>0.05</v>
      </c>
      <c r="GW277" s="7"/>
      <c r="GX277" s="2" t="s">
        <v>34</v>
      </c>
      <c r="GY277" s="7" t="s">
        <v>227</v>
      </c>
      <c r="GZ277" s="9">
        <v>5.2450000000000001</v>
      </c>
      <c r="HA277" s="9">
        <v>4.2949999999999999</v>
      </c>
      <c r="HB277" s="7"/>
      <c r="HC277" s="3">
        <v>41.35</v>
      </c>
      <c r="HD277" s="3" t="s">
        <v>3</v>
      </c>
      <c r="HE277" s="7"/>
      <c r="HF277" s="9">
        <v>21.2</v>
      </c>
      <c r="HG277" s="3"/>
      <c r="HH277" s="2"/>
      <c r="HI277" s="3" t="s">
        <v>311</v>
      </c>
      <c r="HJ277" s="3"/>
      <c r="HK277" s="3" t="s">
        <v>3</v>
      </c>
      <c r="HL277" s="3"/>
      <c r="HM277" s="9">
        <v>0.69</v>
      </c>
      <c r="HN277" s="9">
        <v>13.46</v>
      </c>
      <c r="HO277" s="3" t="s">
        <v>3</v>
      </c>
      <c r="HP277" s="3" t="s">
        <v>35</v>
      </c>
      <c r="HQ277" s="3" t="s">
        <v>28</v>
      </c>
      <c r="HR277" s="7"/>
      <c r="HS277" s="3" t="s">
        <v>3</v>
      </c>
      <c r="HT277" s="3"/>
      <c r="HU277" s="9">
        <v>0.44345898004434592</v>
      </c>
      <c r="HV277" s="3">
        <v>1</v>
      </c>
      <c r="HW277" s="9">
        <v>2.52E-4</v>
      </c>
      <c r="HX277" s="3" t="s">
        <v>3</v>
      </c>
      <c r="HY277" s="3"/>
      <c r="HZ277" s="3" t="s">
        <v>30</v>
      </c>
      <c r="IA277" s="9">
        <v>4.51</v>
      </c>
      <c r="IB277" s="3"/>
      <c r="IC277" s="3" t="s">
        <v>18</v>
      </c>
      <c r="ID277" s="3"/>
      <c r="IE277" s="3" t="s">
        <v>309</v>
      </c>
      <c r="IF277" s="7"/>
      <c r="IG277" s="7"/>
      <c r="IH277" s="7"/>
    </row>
    <row r="278" spans="1:242" x14ac:dyDescent="0.25">
      <c r="A278" s="1" t="s">
        <v>329</v>
      </c>
      <c r="B278" s="5">
        <v>75</v>
      </c>
      <c r="C278" s="3">
        <v>60</v>
      </c>
      <c r="D278" s="5">
        <v>8</v>
      </c>
      <c r="E278" s="3" t="s">
        <v>1</v>
      </c>
      <c r="F278" s="3" t="s">
        <v>2</v>
      </c>
      <c r="G278" s="2">
        <v>3.5349999999999999E-2</v>
      </c>
      <c r="H278" s="3"/>
      <c r="I278" s="3"/>
      <c r="J278" s="5">
        <v>3.5000000000000002E-11</v>
      </c>
      <c r="K278" s="3" t="s">
        <v>3</v>
      </c>
      <c r="L278" s="3" t="s">
        <v>4</v>
      </c>
      <c r="M278" s="5">
        <v>0.90909090909090906</v>
      </c>
      <c r="N278" s="5">
        <v>25.88</v>
      </c>
      <c r="O278" s="3" t="s">
        <v>3</v>
      </c>
      <c r="P278" s="3"/>
      <c r="Q278" s="3"/>
      <c r="R278" s="2" t="s">
        <v>58</v>
      </c>
      <c r="S278" s="2"/>
      <c r="T278" s="3" t="s">
        <v>3</v>
      </c>
      <c r="U278" s="5">
        <v>52.25</v>
      </c>
      <c r="V278" s="3"/>
      <c r="W278" s="2">
        <v>266</v>
      </c>
      <c r="X278" s="3"/>
      <c r="Y278" s="3" t="s">
        <v>7</v>
      </c>
      <c r="Z278" s="5">
        <v>1.3550000000000001E-5</v>
      </c>
      <c r="AA278" s="3" t="s">
        <v>8</v>
      </c>
      <c r="AB278" s="2" t="s">
        <v>227</v>
      </c>
      <c r="AC278" s="5">
        <v>1.4727272727272726E-12</v>
      </c>
      <c r="AD278" s="3" t="s">
        <v>22</v>
      </c>
      <c r="AE278" s="11"/>
      <c r="AF278" s="2">
        <v>3.08</v>
      </c>
      <c r="AG278" s="5">
        <v>4.0800000000000003E-3</v>
      </c>
      <c r="AH278" s="2">
        <v>266</v>
      </c>
      <c r="AI278" s="2"/>
      <c r="AJ278" s="2">
        <v>68</v>
      </c>
      <c r="AK278" s="2">
        <v>266</v>
      </c>
      <c r="AL278" s="5">
        <v>1.0725</v>
      </c>
      <c r="AM278" s="3"/>
      <c r="AN278" s="3" t="s">
        <v>12</v>
      </c>
      <c r="AO278" s="2">
        <v>266</v>
      </c>
      <c r="AP278" s="2">
        <v>266</v>
      </c>
      <c r="AQ278" s="5">
        <v>1.025E-2</v>
      </c>
      <c r="AR278" s="5">
        <v>4.22</v>
      </c>
      <c r="AS278" s="3" t="s">
        <v>28</v>
      </c>
      <c r="AT278" s="3" t="s">
        <v>28</v>
      </c>
      <c r="AU278" s="5">
        <v>18</v>
      </c>
      <c r="AV278" s="3"/>
      <c r="AW278" s="2">
        <v>266</v>
      </c>
      <c r="AX278" s="5">
        <v>1.866666666666667E-7</v>
      </c>
      <c r="AY278" s="2" t="s">
        <v>311</v>
      </c>
      <c r="AZ278" s="5">
        <v>8.35</v>
      </c>
      <c r="BA278" s="2">
        <v>266</v>
      </c>
      <c r="BB278" s="3" t="s">
        <v>8</v>
      </c>
      <c r="BC278" s="3">
        <v>5</v>
      </c>
      <c r="BD278" s="2"/>
      <c r="BE278" s="3" t="s">
        <v>16</v>
      </c>
      <c r="BF278" s="6">
        <v>61</v>
      </c>
      <c r="BG278" s="5">
        <v>7.4974999999999996</v>
      </c>
      <c r="BH278" s="3"/>
      <c r="BI278" s="3"/>
      <c r="BJ278" s="5">
        <v>1.22</v>
      </c>
      <c r="BK278" s="5">
        <v>22.35</v>
      </c>
      <c r="BL278" s="5">
        <v>1.2</v>
      </c>
      <c r="BM278" s="5">
        <v>2.92</v>
      </c>
      <c r="BN278" s="3" t="s">
        <v>19</v>
      </c>
      <c r="BO278" s="3" t="s">
        <v>121</v>
      </c>
      <c r="BP278" s="3" t="s">
        <v>3</v>
      </c>
      <c r="BQ278" s="2"/>
      <c r="BR278" s="2" t="s">
        <v>21</v>
      </c>
      <c r="BS278" s="3"/>
      <c r="BT278" s="3"/>
      <c r="BU278" s="3"/>
      <c r="BV278" s="5">
        <v>4.1775000000000002</v>
      </c>
      <c r="BW278" s="5">
        <v>5.07</v>
      </c>
      <c r="BX278" s="3"/>
      <c r="BY278" s="3"/>
      <c r="BZ278" s="2">
        <v>266</v>
      </c>
      <c r="CA278" s="2"/>
      <c r="CB278" s="3" t="s">
        <v>3</v>
      </c>
      <c r="CC278" s="5">
        <v>3.9950000000000001</v>
      </c>
      <c r="CD278" s="5">
        <v>1.7857142857142856</v>
      </c>
      <c r="CE278" s="3"/>
      <c r="CF278" s="5">
        <v>31</v>
      </c>
      <c r="CG278" s="3" t="s">
        <v>312</v>
      </c>
      <c r="CH278" s="3"/>
      <c r="CI278" s="3"/>
      <c r="CJ278" s="3" t="s">
        <v>1</v>
      </c>
      <c r="CK278" s="2"/>
      <c r="CL278" s="3" t="s">
        <v>22</v>
      </c>
      <c r="CM278" s="3"/>
      <c r="CN278" s="2"/>
      <c r="CO278" s="2"/>
      <c r="CP278" s="2"/>
      <c r="CQ278" s="3">
        <v>2</v>
      </c>
      <c r="CR278" s="5">
        <v>6.1124999999999998</v>
      </c>
      <c r="CS278" s="5">
        <v>58</v>
      </c>
      <c r="CT278" s="5">
        <v>0.88749999999999996</v>
      </c>
      <c r="CU278" s="5">
        <v>10.25</v>
      </c>
      <c r="CV278" s="5">
        <v>475</v>
      </c>
      <c r="CW278" s="5">
        <v>77.37</v>
      </c>
      <c r="CX278" s="3">
        <v>0.40567951318458423</v>
      </c>
      <c r="CY278" s="5">
        <v>0.42372881355932207</v>
      </c>
      <c r="CZ278" s="3" t="s">
        <v>22</v>
      </c>
      <c r="DA278" s="5">
        <v>3.8461538461538456E-4</v>
      </c>
      <c r="DB278" s="5">
        <v>623.75</v>
      </c>
      <c r="DC278" s="2"/>
      <c r="DD278" s="5">
        <v>373</v>
      </c>
      <c r="DE278" s="3" t="s">
        <v>22</v>
      </c>
      <c r="DF278" s="5">
        <v>0.37174721189591081</v>
      </c>
      <c r="DG278" s="3" t="s">
        <v>3</v>
      </c>
      <c r="DH278" s="5">
        <v>8.25</v>
      </c>
      <c r="DI278" s="3" t="s">
        <v>28</v>
      </c>
      <c r="DJ278" s="3"/>
      <c r="DK278" s="5">
        <v>291</v>
      </c>
      <c r="DL278" s="3" t="s">
        <v>8</v>
      </c>
      <c r="DM278" s="3">
        <v>0.35714285714285698</v>
      </c>
      <c r="DN278" s="3" t="s">
        <v>3</v>
      </c>
      <c r="DO278" s="5">
        <v>0.29099999999999998</v>
      </c>
      <c r="DP278" s="3" t="s">
        <v>3</v>
      </c>
      <c r="DQ278" s="5">
        <v>3.16</v>
      </c>
      <c r="DR278" s="7" t="s">
        <v>227</v>
      </c>
      <c r="DS278" s="2" t="s">
        <v>18</v>
      </c>
      <c r="DT278" s="5">
        <v>0.42194090000000001</v>
      </c>
      <c r="DU278" s="2" t="s">
        <v>24</v>
      </c>
      <c r="DV278" s="3" t="s">
        <v>3</v>
      </c>
      <c r="DW278" s="5">
        <v>52.25</v>
      </c>
      <c r="DX278" s="3"/>
      <c r="DY278" s="3" t="s">
        <v>8</v>
      </c>
      <c r="DZ278" s="2"/>
      <c r="EA278" s="7"/>
      <c r="EB278" s="5">
        <v>3.08</v>
      </c>
      <c r="EC278" s="3"/>
      <c r="ED278" s="2"/>
      <c r="EE278" s="2"/>
      <c r="EF278" s="3" t="s">
        <v>1</v>
      </c>
      <c r="EG278" s="3"/>
      <c r="EH278" s="2">
        <v>53.2</v>
      </c>
      <c r="EI278" s="2"/>
      <c r="EJ278" s="3" t="s">
        <v>26</v>
      </c>
      <c r="EK278" s="5">
        <v>1.2489999999999999E-2</v>
      </c>
      <c r="EL278" s="3" t="s">
        <v>1</v>
      </c>
      <c r="EM278" s="3" t="s">
        <v>3</v>
      </c>
      <c r="EN278" s="3" t="s">
        <v>27</v>
      </c>
      <c r="EO278" s="3"/>
      <c r="EP278" s="3" t="s">
        <v>8</v>
      </c>
      <c r="EQ278" s="3"/>
      <c r="ER278" s="5">
        <v>5.69</v>
      </c>
      <c r="ES278" s="3"/>
      <c r="ET278" s="9">
        <v>17.5</v>
      </c>
      <c r="EU278" s="3" t="s">
        <v>239</v>
      </c>
      <c r="EV278" s="3" t="s">
        <v>28</v>
      </c>
      <c r="EW278" s="7">
        <v>16.5</v>
      </c>
      <c r="EX278" s="9">
        <v>3.605</v>
      </c>
      <c r="EY278" s="3"/>
      <c r="EZ278" s="3"/>
      <c r="FA278" s="9">
        <v>1.1111111111111112</v>
      </c>
      <c r="FB278" s="9">
        <v>1.67E-9</v>
      </c>
      <c r="FC278" s="2">
        <v>266</v>
      </c>
      <c r="FD278" s="7"/>
      <c r="FE278" s="2" t="s">
        <v>311</v>
      </c>
      <c r="FF278" s="3" t="s">
        <v>28</v>
      </c>
      <c r="FG278" s="3" t="s">
        <v>1</v>
      </c>
      <c r="FH278" s="9">
        <v>7.1425000000000001</v>
      </c>
      <c r="FI278" s="3"/>
      <c r="FJ278" s="9">
        <v>9</v>
      </c>
      <c r="FK278" s="3" t="s">
        <v>1</v>
      </c>
      <c r="FL278" s="3" t="s">
        <v>1</v>
      </c>
      <c r="FM278" s="3" t="s">
        <v>28</v>
      </c>
      <c r="FN278" s="9">
        <v>142.5</v>
      </c>
      <c r="FO278" s="9">
        <v>4.4999999999999999E-8</v>
      </c>
      <c r="FP278" s="9">
        <v>5</v>
      </c>
      <c r="FQ278" s="3" t="s">
        <v>311</v>
      </c>
      <c r="FR278" s="5">
        <v>1.4500000000000001E-2</v>
      </c>
      <c r="FS278" s="9">
        <v>28.72</v>
      </c>
      <c r="FT278" s="3" t="s">
        <v>1</v>
      </c>
      <c r="FU278" s="3"/>
      <c r="FV278" s="3"/>
      <c r="FW278" s="5">
        <v>40.15</v>
      </c>
      <c r="FX278" s="10">
        <v>5.1500000000000001E-3</v>
      </c>
      <c r="FY278" s="3"/>
      <c r="FZ278" s="3" t="s">
        <v>22</v>
      </c>
      <c r="GA278" s="3"/>
      <c r="GB278" s="3"/>
      <c r="GC278" s="3"/>
      <c r="GD278" s="3"/>
      <c r="GE278" s="3"/>
      <c r="GF278" s="3" t="s">
        <v>30</v>
      </c>
      <c r="GG278" s="3"/>
      <c r="GH278" s="9">
        <v>4.51</v>
      </c>
      <c r="GI278" s="2">
        <v>266</v>
      </c>
      <c r="GJ278" s="5">
        <v>1.3500000000000001E-3</v>
      </c>
      <c r="GK278" s="3"/>
      <c r="GL278" s="2"/>
      <c r="GM278" s="7"/>
      <c r="GN278" s="3" t="s">
        <v>31</v>
      </c>
      <c r="GO278" s="3" t="s">
        <v>8</v>
      </c>
      <c r="GP278" s="3"/>
      <c r="GQ278" s="3"/>
      <c r="GR278" s="3" t="s">
        <v>219</v>
      </c>
      <c r="GS278" s="9">
        <v>0.7246376811594204</v>
      </c>
      <c r="GT278" s="9">
        <v>70.55</v>
      </c>
      <c r="GU278" s="9">
        <v>11.35</v>
      </c>
      <c r="GV278" s="2">
        <v>5.0251256281407031E-2</v>
      </c>
      <c r="GW278" s="7"/>
      <c r="GX278" s="2" t="s">
        <v>34</v>
      </c>
      <c r="GY278" s="7" t="s">
        <v>227</v>
      </c>
      <c r="GZ278" s="9">
        <v>5.24</v>
      </c>
      <c r="HA278" s="9">
        <v>4.2925000000000004</v>
      </c>
      <c r="HB278" s="7">
        <v>4.2300000000000004</v>
      </c>
      <c r="HC278" s="3">
        <v>41.7</v>
      </c>
      <c r="HD278" s="3" t="s">
        <v>3</v>
      </c>
      <c r="HE278" s="7">
        <v>8.25</v>
      </c>
      <c r="HF278" s="9">
        <v>21.4</v>
      </c>
      <c r="HG278" s="3"/>
      <c r="HH278" s="2">
        <v>266</v>
      </c>
      <c r="HI278" s="3" t="s">
        <v>311</v>
      </c>
      <c r="HJ278" s="3"/>
      <c r="HK278" s="3" t="s">
        <v>3</v>
      </c>
      <c r="HL278" s="3"/>
      <c r="HM278" s="9">
        <v>0.68</v>
      </c>
      <c r="HN278" s="9">
        <v>13.75</v>
      </c>
      <c r="HO278" s="3" t="s">
        <v>3</v>
      </c>
      <c r="HP278" s="3" t="s">
        <v>35</v>
      </c>
      <c r="HQ278" s="3" t="s">
        <v>28</v>
      </c>
      <c r="HR278" s="7">
        <v>8.2500000000000004E-2</v>
      </c>
      <c r="HS278" s="3" t="s">
        <v>3</v>
      </c>
      <c r="HT278" s="3"/>
      <c r="HU278" s="9">
        <v>0.44247787610619471</v>
      </c>
      <c r="HV278" s="3">
        <v>1</v>
      </c>
      <c r="HW278" s="9">
        <v>2.5099999999999998E-4</v>
      </c>
      <c r="HX278" s="3" t="s">
        <v>3</v>
      </c>
      <c r="HY278" s="3"/>
      <c r="HZ278" s="3" t="s">
        <v>30</v>
      </c>
      <c r="IA278" s="9">
        <v>4.51</v>
      </c>
      <c r="IB278" s="3"/>
      <c r="IC278" s="3" t="s">
        <v>18</v>
      </c>
      <c r="ID278" s="3"/>
      <c r="IE278" s="3" t="s">
        <v>309</v>
      </c>
      <c r="IF278" s="7"/>
      <c r="IG278" s="7"/>
      <c r="IH278" s="7"/>
    </row>
    <row r="279" spans="1:242" x14ac:dyDescent="0.25">
      <c r="A279" s="1" t="s">
        <v>330</v>
      </c>
      <c r="B279" s="5">
        <v>76</v>
      </c>
      <c r="C279" s="3"/>
      <c r="D279" s="5">
        <v>7.9</v>
      </c>
      <c r="E279" s="3" t="s">
        <v>1</v>
      </c>
      <c r="F279" s="3" t="s">
        <v>2</v>
      </c>
      <c r="G279" s="2">
        <v>3.5299999999999998E-2</v>
      </c>
      <c r="H279" s="3"/>
      <c r="I279" s="3"/>
      <c r="J279" s="5">
        <v>3.5000000000000002E-11</v>
      </c>
      <c r="K279" s="3" t="s">
        <v>3</v>
      </c>
      <c r="L279" s="3" t="s">
        <v>4</v>
      </c>
      <c r="M279" s="5">
        <v>0.9009009009009008</v>
      </c>
      <c r="N279" s="5">
        <v>25.88</v>
      </c>
      <c r="O279" s="3" t="s">
        <v>3</v>
      </c>
      <c r="P279" s="3"/>
      <c r="Q279" s="3"/>
      <c r="R279" s="2" t="s">
        <v>58</v>
      </c>
      <c r="S279" s="2"/>
      <c r="T279" s="3" t="s">
        <v>3</v>
      </c>
      <c r="U279" s="5">
        <v>51.95</v>
      </c>
      <c r="V279" s="3"/>
      <c r="W279" s="2"/>
      <c r="X279" s="3"/>
      <c r="Y279" s="3" t="s">
        <v>7</v>
      </c>
      <c r="Z279" s="5">
        <v>1.36E-5</v>
      </c>
      <c r="AA279" s="3" t="s">
        <v>8</v>
      </c>
      <c r="AB279" s="2" t="s">
        <v>227</v>
      </c>
      <c r="AC279" s="5">
        <v>1.5454545454545454E-12</v>
      </c>
      <c r="AD279" s="3" t="s">
        <v>22</v>
      </c>
      <c r="AE279" s="11"/>
      <c r="AF279" s="2">
        <v>3.09</v>
      </c>
      <c r="AG279" s="5">
        <v>3.9199999999999999E-3</v>
      </c>
      <c r="AH279" s="2"/>
      <c r="AI279" s="2"/>
      <c r="AJ279" s="2">
        <v>63.45</v>
      </c>
      <c r="AK279" s="2"/>
      <c r="AL279" s="5">
        <v>1.073</v>
      </c>
      <c r="AM279" s="3"/>
      <c r="AN279" s="3" t="s">
        <v>12</v>
      </c>
      <c r="AO279" s="2"/>
      <c r="AP279" s="2"/>
      <c r="AQ279" s="5">
        <v>1.065E-2</v>
      </c>
      <c r="AR279" s="5">
        <v>4.2</v>
      </c>
      <c r="AS279" s="3" t="s">
        <v>28</v>
      </c>
      <c r="AT279" s="3" t="s">
        <v>28</v>
      </c>
      <c r="AU279" s="5">
        <v>17.95</v>
      </c>
      <c r="AV279" s="3"/>
      <c r="AW279" s="2"/>
      <c r="AX279" s="5">
        <v>1.9499999999999999E-7</v>
      </c>
      <c r="AY279" s="2" t="s">
        <v>311</v>
      </c>
      <c r="AZ279" s="5">
        <v>8.3000000000000007</v>
      </c>
      <c r="BA279" s="2"/>
      <c r="BB279" s="3" t="s">
        <v>8</v>
      </c>
      <c r="BC279" s="3">
        <v>5</v>
      </c>
      <c r="BD279" s="2"/>
      <c r="BE279" s="3" t="s">
        <v>16</v>
      </c>
      <c r="BF279" s="6">
        <v>62.5</v>
      </c>
      <c r="BG279" s="5">
        <v>7.5125000000000002</v>
      </c>
      <c r="BH279" s="3"/>
      <c r="BI279" s="3"/>
      <c r="BJ279" s="5">
        <v>1.23</v>
      </c>
      <c r="BK279" s="5">
        <v>22.5</v>
      </c>
      <c r="BL279" s="5">
        <v>1.1499999999999999</v>
      </c>
      <c r="BM279" s="5">
        <v>2.94</v>
      </c>
      <c r="BN279" s="3" t="s">
        <v>19</v>
      </c>
      <c r="BO279" s="3" t="s">
        <v>121</v>
      </c>
      <c r="BP279" s="3" t="s">
        <v>3</v>
      </c>
      <c r="BQ279" s="2"/>
      <c r="BR279" s="2" t="s">
        <v>21</v>
      </c>
      <c r="BS279" s="3"/>
      <c r="BT279" s="3"/>
      <c r="BU279" s="3"/>
      <c r="BV279" s="5">
        <v>4.18</v>
      </c>
      <c r="BW279" s="5">
        <v>5.16</v>
      </c>
      <c r="BX279" s="3"/>
      <c r="BY279" s="3"/>
      <c r="BZ279" s="2"/>
      <c r="CA279" s="2"/>
      <c r="CB279" s="3" t="s">
        <v>3</v>
      </c>
      <c r="CC279" s="5">
        <v>4</v>
      </c>
      <c r="CD279" s="5">
        <v>1.7241379310344829</v>
      </c>
      <c r="CE279" s="3"/>
      <c r="CF279" s="5">
        <v>31.35</v>
      </c>
      <c r="CG279" s="3" t="s">
        <v>312</v>
      </c>
      <c r="CH279" s="3"/>
      <c r="CI279" s="3"/>
      <c r="CJ279" s="3" t="s">
        <v>1</v>
      </c>
      <c r="CK279" s="2"/>
      <c r="CL279" s="3" t="s">
        <v>22</v>
      </c>
      <c r="CM279" s="3"/>
      <c r="CN279" s="2"/>
      <c r="CO279" s="2"/>
      <c r="CP279" s="2"/>
      <c r="CQ279" s="3">
        <v>2</v>
      </c>
      <c r="CR279" s="5">
        <v>6.09</v>
      </c>
      <c r="CS279" s="5">
        <v>55.4</v>
      </c>
      <c r="CT279" s="5">
        <v>0.96</v>
      </c>
      <c r="CU279" s="5">
        <v>10.3</v>
      </c>
      <c r="CV279" s="5">
        <v>460</v>
      </c>
      <c r="CW279" s="5">
        <v>77</v>
      </c>
      <c r="CX279" s="2"/>
      <c r="CY279" s="5">
        <v>0.42016806722689076</v>
      </c>
      <c r="CZ279" s="3" t="s">
        <v>22</v>
      </c>
      <c r="DA279" s="5">
        <v>3.9215686274509802E-4</v>
      </c>
      <c r="DB279" s="5">
        <v>624</v>
      </c>
      <c r="DC279" s="2"/>
      <c r="DD279" s="5">
        <v>376</v>
      </c>
      <c r="DE279" s="3" t="s">
        <v>22</v>
      </c>
      <c r="DF279" s="2"/>
      <c r="DG279" s="3" t="s">
        <v>3</v>
      </c>
      <c r="DH279" s="5">
        <v>8.3208330000000004</v>
      </c>
      <c r="DI279" s="3" t="s">
        <v>28</v>
      </c>
      <c r="DJ279" s="3"/>
      <c r="DK279" s="5">
        <v>290</v>
      </c>
      <c r="DL279" s="3" t="s">
        <v>8</v>
      </c>
      <c r="DM279" s="3">
        <v>0.35714285714285698</v>
      </c>
      <c r="DN279" s="3" t="s">
        <v>3</v>
      </c>
      <c r="DO279" s="5">
        <v>0.28999999999999998</v>
      </c>
      <c r="DP279" s="3" t="s">
        <v>3</v>
      </c>
      <c r="DQ279" s="5">
        <v>3.21</v>
      </c>
      <c r="DR279" s="7" t="s">
        <v>227</v>
      </c>
      <c r="DS279" s="2" t="s">
        <v>18</v>
      </c>
      <c r="DT279" s="5">
        <v>0.42518159999999999</v>
      </c>
      <c r="DU279" s="2" t="s">
        <v>24</v>
      </c>
      <c r="DV279" s="3" t="s">
        <v>3</v>
      </c>
      <c r="DW279" s="5">
        <v>51.95</v>
      </c>
      <c r="DX279" s="3"/>
      <c r="DY279" s="3" t="s">
        <v>8</v>
      </c>
      <c r="DZ279" s="2"/>
      <c r="EA279" s="7"/>
      <c r="EB279" s="5">
        <v>3.09</v>
      </c>
      <c r="EC279" s="3"/>
      <c r="ED279" s="2"/>
      <c r="EE279" s="2"/>
      <c r="EF279" s="3" t="s">
        <v>1</v>
      </c>
      <c r="EG279" s="3"/>
      <c r="EH279" s="2"/>
      <c r="EI279" s="2"/>
      <c r="EJ279" s="3" t="s">
        <v>26</v>
      </c>
      <c r="EK279" s="5">
        <v>1.2489999999999999E-2</v>
      </c>
      <c r="EL279" s="3" t="s">
        <v>1</v>
      </c>
      <c r="EM279" s="3" t="s">
        <v>3</v>
      </c>
      <c r="EN279" s="3" t="s">
        <v>27</v>
      </c>
      <c r="EO279" s="3"/>
      <c r="EP279" s="3" t="s">
        <v>8</v>
      </c>
      <c r="EQ279" s="3"/>
      <c r="ER279" s="5">
        <v>5.64</v>
      </c>
      <c r="ES279" s="3"/>
      <c r="ET279" s="9">
        <v>17.55</v>
      </c>
      <c r="EU279" s="3" t="s">
        <v>239</v>
      </c>
      <c r="EV279" s="3" t="s">
        <v>28</v>
      </c>
      <c r="EW279" s="7"/>
      <c r="EX279" s="9">
        <v>3.62</v>
      </c>
      <c r="EY279" s="3"/>
      <c r="EZ279" s="3"/>
      <c r="FA279" s="9">
        <v>1.0899182561307903</v>
      </c>
      <c r="FB279" s="9">
        <v>1.666E-9</v>
      </c>
      <c r="FC279" s="2"/>
      <c r="FD279" s="7"/>
      <c r="FE279" s="2" t="s">
        <v>311</v>
      </c>
      <c r="FF279" s="3" t="s">
        <v>28</v>
      </c>
      <c r="FG279" s="3" t="s">
        <v>1</v>
      </c>
      <c r="FH279" s="9">
        <v>7.16</v>
      </c>
      <c r="FI279" s="3"/>
      <c r="FJ279" s="9">
        <v>8.9</v>
      </c>
      <c r="FK279" s="3" t="s">
        <v>1</v>
      </c>
      <c r="FL279" s="3" t="s">
        <v>1</v>
      </c>
      <c r="FM279" s="3" t="s">
        <v>28</v>
      </c>
      <c r="FN279" s="9">
        <v>143</v>
      </c>
      <c r="FO279" s="9">
        <v>4.4700000000000003E-8</v>
      </c>
      <c r="FP279" s="9">
        <v>4.55</v>
      </c>
      <c r="FQ279" s="3" t="s">
        <v>311</v>
      </c>
      <c r="FR279" s="5">
        <v>1.4E-2</v>
      </c>
      <c r="FS279" s="9">
        <v>28.58</v>
      </c>
      <c r="FT279" s="3" t="s">
        <v>1</v>
      </c>
      <c r="FU279" s="3"/>
      <c r="FV279" s="3"/>
      <c r="FW279" s="5">
        <v>35.15</v>
      </c>
      <c r="FX279" s="10">
        <v>5.45E-3</v>
      </c>
      <c r="FY279" s="3"/>
      <c r="FZ279" s="3" t="s">
        <v>22</v>
      </c>
      <c r="GA279" s="3"/>
      <c r="GB279" s="3"/>
      <c r="GC279" s="3"/>
      <c r="GD279" s="3"/>
      <c r="GE279" s="3"/>
      <c r="GF279" s="3" t="s">
        <v>30</v>
      </c>
      <c r="GG279" s="3"/>
      <c r="GH279" s="9">
        <v>4.5</v>
      </c>
      <c r="GI279" s="2"/>
      <c r="GJ279" s="5">
        <v>1.33E-3</v>
      </c>
      <c r="GK279" s="3"/>
      <c r="GL279" s="2"/>
      <c r="GM279" s="7"/>
      <c r="GN279" s="3" t="s">
        <v>31</v>
      </c>
      <c r="GO279" s="3" t="s">
        <v>8</v>
      </c>
      <c r="GP279" s="3"/>
      <c r="GQ279" s="3"/>
      <c r="GR279" s="3" t="s">
        <v>219</v>
      </c>
      <c r="GS279" s="9">
        <v>0.7246376811594204</v>
      </c>
      <c r="GT279" s="9">
        <v>70.650000000000006</v>
      </c>
      <c r="GU279" s="9">
        <v>11.36</v>
      </c>
      <c r="GV279" s="2">
        <v>0.05</v>
      </c>
      <c r="GW279" s="3"/>
      <c r="GX279" s="2" t="s">
        <v>34</v>
      </c>
      <c r="GY279" s="7" t="s">
        <v>227</v>
      </c>
      <c r="GZ279" s="9">
        <v>5.25</v>
      </c>
      <c r="HA279" s="9">
        <v>4.3224999999999998</v>
      </c>
      <c r="HB279" s="7"/>
      <c r="HC279" s="3">
        <v>41.75</v>
      </c>
      <c r="HD279" s="3" t="s">
        <v>3</v>
      </c>
      <c r="HE279" s="7"/>
      <c r="HF279" s="9">
        <v>21.05</v>
      </c>
      <c r="HG279" s="3"/>
      <c r="HH279" s="2"/>
      <c r="HI279" s="3" t="s">
        <v>311</v>
      </c>
      <c r="HJ279" s="3"/>
      <c r="HK279" s="3" t="s">
        <v>3</v>
      </c>
      <c r="HL279" s="3"/>
      <c r="HM279" s="9">
        <v>0.67</v>
      </c>
      <c r="HN279" s="9">
        <v>13.79</v>
      </c>
      <c r="HO279" s="3" t="s">
        <v>3</v>
      </c>
      <c r="HP279" s="3" t="s">
        <v>35</v>
      </c>
      <c r="HQ279" s="3" t="s">
        <v>28</v>
      </c>
      <c r="HR279" s="7"/>
      <c r="HS279" s="3" t="s">
        <v>3</v>
      </c>
      <c r="HT279" s="3"/>
      <c r="HU279" s="9">
        <v>0.44052863436123346</v>
      </c>
      <c r="HV279" s="3">
        <v>1</v>
      </c>
      <c r="HW279" s="9">
        <v>2.5000000000000001E-4</v>
      </c>
      <c r="HX279" s="3" t="s">
        <v>3</v>
      </c>
      <c r="HY279" s="3"/>
      <c r="HZ279" s="3" t="s">
        <v>30</v>
      </c>
      <c r="IA279" s="9">
        <v>4.5</v>
      </c>
      <c r="IB279" s="3"/>
      <c r="IC279" s="3" t="s">
        <v>18</v>
      </c>
      <c r="ID279" s="3"/>
      <c r="IE279" s="3" t="s">
        <v>309</v>
      </c>
      <c r="IF279" s="7"/>
      <c r="IG279" s="7"/>
      <c r="IH279" s="7"/>
    </row>
    <row r="280" spans="1:242" x14ac:dyDescent="0.25">
      <c r="A280" s="1" t="s">
        <v>331</v>
      </c>
      <c r="B280" s="5">
        <v>76</v>
      </c>
      <c r="C280" s="3"/>
      <c r="D280" s="5">
        <v>7.7</v>
      </c>
      <c r="E280" s="3" t="s">
        <v>1</v>
      </c>
      <c r="F280" s="3" t="s">
        <v>2</v>
      </c>
      <c r="G280" s="2">
        <v>3.5400000000000001E-2</v>
      </c>
      <c r="H280" s="3"/>
      <c r="I280" s="3"/>
      <c r="J280" s="5">
        <v>3.5000000000000002E-11</v>
      </c>
      <c r="K280" s="3" t="s">
        <v>3</v>
      </c>
      <c r="L280" s="3" t="s">
        <v>4</v>
      </c>
      <c r="M280" s="5">
        <v>0.89686098654708524</v>
      </c>
      <c r="N280" s="5">
        <v>25.89</v>
      </c>
      <c r="O280" s="3" t="s">
        <v>3</v>
      </c>
      <c r="P280" s="3"/>
      <c r="Q280" s="3"/>
      <c r="R280" s="2" t="s">
        <v>58</v>
      </c>
      <c r="S280" s="2"/>
      <c r="T280" s="3" t="s">
        <v>3</v>
      </c>
      <c r="U280" s="5">
        <v>52.27</v>
      </c>
      <c r="V280" s="3"/>
      <c r="W280" s="2"/>
      <c r="X280" s="3"/>
      <c r="Y280" s="3" t="s">
        <v>7</v>
      </c>
      <c r="Z280" s="5">
        <v>1.3550000000000001E-5</v>
      </c>
      <c r="AA280" s="3" t="s">
        <v>8</v>
      </c>
      <c r="AB280" s="2" t="s">
        <v>227</v>
      </c>
      <c r="AC280" s="5">
        <v>1.5090909090909093E-12</v>
      </c>
      <c r="AD280" s="3" t="s">
        <v>22</v>
      </c>
      <c r="AE280" s="11"/>
      <c r="AF280" s="2">
        <v>3.07</v>
      </c>
      <c r="AG280" s="5">
        <v>3.5699999999999998E-3</v>
      </c>
      <c r="AH280" s="2"/>
      <c r="AI280" s="2"/>
      <c r="AJ280" s="2">
        <v>61</v>
      </c>
      <c r="AK280" s="2"/>
      <c r="AL280" s="5">
        <v>1.075</v>
      </c>
      <c r="AM280" s="3"/>
      <c r="AN280" s="3" t="s">
        <v>12</v>
      </c>
      <c r="AO280" s="2"/>
      <c r="AP280" s="2"/>
      <c r="AQ280" s="5">
        <v>1.0749999999999999E-2</v>
      </c>
      <c r="AR280" s="5">
        <v>4.2</v>
      </c>
      <c r="AS280" s="3" t="s">
        <v>28</v>
      </c>
      <c r="AT280" s="3" t="s">
        <v>28</v>
      </c>
      <c r="AU280" s="5">
        <v>18.05</v>
      </c>
      <c r="AV280" s="3"/>
      <c r="AW280" s="2"/>
      <c r="AX280" s="5">
        <v>2.05E-7</v>
      </c>
      <c r="AY280" s="2" t="s">
        <v>311</v>
      </c>
      <c r="AZ280" s="5">
        <v>8.25</v>
      </c>
      <c r="BA280" s="2"/>
      <c r="BB280" s="3" t="s">
        <v>8</v>
      </c>
      <c r="BC280" s="3">
        <v>5</v>
      </c>
      <c r="BD280" s="2"/>
      <c r="BE280" s="3" t="s">
        <v>16</v>
      </c>
      <c r="BF280" s="6">
        <v>60.25</v>
      </c>
      <c r="BG280" s="5">
        <v>7.5350000000000001</v>
      </c>
      <c r="BH280" s="3"/>
      <c r="BI280" s="3"/>
      <c r="BJ280" s="5">
        <v>1.23</v>
      </c>
      <c r="BK280" s="5">
        <v>23.2</v>
      </c>
      <c r="BL280" s="5">
        <v>1.125</v>
      </c>
      <c r="BM280" s="5">
        <v>2.93</v>
      </c>
      <c r="BN280" s="3" t="s">
        <v>19</v>
      </c>
      <c r="BO280" s="3" t="s">
        <v>121</v>
      </c>
      <c r="BP280" s="3" t="s">
        <v>3</v>
      </c>
      <c r="BQ280" s="2"/>
      <c r="BR280" s="2" t="s">
        <v>21</v>
      </c>
      <c r="BS280" s="3"/>
      <c r="BT280" s="3"/>
      <c r="BU280" s="3"/>
      <c r="BV280" s="5">
        <v>4.18</v>
      </c>
      <c r="BW280" s="5">
        <v>5.24</v>
      </c>
      <c r="BX280" s="3"/>
      <c r="BY280" s="3"/>
      <c r="BZ280" s="2"/>
      <c r="CA280" s="2"/>
      <c r="CB280" s="3" t="s">
        <v>3</v>
      </c>
      <c r="CC280" s="5">
        <v>4.0199999999999996</v>
      </c>
      <c r="CD280" s="5">
        <v>1.7241379310344829</v>
      </c>
      <c r="CE280" s="3"/>
      <c r="CF280" s="5">
        <v>31.5</v>
      </c>
      <c r="CG280" s="3" t="s">
        <v>312</v>
      </c>
      <c r="CH280" s="3"/>
      <c r="CI280" s="3"/>
      <c r="CJ280" s="3" t="s">
        <v>1</v>
      </c>
      <c r="CK280" s="2"/>
      <c r="CL280" s="3" t="s">
        <v>22</v>
      </c>
      <c r="CM280" s="3"/>
      <c r="CN280" s="2"/>
      <c r="CO280" s="2"/>
      <c r="CP280" s="2"/>
      <c r="CQ280" s="3">
        <v>2</v>
      </c>
      <c r="CR280" s="5">
        <v>6.085</v>
      </c>
      <c r="CS280" s="5">
        <v>53</v>
      </c>
      <c r="CT280" s="5">
        <v>0.95849999999999991</v>
      </c>
      <c r="CU280" s="5">
        <v>10.5</v>
      </c>
      <c r="CV280" s="5">
        <v>450</v>
      </c>
      <c r="CW280" s="5">
        <v>77</v>
      </c>
      <c r="CX280" s="2"/>
      <c r="CY280" s="5">
        <v>0.42016806722689076</v>
      </c>
      <c r="CZ280" s="3" t="s">
        <v>22</v>
      </c>
      <c r="DA280" s="5">
        <v>3.8461538461538456E-4</v>
      </c>
      <c r="DB280" s="5">
        <v>633</v>
      </c>
      <c r="DC280" s="2"/>
      <c r="DD280" s="5">
        <v>378</v>
      </c>
      <c r="DE280" s="3" t="s">
        <v>22</v>
      </c>
      <c r="DF280" s="2"/>
      <c r="DG280" s="3" t="s">
        <v>3</v>
      </c>
      <c r="DH280" s="5">
        <v>8.3916660000000007</v>
      </c>
      <c r="DI280" s="3" t="s">
        <v>28</v>
      </c>
      <c r="DJ280" s="3"/>
      <c r="DK280" s="5">
        <v>289</v>
      </c>
      <c r="DL280" s="3" t="s">
        <v>8</v>
      </c>
      <c r="DM280" s="3">
        <v>0.35714285714285698</v>
      </c>
      <c r="DN280" s="3" t="s">
        <v>3</v>
      </c>
      <c r="DO280" s="5">
        <v>0.28949999999999998</v>
      </c>
      <c r="DP280" s="3" t="s">
        <v>3</v>
      </c>
      <c r="DQ280" s="5">
        <v>3.2149999999999999</v>
      </c>
      <c r="DR280" s="7" t="s">
        <v>227</v>
      </c>
      <c r="DS280" s="2" t="s">
        <v>18</v>
      </c>
      <c r="DT280" s="5">
        <v>0.42842239999999998</v>
      </c>
      <c r="DU280" s="2" t="s">
        <v>24</v>
      </c>
      <c r="DV280" s="3" t="s">
        <v>3</v>
      </c>
      <c r="DW280" s="5">
        <v>52.27</v>
      </c>
      <c r="DX280" s="3"/>
      <c r="DY280" s="3" t="s">
        <v>8</v>
      </c>
      <c r="DZ280" s="2"/>
      <c r="EA280" s="7"/>
      <c r="EB280" s="5">
        <v>3.07</v>
      </c>
      <c r="EC280" s="3"/>
      <c r="ED280" s="2"/>
      <c r="EE280" s="2"/>
      <c r="EF280" s="3" t="s">
        <v>1</v>
      </c>
      <c r="EG280" s="3"/>
      <c r="EH280" s="2"/>
      <c r="EI280" s="2"/>
      <c r="EJ280" s="3" t="s">
        <v>26</v>
      </c>
      <c r="EK280" s="5">
        <v>1.2489999999999999E-2</v>
      </c>
      <c r="EL280" s="3" t="s">
        <v>1</v>
      </c>
      <c r="EM280" s="3" t="s">
        <v>3</v>
      </c>
      <c r="EN280" s="3" t="s">
        <v>27</v>
      </c>
      <c r="EO280" s="3"/>
      <c r="EP280" s="3" t="s">
        <v>8</v>
      </c>
      <c r="EQ280" s="3"/>
      <c r="ER280" s="5">
        <v>5.51</v>
      </c>
      <c r="ES280" s="3"/>
      <c r="ET280" s="9">
        <v>17.399999999999999</v>
      </c>
      <c r="EU280" s="3" t="s">
        <v>239</v>
      </c>
      <c r="EV280" s="3" t="s">
        <v>28</v>
      </c>
      <c r="EW280" s="7"/>
      <c r="EX280" s="9">
        <v>3.625</v>
      </c>
      <c r="EY280" s="3"/>
      <c r="EZ280" s="3"/>
      <c r="FA280" s="9">
        <v>1.0869565217391304</v>
      </c>
      <c r="FB280" s="9">
        <v>1.67E-9</v>
      </c>
      <c r="FC280" s="2"/>
      <c r="FD280" s="7"/>
      <c r="FE280" s="2" t="s">
        <v>311</v>
      </c>
      <c r="FF280" s="3" t="s">
        <v>28</v>
      </c>
      <c r="FG280" s="3" t="s">
        <v>1</v>
      </c>
      <c r="FH280" s="9">
        <v>7.1550000000000002</v>
      </c>
      <c r="FI280" s="3"/>
      <c r="FJ280" s="9">
        <v>8.8800000000000008</v>
      </c>
      <c r="FK280" s="3" t="s">
        <v>1</v>
      </c>
      <c r="FL280" s="3" t="s">
        <v>1</v>
      </c>
      <c r="FM280" s="3" t="s">
        <v>28</v>
      </c>
      <c r="FN280" s="9">
        <v>143</v>
      </c>
      <c r="FO280" s="9">
        <v>4.4500000000000001E-8</v>
      </c>
      <c r="FP280" s="9">
        <v>4.54</v>
      </c>
      <c r="FQ280" s="3" t="s">
        <v>311</v>
      </c>
      <c r="FR280" s="5">
        <v>1.4E-2</v>
      </c>
      <c r="FS280" s="9">
        <v>28.6</v>
      </c>
      <c r="FT280" s="3" t="s">
        <v>1</v>
      </c>
      <c r="FU280" s="3"/>
      <c r="FV280" s="3"/>
      <c r="FW280" s="5">
        <v>33.35</v>
      </c>
      <c r="FX280" s="10">
        <v>5.3800000000000002E-3</v>
      </c>
      <c r="FY280" s="3"/>
      <c r="FZ280" s="3" t="s">
        <v>22</v>
      </c>
      <c r="GA280" s="3"/>
      <c r="GB280" s="3"/>
      <c r="GC280" s="3"/>
      <c r="GD280" s="3"/>
      <c r="GE280" s="3"/>
      <c r="GF280" s="3" t="s">
        <v>30</v>
      </c>
      <c r="GG280" s="3"/>
      <c r="GH280" s="9">
        <v>4.51</v>
      </c>
      <c r="GI280" s="2"/>
      <c r="GJ280" s="5">
        <v>1.3500000000000001E-3</v>
      </c>
      <c r="GK280" s="3"/>
      <c r="GL280" s="2"/>
      <c r="GM280" s="7"/>
      <c r="GN280" s="3" t="s">
        <v>31</v>
      </c>
      <c r="GO280" s="3" t="s">
        <v>8</v>
      </c>
      <c r="GP280" s="3"/>
      <c r="GQ280" s="3"/>
      <c r="GR280" s="3" t="s">
        <v>219</v>
      </c>
      <c r="GS280" s="9">
        <v>0.71942446043165476</v>
      </c>
      <c r="GT280" s="9">
        <v>70.650000000000006</v>
      </c>
      <c r="GU280" s="9">
        <v>11.15</v>
      </c>
      <c r="GV280" s="2">
        <v>4.9261083743842374E-2</v>
      </c>
      <c r="GW280" s="7"/>
      <c r="GX280" s="2" t="s">
        <v>34</v>
      </c>
      <c r="GY280" s="7" t="s">
        <v>227</v>
      </c>
      <c r="GZ280" s="9">
        <v>5.24</v>
      </c>
      <c r="HA280" s="9">
        <v>4.3250000000000002</v>
      </c>
      <c r="HB280" s="7"/>
      <c r="HC280" s="3">
        <v>41.7</v>
      </c>
      <c r="HD280" s="3" t="s">
        <v>3</v>
      </c>
      <c r="HE280" s="7"/>
      <c r="HF280" s="9">
        <v>20.95</v>
      </c>
      <c r="HG280" s="3"/>
      <c r="HH280" s="2"/>
      <c r="HI280" s="3" t="s">
        <v>311</v>
      </c>
      <c r="HJ280" s="3"/>
      <c r="HK280" s="3" t="s">
        <v>3</v>
      </c>
      <c r="HL280" s="3"/>
      <c r="HM280" s="9">
        <v>0.69</v>
      </c>
      <c r="HN280" s="9">
        <v>14.05</v>
      </c>
      <c r="HO280" s="3" t="s">
        <v>3</v>
      </c>
      <c r="HP280" s="3" t="s">
        <v>35</v>
      </c>
      <c r="HQ280" s="3" t="s">
        <v>28</v>
      </c>
      <c r="HR280" s="7"/>
      <c r="HS280" s="3" t="s">
        <v>3</v>
      </c>
      <c r="HT280" s="3"/>
      <c r="HU280" s="9">
        <v>0.44052863436123346</v>
      </c>
      <c r="HV280" s="3">
        <v>1</v>
      </c>
      <c r="HW280" s="9">
        <v>2.5000000000000001E-4</v>
      </c>
      <c r="HX280" s="3" t="s">
        <v>3</v>
      </c>
      <c r="HY280" s="3"/>
      <c r="HZ280" s="3" t="s">
        <v>30</v>
      </c>
      <c r="IA280" s="9">
        <v>4.5</v>
      </c>
      <c r="IB280" s="3"/>
      <c r="IC280" s="3" t="s">
        <v>18</v>
      </c>
      <c r="ID280" s="3"/>
      <c r="IE280" s="3" t="s">
        <v>309</v>
      </c>
      <c r="IF280" s="7"/>
      <c r="IG280" s="7"/>
      <c r="IH280" s="7"/>
    </row>
    <row r="281" spans="1:242" x14ac:dyDescent="0.25">
      <c r="A281" s="1" t="s">
        <v>332</v>
      </c>
      <c r="B281" s="5">
        <v>76</v>
      </c>
      <c r="C281" s="3">
        <v>60</v>
      </c>
      <c r="D281" s="5">
        <v>7.65</v>
      </c>
      <c r="E281" s="3" t="s">
        <v>1</v>
      </c>
      <c r="F281" s="3" t="s">
        <v>333</v>
      </c>
      <c r="G281" s="2">
        <v>3.5999999999999997E-2</v>
      </c>
      <c r="H281" s="3">
        <v>2.13</v>
      </c>
      <c r="I281" s="3">
        <v>2.13</v>
      </c>
      <c r="J281" s="5">
        <v>3.5199999999999999E-11</v>
      </c>
      <c r="K281" s="3" t="s">
        <v>3</v>
      </c>
      <c r="L281" s="3" t="s">
        <v>4</v>
      </c>
      <c r="M281" s="5">
        <v>0.9009009009009008</v>
      </c>
      <c r="N281" s="5">
        <v>25.85</v>
      </c>
      <c r="O281" s="3" t="s">
        <v>3</v>
      </c>
      <c r="P281" s="3">
        <v>1.1399999999999999</v>
      </c>
      <c r="Q281" s="3">
        <v>0.480769230769231</v>
      </c>
      <c r="R281" s="2" t="s">
        <v>58</v>
      </c>
      <c r="S281" s="2">
        <v>2.13</v>
      </c>
      <c r="T281" s="3" t="s">
        <v>3</v>
      </c>
      <c r="U281" s="5">
        <v>52.95</v>
      </c>
      <c r="V281" s="3">
        <v>2.13</v>
      </c>
      <c r="W281" s="2"/>
      <c r="X281" s="4">
        <v>1.0389610389610389</v>
      </c>
      <c r="Y281" s="3">
        <v>10.5</v>
      </c>
      <c r="Z281" s="5">
        <v>1.3550000000000001E-5</v>
      </c>
      <c r="AA281" s="3" t="s">
        <v>8</v>
      </c>
      <c r="AB281" s="2">
        <v>0.71942446043165476</v>
      </c>
      <c r="AC281" s="5">
        <v>1.5454545454545454E-12</v>
      </c>
      <c r="AD281" s="3" t="s">
        <v>22</v>
      </c>
      <c r="AE281" s="3">
        <v>1</v>
      </c>
      <c r="AF281" s="2">
        <v>3.08</v>
      </c>
      <c r="AG281" s="5">
        <v>3.7000000000000002E-3</v>
      </c>
      <c r="AH281" s="2"/>
      <c r="AI281" s="2">
        <v>117.38</v>
      </c>
      <c r="AJ281" s="2">
        <v>60.9</v>
      </c>
      <c r="AK281" s="2"/>
      <c r="AL281" s="5">
        <v>1.0780000000000001</v>
      </c>
      <c r="AM281" s="3"/>
      <c r="AN281" s="3" t="s">
        <v>12</v>
      </c>
      <c r="AO281" s="2"/>
      <c r="AP281" s="2"/>
      <c r="AQ281" s="5">
        <v>1.085E-2</v>
      </c>
      <c r="AR281" s="5">
        <v>3.69</v>
      </c>
      <c r="AS281" s="3" t="s">
        <v>28</v>
      </c>
      <c r="AT281" s="3" t="s">
        <v>28</v>
      </c>
      <c r="AU281" s="5">
        <v>18.5</v>
      </c>
      <c r="AV281" s="3"/>
      <c r="AW281" s="2"/>
      <c r="AX281" s="5">
        <v>2.0833333333333333E-7</v>
      </c>
      <c r="AY281" s="2" t="s">
        <v>311</v>
      </c>
      <c r="AZ281" s="5">
        <v>8.15</v>
      </c>
      <c r="BA281" s="2"/>
      <c r="BB281" s="3" t="s">
        <v>8</v>
      </c>
      <c r="BC281" s="3">
        <v>5.5</v>
      </c>
      <c r="BD281" s="2">
        <v>0.42194092827004215</v>
      </c>
      <c r="BE281" s="3" t="s">
        <v>16</v>
      </c>
      <c r="BF281" s="6">
        <v>61</v>
      </c>
      <c r="BG281" s="5">
        <v>7.5075000000000003</v>
      </c>
      <c r="BH281" s="3">
        <v>224</v>
      </c>
      <c r="BI281" s="3">
        <v>2.13</v>
      </c>
      <c r="BJ281" s="5">
        <v>1.23</v>
      </c>
      <c r="BK281" s="5">
        <v>23.1</v>
      </c>
      <c r="BL281" s="5">
        <v>1.1000000000000001</v>
      </c>
      <c r="BM281" s="5">
        <v>2.92</v>
      </c>
      <c r="BN281" s="3" t="s">
        <v>19</v>
      </c>
      <c r="BO281" s="3" t="s">
        <v>121</v>
      </c>
      <c r="BP281" s="3" t="s">
        <v>3</v>
      </c>
      <c r="BQ281" s="2">
        <v>2.85</v>
      </c>
      <c r="BR281" s="2" t="s">
        <v>21</v>
      </c>
      <c r="BS281" s="3">
        <v>0.56497175141242939</v>
      </c>
      <c r="BT281" s="3"/>
      <c r="BU281" s="3">
        <v>1.1111111111111112</v>
      </c>
      <c r="BV281" s="5">
        <v>4.1825000000000001</v>
      </c>
      <c r="BW281" s="5">
        <v>5.32</v>
      </c>
      <c r="BX281" s="3"/>
      <c r="BY281" s="3"/>
      <c r="BZ281" s="2"/>
      <c r="CA281" s="2">
        <v>2.2624434389140271</v>
      </c>
      <c r="CB281" s="3" t="s">
        <v>3</v>
      </c>
      <c r="CC281" s="5">
        <v>4.01</v>
      </c>
      <c r="CD281" s="5">
        <v>1.7543859649122808</v>
      </c>
      <c r="CE281" s="3">
        <v>0.4329004329004329</v>
      </c>
      <c r="CF281" s="5">
        <v>31.5</v>
      </c>
      <c r="CG281" s="3" t="s">
        <v>312</v>
      </c>
      <c r="CH281" s="3">
        <v>2.13</v>
      </c>
      <c r="CI281" s="3"/>
      <c r="CJ281" s="3" t="s">
        <v>1</v>
      </c>
      <c r="CK281" s="2">
        <v>1.1100000000000001</v>
      </c>
      <c r="CL281" s="3" t="s">
        <v>22</v>
      </c>
      <c r="CM281" s="2">
        <v>30</v>
      </c>
      <c r="CN281" s="3"/>
      <c r="CO281" s="2">
        <v>2.17</v>
      </c>
      <c r="CP281" s="2"/>
      <c r="CQ281" s="3">
        <v>2</v>
      </c>
      <c r="CR281" s="5">
        <v>6.08</v>
      </c>
      <c r="CS281" s="5">
        <v>54.1</v>
      </c>
      <c r="CT281" s="5">
        <v>0.95450000000000002</v>
      </c>
      <c r="CU281" s="5">
        <v>10.5</v>
      </c>
      <c r="CV281" s="5">
        <v>440</v>
      </c>
      <c r="CW281" s="5">
        <v>76.650000000000006</v>
      </c>
      <c r="CX281" s="2">
        <v>0.4</v>
      </c>
      <c r="CY281" s="5">
        <v>0.42016806722689076</v>
      </c>
      <c r="CZ281" s="3" t="s">
        <v>22</v>
      </c>
      <c r="DA281" s="5">
        <v>3.8461538461538456E-4</v>
      </c>
      <c r="DB281" s="5">
        <v>630</v>
      </c>
      <c r="DC281" s="2">
        <v>0.88495575221238942</v>
      </c>
      <c r="DD281" s="5">
        <v>375</v>
      </c>
      <c r="DE281" s="3" t="s">
        <v>22</v>
      </c>
      <c r="DF281" s="2">
        <v>0.36428571428571432</v>
      </c>
      <c r="DG281" s="3" t="s">
        <v>3</v>
      </c>
      <c r="DH281" s="5">
        <v>8.4625000000000004</v>
      </c>
      <c r="DI281" s="3" t="s">
        <v>28</v>
      </c>
      <c r="DJ281" s="3">
        <v>11.26</v>
      </c>
      <c r="DK281" s="5">
        <v>298</v>
      </c>
      <c r="DL281" s="3" t="s">
        <v>8</v>
      </c>
      <c r="DM281" s="3">
        <v>0.35714285714285698</v>
      </c>
      <c r="DN281" s="3" t="s">
        <v>3</v>
      </c>
      <c r="DO281" s="5">
        <v>0.29049999999999998</v>
      </c>
      <c r="DP281" s="3" t="s">
        <v>3</v>
      </c>
      <c r="DQ281" s="5">
        <v>3.26</v>
      </c>
      <c r="DR281" s="2">
        <v>0.71942446043165476</v>
      </c>
      <c r="DS281" s="2" t="s">
        <v>18</v>
      </c>
      <c r="DT281" s="5">
        <v>0.43166310000000002</v>
      </c>
      <c r="DU281" s="2">
        <v>4.2949999999999999</v>
      </c>
      <c r="DV281" s="3" t="s">
        <v>3</v>
      </c>
      <c r="DW281" s="5">
        <v>52.95</v>
      </c>
      <c r="DX281" s="2">
        <v>6.14</v>
      </c>
      <c r="DY281" s="3" t="s">
        <v>8</v>
      </c>
      <c r="DZ281" s="2">
        <v>272.85000000000002</v>
      </c>
      <c r="EA281" s="7">
        <v>0.7407407407407407</v>
      </c>
      <c r="EB281" s="5">
        <v>3.08</v>
      </c>
      <c r="EC281" s="3">
        <v>11.05</v>
      </c>
      <c r="ED281" s="2"/>
      <c r="EE281" s="2">
        <v>0.44052863436123346</v>
      </c>
      <c r="EF281" s="3" t="s">
        <v>1</v>
      </c>
      <c r="EG281" s="3"/>
      <c r="EH281" s="2"/>
      <c r="EI281" s="2">
        <v>8.64</v>
      </c>
      <c r="EJ281" s="3" t="s">
        <v>26</v>
      </c>
      <c r="EK281" s="5">
        <v>1.2489999999999999E-2</v>
      </c>
      <c r="EL281" s="3" t="s">
        <v>1</v>
      </c>
      <c r="EM281" s="3" t="s">
        <v>3</v>
      </c>
      <c r="EN281" s="3" t="s">
        <v>27</v>
      </c>
      <c r="EO281" s="3">
        <v>22</v>
      </c>
      <c r="EP281" s="3" t="s">
        <v>8</v>
      </c>
      <c r="EQ281" s="3">
        <v>2.13</v>
      </c>
      <c r="ER281" s="5">
        <v>5.6</v>
      </c>
      <c r="ES281" s="2">
        <v>32</v>
      </c>
      <c r="ET281" s="9">
        <v>17.43</v>
      </c>
      <c r="EU281" s="3" t="s">
        <v>239</v>
      </c>
      <c r="EV281" s="3" t="s">
        <v>28</v>
      </c>
      <c r="EW281" s="7">
        <v>14.25</v>
      </c>
      <c r="EX281" s="9">
        <v>3.63</v>
      </c>
      <c r="EY281" s="3">
        <v>1.96</v>
      </c>
      <c r="EZ281" s="3"/>
      <c r="FA281" s="9">
        <v>1.0582010582010584</v>
      </c>
      <c r="FB281" s="9">
        <v>1.668E-9</v>
      </c>
      <c r="FC281" s="2"/>
      <c r="FD281" s="7">
        <v>1.0666666666666667</v>
      </c>
      <c r="FE281" s="2" t="s">
        <v>311</v>
      </c>
      <c r="FF281" s="3" t="s">
        <v>28</v>
      </c>
      <c r="FG281" s="3" t="s">
        <v>1</v>
      </c>
      <c r="FH281" s="9">
        <v>7.1475</v>
      </c>
      <c r="FI281" s="2">
        <v>0.41399999999999998</v>
      </c>
      <c r="FJ281" s="9">
        <v>8.75</v>
      </c>
      <c r="FK281" s="3" t="s">
        <v>1</v>
      </c>
      <c r="FL281" s="3" t="s">
        <v>1</v>
      </c>
      <c r="FM281" s="3" t="s">
        <v>28</v>
      </c>
      <c r="FN281" s="9">
        <v>144</v>
      </c>
      <c r="FO281" s="9">
        <v>4.4200000000000005E-8</v>
      </c>
      <c r="FP281" s="9">
        <v>4.74</v>
      </c>
      <c r="FQ281" s="3" t="s">
        <v>311</v>
      </c>
      <c r="FR281" s="5">
        <v>1.4500000000000001E-2</v>
      </c>
      <c r="FS281" s="9">
        <v>28.5</v>
      </c>
      <c r="FT281" s="3" t="s">
        <v>1</v>
      </c>
      <c r="FU281" s="3">
        <v>4.8099999999999996</v>
      </c>
      <c r="FV281" s="3"/>
      <c r="FW281" s="5">
        <v>36.5</v>
      </c>
      <c r="FX281" s="10">
        <v>5.4999999999999997E-3</v>
      </c>
      <c r="FY281" s="3">
        <v>148.96</v>
      </c>
      <c r="FZ281" s="3" t="s">
        <v>22</v>
      </c>
      <c r="GA281" s="3">
        <v>2.13</v>
      </c>
      <c r="GB281" s="3">
        <v>2.13</v>
      </c>
      <c r="GC281" s="3"/>
      <c r="GD281" s="3">
        <v>2.13</v>
      </c>
      <c r="GE281" s="3"/>
      <c r="GF281" s="3" t="s">
        <v>30</v>
      </c>
      <c r="GG281" s="3"/>
      <c r="GH281" s="9">
        <v>4.51</v>
      </c>
      <c r="GI281" s="2"/>
      <c r="GJ281" s="5">
        <v>1.353E-3</v>
      </c>
      <c r="GK281" s="3">
        <v>12.5</v>
      </c>
      <c r="GL281" s="2">
        <v>0.92592592592592582</v>
      </c>
      <c r="GM281" s="7"/>
      <c r="GN281" s="3" t="s">
        <v>31</v>
      </c>
      <c r="GO281" s="3" t="s">
        <v>8</v>
      </c>
      <c r="GP281" s="3"/>
      <c r="GQ281" s="3">
        <v>8.39</v>
      </c>
      <c r="GR281" s="3" t="s">
        <v>219</v>
      </c>
      <c r="GS281" s="9">
        <v>0.7142857142857143</v>
      </c>
      <c r="GT281" s="9">
        <v>70.7</v>
      </c>
      <c r="GU281" s="9">
        <v>11.05</v>
      </c>
      <c r="GV281" s="2">
        <v>4.9751243781094537E-2</v>
      </c>
      <c r="GW281" s="7">
        <v>2.15</v>
      </c>
      <c r="GX281" s="2" t="s">
        <v>34</v>
      </c>
      <c r="GY281" s="2">
        <v>0.71942446043165476</v>
      </c>
      <c r="GZ281" s="9">
        <v>5.23</v>
      </c>
      <c r="HA281" s="9">
        <v>4.2949999999999999</v>
      </c>
      <c r="HB281" s="7">
        <v>4.26</v>
      </c>
      <c r="HC281" s="3">
        <v>41.35</v>
      </c>
      <c r="HD281" s="3" t="s">
        <v>3</v>
      </c>
      <c r="HE281" s="7">
        <v>8.9</v>
      </c>
      <c r="HF281" s="9">
        <v>20.75</v>
      </c>
      <c r="HG281" s="3"/>
      <c r="HH281" s="2"/>
      <c r="HI281" s="3" t="s">
        <v>311</v>
      </c>
      <c r="HJ281" s="3">
        <v>1.3333333333333333</v>
      </c>
      <c r="HK281" s="3" t="s">
        <v>3</v>
      </c>
      <c r="HL281" s="3">
        <v>2.2200000000000002</v>
      </c>
      <c r="HM281" s="9">
        <v>0.71</v>
      </c>
      <c r="HN281" s="9">
        <v>14.03</v>
      </c>
      <c r="HO281" s="3" t="s">
        <v>3</v>
      </c>
      <c r="HP281" s="3" t="s">
        <v>35</v>
      </c>
      <c r="HQ281" s="3" t="s">
        <v>28</v>
      </c>
      <c r="HR281" s="7">
        <v>8.900000000000001E-2</v>
      </c>
      <c r="HS281" s="3" t="s">
        <v>3</v>
      </c>
      <c r="HT281" s="2">
        <v>4.8099999999999996</v>
      </c>
      <c r="HU281" s="9">
        <v>0.43859649122807021</v>
      </c>
      <c r="HV281" s="3">
        <v>1</v>
      </c>
      <c r="HW281" s="9">
        <v>2.6499999999999999E-4</v>
      </c>
      <c r="HX281" s="3" t="s">
        <v>3</v>
      </c>
      <c r="HY281" s="3"/>
      <c r="HZ281" s="3">
        <v>630</v>
      </c>
      <c r="IA281" s="9">
        <v>4.5</v>
      </c>
      <c r="IB281" s="3">
        <v>15.57</v>
      </c>
      <c r="IC281" s="3" t="s">
        <v>18</v>
      </c>
      <c r="ID281" s="3"/>
      <c r="IE281" s="3" t="s">
        <v>309</v>
      </c>
      <c r="IF281" s="7">
        <v>2.2200000000000002</v>
      </c>
      <c r="IG281" s="2">
        <v>1.1764285714285714</v>
      </c>
      <c r="IH281" s="7">
        <v>0.7407407407407407</v>
      </c>
    </row>
    <row r="282" spans="1:242" x14ac:dyDescent="0.25">
      <c r="A282" s="1" t="s">
        <v>334</v>
      </c>
      <c r="B282" s="5">
        <v>76</v>
      </c>
      <c r="C282" s="3"/>
      <c r="D282" s="5">
        <v>7.45</v>
      </c>
      <c r="E282" s="3" t="s">
        <v>1</v>
      </c>
      <c r="F282" s="3"/>
      <c r="G282" s="2">
        <v>3.5499999999999997E-2</v>
      </c>
      <c r="H282" s="3"/>
      <c r="I282" s="3"/>
      <c r="J282" s="5">
        <v>3.5000000000000002E-11</v>
      </c>
      <c r="K282" s="3" t="s">
        <v>3</v>
      </c>
      <c r="L282" s="3" t="s">
        <v>4</v>
      </c>
      <c r="M282" s="5">
        <v>0.90497737556561086</v>
      </c>
      <c r="N282" s="5">
        <v>25.85</v>
      </c>
      <c r="O282" s="3" t="s">
        <v>3</v>
      </c>
      <c r="P282" s="3"/>
      <c r="Q282" s="3"/>
      <c r="R282" s="2" t="s">
        <v>58</v>
      </c>
      <c r="S282" s="2"/>
      <c r="T282" s="3" t="s">
        <v>3</v>
      </c>
      <c r="U282" s="5">
        <v>53.6</v>
      </c>
      <c r="V282" s="3"/>
      <c r="W282" s="2"/>
      <c r="X282" s="4"/>
      <c r="Y282" s="3" t="s">
        <v>7</v>
      </c>
      <c r="Z282" s="5">
        <v>1.36E-5</v>
      </c>
      <c r="AA282" s="3" t="s">
        <v>8</v>
      </c>
      <c r="AB282" s="2"/>
      <c r="AC282" s="5">
        <v>1.5381818181818183E-12</v>
      </c>
      <c r="AD282" s="3" t="s">
        <v>22</v>
      </c>
      <c r="AE282" s="3" t="s">
        <v>18</v>
      </c>
      <c r="AF282" s="3"/>
      <c r="AG282" s="5">
        <v>3.65E-3</v>
      </c>
      <c r="AH282" s="2"/>
      <c r="AI282" s="2"/>
      <c r="AJ282" s="2">
        <v>60.8</v>
      </c>
      <c r="AK282" s="2"/>
      <c r="AL282" s="5">
        <v>1.0760000000000001</v>
      </c>
      <c r="AM282" s="3"/>
      <c r="AN282" s="3" t="s">
        <v>12</v>
      </c>
      <c r="AO282" s="2"/>
      <c r="AP282" s="2"/>
      <c r="AQ282" s="5">
        <v>1.2999999999999999E-2</v>
      </c>
      <c r="AR282" s="5">
        <v>3.58</v>
      </c>
      <c r="AS282" s="3" t="s">
        <v>28</v>
      </c>
      <c r="AT282" s="3" t="s">
        <v>28</v>
      </c>
      <c r="AU282" s="5">
        <v>18.25</v>
      </c>
      <c r="AV282" s="3"/>
      <c r="AW282" s="2"/>
      <c r="AX282" s="5">
        <v>2.1333333333333334E-7</v>
      </c>
      <c r="AY282" s="2" t="s">
        <v>311</v>
      </c>
      <c r="AZ282" s="5">
        <v>8.0500000000000007</v>
      </c>
      <c r="BA282" s="2"/>
      <c r="BB282" s="3" t="s">
        <v>8</v>
      </c>
      <c r="BC282" s="3" t="s">
        <v>21</v>
      </c>
      <c r="BD282" s="2"/>
      <c r="BE282" s="3" t="s">
        <v>16</v>
      </c>
      <c r="BF282" s="6">
        <v>59</v>
      </c>
      <c r="BG282" s="5">
        <v>7.5250000000000004</v>
      </c>
      <c r="BH282" s="3"/>
      <c r="BI282" s="3"/>
      <c r="BJ282" s="5">
        <v>1.22</v>
      </c>
      <c r="BK282" s="5">
        <v>22.15</v>
      </c>
      <c r="BL282" s="5">
        <v>1.1200000000000001</v>
      </c>
      <c r="BM282" s="5">
        <v>2.94</v>
      </c>
      <c r="BN282" s="3" t="s">
        <v>19</v>
      </c>
      <c r="BO282" s="3" t="s">
        <v>121</v>
      </c>
      <c r="BP282" s="3" t="s">
        <v>3</v>
      </c>
      <c r="BQ282" s="2"/>
      <c r="BR282" s="2" t="s">
        <v>21</v>
      </c>
      <c r="BS282" s="3"/>
      <c r="BT282" s="3"/>
      <c r="BU282" s="3"/>
      <c r="BV282" s="5">
        <v>4.1775000000000002</v>
      </c>
      <c r="BW282" s="5">
        <v>5.51</v>
      </c>
      <c r="BX282" s="3"/>
      <c r="BY282" s="3"/>
      <c r="BZ282" s="2"/>
      <c r="CA282" s="2"/>
      <c r="CB282" s="3" t="s">
        <v>3</v>
      </c>
      <c r="CC282" s="5">
        <v>3.97</v>
      </c>
      <c r="CD282" s="5">
        <v>1.7241379310344829</v>
      </c>
      <c r="CE282" s="3"/>
      <c r="CF282" s="5">
        <v>31.6</v>
      </c>
      <c r="CG282" s="3" t="s">
        <v>312</v>
      </c>
      <c r="CH282" s="3"/>
      <c r="CI282" s="3"/>
      <c r="CJ282" s="3" t="s">
        <v>1</v>
      </c>
      <c r="CK282" s="2"/>
      <c r="CL282" s="3" t="s">
        <v>22</v>
      </c>
      <c r="CM282" s="3"/>
      <c r="CN282" s="2"/>
      <c r="CO282" s="2"/>
      <c r="CP282" s="2"/>
      <c r="CQ282" s="3">
        <v>2</v>
      </c>
      <c r="CR282" s="5">
        <v>6.1</v>
      </c>
      <c r="CS282" s="5">
        <v>57.1</v>
      </c>
      <c r="CT282" s="5">
        <v>0.96</v>
      </c>
      <c r="CU282" s="5">
        <v>10.5</v>
      </c>
      <c r="CV282" s="5">
        <v>420</v>
      </c>
      <c r="CW282" s="5">
        <v>76.349999999999994</v>
      </c>
      <c r="CX282" s="2"/>
      <c r="CY282" s="5">
        <v>0.42194092827004215</v>
      </c>
      <c r="CZ282" s="3" t="s">
        <v>22</v>
      </c>
      <c r="DA282" s="5">
        <v>3.8461538461538456E-4</v>
      </c>
      <c r="DB282" s="5">
        <v>627</v>
      </c>
      <c r="DC282" s="2"/>
      <c r="DD282" s="5">
        <v>374</v>
      </c>
      <c r="DE282" s="3" t="s">
        <v>22</v>
      </c>
      <c r="DF282" s="2"/>
      <c r="DG282" s="3" t="s">
        <v>3</v>
      </c>
      <c r="DH282" s="5">
        <v>8.533334</v>
      </c>
      <c r="DI282" s="3" t="s">
        <v>28</v>
      </c>
      <c r="DJ282" s="3"/>
      <c r="DK282" s="5">
        <v>296</v>
      </c>
      <c r="DL282" s="3" t="s">
        <v>8</v>
      </c>
      <c r="DM282" s="3"/>
      <c r="DN282" s="3" t="s">
        <v>3</v>
      </c>
      <c r="DO282" s="5">
        <v>0.28949999999999998</v>
      </c>
      <c r="DP282" s="3" t="s">
        <v>3</v>
      </c>
      <c r="DQ282" s="5">
        <v>3.3</v>
      </c>
      <c r="DR282" s="7"/>
      <c r="DS282" s="2" t="s">
        <v>18</v>
      </c>
      <c r="DT282" s="5">
        <v>0.43490380000000001</v>
      </c>
      <c r="DU282" s="2"/>
      <c r="DV282" s="3" t="s">
        <v>3</v>
      </c>
      <c r="DW282" s="5">
        <v>53.6</v>
      </c>
      <c r="DX282" s="4"/>
      <c r="DY282" s="3" t="s">
        <v>8</v>
      </c>
      <c r="DZ282" s="2"/>
      <c r="EA282" s="7"/>
      <c r="EB282" s="5">
        <v>3.06</v>
      </c>
      <c r="EC282" s="3"/>
      <c r="ED282" s="2"/>
      <c r="EE282" s="2"/>
      <c r="EF282" s="3" t="s">
        <v>1</v>
      </c>
      <c r="EG282" s="3"/>
      <c r="EH282" s="2"/>
      <c r="EI282" s="2"/>
      <c r="EJ282" s="3" t="s">
        <v>26</v>
      </c>
      <c r="EK282" s="5">
        <v>1.2489999999999999E-2</v>
      </c>
      <c r="EL282" s="3" t="s">
        <v>1</v>
      </c>
      <c r="EM282" s="3" t="s">
        <v>3</v>
      </c>
      <c r="EN282" s="3" t="s">
        <v>27</v>
      </c>
      <c r="EO282" s="3"/>
      <c r="EP282" s="3" t="s">
        <v>8</v>
      </c>
      <c r="EQ282" s="3"/>
      <c r="ER282" s="5">
        <v>5.75</v>
      </c>
      <c r="ES282" s="4"/>
      <c r="ET282" s="9">
        <v>17.36</v>
      </c>
      <c r="EU282" s="3" t="s">
        <v>239</v>
      </c>
      <c r="EV282" s="3" t="s">
        <v>28</v>
      </c>
      <c r="EW282" s="7"/>
      <c r="EX282" s="9">
        <v>3.63</v>
      </c>
      <c r="EY282" s="3"/>
      <c r="EZ282" s="3"/>
      <c r="FA282" s="9">
        <v>1.075268817204301</v>
      </c>
      <c r="FB282" s="9">
        <v>1.5400000000000001E-9</v>
      </c>
      <c r="FC282" s="2"/>
      <c r="FD282" s="7"/>
      <c r="FE282" s="2" t="s">
        <v>311</v>
      </c>
      <c r="FF282" s="3" t="s">
        <v>28</v>
      </c>
      <c r="FG282" s="3" t="s">
        <v>1</v>
      </c>
      <c r="FH282" s="9">
        <v>7.1375000000000002</v>
      </c>
      <c r="FI282" s="3"/>
      <c r="FJ282" s="9">
        <v>10</v>
      </c>
      <c r="FK282" s="3" t="s">
        <v>1</v>
      </c>
      <c r="FL282" s="3" t="s">
        <v>1</v>
      </c>
      <c r="FM282" s="3" t="s">
        <v>28</v>
      </c>
      <c r="FN282" s="9">
        <v>144</v>
      </c>
      <c r="FO282" s="9">
        <v>4.3899999999999996E-8</v>
      </c>
      <c r="FP282" s="9">
        <v>4.9000000000000004</v>
      </c>
      <c r="FQ282" s="3" t="s">
        <v>311</v>
      </c>
      <c r="FR282" s="5">
        <v>1.44E-2</v>
      </c>
      <c r="FS282" s="9">
        <v>28.48</v>
      </c>
      <c r="FT282" s="3" t="s">
        <v>1</v>
      </c>
      <c r="FU282" s="3"/>
      <c r="FV282" s="3"/>
      <c r="FW282" s="5">
        <v>37.25</v>
      </c>
      <c r="FX282" s="10">
        <v>5.6500000000000005E-3</v>
      </c>
      <c r="FY282" s="3"/>
      <c r="FZ282" s="3" t="s">
        <v>22</v>
      </c>
      <c r="GA282" s="3"/>
      <c r="GB282" s="3"/>
      <c r="GC282" s="3"/>
      <c r="GD282" s="3"/>
      <c r="GE282" s="3"/>
      <c r="GF282" s="3" t="s">
        <v>30</v>
      </c>
      <c r="GG282" s="3"/>
      <c r="GH282" s="9">
        <v>4.5</v>
      </c>
      <c r="GI282" s="2"/>
      <c r="GJ282" s="5">
        <v>1.34E-3</v>
      </c>
      <c r="GK282" s="3"/>
      <c r="GL282" s="2"/>
      <c r="GM282" s="7"/>
      <c r="GN282" s="3" t="s">
        <v>31</v>
      </c>
      <c r="GO282" s="3" t="s">
        <v>8</v>
      </c>
      <c r="GP282" s="3"/>
      <c r="GQ282" s="3"/>
      <c r="GR282" s="3" t="s">
        <v>219</v>
      </c>
      <c r="GS282" s="9">
        <v>0.71942446043165476</v>
      </c>
      <c r="GT282" s="9">
        <v>70.650000000000006</v>
      </c>
      <c r="GU282" s="9">
        <v>11.5</v>
      </c>
      <c r="GV282" s="2">
        <v>0.05</v>
      </c>
      <c r="GW282" s="7"/>
      <c r="GX282" s="2" t="s">
        <v>34</v>
      </c>
      <c r="GY282" s="7"/>
      <c r="GZ282" s="9">
        <v>5.22</v>
      </c>
      <c r="HA282" s="9">
        <v>4.3099999999999996</v>
      </c>
      <c r="HB282" s="7"/>
      <c r="HC282" s="3">
        <v>40.950000000000003</v>
      </c>
      <c r="HD282" s="3" t="s">
        <v>3</v>
      </c>
      <c r="HE282" s="7"/>
      <c r="HF282" s="9">
        <v>20.75</v>
      </c>
      <c r="HG282" s="3"/>
      <c r="HH282" s="2"/>
      <c r="HI282" s="3" t="s">
        <v>311</v>
      </c>
      <c r="HJ282" s="3"/>
      <c r="HK282" s="3" t="s">
        <v>3</v>
      </c>
      <c r="HL282" s="3"/>
      <c r="HM282" s="9">
        <v>0.72</v>
      </c>
      <c r="HN282" s="9">
        <v>14.05</v>
      </c>
      <c r="HO282" s="3" t="s">
        <v>3</v>
      </c>
      <c r="HP282" s="3" t="s">
        <v>35</v>
      </c>
      <c r="HQ282" s="3" t="s">
        <v>28</v>
      </c>
      <c r="HR282" s="7"/>
      <c r="HS282" s="3" t="s">
        <v>3</v>
      </c>
      <c r="HT282" s="2"/>
      <c r="HU282" s="9">
        <v>0.4366812227074236</v>
      </c>
      <c r="HV282" s="3">
        <v>1</v>
      </c>
      <c r="HW282" s="9">
        <v>2.5500000000000002E-4</v>
      </c>
      <c r="HX282" s="3" t="s">
        <v>3</v>
      </c>
      <c r="HY282" s="3"/>
      <c r="HZ282" s="3" t="s">
        <v>30</v>
      </c>
      <c r="IA282" s="9">
        <v>4.5</v>
      </c>
      <c r="IB282" s="3"/>
      <c r="IC282" s="3" t="s">
        <v>18</v>
      </c>
      <c r="ID282" s="3"/>
      <c r="IE282" s="3" t="s">
        <v>309</v>
      </c>
      <c r="IF282" s="7"/>
      <c r="IG282" s="4"/>
      <c r="IH282" s="7"/>
    </row>
    <row r="283" spans="1:242" x14ac:dyDescent="0.25">
      <c r="A283" s="1" t="s">
        <v>335</v>
      </c>
      <c r="B283" s="5">
        <v>75.5</v>
      </c>
      <c r="C283" s="3"/>
      <c r="D283" s="5">
        <v>7.5</v>
      </c>
      <c r="E283" s="3" t="s">
        <v>1</v>
      </c>
      <c r="F283" s="3"/>
      <c r="G283" s="2">
        <v>3.3849999999999998E-2</v>
      </c>
      <c r="H283" s="3"/>
      <c r="I283" s="3"/>
      <c r="J283" s="5">
        <v>3.5000000000000002E-11</v>
      </c>
      <c r="K283" s="3" t="s">
        <v>3</v>
      </c>
      <c r="L283" s="3" t="s">
        <v>4</v>
      </c>
      <c r="M283" s="5">
        <v>0.90497737556561086</v>
      </c>
      <c r="N283" s="5">
        <v>25.87</v>
      </c>
      <c r="O283" s="3" t="s">
        <v>3</v>
      </c>
      <c r="P283" s="3"/>
      <c r="Q283" s="3"/>
      <c r="R283" s="2" t="s">
        <v>58</v>
      </c>
      <c r="S283" s="2"/>
      <c r="T283" s="3" t="s">
        <v>3</v>
      </c>
      <c r="U283" s="5">
        <v>53.35</v>
      </c>
      <c r="V283" s="3"/>
      <c r="W283" s="2"/>
      <c r="X283" s="3"/>
      <c r="Y283" s="3" t="s">
        <v>7</v>
      </c>
      <c r="Z283" s="5">
        <v>1.365E-5</v>
      </c>
      <c r="AA283" s="3" t="s">
        <v>8</v>
      </c>
      <c r="AB283" s="2"/>
      <c r="AC283" s="5">
        <v>1.5636363636363635E-12</v>
      </c>
      <c r="AD283" s="3" t="s">
        <v>22</v>
      </c>
      <c r="AE283" s="3" t="s">
        <v>18</v>
      </c>
      <c r="AF283" s="3"/>
      <c r="AG283" s="5">
        <v>3.6700000000000001E-3</v>
      </c>
      <c r="AH283" s="2"/>
      <c r="AI283" s="2"/>
      <c r="AJ283" s="2">
        <v>57.95</v>
      </c>
      <c r="AK283" s="2"/>
      <c r="AL283" s="5">
        <v>1.0780000000000001</v>
      </c>
      <c r="AM283" s="3"/>
      <c r="AN283" s="3" t="s">
        <v>12</v>
      </c>
      <c r="AO283" s="2"/>
      <c r="AP283" s="2"/>
      <c r="AQ283" s="5">
        <v>1.4E-2</v>
      </c>
      <c r="AR283" s="5">
        <v>3.48</v>
      </c>
      <c r="AS283" s="3" t="s">
        <v>28</v>
      </c>
      <c r="AT283" s="3" t="s">
        <v>28</v>
      </c>
      <c r="AU283" s="5">
        <v>18.399999999999999</v>
      </c>
      <c r="AV283" s="3"/>
      <c r="AW283" s="2"/>
      <c r="AX283" s="5">
        <v>2.2583333333333332E-7</v>
      </c>
      <c r="AY283" s="2" t="s">
        <v>311</v>
      </c>
      <c r="AZ283" s="5">
        <v>8</v>
      </c>
      <c r="BA283" s="2"/>
      <c r="BB283" s="3" t="s">
        <v>8</v>
      </c>
      <c r="BC283" s="3" t="s">
        <v>21</v>
      </c>
      <c r="BD283" s="2"/>
      <c r="BE283" s="3" t="s">
        <v>16</v>
      </c>
      <c r="BF283" s="6">
        <v>55</v>
      </c>
      <c r="BG283" s="5">
        <v>7.5225</v>
      </c>
      <c r="BH283" s="3"/>
      <c r="BI283" s="3"/>
      <c r="BJ283" s="5">
        <v>1.23</v>
      </c>
      <c r="BK283" s="5">
        <v>22</v>
      </c>
      <c r="BL283" s="5">
        <v>1.1000000000000001</v>
      </c>
      <c r="BM283" s="5">
        <v>2.93</v>
      </c>
      <c r="BN283" s="3" t="s">
        <v>19</v>
      </c>
      <c r="BO283" s="3" t="s">
        <v>121</v>
      </c>
      <c r="BP283" s="3" t="s">
        <v>3</v>
      </c>
      <c r="BQ283" s="2"/>
      <c r="BR283" s="2" t="s">
        <v>21</v>
      </c>
      <c r="BS283" s="3"/>
      <c r="BT283" s="3"/>
      <c r="BU283" s="3"/>
      <c r="BV283" s="5">
        <v>4.1900000000000004</v>
      </c>
      <c r="BW283" s="5">
        <v>5.4</v>
      </c>
      <c r="BX283" s="3"/>
      <c r="BY283" s="3"/>
      <c r="BZ283" s="2"/>
      <c r="CA283" s="2"/>
      <c r="CB283" s="3" t="s">
        <v>3</v>
      </c>
      <c r="CC283" s="5">
        <v>3.9950000000000001</v>
      </c>
      <c r="CD283" s="5">
        <v>1.7316017316017316</v>
      </c>
      <c r="CE283" s="3"/>
      <c r="CF283" s="5">
        <v>30.9</v>
      </c>
      <c r="CG283" s="3" t="s">
        <v>312</v>
      </c>
      <c r="CH283" s="3"/>
      <c r="CI283" s="3"/>
      <c r="CJ283" s="3" t="s">
        <v>1</v>
      </c>
      <c r="CK283" s="2"/>
      <c r="CL283" s="3" t="s">
        <v>22</v>
      </c>
      <c r="CM283" s="3"/>
      <c r="CN283" s="2"/>
      <c r="CO283" s="2"/>
      <c r="CP283" s="2"/>
      <c r="CQ283" s="3">
        <v>2</v>
      </c>
      <c r="CR283" s="5">
        <v>6.09</v>
      </c>
      <c r="CS283" s="5">
        <v>56.7</v>
      </c>
      <c r="CT283" s="5">
        <v>0.96050000000000002</v>
      </c>
      <c r="CU283" s="5">
        <v>10.6</v>
      </c>
      <c r="CV283" s="5">
        <v>400</v>
      </c>
      <c r="CW283" s="5">
        <v>76.650000000000006</v>
      </c>
      <c r="CX283" s="2"/>
      <c r="CY283" s="5">
        <v>0.42105263157894735</v>
      </c>
      <c r="CZ283" s="3" t="s">
        <v>22</v>
      </c>
      <c r="DA283" s="5">
        <v>3.8461538461538456E-4</v>
      </c>
      <c r="DB283" s="5">
        <v>629</v>
      </c>
      <c r="DC283" s="2"/>
      <c r="DD283" s="5">
        <v>373.5</v>
      </c>
      <c r="DE283" s="3" t="s">
        <v>22</v>
      </c>
      <c r="DF283" s="2"/>
      <c r="DG283" s="3" t="s">
        <v>3</v>
      </c>
      <c r="DH283" s="5">
        <v>8.6041670000000003</v>
      </c>
      <c r="DI283" s="3" t="s">
        <v>28</v>
      </c>
      <c r="DJ283" s="3"/>
      <c r="DK283" s="5">
        <v>297</v>
      </c>
      <c r="DL283" s="3" t="s">
        <v>8</v>
      </c>
      <c r="DM283" s="3"/>
      <c r="DN283" s="3" t="s">
        <v>3</v>
      </c>
      <c r="DO283" s="5">
        <v>0.28999999999999998</v>
      </c>
      <c r="DP283" s="3" t="s">
        <v>3</v>
      </c>
      <c r="DQ283" s="5">
        <v>3.36</v>
      </c>
      <c r="DR283" s="7"/>
      <c r="DS283" s="2" t="s">
        <v>18</v>
      </c>
      <c r="DT283" s="5">
        <v>0.43814449999999999</v>
      </c>
      <c r="DU283" s="2"/>
      <c r="DV283" s="3" t="s">
        <v>3</v>
      </c>
      <c r="DW283" s="5">
        <v>53.35</v>
      </c>
      <c r="DX283" s="3"/>
      <c r="DY283" s="3" t="s">
        <v>8</v>
      </c>
      <c r="DZ283" s="2"/>
      <c r="EA283" s="7"/>
      <c r="EB283" s="5">
        <v>3.1</v>
      </c>
      <c r="EC283" s="3"/>
      <c r="ED283" s="2"/>
      <c r="EE283" s="2"/>
      <c r="EF283" s="3" t="s">
        <v>1</v>
      </c>
      <c r="EG283" s="3"/>
      <c r="EH283" s="2"/>
      <c r="EI283" s="2"/>
      <c r="EJ283" s="3" t="s">
        <v>26</v>
      </c>
      <c r="EK283" s="5">
        <v>1.2489999999999999E-2</v>
      </c>
      <c r="EL283" s="3" t="s">
        <v>1</v>
      </c>
      <c r="EM283" s="3" t="s">
        <v>3</v>
      </c>
      <c r="EN283" s="3" t="s">
        <v>27</v>
      </c>
      <c r="EO283" s="3"/>
      <c r="EP283" s="3" t="s">
        <v>8</v>
      </c>
      <c r="EQ283" s="3"/>
      <c r="ER283" s="5">
        <v>5.78</v>
      </c>
      <c r="ES283" s="3"/>
      <c r="ET283" s="9">
        <v>17.399999999999999</v>
      </c>
      <c r="EU283" s="3" t="s">
        <v>239</v>
      </c>
      <c r="EV283" s="3" t="s">
        <v>28</v>
      </c>
      <c r="EW283" s="7"/>
      <c r="EX283" s="9">
        <v>3.6375000000000002</v>
      </c>
      <c r="EY283" s="3"/>
      <c r="EZ283" s="3"/>
      <c r="FA283" s="9">
        <v>1.0610079575596818</v>
      </c>
      <c r="FB283" s="9">
        <v>1.6000000000000001E-9</v>
      </c>
      <c r="FC283" s="2"/>
      <c r="FD283" s="7"/>
      <c r="FE283" s="2" t="s">
        <v>311</v>
      </c>
      <c r="FF283" s="3" t="s">
        <v>28</v>
      </c>
      <c r="FG283" s="3" t="s">
        <v>1</v>
      </c>
      <c r="FH283" s="9">
        <v>7.1349999999999998</v>
      </c>
      <c r="FI283" s="3"/>
      <c r="FJ283" s="9">
        <v>9.5</v>
      </c>
      <c r="FK283" s="3" t="s">
        <v>1</v>
      </c>
      <c r="FL283" s="3" t="s">
        <v>1</v>
      </c>
      <c r="FM283" s="3" t="s">
        <v>28</v>
      </c>
      <c r="FN283" s="9">
        <v>143</v>
      </c>
      <c r="FO283" s="9">
        <v>4.395E-8</v>
      </c>
      <c r="FP283" s="9">
        <v>4.5</v>
      </c>
      <c r="FQ283" s="3" t="s">
        <v>311</v>
      </c>
      <c r="FR283" s="5">
        <v>1.2500000000000001E-2</v>
      </c>
      <c r="FS283" s="9">
        <v>28.53</v>
      </c>
      <c r="FT283" s="3" t="s">
        <v>1</v>
      </c>
      <c r="FU283" s="3"/>
      <c r="FV283" s="3"/>
      <c r="FW283" s="5">
        <v>36.9</v>
      </c>
      <c r="FX283" s="10">
        <v>5.5500000000000002E-3</v>
      </c>
      <c r="FY283" s="3"/>
      <c r="FZ283" s="3" t="s">
        <v>22</v>
      </c>
      <c r="GA283" s="3"/>
      <c r="GB283" s="3"/>
      <c r="GC283" s="3"/>
      <c r="GD283" s="3"/>
      <c r="GE283" s="3"/>
      <c r="GF283" s="3" t="s">
        <v>30</v>
      </c>
      <c r="GG283" s="3"/>
      <c r="GH283" s="9">
        <v>4.5</v>
      </c>
      <c r="GI283" s="2"/>
      <c r="GJ283" s="5">
        <v>1.3470000000000001E-3</v>
      </c>
      <c r="GK283" s="3"/>
      <c r="GL283" s="2"/>
      <c r="GM283" s="7"/>
      <c r="GN283" s="3" t="s">
        <v>31</v>
      </c>
      <c r="GO283" s="3" t="s">
        <v>8</v>
      </c>
      <c r="GP283" s="3"/>
      <c r="GQ283" s="3"/>
      <c r="GR283" s="3" t="s">
        <v>219</v>
      </c>
      <c r="GS283" s="9">
        <v>0.72992700729927007</v>
      </c>
      <c r="GT283" s="9">
        <v>70.489999999999995</v>
      </c>
      <c r="GU283" s="9">
        <v>11</v>
      </c>
      <c r="GV283" s="2">
        <v>5.2631578947368418E-2</v>
      </c>
      <c r="GW283" s="7"/>
      <c r="GX283" s="2" t="s">
        <v>34</v>
      </c>
      <c r="GY283" s="7"/>
      <c r="GZ283" s="9">
        <v>5.24</v>
      </c>
      <c r="HA283" s="9">
        <v>4.33</v>
      </c>
      <c r="HB283" s="7"/>
      <c r="HC283" s="3">
        <v>41.1</v>
      </c>
      <c r="HD283" s="3" t="s">
        <v>3</v>
      </c>
      <c r="HE283" s="7"/>
      <c r="HF283" s="9">
        <v>20.85</v>
      </c>
      <c r="HG283" s="3"/>
      <c r="HH283" s="2"/>
      <c r="HI283" s="3" t="s">
        <v>311</v>
      </c>
      <c r="HJ283" s="3"/>
      <c r="HK283" s="3" t="s">
        <v>3</v>
      </c>
      <c r="HL283" s="3"/>
      <c r="HM283" s="9">
        <v>0.69</v>
      </c>
      <c r="HN283" s="9">
        <v>14.1</v>
      </c>
      <c r="HO283" s="3" t="s">
        <v>3</v>
      </c>
      <c r="HP283" s="3" t="s">
        <v>35</v>
      </c>
      <c r="HQ283" s="3" t="s">
        <v>28</v>
      </c>
      <c r="HR283" s="7"/>
      <c r="HS283" s="3" t="s">
        <v>3</v>
      </c>
      <c r="HT283" s="2"/>
      <c r="HU283" s="9">
        <v>0.4366812227074236</v>
      </c>
      <c r="HV283" s="3">
        <v>1</v>
      </c>
      <c r="HW283" s="9">
        <v>2.5300000000000002E-4</v>
      </c>
      <c r="HX283" s="3" t="s">
        <v>3</v>
      </c>
      <c r="HY283" s="3"/>
      <c r="HZ283" s="3" t="s">
        <v>30</v>
      </c>
      <c r="IA283" s="9">
        <v>4.5</v>
      </c>
      <c r="IB283" s="3"/>
      <c r="IC283" s="3" t="s">
        <v>18</v>
      </c>
      <c r="ID283" s="3"/>
      <c r="IE283" s="3" t="s">
        <v>309</v>
      </c>
      <c r="IF283" s="7"/>
      <c r="IG283" s="7"/>
      <c r="IH283" s="7"/>
    </row>
    <row r="284" spans="1:242" x14ac:dyDescent="0.25">
      <c r="A284" s="1" t="s">
        <v>336</v>
      </c>
      <c r="B284" s="5">
        <v>75</v>
      </c>
      <c r="C284" s="3"/>
      <c r="D284" s="5">
        <v>7.55</v>
      </c>
      <c r="E284" s="3" t="s">
        <v>1</v>
      </c>
      <c r="F284" s="3"/>
      <c r="G284" s="2">
        <v>3.3250000000000002E-2</v>
      </c>
      <c r="H284" s="3"/>
      <c r="I284" s="3"/>
      <c r="J284" s="5">
        <v>3.5000000000000002E-11</v>
      </c>
      <c r="K284" s="3" t="s">
        <v>3</v>
      </c>
      <c r="L284" s="3" t="s">
        <v>4</v>
      </c>
      <c r="M284" s="5">
        <v>0.90497737556561086</v>
      </c>
      <c r="N284" s="5">
        <v>25.84</v>
      </c>
      <c r="O284" s="3" t="s">
        <v>3</v>
      </c>
      <c r="P284" s="3"/>
      <c r="Q284" s="3"/>
      <c r="R284" s="2" t="s">
        <v>58</v>
      </c>
      <c r="S284" s="2"/>
      <c r="T284" s="3" t="s">
        <v>3</v>
      </c>
      <c r="U284" s="5">
        <v>53.75</v>
      </c>
      <c r="V284" s="3"/>
      <c r="W284" s="2"/>
      <c r="X284" s="3"/>
      <c r="Y284" s="3" t="s">
        <v>7</v>
      </c>
      <c r="Z284" s="5">
        <v>1.3550000000000001E-5</v>
      </c>
      <c r="AA284" s="3" t="s">
        <v>8</v>
      </c>
      <c r="AB284" s="2"/>
      <c r="AC284" s="5">
        <v>1.6181818181818183E-12</v>
      </c>
      <c r="AD284" s="3" t="s">
        <v>22</v>
      </c>
      <c r="AE284" s="3" t="s">
        <v>18</v>
      </c>
      <c r="AF284" s="3"/>
      <c r="AG284" s="5">
        <v>3.3799999999999998E-3</v>
      </c>
      <c r="AH284" s="2"/>
      <c r="AI284" s="2"/>
      <c r="AJ284" s="2">
        <v>58.15</v>
      </c>
      <c r="AK284" s="2"/>
      <c r="AL284" s="5">
        <v>1.081</v>
      </c>
      <c r="AM284" s="3"/>
      <c r="AN284" s="3" t="s">
        <v>12</v>
      </c>
      <c r="AO284" s="2"/>
      <c r="AP284" s="2"/>
      <c r="AQ284" s="5">
        <v>1.4250000000000001E-2</v>
      </c>
      <c r="AR284" s="5">
        <v>3.23</v>
      </c>
      <c r="AS284" s="3" t="s">
        <v>28</v>
      </c>
      <c r="AT284" s="3" t="s">
        <v>28</v>
      </c>
      <c r="AU284" s="5">
        <v>19.5</v>
      </c>
      <c r="AV284" s="3"/>
      <c r="AW284" s="2"/>
      <c r="AX284" s="5">
        <v>2.3333333333333333E-7</v>
      </c>
      <c r="AY284" s="2" t="s">
        <v>311</v>
      </c>
      <c r="AZ284" s="5">
        <v>7.95</v>
      </c>
      <c r="BA284" s="2"/>
      <c r="BB284" s="3" t="s">
        <v>8</v>
      </c>
      <c r="BC284" s="3" t="s">
        <v>21</v>
      </c>
      <c r="BD284" s="2"/>
      <c r="BE284" s="3" t="s">
        <v>16</v>
      </c>
      <c r="BF284" s="6">
        <v>67.5</v>
      </c>
      <c r="BG284" s="5">
        <v>7.51</v>
      </c>
      <c r="BH284" s="3"/>
      <c r="BI284" s="3"/>
      <c r="BJ284" s="5">
        <v>1.24</v>
      </c>
      <c r="BK284" s="5">
        <v>22.9</v>
      </c>
      <c r="BL284" s="5">
        <v>1.1000000000000001</v>
      </c>
      <c r="BM284" s="5">
        <v>2.94</v>
      </c>
      <c r="BN284" s="3" t="s">
        <v>19</v>
      </c>
      <c r="BO284" s="3" t="s">
        <v>121</v>
      </c>
      <c r="BP284" s="3" t="s">
        <v>3</v>
      </c>
      <c r="BQ284" s="2"/>
      <c r="BR284" s="2" t="s">
        <v>21</v>
      </c>
      <c r="BS284" s="3"/>
      <c r="BT284" s="3"/>
      <c r="BU284" s="3"/>
      <c r="BV284" s="5">
        <v>4.2</v>
      </c>
      <c r="BW284" s="5">
        <v>5.15</v>
      </c>
      <c r="BX284" s="3"/>
      <c r="BY284" s="3"/>
      <c r="BZ284" s="2"/>
      <c r="CA284" s="2"/>
      <c r="CB284" s="3" t="s">
        <v>3</v>
      </c>
      <c r="CC284" s="5">
        <v>4</v>
      </c>
      <c r="CD284" s="5">
        <v>1.7241379310344829</v>
      </c>
      <c r="CE284" s="3"/>
      <c r="CF284" s="5">
        <v>30.75</v>
      </c>
      <c r="CG284" s="3" t="s">
        <v>312</v>
      </c>
      <c r="CH284" s="3"/>
      <c r="CI284" s="3"/>
      <c r="CJ284" s="3" t="s">
        <v>1</v>
      </c>
      <c r="CK284" s="2"/>
      <c r="CL284" s="3" t="s">
        <v>22</v>
      </c>
      <c r="CM284" s="3"/>
      <c r="CN284" s="2"/>
      <c r="CO284" s="2"/>
      <c r="CP284" s="2"/>
      <c r="CQ284" s="3">
        <v>2</v>
      </c>
      <c r="CR284" s="5">
        <v>6.09</v>
      </c>
      <c r="CS284" s="5">
        <v>57.75</v>
      </c>
      <c r="CT284" s="5">
        <v>0.95750000000000002</v>
      </c>
      <c r="CU284" s="5">
        <v>10.55</v>
      </c>
      <c r="CV284" s="5">
        <v>395</v>
      </c>
      <c r="CW284" s="5">
        <v>76.95</v>
      </c>
      <c r="CX284" s="2"/>
      <c r="CY284" s="5">
        <v>0.42194092827004215</v>
      </c>
      <c r="CZ284" s="3" t="s">
        <v>22</v>
      </c>
      <c r="DA284" s="5">
        <v>3.8834951456310682E-4</v>
      </c>
      <c r="DB284" s="5">
        <v>627</v>
      </c>
      <c r="DC284" s="2"/>
      <c r="DD284" s="5">
        <v>376</v>
      </c>
      <c r="DE284" s="3" t="s">
        <v>22</v>
      </c>
      <c r="DF284" s="2"/>
      <c r="DG284" s="3" t="s">
        <v>3</v>
      </c>
      <c r="DH284" s="5">
        <v>8.6750000000000007</v>
      </c>
      <c r="DI284" s="3" t="s">
        <v>28</v>
      </c>
      <c r="DJ284" s="3"/>
      <c r="DK284" s="5">
        <v>298</v>
      </c>
      <c r="DL284" s="3" t="s">
        <v>8</v>
      </c>
      <c r="DM284" s="3"/>
      <c r="DN284" s="3" t="s">
        <v>3</v>
      </c>
      <c r="DO284" s="5">
        <v>0.29099999999999998</v>
      </c>
      <c r="DP284" s="3" t="s">
        <v>3</v>
      </c>
      <c r="DQ284" s="5">
        <v>3.24</v>
      </c>
      <c r="DR284" s="7"/>
      <c r="DS284" s="2" t="s">
        <v>18</v>
      </c>
      <c r="DT284" s="5">
        <v>0.44138519999999998</v>
      </c>
      <c r="DU284" s="2"/>
      <c r="DV284" s="3" t="s">
        <v>3</v>
      </c>
      <c r="DW284" s="5">
        <v>53.75</v>
      </c>
      <c r="DX284" s="3"/>
      <c r="DY284" s="3" t="s">
        <v>8</v>
      </c>
      <c r="DZ284" s="2"/>
      <c r="EA284" s="7"/>
      <c r="EB284" s="5">
        <v>3.08</v>
      </c>
      <c r="EC284" s="3"/>
      <c r="ED284" s="2"/>
      <c r="EE284" s="2"/>
      <c r="EF284" s="3" t="s">
        <v>1</v>
      </c>
      <c r="EG284" s="3"/>
      <c r="EH284" s="2"/>
      <c r="EI284" s="2"/>
      <c r="EJ284" s="3" t="s">
        <v>26</v>
      </c>
      <c r="EK284" s="5">
        <v>1.2489999999999999E-2</v>
      </c>
      <c r="EL284" s="3" t="s">
        <v>1</v>
      </c>
      <c r="EM284" s="3" t="s">
        <v>3</v>
      </c>
      <c r="EN284" s="3" t="s">
        <v>27</v>
      </c>
      <c r="EO284" s="3"/>
      <c r="EP284" s="3" t="s">
        <v>8</v>
      </c>
      <c r="EQ284" s="3"/>
      <c r="ER284" s="5">
        <v>5.6</v>
      </c>
      <c r="ES284" s="3"/>
      <c r="ET284" s="9">
        <v>17.45</v>
      </c>
      <c r="EU284" s="3" t="s">
        <v>239</v>
      </c>
      <c r="EV284" s="3" t="s">
        <v>28</v>
      </c>
      <c r="EW284" s="7"/>
      <c r="EX284" s="9">
        <v>3.6475</v>
      </c>
      <c r="EY284" s="3"/>
      <c r="EZ284" s="3"/>
      <c r="FA284" s="9">
        <v>1.0526315789473684</v>
      </c>
      <c r="FB284" s="9">
        <v>1.6300000000000002E-9</v>
      </c>
      <c r="FC284" s="2"/>
      <c r="FD284" s="7"/>
      <c r="FE284" s="2" t="s">
        <v>311</v>
      </c>
      <c r="FF284" s="3" t="s">
        <v>28</v>
      </c>
      <c r="FG284" s="3" t="s">
        <v>1</v>
      </c>
      <c r="FH284" s="9">
        <v>7.125</v>
      </c>
      <c r="FI284" s="3"/>
      <c r="FJ284" s="9">
        <v>9.1</v>
      </c>
      <c r="FK284" s="3" t="s">
        <v>1</v>
      </c>
      <c r="FL284" s="3" t="s">
        <v>1</v>
      </c>
      <c r="FM284" s="3" t="s">
        <v>28</v>
      </c>
      <c r="FN284" s="9">
        <v>145</v>
      </c>
      <c r="FO284" s="9">
        <v>4.4500000000000001E-8</v>
      </c>
      <c r="FP284" s="9">
        <v>4.57</v>
      </c>
      <c r="FQ284" s="3" t="s">
        <v>311</v>
      </c>
      <c r="FR284" s="5">
        <v>1.15E-2</v>
      </c>
      <c r="FS284" s="9">
        <v>28.4</v>
      </c>
      <c r="FT284" s="3" t="s">
        <v>1</v>
      </c>
      <c r="FU284" s="3"/>
      <c r="FV284" s="3"/>
      <c r="FW284" s="5">
        <v>33.9</v>
      </c>
      <c r="FX284" s="10">
        <v>5.4000000000000003E-3</v>
      </c>
      <c r="FY284" s="3"/>
      <c r="FZ284" s="3" t="s">
        <v>22</v>
      </c>
      <c r="GA284" s="3"/>
      <c r="GB284" s="3"/>
      <c r="GC284" s="3"/>
      <c r="GD284" s="3"/>
      <c r="GE284" s="3"/>
      <c r="GF284" s="3" t="s">
        <v>30</v>
      </c>
      <c r="GG284" s="3"/>
      <c r="GH284" s="9">
        <v>4.5</v>
      </c>
      <c r="GI284" s="2"/>
      <c r="GJ284" s="5">
        <v>1.2750000000000001E-3</v>
      </c>
      <c r="GK284" s="3"/>
      <c r="GL284" s="2"/>
      <c r="GM284" s="7"/>
      <c r="GN284" s="3" t="s">
        <v>31</v>
      </c>
      <c r="GO284" s="3" t="s">
        <v>8</v>
      </c>
      <c r="GP284" s="3"/>
      <c r="GQ284" s="3"/>
      <c r="GR284" s="3" t="s">
        <v>219</v>
      </c>
      <c r="GS284" s="9">
        <v>0.73529411764705876</v>
      </c>
      <c r="GT284" s="9">
        <v>69.599999999999994</v>
      </c>
      <c r="GU284" s="9">
        <v>10.85</v>
      </c>
      <c r="GV284" s="2">
        <v>5.0761421319796954E-2</v>
      </c>
      <c r="GW284" s="7"/>
      <c r="GX284" s="2" t="s">
        <v>34</v>
      </c>
      <c r="GY284" s="7"/>
      <c r="GZ284" s="9">
        <v>5.21</v>
      </c>
      <c r="HA284" s="9">
        <v>4.3099999999999996</v>
      </c>
      <c r="HB284" s="7"/>
      <c r="HC284" s="3">
        <v>41.25</v>
      </c>
      <c r="HD284" s="3" t="s">
        <v>3</v>
      </c>
      <c r="HE284" s="7"/>
      <c r="HF284" s="9">
        <v>20.95</v>
      </c>
      <c r="HG284" s="3"/>
      <c r="HH284" s="2"/>
      <c r="HI284" s="3" t="s">
        <v>311</v>
      </c>
      <c r="HJ284" s="3"/>
      <c r="HK284" s="3" t="s">
        <v>3</v>
      </c>
      <c r="HL284" s="3"/>
      <c r="HM284" s="9">
        <v>0.71</v>
      </c>
      <c r="HN284" s="9">
        <v>13.8</v>
      </c>
      <c r="HO284" s="3" t="s">
        <v>3</v>
      </c>
      <c r="HP284" s="3" t="s">
        <v>35</v>
      </c>
      <c r="HQ284" s="3" t="s">
        <v>28</v>
      </c>
      <c r="HR284" s="7"/>
      <c r="HS284" s="3" t="s">
        <v>3</v>
      </c>
      <c r="HT284" s="2"/>
      <c r="HU284" s="9">
        <v>0.43478260869565222</v>
      </c>
      <c r="HV284" s="3">
        <v>1</v>
      </c>
      <c r="HW284" s="9">
        <v>2.5500000000000002E-4</v>
      </c>
      <c r="HX284" s="3" t="s">
        <v>3</v>
      </c>
      <c r="HY284" s="3"/>
      <c r="HZ284" s="3" t="s">
        <v>30</v>
      </c>
      <c r="IA284" s="9">
        <v>4.5</v>
      </c>
      <c r="IB284" s="3"/>
      <c r="IC284" s="3" t="s">
        <v>18</v>
      </c>
      <c r="ID284" s="3"/>
      <c r="IE284" s="3" t="s">
        <v>309</v>
      </c>
      <c r="IF284" s="7"/>
      <c r="IG284" s="7"/>
      <c r="IH284" s="7"/>
    </row>
    <row r="285" spans="1:242" x14ac:dyDescent="0.25">
      <c r="A285" s="1" t="s">
        <v>337</v>
      </c>
      <c r="B285" s="5">
        <v>75</v>
      </c>
      <c r="C285" s="3"/>
      <c r="D285" s="5">
        <v>7.6</v>
      </c>
      <c r="E285" s="3" t="s">
        <v>1</v>
      </c>
      <c r="F285" s="3"/>
      <c r="G285" s="2">
        <v>3.3299999999999996E-2</v>
      </c>
      <c r="H285" s="3"/>
      <c r="I285" s="3"/>
      <c r="J285" s="5">
        <v>3.51E-11</v>
      </c>
      <c r="K285" s="3" t="s">
        <v>3</v>
      </c>
      <c r="L285" s="3" t="s">
        <v>4</v>
      </c>
      <c r="M285" s="5">
        <v>0.9009009009009008</v>
      </c>
      <c r="N285" s="5">
        <v>25.77</v>
      </c>
      <c r="O285" s="3" t="s">
        <v>3</v>
      </c>
      <c r="P285" s="3"/>
      <c r="Q285" s="3"/>
      <c r="R285" s="2" t="s">
        <v>58</v>
      </c>
      <c r="S285" s="2"/>
      <c r="T285" s="3" t="s">
        <v>3</v>
      </c>
      <c r="U285" s="5">
        <v>52.65</v>
      </c>
      <c r="V285" s="3"/>
      <c r="W285" s="2"/>
      <c r="X285" s="3"/>
      <c r="Y285" s="3" t="s">
        <v>7</v>
      </c>
      <c r="Z285" s="5">
        <v>1.345E-5</v>
      </c>
      <c r="AA285" s="3" t="s">
        <v>8</v>
      </c>
      <c r="AB285" s="2"/>
      <c r="AC285" s="5">
        <v>1.6727272727272725E-12</v>
      </c>
      <c r="AD285" s="3" t="s">
        <v>22</v>
      </c>
      <c r="AE285" s="3" t="s">
        <v>18</v>
      </c>
      <c r="AF285" s="3"/>
      <c r="AG285" s="5">
        <v>3.0099999999999997E-3</v>
      </c>
      <c r="AH285" s="2"/>
      <c r="AI285" s="2"/>
      <c r="AJ285" s="2">
        <v>60.8</v>
      </c>
      <c r="AK285" s="2"/>
      <c r="AL285" s="5">
        <v>1.08</v>
      </c>
      <c r="AM285" s="3"/>
      <c r="AN285" s="3" t="s">
        <v>12</v>
      </c>
      <c r="AO285" s="2"/>
      <c r="AP285" s="2"/>
      <c r="AQ285" s="5">
        <v>1.4250000000000001E-2</v>
      </c>
      <c r="AR285" s="5">
        <v>3.47</v>
      </c>
      <c r="AS285" s="3" t="s">
        <v>28</v>
      </c>
      <c r="AT285" s="3" t="s">
        <v>28</v>
      </c>
      <c r="AU285" s="5">
        <v>19.25</v>
      </c>
      <c r="AV285" s="3"/>
      <c r="AW285" s="2"/>
      <c r="AX285" s="5">
        <v>2.3583333333333333E-7</v>
      </c>
      <c r="AY285" s="2" t="s">
        <v>311</v>
      </c>
      <c r="AZ285" s="5">
        <v>7.95</v>
      </c>
      <c r="BA285" s="2"/>
      <c r="BB285" s="3" t="s">
        <v>8</v>
      </c>
      <c r="BC285" s="3" t="s">
        <v>21</v>
      </c>
      <c r="BD285" s="2"/>
      <c r="BE285" s="3" t="s">
        <v>16</v>
      </c>
      <c r="BF285" s="6">
        <v>59</v>
      </c>
      <c r="BG285" s="5">
        <v>7.5149999999999997</v>
      </c>
      <c r="BH285" s="3"/>
      <c r="BI285" s="3"/>
      <c r="BJ285" s="5">
        <v>1.23</v>
      </c>
      <c r="BK285" s="5">
        <v>22</v>
      </c>
      <c r="BL285" s="5">
        <v>1.05</v>
      </c>
      <c r="BM285" s="5">
        <v>2.95</v>
      </c>
      <c r="BN285" s="3" t="s">
        <v>19</v>
      </c>
      <c r="BO285" s="3" t="s">
        <v>121</v>
      </c>
      <c r="BP285" s="3" t="s">
        <v>3</v>
      </c>
      <c r="BQ285" s="2"/>
      <c r="BR285" s="2" t="s">
        <v>21</v>
      </c>
      <c r="BS285" s="3"/>
      <c r="BT285" s="3"/>
      <c r="BU285" s="3"/>
      <c r="BV285" s="5">
        <v>4.2074999999999996</v>
      </c>
      <c r="BW285" s="5">
        <v>5.23</v>
      </c>
      <c r="BX285" s="3"/>
      <c r="BY285" s="3"/>
      <c r="BZ285" s="2"/>
      <c r="CA285" s="2"/>
      <c r="CB285" s="3" t="s">
        <v>3</v>
      </c>
      <c r="CC285" s="5">
        <v>3.99</v>
      </c>
      <c r="CD285" s="5">
        <v>1.7241379310344829</v>
      </c>
      <c r="CE285" s="3"/>
      <c r="CF285" s="5">
        <v>30.85</v>
      </c>
      <c r="CG285" s="3" t="s">
        <v>312</v>
      </c>
      <c r="CH285" s="3"/>
      <c r="CI285" s="3"/>
      <c r="CJ285" s="3" t="s">
        <v>1</v>
      </c>
      <c r="CK285" s="2"/>
      <c r="CL285" s="3" t="s">
        <v>22</v>
      </c>
      <c r="CM285" s="3"/>
      <c r="CN285" s="2"/>
      <c r="CO285" s="2"/>
      <c r="CP285" s="2"/>
      <c r="CQ285" s="3">
        <v>2</v>
      </c>
      <c r="CR285" s="5">
        <v>6.08</v>
      </c>
      <c r="CS285" s="5">
        <v>57.75</v>
      </c>
      <c r="CT285" s="5">
        <v>1.01</v>
      </c>
      <c r="CU285" s="5">
        <v>10.6</v>
      </c>
      <c r="CV285" s="5">
        <v>400</v>
      </c>
      <c r="CW285" s="5">
        <v>77.05</v>
      </c>
      <c r="CX285" s="2"/>
      <c r="CY285" s="5">
        <v>0.42194092827004215</v>
      </c>
      <c r="CZ285" s="3" t="s">
        <v>22</v>
      </c>
      <c r="DA285" s="5">
        <v>3.9215686274509802E-4</v>
      </c>
      <c r="DB285" s="5">
        <v>628</v>
      </c>
      <c r="DC285" s="2"/>
      <c r="DD285" s="5">
        <v>375</v>
      </c>
      <c r="DE285" s="3" t="s">
        <v>22</v>
      </c>
      <c r="DF285" s="2"/>
      <c r="DG285" s="3" t="s">
        <v>3</v>
      </c>
      <c r="DH285" s="5">
        <v>8.7458329999999993</v>
      </c>
      <c r="DI285" s="3" t="s">
        <v>28</v>
      </c>
      <c r="DJ285" s="3"/>
      <c r="DK285" s="5">
        <v>297</v>
      </c>
      <c r="DL285" s="3" t="s">
        <v>8</v>
      </c>
      <c r="DM285" s="3"/>
      <c r="DN285" s="3" t="s">
        <v>3</v>
      </c>
      <c r="DO285" s="5">
        <v>0.28949999999999998</v>
      </c>
      <c r="DP285" s="3" t="s">
        <v>3</v>
      </c>
      <c r="DQ285" s="5">
        <v>3.23</v>
      </c>
      <c r="DR285" s="7"/>
      <c r="DS285" s="2" t="s">
        <v>18</v>
      </c>
      <c r="DT285" s="5">
        <v>0.44462590000000002</v>
      </c>
      <c r="DU285" s="2"/>
      <c r="DV285" s="3" t="s">
        <v>3</v>
      </c>
      <c r="DW285" s="5">
        <v>52.65</v>
      </c>
      <c r="DX285" s="3"/>
      <c r="DY285" s="3" t="s">
        <v>8</v>
      </c>
      <c r="DZ285" s="2"/>
      <c r="EA285" s="7"/>
      <c r="EB285" s="5">
        <v>3.09</v>
      </c>
      <c r="EC285" s="3"/>
      <c r="ED285" s="2"/>
      <c r="EE285" s="2"/>
      <c r="EF285" s="3" t="s">
        <v>1</v>
      </c>
      <c r="EG285" s="3"/>
      <c r="EH285" s="2"/>
      <c r="EI285" s="2"/>
      <c r="EJ285" s="3" t="s">
        <v>26</v>
      </c>
      <c r="EK285" s="5">
        <v>1.2489999999999999E-2</v>
      </c>
      <c r="EL285" s="3" t="s">
        <v>1</v>
      </c>
      <c r="EM285" s="3" t="s">
        <v>3</v>
      </c>
      <c r="EN285" s="3" t="s">
        <v>27</v>
      </c>
      <c r="EO285" s="3"/>
      <c r="EP285" s="3" t="s">
        <v>8</v>
      </c>
      <c r="EQ285" s="3"/>
      <c r="ER285" s="5">
        <v>5.55</v>
      </c>
      <c r="ES285" s="3"/>
      <c r="ET285" s="9">
        <v>17.37</v>
      </c>
      <c r="EU285" s="3" t="s">
        <v>239</v>
      </c>
      <c r="EV285" s="3" t="s">
        <v>28</v>
      </c>
      <c r="EW285" s="7"/>
      <c r="EX285" s="9">
        <v>3.6324999999999998</v>
      </c>
      <c r="EY285" s="3"/>
      <c r="EZ285" s="3"/>
      <c r="FA285" s="9">
        <v>1.0582010582010584</v>
      </c>
      <c r="FB285" s="9">
        <v>1.67E-9</v>
      </c>
      <c r="FC285" s="2"/>
      <c r="FD285" s="7"/>
      <c r="FE285" s="2" t="s">
        <v>311</v>
      </c>
      <c r="FF285" s="3" t="s">
        <v>28</v>
      </c>
      <c r="FG285" s="3" t="s">
        <v>1</v>
      </c>
      <c r="FH285" s="9">
        <v>7.13</v>
      </c>
      <c r="FI285" s="3"/>
      <c r="FJ285" s="9">
        <v>8.9499999999999993</v>
      </c>
      <c r="FK285" s="3" t="s">
        <v>1</v>
      </c>
      <c r="FL285" s="3" t="s">
        <v>1</v>
      </c>
      <c r="FM285" s="3" t="s">
        <v>28</v>
      </c>
      <c r="FN285" s="9">
        <v>144</v>
      </c>
      <c r="FO285" s="9">
        <v>4.4999999999999999E-8</v>
      </c>
      <c r="FP285" s="9">
        <v>4.54</v>
      </c>
      <c r="FQ285" s="3" t="s">
        <v>311</v>
      </c>
      <c r="FR285" s="5">
        <v>1.15E-2</v>
      </c>
      <c r="FS285" s="9">
        <v>28.45</v>
      </c>
      <c r="FT285" s="3" t="s">
        <v>1</v>
      </c>
      <c r="FU285" s="3"/>
      <c r="FV285" s="3"/>
      <c r="FW285" s="5">
        <v>32.25</v>
      </c>
      <c r="FX285" s="10">
        <v>5.1999999999999998E-3</v>
      </c>
      <c r="FY285" s="3"/>
      <c r="FZ285" s="3" t="s">
        <v>22</v>
      </c>
      <c r="GA285" s="3"/>
      <c r="GB285" s="3"/>
      <c r="GC285" s="3"/>
      <c r="GD285" s="3"/>
      <c r="GE285" s="3"/>
      <c r="GF285" s="3" t="s">
        <v>30</v>
      </c>
      <c r="GG285" s="3"/>
      <c r="GH285" s="9">
        <v>4.51</v>
      </c>
      <c r="GI285" s="2"/>
      <c r="GJ285" s="5">
        <v>1.25E-3</v>
      </c>
      <c r="GK285" s="3"/>
      <c r="GL285" s="2"/>
      <c r="GM285" s="7"/>
      <c r="GN285" s="3" t="s">
        <v>31</v>
      </c>
      <c r="GO285" s="3" t="s">
        <v>8</v>
      </c>
      <c r="GP285" s="3"/>
      <c r="GQ285" s="3"/>
      <c r="GR285" s="3" t="s">
        <v>219</v>
      </c>
      <c r="GS285" s="9">
        <v>0.74626865671641784</v>
      </c>
      <c r="GT285" s="9">
        <v>69.5</v>
      </c>
      <c r="GU285" s="9">
        <v>10.8</v>
      </c>
      <c r="GV285" s="2">
        <v>5.1020408163265307E-2</v>
      </c>
      <c r="GW285" s="7"/>
      <c r="GX285" s="2" t="s">
        <v>34</v>
      </c>
      <c r="GY285" s="7"/>
      <c r="GZ285" s="9">
        <v>5.23</v>
      </c>
      <c r="HA285" s="9">
        <v>4.3049999999999997</v>
      </c>
      <c r="HB285" s="7"/>
      <c r="HC285" s="3">
        <v>40.65</v>
      </c>
      <c r="HD285" s="3" t="s">
        <v>3</v>
      </c>
      <c r="HE285" s="7"/>
      <c r="HF285" s="9">
        <v>20.95</v>
      </c>
      <c r="HG285" s="3"/>
      <c r="HH285" s="2"/>
      <c r="HI285" s="3" t="s">
        <v>311</v>
      </c>
      <c r="HJ285" s="3"/>
      <c r="HK285" s="3" t="s">
        <v>3</v>
      </c>
      <c r="HL285" s="3"/>
      <c r="HM285" s="9">
        <v>0.67</v>
      </c>
      <c r="HN285" s="9">
        <v>13.45</v>
      </c>
      <c r="HO285" s="3" t="s">
        <v>3</v>
      </c>
      <c r="HP285" s="3" t="s">
        <v>35</v>
      </c>
      <c r="HQ285" s="3" t="s">
        <v>28</v>
      </c>
      <c r="HR285" s="7"/>
      <c r="HS285" s="3" t="s">
        <v>3</v>
      </c>
      <c r="HT285" s="2"/>
      <c r="HU285" s="9">
        <v>0.43478260869565222</v>
      </c>
      <c r="HV285" s="3">
        <v>1</v>
      </c>
      <c r="HW285" s="9">
        <v>2.5399999999999999E-4</v>
      </c>
      <c r="HX285" s="3" t="s">
        <v>3</v>
      </c>
      <c r="HY285" s="3"/>
      <c r="HZ285" s="3" t="s">
        <v>30</v>
      </c>
      <c r="IA285" s="9">
        <v>4.5</v>
      </c>
      <c r="IB285" s="3"/>
      <c r="IC285" s="3" t="s">
        <v>18</v>
      </c>
      <c r="ID285" s="3"/>
      <c r="IE285" s="3" t="s">
        <v>309</v>
      </c>
      <c r="IF285" s="7"/>
      <c r="IG285" s="7"/>
      <c r="IH285" s="7"/>
    </row>
    <row r="286" spans="1:242" x14ac:dyDescent="0.25">
      <c r="A286" s="1" t="s">
        <v>338</v>
      </c>
      <c r="B286" s="5">
        <v>75.25</v>
      </c>
      <c r="C286" s="3"/>
      <c r="D286" s="5">
        <v>7.54</v>
      </c>
      <c r="E286" s="3" t="s">
        <v>1</v>
      </c>
      <c r="F286" s="3"/>
      <c r="G286" s="2">
        <v>3.3250000000000002E-2</v>
      </c>
      <c r="H286" s="3"/>
      <c r="I286" s="3"/>
      <c r="J286" s="5">
        <v>3.51E-11</v>
      </c>
      <c r="K286" s="3" t="s">
        <v>3</v>
      </c>
      <c r="L286" s="3" t="s">
        <v>4</v>
      </c>
      <c r="M286" s="5">
        <v>0.9009009009009008</v>
      </c>
      <c r="N286" s="5">
        <v>25.8</v>
      </c>
      <c r="O286" s="3" t="s">
        <v>3</v>
      </c>
      <c r="P286" s="3"/>
      <c r="Q286" s="3"/>
      <c r="R286" s="2" t="s">
        <v>58</v>
      </c>
      <c r="S286" s="2"/>
      <c r="T286" s="3" t="s">
        <v>3</v>
      </c>
      <c r="U286" s="5">
        <v>54</v>
      </c>
      <c r="V286" s="3"/>
      <c r="W286" s="2">
        <v>305</v>
      </c>
      <c r="X286" s="3"/>
      <c r="Y286" s="3" t="s">
        <v>7</v>
      </c>
      <c r="Z286" s="5">
        <v>1.3499999999999999E-5</v>
      </c>
      <c r="AA286" s="3" t="s">
        <v>8</v>
      </c>
      <c r="AB286" s="2"/>
      <c r="AC286" s="5">
        <v>1.8545454545454546E-12</v>
      </c>
      <c r="AD286" s="3" t="s">
        <v>22</v>
      </c>
      <c r="AE286" s="3" t="s">
        <v>18</v>
      </c>
      <c r="AF286" s="3"/>
      <c r="AG286" s="5">
        <v>3.2499999999999999E-3</v>
      </c>
      <c r="AH286" s="2">
        <v>305</v>
      </c>
      <c r="AI286" s="2"/>
      <c r="AJ286" s="2">
        <v>65</v>
      </c>
      <c r="AK286" s="2">
        <v>305</v>
      </c>
      <c r="AL286" s="5">
        <v>1.0780000000000001</v>
      </c>
      <c r="AM286" s="3"/>
      <c r="AN286" s="3" t="s">
        <v>12</v>
      </c>
      <c r="AO286" s="2">
        <v>305</v>
      </c>
      <c r="AP286" s="2">
        <v>305</v>
      </c>
      <c r="AQ286" s="5">
        <v>1.4150000000000001E-2</v>
      </c>
      <c r="AR286" s="5">
        <v>3.29</v>
      </c>
      <c r="AS286" s="3" t="s">
        <v>28</v>
      </c>
      <c r="AT286" s="3" t="s">
        <v>28</v>
      </c>
      <c r="AU286" s="5">
        <v>19.399999999999999</v>
      </c>
      <c r="AV286" s="3"/>
      <c r="AW286" s="2">
        <v>305</v>
      </c>
      <c r="AX286" s="5">
        <v>2.3416666666666667E-7</v>
      </c>
      <c r="AY286" s="2" t="s">
        <v>311</v>
      </c>
      <c r="AZ286" s="5">
        <v>7.9</v>
      </c>
      <c r="BA286" s="2">
        <v>305</v>
      </c>
      <c r="BB286" s="3" t="s">
        <v>8</v>
      </c>
      <c r="BC286" s="3" t="s">
        <v>21</v>
      </c>
      <c r="BD286" s="2"/>
      <c r="BE286" s="3" t="s">
        <v>16</v>
      </c>
      <c r="BF286" s="6">
        <v>70</v>
      </c>
      <c r="BG286" s="5">
        <v>7.5149999999999997</v>
      </c>
      <c r="BH286" s="3"/>
      <c r="BI286" s="3"/>
      <c r="BJ286" s="5">
        <v>1.25</v>
      </c>
      <c r="BK286" s="5">
        <v>22.1</v>
      </c>
      <c r="BL286" s="5">
        <v>1.1000000000000001</v>
      </c>
      <c r="BM286" s="5">
        <v>2.95</v>
      </c>
      <c r="BN286" s="3" t="s">
        <v>19</v>
      </c>
      <c r="BO286" s="3" t="s">
        <v>121</v>
      </c>
      <c r="BP286" s="3" t="s">
        <v>3</v>
      </c>
      <c r="BQ286" s="2"/>
      <c r="BR286" s="2" t="s">
        <v>21</v>
      </c>
      <c r="BS286" s="3"/>
      <c r="BT286" s="3"/>
      <c r="BU286" s="3"/>
      <c r="BV286" s="5">
        <v>4.2024999999999997</v>
      </c>
      <c r="BW286" s="5">
        <v>5.66</v>
      </c>
      <c r="BX286" s="3"/>
      <c r="BY286" s="3"/>
      <c r="BZ286" s="2">
        <v>305</v>
      </c>
      <c r="CA286" s="2"/>
      <c r="CB286" s="3" t="s">
        <v>3</v>
      </c>
      <c r="CC286" s="5">
        <v>3.98</v>
      </c>
      <c r="CD286" s="5">
        <v>1.6666666666666667</v>
      </c>
      <c r="CE286" s="3"/>
      <c r="CF286" s="5">
        <v>31.3</v>
      </c>
      <c r="CG286" s="3" t="s">
        <v>312</v>
      </c>
      <c r="CH286" s="3"/>
      <c r="CI286" s="3"/>
      <c r="CJ286" s="3" t="s">
        <v>1</v>
      </c>
      <c r="CK286" s="2"/>
      <c r="CL286" s="3" t="s">
        <v>22</v>
      </c>
      <c r="CM286" s="3"/>
      <c r="CN286" s="2"/>
      <c r="CO286" s="2"/>
      <c r="CP286" s="2"/>
      <c r="CQ286" s="3">
        <v>2</v>
      </c>
      <c r="CR286" s="5">
        <v>6.0949999999999998</v>
      </c>
      <c r="CS286" s="5">
        <v>54.05</v>
      </c>
      <c r="CT286" s="5">
        <v>0.9</v>
      </c>
      <c r="CU286" s="5">
        <v>11</v>
      </c>
      <c r="CV286" s="5">
        <v>390</v>
      </c>
      <c r="CW286" s="5">
        <v>78</v>
      </c>
      <c r="CX286" s="2"/>
      <c r="CY286" s="5">
        <v>0.42283298097251582</v>
      </c>
      <c r="CZ286" s="3" t="s">
        <v>22</v>
      </c>
      <c r="DA286" s="5">
        <v>4.0816326530612246E-4</v>
      </c>
      <c r="DB286" s="5">
        <v>628</v>
      </c>
      <c r="DC286" s="2"/>
      <c r="DD286" s="5">
        <v>375</v>
      </c>
      <c r="DE286" s="3" t="s">
        <v>22</v>
      </c>
      <c r="DF286" s="2"/>
      <c r="DG286" s="3" t="s">
        <v>3</v>
      </c>
      <c r="DH286" s="5">
        <v>8.8166670000000007</v>
      </c>
      <c r="DI286" s="3" t="s">
        <v>28</v>
      </c>
      <c r="DJ286" s="3"/>
      <c r="DK286" s="5">
        <v>297</v>
      </c>
      <c r="DL286" s="3" t="s">
        <v>8</v>
      </c>
      <c r="DM286" s="3"/>
      <c r="DN286" s="3" t="s">
        <v>3</v>
      </c>
      <c r="DO286" s="5">
        <v>0.28999999999999998</v>
      </c>
      <c r="DP286" s="3" t="s">
        <v>3</v>
      </c>
      <c r="DQ286" s="5">
        <v>3.26</v>
      </c>
      <c r="DR286" s="7"/>
      <c r="DS286" s="2" t="s">
        <v>18</v>
      </c>
      <c r="DT286" s="5">
        <v>0.4478666</v>
      </c>
      <c r="DU286" s="2"/>
      <c r="DV286" s="3" t="s">
        <v>3</v>
      </c>
      <c r="DW286" s="5">
        <v>54</v>
      </c>
      <c r="DX286" s="3"/>
      <c r="DY286" s="3" t="s">
        <v>8</v>
      </c>
      <c r="DZ286" s="2"/>
      <c r="EA286" s="7"/>
      <c r="EB286" s="5">
        <v>3.1</v>
      </c>
      <c r="EC286" s="3"/>
      <c r="ED286" s="2"/>
      <c r="EE286" s="2"/>
      <c r="EF286" s="3" t="s">
        <v>1</v>
      </c>
      <c r="EG286" s="3"/>
      <c r="EH286" s="2">
        <v>61</v>
      </c>
      <c r="EI286" s="2"/>
      <c r="EJ286" s="3" t="s">
        <v>26</v>
      </c>
      <c r="EK286" s="5">
        <v>1.2489999999999999E-2</v>
      </c>
      <c r="EL286" s="3" t="s">
        <v>1</v>
      </c>
      <c r="EM286" s="3" t="s">
        <v>3</v>
      </c>
      <c r="EN286" s="3" t="s">
        <v>27</v>
      </c>
      <c r="EO286" s="3"/>
      <c r="EP286" s="3" t="s">
        <v>8</v>
      </c>
      <c r="EQ286" s="3"/>
      <c r="ER286" s="5">
        <v>5.67</v>
      </c>
      <c r="ES286" s="3"/>
      <c r="ET286" s="9">
        <v>17.399999999999999</v>
      </c>
      <c r="EU286" s="3" t="s">
        <v>239</v>
      </c>
      <c r="EV286" s="3" t="s">
        <v>28</v>
      </c>
      <c r="EW286" s="7"/>
      <c r="EX286" s="9">
        <v>3.6175000000000002</v>
      </c>
      <c r="EY286" s="3"/>
      <c r="EZ286" s="3"/>
      <c r="FA286" s="9">
        <v>1.10803324099723</v>
      </c>
      <c r="FB286" s="9">
        <v>1.67E-9</v>
      </c>
      <c r="FC286" s="2">
        <v>305</v>
      </c>
      <c r="FD286" s="7"/>
      <c r="FE286" s="2" t="s">
        <v>311</v>
      </c>
      <c r="FF286" s="3" t="s">
        <v>28</v>
      </c>
      <c r="FG286" s="3" t="s">
        <v>1</v>
      </c>
      <c r="FH286" s="9">
        <v>7.1425000000000001</v>
      </c>
      <c r="FI286" s="3"/>
      <c r="FJ286" s="9">
        <v>8.9</v>
      </c>
      <c r="FK286" s="3" t="s">
        <v>1</v>
      </c>
      <c r="FL286" s="3" t="s">
        <v>1</v>
      </c>
      <c r="FM286" s="3" t="s">
        <v>28</v>
      </c>
      <c r="FN286" s="9">
        <v>145</v>
      </c>
      <c r="FO286" s="9">
        <v>4.4500000000000001E-8</v>
      </c>
      <c r="FP286" s="9">
        <v>5.0999999999999996</v>
      </c>
      <c r="FQ286" s="3" t="s">
        <v>311</v>
      </c>
      <c r="FR286" s="5">
        <v>1.2E-2</v>
      </c>
      <c r="FS286" s="9">
        <v>28.5</v>
      </c>
      <c r="FT286" s="3" t="s">
        <v>1</v>
      </c>
      <c r="FU286" s="3"/>
      <c r="FV286" s="3"/>
      <c r="FW286" s="5">
        <v>39</v>
      </c>
      <c r="FX286" s="10">
        <v>5.4999999999999997E-3</v>
      </c>
      <c r="FY286" s="3"/>
      <c r="FZ286" s="3" t="s">
        <v>22</v>
      </c>
      <c r="GA286" s="3"/>
      <c r="GB286" s="3"/>
      <c r="GC286" s="3"/>
      <c r="GD286" s="3"/>
      <c r="GE286" s="3"/>
      <c r="GF286" s="3" t="s">
        <v>30</v>
      </c>
      <c r="GG286" s="3"/>
      <c r="GH286" s="9">
        <v>4.51</v>
      </c>
      <c r="GI286" s="2">
        <v>305</v>
      </c>
      <c r="GJ286" s="5">
        <v>1.34E-3</v>
      </c>
      <c r="GK286" s="3"/>
      <c r="GL286" s="2"/>
      <c r="GM286" s="7"/>
      <c r="GN286" s="3" t="s">
        <v>31</v>
      </c>
      <c r="GO286" s="3" t="s">
        <v>8</v>
      </c>
      <c r="GP286" s="3"/>
      <c r="GQ286" s="3"/>
      <c r="GR286" s="3" t="s">
        <v>219</v>
      </c>
      <c r="GS286" s="9">
        <v>0.75187969924812026</v>
      </c>
      <c r="GT286" s="9">
        <v>69.900000000000006</v>
      </c>
      <c r="GU286" s="9">
        <v>10.9</v>
      </c>
      <c r="GV286" s="2">
        <v>5.1020408163265307E-2</v>
      </c>
      <c r="GW286" s="7"/>
      <c r="GX286" s="2" t="s">
        <v>34</v>
      </c>
      <c r="GY286" s="7"/>
      <c r="GZ286" s="9">
        <v>5.24</v>
      </c>
      <c r="HA286" s="9">
        <v>4.2975000000000003</v>
      </c>
      <c r="HB286" s="7"/>
      <c r="HC286" s="3">
        <v>39.950000000000003</v>
      </c>
      <c r="HD286" s="3" t="s">
        <v>3</v>
      </c>
      <c r="HE286" s="7"/>
      <c r="HF286" s="9">
        <v>21.15</v>
      </c>
      <c r="HG286" s="3"/>
      <c r="HH286" s="2">
        <v>305</v>
      </c>
      <c r="HI286" s="3" t="s">
        <v>311</v>
      </c>
      <c r="HJ286" s="3"/>
      <c r="HK286" s="3" t="s">
        <v>3</v>
      </c>
      <c r="HL286" s="3"/>
      <c r="HM286" s="9">
        <v>0.66</v>
      </c>
      <c r="HN286" s="9">
        <v>13.5</v>
      </c>
      <c r="HO286" s="3" t="s">
        <v>3</v>
      </c>
      <c r="HP286" s="3" t="s">
        <v>35</v>
      </c>
      <c r="HQ286" s="3" t="s">
        <v>28</v>
      </c>
      <c r="HR286" s="7"/>
      <c r="HS286" s="3" t="s">
        <v>3</v>
      </c>
      <c r="HT286" s="2"/>
      <c r="HU286" s="9">
        <v>0.43478260869565222</v>
      </c>
      <c r="HV286" s="3">
        <v>1</v>
      </c>
      <c r="HW286" s="9">
        <v>2.5500000000000002E-4</v>
      </c>
      <c r="HX286" s="3" t="s">
        <v>3</v>
      </c>
      <c r="HY286" s="3"/>
      <c r="HZ286" s="3" t="s">
        <v>30</v>
      </c>
      <c r="IA286" s="9">
        <v>4.5</v>
      </c>
      <c r="IB286" s="3"/>
      <c r="IC286" s="3" t="s">
        <v>18</v>
      </c>
      <c r="ID286" s="3"/>
      <c r="IE286" s="3" t="s">
        <v>309</v>
      </c>
      <c r="IF286" s="7"/>
      <c r="IG286" s="7"/>
      <c r="IH286" s="7"/>
    </row>
    <row r="287" spans="1:242" x14ac:dyDescent="0.25">
      <c r="A287" s="1" t="s">
        <v>339</v>
      </c>
      <c r="B287" s="5">
        <v>74</v>
      </c>
      <c r="C287" s="3"/>
      <c r="D287" s="5">
        <v>7.88</v>
      </c>
      <c r="E287" s="3" t="s">
        <v>1</v>
      </c>
      <c r="F287" s="3"/>
      <c r="G287" s="2">
        <v>3.1800000000000002E-2</v>
      </c>
      <c r="H287" s="3"/>
      <c r="I287" s="3"/>
      <c r="J287" s="5">
        <v>3.51E-11</v>
      </c>
      <c r="K287" s="3" t="s">
        <v>3</v>
      </c>
      <c r="L287" s="3" t="s">
        <v>4</v>
      </c>
      <c r="M287" s="5">
        <v>0.9009009009009008</v>
      </c>
      <c r="N287" s="5">
        <v>25.82</v>
      </c>
      <c r="O287" s="3" t="s">
        <v>3</v>
      </c>
      <c r="P287" s="3"/>
      <c r="Q287" s="3"/>
      <c r="R287" s="2" t="s">
        <v>58</v>
      </c>
      <c r="S287" s="2"/>
      <c r="T287" s="3" t="s">
        <v>3</v>
      </c>
      <c r="U287" s="5">
        <v>53.45</v>
      </c>
      <c r="V287" s="3"/>
      <c r="W287" s="2"/>
      <c r="X287" s="3"/>
      <c r="Y287" s="3" t="s">
        <v>7</v>
      </c>
      <c r="Z287" s="5">
        <v>1.43E-5</v>
      </c>
      <c r="AA287" s="3" t="s">
        <v>8</v>
      </c>
      <c r="AB287" s="2"/>
      <c r="AC287" s="5">
        <v>1.8800000000000001E-12</v>
      </c>
      <c r="AD287" s="3" t="s">
        <v>22</v>
      </c>
      <c r="AE287" s="3" t="s">
        <v>18</v>
      </c>
      <c r="AF287" s="3"/>
      <c r="AG287" s="5">
        <v>3.8999999999999998E-3</v>
      </c>
      <c r="AH287" s="2"/>
      <c r="AI287" s="2"/>
      <c r="AJ287" s="2">
        <v>64.05</v>
      </c>
      <c r="AK287" s="2"/>
      <c r="AL287" s="5">
        <v>1.079</v>
      </c>
      <c r="AM287" s="3"/>
      <c r="AN287" s="3" t="s">
        <v>35</v>
      </c>
      <c r="AO287" s="2"/>
      <c r="AP287" s="2"/>
      <c r="AQ287" s="5">
        <v>1.4199999999999999E-2</v>
      </c>
      <c r="AR287" s="5">
        <v>3.29</v>
      </c>
      <c r="AS287" s="3" t="s">
        <v>28</v>
      </c>
      <c r="AT287" s="3" t="s">
        <v>28</v>
      </c>
      <c r="AU287" s="5">
        <v>20</v>
      </c>
      <c r="AV287" s="3"/>
      <c r="AW287" s="2"/>
      <c r="AX287" s="5">
        <v>2.2583333333333332E-7</v>
      </c>
      <c r="AY287" s="2" t="s">
        <v>311</v>
      </c>
      <c r="AZ287" s="5">
        <v>7.7</v>
      </c>
      <c r="BA287" s="2"/>
      <c r="BB287" s="3" t="s">
        <v>8</v>
      </c>
      <c r="BC287" s="3" t="s">
        <v>21</v>
      </c>
      <c r="BD287" s="2"/>
      <c r="BE287" s="3" t="s">
        <v>16</v>
      </c>
      <c r="BF287" s="6">
        <v>70</v>
      </c>
      <c r="BG287" s="5">
        <v>7.5175000000000001</v>
      </c>
      <c r="BH287" s="3"/>
      <c r="BI287" s="3"/>
      <c r="BJ287" s="5">
        <v>1.24</v>
      </c>
      <c r="BK287" s="5">
        <v>22.05</v>
      </c>
      <c r="BL287" s="5">
        <v>1.1000000000000001</v>
      </c>
      <c r="BM287" s="5">
        <v>2.94</v>
      </c>
      <c r="BN287" s="3" t="s">
        <v>19</v>
      </c>
      <c r="BO287" s="3" t="s">
        <v>121</v>
      </c>
      <c r="BP287" s="3" t="s">
        <v>3</v>
      </c>
      <c r="BQ287" s="2"/>
      <c r="BR287" s="2" t="s">
        <v>21</v>
      </c>
      <c r="BS287" s="3"/>
      <c r="BT287" s="3"/>
      <c r="BU287" s="3"/>
      <c r="BV287" s="5">
        <v>4.2</v>
      </c>
      <c r="BW287" s="5">
        <v>5.65</v>
      </c>
      <c r="BX287" s="3"/>
      <c r="BY287" s="3"/>
      <c r="BZ287" s="2"/>
      <c r="CA287" s="2"/>
      <c r="CB287" s="3" t="s">
        <v>3</v>
      </c>
      <c r="CC287" s="5">
        <v>3.79</v>
      </c>
      <c r="CD287" s="5">
        <v>1.5625</v>
      </c>
      <c r="CE287" s="3"/>
      <c r="CF287" s="5">
        <v>31.2</v>
      </c>
      <c r="CG287" s="3" t="s">
        <v>312</v>
      </c>
      <c r="CH287" s="3"/>
      <c r="CI287" s="3"/>
      <c r="CJ287" s="3" t="s">
        <v>1</v>
      </c>
      <c r="CK287" s="2"/>
      <c r="CL287" s="3" t="s">
        <v>22</v>
      </c>
      <c r="CM287" s="3"/>
      <c r="CN287" s="2"/>
      <c r="CO287" s="2"/>
      <c r="CP287" s="2"/>
      <c r="CQ287" s="3">
        <v>2</v>
      </c>
      <c r="CR287" s="5">
        <v>6.085</v>
      </c>
      <c r="CS287" s="5">
        <v>58</v>
      </c>
      <c r="CT287" s="5">
        <v>0.90400000000000003</v>
      </c>
      <c r="CU287" s="5">
        <v>11.5</v>
      </c>
      <c r="CV287" s="5">
        <v>390</v>
      </c>
      <c r="CW287" s="5">
        <v>78.5</v>
      </c>
      <c r="CX287" s="2"/>
      <c r="CY287" s="5">
        <v>0.42283298097251582</v>
      </c>
      <c r="CZ287" s="3" t="s">
        <v>22</v>
      </c>
      <c r="DA287" s="5">
        <v>4.2553191489361702E-4</v>
      </c>
      <c r="DB287" s="5">
        <v>632</v>
      </c>
      <c r="DC287" s="2"/>
      <c r="DD287" s="5">
        <v>374</v>
      </c>
      <c r="DE287" s="3" t="s">
        <v>22</v>
      </c>
      <c r="DF287" s="2"/>
      <c r="DG287" s="3" t="s">
        <v>3</v>
      </c>
      <c r="DH287" s="5">
        <v>8.8875010000000003</v>
      </c>
      <c r="DI287" s="3" t="s">
        <v>28</v>
      </c>
      <c r="DJ287" s="3"/>
      <c r="DK287" s="5">
        <v>297</v>
      </c>
      <c r="DL287" s="3" t="s">
        <v>8</v>
      </c>
      <c r="DM287" s="3"/>
      <c r="DN287" s="3" t="s">
        <v>3</v>
      </c>
      <c r="DO287" s="5">
        <v>0.28999999999999998</v>
      </c>
      <c r="DP287" s="3" t="s">
        <v>3</v>
      </c>
      <c r="DQ287" s="5">
        <v>3.27</v>
      </c>
      <c r="DR287" s="7"/>
      <c r="DS287" s="2" t="s">
        <v>18</v>
      </c>
      <c r="DT287" s="5">
        <v>0.45110739999999999</v>
      </c>
      <c r="DU287" s="2"/>
      <c r="DV287" s="3" t="s">
        <v>3</v>
      </c>
      <c r="DW287" s="5">
        <v>53.45</v>
      </c>
      <c r="DX287" s="3"/>
      <c r="DY287" s="3" t="s">
        <v>8</v>
      </c>
      <c r="DZ287" s="2"/>
      <c r="EA287" s="7"/>
      <c r="EB287" s="5">
        <v>3.08</v>
      </c>
      <c r="EC287" s="3"/>
      <c r="ED287" s="2"/>
      <c r="EE287" s="2"/>
      <c r="EF287" s="3" t="s">
        <v>1</v>
      </c>
      <c r="EG287" s="3"/>
      <c r="EH287" s="2"/>
      <c r="EI287" s="2"/>
      <c r="EJ287" s="3" t="s">
        <v>26</v>
      </c>
      <c r="EK287" s="5">
        <v>1.2489999999999999E-2</v>
      </c>
      <c r="EL287" s="3" t="s">
        <v>1</v>
      </c>
      <c r="EM287" s="3" t="s">
        <v>3</v>
      </c>
      <c r="EN287" s="3" t="s">
        <v>27</v>
      </c>
      <c r="EO287" s="3"/>
      <c r="EP287" s="3" t="s">
        <v>8</v>
      </c>
      <c r="EQ287" s="3"/>
      <c r="ER287" s="5">
        <v>5.8</v>
      </c>
      <c r="ES287" s="3"/>
      <c r="ET287" s="9">
        <v>17.38</v>
      </c>
      <c r="EU287" s="3" t="s">
        <v>239</v>
      </c>
      <c r="EV287" s="3" t="s">
        <v>28</v>
      </c>
      <c r="EW287" s="7"/>
      <c r="EX287" s="9">
        <v>3.6025</v>
      </c>
      <c r="EY287" s="3"/>
      <c r="EZ287" s="3"/>
      <c r="FA287" s="9">
        <v>1.095890410958904</v>
      </c>
      <c r="FB287" s="9">
        <v>1.666E-9</v>
      </c>
      <c r="FC287" s="2"/>
      <c r="FD287" s="7"/>
      <c r="FE287" s="2" t="s">
        <v>311</v>
      </c>
      <c r="FF287" s="3" t="s">
        <v>28</v>
      </c>
      <c r="FG287" s="3" t="s">
        <v>1</v>
      </c>
      <c r="FH287" s="9">
        <v>7.1425000000000001</v>
      </c>
      <c r="FI287" s="3"/>
      <c r="FJ287" s="9">
        <v>9.35</v>
      </c>
      <c r="FK287" s="3" t="s">
        <v>1</v>
      </c>
      <c r="FL287" s="3" t="s">
        <v>1</v>
      </c>
      <c r="FM287" s="3" t="s">
        <v>28</v>
      </c>
      <c r="FN287" s="9">
        <v>146</v>
      </c>
      <c r="FO287" s="9">
        <v>4.5499999999999997E-8</v>
      </c>
      <c r="FP287" s="9">
        <v>5.25</v>
      </c>
      <c r="FQ287" s="3" t="s">
        <v>311</v>
      </c>
      <c r="FR287" s="5">
        <v>1.43E-2</v>
      </c>
      <c r="FS287" s="9">
        <v>28.65</v>
      </c>
      <c r="FT287" s="3" t="s">
        <v>1</v>
      </c>
      <c r="FU287" s="3"/>
      <c r="FV287" s="3"/>
      <c r="FW287" s="5">
        <v>47.6</v>
      </c>
      <c r="FX287" s="10">
        <v>5.4000000000000003E-3</v>
      </c>
      <c r="FY287" s="3"/>
      <c r="FZ287" s="3" t="s">
        <v>22</v>
      </c>
      <c r="GA287" s="3"/>
      <c r="GB287" s="3"/>
      <c r="GC287" s="3"/>
      <c r="GD287" s="3"/>
      <c r="GE287" s="3"/>
      <c r="GF287" s="3" t="s">
        <v>30</v>
      </c>
      <c r="GG287" s="3"/>
      <c r="GH287" s="9">
        <v>4.51</v>
      </c>
      <c r="GI287" s="2"/>
      <c r="GJ287" s="5">
        <v>1.3749999999999999E-3</v>
      </c>
      <c r="GK287" s="3"/>
      <c r="GL287" s="2"/>
      <c r="GM287" s="7"/>
      <c r="GN287" s="3" t="s">
        <v>31</v>
      </c>
      <c r="GO287" s="3" t="s">
        <v>8</v>
      </c>
      <c r="GP287" s="3"/>
      <c r="GQ287" s="3"/>
      <c r="GR287" s="3" t="s">
        <v>219</v>
      </c>
      <c r="GS287" s="9">
        <v>0.76335877862595414</v>
      </c>
      <c r="GT287" s="9">
        <v>69.599999999999994</v>
      </c>
      <c r="GU287" s="9">
        <v>11.7</v>
      </c>
      <c r="GV287" s="2">
        <v>6.2893081761006289E-2</v>
      </c>
      <c r="GW287" s="7"/>
      <c r="GX287" s="2" t="s">
        <v>34</v>
      </c>
      <c r="GY287" s="7"/>
      <c r="GZ287" s="9">
        <v>5.26</v>
      </c>
      <c r="HA287" s="9">
        <v>4.2949999999999999</v>
      </c>
      <c r="HB287" s="7"/>
      <c r="HC287" s="3">
        <v>40.549999999999997</v>
      </c>
      <c r="HD287" s="3" t="s">
        <v>3</v>
      </c>
      <c r="HE287" s="7"/>
      <c r="HF287" s="9">
        <v>21.75</v>
      </c>
      <c r="HG287" s="3"/>
      <c r="HH287" s="2"/>
      <c r="HI287" s="3" t="s">
        <v>311</v>
      </c>
      <c r="HJ287" s="3"/>
      <c r="HK287" s="3" t="s">
        <v>3</v>
      </c>
      <c r="HL287" s="3"/>
      <c r="HM287" s="9">
        <v>0.67</v>
      </c>
      <c r="HN287" s="9">
        <v>13.45</v>
      </c>
      <c r="HO287" s="3" t="s">
        <v>3</v>
      </c>
      <c r="HP287" s="3" t="s">
        <v>35</v>
      </c>
      <c r="HQ287" s="3" t="s">
        <v>28</v>
      </c>
      <c r="HR287" s="7"/>
      <c r="HS287" s="3" t="s">
        <v>3</v>
      </c>
      <c r="HT287" s="2"/>
      <c r="HU287" s="9">
        <v>0.43478260869565222</v>
      </c>
      <c r="HV287" s="3">
        <v>1</v>
      </c>
      <c r="HW287" s="9">
        <v>2.5599999999999999E-4</v>
      </c>
      <c r="HX287" s="3" t="s">
        <v>3</v>
      </c>
      <c r="HY287" s="3"/>
      <c r="HZ287" s="3" t="s">
        <v>30</v>
      </c>
      <c r="IA287" s="9">
        <v>4.5</v>
      </c>
      <c r="IB287" s="3"/>
      <c r="IC287" s="3" t="s">
        <v>18</v>
      </c>
      <c r="ID287" s="3"/>
      <c r="IE287" s="3" t="s">
        <v>309</v>
      </c>
      <c r="IF287" s="7"/>
      <c r="IG287" s="7"/>
      <c r="IH287" s="7"/>
    </row>
    <row r="288" spans="1:242" x14ac:dyDescent="0.25">
      <c r="A288" s="1" t="s">
        <v>340</v>
      </c>
      <c r="B288" s="5">
        <v>74.5</v>
      </c>
      <c r="C288" s="3"/>
      <c r="D288" s="5">
        <v>7.65</v>
      </c>
      <c r="E288" s="3" t="s">
        <v>1</v>
      </c>
      <c r="F288" s="3"/>
      <c r="G288" s="2">
        <v>3.1850000000000003E-2</v>
      </c>
      <c r="H288" s="3"/>
      <c r="I288" s="3"/>
      <c r="J288" s="5">
        <v>3.51E-11</v>
      </c>
      <c r="K288" s="3" t="s">
        <v>3</v>
      </c>
      <c r="L288" s="3" t="s">
        <v>4</v>
      </c>
      <c r="M288" s="5">
        <v>0.9009009009009008</v>
      </c>
      <c r="N288" s="5">
        <v>25.8</v>
      </c>
      <c r="O288" s="3" t="s">
        <v>3</v>
      </c>
      <c r="P288" s="3"/>
      <c r="Q288" s="3"/>
      <c r="R288" s="2" t="s">
        <v>58</v>
      </c>
      <c r="S288" s="2"/>
      <c r="T288" s="3" t="s">
        <v>3</v>
      </c>
      <c r="U288" s="5">
        <v>51.05</v>
      </c>
      <c r="V288" s="3"/>
      <c r="W288" s="2"/>
      <c r="X288" s="3"/>
      <c r="Y288" s="3" t="s">
        <v>7</v>
      </c>
      <c r="Z288" s="5">
        <v>1.525E-5</v>
      </c>
      <c r="AA288" s="3" t="s">
        <v>8</v>
      </c>
      <c r="AB288" s="2"/>
      <c r="AC288" s="5">
        <v>1.7454545454545454E-12</v>
      </c>
      <c r="AD288" s="3" t="s">
        <v>22</v>
      </c>
      <c r="AE288" s="3" t="s">
        <v>18</v>
      </c>
      <c r="AF288" s="3"/>
      <c r="AG288" s="5">
        <v>3.9500000000000004E-3</v>
      </c>
      <c r="AH288" s="2"/>
      <c r="AI288" s="2"/>
      <c r="AJ288" s="2">
        <v>64</v>
      </c>
      <c r="AK288" s="2"/>
      <c r="AL288" s="5">
        <v>1.075</v>
      </c>
      <c r="AM288" s="3"/>
      <c r="AN288" s="3" t="s">
        <v>35</v>
      </c>
      <c r="AO288" s="2"/>
      <c r="AP288" s="2"/>
      <c r="AQ288" s="5">
        <v>1.43E-2</v>
      </c>
      <c r="AR288" s="5">
        <v>3.47</v>
      </c>
      <c r="AS288" s="3" t="s">
        <v>28</v>
      </c>
      <c r="AT288" s="3" t="s">
        <v>28</v>
      </c>
      <c r="AU288" s="5">
        <v>19.899999999999999</v>
      </c>
      <c r="AV288" s="3"/>
      <c r="AW288" s="2"/>
      <c r="AX288" s="5">
        <v>2.2083333333333332E-7</v>
      </c>
      <c r="AY288" s="2" t="s">
        <v>311</v>
      </c>
      <c r="AZ288" s="5">
        <v>7.7</v>
      </c>
      <c r="BA288" s="2"/>
      <c r="BB288" s="3" t="s">
        <v>8</v>
      </c>
      <c r="BC288" s="3" t="s">
        <v>21</v>
      </c>
      <c r="BD288" s="2"/>
      <c r="BE288" s="3" t="s">
        <v>16</v>
      </c>
      <c r="BF288" s="6">
        <v>72.5</v>
      </c>
      <c r="BG288" s="5">
        <v>7.52</v>
      </c>
      <c r="BH288" s="3"/>
      <c r="BI288" s="3"/>
      <c r="BJ288" s="5">
        <v>1.23</v>
      </c>
      <c r="BK288" s="5">
        <v>22</v>
      </c>
      <c r="BL288" s="5">
        <v>1.07</v>
      </c>
      <c r="BM288" s="5">
        <v>2.95</v>
      </c>
      <c r="BN288" s="3"/>
      <c r="BO288" s="3" t="s">
        <v>121</v>
      </c>
      <c r="BP288" s="3" t="s">
        <v>3</v>
      </c>
      <c r="BQ288" s="2"/>
      <c r="BR288" s="2" t="s">
        <v>21</v>
      </c>
      <c r="BS288" s="3"/>
      <c r="BT288" s="3"/>
      <c r="BU288" s="3"/>
      <c r="BV288" s="5">
        <v>4.2050000000000001</v>
      </c>
      <c r="BW288" s="5">
        <v>5.89</v>
      </c>
      <c r="BX288" s="3"/>
      <c r="BY288" s="3"/>
      <c r="BZ288" s="2"/>
      <c r="CA288" s="2"/>
      <c r="CB288" s="3" t="s">
        <v>3</v>
      </c>
      <c r="CC288" s="5">
        <v>3.69</v>
      </c>
      <c r="CD288" s="5">
        <v>1.7241379310344829</v>
      </c>
      <c r="CE288" s="3"/>
      <c r="CF288" s="5">
        <v>32</v>
      </c>
      <c r="CG288" s="3" t="s">
        <v>312</v>
      </c>
      <c r="CH288" s="3"/>
      <c r="CI288" s="3"/>
      <c r="CJ288" s="3" t="s">
        <v>1</v>
      </c>
      <c r="CK288" s="2"/>
      <c r="CL288" s="3" t="s">
        <v>22</v>
      </c>
      <c r="CM288" s="3"/>
      <c r="CN288" s="2"/>
      <c r="CO288" s="2"/>
      <c r="CP288" s="2"/>
      <c r="CQ288" s="3">
        <v>2</v>
      </c>
      <c r="CR288" s="5">
        <v>6.0650000000000004</v>
      </c>
      <c r="CS288" s="5">
        <v>56.85</v>
      </c>
      <c r="CT288" s="5">
        <v>0.92500000000000004</v>
      </c>
      <c r="CU288" s="5">
        <v>11.45</v>
      </c>
      <c r="CV288" s="5">
        <v>389</v>
      </c>
      <c r="CW288" s="5">
        <v>79.7</v>
      </c>
      <c r="CX288" s="2"/>
      <c r="CY288" s="5">
        <v>0.42194092827004215</v>
      </c>
      <c r="CZ288" s="3" t="s">
        <v>22</v>
      </c>
      <c r="DA288" s="5">
        <v>4.2553191489361702E-4</v>
      </c>
      <c r="DB288" s="5">
        <v>632</v>
      </c>
      <c r="DC288" s="2"/>
      <c r="DD288" s="5">
        <v>372</v>
      </c>
      <c r="DE288" s="3" t="s">
        <v>22</v>
      </c>
      <c r="DF288" s="2"/>
      <c r="DG288" s="3" t="s">
        <v>3</v>
      </c>
      <c r="DH288" s="5">
        <v>8.9583340000000007</v>
      </c>
      <c r="DI288" s="3" t="s">
        <v>28</v>
      </c>
      <c r="DJ288" s="3"/>
      <c r="DK288" s="5">
        <v>312</v>
      </c>
      <c r="DL288" s="3" t="s">
        <v>8</v>
      </c>
      <c r="DM288" s="3"/>
      <c r="DN288" s="3" t="s">
        <v>3</v>
      </c>
      <c r="DO288" s="5">
        <v>0.28799999999999998</v>
      </c>
      <c r="DP288" s="3" t="s">
        <v>3</v>
      </c>
      <c r="DQ288" s="5">
        <v>3.21</v>
      </c>
      <c r="DR288" s="7"/>
      <c r="DS288" s="2" t="s">
        <v>18</v>
      </c>
      <c r="DT288" s="5">
        <v>0.45434809999999998</v>
      </c>
      <c r="DU288" s="2"/>
      <c r="DV288" s="3" t="s">
        <v>3</v>
      </c>
      <c r="DW288" s="5">
        <v>51.05</v>
      </c>
      <c r="DX288" s="3"/>
      <c r="DY288" s="3" t="s">
        <v>8</v>
      </c>
      <c r="DZ288" s="2"/>
      <c r="EA288" s="7"/>
      <c r="EB288" s="5">
        <v>3.08</v>
      </c>
      <c r="EC288" s="3"/>
      <c r="ED288" s="2"/>
      <c r="EE288" s="2"/>
      <c r="EF288" s="3" t="s">
        <v>1</v>
      </c>
      <c r="EG288" s="3"/>
      <c r="EH288" s="2"/>
      <c r="EI288" s="2"/>
      <c r="EJ288" s="3" t="s">
        <v>26</v>
      </c>
      <c r="EK288" s="5">
        <v>1.2489999999999999E-2</v>
      </c>
      <c r="EL288" s="3" t="s">
        <v>1</v>
      </c>
      <c r="EM288" s="3" t="s">
        <v>3</v>
      </c>
      <c r="EN288" s="3" t="s">
        <v>27</v>
      </c>
      <c r="EO288" s="3"/>
      <c r="EP288" s="3" t="s">
        <v>8</v>
      </c>
      <c r="EQ288" s="3"/>
      <c r="ER288" s="5">
        <v>5.7</v>
      </c>
      <c r="ES288" s="3"/>
      <c r="ET288" s="9">
        <v>17.399999999999999</v>
      </c>
      <c r="EU288" s="3" t="s">
        <v>239</v>
      </c>
      <c r="EV288" s="3" t="s">
        <v>28</v>
      </c>
      <c r="EW288" s="7"/>
      <c r="EX288" s="9">
        <v>3.59</v>
      </c>
      <c r="EY288" s="3"/>
      <c r="EZ288" s="3"/>
      <c r="FA288" s="9">
        <v>1.0869565217391304</v>
      </c>
      <c r="FB288" s="9">
        <v>1.668E-9</v>
      </c>
      <c r="FC288" s="2"/>
      <c r="FD288" s="7"/>
      <c r="FE288" s="2" t="s">
        <v>311</v>
      </c>
      <c r="FF288" s="3" t="s">
        <v>28</v>
      </c>
      <c r="FG288" s="3" t="s">
        <v>1</v>
      </c>
      <c r="FH288" s="9">
        <v>7.1449999999999996</v>
      </c>
      <c r="FI288" s="3"/>
      <c r="FJ288" s="9">
        <v>9.6</v>
      </c>
      <c r="FK288" s="3" t="s">
        <v>1</v>
      </c>
      <c r="FL288" s="3" t="s">
        <v>1</v>
      </c>
      <c r="FM288" s="3" t="s">
        <v>28</v>
      </c>
      <c r="FN288" s="9">
        <v>145</v>
      </c>
      <c r="FO288" s="9">
        <v>4.4500000000000001E-8</v>
      </c>
      <c r="FP288" s="9">
        <v>5.05</v>
      </c>
      <c r="FQ288" s="3" t="s">
        <v>311</v>
      </c>
      <c r="FR288" s="5">
        <v>1.4749999999999999E-2</v>
      </c>
      <c r="FS288" s="9">
        <v>28.9</v>
      </c>
      <c r="FT288" s="3" t="s">
        <v>1</v>
      </c>
      <c r="FU288" s="3"/>
      <c r="FV288" s="3"/>
      <c r="FW288" s="5">
        <v>48.25</v>
      </c>
      <c r="FX288" s="10">
        <v>5.4099999999999999E-3</v>
      </c>
      <c r="FY288" s="3"/>
      <c r="FZ288" s="3" t="s">
        <v>22</v>
      </c>
      <c r="GA288" s="3"/>
      <c r="GB288" s="3"/>
      <c r="GC288" s="3"/>
      <c r="GD288" s="3"/>
      <c r="GE288" s="3"/>
      <c r="GF288" s="3" t="s">
        <v>30</v>
      </c>
      <c r="GG288" s="3"/>
      <c r="GH288" s="9">
        <v>4.51</v>
      </c>
      <c r="GI288" s="2"/>
      <c r="GJ288" s="5">
        <v>1.41E-3</v>
      </c>
      <c r="GK288" s="3"/>
      <c r="GL288" s="2"/>
      <c r="GM288" s="7"/>
      <c r="GN288" s="3" t="s">
        <v>31</v>
      </c>
      <c r="GO288" s="3" t="s">
        <v>8</v>
      </c>
      <c r="GP288" s="3"/>
      <c r="GQ288" s="3"/>
      <c r="GR288" s="3" t="s">
        <v>219</v>
      </c>
      <c r="GS288" s="9">
        <v>0.76335877862595414</v>
      </c>
      <c r="GT288" s="9">
        <v>70.95</v>
      </c>
      <c r="GU288" s="9">
        <v>11.8</v>
      </c>
      <c r="GV288" s="2">
        <v>6.1728395061728392E-2</v>
      </c>
      <c r="GW288" s="7"/>
      <c r="GX288" s="2" t="s">
        <v>34</v>
      </c>
      <c r="GY288" s="7"/>
      <c r="GZ288" s="9">
        <v>5.27</v>
      </c>
      <c r="HA288" s="9">
        <v>4.3</v>
      </c>
      <c r="HB288" s="7"/>
      <c r="HC288" s="3">
        <v>40.299999999999997</v>
      </c>
      <c r="HD288" s="3" t="s">
        <v>3</v>
      </c>
      <c r="HE288" s="7"/>
      <c r="HF288" s="9">
        <v>21.3</v>
      </c>
      <c r="HG288" s="3"/>
      <c r="HH288" s="2"/>
      <c r="HI288" s="3" t="s">
        <v>311</v>
      </c>
      <c r="HJ288" s="3"/>
      <c r="HK288" s="3" t="s">
        <v>3</v>
      </c>
      <c r="HL288" s="3"/>
      <c r="HM288" s="9">
        <v>0.7</v>
      </c>
      <c r="HN288" s="9">
        <v>14</v>
      </c>
      <c r="HO288" s="3" t="s">
        <v>3</v>
      </c>
      <c r="HP288" s="3" t="s">
        <v>35</v>
      </c>
      <c r="HQ288" s="3" t="s">
        <v>28</v>
      </c>
      <c r="HR288" s="7"/>
      <c r="HS288" s="3" t="s">
        <v>3</v>
      </c>
      <c r="HT288" s="2"/>
      <c r="HU288" s="9">
        <v>0.4329004329004329</v>
      </c>
      <c r="HV288" s="3">
        <v>1</v>
      </c>
      <c r="HW288" s="9">
        <v>2.5399999999999999E-4</v>
      </c>
      <c r="HX288" s="3" t="s">
        <v>3</v>
      </c>
      <c r="HY288" s="3"/>
      <c r="HZ288" s="3" t="s">
        <v>30</v>
      </c>
      <c r="IA288" s="9">
        <v>4.5</v>
      </c>
      <c r="IB288" s="3"/>
      <c r="IC288" s="3" t="s">
        <v>18</v>
      </c>
      <c r="ID288" s="3"/>
      <c r="IE288" s="3" t="s">
        <v>309</v>
      </c>
      <c r="IF288" s="7"/>
      <c r="IG288" s="7"/>
      <c r="IH288" s="7"/>
    </row>
    <row r="289" spans="1:242" x14ac:dyDescent="0.25">
      <c r="A289" s="1" t="s">
        <v>341</v>
      </c>
      <c r="B289" s="5">
        <v>74.5</v>
      </c>
      <c r="C289" s="3"/>
      <c r="D289" s="5">
        <v>7.82</v>
      </c>
      <c r="E289" s="3" t="s">
        <v>1</v>
      </c>
      <c r="F289" s="3"/>
      <c r="G289" s="2">
        <v>3.2049999999999995E-2</v>
      </c>
      <c r="H289" s="3"/>
      <c r="I289" s="3"/>
      <c r="J289" s="5">
        <v>3.51E-11</v>
      </c>
      <c r="K289" s="3" t="s">
        <v>3</v>
      </c>
      <c r="L289" s="3" t="s">
        <v>4</v>
      </c>
      <c r="M289" s="5">
        <v>0.89285714285714279</v>
      </c>
      <c r="N289" s="5">
        <v>25.85</v>
      </c>
      <c r="O289" s="3" t="s">
        <v>3</v>
      </c>
      <c r="P289" s="3"/>
      <c r="Q289" s="3"/>
      <c r="R289" s="2" t="s">
        <v>58</v>
      </c>
      <c r="S289" s="2"/>
      <c r="T289" s="3" t="s">
        <v>3</v>
      </c>
      <c r="U289" s="5">
        <v>50.65</v>
      </c>
      <c r="V289" s="3"/>
      <c r="W289" s="2"/>
      <c r="X289" s="3"/>
      <c r="Y289" s="3" t="s">
        <v>7</v>
      </c>
      <c r="Z289" s="5">
        <v>1.5E-5</v>
      </c>
      <c r="AA289" s="3" t="s">
        <v>8</v>
      </c>
      <c r="AB289" s="2"/>
      <c r="AC289" s="5">
        <v>1.7454545454545454E-12</v>
      </c>
      <c r="AD289" s="3" t="s">
        <v>22</v>
      </c>
      <c r="AE289" s="3" t="s">
        <v>18</v>
      </c>
      <c r="AF289" s="3"/>
      <c r="AG289" s="5">
        <v>3.7699999999999999E-3</v>
      </c>
      <c r="AH289" s="2"/>
      <c r="AI289" s="2"/>
      <c r="AJ289" s="2">
        <v>63.7</v>
      </c>
      <c r="AK289" s="2"/>
      <c r="AL289" s="5">
        <v>1.075</v>
      </c>
      <c r="AM289" s="3"/>
      <c r="AN289" s="3" t="s">
        <v>35</v>
      </c>
      <c r="AO289" s="2"/>
      <c r="AP289" s="2"/>
      <c r="AQ289" s="5">
        <v>1.46E-2</v>
      </c>
      <c r="AR289" s="5">
        <v>3.46</v>
      </c>
      <c r="AS289" s="3" t="s">
        <v>28</v>
      </c>
      <c r="AT289" s="3" t="s">
        <v>28</v>
      </c>
      <c r="AU289" s="5">
        <v>19.5</v>
      </c>
      <c r="AV289" s="3"/>
      <c r="AW289" s="2"/>
      <c r="AX289" s="5">
        <v>1.9916666666666668E-7</v>
      </c>
      <c r="AY289" s="2" t="s">
        <v>311</v>
      </c>
      <c r="AZ289" s="5">
        <v>7.5</v>
      </c>
      <c r="BA289" s="2"/>
      <c r="BB289" s="3" t="s">
        <v>8</v>
      </c>
      <c r="BC289" s="3" t="s">
        <v>21</v>
      </c>
      <c r="BD289" s="2"/>
      <c r="BE289" s="3" t="s">
        <v>16</v>
      </c>
      <c r="BF289" s="6">
        <v>60</v>
      </c>
      <c r="BG289" s="5">
        <v>7.4924999999999997</v>
      </c>
      <c r="BH289" s="3"/>
      <c r="BI289" s="3"/>
      <c r="BJ289" s="5">
        <v>1.22</v>
      </c>
      <c r="BK289" s="5">
        <v>22.05</v>
      </c>
      <c r="BL289" s="5">
        <v>1.1200000000000001</v>
      </c>
      <c r="BM289" s="5">
        <v>2.94</v>
      </c>
      <c r="BN289" s="3"/>
      <c r="BO289" s="3" t="s">
        <v>121</v>
      </c>
      <c r="BP289" s="3" t="s">
        <v>3</v>
      </c>
      <c r="BQ289" s="2"/>
      <c r="BR289" s="2" t="s">
        <v>21</v>
      </c>
      <c r="BS289" s="3"/>
      <c r="BT289" s="3"/>
      <c r="BU289" s="3"/>
      <c r="BV289" s="5">
        <v>4.2</v>
      </c>
      <c r="BW289" s="5">
        <v>6</v>
      </c>
      <c r="BX289" s="3"/>
      <c r="BY289" s="3"/>
      <c r="BZ289" s="2"/>
      <c r="CA289" s="2"/>
      <c r="CB289" s="3" t="s">
        <v>3</v>
      </c>
      <c r="CC289" s="5">
        <v>3.68</v>
      </c>
      <c r="CD289" s="5">
        <v>1.6528925619834711</v>
      </c>
      <c r="CE289" s="3"/>
      <c r="CF289" s="5">
        <v>31.5</v>
      </c>
      <c r="CG289" s="3" t="s">
        <v>312</v>
      </c>
      <c r="CH289" s="3"/>
      <c r="CI289" s="3"/>
      <c r="CJ289" s="3" t="s">
        <v>1</v>
      </c>
      <c r="CK289" s="2"/>
      <c r="CL289" s="3" t="s">
        <v>22</v>
      </c>
      <c r="CM289" s="3"/>
      <c r="CN289" s="2"/>
      <c r="CO289" s="2"/>
      <c r="CP289" s="2"/>
      <c r="CQ289" s="3">
        <v>2</v>
      </c>
      <c r="CR289" s="5">
        <v>6.05</v>
      </c>
      <c r="CS289" s="5">
        <v>52.65</v>
      </c>
      <c r="CT289" s="5">
        <v>0.94</v>
      </c>
      <c r="CU289" s="5">
        <v>10.7</v>
      </c>
      <c r="CV289" s="5">
        <v>380</v>
      </c>
      <c r="CW289" s="5">
        <v>79.7</v>
      </c>
      <c r="CX289" s="2"/>
      <c r="CY289" s="5">
        <v>0.42105263157894735</v>
      </c>
      <c r="CZ289" s="3" t="s">
        <v>22</v>
      </c>
      <c r="DA289" s="5">
        <v>4.0816326530612246E-4</v>
      </c>
      <c r="DB289" s="5">
        <v>628</v>
      </c>
      <c r="DC289" s="2"/>
      <c r="DD289" s="5">
        <v>370</v>
      </c>
      <c r="DE289" s="3" t="s">
        <v>22</v>
      </c>
      <c r="DF289" s="2"/>
      <c r="DG289" s="3" t="s">
        <v>3</v>
      </c>
      <c r="DH289" s="5">
        <v>9.0291669999999993</v>
      </c>
      <c r="DI289" s="3" t="s">
        <v>28</v>
      </c>
      <c r="DJ289" s="3"/>
      <c r="DK289" s="5">
        <v>360</v>
      </c>
      <c r="DL289" s="3" t="s">
        <v>8</v>
      </c>
      <c r="DM289" s="3"/>
      <c r="DN289" s="3" t="s">
        <v>3</v>
      </c>
      <c r="DO289" s="5">
        <v>0.28799999999999998</v>
      </c>
      <c r="DP289" s="3" t="s">
        <v>3</v>
      </c>
      <c r="DQ289" s="5">
        <v>3.24</v>
      </c>
      <c r="DR289" s="7"/>
      <c r="DS289" s="2" t="s">
        <v>18</v>
      </c>
      <c r="DT289" s="5">
        <v>0.45758880000000002</v>
      </c>
      <c r="DU289" s="2"/>
      <c r="DV289" s="3" t="s">
        <v>3</v>
      </c>
      <c r="DW289" s="5">
        <v>50.65</v>
      </c>
      <c r="DX289" s="3"/>
      <c r="DY289" s="3" t="s">
        <v>8</v>
      </c>
      <c r="DZ289" s="2"/>
      <c r="EA289" s="7"/>
      <c r="EB289" s="5">
        <v>3.07</v>
      </c>
      <c r="EC289" s="3"/>
      <c r="ED289" s="2"/>
      <c r="EE289" s="2"/>
      <c r="EF289" s="3" t="s">
        <v>1</v>
      </c>
      <c r="EG289" s="3"/>
      <c r="EH289" s="2"/>
      <c r="EI289" s="2"/>
      <c r="EJ289" s="3" t="s">
        <v>26</v>
      </c>
      <c r="EK289" s="5">
        <v>1.2489999999999999E-2</v>
      </c>
      <c r="EL289" s="3" t="s">
        <v>1</v>
      </c>
      <c r="EM289" s="3" t="s">
        <v>3</v>
      </c>
      <c r="EN289" s="3" t="s">
        <v>27</v>
      </c>
      <c r="EO289" s="3"/>
      <c r="EP289" s="3" t="s">
        <v>8</v>
      </c>
      <c r="EQ289" s="3"/>
      <c r="ER289" s="5">
        <v>5.47</v>
      </c>
      <c r="ES289" s="3"/>
      <c r="ET289" s="9">
        <v>17.3</v>
      </c>
      <c r="EU289" s="3" t="s">
        <v>239</v>
      </c>
      <c r="EV289" s="3" t="s">
        <v>28</v>
      </c>
      <c r="EW289" s="7"/>
      <c r="EX289" s="9">
        <v>3.6</v>
      </c>
      <c r="EY289" s="3"/>
      <c r="EZ289" s="3"/>
      <c r="FA289" s="9">
        <v>1.0695187165775399</v>
      </c>
      <c r="FB289" s="9">
        <v>1.666E-9</v>
      </c>
      <c r="FC289" s="2"/>
      <c r="FD289" s="7"/>
      <c r="FE289" s="2" t="s">
        <v>311</v>
      </c>
      <c r="FF289" s="3" t="s">
        <v>28</v>
      </c>
      <c r="FG289" s="3" t="s">
        <v>1</v>
      </c>
      <c r="FH289" s="9">
        <v>7.1449999999999996</v>
      </c>
      <c r="FI289" s="3"/>
      <c r="FJ289" s="9">
        <v>10.1</v>
      </c>
      <c r="FK289" s="3" t="s">
        <v>1</v>
      </c>
      <c r="FL289" s="3" t="s">
        <v>1</v>
      </c>
      <c r="FM289" s="3" t="s">
        <v>28</v>
      </c>
      <c r="FN289" s="9">
        <v>145</v>
      </c>
      <c r="FO289" s="9">
        <v>4.3999999999999997E-8</v>
      </c>
      <c r="FP289" s="9">
        <v>5.65</v>
      </c>
      <c r="FQ289" s="3" t="s">
        <v>311</v>
      </c>
      <c r="FR289" s="5">
        <v>1.38E-2</v>
      </c>
      <c r="FS289" s="9">
        <v>28.9</v>
      </c>
      <c r="FT289" s="3" t="s">
        <v>1</v>
      </c>
      <c r="FU289" s="3"/>
      <c r="FV289" s="3"/>
      <c r="FW289" s="5">
        <v>42.55</v>
      </c>
      <c r="FX289" s="10">
        <v>5.4099999999999999E-3</v>
      </c>
      <c r="FY289" s="3"/>
      <c r="FZ289" s="3" t="s">
        <v>22</v>
      </c>
      <c r="GA289" s="3"/>
      <c r="GB289" s="3"/>
      <c r="GC289" s="3"/>
      <c r="GD289" s="3"/>
      <c r="GE289" s="3"/>
      <c r="GF289" s="3" t="s">
        <v>30</v>
      </c>
      <c r="GG289" s="3"/>
      <c r="GH289" s="9">
        <v>4.5</v>
      </c>
      <c r="GI289" s="2"/>
      <c r="GJ289" s="5">
        <v>1.415E-3</v>
      </c>
      <c r="GK289" s="3"/>
      <c r="GL289" s="2"/>
      <c r="GM289" s="7"/>
      <c r="GN289" s="3" t="s">
        <v>31</v>
      </c>
      <c r="GO289" s="3" t="s">
        <v>8</v>
      </c>
      <c r="GP289" s="3"/>
      <c r="GQ289" s="3"/>
      <c r="GR289" s="3" t="s">
        <v>219</v>
      </c>
      <c r="GS289" s="9">
        <v>0.75757575757575757</v>
      </c>
      <c r="GT289" s="9">
        <v>70.95</v>
      </c>
      <c r="GU289" s="9">
        <v>11.9</v>
      </c>
      <c r="GV289" s="2">
        <v>5.6497175141242938E-2</v>
      </c>
      <c r="GW289" s="7"/>
      <c r="GX289" s="2" t="s">
        <v>34</v>
      </c>
      <c r="GY289" s="7"/>
      <c r="GZ289" s="9">
        <v>5.26</v>
      </c>
      <c r="HA289" s="9">
        <v>4.3099999999999996</v>
      </c>
      <c r="HB289" s="7"/>
      <c r="HC289" s="3">
        <v>416</v>
      </c>
      <c r="HD289" s="3" t="s">
        <v>3</v>
      </c>
      <c r="HE289" s="7"/>
      <c r="HF289" s="9">
        <v>21</v>
      </c>
      <c r="HG289" s="3"/>
      <c r="HH289" s="2"/>
      <c r="HI289" s="3" t="s">
        <v>311</v>
      </c>
      <c r="HJ289" s="3"/>
      <c r="HK289" s="3" t="s">
        <v>3</v>
      </c>
      <c r="HL289" s="3"/>
      <c r="HM289" s="9">
        <v>0.77</v>
      </c>
      <c r="HN289" s="9">
        <v>13.65</v>
      </c>
      <c r="HO289" s="3" t="s">
        <v>3</v>
      </c>
      <c r="HP289" s="3" t="s">
        <v>35</v>
      </c>
      <c r="HQ289" s="3" t="s">
        <v>28</v>
      </c>
      <c r="HR289" s="7"/>
      <c r="HS289" s="3" t="s">
        <v>3</v>
      </c>
      <c r="HT289" s="2"/>
      <c r="HU289" s="9">
        <v>0.43478260869565222</v>
      </c>
      <c r="HV289" s="3">
        <v>1</v>
      </c>
      <c r="HW289" s="9">
        <v>2.5500000000000002E-4</v>
      </c>
      <c r="HX289" s="3" t="s">
        <v>3</v>
      </c>
      <c r="HY289" s="3"/>
      <c r="HZ289" s="3" t="s">
        <v>30</v>
      </c>
      <c r="IA289" s="9">
        <v>4.5</v>
      </c>
      <c r="IB289" s="3"/>
      <c r="IC289" s="3" t="s">
        <v>18</v>
      </c>
      <c r="ID289" s="3"/>
      <c r="IE289" s="3" t="s">
        <v>309</v>
      </c>
      <c r="IF289" s="7"/>
      <c r="IG289" s="7"/>
      <c r="IH289" s="7"/>
    </row>
    <row r="290" spans="1:242" x14ac:dyDescent="0.25">
      <c r="A290" s="1" t="s">
        <v>342</v>
      </c>
      <c r="B290" s="5">
        <v>76.5</v>
      </c>
      <c r="C290" s="3">
        <v>60</v>
      </c>
      <c r="D290" s="5">
        <v>7.36</v>
      </c>
      <c r="E290" s="3" t="s">
        <v>1</v>
      </c>
      <c r="F290" s="3"/>
      <c r="G290" s="2">
        <v>3.2750000000000001E-2</v>
      </c>
      <c r="H290" s="3"/>
      <c r="I290" s="3"/>
      <c r="J290" s="5">
        <v>3.5199999999999999E-11</v>
      </c>
      <c r="K290" s="3" t="s">
        <v>3</v>
      </c>
      <c r="L290" s="3" t="s">
        <v>4</v>
      </c>
      <c r="M290" s="5">
        <v>0.9009009009009008</v>
      </c>
      <c r="N290" s="5">
        <v>25.8</v>
      </c>
      <c r="O290" s="3" t="s">
        <v>3</v>
      </c>
      <c r="P290" s="3"/>
      <c r="Q290" s="3"/>
      <c r="R290" s="2" t="s">
        <v>58</v>
      </c>
      <c r="S290" s="2"/>
      <c r="T290" s="3" t="s">
        <v>3</v>
      </c>
      <c r="U290" s="5">
        <v>50.15</v>
      </c>
      <c r="V290" s="3"/>
      <c r="W290" s="2">
        <v>295</v>
      </c>
      <c r="X290" s="3"/>
      <c r="Y290" s="3" t="s">
        <v>7</v>
      </c>
      <c r="Z290" s="5">
        <v>1.7E-5</v>
      </c>
      <c r="AA290" s="3" t="s">
        <v>8</v>
      </c>
      <c r="AB290" s="2"/>
      <c r="AC290" s="5">
        <v>1.7636363636363635E-12</v>
      </c>
      <c r="AD290" s="3" t="s">
        <v>22</v>
      </c>
      <c r="AE290" s="3" t="s">
        <v>18</v>
      </c>
      <c r="AF290" s="3"/>
      <c r="AG290" s="5">
        <v>3.8300000000000001E-3</v>
      </c>
      <c r="AH290" s="2">
        <v>295</v>
      </c>
      <c r="AI290" s="2"/>
      <c r="AJ290" s="2">
        <v>63.8</v>
      </c>
      <c r="AK290" s="2">
        <v>295</v>
      </c>
      <c r="AL290" s="5">
        <v>1.0740000000000001</v>
      </c>
      <c r="AM290" s="3"/>
      <c r="AN290" s="3" t="s">
        <v>35</v>
      </c>
      <c r="AO290" s="2">
        <v>295</v>
      </c>
      <c r="AP290" s="2">
        <v>295</v>
      </c>
      <c r="AQ290" s="5">
        <v>1.485E-2</v>
      </c>
      <c r="AR290" s="5">
        <v>3.46</v>
      </c>
      <c r="AS290" s="3" t="s">
        <v>28</v>
      </c>
      <c r="AT290" s="3" t="s">
        <v>28</v>
      </c>
      <c r="AU290" s="5">
        <v>19.399999999999999</v>
      </c>
      <c r="AV290" s="3"/>
      <c r="AW290" s="2">
        <v>295</v>
      </c>
      <c r="AX290" s="5">
        <v>2.0333333333333333E-7</v>
      </c>
      <c r="AY290" s="2" t="s">
        <v>311</v>
      </c>
      <c r="AZ290" s="5">
        <v>7.5</v>
      </c>
      <c r="BA290" s="2">
        <v>295</v>
      </c>
      <c r="BB290" s="3" t="s">
        <v>8</v>
      </c>
      <c r="BC290" s="3">
        <v>6</v>
      </c>
      <c r="BD290" s="2"/>
      <c r="BE290" s="3" t="s">
        <v>16</v>
      </c>
      <c r="BF290" s="6">
        <v>55</v>
      </c>
      <c r="BG290" s="5">
        <v>7.4924999999999997</v>
      </c>
      <c r="BH290" s="3"/>
      <c r="BI290" s="3"/>
      <c r="BJ290" s="5">
        <v>1.23</v>
      </c>
      <c r="BK290" s="5">
        <v>21.95</v>
      </c>
      <c r="BL290" s="5">
        <v>1.0900000000000001</v>
      </c>
      <c r="BM290" s="5">
        <v>2.94</v>
      </c>
      <c r="BN290" s="3"/>
      <c r="BO290" s="3" t="s">
        <v>121</v>
      </c>
      <c r="BP290" s="3" t="s">
        <v>3</v>
      </c>
      <c r="BQ290" s="2"/>
      <c r="BR290" s="2" t="s">
        <v>21</v>
      </c>
      <c r="BS290" s="3"/>
      <c r="BT290" s="3"/>
      <c r="BU290" s="3"/>
      <c r="BV290" s="5">
        <v>4.1950000000000003</v>
      </c>
      <c r="BW290" s="5">
        <v>5.82</v>
      </c>
      <c r="BX290" s="3"/>
      <c r="BY290" s="3"/>
      <c r="BZ290" s="2">
        <v>295</v>
      </c>
      <c r="CA290" s="2"/>
      <c r="CB290" s="3" t="s">
        <v>3</v>
      </c>
      <c r="CC290" s="5">
        <v>3.68</v>
      </c>
      <c r="CD290" s="5">
        <v>1.639344262295082</v>
      </c>
      <c r="CE290" s="3"/>
      <c r="CF290" s="5">
        <v>31.8</v>
      </c>
      <c r="CG290" s="3" t="s">
        <v>312</v>
      </c>
      <c r="CH290" s="3"/>
      <c r="CI290" s="3"/>
      <c r="CJ290" s="3" t="s">
        <v>1</v>
      </c>
      <c r="CK290" s="2"/>
      <c r="CL290" s="3" t="s">
        <v>22</v>
      </c>
      <c r="CM290" s="3"/>
      <c r="CN290" s="2"/>
      <c r="CO290" s="2"/>
      <c r="CP290" s="2">
        <v>5.71</v>
      </c>
      <c r="CQ290" s="3">
        <v>2</v>
      </c>
      <c r="CR290" s="5">
        <v>6.06</v>
      </c>
      <c r="CS290" s="5">
        <v>52.5</v>
      </c>
      <c r="CT290" s="5">
        <v>0.93599999999999994</v>
      </c>
      <c r="CU290" s="5">
        <v>11.1</v>
      </c>
      <c r="CV290" s="5">
        <v>387</v>
      </c>
      <c r="CW290" s="5">
        <v>79.7</v>
      </c>
      <c r="CX290" s="2">
        <v>0.42553191489361702</v>
      </c>
      <c r="CY290" s="5">
        <v>0.42016806722689076</v>
      </c>
      <c r="CZ290" s="3" t="s">
        <v>22</v>
      </c>
      <c r="DA290" s="5">
        <v>4.2553191489361702E-4</v>
      </c>
      <c r="DB290" s="5">
        <v>629</v>
      </c>
      <c r="DC290" s="2"/>
      <c r="DD290" s="5">
        <v>376</v>
      </c>
      <c r="DE290" s="3" t="s">
        <v>22</v>
      </c>
      <c r="DF290" s="5">
        <v>0.37735849056603776</v>
      </c>
      <c r="DG290" s="3" t="s">
        <v>3</v>
      </c>
      <c r="DH290" s="5">
        <v>9.1</v>
      </c>
      <c r="DI290" s="3" t="s">
        <v>28</v>
      </c>
      <c r="DJ290" s="3"/>
      <c r="DK290" s="5">
        <v>367</v>
      </c>
      <c r="DL290" s="3" t="s">
        <v>8</v>
      </c>
      <c r="DM290" s="3"/>
      <c r="DN290" s="3" t="s">
        <v>3</v>
      </c>
      <c r="DO290" s="5">
        <v>0.28849999999999998</v>
      </c>
      <c r="DP290" s="3" t="s">
        <v>3</v>
      </c>
      <c r="DQ290" s="5">
        <v>3.24</v>
      </c>
      <c r="DR290" s="7"/>
      <c r="DS290" s="2" t="s">
        <v>18</v>
      </c>
      <c r="DT290" s="5">
        <v>0.4608295</v>
      </c>
      <c r="DU290" s="2"/>
      <c r="DV290" s="3" t="s">
        <v>3</v>
      </c>
      <c r="DW290" s="5">
        <v>50.15</v>
      </c>
      <c r="DX290" s="3"/>
      <c r="DY290" s="3" t="s">
        <v>8</v>
      </c>
      <c r="DZ290" s="2"/>
      <c r="EA290" s="7"/>
      <c r="EB290" s="5">
        <v>3.11</v>
      </c>
      <c r="EC290" s="3"/>
      <c r="ED290" s="2"/>
      <c r="EE290" s="2"/>
      <c r="EF290" s="3" t="s">
        <v>1</v>
      </c>
      <c r="EG290" s="3"/>
      <c r="EH290" s="2">
        <v>59</v>
      </c>
      <c r="EI290" s="2"/>
      <c r="EJ290" s="3" t="s">
        <v>26</v>
      </c>
      <c r="EK290" s="5">
        <v>1.2489999999999999E-2</v>
      </c>
      <c r="EL290" s="3" t="s">
        <v>1</v>
      </c>
      <c r="EM290" s="3" t="s">
        <v>3</v>
      </c>
      <c r="EN290" s="3" t="s">
        <v>27</v>
      </c>
      <c r="EO290" s="3"/>
      <c r="EP290" s="3" t="s">
        <v>8</v>
      </c>
      <c r="EQ290" s="3"/>
      <c r="ER290" s="5">
        <v>5.43</v>
      </c>
      <c r="ES290" s="3"/>
      <c r="ET290" s="9">
        <v>17.3</v>
      </c>
      <c r="EU290" s="3" t="s">
        <v>239</v>
      </c>
      <c r="EV290" s="3" t="s">
        <v>28</v>
      </c>
      <c r="EW290" s="7">
        <v>15.85</v>
      </c>
      <c r="EX290" s="9">
        <v>3.63</v>
      </c>
      <c r="EY290" s="3"/>
      <c r="EZ290" s="3"/>
      <c r="FA290" s="9">
        <v>1.0638297872340425</v>
      </c>
      <c r="FB290" s="9">
        <v>1.666E-9</v>
      </c>
      <c r="FC290" s="2">
        <v>295</v>
      </c>
      <c r="FD290" s="7"/>
      <c r="FE290" s="2" t="s">
        <v>311</v>
      </c>
      <c r="FF290" s="3" t="s">
        <v>28</v>
      </c>
      <c r="FG290" s="3" t="s">
        <v>1</v>
      </c>
      <c r="FH290" s="9">
        <v>7.14</v>
      </c>
      <c r="FI290" s="3"/>
      <c r="FJ290" s="9">
        <v>9.9499999999999993</v>
      </c>
      <c r="FK290" s="3" t="s">
        <v>1</v>
      </c>
      <c r="FL290" s="3" t="s">
        <v>1</v>
      </c>
      <c r="FM290" s="3" t="s">
        <v>28</v>
      </c>
      <c r="FN290" s="9">
        <v>146</v>
      </c>
      <c r="FO290" s="9">
        <v>4.6000000000000002E-8</v>
      </c>
      <c r="FP290" s="9">
        <v>6</v>
      </c>
      <c r="FQ290" s="3" t="s">
        <v>311</v>
      </c>
      <c r="FR290" s="5">
        <v>1.435E-2</v>
      </c>
      <c r="FS290" s="9">
        <v>28.75</v>
      </c>
      <c r="FT290" s="3" t="s">
        <v>1</v>
      </c>
      <c r="FU290" s="3"/>
      <c r="FV290" s="3"/>
      <c r="FW290" s="5">
        <v>42.2</v>
      </c>
      <c r="FX290" s="10">
        <v>5.4000000000000003E-3</v>
      </c>
      <c r="FY290" s="3"/>
      <c r="FZ290" s="3" t="s">
        <v>22</v>
      </c>
      <c r="GA290" s="3"/>
      <c r="GB290" s="3"/>
      <c r="GC290" s="3"/>
      <c r="GD290" s="3"/>
      <c r="GE290" s="3"/>
      <c r="GF290" s="3" t="s">
        <v>30</v>
      </c>
      <c r="GG290" s="3"/>
      <c r="GH290" s="9">
        <v>4.51</v>
      </c>
      <c r="GI290" s="2">
        <v>295</v>
      </c>
      <c r="GJ290" s="5">
        <v>1.325E-3</v>
      </c>
      <c r="GK290" s="3"/>
      <c r="GL290" s="2"/>
      <c r="GM290" s="7"/>
      <c r="GN290" s="3" t="s">
        <v>31</v>
      </c>
      <c r="GO290" s="3" t="s">
        <v>8</v>
      </c>
      <c r="GP290" s="3"/>
      <c r="GQ290" s="3"/>
      <c r="GR290" s="3" t="s">
        <v>219</v>
      </c>
      <c r="GS290" s="9">
        <v>0.75187969924812026</v>
      </c>
      <c r="GT290" s="9">
        <v>71</v>
      </c>
      <c r="GU290" s="9">
        <v>12</v>
      </c>
      <c r="GV290" s="2">
        <v>5.8139534883720936E-2</v>
      </c>
      <c r="GW290" s="7"/>
      <c r="GX290" s="2" t="s">
        <v>34</v>
      </c>
      <c r="GY290" s="7"/>
      <c r="GZ290" s="9">
        <v>5.27</v>
      </c>
      <c r="HA290" s="9">
        <v>4.3049999999999997</v>
      </c>
      <c r="HB290" s="7">
        <v>4.3499999999999996</v>
      </c>
      <c r="HC290" s="3">
        <v>41.35</v>
      </c>
      <c r="HD290" s="3" t="s">
        <v>3</v>
      </c>
      <c r="HE290" s="7">
        <v>9.1</v>
      </c>
      <c r="HF290" s="9">
        <v>20.75</v>
      </c>
      <c r="HG290" s="3"/>
      <c r="HH290" s="2">
        <v>295</v>
      </c>
      <c r="HI290" s="3" t="s">
        <v>311</v>
      </c>
      <c r="HJ290" s="3"/>
      <c r="HK290" s="3" t="s">
        <v>3</v>
      </c>
      <c r="HL290" s="3"/>
      <c r="HM290" s="9">
        <v>0.78</v>
      </c>
      <c r="HN290" s="9">
        <v>13.8</v>
      </c>
      <c r="HO290" s="3" t="s">
        <v>3</v>
      </c>
      <c r="HP290" s="3" t="s">
        <v>35</v>
      </c>
      <c r="HQ290" s="3" t="s">
        <v>28</v>
      </c>
      <c r="HR290" s="7">
        <v>9.1999999999999998E-2</v>
      </c>
      <c r="HS290" s="3" t="s">
        <v>3</v>
      </c>
      <c r="HT290" s="2"/>
      <c r="HU290" s="9">
        <v>0.43103448275862072</v>
      </c>
      <c r="HV290" s="3">
        <v>1</v>
      </c>
      <c r="HW290" s="9">
        <v>2.5500000000000002E-4</v>
      </c>
      <c r="HX290" s="3" t="s">
        <v>3</v>
      </c>
      <c r="HY290" s="3"/>
      <c r="HZ290" s="3" t="s">
        <v>30</v>
      </c>
      <c r="IA290" s="9">
        <v>4.5</v>
      </c>
      <c r="IB290" s="3"/>
      <c r="IC290" s="3" t="s">
        <v>18</v>
      </c>
      <c r="ID290" s="3"/>
      <c r="IE290" s="3" t="s">
        <v>309</v>
      </c>
      <c r="IF290" s="7"/>
      <c r="IG290" s="7"/>
      <c r="IH290" s="7"/>
    </row>
    <row r="291" spans="1:242" x14ac:dyDescent="0.25">
      <c r="A291" s="1" t="s">
        <v>343</v>
      </c>
      <c r="B291" s="5">
        <v>80</v>
      </c>
      <c r="C291" s="3"/>
      <c r="D291" s="5">
        <v>7.17</v>
      </c>
      <c r="E291" s="3" t="s">
        <v>1</v>
      </c>
      <c r="F291" s="3"/>
      <c r="G291" s="2">
        <v>3.1350000000000003E-2</v>
      </c>
      <c r="H291" s="3"/>
      <c r="I291" s="3"/>
      <c r="J291" s="5">
        <v>3.5099999999999994E-11</v>
      </c>
      <c r="K291" s="3" t="s">
        <v>3</v>
      </c>
      <c r="L291" s="3" t="s">
        <v>4</v>
      </c>
      <c r="M291" s="5">
        <v>0.9009009009009008</v>
      </c>
      <c r="N291" s="5">
        <v>25.85</v>
      </c>
      <c r="O291" s="3" t="s">
        <v>3</v>
      </c>
      <c r="P291" s="3"/>
      <c r="Q291" s="3"/>
      <c r="R291" s="2" t="s">
        <v>58</v>
      </c>
      <c r="S291" s="2"/>
      <c r="T291" s="3" t="s">
        <v>3</v>
      </c>
      <c r="U291" s="5">
        <v>50.3</v>
      </c>
      <c r="V291" s="3"/>
      <c r="W291" s="2"/>
      <c r="X291" s="3"/>
      <c r="Y291" s="3" t="s">
        <v>7</v>
      </c>
      <c r="Z291" s="5">
        <v>1.6500000000000001E-5</v>
      </c>
      <c r="AA291" s="3" t="s">
        <v>8</v>
      </c>
      <c r="AB291" s="2"/>
      <c r="AC291" s="5">
        <v>1.7818181818181819E-12</v>
      </c>
      <c r="AD291" s="3" t="s">
        <v>22</v>
      </c>
      <c r="AE291" s="3" t="s">
        <v>18</v>
      </c>
      <c r="AF291" s="3"/>
      <c r="AG291" s="5">
        <v>3.82E-3</v>
      </c>
      <c r="AH291" s="2"/>
      <c r="AI291" s="2"/>
      <c r="AJ291" s="2">
        <v>63.65</v>
      </c>
      <c r="AK291" s="2"/>
      <c r="AL291" s="5">
        <v>1.0720000000000001</v>
      </c>
      <c r="AM291" s="3"/>
      <c r="AN291" s="3" t="s">
        <v>35</v>
      </c>
      <c r="AO291" s="2"/>
      <c r="AP291" s="2"/>
      <c r="AQ291" s="5">
        <v>1.575E-2</v>
      </c>
      <c r="AR291" s="5">
        <v>3.45</v>
      </c>
      <c r="AS291" s="3" t="s">
        <v>28</v>
      </c>
      <c r="AT291" s="3" t="s">
        <v>28</v>
      </c>
      <c r="AU291" s="5">
        <v>19.75</v>
      </c>
      <c r="AV291" s="3"/>
      <c r="AW291" s="2"/>
      <c r="AX291" s="5">
        <v>2.0250000000000002E-7</v>
      </c>
      <c r="AY291" s="2" t="s">
        <v>311</v>
      </c>
      <c r="AZ291" s="5">
        <v>7</v>
      </c>
      <c r="BA291" s="2"/>
      <c r="BB291" s="3" t="s">
        <v>8</v>
      </c>
      <c r="BC291" s="3">
        <v>6</v>
      </c>
      <c r="BD291" s="2"/>
      <c r="BE291" s="3" t="s">
        <v>16</v>
      </c>
      <c r="BF291" s="6">
        <v>50</v>
      </c>
      <c r="BG291" s="5">
        <v>7.5025000000000004</v>
      </c>
      <c r="BH291" s="3"/>
      <c r="BI291" s="3"/>
      <c r="BJ291" s="5">
        <v>1.25</v>
      </c>
      <c r="BK291" s="5">
        <v>21.9</v>
      </c>
      <c r="BL291" s="5">
        <v>1.05</v>
      </c>
      <c r="BM291" s="5">
        <v>2.94</v>
      </c>
      <c r="BN291" s="3"/>
      <c r="BO291" s="3" t="s">
        <v>121</v>
      </c>
      <c r="BP291" s="3" t="s">
        <v>3</v>
      </c>
      <c r="BQ291" s="2"/>
      <c r="BR291" s="2" t="s">
        <v>21</v>
      </c>
      <c r="BS291" s="3"/>
      <c r="BT291" s="3"/>
      <c r="BU291" s="3"/>
      <c r="BV291" s="5">
        <v>4.1875</v>
      </c>
      <c r="BW291" s="5">
        <v>5.75</v>
      </c>
      <c r="BX291" s="3"/>
      <c r="BY291" s="3"/>
      <c r="BZ291" s="2"/>
      <c r="CA291" s="2"/>
      <c r="CB291" s="3" t="s">
        <v>3</v>
      </c>
      <c r="CC291" s="5">
        <v>3.68</v>
      </c>
      <c r="CD291" s="5">
        <v>1.639344262295082</v>
      </c>
      <c r="CE291" s="3"/>
      <c r="CF291" s="5">
        <v>32.4</v>
      </c>
      <c r="CG291" s="3" t="s">
        <v>312</v>
      </c>
      <c r="CH291" s="3"/>
      <c r="CI291" s="3"/>
      <c r="CJ291" s="3" t="s">
        <v>1</v>
      </c>
      <c r="CK291" s="2"/>
      <c r="CL291" s="3" t="s">
        <v>22</v>
      </c>
      <c r="CM291" s="3"/>
      <c r="CN291" s="2"/>
      <c r="CO291" s="2"/>
      <c r="CP291" s="2"/>
      <c r="CQ291" s="3">
        <v>2</v>
      </c>
      <c r="CR291" s="5">
        <v>6.0449999999999999</v>
      </c>
      <c r="CS291" s="5">
        <v>49.75</v>
      </c>
      <c r="CT291" s="5">
        <v>0.9375</v>
      </c>
      <c r="CU291" s="5">
        <v>11.75</v>
      </c>
      <c r="CV291" s="5">
        <v>386</v>
      </c>
      <c r="CW291" s="5">
        <v>80</v>
      </c>
      <c r="CX291" s="2"/>
      <c r="CY291" s="5">
        <v>0.41841004184100417</v>
      </c>
      <c r="CZ291" s="3" t="s">
        <v>22</v>
      </c>
      <c r="DA291" s="5">
        <v>4.3478260869565214E-4</v>
      </c>
      <c r="DB291" s="5">
        <v>630</v>
      </c>
      <c r="DC291" s="2"/>
      <c r="DD291" s="5">
        <v>373</v>
      </c>
      <c r="DE291" s="3" t="s">
        <v>22</v>
      </c>
      <c r="DF291" s="2"/>
      <c r="DG291" s="3" t="s">
        <v>3</v>
      </c>
      <c r="DH291" s="5">
        <v>9.3000000000000007</v>
      </c>
      <c r="DI291" s="3" t="s">
        <v>28</v>
      </c>
      <c r="DJ291" s="3"/>
      <c r="DK291" s="5">
        <v>365</v>
      </c>
      <c r="DL291" s="3" t="s">
        <v>8</v>
      </c>
      <c r="DM291" s="3"/>
      <c r="DN291" s="3" t="s">
        <v>3</v>
      </c>
      <c r="DO291" s="5">
        <v>0.28799999999999998</v>
      </c>
      <c r="DP291" s="3" t="s">
        <v>3</v>
      </c>
      <c r="DQ291" s="5">
        <v>3.28</v>
      </c>
      <c r="DR291" s="7"/>
      <c r="DS291" s="2" t="s">
        <v>18</v>
      </c>
      <c r="DT291" s="5">
        <v>0.4653697</v>
      </c>
      <c r="DU291" s="2"/>
      <c r="DV291" s="3" t="s">
        <v>3</v>
      </c>
      <c r="DW291" s="5">
        <v>50.3</v>
      </c>
      <c r="DX291" s="3"/>
      <c r="DY291" s="3" t="s">
        <v>8</v>
      </c>
      <c r="DZ291" s="2"/>
      <c r="EA291" s="7"/>
      <c r="EB291" s="5">
        <v>3.1</v>
      </c>
      <c r="EC291" s="3"/>
      <c r="ED291" s="2"/>
      <c r="EE291" s="2"/>
      <c r="EF291" s="3" t="s">
        <v>1</v>
      </c>
      <c r="EG291" s="3"/>
      <c r="EH291" s="2"/>
      <c r="EI291" s="2"/>
      <c r="EJ291" s="3" t="s">
        <v>26</v>
      </c>
      <c r="EK291" s="5">
        <v>1.2489999999999999E-2</v>
      </c>
      <c r="EL291" s="3" t="s">
        <v>1</v>
      </c>
      <c r="EM291" s="3" t="s">
        <v>3</v>
      </c>
      <c r="EN291" s="3" t="s">
        <v>27</v>
      </c>
      <c r="EO291" s="3"/>
      <c r="EP291" s="3" t="s">
        <v>8</v>
      </c>
      <c r="EQ291" s="3"/>
      <c r="ER291" s="5">
        <v>5.41</v>
      </c>
      <c r="ES291" s="3"/>
      <c r="ET291" s="9">
        <v>17.25</v>
      </c>
      <c r="EU291" s="3" t="s">
        <v>239</v>
      </c>
      <c r="EV291" s="3" t="s">
        <v>28</v>
      </c>
      <c r="EW291" s="7"/>
      <c r="EX291" s="9">
        <v>3.63</v>
      </c>
      <c r="EY291" s="3"/>
      <c r="EZ291" s="3"/>
      <c r="FA291" s="9">
        <v>1.0335917312661498</v>
      </c>
      <c r="FB291" s="9">
        <v>1.666E-9</v>
      </c>
      <c r="FC291" s="2"/>
      <c r="FD291" s="7"/>
      <c r="FE291" s="2" t="s">
        <v>311</v>
      </c>
      <c r="FF291" s="3" t="s">
        <v>28</v>
      </c>
      <c r="FG291" s="3" t="s">
        <v>1</v>
      </c>
      <c r="FH291" s="9">
        <v>7.1524999999999999</v>
      </c>
      <c r="FI291" s="3"/>
      <c r="FJ291" s="9">
        <v>10.25</v>
      </c>
      <c r="FK291" s="3" t="s">
        <v>1</v>
      </c>
      <c r="FL291" s="3" t="s">
        <v>1</v>
      </c>
      <c r="FM291" s="3" t="s">
        <v>28</v>
      </c>
      <c r="FN291" s="9">
        <v>146</v>
      </c>
      <c r="FO291" s="9">
        <v>4.4500000000000001E-8</v>
      </c>
      <c r="FP291" s="9">
        <v>6.2</v>
      </c>
      <c r="FQ291" s="3" t="s">
        <v>311</v>
      </c>
      <c r="FR291" s="5">
        <v>1.325E-2</v>
      </c>
      <c r="FS291" s="9">
        <v>28.75</v>
      </c>
      <c r="FT291" s="3" t="s">
        <v>1</v>
      </c>
      <c r="FU291" s="3"/>
      <c r="FV291" s="3"/>
      <c r="FW291" s="5">
        <v>40</v>
      </c>
      <c r="FX291" s="10">
        <v>6.6E-3</v>
      </c>
      <c r="FY291" s="3"/>
      <c r="FZ291" s="3" t="s">
        <v>22</v>
      </c>
      <c r="GA291" s="3"/>
      <c r="GB291" s="3"/>
      <c r="GC291" s="3"/>
      <c r="GD291" s="3"/>
      <c r="GE291" s="3"/>
      <c r="GF291" s="3" t="s">
        <v>30</v>
      </c>
      <c r="GG291" s="3"/>
      <c r="GH291" s="9">
        <v>4.51</v>
      </c>
      <c r="GI291" s="2"/>
      <c r="GJ291" s="5">
        <v>1.3449999999999998E-3</v>
      </c>
      <c r="GK291" s="3"/>
      <c r="GL291" s="2"/>
      <c r="GM291" s="7"/>
      <c r="GN291" s="3" t="s">
        <v>31</v>
      </c>
      <c r="GO291" s="3" t="s">
        <v>8</v>
      </c>
      <c r="GP291" s="3"/>
      <c r="GQ291" s="3"/>
      <c r="GR291" s="3" t="s">
        <v>219</v>
      </c>
      <c r="GS291" s="9">
        <v>0.7407407407407407</v>
      </c>
      <c r="GT291" s="9">
        <v>70.900000000000006</v>
      </c>
      <c r="GU291" s="9">
        <v>11.85</v>
      </c>
      <c r="GV291" s="2">
        <v>8.5470085470085472E-2</v>
      </c>
      <c r="GW291" s="7"/>
      <c r="GX291" s="2" t="s">
        <v>34</v>
      </c>
      <c r="GY291" s="7"/>
      <c r="GZ291" s="9">
        <v>5.27</v>
      </c>
      <c r="HA291" s="9">
        <v>4.3</v>
      </c>
      <c r="HB291" s="7"/>
      <c r="HC291" s="3">
        <v>41.55</v>
      </c>
      <c r="HD291" s="3" t="s">
        <v>3</v>
      </c>
      <c r="HE291" s="7"/>
      <c r="HF291" s="9">
        <v>20.85</v>
      </c>
      <c r="HG291" s="3"/>
      <c r="HH291" s="2"/>
      <c r="HI291" s="3" t="s">
        <v>311</v>
      </c>
      <c r="HJ291" s="3"/>
      <c r="HK291" s="3" t="s">
        <v>3</v>
      </c>
      <c r="HL291" s="3"/>
      <c r="HM291" s="9">
        <v>0.78</v>
      </c>
      <c r="HN291" s="9">
        <v>13.95</v>
      </c>
      <c r="HO291" s="3" t="s">
        <v>3</v>
      </c>
      <c r="HP291" s="3" t="s">
        <v>35</v>
      </c>
      <c r="HQ291" s="3" t="s">
        <v>28</v>
      </c>
      <c r="HR291" s="7"/>
      <c r="HS291" s="3" t="s">
        <v>3</v>
      </c>
      <c r="HT291" s="2"/>
      <c r="HU291" s="9">
        <v>0.42735042735042739</v>
      </c>
      <c r="HV291" s="3">
        <v>1</v>
      </c>
      <c r="HW291" s="9">
        <v>2.52E-4</v>
      </c>
      <c r="HX291" s="3" t="s">
        <v>3</v>
      </c>
      <c r="HY291" s="3"/>
      <c r="HZ291" s="3" t="s">
        <v>30</v>
      </c>
      <c r="IA291" s="9">
        <v>4.5</v>
      </c>
      <c r="IB291" s="3"/>
      <c r="IC291" s="3" t="s">
        <v>18</v>
      </c>
      <c r="ID291" s="3"/>
      <c r="IE291" s="3" t="s">
        <v>309</v>
      </c>
      <c r="IF291" s="7"/>
      <c r="IG291" s="7"/>
      <c r="IH291" s="7"/>
    </row>
    <row r="292" spans="1:242" x14ac:dyDescent="0.25">
      <c r="A292" s="1" t="s">
        <v>344</v>
      </c>
      <c r="B292" s="5">
        <v>78</v>
      </c>
      <c r="C292" s="3"/>
      <c r="D292" s="5">
        <v>7.22</v>
      </c>
      <c r="E292" s="3" t="s">
        <v>1</v>
      </c>
      <c r="F292" s="3"/>
      <c r="G292" s="2">
        <v>3.1800000000000002E-2</v>
      </c>
      <c r="H292" s="3"/>
      <c r="I292" s="3"/>
      <c r="J292" s="5">
        <v>3.5000000000000002E-11</v>
      </c>
      <c r="K292" s="3" t="s">
        <v>3</v>
      </c>
      <c r="L292" s="3" t="s">
        <v>4</v>
      </c>
      <c r="M292" s="5">
        <v>0.89285714285714279</v>
      </c>
      <c r="N292" s="5">
        <v>25.85</v>
      </c>
      <c r="O292" s="3" t="s">
        <v>3</v>
      </c>
      <c r="P292" s="3"/>
      <c r="Q292" s="3"/>
      <c r="R292" s="2" t="s">
        <v>58</v>
      </c>
      <c r="S292" s="2"/>
      <c r="T292" s="3" t="s">
        <v>3</v>
      </c>
      <c r="U292" s="5">
        <v>50.75</v>
      </c>
      <c r="V292" s="3"/>
      <c r="W292" s="2"/>
      <c r="X292" s="3"/>
      <c r="Y292" s="3" t="s">
        <v>7</v>
      </c>
      <c r="Z292" s="5">
        <v>1.6649999999999998E-5</v>
      </c>
      <c r="AA292" s="3" t="s">
        <v>8</v>
      </c>
      <c r="AB292" s="2"/>
      <c r="AC292" s="5">
        <v>1.8363636363636361E-12</v>
      </c>
      <c r="AD292" s="3" t="s">
        <v>22</v>
      </c>
      <c r="AE292" s="3" t="s">
        <v>18</v>
      </c>
      <c r="AF292" s="3"/>
      <c r="AG292" s="5">
        <v>3.4500000000000004E-3</v>
      </c>
      <c r="AH292" s="2"/>
      <c r="AI292" s="2"/>
      <c r="AJ292" s="2">
        <v>63.55</v>
      </c>
      <c r="AK292" s="2"/>
      <c r="AL292" s="5">
        <v>1.0720000000000001</v>
      </c>
      <c r="AM292" s="3"/>
      <c r="AN292" s="3" t="s">
        <v>35</v>
      </c>
      <c r="AO292" s="2"/>
      <c r="AP292" s="2"/>
      <c r="AQ292" s="5">
        <v>1.5550000000000001E-2</v>
      </c>
      <c r="AR292" s="5">
        <v>3.65</v>
      </c>
      <c r="AS292" s="3" t="s">
        <v>28</v>
      </c>
      <c r="AT292" s="3" t="s">
        <v>28</v>
      </c>
      <c r="AU292" s="5">
        <v>19.25</v>
      </c>
      <c r="AV292" s="3"/>
      <c r="AW292" s="2"/>
      <c r="AX292" s="5">
        <v>2.0166666666666666E-7</v>
      </c>
      <c r="AY292" s="2" t="s">
        <v>311</v>
      </c>
      <c r="AZ292" s="5">
        <v>6.75</v>
      </c>
      <c r="BA292" s="2"/>
      <c r="BB292" s="3" t="s">
        <v>8</v>
      </c>
      <c r="BC292" s="3">
        <v>6.5</v>
      </c>
      <c r="BD292" s="2"/>
      <c r="BE292" s="3" t="s">
        <v>16</v>
      </c>
      <c r="BF292" s="6">
        <v>47</v>
      </c>
      <c r="BG292" s="5">
        <v>7.4950000000000001</v>
      </c>
      <c r="BH292" s="3"/>
      <c r="BI292" s="3"/>
      <c r="BJ292" s="5">
        <v>1.21</v>
      </c>
      <c r="BK292" s="5">
        <v>21.85</v>
      </c>
      <c r="BL292" s="5">
        <v>1.1000000000000001</v>
      </c>
      <c r="BM292" s="5">
        <v>2.95</v>
      </c>
      <c r="BN292" s="3"/>
      <c r="BO292" s="3" t="s">
        <v>121</v>
      </c>
      <c r="BP292" s="3" t="s">
        <v>3</v>
      </c>
      <c r="BQ292" s="2"/>
      <c r="BR292" s="2" t="s">
        <v>21</v>
      </c>
      <c r="BS292" s="3"/>
      <c r="BT292" s="3"/>
      <c r="BU292" s="3"/>
      <c r="BV292" s="5">
        <v>4.18</v>
      </c>
      <c r="BW292" s="5">
        <v>5.7</v>
      </c>
      <c r="BX292" s="3"/>
      <c r="BY292" s="3"/>
      <c r="BZ292" s="2"/>
      <c r="CA292" s="2"/>
      <c r="CB292" s="3" t="s">
        <v>3</v>
      </c>
      <c r="CC292" s="5">
        <v>3.6850000000000001</v>
      </c>
      <c r="CD292" s="5">
        <v>1.6666666666666667</v>
      </c>
      <c r="CE292" s="3"/>
      <c r="CF292" s="5">
        <v>31.5</v>
      </c>
      <c r="CG292" s="3" t="s">
        <v>312</v>
      </c>
      <c r="CH292" s="3"/>
      <c r="CI292" s="3"/>
      <c r="CJ292" s="3" t="s">
        <v>1</v>
      </c>
      <c r="CK292" s="2"/>
      <c r="CL292" s="3" t="s">
        <v>22</v>
      </c>
      <c r="CM292" s="3"/>
      <c r="CN292" s="2"/>
      <c r="CO292" s="2"/>
      <c r="CP292" s="2"/>
      <c r="CQ292" s="3">
        <v>2</v>
      </c>
      <c r="CR292" s="5">
        <v>6.0350000000000001</v>
      </c>
      <c r="CS292" s="5">
        <v>53.7</v>
      </c>
      <c r="CT292" s="5">
        <v>0.9335</v>
      </c>
      <c r="CU292" s="5">
        <v>11.7</v>
      </c>
      <c r="CV292" s="5">
        <v>385</v>
      </c>
      <c r="CW292" s="5">
        <v>79.7</v>
      </c>
      <c r="CX292" s="2"/>
      <c r="CY292" s="5">
        <v>0.41841004184100417</v>
      </c>
      <c r="CZ292" s="3" t="s">
        <v>22</v>
      </c>
      <c r="DA292" s="5">
        <v>4.545454545454546E-4</v>
      </c>
      <c r="DB292" s="5">
        <v>660</v>
      </c>
      <c r="DC292" s="2"/>
      <c r="DD292" s="5">
        <v>365</v>
      </c>
      <c r="DE292" s="3" t="s">
        <v>22</v>
      </c>
      <c r="DF292" s="2"/>
      <c r="DG292" s="3" t="s">
        <v>3</v>
      </c>
      <c r="DH292" s="5">
        <v>9.3000000000000007</v>
      </c>
      <c r="DI292" s="3" t="s">
        <v>28</v>
      </c>
      <c r="DJ292" s="3"/>
      <c r="DK292" s="5">
        <v>366</v>
      </c>
      <c r="DL292" s="3" t="s">
        <v>8</v>
      </c>
      <c r="DM292" s="3"/>
      <c r="DN292" s="3" t="s">
        <v>3</v>
      </c>
      <c r="DO292" s="5">
        <v>0.28749999999999998</v>
      </c>
      <c r="DP292" s="3" t="s">
        <v>3</v>
      </c>
      <c r="DQ292" s="5">
        <v>3.29</v>
      </c>
      <c r="DR292" s="7"/>
      <c r="DS292" s="2" t="s">
        <v>18</v>
      </c>
      <c r="DT292" s="5">
        <v>0.46990989999999999</v>
      </c>
      <c r="DU292" s="2"/>
      <c r="DV292" s="3" t="s">
        <v>3</v>
      </c>
      <c r="DW292" s="5">
        <v>50.75</v>
      </c>
      <c r="DX292" s="3"/>
      <c r="DY292" s="3" t="s">
        <v>8</v>
      </c>
      <c r="DZ292" s="2"/>
      <c r="EA292" s="7"/>
      <c r="EB292" s="5">
        <v>3.09</v>
      </c>
      <c r="EC292" s="3"/>
      <c r="ED292" s="2"/>
      <c r="EE292" s="2"/>
      <c r="EF292" s="3" t="s">
        <v>1</v>
      </c>
      <c r="EG292" s="3"/>
      <c r="EH292" s="2"/>
      <c r="EI292" s="2"/>
      <c r="EJ292" s="3" t="s">
        <v>26</v>
      </c>
      <c r="EK292" s="5">
        <v>1.2489999999999999E-2</v>
      </c>
      <c r="EL292" s="3" t="s">
        <v>1</v>
      </c>
      <c r="EM292" s="3" t="s">
        <v>3</v>
      </c>
      <c r="EN292" s="3" t="s">
        <v>27</v>
      </c>
      <c r="EO292" s="3"/>
      <c r="EP292" s="3" t="s">
        <v>8</v>
      </c>
      <c r="EQ292" s="3"/>
      <c r="ER292" s="5">
        <v>5.46</v>
      </c>
      <c r="ES292" s="3"/>
      <c r="ET292" s="9">
        <v>17.25</v>
      </c>
      <c r="EU292" s="3" t="s">
        <v>239</v>
      </c>
      <c r="EV292" s="3" t="s">
        <v>28</v>
      </c>
      <c r="EW292" s="7"/>
      <c r="EX292" s="9">
        <v>3.6349999999999998</v>
      </c>
      <c r="EY292" s="3"/>
      <c r="EZ292" s="3"/>
      <c r="FA292" s="9">
        <v>1.015228426395939</v>
      </c>
      <c r="FB292" s="9">
        <v>1.666E-9</v>
      </c>
      <c r="FC292" s="2"/>
      <c r="FD292" s="7"/>
      <c r="FE292" s="2" t="s">
        <v>311</v>
      </c>
      <c r="FF292" s="3" t="s">
        <v>28</v>
      </c>
      <c r="FG292" s="3" t="s">
        <v>1</v>
      </c>
      <c r="FH292" s="9">
        <v>7.1475</v>
      </c>
      <c r="FI292" s="3"/>
      <c r="FJ292" s="9">
        <v>10.199999999999999</v>
      </c>
      <c r="FK292" s="3" t="s">
        <v>1</v>
      </c>
      <c r="FL292" s="3" t="s">
        <v>1</v>
      </c>
      <c r="FM292" s="3" t="s">
        <v>28</v>
      </c>
      <c r="FN292" s="9">
        <v>147.5</v>
      </c>
      <c r="FO292" s="9">
        <v>4.4100000000000004E-8</v>
      </c>
      <c r="FP292" s="9">
        <v>6.5</v>
      </c>
      <c r="FQ292" s="3" t="s">
        <v>311</v>
      </c>
      <c r="FR292" s="5">
        <v>1.34E-2</v>
      </c>
      <c r="FS292" s="9">
        <v>28.83</v>
      </c>
      <c r="FT292" s="3" t="s">
        <v>1</v>
      </c>
      <c r="FU292" s="3"/>
      <c r="FV292" s="3"/>
      <c r="FW292" s="5">
        <v>39</v>
      </c>
      <c r="FX292" s="10">
        <v>6.3E-3</v>
      </c>
      <c r="FY292" s="3"/>
      <c r="FZ292" s="3" t="s">
        <v>22</v>
      </c>
      <c r="GA292" s="3"/>
      <c r="GB292" s="3"/>
      <c r="GC292" s="3"/>
      <c r="GD292" s="3"/>
      <c r="GE292" s="3"/>
      <c r="GF292" s="3" t="s">
        <v>30</v>
      </c>
      <c r="GG292" s="3"/>
      <c r="GH292" s="9">
        <v>4.51</v>
      </c>
      <c r="GI292" s="2"/>
      <c r="GJ292" s="5">
        <v>1.3650000000000001E-3</v>
      </c>
      <c r="GK292" s="3"/>
      <c r="GL292" s="2"/>
      <c r="GM292" s="7"/>
      <c r="GN292" s="3" t="s">
        <v>31</v>
      </c>
      <c r="GO292" s="3" t="s">
        <v>8</v>
      </c>
      <c r="GP292" s="3"/>
      <c r="GQ292" s="3"/>
      <c r="GR292" s="3" t="s">
        <v>219</v>
      </c>
      <c r="GS292" s="9">
        <v>0.75187969924812026</v>
      </c>
      <c r="GT292" s="9">
        <v>71</v>
      </c>
      <c r="GU292" s="9">
        <v>12.3</v>
      </c>
      <c r="GV292" s="2">
        <v>5.7142857142857141E-2</v>
      </c>
      <c r="GW292" s="7"/>
      <c r="GX292" s="2" t="s">
        <v>34</v>
      </c>
      <c r="GY292" s="7"/>
      <c r="GZ292" s="9">
        <v>5.3</v>
      </c>
      <c r="HA292" s="9">
        <v>4.2949999999999999</v>
      </c>
      <c r="HB292" s="7"/>
      <c r="HC292" s="3">
        <v>41.75</v>
      </c>
      <c r="HD292" s="3" t="s">
        <v>3</v>
      </c>
      <c r="HE292" s="7"/>
      <c r="HF292" s="9">
        <v>20.9</v>
      </c>
      <c r="HG292" s="3"/>
      <c r="HH292" s="2"/>
      <c r="HI292" s="3" t="s">
        <v>311</v>
      </c>
      <c r="HJ292" s="3"/>
      <c r="HK292" s="3" t="s">
        <v>3</v>
      </c>
      <c r="HL292" s="3"/>
      <c r="HM292" s="9">
        <v>0.79</v>
      </c>
      <c r="HN292" s="9">
        <v>13.9</v>
      </c>
      <c r="HO292" s="3" t="s">
        <v>3</v>
      </c>
      <c r="HP292" s="3" t="s">
        <v>35</v>
      </c>
      <c r="HQ292" s="3" t="s">
        <v>28</v>
      </c>
      <c r="HR292" s="7"/>
      <c r="HS292" s="3" t="s">
        <v>3</v>
      </c>
      <c r="HT292" s="2"/>
      <c r="HU292" s="9">
        <v>0.42372881355932207</v>
      </c>
      <c r="HV292" s="3">
        <v>1</v>
      </c>
      <c r="HW292" s="9">
        <v>2.5099999999999998E-4</v>
      </c>
      <c r="HX292" s="3" t="s">
        <v>3</v>
      </c>
      <c r="HY292" s="3"/>
      <c r="HZ292" s="3" t="s">
        <v>30</v>
      </c>
      <c r="IA292" s="9">
        <v>4.5</v>
      </c>
      <c r="IB292" s="3"/>
      <c r="IC292" s="3" t="s">
        <v>18</v>
      </c>
      <c r="ID292" s="3"/>
      <c r="IE292" s="3" t="s">
        <v>309</v>
      </c>
      <c r="IF292" s="7"/>
      <c r="IG292" s="7"/>
      <c r="IH292" s="7"/>
    </row>
    <row r="293" spans="1:242" x14ac:dyDescent="0.25">
      <c r="A293" s="1" t="s">
        <v>345</v>
      </c>
      <c r="B293" s="5">
        <v>81.25</v>
      </c>
      <c r="C293" s="3">
        <v>60</v>
      </c>
      <c r="D293" s="5">
        <v>7.5</v>
      </c>
      <c r="E293" s="3" t="s">
        <v>1</v>
      </c>
      <c r="F293" s="3" t="s">
        <v>346</v>
      </c>
      <c r="G293" s="2">
        <v>3.1899999999999998E-2</v>
      </c>
      <c r="H293" s="3">
        <v>2.17</v>
      </c>
      <c r="I293" s="3">
        <v>2.17</v>
      </c>
      <c r="J293" s="5">
        <v>3.5000000000000002E-11</v>
      </c>
      <c r="K293" s="3" t="s">
        <v>3</v>
      </c>
      <c r="L293" s="3" t="s">
        <v>4</v>
      </c>
      <c r="M293" s="5">
        <v>0.89285714285714279</v>
      </c>
      <c r="N293" s="5">
        <v>25.85</v>
      </c>
      <c r="O293" s="3" t="s">
        <v>3</v>
      </c>
      <c r="P293" s="3">
        <v>1.1399999999999999</v>
      </c>
      <c r="Q293" s="3">
        <v>0.47846889952153099</v>
      </c>
      <c r="R293" s="2" t="s">
        <v>58</v>
      </c>
      <c r="S293" s="3">
        <v>2.17</v>
      </c>
      <c r="T293" s="3" t="s">
        <v>3</v>
      </c>
      <c r="U293" s="5">
        <v>50.5</v>
      </c>
      <c r="V293" s="3">
        <v>2.17</v>
      </c>
      <c r="W293" s="2">
        <v>283</v>
      </c>
      <c r="X293" s="3">
        <v>1.1100000000000001</v>
      </c>
      <c r="Y293" s="3">
        <v>12.55</v>
      </c>
      <c r="Z293" s="5">
        <v>1.6500000000000001E-5</v>
      </c>
      <c r="AA293" s="3" t="s">
        <v>8</v>
      </c>
      <c r="AB293" s="2">
        <v>0.75187969924812004</v>
      </c>
      <c r="AC293" s="5">
        <v>1.8545454545454546E-12</v>
      </c>
      <c r="AD293" s="3" t="s">
        <v>22</v>
      </c>
      <c r="AE293" s="3">
        <v>1</v>
      </c>
      <c r="AF293" s="3">
        <v>3.09</v>
      </c>
      <c r="AG293" s="5">
        <v>3.0499999999999998E-3</v>
      </c>
      <c r="AH293" s="2">
        <v>283</v>
      </c>
      <c r="AI293" s="2">
        <v>107.6</v>
      </c>
      <c r="AJ293" s="2">
        <v>86</v>
      </c>
      <c r="AK293" s="2">
        <v>283</v>
      </c>
      <c r="AL293" s="5">
        <v>1.0720000000000001</v>
      </c>
      <c r="AM293" s="3"/>
      <c r="AN293" s="3" t="s">
        <v>35</v>
      </c>
      <c r="AO293" s="2">
        <v>283</v>
      </c>
      <c r="AP293" s="2">
        <v>283</v>
      </c>
      <c r="AQ293" s="5">
        <v>1.6399999999999998E-2</v>
      </c>
      <c r="AR293" s="5">
        <v>3.44</v>
      </c>
      <c r="AS293" s="3" t="s">
        <v>28</v>
      </c>
      <c r="AT293" s="3" t="s">
        <v>28</v>
      </c>
      <c r="AU293" s="5">
        <v>20.2</v>
      </c>
      <c r="AV293" s="3"/>
      <c r="AW293" s="2">
        <v>283</v>
      </c>
      <c r="AX293" s="5">
        <v>1.9833333333333332E-7</v>
      </c>
      <c r="AY293" s="2" t="s">
        <v>311</v>
      </c>
      <c r="AZ293" s="5">
        <v>6.75</v>
      </c>
      <c r="BA293" s="2">
        <v>283</v>
      </c>
      <c r="BB293" s="3" t="s">
        <v>8</v>
      </c>
      <c r="BC293" s="3">
        <v>6.5</v>
      </c>
      <c r="BD293" s="2">
        <v>0.42016806722689076</v>
      </c>
      <c r="BE293" s="3" t="s">
        <v>16</v>
      </c>
      <c r="BF293" s="6">
        <v>45</v>
      </c>
      <c r="BG293" s="5">
        <v>7.51</v>
      </c>
      <c r="BH293" s="3">
        <v>226.5</v>
      </c>
      <c r="BI293" s="3">
        <v>2.17</v>
      </c>
      <c r="BJ293" s="5">
        <v>1.22</v>
      </c>
      <c r="BK293" s="5">
        <v>22</v>
      </c>
      <c r="BL293" s="5">
        <v>1.1200000000000001</v>
      </c>
      <c r="BM293" s="5">
        <v>2.95</v>
      </c>
      <c r="BN293" s="3">
        <v>74.5</v>
      </c>
      <c r="BO293" s="3" t="s">
        <v>121</v>
      </c>
      <c r="BP293" s="3" t="s">
        <v>3</v>
      </c>
      <c r="BQ293" s="2">
        <v>2.82</v>
      </c>
      <c r="BR293" s="2" t="s">
        <v>21</v>
      </c>
      <c r="BS293" s="3">
        <v>0.5714285714285714</v>
      </c>
      <c r="BT293" s="3"/>
      <c r="BU293" s="3">
        <v>1.0989010989010988</v>
      </c>
      <c r="BV293" s="5">
        <v>4.1924999999999999</v>
      </c>
      <c r="BW293" s="5">
        <v>5.64</v>
      </c>
      <c r="BX293" s="3"/>
      <c r="BY293" s="3"/>
      <c r="BZ293" s="2">
        <v>283</v>
      </c>
      <c r="CA293" s="2">
        <v>2.1276595744680851</v>
      </c>
      <c r="CB293" s="3" t="s">
        <v>3</v>
      </c>
      <c r="CC293" s="5">
        <v>3.665</v>
      </c>
      <c r="CD293" s="5">
        <v>1.6949152542372883</v>
      </c>
      <c r="CE293" s="3">
        <v>0.42194092827004215</v>
      </c>
      <c r="CF293" s="5">
        <v>31.5</v>
      </c>
      <c r="CG293" s="3" t="s">
        <v>312</v>
      </c>
      <c r="CH293" s="3">
        <v>2.17</v>
      </c>
      <c r="CI293" s="3"/>
      <c r="CJ293" s="3" t="s">
        <v>1</v>
      </c>
      <c r="CK293" s="2" t="s">
        <v>347</v>
      </c>
      <c r="CL293" s="3" t="s">
        <v>22</v>
      </c>
      <c r="CM293" s="2">
        <v>18</v>
      </c>
      <c r="CN293" s="3"/>
      <c r="CO293" s="2">
        <v>2.17</v>
      </c>
      <c r="CP293" s="2"/>
      <c r="CQ293" s="3">
        <v>2</v>
      </c>
      <c r="CR293" s="5">
        <v>6.0250000000000004</v>
      </c>
      <c r="CS293" s="5">
        <v>51.9</v>
      </c>
      <c r="CT293" s="5">
        <v>0.92700000000000005</v>
      </c>
      <c r="CU293" s="5">
        <v>12.55</v>
      </c>
      <c r="CV293" s="5">
        <v>380</v>
      </c>
      <c r="CW293" s="5">
        <v>79.349999999999994</v>
      </c>
      <c r="CX293" s="2">
        <v>0.44843049327354262</v>
      </c>
      <c r="CY293" s="5">
        <v>0.41841004184100417</v>
      </c>
      <c r="CZ293" s="3" t="s">
        <v>22</v>
      </c>
      <c r="DA293" s="5">
        <v>4.545454545454546E-4</v>
      </c>
      <c r="DB293" s="5">
        <v>640</v>
      </c>
      <c r="DC293" s="2">
        <v>0.88495575221238942</v>
      </c>
      <c r="DD293" s="5">
        <v>363</v>
      </c>
      <c r="DE293" s="3" t="s">
        <v>22</v>
      </c>
      <c r="DF293" s="2"/>
      <c r="DG293" s="3" t="s">
        <v>3</v>
      </c>
      <c r="DH293" s="5">
        <v>9.35</v>
      </c>
      <c r="DI293" s="3" t="s">
        <v>28</v>
      </c>
      <c r="DJ293" s="3">
        <v>11.26</v>
      </c>
      <c r="DK293" s="5">
        <v>365</v>
      </c>
      <c r="DL293" s="3" t="s">
        <v>8</v>
      </c>
      <c r="DM293" s="3">
        <v>0.35842293906810035</v>
      </c>
      <c r="DN293" s="3" t="s">
        <v>3</v>
      </c>
      <c r="DO293" s="5">
        <v>0.28749999999999998</v>
      </c>
      <c r="DP293" s="3" t="s">
        <v>3</v>
      </c>
      <c r="DQ293" s="5">
        <v>3.3</v>
      </c>
      <c r="DR293" s="2">
        <v>0.75187969924812004</v>
      </c>
      <c r="DS293" s="2" t="s">
        <v>18</v>
      </c>
      <c r="DT293" s="5">
        <v>0.47445009999999999</v>
      </c>
      <c r="DU293" s="2">
        <v>4.3099999999999996</v>
      </c>
      <c r="DV293" s="3" t="s">
        <v>3</v>
      </c>
      <c r="DW293" s="5">
        <v>50.5</v>
      </c>
      <c r="DX293" s="2">
        <v>6.25</v>
      </c>
      <c r="DY293" s="3" t="s">
        <v>8</v>
      </c>
      <c r="DZ293" s="2">
        <v>283</v>
      </c>
      <c r="EA293" s="7">
        <v>0.81967213114754101</v>
      </c>
      <c r="EB293" s="5">
        <v>3.09</v>
      </c>
      <c r="EC293" s="3">
        <v>12.15</v>
      </c>
      <c r="ED293" s="2">
        <v>507</v>
      </c>
      <c r="EE293" s="2">
        <v>0.42735042735042739</v>
      </c>
      <c r="EF293" s="3" t="s">
        <v>1</v>
      </c>
      <c r="EG293" s="3"/>
      <c r="EH293" s="2">
        <v>56.6</v>
      </c>
      <c r="EI293" s="2">
        <v>8.6</v>
      </c>
      <c r="EJ293" s="3" t="s">
        <v>26</v>
      </c>
      <c r="EK293" s="5">
        <v>1.2489999999999999E-2</v>
      </c>
      <c r="EL293" s="3" t="s">
        <v>1</v>
      </c>
      <c r="EM293" s="3" t="s">
        <v>3</v>
      </c>
      <c r="EN293" s="3" t="s">
        <v>27</v>
      </c>
      <c r="EO293" s="3">
        <v>30</v>
      </c>
      <c r="EP293" s="3" t="s">
        <v>8</v>
      </c>
      <c r="EQ293" s="3">
        <v>2.17</v>
      </c>
      <c r="ER293" s="5">
        <v>5.62</v>
      </c>
      <c r="ES293" s="2">
        <v>31.9</v>
      </c>
      <c r="ET293" s="9">
        <v>17.2</v>
      </c>
      <c r="EU293" s="3" t="s">
        <v>239</v>
      </c>
      <c r="EV293" s="3" t="s">
        <v>28</v>
      </c>
      <c r="EW293" s="7">
        <v>15.7</v>
      </c>
      <c r="EX293" s="9">
        <v>3.6349999999999998</v>
      </c>
      <c r="EY293" s="3">
        <v>1.96</v>
      </c>
      <c r="EZ293" s="3"/>
      <c r="FA293" s="9">
        <v>0.98039215686274506</v>
      </c>
      <c r="FB293" s="9">
        <v>1.666E-9</v>
      </c>
      <c r="FC293" s="2">
        <v>283</v>
      </c>
      <c r="FD293" s="7">
        <v>1.1560693641618498</v>
      </c>
      <c r="FE293" s="2" t="s">
        <v>311</v>
      </c>
      <c r="FF293" s="3" t="s">
        <v>28</v>
      </c>
      <c r="FG293" s="3" t="s">
        <v>1</v>
      </c>
      <c r="FH293" s="9">
        <v>7.15</v>
      </c>
      <c r="FI293" s="3" t="s">
        <v>21</v>
      </c>
      <c r="FJ293" s="9">
        <v>11.15</v>
      </c>
      <c r="FK293" s="3" t="s">
        <v>1</v>
      </c>
      <c r="FL293" s="3" t="s">
        <v>1</v>
      </c>
      <c r="FM293" s="3" t="s">
        <v>28</v>
      </c>
      <c r="FN293" s="9">
        <v>147</v>
      </c>
      <c r="FO293" s="9">
        <v>4.4200000000000005E-8</v>
      </c>
      <c r="FP293" s="9">
        <v>6.75</v>
      </c>
      <c r="FQ293" s="3" t="s">
        <v>311</v>
      </c>
      <c r="FR293" s="5">
        <v>1.2999999999999999E-2</v>
      </c>
      <c r="FS293" s="9">
        <v>28.75</v>
      </c>
      <c r="FT293" s="3" t="s">
        <v>1</v>
      </c>
      <c r="FU293" s="3">
        <v>4.8099999999999996</v>
      </c>
      <c r="FV293" s="3"/>
      <c r="FW293" s="5">
        <v>37.25</v>
      </c>
      <c r="FX293" s="10">
        <v>6.3499999999999997E-3</v>
      </c>
      <c r="FY293" s="3">
        <v>138</v>
      </c>
      <c r="FZ293" s="3" t="s">
        <v>22</v>
      </c>
      <c r="GA293" s="3">
        <v>2.17</v>
      </c>
      <c r="GB293" s="3">
        <v>2.17</v>
      </c>
      <c r="GC293" s="3"/>
      <c r="GD293" s="3">
        <v>2.17</v>
      </c>
      <c r="GE293" s="3">
        <v>1.32</v>
      </c>
      <c r="GF293" s="3" t="s">
        <v>30</v>
      </c>
      <c r="GG293" s="3"/>
      <c r="GH293" s="9">
        <v>4.51</v>
      </c>
      <c r="GI293" s="2">
        <v>283</v>
      </c>
      <c r="GJ293" s="5">
        <v>1.2999999999999999E-3</v>
      </c>
      <c r="GK293" s="3">
        <v>12.5</v>
      </c>
      <c r="GL293" s="2">
        <v>0.84745762711864414</v>
      </c>
      <c r="GM293" s="7">
        <v>3.09</v>
      </c>
      <c r="GN293" s="3" t="s">
        <v>31</v>
      </c>
      <c r="GO293" s="3" t="s">
        <v>8</v>
      </c>
      <c r="GP293" s="3"/>
      <c r="GQ293" s="3">
        <v>8.52</v>
      </c>
      <c r="GR293" s="3" t="s">
        <v>219</v>
      </c>
      <c r="GS293" s="9">
        <v>0.75187969924812026</v>
      </c>
      <c r="GT293" s="9">
        <v>70.900000000000006</v>
      </c>
      <c r="GU293" s="9">
        <v>12.15</v>
      </c>
      <c r="GV293" s="2">
        <v>5.9523809523809521E-2</v>
      </c>
      <c r="GW293" s="7">
        <v>2.17</v>
      </c>
      <c r="GX293" s="2" t="s">
        <v>34</v>
      </c>
      <c r="GY293" s="2">
        <v>0.75187969924812004</v>
      </c>
      <c r="GZ293" s="9">
        <v>5.32</v>
      </c>
      <c r="HA293" s="9">
        <v>4.3099999999999996</v>
      </c>
      <c r="HB293" s="7">
        <v>4.4400000000000004</v>
      </c>
      <c r="HC293" s="3">
        <v>41.15</v>
      </c>
      <c r="HD293" s="3" t="s">
        <v>3</v>
      </c>
      <c r="HE293" s="7">
        <v>9.35</v>
      </c>
      <c r="HF293" s="9">
        <v>20.75</v>
      </c>
      <c r="HG293" s="3"/>
      <c r="HH293" s="2">
        <v>283</v>
      </c>
      <c r="HI293" s="3" t="s">
        <v>311</v>
      </c>
      <c r="HJ293" s="3">
        <v>1.3157894736842106</v>
      </c>
      <c r="HK293" s="3" t="s">
        <v>3</v>
      </c>
      <c r="HL293" s="3">
        <v>2.27</v>
      </c>
      <c r="HM293" s="9">
        <v>0.78</v>
      </c>
      <c r="HN293" s="9">
        <v>13.95</v>
      </c>
      <c r="HO293" s="3" t="s">
        <v>3</v>
      </c>
      <c r="HP293" s="3" t="s">
        <v>35</v>
      </c>
      <c r="HQ293" s="3" t="s">
        <v>28</v>
      </c>
      <c r="HR293" s="7">
        <v>9.35E-2</v>
      </c>
      <c r="HS293" s="3" t="s">
        <v>3</v>
      </c>
      <c r="HT293" s="2">
        <v>4.8099999999999996</v>
      </c>
      <c r="HU293" s="9">
        <v>0.42372881355932207</v>
      </c>
      <c r="HV293" s="3">
        <v>1</v>
      </c>
      <c r="HW293" s="9">
        <v>2.5799999999999998E-4</v>
      </c>
      <c r="HX293" s="3" t="s">
        <v>3</v>
      </c>
      <c r="HY293" s="3"/>
      <c r="HZ293" s="3">
        <v>640</v>
      </c>
      <c r="IA293" s="9">
        <v>4.5</v>
      </c>
      <c r="IB293" s="3">
        <v>15.57</v>
      </c>
      <c r="IC293" s="3" t="s">
        <v>18</v>
      </c>
      <c r="ID293" s="3"/>
      <c r="IE293" s="3" t="s">
        <v>309</v>
      </c>
      <c r="IF293" s="7">
        <v>4</v>
      </c>
      <c r="IG293" s="2">
        <v>1.1107142857142858</v>
      </c>
      <c r="IH293" s="7">
        <v>0.81967213114754101</v>
      </c>
    </row>
    <row r="294" spans="1:242" x14ac:dyDescent="0.25">
      <c r="A294" s="1" t="s">
        <v>348</v>
      </c>
      <c r="B294" s="5">
        <v>81</v>
      </c>
      <c r="C294" s="3"/>
      <c r="D294" s="5">
        <v>7.47</v>
      </c>
      <c r="E294" s="3" t="s">
        <v>1</v>
      </c>
      <c r="F294" s="3"/>
      <c r="G294" s="2">
        <v>3.1399999999999997E-2</v>
      </c>
      <c r="H294" s="3"/>
      <c r="I294" s="3"/>
      <c r="J294" s="5">
        <v>3.5000000000000002E-11</v>
      </c>
      <c r="K294" s="3" t="s">
        <v>3</v>
      </c>
      <c r="L294" s="3" t="s">
        <v>4</v>
      </c>
      <c r="M294" s="5">
        <v>0.89285714285714279</v>
      </c>
      <c r="N294" s="5">
        <v>25.85</v>
      </c>
      <c r="O294" s="3" t="s">
        <v>3</v>
      </c>
      <c r="P294" s="3"/>
      <c r="Q294" s="3"/>
      <c r="R294" s="2" t="s">
        <v>58</v>
      </c>
      <c r="S294" s="2"/>
      <c r="T294" s="3" t="s">
        <v>3</v>
      </c>
      <c r="U294" s="5">
        <v>50.3</v>
      </c>
      <c r="V294" s="3"/>
      <c r="W294" s="2"/>
      <c r="X294" s="3"/>
      <c r="Y294" s="3" t="s">
        <v>7</v>
      </c>
      <c r="Z294" s="5">
        <v>1.6549999999999999E-5</v>
      </c>
      <c r="AA294" s="3" t="s">
        <v>8</v>
      </c>
      <c r="AB294" s="2"/>
      <c r="AC294" s="5">
        <v>1.8363636363636361E-12</v>
      </c>
      <c r="AD294" s="3" t="s">
        <v>22</v>
      </c>
      <c r="AE294" s="3" t="s">
        <v>18</v>
      </c>
      <c r="AF294" s="3"/>
      <c r="AG294" s="5">
        <v>3.1199999999999999E-3</v>
      </c>
      <c r="AH294" s="2"/>
      <c r="AI294" s="2"/>
      <c r="AJ294" s="2">
        <v>90</v>
      </c>
      <c r="AK294" s="2"/>
      <c r="AL294" s="5">
        <v>1.0720000000000001</v>
      </c>
      <c r="AM294" s="3"/>
      <c r="AN294" s="3" t="s">
        <v>35</v>
      </c>
      <c r="AO294" s="2"/>
      <c r="AP294" s="2"/>
      <c r="AQ294" s="5">
        <v>1.9300000000000001E-2</v>
      </c>
      <c r="AR294" s="5">
        <v>3.35</v>
      </c>
      <c r="AS294" s="3" t="s">
        <v>28</v>
      </c>
      <c r="AT294" s="3" t="s">
        <v>28</v>
      </c>
      <c r="AU294" s="5">
        <v>23</v>
      </c>
      <c r="AV294" s="3"/>
      <c r="AW294" s="2"/>
      <c r="AX294" s="5">
        <v>1.9583333333333335E-7</v>
      </c>
      <c r="AY294" s="2" t="s">
        <v>311</v>
      </c>
      <c r="AZ294" s="5">
        <v>6.75</v>
      </c>
      <c r="BA294" s="2"/>
      <c r="BB294" s="3" t="s">
        <v>8</v>
      </c>
      <c r="BC294" s="3" t="s">
        <v>349</v>
      </c>
      <c r="BD294" s="2"/>
      <c r="BE294" s="3" t="s">
        <v>16</v>
      </c>
      <c r="BF294" s="6">
        <v>40</v>
      </c>
      <c r="BG294" s="5">
        <v>7.5025000000000004</v>
      </c>
      <c r="BH294" s="3"/>
      <c r="BI294" s="3"/>
      <c r="BJ294" s="5">
        <v>1.23</v>
      </c>
      <c r="BK294" s="5">
        <v>22.1</v>
      </c>
      <c r="BL294" s="5">
        <v>1.06</v>
      </c>
      <c r="BM294" s="5">
        <v>2.94</v>
      </c>
      <c r="BN294" s="3"/>
      <c r="BO294" s="3" t="s">
        <v>121</v>
      </c>
      <c r="BP294" s="3" t="s">
        <v>3</v>
      </c>
      <c r="BQ294" s="2"/>
      <c r="BR294" s="2" t="s">
        <v>21</v>
      </c>
      <c r="BS294" s="3"/>
      <c r="BT294" s="3"/>
      <c r="BU294" s="3"/>
      <c r="BV294" s="5">
        <v>4.165</v>
      </c>
      <c r="BW294" s="5">
        <v>5.57</v>
      </c>
      <c r="BX294" s="3"/>
      <c r="BY294" s="3"/>
      <c r="BZ294" s="2"/>
      <c r="CA294" s="2"/>
      <c r="CB294" s="3" t="s">
        <v>3</v>
      </c>
      <c r="CC294" s="5">
        <v>3.63</v>
      </c>
      <c r="CD294" s="5">
        <v>1.6949152542372883</v>
      </c>
      <c r="CE294" s="3"/>
      <c r="CF294" s="5">
        <v>30.3</v>
      </c>
      <c r="CG294" s="3" t="s">
        <v>312</v>
      </c>
      <c r="CH294" s="3"/>
      <c r="CI294" s="3"/>
      <c r="CJ294" s="3" t="s">
        <v>1</v>
      </c>
      <c r="CK294" s="2"/>
      <c r="CL294" s="3" t="s">
        <v>22</v>
      </c>
      <c r="CM294" s="2"/>
      <c r="CN294" s="3"/>
      <c r="CO294" s="2"/>
      <c r="CP294" s="2"/>
      <c r="CQ294" s="3">
        <v>2</v>
      </c>
      <c r="CR294" s="5">
        <v>6.0250000000000004</v>
      </c>
      <c r="CS294" s="5">
        <v>51.25</v>
      </c>
      <c r="CT294" s="5">
        <v>0.92449999999999999</v>
      </c>
      <c r="CU294" s="5">
        <v>12.5</v>
      </c>
      <c r="CV294" s="5">
        <v>380</v>
      </c>
      <c r="CW294" s="5">
        <v>79.5</v>
      </c>
      <c r="CX294" s="2"/>
      <c r="CY294" s="5">
        <v>0.41841004184100417</v>
      </c>
      <c r="CZ294" s="3" t="s">
        <v>22</v>
      </c>
      <c r="DA294" s="5">
        <v>4.3478260869565214E-4</v>
      </c>
      <c r="DB294" s="5">
        <v>639</v>
      </c>
      <c r="DC294" s="2"/>
      <c r="DD294" s="5">
        <v>364</v>
      </c>
      <c r="DE294" s="3" t="s">
        <v>22</v>
      </c>
      <c r="DF294" s="2"/>
      <c r="DG294" s="3" t="s">
        <v>3</v>
      </c>
      <c r="DH294" s="5">
        <v>9.4</v>
      </c>
      <c r="DI294" s="3" t="s">
        <v>28</v>
      </c>
      <c r="DJ294" s="3"/>
      <c r="DK294" s="5">
        <v>365</v>
      </c>
      <c r="DL294" s="3" t="s">
        <v>8</v>
      </c>
      <c r="DM294" s="2"/>
      <c r="DN294" s="3" t="s">
        <v>3</v>
      </c>
      <c r="DO294" s="5">
        <v>0.28999999999999998</v>
      </c>
      <c r="DP294" s="3" t="s">
        <v>3</v>
      </c>
      <c r="DQ294" s="5">
        <v>3.26</v>
      </c>
      <c r="DR294" s="7"/>
      <c r="DS294" s="2" t="s">
        <v>18</v>
      </c>
      <c r="DT294" s="5">
        <v>0.47899029999999998</v>
      </c>
      <c r="DU294" s="2"/>
      <c r="DV294" s="3" t="s">
        <v>3</v>
      </c>
      <c r="DW294" s="5">
        <v>50.3</v>
      </c>
      <c r="DX294" s="4"/>
      <c r="DY294" s="3" t="s">
        <v>8</v>
      </c>
      <c r="DZ294" s="2"/>
      <c r="EA294" s="7"/>
      <c r="EB294" s="5">
        <v>3.09</v>
      </c>
      <c r="EC294" s="3"/>
      <c r="ED294" s="2"/>
      <c r="EE294" s="2"/>
      <c r="EF294" s="3" t="s">
        <v>1</v>
      </c>
      <c r="EG294" s="3"/>
      <c r="EH294" s="2"/>
      <c r="EI294" s="2"/>
      <c r="EJ294" s="3" t="s">
        <v>26</v>
      </c>
      <c r="EK294" s="5">
        <v>1.2489999999999999E-2</v>
      </c>
      <c r="EL294" s="3" t="s">
        <v>1</v>
      </c>
      <c r="EM294" s="3" t="s">
        <v>3</v>
      </c>
      <c r="EN294" s="3" t="s">
        <v>27</v>
      </c>
      <c r="EO294" s="3"/>
      <c r="EP294" s="3" t="s">
        <v>8</v>
      </c>
      <c r="EQ294" s="3"/>
      <c r="ER294" s="5">
        <v>5.48</v>
      </c>
      <c r="ES294" s="3"/>
      <c r="ET294" s="9">
        <v>17.22</v>
      </c>
      <c r="EU294" s="3" t="s">
        <v>239</v>
      </c>
      <c r="EV294" s="3" t="s">
        <v>28</v>
      </c>
      <c r="EW294" s="7"/>
      <c r="EX294" s="9">
        <v>3.63</v>
      </c>
      <c r="EY294" s="3"/>
      <c r="EZ294" s="3"/>
      <c r="FA294" s="9">
        <v>0.96153846153846145</v>
      </c>
      <c r="FB294" s="9">
        <v>1.666E-9</v>
      </c>
      <c r="FC294" s="2"/>
      <c r="FD294" s="7"/>
      <c r="FE294" s="2" t="s">
        <v>311</v>
      </c>
      <c r="FF294" s="3" t="s">
        <v>28</v>
      </c>
      <c r="FG294" s="3" t="s">
        <v>1</v>
      </c>
      <c r="FH294" s="9">
        <v>7.14</v>
      </c>
      <c r="FI294" s="3"/>
      <c r="FJ294" s="9">
        <v>10.75</v>
      </c>
      <c r="FK294" s="3" t="s">
        <v>1</v>
      </c>
      <c r="FL294" s="3" t="s">
        <v>1</v>
      </c>
      <c r="FM294" s="3" t="s">
        <v>28</v>
      </c>
      <c r="FN294" s="9">
        <v>147</v>
      </c>
      <c r="FO294" s="9">
        <v>4.4999999999999999E-8</v>
      </c>
      <c r="FP294" s="9">
        <v>6.85</v>
      </c>
      <c r="FQ294" s="3" t="s">
        <v>311</v>
      </c>
      <c r="FR294" s="5">
        <v>1.2E-2</v>
      </c>
      <c r="FS294" s="9">
        <v>28.6</v>
      </c>
      <c r="FT294" s="3" t="s">
        <v>1</v>
      </c>
      <c r="FU294" s="3"/>
      <c r="FV294" s="3"/>
      <c r="FW294" s="5">
        <v>37.75</v>
      </c>
      <c r="FX294" s="10">
        <v>5.6500000000000005E-3</v>
      </c>
      <c r="FY294" s="3"/>
      <c r="FZ294" s="3" t="s">
        <v>22</v>
      </c>
      <c r="GA294" s="3"/>
      <c r="GB294" s="3"/>
      <c r="GC294" s="3"/>
      <c r="GD294" s="3"/>
      <c r="GE294" s="3"/>
      <c r="GF294" s="3" t="s">
        <v>30</v>
      </c>
      <c r="GG294" s="3"/>
      <c r="GH294" s="9">
        <v>4.51</v>
      </c>
      <c r="GI294" s="2"/>
      <c r="GJ294" s="5">
        <v>1.395E-3</v>
      </c>
      <c r="GK294" s="3"/>
      <c r="GL294" s="2"/>
      <c r="GM294" s="7"/>
      <c r="GN294" s="3" t="s">
        <v>31</v>
      </c>
      <c r="GO294" s="3" t="s">
        <v>8</v>
      </c>
      <c r="GP294" s="3"/>
      <c r="GQ294" s="3"/>
      <c r="GR294" s="3" t="s">
        <v>219</v>
      </c>
      <c r="GS294" s="9">
        <v>0.71942446043165476</v>
      </c>
      <c r="GT294" s="9">
        <v>71</v>
      </c>
      <c r="GU294" s="9">
        <v>12.2</v>
      </c>
      <c r="GV294" s="2">
        <v>6.4516129032258063E-2</v>
      </c>
      <c r="GW294" s="7"/>
      <c r="GX294" s="2" t="s">
        <v>34</v>
      </c>
      <c r="GY294" s="7"/>
      <c r="GZ294" s="9">
        <v>5.3</v>
      </c>
      <c r="HA294" s="9">
        <v>4.2949999999999999</v>
      </c>
      <c r="HB294" s="7"/>
      <c r="HC294" s="3">
        <v>40.299999999999997</v>
      </c>
      <c r="HD294" s="3" t="s">
        <v>3</v>
      </c>
      <c r="HE294" s="7"/>
      <c r="HF294" s="9">
        <v>20.8</v>
      </c>
      <c r="HG294" s="3"/>
      <c r="HH294" s="2"/>
      <c r="HI294" s="3" t="s">
        <v>311</v>
      </c>
      <c r="HJ294" s="3"/>
      <c r="HK294" s="3" t="s">
        <v>3</v>
      </c>
      <c r="HL294" s="3"/>
      <c r="HM294" s="9">
        <v>0.73</v>
      </c>
      <c r="HN294" s="9">
        <v>13.85</v>
      </c>
      <c r="HO294" s="3" t="s">
        <v>3</v>
      </c>
      <c r="HP294" s="3" t="s">
        <v>35</v>
      </c>
      <c r="HQ294" s="3" t="s">
        <v>28</v>
      </c>
      <c r="HR294" s="7"/>
      <c r="HS294" s="3" t="s">
        <v>3</v>
      </c>
      <c r="HT294" s="2"/>
      <c r="HU294" s="9">
        <v>0.42372881355932207</v>
      </c>
      <c r="HV294" s="3">
        <v>1</v>
      </c>
      <c r="HW294" s="9">
        <v>2.5700000000000001E-4</v>
      </c>
      <c r="HX294" s="3" t="s">
        <v>3</v>
      </c>
      <c r="HY294" s="3"/>
      <c r="HZ294" s="3" t="s">
        <v>30</v>
      </c>
      <c r="IA294" s="9">
        <v>4.5</v>
      </c>
      <c r="IB294" s="3"/>
      <c r="IC294" s="3" t="s">
        <v>18</v>
      </c>
      <c r="ID294" s="3"/>
      <c r="IE294" s="3" t="s">
        <v>309</v>
      </c>
      <c r="IF294" s="7"/>
      <c r="IG294" s="7"/>
      <c r="IH294" s="7"/>
    </row>
    <row r="295" spans="1:242" x14ac:dyDescent="0.25">
      <c r="A295" s="1" t="s">
        <v>350</v>
      </c>
      <c r="B295" s="5">
        <v>82.5</v>
      </c>
      <c r="C295" s="3"/>
      <c r="D295" s="5">
        <v>7.27</v>
      </c>
      <c r="E295" s="3" t="s">
        <v>1</v>
      </c>
      <c r="F295" s="3"/>
      <c r="G295" s="2">
        <v>3.15E-2</v>
      </c>
      <c r="H295" s="3"/>
      <c r="I295" s="3"/>
      <c r="J295" s="5">
        <v>3.5000000000000002E-11</v>
      </c>
      <c r="K295" s="3" t="s">
        <v>3</v>
      </c>
      <c r="L295" s="3" t="s">
        <v>4</v>
      </c>
      <c r="M295" s="5">
        <v>0.89285714285714279</v>
      </c>
      <c r="N295" s="5">
        <v>25.85</v>
      </c>
      <c r="O295" s="3" t="s">
        <v>3</v>
      </c>
      <c r="P295" s="3"/>
      <c r="Q295" s="3"/>
      <c r="R295" s="2" t="s">
        <v>58</v>
      </c>
      <c r="S295" s="2"/>
      <c r="T295" s="3" t="s">
        <v>3</v>
      </c>
      <c r="U295" s="5">
        <v>50.35</v>
      </c>
      <c r="V295" s="3"/>
      <c r="W295" s="2"/>
      <c r="X295" s="3"/>
      <c r="Y295" s="3" t="s">
        <v>7</v>
      </c>
      <c r="Z295" s="5">
        <v>1.66E-5</v>
      </c>
      <c r="AA295" s="3" t="s">
        <v>8</v>
      </c>
      <c r="AB295" s="2"/>
      <c r="AC295" s="5">
        <v>1.8545454545454546E-12</v>
      </c>
      <c r="AD295" s="3" t="s">
        <v>22</v>
      </c>
      <c r="AE295" s="3" t="s">
        <v>18</v>
      </c>
      <c r="AF295" s="3"/>
      <c r="AG295" s="5">
        <v>3.1700000000000001E-3</v>
      </c>
      <c r="AH295" s="2"/>
      <c r="AI295" s="2"/>
      <c r="AJ295" s="2">
        <v>108</v>
      </c>
      <c r="AK295" s="2"/>
      <c r="AL295" s="5">
        <v>1.0740000000000001</v>
      </c>
      <c r="AM295" s="3"/>
      <c r="AN295" s="3" t="s">
        <v>35</v>
      </c>
      <c r="AO295" s="2"/>
      <c r="AP295" s="2"/>
      <c r="AQ295" s="5">
        <v>2.1499999999999998E-2</v>
      </c>
      <c r="AR295" s="5">
        <v>3.45</v>
      </c>
      <c r="AS295" s="3" t="s">
        <v>28</v>
      </c>
      <c r="AT295" s="3" t="s">
        <v>28</v>
      </c>
      <c r="AU295" s="5">
        <v>22.5</v>
      </c>
      <c r="AV295" s="3"/>
      <c r="AW295" s="2"/>
      <c r="AX295" s="5">
        <v>1.9250000000000001E-7</v>
      </c>
      <c r="AY295" s="2" t="s">
        <v>311</v>
      </c>
      <c r="AZ295" s="5">
        <v>6.8</v>
      </c>
      <c r="BA295" s="2"/>
      <c r="BB295" s="3" t="s">
        <v>8</v>
      </c>
      <c r="BC295" s="3" t="s">
        <v>349</v>
      </c>
      <c r="BD295" s="2"/>
      <c r="BE295" s="3" t="s">
        <v>16</v>
      </c>
      <c r="BF295" s="6">
        <v>42</v>
      </c>
      <c r="BG295" s="5">
        <v>7.48</v>
      </c>
      <c r="BH295" s="3"/>
      <c r="BI295" s="3"/>
      <c r="BJ295" s="5">
        <v>1.22</v>
      </c>
      <c r="BK295" s="5">
        <v>22.3</v>
      </c>
      <c r="BL295" s="5">
        <v>1.05</v>
      </c>
      <c r="BM295" s="5">
        <v>2.94</v>
      </c>
      <c r="BN295" s="3"/>
      <c r="BO295" s="3" t="s">
        <v>121</v>
      </c>
      <c r="BP295" s="3" t="s">
        <v>3</v>
      </c>
      <c r="BQ295" s="2"/>
      <c r="BR295" s="2" t="s">
        <v>21</v>
      </c>
      <c r="BS295" s="3"/>
      <c r="BT295" s="3"/>
      <c r="BU295" s="3"/>
      <c r="BV295" s="5">
        <v>4.1675000000000004</v>
      </c>
      <c r="BW295" s="5">
        <v>5.57</v>
      </c>
      <c r="BX295" s="3"/>
      <c r="BY295" s="3"/>
      <c r="BZ295" s="2"/>
      <c r="CA295" s="2"/>
      <c r="CB295" s="3" t="s">
        <v>3</v>
      </c>
      <c r="CC295" s="5">
        <v>3.63</v>
      </c>
      <c r="CD295" s="5">
        <v>1.6666666666666667</v>
      </c>
      <c r="CE295" s="3"/>
      <c r="CF295" s="5">
        <v>30.5</v>
      </c>
      <c r="CG295" s="3" t="s">
        <v>312</v>
      </c>
      <c r="CH295" s="3"/>
      <c r="CI295" s="3"/>
      <c r="CJ295" s="3" t="s">
        <v>1</v>
      </c>
      <c r="CK295" s="2"/>
      <c r="CL295" s="3" t="s">
        <v>22</v>
      </c>
      <c r="CM295" s="2"/>
      <c r="CN295" s="3"/>
      <c r="CO295" s="2"/>
      <c r="CP295" s="2"/>
      <c r="CQ295" s="3">
        <v>2</v>
      </c>
      <c r="CR295" s="5">
        <v>6.0350000000000001</v>
      </c>
      <c r="CS295" s="5">
        <v>47.75</v>
      </c>
      <c r="CT295" s="5">
        <v>0.92400000000000004</v>
      </c>
      <c r="CU295" s="5">
        <v>12.95</v>
      </c>
      <c r="CV295" s="5">
        <v>390</v>
      </c>
      <c r="CW295" s="5">
        <v>79.349999999999994</v>
      </c>
      <c r="CX295" s="2"/>
      <c r="CY295" s="5">
        <v>0.42016806722689076</v>
      </c>
      <c r="CZ295" s="3" t="s">
        <v>22</v>
      </c>
      <c r="DA295" s="5">
        <v>4.2553191489361702E-4</v>
      </c>
      <c r="DB295" s="5">
        <v>641</v>
      </c>
      <c r="DC295" s="2"/>
      <c r="DD295" s="5">
        <v>376</v>
      </c>
      <c r="DE295" s="3" t="s">
        <v>22</v>
      </c>
      <c r="DF295" s="2"/>
      <c r="DG295" s="3" t="s">
        <v>3</v>
      </c>
      <c r="DH295" s="5">
        <v>9.4499999999999993</v>
      </c>
      <c r="DI295" s="3" t="s">
        <v>28</v>
      </c>
      <c r="DJ295" s="3"/>
      <c r="DK295" s="5">
        <v>377</v>
      </c>
      <c r="DL295" s="3" t="s">
        <v>8</v>
      </c>
      <c r="DM295" s="2"/>
      <c r="DN295" s="3" t="s">
        <v>3</v>
      </c>
      <c r="DO295" s="5">
        <v>0.28999999999999998</v>
      </c>
      <c r="DP295" s="3" t="s">
        <v>3</v>
      </c>
      <c r="DQ295" s="5">
        <v>3.26</v>
      </c>
      <c r="DR295" s="7"/>
      <c r="DS295" s="2" t="s">
        <v>18</v>
      </c>
      <c r="DT295" s="5">
        <v>0.48353049999999997</v>
      </c>
      <c r="DU295" s="2"/>
      <c r="DV295" s="3" t="s">
        <v>3</v>
      </c>
      <c r="DW295" s="5">
        <v>50.35</v>
      </c>
      <c r="DX295" s="3"/>
      <c r="DY295" s="3" t="s">
        <v>8</v>
      </c>
      <c r="DZ295" s="2"/>
      <c r="EA295" s="7"/>
      <c r="EB295" s="5">
        <v>3.09</v>
      </c>
      <c r="EC295" s="3"/>
      <c r="ED295" s="2"/>
      <c r="EE295" s="2"/>
      <c r="EF295" s="3" t="s">
        <v>1</v>
      </c>
      <c r="EG295" s="3"/>
      <c r="EH295" s="2"/>
      <c r="EI295" s="2"/>
      <c r="EJ295" s="3" t="s">
        <v>26</v>
      </c>
      <c r="EK295" s="5">
        <v>1.2489999999999999E-2</v>
      </c>
      <c r="EL295" s="3" t="s">
        <v>1</v>
      </c>
      <c r="EM295" s="3" t="s">
        <v>3</v>
      </c>
      <c r="EN295" s="3" t="s">
        <v>27</v>
      </c>
      <c r="EO295" s="3"/>
      <c r="EP295" s="3" t="s">
        <v>8</v>
      </c>
      <c r="EQ295" s="3"/>
      <c r="ER295" s="5">
        <v>5.44</v>
      </c>
      <c r="ES295" s="3"/>
      <c r="ET295" s="9">
        <v>17.25</v>
      </c>
      <c r="EU295" s="3" t="s">
        <v>239</v>
      </c>
      <c r="EV295" s="3" t="s">
        <v>28</v>
      </c>
      <c r="EW295" s="7"/>
      <c r="EX295" s="9">
        <v>3.625</v>
      </c>
      <c r="EY295" s="3"/>
      <c r="EZ295" s="3"/>
      <c r="FA295" s="9">
        <v>0.96618357487922713</v>
      </c>
      <c r="FB295" s="9">
        <v>1.6600000000000001E-9</v>
      </c>
      <c r="FC295" s="2"/>
      <c r="FD295" s="7"/>
      <c r="FE295" s="2" t="s">
        <v>311</v>
      </c>
      <c r="FF295" s="3" t="s">
        <v>28</v>
      </c>
      <c r="FG295" s="3" t="s">
        <v>1</v>
      </c>
      <c r="FH295" s="9">
        <v>7.1349999999999998</v>
      </c>
      <c r="FI295" s="3"/>
      <c r="FJ295" s="9">
        <v>10.9</v>
      </c>
      <c r="FK295" s="3" t="s">
        <v>1</v>
      </c>
      <c r="FL295" s="3" t="s">
        <v>1</v>
      </c>
      <c r="FM295" s="3" t="s">
        <v>28</v>
      </c>
      <c r="FN295" s="9">
        <v>148</v>
      </c>
      <c r="FO295" s="9">
        <v>6.1000000000000004E-8</v>
      </c>
      <c r="FP295" s="9">
        <v>6.55</v>
      </c>
      <c r="FQ295" s="3" t="s">
        <v>311</v>
      </c>
      <c r="FR295" s="5">
        <v>1.35E-2</v>
      </c>
      <c r="FS295" s="9">
        <v>28.55</v>
      </c>
      <c r="FT295" s="3" t="s">
        <v>1</v>
      </c>
      <c r="FU295" s="3"/>
      <c r="FV295" s="3"/>
      <c r="FW295" s="5">
        <v>37</v>
      </c>
      <c r="FX295" s="10">
        <v>5.4999999999999997E-3</v>
      </c>
      <c r="FY295" s="3"/>
      <c r="FZ295" s="3" t="s">
        <v>22</v>
      </c>
      <c r="GA295" s="3"/>
      <c r="GB295" s="3"/>
      <c r="GC295" s="3"/>
      <c r="GD295" s="3"/>
      <c r="GE295" s="3"/>
      <c r="GF295" s="3" t="s">
        <v>30</v>
      </c>
      <c r="GG295" s="3"/>
      <c r="GH295" s="9">
        <v>4.51</v>
      </c>
      <c r="GI295" s="2"/>
      <c r="GJ295" s="5">
        <v>1.3699999999999999E-3</v>
      </c>
      <c r="GK295" s="3"/>
      <c r="GL295" s="2"/>
      <c r="GM295" s="7"/>
      <c r="GN295" s="3" t="s">
        <v>31</v>
      </c>
      <c r="GO295" s="3" t="s">
        <v>8</v>
      </c>
      <c r="GP295" s="3"/>
      <c r="GQ295" s="3"/>
      <c r="GR295" s="3" t="s">
        <v>219</v>
      </c>
      <c r="GS295" s="9">
        <v>0.78125</v>
      </c>
      <c r="GT295" s="9">
        <v>74.5</v>
      </c>
      <c r="GU295" s="9">
        <v>12.6</v>
      </c>
      <c r="GV295" s="2">
        <v>6.6666666666666666E-2</v>
      </c>
      <c r="GW295" s="7"/>
      <c r="GX295" s="2" t="s">
        <v>34</v>
      </c>
      <c r="GY295" s="7"/>
      <c r="GZ295" s="9">
        <v>5.3</v>
      </c>
      <c r="HA295" s="9">
        <v>4.3099999999999996</v>
      </c>
      <c r="HB295" s="7"/>
      <c r="HC295" s="3">
        <v>40.65</v>
      </c>
      <c r="HD295" s="3" t="s">
        <v>3</v>
      </c>
      <c r="HE295" s="7"/>
      <c r="HF295" s="9">
        <v>20.85</v>
      </c>
      <c r="HG295" s="3"/>
      <c r="HH295" s="2"/>
      <c r="HI295" s="3" t="s">
        <v>311</v>
      </c>
      <c r="HJ295" s="3"/>
      <c r="HK295" s="3" t="s">
        <v>3</v>
      </c>
      <c r="HL295" s="3"/>
      <c r="HM295" s="9">
        <v>0.68</v>
      </c>
      <c r="HN295" s="9">
        <v>13.7</v>
      </c>
      <c r="HO295" s="3" t="s">
        <v>3</v>
      </c>
      <c r="HP295" s="3" t="s">
        <v>35</v>
      </c>
      <c r="HQ295" s="3" t="s">
        <v>28</v>
      </c>
      <c r="HR295" s="7"/>
      <c r="HS295" s="3" t="s">
        <v>3</v>
      </c>
      <c r="HT295" s="2"/>
      <c r="HU295" s="9">
        <v>0.42372881355932207</v>
      </c>
      <c r="HV295" s="3">
        <v>1</v>
      </c>
      <c r="HW295" s="9">
        <v>2.5999999999999998E-4</v>
      </c>
      <c r="HX295" s="3" t="s">
        <v>3</v>
      </c>
      <c r="HY295" s="3"/>
      <c r="HZ295" s="3" t="s">
        <v>30</v>
      </c>
      <c r="IA295" s="9">
        <v>4.5</v>
      </c>
      <c r="IB295" s="3"/>
      <c r="IC295" s="3" t="s">
        <v>18</v>
      </c>
      <c r="ID295" s="3"/>
      <c r="IE295" s="3" t="s">
        <v>309</v>
      </c>
      <c r="IF295" s="7"/>
      <c r="IG295" s="4"/>
      <c r="IH295" s="7"/>
    </row>
    <row r="296" spans="1:242" x14ac:dyDescent="0.25">
      <c r="A296" s="1" t="s">
        <v>351</v>
      </c>
      <c r="B296" s="5">
        <v>83</v>
      </c>
      <c r="C296" s="3"/>
      <c r="D296" s="5">
        <v>7.12</v>
      </c>
      <c r="E296" s="3" t="s">
        <v>1</v>
      </c>
      <c r="F296" s="3"/>
      <c r="G296" s="2">
        <v>3.1949999999999999E-2</v>
      </c>
      <c r="H296" s="3"/>
      <c r="I296" s="3"/>
      <c r="J296" s="5">
        <v>4.0300000000000006E-11</v>
      </c>
      <c r="K296" s="3" t="s">
        <v>3</v>
      </c>
      <c r="L296" s="3" t="s">
        <v>4</v>
      </c>
      <c r="M296" s="5">
        <v>0.9009009009009008</v>
      </c>
      <c r="N296" s="5">
        <v>25.8</v>
      </c>
      <c r="O296" s="3" t="s">
        <v>3</v>
      </c>
      <c r="P296" s="3"/>
      <c r="Q296" s="3"/>
      <c r="R296" s="2" t="s">
        <v>58</v>
      </c>
      <c r="S296" s="2"/>
      <c r="T296" s="3" t="s">
        <v>3</v>
      </c>
      <c r="U296" s="5">
        <v>50.35</v>
      </c>
      <c r="V296" s="3"/>
      <c r="W296" s="2"/>
      <c r="X296" s="3"/>
      <c r="Y296" s="3" t="s">
        <v>7</v>
      </c>
      <c r="Z296" s="5">
        <v>1.6649999999999998E-5</v>
      </c>
      <c r="AA296" s="3" t="s">
        <v>8</v>
      </c>
      <c r="AB296" s="2"/>
      <c r="AC296" s="5">
        <v>1.8727272727272727E-12</v>
      </c>
      <c r="AD296" s="3" t="s">
        <v>22</v>
      </c>
      <c r="AE296" s="3" t="s">
        <v>18</v>
      </c>
      <c r="AF296" s="3"/>
      <c r="AG296" s="5">
        <v>3.0299999999999997E-3</v>
      </c>
      <c r="AH296" s="2"/>
      <c r="AI296" s="2"/>
      <c r="AJ296" s="2">
        <v>101</v>
      </c>
      <c r="AK296" s="2"/>
      <c r="AL296" s="5">
        <v>1.034</v>
      </c>
      <c r="AM296" s="3"/>
      <c r="AN296" s="3" t="s">
        <v>35</v>
      </c>
      <c r="AO296" s="2"/>
      <c r="AP296" s="2"/>
      <c r="AQ296" s="5">
        <v>2.2600000000000002E-2</v>
      </c>
      <c r="AR296" s="5">
        <v>3.08</v>
      </c>
      <c r="AS296" s="3" t="s">
        <v>28</v>
      </c>
      <c r="AT296" s="3" t="s">
        <v>28</v>
      </c>
      <c r="AU296" s="5">
        <v>21.5</v>
      </c>
      <c r="AV296" s="3"/>
      <c r="AW296" s="2"/>
      <c r="AX296" s="5">
        <v>1.9333333333333332E-7</v>
      </c>
      <c r="AY296" s="2" t="s">
        <v>311</v>
      </c>
      <c r="AZ296" s="5">
        <v>6.7</v>
      </c>
      <c r="BA296" s="2"/>
      <c r="BB296" s="3" t="s">
        <v>8</v>
      </c>
      <c r="BC296" s="3" t="s">
        <v>349</v>
      </c>
      <c r="BD296" s="2"/>
      <c r="BE296" s="3" t="s">
        <v>16</v>
      </c>
      <c r="BF296" s="6">
        <v>45</v>
      </c>
      <c r="BG296" s="5">
        <v>7.48</v>
      </c>
      <c r="BH296" s="3"/>
      <c r="BI296" s="3"/>
      <c r="BJ296" s="5">
        <v>1.21</v>
      </c>
      <c r="BK296" s="5">
        <v>25.5</v>
      </c>
      <c r="BL296" s="5">
        <v>1.1499999999999999</v>
      </c>
      <c r="BM296" s="5">
        <v>2.95</v>
      </c>
      <c r="BN296" s="3"/>
      <c r="BO296" s="3" t="s">
        <v>121</v>
      </c>
      <c r="BP296" s="3" t="s">
        <v>3</v>
      </c>
      <c r="BQ296" s="2"/>
      <c r="BR296" s="2" t="s">
        <v>21</v>
      </c>
      <c r="BS296" s="3"/>
      <c r="BT296" s="3"/>
      <c r="BU296" s="3"/>
      <c r="BV296" s="5">
        <v>4.17</v>
      </c>
      <c r="BW296" s="5">
        <v>5.56</v>
      </c>
      <c r="BX296" s="3"/>
      <c r="BY296" s="3"/>
      <c r="BZ296" s="2"/>
      <c r="CA296" s="2"/>
      <c r="CB296" s="3" t="s">
        <v>3</v>
      </c>
      <c r="CC296" s="5">
        <v>3.625</v>
      </c>
      <c r="CD296" s="5">
        <v>1.6129032258064517</v>
      </c>
      <c r="CE296" s="3"/>
      <c r="CF296" s="5">
        <v>30.6</v>
      </c>
      <c r="CG296" s="3" t="s">
        <v>312</v>
      </c>
      <c r="CH296" s="3"/>
      <c r="CI296" s="3"/>
      <c r="CJ296" s="3" t="s">
        <v>1</v>
      </c>
      <c r="CK296" s="2"/>
      <c r="CL296" s="3" t="s">
        <v>22</v>
      </c>
      <c r="CM296" s="2"/>
      <c r="CN296" s="3"/>
      <c r="CO296" s="2"/>
      <c r="CP296" s="2"/>
      <c r="CQ296" s="3">
        <v>2</v>
      </c>
      <c r="CR296" s="5">
        <v>6.0549999999999997</v>
      </c>
      <c r="CS296" s="5">
        <v>44</v>
      </c>
      <c r="CT296" s="5">
        <v>0.92749999999999999</v>
      </c>
      <c r="CU296" s="5">
        <v>13.15</v>
      </c>
      <c r="CV296" s="5">
        <v>390</v>
      </c>
      <c r="CW296" s="5">
        <v>77.8</v>
      </c>
      <c r="CX296" s="2"/>
      <c r="CY296" s="5">
        <v>0.42016806722689076</v>
      </c>
      <c r="CZ296" s="3" t="s">
        <v>22</v>
      </c>
      <c r="DA296" s="5">
        <v>4.3478260869565214E-4</v>
      </c>
      <c r="DB296" s="5">
        <v>660</v>
      </c>
      <c r="DC296" s="2"/>
      <c r="DD296" s="5">
        <v>369</v>
      </c>
      <c r="DE296" s="3" t="s">
        <v>22</v>
      </c>
      <c r="DF296" s="2"/>
      <c r="DG296" s="3" t="s">
        <v>3</v>
      </c>
      <c r="DH296" s="5">
        <v>9.5</v>
      </c>
      <c r="DI296" s="3" t="s">
        <v>28</v>
      </c>
      <c r="DJ296" s="3"/>
      <c r="DK296" s="5">
        <v>378</v>
      </c>
      <c r="DL296" s="3" t="s">
        <v>8</v>
      </c>
      <c r="DM296" s="2"/>
      <c r="DN296" s="3" t="s">
        <v>3</v>
      </c>
      <c r="DO296" s="5">
        <v>0.28749999999999998</v>
      </c>
      <c r="DP296" s="3" t="s">
        <v>3</v>
      </c>
      <c r="DQ296" s="5">
        <v>3.27</v>
      </c>
      <c r="DR296" s="7"/>
      <c r="DS296" s="2" t="s">
        <v>18</v>
      </c>
      <c r="DT296" s="5">
        <v>0.48807060000000002</v>
      </c>
      <c r="DU296" s="2"/>
      <c r="DV296" s="3" t="s">
        <v>3</v>
      </c>
      <c r="DW296" s="5">
        <v>50.35</v>
      </c>
      <c r="DX296" s="3"/>
      <c r="DY296" s="3" t="s">
        <v>8</v>
      </c>
      <c r="DZ296" s="2"/>
      <c r="EA296" s="7"/>
      <c r="EB296" s="5">
        <v>3.1</v>
      </c>
      <c r="EC296" s="3"/>
      <c r="ED296" s="2"/>
      <c r="EE296" s="2"/>
      <c r="EF296" s="3" t="s">
        <v>1</v>
      </c>
      <c r="EG296" s="3"/>
      <c r="EH296" s="2"/>
      <c r="EI296" s="2"/>
      <c r="EJ296" s="3" t="s">
        <v>26</v>
      </c>
      <c r="EK296" s="5">
        <v>1.2489999999999999E-2</v>
      </c>
      <c r="EL296" s="3" t="s">
        <v>1</v>
      </c>
      <c r="EM296" s="3" t="s">
        <v>3</v>
      </c>
      <c r="EN296" s="3" t="s">
        <v>27</v>
      </c>
      <c r="EO296" s="3"/>
      <c r="EP296" s="3" t="s">
        <v>8</v>
      </c>
      <c r="EQ296" s="3"/>
      <c r="ER296" s="5">
        <v>5.32</v>
      </c>
      <c r="ES296" s="3"/>
      <c r="ET296" s="9">
        <v>17.3</v>
      </c>
      <c r="EU296" s="3" t="s">
        <v>239</v>
      </c>
      <c r="EV296" s="3" t="s">
        <v>28</v>
      </c>
      <c r="EW296" s="7"/>
      <c r="EX296" s="9">
        <v>3.6150000000000002</v>
      </c>
      <c r="EY296" s="3"/>
      <c r="EZ296" s="3"/>
      <c r="FA296" s="9">
        <v>0.98522167487684742</v>
      </c>
      <c r="FB296" s="9">
        <v>1.6620000000000001E-9</v>
      </c>
      <c r="FC296" s="2"/>
      <c r="FD296" s="7"/>
      <c r="FE296" s="2" t="s">
        <v>311</v>
      </c>
      <c r="FF296" s="3" t="s">
        <v>28</v>
      </c>
      <c r="FG296" s="3" t="s">
        <v>1</v>
      </c>
      <c r="FH296" s="9">
        <v>7.1325000000000003</v>
      </c>
      <c r="FI296" s="3"/>
      <c r="FJ296" s="9">
        <v>11.25</v>
      </c>
      <c r="FK296" s="3" t="s">
        <v>1</v>
      </c>
      <c r="FL296" s="3" t="s">
        <v>1</v>
      </c>
      <c r="FM296" s="3" t="s">
        <v>28</v>
      </c>
      <c r="FN296" s="9">
        <v>148</v>
      </c>
      <c r="FO296" s="9">
        <v>5.8000000000000003E-8</v>
      </c>
      <c r="FP296" s="9">
        <v>6.51</v>
      </c>
      <c r="FQ296" s="3" t="s">
        <v>311</v>
      </c>
      <c r="FR296" s="5">
        <v>1.18E-2</v>
      </c>
      <c r="FS296" s="9">
        <v>28.4</v>
      </c>
      <c r="FT296" s="3" t="s">
        <v>1</v>
      </c>
      <c r="FU296" s="3"/>
      <c r="FV296" s="3"/>
      <c r="FW296" s="5">
        <v>31.75</v>
      </c>
      <c r="FX296" s="10">
        <v>5.1399999999999996E-3</v>
      </c>
      <c r="FY296" s="3"/>
      <c r="FZ296" s="3" t="s">
        <v>22</v>
      </c>
      <c r="GA296" s="3"/>
      <c r="GB296" s="3"/>
      <c r="GC296" s="3"/>
      <c r="GD296" s="3"/>
      <c r="GE296" s="3"/>
      <c r="GF296" s="3" t="s">
        <v>30</v>
      </c>
      <c r="GG296" s="3"/>
      <c r="GH296" s="9">
        <v>4.51</v>
      </c>
      <c r="GI296" s="2"/>
      <c r="GJ296" s="5">
        <v>1.2949999999999999E-3</v>
      </c>
      <c r="GK296" s="3"/>
      <c r="GL296" s="2"/>
      <c r="GM296" s="7"/>
      <c r="GN296" s="3" t="s">
        <v>31</v>
      </c>
      <c r="GO296" s="3" t="s">
        <v>8</v>
      </c>
      <c r="GP296" s="3"/>
      <c r="GQ296" s="3"/>
      <c r="GR296" s="3" t="s">
        <v>219</v>
      </c>
      <c r="GS296" s="9">
        <v>0.80645161290322587</v>
      </c>
      <c r="GT296" s="9">
        <v>73</v>
      </c>
      <c r="GU296" s="9">
        <v>12.15</v>
      </c>
      <c r="GV296" s="2">
        <v>6.25E-2</v>
      </c>
      <c r="GW296" s="7"/>
      <c r="GX296" s="2" t="s">
        <v>34</v>
      </c>
      <c r="GY296" s="7"/>
      <c r="GZ296" s="9">
        <v>5.29</v>
      </c>
      <c r="HA296" s="9">
        <v>4.3049999999999997</v>
      </c>
      <c r="HB296" s="7"/>
      <c r="HC296" s="3">
        <v>41.05</v>
      </c>
      <c r="HD296" s="3" t="s">
        <v>3</v>
      </c>
      <c r="HE296" s="7"/>
      <c r="HF296" s="9">
        <v>20.85</v>
      </c>
      <c r="HG296" s="3"/>
      <c r="HH296" s="2"/>
      <c r="HI296" s="3" t="s">
        <v>311</v>
      </c>
      <c r="HJ296" s="3"/>
      <c r="HK296" s="3" t="s">
        <v>3</v>
      </c>
      <c r="HL296" s="3"/>
      <c r="HM296" s="9">
        <v>0.63</v>
      </c>
      <c r="HN296" s="9">
        <v>13.45</v>
      </c>
      <c r="HO296" s="3" t="s">
        <v>3</v>
      </c>
      <c r="HP296" s="3" t="s">
        <v>35</v>
      </c>
      <c r="HQ296" s="3" t="s">
        <v>28</v>
      </c>
      <c r="HR296" s="7"/>
      <c r="HS296" s="3" t="s">
        <v>3</v>
      </c>
      <c r="HT296" s="2"/>
      <c r="HU296" s="9">
        <v>0.42194092827004215</v>
      </c>
      <c r="HV296" s="3">
        <v>1</v>
      </c>
      <c r="HW296" s="9">
        <v>2.5799999999999998E-4</v>
      </c>
      <c r="HX296" s="3" t="s">
        <v>3</v>
      </c>
      <c r="HY296" s="3"/>
      <c r="HZ296" s="3" t="s">
        <v>30</v>
      </c>
      <c r="IA296" s="9">
        <v>4.5</v>
      </c>
      <c r="IB296" s="3"/>
      <c r="IC296" s="3" t="s">
        <v>18</v>
      </c>
      <c r="ID296" s="3"/>
      <c r="IE296" s="3" t="s">
        <v>309</v>
      </c>
      <c r="IF296" s="7"/>
      <c r="IG296" s="7"/>
      <c r="IH296" s="7"/>
    </row>
    <row r="297" spans="1:242" x14ac:dyDescent="0.25">
      <c r="A297" s="1" t="s">
        <v>352</v>
      </c>
      <c r="B297" s="5">
        <v>83.5</v>
      </c>
      <c r="C297" s="3"/>
      <c r="D297" s="5">
        <v>7.09</v>
      </c>
      <c r="E297" s="3" t="s">
        <v>1</v>
      </c>
      <c r="F297" s="3"/>
      <c r="G297" s="2">
        <v>3.3149999999999999E-2</v>
      </c>
      <c r="H297" s="3"/>
      <c r="I297" s="3"/>
      <c r="J297" s="5">
        <v>4.0199999999999994E-11</v>
      </c>
      <c r="K297" s="3" t="s">
        <v>3</v>
      </c>
      <c r="L297" s="3" t="s">
        <v>4</v>
      </c>
      <c r="M297" s="5">
        <v>0.9009009009009008</v>
      </c>
      <c r="N297" s="5">
        <v>25.73</v>
      </c>
      <c r="O297" s="3" t="s">
        <v>3</v>
      </c>
      <c r="P297" s="3"/>
      <c r="Q297" s="3"/>
      <c r="R297" s="2" t="s">
        <v>58</v>
      </c>
      <c r="S297" s="2"/>
      <c r="T297" s="3" t="s">
        <v>3</v>
      </c>
      <c r="U297" s="5">
        <v>50.1</v>
      </c>
      <c r="V297" s="3"/>
      <c r="W297" s="5">
        <v>283.7</v>
      </c>
      <c r="X297" s="3"/>
      <c r="Y297" s="3" t="s">
        <v>7</v>
      </c>
      <c r="Z297" s="5">
        <v>1.6549999999999999E-5</v>
      </c>
      <c r="AA297" s="3" t="s">
        <v>8</v>
      </c>
      <c r="AB297" s="2"/>
      <c r="AC297" s="5">
        <v>1.9272727272727273E-12</v>
      </c>
      <c r="AD297" s="3" t="s">
        <v>22</v>
      </c>
      <c r="AE297" s="3" t="s">
        <v>18</v>
      </c>
      <c r="AF297" s="3"/>
      <c r="AG297" s="5">
        <v>3.13E-3</v>
      </c>
      <c r="AH297" s="5">
        <v>283.7</v>
      </c>
      <c r="AI297" s="2"/>
      <c r="AJ297" s="3">
        <v>91.6</v>
      </c>
      <c r="AK297" s="5">
        <v>283.7</v>
      </c>
      <c r="AL297" s="5">
        <v>1.0269999999999999</v>
      </c>
      <c r="AM297" s="3"/>
      <c r="AN297" s="3" t="s">
        <v>35</v>
      </c>
      <c r="AO297" s="5">
        <v>283.7</v>
      </c>
      <c r="AP297" s="5">
        <v>283.7</v>
      </c>
      <c r="AQ297" s="5">
        <v>2.3E-2</v>
      </c>
      <c r="AR297" s="5">
        <v>3.28</v>
      </c>
      <c r="AS297" s="3" t="s">
        <v>28</v>
      </c>
      <c r="AT297" s="3" t="s">
        <v>28</v>
      </c>
      <c r="AU297" s="5">
        <v>21.4</v>
      </c>
      <c r="AV297" s="3"/>
      <c r="AW297" s="5">
        <v>283.7</v>
      </c>
      <c r="AX297" s="5">
        <v>2.0333333333333333E-7</v>
      </c>
      <c r="AY297" s="2" t="s">
        <v>311</v>
      </c>
      <c r="AZ297" s="5">
        <v>6.75</v>
      </c>
      <c r="BA297" s="5">
        <v>283.7</v>
      </c>
      <c r="BB297" s="3" t="s">
        <v>8</v>
      </c>
      <c r="BC297" s="3">
        <v>7</v>
      </c>
      <c r="BD297" s="5">
        <v>0.42016806722689076</v>
      </c>
      <c r="BE297" s="3" t="s">
        <v>16</v>
      </c>
      <c r="BF297" s="6">
        <v>42.25</v>
      </c>
      <c r="BG297" s="5">
        <v>7.4874999999999998</v>
      </c>
      <c r="BH297" s="3"/>
      <c r="BI297" s="3"/>
      <c r="BJ297" s="5">
        <v>1.21</v>
      </c>
      <c r="BK297" s="5">
        <v>28</v>
      </c>
      <c r="BL297" s="5">
        <v>1.1000000000000001</v>
      </c>
      <c r="BM297" s="5">
        <v>2.94</v>
      </c>
      <c r="BN297" s="3"/>
      <c r="BO297" s="3" t="s">
        <v>121</v>
      </c>
      <c r="BP297" s="3" t="s">
        <v>3</v>
      </c>
      <c r="BQ297" s="5">
        <v>2.82</v>
      </c>
      <c r="BR297" s="2" t="s">
        <v>21</v>
      </c>
      <c r="BS297" s="3"/>
      <c r="BT297" s="3"/>
      <c r="BU297" s="3"/>
      <c r="BV297" s="5">
        <v>4.1550000000000002</v>
      </c>
      <c r="BW297" s="5">
        <v>5.7</v>
      </c>
      <c r="BX297" s="3"/>
      <c r="BY297" s="3"/>
      <c r="BZ297" s="5">
        <v>283.7</v>
      </c>
      <c r="CA297" s="2"/>
      <c r="CB297" s="3" t="s">
        <v>3</v>
      </c>
      <c r="CC297" s="5">
        <v>3.63</v>
      </c>
      <c r="CD297" s="5">
        <v>1.7857142857142856</v>
      </c>
      <c r="CE297" s="3"/>
      <c r="CF297" s="5">
        <v>30.4</v>
      </c>
      <c r="CG297" s="3" t="s">
        <v>312</v>
      </c>
      <c r="CH297" s="3"/>
      <c r="CI297" s="3"/>
      <c r="CJ297" s="3" t="s">
        <v>1</v>
      </c>
      <c r="CK297" s="2"/>
      <c r="CL297" s="3" t="s">
        <v>22</v>
      </c>
      <c r="CM297" s="5">
        <v>38.4</v>
      </c>
      <c r="CN297" s="3"/>
      <c r="CO297" s="2"/>
      <c r="CP297" s="2"/>
      <c r="CQ297" s="3">
        <v>2</v>
      </c>
      <c r="CR297" s="5">
        <v>6.07</v>
      </c>
      <c r="CS297" s="5">
        <v>52.65</v>
      </c>
      <c r="CT297" s="5">
        <v>0.92599999999999993</v>
      </c>
      <c r="CU297" s="5">
        <v>12.85</v>
      </c>
      <c r="CV297" s="5">
        <v>395</v>
      </c>
      <c r="CW297" s="5">
        <v>77.7</v>
      </c>
      <c r="CX297" s="5">
        <v>0.42372881355932207</v>
      </c>
      <c r="CY297" s="5">
        <v>0.42194092827004215</v>
      </c>
      <c r="CZ297" s="3" t="s">
        <v>22</v>
      </c>
      <c r="DA297" s="5">
        <v>4.3478260869565214E-4</v>
      </c>
      <c r="DB297" s="5">
        <v>645</v>
      </c>
      <c r="DC297" s="2"/>
      <c r="DD297" s="5">
        <v>370</v>
      </c>
      <c r="DE297" s="3" t="s">
        <v>22</v>
      </c>
      <c r="DF297" s="5">
        <v>0.37453183520599254</v>
      </c>
      <c r="DG297" s="3" t="s">
        <v>3</v>
      </c>
      <c r="DH297" s="5">
        <v>9.6</v>
      </c>
      <c r="DI297" s="3" t="s">
        <v>28</v>
      </c>
      <c r="DJ297" s="3"/>
      <c r="DK297" s="5">
        <v>370</v>
      </c>
      <c r="DL297" s="3" t="s">
        <v>8</v>
      </c>
      <c r="DM297" s="5">
        <v>0.3603603603603604</v>
      </c>
      <c r="DN297" s="3" t="s">
        <v>3</v>
      </c>
      <c r="DO297" s="5">
        <v>0.28999999999999998</v>
      </c>
      <c r="DP297" s="3" t="s">
        <v>3</v>
      </c>
      <c r="DQ297" s="5">
        <v>3.27</v>
      </c>
      <c r="DR297" s="7"/>
      <c r="DS297" s="2" t="s">
        <v>18</v>
      </c>
      <c r="DT297" s="5">
        <v>0.49261080000000002</v>
      </c>
      <c r="DU297" s="2"/>
      <c r="DV297" s="3" t="s">
        <v>3</v>
      </c>
      <c r="DW297" s="5">
        <v>50.1</v>
      </c>
      <c r="DX297" s="3"/>
      <c r="DY297" s="3" t="s">
        <v>8</v>
      </c>
      <c r="DZ297" s="2"/>
      <c r="EA297" s="5">
        <v>1.1428571428571428</v>
      </c>
      <c r="EB297" s="5">
        <v>3.12</v>
      </c>
      <c r="EC297" s="3"/>
      <c r="ED297" s="2"/>
      <c r="EE297" s="2"/>
      <c r="EF297" s="3" t="s">
        <v>1</v>
      </c>
      <c r="EG297" s="3"/>
      <c r="EH297" s="5">
        <v>56.739999999999995</v>
      </c>
      <c r="EI297" s="2"/>
      <c r="EJ297" s="3" t="s">
        <v>26</v>
      </c>
      <c r="EK297" s="5">
        <v>1.2489999999999999E-2</v>
      </c>
      <c r="EL297" s="3" t="s">
        <v>1</v>
      </c>
      <c r="EM297" s="3" t="s">
        <v>3</v>
      </c>
      <c r="EN297" s="3" t="s">
        <v>27</v>
      </c>
      <c r="EO297" s="3"/>
      <c r="EP297" s="3" t="s">
        <v>8</v>
      </c>
      <c r="EQ297" s="3"/>
      <c r="ER297" s="5">
        <v>5.3</v>
      </c>
      <c r="ES297" s="3"/>
      <c r="ET297" s="9">
        <v>17.399999999999999</v>
      </c>
      <c r="EU297" s="3" t="s">
        <v>239</v>
      </c>
      <c r="EV297" s="3" t="s">
        <v>28</v>
      </c>
      <c r="EW297" s="9">
        <v>17.5</v>
      </c>
      <c r="EX297" s="9">
        <v>3.5950000000000002</v>
      </c>
      <c r="EY297" s="3"/>
      <c r="EZ297" s="3"/>
      <c r="FA297" s="9">
        <v>0.99502487562189068</v>
      </c>
      <c r="FB297" s="9">
        <v>1.666E-9</v>
      </c>
      <c r="FC297" s="5">
        <v>283.7</v>
      </c>
      <c r="FD297" s="9">
        <v>1.1764705882352942</v>
      </c>
      <c r="FE297" s="2" t="s">
        <v>311</v>
      </c>
      <c r="FF297" s="3" t="s">
        <v>28</v>
      </c>
      <c r="FG297" s="3" t="s">
        <v>1</v>
      </c>
      <c r="FH297" s="9">
        <v>7.13</v>
      </c>
      <c r="FI297" s="3"/>
      <c r="FJ297" s="9">
        <v>10.85</v>
      </c>
      <c r="FK297" s="3" t="s">
        <v>1</v>
      </c>
      <c r="FL297" s="3" t="s">
        <v>1</v>
      </c>
      <c r="FM297" s="3" t="s">
        <v>28</v>
      </c>
      <c r="FN297" s="9">
        <v>147</v>
      </c>
      <c r="FO297" s="9">
        <v>5.8000000000000003E-8</v>
      </c>
      <c r="FP297" s="9">
        <v>6.55</v>
      </c>
      <c r="FQ297" s="3" t="s">
        <v>311</v>
      </c>
      <c r="FR297" s="5">
        <v>1.225E-2</v>
      </c>
      <c r="FS297" s="9">
        <v>28.4</v>
      </c>
      <c r="FT297" s="3" t="s">
        <v>1</v>
      </c>
      <c r="FU297" s="3">
        <v>4.8099999999999996</v>
      </c>
      <c r="FV297" s="3"/>
      <c r="FW297" s="5">
        <v>35.450000000000003</v>
      </c>
      <c r="FX297" s="10">
        <v>5.3299999999999997E-3</v>
      </c>
      <c r="FY297" s="3"/>
      <c r="FZ297" s="3" t="s">
        <v>22</v>
      </c>
      <c r="GA297" s="3"/>
      <c r="GB297" s="3"/>
      <c r="GC297" s="3"/>
      <c r="GD297" s="3"/>
      <c r="GE297" s="3"/>
      <c r="GF297" s="3" t="s">
        <v>30</v>
      </c>
      <c r="GG297" s="3"/>
      <c r="GH297" s="9">
        <v>4.51</v>
      </c>
      <c r="GI297" s="5">
        <v>283.7</v>
      </c>
      <c r="GJ297" s="5">
        <v>1.315E-3</v>
      </c>
      <c r="GK297" s="3"/>
      <c r="GL297" s="2"/>
      <c r="GM297" s="7"/>
      <c r="GN297" s="3" t="s">
        <v>31</v>
      </c>
      <c r="GO297" s="3" t="s">
        <v>8</v>
      </c>
      <c r="GP297" s="3"/>
      <c r="GQ297" s="3"/>
      <c r="GR297" s="3" t="s">
        <v>219</v>
      </c>
      <c r="GS297" s="9">
        <v>0.82644628099173556</v>
      </c>
      <c r="GT297" s="9">
        <v>72</v>
      </c>
      <c r="GU297" s="9">
        <v>13.25</v>
      </c>
      <c r="GV297" s="2">
        <v>6.6666666666666666E-2</v>
      </c>
      <c r="GW297" s="9">
        <v>2.15</v>
      </c>
      <c r="GX297" s="2" t="s">
        <v>34</v>
      </c>
      <c r="GY297" s="7"/>
      <c r="GZ297" s="9">
        <v>5.28</v>
      </c>
      <c r="HA297" s="9">
        <v>4.29</v>
      </c>
      <c r="HB297" s="9">
        <v>4.5</v>
      </c>
      <c r="HC297" s="3">
        <v>41</v>
      </c>
      <c r="HD297" s="3" t="s">
        <v>3</v>
      </c>
      <c r="HE297" s="9">
        <v>9.4499999999999993</v>
      </c>
      <c r="HF297" s="9">
        <v>20.55</v>
      </c>
      <c r="HG297" s="3"/>
      <c r="HH297" s="5">
        <v>283.7</v>
      </c>
      <c r="HI297" s="3" t="s">
        <v>311</v>
      </c>
      <c r="HJ297" s="3"/>
      <c r="HK297" s="3" t="s">
        <v>3</v>
      </c>
      <c r="HL297" s="3"/>
      <c r="HM297" s="9">
        <v>0.59</v>
      </c>
      <c r="HN297" s="9">
        <v>12.9</v>
      </c>
      <c r="HO297" s="3" t="s">
        <v>3</v>
      </c>
      <c r="HP297" s="3" t="s">
        <v>35</v>
      </c>
      <c r="HQ297" s="3" t="s">
        <v>28</v>
      </c>
      <c r="HR297" s="9">
        <v>9.4499999999999987E-2</v>
      </c>
      <c r="HS297" s="3" t="s">
        <v>3</v>
      </c>
      <c r="HT297" s="2">
        <v>4.8099999999999996</v>
      </c>
      <c r="HU297" s="9">
        <v>0.42194092827004215</v>
      </c>
      <c r="HV297" s="3">
        <v>1</v>
      </c>
      <c r="HW297" s="9">
        <v>2.5700000000000001E-4</v>
      </c>
      <c r="HX297" s="3" t="s">
        <v>3</v>
      </c>
      <c r="HY297" s="3"/>
      <c r="HZ297" s="3" t="s">
        <v>30</v>
      </c>
      <c r="IA297" s="9">
        <v>4.5</v>
      </c>
      <c r="IB297" s="3"/>
      <c r="IC297" s="3" t="s">
        <v>18</v>
      </c>
      <c r="ID297" s="3"/>
      <c r="IE297" s="3" t="s">
        <v>309</v>
      </c>
      <c r="IF297" s="7"/>
      <c r="IG297" s="9">
        <v>1.075268817204301</v>
      </c>
      <c r="IH297" s="9">
        <v>0.86956521739130443</v>
      </c>
    </row>
    <row r="298" spans="1:242" x14ac:dyDescent="0.25">
      <c r="A298" s="1" t="s">
        <v>353</v>
      </c>
      <c r="B298" s="5">
        <v>84</v>
      </c>
      <c r="C298" s="3"/>
      <c r="D298" s="5">
        <v>7</v>
      </c>
      <c r="E298" s="3" t="s">
        <v>1</v>
      </c>
      <c r="F298" s="3"/>
      <c r="G298" s="2">
        <v>3.3049999999999996E-2</v>
      </c>
      <c r="H298" s="3"/>
      <c r="I298" s="3"/>
      <c r="J298" s="5">
        <v>4.0099999999999996E-11</v>
      </c>
      <c r="K298" s="3" t="s">
        <v>3</v>
      </c>
      <c r="L298" s="3" t="s">
        <v>4</v>
      </c>
      <c r="M298" s="5">
        <v>0.9009009009009008</v>
      </c>
      <c r="N298" s="5">
        <v>25.71</v>
      </c>
      <c r="O298" s="3" t="s">
        <v>3</v>
      </c>
      <c r="P298" s="3"/>
      <c r="Q298" s="3"/>
      <c r="R298" s="2" t="s">
        <v>58</v>
      </c>
      <c r="S298" s="2"/>
      <c r="T298" s="3" t="s">
        <v>3</v>
      </c>
      <c r="U298" s="5">
        <v>50</v>
      </c>
      <c r="V298" s="3"/>
      <c r="W298" s="5">
        <v>279.3</v>
      </c>
      <c r="X298" s="3"/>
      <c r="Y298" s="3" t="s">
        <v>7</v>
      </c>
      <c r="Z298" s="5">
        <v>1.66E-5</v>
      </c>
      <c r="AA298" s="3" t="s">
        <v>8</v>
      </c>
      <c r="AB298" s="2"/>
      <c r="AC298" s="5">
        <v>1.8909090909090912E-12</v>
      </c>
      <c r="AD298" s="3" t="s">
        <v>22</v>
      </c>
      <c r="AE298" s="3" t="s">
        <v>18</v>
      </c>
      <c r="AF298" s="3"/>
      <c r="AG298" s="5">
        <v>3.5499999999999998E-3</v>
      </c>
      <c r="AH298" s="5">
        <v>279.3</v>
      </c>
      <c r="AI298" s="2"/>
      <c r="AJ298" s="3">
        <v>100</v>
      </c>
      <c r="AK298" s="5">
        <v>279.3</v>
      </c>
      <c r="AL298" s="5">
        <v>1.018</v>
      </c>
      <c r="AM298" s="3"/>
      <c r="AN298" s="3" t="s">
        <v>35</v>
      </c>
      <c r="AO298" s="5">
        <v>279.3</v>
      </c>
      <c r="AP298" s="5">
        <v>279.3</v>
      </c>
      <c r="AQ298" s="5">
        <v>2.2800000000000001E-2</v>
      </c>
      <c r="AR298" s="5">
        <v>3.38</v>
      </c>
      <c r="AS298" s="3" t="s">
        <v>28</v>
      </c>
      <c r="AT298" s="3" t="s">
        <v>28</v>
      </c>
      <c r="AU298" s="5">
        <v>22.3</v>
      </c>
      <c r="AV298" s="3"/>
      <c r="AW298" s="5">
        <v>279.3</v>
      </c>
      <c r="AX298" s="5">
        <v>2.0833333333333333E-7</v>
      </c>
      <c r="AY298" s="2" t="s">
        <v>311</v>
      </c>
      <c r="AZ298" s="5">
        <v>6.75</v>
      </c>
      <c r="BA298" s="5">
        <v>279.3</v>
      </c>
      <c r="BB298" s="3" t="s">
        <v>8</v>
      </c>
      <c r="BC298" s="3">
        <v>6.5</v>
      </c>
      <c r="BD298" s="5">
        <v>0.42016806722689076</v>
      </c>
      <c r="BE298" s="3" t="s">
        <v>16</v>
      </c>
      <c r="BF298" s="6">
        <v>43</v>
      </c>
      <c r="BG298" s="5">
        <v>7.4725000000000001</v>
      </c>
      <c r="BH298" s="3"/>
      <c r="BI298" s="3"/>
      <c r="BJ298" s="5">
        <v>1.22</v>
      </c>
      <c r="BK298" s="5">
        <v>26.5</v>
      </c>
      <c r="BL298" s="5">
        <v>1.1499999999999999</v>
      </c>
      <c r="BM298" s="5">
        <v>2.94</v>
      </c>
      <c r="BN298" s="3"/>
      <c r="BO298" s="3" t="s">
        <v>121</v>
      </c>
      <c r="BP298" s="3" t="s">
        <v>3</v>
      </c>
      <c r="BQ298" s="5">
        <v>2.87</v>
      </c>
      <c r="BR298" s="2" t="s">
        <v>21</v>
      </c>
      <c r="BS298" s="3"/>
      <c r="BT298" s="3"/>
      <c r="BU298" s="3"/>
      <c r="BV298" s="5">
        <v>4.1524999999999999</v>
      </c>
      <c r="BW298" s="5">
        <v>5.55</v>
      </c>
      <c r="BX298" s="3"/>
      <c r="BY298" s="3"/>
      <c r="BZ298" s="5">
        <v>279.3</v>
      </c>
      <c r="CA298" s="2"/>
      <c r="CB298" s="3" t="s">
        <v>3</v>
      </c>
      <c r="CC298" s="5">
        <v>3.625</v>
      </c>
      <c r="CD298" s="5">
        <v>1.7857142857142856</v>
      </c>
      <c r="CE298" s="3"/>
      <c r="CF298" s="5">
        <v>31.35</v>
      </c>
      <c r="CG298" s="3" t="s">
        <v>312</v>
      </c>
      <c r="CH298" s="3"/>
      <c r="CI298" s="3"/>
      <c r="CJ298" s="3" t="s">
        <v>1</v>
      </c>
      <c r="CK298" s="2"/>
      <c r="CL298" s="3" t="s">
        <v>22</v>
      </c>
      <c r="CM298" s="5">
        <v>38</v>
      </c>
      <c r="CN298" s="3"/>
      <c r="CO298" s="2"/>
      <c r="CP298" s="2"/>
      <c r="CQ298" s="3">
        <v>2</v>
      </c>
      <c r="CR298" s="5">
        <v>6.09</v>
      </c>
      <c r="CS298" s="5">
        <v>51</v>
      </c>
      <c r="CT298" s="5">
        <v>0.92449999999999999</v>
      </c>
      <c r="CU298" s="5">
        <v>13.1</v>
      </c>
      <c r="CV298" s="5">
        <v>392</v>
      </c>
      <c r="CW298" s="5">
        <v>77.8</v>
      </c>
      <c r="CX298" s="5">
        <v>0.42918454935622319</v>
      </c>
      <c r="CY298" s="5">
        <v>0.42283298097251582</v>
      </c>
      <c r="CZ298" s="3" t="s">
        <v>22</v>
      </c>
      <c r="DA298" s="5">
        <v>4.3478260869565214E-4</v>
      </c>
      <c r="DB298" s="5">
        <v>650</v>
      </c>
      <c r="DC298" s="2"/>
      <c r="DD298" s="5">
        <v>366</v>
      </c>
      <c r="DE298" s="3" t="s">
        <v>22</v>
      </c>
      <c r="DF298" s="5">
        <v>0.37453183520599254</v>
      </c>
      <c r="DG298" s="3" t="s">
        <v>3</v>
      </c>
      <c r="DH298" s="5">
        <v>9.5500000000000007</v>
      </c>
      <c r="DI298" s="3" t="s">
        <v>28</v>
      </c>
      <c r="DJ298" s="3"/>
      <c r="DK298" s="5">
        <v>380</v>
      </c>
      <c r="DL298" s="3" t="s">
        <v>8</v>
      </c>
      <c r="DM298" s="5">
        <v>0.3603603603603604</v>
      </c>
      <c r="DN298" s="3" t="s">
        <v>3</v>
      </c>
      <c r="DO298" s="5">
        <v>0.30249999999999999</v>
      </c>
      <c r="DP298" s="3" t="s">
        <v>3</v>
      </c>
      <c r="DQ298" s="5">
        <v>3.27</v>
      </c>
      <c r="DR298" s="7"/>
      <c r="DS298" s="2" t="s">
        <v>18</v>
      </c>
      <c r="DT298" s="5">
        <v>0.48780487804878053</v>
      </c>
      <c r="DU298" s="2"/>
      <c r="DV298" s="3" t="s">
        <v>3</v>
      </c>
      <c r="DW298" s="5">
        <v>50</v>
      </c>
      <c r="DX298" s="3"/>
      <c r="DY298" s="3" t="s">
        <v>8</v>
      </c>
      <c r="DZ298" s="2"/>
      <c r="EA298" s="5">
        <v>0.99502487562189068</v>
      </c>
      <c r="EB298" s="5">
        <v>3.11</v>
      </c>
      <c r="EC298" s="3"/>
      <c r="ED298" s="2"/>
      <c r="EE298" s="2"/>
      <c r="EF298" s="3" t="s">
        <v>1</v>
      </c>
      <c r="EG298" s="3"/>
      <c r="EH298" s="5">
        <v>55.86</v>
      </c>
      <c r="EI298" s="2"/>
      <c r="EJ298" s="3" t="s">
        <v>26</v>
      </c>
      <c r="EK298" s="5">
        <v>1.2489999999999999E-2</v>
      </c>
      <c r="EL298" s="3" t="s">
        <v>1</v>
      </c>
      <c r="EM298" s="3" t="s">
        <v>3</v>
      </c>
      <c r="EN298" s="3" t="s">
        <v>27</v>
      </c>
      <c r="EO298" s="3"/>
      <c r="EP298" s="3" t="s">
        <v>8</v>
      </c>
      <c r="EQ298" s="3"/>
      <c r="ER298" s="5">
        <v>5.6</v>
      </c>
      <c r="ES298" s="3"/>
      <c r="ET298" s="9">
        <v>18</v>
      </c>
      <c r="EU298" s="3" t="s">
        <v>239</v>
      </c>
      <c r="EV298" s="3" t="s">
        <v>28</v>
      </c>
      <c r="EW298" s="9">
        <v>18</v>
      </c>
      <c r="EX298" s="9">
        <v>3.59</v>
      </c>
      <c r="EY298" s="3"/>
      <c r="EZ298" s="3"/>
      <c r="FA298" s="9">
        <v>1.015228426395939</v>
      </c>
      <c r="FB298" s="9">
        <v>1.666E-9</v>
      </c>
      <c r="FC298" s="5">
        <v>279.3</v>
      </c>
      <c r="FD298" s="9">
        <v>1.0810810810810809</v>
      </c>
      <c r="FE298" s="2" t="s">
        <v>311</v>
      </c>
      <c r="FF298" s="3" t="s">
        <v>28</v>
      </c>
      <c r="FG298" s="3" t="s">
        <v>1</v>
      </c>
      <c r="FH298" s="9">
        <v>7.1124999999999998</v>
      </c>
      <c r="FI298" s="3"/>
      <c r="FJ298" s="9">
        <v>11</v>
      </c>
      <c r="FK298" s="3" t="s">
        <v>1</v>
      </c>
      <c r="FL298" s="3" t="s">
        <v>1</v>
      </c>
      <c r="FM298" s="3" t="s">
        <v>28</v>
      </c>
      <c r="FN298" s="9">
        <v>147</v>
      </c>
      <c r="FO298" s="9">
        <v>6.1000000000000004E-8</v>
      </c>
      <c r="FP298" s="9">
        <v>6.6</v>
      </c>
      <c r="FQ298" s="3" t="s">
        <v>311</v>
      </c>
      <c r="FR298" s="5">
        <v>1.2800000000000001E-2</v>
      </c>
      <c r="FS298" s="9">
        <v>29.35</v>
      </c>
      <c r="FT298" s="3" t="s">
        <v>1</v>
      </c>
      <c r="FU298" s="3">
        <v>4.8099999999999996</v>
      </c>
      <c r="FV298" s="3"/>
      <c r="FW298" s="5">
        <v>40</v>
      </c>
      <c r="FX298" s="10">
        <v>5.5500000000000002E-3</v>
      </c>
      <c r="FY298" s="3"/>
      <c r="FZ298" s="3" t="s">
        <v>22</v>
      </c>
      <c r="GA298" s="3"/>
      <c r="GB298" s="3"/>
      <c r="GC298" s="3"/>
      <c r="GD298" s="3"/>
      <c r="GE298" s="3"/>
      <c r="GF298" s="3" t="s">
        <v>30</v>
      </c>
      <c r="GG298" s="3"/>
      <c r="GH298" s="9">
        <v>4.51</v>
      </c>
      <c r="GI298" s="5">
        <v>279.3</v>
      </c>
      <c r="GJ298" s="5">
        <v>1.325E-3</v>
      </c>
      <c r="GK298" s="3"/>
      <c r="GL298" s="2"/>
      <c r="GM298" s="7"/>
      <c r="GN298" s="3" t="s">
        <v>31</v>
      </c>
      <c r="GO298" s="3" t="s">
        <v>8</v>
      </c>
      <c r="GP298" s="3"/>
      <c r="GQ298" s="3"/>
      <c r="GR298" s="3" t="s">
        <v>219</v>
      </c>
      <c r="GS298" s="9">
        <v>0.86206896551724144</v>
      </c>
      <c r="GT298" s="9">
        <v>71.25</v>
      </c>
      <c r="GU298" s="9">
        <v>13</v>
      </c>
      <c r="GV298" s="2">
        <v>6.6666666666666666E-2</v>
      </c>
      <c r="GW298" s="9">
        <v>2.12</v>
      </c>
      <c r="GX298" s="2" t="s">
        <v>34</v>
      </c>
      <c r="GY298" s="7"/>
      <c r="GZ298" s="9">
        <v>5.28</v>
      </c>
      <c r="HA298" s="9">
        <v>4.2850000000000001</v>
      </c>
      <c r="HB298" s="9">
        <v>4.4000000000000004</v>
      </c>
      <c r="HC298" s="3">
        <v>39.700000000000003</v>
      </c>
      <c r="HD298" s="3" t="s">
        <v>3</v>
      </c>
      <c r="HE298" s="9">
        <v>10.1</v>
      </c>
      <c r="HF298" s="9">
        <v>20.350000000000001</v>
      </c>
      <c r="HG298" s="3"/>
      <c r="HH298" s="5">
        <v>279.3</v>
      </c>
      <c r="HI298" s="3" t="s">
        <v>311</v>
      </c>
      <c r="HJ298" s="3"/>
      <c r="HK298" s="3" t="s">
        <v>3</v>
      </c>
      <c r="HL298" s="3"/>
      <c r="HM298" s="9">
        <v>0.57999999999999996</v>
      </c>
      <c r="HN298" s="9">
        <v>15.15</v>
      </c>
      <c r="HO298" s="3" t="s">
        <v>3</v>
      </c>
      <c r="HP298" s="3" t="s">
        <v>35</v>
      </c>
      <c r="HQ298" s="3" t="s">
        <v>28</v>
      </c>
      <c r="HR298" s="9">
        <v>0.10099999999999999</v>
      </c>
      <c r="HS298" s="3" t="s">
        <v>3</v>
      </c>
      <c r="HT298" s="3">
        <v>4.8099999999999996</v>
      </c>
      <c r="HU298" s="9">
        <v>0.42372881355932207</v>
      </c>
      <c r="HV298" s="3">
        <v>1</v>
      </c>
      <c r="HW298" s="9">
        <v>2.5799999999999998E-4</v>
      </c>
      <c r="HX298" s="3" t="s">
        <v>3</v>
      </c>
      <c r="HY298" s="3"/>
      <c r="HZ298" s="3" t="s">
        <v>30</v>
      </c>
      <c r="IA298" s="9">
        <v>4.5</v>
      </c>
      <c r="IB298" s="3"/>
      <c r="IC298" s="3" t="s">
        <v>18</v>
      </c>
      <c r="ID298" s="3"/>
      <c r="IE298" s="3" t="s">
        <v>309</v>
      </c>
      <c r="IF298" s="7"/>
      <c r="IG298" s="9">
        <v>0.96153846153846145</v>
      </c>
      <c r="IH298" s="9">
        <v>0.84033613445378152</v>
      </c>
    </row>
    <row r="299" spans="1:242" x14ac:dyDescent="0.25">
      <c r="A299" s="1" t="s">
        <v>354</v>
      </c>
      <c r="B299" s="5">
        <v>85</v>
      </c>
      <c r="C299" s="3"/>
      <c r="D299" s="5">
        <v>7</v>
      </c>
      <c r="E299" s="3" t="s">
        <v>1</v>
      </c>
      <c r="F299" s="3"/>
      <c r="G299" s="2">
        <v>3.3649999999999999E-2</v>
      </c>
      <c r="H299" s="3"/>
      <c r="I299" s="3"/>
      <c r="J299" s="5">
        <v>4.0199999999999994E-11</v>
      </c>
      <c r="K299" s="3" t="s">
        <v>3</v>
      </c>
      <c r="L299" s="3" t="s">
        <v>4</v>
      </c>
      <c r="M299" s="5">
        <v>0.9009009009009008</v>
      </c>
      <c r="N299" s="5">
        <v>25.8</v>
      </c>
      <c r="O299" s="3" t="s">
        <v>3</v>
      </c>
      <c r="P299" s="3"/>
      <c r="Q299" s="3"/>
      <c r="R299" s="2" t="s">
        <v>58</v>
      </c>
      <c r="S299" s="2"/>
      <c r="T299" s="3" t="s">
        <v>3</v>
      </c>
      <c r="U299" s="5">
        <v>49.95</v>
      </c>
      <c r="V299" s="3"/>
      <c r="W299" s="5">
        <v>279</v>
      </c>
      <c r="X299" s="3"/>
      <c r="Y299" s="3" t="s">
        <v>7</v>
      </c>
      <c r="Z299" s="5">
        <v>1.6399999999999999E-5</v>
      </c>
      <c r="AA299" s="3" t="s">
        <v>8</v>
      </c>
      <c r="AB299" s="2"/>
      <c r="AC299" s="5">
        <v>1.9090909090909092E-12</v>
      </c>
      <c r="AD299" s="3" t="s">
        <v>22</v>
      </c>
      <c r="AE299" s="3" t="s">
        <v>18</v>
      </c>
      <c r="AF299" s="3"/>
      <c r="AG299" s="5">
        <v>3.5099999999999997E-3</v>
      </c>
      <c r="AH299" s="5">
        <v>279</v>
      </c>
      <c r="AI299" s="2"/>
      <c r="AJ299" s="3">
        <v>98</v>
      </c>
      <c r="AK299" s="5">
        <v>279</v>
      </c>
      <c r="AL299" s="5">
        <v>1.0189999999999999</v>
      </c>
      <c r="AM299" s="3"/>
      <c r="AN299" s="3" t="s">
        <v>35</v>
      </c>
      <c r="AO299" s="5">
        <v>279</v>
      </c>
      <c r="AP299" s="5">
        <v>279</v>
      </c>
      <c r="AQ299" s="5">
        <v>3.5000000000000003E-2</v>
      </c>
      <c r="AR299" s="5">
        <v>3.38</v>
      </c>
      <c r="AS299" s="3" t="s">
        <v>28</v>
      </c>
      <c r="AT299" s="3" t="s">
        <v>28</v>
      </c>
      <c r="AU299" s="5">
        <v>22.6</v>
      </c>
      <c r="AV299" s="3"/>
      <c r="AW299" s="5">
        <v>279</v>
      </c>
      <c r="AX299" s="5">
        <v>2.2166666666666668E-7</v>
      </c>
      <c r="AY299" s="2" t="s">
        <v>311</v>
      </c>
      <c r="AZ299" s="5">
        <v>6.7</v>
      </c>
      <c r="BA299" s="5">
        <v>279</v>
      </c>
      <c r="BB299" s="3" t="s">
        <v>8</v>
      </c>
      <c r="BC299" s="3">
        <v>6.5</v>
      </c>
      <c r="BD299" s="5">
        <v>0.42372881355932207</v>
      </c>
      <c r="BE299" s="3" t="s">
        <v>16</v>
      </c>
      <c r="BF299" s="6">
        <v>40</v>
      </c>
      <c r="BG299" s="5">
        <v>7.4950000000000001</v>
      </c>
      <c r="BH299" s="3"/>
      <c r="BI299" s="3"/>
      <c r="BJ299" s="5">
        <v>1.21</v>
      </c>
      <c r="BK299" s="5">
        <v>27.5</v>
      </c>
      <c r="BL299" s="5">
        <v>1.05</v>
      </c>
      <c r="BM299" s="5">
        <v>2.93</v>
      </c>
      <c r="BN299" s="3"/>
      <c r="BO299" s="3" t="s">
        <v>121</v>
      </c>
      <c r="BP299" s="3" t="s">
        <v>3</v>
      </c>
      <c r="BQ299" s="5">
        <v>2.88</v>
      </c>
      <c r="BR299" s="2" t="s">
        <v>21</v>
      </c>
      <c r="BS299" s="3"/>
      <c r="BT299" s="3"/>
      <c r="BU299" s="3"/>
      <c r="BV299" s="5">
        <v>4.165</v>
      </c>
      <c r="BW299" s="5">
        <v>5.54</v>
      </c>
      <c r="BX299" s="3"/>
      <c r="BY299" s="3"/>
      <c r="BZ299" s="5">
        <v>279</v>
      </c>
      <c r="CA299" s="2"/>
      <c r="CB299" s="3" t="s">
        <v>3</v>
      </c>
      <c r="CC299" s="5">
        <v>3.63</v>
      </c>
      <c r="CD299" s="5">
        <v>1.8518518518518516</v>
      </c>
      <c r="CE299" s="3"/>
      <c r="CF299" s="5">
        <v>30.9</v>
      </c>
      <c r="CG299" s="3" t="s">
        <v>312</v>
      </c>
      <c r="CH299" s="3"/>
      <c r="CI299" s="3"/>
      <c r="CJ299" s="3" t="s">
        <v>1</v>
      </c>
      <c r="CK299" s="2"/>
      <c r="CL299" s="3" t="s">
        <v>22</v>
      </c>
      <c r="CM299" s="5">
        <v>37.9</v>
      </c>
      <c r="CN299" s="3"/>
      <c r="CO299" s="2"/>
      <c r="CP299" s="2"/>
      <c r="CQ299" s="3">
        <v>2</v>
      </c>
      <c r="CR299" s="5">
        <v>6.085</v>
      </c>
      <c r="CS299" s="5">
        <v>51</v>
      </c>
      <c r="CT299" s="5">
        <v>0.95750000000000002</v>
      </c>
      <c r="CU299" s="5">
        <v>12.5</v>
      </c>
      <c r="CV299" s="5">
        <v>393</v>
      </c>
      <c r="CW299" s="5">
        <v>79.400000000000006</v>
      </c>
      <c r="CX299" s="5">
        <v>0.44052863436123346</v>
      </c>
      <c r="CY299" s="5">
        <v>0.42372881355932207</v>
      </c>
      <c r="CZ299" s="3" t="s">
        <v>22</v>
      </c>
      <c r="DA299" s="5">
        <v>4.4444444444444447E-4</v>
      </c>
      <c r="DB299" s="5">
        <v>645</v>
      </c>
      <c r="DC299" s="2"/>
      <c r="DD299" s="5">
        <v>370</v>
      </c>
      <c r="DE299" s="3" t="s">
        <v>22</v>
      </c>
      <c r="DF299" s="5">
        <v>0.39215686274509809</v>
      </c>
      <c r="DG299" s="3" t="s">
        <v>3</v>
      </c>
      <c r="DH299" s="5">
        <v>9.85</v>
      </c>
      <c r="DI299" s="3" t="s">
        <v>28</v>
      </c>
      <c r="DJ299" s="3"/>
      <c r="DK299" s="5">
        <v>380</v>
      </c>
      <c r="DL299" s="3" t="s">
        <v>8</v>
      </c>
      <c r="DM299" s="5">
        <v>0.36101083032490977</v>
      </c>
      <c r="DN299" s="3" t="s">
        <v>3</v>
      </c>
      <c r="DO299" s="5">
        <v>0.30249999999999999</v>
      </c>
      <c r="DP299" s="3" t="s">
        <v>3</v>
      </c>
      <c r="DQ299" s="5">
        <v>3.2650000000000001</v>
      </c>
      <c r="DR299" s="7"/>
      <c r="DS299" s="2" t="s">
        <v>18</v>
      </c>
      <c r="DT299" s="5">
        <v>0.52631578947368418</v>
      </c>
      <c r="DU299" s="2"/>
      <c r="DV299" s="3" t="s">
        <v>3</v>
      </c>
      <c r="DW299" s="5">
        <v>49.95</v>
      </c>
      <c r="DX299" s="3"/>
      <c r="DY299" s="3" t="s">
        <v>8</v>
      </c>
      <c r="DZ299" s="2"/>
      <c r="EA299" s="5">
        <v>1</v>
      </c>
      <c r="EB299" s="5">
        <v>3.1</v>
      </c>
      <c r="EC299" s="3"/>
      <c r="ED299" s="2"/>
      <c r="EE299" s="2"/>
      <c r="EF299" s="3" t="s">
        <v>1</v>
      </c>
      <c r="EG299" s="3"/>
      <c r="EH299" s="5">
        <v>55.8</v>
      </c>
      <c r="EI299" s="2"/>
      <c r="EJ299" s="3" t="s">
        <v>26</v>
      </c>
      <c r="EK299" s="5">
        <v>1.2489999999999999E-2</v>
      </c>
      <c r="EL299" s="3" t="s">
        <v>1</v>
      </c>
      <c r="EM299" s="3" t="s">
        <v>3</v>
      </c>
      <c r="EN299" s="3" t="s">
        <v>27</v>
      </c>
      <c r="EO299" s="3"/>
      <c r="EP299" s="3" t="s">
        <v>8</v>
      </c>
      <c r="EQ299" s="3"/>
      <c r="ER299" s="5">
        <v>5.42</v>
      </c>
      <c r="ES299" s="3"/>
      <c r="ET299" s="9">
        <v>18.2</v>
      </c>
      <c r="EU299" s="3" t="s">
        <v>239</v>
      </c>
      <c r="EV299" s="3" t="s">
        <v>28</v>
      </c>
      <c r="EW299" s="9">
        <v>17</v>
      </c>
      <c r="EX299" s="9">
        <v>3.5924999999999998</v>
      </c>
      <c r="EY299" s="3"/>
      <c r="EZ299" s="3"/>
      <c r="FA299" s="9">
        <v>1.015228426395939</v>
      </c>
      <c r="FB299" s="9">
        <v>1.664E-9</v>
      </c>
      <c r="FC299" s="5">
        <v>279</v>
      </c>
      <c r="FD299" s="9">
        <v>1.0810810810810809</v>
      </c>
      <c r="FE299" s="2" t="s">
        <v>311</v>
      </c>
      <c r="FF299" s="3" t="s">
        <v>28</v>
      </c>
      <c r="FG299" s="3" t="s">
        <v>1</v>
      </c>
      <c r="FH299" s="9">
        <v>7.1449999999999996</v>
      </c>
      <c r="FI299" s="3"/>
      <c r="FJ299" s="9">
        <v>10.75</v>
      </c>
      <c r="FK299" s="3" t="s">
        <v>1</v>
      </c>
      <c r="FL299" s="3" t="s">
        <v>1</v>
      </c>
      <c r="FM299" s="3" t="s">
        <v>28</v>
      </c>
      <c r="FN299" s="9">
        <v>148</v>
      </c>
      <c r="FO299" s="9">
        <v>7.4000000000000001E-8</v>
      </c>
      <c r="FP299" s="9">
        <v>6.75</v>
      </c>
      <c r="FQ299" s="3" t="s">
        <v>311</v>
      </c>
      <c r="FR299" s="5">
        <v>1.2749999999999999E-2</v>
      </c>
      <c r="FS299" s="9">
        <v>28.6</v>
      </c>
      <c r="FT299" s="3" t="s">
        <v>1</v>
      </c>
      <c r="FU299" s="3">
        <v>4.82</v>
      </c>
      <c r="FV299" s="3"/>
      <c r="FW299" s="5">
        <v>41.3</v>
      </c>
      <c r="FX299" s="10">
        <v>5.7099999999999998E-3</v>
      </c>
      <c r="FY299" s="3"/>
      <c r="FZ299" s="3" t="s">
        <v>22</v>
      </c>
      <c r="GA299" s="3"/>
      <c r="GB299" s="3"/>
      <c r="GC299" s="3"/>
      <c r="GD299" s="3"/>
      <c r="GE299" s="3"/>
      <c r="GF299" s="3" t="s">
        <v>30</v>
      </c>
      <c r="GG299" s="3"/>
      <c r="GH299" s="9">
        <v>4.54</v>
      </c>
      <c r="GI299" s="5">
        <v>279</v>
      </c>
      <c r="GJ299" s="5">
        <v>1.4E-3</v>
      </c>
      <c r="GK299" s="3"/>
      <c r="GL299" s="2"/>
      <c r="GM299" s="7"/>
      <c r="GN299" s="3" t="s">
        <v>31</v>
      </c>
      <c r="GO299" s="3" t="s">
        <v>8</v>
      </c>
      <c r="GP299" s="3"/>
      <c r="GQ299" s="3"/>
      <c r="GR299" s="3" t="s">
        <v>219</v>
      </c>
      <c r="GS299" s="9">
        <v>0.84033613445378152</v>
      </c>
      <c r="GT299" s="9">
        <v>71.25</v>
      </c>
      <c r="GU299" s="9">
        <v>14</v>
      </c>
      <c r="GV299" s="2">
        <v>6.8965517241379309E-2</v>
      </c>
      <c r="GW299" s="9">
        <v>2.13</v>
      </c>
      <c r="GX299" s="2" t="s">
        <v>34</v>
      </c>
      <c r="GY299" s="7"/>
      <c r="GZ299" s="9">
        <v>5.32</v>
      </c>
      <c r="HA299" s="9">
        <v>4.3099999999999996</v>
      </c>
      <c r="HB299" s="9">
        <v>4.49</v>
      </c>
      <c r="HC299" s="3">
        <v>40.15</v>
      </c>
      <c r="HD299" s="3" t="s">
        <v>3</v>
      </c>
      <c r="HE299" s="9">
        <v>10.25</v>
      </c>
      <c r="HF299" s="9">
        <v>20.95</v>
      </c>
      <c r="HG299" s="3"/>
      <c r="HH299" s="5">
        <v>279</v>
      </c>
      <c r="HI299" s="3" t="s">
        <v>311</v>
      </c>
      <c r="HJ299" s="3"/>
      <c r="HK299" s="3" t="s">
        <v>3</v>
      </c>
      <c r="HL299" s="3"/>
      <c r="HM299" s="9">
        <v>0.56999999999999995</v>
      </c>
      <c r="HN299" s="9">
        <v>15.35</v>
      </c>
      <c r="HO299" s="3" t="s">
        <v>3</v>
      </c>
      <c r="HP299" s="3" t="s">
        <v>35</v>
      </c>
      <c r="HQ299" s="3" t="s">
        <v>28</v>
      </c>
      <c r="HR299" s="9">
        <v>0.10249999999999999</v>
      </c>
      <c r="HS299" s="3" t="s">
        <v>3</v>
      </c>
      <c r="HT299" s="3">
        <v>4.82</v>
      </c>
      <c r="HU299" s="9">
        <v>0.42372881355932207</v>
      </c>
      <c r="HV299" s="3">
        <v>1</v>
      </c>
      <c r="HW299" s="9">
        <v>2.63E-4</v>
      </c>
      <c r="HX299" s="3" t="s">
        <v>3</v>
      </c>
      <c r="HY299" s="3"/>
      <c r="HZ299" s="3" t="s">
        <v>30</v>
      </c>
      <c r="IA299" s="9">
        <v>4.5</v>
      </c>
      <c r="IB299" s="3"/>
      <c r="IC299" s="3" t="s">
        <v>18</v>
      </c>
      <c r="ID299" s="3"/>
      <c r="IE299" s="3" t="s">
        <v>309</v>
      </c>
      <c r="IF299" s="7"/>
      <c r="IG299" s="9">
        <v>0.970873786407767</v>
      </c>
      <c r="IH299" s="9">
        <v>0.90909090909090906</v>
      </c>
    </row>
    <row r="300" spans="1:242" x14ac:dyDescent="0.25">
      <c r="A300" s="1" t="s">
        <v>355</v>
      </c>
      <c r="B300" s="5">
        <v>85.5</v>
      </c>
      <c r="C300" s="3"/>
      <c r="D300" s="5">
        <v>6.95</v>
      </c>
      <c r="E300" s="3" t="s">
        <v>1</v>
      </c>
      <c r="F300" s="3"/>
      <c r="G300" s="2">
        <v>3.3849999999999998E-2</v>
      </c>
      <c r="H300" s="3"/>
      <c r="I300" s="3"/>
      <c r="J300" s="5">
        <v>4.3499999999999998E-11</v>
      </c>
      <c r="K300" s="3" t="s">
        <v>3</v>
      </c>
      <c r="L300" s="3" t="s">
        <v>4</v>
      </c>
      <c r="M300" s="5">
        <v>0.9009009009009008</v>
      </c>
      <c r="N300" s="5">
        <v>25.75</v>
      </c>
      <c r="O300" s="3" t="s">
        <v>3</v>
      </c>
      <c r="P300" s="3"/>
      <c r="Q300" s="3"/>
      <c r="R300" s="2" t="s">
        <v>58</v>
      </c>
      <c r="S300" s="2"/>
      <c r="T300" s="3" t="s">
        <v>3</v>
      </c>
      <c r="U300" s="5">
        <v>49.6</v>
      </c>
      <c r="V300" s="3"/>
      <c r="W300" s="5">
        <v>280.5</v>
      </c>
      <c r="X300" s="3"/>
      <c r="Y300" s="3" t="s">
        <v>7</v>
      </c>
      <c r="Z300" s="5">
        <v>1.9000000000000001E-5</v>
      </c>
      <c r="AA300" s="3" t="s">
        <v>8</v>
      </c>
      <c r="AB300" s="2"/>
      <c r="AC300" s="5">
        <v>1.8727272727272727E-12</v>
      </c>
      <c r="AD300" s="3" t="s">
        <v>22</v>
      </c>
      <c r="AE300" s="3" t="s">
        <v>18</v>
      </c>
      <c r="AF300" s="3"/>
      <c r="AG300" s="5">
        <v>3.5999999999999999E-3</v>
      </c>
      <c r="AH300" s="5">
        <v>280.5</v>
      </c>
      <c r="AI300" s="2"/>
      <c r="AJ300" s="3">
        <v>95</v>
      </c>
      <c r="AK300" s="5">
        <v>280.5</v>
      </c>
      <c r="AL300" s="5">
        <v>1.02</v>
      </c>
      <c r="AM300" s="3"/>
      <c r="AN300" s="3" t="s">
        <v>35</v>
      </c>
      <c r="AO300" s="5">
        <v>280.5</v>
      </c>
      <c r="AP300" s="5">
        <v>280.5</v>
      </c>
      <c r="AQ300" s="5">
        <v>3.5999999999999997E-2</v>
      </c>
      <c r="AR300" s="5">
        <v>3.38</v>
      </c>
      <c r="AS300" s="3" t="s">
        <v>28</v>
      </c>
      <c r="AT300" s="3" t="s">
        <v>28</v>
      </c>
      <c r="AU300" s="5">
        <v>23.1</v>
      </c>
      <c r="AV300" s="3"/>
      <c r="AW300" s="5">
        <v>280.5</v>
      </c>
      <c r="AX300" s="5">
        <v>2.1666666666666667E-7</v>
      </c>
      <c r="AY300" s="2" t="s">
        <v>311</v>
      </c>
      <c r="AZ300" s="5">
        <v>6.72</v>
      </c>
      <c r="BA300" s="5">
        <v>280.5</v>
      </c>
      <c r="BB300" s="3" t="s">
        <v>8</v>
      </c>
      <c r="BC300" s="3">
        <v>6.5</v>
      </c>
      <c r="BD300" s="5">
        <v>0.42372881355932207</v>
      </c>
      <c r="BE300" s="3" t="s">
        <v>16</v>
      </c>
      <c r="BF300" s="6">
        <v>39</v>
      </c>
      <c r="BG300" s="5">
        <v>7.5025000000000004</v>
      </c>
      <c r="BH300" s="3"/>
      <c r="BI300" s="3"/>
      <c r="BJ300" s="5">
        <v>1.2</v>
      </c>
      <c r="BK300" s="5">
        <v>28.3</v>
      </c>
      <c r="BL300" s="5">
        <v>1.05</v>
      </c>
      <c r="BM300" s="5">
        <v>2.94</v>
      </c>
      <c r="BN300" s="3"/>
      <c r="BO300" s="3" t="s">
        <v>121</v>
      </c>
      <c r="BP300" s="3" t="s">
        <v>3</v>
      </c>
      <c r="BQ300" s="5">
        <v>2.84</v>
      </c>
      <c r="BR300" s="2" t="s">
        <v>21</v>
      </c>
      <c r="BS300" s="3"/>
      <c r="BT300" s="3"/>
      <c r="BU300" s="3"/>
      <c r="BV300" s="5">
        <v>4.1624999999999996</v>
      </c>
      <c r="BW300" s="5">
        <v>5.52</v>
      </c>
      <c r="BX300" s="3"/>
      <c r="BY300" s="3"/>
      <c r="BZ300" s="5">
        <v>280.5</v>
      </c>
      <c r="CA300" s="2"/>
      <c r="CB300" s="3" t="s">
        <v>3</v>
      </c>
      <c r="CC300" s="5">
        <v>3.63</v>
      </c>
      <c r="CD300" s="5">
        <v>1.8867924528301885</v>
      </c>
      <c r="CE300" s="3"/>
      <c r="CF300" s="5">
        <v>31</v>
      </c>
      <c r="CG300" s="3" t="s">
        <v>312</v>
      </c>
      <c r="CH300" s="3"/>
      <c r="CI300" s="3"/>
      <c r="CJ300" s="3" t="s">
        <v>1</v>
      </c>
      <c r="CK300" s="2"/>
      <c r="CL300" s="3" t="s">
        <v>22</v>
      </c>
      <c r="CM300" s="5">
        <v>38.5</v>
      </c>
      <c r="CN300" s="3"/>
      <c r="CO300" s="2"/>
      <c r="CP300" s="2"/>
      <c r="CQ300" s="3">
        <v>2</v>
      </c>
      <c r="CR300" s="5">
        <v>6.08</v>
      </c>
      <c r="CS300" s="5">
        <v>51.75</v>
      </c>
      <c r="CT300" s="5">
        <v>0.96099999999999997</v>
      </c>
      <c r="CU300" s="5">
        <v>12.15</v>
      </c>
      <c r="CV300" s="5">
        <v>392</v>
      </c>
      <c r="CW300" s="5">
        <v>80.599999999999994</v>
      </c>
      <c r="CX300" s="5">
        <v>0.44444444444444442</v>
      </c>
      <c r="CY300" s="5">
        <v>0.42328042328042331</v>
      </c>
      <c r="CZ300" s="3" t="s">
        <v>22</v>
      </c>
      <c r="DA300" s="5">
        <v>4.4444444444444447E-4</v>
      </c>
      <c r="DB300" s="5">
        <v>640</v>
      </c>
      <c r="DC300" s="2"/>
      <c r="DD300" s="5">
        <v>377</v>
      </c>
      <c r="DE300" s="3" t="s">
        <v>22</v>
      </c>
      <c r="DF300" s="5">
        <v>0.38910505836575876</v>
      </c>
      <c r="DG300" s="3" t="s">
        <v>3</v>
      </c>
      <c r="DH300" s="5">
        <v>9.6999999999999993</v>
      </c>
      <c r="DI300" s="3" t="s">
        <v>28</v>
      </c>
      <c r="DJ300" s="3"/>
      <c r="DK300" s="5">
        <v>380</v>
      </c>
      <c r="DL300" s="3" t="s">
        <v>8</v>
      </c>
      <c r="DM300" s="5">
        <v>0.36101083032490977</v>
      </c>
      <c r="DN300" s="3" t="s">
        <v>3</v>
      </c>
      <c r="DO300" s="5">
        <v>0.3</v>
      </c>
      <c r="DP300" s="3" t="s">
        <v>3</v>
      </c>
      <c r="DQ300" s="5">
        <v>3.24</v>
      </c>
      <c r="DR300" s="7"/>
      <c r="DS300" s="2" t="s">
        <v>18</v>
      </c>
      <c r="DT300" s="5">
        <v>0.49751243781094534</v>
      </c>
      <c r="DU300" s="2"/>
      <c r="DV300" s="3" t="s">
        <v>3</v>
      </c>
      <c r="DW300" s="5">
        <v>49.6</v>
      </c>
      <c r="DX300" s="3"/>
      <c r="DY300" s="3" t="s">
        <v>8</v>
      </c>
      <c r="DZ300" s="2"/>
      <c r="EA300" s="5">
        <v>0.99009900990099009</v>
      </c>
      <c r="EB300" s="5">
        <v>3.09</v>
      </c>
      <c r="EC300" s="3"/>
      <c r="ED300" s="2"/>
      <c r="EE300" s="2"/>
      <c r="EF300" s="3" t="s">
        <v>1</v>
      </c>
      <c r="EG300" s="3"/>
      <c r="EH300" s="5">
        <v>56.1</v>
      </c>
      <c r="EI300" s="2"/>
      <c r="EJ300" s="3" t="s">
        <v>26</v>
      </c>
      <c r="EK300" s="5">
        <v>1.2489999999999999E-2</v>
      </c>
      <c r="EL300" s="3" t="s">
        <v>1</v>
      </c>
      <c r="EM300" s="3" t="s">
        <v>3</v>
      </c>
      <c r="EN300" s="3" t="s">
        <v>27</v>
      </c>
      <c r="EO300" s="3"/>
      <c r="EP300" s="3" t="s">
        <v>8</v>
      </c>
      <c r="EQ300" s="3"/>
      <c r="ER300" s="5">
        <v>5.31</v>
      </c>
      <c r="ES300" s="3"/>
      <c r="ET300" s="9">
        <v>18.5</v>
      </c>
      <c r="EU300" s="3" t="s">
        <v>239</v>
      </c>
      <c r="EV300" s="3" t="s">
        <v>28</v>
      </c>
      <c r="EW300" s="9">
        <v>16.5</v>
      </c>
      <c r="EX300" s="9">
        <v>3.59</v>
      </c>
      <c r="EY300" s="3"/>
      <c r="EZ300" s="3"/>
      <c r="FA300" s="9">
        <v>0.99502487562189068</v>
      </c>
      <c r="FB300" s="9">
        <v>1.668E-9</v>
      </c>
      <c r="FC300" s="5">
        <v>280.5</v>
      </c>
      <c r="FD300" s="9">
        <v>1.0810810810810809</v>
      </c>
      <c r="FE300" s="2" t="s">
        <v>311</v>
      </c>
      <c r="FF300" s="3" t="s">
        <v>28</v>
      </c>
      <c r="FG300" s="3" t="s">
        <v>1</v>
      </c>
      <c r="FH300" s="9">
        <v>7.1349999999999998</v>
      </c>
      <c r="FI300" s="3"/>
      <c r="FJ300" s="9">
        <v>10.55</v>
      </c>
      <c r="FK300" s="3" t="s">
        <v>1</v>
      </c>
      <c r="FL300" s="3" t="s">
        <v>1</v>
      </c>
      <c r="FM300" s="3" t="s">
        <v>28</v>
      </c>
      <c r="FN300" s="9">
        <v>149</v>
      </c>
      <c r="FO300" s="9">
        <v>6.1999999999999999E-8</v>
      </c>
      <c r="FP300" s="9">
        <v>7</v>
      </c>
      <c r="FQ300" s="3" t="s">
        <v>311</v>
      </c>
      <c r="FR300" s="5">
        <v>1.29E-2</v>
      </c>
      <c r="FS300" s="9">
        <v>28.7</v>
      </c>
      <c r="FT300" s="3" t="s">
        <v>1</v>
      </c>
      <c r="FU300" s="3">
        <v>4.8099999999999996</v>
      </c>
      <c r="FV300" s="3"/>
      <c r="FW300" s="5">
        <v>43.5</v>
      </c>
      <c r="FX300" s="10">
        <v>6.0999999999999995E-3</v>
      </c>
      <c r="FY300" s="3"/>
      <c r="FZ300" s="3" t="s">
        <v>22</v>
      </c>
      <c r="GA300" s="3"/>
      <c r="GB300" s="3"/>
      <c r="GC300" s="3"/>
      <c r="GD300" s="3"/>
      <c r="GE300" s="3"/>
      <c r="GF300" s="3" t="s">
        <v>30</v>
      </c>
      <c r="GG300" s="3"/>
      <c r="GH300" s="9">
        <v>4.54</v>
      </c>
      <c r="GI300" s="5">
        <v>280.5</v>
      </c>
      <c r="GJ300" s="5">
        <v>1.39E-3</v>
      </c>
      <c r="GK300" s="3"/>
      <c r="GL300" s="2"/>
      <c r="GM300" s="7"/>
      <c r="GN300" s="3" t="s">
        <v>31</v>
      </c>
      <c r="GO300" s="3" t="s">
        <v>8</v>
      </c>
      <c r="GP300" s="3"/>
      <c r="GQ300" s="3"/>
      <c r="GR300" s="3" t="s">
        <v>219</v>
      </c>
      <c r="GS300" s="9">
        <v>0.81300813008130079</v>
      </c>
      <c r="GT300" s="9">
        <v>71</v>
      </c>
      <c r="GU300" s="9">
        <v>15.5</v>
      </c>
      <c r="GV300" s="2">
        <v>7.407407407407407E-2</v>
      </c>
      <c r="GW300" s="9">
        <v>2.15</v>
      </c>
      <c r="GX300" s="2" t="s">
        <v>34</v>
      </c>
      <c r="GY300" s="7"/>
      <c r="GZ300" s="9">
        <v>5.28</v>
      </c>
      <c r="HA300" s="9">
        <v>4.32</v>
      </c>
      <c r="HB300" s="9">
        <v>4.49</v>
      </c>
      <c r="HC300" s="3">
        <v>40.450000000000003</v>
      </c>
      <c r="HD300" s="3" t="s">
        <v>3</v>
      </c>
      <c r="HE300" s="9">
        <v>9.6999999999999993</v>
      </c>
      <c r="HF300" s="9">
        <v>20.9</v>
      </c>
      <c r="HG300" s="3"/>
      <c r="HH300" s="5">
        <v>280.5</v>
      </c>
      <c r="HI300" s="3" t="s">
        <v>311</v>
      </c>
      <c r="HJ300" s="3"/>
      <c r="HK300" s="3" t="s">
        <v>3</v>
      </c>
      <c r="HL300" s="3"/>
      <c r="HM300" s="9">
        <v>0.56999999999999995</v>
      </c>
      <c r="HN300" s="9">
        <v>16.399999999999999</v>
      </c>
      <c r="HO300" s="3" t="s">
        <v>3</v>
      </c>
      <c r="HP300" s="3" t="s">
        <v>35</v>
      </c>
      <c r="HQ300" s="3" t="s">
        <v>28</v>
      </c>
      <c r="HR300" s="9">
        <v>9.6999999999999989E-2</v>
      </c>
      <c r="HS300" s="3" t="s">
        <v>3</v>
      </c>
      <c r="HT300" s="3">
        <v>8.81</v>
      </c>
      <c r="HU300" s="9">
        <v>0.42328042328042331</v>
      </c>
      <c r="HV300" s="3">
        <v>1</v>
      </c>
      <c r="HW300" s="9">
        <v>2.72E-4</v>
      </c>
      <c r="HX300" s="3" t="s">
        <v>3</v>
      </c>
      <c r="HY300" s="3"/>
      <c r="HZ300" s="3" t="s">
        <v>30</v>
      </c>
      <c r="IA300" s="9">
        <v>4.5</v>
      </c>
      <c r="IB300" s="3"/>
      <c r="IC300" s="3" t="s">
        <v>18</v>
      </c>
      <c r="ID300" s="3"/>
      <c r="IE300" s="3" t="s">
        <v>309</v>
      </c>
      <c r="IF300" s="7"/>
      <c r="IG300" s="9">
        <v>0.93457943925233644</v>
      </c>
      <c r="IH300" s="9">
        <v>0.96153846153846145</v>
      </c>
    </row>
    <row r="301" spans="1:242" x14ac:dyDescent="0.25">
      <c r="A301" s="1" t="s">
        <v>356</v>
      </c>
      <c r="B301" s="5">
        <v>85</v>
      </c>
      <c r="C301" s="3"/>
      <c r="D301" s="5">
        <v>6.8</v>
      </c>
      <c r="E301" s="3" t="s">
        <v>1</v>
      </c>
      <c r="F301" s="3"/>
      <c r="G301" s="2">
        <v>3.3750000000000002E-2</v>
      </c>
      <c r="H301" s="3"/>
      <c r="I301" s="3"/>
      <c r="J301" s="5">
        <v>4.3E-11</v>
      </c>
      <c r="K301" s="3" t="s">
        <v>3</v>
      </c>
      <c r="L301" s="3" t="s">
        <v>4</v>
      </c>
      <c r="M301" s="5">
        <v>0.9009009009009008</v>
      </c>
      <c r="N301" s="5">
        <v>25.8</v>
      </c>
      <c r="O301" s="3" t="s">
        <v>3</v>
      </c>
      <c r="P301" s="3"/>
      <c r="Q301" s="3"/>
      <c r="R301" s="2" t="s">
        <v>58</v>
      </c>
      <c r="S301" s="2"/>
      <c r="T301" s="3" t="s">
        <v>3</v>
      </c>
      <c r="U301" s="5">
        <v>49.65</v>
      </c>
      <c r="V301" s="3"/>
      <c r="W301" s="5">
        <v>279</v>
      </c>
      <c r="X301" s="3"/>
      <c r="Y301" s="3" t="s">
        <v>7</v>
      </c>
      <c r="Z301" s="5">
        <v>2.0000000000000002E-5</v>
      </c>
      <c r="AA301" s="3" t="s">
        <v>8</v>
      </c>
      <c r="AB301" s="2"/>
      <c r="AC301" s="5">
        <v>1.8909090909090912E-12</v>
      </c>
      <c r="AD301" s="3" t="s">
        <v>22</v>
      </c>
      <c r="AE301" s="3" t="s">
        <v>18</v>
      </c>
      <c r="AF301" s="3"/>
      <c r="AG301" s="5">
        <v>3.6600000000000001E-3</v>
      </c>
      <c r="AH301" s="5">
        <v>279</v>
      </c>
      <c r="AI301" s="2"/>
      <c r="AJ301" s="3">
        <v>91</v>
      </c>
      <c r="AK301" s="5">
        <v>279</v>
      </c>
      <c r="AL301" s="5">
        <v>1.018</v>
      </c>
      <c r="AM301" s="3"/>
      <c r="AN301" s="3" t="s">
        <v>35</v>
      </c>
      <c r="AO301" s="5">
        <v>279</v>
      </c>
      <c r="AP301" s="5">
        <v>279</v>
      </c>
      <c r="AQ301" s="5">
        <v>2.5999999999999999E-2</v>
      </c>
      <c r="AR301" s="5">
        <v>3.38</v>
      </c>
      <c r="AS301" s="3" t="s">
        <v>28</v>
      </c>
      <c r="AT301" s="3" t="s">
        <v>28</v>
      </c>
      <c r="AU301" s="5">
        <v>23.8</v>
      </c>
      <c r="AV301" s="3"/>
      <c r="AW301" s="5">
        <v>279</v>
      </c>
      <c r="AX301" s="5">
        <v>2.1500000000000001E-7</v>
      </c>
      <c r="AY301" s="2" t="s">
        <v>311</v>
      </c>
      <c r="AZ301" s="5">
        <v>6.72</v>
      </c>
      <c r="BA301" s="5">
        <v>279</v>
      </c>
      <c r="BB301" s="3" t="s">
        <v>8</v>
      </c>
      <c r="BC301" s="3">
        <v>7</v>
      </c>
      <c r="BD301" s="5">
        <v>0.42372881355932207</v>
      </c>
      <c r="BE301" s="3" t="s">
        <v>16</v>
      </c>
      <c r="BF301" s="6">
        <v>42.5</v>
      </c>
      <c r="BG301" s="5">
        <v>7.4924999999999997</v>
      </c>
      <c r="BH301" s="3"/>
      <c r="BI301" s="3"/>
      <c r="BJ301" s="5">
        <v>1.23</v>
      </c>
      <c r="BK301" s="5">
        <v>29</v>
      </c>
      <c r="BL301" s="5">
        <v>1.1499999999999999</v>
      </c>
      <c r="BM301" s="5">
        <v>2.94</v>
      </c>
      <c r="BN301" s="3"/>
      <c r="BO301" s="3" t="s">
        <v>121</v>
      </c>
      <c r="BP301" s="3" t="s">
        <v>3</v>
      </c>
      <c r="BQ301" s="5">
        <v>3.19</v>
      </c>
      <c r="BR301" s="2" t="s">
        <v>21</v>
      </c>
      <c r="BS301" s="3"/>
      <c r="BT301" s="3"/>
      <c r="BU301" s="3"/>
      <c r="BV301" s="5">
        <v>4.17</v>
      </c>
      <c r="BW301" s="5">
        <v>5.52</v>
      </c>
      <c r="BX301" s="3"/>
      <c r="BY301" s="3"/>
      <c r="BZ301" s="5">
        <v>279</v>
      </c>
      <c r="CA301" s="2"/>
      <c r="CB301" s="3" t="s">
        <v>3</v>
      </c>
      <c r="CC301" s="5">
        <v>3.63</v>
      </c>
      <c r="CD301" s="5">
        <v>1.8867924528301885</v>
      </c>
      <c r="CE301" s="3"/>
      <c r="CF301" s="5">
        <v>31.85</v>
      </c>
      <c r="CG301" s="3" t="s">
        <v>312</v>
      </c>
      <c r="CH301" s="3"/>
      <c r="CI301" s="3"/>
      <c r="CJ301" s="3" t="s">
        <v>1</v>
      </c>
      <c r="CK301" s="2"/>
      <c r="CL301" s="3" t="s">
        <v>22</v>
      </c>
      <c r="CM301" s="5">
        <v>45</v>
      </c>
      <c r="CN301" s="3"/>
      <c r="CO301" s="2"/>
      <c r="CP301" s="2"/>
      <c r="CQ301" s="3">
        <v>2</v>
      </c>
      <c r="CR301" s="5">
        <v>6.0750000000000002</v>
      </c>
      <c r="CS301" s="5">
        <v>46.95</v>
      </c>
      <c r="CT301" s="5">
        <v>0.95650000000000002</v>
      </c>
      <c r="CU301" s="5">
        <v>12.6</v>
      </c>
      <c r="CV301" s="5">
        <v>393</v>
      </c>
      <c r="CW301" s="5">
        <v>79.349999999999994</v>
      </c>
      <c r="CX301" s="5">
        <v>0.44247787610619471</v>
      </c>
      <c r="CY301" s="5">
        <v>0.42194092827004215</v>
      </c>
      <c r="CZ301" s="3" t="s">
        <v>22</v>
      </c>
      <c r="DA301" s="5">
        <v>4.4444444444444447E-4</v>
      </c>
      <c r="DB301" s="5">
        <v>635</v>
      </c>
      <c r="DC301" s="2"/>
      <c r="DD301" s="5">
        <v>380</v>
      </c>
      <c r="DE301" s="3" t="s">
        <v>22</v>
      </c>
      <c r="DF301" s="5">
        <v>0.38759689922480617</v>
      </c>
      <c r="DG301" s="3" t="s">
        <v>3</v>
      </c>
      <c r="DH301" s="5">
        <v>9.8000000000000007</v>
      </c>
      <c r="DI301" s="3" t="s">
        <v>28</v>
      </c>
      <c r="DJ301" s="3"/>
      <c r="DK301" s="5">
        <v>380</v>
      </c>
      <c r="DL301" s="3" t="s">
        <v>8</v>
      </c>
      <c r="DM301" s="5">
        <v>0.3603603603603604</v>
      </c>
      <c r="DN301" s="3" t="s">
        <v>3</v>
      </c>
      <c r="DO301" s="5">
        <v>0.29499999999999998</v>
      </c>
      <c r="DP301" s="3" t="s">
        <v>3</v>
      </c>
      <c r="DQ301" s="5">
        <v>3.24</v>
      </c>
      <c r="DR301" s="7"/>
      <c r="DS301" s="2" t="s">
        <v>18</v>
      </c>
      <c r="DT301" s="5">
        <v>0.49382716049382719</v>
      </c>
      <c r="DU301" s="2"/>
      <c r="DV301" s="3" t="s">
        <v>3</v>
      </c>
      <c r="DW301" s="5">
        <v>49.65</v>
      </c>
      <c r="DX301" s="3"/>
      <c r="DY301" s="3" t="s">
        <v>8</v>
      </c>
      <c r="DZ301" s="2"/>
      <c r="EA301" s="5">
        <v>0.99009900990099009</v>
      </c>
      <c r="EB301" s="5">
        <v>3.1</v>
      </c>
      <c r="EC301" s="3"/>
      <c r="ED301" s="2"/>
      <c r="EE301" s="2"/>
      <c r="EF301" s="3" t="s">
        <v>1</v>
      </c>
      <c r="EG301" s="3"/>
      <c r="EH301" s="5">
        <v>55.8</v>
      </c>
      <c r="EI301" s="2"/>
      <c r="EJ301" s="3" t="s">
        <v>26</v>
      </c>
      <c r="EK301" s="5">
        <v>1.2489999999999999E-2</v>
      </c>
      <c r="EL301" s="3" t="s">
        <v>1</v>
      </c>
      <c r="EM301" s="3" t="s">
        <v>3</v>
      </c>
      <c r="EN301" s="3" t="s">
        <v>27</v>
      </c>
      <c r="EO301" s="3"/>
      <c r="EP301" s="3" t="s">
        <v>8</v>
      </c>
      <c r="EQ301" s="3"/>
      <c r="ER301" s="5">
        <v>5.2</v>
      </c>
      <c r="ES301" s="3"/>
      <c r="ET301" s="9">
        <v>18.8</v>
      </c>
      <c r="EU301" s="3" t="s">
        <v>239</v>
      </c>
      <c r="EV301" s="3" t="s">
        <v>28</v>
      </c>
      <c r="EW301" s="9">
        <v>16.899999999999999</v>
      </c>
      <c r="EX301" s="9">
        <v>3.5950000000000002</v>
      </c>
      <c r="EY301" s="3"/>
      <c r="EZ301" s="3"/>
      <c r="FA301" s="9">
        <v>1.0101010101010102</v>
      </c>
      <c r="FB301" s="9">
        <v>1.666E-9</v>
      </c>
      <c r="FC301" s="5">
        <v>279</v>
      </c>
      <c r="FD301" s="9">
        <v>1.2738853503184713</v>
      </c>
      <c r="FE301" s="2" t="s">
        <v>311</v>
      </c>
      <c r="FF301" s="3" t="s">
        <v>28</v>
      </c>
      <c r="FG301" s="3" t="s">
        <v>1</v>
      </c>
      <c r="FH301" s="9">
        <v>7.1449999999999996</v>
      </c>
      <c r="FI301" s="3"/>
      <c r="FJ301" s="9">
        <v>10.6</v>
      </c>
      <c r="FK301" s="3" t="s">
        <v>1</v>
      </c>
      <c r="FL301" s="3" t="s">
        <v>1</v>
      </c>
      <c r="FM301" s="3" t="s">
        <v>28</v>
      </c>
      <c r="FN301" s="9">
        <v>150</v>
      </c>
      <c r="FO301" s="9">
        <v>6.2999999999999995E-8</v>
      </c>
      <c r="FP301" s="9">
        <v>6.9</v>
      </c>
      <c r="FQ301" s="3" t="s">
        <v>311</v>
      </c>
      <c r="FR301" s="5">
        <v>1.2500000000000001E-2</v>
      </c>
      <c r="FS301" s="9">
        <v>28.6</v>
      </c>
      <c r="FT301" s="3" t="s">
        <v>1</v>
      </c>
      <c r="FU301" s="3">
        <v>4.8099999999999996</v>
      </c>
      <c r="FV301" s="3"/>
      <c r="FW301" s="5">
        <v>44.1</v>
      </c>
      <c r="FX301" s="10">
        <v>6.2500000000000003E-3</v>
      </c>
      <c r="FY301" s="3"/>
      <c r="FZ301" s="3" t="s">
        <v>22</v>
      </c>
      <c r="GA301" s="3"/>
      <c r="GB301" s="3"/>
      <c r="GC301" s="3"/>
      <c r="GD301" s="3"/>
      <c r="GE301" s="3"/>
      <c r="GF301" s="3" t="s">
        <v>30</v>
      </c>
      <c r="GG301" s="3"/>
      <c r="GH301" s="9">
        <v>4.51</v>
      </c>
      <c r="GI301" s="5">
        <v>279</v>
      </c>
      <c r="GJ301" s="5">
        <v>1.405E-3</v>
      </c>
      <c r="GK301" s="3"/>
      <c r="GL301" s="2"/>
      <c r="GM301" s="7"/>
      <c r="GN301" s="3" t="s">
        <v>31</v>
      </c>
      <c r="GO301" s="3" t="s">
        <v>8</v>
      </c>
      <c r="GP301" s="3"/>
      <c r="GQ301" s="3"/>
      <c r="GR301" s="3" t="s">
        <v>219</v>
      </c>
      <c r="GS301" s="9">
        <v>0.79365079365079361</v>
      </c>
      <c r="GT301" s="9">
        <v>72.5</v>
      </c>
      <c r="GU301" s="9">
        <v>15.5</v>
      </c>
      <c r="GV301" s="2">
        <v>6.6666666666666666E-2</v>
      </c>
      <c r="GW301" s="9">
        <v>2.13</v>
      </c>
      <c r="GX301" s="2" t="s">
        <v>34</v>
      </c>
      <c r="GY301" s="7"/>
      <c r="GZ301" s="9">
        <v>5.28</v>
      </c>
      <c r="HA301" s="9">
        <v>4.3049999999999997</v>
      </c>
      <c r="HB301" s="9">
        <v>4.54</v>
      </c>
      <c r="HC301" s="3">
        <v>40.75</v>
      </c>
      <c r="HD301" s="3" t="s">
        <v>3</v>
      </c>
      <c r="HE301" s="9">
        <v>10.4</v>
      </c>
      <c r="HF301" s="9">
        <v>20.85</v>
      </c>
      <c r="HG301" s="3"/>
      <c r="HH301" s="5">
        <v>279</v>
      </c>
      <c r="HI301" s="3" t="s">
        <v>311</v>
      </c>
      <c r="HJ301" s="3"/>
      <c r="HK301" s="3" t="s">
        <v>3</v>
      </c>
      <c r="HL301" s="3"/>
      <c r="HM301" s="9">
        <v>0.56499999999999995</v>
      </c>
      <c r="HN301" s="9">
        <v>15.9</v>
      </c>
      <c r="HO301" s="3" t="s">
        <v>3</v>
      </c>
      <c r="HP301" s="3" t="s">
        <v>35</v>
      </c>
      <c r="HQ301" s="3" t="s">
        <v>28</v>
      </c>
      <c r="HR301" s="9">
        <v>0.10400000000000001</v>
      </c>
      <c r="HS301" s="3" t="s">
        <v>3</v>
      </c>
      <c r="HT301" s="3">
        <v>4.8099999999999996</v>
      </c>
      <c r="HU301" s="9">
        <v>0.42283298097251582</v>
      </c>
      <c r="HV301" s="3">
        <v>1</v>
      </c>
      <c r="HW301" s="9">
        <v>2.9500000000000001E-4</v>
      </c>
      <c r="HX301" s="3" t="s">
        <v>3</v>
      </c>
      <c r="HY301" s="3"/>
      <c r="HZ301" s="3" t="s">
        <v>30</v>
      </c>
      <c r="IA301" s="9">
        <v>4.5</v>
      </c>
      <c r="IB301" s="3"/>
      <c r="IC301" s="3" t="s">
        <v>18</v>
      </c>
      <c r="ID301" s="3"/>
      <c r="IE301" s="3" t="s">
        <v>309</v>
      </c>
      <c r="IF301" s="7"/>
      <c r="IG301" s="9">
        <v>0.92592592592592582</v>
      </c>
      <c r="IH301" s="9">
        <v>1.1111111111111112</v>
      </c>
    </row>
    <row r="302" spans="1:242" x14ac:dyDescent="0.25">
      <c r="A302" s="1" t="s">
        <v>357</v>
      </c>
      <c r="B302" s="5">
        <v>86.5</v>
      </c>
      <c r="C302" s="3">
        <v>60</v>
      </c>
      <c r="D302" s="5">
        <v>6.76</v>
      </c>
      <c r="E302" s="3" t="s">
        <v>1</v>
      </c>
      <c r="F302" s="3"/>
      <c r="G302" s="2">
        <v>3.3450000000000001E-2</v>
      </c>
      <c r="H302" s="3"/>
      <c r="I302" s="3"/>
      <c r="J302" s="5">
        <v>4.38E-11</v>
      </c>
      <c r="K302" s="3" t="s">
        <v>3</v>
      </c>
      <c r="L302" s="3" t="s">
        <v>4</v>
      </c>
      <c r="M302" s="5">
        <v>0.9009009009009008</v>
      </c>
      <c r="N302" s="5">
        <v>25.75</v>
      </c>
      <c r="O302" s="3" t="s">
        <v>3</v>
      </c>
      <c r="P302" s="3"/>
      <c r="Q302" s="3"/>
      <c r="R302" s="2" t="s">
        <v>58</v>
      </c>
      <c r="S302" s="2"/>
      <c r="T302" s="3" t="s">
        <v>3</v>
      </c>
      <c r="U302" s="5">
        <v>49.65</v>
      </c>
      <c r="V302" s="3"/>
      <c r="W302" s="5">
        <v>278</v>
      </c>
      <c r="X302" s="3"/>
      <c r="Y302" s="3" t="s">
        <v>7</v>
      </c>
      <c r="Z302" s="5">
        <v>2.0000000000000002E-5</v>
      </c>
      <c r="AA302" s="3" t="s">
        <v>8</v>
      </c>
      <c r="AB302" s="2"/>
      <c r="AC302" s="5">
        <v>1.8727272727272727E-12</v>
      </c>
      <c r="AD302" s="3" t="s">
        <v>22</v>
      </c>
      <c r="AE302" s="3" t="s">
        <v>18</v>
      </c>
      <c r="AF302" s="3"/>
      <c r="AG302" s="5">
        <v>3.5499999999999998E-3</v>
      </c>
      <c r="AH302" s="5">
        <v>278</v>
      </c>
      <c r="AI302" s="2"/>
      <c r="AJ302" s="3">
        <v>89</v>
      </c>
      <c r="AK302" s="5">
        <v>278</v>
      </c>
      <c r="AL302" s="5">
        <v>1.012</v>
      </c>
      <c r="AM302" s="3"/>
      <c r="AN302" s="3" t="s">
        <v>35</v>
      </c>
      <c r="AO302" s="5">
        <v>278</v>
      </c>
      <c r="AP302" s="5">
        <v>278</v>
      </c>
      <c r="AQ302" s="5">
        <v>2.8000000000000001E-2</v>
      </c>
      <c r="AR302" s="5">
        <v>3.38</v>
      </c>
      <c r="AS302" s="3" t="s">
        <v>28</v>
      </c>
      <c r="AT302" s="3" t="s">
        <v>28</v>
      </c>
      <c r="AU302" s="5">
        <v>24.5</v>
      </c>
      <c r="AV302" s="3"/>
      <c r="AW302" s="5">
        <v>278</v>
      </c>
      <c r="AX302" s="5">
        <v>2.5333333333333333E-7</v>
      </c>
      <c r="AY302" s="2" t="s">
        <v>311</v>
      </c>
      <c r="AZ302" s="5">
        <v>6.7</v>
      </c>
      <c r="BA302" s="5">
        <v>278</v>
      </c>
      <c r="BB302" s="3" t="s">
        <v>8</v>
      </c>
      <c r="BC302" s="3">
        <v>7</v>
      </c>
      <c r="BD302" s="5">
        <v>0.42372881355932207</v>
      </c>
      <c r="BE302" s="3" t="s">
        <v>16</v>
      </c>
      <c r="BF302" s="6">
        <v>39</v>
      </c>
      <c r="BG302" s="5">
        <v>7.4874999999999998</v>
      </c>
      <c r="BH302" s="3"/>
      <c r="BI302" s="3"/>
      <c r="BJ302" s="5">
        <v>1.23</v>
      </c>
      <c r="BK302" s="5">
        <v>28.5</v>
      </c>
      <c r="BL302" s="5">
        <v>1.1000000000000001</v>
      </c>
      <c r="BM302" s="5">
        <v>2.94</v>
      </c>
      <c r="BN302" s="3"/>
      <c r="BO302" s="3" t="s">
        <v>121</v>
      </c>
      <c r="BP302" s="3" t="s">
        <v>3</v>
      </c>
      <c r="BQ302" s="5">
        <v>2.97</v>
      </c>
      <c r="BR302" s="2" t="s">
        <v>21</v>
      </c>
      <c r="BS302" s="3"/>
      <c r="BT302" s="3"/>
      <c r="BU302" s="3"/>
      <c r="BV302" s="5">
        <v>4.165</v>
      </c>
      <c r="BW302" s="5">
        <v>5.53</v>
      </c>
      <c r="BX302" s="3"/>
      <c r="BY302" s="3"/>
      <c r="BZ302" s="5">
        <v>278</v>
      </c>
      <c r="CA302" s="2"/>
      <c r="CB302" s="3" t="s">
        <v>3</v>
      </c>
      <c r="CC302" s="5">
        <v>3.64</v>
      </c>
      <c r="CD302" s="5">
        <v>1.6949152542372883</v>
      </c>
      <c r="CE302" s="3"/>
      <c r="CF302" s="5">
        <v>31.2</v>
      </c>
      <c r="CG302" s="3" t="s">
        <v>312</v>
      </c>
      <c r="CH302" s="3"/>
      <c r="CI302" s="3"/>
      <c r="CJ302" s="3" t="s">
        <v>1</v>
      </c>
      <c r="CK302" s="2"/>
      <c r="CL302" s="3" t="s">
        <v>22</v>
      </c>
      <c r="CM302" s="5">
        <v>45</v>
      </c>
      <c r="CN302" s="3"/>
      <c r="CO302" s="2"/>
      <c r="CP302" s="2">
        <v>5.71</v>
      </c>
      <c r="CQ302" s="3">
        <v>2</v>
      </c>
      <c r="CR302" s="5">
        <v>6.08</v>
      </c>
      <c r="CS302" s="5">
        <v>45</v>
      </c>
      <c r="CT302" s="5">
        <v>0.95650000000000002</v>
      </c>
      <c r="CU302" s="5">
        <v>13.05</v>
      </c>
      <c r="CV302" s="5">
        <v>387</v>
      </c>
      <c r="CW302" s="5">
        <v>80</v>
      </c>
      <c r="CX302" s="5">
        <v>0.44444444444444442</v>
      </c>
      <c r="CY302" s="5">
        <v>0.42194092827004215</v>
      </c>
      <c r="CZ302" s="3" t="s">
        <v>22</v>
      </c>
      <c r="DA302" s="5">
        <v>4.3478260869565214E-4</v>
      </c>
      <c r="DB302" s="5">
        <v>630</v>
      </c>
      <c r="DC302" s="2">
        <v>0.89</v>
      </c>
      <c r="DD302" s="5">
        <v>380</v>
      </c>
      <c r="DE302" s="3" t="s">
        <v>22</v>
      </c>
      <c r="DF302" s="5">
        <v>0.38610038610038611</v>
      </c>
      <c r="DG302" s="3" t="s">
        <v>3</v>
      </c>
      <c r="DH302" s="5">
        <v>9.75</v>
      </c>
      <c r="DI302" s="3" t="s">
        <v>28</v>
      </c>
      <c r="DJ302" s="3"/>
      <c r="DK302" s="5">
        <v>380</v>
      </c>
      <c r="DL302" s="3" t="s">
        <v>8</v>
      </c>
      <c r="DM302" s="5">
        <v>0.36101083032490977</v>
      </c>
      <c r="DN302" s="3" t="s">
        <v>3</v>
      </c>
      <c r="DO302" s="5">
        <v>0.28999999999999998</v>
      </c>
      <c r="DP302" s="3" t="s">
        <v>3</v>
      </c>
      <c r="DQ302" s="5">
        <v>3.2450000000000001</v>
      </c>
      <c r="DR302" s="7"/>
      <c r="DS302" s="2" t="s">
        <v>18</v>
      </c>
      <c r="DT302" s="5">
        <v>0.50505050505050508</v>
      </c>
      <c r="DU302" s="2"/>
      <c r="DV302" s="3" t="s">
        <v>3</v>
      </c>
      <c r="DW302" s="5">
        <v>49.65</v>
      </c>
      <c r="DX302" s="3"/>
      <c r="DY302" s="3" t="s">
        <v>8</v>
      </c>
      <c r="DZ302" s="2"/>
      <c r="EA302" s="5">
        <v>1.0416666666666667</v>
      </c>
      <c r="EB302" s="5">
        <v>3.1</v>
      </c>
      <c r="EC302" s="3"/>
      <c r="ED302" s="2"/>
      <c r="EE302" s="2"/>
      <c r="EF302" s="3" t="s">
        <v>1</v>
      </c>
      <c r="EG302" s="3"/>
      <c r="EH302" s="5">
        <v>55.6</v>
      </c>
      <c r="EI302" s="2"/>
      <c r="EJ302" s="3" t="s">
        <v>26</v>
      </c>
      <c r="EK302" s="5">
        <v>1.2489999999999999E-2</v>
      </c>
      <c r="EL302" s="3" t="s">
        <v>1</v>
      </c>
      <c r="EM302" s="3" t="s">
        <v>3</v>
      </c>
      <c r="EN302" s="3" t="s">
        <v>27</v>
      </c>
      <c r="EO302" s="3"/>
      <c r="EP302" s="3" t="s">
        <v>8</v>
      </c>
      <c r="EQ302" s="3"/>
      <c r="ER302" s="5">
        <v>5.17</v>
      </c>
      <c r="ES302" s="3"/>
      <c r="ET302" s="9">
        <v>19</v>
      </c>
      <c r="EU302" s="3" t="s">
        <v>239</v>
      </c>
      <c r="EV302" s="3" t="s">
        <v>28</v>
      </c>
      <c r="EW302" s="9">
        <v>17.5</v>
      </c>
      <c r="EX302" s="9">
        <v>3.6</v>
      </c>
      <c r="EY302" s="3"/>
      <c r="EZ302" s="3"/>
      <c r="FA302" s="9">
        <v>1.0126582278481011</v>
      </c>
      <c r="FB302" s="9">
        <v>1.668E-9</v>
      </c>
      <c r="FC302" s="5">
        <v>278</v>
      </c>
      <c r="FD302" s="9">
        <v>1.3333333333333333</v>
      </c>
      <c r="FE302" s="2" t="s">
        <v>311</v>
      </c>
      <c r="FF302" s="3" t="s">
        <v>28</v>
      </c>
      <c r="FG302" s="3" t="s">
        <v>1</v>
      </c>
      <c r="FH302" s="9">
        <v>7.1275000000000004</v>
      </c>
      <c r="FI302" s="3"/>
      <c r="FJ302" s="9">
        <v>10.5</v>
      </c>
      <c r="FK302" s="3" t="s">
        <v>1</v>
      </c>
      <c r="FL302" s="3" t="s">
        <v>1</v>
      </c>
      <c r="FM302" s="3" t="s">
        <v>28</v>
      </c>
      <c r="FN302" s="9">
        <v>152</v>
      </c>
      <c r="FO302" s="9">
        <v>5.8000000000000003E-8</v>
      </c>
      <c r="FP302" s="9">
        <v>7.1</v>
      </c>
      <c r="FQ302" s="3" t="s">
        <v>311</v>
      </c>
      <c r="FR302" s="5">
        <v>1.7999999999999999E-2</v>
      </c>
      <c r="FS302" s="9">
        <v>28.6</v>
      </c>
      <c r="FT302" s="3" t="s">
        <v>1</v>
      </c>
      <c r="FU302" s="3">
        <v>4.82</v>
      </c>
      <c r="FV302" s="3"/>
      <c r="FW302" s="5">
        <v>41.2</v>
      </c>
      <c r="FX302" s="10">
        <v>6.1500000000000001E-3</v>
      </c>
      <c r="FY302" s="3"/>
      <c r="FZ302" s="3" t="s">
        <v>22</v>
      </c>
      <c r="GA302" s="3"/>
      <c r="GB302" s="3"/>
      <c r="GC302" s="3"/>
      <c r="GD302" s="3"/>
      <c r="GE302" s="3"/>
      <c r="GF302" s="3" t="s">
        <v>30</v>
      </c>
      <c r="GG302" s="3"/>
      <c r="GH302" s="9">
        <v>4.5199999999999996</v>
      </c>
      <c r="GI302" s="5">
        <v>278</v>
      </c>
      <c r="GJ302" s="5">
        <v>1.5E-3</v>
      </c>
      <c r="GK302" s="3"/>
      <c r="GL302" s="2"/>
      <c r="GM302" s="7"/>
      <c r="GN302" s="3" t="s">
        <v>31</v>
      </c>
      <c r="GO302" s="3" t="s">
        <v>8</v>
      </c>
      <c r="GP302" s="3"/>
      <c r="GQ302" s="3"/>
      <c r="GR302" s="3" t="s">
        <v>219</v>
      </c>
      <c r="GS302" s="9">
        <v>0.79365079365079361</v>
      </c>
      <c r="GT302" s="9">
        <v>73</v>
      </c>
      <c r="GU302" s="9">
        <v>15.2</v>
      </c>
      <c r="GV302" s="2">
        <v>6.7567567567567571E-2</v>
      </c>
      <c r="GW302" s="9">
        <v>2.13</v>
      </c>
      <c r="GX302" s="2" t="s">
        <v>34</v>
      </c>
      <c r="GY302" s="7"/>
      <c r="GZ302" s="9">
        <v>5.3</v>
      </c>
      <c r="HA302" s="9">
        <v>4.3049999999999997</v>
      </c>
      <c r="HB302" s="9">
        <v>4.53</v>
      </c>
      <c r="HC302" s="3">
        <v>41.2</v>
      </c>
      <c r="HD302" s="3" t="s">
        <v>3</v>
      </c>
      <c r="HE302" s="9">
        <v>10.45</v>
      </c>
      <c r="HF302" s="9">
        <v>20.75</v>
      </c>
      <c r="HG302" s="3"/>
      <c r="HH302" s="5">
        <v>278</v>
      </c>
      <c r="HI302" s="3" t="s">
        <v>311</v>
      </c>
      <c r="HJ302" s="3"/>
      <c r="HK302" s="3" t="s">
        <v>3</v>
      </c>
      <c r="HL302" s="3"/>
      <c r="HM302" s="9">
        <v>0.56999999999999995</v>
      </c>
      <c r="HN302" s="9">
        <v>15.9</v>
      </c>
      <c r="HO302" s="3" t="s">
        <v>3</v>
      </c>
      <c r="HP302" s="3" t="s">
        <v>35</v>
      </c>
      <c r="HQ302" s="3" t="s">
        <v>28</v>
      </c>
      <c r="HR302" s="9">
        <v>0.10099999999999999</v>
      </c>
      <c r="HS302" s="3" t="s">
        <v>3</v>
      </c>
      <c r="HT302" s="3">
        <v>4.82</v>
      </c>
      <c r="HU302" s="9">
        <v>0.42283298097251582</v>
      </c>
      <c r="HV302" s="3">
        <v>1</v>
      </c>
      <c r="HW302" s="9">
        <v>2.9E-4</v>
      </c>
      <c r="HX302" s="3" t="s">
        <v>3</v>
      </c>
      <c r="HY302" s="3"/>
      <c r="HZ302" s="3" t="s">
        <v>30</v>
      </c>
      <c r="IA302" s="9">
        <v>4.5</v>
      </c>
      <c r="IB302" s="3"/>
      <c r="IC302" s="3" t="s">
        <v>18</v>
      </c>
      <c r="ID302" s="3"/>
      <c r="IE302" s="3" t="s">
        <v>309</v>
      </c>
      <c r="IF302" s="7"/>
      <c r="IG302" s="9">
        <v>0.94339622641509424</v>
      </c>
      <c r="IH302" s="9">
        <v>1.1494252873563218</v>
      </c>
    </row>
    <row r="303" spans="1:242" x14ac:dyDescent="0.25">
      <c r="A303" s="1" t="s">
        <v>358</v>
      </c>
      <c r="B303" s="5">
        <v>91</v>
      </c>
      <c r="C303" s="3"/>
      <c r="D303" s="5">
        <v>6.55</v>
      </c>
      <c r="E303" s="3" t="s">
        <v>1</v>
      </c>
      <c r="F303" s="3"/>
      <c r="G303" s="2">
        <v>3.3700000000000001E-2</v>
      </c>
      <c r="H303" s="3"/>
      <c r="I303" s="3"/>
      <c r="J303" s="5">
        <v>4.4000000000000003E-11</v>
      </c>
      <c r="K303" s="3" t="s">
        <v>3</v>
      </c>
      <c r="L303" s="3" t="s">
        <v>4</v>
      </c>
      <c r="M303" s="5">
        <v>0.89686098654708524</v>
      </c>
      <c r="N303" s="5">
        <v>25.85</v>
      </c>
      <c r="O303" s="3" t="s">
        <v>3</v>
      </c>
      <c r="P303" s="3"/>
      <c r="Q303" s="3"/>
      <c r="R303" s="2" t="s">
        <v>58</v>
      </c>
      <c r="S303" s="2"/>
      <c r="T303" s="3" t="s">
        <v>3</v>
      </c>
      <c r="U303" s="5">
        <v>49.6</v>
      </c>
      <c r="V303" s="3"/>
      <c r="W303" s="5">
        <v>279</v>
      </c>
      <c r="X303" s="3"/>
      <c r="Y303" s="3" t="s">
        <v>7</v>
      </c>
      <c r="Z303" s="5">
        <v>1.95E-5</v>
      </c>
      <c r="AA303" s="3" t="s">
        <v>8</v>
      </c>
      <c r="AB303" s="2"/>
      <c r="AC303" s="5">
        <v>2.0363636363636361E-12</v>
      </c>
      <c r="AD303" s="3" t="s">
        <v>22</v>
      </c>
      <c r="AE303" s="3" t="s">
        <v>18</v>
      </c>
      <c r="AF303" s="3"/>
      <c r="AG303" s="5">
        <v>3.3E-3</v>
      </c>
      <c r="AH303" s="5">
        <v>279</v>
      </c>
      <c r="AI303" s="2"/>
      <c r="AJ303" s="3">
        <v>100</v>
      </c>
      <c r="AK303" s="5">
        <v>279</v>
      </c>
      <c r="AL303" s="5">
        <v>1.0089999999999999</v>
      </c>
      <c r="AM303" s="3"/>
      <c r="AN303" s="3" t="s">
        <v>35</v>
      </c>
      <c r="AO303" s="5">
        <v>279</v>
      </c>
      <c r="AP303" s="5">
        <v>279</v>
      </c>
      <c r="AQ303" s="5">
        <v>3.4500000000000003E-2</v>
      </c>
      <c r="AR303" s="5">
        <v>3.26</v>
      </c>
      <c r="AS303" s="3" t="s">
        <v>28</v>
      </c>
      <c r="AT303" s="3" t="s">
        <v>28</v>
      </c>
      <c r="AU303" s="5">
        <v>24.5</v>
      </c>
      <c r="AV303" s="3"/>
      <c r="AW303" s="5">
        <v>279</v>
      </c>
      <c r="AX303" s="5">
        <v>2.4666666666666665E-7</v>
      </c>
      <c r="AY303" s="2" t="s">
        <v>311</v>
      </c>
      <c r="AZ303" s="5">
        <v>6.7</v>
      </c>
      <c r="BA303" s="5">
        <v>279</v>
      </c>
      <c r="BB303" s="3" t="s">
        <v>8</v>
      </c>
      <c r="BC303" s="3">
        <v>7</v>
      </c>
      <c r="BD303" s="5">
        <v>0.42194092827004215</v>
      </c>
      <c r="BE303" s="3" t="s">
        <v>16</v>
      </c>
      <c r="BF303" s="6">
        <v>39</v>
      </c>
      <c r="BG303" s="5">
        <v>7.49</v>
      </c>
      <c r="BH303" s="3"/>
      <c r="BI303" s="3"/>
      <c r="BJ303" s="5">
        <v>1.25</v>
      </c>
      <c r="BK303" s="5">
        <v>29.5</v>
      </c>
      <c r="BL303" s="5">
        <v>1.1499999999999999</v>
      </c>
      <c r="BM303" s="5">
        <v>2.93</v>
      </c>
      <c r="BN303" s="3"/>
      <c r="BO303" s="3" t="s">
        <v>121</v>
      </c>
      <c r="BP303" s="3" t="s">
        <v>3</v>
      </c>
      <c r="BQ303" s="5">
        <v>3.08</v>
      </c>
      <c r="BR303" s="2" t="s">
        <v>21</v>
      </c>
      <c r="BS303" s="3"/>
      <c r="BT303" s="3"/>
      <c r="BU303" s="3"/>
      <c r="BV303" s="5">
        <v>4.17</v>
      </c>
      <c r="BW303" s="5">
        <v>5.55</v>
      </c>
      <c r="BX303" s="3"/>
      <c r="BY303" s="3"/>
      <c r="BZ303" s="5">
        <v>279</v>
      </c>
      <c r="CA303" s="2"/>
      <c r="CB303" s="3" t="s">
        <v>3</v>
      </c>
      <c r="CC303" s="5">
        <v>3.66</v>
      </c>
      <c r="CD303" s="5">
        <v>1.7241379310344829</v>
      </c>
      <c r="CE303" s="3"/>
      <c r="CF303" s="5">
        <v>30.8</v>
      </c>
      <c r="CG303" s="3" t="s">
        <v>312</v>
      </c>
      <c r="CH303" s="3"/>
      <c r="CI303" s="3"/>
      <c r="CJ303" s="3" t="s">
        <v>1</v>
      </c>
      <c r="CK303" s="2"/>
      <c r="CL303" s="3" t="s">
        <v>22</v>
      </c>
      <c r="CM303" s="5">
        <v>43</v>
      </c>
      <c r="CN303" s="3"/>
      <c r="CO303" s="2"/>
      <c r="CP303" s="2"/>
      <c r="CQ303" s="3">
        <v>2</v>
      </c>
      <c r="CR303" s="5">
        <v>6.0350000000000001</v>
      </c>
      <c r="CS303" s="5">
        <v>44</v>
      </c>
      <c r="CT303" s="5">
        <v>0.95550000000000002</v>
      </c>
      <c r="CU303" s="5">
        <v>13</v>
      </c>
      <c r="CV303" s="5">
        <v>384</v>
      </c>
      <c r="CW303" s="5">
        <v>80</v>
      </c>
      <c r="CX303" s="5">
        <v>0.44247787610619471</v>
      </c>
      <c r="CY303" s="5">
        <v>0.42194092827004215</v>
      </c>
      <c r="CZ303" s="3" t="s">
        <v>22</v>
      </c>
      <c r="DA303" s="5">
        <v>4.3478260869565214E-4</v>
      </c>
      <c r="DB303" s="5">
        <v>630</v>
      </c>
      <c r="DC303" s="2"/>
      <c r="DD303" s="5">
        <v>377</v>
      </c>
      <c r="DE303" s="3" t="s">
        <v>22</v>
      </c>
      <c r="DF303" s="5">
        <v>0.38759689922480617</v>
      </c>
      <c r="DG303" s="3" t="s">
        <v>3</v>
      </c>
      <c r="DH303" s="5">
        <v>9.6</v>
      </c>
      <c r="DI303" s="3" t="s">
        <v>28</v>
      </c>
      <c r="DJ303" s="3"/>
      <c r="DK303" s="5">
        <v>366</v>
      </c>
      <c r="DL303" s="3" t="s">
        <v>8</v>
      </c>
      <c r="DM303" s="5">
        <v>0.3603603603603604</v>
      </c>
      <c r="DN303" s="3" t="s">
        <v>3</v>
      </c>
      <c r="DO303" s="5">
        <v>0.28749999999999998</v>
      </c>
      <c r="DP303" s="3" t="s">
        <v>3</v>
      </c>
      <c r="DQ303" s="5">
        <v>3.2549999999999999</v>
      </c>
      <c r="DR303" s="7"/>
      <c r="DS303" s="2" t="s">
        <v>18</v>
      </c>
      <c r="DT303" s="5">
        <v>0.49261083743842371</v>
      </c>
      <c r="DU303" s="2"/>
      <c r="DV303" s="3" t="s">
        <v>3</v>
      </c>
      <c r="DW303" s="5">
        <v>49.6</v>
      </c>
      <c r="DX303" s="3"/>
      <c r="DY303" s="3" t="s">
        <v>8</v>
      </c>
      <c r="DZ303" s="2"/>
      <c r="EA303" s="5">
        <v>1.0526315789473684</v>
      </c>
      <c r="EB303" s="5">
        <v>3.085</v>
      </c>
      <c r="EC303" s="3"/>
      <c r="ED303" s="2"/>
      <c r="EE303" s="2"/>
      <c r="EF303" s="3" t="s">
        <v>1</v>
      </c>
      <c r="EG303" s="3"/>
      <c r="EH303" s="5">
        <v>55.8</v>
      </c>
      <c r="EI303" s="2"/>
      <c r="EJ303" s="3" t="s">
        <v>26</v>
      </c>
      <c r="EK303" s="5">
        <v>1.2489999999999999E-2</v>
      </c>
      <c r="EL303" s="3" t="s">
        <v>1</v>
      </c>
      <c r="EM303" s="3" t="s">
        <v>3</v>
      </c>
      <c r="EN303" s="3" t="s">
        <v>27</v>
      </c>
      <c r="EO303" s="3"/>
      <c r="EP303" s="3" t="s">
        <v>8</v>
      </c>
      <c r="EQ303" s="3"/>
      <c r="ER303" s="5">
        <v>5.0999999999999996</v>
      </c>
      <c r="ES303" s="3"/>
      <c r="ET303" s="9">
        <v>19</v>
      </c>
      <c r="EU303" s="3" t="s">
        <v>239</v>
      </c>
      <c r="EV303" s="3" t="s">
        <v>28</v>
      </c>
      <c r="EW303" s="9">
        <v>17.399999999999999</v>
      </c>
      <c r="EX303" s="9">
        <v>3.5924999999999998</v>
      </c>
      <c r="EY303" s="3"/>
      <c r="EZ303" s="3"/>
      <c r="FA303" s="9">
        <v>1.0101010101010102</v>
      </c>
      <c r="FB303" s="9">
        <v>1.666E-9</v>
      </c>
      <c r="FC303" s="5">
        <v>279</v>
      </c>
      <c r="FD303" s="9">
        <v>1.3333333333333333</v>
      </c>
      <c r="FE303" s="2" t="s">
        <v>311</v>
      </c>
      <c r="FF303" s="3" t="s">
        <v>28</v>
      </c>
      <c r="FG303" s="3" t="s">
        <v>1</v>
      </c>
      <c r="FH303" s="9">
        <v>7.1475</v>
      </c>
      <c r="FI303" s="3"/>
      <c r="FJ303" s="9">
        <v>11</v>
      </c>
      <c r="FK303" s="3" t="s">
        <v>1</v>
      </c>
      <c r="FL303" s="3" t="s">
        <v>1</v>
      </c>
      <c r="FM303" s="3" t="s">
        <v>28</v>
      </c>
      <c r="FN303" s="9">
        <v>149</v>
      </c>
      <c r="FO303" s="9">
        <v>6.2999999999999995E-8</v>
      </c>
      <c r="FP303" s="9">
        <v>7.05</v>
      </c>
      <c r="FQ303" s="3" t="s">
        <v>311</v>
      </c>
      <c r="FR303" s="5">
        <v>1.4500000000000001E-2</v>
      </c>
      <c r="FS303" s="9">
        <v>28.6</v>
      </c>
      <c r="FT303" s="3" t="s">
        <v>1</v>
      </c>
      <c r="FU303" s="3">
        <v>4.8600000000000003</v>
      </c>
      <c r="FV303" s="3"/>
      <c r="FW303" s="5">
        <v>38.200000000000003</v>
      </c>
      <c r="FX303" s="10">
        <v>6.1500000000000001E-3</v>
      </c>
      <c r="FY303" s="3"/>
      <c r="FZ303" s="3" t="s">
        <v>22</v>
      </c>
      <c r="GA303" s="3"/>
      <c r="GB303" s="3"/>
      <c r="GC303" s="3"/>
      <c r="GD303" s="3"/>
      <c r="GE303" s="3"/>
      <c r="GF303" s="3" t="s">
        <v>30</v>
      </c>
      <c r="GG303" s="3"/>
      <c r="GH303" s="9">
        <v>4.5199999999999996</v>
      </c>
      <c r="GI303" s="5">
        <v>279</v>
      </c>
      <c r="GJ303" s="5">
        <v>1.5449999999999999E-3</v>
      </c>
      <c r="GK303" s="3"/>
      <c r="GL303" s="2"/>
      <c r="GM303" s="7"/>
      <c r="GN303" s="3" t="s">
        <v>31</v>
      </c>
      <c r="GO303" s="3" t="s">
        <v>8</v>
      </c>
      <c r="GP303" s="3"/>
      <c r="GQ303" s="3"/>
      <c r="GR303" s="3" t="s">
        <v>219</v>
      </c>
      <c r="GS303" s="9">
        <v>0.80645161290322587</v>
      </c>
      <c r="GT303" s="9">
        <v>73.5</v>
      </c>
      <c r="GU303" s="9">
        <v>17.25</v>
      </c>
      <c r="GV303" s="2">
        <v>6.3291139240506319E-2</v>
      </c>
      <c r="GW303" s="9">
        <v>2.15</v>
      </c>
      <c r="GX303" s="2" t="s">
        <v>34</v>
      </c>
      <c r="GY303" s="7"/>
      <c r="GZ303" s="9">
        <v>5.29</v>
      </c>
      <c r="HA303" s="9">
        <v>4.2949999999999999</v>
      </c>
      <c r="HB303" s="9">
        <v>4.53</v>
      </c>
      <c r="HC303" s="4">
        <v>40.65</v>
      </c>
      <c r="HD303" s="3" t="s">
        <v>3</v>
      </c>
      <c r="HE303" s="9">
        <v>10.1</v>
      </c>
      <c r="HF303" s="9">
        <v>20.7</v>
      </c>
      <c r="HG303" s="3"/>
      <c r="HH303" s="5">
        <v>279</v>
      </c>
      <c r="HI303" s="3" t="s">
        <v>311</v>
      </c>
      <c r="HJ303" s="3"/>
      <c r="HK303" s="3" t="s">
        <v>3</v>
      </c>
      <c r="HL303" s="3"/>
      <c r="HM303" s="9">
        <v>0.58499999999999996</v>
      </c>
      <c r="HN303" s="9">
        <v>15.85</v>
      </c>
      <c r="HO303" s="3" t="s">
        <v>3</v>
      </c>
      <c r="HP303" s="3" t="s">
        <v>35</v>
      </c>
      <c r="HQ303" s="3" t="s">
        <v>28</v>
      </c>
      <c r="HR303" s="9">
        <v>0.11</v>
      </c>
      <c r="HS303" s="3" t="s">
        <v>3</v>
      </c>
      <c r="HT303" s="3">
        <v>4.8600000000000003</v>
      </c>
      <c r="HU303" s="9">
        <v>0.42553191489361702</v>
      </c>
      <c r="HV303" s="3">
        <v>1</v>
      </c>
      <c r="HW303" s="9">
        <v>3.1E-4</v>
      </c>
      <c r="HX303" s="3" t="s">
        <v>3</v>
      </c>
      <c r="HY303" s="3"/>
      <c r="HZ303" s="3" t="s">
        <v>30</v>
      </c>
      <c r="IA303" s="9">
        <v>4.5</v>
      </c>
      <c r="IB303" s="3"/>
      <c r="IC303" s="3" t="s">
        <v>18</v>
      </c>
      <c r="ID303" s="3"/>
      <c r="IE303" s="3" t="s">
        <v>309</v>
      </c>
      <c r="IF303" s="7"/>
      <c r="IG303" s="9">
        <v>0.94339622641509424</v>
      </c>
      <c r="IH303" s="9">
        <v>1.3333333333333333</v>
      </c>
    </row>
    <row r="304" spans="1:242" x14ac:dyDescent="0.25">
      <c r="A304" s="1" t="s">
        <v>359</v>
      </c>
      <c r="B304" s="5">
        <v>92</v>
      </c>
      <c r="C304" s="3"/>
      <c r="D304" s="5">
        <v>6.8</v>
      </c>
      <c r="E304" s="3" t="s">
        <v>1</v>
      </c>
      <c r="F304" s="3"/>
      <c r="G304" s="2">
        <v>3.3299999999999996E-2</v>
      </c>
      <c r="H304" s="3"/>
      <c r="I304" s="3"/>
      <c r="J304" s="5">
        <v>4.2499999999999995E-11</v>
      </c>
      <c r="K304" s="3" t="s">
        <v>3</v>
      </c>
      <c r="L304" s="3" t="s">
        <v>4</v>
      </c>
      <c r="M304" s="5">
        <v>0.89285714285714279</v>
      </c>
      <c r="N304" s="5">
        <v>25.85</v>
      </c>
      <c r="O304" s="3" t="s">
        <v>3</v>
      </c>
      <c r="P304" s="3"/>
      <c r="Q304" s="3"/>
      <c r="R304" s="2" t="s">
        <v>58</v>
      </c>
      <c r="S304" s="2"/>
      <c r="T304" s="3" t="s">
        <v>3</v>
      </c>
      <c r="U304" s="5">
        <v>49.6</v>
      </c>
      <c r="V304" s="3"/>
      <c r="W304" s="5">
        <v>277</v>
      </c>
      <c r="X304" s="3"/>
      <c r="Y304" s="3" t="s">
        <v>7</v>
      </c>
      <c r="Z304" s="5">
        <v>1.8499999999999999E-5</v>
      </c>
      <c r="AA304" s="3" t="s">
        <v>8</v>
      </c>
      <c r="AB304" s="2"/>
      <c r="AC304" s="5">
        <v>2.0909090909090911E-12</v>
      </c>
      <c r="AD304" s="3" t="s">
        <v>22</v>
      </c>
      <c r="AE304" s="3" t="s">
        <v>18</v>
      </c>
      <c r="AF304" s="3"/>
      <c r="AG304" s="5">
        <v>3.1199999999999999E-3</v>
      </c>
      <c r="AH304" s="5">
        <v>277</v>
      </c>
      <c r="AI304" s="2"/>
      <c r="AJ304" s="3">
        <v>90</v>
      </c>
      <c r="AK304" s="5">
        <v>277</v>
      </c>
      <c r="AL304" s="5">
        <v>1.006</v>
      </c>
      <c r="AM304" s="3"/>
      <c r="AN304" s="3" t="s">
        <v>35</v>
      </c>
      <c r="AO304" s="5">
        <v>277</v>
      </c>
      <c r="AP304" s="5">
        <v>277</v>
      </c>
      <c r="AQ304" s="5">
        <v>3.5499999999999997E-2</v>
      </c>
      <c r="AR304" s="5">
        <v>3.17</v>
      </c>
      <c r="AS304" s="3" t="s">
        <v>28</v>
      </c>
      <c r="AT304" s="3" t="s">
        <v>28</v>
      </c>
      <c r="AU304" s="5">
        <v>25</v>
      </c>
      <c r="AV304" s="3"/>
      <c r="AW304" s="5">
        <v>277</v>
      </c>
      <c r="AX304" s="5">
        <v>2.5333333333333333E-7</v>
      </c>
      <c r="AY304" s="2" t="s">
        <v>311</v>
      </c>
      <c r="AZ304" s="5">
        <v>6.71</v>
      </c>
      <c r="BA304" s="5">
        <v>277</v>
      </c>
      <c r="BB304" s="3" t="s">
        <v>8</v>
      </c>
      <c r="BC304" s="3">
        <v>8</v>
      </c>
      <c r="BD304" s="5">
        <v>0.42105263157894735</v>
      </c>
      <c r="BE304" s="3" t="s">
        <v>16</v>
      </c>
      <c r="BF304" s="6">
        <v>38</v>
      </c>
      <c r="BG304" s="5">
        <v>7.49</v>
      </c>
      <c r="BH304" s="3"/>
      <c r="BI304" s="3"/>
      <c r="BJ304" s="5">
        <v>1.23</v>
      </c>
      <c r="BK304" s="5">
        <v>30</v>
      </c>
      <c r="BL304" s="5">
        <v>1.2</v>
      </c>
      <c r="BM304" s="5">
        <v>2.93</v>
      </c>
      <c r="BN304" s="3"/>
      <c r="BO304" s="3" t="s">
        <v>121</v>
      </c>
      <c r="BP304" s="3" t="s">
        <v>3</v>
      </c>
      <c r="BQ304" s="5">
        <v>2.96</v>
      </c>
      <c r="BR304" s="2" t="s">
        <v>21</v>
      </c>
      <c r="BS304" s="3"/>
      <c r="BT304" s="3"/>
      <c r="BU304" s="3"/>
      <c r="BV304" s="5">
        <v>4.1675000000000004</v>
      </c>
      <c r="BW304" s="5">
        <v>5.5</v>
      </c>
      <c r="BX304" s="3"/>
      <c r="BY304" s="3"/>
      <c r="BZ304" s="5">
        <v>277</v>
      </c>
      <c r="CA304" s="2"/>
      <c r="CB304" s="3" t="s">
        <v>3</v>
      </c>
      <c r="CC304" s="5">
        <v>3.63</v>
      </c>
      <c r="CD304" s="5">
        <v>1.6949152542372883</v>
      </c>
      <c r="CE304" s="3"/>
      <c r="CF304" s="5">
        <v>31.1</v>
      </c>
      <c r="CG304" s="3" t="s">
        <v>312</v>
      </c>
      <c r="CH304" s="3"/>
      <c r="CI304" s="3"/>
      <c r="CJ304" s="3" t="s">
        <v>1</v>
      </c>
      <c r="CK304" s="2"/>
      <c r="CL304" s="3" t="s">
        <v>22</v>
      </c>
      <c r="CM304" s="5">
        <v>43</v>
      </c>
      <c r="CN304" s="3"/>
      <c r="CO304" s="2"/>
      <c r="CP304" s="2"/>
      <c r="CQ304" s="3">
        <v>2</v>
      </c>
      <c r="CR304" s="5">
        <v>6.02</v>
      </c>
      <c r="CS304" s="5">
        <v>43</v>
      </c>
      <c r="CT304" s="5">
        <v>0.95400000000000007</v>
      </c>
      <c r="CU304" s="5">
        <v>12.6</v>
      </c>
      <c r="CV304" s="5">
        <v>383</v>
      </c>
      <c r="CW304" s="5">
        <v>79.349999999999994</v>
      </c>
      <c r="CX304" s="5">
        <v>0.44052863436123346</v>
      </c>
      <c r="CY304" s="5">
        <v>0.42016806722689076</v>
      </c>
      <c r="CZ304" s="3" t="s">
        <v>22</v>
      </c>
      <c r="DA304" s="5">
        <v>4.0000000000000002E-4</v>
      </c>
      <c r="DB304" s="5">
        <v>630</v>
      </c>
      <c r="DC304" s="2"/>
      <c r="DD304" s="5">
        <v>379</v>
      </c>
      <c r="DE304" s="3" t="s">
        <v>22</v>
      </c>
      <c r="DF304" s="5">
        <v>0.38684719535783368</v>
      </c>
      <c r="DG304" s="3" t="s">
        <v>3</v>
      </c>
      <c r="DH304" s="5">
        <v>9.15</v>
      </c>
      <c r="DI304" s="3" t="s">
        <v>28</v>
      </c>
      <c r="DJ304" s="3"/>
      <c r="DK304" s="5">
        <v>365</v>
      </c>
      <c r="DL304" s="3" t="s">
        <v>8</v>
      </c>
      <c r="DM304" s="5">
        <v>0.35650623885918004</v>
      </c>
      <c r="DN304" s="3" t="s">
        <v>3</v>
      </c>
      <c r="DO304" s="5">
        <v>0.29249999999999998</v>
      </c>
      <c r="DP304" s="3" t="s">
        <v>3</v>
      </c>
      <c r="DQ304" s="5">
        <v>3.26</v>
      </c>
      <c r="DR304" s="7"/>
      <c r="DS304" s="2" t="s">
        <v>18</v>
      </c>
      <c r="DT304" s="5">
        <v>0.48076923076923073</v>
      </c>
      <c r="DU304" s="2"/>
      <c r="DV304" s="3" t="s">
        <v>3</v>
      </c>
      <c r="DW304" s="5">
        <v>49.6</v>
      </c>
      <c r="DX304" s="3"/>
      <c r="DY304" s="3" t="s">
        <v>8</v>
      </c>
      <c r="DZ304" s="2"/>
      <c r="EA304" s="5">
        <v>1.1111111111111112</v>
      </c>
      <c r="EB304" s="5">
        <v>3.08</v>
      </c>
      <c r="EC304" s="3"/>
      <c r="ED304" s="2"/>
      <c r="EE304" s="2"/>
      <c r="EF304" s="3" t="s">
        <v>1</v>
      </c>
      <c r="EG304" s="3"/>
      <c r="EH304" s="5">
        <v>55.4</v>
      </c>
      <c r="EI304" s="2"/>
      <c r="EJ304" s="3" t="s">
        <v>26</v>
      </c>
      <c r="EK304" s="5">
        <v>1.2489999999999999E-2</v>
      </c>
      <c r="EL304" s="3" t="s">
        <v>1</v>
      </c>
      <c r="EM304" s="3" t="s">
        <v>3</v>
      </c>
      <c r="EN304" s="3" t="s">
        <v>27</v>
      </c>
      <c r="EO304" s="3"/>
      <c r="EP304" s="3" t="s">
        <v>8</v>
      </c>
      <c r="EQ304" s="3"/>
      <c r="ER304" s="5">
        <v>5.37</v>
      </c>
      <c r="ES304" s="3"/>
      <c r="ET304" s="9">
        <v>18.899999999999999</v>
      </c>
      <c r="EU304" s="3" t="s">
        <v>239</v>
      </c>
      <c r="EV304" s="3" t="s">
        <v>28</v>
      </c>
      <c r="EW304" s="9">
        <v>17.2</v>
      </c>
      <c r="EX304" s="9">
        <v>3.5924999999999998</v>
      </c>
      <c r="EY304" s="3"/>
      <c r="EZ304" s="3"/>
      <c r="FA304" s="9">
        <v>1.0075566750629723</v>
      </c>
      <c r="FB304" s="9">
        <v>1.666E-9</v>
      </c>
      <c r="FC304" s="5">
        <v>277</v>
      </c>
      <c r="FD304" s="9">
        <v>1.1428571428571428</v>
      </c>
      <c r="FE304" s="2" t="s">
        <v>311</v>
      </c>
      <c r="FF304" s="3" t="s">
        <v>28</v>
      </c>
      <c r="FG304" s="3" t="s">
        <v>1</v>
      </c>
      <c r="FH304" s="9">
        <v>7.1475</v>
      </c>
      <c r="FI304" s="3"/>
      <c r="FJ304" s="9">
        <v>10.7</v>
      </c>
      <c r="FK304" s="3" t="s">
        <v>1</v>
      </c>
      <c r="FL304" s="3" t="s">
        <v>1</v>
      </c>
      <c r="FM304" s="3" t="s">
        <v>28</v>
      </c>
      <c r="FN304" s="9">
        <v>154</v>
      </c>
      <c r="FO304" s="9">
        <v>6.7000000000000004E-8</v>
      </c>
      <c r="FP304" s="9">
        <v>7.1</v>
      </c>
      <c r="FQ304" s="3" t="s">
        <v>311</v>
      </c>
      <c r="FR304" s="5">
        <v>1.4E-2</v>
      </c>
      <c r="FS304" s="9">
        <v>28.5</v>
      </c>
      <c r="FT304" s="3" t="s">
        <v>1</v>
      </c>
      <c r="FU304" s="3">
        <v>4.78</v>
      </c>
      <c r="FV304" s="3"/>
      <c r="FW304" s="5">
        <v>37.65</v>
      </c>
      <c r="FX304" s="10">
        <v>6.2500000000000003E-3</v>
      </c>
      <c r="FY304" s="3"/>
      <c r="FZ304" s="3" t="s">
        <v>22</v>
      </c>
      <c r="GA304" s="3"/>
      <c r="GB304" s="3"/>
      <c r="GC304" s="3"/>
      <c r="GD304" s="3"/>
      <c r="GE304" s="3"/>
      <c r="GF304" s="3" t="s">
        <v>30</v>
      </c>
      <c r="GG304" s="3"/>
      <c r="GH304" s="9">
        <v>4.54</v>
      </c>
      <c r="GI304" s="5">
        <v>277</v>
      </c>
      <c r="GJ304" s="5">
        <v>1.645E-3</v>
      </c>
      <c r="GK304" s="3"/>
      <c r="GL304" s="2"/>
      <c r="GM304" s="7"/>
      <c r="GN304" s="3" t="s">
        <v>31</v>
      </c>
      <c r="GO304" s="3" t="s">
        <v>8</v>
      </c>
      <c r="GP304" s="3"/>
      <c r="GQ304" s="3"/>
      <c r="GR304" s="3" t="s">
        <v>219</v>
      </c>
      <c r="GS304" s="9">
        <v>0.80645161290322587</v>
      </c>
      <c r="GT304" s="9">
        <v>73</v>
      </c>
      <c r="GU304" s="9">
        <v>17.2</v>
      </c>
      <c r="GV304" s="2">
        <v>6.0606060606060608E-2</v>
      </c>
      <c r="GW304" s="9">
        <v>2.13</v>
      </c>
      <c r="GX304" s="2" t="s">
        <v>34</v>
      </c>
      <c r="GY304" s="7"/>
      <c r="GZ304" s="9">
        <v>5.28</v>
      </c>
      <c r="HA304" s="9">
        <v>4.29</v>
      </c>
      <c r="HB304" s="9">
        <v>4.57</v>
      </c>
      <c r="HC304" s="4">
        <v>40.950000000000003</v>
      </c>
      <c r="HD304" s="3" t="s">
        <v>3</v>
      </c>
      <c r="HE304" s="9">
        <v>9.85</v>
      </c>
      <c r="HF304" s="9">
        <v>20.399999999999999</v>
      </c>
      <c r="HG304" s="3"/>
      <c r="HH304" s="5">
        <v>277</v>
      </c>
      <c r="HI304" s="3" t="s">
        <v>311</v>
      </c>
      <c r="HJ304" s="3"/>
      <c r="HK304" s="3" t="s">
        <v>3</v>
      </c>
      <c r="HL304" s="3"/>
      <c r="HM304" s="9">
        <v>0.65</v>
      </c>
      <c r="HN304" s="9">
        <v>15.8</v>
      </c>
      <c r="HO304" s="3" t="s">
        <v>3</v>
      </c>
      <c r="HP304" s="3" t="s">
        <v>35</v>
      </c>
      <c r="HQ304" s="3" t="s">
        <v>28</v>
      </c>
      <c r="HR304" s="9">
        <v>0.107</v>
      </c>
      <c r="HS304" s="3" t="s">
        <v>3</v>
      </c>
      <c r="HT304" s="3">
        <v>4.78</v>
      </c>
      <c r="HU304" s="9">
        <v>0.42016806722689076</v>
      </c>
      <c r="HV304" s="3">
        <v>1</v>
      </c>
      <c r="HW304" s="9">
        <v>3.0499999999999999E-4</v>
      </c>
      <c r="HX304" s="3" t="s">
        <v>3</v>
      </c>
      <c r="HY304" s="3"/>
      <c r="HZ304" s="3" t="s">
        <v>30</v>
      </c>
      <c r="IA304" s="9">
        <v>4.5</v>
      </c>
      <c r="IB304" s="3"/>
      <c r="IC304" s="3" t="s">
        <v>18</v>
      </c>
      <c r="ID304" s="3"/>
      <c r="IE304" s="3" t="s">
        <v>309</v>
      </c>
      <c r="IF304" s="7"/>
      <c r="IG304" s="9">
        <v>0.94339622641509424</v>
      </c>
      <c r="IH304" s="9">
        <v>1.3333333333333333</v>
      </c>
    </row>
    <row r="305" spans="1:242" x14ac:dyDescent="0.25">
      <c r="A305" s="1" t="s">
        <v>360</v>
      </c>
      <c r="B305" s="5">
        <v>91.5</v>
      </c>
      <c r="C305" s="3">
        <v>60</v>
      </c>
      <c r="D305" s="5">
        <v>6.7</v>
      </c>
      <c r="E305" s="3" t="s">
        <v>1</v>
      </c>
      <c r="F305" s="3" t="s">
        <v>361</v>
      </c>
      <c r="G305" s="2">
        <v>3.3649999999999999E-2</v>
      </c>
      <c r="H305" s="3">
        <v>2.17</v>
      </c>
      <c r="I305" s="3">
        <v>2.17</v>
      </c>
      <c r="J305" s="5">
        <v>4.4000000000000003E-11</v>
      </c>
      <c r="K305" s="3" t="s">
        <v>3</v>
      </c>
      <c r="L305" s="3" t="s">
        <v>4</v>
      </c>
      <c r="M305" s="5">
        <v>0.89285714285714279</v>
      </c>
      <c r="N305" s="5">
        <v>25.8</v>
      </c>
      <c r="O305" s="3" t="s">
        <v>3</v>
      </c>
      <c r="P305" s="3">
        <v>1.1000000000000001</v>
      </c>
      <c r="Q305" s="3">
        <v>0.4854368932038835</v>
      </c>
      <c r="R305" s="2" t="s">
        <v>58</v>
      </c>
      <c r="S305" s="3">
        <v>2.17</v>
      </c>
      <c r="T305" s="3" t="s">
        <v>3</v>
      </c>
      <c r="U305" s="5">
        <v>49.6</v>
      </c>
      <c r="V305" s="3">
        <v>2.17</v>
      </c>
      <c r="W305" s="5">
        <v>277</v>
      </c>
      <c r="X305" s="3">
        <v>1.1000000000000001</v>
      </c>
      <c r="Y305" s="3">
        <v>12.75</v>
      </c>
      <c r="Z305" s="5">
        <v>1.8E-5</v>
      </c>
      <c r="AA305" s="3" t="s">
        <v>8</v>
      </c>
      <c r="AB305" s="2">
        <v>0.8</v>
      </c>
      <c r="AC305" s="5">
        <v>2.0545454545454546E-12</v>
      </c>
      <c r="AD305" s="3" t="s">
        <v>22</v>
      </c>
      <c r="AE305" s="3">
        <v>1</v>
      </c>
      <c r="AF305" s="3">
        <v>3.08</v>
      </c>
      <c r="AG305" s="5">
        <v>2.9199999999999999E-3</v>
      </c>
      <c r="AH305" s="5">
        <v>277</v>
      </c>
      <c r="AI305" s="2">
        <v>100</v>
      </c>
      <c r="AJ305" s="3">
        <v>128</v>
      </c>
      <c r="AK305" s="5">
        <v>277</v>
      </c>
      <c r="AL305" s="5">
        <v>1.008</v>
      </c>
      <c r="AM305" s="3"/>
      <c r="AN305" s="3" t="s">
        <v>35</v>
      </c>
      <c r="AO305" s="5">
        <v>277</v>
      </c>
      <c r="AP305" s="5">
        <v>277</v>
      </c>
      <c r="AQ305" s="5">
        <v>4.4999999999999998E-2</v>
      </c>
      <c r="AR305" s="5">
        <v>3.25</v>
      </c>
      <c r="AS305" s="3" t="s">
        <v>28</v>
      </c>
      <c r="AT305" s="3" t="s">
        <v>28</v>
      </c>
      <c r="AU305" s="5">
        <v>24.2</v>
      </c>
      <c r="AV305" s="3"/>
      <c r="AW305" s="5">
        <v>277</v>
      </c>
      <c r="AX305" s="5">
        <v>2.4333333333333332E-7</v>
      </c>
      <c r="AY305" s="2" t="s">
        <v>311</v>
      </c>
      <c r="AZ305" s="5">
        <v>6.71</v>
      </c>
      <c r="BA305" s="5">
        <v>277</v>
      </c>
      <c r="BB305" s="3" t="s">
        <v>8</v>
      </c>
      <c r="BC305" s="3">
        <v>9</v>
      </c>
      <c r="BD305" s="5">
        <v>0.42016806722689076</v>
      </c>
      <c r="BE305" s="3" t="s">
        <v>16</v>
      </c>
      <c r="BF305" s="6">
        <v>36.5</v>
      </c>
      <c r="BG305" s="5">
        <v>7.4850000000000003</v>
      </c>
      <c r="BH305" s="3">
        <v>222.85</v>
      </c>
      <c r="BI305" s="3">
        <v>2.17</v>
      </c>
      <c r="BJ305" s="5">
        <v>1.27</v>
      </c>
      <c r="BK305" s="5">
        <v>28.9</v>
      </c>
      <c r="BL305" s="5">
        <v>1.22</v>
      </c>
      <c r="BM305" s="5">
        <v>2.94</v>
      </c>
      <c r="BN305" s="3">
        <v>72.75</v>
      </c>
      <c r="BO305" s="3" t="s">
        <v>121</v>
      </c>
      <c r="BP305" s="3" t="s">
        <v>3</v>
      </c>
      <c r="BQ305" s="5">
        <v>2.96</v>
      </c>
      <c r="BR305" s="2" t="s">
        <v>21</v>
      </c>
      <c r="BS305" s="3">
        <v>0.5714285714285714</v>
      </c>
      <c r="BT305" s="3"/>
      <c r="BU305" s="3">
        <v>1.0869565217391304</v>
      </c>
      <c r="BV305" s="5">
        <v>4.1675000000000004</v>
      </c>
      <c r="BW305" s="5">
        <v>5.49</v>
      </c>
      <c r="BX305" s="3"/>
      <c r="BY305" s="3"/>
      <c r="BZ305" s="5">
        <v>277</v>
      </c>
      <c r="CA305" s="2">
        <v>2.1276595744680851</v>
      </c>
      <c r="CB305" s="3" t="s">
        <v>3</v>
      </c>
      <c r="CC305" s="5">
        <v>3.6274999999999999</v>
      </c>
      <c r="CD305" s="5">
        <v>1.6528925619834711</v>
      </c>
      <c r="CE305" s="3">
        <v>0.42016806722689076</v>
      </c>
      <c r="CF305" s="5">
        <v>30.65</v>
      </c>
      <c r="CG305" s="3" t="s">
        <v>312</v>
      </c>
      <c r="CH305" s="3">
        <v>2.17</v>
      </c>
      <c r="CI305" s="3"/>
      <c r="CJ305" s="3" t="s">
        <v>1</v>
      </c>
      <c r="CK305" s="2">
        <v>1.08</v>
      </c>
      <c r="CL305" s="3" t="s">
        <v>22</v>
      </c>
      <c r="CM305" s="5">
        <v>43</v>
      </c>
      <c r="CN305" s="3"/>
      <c r="CO305" s="2">
        <v>2.17</v>
      </c>
      <c r="CP305" s="2"/>
      <c r="CQ305" s="3">
        <v>2</v>
      </c>
      <c r="CR305" s="5">
        <v>6.01</v>
      </c>
      <c r="CS305" s="5">
        <v>44.75</v>
      </c>
      <c r="CT305" s="5">
        <v>0.95400000000000007</v>
      </c>
      <c r="CU305" s="5">
        <v>12.75</v>
      </c>
      <c r="CV305" s="5">
        <v>383</v>
      </c>
      <c r="CW305" s="5">
        <v>79.349999999999994</v>
      </c>
      <c r="CX305" s="5">
        <v>0.44444444444444442</v>
      </c>
      <c r="CY305" s="5">
        <v>0.41841004184100417</v>
      </c>
      <c r="CZ305" s="3" t="s">
        <v>22</v>
      </c>
      <c r="DA305" s="5">
        <v>3.9215686274509802E-4</v>
      </c>
      <c r="DB305" s="5">
        <v>634</v>
      </c>
      <c r="DC305" s="2">
        <v>0.88495575221238942</v>
      </c>
      <c r="DD305" s="5">
        <v>376</v>
      </c>
      <c r="DE305" s="3" t="s">
        <v>22</v>
      </c>
      <c r="DF305" s="5">
        <v>0.37950664136622392</v>
      </c>
      <c r="DG305" s="3" t="s">
        <v>3</v>
      </c>
      <c r="DH305" s="5">
        <v>9.75</v>
      </c>
      <c r="DI305" s="3" t="s">
        <v>28</v>
      </c>
      <c r="DJ305" s="3">
        <v>11.26</v>
      </c>
      <c r="DK305" s="5">
        <v>370</v>
      </c>
      <c r="DL305" s="3" t="s">
        <v>8</v>
      </c>
      <c r="DM305" s="5">
        <v>0.35523978685612789</v>
      </c>
      <c r="DN305" s="3" t="s">
        <v>3</v>
      </c>
      <c r="DO305" s="5">
        <v>0.3</v>
      </c>
      <c r="DP305" s="3" t="s">
        <v>3</v>
      </c>
      <c r="DQ305" s="5">
        <v>3.2650000000000001</v>
      </c>
      <c r="DR305" s="2">
        <v>0.8</v>
      </c>
      <c r="DS305" s="2" t="s">
        <v>18</v>
      </c>
      <c r="DT305" s="5">
        <v>0.44843049327354262</v>
      </c>
      <c r="DU305" s="2">
        <v>4.29</v>
      </c>
      <c r="DV305" s="3" t="s">
        <v>3</v>
      </c>
      <c r="DW305" s="5">
        <v>49.6</v>
      </c>
      <c r="DX305" s="2">
        <v>5.92</v>
      </c>
      <c r="DY305" s="3" t="s">
        <v>8</v>
      </c>
      <c r="DZ305" s="2">
        <v>277</v>
      </c>
      <c r="EA305" s="5">
        <v>1.25</v>
      </c>
      <c r="EB305" s="5">
        <v>3.08</v>
      </c>
      <c r="EC305" s="3">
        <v>17.25</v>
      </c>
      <c r="ED305" s="2">
        <v>277</v>
      </c>
      <c r="EE305" s="2">
        <v>0.42194092827004215</v>
      </c>
      <c r="EF305" s="3" t="s">
        <v>1</v>
      </c>
      <c r="EG305" s="3"/>
      <c r="EH305" s="5">
        <v>55.4</v>
      </c>
      <c r="EI305" s="2">
        <v>8.58</v>
      </c>
      <c r="EJ305" s="3" t="s">
        <v>26</v>
      </c>
      <c r="EK305" s="5">
        <v>1.2500000000000001E-2</v>
      </c>
      <c r="EL305" s="3" t="s">
        <v>1</v>
      </c>
      <c r="EM305" s="3" t="s">
        <v>3</v>
      </c>
      <c r="EN305" s="3" t="s">
        <v>27</v>
      </c>
      <c r="EO305" s="3">
        <v>30</v>
      </c>
      <c r="EP305" s="3" t="s">
        <v>8</v>
      </c>
      <c r="EQ305" s="3">
        <v>2.17</v>
      </c>
      <c r="ER305" s="5">
        <v>5.32</v>
      </c>
      <c r="ES305" s="2">
        <v>33</v>
      </c>
      <c r="ET305" s="9">
        <v>18.899999999999999</v>
      </c>
      <c r="EU305" s="3" t="s">
        <v>239</v>
      </c>
      <c r="EV305" s="3" t="s">
        <v>28</v>
      </c>
      <c r="EW305" s="9">
        <v>17.3</v>
      </c>
      <c r="EX305" s="9">
        <v>3.5924999999999998</v>
      </c>
      <c r="EY305" s="3">
        <v>1.96</v>
      </c>
      <c r="EZ305" s="3"/>
      <c r="FA305" s="9">
        <v>1.0050251256281406</v>
      </c>
      <c r="FB305" s="9">
        <v>1.668E-9</v>
      </c>
      <c r="FC305" s="5">
        <v>277</v>
      </c>
      <c r="FD305" s="9">
        <v>1.1428571428571428</v>
      </c>
      <c r="FE305" s="2" t="s">
        <v>311</v>
      </c>
      <c r="FF305" s="3" t="s">
        <v>28</v>
      </c>
      <c r="FG305" s="3" t="s">
        <v>1</v>
      </c>
      <c r="FH305" s="9">
        <v>7.1425000000000001</v>
      </c>
      <c r="FI305" s="3" t="s">
        <v>21</v>
      </c>
      <c r="FJ305" s="9">
        <v>11.3</v>
      </c>
      <c r="FK305" s="3" t="s">
        <v>1</v>
      </c>
      <c r="FL305" s="3" t="s">
        <v>1</v>
      </c>
      <c r="FM305" s="3" t="s">
        <v>28</v>
      </c>
      <c r="FN305" s="9">
        <v>154</v>
      </c>
      <c r="FO305" s="9">
        <v>5.9999999999999995E-8</v>
      </c>
      <c r="FP305" s="9">
        <v>7</v>
      </c>
      <c r="FQ305" s="3" t="s">
        <v>311</v>
      </c>
      <c r="FR305" s="5">
        <v>1.2749999999999999E-2</v>
      </c>
      <c r="FS305" s="9">
        <v>28.4</v>
      </c>
      <c r="FT305" s="3" t="s">
        <v>1</v>
      </c>
      <c r="FU305" s="3">
        <v>4.74</v>
      </c>
      <c r="FV305" s="3"/>
      <c r="FW305" s="5">
        <v>37.75</v>
      </c>
      <c r="FX305" s="10">
        <v>6.1500000000000001E-3</v>
      </c>
      <c r="FY305" s="3">
        <v>127.1</v>
      </c>
      <c r="FZ305" s="3" t="s">
        <v>22</v>
      </c>
      <c r="GA305" s="3">
        <v>2.17</v>
      </c>
      <c r="GB305" s="3">
        <v>2.17</v>
      </c>
      <c r="GC305" s="3"/>
      <c r="GD305" s="3">
        <v>2.17</v>
      </c>
      <c r="GE305" s="3">
        <v>1.32</v>
      </c>
      <c r="GF305" s="3">
        <v>634</v>
      </c>
      <c r="GG305" s="3"/>
      <c r="GH305" s="9">
        <v>4.51</v>
      </c>
      <c r="GI305" s="5">
        <v>277</v>
      </c>
      <c r="GJ305" s="5">
        <v>1.6100000000000001E-3</v>
      </c>
      <c r="GK305" s="3">
        <v>8.58</v>
      </c>
      <c r="GL305" s="2">
        <v>0.84745762711864414</v>
      </c>
      <c r="GM305" s="7">
        <v>3.08</v>
      </c>
      <c r="GN305" s="3" t="s">
        <v>31</v>
      </c>
      <c r="GO305" s="3" t="s">
        <v>8</v>
      </c>
      <c r="GP305" s="3"/>
      <c r="GQ305" s="3">
        <v>11.11</v>
      </c>
      <c r="GR305" s="3" t="s">
        <v>219</v>
      </c>
      <c r="GS305" s="9">
        <v>0.8</v>
      </c>
      <c r="GT305" s="9">
        <v>72.75</v>
      </c>
      <c r="GU305" s="9">
        <v>17.25</v>
      </c>
      <c r="GV305" s="2">
        <v>6.2893081761006289E-2</v>
      </c>
      <c r="GW305" s="9">
        <v>2.14</v>
      </c>
      <c r="GX305" s="2" t="s">
        <v>34</v>
      </c>
      <c r="GY305" s="2">
        <v>0.8</v>
      </c>
      <c r="GZ305" s="9">
        <v>5.3</v>
      </c>
      <c r="HA305" s="9">
        <v>4.2850000000000001</v>
      </c>
      <c r="HB305" s="9">
        <v>4.5999999999999996</v>
      </c>
      <c r="HC305" s="4">
        <v>41</v>
      </c>
      <c r="HD305" s="3" t="s">
        <v>3</v>
      </c>
      <c r="HE305" s="9">
        <v>10</v>
      </c>
      <c r="HF305" s="9">
        <v>20.5</v>
      </c>
      <c r="HG305" s="3"/>
      <c r="HH305" s="5">
        <v>277</v>
      </c>
      <c r="HI305" s="3" t="s">
        <v>311</v>
      </c>
      <c r="HJ305" s="3">
        <v>1.3157894736842106</v>
      </c>
      <c r="HK305" s="3" t="s">
        <v>3</v>
      </c>
      <c r="HL305" s="3">
        <v>2.27</v>
      </c>
      <c r="HM305" s="9">
        <v>0.64</v>
      </c>
      <c r="HN305" s="9">
        <v>15.85</v>
      </c>
      <c r="HO305" s="3" t="s">
        <v>3</v>
      </c>
      <c r="HP305" s="3" t="s">
        <v>35</v>
      </c>
      <c r="HQ305" s="3" t="s">
        <v>28</v>
      </c>
      <c r="HR305" s="9">
        <v>0.11</v>
      </c>
      <c r="HS305" s="3" t="s">
        <v>3</v>
      </c>
      <c r="HT305" s="3">
        <v>4.74</v>
      </c>
      <c r="HU305" s="9">
        <v>0.41928721174004197</v>
      </c>
      <c r="HV305" s="3">
        <v>1</v>
      </c>
      <c r="HW305" s="9">
        <v>3.1E-4</v>
      </c>
      <c r="HX305" s="3" t="s">
        <v>3</v>
      </c>
      <c r="HY305" s="3"/>
      <c r="HZ305" s="3">
        <v>634</v>
      </c>
      <c r="IA305" s="9">
        <v>4.5</v>
      </c>
      <c r="IB305" s="3">
        <v>15.75</v>
      </c>
      <c r="IC305" s="3" t="s">
        <v>18</v>
      </c>
      <c r="ID305" s="3"/>
      <c r="IE305" s="3" t="s">
        <v>309</v>
      </c>
      <c r="IF305" s="7">
        <v>6.13</v>
      </c>
      <c r="IG305" s="9">
        <v>0.98039215686274506</v>
      </c>
      <c r="IH305" s="9">
        <v>1.4285714285714286</v>
      </c>
    </row>
    <row r="306" spans="1:242" x14ac:dyDescent="0.25">
      <c r="A306" s="1" t="s">
        <v>362</v>
      </c>
      <c r="B306" s="5">
        <v>91.75</v>
      </c>
      <c r="C306" s="3"/>
      <c r="D306" s="5">
        <v>6.7</v>
      </c>
      <c r="E306" s="3" t="s">
        <v>1</v>
      </c>
      <c r="F306" s="3"/>
      <c r="G306" s="2">
        <v>3.3750000000000002E-2</v>
      </c>
      <c r="H306" s="3"/>
      <c r="I306" s="3"/>
      <c r="J306" s="5">
        <v>4.7000000000000006E-11</v>
      </c>
      <c r="K306" s="3" t="s">
        <v>3</v>
      </c>
      <c r="L306" s="3" t="s">
        <v>4</v>
      </c>
      <c r="M306" s="5">
        <v>0.88888888888888884</v>
      </c>
      <c r="N306" s="5">
        <v>25.8</v>
      </c>
      <c r="O306" s="3" t="s">
        <v>3</v>
      </c>
      <c r="P306" s="3"/>
      <c r="Q306" s="3"/>
      <c r="R306" s="2" t="s">
        <v>58</v>
      </c>
      <c r="S306" s="2"/>
      <c r="T306" s="3" t="s">
        <v>3</v>
      </c>
      <c r="U306" s="5">
        <v>49.65</v>
      </c>
      <c r="V306" s="3"/>
      <c r="W306" s="5">
        <v>276</v>
      </c>
      <c r="X306" s="3"/>
      <c r="Y306" s="3" t="s">
        <v>7</v>
      </c>
      <c r="Z306" s="5">
        <v>1.9000000000000001E-5</v>
      </c>
      <c r="AA306" s="3" t="s">
        <v>8</v>
      </c>
      <c r="AB306" s="2"/>
      <c r="AC306" s="5">
        <v>2.0545454545454546E-12</v>
      </c>
      <c r="AD306" s="3" t="s">
        <v>22</v>
      </c>
      <c r="AE306" s="3" t="s">
        <v>18</v>
      </c>
      <c r="AF306" s="3"/>
      <c r="AG306" s="5">
        <v>2.8500000000000001E-3</v>
      </c>
      <c r="AH306" s="5">
        <v>276</v>
      </c>
      <c r="AI306" s="2"/>
      <c r="AJ306" s="3">
        <v>110</v>
      </c>
      <c r="AK306" s="5">
        <v>276</v>
      </c>
      <c r="AL306" s="5">
        <v>1.0089999999999999</v>
      </c>
      <c r="AM306" s="3"/>
      <c r="AN306" s="3" t="s">
        <v>35</v>
      </c>
      <c r="AO306" s="5">
        <v>276</v>
      </c>
      <c r="AP306" s="5">
        <v>276</v>
      </c>
      <c r="AQ306" s="5">
        <v>4.4299999999999999E-2</v>
      </c>
      <c r="AR306" s="5">
        <v>3.33</v>
      </c>
      <c r="AS306" s="3" t="s">
        <v>28</v>
      </c>
      <c r="AT306" s="3" t="s">
        <v>28</v>
      </c>
      <c r="AU306" s="5">
        <v>23.8</v>
      </c>
      <c r="AV306" s="3"/>
      <c r="AW306" s="5">
        <v>276</v>
      </c>
      <c r="AX306" s="5">
        <v>2.3833333333333331E-7</v>
      </c>
      <c r="AY306" s="2" t="s">
        <v>311</v>
      </c>
      <c r="AZ306" s="5">
        <v>6.71</v>
      </c>
      <c r="BA306" s="5">
        <v>276</v>
      </c>
      <c r="BB306" s="3" t="s">
        <v>8</v>
      </c>
      <c r="BC306" s="3">
        <v>9</v>
      </c>
      <c r="BD306" s="5">
        <v>0.42016806722689076</v>
      </c>
      <c r="BE306" s="3" t="s">
        <v>16</v>
      </c>
      <c r="BF306" s="6">
        <v>36</v>
      </c>
      <c r="BG306" s="5">
        <v>7.49</v>
      </c>
      <c r="BH306" s="3"/>
      <c r="BI306" s="3"/>
      <c r="BJ306" s="5">
        <v>1.25</v>
      </c>
      <c r="BK306" s="5">
        <v>28</v>
      </c>
      <c r="BL306" s="5">
        <v>1.21</v>
      </c>
      <c r="BM306" s="5">
        <v>2.94</v>
      </c>
      <c r="BN306" s="3"/>
      <c r="BO306" s="3" t="s">
        <v>121</v>
      </c>
      <c r="BP306" s="3" t="s">
        <v>3</v>
      </c>
      <c r="BQ306" s="5">
        <v>2.96</v>
      </c>
      <c r="BR306" s="2" t="s">
        <v>21</v>
      </c>
      <c r="BS306" s="3"/>
      <c r="BT306" s="3"/>
      <c r="BU306" s="3"/>
      <c r="BV306" s="5">
        <v>4.165</v>
      </c>
      <c r="BW306" s="5">
        <v>5.51</v>
      </c>
      <c r="BX306" s="3"/>
      <c r="BY306" s="3"/>
      <c r="BZ306" s="5">
        <v>276</v>
      </c>
      <c r="CA306" s="2"/>
      <c r="CB306" s="3" t="s">
        <v>3</v>
      </c>
      <c r="CC306" s="5">
        <v>3.63</v>
      </c>
      <c r="CD306" s="5">
        <v>1.5384615384615383</v>
      </c>
      <c r="CE306" s="3"/>
      <c r="CF306" s="5">
        <v>30.95</v>
      </c>
      <c r="CG306" s="3" t="s">
        <v>312</v>
      </c>
      <c r="CH306" s="3"/>
      <c r="CI306" s="3"/>
      <c r="CJ306" s="3" t="s">
        <v>1</v>
      </c>
      <c r="CK306" s="2"/>
      <c r="CL306" s="3" t="s">
        <v>22</v>
      </c>
      <c r="CM306" s="5">
        <v>45</v>
      </c>
      <c r="CN306" s="3"/>
      <c r="CO306" s="2"/>
      <c r="CP306" s="2"/>
      <c r="CQ306" s="3">
        <v>2</v>
      </c>
      <c r="CR306" s="5">
        <v>6.01</v>
      </c>
      <c r="CS306" s="5">
        <v>43</v>
      </c>
      <c r="CT306" s="5">
        <v>0.95450000000000002</v>
      </c>
      <c r="CU306" s="5">
        <v>12.4</v>
      </c>
      <c r="CV306" s="5">
        <v>382</v>
      </c>
      <c r="CW306" s="5">
        <v>79.349999999999994</v>
      </c>
      <c r="CX306" s="5">
        <v>0.44247787610619471</v>
      </c>
      <c r="CY306" s="5">
        <v>0.41666666666666669</v>
      </c>
      <c r="CZ306" s="3" t="s">
        <v>22</v>
      </c>
      <c r="DA306" s="5">
        <v>3.8461538461538456E-4</v>
      </c>
      <c r="DB306" s="5">
        <v>635</v>
      </c>
      <c r="DC306" s="2"/>
      <c r="DD306" s="5">
        <v>367</v>
      </c>
      <c r="DE306" s="3" t="s">
        <v>22</v>
      </c>
      <c r="DF306" s="5">
        <v>0.38022813688212931</v>
      </c>
      <c r="DG306" s="3" t="s">
        <v>3</v>
      </c>
      <c r="DH306" s="5">
        <v>10.25</v>
      </c>
      <c r="DI306" s="3" t="s">
        <v>28</v>
      </c>
      <c r="DJ306" s="3"/>
      <c r="DK306" s="5">
        <v>364</v>
      </c>
      <c r="DL306" s="3" t="s">
        <v>8</v>
      </c>
      <c r="DM306" s="5">
        <v>0.35587188612099646</v>
      </c>
      <c r="DN306" s="3" t="s">
        <v>3</v>
      </c>
      <c r="DO306" s="5">
        <v>0.3</v>
      </c>
      <c r="DP306" s="3" t="s">
        <v>3</v>
      </c>
      <c r="DQ306" s="5">
        <v>3.2675000000000001</v>
      </c>
      <c r="DR306" s="7"/>
      <c r="DS306" s="2" t="s">
        <v>18</v>
      </c>
      <c r="DT306" s="5">
        <v>0.447427293064877</v>
      </c>
      <c r="DU306" s="2"/>
      <c r="DV306" s="3" t="s">
        <v>3</v>
      </c>
      <c r="DW306" s="5">
        <v>49.65</v>
      </c>
      <c r="DX306" s="3"/>
      <c r="DY306" s="3" t="s">
        <v>8</v>
      </c>
      <c r="DZ306" s="2"/>
      <c r="EA306" s="5">
        <v>1.25</v>
      </c>
      <c r="EB306" s="5">
        <v>3.07</v>
      </c>
      <c r="EC306" s="3"/>
      <c r="ED306" s="2"/>
      <c r="EE306" s="2"/>
      <c r="EF306" s="3" t="s">
        <v>1</v>
      </c>
      <c r="EG306" s="3"/>
      <c r="EH306" s="5">
        <v>55.2</v>
      </c>
      <c r="EI306" s="2"/>
      <c r="EJ306" s="3" t="s">
        <v>26</v>
      </c>
      <c r="EK306" s="5">
        <v>1.2500000000000001E-2</v>
      </c>
      <c r="EL306" s="3" t="s">
        <v>1</v>
      </c>
      <c r="EM306" s="3" t="s">
        <v>3</v>
      </c>
      <c r="EN306" s="3" t="s">
        <v>27</v>
      </c>
      <c r="EO306" s="3"/>
      <c r="EP306" s="3" t="s">
        <v>8</v>
      </c>
      <c r="EQ306" s="3"/>
      <c r="ER306" s="5">
        <v>5.2</v>
      </c>
      <c r="ES306" s="3"/>
      <c r="ET306" s="9">
        <v>17.5</v>
      </c>
      <c r="EU306" s="3" t="s">
        <v>239</v>
      </c>
      <c r="EV306" s="3" t="s">
        <v>28</v>
      </c>
      <c r="EW306" s="9">
        <v>17</v>
      </c>
      <c r="EX306" s="9">
        <v>3.6</v>
      </c>
      <c r="EY306" s="3"/>
      <c r="EZ306" s="3"/>
      <c r="FA306" s="9">
        <v>1.015228426395939</v>
      </c>
      <c r="FB306" s="9">
        <v>1.668E-9</v>
      </c>
      <c r="FC306" s="5">
        <v>276</v>
      </c>
      <c r="FD306" s="9">
        <v>1.1428571428571428</v>
      </c>
      <c r="FE306" s="2" t="s">
        <v>311</v>
      </c>
      <c r="FF306" s="3" t="s">
        <v>28</v>
      </c>
      <c r="FG306" s="3" t="s">
        <v>1</v>
      </c>
      <c r="FH306" s="9">
        <v>7.13</v>
      </c>
      <c r="FI306" s="3"/>
      <c r="FJ306" s="9">
        <v>11</v>
      </c>
      <c r="FK306" s="3" t="s">
        <v>1</v>
      </c>
      <c r="FL306" s="3" t="s">
        <v>1</v>
      </c>
      <c r="FM306" s="3" t="s">
        <v>28</v>
      </c>
      <c r="FN306" s="9">
        <v>153</v>
      </c>
      <c r="FO306" s="9">
        <v>5.7000000000000001E-8</v>
      </c>
      <c r="FP306" s="9">
        <v>7.15</v>
      </c>
      <c r="FQ306" s="3" t="s">
        <v>311</v>
      </c>
      <c r="FR306" s="5">
        <v>1.0999999999999999E-2</v>
      </c>
      <c r="FS306" s="9">
        <v>28.45</v>
      </c>
      <c r="FT306" s="3" t="s">
        <v>1</v>
      </c>
      <c r="FU306" s="3">
        <v>4.74</v>
      </c>
      <c r="FV306" s="3"/>
      <c r="FW306" s="5">
        <v>39</v>
      </c>
      <c r="FX306" s="10">
        <v>6.1999999999999998E-3</v>
      </c>
      <c r="FY306" s="3"/>
      <c r="FZ306" s="3" t="s">
        <v>22</v>
      </c>
      <c r="GA306" s="3"/>
      <c r="GB306" s="3"/>
      <c r="GC306" s="3"/>
      <c r="GD306" s="3"/>
      <c r="GE306" s="3"/>
      <c r="GF306" s="3" t="s">
        <v>30</v>
      </c>
      <c r="GG306" s="3"/>
      <c r="GH306" s="9">
        <v>4.51</v>
      </c>
      <c r="GI306" s="5">
        <v>276</v>
      </c>
      <c r="GJ306" s="5">
        <v>1.57E-3</v>
      </c>
      <c r="GK306" s="3"/>
      <c r="GL306" s="2"/>
      <c r="GM306" s="7"/>
      <c r="GN306" s="3" t="s">
        <v>31</v>
      </c>
      <c r="GO306" s="3" t="s">
        <v>8</v>
      </c>
      <c r="GP306" s="3"/>
      <c r="GQ306" s="3"/>
      <c r="GR306" s="3" t="s">
        <v>219</v>
      </c>
      <c r="GS306" s="9">
        <v>0.78125</v>
      </c>
      <c r="GT306" s="9">
        <v>72.599999999999994</v>
      </c>
      <c r="GU306" s="9">
        <v>19</v>
      </c>
      <c r="GV306" s="2">
        <v>6.1919504643962855E-2</v>
      </c>
      <c r="GW306" s="9">
        <v>2.13</v>
      </c>
      <c r="GX306" s="2" t="s">
        <v>34</v>
      </c>
      <c r="GY306" s="7"/>
      <c r="GZ306" s="9">
        <v>5.27</v>
      </c>
      <c r="HA306" s="9">
        <v>4.29</v>
      </c>
      <c r="HB306" s="9">
        <v>4.62</v>
      </c>
      <c r="HC306" s="4">
        <v>40.4</v>
      </c>
      <c r="HD306" s="3" t="s">
        <v>3</v>
      </c>
      <c r="HE306" s="9">
        <v>10.75</v>
      </c>
      <c r="HF306" s="9">
        <v>21.3</v>
      </c>
      <c r="HG306" s="3"/>
      <c r="HH306" s="5">
        <v>276</v>
      </c>
      <c r="HI306" s="3" t="s">
        <v>311</v>
      </c>
      <c r="HJ306" s="3"/>
      <c r="HK306" s="3" t="s">
        <v>3</v>
      </c>
      <c r="HL306" s="3"/>
      <c r="HM306" s="9">
        <v>0.63</v>
      </c>
      <c r="HN306" s="9">
        <v>15.65</v>
      </c>
      <c r="HO306" s="3" t="s">
        <v>3</v>
      </c>
      <c r="HP306" s="3" t="s">
        <v>35</v>
      </c>
      <c r="HQ306" s="3" t="s">
        <v>28</v>
      </c>
      <c r="HR306" s="9">
        <v>0.113</v>
      </c>
      <c r="HS306" s="3" t="s">
        <v>3</v>
      </c>
      <c r="HT306" s="3">
        <v>4.74</v>
      </c>
      <c r="HU306" s="9">
        <v>0.41928721174004197</v>
      </c>
      <c r="HV306" s="3">
        <v>1</v>
      </c>
      <c r="HW306" s="9">
        <v>3.8000000000000002E-4</v>
      </c>
      <c r="HX306" s="3" t="s">
        <v>3</v>
      </c>
      <c r="HY306" s="3"/>
      <c r="HZ306" s="3" t="s">
        <v>30</v>
      </c>
      <c r="IA306" s="9">
        <v>4.5</v>
      </c>
      <c r="IB306" s="3"/>
      <c r="IC306" s="3" t="s">
        <v>18</v>
      </c>
      <c r="ID306" s="3"/>
      <c r="IE306" s="3" t="s">
        <v>309</v>
      </c>
      <c r="IF306" s="7"/>
      <c r="IG306" s="9">
        <v>1</v>
      </c>
      <c r="IH306" s="9">
        <v>1.25</v>
      </c>
    </row>
    <row r="307" spans="1:242" x14ac:dyDescent="0.25">
      <c r="A307" s="1" t="s">
        <v>363</v>
      </c>
      <c r="B307" s="5">
        <v>91</v>
      </c>
      <c r="C307" s="3"/>
      <c r="D307" s="5">
        <v>6.85</v>
      </c>
      <c r="E307" s="3" t="s">
        <v>1</v>
      </c>
      <c r="F307" s="3"/>
      <c r="G307" s="2">
        <v>3.32E-2</v>
      </c>
      <c r="H307" s="3"/>
      <c r="I307" s="3"/>
      <c r="J307" s="5">
        <v>5.1500000000000003E-11</v>
      </c>
      <c r="K307" s="3" t="s">
        <v>3</v>
      </c>
      <c r="L307" s="3" t="s">
        <v>4</v>
      </c>
      <c r="M307" s="5">
        <v>0.89285714285714279</v>
      </c>
      <c r="N307" s="5">
        <v>24.95</v>
      </c>
      <c r="O307" s="3" t="s">
        <v>3</v>
      </c>
      <c r="P307" s="3"/>
      <c r="Q307" s="3"/>
      <c r="R307" s="2" t="s">
        <v>58</v>
      </c>
      <c r="S307" s="2"/>
      <c r="T307" s="3" t="s">
        <v>3</v>
      </c>
      <c r="U307" s="5">
        <v>49.25</v>
      </c>
      <c r="V307" s="3"/>
      <c r="W307" s="5">
        <v>276</v>
      </c>
      <c r="X307" s="3"/>
      <c r="Y307" s="3" t="s">
        <v>7</v>
      </c>
      <c r="Z307" s="5">
        <v>1.9000000000000001E-5</v>
      </c>
      <c r="AA307" s="3" t="s">
        <v>8</v>
      </c>
      <c r="AB307" s="2"/>
      <c r="AC307" s="5">
        <v>2.0727272727272726E-12</v>
      </c>
      <c r="AD307" s="3" t="s">
        <v>22</v>
      </c>
      <c r="AE307" s="3" t="s">
        <v>18</v>
      </c>
      <c r="AF307" s="3"/>
      <c r="AG307" s="5">
        <v>2.7400000000000002E-3</v>
      </c>
      <c r="AH307" s="5">
        <v>276</v>
      </c>
      <c r="AI307" s="2"/>
      <c r="AJ307" s="3">
        <v>180</v>
      </c>
      <c r="AK307" s="5">
        <v>276</v>
      </c>
      <c r="AL307" s="5">
        <v>1.0109999999999999</v>
      </c>
      <c r="AM307" s="3"/>
      <c r="AN307" s="3" t="s">
        <v>35</v>
      </c>
      <c r="AO307" s="5">
        <v>276</v>
      </c>
      <c r="AP307" s="5">
        <v>276</v>
      </c>
      <c r="AQ307" s="5">
        <v>4.8500000000000001E-2</v>
      </c>
      <c r="AR307" s="5">
        <v>3.34</v>
      </c>
      <c r="AS307" s="3" t="s">
        <v>28</v>
      </c>
      <c r="AT307" s="3" t="s">
        <v>28</v>
      </c>
      <c r="AU307" s="5">
        <v>23.5</v>
      </c>
      <c r="AV307" s="3"/>
      <c r="AW307" s="5">
        <v>276</v>
      </c>
      <c r="AX307" s="5">
        <v>2.3666666666666664E-7</v>
      </c>
      <c r="AY307" s="2" t="s">
        <v>311</v>
      </c>
      <c r="AZ307" s="5">
        <v>6.7</v>
      </c>
      <c r="BA307" s="5">
        <v>276</v>
      </c>
      <c r="BB307" s="3" t="s">
        <v>8</v>
      </c>
      <c r="BC307" s="3">
        <v>9</v>
      </c>
      <c r="BD307" s="5">
        <v>0.42016806722689076</v>
      </c>
      <c r="BE307" s="3" t="s">
        <v>16</v>
      </c>
      <c r="BF307" s="6">
        <v>34.6</v>
      </c>
      <c r="BG307" s="5">
        <v>7.5049999999999999</v>
      </c>
      <c r="BH307" s="3"/>
      <c r="BI307" s="3"/>
      <c r="BJ307" s="5">
        <v>1.24</v>
      </c>
      <c r="BK307" s="5">
        <v>27.3</v>
      </c>
      <c r="BL307" s="5">
        <v>1.21</v>
      </c>
      <c r="BM307" s="5">
        <v>2.93</v>
      </c>
      <c r="BN307" s="3"/>
      <c r="BO307" s="3" t="s">
        <v>121</v>
      </c>
      <c r="BP307" s="3" t="s">
        <v>3</v>
      </c>
      <c r="BQ307" s="5">
        <v>2.94</v>
      </c>
      <c r="BR307" s="2" t="s">
        <v>21</v>
      </c>
      <c r="BS307" s="3"/>
      <c r="BT307" s="3"/>
      <c r="BU307" s="3"/>
      <c r="BV307" s="5">
        <v>4.2</v>
      </c>
      <c r="BW307" s="5">
        <v>5.51</v>
      </c>
      <c r="BX307" s="3"/>
      <c r="BY307" s="3"/>
      <c r="BZ307" s="5">
        <v>276</v>
      </c>
      <c r="CA307" s="2"/>
      <c r="CB307" s="3" t="s">
        <v>3</v>
      </c>
      <c r="CC307" s="5">
        <v>3.55</v>
      </c>
      <c r="CD307" s="5">
        <v>1.4705882352941175</v>
      </c>
      <c r="CE307" s="3"/>
      <c r="CF307" s="5">
        <v>30.75</v>
      </c>
      <c r="CG307" s="3" t="s">
        <v>312</v>
      </c>
      <c r="CH307" s="3"/>
      <c r="CI307" s="3"/>
      <c r="CJ307" s="3" t="s">
        <v>1</v>
      </c>
      <c r="CK307" s="2"/>
      <c r="CL307" s="3" t="s">
        <v>22</v>
      </c>
      <c r="CM307" s="5">
        <v>45</v>
      </c>
      <c r="CN307" s="3"/>
      <c r="CO307" s="2"/>
      <c r="CP307" s="2"/>
      <c r="CQ307" s="3">
        <v>2</v>
      </c>
      <c r="CR307" s="5">
        <v>6.01</v>
      </c>
      <c r="CS307" s="5">
        <v>38</v>
      </c>
      <c r="CT307" s="5">
        <v>0.91</v>
      </c>
      <c r="CU307" s="5">
        <v>13.75</v>
      </c>
      <c r="CV307" s="5">
        <v>383</v>
      </c>
      <c r="CW307" s="5">
        <v>79.2</v>
      </c>
      <c r="CX307" s="5">
        <v>0.43956043956043955</v>
      </c>
      <c r="CY307" s="5">
        <v>0.41493775933609955</v>
      </c>
      <c r="CZ307" s="3" t="s">
        <v>22</v>
      </c>
      <c r="DA307" s="5">
        <v>3.7735849056603772E-4</v>
      </c>
      <c r="DB307" s="5">
        <v>632</v>
      </c>
      <c r="DC307" s="2"/>
      <c r="DD307" s="5">
        <v>360</v>
      </c>
      <c r="DE307" s="3" t="s">
        <v>22</v>
      </c>
      <c r="DF307" s="5">
        <v>0.37950664136622392</v>
      </c>
      <c r="DG307" s="3" t="s">
        <v>3</v>
      </c>
      <c r="DH307" s="5">
        <v>10.25</v>
      </c>
      <c r="DI307" s="3" t="s">
        <v>28</v>
      </c>
      <c r="DJ307" s="3"/>
      <c r="DK307" s="5">
        <v>365</v>
      </c>
      <c r="DL307" s="3" t="s">
        <v>8</v>
      </c>
      <c r="DM307" s="5">
        <v>0.35523978685612789</v>
      </c>
      <c r="DN307" s="3" t="s">
        <v>3</v>
      </c>
      <c r="DO307" s="5">
        <v>0.3</v>
      </c>
      <c r="DP307" s="3" t="s">
        <v>3</v>
      </c>
      <c r="DQ307" s="5">
        <v>3.2675000000000001</v>
      </c>
      <c r="DR307" s="7"/>
      <c r="DS307" s="2" t="s">
        <v>18</v>
      </c>
      <c r="DT307" s="5">
        <v>0.43859649122807021</v>
      </c>
      <c r="DU307" s="2"/>
      <c r="DV307" s="3" t="s">
        <v>3</v>
      </c>
      <c r="DW307" s="5">
        <v>49.25</v>
      </c>
      <c r="DX307" s="3"/>
      <c r="DY307" s="3" t="s">
        <v>8</v>
      </c>
      <c r="DZ307" s="2"/>
      <c r="EA307" s="5">
        <v>1.25</v>
      </c>
      <c r="EB307" s="5">
        <v>3.07</v>
      </c>
      <c r="EC307" s="3"/>
      <c r="ED307" s="2"/>
      <c r="EE307" s="2"/>
      <c r="EF307" s="3" t="s">
        <v>1</v>
      </c>
      <c r="EG307" s="3"/>
      <c r="EH307" s="5">
        <v>55.2</v>
      </c>
      <c r="EI307" s="2"/>
      <c r="EJ307" s="3" t="s">
        <v>26</v>
      </c>
      <c r="EK307" s="5">
        <v>1.2500000000000001E-2</v>
      </c>
      <c r="EL307" s="3" t="s">
        <v>1</v>
      </c>
      <c r="EM307" s="3" t="s">
        <v>3</v>
      </c>
      <c r="EN307" s="3" t="s">
        <v>27</v>
      </c>
      <c r="EO307" s="3"/>
      <c r="EP307" s="3" t="s">
        <v>8</v>
      </c>
      <c r="EQ307" s="3"/>
      <c r="ER307" s="5">
        <v>5.17</v>
      </c>
      <c r="ES307" s="3"/>
      <c r="ET307" s="9">
        <v>18</v>
      </c>
      <c r="EU307" s="3" t="s">
        <v>239</v>
      </c>
      <c r="EV307" s="3" t="s">
        <v>28</v>
      </c>
      <c r="EW307" s="9">
        <v>18.850000000000001</v>
      </c>
      <c r="EX307" s="9">
        <v>3.56</v>
      </c>
      <c r="EY307" s="3"/>
      <c r="EZ307" s="3"/>
      <c r="FA307" s="9">
        <v>1.015228426395939</v>
      </c>
      <c r="FB307" s="9">
        <v>1.666E-9</v>
      </c>
      <c r="FC307" s="5">
        <v>276</v>
      </c>
      <c r="FD307" s="9">
        <v>1.1428571428571428</v>
      </c>
      <c r="FE307" s="2" t="s">
        <v>311</v>
      </c>
      <c r="FF307" s="3" t="s">
        <v>28</v>
      </c>
      <c r="FG307" s="3" t="s">
        <v>1</v>
      </c>
      <c r="FH307" s="9">
        <v>7.1050000000000004</v>
      </c>
      <c r="FI307" s="3"/>
      <c r="FJ307" s="9">
        <v>13</v>
      </c>
      <c r="FK307" s="3" t="s">
        <v>1</v>
      </c>
      <c r="FL307" s="3" t="s">
        <v>1</v>
      </c>
      <c r="FM307" s="3" t="s">
        <v>28</v>
      </c>
      <c r="FN307" s="9">
        <v>153</v>
      </c>
      <c r="FO307" s="9">
        <v>5.6399999999999995E-8</v>
      </c>
      <c r="FP307" s="9">
        <v>7.15</v>
      </c>
      <c r="FQ307" s="3" t="s">
        <v>311</v>
      </c>
      <c r="FR307" s="5">
        <v>0.01</v>
      </c>
      <c r="FS307" s="9">
        <v>28.4</v>
      </c>
      <c r="FT307" s="3" t="s">
        <v>1</v>
      </c>
      <c r="FU307" s="3">
        <v>4.74</v>
      </c>
      <c r="FV307" s="3"/>
      <c r="FW307" s="5">
        <v>37.5</v>
      </c>
      <c r="FX307" s="10">
        <v>6.1999999999999998E-3</v>
      </c>
      <c r="FY307" s="3"/>
      <c r="FZ307" s="3" t="s">
        <v>22</v>
      </c>
      <c r="GA307" s="3"/>
      <c r="GB307" s="3"/>
      <c r="GC307" s="3"/>
      <c r="GD307" s="3"/>
      <c r="GE307" s="3"/>
      <c r="GF307" s="3" t="s">
        <v>30</v>
      </c>
      <c r="GG307" s="3"/>
      <c r="GH307" s="9">
        <v>4.51</v>
      </c>
      <c r="GI307" s="5">
        <v>276</v>
      </c>
      <c r="GJ307" s="5">
        <v>1.58E-3</v>
      </c>
      <c r="GK307" s="3"/>
      <c r="GL307" s="2"/>
      <c r="GM307" s="7"/>
      <c r="GN307" s="3" t="s">
        <v>31</v>
      </c>
      <c r="GO307" s="3" t="s">
        <v>8</v>
      </c>
      <c r="GP307" s="3"/>
      <c r="GQ307" s="3"/>
      <c r="GR307" s="3" t="s">
        <v>219</v>
      </c>
      <c r="GS307" s="9">
        <v>0.77519379844961234</v>
      </c>
      <c r="GT307" s="9">
        <v>72</v>
      </c>
      <c r="GU307" s="9">
        <v>18</v>
      </c>
      <c r="GV307" s="2">
        <v>6.097560975609756E-2</v>
      </c>
      <c r="GW307" s="9">
        <v>2.13</v>
      </c>
      <c r="GX307" s="2" t="s">
        <v>34</v>
      </c>
      <c r="GY307" s="7"/>
      <c r="GZ307" s="9">
        <v>5.27</v>
      </c>
      <c r="HA307" s="9">
        <v>4.0824999999999996</v>
      </c>
      <c r="HB307" s="9">
        <v>4.6500000000000004</v>
      </c>
      <c r="HC307" s="4">
        <v>40.9</v>
      </c>
      <c r="HD307" s="3" t="s">
        <v>3</v>
      </c>
      <c r="HE307" s="9">
        <v>10.75</v>
      </c>
      <c r="HF307" s="9">
        <v>21.1</v>
      </c>
      <c r="HG307" s="3"/>
      <c r="HH307" s="5">
        <v>276</v>
      </c>
      <c r="HI307" s="3" t="s">
        <v>311</v>
      </c>
      <c r="HJ307" s="3"/>
      <c r="HK307" s="3" t="s">
        <v>3</v>
      </c>
      <c r="HL307" s="3"/>
      <c r="HM307" s="9">
        <v>0.56999999999999995</v>
      </c>
      <c r="HN307" s="9">
        <v>15.6</v>
      </c>
      <c r="HO307" s="3" t="s">
        <v>3</v>
      </c>
      <c r="HP307" s="3" t="s">
        <v>35</v>
      </c>
      <c r="HQ307" s="3" t="s">
        <v>28</v>
      </c>
      <c r="HR307" s="9">
        <v>0.113</v>
      </c>
      <c r="HS307" s="3" t="s">
        <v>3</v>
      </c>
      <c r="HT307" s="3">
        <v>4.74</v>
      </c>
      <c r="HU307" s="9">
        <v>0.41972717733473247</v>
      </c>
      <c r="HV307" s="3">
        <v>1</v>
      </c>
      <c r="HW307" s="9">
        <v>4.15E-4</v>
      </c>
      <c r="HX307" s="3" t="s">
        <v>3</v>
      </c>
      <c r="HY307" s="3"/>
      <c r="HZ307" s="3" t="s">
        <v>30</v>
      </c>
      <c r="IA307" s="9">
        <v>4.5</v>
      </c>
      <c r="IB307" s="3"/>
      <c r="IC307" s="3" t="s">
        <v>18</v>
      </c>
      <c r="ID307" s="3"/>
      <c r="IE307" s="3" t="s">
        <v>309</v>
      </c>
      <c r="IF307" s="7"/>
      <c r="IG307" s="9">
        <v>1.0309278350515465</v>
      </c>
      <c r="IH307" s="9">
        <v>1</v>
      </c>
    </row>
    <row r="308" spans="1:242" x14ac:dyDescent="0.25">
      <c r="A308" s="1" t="s">
        <v>364</v>
      </c>
      <c r="B308" s="5">
        <v>90</v>
      </c>
      <c r="C308" s="3"/>
      <c r="D308" s="5">
        <v>7</v>
      </c>
      <c r="E308" s="3" t="s">
        <v>1</v>
      </c>
      <c r="F308" s="3"/>
      <c r="G308" s="2">
        <v>3.3299999999999996E-2</v>
      </c>
      <c r="H308" s="3"/>
      <c r="I308" s="3"/>
      <c r="J308" s="5">
        <v>5.3499999999999996E-11</v>
      </c>
      <c r="K308" s="3" t="s">
        <v>3</v>
      </c>
      <c r="L308" s="3" t="s">
        <v>4</v>
      </c>
      <c r="M308" s="5">
        <v>0.89285714285714279</v>
      </c>
      <c r="N308" s="5">
        <v>24.9</v>
      </c>
      <c r="O308" s="3" t="s">
        <v>3</v>
      </c>
      <c r="P308" s="3"/>
      <c r="Q308" s="3"/>
      <c r="R308" s="2" t="s">
        <v>58</v>
      </c>
      <c r="S308" s="2"/>
      <c r="T308" s="3" t="s">
        <v>3</v>
      </c>
      <c r="U308" s="5">
        <v>49.8</v>
      </c>
      <c r="V308" s="3"/>
      <c r="W308" s="5">
        <v>277</v>
      </c>
      <c r="X308" s="3"/>
      <c r="Y308" s="3" t="s">
        <v>7</v>
      </c>
      <c r="Z308" s="5">
        <v>1.9000000000000001E-5</v>
      </c>
      <c r="AA308" s="3" t="s">
        <v>8</v>
      </c>
      <c r="AB308" s="2"/>
      <c r="AC308" s="5">
        <v>2.1818181818181818E-12</v>
      </c>
      <c r="AD308" s="3" t="s">
        <v>22</v>
      </c>
      <c r="AE308" s="3" t="s">
        <v>18</v>
      </c>
      <c r="AF308" s="3"/>
      <c r="AG308" s="5">
        <v>2.7400000000000002E-3</v>
      </c>
      <c r="AH308" s="5">
        <v>277</v>
      </c>
      <c r="AI308" s="2"/>
      <c r="AJ308" s="3">
        <v>255</v>
      </c>
      <c r="AK308" s="5">
        <v>277</v>
      </c>
      <c r="AL308" s="5">
        <v>1.022</v>
      </c>
      <c r="AM308" s="3"/>
      <c r="AN308" s="3" t="s">
        <v>35</v>
      </c>
      <c r="AO308" s="5">
        <v>277</v>
      </c>
      <c r="AP308" s="5">
        <v>277</v>
      </c>
      <c r="AQ308" s="5">
        <v>5.4700000000000006E-2</v>
      </c>
      <c r="AR308" s="5">
        <v>3.34</v>
      </c>
      <c r="AS308" s="3" t="s">
        <v>28</v>
      </c>
      <c r="AT308" s="3" t="s">
        <v>28</v>
      </c>
      <c r="AU308" s="5">
        <v>23.15</v>
      </c>
      <c r="AV308" s="3"/>
      <c r="AW308" s="5">
        <v>277</v>
      </c>
      <c r="AX308" s="5">
        <v>2.4333333333333332E-7</v>
      </c>
      <c r="AY308" s="2" t="s">
        <v>311</v>
      </c>
      <c r="AZ308" s="5">
        <v>7.6</v>
      </c>
      <c r="BA308" s="5">
        <v>277</v>
      </c>
      <c r="BB308" s="3" t="s">
        <v>8</v>
      </c>
      <c r="BC308" s="3">
        <v>9.5</v>
      </c>
      <c r="BD308" s="5">
        <v>0.41841004184100417</v>
      </c>
      <c r="BE308" s="3" t="s">
        <v>16</v>
      </c>
      <c r="BF308" s="6">
        <v>30.5</v>
      </c>
      <c r="BG308" s="5">
        <v>7.4874999999999998</v>
      </c>
      <c r="BH308" s="3"/>
      <c r="BI308" s="3"/>
      <c r="BJ308" s="5">
        <v>1.25</v>
      </c>
      <c r="BK308" s="5">
        <v>27.1</v>
      </c>
      <c r="BL308" s="5">
        <v>1.24</v>
      </c>
      <c r="BM308" s="5">
        <v>2.94</v>
      </c>
      <c r="BN308" s="3"/>
      <c r="BO308" s="3" t="s">
        <v>121</v>
      </c>
      <c r="BP308" s="3" t="s">
        <v>3</v>
      </c>
      <c r="BQ308" s="5">
        <v>2.97</v>
      </c>
      <c r="BR308" s="2" t="s">
        <v>21</v>
      </c>
      <c r="BS308" s="3"/>
      <c r="BT308" s="3"/>
      <c r="BU308" s="3"/>
      <c r="BV308" s="5">
        <v>4.1900000000000004</v>
      </c>
      <c r="BW308" s="5">
        <v>5.52</v>
      </c>
      <c r="BX308" s="3"/>
      <c r="BY308" s="3"/>
      <c r="BZ308" s="5">
        <v>277</v>
      </c>
      <c r="CA308" s="2"/>
      <c r="CB308" s="3" t="s">
        <v>3</v>
      </c>
      <c r="CC308" s="5">
        <v>3.5</v>
      </c>
      <c r="CD308" s="5">
        <v>1.4598540145985401</v>
      </c>
      <c r="CE308" s="3"/>
      <c r="CF308" s="5">
        <v>30.65</v>
      </c>
      <c r="CG308" s="3" t="s">
        <v>312</v>
      </c>
      <c r="CH308" s="3"/>
      <c r="CI308" s="3"/>
      <c r="CJ308" s="3" t="s">
        <v>1</v>
      </c>
      <c r="CK308" s="2"/>
      <c r="CL308" s="3" t="s">
        <v>22</v>
      </c>
      <c r="CM308" s="5">
        <v>45</v>
      </c>
      <c r="CN308" s="3"/>
      <c r="CO308" s="2"/>
      <c r="CP308" s="2"/>
      <c r="CQ308" s="3">
        <v>2</v>
      </c>
      <c r="CR308" s="5">
        <v>6.01</v>
      </c>
      <c r="CS308" s="5">
        <v>36.5</v>
      </c>
      <c r="CT308" s="5">
        <v>0.89500000000000002</v>
      </c>
      <c r="CU308" s="5">
        <v>13.5</v>
      </c>
      <c r="CV308" s="5">
        <v>383</v>
      </c>
      <c r="CW308" s="5">
        <v>78.75</v>
      </c>
      <c r="CX308" s="5">
        <v>0.42462845010615713</v>
      </c>
      <c r="CY308" s="5">
        <v>0.41493775933609955</v>
      </c>
      <c r="CZ308" s="3" t="s">
        <v>22</v>
      </c>
      <c r="DA308" s="5">
        <v>3.9215686274509802E-4</v>
      </c>
      <c r="DB308" s="5">
        <v>635</v>
      </c>
      <c r="DC308" s="2"/>
      <c r="DD308" s="5">
        <v>363</v>
      </c>
      <c r="DE308" s="3" t="s">
        <v>22</v>
      </c>
      <c r="DF308" s="5">
        <v>0.37453183520599254</v>
      </c>
      <c r="DG308" s="3" t="s">
        <v>3</v>
      </c>
      <c r="DH308" s="5">
        <v>10.199999999999999</v>
      </c>
      <c r="DI308" s="3" t="s">
        <v>28</v>
      </c>
      <c r="DJ308" s="3"/>
      <c r="DK308" s="5">
        <v>435</v>
      </c>
      <c r="DL308" s="3" t="s">
        <v>8</v>
      </c>
      <c r="DM308" s="5">
        <v>0.35523978685612789</v>
      </c>
      <c r="DN308" s="3" t="s">
        <v>3</v>
      </c>
      <c r="DO308" s="5">
        <v>0.30499999999999999</v>
      </c>
      <c r="DP308" s="3" t="s">
        <v>3</v>
      </c>
      <c r="DQ308" s="5">
        <v>3.2749999999999999</v>
      </c>
      <c r="DR308" s="7"/>
      <c r="DS308" s="2" t="s">
        <v>18</v>
      </c>
      <c r="DT308" s="5">
        <v>0.43859649122807021</v>
      </c>
      <c r="DU308" s="2"/>
      <c r="DV308" s="3" t="s">
        <v>3</v>
      </c>
      <c r="DW308" s="5">
        <v>49.8</v>
      </c>
      <c r="DX308" s="3"/>
      <c r="DY308" s="3" t="s">
        <v>8</v>
      </c>
      <c r="DZ308" s="2"/>
      <c r="EA308" s="5">
        <v>1.3333333333333333</v>
      </c>
      <c r="EB308" s="5">
        <v>3.06</v>
      </c>
      <c r="EC308" s="3"/>
      <c r="ED308" s="2"/>
      <c r="EE308" s="2"/>
      <c r="EF308" s="3" t="s">
        <v>1</v>
      </c>
      <c r="EG308" s="3"/>
      <c r="EH308" s="5">
        <v>55.4</v>
      </c>
      <c r="EI308" s="2"/>
      <c r="EJ308" s="3" t="s">
        <v>26</v>
      </c>
      <c r="EK308" s="5">
        <v>1.2500000000000001E-2</v>
      </c>
      <c r="EL308" s="3" t="s">
        <v>1</v>
      </c>
      <c r="EM308" s="3" t="s">
        <v>3</v>
      </c>
      <c r="EN308" s="3" t="s">
        <v>27</v>
      </c>
      <c r="EO308" s="3"/>
      <c r="EP308" s="3" t="s">
        <v>8</v>
      </c>
      <c r="EQ308" s="3"/>
      <c r="ER308" s="5">
        <v>5.15</v>
      </c>
      <c r="ES308" s="3"/>
      <c r="ET308" s="9">
        <v>18.2</v>
      </c>
      <c r="EU308" s="3" t="s">
        <v>239</v>
      </c>
      <c r="EV308" s="3" t="s">
        <v>28</v>
      </c>
      <c r="EW308" s="9">
        <v>18.25</v>
      </c>
      <c r="EX308" s="9">
        <v>3.57</v>
      </c>
      <c r="EY308" s="3"/>
      <c r="EZ308" s="3"/>
      <c r="FA308" s="9">
        <v>1.0025062656641603</v>
      </c>
      <c r="FB308" s="9">
        <v>1.666E-9</v>
      </c>
      <c r="FC308" s="5">
        <v>277</v>
      </c>
      <c r="FD308" s="9">
        <v>1.1764705882352942</v>
      </c>
      <c r="FE308" s="2" t="s">
        <v>311</v>
      </c>
      <c r="FF308" s="3" t="s">
        <v>28</v>
      </c>
      <c r="FG308" s="3" t="s">
        <v>1</v>
      </c>
      <c r="FH308" s="9">
        <v>7.1050000000000004</v>
      </c>
      <c r="FI308" s="3"/>
      <c r="FJ308" s="9">
        <v>12.7</v>
      </c>
      <c r="FK308" s="3" t="s">
        <v>1</v>
      </c>
      <c r="FL308" s="3" t="s">
        <v>1</v>
      </c>
      <c r="FM308" s="3" t="s">
        <v>28</v>
      </c>
      <c r="FN308" s="9">
        <v>154</v>
      </c>
      <c r="FO308" s="9">
        <v>5.8999999999999999E-8</v>
      </c>
      <c r="FP308" s="9">
        <v>7</v>
      </c>
      <c r="FQ308" s="3" t="s">
        <v>311</v>
      </c>
      <c r="FR308" s="5">
        <v>8.9999999999999993E-3</v>
      </c>
      <c r="FS308" s="9">
        <v>28.3</v>
      </c>
      <c r="FT308" s="3" t="s">
        <v>1</v>
      </c>
      <c r="FU308" s="3">
        <v>4.74</v>
      </c>
      <c r="FV308" s="3"/>
      <c r="FW308" s="5">
        <v>35.35</v>
      </c>
      <c r="FX308" s="10">
        <v>5.4999999999999997E-3</v>
      </c>
      <c r="FY308" s="3"/>
      <c r="FZ308" s="3" t="s">
        <v>22</v>
      </c>
      <c r="GA308" s="3"/>
      <c r="GB308" s="3"/>
      <c r="GC308" s="3"/>
      <c r="GD308" s="3"/>
      <c r="GE308" s="3"/>
      <c r="GF308" s="3" t="s">
        <v>30</v>
      </c>
      <c r="GG308" s="3"/>
      <c r="GH308" s="9">
        <v>4.51</v>
      </c>
      <c r="GI308" s="5">
        <v>277</v>
      </c>
      <c r="GJ308" s="5">
        <v>1.5499999999999999E-3</v>
      </c>
      <c r="GK308" s="3"/>
      <c r="GL308" s="2"/>
      <c r="GM308" s="7"/>
      <c r="GN308" s="3" t="s">
        <v>31</v>
      </c>
      <c r="GO308" s="3" t="s">
        <v>8</v>
      </c>
      <c r="GP308" s="3"/>
      <c r="GQ308" s="3"/>
      <c r="GR308" s="3" t="s">
        <v>219</v>
      </c>
      <c r="GS308" s="9">
        <v>0.78125</v>
      </c>
      <c r="GT308" s="9">
        <v>71.599999999999994</v>
      </c>
      <c r="GU308" s="9">
        <v>17</v>
      </c>
      <c r="GV308" s="2">
        <v>6.1538461538461542E-2</v>
      </c>
      <c r="GW308" s="9">
        <v>2.15</v>
      </c>
      <c r="GX308" s="2" t="s">
        <v>34</v>
      </c>
      <c r="GY308" s="7"/>
      <c r="GZ308" s="9">
        <v>5.26</v>
      </c>
      <c r="HA308" s="9">
        <v>4.09</v>
      </c>
      <c r="HB308" s="9">
        <v>4.54</v>
      </c>
      <c r="HC308" s="4">
        <v>41</v>
      </c>
      <c r="HD308" s="3" t="s">
        <v>3</v>
      </c>
      <c r="HE308" s="9">
        <v>10.199999999999999</v>
      </c>
      <c r="HF308" s="9">
        <v>21.05</v>
      </c>
      <c r="HG308" s="3"/>
      <c r="HH308" s="5">
        <v>277</v>
      </c>
      <c r="HI308" s="3" t="s">
        <v>311</v>
      </c>
      <c r="HJ308" s="3"/>
      <c r="HK308" s="3" t="s">
        <v>3</v>
      </c>
      <c r="HL308" s="3"/>
      <c r="HM308" s="9">
        <v>0.56499999999999995</v>
      </c>
      <c r="HN308" s="9">
        <v>15.5</v>
      </c>
      <c r="HO308" s="3" t="s">
        <v>3</v>
      </c>
      <c r="HP308" s="3" t="s">
        <v>35</v>
      </c>
      <c r="HQ308" s="3" t="s">
        <v>28</v>
      </c>
      <c r="HR308" s="9">
        <v>0.10800000000000001</v>
      </c>
      <c r="HS308" s="3" t="s">
        <v>3</v>
      </c>
      <c r="HT308" s="3">
        <v>4.74</v>
      </c>
      <c r="HU308" s="9">
        <v>0.42016806722689076</v>
      </c>
      <c r="HV308" s="3">
        <v>1</v>
      </c>
      <c r="HW308" s="9">
        <v>5.0000000000000001E-4</v>
      </c>
      <c r="HX308" s="3" t="s">
        <v>3</v>
      </c>
      <c r="HY308" s="3"/>
      <c r="HZ308" s="3" t="s">
        <v>30</v>
      </c>
      <c r="IA308" s="9">
        <v>4.53</v>
      </c>
      <c r="IB308" s="3"/>
      <c r="IC308" s="3" t="s">
        <v>18</v>
      </c>
      <c r="ID308" s="3"/>
      <c r="IE308" s="3" t="s">
        <v>309</v>
      </c>
      <c r="IF308" s="7"/>
      <c r="IG308" s="9">
        <v>1.0471204188481675</v>
      </c>
      <c r="IH308" s="9">
        <v>0.98039215686274506</v>
      </c>
    </row>
    <row r="309" spans="1:242" x14ac:dyDescent="0.25">
      <c r="A309" s="1" t="s">
        <v>365</v>
      </c>
      <c r="B309" s="5">
        <v>91</v>
      </c>
      <c r="C309" s="3"/>
      <c r="D309" s="5">
        <v>6.95</v>
      </c>
      <c r="E309" s="3" t="s">
        <v>1</v>
      </c>
      <c r="F309" s="3"/>
      <c r="G309" s="2">
        <v>3.3299999999999996E-2</v>
      </c>
      <c r="H309" s="3"/>
      <c r="I309" s="3"/>
      <c r="J309" s="5">
        <v>5.4500000000000006E-11</v>
      </c>
      <c r="K309" s="3" t="s">
        <v>3</v>
      </c>
      <c r="L309" s="3" t="s">
        <v>4</v>
      </c>
      <c r="M309" s="5">
        <v>0.89285714285714279</v>
      </c>
      <c r="N309" s="5">
        <v>24.9</v>
      </c>
      <c r="O309" s="3" t="s">
        <v>3</v>
      </c>
      <c r="P309" s="3"/>
      <c r="Q309" s="3"/>
      <c r="R309" s="2" t="s">
        <v>58</v>
      </c>
      <c r="S309" s="2"/>
      <c r="T309" s="3" t="s">
        <v>3</v>
      </c>
      <c r="U309" s="5">
        <v>49.7</v>
      </c>
      <c r="V309" s="3"/>
      <c r="W309" s="5">
        <v>276</v>
      </c>
      <c r="X309" s="3"/>
      <c r="Y309" s="3" t="s">
        <v>7</v>
      </c>
      <c r="Z309" s="5">
        <v>1.8E-5</v>
      </c>
      <c r="AA309" s="3" t="s">
        <v>8</v>
      </c>
      <c r="AB309" s="2"/>
      <c r="AC309" s="5">
        <v>2.218181818181818E-12</v>
      </c>
      <c r="AD309" s="3" t="s">
        <v>22</v>
      </c>
      <c r="AE309" s="3" t="s">
        <v>18</v>
      </c>
      <c r="AF309" s="3"/>
      <c r="AG309" s="5">
        <v>3.14E-3</v>
      </c>
      <c r="AH309" s="5">
        <v>276</v>
      </c>
      <c r="AI309" s="2"/>
      <c r="AJ309" s="3">
        <v>300</v>
      </c>
      <c r="AK309" s="5">
        <v>276</v>
      </c>
      <c r="AL309" s="5">
        <v>1.018</v>
      </c>
      <c r="AM309" s="3"/>
      <c r="AN309" s="3" t="s">
        <v>35</v>
      </c>
      <c r="AO309" s="5">
        <v>276</v>
      </c>
      <c r="AP309" s="5">
        <v>276</v>
      </c>
      <c r="AQ309" s="5">
        <v>6.2E-2</v>
      </c>
      <c r="AR309" s="5">
        <v>3.25</v>
      </c>
      <c r="AS309" s="3" t="s">
        <v>28</v>
      </c>
      <c r="AT309" s="3" t="s">
        <v>28</v>
      </c>
      <c r="AU309" s="5">
        <v>23.5</v>
      </c>
      <c r="AV309" s="3"/>
      <c r="AW309" s="5">
        <v>276</v>
      </c>
      <c r="AX309" s="2">
        <v>2.3499999999999997E-7</v>
      </c>
      <c r="AY309" s="2" t="s">
        <v>311</v>
      </c>
      <c r="AZ309" s="5">
        <v>9.3000000000000007</v>
      </c>
      <c r="BA309" s="5">
        <v>276</v>
      </c>
      <c r="BB309" s="3" t="s">
        <v>8</v>
      </c>
      <c r="BC309" s="3">
        <v>9.6</v>
      </c>
      <c r="BD309" s="5">
        <v>0.41841004184100417</v>
      </c>
      <c r="BE309" s="3" t="s">
        <v>16</v>
      </c>
      <c r="BF309" s="6">
        <v>32.9</v>
      </c>
      <c r="BG309" s="5">
        <v>7.4950000000000001</v>
      </c>
      <c r="BH309" s="3"/>
      <c r="BI309" s="3"/>
      <c r="BJ309" s="5">
        <v>1.27</v>
      </c>
      <c r="BK309" s="5">
        <v>27.25</v>
      </c>
      <c r="BL309" s="5">
        <v>1.24</v>
      </c>
      <c r="BM309" s="5">
        <v>2.94</v>
      </c>
      <c r="BN309" s="3"/>
      <c r="BO309" s="3" t="s">
        <v>121</v>
      </c>
      <c r="BP309" s="3" t="s">
        <v>3</v>
      </c>
      <c r="BQ309" s="5">
        <v>2.93</v>
      </c>
      <c r="BR309" s="2" t="s">
        <v>21</v>
      </c>
      <c r="BS309" s="3"/>
      <c r="BT309" s="3"/>
      <c r="BU309" s="3"/>
      <c r="BV309" s="5">
        <v>4.17</v>
      </c>
      <c r="BW309" s="5">
        <v>5.49</v>
      </c>
      <c r="BX309" s="3"/>
      <c r="BY309" s="3"/>
      <c r="BZ309" s="5">
        <v>276</v>
      </c>
      <c r="CA309" s="2"/>
      <c r="CB309" s="3" t="s">
        <v>3</v>
      </c>
      <c r="CC309" s="5">
        <v>3.46</v>
      </c>
      <c r="CD309" s="5">
        <v>1.4184397163120568</v>
      </c>
      <c r="CE309" s="3"/>
      <c r="CF309" s="5">
        <v>30.7</v>
      </c>
      <c r="CG309" s="3" t="s">
        <v>312</v>
      </c>
      <c r="CH309" s="3"/>
      <c r="CI309" s="3"/>
      <c r="CJ309" s="3" t="s">
        <v>1</v>
      </c>
      <c r="CK309" s="2"/>
      <c r="CL309" s="3" t="s">
        <v>22</v>
      </c>
      <c r="CM309" s="5">
        <v>45</v>
      </c>
      <c r="CN309" s="3"/>
      <c r="CO309" s="2"/>
      <c r="CP309" s="2"/>
      <c r="CQ309" s="3">
        <v>2</v>
      </c>
      <c r="CR309" s="5">
        <v>6.01</v>
      </c>
      <c r="CS309" s="5">
        <v>38.85</v>
      </c>
      <c r="CT309" s="5">
        <v>0.88700000000000001</v>
      </c>
      <c r="CU309" s="5">
        <v>13</v>
      </c>
      <c r="CV309" s="5">
        <v>383</v>
      </c>
      <c r="CW309" s="5">
        <v>78.75</v>
      </c>
      <c r="CX309" s="5">
        <v>0.42372881355932207</v>
      </c>
      <c r="CY309" s="5">
        <v>0.41493775933609955</v>
      </c>
      <c r="CZ309" s="3" t="s">
        <v>22</v>
      </c>
      <c r="DA309" s="5">
        <v>3.7383177570093456E-4</v>
      </c>
      <c r="DB309" s="5">
        <v>627</v>
      </c>
      <c r="DC309" s="2"/>
      <c r="DD309" s="5">
        <v>364</v>
      </c>
      <c r="DE309" s="3" t="s">
        <v>22</v>
      </c>
      <c r="DF309" s="5">
        <v>0.37383177570093462</v>
      </c>
      <c r="DG309" s="3" t="s">
        <v>3</v>
      </c>
      <c r="DH309" s="5">
        <v>10.3</v>
      </c>
      <c r="DI309" s="3" t="s">
        <v>28</v>
      </c>
      <c r="DJ309" s="3"/>
      <c r="DK309" s="5">
        <v>480</v>
      </c>
      <c r="DL309" s="3" t="s">
        <v>8</v>
      </c>
      <c r="DM309" s="5">
        <v>0.35587188612099646</v>
      </c>
      <c r="DN309" s="3" t="s">
        <v>3</v>
      </c>
      <c r="DO309" s="5">
        <v>0.3</v>
      </c>
      <c r="DP309" s="3" t="s">
        <v>3</v>
      </c>
      <c r="DQ309" s="5">
        <v>3.2774999999999999</v>
      </c>
      <c r="DR309" s="7"/>
      <c r="DS309" s="2" t="s">
        <v>18</v>
      </c>
      <c r="DT309" s="5">
        <v>0.44052863436123346</v>
      </c>
      <c r="DU309" s="2"/>
      <c r="DV309" s="3" t="s">
        <v>3</v>
      </c>
      <c r="DW309" s="5">
        <v>49.7</v>
      </c>
      <c r="DX309" s="3"/>
      <c r="DY309" s="3" t="s">
        <v>8</v>
      </c>
      <c r="DZ309" s="2"/>
      <c r="EA309" s="5">
        <v>1.3333333333333333</v>
      </c>
      <c r="EB309" s="5">
        <v>3.06</v>
      </c>
      <c r="EC309" s="3"/>
      <c r="ED309" s="2"/>
      <c r="EE309" s="2"/>
      <c r="EF309" s="3" t="s">
        <v>1</v>
      </c>
      <c r="EG309" s="3"/>
      <c r="EH309" s="5">
        <v>55.2</v>
      </c>
      <c r="EI309" s="2"/>
      <c r="EJ309" s="3" t="s">
        <v>26</v>
      </c>
      <c r="EK309" s="5">
        <v>1.2500000000000001E-2</v>
      </c>
      <c r="EL309" s="3" t="s">
        <v>1</v>
      </c>
      <c r="EM309" s="3" t="s">
        <v>3</v>
      </c>
      <c r="EN309" s="3" t="s">
        <v>27</v>
      </c>
      <c r="EO309" s="3"/>
      <c r="EP309" s="3" t="s">
        <v>8</v>
      </c>
      <c r="EQ309" s="3"/>
      <c r="ER309" s="5">
        <v>5.15</v>
      </c>
      <c r="ES309" s="3"/>
      <c r="ET309" s="9">
        <v>18.2</v>
      </c>
      <c r="EU309" s="3" t="s">
        <v>239</v>
      </c>
      <c r="EV309" s="3" t="s">
        <v>28</v>
      </c>
      <c r="EW309" s="9">
        <v>17.55</v>
      </c>
      <c r="EX309" s="9">
        <v>3.55</v>
      </c>
      <c r="EY309" s="3"/>
      <c r="EZ309" s="3"/>
      <c r="FA309" s="9">
        <v>0.98039215686274506</v>
      </c>
      <c r="FB309" s="9">
        <v>1.666E-9</v>
      </c>
      <c r="FC309" s="5">
        <v>276</v>
      </c>
      <c r="FD309" s="9">
        <v>1.2903225806451613</v>
      </c>
      <c r="FE309" s="2" t="s">
        <v>311</v>
      </c>
      <c r="FF309" s="3" t="s">
        <v>28</v>
      </c>
      <c r="FG309" s="3" t="s">
        <v>1</v>
      </c>
      <c r="FH309" s="9">
        <v>7.11</v>
      </c>
      <c r="FI309" s="3"/>
      <c r="FJ309" s="9">
        <v>12.4</v>
      </c>
      <c r="FK309" s="3" t="s">
        <v>1</v>
      </c>
      <c r="FL309" s="3" t="s">
        <v>1</v>
      </c>
      <c r="FM309" s="3" t="s">
        <v>28</v>
      </c>
      <c r="FN309" s="9">
        <v>154</v>
      </c>
      <c r="FO309" s="9">
        <v>6.4959999999999994E-8</v>
      </c>
      <c r="FP309" s="9">
        <v>7</v>
      </c>
      <c r="FQ309" s="3" t="s">
        <v>311</v>
      </c>
      <c r="FR309" s="5">
        <v>0.01</v>
      </c>
      <c r="FS309" s="9">
        <v>28.35</v>
      </c>
      <c r="FT309" s="3" t="s">
        <v>1</v>
      </c>
      <c r="FU309" s="3">
        <v>4.74</v>
      </c>
      <c r="FV309" s="3"/>
      <c r="FW309" s="5">
        <v>37.75</v>
      </c>
      <c r="FX309" s="10">
        <v>5.1500000000000001E-3</v>
      </c>
      <c r="FY309" s="3"/>
      <c r="FZ309" s="3" t="s">
        <v>22</v>
      </c>
      <c r="GA309" s="3"/>
      <c r="GB309" s="3"/>
      <c r="GC309" s="3"/>
      <c r="GD309" s="3"/>
      <c r="GE309" s="3"/>
      <c r="GF309" s="3" t="s">
        <v>30</v>
      </c>
      <c r="GG309" s="3"/>
      <c r="GH309" s="9">
        <v>4.51</v>
      </c>
      <c r="GI309" s="5">
        <v>276</v>
      </c>
      <c r="GJ309" s="5">
        <v>1.565E-3</v>
      </c>
      <c r="GK309" s="3"/>
      <c r="GL309" s="2"/>
      <c r="GM309" s="7"/>
      <c r="GN309" s="3" t="s">
        <v>31</v>
      </c>
      <c r="GO309" s="3" t="s">
        <v>8</v>
      </c>
      <c r="GP309" s="3"/>
      <c r="GQ309" s="3"/>
      <c r="GR309" s="3" t="s">
        <v>219</v>
      </c>
      <c r="GS309" s="9">
        <v>0.79365079365079361</v>
      </c>
      <c r="GT309" s="9">
        <v>71.55</v>
      </c>
      <c r="GU309" s="9">
        <v>16</v>
      </c>
      <c r="GV309" s="2">
        <v>6.4102564102564097E-2</v>
      </c>
      <c r="GW309" s="9">
        <v>2.15</v>
      </c>
      <c r="GX309" s="2" t="s">
        <v>34</v>
      </c>
      <c r="GY309" s="7"/>
      <c r="GZ309" s="9">
        <v>5.26</v>
      </c>
      <c r="HA309" s="9">
        <v>4.08</v>
      </c>
      <c r="HB309" s="9">
        <v>4.5599999999999996</v>
      </c>
      <c r="HC309" s="4">
        <v>40.85</v>
      </c>
      <c r="HD309" s="3" t="s">
        <v>3</v>
      </c>
      <c r="HE309" s="9">
        <v>10.3</v>
      </c>
      <c r="HF309" s="9">
        <v>20.6</v>
      </c>
      <c r="HG309" s="3"/>
      <c r="HH309" s="5">
        <v>276</v>
      </c>
      <c r="HI309" s="3" t="s">
        <v>311</v>
      </c>
      <c r="HJ309" s="3"/>
      <c r="HK309" s="3" t="s">
        <v>3</v>
      </c>
      <c r="HL309" s="3"/>
      <c r="HM309" s="9">
        <v>0.56000000000000005</v>
      </c>
      <c r="HN309" s="9">
        <v>15.35</v>
      </c>
      <c r="HO309" s="3" t="s">
        <v>3</v>
      </c>
      <c r="HP309" s="3" t="s">
        <v>35</v>
      </c>
      <c r="HQ309" s="3" t="s">
        <v>28</v>
      </c>
      <c r="HR309" s="9">
        <v>0.109</v>
      </c>
      <c r="HS309" s="3" t="s">
        <v>3</v>
      </c>
      <c r="HT309" s="3">
        <v>4.74</v>
      </c>
      <c r="HU309" s="9">
        <v>0.42016806722689076</v>
      </c>
      <c r="HV309" s="3">
        <v>1</v>
      </c>
      <c r="HW309" s="9">
        <v>4.8000000000000001E-4</v>
      </c>
      <c r="HX309" s="3" t="s">
        <v>3</v>
      </c>
      <c r="HY309" s="3"/>
      <c r="HZ309" s="3" t="s">
        <v>30</v>
      </c>
      <c r="IA309" s="9">
        <v>4.51</v>
      </c>
      <c r="IB309" s="3"/>
      <c r="IC309" s="3" t="s">
        <v>18</v>
      </c>
      <c r="ID309" s="3"/>
      <c r="IE309" s="3" t="s">
        <v>309</v>
      </c>
      <c r="IF309" s="7"/>
      <c r="IG309" s="9">
        <v>1.0362694300518136</v>
      </c>
      <c r="IH309" s="9">
        <v>0.96153846153846145</v>
      </c>
    </row>
    <row r="310" spans="1:242" x14ac:dyDescent="0.25">
      <c r="A310" s="1" t="s">
        <v>366</v>
      </c>
      <c r="B310" s="5">
        <v>87.5</v>
      </c>
      <c r="C310" s="3"/>
      <c r="D310" s="5">
        <v>6.8</v>
      </c>
      <c r="E310" s="3" t="s">
        <v>1</v>
      </c>
      <c r="F310" s="3"/>
      <c r="G310" s="2">
        <v>3.27E-2</v>
      </c>
      <c r="H310" s="3"/>
      <c r="I310" s="3"/>
      <c r="J310" s="5">
        <v>6.0499999999999998E-11</v>
      </c>
      <c r="K310" s="3" t="s">
        <v>3</v>
      </c>
      <c r="L310" s="3" t="s">
        <v>4</v>
      </c>
      <c r="M310" s="5">
        <v>0.87719298245614041</v>
      </c>
      <c r="N310" s="5">
        <v>24.4</v>
      </c>
      <c r="O310" s="3" t="s">
        <v>3</v>
      </c>
      <c r="P310" s="3"/>
      <c r="Q310" s="3"/>
      <c r="R310" s="2" t="s">
        <v>58</v>
      </c>
      <c r="S310" s="2"/>
      <c r="T310" s="3" t="s">
        <v>3</v>
      </c>
      <c r="U310" s="5">
        <v>48.35</v>
      </c>
      <c r="V310" s="3"/>
      <c r="W310" s="5">
        <v>270</v>
      </c>
      <c r="X310" s="3"/>
      <c r="Y310" s="3" t="s">
        <v>7</v>
      </c>
      <c r="Z310" s="5">
        <v>1.9000000000000001E-5</v>
      </c>
      <c r="AA310" s="3" t="s">
        <v>8</v>
      </c>
      <c r="AB310" s="2"/>
      <c r="AC310" s="5">
        <v>2.3636363636363637E-12</v>
      </c>
      <c r="AD310" s="3" t="s">
        <v>22</v>
      </c>
      <c r="AE310" s="3" t="s">
        <v>18</v>
      </c>
      <c r="AF310" s="3"/>
      <c r="AG310" s="5">
        <v>3.2599999999999999E-3</v>
      </c>
      <c r="AH310" s="5">
        <v>270</v>
      </c>
      <c r="AI310" s="2"/>
      <c r="AJ310" s="3">
        <v>295</v>
      </c>
      <c r="AK310" s="5">
        <v>270</v>
      </c>
      <c r="AL310" s="5">
        <v>1.014</v>
      </c>
      <c r="AM310" s="3"/>
      <c r="AN310" s="3" t="s">
        <v>35</v>
      </c>
      <c r="AO310" s="5">
        <v>270</v>
      </c>
      <c r="AP310" s="5">
        <v>270</v>
      </c>
      <c r="AQ310" s="5">
        <v>6.8000000000000005E-2</v>
      </c>
      <c r="AR310" s="5">
        <v>3.3</v>
      </c>
      <c r="AS310" s="3" t="s">
        <v>28</v>
      </c>
      <c r="AT310" s="3" t="s">
        <v>28</v>
      </c>
      <c r="AU310" s="5">
        <v>23.5</v>
      </c>
      <c r="AV310" s="3"/>
      <c r="AW310" s="5">
        <v>270</v>
      </c>
      <c r="AX310" s="2">
        <v>2.2833333333333335E-7</v>
      </c>
      <c r="AY310" s="2" t="s">
        <v>311</v>
      </c>
      <c r="AZ310" s="5">
        <v>9.5</v>
      </c>
      <c r="BA310" s="5">
        <v>270</v>
      </c>
      <c r="BB310" s="3" t="s">
        <v>8</v>
      </c>
      <c r="BC310" s="3">
        <v>9.6</v>
      </c>
      <c r="BD310" s="5">
        <v>0.41666666666666669</v>
      </c>
      <c r="BE310" s="3" t="s">
        <v>16</v>
      </c>
      <c r="BF310" s="6">
        <v>33.299999999999997</v>
      </c>
      <c r="BG310" s="5">
        <v>7.34</v>
      </c>
      <c r="BH310" s="3"/>
      <c r="BI310" s="3"/>
      <c r="BJ310" s="5">
        <v>1.27</v>
      </c>
      <c r="BK310" s="5">
        <v>27.85</v>
      </c>
      <c r="BL310" s="5">
        <v>1.24</v>
      </c>
      <c r="BM310" s="5">
        <v>2.94</v>
      </c>
      <c r="BN310" s="3"/>
      <c r="BO310" s="3" t="s">
        <v>121</v>
      </c>
      <c r="BP310" s="3" t="s">
        <v>3</v>
      </c>
      <c r="BQ310" s="5">
        <v>2.85</v>
      </c>
      <c r="BR310" s="2" t="s">
        <v>21</v>
      </c>
      <c r="BS310" s="3"/>
      <c r="BT310" s="3"/>
      <c r="BU310" s="3"/>
      <c r="BV310" s="5">
        <v>4.18</v>
      </c>
      <c r="BW310" s="5">
        <v>5.29</v>
      </c>
      <c r="BX310" s="3"/>
      <c r="BY310" s="3"/>
      <c r="BZ310" s="5">
        <v>270</v>
      </c>
      <c r="CA310" s="2"/>
      <c r="CB310" s="3" t="s">
        <v>3</v>
      </c>
      <c r="CC310" s="5">
        <v>3.39</v>
      </c>
      <c r="CD310" s="5">
        <v>1.4285714285714286</v>
      </c>
      <c r="CE310" s="3"/>
      <c r="CF310" s="5">
        <v>30.4</v>
      </c>
      <c r="CG310" s="3" t="s">
        <v>312</v>
      </c>
      <c r="CH310" s="3"/>
      <c r="CI310" s="3"/>
      <c r="CJ310" s="3" t="s">
        <v>1</v>
      </c>
      <c r="CK310" s="2"/>
      <c r="CL310" s="3" t="s">
        <v>22</v>
      </c>
      <c r="CM310" s="5">
        <v>45</v>
      </c>
      <c r="CN310" s="3"/>
      <c r="CO310" s="2"/>
      <c r="CP310" s="2"/>
      <c r="CQ310" s="3">
        <v>2</v>
      </c>
      <c r="CR310" s="5">
        <v>6.0075000000000003</v>
      </c>
      <c r="CS310" s="5">
        <v>43.2</v>
      </c>
      <c r="CT310" s="5">
        <v>0.88800000000000001</v>
      </c>
      <c r="CU310" s="5">
        <v>12.5</v>
      </c>
      <c r="CV310" s="5">
        <v>420</v>
      </c>
      <c r="CW310" s="5">
        <v>77.75</v>
      </c>
      <c r="CX310" s="5">
        <v>0.41493775933609955</v>
      </c>
      <c r="CY310" s="5">
        <v>0.40733197556008144</v>
      </c>
      <c r="CZ310" s="3" t="s">
        <v>22</v>
      </c>
      <c r="DA310" s="5">
        <v>4.7619047619047619E-4</v>
      </c>
      <c r="DB310" s="5">
        <v>615</v>
      </c>
      <c r="DC310" s="2"/>
      <c r="DD310" s="5">
        <v>340</v>
      </c>
      <c r="DE310" s="3" t="s">
        <v>22</v>
      </c>
      <c r="DF310" s="5">
        <v>0.36630036630036628</v>
      </c>
      <c r="DG310" s="3" t="s">
        <v>3</v>
      </c>
      <c r="DH310" s="5">
        <v>9.8000000000000007</v>
      </c>
      <c r="DI310" s="3" t="s">
        <v>28</v>
      </c>
      <c r="DJ310" s="3"/>
      <c r="DK310" s="5">
        <v>475</v>
      </c>
      <c r="DL310" s="3" t="s">
        <v>8</v>
      </c>
      <c r="DM310" s="5">
        <v>0.34965034965034969</v>
      </c>
      <c r="DN310" s="3" t="s">
        <v>3</v>
      </c>
      <c r="DO310" s="5">
        <v>0.29749999999999999</v>
      </c>
      <c r="DP310" s="3" t="s">
        <v>3</v>
      </c>
      <c r="DQ310" s="5">
        <v>3.21</v>
      </c>
      <c r="DR310" s="7"/>
      <c r="DS310" s="2" t="s">
        <v>18</v>
      </c>
      <c r="DT310" s="5">
        <v>0.43956043956043955</v>
      </c>
      <c r="DU310" s="2"/>
      <c r="DV310" s="3" t="s">
        <v>3</v>
      </c>
      <c r="DW310" s="5">
        <v>48.35</v>
      </c>
      <c r="DX310" s="3"/>
      <c r="DY310" s="3" t="s">
        <v>8</v>
      </c>
      <c r="DZ310" s="2"/>
      <c r="EA310" s="5">
        <v>1.3333333333333333</v>
      </c>
      <c r="EB310" s="5">
        <v>3.03</v>
      </c>
      <c r="EC310" s="3"/>
      <c r="ED310" s="2"/>
      <c r="EE310" s="2"/>
      <c r="EF310" s="3" t="s">
        <v>1</v>
      </c>
      <c r="EG310" s="3"/>
      <c r="EH310" s="5">
        <v>54</v>
      </c>
      <c r="EI310" s="2"/>
      <c r="EJ310" s="3" t="s">
        <v>26</v>
      </c>
      <c r="EK310" s="5">
        <v>1.2500000000000001E-2</v>
      </c>
      <c r="EL310" s="3" t="s">
        <v>1</v>
      </c>
      <c r="EM310" s="3" t="s">
        <v>3</v>
      </c>
      <c r="EN310" s="3" t="s">
        <v>27</v>
      </c>
      <c r="EO310" s="3"/>
      <c r="EP310" s="3" t="s">
        <v>8</v>
      </c>
      <c r="EQ310" s="3"/>
      <c r="ER310" s="5">
        <v>5.0999999999999996</v>
      </c>
      <c r="ES310" s="3"/>
      <c r="ET310" s="9">
        <v>19</v>
      </c>
      <c r="EU310" s="3" t="s">
        <v>239</v>
      </c>
      <c r="EV310" s="3" t="s">
        <v>28</v>
      </c>
      <c r="EW310" s="9">
        <v>17</v>
      </c>
      <c r="EX310" s="9">
        <v>3.44</v>
      </c>
      <c r="EY310" s="3"/>
      <c r="EZ310" s="3"/>
      <c r="FA310" s="9">
        <v>0.92592592592592582</v>
      </c>
      <c r="FB310" s="9">
        <v>1.668E-9</v>
      </c>
      <c r="FC310" s="5">
        <v>270</v>
      </c>
      <c r="FD310" s="9">
        <v>1.1764705882352942</v>
      </c>
      <c r="FE310" s="2" t="s">
        <v>311</v>
      </c>
      <c r="FF310" s="3" t="s">
        <v>28</v>
      </c>
      <c r="FG310" s="3" t="s">
        <v>1</v>
      </c>
      <c r="FH310" s="9">
        <v>6.91</v>
      </c>
      <c r="FI310" s="3"/>
      <c r="FJ310" s="9">
        <v>12</v>
      </c>
      <c r="FK310" s="3" t="s">
        <v>1</v>
      </c>
      <c r="FL310" s="3" t="s">
        <v>1</v>
      </c>
      <c r="FM310" s="3" t="s">
        <v>28</v>
      </c>
      <c r="FN310" s="9">
        <v>154</v>
      </c>
      <c r="FO310" s="9">
        <v>5.9999999999999995E-8</v>
      </c>
      <c r="FP310" s="9">
        <v>6.95</v>
      </c>
      <c r="FQ310" s="3" t="s">
        <v>311</v>
      </c>
      <c r="FR310" s="5">
        <v>9.4999999999999998E-3</v>
      </c>
      <c r="FS310" s="9">
        <v>28.65</v>
      </c>
      <c r="FT310" s="3" t="s">
        <v>1</v>
      </c>
      <c r="FU310" s="3">
        <v>4.72</v>
      </c>
      <c r="FV310" s="3"/>
      <c r="FW310" s="5">
        <v>41.6</v>
      </c>
      <c r="FX310" s="10">
        <v>4.9000000000000007E-3</v>
      </c>
      <c r="FY310" s="3"/>
      <c r="FZ310" s="3" t="s">
        <v>22</v>
      </c>
      <c r="GA310" s="3"/>
      <c r="GB310" s="3"/>
      <c r="GC310" s="3"/>
      <c r="GD310" s="3"/>
      <c r="GE310" s="3"/>
      <c r="GF310" s="3" t="s">
        <v>30</v>
      </c>
      <c r="GG310" s="3"/>
      <c r="GH310" s="9">
        <v>4.51</v>
      </c>
      <c r="GI310" s="5">
        <v>270</v>
      </c>
      <c r="GJ310" s="5">
        <v>1.5900000000000001E-3</v>
      </c>
      <c r="GK310" s="3"/>
      <c r="GL310" s="2"/>
      <c r="GM310" s="7"/>
      <c r="GN310" s="3" t="s">
        <v>31</v>
      </c>
      <c r="GO310" s="3" t="s">
        <v>8</v>
      </c>
      <c r="GP310" s="3"/>
      <c r="GQ310" s="3"/>
      <c r="GR310" s="3" t="s">
        <v>219</v>
      </c>
      <c r="GS310" s="9">
        <v>0.81300813008130079</v>
      </c>
      <c r="GT310" s="9">
        <v>72</v>
      </c>
      <c r="GU310" s="9">
        <v>15</v>
      </c>
      <c r="GV310" s="2">
        <v>6.3694267515923567E-2</v>
      </c>
      <c r="GW310" s="9">
        <v>2.15</v>
      </c>
      <c r="GX310" s="2" t="s">
        <v>34</v>
      </c>
      <c r="GY310" s="7"/>
      <c r="GZ310" s="9">
        <v>5.07</v>
      </c>
      <c r="HA310" s="9">
        <v>3.99</v>
      </c>
      <c r="HB310" s="9">
        <v>4.6100000000000003</v>
      </c>
      <c r="HC310" s="4">
        <v>43.6</v>
      </c>
      <c r="HD310" s="3" t="s">
        <v>3</v>
      </c>
      <c r="HE310" s="9">
        <v>10.45</v>
      </c>
      <c r="HF310" s="9">
        <v>21.55</v>
      </c>
      <c r="HG310" s="3"/>
      <c r="HH310" s="5">
        <v>270</v>
      </c>
      <c r="HI310" s="3" t="s">
        <v>311</v>
      </c>
      <c r="HJ310" s="3"/>
      <c r="HK310" s="3" t="s">
        <v>3</v>
      </c>
      <c r="HL310" s="3"/>
      <c r="HM310" s="9">
        <v>0.57999999999999996</v>
      </c>
      <c r="HN310" s="9">
        <v>15.3</v>
      </c>
      <c r="HO310" s="3" t="s">
        <v>3</v>
      </c>
      <c r="HP310" s="3" t="s">
        <v>35</v>
      </c>
      <c r="HQ310" s="3" t="s">
        <v>28</v>
      </c>
      <c r="HR310" s="9">
        <v>0.1045</v>
      </c>
      <c r="HS310" s="3" t="s">
        <v>3</v>
      </c>
      <c r="HT310" s="3">
        <v>4.72</v>
      </c>
      <c r="HU310" s="9">
        <v>0.41841004184100417</v>
      </c>
      <c r="HV310" s="3">
        <v>1</v>
      </c>
      <c r="HW310" s="9">
        <v>5.1000000000000004E-4</v>
      </c>
      <c r="HX310" s="3" t="s">
        <v>3</v>
      </c>
      <c r="HY310" s="3"/>
      <c r="HZ310" s="3" t="s">
        <v>30</v>
      </c>
      <c r="IA310" s="9">
        <v>4.51</v>
      </c>
      <c r="IB310" s="3"/>
      <c r="IC310" s="3" t="s">
        <v>18</v>
      </c>
      <c r="ID310" s="3"/>
      <c r="IE310" s="3" t="s">
        <v>309</v>
      </c>
      <c r="IF310" s="7"/>
      <c r="IG310" s="9">
        <v>1.0582010582010584</v>
      </c>
      <c r="IH310" s="9">
        <v>0.92592592592592582</v>
      </c>
    </row>
    <row r="311" spans="1:242" x14ac:dyDescent="0.25">
      <c r="A311" s="1" t="s">
        <v>367</v>
      </c>
      <c r="B311" s="5">
        <v>85</v>
      </c>
      <c r="C311" s="3"/>
      <c r="D311" s="5">
        <v>6.5</v>
      </c>
      <c r="E311" s="3" t="s">
        <v>1</v>
      </c>
      <c r="F311" s="3"/>
      <c r="G311" s="2">
        <v>3.3700000000000001E-2</v>
      </c>
      <c r="H311" s="3"/>
      <c r="I311" s="3"/>
      <c r="J311" s="5">
        <v>6.9000000000000007E-11</v>
      </c>
      <c r="K311" s="3" t="s">
        <v>3</v>
      </c>
      <c r="L311" s="3" t="s">
        <v>4</v>
      </c>
      <c r="M311" s="5">
        <v>0.86956521739130443</v>
      </c>
      <c r="N311" s="5">
        <v>24.1</v>
      </c>
      <c r="O311" s="3" t="s">
        <v>3</v>
      </c>
      <c r="P311" s="3"/>
      <c r="Q311" s="3"/>
      <c r="R311" s="2" t="s">
        <v>58</v>
      </c>
      <c r="S311" s="2"/>
      <c r="T311" s="3" t="s">
        <v>3</v>
      </c>
      <c r="U311" s="5">
        <v>46.9</v>
      </c>
      <c r="V311" s="3"/>
      <c r="W311" s="5">
        <v>268</v>
      </c>
      <c r="X311" s="3"/>
      <c r="Y311" s="3" t="s">
        <v>7</v>
      </c>
      <c r="Z311" s="5">
        <v>2.0000000000000002E-5</v>
      </c>
      <c r="AA311" s="3" t="s">
        <v>8</v>
      </c>
      <c r="AB311" s="2"/>
      <c r="AC311" s="5">
        <v>2.3272727272727276E-12</v>
      </c>
      <c r="AD311" s="3" t="s">
        <v>22</v>
      </c>
      <c r="AE311" s="3" t="s">
        <v>18</v>
      </c>
      <c r="AF311" s="3"/>
      <c r="AG311" s="5">
        <v>3.3E-3</v>
      </c>
      <c r="AH311" s="5">
        <v>268</v>
      </c>
      <c r="AI311" s="2"/>
      <c r="AJ311" s="3">
        <v>295</v>
      </c>
      <c r="AK311" s="5">
        <v>268</v>
      </c>
      <c r="AL311" s="5">
        <v>1.0089999999999999</v>
      </c>
      <c r="AM311" s="3"/>
      <c r="AN311" s="3" t="s">
        <v>35</v>
      </c>
      <c r="AO311" s="5">
        <v>268</v>
      </c>
      <c r="AP311" s="5">
        <v>268</v>
      </c>
      <c r="AQ311" s="5">
        <v>7.0499999999999993E-2</v>
      </c>
      <c r="AR311" s="5">
        <v>3.17</v>
      </c>
      <c r="AS311" s="3" t="s">
        <v>28</v>
      </c>
      <c r="AT311" s="3" t="s">
        <v>28</v>
      </c>
      <c r="AU311" s="5">
        <v>23.45</v>
      </c>
      <c r="AV311" s="3"/>
      <c r="AW311" s="5">
        <v>268</v>
      </c>
      <c r="AX311" s="2">
        <v>2.1833333333333334E-7</v>
      </c>
      <c r="AY311" s="2" t="s">
        <v>311</v>
      </c>
      <c r="AZ311" s="5">
        <v>8.25</v>
      </c>
      <c r="BA311" s="5">
        <v>268</v>
      </c>
      <c r="BB311" s="3" t="s">
        <v>8</v>
      </c>
      <c r="BC311" s="3">
        <v>9.6999999999999993</v>
      </c>
      <c r="BD311" s="5">
        <v>0.4098360655737705</v>
      </c>
      <c r="BE311" s="3" t="s">
        <v>16</v>
      </c>
      <c r="BF311" s="6">
        <v>32.5</v>
      </c>
      <c r="BG311" s="5">
        <v>7.2575000000000003</v>
      </c>
      <c r="BH311" s="3"/>
      <c r="BI311" s="3"/>
      <c r="BJ311" s="5">
        <v>1.23</v>
      </c>
      <c r="BK311" s="5">
        <v>27.3</v>
      </c>
      <c r="BL311" s="5">
        <v>1.2150000000000001</v>
      </c>
      <c r="BM311" s="5">
        <v>2.94</v>
      </c>
      <c r="BN311" s="3"/>
      <c r="BO311" s="3" t="s">
        <v>121</v>
      </c>
      <c r="BP311" s="3" t="s">
        <v>3</v>
      </c>
      <c r="BQ311" s="5">
        <v>2.86</v>
      </c>
      <c r="BR311" s="2" t="s">
        <v>21</v>
      </c>
      <c r="BS311" s="3"/>
      <c r="BT311" s="3"/>
      <c r="BU311" s="3"/>
      <c r="BV311" s="5">
        <v>4.1399999999999997</v>
      </c>
      <c r="BW311" s="5">
        <v>5.33</v>
      </c>
      <c r="BX311" s="3"/>
      <c r="BY311" s="3"/>
      <c r="BZ311" s="5">
        <v>268</v>
      </c>
      <c r="CA311" s="2"/>
      <c r="CB311" s="3" t="s">
        <v>3</v>
      </c>
      <c r="CC311" s="5">
        <v>3.31</v>
      </c>
      <c r="CD311" s="5">
        <v>1.4925373134328357</v>
      </c>
      <c r="CE311" s="3"/>
      <c r="CF311" s="5">
        <v>30.55</v>
      </c>
      <c r="CG311" s="3" t="s">
        <v>312</v>
      </c>
      <c r="CH311" s="3"/>
      <c r="CI311" s="3"/>
      <c r="CJ311" s="3" t="s">
        <v>1</v>
      </c>
      <c r="CK311" s="2"/>
      <c r="CL311" s="3" t="s">
        <v>22</v>
      </c>
      <c r="CM311" s="5">
        <v>50</v>
      </c>
      <c r="CN311" s="3"/>
      <c r="CO311" s="2"/>
      <c r="CP311" s="2"/>
      <c r="CQ311" s="3">
        <v>2</v>
      </c>
      <c r="CR311" s="5">
        <v>5.93</v>
      </c>
      <c r="CS311" s="5">
        <v>44</v>
      </c>
      <c r="CT311" s="5">
        <v>0.91249999999999998</v>
      </c>
      <c r="CU311" s="5">
        <v>12.15</v>
      </c>
      <c r="CV311" s="5">
        <v>418</v>
      </c>
      <c r="CW311" s="5">
        <v>78.45</v>
      </c>
      <c r="CX311" s="5">
        <v>0.41753653444676408</v>
      </c>
      <c r="CY311" s="5">
        <v>0.40733197556008144</v>
      </c>
      <c r="CZ311" s="3" t="s">
        <v>22</v>
      </c>
      <c r="DA311" s="5">
        <v>4.7058823529411766E-4</v>
      </c>
      <c r="DB311" s="5">
        <v>612</v>
      </c>
      <c r="DC311" s="2"/>
      <c r="DD311" s="5">
        <v>333</v>
      </c>
      <c r="DE311" s="3" t="s">
        <v>22</v>
      </c>
      <c r="DF311" s="5">
        <v>0.36764705882352938</v>
      </c>
      <c r="DG311" s="3" t="s">
        <v>3</v>
      </c>
      <c r="DH311" s="5">
        <v>8.8000000000000007</v>
      </c>
      <c r="DI311" s="3" t="s">
        <v>28</v>
      </c>
      <c r="DJ311" s="3"/>
      <c r="DK311" s="5">
        <v>450</v>
      </c>
      <c r="DL311" s="3" t="s">
        <v>8</v>
      </c>
      <c r="DM311" s="5">
        <v>0.34904013961605584</v>
      </c>
      <c r="DN311" s="3" t="s">
        <v>3</v>
      </c>
      <c r="DO311" s="5">
        <v>0.29499999999999998</v>
      </c>
      <c r="DP311" s="3" t="s">
        <v>3</v>
      </c>
      <c r="DQ311" s="5">
        <v>3.1724999999999999</v>
      </c>
      <c r="DR311" s="7"/>
      <c r="DS311" s="2" t="s">
        <v>18</v>
      </c>
      <c r="DT311" s="5">
        <v>0.45454545454545453</v>
      </c>
      <c r="DU311" s="2"/>
      <c r="DV311" s="3" t="s">
        <v>3</v>
      </c>
      <c r="DW311" s="5">
        <v>46.9</v>
      </c>
      <c r="DX311" s="3"/>
      <c r="DY311" s="3" t="s">
        <v>8</v>
      </c>
      <c r="DZ311" s="2"/>
      <c r="EA311" s="5">
        <v>1.3333333333333333</v>
      </c>
      <c r="EB311" s="5">
        <v>3</v>
      </c>
      <c r="EC311" s="3"/>
      <c r="ED311" s="2"/>
      <c r="EE311" s="2"/>
      <c r="EF311" s="3" t="s">
        <v>1</v>
      </c>
      <c r="EG311" s="3"/>
      <c r="EH311" s="5">
        <v>53.6</v>
      </c>
      <c r="EI311" s="2"/>
      <c r="EJ311" s="3" t="s">
        <v>26</v>
      </c>
      <c r="EK311" s="5">
        <v>1.2500000000000001E-2</v>
      </c>
      <c r="EL311" s="3" t="s">
        <v>1</v>
      </c>
      <c r="EM311" s="3" t="s">
        <v>3</v>
      </c>
      <c r="EN311" s="3" t="s">
        <v>27</v>
      </c>
      <c r="EO311" s="3"/>
      <c r="EP311" s="3" t="s">
        <v>8</v>
      </c>
      <c r="EQ311" s="3"/>
      <c r="ER311" s="5">
        <v>5.16</v>
      </c>
      <c r="ES311" s="3"/>
      <c r="ET311" s="9">
        <v>18</v>
      </c>
      <c r="EU311" s="3" t="s">
        <v>239</v>
      </c>
      <c r="EV311" s="3" t="s">
        <v>28</v>
      </c>
      <c r="EW311" s="9">
        <v>16.55</v>
      </c>
      <c r="EX311" s="9">
        <v>3.37</v>
      </c>
      <c r="EY311" s="3"/>
      <c r="EZ311" s="3"/>
      <c r="FA311" s="9">
        <v>0.9009009009009008</v>
      </c>
      <c r="FB311" s="9">
        <v>1.666E-9</v>
      </c>
      <c r="FC311" s="5">
        <v>268</v>
      </c>
      <c r="FD311" s="9">
        <v>1.0666666666666667</v>
      </c>
      <c r="FE311" s="2" t="s">
        <v>311</v>
      </c>
      <c r="FF311" s="3" t="s">
        <v>28</v>
      </c>
      <c r="FG311" s="3" t="s">
        <v>1</v>
      </c>
      <c r="FH311" s="9">
        <v>6.88</v>
      </c>
      <c r="FI311" s="3"/>
      <c r="FJ311" s="9">
        <v>11.5</v>
      </c>
      <c r="FK311" s="3" t="s">
        <v>1</v>
      </c>
      <c r="FL311" s="3" t="s">
        <v>1</v>
      </c>
      <c r="FM311" s="3" t="s">
        <v>28</v>
      </c>
      <c r="FN311" s="9">
        <v>153</v>
      </c>
      <c r="FO311" s="9">
        <v>6.1999999999999999E-8</v>
      </c>
      <c r="FP311" s="9">
        <v>6.9</v>
      </c>
      <c r="FQ311" s="3" t="s">
        <v>311</v>
      </c>
      <c r="FR311" s="5">
        <v>0.01</v>
      </c>
      <c r="FS311" s="9">
        <v>27.7</v>
      </c>
      <c r="FT311" s="3" t="s">
        <v>1</v>
      </c>
      <c r="FU311" s="3">
        <v>4.66</v>
      </c>
      <c r="FV311" s="3"/>
      <c r="FW311" s="5">
        <v>43</v>
      </c>
      <c r="FX311" s="10">
        <v>4.4999999999999997E-3</v>
      </c>
      <c r="FY311" s="3"/>
      <c r="FZ311" s="3" t="s">
        <v>22</v>
      </c>
      <c r="GA311" s="3"/>
      <c r="GB311" s="3"/>
      <c r="GC311" s="3"/>
      <c r="GD311" s="3"/>
      <c r="GE311" s="3"/>
      <c r="GF311" s="3" t="s">
        <v>30</v>
      </c>
      <c r="GG311" s="3"/>
      <c r="GH311" s="9">
        <v>4.51</v>
      </c>
      <c r="GI311" s="5">
        <v>268</v>
      </c>
      <c r="GJ311" s="5">
        <v>1.655E-3</v>
      </c>
      <c r="GK311" s="3"/>
      <c r="GL311" s="2"/>
      <c r="GM311" s="7"/>
      <c r="GN311" s="3" t="s">
        <v>31</v>
      </c>
      <c r="GO311" s="3" t="s">
        <v>8</v>
      </c>
      <c r="GP311" s="3"/>
      <c r="GQ311" s="3"/>
      <c r="GR311" s="3" t="s">
        <v>219</v>
      </c>
      <c r="GS311" s="9">
        <v>0.79365079365079361</v>
      </c>
      <c r="GT311" s="9">
        <v>71.2</v>
      </c>
      <c r="GU311" s="9">
        <v>15.85</v>
      </c>
      <c r="GV311" s="2">
        <v>5.9880239520958091E-2</v>
      </c>
      <c r="GW311" s="9">
        <v>2.13</v>
      </c>
      <c r="GX311" s="2" t="s">
        <v>34</v>
      </c>
      <c r="GY311" s="7"/>
      <c r="GZ311" s="9">
        <v>5.03</v>
      </c>
      <c r="HA311" s="9">
        <v>3.95</v>
      </c>
      <c r="HB311" s="9">
        <v>4.41</v>
      </c>
      <c r="HC311" s="4">
        <v>43.4</v>
      </c>
      <c r="HD311" s="3" t="s">
        <v>3</v>
      </c>
      <c r="HE311" s="9">
        <v>12.7</v>
      </c>
      <c r="HF311" s="9">
        <v>20.6</v>
      </c>
      <c r="HG311" s="3"/>
      <c r="HH311" s="5">
        <v>268</v>
      </c>
      <c r="HI311" s="3" t="s">
        <v>311</v>
      </c>
      <c r="HJ311" s="3"/>
      <c r="HK311" s="3" t="s">
        <v>3</v>
      </c>
      <c r="HL311" s="3"/>
      <c r="HM311" s="9">
        <v>0.56999999999999995</v>
      </c>
      <c r="HN311" s="9">
        <v>15.55</v>
      </c>
      <c r="HO311" s="3" t="s">
        <v>3</v>
      </c>
      <c r="HP311" s="3" t="s">
        <v>35</v>
      </c>
      <c r="HQ311" s="3" t="s">
        <v>28</v>
      </c>
      <c r="HR311" s="9">
        <v>0.10949999999999999</v>
      </c>
      <c r="HS311" s="3" t="s">
        <v>3</v>
      </c>
      <c r="HT311" s="3">
        <v>4.66</v>
      </c>
      <c r="HU311" s="9">
        <v>0.40733197556008144</v>
      </c>
      <c r="HV311" s="3">
        <v>1</v>
      </c>
      <c r="HW311" s="9">
        <v>5.3499999999999999E-4</v>
      </c>
      <c r="HX311" s="3" t="s">
        <v>3</v>
      </c>
      <c r="HY311" s="3"/>
      <c r="HZ311" s="3" t="s">
        <v>30</v>
      </c>
      <c r="IA311" s="9">
        <v>4.51</v>
      </c>
      <c r="IB311" s="3"/>
      <c r="IC311" s="3" t="s">
        <v>18</v>
      </c>
      <c r="ID311" s="3"/>
      <c r="IE311" s="3" t="s">
        <v>309</v>
      </c>
      <c r="IF311" s="7"/>
      <c r="IG311" s="9">
        <v>1.1235955056179776</v>
      </c>
      <c r="IH311" s="9">
        <v>0.93457943925233644</v>
      </c>
    </row>
    <row r="312" spans="1:242" x14ac:dyDescent="0.25">
      <c r="A312" s="1" t="s">
        <v>368</v>
      </c>
      <c r="B312" s="5">
        <v>82</v>
      </c>
      <c r="C312" s="3"/>
      <c r="D312" s="5">
        <v>6.5</v>
      </c>
      <c r="E312" s="3" t="s">
        <v>1</v>
      </c>
      <c r="F312" s="3"/>
      <c r="G312" s="2">
        <v>3.3700000000000001E-2</v>
      </c>
      <c r="H312" s="3"/>
      <c r="I312" s="3"/>
      <c r="J312" s="5">
        <v>9.5000000000000008E-11</v>
      </c>
      <c r="K312" s="3" t="s">
        <v>3</v>
      </c>
      <c r="L312" s="3" t="s">
        <v>4</v>
      </c>
      <c r="M312" s="5">
        <v>0.86206896551724144</v>
      </c>
      <c r="N312" s="5">
        <v>24.2</v>
      </c>
      <c r="O312" s="3" t="s">
        <v>3</v>
      </c>
      <c r="P312" s="3"/>
      <c r="Q312" s="3"/>
      <c r="R312" s="2" t="s">
        <v>58</v>
      </c>
      <c r="S312" s="2"/>
      <c r="T312" s="3" t="s">
        <v>3</v>
      </c>
      <c r="U312" s="5">
        <v>46.6</v>
      </c>
      <c r="V312" s="3"/>
      <c r="W312" s="5">
        <v>274</v>
      </c>
      <c r="X312" s="3"/>
      <c r="Y312" s="3" t="s">
        <v>7</v>
      </c>
      <c r="Z312" s="5">
        <v>1.95E-5</v>
      </c>
      <c r="AA312" s="3" t="s">
        <v>8</v>
      </c>
      <c r="AB312" s="2"/>
      <c r="AC312" s="5">
        <v>2.3090909090909091E-12</v>
      </c>
      <c r="AD312" s="3" t="s">
        <v>22</v>
      </c>
      <c r="AE312" s="3" t="s">
        <v>18</v>
      </c>
      <c r="AF312" s="3"/>
      <c r="AG312" s="5">
        <v>3.2599999999999999E-3</v>
      </c>
      <c r="AH312" s="5">
        <v>274</v>
      </c>
      <c r="AI312" s="2"/>
      <c r="AJ312" s="3">
        <v>235</v>
      </c>
      <c r="AK312" s="5">
        <v>274</v>
      </c>
      <c r="AL312" s="5">
        <v>1.004</v>
      </c>
      <c r="AM312" s="3"/>
      <c r="AN312" s="3" t="s">
        <v>35</v>
      </c>
      <c r="AO312" s="5">
        <v>274</v>
      </c>
      <c r="AP312" s="5">
        <v>274</v>
      </c>
      <c r="AQ312" s="5">
        <v>6.6000000000000003E-2</v>
      </c>
      <c r="AR312" s="5">
        <v>3.15</v>
      </c>
      <c r="AS312" s="3" t="s">
        <v>28</v>
      </c>
      <c r="AT312" s="3" t="s">
        <v>28</v>
      </c>
      <c r="AU312" s="5">
        <v>23.3</v>
      </c>
      <c r="AV312" s="3"/>
      <c r="AW312" s="5">
        <v>274</v>
      </c>
      <c r="AX312" s="2">
        <v>2.4266666666666667E-7</v>
      </c>
      <c r="AY312" s="2" t="s">
        <v>311</v>
      </c>
      <c r="AZ312" s="5">
        <v>9.35</v>
      </c>
      <c r="BA312" s="5">
        <v>274</v>
      </c>
      <c r="BB312" s="3" t="s">
        <v>8</v>
      </c>
      <c r="BC312" s="3">
        <v>9.6</v>
      </c>
      <c r="BD312" s="5">
        <v>0.4065040650406504</v>
      </c>
      <c r="BE312" s="3" t="s">
        <v>16</v>
      </c>
      <c r="BF312" s="6">
        <v>32.85</v>
      </c>
      <c r="BG312" s="5">
        <v>7.25</v>
      </c>
      <c r="BH312" s="3"/>
      <c r="BI312" s="3"/>
      <c r="BJ312" s="5">
        <v>1.25</v>
      </c>
      <c r="BK312" s="5">
        <v>27.3</v>
      </c>
      <c r="BL312" s="5">
        <v>1.2</v>
      </c>
      <c r="BM312" s="5">
        <v>2.94</v>
      </c>
      <c r="BN312" s="3"/>
      <c r="BO312" s="3" t="s">
        <v>121</v>
      </c>
      <c r="BP312" s="3" t="s">
        <v>3</v>
      </c>
      <c r="BQ312" s="5">
        <v>2.86</v>
      </c>
      <c r="BR312" s="2" t="s">
        <v>21</v>
      </c>
      <c r="BS312" s="3"/>
      <c r="BT312" s="3"/>
      <c r="BU312" s="3"/>
      <c r="BV312" s="5">
        <v>4.1550000000000002</v>
      </c>
      <c r="BW312" s="5">
        <v>5.42</v>
      </c>
      <c r="BX312" s="3"/>
      <c r="BY312" s="3"/>
      <c r="BZ312" s="5">
        <v>274</v>
      </c>
      <c r="CA312" s="2"/>
      <c r="CB312" s="3" t="s">
        <v>3</v>
      </c>
      <c r="CC312" s="5">
        <v>3.34</v>
      </c>
      <c r="CD312" s="5">
        <v>1.3698630136986301</v>
      </c>
      <c r="CE312" s="3"/>
      <c r="CF312" s="5">
        <v>30.55</v>
      </c>
      <c r="CG312" s="3" t="s">
        <v>312</v>
      </c>
      <c r="CH312" s="3"/>
      <c r="CI312" s="3"/>
      <c r="CJ312" s="3" t="s">
        <v>1</v>
      </c>
      <c r="CK312" s="2"/>
      <c r="CL312" s="3" t="s">
        <v>22</v>
      </c>
      <c r="CM312" s="5">
        <v>200</v>
      </c>
      <c r="CN312" s="3"/>
      <c r="CO312" s="2"/>
      <c r="CP312" s="2"/>
      <c r="CQ312" s="3">
        <v>2</v>
      </c>
      <c r="CR312" s="5">
        <v>5.86</v>
      </c>
      <c r="CS312" s="5">
        <v>43.9</v>
      </c>
      <c r="CT312" s="5">
        <v>0.98349999999999993</v>
      </c>
      <c r="CU312" s="5">
        <v>11.75</v>
      </c>
      <c r="CV312" s="5">
        <v>417</v>
      </c>
      <c r="CW312" s="5">
        <v>79.8</v>
      </c>
      <c r="CX312" s="5">
        <v>0.41666666666666669</v>
      </c>
      <c r="CY312" s="5">
        <v>0.4024144869215292</v>
      </c>
      <c r="CZ312" s="3" t="s">
        <v>22</v>
      </c>
      <c r="DA312" s="5">
        <v>4.545454545454546E-4</v>
      </c>
      <c r="DB312" s="5">
        <v>617</v>
      </c>
      <c r="DC312" s="2"/>
      <c r="DD312" s="5">
        <v>328</v>
      </c>
      <c r="DE312" s="3" t="s">
        <v>22</v>
      </c>
      <c r="DF312" s="5">
        <v>0.36900369003690037</v>
      </c>
      <c r="DG312" s="3" t="s">
        <v>3</v>
      </c>
      <c r="DH312" s="5">
        <v>9</v>
      </c>
      <c r="DI312" s="3" t="s">
        <v>28</v>
      </c>
      <c r="DJ312" s="3"/>
      <c r="DK312" s="5">
        <v>420</v>
      </c>
      <c r="DL312" s="3" t="s">
        <v>8</v>
      </c>
      <c r="DM312" s="5">
        <v>0.34782608695652173</v>
      </c>
      <c r="DN312" s="3" t="s">
        <v>3</v>
      </c>
      <c r="DO312" s="5">
        <v>0.29249999999999998</v>
      </c>
      <c r="DP312" s="3" t="s">
        <v>3</v>
      </c>
      <c r="DQ312" s="5">
        <v>3.1724999999999999</v>
      </c>
      <c r="DR312" s="7"/>
      <c r="DS312" s="2" t="s">
        <v>18</v>
      </c>
      <c r="DT312" s="5">
        <v>0.47846889952153115</v>
      </c>
      <c r="DU312" s="2"/>
      <c r="DV312" s="3" t="s">
        <v>3</v>
      </c>
      <c r="DW312" s="5">
        <v>46.6</v>
      </c>
      <c r="DX312" s="3"/>
      <c r="DY312" s="3" t="s">
        <v>8</v>
      </c>
      <c r="DZ312" s="2"/>
      <c r="EA312" s="5">
        <v>1.3333333333333333</v>
      </c>
      <c r="EB312" s="5">
        <v>2.98</v>
      </c>
      <c r="EC312" s="3"/>
      <c r="ED312" s="2"/>
      <c r="EE312" s="2"/>
      <c r="EF312" s="3" t="s">
        <v>1</v>
      </c>
      <c r="EG312" s="3"/>
      <c r="EH312" s="5">
        <v>54.8</v>
      </c>
      <c r="EI312" s="2"/>
      <c r="EJ312" s="3" t="s">
        <v>26</v>
      </c>
      <c r="EK312" s="5">
        <v>1.2500000000000001E-2</v>
      </c>
      <c r="EL312" s="3" t="s">
        <v>1</v>
      </c>
      <c r="EM312" s="3" t="s">
        <v>3</v>
      </c>
      <c r="EN312" s="3" t="s">
        <v>27</v>
      </c>
      <c r="EO312" s="3"/>
      <c r="EP312" s="3" t="s">
        <v>8</v>
      </c>
      <c r="EQ312" s="3"/>
      <c r="ER312" s="5">
        <v>5.0999999999999996</v>
      </c>
      <c r="ES312" s="3"/>
      <c r="ET312" s="9">
        <v>18</v>
      </c>
      <c r="EU312" s="3" t="s">
        <v>239</v>
      </c>
      <c r="EV312" s="3" t="s">
        <v>28</v>
      </c>
      <c r="EW312" s="9">
        <v>15.95</v>
      </c>
      <c r="EX312" s="9">
        <v>3.35</v>
      </c>
      <c r="EY312" s="3"/>
      <c r="EZ312" s="3"/>
      <c r="FA312" s="9">
        <v>0.88495575221238942</v>
      </c>
      <c r="FB312" s="9">
        <v>1.666E-9</v>
      </c>
      <c r="FC312" s="5">
        <v>274</v>
      </c>
      <c r="FD312" s="9">
        <v>1.0989010989010988</v>
      </c>
      <c r="FE312" s="2" t="s">
        <v>311</v>
      </c>
      <c r="FF312" s="3" t="s">
        <v>28</v>
      </c>
      <c r="FG312" s="3" t="s">
        <v>1</v>
      </c>
      <c r="FH312" s="9">
        <v>6.8650000000000002</v>
      </c>
      <c r="FI312" s="3"/>
      <c r="FJ312" s="9">
        <v>11.65</v>
      </c>
      <c r="FK312" s="3" t="s">
        <v>1</v>
      </c>
      <c r="FL312" s="3" t="s">
        <v>1</v>
      </c>
      <c r="FM312" s="3" t="s">
        <v>28</v>
      </c>
      <c r="FN312" s="9">
        <v>153</v>
      </c>
      <c r="FO312" s="9">
        <v>7.0000000000000005E-8</v>
      </c>
      <c r="FP312" s="9">
        <v>6.95</v>
      </c>
      <c r="FQ312" s="3" t="s">
        <v>311</v>
      </c>
      <c r="FR312" s="5">
        <v>0.01</v>
      </c>
      <c r="FS312" s="9">
        <v>27.55</v>
      </c>
      <c r="FT312" s="3" t="s">
        <v>1</v>
      </c>
      <c r="FU312" s="3">
        <v>4.63</v>
      </c>
      <c r="FV312" s="3"/>
      <c r="FW312" s="5">
        <v>45.1</v>
      </c>
      <c r="FX312" s="10">
        <v>4.6500000000000005E-3</v>
      </c>
      <c r="FY312" s="3"/>
      <c r="FZ312" s="3" t="s">
        <v>22</v>
      </c>
      <c r="GA312" s="3"/>
      <c r="GB312" s="3"/>
      <c r="GC312" s="3"/>
      <c r="GD312" s="3"/>
      <c r="GE312" s="3"/>
      <c r="GF312" s="3" t="s">
        <v>30</v>
      </c>
      <c r="GG312" s="3"/>
      <c r="GH312" s="9">
        <v>4.51</v>
      </c>
      <c r="GI312" s="5">
        <v>274</v>
      </c>
      <c r="GJ312" s="5">
        <v>1.6750000000000001E-3</v>
      </c>
      <c r="GK312" s="3"/>
      <c r="GL312" s="2"/>
      <c r="GM312" s="7"/>
      <c r="GN312" s="3" t="s">
        <v>31</v>
      </c>
      <c r="GO312" s="3" t="s">
        <v>8</v>
      </c>
      <c r="GP312" s="3"/>
      <c r="GQ312" s="3"/>
      <c r="GR312" s="3" t="s">
        <v>219</v>
      </c>
      <c r="GS312" s="9">
        <v>0.78125</v>
      </c>
      <c r="GT312" s="9">
        <v>71.8</v>
      </c>
      <c r="GU312" s="9">
        <v>15.5</v>
      </c>
      <c r="GV312" s="2">
        <v>6.1728395061728392E-2</v>
      </c>
      <c r="GW312" s="9">
        <v>2.13</v>
      </c>
      <c r="GX312" s="2" t="s">
        <v>34</v>
      </c>
      <c r="GY312" s="7"/>
      <c r="GZ312" s="9">
        <v>5.0199999999999996</v>
      </c>
      <c r="HA312" s="9">
        <v>3.9824999999999999</v>
      </c>
      <c r="HB312" s="9">
        <v>4.38</v>
      </c>
      <c r="HC312" s="4">
        <v>43</v>
      </c>
      <c r="HD312" s="3" t="s">
        <v>3</v>
      </c>
      <c r="HE312" s="9">
        <v>13.9</v>
      </c>
      <c r="HF312" s="9">
        <v>20.5</v>
      </c>
      <c r="HG312" s="3"/>
      <c r="HH312" s="5">
        <v>274</v>
      </c>
      <c r="HI312" s="3" t="s">
        <v>311</v>
      </c>
      <c r="HJ312" s="3"/>
      <c r="HK312" s="3" t="s">
        <v>3</v>
      </c>
      <c r="HL312" s="3"/>
      <c r="HM312" s="9">
        <v>0.57999999999999996</v>
      </c>
      <c r="HN312" s="9">
        <v>15.75</v>
      </c>
      <c r="HO312" s="3" t="s">
        <v>3</v>
      </c>
      <c r="HP312" s="3" t="s">
        <v>35</v>
      </c>
      <c r="HQ312" s="3" t="s">
        <v>28</v>
      </c>
      <c r="HR312" s="9">
        <v>9.6000000000000002E-2</v>
      </c>
      <c r="HS312" s="3" t="s">
        <v>3</v>
      </c>
      <c r="HT312" s="3">
        <v>4.63</v>
      </c>
      <c r="HU312" s="9">
        <v>0.40485829959514169</v>
      </c>
      <c r="HV312" s="3">
        <v>1</v>
      </c>
      <c r="HW312" s="9">
        <v>6.4000000000000005E-4</v>
      </c>
      <c r="HX312" s="3" t="s">
        <v>3</v>
      </c>
      <c r="HY312" s="3"/>
      <c r="HZ312" s="3" t="s">
        <v>30</v>
      </c>
      <c r="IA312" s="9">
        <v>4.51</v>
      </c>
      <c r="IB312" s="3"/>
      <c r="IC312" s="3" t="s">
        <v>18</v>
      </c>
      <c r="ID312" s="3"/>
      <c r="IE312" s="3" t="s">
        <v>309</v>
      </c>
      <c r="IF312" s="7"/>
      <c r="IG312" s="9">
        <v>1.2195121951219512</v>
      </c>
      <c r="IH312" s="9">
        <v>0.87719298245614041</v>
      </c>
    </row>
    <row r="313" spans="1:242" x14ac:dyDescent="0.25">
      <c r="A313" s="1" t="s">
        <v>369</v>
      </c>
      <c r="B313" s="5">
        <v>82.5</v>
      </c>
      <c r="C313" s="3"/>
      <c r="D313" s="5">
        <v>6.5</v>
      </c>
      <c r="E313" s="3" t="s">
        <v>1</v>
      </c>
      <c r="F313" s="3"/>
      <c r="G313" s="2">
        <v>3.4000000000000002E-2</v>
      </c>
      <c r="H313" s="3"/>
      <c r="I313" s="3"/>
      <c r="J313" s="5">
        <v>9.9999999999999991E-11</v>
      </c>
      <c r="K313" s="3" t="s">
        <v>3</v>
      </c>
      <c r="L313" s="3" t="s">
        <v>4</v>
      </c>
      <c r="M313" s="5">
        <v>0.86206896551724144</v>
      </c>
      <c r="N313" s="5">
        <v>24.05</v>
      </c>
      <c r="O313" s="3" t="s">
        <v>3</v>
      </c>
      <c r="P313" s="3"/>
      <c r="Q313" s="3"/>
      <c r="R313" s="2" t="s">
        <v>58</v>
      </c>
      <c r="S313" s="2"/>
      <c r="T313" s="3" t="s">
        <v>3</v>
      </c>
      <c r="U313" s="5">
        <v>46.05</v>
      </c>
      <c r="V313" s="3"/>
      <c r="W313" s="5">
        <v>272</v>
      </c>
      <c r="X313" s="3"/>
      <c r="Y313" s="3" t="s">
        <v>7</v>
      </c>
      <c r="Z313" s="5">
        <v>1.9749999999999999E-5</v>
      </c>
      <c r="AA313" s="3" t="s">
        <v>8</v>
      </c>
      <c r="AB313" s="2"/>
      <c r="AC313" s="5">
        <v>2.3272727272727276E-12</v>
      </c>
      <c r="AD313" s="3" t="s">
        <v>22</v>
      </c>
      <c r="AE313" s="3" t="s">
        <v>18</v>
      </c>
      <c r="AF313" s="3"/>
      <c r="AG313" s="5">
        <v>3.1700000000000001E-3</v>
      </c>
      <c r="AH313" s="5">
        <v>272</v>
      </c>
      <c r="AI313" s="2"/>
      <c r="AJ313" s="3">
        <v>325</v>
      </c>
      <c r="AK313" s="5">
        <v>272</v>
      </c>
      <c r="AL313" s="5">
        <v>1.0029999999999999</v>
      </c>
      <c r="AM313" s="3"/>
      <c r="AN313" s="3" t="s">
        <v>35</v>
      </c>
      <c r="AO313" s="5">
        <v>272</v>
      </c>
      <c r="AP313" s="5">
        <v>272</v>
      </c>
      <c r="AQ313" s="5">
        <v>7.2099999999999997E-2</v>
      </c>
      <c r="AR313" s="5">
        <v>3.145</v>
      </c>
      <c r="AS313" s="3" t="s">
        <v>28</v>
      </c>
      <c r="AT313" s="3" t="s">
        <v>28</v>
      </c>
      <c r="AU313" s="5">
        <v>23.35</v>
      </c>
      <c r="AV313" s="3"/>
      <c r="AW313" s="5">
        <v>272</v>
      </c>
      <c r="AX313" s="2">
        <v>2.5333333333333333E-7</v>
      </c>
      <c r="AY313" s="2" t="s">
        <v>311</v>
      </c>
      <c r="AZ313" s="5">
        <v>9.5</v>
      </c>
      <c r="BA313" s="5">
        <v>272</v>
      </c>
      <c r="BB313" s="3" t="s">
        <v>8</v>
      </c>
      <c r="BC313" s="3">
        <v>9.6999999999999993</v>
      </c>
      <c r="BD313" s="5">
        <v>0.4065040650406504</v>
      </c>
      <c r="BE313" s="3" t="s">
        <v>16</v>
      </c>
      <c r="BF313" s="6">
        <v>33.299999999999997</v>
      </c>
      <c r="BG313" s="5">
        <v>7.22</v>
      </c>
      <c r="BH313" s="3"/>
      <c r="BI313" s="3"/>
      <c r="BJ313" s="5">
        <v>1.23</v>
      </c>
      <c r="BK313" s="5">
        <v>27.65</v>
      </c>
      <c r="BL313" s="5">
        <v>1.1499999999999999</v>
      </c>
      <c r="BM313" s="5">
        <v>2.94</v>
      </c>
      <c r="BN313" s="3"/>
      <c r="BO313" s="3" t="s">
        <v>121</v>
      </c>
      <c r="BP313" s="3" t="s">
        <v>3</v>
      </c>
      <c r="BQ313" s="5">
        <v>2.88</v>
      </c>
      <c r="BR313" s="2" t="s">
        <v>21</v>
      </c>
      <c r="BS313" s="3"/>
      <c r="BT313" s="3"/>
      <c r="BU313" s="3"/>
      <c r="BV313" s="5">
        <v>4.1550000000000002</v>
      </c>
      <c r="BW313" s="5">
        <v>5.39</v>
      </c>
      <c r="BX313" s="3"/>
      <c r="BY313" s="3"/>
      <c r="BZ313" s="5">
        <v>272</v>
      </c>
      <c r="CA313" s="2"/>
      <c r="CB313" s="3" t="s">
        <v>3</v>
      </c>
      <c r="CC313" s="5">
        <v>3.31</v>
      </c>
      <c r="CD313" s="5">
        <v>1.3698630136986301</v>
      </c>
      <c r="CE313" s="3"/>
      <c r="CF313" s="5">
        <v>30.8</v>
      </c>
      <c r="CG313" s="3" t="s">
        <v>312</v>
      </c>
      <c r="CH313" s="3"/>
      <c r="CI313" s="3"/>
      <c r="CJ313" s="3" t="s">
        <v>1</v>
      </c>
      <c r="CK313" s="2"/>
      <c r="CL313" s="3" t="s">
        <v>22</v>
      </c>
      <c r="CM313" s="5">
        <v>197.5</v>
      </c>
      <c r="CN313" s="3"/>
      <c r="CO313" s="2"/>
      <c r="CP313" s="2"/>
      <c r="CQ313" s="3">
        <v>2</v>
      </c>
      <c r="CR313" s="5">
        <v>5.8250000000000002</v>
      </c>
      <c r="CS313" s="5">
        <v>44.35</v>
      </c>
      <c r="CT313" s="5">
        <v>0.97400000000000009</v>
      </c>
      <c r="CU313" s="5">
        <v>12.15</v>
      </c>
      <c r="CV313" s="5">
        <v>416</v>
      </c>
      <c r="CW313" s="5">
        <v>79.7</v>
      </c>
      <c r="CX313" s="5">
        <v>0.42016806722689076</v>
      </c>
      <c r="CY313" s="5">
        <v>0.4024144869215292</v>
      </c>
      <c r="CZ313" s="3" t="s">
        <v>22</v>
      </c>
      <c r="DA313" s="5">
        <v>5.4054054054054055E-4</v>
      </c>
      <c r="DB313" s="5">
        <v>617</v>
      </c>
      <c r="DC313" s="2"/>
      <c r="DD313" s="5">
        <v>326</v>
      </c>
      <c r="DE313" s="3" t="s">
        <v>22</v>
      </c>
      <c r="DF313" s="5">
        <v>0.37735849056603776</v>
      </c>
      <c r="DG313" s="3" t="s">
        <v>3</v>
      </c>
      <c r="DH313" s="5">
        <v>9.1</v>
      </c>
      <c r="DI313" s="3" t="s">
        <v>28</v>
      </c>
      <c r="DJ313" s="3"/>
      <c r="DK313" s="5">
        <v>415</v>
      </c>
      <c r="DL313" s="3" t="s">
        <v>8</v>
      </c>
      <c r="DM313" s="5">
        <v>0.34602076124567471</v>
      </c>
      <c r="DN313" s="3" t="s">
        <v>3</v>
      </c>
      <c r="DO313" s="5">
        <v>0.35</v>
      </c>
      <c r="DP313" s="3" t="s">
        <v>3</v>
      </c>
      <c r="DQ313" s="5">
        <v>3.1625000000000001</v>
      </c>
      <c r="DR313" s="7"/>
      <c r="DS313" s="2" t="s">
        <v>18</v>
      </c>
      <c r="DT313" s="5">
        <v>0.45454545454545453</v>
      </c>
      <c r="DU313" s="2"/>
      <c r="DV313" s="3" t="s">
        <v>3</v>
      </c>
      <c r="DW313" s="5">
        <v>46.05</v>
      </c>
      <c r="DX313" s="3"/>
      <c r="DY313" s="3" t="s">
        <v>8</v>
      </c>
      <c r="DZ313" s="2"/>
      <c r="EA313" s="5">
        <v>1.25</v>
      </c>
      <c r="EB313" s="5">
        <v>2.97</v>
      </c>
      <c r="EC313" s="3"/>
      <c r="ED313" s="2"/>
      <c r="EE313" s="2"/>
      <c r="EF313" s="3" t="s">
        <v>1</v>
      </c>
      <c r="EG313" s="3"/>
      <c r="EH313" s="5">
        <v>54.4</v>
      </c>
      <c r="EI313" s="2"/>
      <c r="EJ313" s="3" t="s">
        <v>26</v>
      </c>
      <c r="EK313" s="5">
        <v>1.2500000000000001E-2</v>
      </c>
      <c r="EL313" s="3" t="s">
        <v>1</v>
      </c>
      <c r="EM313" s="3" t="s">
        <v>3</v>
      </c>
      <c r="EN313" s="3" t="s">
        <v>27</v>
      </c>
      <c r="EO313" s="3"/>
      <c r="EP313" s="3" t="s">
        <v>8</v>
      </c>
      <c r="EQ313" s="3"/>
      <c r="ER313" s="5">
        <v>5.05</v>
      </c>
      <c r="ES313" s="3"/>
      <c r="ET313" s="9">
        <v>17.5</v>
      </c>
      <c r="EU313" s="3" t="s">
        <v>239</v>
      </c>
      <c r="EV313" s="3" t="s">
        <v>28</v>
      </c>
      <c r="EW313" s="9">
        <v>16.45</v>
      </c>
      <c r="EX313" s="9">
        <v>3.31</v>
      </c>
      <c r="EY313" s="3"/>
      <c r="EZ313" s="3"/>
      <c r="FA313" s="9">
        <v>0.93023255813953487</v>
      </c>
      <c r="FB313" s="9">
        <v>1.668E-9</v>
      </c>
      <c r="FC313" s="5">
        <v>272</v>
      </c>
      <c r="FD313" s="9">
        <v>1.1627906976744187</v>
      </c>
      <c r="FE313" s="2" t="s">
        <v>311</v>
      </c>
      <c r="FF313" s="3" t="s">
        <v>28</v>
      </c>
      <c r="FG313" s="3" t="s">
        <v>1</v>
      </c>
      <c r="FH313" s="9">
        <v>6.8425000000000002</v>
      </c>
      <c r="FI313" s="3"/>
      <c r="FJ313" s="9">
        <v>12.25</v>
      </c>
      <c r="FK313" s="3" t="s">
        <v>1</v>
      </c>
      <c r="FL313" s="3" t="s">
        <v>1</v>
      </c>
      <c r="FM313" s="3" t="s">
        <v>28</v>
      </c>
      <c r="FN313" s="9">
        <v>156</v>
      </c>
      <c r="FO313" s="9">
        <v>7.0000000000000005E-8</v>
      </c>
      <c r="FP313" s="9">
        <v>6.93</v>
      </c>
      <c r="FQ313" s="3" t="s">
        <v>311</v>
      </c>
      <c r="FR313" s="5">
        <v>9.9000000000000008E-3</v>
      </c>
      <c r="FS313" s="9">
        <v>27.45</v>
      </c>
      <c r="FT313" s="3" t="s">
        <v>1</v>
      </c>
      <c r="FU313" s="3">
        <v>4.5999999999999996</v>
      </c>
      <c r="FV313" s="3"/>
      <c r="FW313" s="5">
        <v>42.55</v>
      </c>
      <c r="FX313" s="10">
        <v>4.5999999999999999E-3</v>
      </c>
      <c r="FY313" s="3"/>
      <c r="FZ313" s="3" t="s">
        <v>22</v>
      </c>
      <c r="GA313" s="3"/>
      <c r="GB313" s="3"/>
      <c r="GC313" s="3"/>
      <c r="GD313" s="3"/>
      <c r="GE313" s="3"/>
      <c r="GF313" s="3" t="s">
        <v>30</v>
      </c>
      <c r="GG313" s="3"/>
      <c r="GH313" s="9">
        <v>4.51</v>
      </c>
      <c r="GI313" s="5">
        <v>272</v>
      </c>
      <c r="GJ313" s="5">
        <v>1.6000000000000001E-3</v>
      </c>
      <c r="GK313" s="3"/>
      <c r="GL313" s="2"/>
      <c r="GM313" s="7"/>
      <c r="GN313" s="3" t="s">
        <v>31</v>
      </c>
      <c r="GO313" s="3" t="s">
        <v>8</v>
      </c>
      <c r="GP313" s="3"/>
      <c r="GQ313" s="3"/>
      <c r="GR313" s="3" t="s">
        <v>219</v>
      </c>
      <c r="GS313" s="9">
        <v>0.76923076923076916</v>
      </c>
      <c r="GT313" s="9">
        <v>71.45</v>
      </c>
      <c r="GU313" s="9">
        <v>16.5</v>
      </c>
      <c r="GV313" s="2">
        <v>5.9880239520958091E-2</v>
      </c>
      <c r="GW313" s="9">
        <v>2.13</v>
      </c>
      <c r="GX313" s="2" t="s">
        <v>34</v>
      </c>
      <c r="GY313" s="7"/>
      <c r="GZ313" s="9">
        <v>4.97</v>
      </c>
      <c r="HA313" s="9">
        <v>3.9449999999999998</v>
      </c>
      <c r="HB313" s="9">
        <v>4.3899999999999997</v>
      </c>
      <c r="HC313" s="4">
        <v>45.65</v>
      </c>
      <c r="HD313" s="3" t="s">
        <v>3</v>
      </c>
      <c r="HE313" s="9">
        <v>15</v>
      </c>
      <c r="HF313" s="9">
        <v>20.7</v>
      </c>
      <c r="HG313" s="3"/>
      <c r="HH313" s="5">
        <v>272</v>
      </c>
      <c r="HI313" s="3" t="s">
        <v>311</v>
      </c>
      <c r="HJ313" s="3"/>
      <c r="HK313" s="3" t="s">
        <v>3</v>
      </c>
      <c r="HL313" s="3"/>
      <c r="HM313" s="9">
        <v>0.59499999999999997</v>
      </c>
      <c r="HN313" s="9">
        <v>15.7</v>
      </c>
      <c r="HO313" s="3" t="s">
        <v>3</v>
      </c>
      <c r="HP313" s="3" t="s">
        <v>35</v>
      </c>
      <c r="HQ313" s="3" t="s">
        <v>28</v>
      </c>
      <c r="HR313" s="9">
        <v>9.5000000000000001E-2</v>
      </c>
      <c r="HS313" s="3" t="s">
        <v>3</v>
      </c>
      <c r="HT313" s="3">
        <v>4.5999999999999996</v>
      </c>
      <c r="HU313" s="9">
        <v>0.40567951318458423</v>
      </c>
      <c r="HV313" s="3">
        <v>1</v>
      </c>
      <c r="HW313" s="9">
        <v>6.9999999999999999E-4</v>
      </c>
      <c r="HX313" s="3" t="s">
        <v>3</v>
      </c>
      <c r="HY313" s="3"/>
      <c r="HZ313" s="3" t="s">
        <v>30</v>
      </c>
      <c r="IA313" s="9">
        <v>4.51</v>
      </c>
      <c r="IB313" s="3"/>
      <c r="IC313" s="3" t="s">
        <v>18</v>
      </c>
      <c r="ID313" s="3"/>
      <c r="IE313" s="3" t="s">
        <v>309</v>
      </c>
      <c r="IF313" s="7"/>
      <c r="IG313" s="9">
        <v>1.2658227848101264</v>
      </c>
      <c r="IH313" s="9">
        <v>0.93896713615023475</v>
      </c>
    </row>
    <row r="314" spans="1:242" x14ac:dyDescent="0.25">
      <c r="A314" s="1" t="s">
        <v>370</v>
      </c>
      <c r="B314" s="5">
        <v>76.5</v>
      </c>
      <c r="C314" s="3">
        <v>52</v>
      </c>
      <c r="D314" s="5">
        <v>6.4</v>
      </c>
      <c r="E314" s="3" t="s">
        <v>1</v>
      </c>
      <c r="F314" s="3"/>
      <c r="G314" s="2">
        <v>3.4000000000000002E-2</v>
      </c>
      <c r="H314" s="3"/>
      <c r="I314" s="3"/>
      <c r="J314" s="5">
        <v>1.0099999999999999E-10</v>
      </c>
      <c r="K314" s="3" t="s">
        <v>3</v>
      </c>
      <c r="L314" s="3" t="s">
        <v>4</v>
      </c>
      <c r="M314" s="5">
        <v>0.84745762711864414</v>
      </c>
      <c r="N314" s="5">
        <v>23.6</v>
      </c>
      <c r="O314" s="3" t="s">
        <v>3</v>
      </c>
      <c r="P314" s="3"/>
      <c r="Q314" s="3"/>
      <c r="R314" s="2"/>
      <c r="S314" s="2"/>
      <c r="T314" s="3" t="s">
        <v>3</v>
      </c>
      <c r="U314" s="5">
        <v>45.2</v>
      </c>
      <c r="V314" s="3"/>
      <c r="W314" s="5">
        <v>264</v>
      </c>
      <c r="X314" s="3"/>
      <c r="Y314" s="3" t="s">
        <v>7</v>
      </c>
      <c r="Z314" s="5">
        <v>1.9749999999999999E-5</v>
      </c>
      <c r="AA314" s="3" t="s">
        <v>8</v>
      </c>
      <c r="AB314" s="2"/>
      <c r="AC314" s="5">
        <v>2.3090909090909091E-12</v>
      </c>
      <c r="AD314" s="3" t="s">
        <v>22</v>
      </c>
      <c r="AE314" s="3" t="s">
        <v>18</v>
      </c>
      <c r="AF314" s="3"/>
      <c r="AG314" s="5">
        <v>3.0600000000000002E-3</v>
      </c>
      <c r="AH314" s="5">
        <v>264</v>
      </c>
      <c r="AI314" s="2"/>
      <c r="AJ314" s="3">
        <v>295</v>
      </c>
      <c r="AK314" s="5">
        <v>264</v>
      </c>
      <c r="AL314" s="5">
        <v>1.0009999999999999</v>
      </c>
      <c r="AM314" s="3"/>
      <c r="AN314" s="3" t="s">
        <v>35</v>
      </c>
      <c r="AO314" s="5">
        <v>264</v>
      </c>
      <c r="AP314" s="5">
        <v>264</v>
      </c>
      <c r="AQ314" s="5">
        <v>7.4700000000000003E-2</v>
      </c>
      <c r="AR314" s="5">
        <v>3.05</v>
      </c>
      <c r="AS314" s="3" t="s">
        <v>28</v>
      </c>
      <c r="AT314" s="3" t="s">
        <v>28</v>
      </c>
      <c r="AU314" s="5">
        <v>23.3</v>
      </c>
      <c r="AV314" s="3"/>
      <c r="AW314" s="5">
        <v>264</v>
      </c>
      <c r="AX314" s="2">
        <v>2.5499999999999999E-7</v>
      </c>
      <c r="AY314" s="2" t="s">
        <v>311</v>
      </c>
      <c r="AZ314" s="5">
        <v>11</v>
      </c>
      <c r="BA314" s="5">
        <v>264</v>
      </c>
      <c r="BB314" s="3" t="s">
        <v>8</v>
      </c>
      <c r="BC314" s="3">
        <v>9.6999999999999993</v>
      </c>
      <c r="BD314" s="5">
        <v>0.39840637450199207</v>
      </c>
      <c r="BE314" s="3" t="s">
        <v>16</v>
      </c>
      <c r="BF314" s="6">
        <v>32.75</v>
      </c>
      <c r="BG314" s="5">
        <v>7.07</v>
      </c>
      <c r="BH314" s="3"/>
      <c r="BI314" s="3"/>
      <c r="BJ314" s="5">
        <v>1.23</v>
      </c>
      <c r="BK314" s="5">
        <v>27.8</v>
      </c>
      <c r="BL314" s="5">
        <v>1.1499999999999999</v>
      </c>
      <c r="BM314" s="5">
        <v>2.94</v>
      </c>
      <c r="BN314" s="3"/>
      <c r="BO314" s="3" t="s">
        <v>121</v>
      </c>
      <c r="BP314" s="3" t="s">
        <v>3</v>
      </c>
      <c r="BQ314" s="5">
        <v>2.88</v>
      </c>
      <c r="BR314" s="2" t="s">
        <v>21</v>
      </c>
      <c r="BS314" s="3"/>
      <c r="BT314" s="3"/>
      <c r="BU314" s="3"/>
      <c r="BV314" s="5">
        <v>4.1500000000000004</v>
      </c>
      <c r="BW314" s="5">
        <v>5.23</v>
      </c>
      <c r="BX314" s="3"/>
      <c r="BY314" s="3"/>
      <c r="BZ314" s="5">
        <v>264</v>
      </c>
      <c r="CA314" s="2"/>
      <c r="CB314" s="3" t="s">
        <v>3</v>
      </c>
      <c r="CC314" s="5">
        <v>3.26</v>
      </c>
      <c r="CD314" s="5">
        <v>1.8181818181818181</v>
      </c>
      <c r="CE314" s="3"/>
      <c r="CF314" s="5">
        <v>31.5</v>
      </c>
      <c r="CG314" s="3" t="s">
        <v>312</v>
      </c>
      <c r="CH314" s="3"/>
      <c r="CI314" s="3"/>
      <c r="CJ314" s="3" t="s">
        <v>1</v>
      </c>
      <c r="CK314" s="2">
        <v>1.07</v>
      </c>
      <c r="CL314" s="3" t="s">
        <v>22</v>
      </c>
      <c r="CM314" s="5">
        <v>50</v>
      </c>
      <c r="CN314" s="3"/>
      <c r="CO314" s="2"/>
      <c r="CP314" s="2">
        <v>5.71</v>
      </c>
      <c r="CQ314" s="3">
        <v>2</v>
      </c>
      <c r="CR314" s="5">
        <v>5.8174999999999999</v>
      </c>
      <c r="CS314" s="5">
        <v>40.700000000000003</v>
      </c>
      <c r="CT314" s="5">
        <v>0.97</v>
      </c>
      <c r="CU314" s="5">
        <v>14.1</v>
      </c>
      <c r="CV314" s="5">
        <v>415</v>
      </c>
      <c r="CW314" s="5">
        <v>79.7</v>
      </c>
      <c r="CX314" s="5">
        <v>0.42016806722689076</v>
      </c>
      <c r="CY314" s="5">
        <v>0.39215686274509809</v>
      </c>
      <c r="CZ314" s="3" t="s">
        <v>22</v>
      </c>
      <c r="DA314" s="5">
        <v>5.4054054054054055E-4</v>
      </c>
      <c r="DB314" s="5">
        <v>600</v>
      </c>
      <c r="DC314" s="2">
        <v>0.87</v>
      </c>
      <c r="DD314" s="5">
        <v>313</v>
      </c>
      <c r="DE314" s="3" t="s">
        <v>22</v>
      </c>
      <c r="DF314" s="5">
        <v>0.38461538461538458</v>
      </c>
      <c r="DG314" s="3" t="s">
        <v>3</v>
      </c>
      <c r="DH314" s="5">
        <v>9.1</v>
      </c>
      <c r="DI314" s="3" t="s">
        <v>28</v>
      </c>
      <c r="DJ314" s="3"/>
      <c r="DK314" s="5">
        <v>435</v>
      </c>
      <c r="DL314" s="3" t="s">
        <v>8</v>
      </c>
      <c r="DM314" s="5">
        <v>0.33670033670033667</v>
      </c>
      <c r="DN314" s="3" t="s">
        <v>3</v>
      </c>
      <c r="DO314" s="5">
        <v>0.3125</v>
      </c>
      <c r="DP314" s="3" t="s">
        <v>3</v>
      </c>
      <c r="DQ314" s="5">
        <v>3.11</v>
      </c>
      <c r="DR314" s="7"/>
      <c r="DS314" s="2" t="s">
        <v>18</v>
      </c>
      <c r="DT314" s="5">
        <v>0.45454545454545453</v>
      </c>
      <c r="DU314" s="2"/>
      <c r="DV314" s="3" t="s">
        <v>3</v>
      </c>
      <c r="DW314" s="5">
        <v>45.2</v>
      </c>
      <c r="DX314" s="3"/>
      <c r="DY314" s="3" t="s">
        <v>8</v>
      </c>
      <c r="DZ314" s="2"/>
      <c r="EA314" s="5">
        <v>1.25</v>
      </c>
      <c r="EB314" s="5">
        <v>3.05</v>
      </c>
      <c r="EC314" s="3"/>
      <c r="ED314" s="2"/>
      <c r="EE314" s="2"/>
      <c r="EF314" s="3" t="s">
        <v>1</v>
      </c>
      <c r="EG314" s="3"/>
      <c r="EH314" s="5">
        <v>52.8</v>
      </c>
      <c r="EI314" s="2"/>
      <c r="EJ314" s="3" t="s">
        <v>26</v>
      </c>
      <c r="EK314" s="5">
        <v>1.2500000000000001E-2</v>
      </c>
      <c r="EL314" s="3" t="s">
        <v>1</v>
      </c>
      <c r="EM314" s="3" t="s">
        <v>3</v>
      </c>
      <c r="EN314" s="3" t="s">
        <v>27</v>
      </c>
      <c r="EO314" s="3"/>
      <c r="EP314" s="3" t="s">
        <v>8</v>
      </c>
      <c r="EQ314" s="3"/>
      <c r="ER314" s="5">
        <v>5.0199999999999996</v>
      </c>
      <c r="ES314" s="3"/>
      <c r="ET314" s="9">
        <v>18.8</v>
      </c>
      <c r="EU314" s="3" t="s">
        <v>239</v>
      </c>
      <c r="EV314" s="3" t="s">
        <v>28</v>
      </c>
      <c r="EW314" s="9">
        <v>16.45</v>
      </c>
      <c r="EX314" s="9">
        <v>3.27</v>
      </c>
      <c r="EY314" s="3"/>
      <c r="EZ314" s="3"/>
      <c r="FA314" s="9">
        <v>0.94117647058823528</v>
      </c>
      <c r="FB314" s="9">
        <v>1.668E-9</v>
      </c>
      <c r="FC314" s="5">
        <v>264</v>
      </c>
      <c r="FD314" s="9">
        <v>1.1428571428571428</v>
      </c>
      <c r="FE314" s="2" t="s">
        <v>311</v>
      </c>
      <c r="FF314" s="3" t="s">
        <v>28</v>
      </c>
      <c r="FG314" s="3" t="s">
        <v>1</v>
      </c>
      <c r="FH314" s="9">
        <v>6.72</v>
      </c>
      <c r="FI314" s="3"/>
      <c r="FJ314" s="9">
        <v>14.85</v>
      </c>
      <c r="FK314" s="3" t="s">
        <v>1</v>
      </c>
      <c r="FL314" s="3" t="s">
        <v>1</v>
      </c>
      <c r="FM314" s="3" t="s">
        <v>28</v>
      </c>
      <c r="FN314" s="9">
        <v>156</v>
      </c>
      <c r="FO314" s="9">
        <v>7.0000000000000005E-8</v>
      </c>
      <c r="FP314" s="9">
        <v>6.88</v>
      </c>
      <c r="FQ314" s="3" t="s">
        <v>311</v>
      </c>
      <c r="FR314" s="5">
        <v>8.5000000000000006E-3</v>
      </c>
      <c r="FS314" s="9">
        <v>26.95</v>
      </c>
      <c r="FT314" s="3" t="s">
        <v>1</v>
      </c>
      <c r="FU314" s="3">
        <v>4.49</v>
      </c>
      <c r="FV314" s="3"/>
      <c r="FW314" s="5">
        <v>41.5</v>
      </c>
      <c r="FX314" s="10">
        <v>4.5999999999999999E-3</v>
      </c>
      <c r="FY314" s="3"/>
      <c r="FZ314" s="3" t="s">
        <v>22</v>
      </c>
      <c r="GA314" s="3"/>
      <c r="GB314" s="3"/>
      <c r="GC314" s="3"/>
      <c r="GD314" s="3"/>
      <c r="GE314" s="3"/>
      <c r="GF314" s="3" t="s">
        <v>30</v>
      </c>
      <c r="GG314" s="3"/>
      <c r="GH314" s="9">
        <v>4.1500000000000004</v>
      </c>
      <c r="GI314" s="5">
        <v>264</v>
      </c>
      <c r="GJ314" s="5">
        <v>1.7750000000000001E-3</v>
      </c>
      <c r="GK314" s="3"/>
      <c r="GL314" s="2"/>
      <c r="GM314" s="7"/>
      <c r="GN314" s="3" t="s">
        <v>31</v>
      </c>
      <c r="GO314" s="3" t="s">
        <v>8</v>
      </c>
      <c r="GP314" s="3"/>
      <c r="GQ314" s="3"/>
      <c r="GR314" s="3" t="s">
        <v>219</v>
      </c>
      <c r="GS314" s="9">
        <v>0.78125</v>
      </c>
      <c r="GT314" s="9">
        <v>69</v>
      </c>
      <c r="GU314" s="9">
        <v>18.5</v>
      </c>
      <c r="GV314" s="2">
        <v>5.9880239520958091E-2</v>
      </c>
      <c r="GW314" s="9">
        <v>2.08</v>
      </c>
      <c r="GX314" s="2" t="s">
        <v>34</v>
      </c>
      <c r="GY314" s="7"/>
      <c r="GZ314" s="9">
        <v>4.87</v>
      </c>
      <c r="HA314" s="9">
        <v>3.94</v>
      </c>
      <c r="HB314" s="9">
        <v>4.3899999999999997</v>
      </c>
      <c r="HC314" s="4">
        <v>50.8</v>
      </c>
      <c r="HD314" s="3" t="s">
        <v>3</v>
      </c>
      <c r="HE314" s="9">
        <v>15</v>
      </c>
      <c r="HF314" s="9">
        <v>21.3</v>
      </c>
      <c r="HG314" s="3"/>
      <c r="HH314" s="5">
        <v>264</v>
      </c>
      <c r="HI314" s="3" t="s">
        <v>311</v>
      </c>
      <c r="HJ314" s="3"/>
      <c r="HK314" s="3" t="s">
        <v>3</v>
      </c>
      <c r="HL314" s="3"/>
      <c r="HM314" s="9">
        <v>0.59499999999999997</v>
      </c>
      <c r="HN314" s="9">
        <v>15.35</v>
      </c>
      <c r="HO314" s="3" t="s">
        <v>3</v>
      </c>
      <c r="HP314" s="3" t="s">
        <v>35</v>
      </c>
      <c r="HQ314" s="3" t="s">
        <v>28</v>
      </c>
      <c r="HR314" s="9">
        <v>9.5000000000000001E-2</v>
      </c>
      <c r="HS314" s="3" t="s">
        <v>3</v>
      </c>
      <c r="HT314" s="3">
        <v>4.49</v>
      </c>
      <c r="HU314" s="9">
        <v>0.39564787339268054</v>
      </c>
      <c r="HV314" s="3">
        <v>1</v>
      </c>
      <c r="HW314" s="9">
        <v>6.4000000000000005E-4</v>
      </c>
      <c r="HX314" s="3" t="s">
        <v>3</v>
      </c>
      <c r="HY314" s="3"/>
      <c r="HZ314" s="3" t="s">
        <v>30</v>
      </c>
      <c r="IA314" s="9">
        <v>4.41</v>
      </c>
      <c r="IB314" s="3"/>
      <c r="IC314" s="3" t="s">
        <v>18</v>
      </c>
      <c r="ID314" s="3"/>
      <c r="IE314" s="3" t="s">
        <v>309</v>
      </c>
      <c r="IF314" s="7"/>
      <c r="IG314" s="9">
        <v>1.2658227848101264</v>
      </c>
      <c r="IH314" s="9">
        <v>0.93896713615023475</v>
      </c>
    </row>
    <row r="315" spans="1:242" x14ac:dyDescent="0.25">
      <c r="A315" s="1" t="s">
        <v>371</v>
      </c>
      <c r="B315" s="5">
        <v>81</v>
      </c>
      <c r="C315" s="3"/>
      <c r="D315" s="5">
        <v>6.3</v>
      </c>
      <c r="E315" s="3" t="s">
        <v>1</v>
      </c>
      <c r="F315" s="3"/>
      <c r="G315" s="2">
        <v>3.5499999999999997E-2</v>
      </c>
      <c r="H315" s="3"/>
      <c r="I315" s="3"/>
      <c r="J315" s="5">
        <v>1.06E-10</v>
      </c>
      <c r="K315" s="3" t="s">
        <v>3</v>
      </c>
      <c r="L315" s="3" t="s">
        <v>4</v>
      </c>
      <c r="M315" s="5">
        <v>0.83682008368200833</v>
      </c>
      <c r="N315" s="5">
        <v>23.29</v>
      </c>
      <c r="O315" s="3" t="s">
        <v>3</v>
      </c>
      <c r="P315" s="3"/>
      <c r="Q315" s="3"/>
      <c r="R315" s="2"/>
      <c r="S315" s="2"/>
      <c r="T315" s="3" t="s">
        <v>3</v>
      </c>
      <c r="U315" s="5">
        <v>44.05</v>
      </c>
      <c r="V315" s="3"/>
      <c r="W315" s="5">
        <v>256.64999999999998</v>
      </c>
      <c r="X315" s="3"/>
      <c r="Y315" s="3" t="s">
        <v>7</v>
      </c>
      <c r="Z315" s="5">
        <v>1.95E-5</v>
      </c>
      <c r="AA315" s="3" t="s">
        <v>8</v>
      </c>
      <c r="AB315" s="2"/>
      <c r="AC315" s="5">
        <v>2.3454545454545457E-12</v>
      </c>
      <c r="AD315" s="3" t="s">
        <v>22</v>
      </c>
      <c r="AE315" s="3" t="s">
        <v>18</v>
      </c>
      <c r="AF315" s="3"/>
      <c r="AG315" s="5">
        <v>2.8599999999999997E-3</v>
      </c>
      <c r="AH315" s="5">
        <v>256.64999999999998</v>
      </c>
      <c r="AI315" s="2"/>
      <c r="AJ315" s="3">
        <v>245</v>
      </c>
      <c r="AK315" s="5">
        <v>256.64999999999998</v>
      </c>
      <c r="AL315" s="5">
        <v>1.0049999999999999</v>
      </c>
      <c r="AM315" s="3"/>
      <c r="AN315" s="3" t="s">
        <v>35</v>
      </c>
      <c r="AO315" s="5">
        <v>256.64999999999998</v>
      </c>
      <c r="AP315" s="5">
        <v>256.64999999999998</v>
      </c>
      <c r="AQ315" s="5">
        <v>8.2500000000000004E-2</v>
      </c>
      <c r="AR315" s="5">
        <v>3.0249999999999999</v>
      </c>
      <c r="AS315" s="3" t="s">
        <v>28</v>
      </c>
      <c r="AT315" s="3" t="s">
        <v>28</v>
      </c>
      <c r="AU315" s="5">
        <v>23.5</v>
      </c>
      <c r="AV315" s="3"/>
      <c r="AW315" s="5">
        <v>256.64999999999998</v>
      </c>
      <c r="AX315" s="2">
        <v>2.5333333333333333E-7</v>
      </c>
      <c r="AY315" s="2" t="s">
        <v>311</v>
      </c>
      <c r="AZ315" s="5">
        <v>11.5</v>
      </c>
      <c r="BA315" s="5">
        <v>256.64999999999998</v>
      </c>
      <c r="BB315" s="3" t="s">
        <v>8</v>
      </c>
      <c r="BC315" s="3">
        <v>9.8000000000000007</v>
      </c>
      <c r="BD315" s="5">
        <v>0.3968253968253968</v>
      </c>
      <c r="BE315" s="3" t="s">
        <v>16</v>
      </c>
      <c r="BF315" s="6">
        <v>30.65</v>
      </c>
      <c r="BG315" s="5">
        <v>7.01</v>
      </c>
      <c r="BH315" s="3"/>
      <c r="BI315" s="3"/>
      <c r="BJ315" s="5">
        <v>1.25</v>
      </c>
      <c r="BK315" s="5">
        <v>28.4</v>
      </c>
      <c r="BL315" s="5">
        <v>1.05</v>
      </c>
      <c r="BM315" s="5">
        <v>2.94</v>
      </c>
      <c r="BN315" s="3"/>
      <c r="BO315" s="3" t="s">
        <v>121</v>
      </c>
      <c r="BP315" s="3" t="s">
        <v>3</v>
      </c>
      <c r="BQ315" s="5">
        <v>2.71</v>
      </c>
      <c r="BR315" s="2" t="s">
        <v>21</v>
      </c>
      <c r="BS315" s="3"/>
      <c r="BT315" s="3"/>
      <c r="BU315" s="3"/>
      <c r="BV315" s="5">
        <v>4.1349999999999998</v>
      </c>
      <c r="BW315" s="5">
        <v>5.13</v>
      </c>
      <c r="BX315" s="3"/>
      <c r="BY315" s="3"/>
      <c r="BZ315" s="5">
        <v>256.64999999999998</v>
      </c>
      <c r="CA315" s="2"/>
      <c r="CB315" s="3" t="s">
        <v>3</v>
      </c>
      <c r="CC315" s="5">
        <v>3.21</v>
      </c>
      <c r="CD315" s="5">
        <v>2.1739130434782608</v>
      </c>
      <c r="CE315" s="3"/>
      <c r="CF315" s="5">
        <v>30.75</v>
      </c>
      <c r="CG315" s="3" t="s">
        <v>312</v>
      </c>
      <c r="CH315" s="3"/>
      <c r="CI315" s="3"/>
      <c r="CJ315" s="3" t="s">
        <v>1</v>
      </c>
      <c r="CK315" s="2"/>
      <c r="CL315" s="3" t="s">
        <v>22</v>
      </c>
      <c r="CM315" s="5">
        <v>200</v>
      </c>
      <c r="CN315" s="3"/>
      <c r="CO315" s="2"/>
      <c r="CP315" s="2"/>
      <c r="CQ315" s="3">
        <v>2</v>
      </c>
      <c r="CR315" s="5">
        <v>5.64</v>
      </c>
      <c r="CS315" s="5">
        <v>41.55</v>
      </c>
      <c r="CT315" s="5">
        <v>0.96650000000000003</v>
      </c>
      <c r="CU315" s="5">
        <v>11.4</v>
      </c>
      <c r="CV315" s="5">
        <v>427</v>
      </c>
      <c r="CW315" s="5">
        <v>78.900000000000006</v>
      </c>
      <c r="CX315" s="5">
        <v>0.4098360655737705</v>
      </c>
      <c r="CY315" s="5">
        <v>0.38684719535783368</v>
      </c>
      <c r="CZ315" s="3" t="s">
        <v>22</v>
      </c>
      <c r="DA315" s="5">
        <v>5.4054054054054055E-4</v>
      </c>
      <c r="DB315" s="5">
        <v>590.1</v>
      </c>
      <c r="DC315" s="2"/>
      <c r="DD315" s="5">
        <v>321</v>
      </c>
      <c r="DE315" s="3" t="s">
        <v>22</v>
      </c>
      <c r="DF315" s="5">
        <v>0.37313432835820892</v>
      </c>
      <c r="DG315" s="3" t="s">
        <v>3</v>
      </c>
      <c r="DH315" s="5">
        <v>9.4</v>
      </c>
      <c r="DI315" s="3" t="s">
        <v>28</v>
      </c>
      <c r="DJ315" s="3"/>
      <c r="DK315" s="5">
        <v>400</v>
      </c>
      <c r="DL315" s="3" t="s">
        <v>8</v>
      </c>
      <c r="DM315" s="5">
        <v>0.33444816053511706</v>
      </c>
      <c r="DN315" s="3" t="s">
        <v>3</v>
      </c>
      <c r="DO315" s="5">
        <v>0.3175</v>
      </c>
      <c r="DP315" s="3" t="s">
        <v>3</v>
      </c>
      <c r="DQ315" s="5">
        <v>3.145</v>
      </c>
      <c r="DR315" s="7"/>
      <c r="DS315" s="2" t="s">
        <v>18</v>
      </c>
      <c r="DT315" s="5">
        <v>0.44247787610619471</v>
      </c>
      <c r="DU315" s="2"/>
      <c r="DV315" s="3" t="s">
        <v>3</v>
      </c>
      <c r="DW315" s="5">
        <v>44.05</v>
      </c>
      <c r="DX315" s="3"/>
      <c r="DY315" s="3" t="s">
        <v>8</v>
      </c>
      <c r="DZ315" s="2"/>
      <c r="EA315" s="5">
        <v>1.3333333333333333</v>
      </c>
      <c r="EB315" s="5">
        <v>2.86</v>
      </c>
      <c r="EC315" s="3"/>
      <c r="ED315" s="2"/>
      <c r="EE315" s="2"/>
      <c r="EF315" s="3" t="s">
        <v>1</v>
      </c>
      <c r="EG315" s="3"/>
      <c r="EH315" s="5">
        <v>51.33</v>
      </c>
      <c r="EI315" s="2"/>
      <c r="EJ315" s="3" t="s">
        <v>26</v>
      </c>
      <c r="EK315" s="5">
        <v>1.2500000000000001E-2</v>
      </c>
      <c r="EL315" s="3" t="s">
        <v>1</v>
      </c>
      <c r="EM315" s="3" t="s">
        <v>3</v>
      </c>
      <c r="EN315" s="3" t="s">
        <v>27</v>
      </c>
      <c r="EO315" s="3"/>
      <c r="EP315" s="3" t="s">
        <v>8</v>
      </c>
      <c r="EQ315" s="3"/>
      <c r="ER315" s="5">
        <v>4.8899999999999997</v>
      </c>
      <c r="ES315" s="3"/>
      <c r="ET315" s="9">
        <v>17</v>
      </c>
      <c r="EU315" s="3" t="s">
        <v>239</v>
      </c>
      <c r="EV315" s="3" t="s">
        <v>28</v>
      </c>
      <c r="EW315" s="9">
        <v>15.45</v>
      </c>
      <c r="EX315" s="9">
        <v>3.1949999999999998</v>
      </c>
      <c r="EY315" s="3"/>
      <c r="EZ315" s="3"/>
      <c r="FA315" s="9">
        <v>0.90293453724604977</v>
      </c>
      <c r="FB315" s="9">
        <v>1.666E-9</v>
      </c>
      <c r="FC315" s="5">
        <v>256.64999999999998</v>
      </c>
      <c r="FD315" s="9">
        <v>1.0256410256410258</v>
      </c>
      <c r="FE315" s="2" t="s">
        <v>311</v>
      </c>
      <c r="FF315" s="3" t="s">
        <v>28</v>
      </c>
      <c r="FG315" s="3" t="s">
        <v>1</v>
      </c>
      <c r="FH315" s="9">
        <v>6.6924999999999999</v>
      </c>
      <c r="FI315" s="3"/>
      <c r="FJ315" s="9">
        <v>14.5</v>
      </c>
      <c r="FK315" s="3" t="s">
        <v>1</v>
      </c>
      <c r="FL315" s="3" t="s">
        <v>1</v>
      </c>
      <c r="FM315" s="3" t="s">
        <v>28</v>
      </c>
      <c r="FN315" s="9">
        <v>170</v>
      </c>
      <c r="FO315" s="9">
        <v>6.5499999999999998E-8</v>
      </c>
      <c r="FP315" s="9">
        <v>6.78</v>
      </c>
      <c r="FQ315" s="3" t="s">
        <v>311</v>
      </c>
      <c r="FR315" s="5">
        <v>8.8000000000000005E-3</v>
      </c>
      <c r="FS315" s="9">
        <v>27.27</v>
      </c>
      <c r="FT315" s="3" t="s">
        <v>1</v>
      </c>
      <c r="FU315" s="3">
        <v>4.42</v>
      </c>
      <c r="FV315" s="3"/>
      <c r="FW315" s="5">
        <v>37.35</v>
      </c>
      <c r="FX315" s="10">
        <v>4.5500000000000002E-3</v>
      </c>
      <c r="FY315" s="3"/>
      <c r="FZ315" s="3" t="s">
        <v>22</v>
      </c>
      <c r="GA315" s="3"/>
      <c r="GB315" s="3"/>
      <c r="GC315" s="3"/>
      <c r="GD315" s="3"/>
      <c r="GE315" s="3"/>
      <c r="GF315" s="3" t="s">
        <v>30</v>
      </c>
      <c r="GG315" s="3"/>
      <c r="GH315" s="9">
        <v>4.1500000000000004</v>
      </c>
      <c r="GI315" s="5">
        <v>256.64999999999998</v>
      </c>
      <c r="GJ315" s="5">
        <v>1.8E-3</v>
      </c>
      <c r="GK315" s="3"/>
      <c r="GL315" s="2"/>
      <c r="GM315" s="7"/>
      <c r="GN315" s="3" t="s">
        <v>31</v>
      </c>
      <c r="GO315" s="3" t="s">
        <v>8</v>
      </c>
      <c r="GP315" s="3"/>
      <c r="GQ315" s="3"/>
      <c r="GR315" s="3" t="s">
        <v>219</v>
      </c>
      <c r="GS315" s="9">
        <v>0.82644628099173556</v>
      </c>
      <c r="GT315" s="9">
        <v>67.7</v>
      </c>
      <c r="GU315" s="9">
        <v>16.5</v>
      </c>
      <c r="GV315" s="2">
        <v>5.5248618784530391E-2</v>
      </c>
      <c r="GW315" s="9">
        <v>2.1</v>
      </c>
      <c r="GX315" s="2" t="s">
        <v>34</v>
      </c>
      <c r="GY315" s="7"/>
      <c r="GZ315" s="9">
        <v>4.91</v>
      </c>
      <c r="HA315" s="9">
        <v>3.8650000000000002</v>
      </c>
      <c r="HB315" s="9">
        <v>4.34</v>
      </c>
      <c r="HC315" s="3">
        <v>45.3</v>
      </c>
      <c r="HD315" s="3" t="s">
        <v>3</v>
      </c>
      <c r="HE315" s="9">
        <v>19</v>
      </c>
      <c r="HF315" s="9">
        <v>20.8</v>
      </c>
      <c r="HG315" s="3"/>
      <c r="HH315" s="5">
        <v>256.64999999999998</v>
      </c>
      <c r="HI315" s="3" t="s">
        <v>311</v>
      </c>
      <c r="HJ315" s="3"/>
      <c r="HK315" s="3" t="s">
        <v>3</v>
      </c>
      <c r="HL315" s="3"/>
      <c r="HM315" s="9">
        <v>0.64</v>
      </c>
      <c r="HN315" s="9">
        <v>14.75</v>
      </c>
      <c r="HO315" s="3" t="s">
        <v>3</v>
      </c>
      <c r="HP315" s="3" t="s">
        <v>35</v>
      </c>
      <c r="HQ315" s="3" t="s">
        <v>28</v>
      </c>
      <c r="HR315" s="9">
        <v>0.11</v>
      </c>
      <c r="HS315" s="3" t="s">
        <v>3</v>
      </c>
      <c r="HT315" s="3">
        <v>4.42</v>
      </c>
      <c r="HU315" s="9">
        <v>0.3948667324777887</v>
      </c>
      <c r="HV315" s="3">
        <v>1</v>
      </c>
      <c r="HW315" s="9">
        <v>6.7500000000000004E-4</v>
      </c>
      <c r="HX315" s="3" t="s">
        <v>3</v>
      </c>
      <c r="HY315" s="3"/>
      <c r="HZ315" s="3" t="s">
        <v>30</v>
      </c>
      <c r="IA315" s="9">
        <v>4.41</v>
      </c>
      <c r="IB315" s="3"/>
      <c r="IC315" s="3" t="s">
        <v>18</v>
      </c>
      <c r="ID315" s="3"/>
      <c r="IE315" s="3" t="s">
        <v>309</v>
      </c>
      <c r="IF315" s="7"/>
      <c r="IG315" s="9">
        <v>1.3333333333333333</v>
      </c>
      <c r="IH315" s="9">
        <v>0.90909090909090906</v>
      </c>
    </row>
    <row r="316" spans="1:242" x14ac:dyDescent="0.25">
      <c r="A316" s="1" t="s">
        <v>372</v>
      </c>
      <c r="B316" s="5">
        <v>80.5</v>
      </c>
      <c r="C316" s="3"/>
      <c r="D316" s="5">
        <v>6.28</v>
      </c>
      <c r="E316" s="3" t="s">
        <v>1</v>
      </c>
      <c r="F316" s="3"/>
      <c r="G316" s="2">
        <v>3.49E-2</v>
      </c>
      <c r="H316" s="3"/>
      <c r="I316" s="3"/>
      <c r="J316" s="5">
        <v>1.05E-10</v>
      </c>
      <c r="K316" s="3" t="s">
        <v>3</v>
      </c>
      <c r="L316" s="3" t="s">
        <v>4</v>
      </c>
      <c r="M316" s="5">
        <v>0.8438818565400843</v>
      </c>
      <c r="N316" s="5">
        <v>23.07</v>
      </c>
      <c r="O316" s="3" t="s">
        <v>3</v>
      </c>
      <c r="P316" s="3"/>
      <c r="Q316" s="3"/>
      <c r="R316" s="2"/>
      <c r="S316" s="2"/>
      <c r="T316" s="3" t="s">
        <v>3</v>
      </c>
      <c r="U316" s="5">
        <v>43.75</v>
      </c>
      <c r="V316" s="3"/>
      <c r="W316" s="5">
        <v>253</v>
      </c>
      <c r="X316" s="3"/>
      <c r="Y316" s="3" t="s">
        <v>7</v>
      </c>
      <c r="Z316" s="5">
        <v>1.95E-5</v>
      </c>
      <c r="AA316" s="3" t="s">
        <v>8</v>
      </c>
      <c r="AB316" s="2"/>
      <c r="AC316" s="5">
        <v>2.3272727272727276E-12</v>
      </c>
      <c r="AD316" s="3" t="s">
        <v>22</v>
      </c>
      <c r="AE316" s="3" t="s">
        <v>18</v>
      </c>
      <c r="AF316" s="3"/>
      <c r="AG316" s="5">
        <v>2.8300000000000001E-3</v>
      </c>
      <c r="AH316" s="5">
        <v>253</v>
      </c>
      <c r="AI316" s="2"/>
      <c r="AJ316" s="3">
        <v>225</v>
      </c>
      <c r="AK316" s="5">
        <v>253</v>
      </c>
      <c r="AL316" s="5">
        <v>1.0009999999999999</v>
      </c>
      <c r="AM316" s="3"/>
      <c r="AN316" s="3" t="s">
        <v>35</v>
      </c>
      <c r="AO316" s="5">
        <v>253</v>
      </c>
      <c r="AP316" s="5">
        <v>253</v>
      </c>
      <c r="AQ316" s="5">
        <v>8.5500000000000007E-2</v>
      </c>
      <c r="AR316" s="5">
        <v>2.95</v>
      </c>
      <c r="AS316" s="3" t="s">
        <v>28</v>
      </c>
      <c r="AT316" s="3" t="s">
        <v>28</v>
      </c>
      <c r="AU316" s="5">
        <v>23.6</v>
      </c>
      <c r="AV316" s="3"/>
      <c r="AW316" s="5">
        <v>253</v>
      </c>
      <c r="AX316" s="2">
        <v>2.3499999999999997E-7</v>
      </c>
      <c r="AY316" s="2" t="s">
        <v>311</v>
      </c>
      <c r="AZ316" s="5">
        <v>11.6</v>
      </c>
      <c r="BA316" s="5">
        <v>253</v>
      </c>
      <c r="BB316" s="3" t="s">
        <v>8</v>
      </c>
      <c r="BC316" s="3">
        <v>9.9</v>
      </c>
      <c r="BD316" s="5">
        <v>0.39215686274509809</v>
      </c>
      <c r="BE316" s="3" t="s">
        <v>16</v>
      </c>
      <c r="BF316" s="6">
        <v>28.65</v>
      </c>
      <c r="BG316" s="5">
        <v>6.99</v>
      </c>
      <c r="BH316" s="3"/>
      <c r="BI316" s="3"/>
      <c r="BJ316" s="5">
        <v>1.24</v>
      </c>
      <c r="BK316" s="5">
        <v>28.4</v>
      </c>
      <c r="BL316" s="5">
        <v>1.1000000000000001</v>
      </c>
      <c r="BM316" s="5">
        <v>2.94</v>
      </c>
      <c r="BN316" s="3"/>
      <c r="BO316" s="3" t="s">
        <v>121</v>
      </c>
      <c r="BP316" s="3" t="s">
        <v>3</v>
      </c>
      <c r="BQ316" s="5">
        <v>2.59</v>
      </c>
      <c r="BR316" s="2" t="s">
        <v>21</v>
      </c>
      <c r="BS316" s="3"/>
      <c r="BT316" s="3"/>
      <c r="BU316" s="3"/>
      <c r="BV316" s="5">
        <v>4.1349999999999998</v>
      </c>
      <c r="BW316" s="5">
        <v>5.0599999999999996</v>
      </c>
      <c r="BX316" s="3"/>
      <c r="BY316" s="3"/>
      <c r="BZ316" s="5">
        <v>253</v>
      </c>
      <c r="CA316" s="2"/>
      <c r="CB316" s="3" t="s">
        <v>3</v>
      </c>
      <c r="CC316" s="5">
        <v>3.18</v>
      </c>
      <c r="CD316" s="5">
        <v>1.4705882352941175</v>
      </c>
      <c r="CE316" s="3"/>
      <c r="CF316" s="5">
        <v>30.8</v>
      </c>
      <c r="CG316" s="3" t="s">
        <v>312</v>
      </c>
      <c r="CH316" s="3"/>
      <c r="CI316" s="3"/>
      <c r="CJ316" s="3" t="s">
        <v>1</v>
      </c>
      <c r="CK316" s="2"/>
      <c r="CL316" s="3" t="s">
        <v>22</v>
      </c>
      <c r="CM316" s="5">
        <v>197</v>
      </c>
      <c r="CN316" s="3"/>
      <c r="CO316" s="2"/>
      <c r="CP316" s="2"/>
      <c r="CQ316" s="3">
        <v>2</v>
      </c>
      <c r="CR316" s="5">
        <v>5.5949999999999998</v>
      </c>
      <c r="CS316" s="5">
        <v>41.4</v>
      </c>
      <c r="CT316" s="5">
        <v>0.96250000000000002</v>
      </c>
      <c r="CU316" s="5">
        <v>11.05</v>
      </c>
      <c r="CV316" s="5">
        <v>425</v>
      </c>
      <c r="CW316" s="5">
        <v>77.099999999999994</v>
      </c>
      <c r="CX316" s="5">
        <v>0.41322314049586778</v>
      </c>
      <c r="CY316" s="5">
        <v>0.38498556304138593</v>
      </c>
      <c r="CZ316" s="3" t="s">
        <v>22</v>
      </c>
      <c r="DA316" s="5">
        <v>5.263157894736842E-4</v>
      </c>
      <c r="DB316" s="5">
        <v>589</v>
      </c>
      <c r="DC316" s="2"/>
      <c r="DD316" s="5">
        <v>305</v>
      </c>
      <c r="DE316" s="3" t="s">
        <v>22</v>
      </c>
      <c r="DF316" s="5">
        <v>0.36764705882352938</v>
      </c>
      <c r="DG316" s="3" t="s">
        <v>3</v>
      </c>
      <c r="DH316" s="5">
        <v>9.0500000000000007</v>
      </c>
      <c r="DI316" s="3" t="s">
        <v>28</v>
      </c>
      <c r="DJ316" s="3"/>
      <c r="DK316" s="5">
        <v>385</v>
      </c>
      <c r="DL316" s="3" t="s">
        <v>8</v>
      </c>
      <c r="DM316" s="5">
        <v>0.33112582781456956</v>
      </c>
      <c r="DN316" s="3" t="s">
        <v>3</v>
      </c>
      <c r="DO316" s="5">
        <v>0.31</v>
      </c>
      <c r="DP316" s="3" t="s">
        <v>3</v>
      </c>
      <c r="DQ316" s="5">
        <v>3.1375000000000002</v>
      </c>
      <c r="DR316" s="7"/>
      <c r="DS316" s="2" t="s">
        <v>18</v>
      </c>
      <c r="DT316" s="5">
        <v>0.41666666666666669</v>
      </c>
      <c r="DU316" s="2"/>
      <c r="DV316" s="3" t="s">
        <v>3</v>
      </c>
      <c r="DW316" s="5">
        <v>43.75</v>
      </c>
      <c r="DX316" s="3"/>
      <c r="DY316" s="3" t="s">
        <v>8</v>
      </c>
      <c r="DZ316" s="2"/>
      <c r="EA316" s="5">
        <v>1.4285714285714286</v>
      </c>
      <c r="EB316" s="5">
        <v>2.85</v>
      </c>
      <c r="EC316" s="3"/>
      <c r="ED316" s="2"/>
      <c r="EE316" s="2"/>
      <c r="EF316" s="3" t="s">
        <v>1</v>
      </c>
      <c r="EG316" s="3"/>
      <c r="EH316" s="5">
        <v>50.6</v>
      </c>
      <c r="EI316" s="2"/>
      <c r="EJ316" s="3" t="s">
        <v>26</v>
      </c>
      <c r="EK316" s="5">
        <v>1.2500000000000001E-2</v>
      </c>
      <c r="EL316" s="3" t="s">
        <v>1</v>
      </c>
      <c r="EM316" s="3" t="s">
        <v>3</v>
      </c>
      <c r="EN316" s="3" t="s">
        <v>27</v>
      </c>
      <c r="EO316" s="3"/>
      <c r="EP316" s="3" t="s">
        <v>8</v>
      </c>
      <c r="EQ316" s="3"/>
      <c r="ER316" s="5">
        <v>4.9400000000000004</v>
      </c>
      <c r="ES316" s="3"/>
      <c r="ET316" s="9">
        <v>16.5</v>
      </c>
      <c r="EU316" s="3" t="s">
        <v>239</v>
      </c>
      <c r="EV316" s="3" t="s">
        <v>28</v>
      </c>
      <c r="EW316" s="9">
        <v>15</v>
      </c>
      <c r="EX316" s="9">
        <v>3.1949999999999998</v>
      </c>
      <c r="EY316" s="3"/>
      <c r="EZ316" s="3"/>
      <c r="FA316" s="9">
        <v>0.91324200913242015</v>
      </c>
      <c r="FB316" s="9">
        <v>1.666E-9</v>
      </c>
      <c r="FC316" s="5">
        <v>253</v>
      </c>
      <c r="FD316" s="9">
        <v>0.97560975609756106</v>
      </c>
      <c r="FE316" s="2" t="s">
        <v>311</v>
      </c>
      <c r="FF316" s="3" t="s">
        <v>28</v>
      </c>
      <c r="FG316" s="3" t="s">
        <v>1</v>
      </c>
      <c r="FH316" s="9">
        <v>6.6224999999999996</v>
      </c>
      <c r="FI316" s="3"/>
      <c r="FJ316" s="9">
        <v>12.5</v>
      </c>
      <c r="FK316" s="3" t="s">
        <v>1</v>
      </c>
      <c r="FL316" s="3" t="s">
        <v>1</v>
      </c>
      <c r="FM316" s="3" t="s">
        <v>28</v>
      </c>
      <c r="FN316" s="9">
        <v>170</v>
      </c>
      <c r="FO316" s="9">
        <v>6.5E-8</v>
      </c>
      <c r="FP316" s="9">
        <v>6.88</v>
      </c>
      <c r="FQ316" s="3" t="s">
        <v>311</v>
      </c>
      <c r="FR316" s="5">
        <v>8.3000000000000001E-3</v>
      </c>
      <c r="FS316" s="9">
        <v>27.21</v>
      </c>
      <c r="FT316" s="3" t="s">
        <v>1</v>
      </c>
      <c r="FU316" s="3">
        <v>4.41</v>
      </c>
      <c r="FV316" s="3"/>
      <c r="FW316" s="5">
        <v>38.1</v>
      </c>
      <c r="FX316" s="10">
        <v>4.4999999999999997E-3</v>
      </c>
      <c r="FY316" s="3"/>
      <c r="FZ316" s="3" t="s">
        <v>22</v>
      </c>
      <c r="GA316" s="3"/>
      <c r="GB316" s="3"/>
      <c r="GC316" s="3"/>
      <c r="GD316" s="3"/>
      <c r="GE316" s="3"/>
      <c r="GF316" s="3" t="s">
        <v>30</v>
      </c>
      <c r="GG316" s="3"/>
      <c r="GH316" s="9">
        <v>4.1500000000000004</v>
      </c>
      <c r="GI316" s="5">
        <v>253</v>
      </c>
      <c r="GJ316" s="5">
        <v>1.7800000000000001E-3</v>
      </c>
      <c r="GK316" s="3"/>
      <c r="GL316" s="2"/>
      <c r="GM316" s="7"/>
      <c r="GN316" s="3" t="s">
        <v>31</v>
      </c>
      <c r="GO316" s="3" t="s">
        <v>8</v>
      </c>
      <c r="GP316" s="3"/>
      <c r="GQ316" s="3"/>
      <c r="GR316" s="3" t="s">
        <v>219</v>
      </c>
      <c r="GS316" s="9">
        <v>0.85470085470085477</v>
      </c>
      <c r="GT316" s="9">
        <v>66.400000000000006</v>
      </c>
      <c r="GU316" s="9">
        <v>16</v>
      </c>
      <c r="GV316" s="2">
        <v>4.7619047619047616E-2</v>
      </c>
      <c r="GW316" s="9">
        <v>2.08</v>
      </c>
      <c r="GX316" s="2" t="s">
        <v>34</v>
      </c>
      <c r="GY316" s="7"/>
      <c r="GZ316" s="9">
        <v>4.9000000000000004</v>
      </c>
      <c r="HA316" s="9">
        <v>3.85</v>
      </c>
      <c r="HB316" s="9">
        <v>4.34</v>
      </c>
      <c r="HC316" s="3">
        <v>45</v>
      </c>
      <c r="HD316" s="3" t="s">
        <v>3</v>
      </c>
      <c r="HE316" s="9">
        <v>14</v>
      </c>
      <c r="HF316" s="9">
        <v>20.7</v>
      </c>
      <c r="HG316" s="3"/>
      <c r="HH316" s="5">
        <v>253</v>
      </c>
      <c r="HI316" s="3" t="s">
        <v>311</v>
      </c>
      <c r="HJ316" s="3"/>
      <c r="HK316" s="3" t="s">
        <v>3</v>
      </c>
      <c r="HL316" s="3"/>
      <c r="HM316" s="9">
        <v>0.61</v>
      </c>
      <c r="HN316" s="9">
        <v>14.6</v>
      </c>
      <c r="HO316" s="3" t="s">
        <v>3</v>
      </c>
      <c r="HP316" s="3" t="s">
        <v>35</v>
      </c>
      <c r="HQ316" s="3" t="s">
        <v>28</v>
      </c>
      <c r="HR316" s="9">
        <v>0.1</v>
      </c>
      <c r="HS316" s="3" t="s">
        <v>3</v>
      </c>
      <c r="HT316" s="3">
        <v>4.41</v>
      </c>
      <c r="HU316" s="9">
        <v>0.39331366764995085</v>
      </c>
      <c r="HV316" s="3">
        <v>1</v>
      </c>
      <c r="HW316" s="9">
        <v>6.7500000000000004E-4</v>
      </c>
      <c r="HX316" s="3" t="s">
        <v>3</v>
      </c>
      <c r="HY316" s="3"/>
      <c r="HZ316" s="3" t="s">
        <v>30</v>
      </c>
      <c r="IA316" s="9">
        <v>4.41</v>
      </c>
      <c r="IB316" s="3"/>
      <c r="IC316" s="3" t="s">
        <v>18</v>
      </c>
      <c r="ID316" s="3"/>
      <c r="IE316" s="3" t="s">
        <v>309</v>
      </c>
      <c r="IF316" s="7"/>
      <c r="IG316" s="9">
        <v>1.4285714285714286</v>
      </c>
      <c r="IH316" s="9">
        <v>0.90497737556561086</v>
      </c>
    </row>
    <row r="317" spans="1:242" x14ac:dyDescent="0.25">
      <c r="A317" s="1" t="s">
        <v>373</v>
      </c>
      <c r="B317" s="5">
        <v>85</v>
      </c>
      <c r="C317" s="3">
        <v>45</v>
      </c>
      <c r="D317" s="5">
        <v>6.42</v>
      </c>
      <c r="E317" s="3" t="s">
        <v>1</v>
      </c>
      <c r="F317" s="3"/>
      <c r="G317" s="2">
        <v>3.3000000000000002E-2</v>
      </c>
      <c r="H317" s="2">
        <v>1.91</v>
      </c>
      <c r="I317" s="2">
        <v>1.92</v>
      </c>
      <c r="J317" s="5">
        <v>1.025E-10</v>
      </c>
      <c r="K317" s="3" t="s">
        <v>3</v>
      </c>
      <c r="L317" s="3" t="s">
        <v>4</v>
      </c>
      <c r="M317" s="5">
        <v>0.84210526315789469</v>
      </c>
      <c r="N317" s="5">
        <v>23</v>
      </c>
      <c r="O317" s="3" t="s">
        <v>3</v>
      </c>
      <c r="P317" s="2">
        <v>1.06</v>
      </c>
      <c r="Q317" s="4"/>
      <c r="R317" s="2"/>
      <c r="S317" s="2">
        <v>1.92</v>
      </c>
      <c r="T317" s="3" t="s">
        <v>3</v>
      </c>
      <c r="U317" s="5">
        <v>43.65</v>
      </c>
      <c r="V317" s="2">
        <v>1.99</v>
      </c>
      <c r="W317" s="5">
        <v>243</v>
      </c>
      <c r="X317" s="2">
        <v>1.0539488748775081</v>
      </c>
      <c r="Y317" s="3" t="s">
        <v>7</v>
      </c>
      <c r="Z317" s="5">
        <v>1.9749999999999999E-5</v>
      </c>
      <c r="AA317" s="3" t="s">
        <v>8</v>
      </c>
      <c r="AB317" s="2"/>
      <c r="AC317" s="5">
        <v>2.3090909090909091E-12</v>
      </c>
      <c r="AD317" s="3" t="s">
        <v>22</v>
      </c>
      <c r="AE317" s="3" t="s">
        <v>1</v>
      </c>
      <c r="AF317" s="2">
        <v>2.8392868499999997</v>
      </c>
      <c r="AG317" s="5">
        <v>2.6099999999999999E-3</v>
      </c>
      <c r="AH317" s="5">
        <v>243</v>
      </c>
      <c r="AI317" s="2">
        <v>92.4</v>
      </c>
      <c r="AJ317" s="3">
        <v>240</v>
      </c>
      <c r="AK317" s="5">
        <v>243</v>
      </c>
      <c r="AL317" s="5">
        <v>0.997</v>
      </c>
      <c r="AM317" s="3"/>
      <c r="AN317" s="3" t="s">
        <v>35</v>
      </c>
      <c r="AO317" s="5">
        <v>243</v>
      </c>
      <c r="AP317" s="5">
        <v>243</v>
      </c>
      <c r="AQ317" s="5">
        <v>0.09</v>
      </c>
      <c r="AR317" s="5">
        <v>2.59</v>
      </c>
      <c r="AS317" s="3" t="s">
        <v>28</v>
      </c>
      <c r="AT317" s="3" t="s">
        <v>28</v>
      </c>
      <c r="AU317" s="5">
        <v>23</v>
      </c>
      <c r="AV317" s="3"/>
      <c r="AW317" s="5">
        <v>243</v>
      </c>
      <c r="AX317" s="2">
        <v>2.5100000000000001E-7</v>
      </c>
      <c r="AY317" s="2" t="s">
        <v>311</v>
      </c>
      <c r="AZ317" s="5">
        <v>12</v>
      </c>
      <c r="BA317" s="5">
        <v>243</v>
      </c>
      <c r="BB317" s="3" t="s">
        <v>8</v>
      </c>
      <c r="BC317" s="3">
        <v>9.9</v>
      </c>
      <c r="BD317" s="5">
        <v>0.38314176245210729</v>
      </c>
      <c r="BE317" s="3" t="s">
        <v>16</v>
      </c>
      <c r="BF317" s="6">
        <v>27.7</v>
      </c>
      <c r="BG317" s="5">
        <v>6.96</v>
      </c>
      <c r="BH317" s="3"/>
      <c r="BI317" s="2">
        <v>1.92</v>
      </c>
      <c r="BJ317" s="5">
        <v>1.23</v>
      </c>
      <c r="BK317" s="5">
        <v>28.6</v>
      </c>
      <c r="BL317" s="5">
        <v>1.1499999999999999</v>
      </c>
      <c r="BM317" s="5">
        <v>2.94</v>
      </c>
      <c r="BN317" s="3"/>
      <c r="BO317" s="3" t="s">
        <v>121</v>
      </c>
      <c r="BP317" s="3" t="s">
        <v>3</v>
      </c>
      <c r="BQ317" s="5">
        <v>2.5299999999999998</v>
      </c>
      <c r="BR317" s="2" t="s">
        <v>21</v>
      </c>
      <c r="BS317" s="13" t="s">
        <v>374</v>
      </c>
      <c r="BT317" s="3"/>
      <c r="BU317" s="13" t="s">
        <v>375</v>
      </c>
      <c r="BV317" s="5">
        <v>4.13</v>
      </c>
      <c r="BW317" s="5">
        <v>4.8600000000000003</v>
      </c>
      <c r="BX317" s="3"/>
      <c r="BY317" s="3"/>
      <c r="BZ317" s="5">
        <v>243</v>
      </c>
      <c r="CA317" s="13" t="s">
        <v>376</v>
      </c>
      <c r="CB317" s="3" t="s">
        <v>3</v>
      </c>
      <c r="CC317" s="5">
        <v>3.165</v>
      </c>
      <c r="CD317" s="5">
        <v>1.5873015873015872</v>
      </c>
      <c r="CE317" s="13" t="s">
        <v>377</v>
      </c>
      <c r="CF317" s="5">
        <v>30.9</v>
      </c>
      <c r="CG317" s="3" t="s">
        <v>312</v>
      </c>
      <c r="CH317" s="2">
        <v>1.92</v>
      </c>
      <c r="CI317" s="3"/>
      <c r="CJ317" s="3" t="s">
        <v>1</v>
      </c>
      <c r="CK317" s="2">
        <v>1.06</v>
      </c>
      <c r="CL317" s="3" t="s">
        <v>22</v>
      </c>
      <c r="CM317" s="5">
        <v>62.5</v>
      </c>
      <c r="CN317" s="3"/>
      <c r="CO317" s="13" t="s">
        <v>378</v>
      </c>
      <c r="CP317" s="2"/>
      <c r="CQ317" s="3">
        <v>2</v>
      </c>
      <c r="CR317" s="5">
        <v>5.5750000000000002</v>
      </c>
      <c r="CS317" s="5">
        <v>41.3</v>
      </c>
      <c r="CT317" s="5">
        <v>0.96499999999999997</v>
      </c>
      <c r="CU317" s="5">
        <v>11</v>
      </c>
      <c r="CV317" s="5">
        <v>428</v>
      </c>
      <c r="CW317" s="5">
        <v>76.900000000000006</v>
      </c>
      <c r="CX317" s="5">
        <v>0.41152263374485593</v>
      </c>
      <c r="CY317" s="5">
        <v>0.38498556304138593</v>
      </c>
      <c r="CZ317" s="3" t="s">
        <v>22</v>
      </c>
      <c r="DA317" s="5">
        <v>5.263157894736842E-4</v>
      </c>
      <c r="DB317" s="5">
        <v>583</v>
      </c>
      <c r="DC317" s="13" t="s">
        <v>379</v>
      </c>
      <c r="DD317" s="5">
        <v>304</v>
      </c>
      <c r="DE317" s="3" t="s">
        <v>22</v>
      </c>
      <c r="DF317" s="5">
        <v>0.36764705882352938</v>
      </c>
      <c r="DG317" s="3" t="s">
        <v>3</v>
      </c>
      <c r="DH317" s="5">
        <v>9.1</v>
      </c>
      <c r="DI317" s="3" t="s">
        <v>28</v>
      </c>
      <c r="DJ317" s="2">
        <v>10</v>
      </c>
      <c r="DK317" s="5">
        <v>385</v>
      </c>
      <c r="DL317" s="3" t="s">
        <v>8</v>
      </c>
      <c r="DM317" s="5">
        <v>0.32786885245901642</v>
      </c>
      <c r="DN317" s="3" t="s">
        <v>3</v>
      </c>
      <c r="DO317" s="5">
        <v>0.3175</v>
      </c>
      <c r="DP317" s="3" t="s">
        <v>3</v>
      </c>
      <c r="DQ317" s="5">
        <v>3.1</v>
      </c>
      <c r="DR317" s="7"/>
      <c r="DS317" s="2" t="s">
        <v>18</v>
      </c>
      <c r="DT317" s="5">
        <v>0.4065040650406504</v>
      </c>
      <c r="DU317" s="2"/>
      <c r="DV317" s="3" t="s">
        <v>3</v>
      </c>
      <c r="DW317" s="5">
        <v>43.65</v>
      </c>
      <c r="DX317" s="3"/>
      <c r="DY317" s="3" t="s">
        <v>8</v>
      </c>
      <c r="DZ317" s="2"/>
      <c r="EA317" s="5">
        <v>1.2987012987012987</v>
      </c>
      <c r="EB317" s="5">
        <v>2.84</v>
      </c>
      <c r="EC317" s="3"/>
      <c r="ED317" s="2">
        <v>243</v>
      </c>
      <c r="EE317" s="13" t="s">
        <v>380</v>
      </c>
      <c r="EF317" s="3" t="s">
        <v>1</v>
      </c>
      <c r="EG317" s="3"/>
      <c r="EH317" s="5">
        <v>48.6</v>
      </c>
      <c r="EI317" s="13" t="s">
        <v>381</v>
      </c>
      <c r="EJ317" s="3" t="s">
        <v>26</v>
      </c>
      <c r="EK317" s="5">
        <v>1.2500000000000001E-2</v>
      </c>
      <c r="EL317" s="3" t="s">
        <v>1</v>
      </c>
      <c r="EM317" s="3" t="s">
        <v>3</v>
      </c>
      <c r="EN317" s="3" t="s">
        <v>27</v>
      </c>
      <c r="EO317" s="3">
        <v>25</v>
      </c>
      <c r="EP317" s="3" t="s">
        <v>8</v>
      </c>
      <c r="EQ317" s="2">
        <v>1.92</v>
      </c>
      <c r="ER317" s="5">
        <v>4.9400000000000004</v>
      </c>
      <c r="ES317" s="2">
        <v>33.35</v>
      </c>
      <c r="ET317" s="9">
        <v>16.5</v>
      </c>
      <c r="EU317" s="3" t="s">
        <v>239</v>
      </c>
      <c r="EV317" s="3" t="s">
        <v>28</v>
      </c>
      <c r="EW317" s="9">
        <v>15</v>
      </c>
      <c r="EX317" s="9">
        <v>3.1924999999999999</v>
      </c>
      <c r="EY317" s="3">
        <v>1.92</v>
      </c>
      <c r="EZ317" s="3"/>
      <c r="FA317" s="9">
        <v>0.91116173120728938</v>
      </c>
      <c r="FB317" s="9">
        <v>1.666E-9</v>
      </c>
      <c r="FC317" s="5">
        <v>243</v>
      </c>
      <c r="FD317" s="9">
        <v>0.96618357487922713</v>
      </c>
      <c r="FE317" s="2" t="s">
        <v>311</v>
      </c>
      <c r="FF317" s="3" t="s">
        <v>28</v>
      </c>
      <c r="FG317" s="3" t="s">
        <v>1</v>
      </c>
      <c r="FH317" s="9">
        <v>6.6025</v>
      </c>
      <c r="FI317" s="3"/>
      <c r="FJ317" s="9">
        <v>11.85</v>
      </c>
      <c r="FK317" s="3" t="s">
        <v>1</v>
      </c>
      <c r="FL317" s="3" t="s">
        <v>1</v>
      </c>
      <c r="FM317" s="3" t="s">
        <v>28</v>
      </c>
      <c r="FN317" s="9">
        <v>180</v>
      </c>
      <c r="FO317" s="9">
        <v>7.0000000000000005E-8</v>
      </c>
      <c r="FP317" s="9">
        <v>6.95</v>
      </c>
      <c r="FQ317" s="3" t="s">
        <v>311</v>
      </c>
      <c r="FR317" s="5">
        <v>8.3000000000000001E-3</v>
      </c>
      <c r="FS317" s="9">
        <v>26.75</v>
      </c>
      <c r="FT317" s="3" t="s">
        <v>1</v>
      </c>
      <c r="FU317" s="3">
        <v>4.37</v>
      </c>
      <c r="FV317" s="3"/>
      <c r="FW317" s="5">
        <v>38.1</v>
      </c>
      <c r="FX317" s="10">
        <v>4.0000000000000001E-3</v>
      </c>
      <c r="FY317" s="2">
        <v>113.66</v>
      </c>
      <c r="FZ317" s="3" t="s">
        <v>22</v>
      </c>
      <c r="GA317" s="2">
        <v>1.92</v>
      </c>
      <c r="GB317" s="2">
        <v>1.92</v>
      </c>
      <c r="GC317" s="3"/>
      <c r="GD317" s="2">
        <v>1.92</v>
      </c>
      <c r="GE317" s="3"/>
      <c r="GF317" s="3" t="s">
        <v>30</v>
      </c>
      <c r="GG317" s="3"/>
      <c r="GH317" s="9">
        <v>4.16</v>
      </c>
      <c r="GI317" s="5">
        <v>243</v>
      </c>
      <c r="GJ317" s="5">
        <v>1.7750000000000001E-3</v>
      </c>
      <c r="GK317" s="13" t="s">
        <v>381</v>
      </c>
      <c r="GL317" s="13" t="s">
        <v>382</v>
      </c>
      <c r="GM317" s="7"/>
      <c r="GN317" s="3" t="s">
        <v>31</v>
      </c>
      <c r="GO317" s="3" t="s">
        <v>8</v>
      </c>
      <c r="GP317" s="3"/>
      <c r="GQ317" s="2">
        <v>9.3000000000000007</v>
      </c>
      <c r="GR317" s="3" t="s">
        <v>219</v>
      </c>
      <c r="GS317" s="9">
        <v>0.84745762711864414</v>
      </c>
      <c r="GT317" s="9">
        <v>65.5</v>
      </c>
      <c r="GU317" s="9">
        <v>15.9</v>
      </c>
      <c r="GV317" s="2">
        <v>5.434782608695652E-2</v>
      </c>
      <c r="GW317" s="9">
        <v>2.08</v>
      </c>
      <c r="GX317" s="2" t="s">
        <v>34</v>
      </c>
      <c r="GY317" s="7"/>
      <c r="GZ317" s="9">
        <v>4.87</v>
      </c>
      <c r="HA317" s="9">
        <v>3.84</v>
      </c>
      <c r="HB317" s="9">
        <v>4.3600000000000003</v>
      </c>
      <c r="HC317" s="3">
        <v>43</v>
      </c>
      <c r="HD317" s="3" t="s">
        <v>3</v>
      </c>
      <c r="HE317" s="9">
        <v>14</v>
      </c>
      <c r="HF317" s="9">
        <v>20.2</v>
      </c>
      <c r="HG317" s="3"/>
      <c r="HH317" s="5">
        <v>243</v>
      </c>
      <c r="HI317" s="3" t="s">
        <v>311</v>
      </c>
      <c r="HJ317" s="13" t="s">
        <v>383</v>
      </c>
      <c r="HK317" s="3" t="s">
        <v>3</v>
      </c>
      <c r="HL317" s="2">
        <v>2.13</v>
      </c>
      <c r="HM317" s="9">
        <v>0.58499999999999996</v>
      </c>
      <c r="HN317" s="9">
        <v>14.4</v>
      </c>
      <c r="HO317" s="3" t="s">
        <v>3</v>
      </c>
      <c r="HP317" s="3" t="s">
        <v>35</v>
      </c>
      <c r="HQ317" s="3" t="s">
        <v>28</v>
      </c>
      <c r="HR317" s="9">
        <v>9.6500000000000002E-2</v>
      </c>
      <c r="HS317" s="3" t="s">
        <v>3</v>
      </c>
      <c r="HT317" s="3">
        <v>4.37</v>
      </c>
      <c r="HU317" s="9">
        <v>0.39177277179236042</v>
      </c>
      <c r="HV317" s="3">
        <v>1</v>
      </c>
      <c r="HW317" s="9">
        <v>8.1999999999999998E-4</v>
      </c>
      <c r="HX317" s="3" t="s">
        <v>3</v>
      </c>
      <c r="HY317" s="3"/>
      <c r="HZ317" s="3" t="s">
        <v>30</v>
      </c>
      <c r="IA317" s="9">
        <v>4.41</v>
      </c>
      <c r="IB317" s="3">
        <v>14</v>
      </c>
      <c r="IC317" s="3" t="s">
        <v>18</v>
      </c>
      <c r="ID317" s="3"/>
      <c r="IE317" s="3" t="s">
        <v>309</v>
      </c>
      <c r="IF317" s="2">
        <v>6.1349999999999998</v>
      </c>
      <c r="IG317" s="9">
        <v>1.4285714285714286</v>
      </c>
      <c r="IH317" s="9">
        <v>0.90909090909090906</v>
      </c>
    </row>
    <row r="318" spans="1:242" x14ac:dyDescent="0.25">
      <c r="A318" s="1" t="s">
        <v>384</v>
      </c>
      <c r="B318" s="5">
        <v>85</v>
      </c>
      <c r="C318" s="3"/>
      <c r="D318" s="5">
        <v>6.9</v>
      </c>
      <c r="E318" s="3" t="s">
        <v>1</v>
      </c>
      <c r="F318" s="3"/>
      <c r="G318" s="2">
        <v>3.3500000000000002E-2</v>
      </c>
      <c r="H318" s="14"/>
      <c r="I318" s="14"/>
      <c r="J318" s="5">
        <v>1.06E-10</v>
      </c>
      <c r="K318" s="3" t="s">
        <v>3</v>
      </c>
      <c r="L318" s="3" t="s">
        <v>4</v>
      </c>
      <c r="M318" s="5">
        <v>0.84210526315789469</v>
      </c>
      <c r="N318" s="5">
        <v>23.11</v>
      </c>
      <c r="O318" s="3" t="s">
        <v>3</v>
      </c>
      <c r="P318" s="3"/>
      <c r="Q318" s="3"/>
      <c r="R318" s="5">
        <v>9.3000000000000007</v>
      </c>
      <c r="S318" s="3"/>
      <c r="T318" s="3" t="s">
        <v>3</v>
      </c>
      <c r="U318" s="5">
        <v>44.2</v>
      </c>
      <c r="V318" s="4"/>
      <c r="W318" s="5">
        <v>243.6</v>
      </c>
      <c r="X318" s="3"/>
      <c r="Y318" s="3" t="s">
        <v>7</v>
      </c>
      <c r="Z318" s="5">
        <v>1.9000000000000001E-5</v>
      </c>
      <c r="AA318" s="3" t="s">
        <v>8</v>
      </c>
      <c r="AB318" s="2"/>
      <c r="AC318" s="5">
        <v>2.4363636363636364E-12</v>
      </c>
      <c r="AD318" s="3" t="s">
        <v>22</v>
      </c>
      <c r="AE318" s="3" t="s">
        <v>1</v>
      </c>
      <c r="AF318" s="3"/>
      <c r="AG318" s="5">
        <v>2.66E-3</v>
      </c>
      <c r="AH318" s="5">
        <v>243.6</v>
      </c>
      <c r="AI318" s="2"/>
      <c r="AJ318" s="3">
        <v>205</v>
      </c>
      <c r="AK318" s="5">
        <v>243.6</v>
      </c>
      <c r="AL318" s="5">
        <v>0.99199999999999999</v>
      </c>
      <c r="AM318" s="3"/>
      <c r="AN318" s="3" t="s">
        <v>35</v>
      </c>
      <c r="AO318" s="5">
        <v>243.6</v>
      </c>
      <c r="AP318" s="5">
        <v>243.6</v>
      </c>
      <c r="AQ318" s="5">
        <v>0.108</v>
      </c>
      <c r="AR318" s="5">
        <v>2.65</v>
      </c>
      <c r="AS318" s="3" t="s">
        <v>28</v>
      </c>
      <c r="AT318" s="3" t="s">
        <v>28</v>
      </c>
      <c r="AU318" s="5">
        <v>23.4</v>
      </c>
      <c r="AV318" s="3"/>
      <c r="AW318" s="5">
        <v>243.6</v>
      </c>
      <c r="AX318" s="2">
        <v>2.4999999999999999E-7</v>
      </c>
      <c r="AY318" s="2" t="s">
        <v>311</v>
      </c>
      <c r="AZ318" s="5">
        <v>12.5</v>
      </c>
      <c r="BA318" s="5">
        <v>243.6</v>
      </c>
      <c r="BB318" s="3" t="s">
        <v>8</v>
      </c>
      <c r="BC318" s="3">
        <v>9.9499999999999993</v>
      </c>
      <c r="BD318" s="5">
        <v>0.38461538461538458</v>
      </c>
      <c r="BE318" s="3" t="s">
        <v>16</v>
      </c>
      <c r="BF318" s="6">
        <v>29.75</v>
      </c>
      <c r="BG318" s="5">
        <v>7</v>
      </c>
      <c r="BH318" s="3"/>
      <c r="BI318" s="14"/>
      <c r="BJ318" s="5">
        <v>1.21</v>
      </c>
      <c r="BK318" s="5">
        <v>27.75</v>
      </c>
      <c r="BL318" s="5">
        <v>1.1599999999999999</v>
      </c>
      <c r="BM318" s="5">
        <v>2.94</v>
      </c>
      <c r="BN318" s="3"/>
      <c r="BO318" s="3" t="s">
        <v>121</v>
      </c>
      <c r="BP318" s="3" t="s">
        <v>3</v>
      </c>
      <c r="BQ318" s="5">
        <v>2.4900000000000002</v>
      </c>
      <c r="BR318" s="2" t="s">
        <v>21</v>
      </c>
      <c r="BS318" s="3"/>
      <c r="BT318" s="3"/>
      <c r="BU318" s="3"/>
      <c r="BV318" s="5">
        <v>4.1325000000000003</v>
      </c>
      <c r="BW318" s="5">
        <v>4.87</v>
      </c>
      <c r="BX318" s="3"/>
      <c r="BY318" s="3"/>
      <c r="BZ318" s="5">
        <v>243.6</v>
      </c>
      <c r="CA318" s="2"/>
      <c r="CB318" s="3" t="s">
        <v>3</v>
      </c>
      <c r="CC318" s="5">
        <v>3.18</v>
      </c>
      <c r="CD318" s="5">
        <v>1.4925373134328357</v>
      </c>
      <c r="CE318" s="3"/>
      <c r="CF318" s="5">
        <v>30.8</v>
      </c>
      <c r="CG318" s="3" t="s">
        <v>312</v>
      </c>
      <c r="CH318" s="14"/>
      <c r="CI318" s="3"/>
      <c r="CJ318" s="3" t="s">
        <v>1</v>
      </c>
      <c r="CK318" s="2"/>
      <c r="CL318" s="3" t="s">
        <v>22</v>
      </c>
      <c r="CM318" s="5">
        <v>200</v>
      </c>
      <c r="CN318" s="3"/>
      <c r="CO318" s="2"/>
      <c r="CP318" s="2"/>
      <c r="CQ318" s="3">
        <v>2</v>
      </c>
      <c r="CR318" s="5">
        <v>5.56</v>
      </c>
      <c r="CS318" s="5">
        <v>38.5</v>
      </c>
      <c r="CT318" s="5">
        <v>0.96499999999999997</v>
      </c>
      <c r="CU318" s="5">
        <v>11.35</v>
      </c>
      <c r="CV318" s="5">
        <v>423</v>
      </c>
      <c r="CW318" s="5">
        <v>77</v>
      </c>
      <c r="CX318" s="5">
        <v>0.4098360655737705</v>
      </c>
      <c r="CY318" s="5">
        <v>0.38498556304138593</v>
      </c>
      <c r="CZ318" s="3" t="s">
        <v>22</v>
      </c>
      <c r="DA318" s="5">
        <v>5.8823529411764701E-4</v>
      </c>
      <c r="DB318" s="5">
        <v>586</v>
      </c>
      <c r="DC318" s="2"/>
      <c r="DD318" s="5">
        <v>305</v>
      </c>
      <c r="DE318" s="3" t="s">
        <v>22</v>
      </c>
      <c r="DF318" s="5">
        <v>0.36630036630036628</v>
      </c>
      <c r="DG318" s="3" t="s">
        <v>3</v>
      </c>
      <c r="DH318" s="5">
        <v>9.3000000000000007</v>
      </c>
      <c r="DI318" s="3" t="s">
        <v>28</v>
      </c>
      <c r="DJ318" s="4"/>
      <c r="DK318" s="5">
        <v>425</v>
      </c>
      <c r="DL318" s="3" t="s">
        <v>8</v>
      </c>
      <c r="DM318" s="5">
        <v>0.32894736842105265</v>
      </c>
      <c r="DN318" s="3" t="s">
        <v>3</v>
      </c>
      <c r="DO318" s="5">
        <v>0.39750000000000002</v>
      </c>
      <c r="DP318" s="3" t="s">
        <v>3</v>
      </c>
      <c r="DQ318" s="5">
        <v>3.0750000000000002</v>
      </c>
      <c r="DR318" s="7"/>
      <c r="DS318" s="2" t="s">
        <v>18</v>
      </c>
      <c r="DT318" s="5">
        <v>0.38461538461538458</v>
      </c>
      <c r="DU318" s="2"/>
      <c r="DV318" s="3" t="s">
        <v>3</v>
      </c>
      <c r="DW318" s="5">
        <v>44.2</v>
      </c>
      <c r="DX318" s="3"/>
      <c r="DY318" s="3" t="s">
        <v>8</v>
      </c>
      <c r="DZ318" s="2"/>
      <c r="EA318" s="5">
        <v>1.1904761904761905</v>
      </c>
      <c r="EB318" s="5">
        <v>2.84</v>
      </c>
      <c r="EC318" s="3"/>
      <c r="ED318" s="2"/>
      <c r="EE318" s="2"/>
      <c r="EF318" s="3" t="s">
        <v>1</v>
      </c>
      <c r="EG318" s="3"/>
      <c r="EH318" s="5">
        <v>48.72</v>
      </c>
      <c r="EI318" s="2"/>
      <c r="EJ318" s="3" t="s">
        <v>26</v>
      </c>
      <c r="EK318" s="5">
        <v>1.2500000000000001E-2</v>
      </c>
      <c r="EL318" s="3" t="s">
        <v>1</v>
      </c>
      <c r="EM318" s="3" t="s">
        <v>3</v>
      </c>
      <c r="EN318" s="3" t="s">
        <v>27</v>
      </c>
      <c r="EO318" s="3"/>
      <c r="EP318" s="3" t="s">
        <v>8</v>
      </c>
      <c r="EQ318" s="14"/>
      <c r="ER318" s="5">
        <v>4.96</v>
      </c>
      <c r="ES318" s="3"/>
      <c r="ET318" s="9">
        <v>16.850000000000001</v>
      </c>
      <c r="EU318" s="3" t="s">
        <v>239</v>
      </c>
      <c r="EV318" s="3" t="s">
        <v>28</v>
      </c>
      <c r="EW318" s="9">
        <v>15.45</v>
      </c>
      <c r="EX318" s="9">
        <v>3.22</v>
      </c>
      <c r="EY318" s="3"/>
      <c r="EZ318" s="3"/>
      <c r="FA318" s="9">
        <v>0.89686098654708524</v>
      </c>
      <c r="FB318" s="9">
        <v>1.668E-9</v>
      </c>
      <c r="FC318" s="5">
        <v>243.6</v>
      </c>
      <c r="FD318" s="9">
        <v>0.970873786407767</v>
      </c>
      <c r="FE318" s="2" t="s">
        <v>311</v>
      </c>
      <c r="FF318" s="3" t="s">
        <v>28</v>
      </c>
      <c r="FG318" s="3" t="s">
        <v>1</v>
      </c>
      <c r="FH318" s="9">
        <v>6.6124999999999998</v>
      </c>
      <c r="FI318" s="3"/>
      <c r="FJ318" s="9">
        <v>11.15</v>
      </c>
      <c r="FK318" s="3" t="s">
        <v>1</v>
      </c>
      <c r="FL318" s="3" t="s">
        <v>1</v>
      </c>
      <c r="FM318" s="3" t="s">
        <v>28</v>
      </c>
      <c r="FN318" s="9">
        <v>177</v>
      </c>
      <c r="FO318" s="9">
        <v>6.7000000000000004E-8</v>
      </c>
      <c r="FP318" s="9">
        <v>7.15</v>
      </c>
      <c r="FQ318" s="3" t="s">
        <v>311</v>
      </c>
      <c r="FR318" s="5">
        <v>8.3999999999999995E-3</v>
      </c>
      <c r="FS318" s="9">
        <v>27</v>
      </c>
      <c r="FT318" s="3" t="s">
        <v>1</v>
      </c>
      <c r="FU318" s="3">
        <v>4.38</v>
      </c>
      <c r="FV318" s="3"/>
      <c r="FW318" s="5">
        <v>38.799999999999997</v>
      </c>
      <c r="FX318" s="10">
        <v>3.8700000000000002E-3</v>
      </c>
      <c r="FY318" s="3"/>
      <c r="FZ318" s="3" t="s">
        <v>22</v>
      </c>
      <c r="GA318" s="14"/>
      <c r="GB318" s="14"/>
      <c r="GC318" s="3"/>
      <c r="GD318" s="14"/>
      <c r="GE318" s="3"/>
      <c r="GF318" s="3" t="s">
        <v>30</v>
      </c>
      <c r="GG318" s="3"/>
      <c r="GH318" s="9">
        <v>4.16</v>
      </c>
      <c r="GI318" s="5">
        <v>243.6</v>
      </c>
      <c r="GJ318" s="5">
        <v>1.7699999999999999E-3</v>
      </c>
      <c r="GK318" s="3"/>
      <c r="GL318" s="2"/>
      <c r="GM318" s="7"/>
      <c r="GN318" s="3" t="s">
        <v>31</v>
      </c>
      <c r="GO318" s="3" t="s">
        <v>8</v>
      </c>
      <c r="GP318" s="3"/>
      <c r="GQ318" s="3"/>
      <c r="GR318" s="3" t="s">
        <v>219</v>
      </c>
      <c r="GS318" s="9">
        <v>0.84745762711864414</v>
      </c>
      <c r="GT318" s="9">
        <v>65</v>
      </c>
      <c r="GU318" s="9">
        <v>15.9</v>
      </c>
      <c r="GV318" s="2">
        <v>5.2356020942408377E-2</v>
      </c>
      <c r="GW318" s="9">
        <v>2.11</v>
      </c>
      <c r="GX318" s="2" t="s">
        <v>34</v>
      </c>
      <c r="GY318" s="7"/>
      <c r="GZ318" s="9">
        <v>4.88</v>
      </c>
      <c r="HA318" s="9">
        <v>3.86</v>
      </c>
      <c r="HB318" s="9">
        <v>4.3600000000000003</v>
      </c>
      <c r="HC318" s="3">
        <v>42</v>
      </c>
      <c r="HD318" s="3" t="s">
        <v>3</v>
      </c>
      <c r="HE318" s="9">
        <v>15.55</v>
      </c>
      <c r="HF318" s="9">
        <v>20.95</v>
      </c>
      <c r="HG318" s="3"/>
      <c r="HH318" s="5">
        <v>243.6</v>
      </c>
      <c r="HI318" s="3" t="s">
        <v>311</v>
      </c>
      <c r="HJ318" s="3"/>
      <c r="HK318" s="3" t="s">
        <v>3</v>
      </c>
      <c r="HL318" s="3"/>
      <c r="HM318" s="9">
        <v>0.54</v>
      </c>
      <c r="HN318" s="9">
        <v>14.6</v>
      </c>
      <c r="HO318" s="3" t="s">
        <v>3</v>
      </c>
      <c r="HP318" s="3" t="s">
        <v>35</v>
      </c>
      <c r="HQ318" s="3" t="s">
        <v>28</v>
      </c>
      <c r="HR318" s="9">
        <v>0.11599999999999999</v>
      </c>
      <c r="HS318" s="3" t="s">
        <v>3</v>
      </c>
      <c r="HT318" s="3">
        <v>4.38</v>
      </c>
      <c r="HU318" s="9">
        <v>0.3902439024390244</v>
      </c>
      <c r="HV318" s="3">
        <v>1</v>
      </c>
      <c r="HW318" s="9">
        <v>9.1500000000000001E-4</v>
      </c>
      <c r="HX318" s="3" t="s">
        <v>3</v>
      </c>
      <c r="HY318" s="3"/>
      <c r="HZ318" s="3" t="s">
        <v>30</v>
      </c>
      <c r="IA318" s="9">
        <v>4.41</v>
      </c>
      <c r="IB318" s="3"/>
      <c r="IC318" s="3" t="s">
        <v>18</v>
      </c>
      <c r="ID318" s="3"/>
      <c r="IE318" s="3" t="s">
        <v>309</v>
      </c>
      <c r="IF318" s="7"/>
      <c r="IG318" s="9">
        <v>1.2987012987012987</v>
      </c>
      <c r="IH318" s="9">
        <v>0.90909090909090906</v>
      </c>
    </row>
    <row r="319" spans="1:242" x14ac:dyDescent="0.25">
      <c r="A319" s="1" t="s">
        <v>385</v>
      </c>
      <c r="B319" s="5">
        <v>84</v>
      </c>
      <c r="C319" s="3"/>
      <c r="D319" s="5">
        <v>7.08</v>
      </c>
      <c r="E319" s="3" t="s">
        <v>1</v>
      </c>
      <c r="F319" s="3"/>
      <c r="G319" s="2">
        <v>3.4349999999999999E-2</v>
      </c>
      <c r="H319" s="3"/>
      <c r="I319" s="3"/>
      <c r="J319" s="5">
        <v>1.2249999999999999E-10</v>
      </c>
      <c r="K319" s="3" t="s">
        <v>3</v>
      </c>
      <c r="L319" s="3" t="s">
        <v>4</v>
      </c>
      <c r="M319" s="5">
        <v>0.84033613445378152</v>
      </c>
      <c r="N319" s="5">
        <v>23.05</v>
      </c>
      <c r="O319" s="3" t="s">
        <v>3</v>
      </c>
      <c r="P319" s="3"/>
      <c r="Q319" s="3"/>
      <c r="R319" s="5">
        <v>11.7</v>
      </c>
      <c r="S319" s="2"/>
      <c r="T319" s="3" t="s">
        <v>3</v>
      </c>
      <c r="U319" s="5">
        <v>43.9</v>
      </c>
      <c r="V319" s="3"/>
      <c r="W319" s="5">
        <v>244</v>
      </c>
      <c r="X319" s="3"/>
      <c r="Y319" s="3" t="s">
        <v>7</v>
      </c>
      <c r="Z319" s="5">
        <v>1.95E-5</v>
      </c>
      <c r="AA319" s="3" t="s">
        <v>8</v>
      </c>
      <c r="AB319" s="2"/>
      <c r="AC319" s="5">
        <v>2.5818181818181818E-12</v>
      </c>
      <c r="AD319" s="3" t="s">
        <v>22</v>
      </c>
      <c r="AE319" s="3" t="s">
        <v>1</v>
      </c>
      <c r="AF319" s="3"/>
      <c r="AG319" s="5">
        <v>2.6099999999999999E-3</v>
      </c>
      <c r="AH319" s="5">
        <v>244</v>
      </c>
      <c r="AI319" s="2"/>
      <c r="AJ319" s="3">
        <v>195</v>
      </c>
      <c r="AK319" s="5">
        <v>244</v>
      </c>
      <c r="AL319" s="5">
        <v>0.98099999999999998</v>
      </c>
      <c r="AM319" s="3"/>
      <c r="AN319" s="3"/>
      <c r="AO319" s="5">
        <v>244</v>
      </c>
      <c r="AP319" s="5">
        <v>244</v>
      </c>
      <c r="AQ319" s="5">
        <v>0.14699999999999999</v>
      </c>
      <c r="AR319" s="5">
        <v>2.58</v>
      </c>
      <c r="AS319" s="3" t="s">
        <v>28</v>
      </c>
      <c r="AT319" s="3" t="s">
        <v>28</v>
      </c>
      <c r="AU319" s="5">
        <v>23.5</v>
      </c>
      <c r="AV319" s="3"/>
      <c r="AW319" s="5">
        <v>244</v>
      </c>
      <c r="AX319" s="2">
        <v>2.4433333333333334E-7</v>
      </c>
      <c r="AY319" s="2" t="s">
        <v>311</v>
      </c>
      <c r="AZ319" s="5">
        <v>12.25</v>
      </c>
      <c r="BA319" s="5">
        <v>244</v>
      </c>
      <c r="BB319" s="3" t="s">
        <v>8</v>
      </c>
      <c r="BC319" s="3">
        <v>9.85</v>
      </c>
      <c r="BD319" s="5">
        <v>0.38461538461538458</v>
      </c>
      <c r="BE319" s="3" t="s">
        <v>16</v>
      </c>
      <c r="BF319" s="6">
        <v>28.8</v>
      </c>
      <c r="BG319" s="5">
        <v>6.98</v>
      </c>
      <c r="BH319" s="3"/>
      <c r="BI319" s="3"/>
      <c r="BJ319" s="5">
        <v>1.22</v>
      </c>
      <c r="BK319" s="5">
        <v>27.8</v>
      </c>
      <c r="BL319" s="5">
        <v>1.21</v>
      </c>
      <c r="BM319" s="5">
        <v>2.94</v>
      </c>
      <c r="BN319" s="3"/>
      <c r="BO319" s="3" t="s">
        <v>121</v>
      </c>
      <c r="BP319" s="3" t="s">
        <v>3</v>
      </c>
      <c r="BQ319" s="5">
        <v>2.4900000000000002</v>
      </c>
      <c r="BR319" s="2" t="s">
        <v>21</v>
      </c>
      <c r="BS319" s="3"/>
      <c r="BT319" s="3"/>
      <c r="BU319" s="3"/>
      <c r="BV319" s="5">
        <v>4.13</v>
      </c>
      <c r="BW319" s="5">
        <v>4.88</v>
      </c>
      <c r="BX319" s="3"/>
      <c r="BY319" s="3"/>
      <c r="BZ319" s="5">
        <v>244</v>
      </c>
      <c r="CA319" s="2"/>
      <c r="CB319" s="3" t="s">
        <v>3</v>
      </c>
      <c r="CC319" s="5">
        <v>3.18</v>
      </c>
      <c r="CD319" s="5">
        <v>1.639344262295082</v>
      </c>
      <c r="CE319" s="3"/>
      <c r="CF319" s="5">
        <v>30.65</v>
      </c>
      <c r="CG319" s="3" t="s">
        <v>312</v>
      </c>
      <c r="CH319" s="3"/>
      <c r="CI319" s="3"/>
      <c r="CJ319" s="3" t="s">
        <v>1</v>
      </c>
      <c r="CK319" s="2"/>
      <c r="CL319" s="3" t="s">
        <v>22</v>
      </c>
      <c r="CM319" s="5">
        <v>199</v>
      </c>
      <c r="CN319" s="3"/>
      <c r="CO319" s="2"/>
      <c r="CP319" s="2"/>
      <c r="CQ319" s="3">
        <v>2</v>
      </c>
      <c r="CR319" s="5">
        <v>5.5625</v>
      </c>
      <c r="CS319" s="5">
        <v>37.049999999999997</v>
      </c>
      <c r="CT319" s="5">
        <v>0.91900000000000004</v>
      </c>
      <c r="CU319" s="5">
        <v>11.2</v>
      </c>
      <c r="CV319" s="5">
        <v>422</v>
      </c>
      <c r="CW319" s="5">
        <v>76.900000000000006</v>
      </c>
      <c r="CX319" s="5">
        <v>0.38910505836575876</v>
      </c>
      <c r="CY319" s="5">
        <v>0.38314176245210729</v>
      </c>
      <c r="CZ319" s="3" t="s">
        <v>22</v>
      </c>
      <c r="DA319" s="5">
        <v>5.7142857142857147E-4</v>
      </c>
      <c r="DB319" s="5">
        <v>590</v>
      </c>
      <c r="DC319" s="2"/>
      <c r="DD319" s="5">
        <v>306</v>
      </c>
      <c r="DE319" s="3" t="s">
        <v>22</v>
      </c>
      <c r="DF319" s="5">
        <v>0.35971223021582738</v>
      </c>
      <c r="DG319" s="3" t="s">
        <v>3</v>
      </c>
      <c r="DH319" s="5">
        <v>9.4</v>
      </c>
      <c r="DI319" s="3" t="s">
        <v>28</v>
      </c>
      <c r="DJ319" s="3"/>
      <c r="DK319" s="5">
        <v>420</v>
      </c>
      <c r="DL319" s="3" t="s">
        <v>8</v>
      </c>
      <c r="DM319" s="5">
        <v>0.32894736842105265</v>
      </c>
      <c r="DN319" s="3" t="s">
        <v>3</v>
      </c>
      <c r="DO319" s="5">
        <v>0.41</v>
      </c>
      <c r="DP319" s="3" t="s">
        <v>3</v>
      </c>
      <c r="DQ319" s="5">
        <v>3.05</v>
      </c>
      <c r="DR319" s="7"/>
      <c r="DS319" s="2" t="s">
        <v>18</v>
      </c>
      <c r="DT319" s="5">
        <v>0.44444444444444442</v>
      </c>
      <c r="DU319" s="2"/>
      <c r="DV319" s="3" t="s">
        <v>3</v>
      </c>
      <c r="DW319" s="5">
        <v>43.9</v>
      </c>
      <c r="DX319" s="3"/>
      <c r="DY319" s="3" t="s">
        <v>8</v>
      </c>
      <c r="DZ319" s="2"/>
      <c r="EA319" s="5">
        <v>1.0638297872340425</v>
      </c>
      <c r="EB319" s="5">
        <v>2.8250000000000002</v>
      </c>
      <c r="EC319" s="3"/>
      <c r="ED319" s="2"/>
      <c r="EE319" s="2"/>
      <c r="EF319" s="3" t="s">
        <v>1</v>
      </c>
      <c r="EG319" s="3"/>
      <c r="EH319" s="5">
        <v>48.8</v>
      </c>
      <c r="EI319" s="2"/>
      <c r="EJ319" s="3" t="s">
        <v>26</v>
      </c>
      <c r="EK319" s="5">
        <v>1.2500000000000001E-2</v>
      </c>
      <c r="EL319" s="3" t="s">
        <v>1</v>
      </c>
      <c r="EM319" s="3" t="s">
        <v>3</v>
      </c>
      <c r="EN319" s="3" t="s">
        <v>27</v>
      </c>
      <c r="EO319" s="3"/>
      <c r="EP319" s="3" t="s">
        <v>8</v>
      </c>
      <c r="EQ319" s="3"/>
      <c r="ER319" s="5">
        <v>4.9800000000000004</v>
      </c>
      <c r="ES319" s="3"/>
      <c r="ET319" s="9">
        <v>16.850000000000001</v>
      </c>
      <c r="EU319" s="3" t="s">
        <v>239</v>
      </c>
      <c r="EV319" s="3" t="s">
        <v>28</v>
      </c>
      <c r="EW319" s="9">
        <v>15.3</v>
      </c>
      <c r="EX319" s="9">
        <v>3.21</v>
      </c>
      <c r="EY319" s="3"/>
      <c r="EZ319" s="3"/>
      <c r="FA319" s="9">
        <v>0.91116173120728938</v>
      </c>
      <c r="FB319" s="9">
        <v>1.666E-9</v>
      </c>
      <c r="FC319" s="5">
        <v>244</v>
      </c>
      <c r="FD319" s="9">
        <v>0.88105726872246692</v>
      </c>
      <c r="FE319" s="2" t="s">
        <v>311</v>
      </c>
      <c r="FF319" s="3" t="s">
        <v>28</v>
      </c>
      <c r="FG319" s="3" t="s">
        <v>1</v>
      </c>
      <c r="FH319" s="9">
        <v>6.5724999999999998</v>
      </c>
      <c r="FI319" s="3"/>
      <c r="FJ319" s="9">
        <v>12.35</v>
      </c>
      <c r="FK319" s="3" t="s">
        <v>1</v>
      </c>
      <c r="FL319" s="3" t="s">
        <v>1</v>
      </c>
      <c r="FM319" s="3" t="s">
        <v>28</v>
      </c>
      <c r="FN319" s="9">
        <v>175</v>
      </c>
      <c r="FO319" s="9">
        <v>7.1999999999999996E-8</v>
      </c>
      <c r="FP319" s="9">
        <v>7.12</v>
      </c>
      <c r="FQ319" s="3" t="s">
        <v>311</v>
      </c>
      <c r="FR319" s="5">
        <v>8.8000000000000005E-3</v>
      </c>
      <c r="FS319" s="9">
        <v>26.85</v>
      </c>
      <c r="FT319" s="3" t="s">
        <v>1</v>
      </c>
      <c r="FU319" s="3">
        <v>4.3899999999999997</v>
      </c>
      <c r="FV319" s="3"/>
      <c r="FW319" s="5">
        <v>36.299999999999997</v>
      </c>
      <c r="FX319" s="10">
        <v>3.81E-3</v>
      </c>
      <c r="FY319" s="3"/>
      <c r="FZ319" s="3" t="s">
        <v>22</v>
      </c>
      <c r="GA319" s="3"/>
      <c r="GB319" s="3"/>
      <c r="GC319" s="3"/>
      <c r="GD319" s="3"/>
      <c r="GE319" s="3"/>
      <c r="GF319" s="3" t="s">
        <v>30</v>
      </c>
      <c r="GG319" s="3"/>
      <c r="GH319" s="9">
        <v>4.16</v>
      </c>
      <c r="GI319" s="5">
        <v>244</v>
      </c>
      <c r="GJ319" s="5">
        <v>1.745E-3</v>
      </c>
      <c r="GK319" s="3"/>
      <c r="GL319" s="2"/>
      <c r="GM319" s="7"/>
      <c r="GN319" s="3" t="s">
        <v>31</v>
      </c>
      <c r="GO319" s="3" t="s">
        <v>8</v>
      </c>
      <c r="GP319" s="3"/>
      <c r="GQ319" s="3"/>
      <c r="GR319" s="3" t="s">
        <v>219</v>
      </c>
      <c r="GS319" s="9">
        <v>0.85470085470085477</v>
      </c>
      <c r="GT319" s="9">
        <v>64.75</v>
      </c>
      <c r="GU319" s="9">
        <v>15.85</v>
      </c>
      <c r="GV319" s="2">
        <v>5.0251256281407031E-2</v>
      </c>
      <c r="GW319" s="9">
        <v>2.1</v>
      </c>
      <c r="GX319" s="2" t="s">
        <v>34</v>
      </c>
      <c r="GY319" s="7"/>
      <c r="GZ319" s="9">
        <v>4.84</v>
      </c>
      <c r="HA319" s="9">
        <v>3.86</v>
      </c>
      <c r="HB319" s="9">
        <v>4.33</v>
      </c>
      <c r="HC319" s="3">
        <v>41.45</v>
      </c>
      <c r="HD319" s="3" t="s">
        <v>3</v>
      </c>
      <c r="HE319" s="9">
        <v>17.5</v>
      </c>
      <c r="HF319" s="9">
        <v>20.95</v>
      </c>
      <c r="HG319" s="3"/>
      <c r="HH319" s="5">
        <v>244</v>
      </c>
      <c r="HI319" s="3" t="s">
        <v>311</v>
      </c>
      <c r="HJ319" s="3"/>
      <c r="HK319" s="3" t="s">
        <v>3</v>
      </c>
      <c r="HL319" s="3"/>
      <c r="HM319" s="9">
        <v>0.52</v>
      </c>
      <c r="HN319" s="9">
        <v>14.45</v>
      </c>
      <c r="HO319" s="3" t="s">
        <v>3</v>
      </c>
      <c r="HP319" s="3" t="s">
        <v>35</v>
      </c>
      <c r="HQ319" s="3" t="s">
        <v>28</v>
      </c>
      <c r="HR319" s="9">
        <v>0.11</v>
      </c>
      <c r="HS319" s="3" t="s">
        <v>3</v>
      </c>
      <c r="HT319" s="3">
        <v>4.3899999999999997</v>
      </c>
      <c r="HU319" s="9">
        <v>0.38759689922480617</v>
      </c>
      <c r="HV319" s="3">
        <v>1</v>
      </c>
      <c r="HW319" s="9">
        <v>9.3499999999999996E-4</v>
      </c>
      <c r="HX319" s="3" t="s">
        <v>3</v>
      </c>
      <c r="HY319" s="3"/>
      <c r="HZ319" s="3" t="s">
        <v>30</v>
      </c>
      <c r="IA319" s="9">
        <v>4.41</v>
      </c>
      <c r="IB319" s="3"/>
      <c r="IC319" s="3" t="s">
        <v>18</v>
      </c>
      <c r="ID319" s="3"/>
      <c r="IE319" s="3" t="s">
        <v>309</v>
      </c>
      <c r="IF319" s="7"/>
      <c r="IG319" s="9">
        <v>1.2658227848101264</v>
      </c>
      <c r="IH319" s="9">
        <v>0.9009009009009008</v>
      </c>
    </row>
    <row r="320" spans="1:242" x14ac:dyDescent="0.25">
      <c r="A320" s="1" t="s">
        <v>386</v>
      </c>
      <c r="B320" s="5">
        <v>84</v>
      </c>
      <c r="C320" s="3"/>
      <c r="D320" s="5">
        <v>7.36</v>
      </c>
      <c r="E320" s="3" t="s">
        <v>1</v>
      </c>
      <c r="F320" s="3" t="s">
        <v>387</v>
      </c>
      <c r="G320" s="2">
        <v>3.4000000000000002E-2</v>
      </c>
      <c r="H320" s="3">
        <v>2.13</v>
      </c>
      <c r="I320" s="3">
        <v>2.13</v>
      </c>
      <c r="J320" s="5">
        <v>1.1650000000000001E-10</v>
      </c>
      <c r="K320" s="3" t="s">
        <v>3</v>
      </c>
      <c r="L320" s="3" t="s">
        <v>4</v>
      </c>
      <c r="M320" s="5">
        <v>0.85470085470085477</v>
      </c>
      <c r="N320" s="5">
        <v>22.75</v>
      </c>
      <c r="O320" s="3" t="s">
        <v>3</v>
      </c>
      <c r="P320" s="3">
        <v>1.05</v>
      </c>
      <c r="Q320" s="3">
        <v>0.4464285714285714</v>
      </c>
      <c r="R320" s="5">
        <v>13.5</v>
      </c>
      <c r="S320" s="3">
        <v>2.13</v>
      </c>
      <c r="T320" s="3" t="s">
        <v>3</v>
      </c>
      <c r="U320" s="5">
        <v>43.65</v>
      </c>
      <c r="V320" s="3">
        <v>2</v>
      </c>
      <c r="W320" s="5">
        <v>236</v>
      </c>
      <c r="X320" s="3">
        <v>1.08</v>
      </c>
      <c r="Y320" s="3">
        <v>11.15</v>
      </c>
      <c r="Z320" s="5">
        <v>1.9600000000000002E-5</v>
      </c>
      <c r="AA320" s="3" t="s">
        <v>8</v>
      </c>
      <c r="AB320" s="2">
        <v>0.9009009009009008</v>
      </c>
      <c r="AC320" s="5">
        <v>2.5818181818181818E-12</v>
      </c>
      <c r="AD320" s="3" t="s">
        <v>22</v>
      </c>
      <c r="AE320" s="3">
        <v>1</v>
      </c>
      <c r="AF320" s="3">
        <v>2.87</v>
      </c>
      <c r="AG320" s="5">
        <v>2.5800000000000003E-3</v>
      </c>
      <c r="AH320" s="5">
        <v>236</v>
      </c>
      <c r="AI320" s="2">
        <v>107</v>
      </c>
      <c r="AJ320" s="3">
        <v>210</v>
      </c>
      <c r="AK320" s="5">
        <v>236</v>
      </c>
      <c r="AL320" s="5">
        <v>0.98599999999999999</v>
      </c>
      <c r="AM320" s="3"/>
      <c r="AN320" s="3">
        <v>0.90909090909090906</v>
      </c>
      <c r="AO320" s="5">
        <v>236</v>
      </c>
      <c r="AP320" s="5">
        <v>236</v>
      </c>
      <c r="AQ320" s="5">
        <v>0.18</v>
      </c>
      <c r="AR320" s="5">
        <v>2.5499999999999998</v>
      </c>
      <c r="AS320" s="3" t="s">
        <v>28</v>
      </c>
      <c r="AT320" s="3" t="s">
        <v>28</v>
      </c>
      <c r="AU320" s="5">
        <v>23.7</v>
      </c>
      <c r="AV320" s="3"/>
      <c r="AW320" s="5">
        <v>236</v>
      </c>
      <c r="AX320" s="2">
        <v>2.4266666666666667E-7</v>
      </c>
      <c r="AY320" s="2" t="s">
        <v>311</v>
      </c>
      <c r="AZ320" s="5">
        <v>12.45</v>
      </c>
      <c r="BA320" s="5">
        <v>236</v>
      </c>
      <c r="BB320" s="3" t="s">
        <v>8</v>
      </c>
      <c r="BC320" s="3">
        <v>9.9</v>
      </c>
      <c r="BD320" s="5">
        <v>0.39525691699604748</v>
      </c>
      <c r="BE320" s="3" t="s">
        <v>16</v>
      </c>
      <c r="BF320" s="6">
        <v>32.799999999999997</v>
      </c>
      <c r="BG320" s="5">
        <v>6.95</v>
      </c>
      <c r="BH320" s="3">
        <v>202</v>
      </c>
      <c r="BI320" s="3">
        <v>2.13</v>
      </c>
      <c r="BJ320" s="5">
        <v>1.22</v>
      </c>
      <c r="BK320" s="5">
        <v>27.8</v>
      </c>
      <c r="BL320" s="5">
        <v>1.23</v>
      </c>
      <c r="BM320" s="5">
        <v>2.94</v>
      </c>
      <c r="BN320" s="3">
        <v>65</v>
      </c>
      <c r="BO320" s="3" t="s">
        <v>121</v>
      </c>
      <c r="BP320" s="3" t="s">
        <v>3</v>
      </c>
      <c r="BQ320" s="5">
        <v>3</v>
      </c>
      <c r="BR320" s="2" t="s">
        <v>21</v>
      </c>
      <c r="BS320" s="3">
        <v>0.55555555555555558</v>
      </c>
      <c r="BT320" s="3"/>
      <c r="BU320" s="3">
        <v>0.94339622641509424</v>
      </c>
      <c r="BV320" s="5">
        <v>4.1150000000000002</v>
      </c>
      <c r="BW320" s="5">
        <v>4.72</v>
      </c>
      <c r="BX320" s="3"/>
      <c r="BY320" s="3"/>
      <c r="BZ320" s="5">
        <v>236</v>
      </c>
      <c r="CA320" s="2">
        <v>2.1978021978021975</v>
      </c>
      <c r="CB320" s="3" t="s">
        <v>3</v>
      </c>
      <c r="CC320" s="5">
        <v>3.15</v>
      </c>
      <c r="CD320" s="5">
        <v>1.8867924528301885</v>
      </c>
      <c r="CE320" s="3">
        <v>0.41493775933609955</v>
      </c>
      <c r="CF320" s="5">
        <v>31.7</v>
      </c>
      <c r="CG320" s="3" t="s">
        <v>312</v>
      </c>
      <c r="CH320" s="3">
        <v>2.13</v>
      </c>
      <c r="CI320" s="3"/>
      <c r="CJ320" s="3" t="s">
        <v>1</v>
      </c>
      <c r="CK320" s="2"/>
      <c r="CL320" s="3" t="s">
        <v>22</v>
      </c>
      <c r="CM320" s="5">
        <v>240</v>
      </c>
      <c r="CN320" s="3"/>
      <c r="CO320" s="2">
        <v>2.2200000000000002</v>
      </c>
      <c r="CP320" s="2"/>
      <c r="CQ320" s="3">
        <v>2</v>
      </c>
      <c r="CR320" s="5">
        <v>5.5549999999999997</v>
      </c>
      <c r="CS320" s="5">
        <v>39.299999999999997</v>
      </c>
      <c r="CT320" s="5">
        <v>0.91599999999999993</v>
      </c>
      <c r="CU320" s="5">
        <v>11.15</v>
      </c>
      <c r="CV320" s="5">
        <v>437</v>
      </c>
      <c r="CW320" s="5">
        <v>77.5</v>
      </c>
      <c r="CX320" s="5">
        <v>0.38910505836575876</v>
      </c>
      <c r="CY320" s="5">
        <v>0.4081632653061224</v>
      </c>
      <c r="CZ320" s="3" t="s">
        <v>22</v>
      </c>
      <c r="DA320" s="5">
        <v>5.5555555555555556E-4</v>
      </c>
      <c r="DB320" s="5">
        <v>601</v>
      </c>
      <c r="DC320" s="2">
        <v>0.90909090909090906</v>
      </c>
      <c r="DD320" s="5">
        <v>301</v>
      </c>
      <c r="DE320" s="3" t="s">
        <v>22</v>
      </c>
      <c r="DF320" s="5">
        <v>0.35971223021582738</v>
      </c>
      <c r="DG320" s="3" t="s">
        <v>3</v>
      </c>
      <c r="DH320" s="5">
        <v>9.1999999999999993</v>
      </c>
      <c r="DI320" s="3" t="s">
        <v>28</v>
      </c>
      <c r="DJ320" s="3"/>
      <c r="DK320" s="5">
        <v>415</v>
      </c>
      <c r="DL320" s="3" t="s">
        <v>8</v>
      </c>
      <c r="DM320" s="5">
        <v>0.32894736842105265</v>
      </c>
      <c r="DN320" s="3" t="s">
        <v>3</v>
      </c>
      <c r="DO320" s="5">
        <v>0.41</v>
      </c>
      <c r="DP320" s="3" t="s">
        <v>3</v>
      </c>
      <c r="DQ320" s="5">
        <v>3.0449999999999999</v>
      </c>
      <c r="DR320" s="2">
        <v>0.9009009009009008</v>
      </c>
      <c r="DS320" s="2" t="s">
        <v>18</v>
      </c>
      <c r="DT320" s="5">
        <v>0.43478260869565222</v>
      </c>
      <c r="DU320" s="2">
        <v>3.7349999999999999</v>
      </c>
      <c r="DV320" s="3" t="s">
        <v>3</v>
      </c>
      <c r="DW320" s="5">
        <v>43.65</v>
      </c>
      <c r="DX320" s="3"/>
      <c r="DY320" s="3" t="s">
        <v>8</v>
      </c>
      <c r="DZ320" s="2">
        <v>236</v>
      </c>
      <c r="EA320" s="5">
        <v>1.0526315789473684</v>
      </c>
      <c r="EB320" s="5">
        <v>2.87</v>
      </c>
      <c r="EC320" s="3">
        <v>16.399999999999999</v>
      </c>
      <c r="ED320" s="2"/>
      <c r="EE320" s="2">
        <v>0.40322580645161293</v>
      </c>
      <c r="EF320" s="3" t="s">
        <v>1</v>
      </c>
      <c r="EG320" s="3"/>
      <c r="EH320" s="5">
        <v>47.2</v>
      </c>
      <c r="EI320" s="2">
        <v>7.5</v>
      </c>
      <c r="EJ320" s="3" t="s">
        <v>26</v>
      </c>
      <c r="EK320" s="5">
        <v>1.2500000000000001E-2</v>
      </c>
      <c r="EL320" s="3" t="s">
        <v>1</v>
      </c>
      <c r="EM320" s="3" t="s">
        <v>3</v>
      </c>
      <c r="EN320" s="3" t="s">
        <v>27</v>
      </c>
      <c r="EO320" s="3"/>
      <c r="EP320" s="3" t="s">
        <v>8</v>
      </c>
      <c r="EQ320" s="3">
        <v>2.13</v>
      </c>
      <c r="ER320" s="5">
        <v>4.7699999999999996</v>
      </c>
      <c r="ES320" s="3"/>
      <c r="ET320" s="9">
        <v>16.2</v>
      </c>
      <c r="EU320" s="3" t="s">
        <v>239</v>
      </c>
      <c r="EV320" s="3" t="s">
        <v>28</v>
      </c>
      <c r="EW320" s="9">
        <v>15.3</v>
      </c>
      <c r="EX320" s="9">
        <v>3.16</v>
      </c>
      <c r="EY320" s="3"/>
      <c r="EZ320" s="3"/>
      <c r="FA320" s="9">
        <v>0.91324200913242015</v>
      </c>
      <c r="FB320" s="9">
        <v>1.666E-9</v>
      </c>
      <c r="FC320" s="5">
        <v>236</v>
      </c>
      <c r="FD320" s="9">
        <v>0.81632653061224481</v>
      </c>
      <c r="FE320" s="2" t="s">
        <v>311</v>
      </c>
      <c r="FF320" s="3" t="s">
        <v>28</v>
      </c>
      <c r="FG320" s="3" t="s">
        <v>1</v>
      </c>
      <c r="FH320" s="9">
        <v>6.51</v>
      </c>
      <c r="FI320" s="3">
        <v>0.38910505836575876</v>
      </c>
      <c r="FJ320" s="9">
        <v>12.75</v>
      </c>
      <c r="FK320" s="3" t="s">
        <v>1</v>
      </c>
      <c r="FL320" s="3" t="s">
        <v>1</v>
      </c>
      <c r="FM320" s="3" t="s">
        <v>28</v>
      </c>
      <c r="FN320" s="9">
        <v>177</v>
      </c>
      <c r="FO320" s="9">
        <v>7.0000000000000005E-8</v>
      </c>
      <c r="FP320" s="9">
        <v>7.18</v>
      </c>
      <c r="FQ320" s="3" t="s">
        <v>311</v>
      </c>
      <c r="FR320" s="5">
        <v>8.9999999999999993E-3</v>
      </c>
      <c r="FS320" s="9">
        <v>26.45</v>
      </c>
      <c r="FT320" s="3" t="s">
        <v>1</v>
      </c>
      <c r="FU320" s="3">
        <v>4.3899999999999997</v>
      </c>
      <c r="FV320" s="3"/>
      <c r="FW320" s="5">
        <v>36.65</v>
      </c>
      <c r="FX320" s="10">
        <v>3.7699999999999999E-3</v>
      </c>
      <c r="FY320" s="3">
        <v>110</v>
      </c>
      <c r="FZ320" s="3" t="s">
        <v>22</v>
      </c>
      <c r="GA320" s="3">
        <v>2.13</v>
      </c>
      <c r="GB320" s="3">
        <v>2.13</v>
      </c>
      <c r="GC320" s="3"/>
      <c r="GD320" s="3">
        <v>2.13</v>
      </c>
      <c r="GE320" s="3">
        <v>1.36</v>
      </c>
      <c r="GF320" s="3" t="s">
        <v>30</v>
      </c>
      <c r="GG320" s="3"/>
      <c r="GH320" s="9">
        <v>4.16</v>
      </c>
      <c r="GI320" s="5">
        <v>236</v>
      </c>
      <c r="GJ320" s="5">
        <v>1.7050000000000001E-3</v>
      </c>
      <c r="GK320" s="3">
        <v>7.5</v>
      </c>
      <c r="GL320" s="2">
        <v>0.84745762711864414</v>
      </c>
      <c r="GM320" s="7">
        <v>2.84</v>
      </c>
      <c r="GN320" s="3" t="s">
        <v>31</v>
      </c>
      <c r="GO320" s="3" t="s">
        <v>8</v>
      </c>
      <c r="GP320" s="3"/>
      <c r="GQ320" s="3">
        <v>9.0500000000000007</v>
      </c>
      <c r="GR320" s="3" t="s">
        <v>219</v>
      </c>
      <c r="GS320" s="9">
        <v>0.9009009009009008</v>
      </c>
      <c r="GT320" s="9">
        <v>64</v>
      </c>
      <c r="GU320" s="9">
        <v>16.399999999999999</v>
      </c>
      <c r="GV320" s="2">
        <v>4.9751243781094537E-2</v>
      </c>
      <c r="GW320" s="9">
        <v>2.11</v>
      </c>
      <c r="GX320" s="2" t="s">
        <v>34</v>
      </c>
      <c r="GY320" s="2">
        <v>0.9009009009009008</v>
      </c>
      <c r="GZ320" s="9">
        <v>4.8</v>
      </c>
      <c r="HA320" s="9">
        <v>3.7349999999999999</v>
      </c>
      <c r="HB320" s="9">
        <v>4.3099999999999996</v>
      </c>
      <c r="HC320" s="3">
        <v>39.6</v>
      </c>
      <c r="HD320" s="3" t="s">
        <v>3</v>
      </c>
      <c r="HE320" s="9">
        <v>15</v>
      </c>
      <c r="HF320" s="9">
        <v>22.15</v>
      </c>
      <c r="HG320" s="3"/>
      <c r="HH320" s="5">
        <v>236</v>
      </c>
      <c r="HI320" s="3" t="s">
        <v>311</v>
      </c>
      <c r="HJ320" s="3">
        <v>1.5625</v>
      </c>
      <c r="HK320" s="3" t="s">
        <v>3</v>
      </c>
      <c r="HL320" s="3">
        <v>2.2200000000000002</v>
      </c>
      <c r="HM320" s="9">
        <v>0.55000000000000004</v>
      </c>
      <c r="HN320" s="9">
        <v>14.1</v>
      </c>
      <c r="HO320" s="3" t="s">
        <v>3</v>
      </c>
      <c r="HP320" s="3" t="s">
        <v>35</v>
      </c>
      <c r="HQ320" s="3" t="s">
        <v>28</v>
      </c>
      <c r="HR320" s="9">
        <v>0.11849999999999999</v>
      </c>
      <c r="HS320" s="3" t="s">
        <v>3</v>
      </c>
      <c r="HT320" s="3">
        <v>4.3899999999999997</v>
      </c>
      <c r="HU320" s="9">
        <v>0.41580041580041582</v>
      </c>
      <c r="HV320" s="3">
        <v>1</v>
      </c>
      <c r="HW320" s="9">
        <v>9.3499999999999996E-4</v>
      </c>
      <c r="HX320" s="3" t="s">
        <v>3</v>
      </c>
      <c r="HY320" s="3"/>
      <c r="HZ320" s="3">
        <v>601</v>
      </c>
      <c r="IA320" s="9">
        <v>4.4000000000000004</v>
      </c>
      <c r="IB320" s="3"/>
      <c r="IC320" s="3" t="s">
        <v>18</v>
      </c>
      <c r="ID320" s="3"/>
      <c r="IE320" s="3" t="s">
        <v>309</v>
      </c>
      <c r="IF320" s="7">
        <v>6.2</v>
      </c>
      <c r="IG320" s="9">
        <v>1.5384615384615383</v>
      </c>
      <c r="IH320" s="9">
        <v>0.88495575221238942</v>
      </c>
    </row>
    <row r="321" spans="1:242" x14ac:dyDescent="0.25">
      <c r="A321" s="1" t="s">
        <v>388</v>
      </c>
      <c r="B321" s="5">
        <v>83.75</v>
      </c>
      <c r="C321" s="3"/>
      <c r="D321" s="5">
        <v>8.35</v>
      </c>
      <c r="E321" s="3" t="s">
        <v>1</v>
      </c>
      <c r="F321" s="3"/>
      <c r="G321" s="2">
        <v>3.49E-2</v>
      </c>
      <c r="H321" s="3"/>
      <c r="I321" s="3"/>
      <c r="J321" s="5">
        <v>1.1550000000000001E-10</v>
      </c>
      <c r="K321" s="3" t="s">
        <v>3</v>
      </c>
      <c r="L321" s="3" t="s">
        <v>4</v>
      </c>
      <c r="M321" s="5">
        <v>0.85106382978723405</v>
      </c>
      <c r="N321" s="5">
        <v>22.9</v>
      </c>
      <c r="O321" s="3" t="s">
        <v>3</v>
      </c>
      <c r="P321" s="3"/>
      <c r="Q321" s="3"/>
      <c r="R321" s="5">
        <v>12.7</v>
      </c>
      <c r="S321" s="3"/>
      <c r="T321" s="3" t="s">
        <v>3</v>
      </c>
      <c r="U321" s="5">
        <v>43.3</v>
      </c>
      <c r="V321" s="3"/>
      <c r="W321" s="5">
        <v>236.5</v>
      </c>
      <c r="X321" s="3"/>
      <c r="Y321" s="3" t="s">
        <v>7</v>
      </c>
      <c r="Z321" s="5">
        <v>1.98E-5</v>
      </c>
      <c r="AA321" s="3" t="s">
        <v>8</v>
      </c>
      <c r="AB321" s="2"/>
      <c r="AC321" s="5">
        <v>2.5090909090909091E-12</v>
      </c>
      <c r="AD321" s="3" t="s">
        <v>22</v>
      </c>
      <c r="AE321" s="3" t="s">
        <v>1</v>
      </c>
      <c r="AF321" s="3"/>
      <c r="AG321" s="5">
        <v>2.7400000000000002E-3</v>
      </c>
      <c r="AH321" s="5">
        <v>236.5</v>
      </c>
      <c r="AI321" s="2"/>
      <c r="AJ321" s="3">
        <v>200</v>
      </c>
      <c r="AK321" s="5">
        <v>236.5</v>
      </c>
      <c r="AL321" s="5">
        <v>0.98299999999999998</v>
      </c>
      <c r="AM321" s="3"/>
      <c r="AN321" s="3"/>
      <c r="AO321" s="5">
        <v>236.5</v>
      </c>
      <c r="AP321" s="5">
        <v>236.5</v>
      </c>
      <c r="AQ321" s="5">
        <v>0.21</v>
      </c>
      <c r="AR321" s="5">
        <v>2.66</v>
      </c>
      <c r="AS321" s="3" t="s">
        <v>28</v>
      </c>
      <c r="AT321" s="3" t="s">
        <v>28</v>
      </c>
      <c r="AU321" s="5">
        <v>24.75</v>
      </c>
      <c r="AV321" s="3"/>
      <c r="AW321" s="5">
        <v>236.5</v>
      </c>
      <c r="AX321" s="2">
        <v>2.5333333333333333E-7</v>
      </c>
      <c r="AY321" s="2" t="s">
        <v>311</v>
      </c>
      <c r="AZ321" s="5">
        <v>11</v>
      </c>
      <c r="BA321" s="5">
        <v>236.5</v>
      </c>
      <c r="BB321" s="3" t="s">
        <v>8</v>
      </c>
      <c r="BC321" s="3">
        <v>10</v>
      </c>
      <c r="BD321" s="5">
        <v>0.39761431411530812</v>
      </c>
      <c r="BE321" s="3" t="s">
        <v>16</v>
      </c>
      <c r="BF321" s="6">
        <v>32.25</v>
      </c>
      <c r="BG321" s="5">
        <v>6.95</v>
      </c>
      <c r="BH321" s="3"/>
      <c r="BI321" s="3"/>
      <c r="BJ321" s="5">
        <v>1.21</v>
      </c>
      <c r="BK321" s="5">
        <v>27.75</v>
      </c>
      <c r="BL321" s="5">
        <v>1.43</v>
      </c>
      <c r="BM321" s="5">
        <v>2.94</v>
      </c>
      <c r="BN321" s="3"/>
      <c r="BO321" s="3" t="s">
        <v>121</v>
      </c>
      <c r="BP321" s="3" t="s">
        <v>3</v>
      </c>
      <c r="BQ321" s="5">
        <v>2.46</v>
      </c>
      <c r="BR321" s="2" t="s">
        <v>21</v>
      </c>
      <c r="BS321" s="3"/>
      <c r="BT321" s="3"/>
      <c r="BU321" s="3"/>
      <c r="BV321" s="5">
        <v>4.125</v>
      </c>
      <c r="BW321" s="5">
        <v>4.7300000000000004</v>
      </c>
      <c r="BX321" s="3"/>
      <c r="BY321" s="3"/>
      <c r="BZ321" s="5">
        <v>236.5</v>
      </c>
      <c r="CA321" s="2"/>
      <c r="CB321" s="3" t="s">
        <v>3</v>
      </c>
      <c r="CC321" s="5">
        <v>3.17</v>
      </c>
      <c r="CD321" s="5">
        <v>1.8867924528301885</v>
      </c>
      <c r="CE321" s="3"/>
      <c r="CF321" s="5">
        <v>30.8</v>
      </c>
      <c r="CG321" s="3" t="s">
        <v>312</v>
      </c>
      <c r="CH321" s="3"/>
      <c r="CI321" s="3"/>
      <c r="CJ321" s="3" t="s">
        <v>1</v>
      </c>
      <c r="CK321" s="2"/>
      <c r="CL321" s="3" t="s">
        <v>22</v>
      </c>
      <c r="CM321" s="5">
        <v>220</v>
      </c>
      <c r="CN321" s="3"/>
      <c r="CO321" s="2"/>
      <c r="CP321" s="2"/>
      <c r="CQ321" s="3">
        <v>2</v>
      </c>
      <c r="CR321" s="5">
        <v>5.7450000000000001</v>
      </c>
      <c r="CS321" s="5">
        <v>40.25</v>
      </c>
      <c r="CT321" s="5">
        <v>0.92</v>
      </c>
      <c r="CU321" s="5">
        <v>10.5</v>
      </c>
      <c r="CV321" s="5">
        <v>435</v>
      </c>
      <c r="CW321" s="5">
        <v>77.349999999999994</v>
      </c>
      <c r="CX321" s="5">
        <v>0.37037037037037035</v>
      </c>
      <c r="CY321" s="5">
        <v>0.4098360655737705</v>
      </c>
      <c r="CZ321" s="3" t="s">
        <v>22</v>
      </c>
      <c r="DA321" s="5">
        <v>5.263157894736842E-4</v>
      </c>
      <c r="DB321" s="5">
        <v>599</v>
      </c>
      <c r="DC321" s="2"/>
      <c r="DD321" s="5">
        <v>303</v>
      </c>
      <c r="DE321" s="3" t="s">
        <v>22</v>
      </c>
      <c r="DF321" s="5">
        <v>0.35842293906810035</v>
      </c>
      <c r="DG321" s="3" t="s">
        <v>3</v>
      </c>
      <c r="DH321" s="5">
        <v>8.9499999999999993</v>
      </c>
      <c r="DI321" s="3" t="s">
        <v>28</v>
      </c>
      <c r="DJ321" s="3"/>
      <c r="DK321" s="5">
        <v>400</v>
      </c>
      <c r="DL321" s="3" t="s">
        <v>8</v>
      </c>
      <c r="DM321" s="5">
        <v>0.32840722495894908</v>
      </c>
      <c r="DN321" s="3" t="s">
        <v>3</v>
      </c>
      <c r="DO321" s="5">
        <v>0.40749999999999997</v>
      </c>
      <c r="DP321" s="3" t="s">
        <v>3</v>
      </c>
      <c r="DQ321" s="5">
        <v>2.9824999999999999</v>
      </c>
      <c r="DR321" s="7"/>
      <c r="DS321" s="2" t="s">
        <v>18</v>
      </c>
      <c r="DT321" s="5">
        <v>0.44444444444444442</v>
      </c>
      <c r="DU321" s="2"/>
      <c r="DV321" s="3" t="s">
        <v>3</v>
      </c>
      <c r="DW321" s="5">
        <v>43.3</v>
      </c>
      <c r="DX321" s="3"/>
      <c r="DY321" s="3" t="s">
        <v>8</v>
      </c>
      <c r="DZ321" s="2"/>
      <c r="EA321" s="5">
        <v>1.075268817204301</v>
      </c>
      <c r="EB321" s="5">
        <v>2.81</v>
      </c>
      <c r="EC321" s="3"/>
      <c r="ED321" s="2"/>
      <c r="EE321" s="2"/>
      <c r="EF321" s="3" t="s">
        <v>1</v>
      </c>
      <c r="EG321" s="3"/>
      <c r="EH321" s="5">
        <v>47.3</v>
      </c>
      <c r="EI321" s="2"/>
      <c r="EJ321" s="3" t="s">
        <v>26</v>
      </c>
      <c r="EK321" s="5">
        <v>1.2500000000000001E-2</v>
      </c>
      <c r="EL321" s="3" t="s">
        <v>1</v>
      </c>
      <c r="EM321" s="3" t="s">
        <v>3</v>
      </c>
      <c r="EN321" s="3" t="s">
        <v>27</v>
      </c>
      <c r="EO321" s="3"/>
      <c r="EP321" s="3" t="s">
        <v>8</v>
      </c>
      <c r="EQ321" s="3"/>
      <c r="ER321" s="5">
        <v>4.96</v>
      </c>
      <c r="ES321" s="3"/>
      <c r="ET321" s="9">
        <v>15.85</v>
      </c>
      <c r="EU321" s="3" t="s">
        <v>239</v>
      </c>
      <c r="EV321" s="3" t="s">
        <v>28</v>
      </c>
      <c r="EW321" s="9">
        <v>14.4</v>
      </c>
      <c r="EX321" s="9">
        <v>3.19</v>
      </c>
      <c r="EY321" s="3"/>
      <c r="EZ321" s="3"/>
      <c r="FA321" s="9">
        <v>0.91533180778032031</v>
      </c>
      <c r="FB321" s="9">
        <v>1.666E-9</v>
      </c>
      <c r="FC321" s="5">
        <v>236.5</v>
      </c>
      <c r="FD321" s="9">
        <v>0.82644628099173556</v>
      </c>
      <c r="FE321" s="2" t="s">
        <v>311</v>
      </c>
      <c r="FF321" s="3" t="s">
        <v>28</v>
      </c>
      <c r="FG321" s="3" t="s">
        <v>1</v>
      </c>
      <c r="FH321" s="9">
        <v>6.5075000000000003</v>
      </c>
      <c r="FI321" s="3"/>
      <c r="FJ321" s="9">
        <v>11.45</v>
      </c>
      <c r="FK321" s="3" t="s">
        <v>1</v>
      </c>
      <c r="FL321" s="3" t="s">
        <v>1</v>
      </c>
      <c r="FM321" s="3" t="s">
        <v>28</v>
      </c>
      <c r="FN321" s="9">
        <v>174</v>
      </c>
      <c r="FO321" s="9">
        <v>7.1E-8</v>
      </c>
      <c r="FP321" s="9">
        <v>7.11</v>
      </c>
      <c r="FQ321" s="3" t="s">
        <v>311</v>
      </c>
      <c r="FR321" s="5">
        <v>8.5000000000000006E-3</v>
      </c>
      <c r="FS321" s="9">
        <v>26.75</v>
      </c>
      <c r="FT321" s="3" t="s">
        <v>1</v>
      </c>
      <c r="FU321" s="3">
        <v>4.3899999999999997</v>
      </c>
      <c r="FV321" s="3"/>
      <c r="FW321" s="5">
        <v>40.1</v>
      </c>
      <c r="FX321" s="10">
        <v>3.8599999999999997E-3</v>
      </c>
      <c r="FY321" s="3"/>
      <c r="FZ321" s="3" t="s">
        <v>22</v>
      </c>
      <c r="GA321" s="3"/>
      <c r="GB321" s="3"/>
      <c r="GC321" s="3"/>
      <c r="GD321" s="3"/>
      <c r="GE321" s="3"/>
      <c r="GF321" s="3" t="s">
        <v>30</v>
      </c>
      <c r="GG321" s="3"/>
      <c r="GH321" s="9">
        <v>4.16</v>
      </c>
      <c r="GI321" s="5">
        <v>236.5</v>
      </c>
      <c r="GJ321" s="5">
        <v>1.6750000000000001E-3</v>
      </c>
      <c r="GK321" s="3"/>
      <c r="GL321" s="2"/>
      <c r="GM321" s="7"/>
      <c r="GN321" s="3" t="s">
        <v>31</v>
      </c>
      <c r="GO321" s="3" t="s">
        <v>8</v>
      </c>
      <c r="GP321" s="3"/>
      <c r="GQ321" s="3"/>
      <c r="GR321" s="3" t="s">
        <v>219</v>
      </c>
      <c r="GS321" s="9">
        <v>0.90909090909090906</v>
      </c>
      <c r="GT321" s="9">
        <v>63.5</v>
      </c>
      <c r="GU321" s="9">
        <v>15.5</v>
      </c>
      <c r="GV321" s="2">
        <v>5.1282051282051287E-2</v>
      </c>
      <c r="GW321" s="9">
        <v>2.1</v>
      </c>
      <c r="GX321" s="2" t="s">
        <v>34</v>
      </c>
      <c r="GY321" s="7"/>
      <c r="GZ321" s="9">
        <v>4.83</v>
      </c>
      <c r="HA321" s="9">
        <v>3.77</v>
      </c>
      <c r="HB321" s="9">
        <v>4.26</v>
      </c>
      <c r="HC321" s="3">
        <v>39.200000000000003</v>
      </c>
      <c r="HD321" s="3" t="s">
        <v>3</v>
      </c>
      <c r="HE321" s="9">
        <v>14.4</v>
      </c>
      <c r="HF321" s="9">
        <v>21.2</v>
      </c>
      <c r="HG321" s="3"/>
      <c r="HH321" s="5">
        <v>236.5</v>
      </c>
      <c r="HI321" s="3" t="s">
        <v>311</v>
      </c>
      <c r="HJ321" s="3"/>
      <c r="HK321" s="3" t="s">
        <v>3</v>
      </c>
      <c r="HL321" s="3"/>
      <c r="HM321" s="9">
        <v>0.55000000000000004</v>
      </c>
      <c r="HN321" s="9">
        <v>14.05</v>
      </c>
      <c r="HO321" s="3" t="s">
        <v>3</v>
      </c>
      <c r="HP321" s="3" t="s">
        <v>35</v>
      </c>
      <c r="HQ321" s="3" t="s">
        <v>28</v>
      </c>
      <c r="HR321" s="9">
        <v>0.11849999999999999</v>
      </c>
      <c r="HS321" s="3" t="s">
        <v>3</v>
      </c>
      <c r="HT321" s="3">
        <v>4.3899999999999997</v>
      </c>
      <c r="HU321" s="9">
        <v>0.43010752688172038</v>
      </c>
      <c r="HV321" s="3">
        <v>1</v>
      </c>
      <c r="HW321" s="9">
        <v>9.4499999999999998E-4</v>
      </c>
      <c r="HX321" s="3" t="s">
        <v>3</v>
      </c>
      <c r="HY321" s="3"/>
      <c r="HZ321" s="3" t="s">
        <v>30</v>
      </c>
      <c r="IA321" s="9">
        <v>4.4000000000000004</v>
      </c>
      <c r="IB321" s="3"/>
      <c r="IC321" s="3" t="s">
        <v>18</v>
      </c>
      <c r="ID321" s="3"/>
      <c r="IE321" s="3" t="s">
        <v>309</v>
      </c>
      <c r="IF321" s="7"/>
      <c r="IG321" s="9">
        <v>1.5384615384615383</v>
      </c>
      <c r="IH321" s="9">
        <v>0.8733624454148472</v>
      </c>
    </row>
    <row r="322" spans="1:242" x14ac:dyDescent="0.25">
      <c r="A322" s="1" t="s">
        <v>389</v>
      </c>
      <c r="B322" s="5">
        <v>82.5</v>
      </c>
      <c r="C322" s="3"/>
      <c r="D322" s="5">
        <v>7.86</v>
      </c>
      <c r="E322" s="3" t="s">
        <v>1</v>
      </c>
      <c r="F322" s="3"/>
      <c r="G322" s="2">
        <v>3.5000000000000003E-2</v>
      </c>
      <c r="H322" s="3"/>
      <c r="I322" s="3"/>
      <c r="J322" s="5">
        <v>1.285E-10</v>
      </c>
      <c r="K322" s="3" t="s">
        <v>3</v>
      </c>
      <c r="L322" s="3" t="s">
        <v>4</v>
      </c>
      <c r="M322" s="5">
        <v>0.83682008368200833</v>
      </c>
      <c r="N322" s="5">
        <v>23</v>
      </c>
      <c r="O322" s="3" t="s">
        <v>3</v>
      </c>
      <c r="P322" s="3"/>
      <c r="Q322" s="3"/>
      <c r="R322" s="5">
        <v>13.1</v>
      </c>
      <c r="S322" s="3"/>
      <c r="T322" s="3" t="s">
        <v>3</v>
      </c>
      <c r="U322" s="5">
        <v>43.9</v>
      </c>
      <c r="V322" s="3"/>
      <c r="W322" s="5">
        <v>241</v>
      </c>
      <c r="X322" s="3"/>
      <c r="Y322" s="3" t="s">
        <v>7</v>
      </c>
      <c r="Z322" s="5">
        <v>1.9000000000000001E-5</v>
      </c>
      <c r="AA322" s="3" t="s">
        <v>8</v>
      </c>
      <c r="AB322" s="2"/>
      <c r="AC322" s="5">
        <v>2.5454545454545456E-12</v>
      </c>
      <c r="AD322" s="3" t="s">
        <v>22</v>
      </c>
      <c r="AE322" s="3" t="s">
        <v>1</v>
      </c>
      <c r="AF322" s="3"/>
      <c r="AG322" s="5">
        <v>2.82E-3</v>
      </c>
      <c r="AH322" s="5">
        <v>241</v>
      </c>
      <c r="AI322" s="2"/>
      <c r="AJ322" s="3">
        <v>195</v>
      </c>
      <c r="AK322" s="5">
        <v>241</v>
      </c>
      <c r="AL322" s="5">
        <v>0.98299999999999998</v>
      </c>
      <c r="AM322" s="3"/>
      <c r="AN322" s="3"/>
      <c r="AO322" s="5">
        <v>241</v>
      </c>
      <c r="AP322" s="5">
        <v>241</v>
      </c>
      <c r="AQ322" s="5">
        <v>0.32</v>
      </c>
      <c r="AR322" s="5">
        <v>2.62</v>
      </c>
      <c r="AS322" s="3" t="s">
        <v>28</v>
      </c>
      <c r="AT322" s="3" t="s">
        <v>28</v>
      </c>
      <c r="AU322" s="5">
        <v>24.25</v>
      </c>
      <c r="AV322" s="3"/>
      <c r="AW322" s="5">
        <v>241</v>
      </c>
      <c r="AX322" s="2">
        <v>2.6100000000000002E-7</v>
      </c>
      <c r="AY322" s="2" t="s">
        <v>311</v>
      </c>
      <c r="AZ322" s="5">
        <v>10</v>
      </c>
      <c r="BA322" s="5">
        <v>241</v>
      </c>
      <c r="BB322" s="3" t="s">
        <v>8</v>
      </c>
      <c r="BC322" s="3">
        <v>10.15</v>
      </c>
      <c r="BD322" s="5">
        <v>0.40404040404040403</v>
      </c>
      <c r="BE322" s="3" t="s">
        <v>16</v>
      </c>
      <c r="BF322" s="6">
        <v>33.1</v>
      </c>
      <c r="BG322" s="5">
        <v>6.91</v>
      </c>
      <c r="BH322" s="3"/>
      <c r="BI322" s="3"/>
      <c r="BJ322" s="5">
        <v>1.22</v>
      </c>
      <c r="BK322" s="5">
        <v>27.7</v>
      </c>
      <c r="BL322" s="5">
        <v>1.3</v>
      </c>
      <c r="BM322" s="5">
        <v>2.94</v>
      </c>
      <c r="BN322" s="3"/>
      <c r="BO322" s="3" t="s">
        <v>121</v>
      </c>
      <c r="BP322" s="3" t="s">
        <v>3</v>
      </c>
      <c r="BQ322" s="5">
        <v>2.48</v>
      </c>
      <c r="BR322" s="2" t="s">
        <v>21</v>
      </c>
      <c r="BS322" s="3"/>
      <c r="BT322" s="3"/>
      <c r="BU322" s="3"/>
      <c r="BV322" s="5">
        <v>4.13</v>
      </c>
      <c r="BW322" s="5">
        <v>4.8099999999999996</v>
      </c>
      <c r="BX322" s="3"/>
      <c r="BY322" s="3"/>
      <c r="BZ322" s="5">
        <v>241</v>
      </c>
      <c r="CA322" s="2"/>
      <c r="CB322" s="3" t="s">
        <v>3</v>
      </c>
      <c r="CC322" s="5">
        <v>3.1850000000000001</v>
      </c>
      <c r="CD322" s="5">
        <v>1.7241379310344829</v>
      </c>
      <c r="CE322" s="3"/>
      <c r="CF322" s="5">
        <v>30.65</v>
      </c>
      <c r="CG322" s="3" t="s">
        <v>312</v>
      </c>
      <c r="CH322" s="3"/>
      <c r="CI322" s="3"/>
      <c r="CJ322" s="3" t="s">
        <v>1</v>
      </c>
      <c r="CK322" s="2"/>
      <c r="CL322" s="3" t="s">
        <v>22</v>
      </c>
      <c r="CM322" s="5">
        <v>230</v>
      </c>
      <c r="CN322" s="3"/>
      <c r="CO322" s="2"/>
      <c r="CP322" s="2"/>
      <c r="CQ322" s="3">
        <v>2</v>
      </c>
      <c r="CR322" s="5">
        <v>5.72</v>
      </c>
      <c r="CS322" s="5">
        <v>44.15</v>
      </c>
      <c r="CT322" s="5">
        <v>0.92049999999999998</v>
      </c>
      <c r="CU322" s="5">
        <v>9.85</v>
      </c>
      <c r="CV322" s="5">
        <v>428</v>
      </c>
      <c r="CW322" s="5">
        <v>77.2</v>
      </c>
      <c r="CX322" s="5">
        <v>0.37174721189591081</v>
      </c>
      <c r="CY322" s="5">
        <v>0.41025641025641024</v>
      </c>
      <c r="CZ322" s="3" t="s">
        <v>22</v>
      </c>
      <c r="DA322" s="5">
        <v>5.1282051282051282E-4</v>
      </c>
      <c r="DB322" s="5">
        <v>596</v>
      </c>
      <c r="DC322" s="2"/>
      <c r="DD322" s="5">
        <v>303</v>
      </c>
      <c r="DE322" s="3" t="s">
        <v>22</v>
      </c>
      <c r="DF322" s="5">
        <v>0.35842293906810035</v>
      </c>
      <c r="DG322" s="3" t="s">
        <v>3</v>
      </c>
      <c r="DH322" s="5">
        <v>9.15</v>
      </c>
      <c r="DI322" s="3" t="s">
        <v>28</v>
      </c>
      <c r="DJ322" s="3"/>
      <c r="DK322" s="5">
        <v>410</v>
      </c>
      <c r="DL322" s="3" t="s">
        <v>8</v>
      </c>
      <c r="DM322" s="5">
        <v>0.32840722495894908</v>
      </c>
      <c r="DN322" s="3" t="s">
        <v>3</v>
      </c>
      <c r="DO322" s="5">
        <v>0.40250000000000002</v>
      </c>
      <c r="DP322" s="3" t="s">
        <v>3</v>
      </c>
      <c r="DQ322" s="5">
        <v>2.9950000000000001</v>
      </c>
      <c r="DR322" s="7"/>
      <c r="DS322" s="2" t="s">
        <v>18</v>
      </c>
      <c r="DT322" s="5">
        <v>0.44843049327354262</v>
      </c>
      <c r="DU322" s="2"/>
      <c r="DV322" s="3" t="s">
        <v>3</v>
      </c>
      <c r="DW322" s="5">
        <v>43.9</v>
      </c>
      <c r="DX322" s="3"/>
      <c r="DY322" s="3" t="s">
        <v>8</v>
      </c>
      <c r="DZ322" s="2"/>
      <c r="EA322" s="5">
        <v>1.075268817204301</v>
      </c>
      <c r="EB322" s="5">
        <v>2.76</v>
      </c>
      <c r="EC322" s="3"/>
      <c r="ED322" s="2"/>
      <c r="EE322" s="2"/>
      <c r="EF322" s="3" t="s">
        <v>1</v>
      </c>
      <c r="EG322" s="3"/>
      <c r="EH322" s="5">
        <v>48.2</v>
      </c>
      <c r="EI322" s="2"/>
      <c r="EJ322" s="3" t="s">
        <v>26</v>
      </c>
      <c r="EK322" s="5">
        <v>1.2500000000000001E-2</v>
      </c>
      <c r="EL322" s="3" t="s">
        <v>1</v>
      </c>
      <c r="EM322" s="3" t="s">
        <v>3</v>
      </c>
      <c r="EN322" s="3" t="s">
        <v>27</v>
      </c>
      <c r="EO322" s="3"/>
      <c r="EP322" s="3" t="s">
        <v>8</v>
      </c>
      <c r="EQ322" s="3"/>
      <c r="ER322" s="5">
        <v>4.91</v>
      </c>
      <c r="ES322" s="3"/>
      <c r="ET322" s="9">
        <v>15.5</v>
      </c>
      <c r="EU322" s="3" t="s">
        <v>239</v>
      </c>
      <c r="EV322" s="3" t="s">
        <v>28</v>
      </c>
      <c r="EW322" s="9">
        <v>13.6</v>
      </c>
      <c r="EX322" s="9">
        <v>3.22</v>
      </c>
      <c r="EY322" s="3"/>
      <c r="EZ322" s="3"/>
      <c r="FA322" s="9">
        <v>0.90702947845804982</v>
      </c>
      <c r="FB322" s="9">
        <v>1.668E-9</v>
      </c>
      <c r="FC322" s="5">
        <v>241</v>
      </c>
      <c r="FD322" s="9">
        <v>0.88888888888888884</v>
      </c>
      <c r="FE322" s="2" t="s">
        <v>311</v>
      </c>
      <c r="FF322" s="3" t="s">
        <v>28</v>
      </c>
      <c r="FG322" s="3" t="s">
        <v>1</v>
      </c>
      <c r="FH322" s="9">
        <v>6.54</v>
      </c>
      <c r="FI322" s="3"/>
      <c r="FJ322" s="9">
        <v>11.25</v>
      </c>
      <c r="FK322" s="3" t="s">
        <v>1</v>
      </c>
      <c r="FL322" s="3" t="s">
        <v>1</v>
      </c>
      <c r="FM322" s="3" t="s">
        <v>28</v>
      </c>
      <c r="FN322" s="9">
        <v>170</v>
      </c>
      <c r="FO322" s="9">
        <v>6.7000000000000004E-8</v>
      </c>
      <c r="FP322" s="9">
        <v>6.7</v>
      </c>
      <c r="FQ322" s="3" t="s">
        <v>311</v>
      </c>
      <c r="FR322" s="5">
        <v>8.2000000000000007E-3</v>
      </c>
      <c r="FS322" s="9">
        <v>27.05</v>
      </c>
      <c r="FT322" s="3" t="s">
        <v>1</v>
      </c>
      <c r="FU322" s="3">
        <v>4.3899999999999997</v>
      </c>
      <c r="FV322" s="3"/>
      <c r="FW322" s="5">
        <v>40.35</v>
      </c>
      <c r="FX322" s="10">
        <v>3.9300000000000003E-3</v>
      </c>
      <c r="FY322" s="3"/>
      <c r="FZ322" s="3" t="s">
        <v>22</v>
      </c>
      <c r="GA322" s="3"/>
      <c r="GB322" s="3"/>
      <c r="GC322" s="3"/>
      <c r="GD322" s="3"/>
      <c r="GE322" s="3"/>
      <c r="GF322" s="3" t="s">
        <v>30</v>
      </c>
      <c r="GG322" s="3"/>
      <c r="GH322" s="9">
        <v>4.16</v>
      </c>
      <c r="GI322" s="5">
        <v>241</v>
      </c>
      <c r="GJ322" s="5">
        <v>1.8E-3</v>
      </c>
      <c r="GK322" s="3"/>
      <c r="GL322" s="2"/>
      <c r="GM322" s="7"/>
      <c r="GN322" s="3" t="s">
        <v>31</v>
      </c>
      <c r="GO322" s="3" t="s">
        <v>8</v>
      </c>
      <c r="GP322" s="3"/>
      <c r="GQ322" s="3"/>
      <c r="GR322" s="3" t="s">
        <v>219</v>
      </c>
      <c r="GS322" s="9">
        <v>0.80645161290322587</v>
      </c>
      <c r="GT322" s="9">
        <v>63.5</v>
      </c>
      <c r="GU322" s="9">
        <v>15</v>
      </c>
      <c r="GV322" s="2">
        <v>5.1282051282051287E-2</v>
      </c>
      <c r="GW322" s="9">
        <v>2.09</v>
      </c>
      <c r="GX322" s="2" t="s">
        <v>34</v>
      </c>
      <c r="GY322" s="7"/>
      <c r="GZ322" s="9">
        <v>4.8899999999999997</v>
      </c>
      <c r="HA322" s="9">
        <v>3.7749999999999999</v>
      </c>
      <c r="HB322" s="9">
        <v>4.26</v>
      </c>
      <c r="HC322" s="3">
        <v>40.049999999999997</v>
      </c>
      <c r="HD322" s="3" t="s">
        <v>3</v>
      </c>
      <c r="HE322" s="9">
        <v>14.5</v>
      </c>
      <c r="HF322" s="9">
        <v>20.85</v>
      </c>
      <c r="HG322" s="3"/>
      <c r="HH322" s="5">
        <v>241</v>
      </c>
      <c r="HI322" s="3" t="s">
        <v>311</v>
      </c>
      <c r="HJ322" s="3"/>
      <c r="HK322" s="3" t="s">
        <v>3</v>
      </c>
      <c r="HL322" s="3"/>
      <c r="HM322" s="9">
        <v>0.53500000000000003</v>
      </c>
      <c r="HN322" s="9">
        <v>14.75</v>
      </c>
      <c r="HO322" s="3" t="s">
        <v>3</v>
      </c>
      <c r="HP322" s="3" t="s">
        <v>35</v>
      </c>
      <c r="HQ322" s="3" t="s">
        <v>28</v>
      </c>
      <c r="HR322" s="9">
        <v>0.13500000000000001</v>
      </c>
      <c r="HS322" s="3" t="s">
        <v>3</v>
      </c>
      <c r="HT322" s="3">
        <v>4.3899999999999997</v>
      </c>
      <c r="HU322" s="9">
        <v>0.43103448275862072</v>
      </c>
      <c r="HV322" s="3">
        <v>1</v>
      </c>
      <c r="HW322" s="9">
        <v>9.2500000000000004E-4</v>
      </c>
      <c r="HX322" s="3" t="s">
        <v>3</v>
      </c>
      <c r="HY322" s="3"/>
      <c r="HZ322" s="3" t="s">
        <v>30</v>
      </c>
      <c r="IA322" s="9">
        <v>4.4000000000000004</v>
      </c>
      <c r="IB322" s="3"/>
      <c r="IC322" s="3" t="s">
        <v>18</v>
      </c>
      <c r="ID322" s="3"/>
      <c r="IE322" s="3" t="s">
        <v>309</v>
      </c>
      <c r="IF322" s="7"/>
      <c r="IG322" s="9">
        <v>1.5384615384615383</v>
      </c>
      <c r="IH322" s="9">
        <v>0.84033613445378152</v>
      </c>
    </row>
    <row r="323" spans="1:242" x14ac:dyDescent="0.25">
      <c r="A323" s="1" t="s">
        <v>390</v>
      </c>
      <c r="B323" s="5">
        <v>78</v>
      </c>
      <c r="C323" s="3"/>
      <c r="D323" s="5">
        <v>7.52</v>
      </c>
      <c r="E323" s="3" t="s">
        <v>1</v>
      </c>
      <c r="F323" s="3"/>
      <c r="G323" s="2">
        <v>3.5999999999999997E-2</v>
      </c>
      <c r="H323" s="3"/>
      <c r="I323" s="3"/>
      <c r="J323" s="5">
        <v>1.5E-10</v>
      </c>
      <c r="K323" s="3" t="s">
        <v>3</v>
      </c>
      <c r="L323" s="3" t="s">
        <v>4</v>
      </c>
      <c r="M323" s="5">
        <v>0.84033613445378152</v>
      </c>
      <c r="N323" s="5">
        <v>23.11</v>
      </c>
      <c r="O323" s="3" t="s">
        <v>3</v>
      </c>
      <c r="P323" s="3"/>
      <c r="Q323" s="3"/>
      <c r="R323" s="5">
        <v>14.05</v>
      </c>
      <c r="S323" s="3"/>
      <c r="T323" s="3" t="s">
        <v>3</v>
      </c>
      <c r="U323" s="5">
        <v>44.1</v>
      </c>
      <c r="V323" s="3"/>
      <c r="W323" s="5">
        <v>244</v>
      </c>
      <c r="X323" s="3"/>
      <c r="Y323" s="3" t="s">
        <v>7</v>
      </c>
      <c r="Z323" s="5">
        <v>1.9000000000000001E-5</v>
      </c>
      <c r="AA323" s="3" t="s">
        <v>8</v>
      </c>
      <c r="AB323" s="2"/>
      <c r="AC323" s="5">
        <v>2.4909090909090906E-12</v>
      </c>
      <c r="AD323" s="3" t="s">
        <v>22</v>
      </c>
      <c r="AE323" s="3" t="s">
        <v>1</v>
      </c>
      <c r="AF323" s="3"/>
      <c r="AG323" s="5">
        <v>3.0299999999999997E-3</v>
      </c>
      <c r="AH323" s="5">
        <v>244</v>
      </c>
      <c r="AI323" s="2"/>
      <c r="AJ323" s="3">
        <v>205</v>
      </c>
      <c r="AK323" s="5">
        <v>244</v>
      </c>
      <c r="AL323" s="5">
        <v>0.98299999999999998</v>
      </c>
      <c r="AM323" s="3"/>
      <c r="AN323" s="3"/>
      <c r="AO323" s="5">
        <v>244</v>
      </c>
      <c r="AP323" s="5">
        <v>244</v>
      </c>
      <c r="AQ323" s="5">
        <v>0.29899999999999999</v>
      </c>
      <c r="AR323" s="5">
        <v>2.61</v>
      </c>
      <c r="AS323" s="3" t="s">
        <v>28</v>
      </c>
      <c r="AT323" s="3" t="s">
        <v>28</v>
      </c>
      <c r="AU323" s="5">
        <v>24.7</v>
      </c>
      <c r="AV323" s="3"/>
      <c r="AW323" s="5">
        <v>244</v>
      </c>
      <c r="AX323" s="2">
        <v>2.7499999999999996E-7</v>
      </c>
      <c r="AY323" s="2" t="s">
        <v>311</v>
      </c>
      <c r="AZ323" s="5">
        <v>11</v>
      </c>
      <c r="BA323" s="5">
        <v>244</v>
      </c>
      <c r="BB323" s="3" t="s">
        <v>8</v>
      </c>
      <c r="BC323" s="3">
        <v>10.15</v>
      </c>
      <c r="BD323" s="5">
        <v>0.39525691699604748</v>
      </c>
      <c r="BE323" s="3" t="s">
        <v>16</v>
      </c>
      <c r="BF323" s="6">
        <v>33.4</v>
      </c>
      <c r="BG323" s="5">
        <v>7.2</v>
      </c>
      <c r="BH323" s="3"/>
      <c r="BI323" s="3"/>
      <c r="BJ323" s="5">
        <v>1.22</v>
      </c>
      <c r="BK323" s="5">
        <v>27.75</v>
      </c>
      <c r="BL323" s="5">
        <v>1.32</v>
      </c>
      <c r="BM323" s="5">
        <v>2.94</v>
      </c>
      <c r="BN323" s="3"/>
      <c r="BO323" s="3" t="s">
        <v>121</v>
      </c>
      <c r="BP323" s="3" t="s">
        <v>3</v>
      </c>
      <c r="BQ323" s="5">
        <v>2.48</v>
      </c>
      <c r="BR323" s="2" t="s">
        <v>21</v>
      </c>
      <c r="BS323" s="3"/>
      <c r="BT323" s="3"/>
      <c r="BU323" s="3"/>
      <c r="BV323" s="5">
        <v>4.1325000000000003</v>
      </c>
      <c r="BW323" s="5">
        <v>4.88</v>
      </c>
      <c r="BX323" s="3"/>
      <c r="BY323" s="3"/>
      <c r="BZ323" s="5">
        <v>244</v>
      </c>
      <c r="CA323" s="2"/>
      <c r="CB323" s="3" t="s">
        <v>3</v>
      </c>
      <c r="CC323" s="5">
        <v>3.1949999999999998</v>
      </c>
      <c r="CD323" s="5">
        <v>1.7241379310344829</v>
      </c>
      <c r="CE323" s="3"/>
      <c r="CF323" s="5">
        <v>30.7</v>
      </c>
      <c r="CG323" s="3" t="s">
        <v>312</v>
      </c>
      <c r="CH323" s="3"/>
      <c r="CI323" s="3"/>
      <c r="CJ323" s="3" t="s">
        <v>1</v>
      </c>
      <c r="CK323" s="2"/>
      <c r="CL323" s="3" t="s">
        <v>22</v>
      </c>
      <c r="CM323" s="5">
        <v>240</v>
      </c>
      <c r="CN323" s="3"/>
      <c r="CO323" s="2"/>
      <c r="CP323" s="2"/>
      <c r="CQ323" s="3">
        <v>2</v>
      </c>
      <c r="CR323" s="5">
        <v>5.625</v>
      </c>
      <c r="CS323" s="5">
        <v>45.95</v>
      </c>
      <c r="CT323" s="5">
        <v>0.97199999999999998</v>
      </c>
      <c r="CU323" s="5">
        <v>9.9499999999999993</v>
      </c>
      <c r="CV323" s="5">
        <v>427</v>
      </c>
      <c r="CW323" s="5">
        <v>77.349999999999994</v>
      </c>
      <c r="CX323" s="5">
        <v>0.37174721189591081</v>
      </c>
      <c r="CY323" s="5">
        <v>0.41536863966770504</v>
      </c>
      <c r="CZ323" s="3" t="s">
        <v>22</v>
      </c>
      <c r="DA323" s="5">
        <v>5.0000000000000001E-4</v>
      </c>
      <c r="DB323" s="5">
        <v>606</v>
      </c>
      <c r="DC323" s="2"/>
      <c r="DD323" s="5">
        <v>301</v>
      </c>
      <c r="DE323" s="3" t="s">
        <v>22</v>
      </c>
      <c r="DF323" s="5">
        <v>0.35971223021582738</v>
      </c>
      <c r="DG323" s="3" t="s">
        <v>3</v>
      </c>
      <c r="DH323" s="5">
        <v>9.3000000000000007</v>
      </c>
      <c r="DI323" s="3" t="s">
        <v>28</v>
      </c>
      <c r="DJ323" s="3"/>
      <c r="DK323" s="5">
        <v>405</v>
      </c>
      <c r="DL323" s="3" t="s">
        <v>8</v>
      </c>
      <c r="DM323" s="5">
        <v>0.32840722495894908</v>
      </c>
      <c r="DN323" s="3" t="s">
        <v>3</v>
      </c>
      <c r="DO323" s="5">
        <v>0.4</v>
      </c>
      <c r="DP323" s="3" t="s">
        <v>3</v>
      </c>
      <c r="DQ323" s="5">
        <v>2.99</v>
      </c>
      <c r="DR323" s="7"/>
      <c r="DS323" s="2" t="s">
        <v>18</v>
      </c>
      <c r="DT323" s="5">
        <v>0.42735042735042739</v>
      </c>
      <c r="DU323" s="2"/>
      <c r="DV323" s="3" t="s">
        <v>3</v>
      </c>
      <c r="DW323" s="5">
        <v>44.1</v>
      </c>
      <c r="DX323" s="3"/>
      <c r="DY323" s="3" t="s">
        <v>8</v>
      </c>
      <c r="DZ323" s="2"/>
      <c r="EA323" s="5">
        <v>1.0810810810810809</v>
      </c>
      <c r="EB323" s="5">
        <v>2.77</v>
      </c>
      <c r="EC323" s="3"/>
      <c r="ED323" s="2"/>
      <c r="EE323" s="2"/>
      <c r="EF323" s="3" t="s">
        <v>1</v>
      </c>
      <c r="EG323" s="3"/>
      <c r="EH323" s="5">
        <v>48.8</v>
      </c>
      <c r="EI323" s="2"/>
      <c r="EJ323" s="3" t="s">
        <v>26</v>
      </c>
      <c r="EK323" s="5">
        <v>1.2500000000000001E-2</v>
      </c>
      <c r="EL323" s="3" t="s">
        <v>1</v>
      </c>
      <c r="EM323" s="3" t="s">
        <v>3</v>
      </c>
      <c r="EN323" s="3" t="s">
        <v>27</v>
      </c>
      <c r="EO323" s="3"/>
      <c r="EP323" s="3" t="s">
        <v>8</v>
      </c>
      <c r="EQ323" s="3"/>
      <c r="ER323" s="5">
        <v>4.9000000000000004</v>
      </c>
      <c r="ES323" s="3"/>
      <c r="ET323" s="9">
        <v>15</v>
      </c>
      <c r="EU323" s="3" t="s">
        <v>239</v>
      </c>
      <c r="EV323" s="3" t="s">
        <v>28</v>
      </c>
      <c r="EW323" s="9">
        <v>13.75</v>
      </c>
      <c r="EX323" s="9">
        <v>3.2349999999999999</v>
      </c>
      <c r="EY323" s="3"/>
      <c r="EZ323" s="3"/>
      <c r="FA323" s="9">
        <v>0.90702947845804982</v>
      </c>
      <c r="FB323" s="9">
        <v>1.666E-9</v>
      </c>
      <c r="FC323" s="5">
        <v>244</v>
      </c>
      <c r="FD323" s="9">
        <v>0.9174311926605504</v>
      </c>
      <c r="FE323" s="2" t="s">
        <v>311</v>
      </c>
      <c r="FF323" s="3" t="s">
        <v>28</v>
      </c>
      <c r="FG323" s="3" t="s">
        <v>1</v>
      </c>
      <c r="FH323" s="9">
        <v>6.66</v>
      </c>
      <c r="FI323" s="3"/>
      <c r="FJ323" s="9">
        <v>11.25</v>
      </c>
      <c r="FK323" s="3" t="s">
        <v>1</v>
      </c>
      <c r="FL323" s="3" t="s">
        <v>1</v>
      </c>
      <c r="FM323" s="3" t="s">
        <v>28</v>
      </c>
      <c r="FN323" s="9">
        <v>175</v>
      </c>
      <c r="FO323" s="9">
        <v>6.5E-8</v>
      </c>
      <c r="FP323" s="9">
        <v>7.21</v>
      </c>
      <c r="FQ323" s="3" t="s">
        <v>311</v>
      </c>
      <c r="FR323" s="5">
        <v>7.9000000000000008E-3</v>
      </c>
      <c r="FS323" s="9">
        <v>27.1</v>
      </c>
      <c r="FT323" s="3" t="s">
        <v>1</v>
      </c>
      <c r="FU323" s="3">
        <v>4.41</v>
      </c>
      <c r="FV323" s="3"/>
      <c r="FW323" s="5">
        <v>43.05</v>
      </c>
      <c r="FX323" s="10">
        <v>4.1200000000000004E-3</v>
      </c>
      <c r="FY323" s="3"/>
      <c r="FZ323" s="3" t="s">
        <v>22</v>
      </c>
      <c r="GA323" s="3"/>
      <c r="GB323" s="3"/>
      <c r="GC323" s="3"/>
      <c r="GD323" s="3"/>
      <c r="GE323" s="3"/>
      <c r="GF323" s="3" t="s">
        <v>30</v>
      </c>
      <c r="GG323" s="3"/>
      <c r="GH323" s="9">
        <v>4.16</v>
      </c>
      <c r="GI323" s="5">
        <v>244</v>
      </c>
      <c r="GJ323" s="5">
        <v>1.835E-3</v>
      </c>
      <c r="GK323" s="3"/>
      <c r="GL323" s="2"/>
      <c r="GM323" s="7"/>
      <c r="GN323" s="3" t="s">
        <v>31</v>
      </c>
      <c r="GO323" s="3" t="s">
        <v>8</v>
      </c>
      <c r="GP323" s="3"/>
      <c r="GQ323" s="3"/>
      <c r="GR323" s="3" t="s">
        <v>219</v>
      </c>
      <c r="GS323" s="9">
        <v>0.87719298245614041</v>
      </c>
      <c r="GT323" s="9">
        <v>63.8</v>
      </c>
      <c r="GU323" s="9">
        <v>15.1</v>
      </c>
      <c r="GV323" s="2">
        <v>5.1282051282051287E-2</v>
      </c>
      <c r="GW323" s="9">
        <v>2.11</v>
      </c>
      <c r="GX323" s="2" t="s">
        <v>34</v>
      </c>
      <c r="GY323" s="7"/>
      <c r="GZ323" s="9">
        <v>4.8499999999999996</v>
      </c>
      <c r="HA323" s="9">
        <v>3.8</v>
      </c>
      <c r="HB323" s="9">
        <v>4.32</v>
      </c>
      <c r="HC323" s="3">
        <v>40.85</v>
      </c>
      <c r="HD323" s="3" t="s">
        <v>3</v>
      </c>
      <c r="HE323" s="9">
        <v>14.3</v>
      </c>
      <c r="HF323" s="9">
        <v>20.7</v>
      </c>
      <c r="HG323" s="3"/>
      <c r="HH323" s="5">
        <v>244</v>
      </c>
      <c r="HI323" s="3" t="s">
        <v>311</v>
      </c>
      <c r="HJ323" s="3"/>
      <c r="HK323" s="3" t="s">
        <v>3</v>
      </c>
      <c r="HL323" s="3"/>
      <c r="HM323" s="9">
        <v>0.55500000000000005</v>
      </c>
      <c r="HN323" s="9">
        <v>14.5</v>
      </c>
      <c r="HO323" s="3" t="s">
        <v>3</v>
      </c>
      <c r="HP323" s="3" t="s">
        <v>35</v>
      </c>
      <c r="HQ323" s="3" t="s">
        <v>28</v>
      </c>
      <c r="HR323" s="9">
        <v>0.15</v>
      </c>
      <c r="HS323" s="3" t="s">
        <v>3</v>
      </c>
      <c r="HT323" s="3">
        <v>4.41</v>
      </c>
      <c r="HU323" s="9">
        <v>0.42918454935622319</v>
      </c>
      <c r="HV323" s="3">
        <v>1</v>
      </c>
      <c r="HW323" s="9">
        <v>9.2000000000000003E-4</v>
      </c>
      <c r="HX323" s="3" t="s">
        <v>3</v>
      </c>
      <c r="HY323" s="3"/>
      <c r="HZ323" s="3" t="s">
        <v>30</v>
      </c>
      <c r="IA323" s="9">
        <v>4.4000000000000004</v>
      </c>
      <c r="IB323" s="3"/>
      <c r="IC323" s="3" t="s">
        <v>18</v>
      </c>
      <c r="ID323" s="3"/>
      <c r="IE323" s="3" t="s">
        <v>309</v>
      </c>
      <c r="IF323" s="7"/>
      <c r="IG323" s="9">
        <v>1.6666666666666667</v>
      </c>
      <c r="IH323" s="9">
        <v>0.81967213114754101</v>
      </c>
    </row>
    <row r="324" spans="1:242" x14ac:dyDescent="0.25">
      <c r="A324" s="1" t="s">
        <v>391</v>
      </c>
      <c r="B324" s="5">
        <v>80</v>
      </c>
      <c r="C324" s="3"/>
      <c r="D324" s="5">
        <v>7.53</v>
      </c>
      <c r="E324" s="3" t="s">
        <v>1</v>
      </c>
      <c r="F324" s="3"/>
      <c r="G324" s="2">
        <v>3.6200000000000003E-2</v>
      </c>
      <c r="H324" s="3"/>
      <c r="I324" s="3"/>
      <c r="J324" s="5">
        <v>1.35E-10</v>
      </c>
      <c r="K324" s="3" t="s">
        <v>3</v>
      </c>
      <c r="L324" s="3" t="s">
        <v>4</v>
      </c>
      <c r="M324" s="5">
        <v>0.84210526315789469</v>
      </c>
      <c r="N324" s="5">
        <v>23.2</v>
      </c>
      <c r="O324" s="3" t="s">
        <v>3</v>
      </c>
      <c r="P324" s="3"/>
      <c r="Q324" s="3"/>
      <c r="R324" s="5">
        <v>14</v>
      </c>
      <c r="S324" s="3"/>
      <c r="T324" s="3" t="s">
        <v>3</v>
      </c>
      <c r="U324" s="5">
        <v>44.3</v>
      </c>
      <c r="V324" s="3"/>
      <c r="W324" s="5">
        <v>252</v>
      </c>
      <c r="X324" s="3"/>
      <c r="Y324" s="3" t="s">
        <v>7</v>
      </c>
      <c r="Z324" s="5">
        <v>2.1999999999999999E-5</v>
      </c>
      <c r="AA324" s="3" t="s">
        <v>8</v>
      </c>
      <c r="AB324" s="2"/>
      <c r="AC324" s="5">
        <v>2.4545454545454545E-12</v>
      </c>
      <c r="AD324" s="3" t="s">
        <v>22</v>
      </c>
      <c r="AE324" s="3" t="s">
        <v>1</v>
      </c>
      <c r="AF324" s="3"/>
      <c r="AG324" s="5">
        <v>3.0000000000000001E-3</v>
      </c>
      <c r="AH324" s="5">
        <v>252</v>
      </c>
      <c r="AI324" s="2"/>
      <c r="AJ324" s="3">
        <v>205</v>
      </c>
      <c r="AK324" s="5">
        <v>252</v>
      </c>
      <c r="AL324" s="5">
        <v>0.98299999999999998</v>
      </c>
      <c r="AM324" s="3"/>
      <c r="AN324" s="3"/>
      <c r="AO324" s="5">
        <v>252</v>
      </c>
      <c r="AP324" s="5">
        <v>252</v>
      </c>
      <c r="AQ324" s="5">
        <v>0.29499999999999998</v>
      </c>
      <c r="AR324" s="5">
        <v>2.6</v>
      </c>
      <c r="AS324" s="3" t="s">
        <v>28</v>
      </c>
      <c r="AT324" s="3" t="s">
        <v>28</v>
      </c>
      <c r="AU324" s="5">
        <v>25.75</v>
      </c>
      <c r="AV324" s="3"/>
      <c r="AW324" s="5">
        <v>252</v>
      </c>
      <c r="AX324" s="2">
        <v>2.7599999999999998E-7</v>
      </c>
      <c r="AY324" s="2" t="s">
        <v>311</v>
      </c>
      <c r="AZ324" s="5">
        <v>11</v>
      </c>
      <c r="BA324" s="5">
        <v>252</v>
      </c>
      <c r="BB324" s="3" t="s">
        <v>8</v>
      </c>
      <c r="BC324" s="3">
        <v>10</v>
      </c>
      <c r="BD324" s="5">
        <v>0.39525691699604748</v>
      </c>
      <c r="BE324" s="3" t="s">
        <v>16</v>
      </c>
      <c r="BF324" s="6">
        <v>32.85</v>
      </c>
      <c r="BG324" s="5">
        <v>6.9249999999999998</v>
      </c>
      <c r="BH324" s="3"/>
      <c r="BI324" s="3"/>
      <c r="BJ324" s="5">
        <v>1.23</v>
      </c>
      <c r="BK324" s="5">
        <v>27.75</v>
      </c>
      <c r="BL324" s="5">
        <v>1.3</v>
      </c>
      <c r="BM324" s="5">
        <v>2.94</v>
      </c>
      <c r="BN324" s="3"/>
      <c r="BO324" s="3" t="s">
        <v>121</v>
      </c>
      <c r="BP324" s="3" t="s">
        <v>3</v>
      </c>
      <c r="BQ324" s="5">
        <v>2.4500000000000002</v>
      </c>
      <c r="BR324" s="2" t="s">
        <v>21</v>
      </c>
      <c r="BS324" s="3"/>
      <c r="BT324" s="3"/>
      <c r="BU324" s="3"/>
      <c r="BV324" s="5">
        <v>4.165</v>
      </c>
      <c r="BW324" s="5">
        <v>5.04</v>
      </c>
      <c r="BX324" s="3"/>
      <c r="BY324" s="3"/>
      <c r="BZ324" s="5">
        <v>252</v>
      </c>
      <c r="CA324" s="2"/>
      <c r="CB324" s="3" t="s">
        <v>3</v>
      </c>
      <c r="CC324" s="5">
        <v>3.2</v>
      </c>
      <c r="CD324" s="5">
        <v>1.6129032258064517</v>
      </c>
      <c r="CE324" s="3"/>
      <c r="CF324" s="5">
        <v>30.8</v>
      </c>
      <c r="CG324" s="3" t="s">
        <v>312</v>
      </c>
      <c r="CH324" s="3"/>
      <c r="CI324" s="3"/>
      <c r="CJ324" s="3" t="s">
        <v>1</v>
      </c>
      <c r="CK324" s="2"/>
      <c r="CL324" s="3" t="s">
        <v>22</v>
      </c>
      <c r="CM324" s="5">
        <v>38</v>
      </c>
      <c r="CN324" s="3"/>
      <c r="CO324" s="2"/>
      <c r="CP324" s="2"/>
      <c r="CQ324" s="3">
        <v>2</v>
      </c>
      <c r="CR324" s="5">
        <v>5.62</v>
      </c>
      <c r="CS324" s="5">
        <v>45.2</v>
      </c>
      <c r="CT324" s="5">
        <v>1.1675</v>
      </c>
      <c r="CU324" s="5">
        <v>10</v>
      </c>
      <c r="CV324" s="5">
        <v>425</v>
      </c>
      <c r="CW324" s="5">
        <v>77.349999999999994</v>
      </c>
      <c r="CX324" s="5">
        <v>0.37037037037037035</v>
      </c>
      <c r="CY324" s="5">
        <v>0.42553191489361702</v>
      </c>
      <c r="CZ324" s="3" t="s">
        <v>22</v>
      </c>
      <c r="DA324" s="5">
        <v>5.0000000000000001E-4</v>
      </c>
      <c r="DB324" s="5">
        <v>604</v>
      </c>
      <c r="DC324" s="2"/>
      <c r="DD324" s="5">
        <v>302</v>
      </c>
      <c r="DE324" s="3" t="s">
        <v>22</v>
      </c>
      <c r="DF324" s="5">
        <v>0.35971223021582738</v>
      </c>
      <c r="DG324" s="3" t="s">
        <v>3</v>
      </c>
      <c r="DH324" s="5">
        <v>9.8000000000000007</v>
      </c>
      <c r="DI324" s="3" t="s">
        <v>28</v>
      </c>
      <c r="DJ324" s="3"/>
      <c r="DK324" s="5">
        <v>420</v>
      </c>
      <c r="DL324" s="3" t="s">
        <v>8</v>
      </c>
      <c r="DM324" s="5">
        <v>0.32894736842105265</v>
      </c>
      <c r="DN324" s="3" t="s">
        <v>3</v>
      </c>
      <c r="DO324" s="5">
        <v>0.4</v>
      </c>
      <c r="DP324" s="3" t="s">
        <v>3</v>
      </c>
      <c r="DQ324" s="5">
        <v>3.0175000000000001</v>
      </c>
      <c r="DR324" s="7"/>
      <c r="DS324" s="2" t="s">
        <v>18</v>
      </c>
      <c r="DT324" s="5">
        <v>0.42735042735042739</v>
      </c>
      <c r="DU324" s="2"/>
      <c r="DV324" s="3" t="s">
        <v>3</v>
      </c>
      <c r="DW324" s="5">
        <v>44.3</v>
      </c>
      <c r="DX324" s="3"/>
      <c r="DY324" s="3" t="s">
        <v>8</v>
      </c>
      <c r="DZ324" s="2"/>
      <c r="EA324" s="5">
        <v>1.0869565217391304</v>
      </c>
      <c r="EB324" s="5">
        <v>2.77</v>
      </c>
      <c r="EC324" s="3"/>
      <c r="ED324" s="2"/>
      <c r="EE324" s="2"/>
      <c r="EF324" s="3" t="s">
        <v>1</v>
      </c>
      <c r="EG324" s="3"/>
      <c r="EH324" s="5">
        <v>50.4</v>
      </c>
      <c r="EI324" s="2"/>
      <c r="EJ324" s="3" t="s">
        <v>26</v>
      </c>
      <c r="EK324" s="5">
        <v>1.2500000000000001E-2</v>
      </c>
      <c r="EL324" s="3" t="s">
        <v>1</v>
      </c>
      <c r="EM324" s="3" t="s">
        <v>3</v>
      </c>
      <c r="EN324" s="3" t="s">
        <v>27</v>
      </c>
      <c r="EO324" s="3"/>
      <c r="EP324" s="3" t="s">
        <v>8</v>
      </c>
      <c r="EQ324" s="3"/>
      <c r="ER324" s="5">
        <v>4.8899999999999997</v>
      </c>
      <c r="ES324" s="3"/>
      <c r="ET324" s="9">
        <v>16</v>
      </c>
      <c r="EU324" s="3" t="s">
        <v>239</v>
      </c>
      <c r="EV324" s="3" t="s">
        <v>28</v>
      </c>
      <c r="EW324" s="9">
        <v>13.75</v>
      </c>
      <c r="EX324" s="9">
        <v>3.2349999999999999</v>
      </c>
      <c r="EY324" s="3"/>
      <c r="EZ324" s="3"/>
      <c r="FA324" s="9">
        <v>0.90293453724604977</v>
      </c>
      <c r="FB324" s="9">
        <v>1.668E-9</v>
      </c>
      <c r="FC324" s="5">
        <v>252</v>
      </c>
      <c r="FD324" s="9">
        <v>0.95238095238095233</v>
      </c>
      <c r="FE324" s="2" t="s">
        <v>311</v>
      </c>
      <c r="FF324" s="3" t="s">
        <v>28</v>
      </c>
      <c r="FG324" s="3" t="s">
        <v>1</v>
      </c>
      <c r="FH324" s="9">
        <v>6.6449999999999996</v>
      </c>
      <c r="FI324" s="3"/>
      <c r="FJ324" s="9">
        <v>13</v>
      </c>
      <c r="FK324" s="3" t="s">
        <v>1</v>
      </c>
      <c r="FL324" s="3" t="s">
        <v>1</v>
      </c>
      <c r="FM324" s="3" t="s">
        <v>28</v>
      </c>
      <c r="FN324" s="9">
        <v>175</v>
      </c>
      <c r="FO324" s="9">
        <v>6.7500000000000002E-8</v>
      </c>
      <c r="FP324" s="9">
        <v>7.05</v>
      </c>
      <c r="FQ324" s="3" t="s">
        <v>311</v>
      </c>
      <c r="FR324" s="5">
        <v>8.5000000000000006E-3</v>
      </c>
      <c r="FS324" s="9">
        <v>27.1</v>
      </c>
      <c r="FT324" s="3" t="s">
        <v>1</v>
      </c>
      <c r="FU324" s="3">
        <v>4.41</v>
      </c>
      <c r="FV324" s="3"/>
      <c r="FW324" s="5">
        <v>40.15</v>
      </c>
      <c r="FX324" s="10">
        <v>4.4599999999999996E-3</v>
      </c>
      <c r="FY324" s="3"/>
      <c r="FZ324" s="3" t="s">
        <v>22</v>
      </c>
      <c r="GA324" s="3"/>
      <c r="GB324" s="3"/>
      <c r="GC324" s="3"/>
      <c r="GD324" s="3"/>
      <c r="GE324" s="3"/>
      <c r="GF324" s="3" t="s">
        <v>30</v>
      </c>
      <c r="GG324" s="3"/>
      <c r="GH324" s="9">
        <v>4.16</v>
      </c>
      <c r="GI324" s="5">
        <v>252</v>
      </c>
      <c r="GJ324" s="5">
        <v>1.82E-3</v>
      </c>
      <c r="GK324" s="3"/>
      <c r="GL324" s="2"/>
      <c r="GM324" s="7"/>
      <c r="GN324" s="3" t="s">
        <v>31</v>
      </c>
      <c r="GO324" s="3" t="s">
        <v>8</v>
      </c>
      <c r="GP324" s="3"/>
      <c r="GQ324" s="3"/>
      <c r="GR324" s="3" t="s">
        <v>219</v>
      </c>
      <c r="GS324" s="9">
        <v>0.87719298245614041</v>
      </c>
      <c r="GT324" s="9">
        <v>64.099999999999994</v>
      </c>
      <c r="GU324" s="9">
        <v>14</v>
      </c>
      <c r="GV324" s="2">
        <v>5.2083333333333336E-2</v>
      </c>
      <c r="GW324" s="9">
        <v>2.11</v>
      </c>
      <c r="GX324" s="2" t="s">
        <v>34</v>
      </c>
      <c r="GY324" s="7"/>
      <c r="GZ324" s="9">
        <v>4.8499999999999996</v>
      </c>
      <c r="HA324" s="9">
        <v>3.7949999999999999</v>
      </c>
      <c r="HB324" s="9">
        <v>4.32</v>
      </c>
      <c r="HC324" s="3">
        <v>43.9</v>
      </c>
      <c r="HD324" s="3" t="s">
        <v>3</v>
      </c>
      <c r="HE324" s="9">
        <v>14.35</v>
      </c>
      <c r="HF324" s="9">
        <v>20.7</v>
      </c>
      <c r="HG324" s="3"/>
      <c r="HH324" s="5">
        <v>252</v>
      </c>
      <c r="HI324" s="3" t="s">
        <v>311</v>
      </c>
      <c r="HJ324" s="3"/>
      <c r="HK324" s="3" t="s">
        <v>3</v>
      </c>
      <c r="HL324" s="3"/>
      <c r="HM324" s="9">
        <v>0.56499999999999995</v>
      </c>
      <c r="HN324" s="9">
        <v>14.6</v>
      </c>
      <c r="HO324" s="3" t="s">
        <v>3</v>
      </c>
      <c r="HP324" s="3" t="s">
        <v>35</v>
      </c>
      <c r="HQ324" s="3" t="s">
        <v>28</v>
      </c>
      <c r="HR324" s="9">
        <v>0.15</v>
      </c>
      <c r="HS324" s="3" t="s">
        <v>3</v>
      </c>
      <c r="HT324" s="3">
        <v>4.41</v>
      </c>
      <c r="HU324" s="9">
        <v>0.42105263157894735</v>
      </c>
      <c r="HV324" s="3">
        <v>1</v>
      </c>
      <c r="HW324" s="9">
        <v>9.5E-4</v>
      </c>
      <c r="HX324" s="3" t="s">
        <v>3</v>
      </c>
      <c r="HY324" s="3"/>
      <c r="HZ324" s="3" t="s">
        <v>30</v>
      </c>
      <c r="IA324" s="9">
        <v>4.4000000000000004</v>
      </c>
      <c r="IB324" s="3"/>
      <c r="IC324" s="3" t="s">
        <v>18</v>
      </c>
      <c r="ID324" s="3"/>
      <c r="IE324" s="3" t="s">
        <v>309</v>
      </c>
      <c r="IF324" s="7"/>
      <c r="IG324" s="9">
        <v>1.6666666666666667</v>
      </c>
      <c r="IH324" s="9">
        <v>0.82135523613963035</v>
      </c>
    </row>
    <row r="325" spans="1:242" x14ac:dyDescent="0.25">
      <c r="A325" s="1" t="s">
        <v>392</v>
      </c>
      <c r="B325" s="5">
        <v>80</v>
      </c>
      <c r="C325" s="3"/>
      <c r="D325" s="5">
        <v>7.4</v>
      </c>
      <c r="E325" s="3" t="s">
        <v>1</v>
      </c>
      <c r="F325" s="3"/>
      <c r="G325" s="2">
        <v>3.9E-2</v>
      </c>
      <c r="H325" s="3"/>
      <c r="I325" s="3"/>
      <c r="J325" s="5">
        <v>1.2249999999999999E-10</v>
      </c>
      <c r="K325" s="3" t="s">
        <v>3</v>
      </c>
      <c r="L325" s="3" t="s">
        <v>4</v>
      </c>
      <c r="M325" s="5">
        <v>0.84566596194503163</v>
      </c>
      <c r="N325" s="5">
        <v>23.16</v>
      </c>
      <c r="O325" s="3" t="s">
        <v>3</v>
      </c>
      <c r="P325" s="3"/>
      <c r="Q325" s="3"/>
      <c r="R325" s="5">
        <v>14.1</v>
      </c>
      <c r="S325" s="3"/>
      <c r="T325" s="3" t="s">
        <v>3</v>
      </c>
      <c r="U325" s="5">
        <v>44.2</v>
      </c>
      <c r="V325" s="3"/>
      <c r="W325" s="5">
        <v>252.5</v>
      </c>
      <c r="X325" s="3"/>
      <c r="Y325" s="3" t="s">
        <v>7</v>
      </c>
      <c r="Z325" s="5">
        <v>2.3E-5</v>
      </c>
      <c r="AA325" s="3" t="s">
        <v>8</v>
      </c>
      <c r="AB325" s="2"/>
      <c r="AC325" s="5">
        <v>2.4727272727272725E-12</v>
      </c>
      <c r="AD325" s="3" t="s">
        <v>22</v>
      </c>
      <c r="AE325" s="3" t="s">
        <v>1</v>
      </c>
      <c r="AF325" s="3"/>
      <c r="AG325" s="5">
        <v>2.9199999999999999E-3</v>
      </c>
      <c r="AH325" s="5">
        <v>252.5</v>
      </c>
      <c r="AI325" s="2"/>
      <c r="AJ325" s="3">
        <v>210</v>
      </c>
      <c r="AK325" s="5">
        <v>252.5</v>
      </c>
      <c r="AL325" s="5">
        <v>0.99399999999999999</v>
      </c>
      <c r="AM325" s="3"/>
      <c r="AN325" s="3"/>
      <c r="AO325" s="5">
        <v>252.5</v>
      </c>
      <c r="AP325" s="5">
        <v>252.5</v>
      </c>
      <c r="AQ325" s="5">
        <v>0.28999999999999998</v>
      </c>
      <c r="AR325" s="5">
        <v>2.62</v>
      </c>
      <c r="AS325" s="3" t="s">
        <v>28</v>
      </c>
      <c r="AT325" s="3" t="s">
        <v>28</v>
      </c>
      <c r="AU325" s="5">
        <v>25.75</v>
      </c>
      <c r="AV325" s="3"/>
      <c r="AW325" s="5">
        <v>252.5</v>
      </c>
      <c r="AX325" s="2">
        <v>2.7266666666666665E-7</v>
      </c>
      <c r="AY325" s="2" t="s">
        <v>311</v>
      </c>
      <c r="AZ325" s="5">
        <v>11.5</v>
      </c>
      <c r="BA325" s="5">
        <v>252.5</v>
      </c>
      <c r="BB325" s="3" t="s">
        <v>8</v>
      </c>
      <c r="BC325" s="3">
        <v>10</v>
      </c>
      <c r="BD325" s="5">
        <v>0.4</v>
      </c>
      <c r="BE325" s="3" t="s">
        <v>16</v>
      </c>
      <c r="BF325" s="6">
        <v>32.549999999999997</v>
      </c>
      <c r="BG325" s="5">
        <v>6.87</v>
      </c>
      <c r="BH325" s="3"/>
      <c r="BI325" s="3"/>
      <c r="BJ325" s="5">
        <v>1.22</v>
      </c>
      <c r="BK325" s="5">
        <v>27.7</v>
      </c>
      <c r="BL325" s="5">
        <v>1.34</v>
      </c>
      <c r="BM325" s="5">
        <v>2.94</v>
      </c>
      <c r="BN325" s="3"/>
      <c r="BO325" s="3" t="s">
        <v>121</v>
      </c>
      <c r="BP325" s="3" t="s">
        <v>3</v>
      </c>
      <c r="BQ325" s="5">
        <v>2.4500000000000002</v>
      </c>
      <c r="BR325" s="2" t="s">
        <v>21</v>
      </c>
      <c r="BS325" s="3"/>
      <c r="BT325" s="3"/>
      <c r="BU325" s="3"/>
      <c r="BV325" s="5">
        <v>4.1749999999999998</v>
      </c>
      <c r="BW325" s="5">
        <v>5.05</v>
      </c>
      <c r="BX325" s="3"/>
      <c r="BY325" s="3"/>
      <c r="BZ325" s="5">
        <v>252.5</v>
      </c>
      <c r="CA325" s="2"/>
      <c r="CB325" s="3" t="s">
        <v>3</v>
      </c>
      <c r="CC325" s="5">
        <v>3.1949999999999998</v>
      </c>
      <c r="CD325" s="5">
        <v>1.5873015873015872</v>
      </c>
      <c r="CE325" s="3"/>
      <c r="CF325" s="5">
        <v>30.8</v>
      </c>
      <c r="CG325" s="3" t="s">
        <v>312</v>
      </c>
      <c r="CH325" s="3"/>
      <c r="CI325" s="3"/>
      <c r="CJ325" s="3" t="s">
        <v>1</v>
      </c>
      <c r="CK325" s="2"/>
      <c r="CL325" s="3" t="s">
        <v>22</v>
      </c>
      <c r="CM325" s="5">
        <v>38</v>
      </c>
      <c r="CN325" s="3"/>
      <c r="CO325" s="2"/>
      <c r="CP325" s="2"/>
      <c r="CQ325" s="3">
        <v>2</v>
      </c>
      <c r="CR325" s="5">
        <v>5.5949999999999998</v>
      </c>
      <c r="CS325" s="5">
        <v>44.6</v>
      </c>
      <c r="CT325" s="5">
        <v>1.167</v>
      </c>
      <c r="CU325" s="5">
        <v>10.35</v>
      </c>
      <c r="CV325" s="5">
        <v>429</v>
      </c>
      <c r="CW325" s="5">
        <v>77.2</v>
      </c>
      <c r="CX325" s="5">
        <v>0.37174721189591081</v>
      </c>
      <c r="CY325" s="5">
        <v>0.42964554242749731</v>
      </c>
      <c r="CZ325" s="3" t="s">
        <v>22</v>
      </c>
      <c r="DA325" s="5">
        <v>4.7619047619047619E-4</v>
      </c>
      <c r="DB325" s="5">
        <v>609</v>
      </c>
      <c r="DC325" s="2"/>
      <c r="DD325" s="5">
        <v>300</v>
      </c>
      <c r="DE325" s="3" t="s">
        <v>22</v>
      </c>
      <c r="DF325" s="5">
        <v>0.35971223021582738</v>
      </c>
      <c r="DG325" s="3" t="s">
        <v>3</v>
      </c>
      <c r="DH325" s="5">
        <v>10.25</v>
      </c>
      <c r="DI325" s="3" t="s">
        <v>28</v>
      </c>
      <c r="DJ325" s="3"/>
      <c r="DK325" s="5">
        <v>450</v>
      </c>
      <c r="DL325" s="3" t="s">
        <v>8</v>
      </c>
      <c r="DM325" s="5">
        <v>0.32894736842105265</v>
      </c>
      <c r="DN325" s="3" t="s">
        <v>3</v>
      </c>
      <c r="DO325" s="5">
        <v>0.47</v>
      </c>
      <c r="DP325" s="3" t="s">
        <v>3</v>
      </c>
      <c r="DQ325" s="5">
        <v>3.01</v>
      </c>
      <c r="DR325" s="7"/>
      <c r="DS325" s="2" t="s">
        <v>18</v>
      </c>
      <c r="DT325" s="5">
        <v>0.43103448275862072</v>
      </c>
      <c r="DU325" s="2"/>
      <c r="DV325" s="3" t="s">
        <v>3</v>
      </c>
      <c r="DW325" s="5">
        <v>44.2</v>
      </c>
      <c r="DX325" s="3"/>
      <c r="DY325" s="3" t="s">
        <v>8</v>
      </c>
      <c r="DZ325" s="2"/>
      <c r="EA325" s="5">
        <v>1.0869565217391304</v>
      </c>
      <c r="EB325" s="5">
        <v>2.78</v>
      </c>
      <c r="EC325" s="3"/>
      <c r="ED325" s="2"/>
      <c r="EE325" s="2"/>
      <c r="EF325" s="3" t="s">
        <v>1</v>
      </c>
      <c r="EG325" s="3"/>
      <c r="EH325" s="5">
        <v>50.5</v>
      </c>
      <c r="EI325" s="2"/>
      <c r="EJ325" s="3" t="s">
        <v>26</v>
      </c>
      <c r="EK325" s="5">
        <v>1.2500000000000001E-2</v>
      </c>
      <c r="EL325" s="3" t="s">
        <v>1</v>
      </c>
      <c r="EM325" s="3" t="s">
        <v>3</v>
      </c>
      <c r="EN325" s="3" t="s">
        <v>27</v>
      </c>
      <c r="EO325" s="3"/>
      <c r="EP325" s="3" t="s">
        <v>8</v>
      </c>
      <c r="EQ325" s="3"/>
      <c r="ER325" s="5">
        <v>4.87</v>
      </c>
      <c r="ES325" s="3"/>
      <c r="ET325" s="9">
        <v>16.100000000000001</v>
      </c>
      <c r="EU325" s="3" t="s">
        <v>239</v>
      </c>
      <c r="EV325" s="3" t="s">
        <v>28</v>
      </c>
      <c r="EW325" s="9">
        <v>14.25</v>
      </c>
      <c r="EX325" s="9">
        <v>3.2250000000000001</v>
      </c>
      <c r="EY325" s="3"/>
      <c r="EZ325" s="3"/>
      <c r="FA325" s="9">
        <v>0.92378752886836024</v>
      </c>
      <c r="FB325" s="9">
        <v>1.668E-9</v>
      </c>
      <c r="FC325" s="5">
        <v>252.5</v>
      </c>
      <c r="FD325" s="9">
        <v>0.90909090909090906</v>
      </c>
      <c r="FE325" s="2" t="s">
        <v>311</v>
      </c>
      <c r="FF325" s="3" t="s">
        <v>28</v>
      </c>
      <c r="FG325" s="3" t="s">
        <v>1</v>
      </c>
      <c r="FH325" s="9">
        <v>6.59</v>
      </c>
      <c r="FI325" s="3"/>
      <c r="FJ325" s="9">
        <v>14.1</v>
      </c>
      <c r="FK325" s="3" t="s">
        <v>1</v>
      </c>
      <c r="FL325" s="3" t="s">
        <v>1</v>
      </c>
      <c r="FM325" s="3" t="s">
        <v>28</v>
      </c>
      <c r="FN325" s="9">
        <v>170</v>
      </c>
      <c r="FO325" s="9">
        <v>6.8999999999999996E-8</v>
      </c>
      <c r="FP325" s="9">
        <v>6.92</v>
      </c>
      <c r="FQ325" s="3" t="s">
        <v>311</v>
      </c>
      <c r="FR325" s="5">
        <v>8.2000000000000007E-3</v>
      </c>
      <c r="FS325" s="9">
        <v>26.95</v>
      </c>
      <c r="FT325" s="3" t="s">
        <v>1</v>
      </c>
      <c r="FU325" s="3">
        <v>4.4000000000000004</v>
      </c>
      <c r="FV325" s="3"/>
      <c r="FW325" s="5">
        <v>38.700000000000003</v>
      </c>
      <c r="FX325" s="10">
        <v>4.4400000000000004E-3</v>
      </c>
      <c r="FY325" s="3"/>
      <c r="FZ325" s="3" t="s">
        <v>22</v>
      </c>
      <c r="GA325" s="3"/>
      <c r="GB325" s="3"/>
      <c r="GC325" s="3"/>
      <c r="GD325" s="3"/>
      <c r="GE325" s="3"/>
      <c r="GF325" s="3" t="s">
        <v>30</v>
      </c>
      <c r="GG325" s="3"/>
      <c r="GH325" s="9">
        <v>4.16</v>
      </c>
      <c r="GI325" s="5">
        <v>252.5</v>
      </c>
      <c r="GJ325" s="5">
        <v>1.8E-3</v>
      </c>
      <c r="GK325" s="3"/>
      <c r="GL325" s="2"/>
      <c r="GM325" s="7"/>
      <c r="GN325" s="3" t="s">
        <v>31</v>
      </c>
      <c r="GO325" s="3" t="s">
        <v>8</v>
      </c>
      <c r="GP325" s="3"/>
      <c r="GQ325" s="3"/>
      <c r="GR325" s="3" t="s">
        <v>219</v>
      </c>
      <c r="GS325" s="9">
        <v>0.83333333333333337</v>
      </c>
      <c r="GT325" s="9">
        <v>63.95</v>
      </c>
      <c r="GU325" s="9">
        <v>14.1</v>
      </c>
      <c r="GV325" s="2">
        <v>5.2083333333333336E-2</v>
      </c>
      <c r="GW325" s="9">
        <v>2.1</v>
      </c>
      <c r="GX325" s="2" t="s">
        <v>34</v>
      </c>
      <c r="GY325" s="7"/>
      <c r="GZ325" s="9">
        <v>4.8499999999999996</v>
      </c>
      <c r="HA325" s="9">
        <v>3.7774999999999999</v>
      </c>
      <c r="HB325" s="9">
        <v>4.32</v>
      </c>
      <c r="HC325" s="3">
        <v>41.3</v>
      </c>
      <c r="HD325" s="3" t="s">
        <v>3</v>
      </c>
      <c r="HE325" s="9">
        <v>14.6</v>
      </c>
      <c r="HF325" s="9">
        <v>20.65</v>
      </c>
      <c r="HG325" s="3"/>
      <c r="HH325" s="5">
        <v>252.5</v>
      </c>
      <c r="HI325" s="3" t="s">
        <v>311</v>
      </c>
      <c r="HJ325" s="3"/>
      <c r="HK325" s="3" t="s">
        <v>3</v>
      </c>
      <c r="HL325" s="3"/>
      <c r="HM325" s="9">
        <v>0.63</v>
      </c>
      <c r="HN325" s="9">
        <v>14.75</v>
      </c>
      <c r="HO325" s="3" t="s">
        <v>3</v>
      </c>
      <c r="HP325" s="3" t="s">
        <v>35</v>
      </c>
      <c r="HQ325" s="3" t="s">
        <v>28</v>
      </c>
      <c r="HR325" s="9">
        <v>0.15</v>
      </c>
      <c r="HS325" s="3" t="s">
        <v>3</v>
      </c>
      <c r="HT325" s="3">
        <v>4.4000000000000004</v>
      </c>
      <c r="HU325" s="9">
        <v>0.44444444444444442</v>
      </c>
      <c r="HV325" s="3">
        <v>1</v>
      </c>
      <c r="HW325" s="9">
        <v>9.3499999999999996E-4</v>
      </c>
      <c r="HX325" s="3" t="s">
        <v>3</v>
      </c>
      <c r="HY325" s="3"/>
      <c r="HZ325" s="3" t="s">
        <v>30</v>
      </c>
      <c r="IA325" s="9">
        <v>4.4000000000000004</v>
      </c>
      <c r="IB325" s="3"/>
      <c r="IC325" s="3" t="s">
        <v>18</v>
      </c>
      <c r="ID325" s="3"/>
      <c r="IE325" s="3" t="s">
        <v>309</v>
      </c>
      <c r="IF325" s="7"/>
      <c r="IG325" s="9">
        <v>1.6666666666666667</v>
      </c>
      <c r="IH325" s="9">
        <v>0.82135523613963035</v>
      </c>
    </row>
    <row r="326" spans="1:242" x14ac:dyDescent="0.25">
      <c r="A326" s="1" t="s">
        <v>393</v>
      </c>
      <c r="B326" s="5">
        <v>80</v>
      </c>
      <c r="C326" s="3">
        <v>40</v>
      </c>
      <c r="D326" s="5">
        <v>7.22</v>
      </c>
      <c r="E326" s="3" t="s">
        <v>1</v>
      </c>
      <c r="F326" s="3"/>
      <c r="G326" s="2">
        <v>3.85E-2</v>
      </c>
      <c r="H326" s="3"/>
      <c r="I326" s="3"/>
      <c r="J326" s="5">
        <v>1.1599999999999999E-10</v>
      </c>
      <c r="K326" s="3" t="s">
        <v>3</v>
      </c>
      <c r="L326" s="3" t="s">
        <v>4</v>
      </c>
      <c r="M326" s="5">
        <v>0.78740157480314954</v>
      </c>
      <c r="N326" s="5">
        <v>23.1</v>
      </c>
      <c r="O326" s="3" t="s">
        <v>3</v>
      </c>
      <c r="P326" s="3"/>
      <c r="Q326" s="3"/>
      <c r="R326" s="5">
        <v>14.3</v>
      </c>
      <c r="S326" s="3"/>
      <c r="T326" s="3" t="s">
        <v>3</v>
      </c>
      <c r="U326" s="5">
        <v>44.35</v>
      </c>
      <c r="V326" s="3"/>
      <c r="W326" s="5">
        <v>255.5</v>
      </c>
      <c r="X326" s="3"/>
      <c r="Y326" s="3" t="s">
        <v>7</v>
      </c>
      <c r="Z326" s="5">
        <v>2.3E-5</v>
      </c>
      <c r="AA326" s="3" t="s">
        <v>8</v>
      </c>
      <c r="AB326" s="2"/>
      <c r="AC326" s="5">
        <v>2.4909090909090906E-12</v>
      </c>
      <c r="AD326" s="3" t="s">
        <v>22</v>
      </c>
      <c r="AE326" s="3" t="s">
        <v>1</v>
      </c>
      <c r="AF326" s="3"/>
      <c r="AG326" s="5">
        <v>2.8999999999999998E-3</v>
      </c>
      <c r="AH326" s="5">
        <v>255.5</v>
      </c>
      <c r="AI326" s="2"/>
      <c r="AJ326" s="3">
        <v>210</v>
      </c>
      <c r="AK326" s="5">
        <v>255.5</v>
      </c>
      <c r="AL326" s="5">
        <v>0.995</v>
      </c>
      <c r="AM326" s="3"/>
      <c r="AN326" s="3"/>
      <c r="AO326" s="5">
        <v>255.5</v>
      </c>
      <c r="AP326" s="5">
        <v>255.5</v>
      </c>
      <c r="AQ326" s="5">
        <v>0.34</v>
      </c>
      <c r="AR326" s="5">
        <v>2.66</v>
      </c>
      <c r="AS326" s="3" t="s">
        <v>28</v>
      </c>
      <c r="AT326" s="3" t="s">
        <v>28</v>
      </c>
      <c r="AU326" s="5">
        <v>25.5</v>
      </c>
      <c r="AV326" s="3"/>
      <c r="AW326" s="5">
        <v>255.5</v>
      </c>
      <c r="AX326" s="2">
        <v>2.8666666666666664E-7</v>
      </c>
      <c r="AY326" s="2" t="s">
        <v>311</v>
      </c>
      <c r="AZ326" s="5">
        <v>11.5</v>
      </c>
      <c r="BA326" s="5">
        <v>255.5</v>
      </c>
      <c r="BB326" s="3" t="s">
        <v>8</v>
      </c>
      <c r="BC326" s="3">
        <v>9.9</v>
      </c>
      <c r="BD326" s="5">
        <v>0.39840637450199207</v>
      </c>
      <c r="BE326" s="3" t="s">
        <v>16</v>
      </c>
      <c r="BF326" s="6">
        <v>32.799999999999997</v>
      </c>
      <c r="BG326" s="5">
        <v>6.83</v>
      </c>
      <c r="BH326" s="3"/>
      <c r="BI326" s="3"/>
      <c r="BJ326" s="5">
        <v>1.22</v>
      </c>
      <c r="BK326" s="5">
        <v>27.7</v>
      </c>
      <c r="BL326" s="5">
        <v>1.31</v>
      </c>
      <c r="BM326" s="5">
        <v>2.94</v>
      </c>
      <c r="BN326" s="3"/>
      <c r="BO326" s="3" t="s">
        <v>121</v>
      </c>
      <c r="BP326" s="3" t="s">
        <v>3</v>
      </c>
      <c r="BQ326" s="5">
        <v>2.44</v>
      </c>
      <c r="BR326" s="2" t="s">
        <v>21</v>
      </c>
      <c r="BS326" s="3"/>
      <c r="BT326" s="3"/>
      <c r="BU326" s="3"/>
      <c r="BV326" s="5">
        <v>4.16</v>
      </c>
      <c r="BW326" s="5">
        <v>5.1100000000000003</v>
      </c>
      <c r="BX326" s="3"/>
      <c r="BY326" s="3"/>
      <c r="BZ326" s="5">
        <v>255.5</v>
      </c>
      <c r="CA326" s="2"/>
      <c r="CB326" s="3" t="s">
        <v>3</v>
      </c>
      <c r="CC326" s="5">
        <v>3.2</v>
      </c>
      <c r="CD326" s="5">
        <v>1.5625</v>
      </c>
      <c r="CE326" s="3"/>
      <c r="CF326" s="5">
        <v>31.1</v>
      </c>
      <c r="CG326" s="3" t="s">
        <v>312</v>
      </c>
      <c r="CH326" s="3"/>
      <c r="CI326" s="3"/>
      <c r="CJ326" s="3" t="s">
        <v>1</v>
      </c>
      <c r="CK326" s="2"/>
      <c r="CL326" s="3" t="s">
        <v>22</v>
      </c>
      <c r="CM326" s="5">
        <v>40</v>
      </c>
      <c r="CN326" s="3"/>
      <c r="CO326" s="2"/>
      <c r="CP326" s="2">
        <v>5.71</v>
      </c>
      <c r="CQ326" s="3">
        <v>2</v>
      </c>
      <c r="CR326" s="5">
        <v>5.64</v>
      </c>
      <c r="CS326" s="5">
        <v>44.75</v>
      </c>
      <c r="CT326" s="5">
        <v>1.18</v>
      </c>
      <c r="CU326" s="5">
        <v>10.4</v>
      </c>
      <c r="CV326" s="5">
        <v>434</v>
      </c>
      <c r="CW326" s="5">
        <v>77.25</v>
      </c>
      <c r="CX326" s="5">
        <v>0.37453183520599254</v>
      </c>
      <c r="CY326" s="5">
        <v>0.4259850905218317</v>
      </c>
      <c r="CZ326" s="3" t="s">
        <v>22</v>
      </c>
      <c r="DA326" s="5">
        <v>4.8780487804878049E-4</v>
      </c>
      <c r="DB326" s="5">
        <v>612</v>
      </c>
      <c r="DC326" s="2">
        <v>1</v>
      </c>
      <c r="DD326" s="5">
        <v>298</v>
      </c>
      <c r="DE326" s="3" t="s">
        <v>22</v>
      </c>
      <c r="DF326" s="5">
        <v>0.36101083032490977</v>
      </c>
      <c r="DG326" s="3" t="s">
        <v>3</v>
      </c>
      <c r="DH326" s="5">
        <v>10.35</v>
      </c>
      <c r="DI326" s="3" t="s">
        <v>28</v>
      </c>
      <c r="DJ326" s="3"/>
      <c r="DK326" s="5">
        <v>475</v>
      </c>
      <c r="DL326" s="3" t="s">
        <v>8</v>
      </c>
      <c r="DM326" s="5">
        <v>0.32733224222585922</v>
      </c>
      <c r="DN326" s="3" t="s">
        <v>3</v>
      </c>
      <c r="DO326" s="5">
        <v>0.47</v>
      </c>
      <c r="DP326" s="3" t="s">
        <v>3</v>
      </c>
      <c r="DQ326" s="5">
        <v>3.0125000000000002</v>
      </c>
      <c r="DR326" s="7"/>
      <c r="DS326" s="2" t="s">
        <v>18</v>
      </c>
      <c r="DT326" s="5">
        <v>0.42918454935622319</v>
      </c>
      <c r="DU326" s="2"/>
      <c r="DV326" s="3" t="s">
        <v>3</v>
      </c>
      <c r="DW326" s="5">
        <v>44.35</v>
      </c>
      <c r="DX326" s="3"/>
      <c r="DY326" s="3" t="s">
        <v>8</v>
      </c>
      <c r="DZ326" s="2"/>
      <c r="EA326" s="5">
        <v>1.0781671159029649</v>
      </c>
      <c r="EB326" s="5">
        <v>2.86</v>
      </c>
      <c r="EC326" s="3"/>
      <c r="ED326" s="2"/>
      <c r="EE326" s="2"/>
      <c r="EF326" s="3" t="s">
        <v>1</v>
      </c>
      <c r="EG326" s="3"/>
      <c r="EH326" s="5">
        <v>51.1</v>
      </c>
      <c r="EI326" s="2"/>
      <c r="EJ326" s="3" t="s">
        <v>26</v>
      </c>
      <c r="EK326" s="5">
        <v>1.2500000000000001E-2</v>
      </c>
      <c r="EL326" s="3" t="s">
        <v>1</v>
      </c>
      <c r="EM326" s="3" t="s">
        <v>3</v>
      </c>
      <c r="EN326" s="3" t="s">
        <v>27</v>
      </c>
      <c r="EO326" s="3"/>
      <c r="EP326" s="3" t="s">
        <v>8</v>
      </c>
      <c r="EQ326" s="3"/>
      <c r="ER326" s="5">
        <v>4.88</v>
      </c>
      <c r="ES326" s="3">
        <v>38</v>
      </c>
      <c r="ET326" s="9">
        <v>16.3</v>
      </c>
      <c r="EU326" s="3" t="s">
        <v>239</v>
      </c>
      <c r="EV326" s="3" t="s">
        <v>28</v>
      </c>
      <c r="EW326" s="9">
        <v>14.35</v>
      </c>
      <c r="EX326" s="9">
        <v>3.2225000000000001</v>
      </c>
      <c r="EY326" s="3"/>
      <c r="EZ326" s="3"/>
      <c r="FA326" s="9">
        <v>0.94339622641509424</v>
      </c>
      <c r="FB326" s="9">
        <v>1.6999999999999999E-9</v>
      </c>
      <c r="FC326" s="5">
        <v>255.5</v>
      </c>
      <c r="FD326" s="9">
        <v>0.90909090909090906</v>
      </c>
      <c r="FE326" s="2" t="s">
        <v>311</v>
      </c>
      <c r="FF326" s="3" t="s">
        <v>28</v>
      </c>
      <c r="FG326" s="3" t="s">
        <v>1</v>
      </c>
      <c r="FH326" s="9">
        <v>6.57</v>
      </c>
      <c r="FI326" s="3"/>
      <c r="FJ326" s="9">
        <v>14.3</v>
      </c>
      <c r="FK326" s="3" t="s">
        <v>1</v>
      </c>
      <c r="FL326" s="3" t="s">
        <v>1</v>
      </c>
      <c r="FM326" s="3" t="s">
        <v>28</v>
      </c>
      <c r="FN326" s="9">
        <v>170</v>
      </c>
      <c r="FO326" s="9">
        <v>7.0000000000000005E-8</v>
      </c>
      <c r="FP326" s="9">
        <v>7.35</v>
      </c>
      <c r="FQ326" s="3" t="s">
        <v>311</v>
      </c>
      <c r="FR326" s="5">
        <v>8.8000000000000005E-3</v>
      </c>
      <c r="FS326" s="9">
        <v>26.85</v>
      </c>
      <c r="FT326" s="3" t="s">
        <v>1</v>
      </c>
      <c r="FU326" s="3">
        <v>4.3899999999999997</v>
      </c>
      <c r="FV326" s="3"/>
      <c r="FW326" s="5">
        <v>38.15</v>
      </c>
      <c r="FX326" s="10">
        <v>4.5799999999999999E-3</v>
      </c>
      <c r="FY326" s="3"/>
      <c r="FZ326" s="3" t="s">
        <v>22</v>
      </c>
      <c r="GA326" s="3"/>
      <c r="GB326" s="3"/>
      <c r="GC326" s="3"/>
      <c r="GD326" s="3"/>
      <c r="GE326" s="3"/>
      <c r="GF326" s="3" t="s">
        <v>30</v>
      </c>
      <c r="GG326" s="3"/>
      <c r="GH326" s="9">
        <v>4.16</v>
      </c>
      <c r="GI326" s="5">
        <v>255.5</v>
      </c>
      <c r="GJ326" s="5">
        <v>1.805E-3</v>
      </c>
      <c r="GK326" s="3"/>
      <c r="GL326" s="2"/>
      <c r="GM326" s="7"/>
      <c r="GN326" s="3" t="s">
        <v>31</v>
      </c>
      <c r="GO326" s="3" t="s">
        <v>8</v>
      </c>
      <c r="GP326" s="3"/>
      <c r="GQ326" s="3"/>
      <c r="GR326" s="3" t="s">
        <v>219</v>
      </c>
      <c r="GS326" s="9">
        <v>0.81967213114754101</v>
      </c>
      <c r="GT326" s="9">
        <v>63.75</v>
      </c>
      <c r="GU326" s="9">
        <v>14.4</v>
      </c>
      <c r="GV326" s="2">
        <v>5.2356020942408377E-2</v>
      </c>
      <c r="GW326" s="9">
        <v>2.1</v>
      </c>
      <c r="GX326" s="2" t="s">
        <v>34</v>
      </c>
      <c r="GY326" s="7"/>
      <c r="GZ326" s="9">
        <v>4.84</v>
      </c>
      <c r="HA326" s="9">
        <v>3.7650000000000001</v>
      </c>
      <c r="HB326" s="9">
        <v>4.33</v>
      </c>
      <c r="HC326" s="3">
        <v>40.5</v>
      </c>
      <c r="HD326" s="3" t="s">
        <v>3</v>
      </c>
      <c r="HE326" s="9">
        <v>15.4</v>
      </c>
      <c r="HF326" s="9">
        <v>20.75</v>
      </c>
      <c r="HG326" s="3"/>
      <c r="HH326" s="5">
        <v>255.5</v>
      </c>
      <c r="HI326" s="3" t="s">
        <v>311</v>
      </c>
      <c r="HJ326" s="3"/>
      <c r="HK326" s="3" t="s">
        <v>3</v>
      </c>
      <c r="HL326" s="3"/>
      <c r="HM326" s="9">
        <v>0.61</v>
      </c>
      <c r="HN326" s="9">
        <v>14.6</v>
      </c>
      <c r="HO326" s="3" t="s">
        <v>3</v>
      </c>
      <c r="HP326" s="3" t="s">
        <v>35</v>
      </c>
      <c r="HQ326" s="3" t="s">
        <v>28</v>
      </c>
      <c r="HR326" s="9">
        <v>0.17</v>
      </c>
      <c r="HS326" s="3" t="s">
        <v>3</v>
      </c>
      <c r="HT326" s="3">
        <v>4.3899999999999997</v>
      </c>
      <c r="HU326" s="9">
        <v>0.44052863436123346</v>
      </c>
      <c r="HV326" s="3">
        <v>1</v>
      </c>
      <c r="HW326" s="9">
        <v>9.3999999999999997E-4</v>
      </c>
      <c r="HX326" s="3" t="s">
        <v>3</v>
      </c>
      <c r="HY326" s="3"/>
      <c r="HZ326" s="3" t="s">
        <v>30</v>
      </c>
      <c r="IA326" s="9">
        <v>4.4000000000000004</v>
      </c>
      <c r="IB326" s="3"/>
      <c r="IC326" s="3" t="s">
        <v>18</v>
      </c>
      <c r="ID326" s="3"/>
      <c r="IE326" s="3" t="s">
        <v>309</v>
      </c>
      <c r="IF326" s="7"/>
      <c r="IG326" s="9">
        <v>1.5384615384615383</v>
      </c>
      <c r="IH326" s="9">
        <v>0.81632653061224481</v>
      </c>
    </row>
    <row r="327" spans="1:242" x14ac:dyDescent="0.25">
      <c r="A327" s="1" t="s">
        <v>394</v>
      </c>
      <c r="B327" s="5">
        <v>80</v>
      </c>
      <c r="C327" s="3"/>
      <c r="D327" s="5">
        <v>7.23</v>
      </c>
      <c r="E327" s="3" t="s">
        <v>1</v>
      </c>
      <c r="F327" s="3"/>
      <c r="G327" s="2">
        <v>3.8549999999999994E-2</v>
      </c>
      <c r="H327" s="3"/>
      <c r="I327" s="3"/>
      <c r="J327" s="5">
        <v>1.2349999999999999E-10</v>
      </c>
      <c r="K327" s="3" t="s">
        <v>3</v>
      </c>
      <c r="L327" s="3" t="s">
        <v>4</v>
      </c>
      <c r="M327" s="5">
        <v>0.79522862823061624</v>
      </c>
      <c r="N327" s="5">
        <v>22.85</v>
      </c>
      <c r="O327" s="3" t="s">
        <v>3</v>
      </c>
      <c r="P327" s="3"/>
      <c r="Q327" s="3"/>
      <c r="R327" s="5">
        <v>14.15</v>
      </c>
      <c r="S327" s="3"/>
      <c r="T327" s="3" t="s">
        <v>3</v>
      </c>
      <c r="U327" s="5">
        <v>43.8</v>
      </c>
      <c r="V327" s="3"/>
      <c r="W327" s="5">
        <v>251</v>
      </c>
      <c r="X327" s="3"/>
      <c r="Y327" s="3" t="s">
        <v>7</v>
      </c>
      <c r="Z327" s="5">
        <v>2.65E-5</v>
      </c>
      <c r="AA327" s="3" t="s">
        <v>8</v>
      </c>
      <c r="AB327" s="2"/>
      <c r="AC327" s="5">
        <v>2.5818181818181818E-12</v>
      </c>
      <c r="AD327" s="3" t="s">
        <v>22</v>
      </c>
      <c r="AE327" s="3" t="s">
        <v>1</v>
      </c>
      <c r="AF327" s="3"/>
      <c r="AG327" s="5">
        <v>2.8599999999999997E-3</v>
      </c>
      <c r="AH327" s="5">
        <v>251</v>
      </c>
      <c r="AI327" s="2"/>
      <c r="AJ327" s="3">
        <v>225</v>
      </c>
      <c r="AK327" s="5">
        <v>251</v>
      </c>
      <c r="AL327" s="5">
        <v>1.0009999999999999</v>
      </c>
      <c r="AM327" s="3"/>
      <c r="AN327" s="3"/>
      <c r="AO327" s="5">
        <v>251</v>
      </c>
      <c r="AP327" s="5">
        <v>251</v>
      </c>
      <c r="AQ327" s="5">
        <v>0.41</v>
      </c>
      <c r="AR327" s="5">
        <v>2.63</v>
      </c>
      <c r="AS327" s="3" t="s">
        <v>28</v>
      </c>
      <c r="AT327" s="3" t="s">
        <v>28</v>
      </c>
      <c r="AU327" s="5">
        <v>25.75</v>
      </c>
      <c r="AV327" s="3"/>
      <c r="AW327" s="5">
        <v>251</v>
      </c>
      <c r="AX327" s="5">
        <v>2.9166666666666664E-7</v>
      </c>
      <c r="AY327" s="2" t="s">
        <v>311</v>
      </c>
      <c r="AZ327" s="5">
        <v>11.75</v>
      </c>
      <c r="BA327" s="5">
        <v>251</v>
      </c>
      <c r="BB327" s="3" t="s">
        <v>8</v>
      </c>
      <c r="BC327" s="3">
        <v>10</v>
      </c>
      <c r="BD327" s="5">
        <v>0.38314176245210729</v>
      </c>
      <c r="BE327" s="3" t="s">
        <v>16</v>
      </c>
      <c r="BF327" s="6">
        <v>30.5</v>
      </c>
      <c r="BG327" s="5">
        <v>6.82</v>
      </c>
      <c r="BH327" s="3"/>
      <c r="BI327" s="3"/>
      <c r="BJ327" s="5">
        <v>1.25</v>
      </c>
      <c r="BK327" s="5">
        <v>26.5</v>
      </c>
      <c r="BL327" s="5">
        <v>1.35</v>
      </c>
      <c r="BM327" s="5">
        <v>2.94</v>
      </c>
      <c r="BN327" s="3"/>
      <c r="BO327" s="3" t="s">
        <v>121</v>
      </c>
      <c r="BP327" s="3" t="s">
        <v>3</v>
      </c>
      <c r="BQ327" s="5">
        <v>2.19</v>
      </c>
      <c r="BR327" s="2" t="s">
        <v>21</v>
      </c>
      <c r="BS327" s="3"/>
      <c r="BT327" s="3"/>
      <c r="BU327" s="3"/>
      <c r="BV327" s="5">
        <v>4.16</v>
      </c>
      <c r="BW327" s="5">
        <v>5.0199999999999996</v>
      </c>
      <c r="BX327" s="3"/>
      <c r="BY327" s="3"/>
      <c r="BZ327" s="5">
        <v>251</v>
      </c>
      <c r="CA327" s="2"/>
      <c r="CB327" s="3" t="s">
        <v>3</v>
      </c>
      <c r="CC327" s="5">
        <v>3.15</v>
      </c>
      <c r="CD327" s="5">
        <v>1.5384615384615383</v>
      </c>
      <c r="CE327" s="3"/>
      <c r="CF327" s="5">
        <v>31.2</v>
      </c>
      <c r="CG327" s="3" t="s">
        <v>312</v>
      </c>
      <c r="CH327" s="3"/>
      <c r="CI327" s="3"/>
      <c r="CJ327" s="3" t="s">
        <v>1</v>
      </c>
      <c r="CK327" s="2"/>
      <c r="CL327" s="3" t="s">
        <v>22</v>
      </c>
      <c r="CM327" s="5">
        <v>41</v>
      </c>
      <c r="CN327" s="3"/>
      <c r="CO327" s="2"/>
      <c r="CP327" s="2"/>
      <c r="CQ327" s="3">
        <v>2</v>
      </c>
      <c r="CR327" s="5">
        <v>5.71</v>
      </c>
      <c r="CS327" s="5">
        <v>41</v>
      </c>
      <c r="CT327" s="5">
        <v>1.157</v>
      </c>
      <c r="CU327" s="5">
        <v>10.4</v>
      </c>
      <c r="CV327" s="5">
        <v>431</v>
      </c>
      <c r="CW327" s="5">
        <v>79</v>
      </c>
      <c r="CX327" s="5">
        <v>0.38461538461538458</v>
      </c>
      <c r="CY327" s="5">
        <v>0.42194092827004215</v>
      </c>
      <c r="CZ327" s="3" t="s">
        <v>22</v>
      </c>
      <c r="DA327" s="5">
        <v>4.8200000000000001E-4</v>
      </c>
      <c r="DB327" s="5">
        <v>645</v>
      </c>
      <c r="DC327" s="2"/>
      <c r="DD327" s="5">
        <v>304</v>
      </c>
      <c r="DE327" s="3" t="s">
        <v>22</v>
      </c>
      <c r="DF327" s="5">
        <v>0.35971223021582738</v>
      </c>
      <c r="DG327" s="3" t="s">
        <v>3</v>
      </c>
      <c r="DH327" s="5">
        <v>11.4</v>
      </c>
      <c r="DI327" s="3" t="s">
        <v>28</v>
      </c>
      <c r="DJ327" s="3"/>
      <c r="DK327" s="5">
        <v>455</v>
      </c>
      <c r="DL327" s="3" t="s">
        <v>8</v>
      </c>
      <c r="DM327" s="5">
        <v>0.32679738562091504</v>
      </c>
      <c r="DN327" s="3" t="s">
        <v>3</v>
      </c>
      <c r="DO327" s="5">
        <v>0.47249999999999998</v>
      </c>
      <c r="DP327" s="3" t="s">
        <v>3</v>
      </c>
      <c r="DQ327" s="5">
        <v>3.01</v>
      </c>
      <c r="DR327" s="7"/>
      <c r="DS327" s="2" t="s">
        <v>18</v>
      </c>
      <c r="DT327" s="5">
        <v>0.4</v>
      </c>
      <c r="DU327" s="2"/>
      <c r="DV327" s="3" t="s">
        <v>3</v>
      </c>
      <c r="DW327" s="5">
        <v>43.8</v>
      </c>
      <c r="DX327" s="3"/>
      <c r="DY327" s="3" t="s">
        <v>8</v>
      </c>
      <c r="DZ327" s="2"/>
      <c r="EA327" s="5">
        <v>1.075268817204301</v>
      </c>
      <c r="EB327" s="5">
        <v>2.83</v>
      </c>
      <c r="EC327" s="3"/>
      <c r="ED327" s="2"/>
      <c r="EE327" s="2"/>
      <c r="EF327" s="3" t="s">
        <v>1</v>
      </c>
      <c r="EG327" s="3"/>
      <c r="EH327" s="5">
        <v>50.2</v>
      </c>
      <c r="EI327" s="2"/>
      <c r="EJ327" s="3" t="s">
        <v>26</v>
      </c>
      <c r="EK327" s="5">
        <v>1.2500000000000001E-2</v>
      </c>
      <c r="EL327" s="3" t="s">
        <v>1</v>
      </c>
      <c r="EM327" s="3" t="s">
        <v>3</v>
      </c>
      <c r="EN327" s="3" t="s">
        <v>27</v>
      </c>
      <c r="EO327" s="3"/>
      <c r="EP327" s="3" t="s">
        <v>8</v>
      </c>
      <c r="EQ327" s="3"/>
      <c r="ER327" s="5">
        <v>4.8</v>
      </c>
      <c r="ES327" s="3"/>
      <c r="ET327" s="9">
        <v>16.2</v>
      </c>
      <c r="EU327" s="3" t="s">
        <v>239</v>
      </c>
      <c r="EV327" s="3" t="s">
        <v>28</v>
      </c>
      <c r="EW327" s="9">
        <v>14.35</v>
      </c>
      <c r="EX327" s="9">
        <v>3.18</v>
      </c>
      <c r="EY327" s="3"/>
      <c r="EZ327" s="3"/>
      <c r="FA327" s="9">
        <v>0.95238095238095233</v>
      </c>
      <c r="FB327" s="9">
        <v>1.68E-9</v>
      </c>
      <c r="FC327" s="5">
        <v>251</v>
      </c>
      <c r="FD327" s="9">
        <v>1.25</v>
      </c>
      <c r="FE327" s="2" t="s">
        <v>311</v>
      </c>
      <c r="FF327" s="3" t="s">
        <v>28</v>
      </c>
      <c r="FG327" s="3" t="s">
        <v>1</v>
      </c>
      <c r="FH327" s="9">
        <v>6.59</v>
      </c>
      <c r="FI327" s="3"/>
      <c r="FJ327" s="9">
        <v>11.6</v>
      </c>
      <c r="FK327" s="3" t="s">
        <v>1</v>
      </c>
      <c r="FL327" s="3" t="s">
        <v>1</v>
      </c>
      <c r="FM327" s="3" t="s">
        <v>28</v>
      </c>
      <c r="FN327" s="9">
        <v>176</v>
      </c>
      <c r="FO327" s="9">
        <v>6.8E-8</v>
      </c>
      <c r="FP327" s="9">
        <v>7.35</v>
      </c>
      <c r="FQ327" s="3" t="s">
        <v>311</v>
      </c>
      <c r="FR327" s="5">
        <v>8.7500000000000008E-3</v>
      </c>
      <c r="FS327" s="9">
        <v>26.5</v>
      </c>
      <c r="FT327" s="3" t="s">
        <v>1</v>
      </c>
      <c r="FU327" s="3">
        <v>4.3899999999999997</v>
      </c>
      <c r="FV327" s="3"/>
      <c r="FW327" s="5">
        <v>35.65</v>
      </c>
      <c r="FX327" s="10">
        <v>4.5599999999999998E-3</v>
      </c>
      <c r="FY327" s="3"/>
      <c r="FZ327" s="3" t="s">
        <v>22</v>
      </c>
      <c r="GA327" s="3"/>
      <c r="GB327" s="3"/>
      <c r="GC327" s="3" t="s">
        <v>27</v>
      </c>
      <c r="GD327" s="3"/>
      <c r="GE327" s="3"/>
      <c r="GF327" s="3" t="s">
        <v>30</v>
      </c>
      <c r="GG327" s="3"/>
      <c r="GH327" s="9">
        <v>4.16</v>
      </c>
      <c r="GI327" s="5">
        <v>251</v>
      </c>
      <c r="GJ327" s="5">
        <v>1.73E-3</v>
      </c>
      <c r="GK327" s="3"/>
      <c r="GL327" s="2"/>
      <c r="GM327" s="7"/>
      <c r="GN327" s="3" t="s">
        <v>31</v>
      </c>
      <c r="GO327" s="3" t="s">
        <v>8</v>
      </c>
      <c r="GP327" s="3"/>
      <c r="GQ327" s="3"/>
      <c r="GR327" s="3" t="s">
        <v>219</v>
      </c>
      <c r="GS327" s="9">
        <v>0.85470085470085477</v>
      </c>
      <c r="GT327" s="9">
        <v>63.95</v>
      </c>
      <c r="GU327" s="9">
        <v>14.2</v>
      </c>
      <c r="GV327" s="2">
        <v>5.5555555555555559E-2</v>
      </c>
      <c r="GW327" s="9">
        <v>2.1</v>
      </c>
      <c r="GX327" s="2" t="s">
        <v>34</v>
      </c>
      <c r="GY327" s="7"/>
      <c r="GZ327" s="9">
        <v>4.82</v>
      </c>
      <c r="HA327" s="9">
        <v>3.63</v>
      </c>
      <c r="HB327" s="9">
        <v>4.33</v>
      </c>
      <c r="HC327" s="3">
        <v>41.05</v>
      </c>
      <c r="HD327" s="3" t="s">
        <v>3</v>
      </c>
      <c r="HE327" s="9">
        <v>15.35</v>
      </c>
      <c r="HF327" s="9">
        <v>20.7</v>
      </c>
      <c r="HG327" s="3"/>
      <c r="HH327" s="5">
        <v>251</v>
      </c>
      <c r="HI327" s="3" t="s">
        <v>311</v>
      </c>
      <c r="HJ327" s="3"/>
      <c r="HK327" s="3" t="s">
        <v>3</v>
      </c>
      <c r="HL327" s="3"/>
      <c r="HM327" s="9">
        <v>0.60499999999999998</v>
      </c>
      <c r="HN327" s="9">
        <v>14.55</v>
      </c>
      <c r="HO327" s="3" t="s">
        <v>3</v>
      </c>
      <c r="HP327" s="3" t="s">
        <v>35</v>
      </c>
      <c r="HQ327" s="3" t="s">
        <v>28</v>
      </c>
      <c r="HR327" s="9">
        <v>0.3</v>
      </c>
      <c r="HS327" s="3" t="s">
        <v>3</v>
      </c>
      <c r="HT327" s="3">
        <v>4.3899999999999997</v>
      </c>
      <c r="HU327" s="9">
        <v>0.44345898004434592</v>
      </c>
      <c r="HV327" s="3">
        <v>1</v>
      </c>
      <c r="HW327" s="9">
        <v>1.0499999999999999E-3</v>
      </c>
      <c r="HX327" s="3" t="s">
        <v>3</v>
      </c>
      <c r="HY327" s="3"/>
      <c r="HZ327" s="3" t="s">
        <v>30</v>
      </c>
      <c r="IA327" s="9">
        <v>4.41</v>
      </c>
      <c r="IB327" s="3"/>
      <c r="IC327" s="3" t="s">
        <v>18</v>
      </c>
      <c r="ID327" s="3"/>
      <c r="IE327" s="3" t="s">
        <v>309</v>
      </c>
      <c r="IF327" s="7"/>
      <c r="IG327" s="9">
        <v>1.8181818181818181</v>
      </c>
      <c r="IH327" s="9">
        <v>0.83682008368200833</v>
      </c>
    </row>
    <row r="328" spans="1:242" x14ac:dyDescent="0.25">
      <c r="A328" s="1" t="s">
        <v>395</v>
      </c>
      <c r="B328" s="5">
        <v>75</v>
      </c>
      <c r="C328" s="3"/>
      <c r="D328" s="5">
        <v>6.75</v>
      </c>
      <c r="E328" s="3" t="s">
        <v>1</v>
      </c>
      <c r="F328" s="3"/>
      <c r="G328" s="2">
        <v>3.7749999999999999E-2</v>
      </c>
      <c r="H328" s="3"/>
      <c r="I328" s="3"/>
      <c r="J328" s="5">
        <v>1.195E-10</v>
      </c>
      <c r="K328" s="3" t="s">
        <v>3</v>
      </c>
      <c r="L328" s="3" t="s">
        <v>4</v>
      </c>
      <c r="M328" s="5">
        <v>0.72202166064981954</v>
      </c>
      <c r="N328" s="5">
        <v>21.2</v>
      </c>
      <c r="O328" s="3" t="s">
        <v>3</v>
      </c>
      <c r="P328" s="3"/>
      <c r="Q328" s="3"/>
      <c r="R328" s="5">
        <v>12.9</v>
      </c>
      <c r="S328" s="3"/>
      <c r="T328" s="3" t="s">
        <v>3</v>
      </c>
      <c r="U328" s="5">
        <v>39.799999999999997</v>
      </c>
      <c r="V328" s="3"/>
      <c r="W328" s="5">
        <v>232.5</v>
      </c>
      <c r="X328" s="3"/>
      <c r="Y328" s="3" t="s">
        <v>7</v>
      </c>
      <c r="Z328" s="5">
        <v>2.65E-5</v>
      </c>
      <c r="AA328" s="3" t="s">
        <v>8</v>
      </c>
      <c r="AB328" s="2"/>
      <c r="AC328" s="5">
        <v>2.4181818181818183E-12</v>
      </c>
      <c r="AD328" s="3" t="s">
        <v>22</v>
      </c>
      <c r="AE328" s="3" t="s">
        <v>1</v>
      </c>
      <c r="AF328" s="3"/>
      <c r="AG328" s="5">
        <v>2.7799999999999999E-3</v>
      </c>
      <c r="AH328" s="5">
        <v>232.5</v>
      </c>
      <c r="AI328" s="2"/>
      <c r="AJ328" s="3">
        <v>195</v>
      </c>
      <c r="AK328" s="5">
        <v>232.5</v>
      </c>
      <c r="AL328" s="5">
        <v>0.99399999999999999</v>
      </c>
      <c r="AM328" s="3"/>
      <c r="AN328" s="3"/>
      <c r="AO328" s="5">
        <v>232.5</v>
      </c>
      <c r="AP328" s="5">
        <v>232.5</v>
      </c>
      <c r="AQ328" s="5">
        <v>0.42499999999999999</v>
      </c>
      <c r="AR328" s="5">
        <v>2.02</v>
      </c>
      <c r="AS328" s="3" t="s">
        <v>28</v>
      </c>
      <c r="AT328" s="3" t="s">
        <v>28</v>
      </c>
      <c r="AU328" s="5">
        <v>25.5</v>
      </c>
      <c r="AV328" s="3"/>
      <c r="AW328" s="5">
        <v>232.5</v>
      </c>
      <c r="AX328" s="5">
        <v>2.7166666666666662E-7</v>
      </c>
      <c r="AY328" s="2" t="s">
        <v>311</v>
      </c>
      <c r="AZ328" s="5">
        <v>11.85</v>
      </c>
      <c r="BA328" s="5">
        <v>232.5</v>
      </c>
      <c r="BB328" s="3" t="s">
        <v>8</v>
      </c>
      <c r="BC328" s="3">
        <v>9</v>
      </c>
      <c r="BD328" s="5">
        <v>0.34602076124567471</v>
      </c>
      <c r="BE328" s="3" t="s">
        <v>16</v>
      </c>
      <c r="BF328" s="6">
        <v>29.55</v>
      </c>
      <c r="BG328" s="5">
        <v>6.3</v>
      </c>
      <c r="BH328" s="3"/>
      <c r="BI328" s="3"/>
      <c r="BJ328" s="5">
        <v>1.22</v>
      </c>
      <c r="BK328" s="5">
        <v>25.25</v>
      </c>
      <c r="BL328" s="5">
        <v>1.45</v>
      </c>
      <c r="BM328" s="5">
        <v>2.9</v>
      </c>
      <c r="BN328" s="3"/>
      <c r="BO328" s="3" t="s">
        <v>121</v>
      </c>
      <c r="BP328" s="3" t="s">
        <v>3</v>
      </c>
      <c r="BQ328" s="5">
        <v>2.16</v>
      </c>
      <c r="BR328" s="2" t="s">
        <v>21</v>
      </c>
      <c r="BS328" s="3"/>
      <c r="BT328" s="3"/>
      <c r="BU328" s="3"/>
      <c r="BV328" s="5">
        <v>3.89</v>
      </c>
      <c r="BW328" s="5">
        <v>4.6500000000000004</v>
      </c>
      <c r="BX328" s="3"/>
      <c r="BY328" s="3"/>
      <c r="BZ328" s="5">
        <v>232.5</v>
      </c>
      <c r="CA328" s="2"/>
      <c r="CB328" s="3" t="s">
        <v>3</v>
      </c>
      <c r="CC328" s="5">
        <v>2.83</v>
      </c>
      <c r="CD328" s="5">
        <v>1.3513513513513513</v>
      </c>
      <c r="CE328" s="3"/>
      <c r="CF328" s="5">
        <v>31.4</v>
      </c>
      <c r="CG328" s="3" t="s">
        <v>312</v>
      </c>
      <c r="CH328" s="3"/>
      <c r="CI328" s="3"/>
      <c r="CJ328" s="3" t="s">
        <v>1</v>
      </c>
      <c r="CK328" s="2">
        <v>1</v>
      </c>
      <c r="CL328" s="3" t="s">
        <v>22</v>
      </c>
      <c r="CM328" s="5">
        <v>60</v>
      </c>
      <c r="CN328" s="3"/>
      <c r="CO328" s="2"/>
      <c r="CP328" s="2"/>
      <c r="CQ328" s="3">
        <v>2</v>
      </c>
      <c r="CR328" s="5">
        <v>5.16</v>
      </c>
      <c r="CS328" s="5">
        <v>38.299999999999997</v>
      </c>
      <c r="CT328" s="5">
        <v>1.1000000000000001</v>
      </c>
      <c r="CU328" s="5">
        <v>9.75</v>
      </c>
      <c r="CV328" s="5">
        <v>421</v>
      </c>
      <c r="CW328" s="5">
        <v>74</v>
      </c>
      <c r="CX328" s="5">
        <v>0.35714285714285715</v>
      </c>
      <c r="CY328" s="5">
        <v>0.40322580645161293</v>
      </c>
      <c r="CZ328" s="3" t="s">
        <v>22</v>
      </c>
      <c r="DA328" s="5">
        <v>4.6500000000000003E-4</v>
      </c>
      <c r="DB328" s="5">
        <v>618</v>
      </c>
      <c r="DC328" s="2"/>
      <c r="DD328" s="5">
        <v>269</v>
      </c>
      <c r="DE328" s="3" t="s">
        <v>22</v>
      </c>
      <c r="DF328" s="5">
        <v>0.3401360544217687</v>
      </c>
      <c r="DG328" s="3" t="s">
        <v>3</v>
      </c>
      <c r="DH328" s="5">
        <v>12.35</v>
      </c>
      <c r="DI328" s="3" t="s">
        <v>28</v>
      </c>
      <c r="DJ328" s="3"/>
      <c r="DK328" s="5">
        <v>450</v>
      </c>
      <c r="DL328" s="3" t="s">
        <v>8</v>
      </c>
      <c r="DM328" s="5">
        <v>0.29673590504451036</v>
      </c>
      <c r="DN328" s="3" t="s">
        <v>3</v>
      </c>
      <c r="DO328" s="5">
        <v>0.46500000000000002</v>
      </c>
      <c r="DP328" s="3" t="s">
        <v>3</v>
      </c>
      <c r="DQ328" s="5">
        <v>2.8</v>
      </c>
      <c r="DR328" s="7"/>
      <c r="DS328" s="2" t="s">
        <v>18</v>
      </c>
      <c r="DT328" s="5">
        <v>0.37593984962406013</v>
      </c>
      <c r="DU328" s="2"/>
      <c r="DV328" s="3" t="s">
        <v>3</v>
      </c>
      <c r="DW328" s="5">
        <v>39.799999999999997</v>
      </c>
      <c r="DX328" s="3"/>
      <c r="DY328" s="3" t="s">
        <v>8</v>
      </c>
      <c r="DZ328" s="2"/>
      <c r="EA328" s="5">
        <v>1.0204081632653061</v>
      </c>
      <c r="EB328" s="5">
        <v>2.56</v>
      </c>
      <c r="EC328" s="3"/>
      <c r="ED328" s="2"/>
      <c r="EE328" s="2"/>
      <c r="EF328" s="3" t="s">
        <v>1</v>
      </c>
      <c r="EG328" s="3"/>
      <c r="EH328" s="5">
        <v>46.5</v>
      </c>
      <c r="EI328" s="2"/>
      <c r="EJ328" s="3" t="s">
        <v>26</v>
      </c>
      <c r="EK328" s="5">
        <v>1.2500000000000001E-2</v>
      </c>
      <c r="EL328" s="3" t="s">
        <v>1</v>
      </c>
      <c r="EM328" s="3" t="s">
        <v>3</v>
      </c>
      <c r="EN328" s="3" t="s">
        <v>27</v>
      </c>
      <c r="EO328" s="3"/>
      <c r="EP328" s="3" t="s">
        <v>8</v>
      </c>
      <c r="EQ328" s="3"/>
      <c r="ER328" s="5">
        <v>4.59</v>
      </c>
      <c r="ES328" s="3"/>
      <c r="ET328" s="9">
        <v>17.2</v>
      </c>
      <c r="EU328" s="3" t="s">
        <v>239</v>
      </c>
      <c r="EV328" s="3" t="s">
        <v>28</v>
      </c>
      <c r="EW328" s="9">
        <v>15</v>
      </c>
      <c r="EX328" s="9">
        <v>2.86</v>
      </c>
      <c r="EY328" s="3"/>
      <c r="EZ328" s="3"/>
      <c r="FA328" s="9">
        <v>0.86956521739130443</v>
      </c>
      <c r="FB328" s="9">
        <v>1.6600000000000001E-9</v>
      </c>
      <c r="FC328" s="5">
        <v>232.5</v>
      </c>
      <c r="FD328" s="9">
        <v>1.27</v>
      </c>
      <c r="FE328" s="2" t="s">
        <v>311</v>
      </c>
      <c r="FF328" s="3" t="s">
        <v>28</v>
      </c>
      <c r="FG328" s="3" t="s">
        <v>1</v>
      </c>
      <c r="FH328" s="9">
        <v>6.08</v>
      </c>
      <c r="FI328" s="3"/>
      <c r="FJ328" s="9">
        <v>11.5</v>
      </c>
      <c r="FK328" s="3" t="s">
        <v>1</v>
      </c>
      <c r="FL328" s="3" t="s">
        <v>1</v>
      </c>
      <c r="FM328" s="3" t="s">
        <v>28</v>
      </c>
      <c r="FN328" s="9">
        <v>170</v>
      </c>
      <c r="FO328" s="9">
        <v>6.5999999999999995E-8</v>
      </c>
      <c r="FP328" s="9">
        <v>7.22</v>
      </c>
      <c r="FQ328" s="3" t="s">
        <v>311</v>
      </c>
      <c r="FR328" s="5">
        <v>8.0000000000000002E-3</v>
      </c>
      <c r="FS328" s="9">
        <v>25.75</v>
      </c>
      <c r="FT328" s="3" t="s">
        <v>1</v>
      </c>
      <c r="FU328" s="3">
        <v>3.96</v>
      </c>
      <c r="FV328" s="3"/>
      <c r="FW328" s="5">
        <v>33.9</v>
      </c>
      <c r="FX328" s="10">
        <v>4.2500000000000003E-3</v>
      </c>
      <c r="FY328" s="4"/>
      <c r="FZ328" s="3" t="s">
        <v>22</v>
      </c>
      <c r="GA328" s="3"/>
      <c r="GB328" s="3"/>
      <c r="GC328" s="3" t="s">
        <v>27</v>
      </c>
      <c r="GD328" s="3"/>
      <c r="GE328" s="3"/>
      <c r="GF328" s="3" t="s">
        <v>30</v>
      </c>
      <c r="GG328" s="3"/>
      <c r="GH328" s="9">
        <v>3.75</v>
      </c>
      <c r="GI328" s="5">
        <v>232.5</v>
      </c>
      <c r="GJ328" s="5">
        <v>1.6750000000000001E-3</v>
      </c>
      <c r="GK328" s="3"/>
      <c r="GL328" s="2"/>
      <c r="GM328" s="7"/>
      <c r="GN328" s="3" t="s">
        <v>31</v>
      </c>
      <c r="GO328" s="3" t="s">
        <v>8</v>
      </c>
      <c r="GP328" s="3"/>
      <c r="GQ328" s="3"/>
      <c r="GR328" s="3" t="s">
        <v>219</v>
      </c>
      <c r="GS328" s="9">
        <v>0.76923076923076916</v>
      </c>
      <c r="GT328" s="9">
        <v>59.95</v>
      </c>
      <c r="GU328" s="9">
        <v>13</v>
      </c>
      <c r="GV328" s="2">
        <v>5.4054054054054043E-2</v>
      </c>
      <c r="GW328" s="9">
        <v>2.09</v>
      </c>
      <c r="GX328" s="2" t="s">
        <v>34</v>
      </c>
      <c r="GY328" s="7"/>
      <c r="GZ328" s="9">
        <v>4.5999999999999996</v>
      </c>
      <c r="HA328" s="9">
        <v>3.13</v>
      </c>
      <c r="HB328" s="9">
        <v>4.2</v>
      </c>
      <c r="HC328" s="3">
        <v>38.25</v>
      </c>
      <c r="HD328" s="3" t="s">
        <v>3</v>
      </c>
      <c r="HE328" s="9">
        <v>17.45</v>
      </c>
      <c r="HF328" s="9">
        <v>20</v>
      </c>
      <c r="HG328" s="3"/>
      <c r="HH328" s="5">
        <v>232.5</v>
      </c>
      <c r="HI328" s="3" t="s">
        <v>311</v>
      </c>
      <c r="HJ328" s="3"/>
      <c r="HK328" s="3" t="s">
        <v>3</v>
      </c>
      <c r="HL328" s="3"/>
      <c r="HM328" s="9">
        <v>0.49</v>
      </c>
      <c r="HN328" s="9">
        <v>14.25</v>
      </c>
      <c r="HO328" s="3" t="s">
        <v>3</v>
      </c>
      <c r="HP328" s="3" t="s">
        <v>35</v>
      </c>
      <c r="HQ328" s="3" t="s">
        <v>28</v>
      </c>
      <c r="HR328" s="9">
        <v>0.3</v>
      </c>
      <c r="HS328" s="3" t="s">
        <v>3</v>
      </c>
      <c r="HT328" s="3">
        <v>3.96</v>
      </c>
      <c r="HU328" s="9">
        <v>0.4065040650406504</v>
      </c>
      <c r="HV328" s="3">
        <v>1</v>
      </c>
      <c r="HW328" s="9">
        <v>1.0300000000000001E-3</v>
      </c>
      <c r="HX328" s="3" t="s">
        <v>3</v>
      </c>
      <c r="HY328" s="3"/>
      <c r="HZ328" s="3" t="s">
        <v>30</v>
      </c>
      <c r="IA328" s="9">
        <v>4.3</v>
      </c>
      <c r="IB328" s="3"/>
      <c r="IC328" s="3" t="s">
        <v>18</v>
      </c>
      <c r="ID328" s="3"/>
      <c r="IE328" s="3" t="s">
        <v>309</v>
      </c>
      <c r="IF328" s="7"/>
      <c r="IG328" s="9">
        <v>1.6666666666666667</v>
      </c>
      <c r="IH328" s="9">
        <v>0.77519379844961234</v>
      </c>
    </row>
    <row r="329" spans="1:242" x14ac:dyDescent="0.25">
      <c r="A329" s="1" t="s">
        <v>396</v>
      </c>
      <c r="B329" s="5">
        <v>71</v>
      </c>
      <c r="C329" s="3">
        <v>38</v>
      </c>
      <c r="D329" s="5">
        <v>6.65</v>
      </c>
      <c r="E329" s="3" t="s">
        <v>1</v>
      </c>
      <c r="F329" s="3"/>
      <c r="G329" s="2">
        <v>3.8200000000000005E-2</v>
      </c>
      <c r="H329" s="2">
        <v>2.48</v>
      </c>
      <c r="I329" s="2">
        <v>2.48</v>
      </c>
      <c r="J329" s="5">
        <v>1.15E-10</v>
      </c>
      <c r="K329" s="3" t="s">
        <v>3</v>
      </c>
      <c r="L329" s="3" t="s">
        <v>4</v>
      </c>
      <c r="M329" s="5">
        <v>0.70921985815602839</v>
      </c>
      <c r="N329" s="5">
        <v>20.5</v>
      </c>
      <c r="O329" s="3" t="s">
        <v>3</v>
      </c>
      <c r="P329" s="2">
        <v>1.08</v>
      </c>
      <c r="Q329" s="3"/>
      <c r="R329" s="5">
        <v>13.7</v>
      </c>
      <c r="S329" s="2">
        <v>2.48</v>
      </c>
      <c r="T329" s="3" t="s">
        <v>3</v>
      </c>
      <c r="U329" s="5">
        <v>39</v>
      </c>
      <c r="V329" s="2">
        <v>2.13</v>
      </c>
      <c r="W329" s="5">
        <v>225.5</v>
      </c>
      <c r="X329" s="3">
        <v>1.05</v>
      </c>
      <c r="Y329" s="3" t="s">
        <v>7</v>
      </c>
      <c r="Z329" s="5">
        <v>2.5999999999999998E-5</v>
      </c>
      <c r="AA329" s="3" t="s">
        <v>8</v>
      </c>
      <c r="AB329" s="2"/>
      <c r="AC329" s="5">
        <v>2.3636363636363637E-12</v>
      </c>
      <c r="AD329" s="3" t="s">
        <v>22</v>
      </c>
      <c r="AE329" s="3" t="s">
        <v>1</v>
      </c>
      <c r="AF329" s="2">
        <v>2.5375999999999999</v>
      </c>
      <c r="AG329" s="5">
        <v>2.4500000000000004E-3</v>
      </c>
      <c r="AH329" s="5">
        <v>225.5</v>
      </c>
      <c r="AI329" s="2">
        <v>93</v>
      </c>
      <c r="AJ329" s="3">
        <v>205</v>
      </c>
      <c r="AK329" s="5">
        <v>225.5</v>
      </c>
      <c r="AL329" s="5">
        <v>0.999</v>
      </c>
      <c r="AM329" s="3"/>
      <c r="AN329" s="3"/>
      <c r="AO329" s="5">
        <v>225.5</v>
      </c>
      <c r="AP329" s="5">
        <v>225.5</v>
      </c>
      <c r="AQ329" s="5">
        <v>0.7</v>
      </c>
      <c r="AR329" s="5">
        <v>2.06</v>
      </c>
      <c r="AS329" s="3" t="s">
        <v>28</v>
      </c>
      <c r="AT329" s="3" t="s">
        <v>28</v>
      </c>
      <c r="AU329" s="5">
        <v>25.55</v>
      </c>
      <c r="AV329" s="3"/>
      <c r="AW329" s="5">
        <v>225.5</v>
      </c>
      <c r="AX329" s="5">
        <v>2.7333333333333329E-7</v>
      </c>
      <c r="AY329" s="2" t="s">
        <v>311</v>
      </c>
      <c r="AZ329" s="5">
        <v>11.85</v>
      </c>
      <c r="BA329" s="5">
        <v>225.5</v>
      </c>
      <c r="BB329" s="3" t="s">
        <v>8</v>
      </c>
      <c r="BC329" s="3">
        <v>9</v>
      </c>
      <c r="BD329" s="5">
        <v>0.3546099290780142</v>
      </c>
      <c r="BE329" s="3" t="s">
        <v>16</v>
      </c>
      <c r="BF329" s="6">
        <v>28.15</v>
      </c>
      <c r="BG329" s="5">
        <v>6.15</v>
      </c>
      <c r="BH329" s="3"/>
      <c r="BI329" s="2">
        <v>2.48</v>
      </c>
      <c r="BJ329" s="5">
        <v>1.22</v>
      </c>
      <c r="BK329" s="5">
        <v>25.75</v>
      </c>
      <c r="BL329" s="5">
        <v>1.53</v>
      </c>
      <c r="BM329" s="5">
        <v>2.94</v>
      </c>
      <c r="BN329" s="3"/>
      <c r="BO329" s="3" t="s">
        <v>121</v>
      </c>
      <c r="BP329" s="3" t="s">
        <v>3</v>
      </c>
      <c r="BQ329" s="5">
        <v>2.14</v>
      </c>
      <c r="BR329" s="2" t="s">
        <v>21</v>
      </c>
      <c r="BS329" s="13" t="s">
        <v>397</v>
      </c>
      <c r="BT329" s="3"/>
      <c r="BU329" s="13" t="s">
        <v>398</v>
      </c>
      <c r="BV329" s="5">
        <v>3.86</v>
      </c>
      <c r="BW329" s="5">
        <v>4.51</v>
      </c>
      <c r="BX329" s="3"/>
      <c r="BY329" s="3"/>
      <c r="BZ329" s="5">
        <v>225.5</v>
      </c>
      <c r="CA329" s="13" t="s">
        <v>399</v>
      </c>
      <c r="CB329" s="3" t="s">
        <v>3</v>
      </c>
      <c r="CC329" s="5">
        <v>2.82</v>
      </c>
      <c r="CD329" s="5">
        <v>1.3513513513513513</v>
      </c>
      <c r="CE329" s="13" t="s">
        <v>400</v>
      </c>
      <c r="CF329" s="5">
        <v>31</v>
      </c>
      <c r="CG329" s="3" t="s">
        <v>312</v>
      </c>
      <c r="CH329" s="2">
        <v>2.48</v>
      </c>
      <c r="CI329" s="3"/>
      <c r="CJ329" s="3" t="s">
        <v>1</v>
      </c>
      <c r="CK329" s="2">
        <v>1</v>
      </c>
      <c r="CL329" s="3" t="s">
        <v>22</v>
      </c>
      <c r="CM329" s="5">
        <v>54</v>
      </c>
      <c r="CN329" s="3"/>
      <c r="CO329" s="13" t="s">
        <v>401</v>
      </c>
      <c r="CP329" s="2"/>
      <c r="CQ329" s="3">
        <v>2</v>
      </c>
      <c r="CR329" s="5">
        <v>5.14</v>
      </c>
      <c r="CS329" s="5">
        <v>35.75</v>
      </c>
      <c r="CT329" s="5">
        <v>1.44</v>
      </c>
      <c r="CU329" s="5">
        <v>9.0500000000000007</v>
      </c>
      <c r="CV329" s="5">
        <v>420</v>
      </c>
      <c r="CW329" s="5">
        <v>69.55</v>
      </c>
      <c r="CX329" s="5">
        <v>0.34246575342465752</v>
      </c>
      <c r="CY329" s="5">
        <v>0.40322580645161293</v>
      </c>
      <c r="CZ329" s="3" t="s">
        <v>22</v>
      </c>
      <c r="DA329" s="5">
        <v>4.5999999999999996E-4</v>
      </c>
      <c r="DB329" s="5">
        <v>600</v>
      </c>
      <c r="DC329" s="13" t="s">
        <v>402</v>
      </c>
      <c r="DD329" s="5">
        <v>268</v>
      </c>
      <c r="DE329" s="3" t="s">
        <v>22</v>
      </c>
      <c r="DF329" s="5">
        <v>0.32467532467532467</v>
      </c>
      <c r="DG329" s="3" t="s">
        <v>3</v>
      </c>
      <c r="DH329" s="5">
        <v>11.8</v>
      </c>
      <c r="DI329" s="3" t="s">
        <v>28</v>
      </c>
      <c r="DJ329" s="3">
        <v>8</v>
      </c>
      <c r="DK329" s="5">
        <v>420</v>
      </c>
      <c r="DL329" s="3" t="s">
        <v>8</v>
      </c>
      <c r="DM329" s="5">
        <v>0.29154518950437314</v>
      </c>
      <c r="DN329" s="3" t="s">
        <v>3</v>
      </c>
      <c r="DO329" s="5">
        <v>0.46500000000000002</v>
      </c>
      <c r="DP329" s="3" t="s">
        <v>3</v>
      </c>
      <c r="DQ329" s="5">
        <v>2.7</v>
      </c>
      <c r="DR329" s="7"/>
      <c r="DS329" s="2" t="s">
        <v>18</v>
      </c>
      <c r="DT329" s="5">
        <v>0.35211267605633806</v>
      </c>
      <c r="DU329" s="2"/>
      <c r="DV329" s="3" t="s">
        <v>3</v>
      </c>
      <c r="DW329" s="5">
        <v>39</v>
      </c>
      <c r="DX329" s="3"/>
      <c r="DY329" s="3" t="s">
        <v>8</v>
      </c>
      <c r="DZ329" s="13" t="s">
        <v>403</v>
      </c>
      <c r="EA329" s="5">
        <v>0.9174311926605504</v>
      </c>
      <c r="EB329" s="5">
        <v>2.5299999999999998</v>
      </c>
      <c r="EC329" s="3"/>
      <c r="ED329" s="2">
        <v>225.5</v>
      </c>
      <c r="EE329" s="13" t="s">
        <v>402</v>
      </c>
      <c r="EF329" s="3" t="s">
        <v>1</v>
      </c>
      <c r="EG329" s="3"/>
      <c r="EH329" s="5">
        <v>45.1</v>
      </c>
      <c r="EI329" s="13" t="s">
        <v>404</v>
      </c>
      <c r="EJ329" s="3" t="s">
        <v>26</v>
      </c>
      <c r="EK329" s="5">
        <v>1.2500000000000001E-2</v>
      </c>
      <c r="EL329" s="3" t="s">
        <v>1</v>
      </c>
      <c r="EM329" s="3" t="s">
        <v>3</v>
      </c>
      <c r="EN329" s="3" t="s">
        <v>27</v>
      </c>
      <c r="EO329" s="3">
        <v>23</v>
      </c>
      <c r="EP329" s="3" t="s">
        <v>8</v>
      </c>
      <c r="EQ329" s="2">
        <v>2.48</v>
      </c>
      <c r="ER329" s="5">
        <v>4.3899999999999997</v>
      </c>
      <c r="ES329" s="13" t="s">
        <v>405</v>
      </c>
      <c r="ET329" s="9">
        <v>17.149999999999999</v>
      </c>
      <c r="EU329" s="3" t="s">
        <v>239</v>
      </c>
      <c r="EV329" s="3" t="s">
        <v>28</v>
      </c>
      <c r="EW329" s="9">
        <v>13</v>
      </c>
      <c r="EX329" s="9">
        <v>2.93</v>
      </c>
      <c r="EY329" s="3">
        <v>1.83</v>
      </c>
      <c r="EZ329" s="3"/>
      <c r="FA329" s="9">
        <v>0.84033613445378152</v>
      </c>
      <c r="FB329" s="9">
        <v>1.67E-9</v>
      </c>
      <c r="FC329" s="5">
        <v>225.5</v>
      </c>
      <c r="FD329" s="9">
        <v>1.17</v>
      </c>
      <c r="FE329" s="2" t="s">
        <v>311</v>
      </c>
      <c r="FF329" s="3" t="s">
        <v>28</v>
      </c>
      <c r="FG329" s="3" t="s">
        <v>1</v>
      </c>
      <c r="FH329" s="9">
        <v>5.9</v>
      </c>
      <c r="FI329" s="3"/>
      <c r="FJ329" s="9">
        <v>11.45</v>
      </c>
      <c r="FK329" s="3" t="s">
        <v>1</v>
      </c>
      <c r="FL329" s="3" t="s">
        <v>1</v>
      </c>
      <c r="FM329" s="3" t="s">
        <v>28</v>
      </c>
      <c r="FN329" s="9">
        <v>175</v>
      </c>
      <c r="FO329" s="9">
        <v>6.2999999999999995E-8</v>
      </c>
      <c r="FP329" s="9">
        <v>7.19</v>
      </c>
      <c r="FQ329" s="3" t="s">
        <v>311</v>
      </c>
      <c r="FR329" s="5">
        <v>8.0000000000000002E-3</v>
      </c>
      <c r="FS329" s="9">
        <v>24.75</v>
      </c>
      <c r="FT329" s="3" t="s">
        <v>1</v>
      </c>
      <c r="FU329" s="3">
        <v>3.94</v>
      </c>
      <c r="FV329" s="3"/>
      <c r="FW329" s="5">
        <v>33.5</v>
      </c>
      <c r="FX329" s="10">
        <v>4.28E-3</v>
      </c>
      <c r="FY329" s="13" t="s">
        <v>406</v>
      </c>
      <c r="FZ329" s="3" t="s">
        <v>22</v>
      </c>
      <c r="GA329" s="2">
        <v>2.48</v>
      </c>
      <c r="GB329" s="2">
        <v>2.48</v>
      </c>
      <c r="GC329" s="3" t="s">
        <v>27</v>
      </c>
      <c r="GD329" s="2">
        <v>2.48</v>
      </c>
      <c r="GE329" s="3"/>
      <c r="GF329" s="3" t="s">
        <v>30</v>
      </c>
      <c r="GG329" s="3"/>
      <c r="GH329" s="9">
        <v>3.74</v>
      </c>
      <c r="GI329" s="5">
        <v>225.5</v>
      </c>
      <c r="GJ329" s="5">
        <v>1.65E-3</v>
      </c>
      <c r="GK329" s="13" t="s">
        <v>404</v>
      </c>
      <c r="GL329" s="13" t="s">
        <v>407</v>
      </c>
      <c r="GM329" s="7">
        <v>2.5</v>
      </c>
      <c r="GN329" s="3" t="s">
        <v>31</v>
      </c>
      <c r="GO329" s="3" t="s">
        <v>8</v>
      </c>
      <c r="GP329" s="3"/>
      <c r="GQ329" s="2">
        <v>7.85</v>
      </c>
      <c r="GR329" s="3" t="s">
        <v>219</v>
      </c>
      <c r="GS329" s="9">
        <v>0.75187969924812026</v>
      </c>
      <c r="GT329" s="9">
        <v>58.65</v>
      </c>
      <c r="GU329" s="9">
        <v>12.8</v>
      </c>
      <c r="GV329" s="2">
        <v>5.2083333333333336E-2</v>
      </c>
      <c r="GW329" s="9">
        <v>2.09</v>
      </c>
      <c r="GX329" s="2" t="s">
        <v>34</v>
      </c>
      <c r="GY329" s="7"/>
      <c r="GZ329" s="9">
        <v>4.57</v>
      </c>
      <c r="HA329" s="9">
        <v>3.23</v>
      </c>
      <c r="HB329" s="9">
        <v>3.98</v>
      </c>
      <c r="HC329" s="3">
        <v>38.4</v>
      </c>
      <c r="HD329" s="3" t="s">
        <v>3</v>
      </c>
      <c r="HE329" s="9">
        <v>15.45</v>
      </c>
      <c r="HF329" s="9">
        <v>20.05</v>
      </c>
      <c r="HG329" s="3"/>
      <c r="HH329" s="5">
        <v>225.5</v>
      </c>
      <c r="HI329" s="3" t="s">
        <v>311</v>
      </c>
      <c r="HJ329" s="13" t="s">
        <v>408</v>
      </c>
      <c r="HK329" s="3" t="s">
        <v>3</v>
      </c>
      <c r="HL329" s="13" t="s">
        <v>409</v>
      </c>
      <c r="HM329" s="9">
        <v>0.45</v>
      </c>
      <c r="HN329" s="9">
        <v>14.6</v>
      </c>
      <c r="HO329" s="3" t="s">
        <v>3</v>
      </c>
      <c r="HP329" s="3" t="s">
        <v>35</v>
      </c>
      <c r="HQ329" s="3" t="s">
        <v>28</v>
      </c>
      <c r="HR329" s="9">
        <v>0.3</v>
      </c>
      <c r="HS329" s="3" t="s">
        <v>3</v>
      </c>
      <c r="HT329" s="3">
        <v>3.94</v>
      </c>
      <c r="HU329" s="9">
        <v>0.4098360655737705</v>
      </c>
      <c r="HV329" s="3">
        <v>1</v>
      </c>
      <c r="HW329" s="9">
        <v>9.7999999999999997E-4</v>
      </c>
      <c r="HX329" s="3" t="s">
        <v>3</v>
      </c>
      <c r="HY329" s="3"/>
      <c r="HZ329" s="3" t="s">
        <v>30</v>
      </c>
      <c r="IA329" s="9">
        <v>4.3</v>
      </c>
      <c r="IB329" s="3">
        <v>12.5</v>
      </c>
      <c r="IC329" s="3" t="s">
        <v>18</v>
      </c>
      <c r="ID329" s="3"/>
      <c r="IE329" s="3" t="s">
        <v>309</v>
      </c>
      <c r="IF329" s="8" t="s">
        <v>410</v>
      </c>
      <c r="IG329" s="9">
        <v>1.2195121951219512</v>
      </c>
      <c r="IH329" s="9">
        <v>0.75757575757575757</v>
      </c>
    </row>
    <row r="330" spans="1:242" x14ac:dyDescent="0.25">
      <c r="A330" s="1" t="s">
        <v>411</v>
      </c>
      <c r="B330" s="5">
        <v>71</v>
      </c>
      <c r="C330" s="3"/>
      <c r="D330" s="5">
        <v>6.74</v>
      </c>
      <c r="E330" s="3" t="s">
        <v>1</v>
      </c>
      <c r="F330" s="3"/>
      <c r="G330" s="2">
        <v>3.7950000000000005E-2</v>
      </c>
      <c r="H330" s="3"/>
      <c r="I330" s="3"/>
      <c r="J330" s="5">
        <v>1.35E-10</v>
      </c>
      <c r="K330" s="3" t="s">
        <v>3</v>
      </c>
      <c r="L330" s="3" t="s">
        <v>4</v>
      </c>
      <c r="M330" s="5">
        <v>0.71684587813620071</v>
      </c>
      <c r="N330" s="5">
        <v>20.75</v>
      </c>
      <c r="O330" s="3" t="s">
        <v>3</v>
      </c>
      <c r="P330" s="3"/>
      <c r="Q330" s="3"/>
      <c r="R330" s="5">
        <v>13.7</v>
      </c>
      <c r="S330" s="3"/>
      <c r="T330" s="3" t="s">
        <v>3</v>
      </c>
      <c r="U330" s="5">
        <v>40.25</v>
      </c>
      <c r="V330" s="15"/>
      <c r="W330" s="5">
        <v>228</v>
      </c>
      <c r="X330" s="3"/>
      <c r="Y330" s="3" t="s">
        <v>7</v>
      </c>
      <c r="Z330" s="5">
        <v>2.5999999999999998E-5</v>
      </c>
      <c r="AA330" s="3" t="s">
        <v>8</v>
      </c>
      <c r="AB330" s="2"/>
      <c r="AC330" s="5">
        <v>2.4181818181818183E-12</v>
      </c>
      <c r="AD330" s="3" t="s">
        <v>22</v>
      </c>
      <c r="AE330" s="3" t="s">
        <v>1</v>
      </c>
      <c r="AF330" s="3"/>
      <c r="AG330" s="5">
        <v>2.4500000000000004E-3</v>
      </c>
      <c r="AH330" s="5">
        <v>228</v>
      </c>
      <c r="AI330" s="2"/>
      <c r="AJ330" s="3">
        <v>210</v>
      </c>
      <c r="AK330" s="5">
        <v>228</v>
      </c>
      <c r="AL330" s="5">
        <v>1.0029999999999999</v>
      </c>
      <c r="AM330" s="3"/>
      <c r="AN330" s="3"/>
      <c r="AO330" s="5">
        <v>228</v>
      </c>
      <c r="AP330" s="5">
        <v>228</v>
      </c>
      <c r="AQ330" s="5">
        <v>0.8</v>
      </c>
      <c r="AR330" s="5">
        <v>2.06</v>
      </c>
      <c r="AS330" s="3" t="s">
        <v>28</v>
      </c>
      <c r="AT330" s="3" t="s">
        <v>28</v>
      </c>
      <c r="AU330" s="5">
        <v>25.65</v>
      </c>
      <c r="AV330" s="3"/>
      <c r="AW330" s="5">
        <v>228</v>
      </c>
      <c r="AX330" s="5">
        <v>2.7333333333333329E-7</v>
      </c>
      <c r="AY330" s="2" t="s">
        <v>311</v>
      </c>
      <c r="AZ330" s="5">
        <v>11.75</v>
      </c>
      <c r="BA330" s="5">
        <v>228</v>
      </c>
      <c r="BB330" s="3" t="s">
        <v>8</v>
      </c>
      <c r="BC330" s="3">
        <v>9.5</v>
      </c>
      <c r="BD330" s="5">
        <v>0.35587188612099646</v>
      </c>
      <c r="BE330" s="3" t="s">
        <v>16</v>
      </c>
      <c r="BF330" s="6">
        <v>26.75</v>
      </c>
      <c r="BG330" s="5">
        <v>6.22</v>
      </c>
      <c r="BH330" s="3"/>
      <c r="BI330" s="3"/>
      <c r="BJ330" s="5">
        <v>1.23</v>
      </c>
      <c r="BK330" s="5">
        <v>25.65</v>
      </c>
      <c r="BL330" s="5">
        <v>1.52</v>
      </c>
      <c r="BM330" s="5">
        <v>2.94</v>
      </c>
      <c r="BN330" s="3"/>
      <c r="BO330" s="3" t="s">
        <v>121</v>
      </c>
      <c r="BP330" s="3" t="s">
        <v>3</v>
      </c>
      <c r="BQ330" s="5">
        <v>2.2999999999999998</v>
      </c>
      <c r="BR330" s="2" t="s">
        <v>21</v>
      </c>
      <c r="BS330" s="3"/>
      <c r="BT330" s="3"/>
      <c r="BU330" s="3"/>
      <c r="BV330" s="5">
        <v>3.89</v>
      </c>
      <c r="BW330" s="5">
        <v>4.5599999999999996</v>
      </c>
      <c r="BX330" s="3"/>
      <c r="BY330" s="3"/>
      <c r="BZ330" s="5">
        <v>228</v>
      </c>
      <c r="CA330" s="2"/>
      <c r="CB330" s="3" t="s">
        <v>3</v>
      </c>
      <c r="CC330" s="5">
        <v>2.84</v>
      </c>
      <c r="CD330" s="5">
        <v>1.5384615384615383</v>
      </c>
      <c r="CE330" s="3"/>
      <c r="CF330" s="5">
        <v>31.3</v>
      </c>
      <c r="CG330" s="3" t="s">
        <v>312</v>
      </c>
      <c r="CH330" s="3"/>
      <c r="CI330" s="3"/>
      <c r="CJ330" s="3" t="s">
        <v>1</v>
      </c>
      <c r="CK330" s="2"/>
      <c r="CL330" s="3" t="s">
        <v>22</v>
      </c>
      <c r="CM330" s="5">
        <v>54</v>
      </c>
      <c r="CN330" s="3"/>
      <c r="CO330" s="2"/>
      <c r="CP330" s="2"/>
      <c r="CQ330" s="3">
        <v>2</v>
      </c>
      <c r="CR330" s="5">
        <v>5.14</v>
      </c>
      <c r="CS330" s="5">
        <v>34.700000000000003</v>
      </c>
      <c r="CT330" s="5">
        <v>1.1299999999999999</v>
      </c>
      <c r="CU330" s="5">
        <v>9.1</v>
      </c>
      <c r="CV330" s="5">
        <v>420</v>
      </c>
      <c r="CW330" s="5">
        <v>69.5</v>
      </c>
      <c r="CX330" s="5">
        <v>0.34129692832764502</v>
      </c>
      <c r="CY330" s="5">
        <v>0.40485829959514169</v>
      </c>
      <c r="CZ330" s="3" t="s">
        <v>22</v>
      </c>
      <c r="DA330" s="5">
        <v>4.5999999999999996E-4</v>
      </c>
      <c r="DB330" s="5">
        <v>617</v>
      </c>
      <c r="DC330" s="2"/>
      <c r="DD330" s="5">
        <v>268</v>
      </c>
      <c r="DE330" s="3" t="s">
        <v>22</v>
      </c>
      <c r="DF330" s="5">
        <v>0.32679738562091504</v>
      </c>
      <c r="DG330" s="3" t="s">
        <v>3</v>
      </c>
      <c r="DH330" s="5">
        <v>11.75</v>
      </c>
      <c r="DI330" s="3" t="s">
        <v>28</v>
      </c>
      <c r="DJ330" s="3"/>
      <c r="DK330" s="5">
        <v>421</v>
      </c>
      <c r="DL330" s="3" t="s">
        <v>8</v>
      </c>
      <c r="DM330" s="5">
        <v>0.29325513196480935</v>
      </c>
      <c r="DN330" s="3" t="s">
        <v>3</v>
      </c>
      <c r="DO330" s="5">
        <v>0.46750000000000003</v>
      </c>
      <c r="DP330" s="3" t="s">
        <v>3</v>
      </c>
      <c r="DQ330" s="5">
        <v>2.63</v>
      </c>
      <c r="DR330" s="7"/>
      <c r="DS330" s="2" t="s">
        <v>18</v>
      </c>
      <c r="DT330" s="5">
        <v>0.35335689045936397</v>
      </c>
      <c r="DU330" s="2"/>
      <c r="DV330" s="3" t="s">
        <v>3</v>
      </c>
      <c r="DW330" s="5">
        <v>40.25</v>
      </c>
      <c r="DX330" s="3"/>
      <c r="DY330" s="3" t="s">
        <v>8</v>
      </c>
      <c r="DZ330" s="2"/>
      <c r="EA330" s="5">
        <v>1.0416666666666667</v>
      </c>
      <c r="EB330" s="5">
        <v>2.52</v>
      </c>
      <c r="EC330" s="3"/>
      <c r="ED330" s="2"/>
      <c r="EE330" s="2"/>
      <c r="EF330" s="3" t="s">
        <v>1</v>
      </c>
      <c r="EG330" s="3"/>
      <c r="EH330" s="5">
        <v>45.6</v>
      </c>
      <c r="EI330" s="2"/>
      <c r="EJ330" s="3" t="s">
        <v>26</v>
      </c>
      <c r="EK330" s="5">
        <v>1.2500000000000001E-2</v>
      </c>
      <c r="EL330" s="3" t="s">
        <v>1</v>
      </c>
      <c r="EM330" s="3" t="s">
        <v>3</v>
      </c>
      <c r="EN330" s="3" t="s">
        <v>27</v>
      </c>
      <c r="EO330" s="3"/>
      <c r="EP330" s="3" t="s">
        <v>8</v>
      </c>
      <c r="EQ330" s="3"/>
      <c r="ER330" s="5">
        <v>4.47</v>
      </c>
      <c r="ES330" s="3"/>
      <c r="ET330" s="9">
        <v>17.149999999999999</v>
      </c>
      <c r="EU330" s="3" t="s">
        <v>239</v>
      </c>
      <c r="EV330" s="3" t="s">
        <v>28</v>
      </c>
      <c r="EW330" s="9">
        <v>12</v>
      </c>
      <c r="EX330" s="9">
        <v>2.96</v>
      </c>
      <c r="EY330" s="3"/>
      <c r="EZ330" s="3"/>
      <c r="FA330" s="9">
        <v>0.84033613445378152</v>
      </c>
      <c r="FB330" s="9">
        <v>1.67E-9</v>
      </c>
      <c r="FC330" s="5">
        <v>228</v>
      </c>
      <c r="FD330" s="9">
        <v>1.1200000000000001</v>
      </c>
      <c r="FE330" s="2" t="s">
        <v>311</v>
      </c>
      <c r="FF330" s="3" t="s">
        <v>28</v>
      </c>
      <c r="FG330" s="3" t="s">
        <v>1</v>
      </c>
      <c r="FH330" s="9">
        <v>5.94</v>
      </c>
      <c r="FI330" s="3"/>
      <c r="FJ330" s="9">
        <v>11.5</v>
      </c>
      <c r="FK330" s="3" t="s">
        <v>1</v>
      </c>
      <c r="FL330" s="3" t="s">
        <v>1</v>
      </c>
      <c r="FM330" s="3" t="s">
        <v>28</v>
      </c>
      <c r="FN330" s="9">
        <v>177</v>
      </c>
      <c r="FO330" s="9">
        <v>6.1000000000000004E-8</v>
      </c>
      <c r="FP330" s="9">
        <v>7.19</v>
      </c>
      <c r="FQ330" s="3" t="s">
        <v>311</v>
      </c>
      <c r="FR330" s="5">
        <v>7.1000000000000004E-3</v>
      </c>
      <c r="FS330" s="9">
        <v>25.3</v>
      </c>
      <c r="FT330" s="3" t="s">
        <v>1</v>
      </c>
      <c r="FU330" s="3">
        <v>3.95</v>
      </c>
      <c r="FV330" s="3"/>
      <c r="FW330" s="5">
        <v>33.35</v>
      </c>
      <c r="FX330" s="10">
        <v>4.2100000000000002E-3</v>
      </c>
      <c r="FY330" s="3"/>
      <c r="FZ330" s="3" t="s">
        <v>22</v>
      </c>
      <c r="GA330" s="3"/>
      <c r="GB330" s="3"/>
      <c r="GC330" s="3" t="s">
        <v>27</v>
      </c>
      <c r="GD330" s="3"/>
      <c r="GE330" s="3"/>
      <c r="GF330" s="3" t="s">
        <v>30</v>
      </c>
      <c r="GG330" s="3"/>
      <c r="GH330" s="9">
        <v>3.74</v>
      </c>
      <c r="GI330" s="5">
        <v>228</v>
      </c>
      <c r="GJ330" s="5">
        <v>1.6800000000000001E-3</v>
      </c>
      <c r="GK330" s="3"/>
      <c r="GL330" s="2"/>
      <c r="GM330" s="7"/>
      <c r="GN330" s="3" t="s">
        <v>31</v>
      </c>
      <c r="GO330" s="3" t="s">
        <v>8</v>
      </c>
      <c r="GP330" s="3"/>
      <c r="GQ330" s="3"/>
      <c r="GR330" s="3" t="s">
        <v>219</v>
      </c>
      <c r="GS330" s="9">
        <v>0.78125</v>
      </c>
      <c r="GT330" s="9">
        <v>58.7</v>
      </c>
      <c r="GU330" s="9">
        <v>12.85</v>
      </c>
      <c r="GV330" s="2">
        <v>5.2356020942408377E-2</v>
      </c>
      <c r="GW330" s="9">
        <v>2.1</v>
      </c>
      <c r="GX330" s="2" t="s">
        <v>34</v>
      </c>
      <c r="GY330" s="7"/>
      <c r="GZ330" s="9">
        <v>4.63</v>
      </c>
      <c r="HA330" s="9">
        <v>3.24</v>
      </c>
      <c r="HB330" s="9">
        <v>4.0199999999999996</v>
      </c>
      <c r="HC330" s="3">
        <v>37.4</v>
      </c>
      <c r="HD330" s="3" t="s">
        <v>3</v>
      </c>
      <c r="HE330" s="9">
        <v>15.35</v>
      </c>
      <c r="HF330" s="9">
        <v>20.100000000000001</v>
      </c>
      <c r="HG330" s="3"/>
      <c r="HH330" s="5">
        <v>228</v>
      </c>
      <c r="HI330" s="3" t="s">
        <v>311</v>
      </c>
      <c r="HJ330" s="3"/>
      <c r="HK330" s="3" t="s">
        <v>3</v>
      </c>
      <c r="HL330" s="3"/>
      <c r="HM330" s="9">
        <v>0.43</v>
      </c>
      <c r="HN330" s="9">
        <v>14.5</v>
      </c>
      <c r="HO330" s="3" t="s">
        <v>3</v>
      </c>
      <c r="HP330" s="3" t="s">
        <v>35</v>
      </c>
      <c r="HQ330" s="3" t="s">
        <v>28</v>
      </c>
      <c r="HR330" s="9">
        <v>0.25</v>
      </c>
      <c r="HS330" s="3" t="s">
        <v>3</v>
      </c>
      <c r="HT330" s="3">
        <v>3.95</v>
      </c>
      <c r="HU330" s="9">
        <v>0.41152263374485593</v>
      </c>
      <c r="HV330" s="3">
        <v>1</v>
      </c>
      <c r="HW330" s="9">
        <v>9.7999999999999997E-4</v>
      </c>
      <c r="HX330" s="3" t="s">
        <v>3</v>
      </c>
      <c r="HY330" s="3"/>
      <c r="HZ330" s="3" t="s">
        <v>30</v>
      </c>
      <c r="IA330" s="9">
        <v>4.3</v>
      </c>
      <c r="IB330" s="3"/>
      <c r="IC330" s="3" t="s">
        <v>18</v>
      </c>
      <c r="ID330" s="3"/>
      <c r="IE330" s="3" t="s">
        <v>309</v>
      </c>
      <c r="IF330" s="7"/>
      <c r="IG330" s="9">
        <v>1.1764705882352942</v>
      </c>
      <c r="IH330" s="9">
        <v>0.75757575757575757</v>
      </c>
    </row>
    <row r="331" spans="1:242" x14ac:dyDescent="0.25">
      <c r="A331" s="1" t="s">
        <v>412</v>
      </c>
      <c r="B331" s="5">
        <v>66</v>
      </c>
      <c r="C331" s="3"/>
      <c r="D331" s="5">
        <v>6.4</v>
      </c>
      <c r="E331" s="3" t="s">
        <v>1</v>
      </c>
      <c r="F331" s="3"/>
      <c r="G331" s="2">
        <v>3.6499999999999998E-2</v>
      </c>
      <c r="H331" s="3"/>
      <c r="I331" s="3"/>
      <c r="J331" s="5">
        <v>1.2899999999999999E-10</v>
      </c>
      <c r="K331" s="3" t="s">
        <v>3</v>
      </c>
      <c r="L331" s="3" t="s">
        <v>4</v>
      </c>
      <c r="M331" s="5">
        <v>0.7246376811594204</v>
      </c>
      <c r="N331" s="5">
        <v>19.850000000000001</v>
      </c>
      <c r="O331" s="3" t="s">
        <v>3</v>
      </c>
      <c r="P331" s="3"/>
      <c r="Q331" s="3"/>
      <c r="R331" s="5">
        <v>13.65</v>
      </c>
      <c r="S331" s="3"/>
      <c r="T331" s="3" t="s">
        <v>3</v>
      </c>
      <c r="U331" s="5">
        <v>38.549999999999997</v>
      </c>
      <c r="V331" s="3"/>
      <c r="W331" s="5">
        <v>218</v>
      </c>
      <c r="X331" s="3"/>
      <c r="Y331" s="3" t="s">
        <v>7</v>
      </c>
      <c r="Z331" s="5">
        <v>2.4000000000000001E-5</v>
      </c>
      <c r="AA331" s="3" t="s">
        <v>8</v>
      </c>
      <c r="AB331" s="2"/>
      <c r="AC331" s="5">
        <v>2.4727272727272725E-12</v>
      </c>
      <c r="AD331" s="3" t="s">
        <v>22</v>
      </c>
      <c r="AE331" s="3" t="s">
        <v>1</v>
      </c>
      <c r="AF331" s="3"/>
      <c r="AG331" s="5">
        <v>2.2400000000000002E-3</v>
      </c>
      <c r="AH331" s="5">
        <v>218</v>
      </c>
      <c r="AI331" s="2"/>
      <c r="AJ331" s="3">
        <v>206</v>
      </c>
      <c r="AK331" s="5">
        <v>218</v>
      </c>
      <c r="AL331" s="5">
        <v>0.995</v>
      </c>
      <c r="AM331" s="3"/>
      <c r="AN331" s="3"/>
      <c r="AO331" s="5">
        <v>218</v>
      </c>
      <c r="AP331" s="5">
        <v>218</v>
      </c>
      <c r="AQ331" s="5">
        <v>1.35</v>
      </c>
      <c r="AR331" s="5">
        <v>2.0299999999999998</v>
      </c>
      <c r="AS331" s="3" t="s">
        <v>28</v>
      </c>
      <c r="AT331" s="3" t="s">
        <v>28</v>
      </c>
      <c r="AU331" s="5">
        <v>25.5</v>
      </c>
      <c r="AV331" s="3"/>
      <c r="AW331" s="5">
        <v>218</v>
      </c>
      <c r="AX331" s="5">
        <v>2.6666666666666667E-7</v>
      </c>
      <c r="AY331" s="2" t="s">
        <v>311</v>
      </c>
      <c r="AZ331" s="5">
        <v>11.5</v>
      </c>
      <c r="BA331" s="5">
        <v>218</v>
      </c>
      <c r="BB331" s="3" t="s">
        <v>8</v>
      </c>
      <c r="BC331" s="3">
        <v>9.5</v>
      </c>
      <c r="BD331" s="5">
        <v>0.33444816053511706</v>
      </c>
      <c r="BE331" s="3" t="s">
        <v>16</v>
      </c>
      <c r="BF331" s="6">
        <v>25.55</v>
      </c>
      <c r="BG331" s="5">
        <v>6.01</v>
      </c>
      <c r="BH331" s="3"/>
      <c r="BI331" s="3"/>
      <c r="BJ331" s="5">
        <v>1.2</v>
      </c>
      <c r="BK331" s="5">
        <v>25.55</v>
      </c>
      <c r="BL331" s="5">
        <v>1.54</v>
      </c>
      <c r="BM331" s="5">
        <v>2.92</v>
      </c>
      <c r="BN331" s="3"/>
      <c r="BO331" s="3" t="s">
        <v>121</v>
      </c>
      <c r="BP331" s="3" t="s">
        <v>3</v>
      </c>
      <c r="BQ331" s="5">
        <v>2.2999999999999998</v>
      </c>
      <c r="BR331" s="2" t="s">
        <v>21</v>
      </c>
      <c r="BS331" s="3"/>
      <c r="BT331" s="3"/>
      <c r="BU331" s="3"/>
      <c r="BV331" s="5">
        <v>3.8</v>
      </c>
      <c r="BW331" s="5">
        <v>4.3600000000000003</v>
      </c>
      <c r="BX331" s="3"/>
      <c r="BY331" s="3"/>
      <c r="BZ331" s="5">
        <v>218</v>
      </c>
      <c r="CA331" s="2"/>
      <c r="CB331" s="3" t="s">
        <v>3</v>
      </c>
      <c r="CC331" s="5">
        <v>2.73</v>
      </c>
      <c r="CD331" s="5">
        <v>1.4705882352941175</v>
      </c>
      <c r="CE331" s="3"/>
      <c r="CF331" s="5">
        <v>31.3</v>
      </c>
      <c r="CG331" s="3" t="s">
        <v>312</v>
      </c>
      <c r="CH331" s="3"/>
      <c r="CI331" s="3"/>
      <c r="CJ331" s="3" t="s">
        <v>1</v>
      </c>
      <c r="CK331" s="2"/>
      <c r="CL331" s="3" t="s">
        <v>22</v>
      </c>
      <c r="CM331" s="5">
        <v>54</v>
      </c>
      <c r="CN331" s="3"/>
      <c r="CO331" s="2"/>
      <c r="CP331" s="2"/>
      <c r="CQ331" s="3">
        <v>2</v>
      </c>
      <c r="CR331" s="5">
        <v>5.14</v>
      </c>
      <c r="CS331" s="5">
        <v>33.9</v>
      </c>
      <c r="CT331" s="5">
        <v>1.1254999999999999</v>
      </c>
      <c r="CU331" s="5">
        <v>9.0500000000000007</v>
      </c>
      <c r="CV331" s="5">
        <v>418</v>
      </c>
      <c r="CW331" s="5">
        <v>68</v>
      </c>
      <c r="CX331" s="5">
        <v>0.33112582781456956</v>
      </c>
      <c r="CY331" s="5">
        <v>0.39215686274509809</v>
      </c>
      <c r="CZ331" s="3" t="s">
        <v>22</v>
      </c>
      <c r="DA331" s="5">
        <v>4.6500000000000003E-4</v>
      </c>
      <c r="DB331" s="5">
        <v>615</v>
      </c>
      <c r="DC331" s="2"/>
      <c r="DD331" s="5">
        <v>266</v>
      </c>
      <c r="DE331" s="3" t="s">
        <v>22</v>
      </c>
      <c r="DF331" s="5">
        <v>0.32051282051282048</v>
      </c>
      <c r="DG331" s="3" t="s">
        <v>3</v>
      </c>
      <c r="DH331" s="5">
        <v>11.25</v>
      </c>
      <c r="DI331" s="3" t="s">
        <v>28</v>
      </c>
      <c r="DJ331" s="3"/>
      <c r="DK331" s="5">
        <v>420</v>
      </c>
      <c r="DL331" s="3" t="s">
        <v>8</v>
      </c>
      <c r="DM331" s="5">
        <v>0.28985507246376813</v>
      </c>
      <c r="DN331" s="3" t="s">
        <v>3</v>
      </c>
      <c r="DO331" s="5">
        <v>0.46500000000000002</v>
      </c>
      <c r="DP331" s="3" t="s">
        <v>3</v>
      </c>
      <c r="DQ331" s="5">
        <v>2.5099999999999998</v>
      </c>
      <c r="DR331" s="7"/>
      <c r="DS331" s="2" t="s">
        <v>18</v>
      </c>
      <c r="DT331" s="5">
        <v>0.3436426116838488</v>
      </c>
      <c r="DU331" s="2"/>
      <c r="DV331" s="3" t="s">
        <v>3</v>
      </c>
      <c r="DW331" s="5">
        <v>38.549999999999997</v>
      </c>
      <c r="DX331" s="3"/>
      <c r="DY331" s="3" t="s">
        <v>8</v>
      </c>
      <c r="DZ331" s="2"/>
      <c r="EA331" s="5">
        <v>0.9009009009009008</v>
      </c>
      <c r="EB331" s="5">
        <v>2.52</v>
      </c>
      <c r="EC331" s="3"/>
      <c r="ED331" s="2"/>
      <c r="EE331" s="2"/>
      <c r="EF331" s="3" t="s">
        <v>1</v>
      </c>
      <c r="EG331" s="3"/>
      <c r="EH331" s="5">
        <v>43.6</v>
      </c>
      <c r="EI331" s="2"/>
      <c r="EJ331" s="3" t="s">
        <v>26</v>
      </c>
      <c r="EK331" s="5">
        <v>1.2500000000000001E-2</v>
      </c>
      <c r="EL331" s="3" t="s">
        <v>1</v>
      </c>
      <c r="EM331" s="3" t="s">
        <v>3</v>
      </c>
      <c r="EN331" s="3" t="s">
        <v>27</v>
      </c>
      <c r="EO331" s="3"/>
      <c r="EP331" s="3" t="s">
        <v>8</v>
      </c>
      <c r="EQ331" s="3"/>
      <c r="ER331" s="5">
        <v>4.32</v>
      </c>
      <c r="ES331" s="3"/>
      <c r="ET331" s="9">
        <v>17.100000000000001</v>
      </c>
      <c r="EU331" s="3" t="s">
        <v>239</v>
      </c>
      <c r="EV331" s="3" t="s">
        <v>28</v>
      </c>
      <c r="EW331" s="9">
        <v>12</v>
      </c>
      <c r="EX331" s="9">
        <v>2.83</v>
      </c>
      <c r="EY331" s="3"/>
      <c r="EZ331" s="3"/>
      <c r="FA331" s="9">
        <v>0.83333333333333337</v>
      </c>
      <c r="FB331" s="9">
        <v>1.666E-9</v>
      </c>
      <c r="FC331" s="5">
        <v>218</v>
      </c>
      <c r="FD331" s="9">
        <v>1.21</v>
      </c>
      <c r="FE331" s="2" t="s">
        <v>311</v>
      </c>
      <c r="FF331" s="3" t="s">
        <v>28</v>
      </c>
      <c r="FG331" s="3" t="s">
        <v>1</v>
      </c>
      <c r="FH331" s="9">
        <v>5.69</v>
      </c>
      <c r="FI331" s="3"/>
      <c r="FJ331" s="9">
        <v>11.45</v>
      </c>
      <c r="FK331" s="3" t="s">
        <v>1</v>
      </c>
      <c r="FL331" s="3" t="s">
        <v>1</v>
      </c>
      <c r="FM331" s="3" t="s">
        <v>28</v>
      </c>
      <c r="FN331" s="9">
        <v>175</v>
      </c>
      <c r="FO331" s="9">
        <v>6.5E-8</v>
      </c>
      <c r="FP331" s="9">
        <v>7.67</v>
      </c>
      <c r="FQ331" s="3" t="s">
        <v>311</v>
      </c>
      <c r="FR331" s="5">
        <v>6.7999999999999996E-3</v>
      </c>
      <c r="FS331" s="9">
        <v>24.4</v>
      </c>
      <c r="FT331" s="3" t="s">
        <v>1</v>
      </c>
      <c r="FU331" s="3"/>
      <c r="FV331" s="3"/>
      <c r="FW331" s="5">
        <v>25.7</v>
      </c>
      <c r="FX331" s="10">
        <v>3.7200000000000002E-3</v>
      </c>
      <c r="FY331" s="3"/>
      <c r="FZ331" s="3" t="s">
        <v>22</v>
      </c>
      <c r="GA331" s="3"/>
      <c r="GB331" s="3"/>
      <c r="GC331" s="3" t="s">
        <v>27</v>
      </c>
      <c r="GD331" s="3"/>
      <c r="GE331" s="3"/>
      <c r="GF331" s="3" t="s">
        <v>30</v>
      </c>
      <c r="GG331" s="3"/>
      <c r="GH331" s="9">
        <v>3.73</v>
      </c>
      <c r="GI331" s="5">
        <v>218</v>
      </c>
      <c r="GJ331" s="5">
        <v>1.6000000000000001E-3</v>
      </c>
      <c r="GK331" s="3"/>
      <c r="GL331" s="2"/>
      <c r="GM331" s="9">
        <v>2.52</v>
      </c>
      <c r="GN331" s="3" t="s">
        <v>31</v>
      </c>
      <c r="GO331" s="3" t="s">
        <v>8</v>
      </c>
      <c r="GP331" s="3"/>
      <c r="GQ331" s="3"/>
      <c r="GR331" s="3" t="s">
        <v>219</v>
      </c>
      <c r="GS331" s="9">
        <v>0.79365079365079361</v>
      </c>
      <c r="GT331" s="9">
        <v>57.6</v>
      </c>
      <c r="GU331" s="9">
        <v>11.9</v>
      </c>
      <c r="GV331" s="2">
        <v>5.4945054945054937E-2</v>
      </c>
      <c r="GW331" s="9">
        <v>2.06</v>
      </c>
      <c r="GX331" s="2" t="s">
        <v>34</v>
      </c>
      <c r="GY331" s="7"/>
      <c r="GZ331" s="9">
        <v>4.45</v>
      </c>
      <c r="HA331" s="9">
        <v>3.09</v>
      </c>
      <c r="HB331" s="9">
        <v>3.89</v>
      </c>
      <c r="HC331" s="3">
        <v>38.5</v>
      </c>
      <c r="HD331" s="3" t="s">
        <v>3</v>
      </c>
      <c r="HE331" s="9">
        <v>14</v>
      </c>
      <c r="HF331" s="9">
        <v>21.4</v>
      </c>
      <c r="HG331" s="3"/>
      <c r="HH331" s="5">
        <v>218</v>
      </c>
      <c r="HI331" s="3" t="s">
        <v>311</v>
      </c>
      <c r="HJ331" s="3"/>
      <c r="HK331" s="3" t="s">
        <v>3</v>
      </c>
      <c r="HL331" s="3"/>
      <c r="HM331" s="9">
        <v>0.41</v>
      </c>
      <c r="HN331" s="9">
        <v>14.3</v>
      </c>
      <c r="HO331" s="3" t="s">
        <v>3</v>
      </c>
      <c r="HP331" s="3" t="s">
        <v>35</v>
      </c>
      <c r="HQ331" s="3" t="s">
        <v>28</v>
      </c>
      <c r="HR331" s="9">
        <v>0.25</v>
      </c>
      <c r="HS331" s="3" t="s">
        <v>3</v>
      </c>
      <c r="HT331" s="3">
        <v>3.89</v>
      </c>
      <c r="HU331" s="9">
        <v>0.39525691699604748</v>
      </c>
      <c r="HV331" s="3">
        <v>1</v>
      </c>
      <c r="HW331" s="9">
        <v>9.8999999999999999E-4</v>
      </c>
      <c r="HX331" s="3" t="s">
        <v>3</v>
      </c>
      <c r="HY331" s="3"/>
      <c r="HZ331" s="3" t="s">
        <v>30</v>
      </c>
      <c r="IA331" s="9">
        <v>4.3</v>
      </c>
      <c r="IB331" s="3"/>
      <c r="IC331" s="3" t="s">
        <v>18</v>
      </c>
      <c r="ID331" s="3"/>
      <c r="IE331" s="3" t="s">
        <v>309</v>
      </c>
      <c r="IF331" s="7"/>
      <c r="IG331" s="9">
        <v>1.1764705882352942</v>
      </c>
      <c r="IH331" s="9">
        <v>0.7407407407407407</v>
      </c>
    </row>
    <row r="332" spans="1:242" x14ac:dyDescent="0.25">
      <c r="A332" s="1" t="s">
        <v>413</v>
      </c>
      <c r="B332" s="5">
        <v>64</v>
      </c>
      <c r="C332" s="3"/>
      <c r="D332" s="5">
        <v>6.58</v>
      </c>
      <c r="E332" s="3" t="s">
        <v>1</v>
      </c>
      <c r="F332" s="3" t="s">
        <v>414</v>
      </c>
      <c r="G332" s="2">
        <v>3.5999999999999997E-2</v>
      </c>
      <c r="H332" s="3">
        <v>2.13</v>
      </c>
      <c r="I332" s="3">
        <v>2.13</v>
      </c>
      <c r="J332" s="5">
        <v>1.06E-10</v>
      </c>
      <c r="K332" s="3" t="s">
        <v>3</v>
      </c>
      <c r="L332" s="3" t="s">
        <v>4</v>
      </c>
      <c r="M332" s="5">
        <v>0.70422535211267612</v>
      </c>
      <c r="N332" s="5">
        <v>18.5</v>
      </c>
      <c r="O332" s="3" t="s">
        <v>3</v>
      </c>
      <c r="P332" s="3">
        <v>1.07</v>
      </c>
      <c r="Q332" s="3"/>
      <c r="R332" s="5">
        <v>13.4</v>
      </c>
      <c r="S332" s="3"/>
      <c r="T332" s="3" t="s">
        <v>3</v>
      </c>
      <c r="U332" s="5">
        <v>36</v>
      </c>
      <c r="V332" s="3">
        <v>1.9</v>
      </c>
      <c r="W332" s="5">
        <v>207</v>
      </c>
      <c r="X332" s="3">
        <v>1.06</v>
      </c>
      <c r="Y332" s="3">
        <v>9.0500000000000007</v>
      </c>
      <c r="Z332" s="5">
        <v>2.1999999999999999E-5</v>
      </c>
      <c r="AA332" s="3" t="s">
        <v>8</v>
      </c>
      <c r="AB332" s="2">
        <v>0.76923076923076916</v>
      </c>
      <c r="AC332" s="5">
        <v>2.4363636363636364E-12</v>
      </c>
      <c r="AD332" s="3" t="s">
        <v>22</v>
      </c>
      <c r="AE332" s="3">
        <v>1</v>
      </c>
      <c r="AF332" s="3">
        <v>2.4</v>
      </c>
      <c r="AG332" s="5">
        <v>2.1700000000000001E-3</v>
      </c>
      <c r="AH332" s="5">
        <v>207</v>
      </c>
      <c r="AI332" s="2">
        <v>106</v>
      </c>
      <c r="AJ332" s="3">
        <v>252</v>
      </c>
      <c r="AK332" s="5">
        <v>207</v>
      </c>
      <c r="AL332" s="5">
        <v>0.998</v>
      </c>
      <c r="AM332" s="3"/>
      <c r="AN332" s="3">
        <v>0.95238095238095233</v>
      </c>
      <c r="AO332" s="5">
        <v>207</v>
      </c>
      <c r="AP332" s="5">
        <v>207</v>
      </c>
      <c r="AQ332" s="5">
        <v>1.4</v>
      </c>
      <c r="AR332" s="5">
        <v>2.0099999999999998</v>
      </c>
      <c r="AS332" s="3" t="s">
        <v>28</v>
      </c>
      <c r="AT332" s="3" t="s">
        <v>28</v>
      </c>
      <c r="AU332" s="5">
        <v>26.2</v>
      </c>
      <c r="AV332" s="3"/>
      <c r="AW332" s="5">
        <v>207</v>
      </c>
      <c r="AX332" s="5">
        <v>2.6666666666666667E-7</v>
      </c>
      <c r="AY332" s="2" t="s">
        <v>311</v>
      </c>
      <c r="AZ332" s="5">
        <v>9.5</v>
      </c>
      <c r="BA332" s="5">
        <v>207</v>
      </c>
      <c r="BB332" s="3" t="s">
        <v>8</v>
      </c>
      <c r="BC332" s="3">
        <v>9.4499999999999993</v>
      </c>
      <c r="BD332" s="5">
        <v>0.34129692832764502</v>
      </c>
      <c r="BE332" s="3" t="s">
        <v>16</v>
      </c>
      <c r="BF332" s="6">
        <v>24.25</v>
      </c>
      <c r="BG332" s="5">
        <v>5.75</v>
      </c>
      <c r="BH332" s="3">
        <v>175</v>
      </c>
      <c r="BI332" s="3">
        <v>2.13</v>
      </c>
      <c r="BJ332" s="5">
        <v>1.2</v>
      </c>
      <c r="BK332" s="5">
        <v>25.4</v>
      </c>
      <c r="BL332" s="5">
        <v>1.54</v>
      </c>
      <c r="BM332" s="5">
        <v>2.92</v>
      </c>
      <c r="BN332" s="3">
        <v>57.35</v>
      </c>
      <c r="BO332" s="3" t="s">
        <v>121</v>
      </c>
      <c r="BP332" s="3" t="s">
        <v>3</v>
      </c>
      <c r="BQ332" s="5">
        <v>2.31</v>
      </c>
      <c r="BR332" s="2" t="s">
        <v>21</v>
      </c>
      <c r="BS332" s="3">
        <v>0.46948356807511737</v>
      </c>
      <c r="BT332" s="3"/>
      <c r="BU332" s="3">
        <v>0.8</v>
      </c>
      <c r="BV332" s="5">
        <v>3.7</v>
      </c>
      <c r="BW332" s="5">
        <v>4.13</v>
      </c>
      <c r="BX332" s="3"/>
      <c r="BY332" s="3"/>
      <c r="BZ332" s="5">
        <v>207</v>
      </c>
      <c r="CA332" s="2">
        <v>1.6666666666666667</v>
      </c>
      <c r="CB332" s="3" t="s">
        <v>3</v>
      </c>
      <c r="CC332" s="5">
        <v>2.4300000000000002</v>
      </c>
      <c r="CD332" s="5">
        <v>1.4492753623188408</v>
      </c>
      <c r="CE332" s="3">
        <v>0.390625</v>
      </c>
      <c r="CF332" s="5">
        <v>30.95</v>
      </c>
      <c r="CG332" s="3" t="s">
        <v>312</v>
      </c>
      <c r="CH332" s="3">
        <v>2.13</v>
      </c>
      <c r="CI332" s="3"/>
      <c r="CJ332" s="3" t="s">
        <v>1</v>
      </c>
      <c r="CK332" s="2"/>
      <c r="CL332" s="3" t="s">
        <v>22</v>
      </c>
      <c r="CM332" s="5">
        <v>60</v>
      </c>
      <c r="CN332" s="3"/>
      <c r="CO332" s="2">
        <v>2.2999999999999998</v>
      </c>
      <c r="CP332" s="2"/>
      <c r="CQ332" s="3">
        <v>2</v>
      </c>
      <c r="CR332" s="5">
        <v>5.03</v>
      </c>
      <c r="CS332" s="5">
        <v>34.4</v>
      </c>
      <c r="CT332" s="5">
        <v>0.93700000000000006</v>
      </c>
      <c r="CU332" s="5">
        <v>9.0500000000000007</v>
      </c>
      <c r="CV332" s="5">
        <v>404</v>
      </c>
      <c r="CW332" s="5">
        <v>67.650000000000006</v>
      </c>
      <c r="CX332" s="5">
        <v>0.31847133757961782</v>
      </c>
      <c r="CY332" s="5">
        <v>0.38759689922480617</v>
      </c>
      <c r="CZ332" s="3" t="s">
        <v>22</v>
      </c>
      <c r="DA332" s="5">
        <v>4.5999999999999996E-4</v>
      </c>
      <c r="DB332" s="5">
        <v>618</v>
      </c>
      <c r="DC332" s="2">
        <v>0.98039215686274506</v>
      </c>
      <c r="DD332" s="5">
        <v>265</v>
      </c>
      <c r="DE332" s="3" t="s">
        <v>22</v>
      </c>
      <c r="DF332" s="5">
        <v>0.31948881789137379</v>
      </c>
      <c r="DG332" s="3" t="s">
        <v>3</v>
      </c>
      <c r="DH332" s="5">
        <v>10.9</v>
      </c>
      <c r="DI332" s="3" t="s">
        <v>28</v>
      </c>
      <c r="DJ332" s="3"/>
      <c r="DK332" s="5">
        <v>402</v>
      </c>
      <c r="DL332" s="3" t="s">
        <v>8</v>
      </c>
      <c r="DM332" s="5">
        <v>0.28985507246376813</v>
      </c>
      <c r="DN332" s="3" t="s">
        <v>3</v>
      </c>
      <c r="DO332" s="5">
        <v>0.45750000000000002</v>
      </c>
      <c r="DP332" s="3" t="s">
        <v>3</v>
      </c>
      <c r="DQ332" s="5">
        <v>2.5</v>
      </c>
      <c r="DR332" s="2">
        <v>0.76923076923076916</v>
      </c>
      <c r="DS332" s="2" t="s">
        <v>18</v>
      </c>
      <c r="DT332" s="5">
        <v>0.33222591362126247</v>
      </c>
      <c r="DU332" s="2">
        <v>2.93</v>
      </c>
      <c r="DV332" s="3" t="s">
        <v>3</v>
      </c>
      <c r="DW332" s="5">
        <v>36</v>
      </c>
      <c r="DX332" s="3"/>
      <c r="DY332" s="3" t="s">
        <v>8</v>
      </c>
      <c r="DZ332" s="2">
        <v>300</v>
      </c>
      <c r="EA332" s="5">
        <v>0.86956521739130443</v>
      </c>
      <c r="EB332" s="5">
        <v>2.5</v>
      </c>
      <c r="EC332" s="3">
        <v>11</v>
      </c>
      <c r="ED332" s="2"/>
      <c r="EE332" s="2">
        <v>0.32894736842105265</v>
      </c>
      <c r="EF332" s="3" t="s">
        <v>1</v>
      </c>
      <c r="EG332" s="3"/>
      <c r="EH332" s="2"/>
      <c r="EI332" s="2">
        <v>5.86</v>
      </c>
      <c r="EJ332" s="3" t="s">
        <v>26</v>
      </c>
      <c r="EK332" s="5">
        <v>1.2500000000000001E-2</v>
      </c>
      <c r="EL332" s="3" t="s">
        <v>1</v>
      </c>
      <c r="EM332" s="3" t="s">
        <v>3</v>
      </c>
      <c r="EN332" s="3" t="s">
        <v>27</v>
      </c>
      <c r="EO332" s="3"/>
      <c r="EP332" s="3" t="s">
        <v>8</v>
      </c>
      <c r="EQ332" s="3">
        <v>2.13</v>
      </c>
      <c r="ER332" s="5">
        <v>4.1399999999999997</v>
      </c>
      <c r="ES332" s="3"/>
      <c r="ET332" s="9">
        <v>16.75</v>
      </c>
      <c r="EU332" s="3" t="s">
        <v>239</v>
      </c>
      <c r="EV332" s="3" t="s">
        <v>28</v>
      </c>
      <c r="EW332" s="9">
        <v>10</v>
      </c>
      <c r="EX332" s="9">
        <v>2.67</v>
      </c>
      <c r="EY332" s="3"/>
      <c r="EZ332" s="3"/>
      <c r="FA332" s="9">
        <v>0.81967213114754101</v>
      </c>
      <c r="FB332" s="9">
        <v>1.666E-9</v>
      </c>
      <c r="FC332" s="5">
        <v>207</v>
      </c>
      <c r="FD332" s="9">
        <v>1.31</v>
      </c>
      <c r="FE332" s="2" t="s">
        <v>311</v>
      </c>
      <c r="FF332" s="3" t="s">
        <v>28</v>
      </c>
      <c r="FG332" s="3" t="s">
        <v>1</v>
      </c>
      <c r="FH332" s="9">
        <v>5.41</v>
      </c>
      <c r="FI332" s="3">
        <v>0.28985507246376813</v>
      </c>
      <c r="FJ332" s="9">
        <v>11.4</v>
      </c>
      <c r="FK332" s="3" t="s">
        <v>1</v>
      </c>
      <c r="FL332" s="3" t="s">
        <v>1</v>
      </c>
      <c r="FM332" s="3" t="s">
        <v>28</v>
      </c>
      <c r="FN332" s="9">
        <v>174</v>
      </c>
      <c r="FO332" s="9">
        <v>6.5E-8</v>
      </c>
      <c r="FP332" s="9">
        <v>7.42</v>
      </c>
      <c r="FQ332" s="3" t="s">
        <v>311</v>
      </c>
      <c r="FR332" s="5">
        <v>6.7999999999999996E-3</v>
      </c>
      <c r="FS332" s="9">
        <v>23.25</v>
      </c>
      <c r="FT332" s="3" t="s">
        <v>1</v>
      </c>
      <c r="FU332" s="3"/>
      <c r="FV332" s="3"/>
      <c r="FW332" s="5">
        <v>24.8</v>
      </c>
      <c r="FX332" s="10">
        <v>3.6800000000000001E-3</v>
      </c>
      <c r="FY332" s="3">
        <v>84</v>
      </c>
      <c r="FZ332" s="3" t="s">
        <v>22</v>
      </c>
      <c r="GA332" s="3">
        <v>2.13</v>
      </c>
      <c r="GB332" s="3">
        <v>2.13</v>
      </c>
      <c r="GC332" s="3" t="s">
        <v>27</v>
      </c>
      <c r="GD332" s="3">
        <v>2.13</v>
      </c>
      <c r="GE332" s="3">
        <v>1.06</v>
      </c>
      <c r="GF332" s="3">
        <v>618</v>
      </c>
      <c r="GG332" s="3"/>
      <c r="GH332" s="9">
        <v>3.72</v>
      </c>
      <c r="GI332" s="5">
        <v>207</v>
      </c>
      <c r="GJ332" s="5">
        <v>1.5550000000000002E-3</v>
      </c>
      <c r="GK332" s="3">
        <v>5.86</v>
      </c>
      <c r="GL332" s="2">
        <v>0.77519379844961234</v>
      </c>
      <c r="GM332" s="9">
        <v>2.5</v>
      </c>
      <c r="GN332" s="3" t="s">
        <v>31</v>
      </c>
      <c r="GO332" s="3" t="s">
        <v>8</v>
      </c>
      <c r="GP332" s="3"/>
      <c r="GQ332" s="3">
        <v>7.1</v>
      </c>
      <c r="GR332" s="3" t="s">
        <v>219</v>
      </c>
      <c r="GS332" s="9">
        <v>0.76923076923076916</v>
      </c>
      <c r="GT332" s="9">
        <v>57.35</v>
      </c>
      <c r="GU332" s="9">
        <v>11</v>
      </c>
      <c r="GV332" s="2">
        <v>5.3191489361702128E-2</v>
      </c>
      <c r="GW332" s="9">
        <v>2.06</v>
      </c>
      <c r="GX332" s="2" t="s">
        <v>34</v>
      </c>
      <c r="GY332" s="2">
        <v>0.76923076923076916</v>
      </c>
      <c r="GZ332" s="9">
        <v>4.29</v>
      </c>
      <c r="HA332" s="9">
        <v>2.93</v>
      </c>
      <c r="HB332" s="9">
        <v>3.84</v>
      </c>
      <c r="HC332" s="3">
        <v>36.85</v>
      </c>
      <c r="HD332" s="3" t="s">
        <v>3</v>
      </c>
      <c r="HE332" s="9">
        <v>13.6</v>
      </c>
      <c r="HF332" s="9">
        <v>20.8</v>
      </c>
      <c r="HG332" s="3"/>
      <c r="HH332" s="5">
        <v>207</v>
      </c>
      <c r="HI332" s="3" t="s">
        <v>311</v>
      </c>
      <c r="HJ332" s="3">
        <v>1.2345679012345678</v>
      </c>
      <c r="HK332" s="3" t="s">
        <v>3</v>
      </c>
      <c r="HL332" s="3">
        <v>2.27</v>
      </c>
      <c r="HM332" s="9">
        <v>0.40749999999999997</v>
      </c>
      <c r="HN332" s="9">
        <v>13.8</v>
      </c>
      <c r="HO332" s="3" t="s">
        <v>3</v>
      </c>
      <c r="HP332" s="3" t="s">
        <v>35</v>
      </c>
      <c r="HQ332" s="3" t="s">
        <v>28</v>
      </c>
      <c r="HR332" s="9">
        <v>0.25</v>
      </c>
      <c r="HS332" s="3" t="s">
        <v>3</v>
      </c>
      <c r="HT332" s="3">
        <v>3.89</v>
      </c>
      <c r="HU332" s="9">
        <v>0.39215686274509809</v>
      </c>
      <c r="HV332" s="3">
        <v>1</v>
      </c>
      <c r="HW332" s="9">
        <v>1E-3</v>
      </c>
      <c r="HX332" s="3" t="s">
        <v>3</v>
      </c>
      <c r="HY332" s="3"/>
      <c r="HZ332" s="3">
        <v>618</v>
      </c>
      <c r="IA332" s="9">
        <v>4.3</v>
      </c>
      <c r="IB332" s="3"/>
      <c r="IC332" s="3" t="s">
        <v>18</v>
      </c>
      <c r="ID332" s="3"/>
      <c r="IE332" s="3" t="s">
        <v>309</v>
      </c>
      <c r="IF332" s="7">
        <v>4.09</v>
      </c>
      <c r="IG332" s="9">
        <v>1.1627906976744187</v>
      </c>
      <c r="IH332" s="9">
        <v>0.7142857142857143</v>
      </c>
    </row>
    <row r="333" spans="1:242" x14ac:dyDescent="0.25">
      <c r="A333" s="1" t="s">
        <v>415</v>
      </c>
      <c r="B333" s="5">
        <v>58</v>
      </c>
      <c r="C333" s="3"/>
      <c r="D333" s="5">
        <v>5.85</v>
      </c>
      <c r="E333" s="3" t="s">
        <v>1</v>
      </c>
      <c r="F333" s="3"/>
      <c r="G333" s="2">
        <v>3.3849999999999998E-2</v>
      </c>
      <c r="H333" s="3"/>
      <c r="I333" s="3"/>
      <c r="J333" s="5">
        <v>1.0300000000000001E-10</v>
      </c>
      <c r="K333" s="3" t="s">
        <v>3</v>
      </c>
      <c r="L333" s="3" t="s">
        <v>4</v>
      </c>
      <c r="M333" s="5">
        <v>0.70921985815602839</v>
      </c>
      <c r="N333" s="5">
        <v>16.850000000000001</v>
      </c>
      <c r="O333" s="3" t="s">
        <v>3</v>
      </c>
      <c r="P333" s="3"/>
      <c r="Q333" s="3"/>
      <c r="R333" s="5">
        <v>13.3</v>
      </c>
      <c r="S333" s="3"/>
      <c r="T333" s="3" t="s">
        <v>3</v>
      </c>
      <c r="U333" s="5">
        <v>35.700000000000003</v>
      </c>
      <c r="V333" s="3"/>
      <c r="W333" s="5">
        <v>207</v>
      </c>
      <c r="X333" s="3"/>
      <c r="Y333" s="3" t="s">
        <v>7</v>
      </c>
      <c r="Z333" s="5">
        <v>2.0999999999999999E-5</v>
      </c>
      <c r="AA333" s="3" t="s">
        <v>8</v>
      </c>
      <c r="AB333" s="2"/>
      <c r="AC333" s="5">
        <v>2.3818181818181818E-12</v>
      </c>
      <c r="AD333" s="3" t="s">
        <v>22</v>
      </c>
      <c r="AE333" s="3" t="s">
        <v>1</v>
      </c>
      <c r="AF333" s="3"/>
      <c r="AG333" s="5">
        <v>2.1099999999999999E-3</v>
      </c>
      <c r="AH333" s="5">
        <v>207</v>
      </c>
      <c r="AI333" s="2"/>
      <c r="AJ333" s="3">
        <v>250</v>
      </c>
      <c r="AK333" s="5">
        <v>207</v>
      </c>
      <c r="AL333" s="5">
        <v>1.0009999999999999</v>
      </c>
      <c r="AM333" s="3"/>
      <c r="AN333" s="3"/>
      <c r="AO333" s="5">
        <v>207</v>
      </c>
      <c r="AP333" s="5">
        <v>207</v>
      </c>
      <c r="AQ333" s="5">
        <v>1.8</v>
      </c>
      <c r="AR333" s="5">
        <v>1.95</v>
      </c>
      <c r="AS333" s="3" t="s">
        <v>28</v>
      </c>
      <c r="AT333" s="3" t="s">
        <v>28</v>
      </c>
      <c r="AU333" s="5">
        <v>26.15</v>
      </c>
      <c r="AV333" s="3"/>
      <c r="AW333" s="5">
        <v>207</v>
      </c>
      <c r="AX333" s="5">
        <v>2.5333333333333333E-7</v>
      </c>
      <c r="AY333" s="2" t="s">
        <v>311</v>
      </c>
      <c r="AZ333" s="5">
        <v>9.5</v>
      </c>
      <c r="BA333" s="5">
        <v>207</v>
      </c>
      <c r="BB333" s="3" t="s">
        <v>8</v>
      </c>
      <c r="BC333" s="3">
        <v>9.6</v>
      </c>
      <c r="BD333" s="5">
        <v>0.3115264797507788</v>
      </c>
      <c r="BE333" s="3" t="s">
        <v>16</v>
      </c>
      <c r="BF333" s="6">
        <v>23.05</v>
      </c>
      <c r="BG333" s="5">
        <v>5.51</v>
      </c>
      <c r="BH333" s="3"/>
      <c r="BI333" s="3"/>
      <c r="BJ333" s="5">
        <v>1.22</v>
      </c>
      <c r="BK333" s="5">
        <v>25.25</v>
      </c>
      <c r="BL333" s="5">
        <v>1.61</v>
      </c>
      <c r="BM333" s="5">
        <v>2.94</v>
      </c>
      <c r="BN333" s="3"/>
      <c r="BO333" s="3" t="s">
        <v>121</v>
      </c>
      <c r="BP333" s="3" t="s">
        <v>3</v>
      </c>
      <c r="BQ333" s="5">
        <v>2.35</v>
      </c>
      <c r="BR333" s="2" t="s">
        <v>21</v>
      </c>
      <c r="BS333" s="3"/>
      <c r="BT333" s="3"/>
      <c r="BU333" s="3"/>
      <c r="BV333" s="5">
        <v>3.59</v>
      </c>
      <c r="BW333" s="5">
        <v>4.13</v>
      </c>
      <c r="BX333" s="3"/>
      <c r="BY333" s="3"/>
      <c r="BZ333" s="5">
        <v>207</v>
      </c>
      <c r="CA333" s="2"/>
      <c r="CB333" s="3" t="s">
        <v>3</v>
      </c>
      <c r="CC333" s="5">
        <v>2.33</v>
      </c>
      <c r="CD333" s="5">
        <v>1.4084507042253522</v>
      </c>
      <c r="CE333" s="3"/>
      <c r="CF333" s="5">
        <v>31.1</v>
      </c>
      <c r="CG333" s="3" t="s">
        <v>312</v>
      </c>
      <c r="CH333" s="3"/>
      <c r="CI333" s="3"/>
      <c r="CJ333" s="3" t="s">
        <v>1</v>
      </c>
      <c r="CK333" s="2"/>
      <c r="CL333" s="3" t="s">
        <v>22</v>
      </c>
      <c r="CM333" s="5">
        <v>59</v>
      </c>
      <c r="CN333" s="3"/>
      <c r="CO333" s="2"/>
      <c r="CP333" s="2"/>
      <c r="CQ333" s="3">
        <v>2</v>
      </c>
      <c r="CR333" s="5">
        <v>4.99</v>
      </c>
      <c r="CS333" s="5">
        <v>31.6</v>
      </c>
      <c r="CT333" s="5">
        <v>0.86</v>
      </c>
      <c r="CU333" s="5">
        <v>8.75</v>
      </c>
      <c r="CV333" s="5">
        <v>404</v>
      </c>
      <c r="CW333" s="5">
        <v>68.150000000000006</v>
      </c>
      <c r="CX333" s="5">
        <v>0.3125</v>
      </c>
      <c r="CY333" s="5">
        <v>0.39840637450199207</v>
      </c>
      <c r="CZ333" s="3" t="s">
        <v>22</v>
      </c>
      <c r="DA333" s="5">
        <v>4.3499999999999995E-4</v>
      </c>
      <c r="DB333" s="5">
        <v>632</v>
      </c>
      <c r="DC333" s="2"/>
      <c r="DD333" s="5">
        <v>265</v>
      </c>
      <c r="DE333" s="3" t="s">
        <v>22</v>
      </c>
      <c r="DF333" s="5">
        <v>0.31948881789137379</v>
      </c>
      <c r="DG333" s="3" t="s">
        <v>3</v>
      </c>
      <c r="DH333" s="5">
        <v>10.15</v>
      </c>
      <c r="DI333" s="3" t="s">
        <v>28</v>
      </c>
      <c r="DJ333" s="3"/>
      <c r="DK333" s="5">
        <v>399</v>
      </c>
      <c r="DL333" s="3" t="s">
        <v>8</v>
      </c>
      <c r="DM333" s="5">
        <v>0.2824858757062147</v>
      </c>
      <c r="DN333" s="3" t="s">
        <v>3</v>
      </c>
      <c r="DO333" s="5">
        <v>0.45250000000000001</v>
      </c>
      <c r="DP333" s="3" t="s">
        <v>3</v>
      </c>
      <c r="DQ333" s="5">
        <v>2.42</v>
      </c>
      <c r="DR333" s="7"/>
      <c r="DS333" s="2" t="s">
        <v>18</v>
      </c>
      <c r="DT333" s="5">
        <v>0.3401360544217687</v>
      </c>
      <c r="DU333" s="2"/>
      <c r="DV333" s="3" t="s">
        <v>3</v>
      </c>
      <c r="DW333" s="5">
        <v>35.700000000000003</v>
      </c>
      <c r="DX333" s="3"/>
      <c r="DY333" s="3" t="s">
        <v>8</v>
      </c>
      <c r="DZ333" s="2"/>
      <c r="EA333" s="5">
        <v>0.80645161290322587</v>
      </c>
      <c r="EB333" s="5">
        <v>2.33</v>
      </c>
      <c r="EC333" s="3"/>
      <c r="ED333" s="2"/>
      <c r="EE333" s="2"/>
      <c r="EF333" s="3" t="s">
        <v>1</v>
      </c>
      <c r="EG333" s="3"/>
      <c r="EH333" s="2"/>
      <c r="EI333" s="2"/>
      <c r="EJ333" s="3" t="s">
        <v>26</v>
      </c>
      <c r="EK333" s="5">
        <v>1.2500000000000001E-2</v>
      </c>
      <c r="EL333" s="3" t="s">
        <v>1</v>
      </c>
      <c r="EM333" s="3" t="s">
        <v>3</v>
      </c>
      <c r="EN333" s="3" t="s">
        <v>27</v>
      </c>
      <c r="EO333" s="3"/>
      <c r="EP333" s="3" t="s">
        <v>8</v>
      </c>
      <c r="EQ333" s="3"/>
      <c r="ER333" s="5">
        <v>3.96</v>
      </c>
      <c r="ES333" s="3"/>
      <c r="ET333" s="9">
        <v>18.5</v>
      </c>
      <c r="EU333" s="3" t="s">
        <v>239</v>
      </c>
      <c r="EV333" s="3" t="s">
        <v>28</v>
      </c>
      <c r="EW333" s="9">
        <v>9.5500000000000007</v>
      </c>
      <c r="EX333" s="9">
        <v>2.56</v>
      </c>
      <c r="EY333" s="3"/>
      <c r="EZ333" s="3"/>
      <c r="FA333" s="9">
        <v>0.83333333333333337</v>
      </c>
      <c r="FB333" s="9">
        <v>1.666E-9</v>
      </c>
      <c r="FC333" s="5">
        <v>207</v>
      </c>
      <c r="FD333" s="9">
        <v>1.31</v>
      </c>
      <c r="FE333" s="2" t="s">
        <v>311</v>
      </c>
      <c r="FF333" s="3" t="s">
        <v>28</v>
      </c>
      <c r="FG333" s="3" t="s">
        <v>1</v>
      </c>
      <c r="FH333" s="9">
        <v>5.25</v>
      </c>
      <c r="FI333" s="3"/>
      <c r="FJ333" s="9">
        <v>11.4</v>
      </c>
      <c r="FK333" s="3" t="s">
        <v>1</v>
      </c>
      <c r="FL333" s="3" t="s">
        <v>1</v>
      </c>
      <c r="FM333" s="3" t="s">
        <v>28</v>
      </c>
      <c r="FN333" s="9">
        <v>174</v>
      </c>
      <c r="FO333" s="9">
        <v>6.5E-8</v>
      </c>
      <c r="FP333" s="9">
        <v>7.39</v>
      </c>
      <c r="FQ333" s="3" t="s">
        <v>311</v>
      </c>
      <c r="FR333" s="5">
        <v>7.7499999999999999E-3</v>
      </c>
      <c r="FS333" s="9">
        <v>22.3</v>
      </c>
      <c r="FT333" s="3" t="s">
        <v>1</v>
      </c>
      <c r="FU333" s="3"/>
      <c r="FV333" s="3"/>
      <c r="FW333" s="5">
        <v>24.25</v>
      </c>
      <c r="FX333" s="10">
        <v>3.65E-3</v>
      </c>
      <c r="FY333" s="3"/>
      <c r="FZ333" s="3" t="s">
        <v>22</v>
      </c>
      <c r="GA333" s="3"/>
      <c r="GB333" s="3"/>
      <c r="GC333" s="3" t="s">
        <v>27</v>
      </c>
      <c r="GD333" s="3"/>
      <c r="GE333" s="3"/>
      <c r="GF333" s="3" t="s">
        <v>30</v>
      </c>
      <c r="GG333" s="3"/>
      <c r="GH333" s="9">
        <v>3.63</v>
      </c>
      <c r="GI333" s="5">
        <v>207</v>
      </c>
      <c r="GJ333" s="5">
        <v>1.4199999999999998E-3</v>
      </c>
      <c r="GK333" s="3"/>
      <c r="GL333" s="2"/>
      <c r="GM333" s="9">
        <v>2.33</v>
      </c>
      <c r="GN333" s="3" t="s">
        <v>31</v>
      </c>
      <c r="GO333" s="3" t="s">
        <v>8</v>
      </c>
      <c r="GP333" s="3"/>
      <c r="GQ333" s="3"/>
      <c r="GR333" s="3" t="s">
        <v>219</v>
      </c>
      <c r="GS333" s="9">
        <v>0.7407407407407407</v>
      </c>
      <c r="GT333" s="9">
        <v>56.4</v>
      </c>
      <c r="GU333" s="9">
        <v>10.65</v>
      </c>
      <c r="GV333" s="2">
        <v>6.1349693251533742E-2</v>
      </c>
      <c r="GW333" s="9">
        <v>2.0499999999999998</v>
      </c>
      <c r="GX333" s="2" t="s">
        <v>34</v>
      </c>
      <c r="GY333" s="7"/>
      <c r="GZ333" s="9">
        <v>4.1100000000000003</v>
      </c>
      <c r="HA333" s="9">
        <v>2.84</v>
      </c>
      <c r="HB333" s="9">
        <v>3.78</v>
      </c>
      <c r="HC333" s="3">
        <v>37.25</v>
      </c>
      <c r="HD333" s="3" t="s">
        <v>3</v>
      </c>
      <c r="HE333" s="9">
        <v>13.15</v>
      </c>
      <c r="HF333" s="9">
        <v>20</v>
      </c>
      <c r="HG333" s="3"/>
      <c r="HH333" s="5">
        <v>207</v>
      </c>
      <c r="HI333" s="3" t="s">
        <v>311</v>
      </c>
      <c r="HJ333" s="3"/>
      <c r="HK333" s="3" t="s">
        <v>3</v>
      </c>
      <c r="HL333" s="3"/>
      <c r="HM333" s="9">
        <v>0.39500000000000002</v>
      </c>
      <c r="HN333" s="9">
        <v>13.05</v>
      </c>
      <c r="HO333" s="3" t="s">
        <v>3</v>
      </c>
      <c r="HP333" s="3" t="s">
        <v>35</v>
      </c>
      <c r="HQ333" s="3" t="s">
        <v>28</v>
      </c>
      <c r="HR333" s="9">
        <v>0.14499999999999999</v>
      </c>
      <c r="HS333" s="3" t="s">
        <v>3</v>
      </c>
      <c r="HT333" s="3">
        <v>3.92</v>
      </c>
      <c r="HU333" s="9">
        <v>0.4098360655737705</v>
      </c>
      <c r="HV333" s="3">
        <v>1</v>
      </c>
      <c r="HW333" s="9">
        <v>1.1000000000000001E-3</v>
      </c>
      <c r="HX333" s="3" t="s">
        <v>3</v>
      </c>
      <c r="HY333" s="3"/>
      <c r="HZ333" s="3" t="s">
        <v>30</v>
      </c>
      <c r="IA333" s="9">
        <v>4.3</v>
      </c>
      <c r="IB333" s="3"/>
      <c r="IC333" s="3" t="s">
        <v>18</v>
      </c>
      <c r="ID333" s="3"/>
      <c r="IE333" s="3" t="s">
        <v>309</v>
      </c>
      <c r="IF333" s="7"/>
      <c r="IG333" s="9">
        <v>1.0989010989010988</v>
      </c>
      <c r="IH333" s="9">
        <v>0.66666666666666663</v>
      </c>
    </row>
    <row r="334" spans="1:242" x14ac:dyDescent="0.25">
      <c r="A334" s="1" t="s">
        <v>416</v>
      </c>
      <c r="B334" s="5">
        <v>61</v>
      </c>
      <c r="C334" s="3"/>
      <c r="D334" s="5">
        <v>6.09</v>
      </c>
      <c r="E334" s="3" t="s">
        <v>1</v>
      </c>
      <c r="F334" s="3"/>
      <c r="G334" s="2">
        <v>3.6950000000000004E-2</v>
      </c>
      <c r="H334" s="3"/>
      <c r="I334" s="3"/>
      <c r="J334" s="5">
        <v>1.11E-10</v>
      </c>
      <c r="K334" s="3" t="s">
        <v>3</v>
      </c>
      <c r="L334" s="3" t="s">
        <v>4</v>
      </c>
      <c r="M334" s="5">
        <v>0.7142857142857143</v>
      </c>
      <c r="N334" s="5">
        <v>18.149999999999999</v>
      </c>
      <c r="O334" s="3" t="s">
        <v>3</v>
      </c>
      <c r="P334" s="3"/>
      <c r="Q334" s="3"/>
      <c r="R334" s="5">
        <v>13.7</v>
      </c>
      <c r="S334" s="3"/>
      <c r="T334" s="3" t="s">
        <v>3</v>
      </c>
      <c r="U334" s="5">
        <v>38.200000000000003</v>
      </c>
      <c r="V334" s="3"/>
      <c r="W334" s="5">
        <v>219</v>
      </c>
      <c r="X334" s="3"/>
      <c r="Y334" s="3" t="s">
        <v>7</v>
      </c>
      <c r="Z334" s="5">
        <v>2.0999999999999999E-5</v>
      </c>
      <c r="AA334" s="3" t="s">
        <v>8</v>
      </c>
      <c r="AB334" s="2"/>
      <c r="AC334" s="5">
        <v>2.3999999999999999E-12</v>
      </c>
      <c r="AD334" s="3" t="s">
        <v>22</v>
      </c>
      <c r="AE334" s="3" t="s">
        <v>1</v>
      </c>
      <c r="AF334" s="3"/>
      <c r="AG334" s="5">
        <v>2.5400000000000002E-3</v>
      </c>
      <c r="AH334" s="5">
        <v>219</v>
      </c>
      <c r="AI334" s="2"/>
      <c r="AJ334" s="3">
        <v>260</v>
      </c>
      <c r="AK334" s="5">
        <v>219</v>
      </c>
      <c r="AL334" s="5">
        <v>1.0049999999999999</v>
      </c>
      <c r="AM334" s="3"/>
      <c r="AN334" s="3"/>
      <c r="AO334" s="5">
        <v>219</v>
      </c>
      <c r="AP334" s="5">
        <v>219</v>
      </c>
      <c r="AQ334" s="5">
        <v>2.0499999999999998</v>
      </c>
      <c r="AR334" s="5">
        <v>2.0099999999999998</v>
      </c>
      <c r="AS334" s="3" t="s">
        <v>28</v>
      </c>
      <c r="AT334" s="3" t="s">
        <v>28</v>
      </c>
      <c r="AU334" s="5">
        <v>25.95</v>
      </c>
      <c r="AV334" s="3"/>
      <c r="AW334" s="5">
        <v>219</v>
      </c>
      <c r="AX334" s="5">
        <v>2.7000000000000001E-7</v>
      </c>
      <c r="AY334" s="2" t="s">
        <v>311</v>
      </c>
      <c r="AZ334" s="5">
        <v>9.75</v>
      </c>
      <c r="BA334" s="5">
        <v>219</v>
      </c>
      <c r="BB334" s="3" t="s">
        <v>8</v>
      </c>
      <c r="BC334" s="3">
        <v>9.85</v>
      </c>
      <c r="BD334" s="5">
        <v>0.34482758620689657</v>
      </c>
      <c r="BE334" s="3" t="s">
        <v>16</v>
      </c>
      <c r="BF334" s="6">
        <v>25.95</v>
      </c>
      <c r="BG334" s="5">
        <v>5.8</v>
      </c>
      <c r="BH334" s="3"/>
      <c r="BI334" s="3"/>
      <c r="BJ334" s="5">
        <v>1.22</v>
      </c>
      <c r="BK334" s="5">
        <v>25.35</v>
      </c>
      <c r="BL334" s="5">
        <v>1.48</v>
      </c>
      <c r="BM334" s="5">
        <v>2.94</v>
      </c>
      <c r="BN334" s="3"/>
      <c r="BO334" s="3" t="s">
        <v>121</v>
      </c>
      <c r="BP334" s="3" t="s">
        <v>3</v>
      </c>
      <c r="BQ334" s="5">
        <v>2.5</v>
      </c>
      <c r="BR334" s="2" t="s">
        <v>21</v>
      </c>
      <c r="BS334" s="3"/>
      <c r="BT334" s="3"/>
      <c r="BU334" s="3"/>
      <c r="BV334" s="5">
        <v>3.7</v>
      </c>
      <c r="BW334" s="5">
        <v>4.3899999999999997</v>
      </c>
      <c r="BX334" s="3"/>
      <c r="BY334" s="3"/>
      <c r="BZ334" s="5">
        <v>219</v>
      </c>
      <c r="CA334" s="2"/>
      <c r="CB334" s="3" t="s">
        <v>3</v>
      </c>
      <c r="CC334" s="5">
        <v>2.46</v>
      </c>
      <c r="CD334" s="5">
        <v>1.5151515151515151</v>
      </c>
      <c r="CE334" s="3"/>
      <c r="CF334" s="5">
        <v>31.1</v>
      </c>
      <c r="CG334" s="3" t="s">
        <v>312</v>
      </c>
      <c r="CH334" s="3"/>
      <c r="CI334" s="3"/>
      <c r="CJ334" s="3" t="s">
        <v>1</v>
      </c>
      <c r="CK334" s="2"/>
      <c r="CL334" s="3" t="s">
        <v>22</v>
      </c>
      <c r="CM334" s="5">
        <v>60</v>
      </c>
      <c r="CN334" s="3"/>
      <c r="CO334" s="2"/>
      <c r="CP334" s="2"/>
      <c r="CQ334" s="3">
        <v>2</v>
      </c>
      <c r="CR334" s="5">
        <v>5.13</v>
      </c>
      <c r="CS334" s="5">
        <v>35.35</v>
      </c>
      <c r="CT334" s="5">
        <v>0.93</v>
      </c>
      <c r="CU334" s="5">
        <v>8.9499999999999993</v>
      </c>
      <c r="CV334" s="5">
        <v>417</v>
      </c>
      <c r="CW334" s="5">
        <v>71.7</v>
      </c>
      <c r="CX334" s="5">
        <v>0.32786885245901642</v>
      </c>
      <c r="CY334" s="5">
        <v>0.4081632653061224</v>
      </c>
      <c r="CZ334" s="3" t="s">
        <v>22</v>
      </c>
      <c r="DA334" s="5">
        <v>5.3300000000000005E-4</v>
      </c>
      <c r="DB334" s="5">
        <v>601</v>
      </c>
      <c r="DC334" s="2"/>
      <c r="DD334" s="5">
        <v>266</v>
      </c>
      <c r="DE334" s="3" t="s">
        <v>22</v>
      </c>
      <c r="DF334" s="5">
        <v>0.32786885245901642</v>
      </c>
      <c r="DG334" s="3" t="s">
        <v>3</v>
      </c>
      <c r="DH334" s="5">
        <v>9.5500000000000007</v>
      </c>
      <c r="DI334" s="3" t="s">
        <v>28</v>
      </c>
      <c r="DJ334" s="3"/>
      <c r="DK334" s="5">
        <v>432</v>
      </c>
      <c r="DL334" s="3" t="s">
        <v>8</v>
      </c>
      <c r="DM334" s="5">
        <v>0.29069767441860467</v>
      </c>
      <c r="DN334" s="3" t="s">
        <v>3</v>
      </c>
      <c r="DO334" s="5">
        <v>0.46750000000000003</v>
      </c>
      <c r="DP334" s="3" t="s">
        <v>3</v>
      </c>
      <c r="DQ334" s="5">
        <v>2.5099999999999998</v>
      </c>
      <c r="DR334" s="7"/>
      <c r="DS334" s="2" t="s">
        <v>18</v>
      </c>
      <c r="DT334" s="5">
        <v>0.36363636363636365</v>
      </c>
      <c r="DU334" s="2"/>
      <c r="DV334" s="3" t="s">
        <v>3</v>
      </c>
      <c r="DW334" s="5">
        <v>38.200000000000003</v>
      </c>
      <c r="DX334" s="3"/>
      <c r="DY334" s="3" t="s">
        <v>8</v>
      </c>
      <c r="DZ334" s="2"/>
      <c r="EA334" s="5">
        <v>0.86956521739130443</v>
      </c>
      <c r="EB334" s="5">
        <v>2.39</v>
      </c>
      <c r="EC334" s="3"/>
      <c r="ED334" s="2"/>
      <c r="EE334" s="2"/>
      <c r="EF334" s="3" t="s">
        <v>1</v>
      </c>
      <c r="EG334" s="3"/>
      <c r="EH334" s="2"/>
      <c r="EI334" s="2"/>
      <c r="EJ334" s="3" t="s">
        <v>26</v>
      </c>
      <c r="EK334" s="5">
        <v>1.2500000000000001E-2</v>
      </c>
      <c r="EL334" s="3" t="s">
        <v>1</v>
      </c>
      <c r="EM334" s="3" t="s">
        <v>3</v>
      </c>
      <c r="EN334" s="3" t="s">
        <v>27</v>
      </c>
      <c r="EO334" s="3"/>
      <c r="EP334" s="3" t="s">
        <v>8</v>
      </c>
      <c r="EQ334" s="3"/>
      <c r="ER334" s="5">
        <v>4.3600000000000003</v>
      </c>
      <c r="ES334" s="3"/>
      <c r="ET334" s="9">
        <v>19</v>
      </c>
      <c r="EU334" s="3" t="s">
        <v>239</v>
      </c>
      <c r="EV334" s="3" t="s">
        <v>28</v>
      </c>
      <c r="EW334" s="9">
        <v>9</v>
      </c>
      <c r="EX334" s="9">
        <v>2.7</v>
      </c>
      <c r="EY334" s="3"/>
      <c r="EZ334" s="3"/>
      <c r="FA334" s="9">
        <v>0.86206896551724144</v>
      </c>
      <c r="FB334" s="9">
        <v>1.666E-9</v>
      </c>
      <c r="FC334" s="5">
        <v>219</v>
      </c>
      <c r="FD334" s="9">
        <v>1.21</v>
      </c>
      <c r="FE334" s="2" t="s">
        <v>311</v>
      </c>
      <c r="FF334" s="3" t="s">
        <v>28</v>
      </c>
      <c r="FG334" s="3" t="s">
        <v>1</v>
      </c>
      <c r="FH334" s="9">
        <v>5.65</v>
      </c>
      <c r="FI334" s="3"/>
      <c r="FJ334" s="9">
        <v>11.5</v>
      </c>
      <c r="FK334" s="3" t="s">
        <v>1</v>
      </c>
      <c r="FL334" s="3" t="s">
        <v>1</v>
      </c>
      <c r="FM334" s="3" t="s">
        <v>28</v>
      </c>
      <c r="FN334" s="9">
        <v>177</v>
      </c>
      <c r="FO334" s="9">
        <v>6.5999999999999995E-8</v>
      </c>
      <c r="FP334" s="9">
        <v>7.34</v>
      </c>
      <c r="FQ334" s="3" t="s">
        <v>311</v>
      </c>
      <c r="FR334" s="5">
        <v>8.3000000000000001E-3</v>
      </c>
      <c r="FS334" s="9">
        <v>24</v>
      </c>
      <c r="FT334" s="3" t="s">
        <v>1</v>
      </c>
      <c r="FU334" s="3"/>
      <c r="FV334" s="3"/>
      <c r="FW334" s="5">
        <v>28.5</v>
      </c>
      <c r="FX334" s="10">
        <v>3.9700000000000004E-3</v>
      </c>
      <c r="FY334" s="3"/>
      <c r="FZ334" s="3" t="s">
        <v>22</v>
      </c>
      <c r="GA334" s="3"/>
      <c r="GB334" s="3"/>
      <c r="GC334" s="3" t="s">
        <v>27</v>
      </c>
      <c r="GD334" s="3"/>
      <c r="GE334" s="3"/>
      <c r="GF334" s="3" t="s">
        <v>30</v>
      </c>
      <c r="GG334" s="3"/>
      <c r="GH334" s="9">
        <v>3.56</v>
      </c>
      <c r="GI334" s="5">
        <v>219</v>
      </c>
      <c r="GJ334" s="5">
        <v>1.495E-3</v>
      </c>
      <c r="GK334" s="3"/>
      <c r="GL334" s="2"/>
      <c r="GM334" s="9">
        <v>2.39</v>
      </c>
      <c r="GN334" s="3" t="s">
        <v>31</v>
      </c>
      <c r="GO334" s="3" t="s">
        <v>8</v>
      </c>
      <c r="GP334" s="3"/>
      <c r="GQ334" s="3"/>
      <c r="GR334" s="3" t="s">
        <v>219</v>
      </c>
      <c r="GS334" s="9">
        <v>0.78125</v>
      </c>
      <c r="GT334" s="9">
        <v>57.05</v>
      </c>
      <c r="GU334" s="9">
        <v>10.95</v>
      </c>
      <c r="GV334" s="2">
        <v>7.1428571428571425E-2</v>
      </c>
      <c r="GW334" s="9">
        <v>2.06</v>
      </c>
      <c r="GX334" s="2" t="s">
        <v>34</v>
      </c>
      <c r="GY334" s="7"/>
      <c r="GZ334" s="9">
        <v>4.32</v>
      </c>
      <c r="HA334" s="9">
        <v>3.03</v>
      </c>
      <c r="HB334" s="9">
        <v>4.05</v>
      </c>
      <c r="HC334" s="3">
        <v>38.299999999999997</v>
      </c>
      <c r="HD334" s="3" t="s">
        <v>3</v>
      </c>
      <c r="HE334" s="9">
        <v>14.55</v>
      </c>
      <c r="HF334" s="9">
        <v>19.2</v>
      </c>
      <c r="HG334" s="3"/>
      <c r="HH334" s="5">
        <v>219</v>
      </c>
      <c r="HI334" s="3" t="s">
        <v>311</v>
      </c>
      <c r="HJ334" s="3"/>
      <c r="HK334" s="3" t="s">
        <v>3</v>
      </c>
      <c r="HL334" s="3"/>
      <c r="HM334" s="9">
        <v>0.41</v>
      </c>
      <c r="HN334" s="9">
        <v>13.65</v>
      </c>
      <c r="HO334" s="3" t="s">
        <v>3</v>
      </c>
      <c r="HP334" s="3" t="s">
        <v>1</v>
      </c>
      <c r="HQ334" s="3" t="s">
        <v>28</v>
      </c>
      <c r="HR334" s="9">
        <v>0.1515</v>
      </c>
      <c r="HS334" s="3" t="s">
        <v>3</v>
      </c>
      <c r="HT334" s="3">
        <v>4.0999999999999996</v>
      </c>
      <c r="HU334" s="9">
        <v>0.41407867494824013</v>
      </c>
      <c r="HV334" s="3">
        <v>1</v>
      </c>
      <c r="HW334" s="9">
        <v>9.5E-4</v>
      </c>
      <c r="HX334" s="3" t="s">
        <v>3</v>
      </c>
      <c r="HY334" s="3"/>
      <c r="HZ334" s="3" t="s">
        <v>30</v>
      </c>
      <c r="IA334" s="9">
        <v>4.3</v>
      </c>
      <c r="IB334" s="3"/>
      <c r="IC334" s="3" t="s">
        <v>18</v>
      </c>
      <c r="ID334" s="3"/>
      <c r="IE334" s="3" t="s">
        <v>309</v>
      </c>
      <c r="IF334" s="7"/>
      <c r="IG334" s="9">
        <v>1.25</v>
      </c>
      <c r="IH334" s="9">
        <v>0.69930069930069938</v>
      </c>
    </row>
    <row r="335" spans="1:242" x14ac:dyDescent="0.25">
      <c r="A335" s="1" t="s">
        <v>417</v>
      </c>
      <c r="B335" s="5">
        <v>59</v>
      </c>
      <c r="C335" s="3"/>
      <c r="D335" s="5">
        <v>5.85</v>
      </c>
      <c r="E335" s="3" t="s">
        <v>1</v>
      </c>
      <c r="F335" s="3"/>
      <c r="G335" s="2">
        <v>3.5499999999999997E-2</v>
      </c>
      <c r="H335" s="3"/>
      <c r="I335" s="3"/>
      <c r="J335" s="5">
        <v>1.0650000000000001E-10</v>
      </c>
      <c r="K335" s="3" t="s">
        <v>3</v>
      </c>
      <c r="L335" s="3" t="s">
        <v>4</v>
      </c>
      <c r="M335" s="5">
        <v>0.67796610169491522</v>
      </c>
      <c r="N335" s="5">
        <v>17.899999999999999</v>
      </c>
      <c r="O335" s="3" t="s">
        <v>3</v>
      </c>
      <c r="P335" s="3"/>
      <c r="Q335" s="3"/>
      <c r="R335" s="5">
        <v>13.6</v>
      </c>
      <c r="S335" s="3"/>
      <c r="T335" s="3" t="s">
        <v>3</v>
      </c>
      <c r="U335" s="5">
        <v>36.9</v>
      </c>
      <c r="V335" s="3"/>
      <c r="W335" s="5">
        <v>217</v>
      </c>
      <c r="X335" s="3"/>
      <c r="Y335" s="3" t="s">
        <v>7</v>
      </c>
      <c r="Z335" s="5">
        <v>2.3E-5</v>
      </c>
      <c r="AA335" s="3" t="s">
        <v>8</v>
      </c>
      <c r="AB335" s="2"/>
      <c r="AC335" s="5">
        <v>2.4727272727272725E-12</v>
      </c>
      <c r="AD335" s="3" t="s">
        <v>22</v>
      </c>
      <c r="AE335" s="3" t="s">
        <v>1</v>
      </c>
      <c r="AF335" s="3"/>
      <c r="AG335" s="5">
        <v>2.4599999999999999E-3</v>
      </c>
      <c r="AH335" s="5">
        <v>217</v>
      </c>
      <c r="AI335" s="2"/>
      <c r="AJ335" s="3">
        <v>280</v>
      </c>
      <c r="AK335" s="5">
        <v>217</v>
      </c>
      <c r="AL335" s="5">
        <v>1.0049999999999999</v>
      </c>
      <c r="AM335" s="3"/>
      <c r="AN335" s="3"/>
      <c r="AO335" s="5">
        <v>217</v>
      </c>
      <c r="AP335" s="5">
        <v>217</v>
      </c>
      <c r="AQ335" s="5">
        <v>1.25</v>
      </c>
      <c r="AR335" s="5">
        <v>2</v>
      </c>
      <c r="AS335" s="3" t="s">
        <v>28</v>
      </c>
      <c r="AT335" s="3" t="s">
        <v>28</v>
      </c>
      <c r="AU335" s="5">
        <v>26.4</v>
      </c>
      <c r="AV335" s="3"/>
      <c r="AW335" s="5">
        <v>217</v>
      </c>
      <c r="AX335" s="5">
        <v>2.4333333333333332E-7</v>
      </c>
      <c r="AY335" s="2" t="s">
        <v>311</v>
      </c>
      <c r="AZ335" s="5">
        <v>9.5</v>
      </c>
      <c r="BA335" s="5">
        <v>217</v>
      </c>
      <c r="BB335" s="3" t="s">
        <v>8</v>
      </c>
      <c r="BC335" s="4">
        <v>9.85</v>
      </c>
      <c r="BD335" s="5">
        <v>0.34482758620689657</v>
      </c>
      <c r="BE335" s="3" t="s">
        <v>16</v>
      </c>
      <c r="BF335" s="6">
        <v>24.1</v>
      </c>
      <c r="BG335" s="5">
        <v>5.72</v>
      </c>
      <c r="BH335" s="3"/>
      <c r="BI335" s="3"/>
      <c r="BJ335" s="5">
        <v>1.21</v>
      </c>
      <c r="BK335" s="5">
        <v>25.2</v>
      </c>
      <c r="BL335" s="5">
        <v>1.46</v>
      </c>
      <c r="BM335" s="5">
        <v>2.94</v>
      </c>
      <c r="BN335" s="3"/>
      <c r="BO335" s="3" t="s">
        <v>121</v>
      </c>
      <c r="BP335" s="3" t="s">
        <v>3</v>
      </c>
      <c r="BQ335" s="5">
        <v>2.6</v>
      </c>
      <c r="BR335" s="2" t="s">
        <v>21</v>
      </c>
      <c r="BS335" s="3"/>
      <c r="BT335" s="3"/>
      <c r="BU335" s="3"/>
      <c r="BV335" s="5">
        <v>3.71</v>
      </c>
      <c r="BW335" s="5">
        <v>4.34</v>
      </c>
      <c r="BX335" s="3"/>
      <c r="BY335" s="3"/>
      <c r="BZ335" s="5">
        <v>217</v>
      </c>
      <c r="CA335" s="2"/>
      <c r="CB335" s="3" t="s">
        <v>3</v>
      </c>
      <c r="CC335" s="5">
        <v>2.41</v>
      </c>
      <c r="CD335" s="5">
        <v>1.6129032258064517</v>
      </c>
      <c r="CE335" s="3"/>
      <c r="CF335" s="5">
        <v>31.1</v>
      </c>
      <c r="CG335" s="3" t="s">
        <v>312</v>
      </c>
      <c r="CH335" s="3"/>
      <c r="CI335" s="3"/>
      <c r="CJ335" s="3" t="s">
        <v>1</v>
      </c>
      <c r="CK335" s="2"/>
      <c r="CL335" s="3" t="s">
        <v>22</v>
      </c>
      <c r="CM335" s="5">
        <v>60</v>
      </c>
      <c r="CN335" s="3"/>
      <c r="CO335" s="2"/>
      <c r="CP335" s="2"/>
      <c r="CQ335" s="3">
        <v>2</v>
      </c>
      <c r="CR335" s="5">
        <v>5.0999999999999996</v>
      </c>
      <c r="CS335" s="5">
        <v>34.15</v>
      </c>
      <c r="CT335" s="5">
        <v>0.92749999999999999</v>
      </c>
      <c r="CU335" s="5">
        <v>8.85</v>
      </c>
      <c r="CV335" s="5">
        <v>444</v>
      </c>
      <c r="CW335" s="5">
        <v>69.7</v>
      </c>
      <c r="CX335" s="5">
        <v>0.33670033670033667</v>
      </c>
      <c r="CY335" s="5">
        <v>0.41493775933609955</v>
      </c>
      <c r="CZ335" s="3" t="s">
        <v>22</v>
      </c>
      <c r="DA335" s="5">
        <v>5.0599999999999994E-4</v>
      </c>
      <c r="DB335" s="5">
        <v>626</v>
      </c>
      <c r="DC335" s="2"/>
      <c r="DD335" s="5">
        <v>267</v>
      </c>
      <c r="DE335" s="3" t="s">
        <v>22</v>
      </c>
      <c r="DF335" s="5">
        <v>0.32786885245901642</v>
      </c>
      <c r="DG335" s="3" t="s">
        <v>3</v>
      </c>
      <c r="DH335" s="5">
        <v>9.4499999999999993</v>
      </c>
      <c r="DI335" s="3" t="s">
        <v>28</v>
      </c>
      <c r="DJ335" s="3"/>
      <c r="DK335" s="5">
        <v>425</v>
      </c>
      <c r="DL335" s="3" t="s">
        <v>8</v>
      </c>
      <c r="DM335" s="5">
        <v>0.29239766081871343</v>
      </c>
      <c r="DN335" s="3" t="s">
        <v>3</v>
      </c>
      <c r="DO335" s="5">
        <v>0.46500000000000002</v>
      </c>
      <c r="DP335" s="3" t="s">
        <v>3</v>
      </c>
      <c r="DQ335" s="5">
        <v>2.54</v>
      </c>
      <c r="DR335" s="7"/>
      <c r="DS335" s="2" t="s">
        <v>18</v>
      </c>
      <c r="DT335" s="5">
        <v>0.390625</v>
      </c>
      <c r="DU335" s="2"/>
      <c r="DV335" s="3" t="s">
        <v>3</v>
      </c>
      <c r="DW335" s="5">
        <v>36.9</v>
      </c>
      <c r="DX335" s="3"/>
      <c r="DY335" s="3" t="s">
        <v>8</v>
      </c>
      <c r="DZ335" s="2"/>
      <c r="EA335" s="5">
        <v>0.86956521739130443</v>
      </c>
      <c r="EB335" s="5">
        <v>2.35</v>
      </c>
      <c r="EC335" s="3"/>
      <c r="ED335" s="2"/>
      <c r="EE335" s="2"/>
      <c r="EF335" s="3" t="s">
        <v>1</v>
      </c>
      <c r="EG335" s="3"/>
      <c r="EH335" s="2"/>
      <c r="EI335" s="2"/>
      <c r="EJ335" s="3" t="s">
        <v>26</v>
      </c>
      <c r="EK335" s="5">
        <v>1.2500000000000001E-2</v>
      </c>
      <c r="EL335" s="3" t="s">
        <v>1</v>
      </c>
      <c r="EM335" s="3" t="s">
        <v>3</v>
      </c>
      <c r="EN335" s="3" t="s">
        <v>27</v>
      </c>
      <c r="EO335" s="3"/>
      <c r="EP335" s="3" t="s">
        <v>8</v>
      </c>
      <c r="EQ335" s="3"/>
      <c r="ER335" s="5">
        <v>4.17</v>
      </c>
      <c r="ES335" s="3"/>
      <c r="ET335" s="9">
        <v>15</v>
      </c>
      <c r="EU335" s="3" t="s">
        <v>239</v>
      </c>
      <c r="EV335" s="3" t="s">
        <v>28</v>
      </c>
      <c r="EW335" s="9">
        <v>8.65</v>
      </c>
      <c r="EX335" s="9">
        <v>2.5299999999999998</v>
      </c>
      <c r="EY335" s="3"/>
      <c r="EZ335" s="3"/>
      <c r="FA335" s="9">
        <v>0.78740157480314954</v>
      </c>
      <c r="FB335" s="9">
        <v>1.666E-9</v>
      </c>
      <c r="FC335" s="5">
        <v>217</v>
      </c>
      <c r="FD335" s="9">
        <v>1.25</v>
      </c>
      <c r="FE335" s="2" t="s">
        <v>311</v>
      </c>
      <c r="FF335" s="3" t="s">
        <v>28</v>
      </c>
      <c r="FG335" s="3" t="s">
        <v>1</v>
      </c>
      <c r="FH335" s="9">
        <v>5.51</v>
      </c>
      <c r="FI335" s="3"/>
      <c r="FJ335" s="9">
        <v>11.45</v>
      </c>
      <c r="FK335" s="3" t="s">
        <v>1</v>
      </c>
      <c r="FL335" s="3" t="s">
        <v>1</v>
      </c>
      <c r="FM335" s="3" t="s">
        <v>28</v>
      </c>
      <c r="FN335" s="9">
        <v>174</v>
      </c>
      <c r="FO335" s="9">
        <v>6.5999999999999995E-8</v>
      </c>
      <c r="FP335" s="9">
        <v>6.9</v>
      </c>
      <c r="FQ335" s="3" t="s">
        <v>311</v>
      </c>
      <c r="FR335" s="5">
        <v>8.0499999999999999E-3</v>
      </c>
      <c r="FS335" s="9">
        <v>23.75</v>
      </c>
      <c r="FT335" s="3" t="s">
        <v>1</v>
      </c>
      <c r="FU335" s="3"/>
      <c r="FV335" s="3"/>
      <c r="FW335" s="5">
        <v>31.4</v>
      </c>
      <c r="FX335" s="10">
        <v>3.8399999999999997E-3</v>
      </c>
      <c r="FY335" s="3"/>
      <c r="FZ335" s="3" t="s">
        <v>22</v>
      </c>
      <c r="GA335" s="3"/>
      <c r="GB335" s="3"/>
      <c r="GC335" s="3" t="s">
        <v>27</v>
      </c>
      <c r="GD335" s="3"/>
      <c r="GE335" s="3"/>
      <c r="GF335" s="3" t="s">
        <v>30</v>
      </c>
      <c r="GG335" s="3"/>
      <c r="GH335" s="9">
        <v>3.57</v>
      </c>
      <c r="GI335" s="5">
        <v>217</v>
      </c>
      <c r="GJ335" s="5">
        <v>1.4649999999999999E-3</v>
      </c>
      <c r="GK335" s="3"/>
      <c r="GL335" s="2"/>
      <c r="GM335" s="9">
        <v>2.36</v>
      </c>
      <c r="GN335" s="3" t="s">
        <v>31</v>
      </c>
      <c r="GO335" s="3" t="s">
        <v>8</v>
      </c>
      <c r="GP335" s="3"/>
      <c r="GQ335" s="3"/>
      <c r="GR335" s="3" t="s">
        <v>219</v>
      </c>
      <c r="GS335" s="9">
        <v>0.86956521739130443</v>
      </c>
      <c r="GT335" s="9">
        <v>57.3</v>
      </c>
      <c r="GU335" s="9">
        <v>10.85</v>
      </c>
      <c r="GV335" s="2">
        <v>6.4516129032258063E-2</v>
      </c>
      <c r="GW335" s="9">
        <v>2.0499999999999998</v>
      </c>
      <c r="GX335" s="2" t="s">
        <v>34</v>
      </c>
      <c r="GY335" s="7"/>
      <c r="GZ335" s="9">
        <v>4.3099999999999996</v>
      </c>
      <c r="HA335" s="9">
        <v>3.01</v>
      </c>
      <c r="HB335" s="9">
        <v>3.84</v>
      </c>
      <c r="HC335" s="3">
        <v>38.700000000000003</v>
      </c>
      <c r="HD335" s="3" t="s">
        <v>3</v>
      </c>
      <c r="HE335" s="9">
        <v>14</v>
      </c>
      <c r="HF335" s="9">
        <v>20</v>
      </c>
      <c r="HG335" s="3"/>
      <c r="HH335" s="5">
        <v>217</v>
      </c>
      <c r="HI335" s="3" t="s">
        <v>311</v>
      </c>
      <c r="HJ335" s="3"/>
      <c r="HK335" s="3" t="s">
        <v>3</v>
      </c>
      <c r="HL335" s="3"/>
      <c r="HM335" s="9">
        <v>0.45</v>
      </c>
      <c r="HN335" s="9">
        <v>13.7</v>
      </c>
      <c r="HO335" s="3" t="s">
        <v>3</v>
      </c>
      <c r="HP335" s="3" t="s">
        <v>1</v>
      </c>
      <c r="HQ335" s="3" t="s">
        <v>28</v>
      </c>
      <c r="HR335" s="9">
        <v>0.15</v>
      </c>
      <c r="HS335" s="3" t="s">
        <v>3</v>
      </c>
      <c r="HT335" s="3">
        <v>3.97</v>
      </c>
      <c r="HU335" s="9">
        <v>0.41841004184100417</v>
      </c>
      <c r="HV335" s="3">
        <v>1</v>
      </c>
      <c r="HW335" s="9">
        <v>1.25E-3</v>
      </c>
      <c r="HX335" s="3" t="s">
        <v>3</v>
      </c>
      <c r="HY335" s="3"/>
      <c r="HZ335" s="3" t="s">
        <v>30</v>
      </c>
      <c r="IA335" s="9">
        <v>4.3</v>
      </c>
      <c r="IB335" s="3"/>
      <c r="IC335" s="3" t="s">
        <v>18</v>
      </c>
      <c r="ID335" s="3"/>
      <c r="IE335" s="3" t="s">
        <v>309</v>
      </c>
      <c r="IF335" s="7"/>
      <c r="IG335" s="9">
        <v>1.1494252873563218</v>
      </c>
      <c r="IH335" s="9">
        <v>0.70921985815602839</v>
      </c>
    </row>
    <row r="336" spans="1:242" x14ac:dyDescent="0.25">
      <c r="A336" s="1" t="s">
        <v>418</v>
      </c>
      <c r="B336" s="5">
        <v>56</v>
      </c>
      <c r="C336" s="3"/>
      <c r="D336" s="5">
        <v>5.62</v>
      </c>
      <c r="E336" s="3" t="s">
        <v>1</v>
      </c>
      <c r="F336" s="3"/>
      <c r="G336" s="2">
        <v>3.61E-2</v>
      </c>
      <c r="H336" s="3"/>
      <c r="I336" s="3"/>
      <c r="J336" s="5">
        <v>1.06E-10</v>
      </c>
      <c r="K336" s="3" t="s">
        <v>3</v>
      </c>
      <c r="L336" s="3" t="s">
        <v>4</v>
      </c>
      <c r="M336" s="5">
        <v>0.67453625632377745</v>
      </c>
      <c r="N336" s="5">
        <v>17.8</v>
      </c>
      <c r="O336" s="3" t="s">
        <v>3</v>
      </c>
      <c r="P336" s="3"/>
      <c r="Q336" s="3"/>
      <c r="R336" s="5">
        <v>13.45</v>
      </c>
      <c r="S336" s="3"/>
      <c r="T336" s="3" t="s">
        <v>3</v>
      </c>
      <c r="U336" s="5">
        <v>37.4</v>
      </c>
      <c r="V336" s="3"/>
      <c r="W336" s="5">
        <v>216</v>
      </c>
      <c r="X336" s="3"/>
      <c r="Y336" s="3" t="s">
        <v>7</v>
      </c>
      <c r="Z336" s="5">
        <v>2.0999999999999999E-5</v>
      </c>
      <c r="AA336" s="3" t="s">
        <v>8</v>
      </c>
      <c r="AB336" s="2"/>
      <c r="AC336" s="5">
        <v>2.5272727272727272E-12</v>
      </c>
      <c r="AD336" s="3" t="s">
        <v>22</v>
      </c>
      <c r="AE336" s="3" t="s">
        <v>1</v>
      </c>
      <c r="AF336" s="3"/>
      <c r="AG336" s="5">
        <v>2.4500000000000004E-3</v>
      </c>
      <c r="AH336" s="5">
        <v>216</v>
      </c>
      <c r="AI336" s="2"/>
      <c r="AJ336" s="3">
        <v>380</v>
      </c>
      <c r="AK336" s="5">
        <v>216</v>
      </c>
      <c r="AL336" s="5">
        <v>0.999</v>
      </c>
      <c r="AM336" s="3"/>
      <c r="AN336" s="3"/>
      <c r="AO336" s="5">
        <v>216</v>
      </c>
      <c r="AP336" s="5">
        <v>216</v>
      </c>
      <c r="AQ336" s="5">
        <v>0.95</v>
      </c>
      <c r="AR336" s="5">
        <v>2.06</v>
      </c>
      <c r="AS336" s="3" t="s">
        <v>28</v>
      </c>
      <c r="AT336" s="3" t="s">
        <v>28</v>
      </c>
      <c r="AU336" s="5">
        <v>27.25</v>
      </c>
      <c r="AV336" s="3"/>
      <c r="AW336" s="5">
        <v>216</v>
      </c>
      <c r="AX336" s="5">
        <v>2.3333333333333333E-7</v>
      </c>
      <c r="AY336" s="2" t="s">
        <v>311</v>
      </c>
      <c r="AZ336" s="5">
        <v>9</v>
      </c>
      <c r="BA336" s="5">
        <v>216</v>
      </c>
      <c r="BB336" s="3" t="s">
        <v>8</v>
      </c>
      <c r="BC336" s="3">
        <v>9.8000000000000007</v>
      </c>
      <c r="BD336" s="5">
        <v>0.33557046979865773</v>
      </c>
      <c r="BE336" s="3" t="s">
        <v>16</v>
      </c>
      <c r="BF336" s="6">
        <v>23.05</v>
      </c>
      <c r="BG336" s="5">
        <v>5.6</v>
      </c>
      <c r="BH336" s="3"/>
      <c r="BI336" s="3"/>
      <c r="BJ336" s="5">
        <v>1.22</v>
      </c>
      <c r="BK336" s="5">
        <v>25.25</v>
      </c>
      <c r="BL336" s="5">
        <v>1.39</v>
      </c>
      <c r="BM336" s="5">
        <v>2.94</v>
      </c>
      <c r="BN336" s="3"/>
      <c r="BO336" s="3" t="s">
        <v>121</v>
      </c>
      <c r="BP336" s="3" t="s">
        <v>3</v>
      </c>
      <c r="BQ336" s="5">
        <v>2.61</v>
      </c>
      <c r="BR336" s="2" t="s">
        <v>21</v>
      </c>
      <c r="BS336" s="3"/>
      <c r="BT336" s="3"/>
      <c r="BU336" s="3"/>
      <c r="BV336" s="5">
        <v>3.68</v>
      </c>
      <c r="BW336" s="5">
        <v>4.32</v>
      </c>
      <c r="BX336" s="3"/>
      <c r="BY336" s="3"/>
      <c r="BZ336" s="5">
        <v>216</v>
      </c>
      <c r="CA336" s="2"/>
      <c r="CB336" s="3" t="s">
        <v>3</v>
      </c>
      <c r="CC336" s="5">
        <v>2.44</v>
      </c>
      <c r="CD336" s="5">
        <v>1.5384615384615383</v>
      </c>
      <c r="CE336" s="3"/>
      <c r="CF336" s="5">
        <v>27.6</v>
      </c>
      <c r="CG336" s="3" t="s">
        <v>312</v>
      </c>
      <c r="CH336" s="3"/>
      <c r="CI336" s="3"/>
      <c r="CJ336" s="3" t="s">
        <v>1</v>
      </c>
      <c r="CK336" s="2"/>
      <c r="CL336" s="3" t="s">
        <v>22</v>
      </c>
      <c r="CM336" s="5">
        <v>60</v>
      </c>
      <c r="CN336" s="3"/>
      <c r="CO336" s="2"/>
      <c r="CP336" s="2"/>
      <c r="CQ336" s="3">
        <v>2</v>
      </c>
      <c r="CR336" s="5">
        <v>5.04</v>
      </c>
      <c r="CS336" s="5">
        <v>32.85</v>
      </c>
      <c r="CT336" s="5">
        <v>0.86349999999999993</v>
      </c>
      <c r="CU336" s="5">
        <v>9.31</v>
      </c>
      <c r="CV336" s="5">
        <v>439</v>
      </c>
      <c r="CW336" s="5">
        <v>71.5</v>
      </c>
      <c r="CX336" s="5">
        <v>0.34602076124567471</v>
      </c>
      <c r="CY336" s="5">
        <v>0.4098360655737705</v>
      </c>
      <c r="CZ336" s="3" t="s">
        <v>22</v>
      </c>
      <c r="DA336" s="5">
        <v>5.5599999999999996E-4</v>
      </c>
      <c r="DB336" s="5">
        <v>627</v>
      </c>
      <c r="DC336" s="2"/>
      <c r="DD336" s="5">
        <v>275</v>
      </c>
      <c r="DE336" s="3" t="s">
        <v>22</v>
      </c>
      <c r="DF336" s="5">
        <v>0.3436426116838488</v>
      </c>
      <c r="DG336" s="3" t="s">
        <v>3</v>
      </c>
      <c r="DH336" s="5">
        <v>9.4499999999999993</v>
      </c>
      <c r="DI336" s="3" t="s">
        <v>28</v>
      </c>
      <c r="DJ336" s="3"/>
      <c r="DK336" s="5">
        <v>405</v>
      </c>
      <c r="DL336" s="3" t="s">
        <v>8</v>
      </c>
      <c r="DM336" s="5">
        <v>0.29325513196480935</v>
      </c>
      <c r="DN336" s="3" t="s">
        <v>3</v>
      </c>
      <c r="DO336" s="5">
        <v>0.46</v>
      </c>
      <c r="DP336" s="3" t="s">
        <v>3</v>
      </c>
      <c r="DQ336" s="5">
        <v>2.5499999999999998</v>
      </c>
      <c r="DR336" s="7"/>
      <c r="DS336" s="2" t="s">
        <v>18</v>
      </c>
      <c r="DT336" s="5">
        <v>0.38759689922480617</v>
      </c>
      <c r="DU336" s="2"/>
      <c r="DV336" s="3" t="s">
        <v>3</v>
      </c>
      <c r="DW336" s="5">
        <v>37.4</v>
      </c>
      <c r="DX336" s="3"/>
      <c r="DY336" s="3" t="s">
        <v>8</v>
      </c>
      <c r="DZ336" s="2"/>
      <c r="EA336" s="5">
        <v>0.86206896551724144</v>
      </c>
      <c r="EB336" s="5">
        <v>2.31</v>
      </c>
      <c r="EC336" s="3"/>
      <c r="ED336" s="2"/>
      <c r="EE336" s="2"/>
      <c r="EF336" s="3" t="s">
        <v>1</v>
      </c>
      <c r="EG336" s="3"/>
      <c r="EH336" s="2"/>
      <c r="EI336" s="2"/>
      <c r="EJ336" s="3" t="s">
        <v>26</v>
      </c>
      <c r="EK336" s="5">
        <v>1.2500000000000001E-2</v>
      </c>
      <c r="EL336" s="3" t="s">
        <v>1</v>
      </c>
      <c r="EM336" s="3" t="s">
        <v>3</v>
      </c>
      <c r="EN336" s="3" t="s">
        <v>27</v>
      </c>
      <c r="EO336" s="3"/>
      <c r="EP336" s="3" t="s">
        <v>8</v>
      </c>
      <c r="EQ336" s="3"/>
      <c r="ER336" s="5">
        <v>4.09</v>
      </c>
      <c r="ES336" s="3"/>
      <c r="ET336" s="9">
        <v>14.85</v>
      </c>
      <c r="EU336" s="3" t="s">
        <v>239</v>
      </c>
      <c r="EV336" s="3" t="s">
        <v>28</v>
      </c>
      <c r="EW336" s="9">
        <v>8.65</v>
      </c>
      <c r="EX336" s="9">
        <v>2.52</v>
      </c>
      <c r="EY336" s="3"/>
      <c r="EZ336" s="3"/>
      <c r="FA336" s="9">
        <v>0.79365079365079361</v>
      </c>
      <c r="FB336" s="9">
        <v>1.666E-9</v>
      </c>
      <c r="FC336" s="5">
        <v>216</v>
      </c>
      <c r="FD336" s="9">
        <v>1.0900000000000001</v>
      </c>
      <c r="FE336" s="2" t="s">
        <v>311</v>
      </c>
      <c r="FF336" s="3" t="s">
        <v>28</v>
      </c>
      <c r="FG336" s="3" t="s">
        <v>1</v>
      </c>
      <c r="FH336" s="9">
        <v>5.43</v>
      </c>
      <c r="FI336" s="3"/>
      <c r="FJ336" s="9">
        <v>11.4</v>
      </c>
      <c r="FK336" s="3" t="s">
        <v>1</v>
      </c>
      <c r="FL336" s="3" t="s">
        <v>1</v>
      </c>
      <c r="FM336" s="3" t="s">
        <v>28</v>
      </c>
      <c r="FN336" s="9">
        <v>155</v>
      </c>
      <c r="FO336" s="9">
        <v>7.0000000000000005E-8</v>
      </c>
      <c r="FP336" s="9">
        <v>6.82</v>
      </c>
      <c r="FQ336" s="3" t="s">
        <v>311</v>
      </c>
      <c r="FR336" s="5">
        <v>7.0499999999999998E-3</v>
      </c>
      <c r="FS336" s="9">
        <v>23.45</v>
      </c>
      <c r="FT336" s="3" t="s">
        <v>1</v>
      </c>
      <c r="FU336" s="3"/>
      <c r="FV336" s="3"/>
      <c r="FW336" s="5">
        <v>28.65</v>
      </c>
      <c r="FX336" s="10">
        <v>3.7099999999999998E-3</v>
      </c>
      <c r="FY336" s="3"/>
      <c r="FZ336" s="3" t="s">
        <v>22</v>
      </c>
      <c r="GA336" s="3"/>
      <c r="GB336" s="3"/>
      <c r="GC336" s="3" t="s">
        <v>27</v>
      </c>
      <c r="GD336" s="3"/>
      <c r="GE336" s="3"/>
      <c r="GF336" s="3" t="s">
        <v>30</v>
      </c>
      <c r="GG336" s="3"/>
      <c r="GH336" s="9">
        <v>3.64</v>
      </c>
      <c r="GI336" s="5">
        <v>216</v>
      </c>
      <c r="GJ336" s="5">
        <v>1.4649999999999999E-3</v>
      </c>
      <c r="GK336" s="3"/>
      <c r="GL336" s="2"/>
      <c r="GM336" s="9">
        <v>2.31</v>
      </c>
      <c r="GN336" s="3" t="s">
        <v>31</v>
      </c>
      <c r="GO336" s="3" t="s">
        <v>8</v>
      </c>
      <c r="GP336" s="3"/>
      <c r="GQ336" s="3"/>
      <c r="GR336" s="3" t="s">
        <v>219</v>
      </c>
      <c r="GS336" s="9">
        <v>0.81967213114754101</v>
      </c>
      <c r="GT336" s="9">
        <v>57.55</v>
      </c>
      <c r="GU336" s="9">
        <v>11.2</v>
      </c>
      <c r="GV336" s="2">
        <v>6.2111801242236017E-2</v>
      </c>
      <c r="GW336" s="9">
        <v>2.0499999999999998</v>
      </c>
      <c r="GX336" s="2" t="s">
        <v>34</v>
      </c>
      <c r="GY336" s="7"/>
      <c r="GZ336" s="9">
        <v>4.24</v>
      </c>
      <c r="HA336" s="9">
        <v>3.09</v>
      </c>
      <c r="HB336" s="9">
        <v>4.0599999999999996</v>
      </c>
      <c r="HC336" s="3">
        <v>38.35</v>
      </c>
      <c r="HD336" s="3" t="s">
        <v>3</v>
      </c>
      <c r="HE336" s="9">
        <v>13.75</v>
      </c>
      <c r="HF336" s="9">
        <v>20.2</v>
      </c>
      <c r="HG336" s="3"/>
      <c r="HH336" s="5">
        <v>216</v>
      </c>
      <c r="HI336" s="3" t="s">
        <v>311</v>
      </c>
      <c r="HJ336" s="3"/>
      <c r="HK336" s="3" t="s">
        <v>3</v>
      </c>
      <c r="HL336" s="3"/>
      <c r="HM336" s="9">
        <v>0.48</v>
      </c>
      <c r="HN336" s="9">
        <v>13.75</v>
      </c>
      <c r="HO336" s="3" t="s">
        <v>3</v>
      </c>
      <c r="HP336" s="3" t="s">
        <v>1</v>
      </c>
      <c r="HQ336" s="3" t="s">
        <v>28</v>
      </c>
      <c r="HR336" s="9">
        <v>0.14499999999999999</v>
      </c>
      <c r="HS336" s="3" t="s">
        <v>3</v>
      </c>
      <c r="HT336" s="3">
        <v>4</v>
      </c>
      <c r="HU336" s="9">
        <v>0.42372881355932207</v>
      </c>
      <c r="HV336" s="3">
        <v>1</v>
      </c>
      <c r="HW336" s="9">
        <v>9.2500000000000004E-4</v>
      </c>
      <c r="HX336" s="3" t="s">
        <v>3</v>
      </c>
      <c r="HY336" s="3"/>
      <c r="HZ336" s="3" t="s">
        <v>30</v>
      </c>
      <c r="IA336" s="9">
        <v>4.3</v>
      </c>
      <c r="IB336" s="3"/>
      <c r="IC336" s="3" t="s">
        <v>18</v>
      </c>
      <c r="ID336" s="3"/>
      <c r="IE336" s="3" t="s">
        <v>309</v>
      </c>
      <c r="IF336" s="7"/>
      <c r="IG336" s="9">
        <v>1.0989010989010988</v>
      </c>
      <c r="IH336" s="9">
        <v>0.70422535211267612</v>
      </c>
    </row>
    <row r="337" spans="1:242" x14ac:dyDescent="0.25">
      <c r="A337" s="1" t="s">
        <v>419</v>
      </c>
      <c r="B337" s="5">
        <v>56</v>
      </c>
      <c r="C337" s="3"/>
      <c r="D337" s="5">
        <v>5.81</v>
      </c>
      <c r="E337" s="3" t="s">
        <v>1</v>
      </c>
      <c r="F337" s="3"/>
      <c r="G337" s="2">
        <v>3.5400000000000001E-2</v>
      </c>
      <c r="H337" s="3"/>
      <c r="I337" s="3"/>
      <c r="J337" s="5">
        <v>1.06E-10</v>
      </c>
      <c r="K337" s="3" t="s">
        <v>3</v>
      </c>
      <c r="L337" s="3" t="s">
        <v>4</v>
      </c>
      <c r="M337" s="5">
        <v>0.67911714770797971</v>
      </c>
      <c r="N337" s="5">
        <v>19.350000000000001</v>
      </c>
      <c r="O337" s="3" t="s">
        <v>3</v>
      </c>
      <c r="P337" s="3"/>
      <c r="Q337" s="3"/>
      <c r="R337" s="5">
        <v>13.55</v>
      </c>
      <c r="S337" s="3"/>
      <c r="T337" s="3" t="s">
        <v>3</v>
      </c>
      <c r="U337" s="5">
        <v>40</v>
      </c>
      <c r="V337" s="3"/>
      <c r="W337" s="5">
        <v>234</v>
      </c>
      <c r="X337" s="3"/>
      <c r="Y337" s="3" t="s">
        <v>7</v>
      </c>
      <c r="Z337" s="5">
        <v>2.0999999999999999E-5</v>
      </c>
      <c r="AA337" s="3" t="s">
        <v>8</v>
      </c>
      <c r="AB337" s="2"/>
      <c r="AC337" s="5">
        <v>2.6000000000000002E-12</v>
      </c>
      <c r="AD337" s="3" t="s">
        <v>22</v>
      </c>
      <c r="AE337" s="3" t="s">
        <v>1</v>
      </c>
      <c r="AF337" s="3"/>
      <c r="AG337" s="5">
        <v>2.65E-3</v>
      </c>
      <c r="AH337" s="5">
        <v>234</v>
      </c>
      <c r="AI337" s="2"/>
      <c r="AJ337" s="3">
        <v>390</v>
      </c>
      <c r="AK337" s="5">
        <v>234</v>
      </c>
      <c r="AL337" s="5">
        <v>1</v>
      </c>
      <c r="AM337" s="3"/>
      <c r="AN337" s="3"/>
      <c r="AO337" s="5">
        <v>234</v>
      </c>
      <c r="AP337" s="5">
        <v>234</v>
      </c>
      <c r="AQ337" s="5">
        <v>0.8</v>
      </c>
      <c r="AR337" s="5">
        <v>2.0699999999999998</v>
      </c>
      <c r="AS337" s="3" t="s">
        <v>28</v>
      </c>
      <c r="AT337" s="3" t="s">
        <v>28</v>
      </c>
      <c r="AU337" s="5">
        <v>27.7</v>
      </c>
      <c r="AV337" s="3"/>
      <c r="AW337" s="5">
        <v>234</v>
      </c>
      <c r="AX337" s="5">
        <v>2.3833333333333331E-7</v>
      </c>
      <c r="AY337" s="2" t="s">
        <v>311</v>
      </c>
      <c r="AZ337" s="5">
        <v>9</v>
      </c>
      <c r="BA337" s="5">
        <v>234</v>
      </c>
      <c r="BB337" s="3" t="s">
        <v>8</v>
      </c>
      <c r="BC337" s="3">
        <v>9.75</v>
      </c>
      <c r="BD337" s="5">
        <v>0.35842293906810035</v>
      </c>
      <c r="BE337" s="3" t="s">
        <v>16</v>
      </c>
      <c r="BF337" s="6">
        <v>25.2</v>
      </c>
      <c r="BG337" s="5">
        <v>6.13</v>
      </c>
      <c r="BH337" s="3"/>
      <c r="BI337" s="3"/>
      <c r="BJ337" s="5">
        <v>1.22</v>
      </c>
      <c r="BK337" s="5">
        <v>25.05</v>
      </c>
      <c r="BL337" s="5">
        <v>1.46</v>
      </c>
      <c r="BM337" s="5">
        <v>2.94</v>
      </c>
      <c r="BN337" s="3"/>
      <c r="BO337" s="3" t="s">
        <v>121</v>
      </c>
      <c r="BP337" s="3" t="s">
        <v>3</v>
      </c>
      <c r="BQ337" s="5">
        <v>2.5</v>
      </c>
      <c r="BR337" s="2" t="s">
        <v>21</v>
      </c>
      <c r="BS337" s="3"/>
      <c r="BT337" s="3"/>
      <c r="BU337" s="3"/>
      <c r="BV337" s="5">
        <v>3.79</v>
      </c>
      <c r="BW337" s="5">
        <v>4.6900000000000004</v>
      </c>
      <c r="BX337" s="3"/>
      <c r="BY337" s="3"/>
      <c r="BZ337" s="5">
        <v>234</v>
      </c>
      <c r="CA337" s="2"/>
      <c r="CB337" s="3" t="s">
        <v>3</v>
      </c>
      <c r="CC337" s="5">
        <v>2.64</v>
      </c>
      <c r="CD337" s="5">
        <v>1.6129032258064517</v>
      </c>
      <c r="CE337" s="3"/>
      <c r="CF337" s="5">
        <v>30.1</v>
      </c>
      <c r="CG337" s="3" t="s">
        <v>312</v>
      </c>
      <c r="CH337" s="3"/>
      <c r="CI337" s="3"/>
      <c r="CJ337" s="3" t="s">
        <v>1</v>
      </c>
      <c r="CK337" s="2"/>
      <c r="CL337" s="3" t="s">
        <v>22</v>
      </c>
      <c r="CM337" s="5">
        <v>55</v>
      </c>
      <c r="CN337" s="3"/>
      <c r="CO337" s="2"/>
      <c r="CP337" s="2"/>
      <c r="CQ337" s="3">
        <v>2</v>
      </c>
      <c r="CR337" s="5">
        <v>5.07</v>
      </c>
      <c r="CS337" s="5">
        <v>35.65</v>
      </c>
      <c r="CT337" s="5">
        <v>0.95200000000000007</v>
      </c>
      <c r="CU337" s="5">
        <v>9.15</v>
      </c>
      <c r="CV337" s="5">
        <v>441</v>
      </c>
      <c r="CW337" s="5">
        <v>73.349999999999994</v>
      </c>
      <c r="CX337" s="5">
        <v>0.34843205574912889</v>
      </c>
      <c r="CY337" s="5">
        <v>0.42735042735042739</v>
      </c>
      <c r="CZ337" s="3" t="s">
        <v>22</v>
      </c>
      <c r="DA337" s="5">
        <v>6.3499999999999993E-4</v>
      </c>
      <c r="DB337" s="5">
        <v>676</v>
      </c>
      <c r="DC337" s="2"/>
      <c r="DD337" s="5">
        <v>281</v>
      </c>
      <c r="DE337" s="3" t="s">
        <v>22</v>
      </c>
      <c r="DF337" s="5">
        <v>0.33557046979865773</v>
      </c>
      <c r="DG337" s="3" t="s">
        <v>3</v>
      </c>
      <c r="DH337" s="5">
        <v>10.050000000000001</v>
      </c>
      <c r="DI337" s="3" t="s">
        <v>28</v>
      </c>
      <c r="DJ337" s="3"/>
      <c r="DK337" s="5">
        <v>395</v>
      </c>
      <c r="DL337" s="3" t="s">
        <v>8</v>
      </c>
      <c r="DM337" s="5">
        <v>0.29498525073746312</v>
      </c>
      <c r="DN337" s="3" t="s">
        <v>3</v>
      </c>
      <c r="DO337" s="5">
        <v>0.46150000000000002</v>
      </c>
      <c r="DP337" s="3" t="s">
        <v>3</v>
      </c>
      <c r="DQ337" s="5">
        <v>2.57</v>
      </c>
      <c r="DR337" s="7"/>
      <c r="DS337" s="2" t="s">
        <v>18</v>
      </c>
      <c r="DT337" s="5">
        <v>0.4065040650406504</v>
      </c>
      <c r="DU337" s="2"/>
      <c r="DV337" s="3" t="s">
        <v>3</v>
      </c>
      <c r="DW337" s="5">
        <v>40</v>
      </c>
      <c r="DX337" s="3"/>
      <c r="DY337" s="3" t="s">
        <v>8</v>
      </c>
      <c r="DZ337" s="2"/>
      <c r="EA337" s="5">
        <v>0.90909090909090906</v>
      </c>
      <c r="EB337" s="5">
        <v>2.4500000000000002</v>
      </c>
      <c r="EC337" s="3"/>
      <c r="ED337" s="2"/>
      <c r="EE337" s="2"/>
      <c r="EF337" s="3" t="s">
        <v>1</v>
      </c>
      <c r="EG337" s="3"/>
      <c r="EH337" s="2"/>
      <c r="EI337" s="2"/>
      <c r="EJ337" s="3" t="s">
        <v>26</v>
      </c>
      <c r="EK337" s="5">
        <v>1.2500000000000001E-2</v>
      </c>
      <c r="EL337" s="3" t="s">
        <v>1</v>
      </c>
      <c r="EM337" s="3" t="s">
        <v>3</v>
      </c>
      <c r="EN337" s="3" t="s">
        <v>27</v>
      </c>
      <c r="EO337" s="3"/>
      <c r="EP337" s="3" t="s">
        <v>8</v>
      </c>
      <c r="EQ337" s="3"/>
      <c r="ER337" s="5">
        <v>4.3899999999999997</v>
      </c>
      <c r="ES337" s="3"/>
      <c r="ET337" s="9">
        <v>14.95</v>
      </c>
      <c r="EU337" s="3" t="s">
        <v>239</v>
      </c>
      <c r="EV337" s="3" t="s">
        <v>28</v>
      </c>
      <c r="EW337" s="9">
        <v>9.15</v>
      </c>
      <c r="EX337" s="9">
        <v>2.76</v>
      </c>
      <c r="EY337" s="3"/>
      <c r="EZ337" s="3"/>
      <c r="FA337" s="9">
        <v>0.78125</v>
      </c>
      <c r="FB337" s="9">
        <v>1.666E-9</v>
      </c>
      <c r="FC337" s="5">
        <v>234</v>
      </c>
      <c r="FD337" s="9">
        <v>1.1000000000000001</v>
      </c>
      <c r="FE337" s="2" t="s">
        <v>311</v>
      </c>
      <c r="FF337" s="3" t="s">
        <v>28</v>
      </c>
      <c r="FG337" s="3" t="s">
        <v>1</v>
      </c>
      <c r="FH337" s="9">
        <v>5.63</v>
      </c>
      <c r="FI337" s="3"/>
      <c r="FJ337" s="9">
        <v>11.65</v>
      </c>
      <c r="FK337" s="3" t="s">
        <v>1</v>
      </c>
      <c r="FL337" s="3" t="s">
        <v>1</v>
      </c>
      <c r="FM337" s="3" t="s">
        <v>28</v>
      </c>
      <c r="FN337" s="9">
        <v>150</v>
      </c>
      <c r="FO337" s="9">
        <v>7.0000000000000005E-8</v>
      </c>
      <c r="FP337" s="9">
        <v>7</v>
      </c>
      <c r="FQ337" s="3" t="s">
        <v>311</v>
      </c>
      <c r="FR337" s="5">
        <v>7.7999999999999996E-3</v>
      </c>
      <c r="FS337" s="9">
        <v>24.95</v>
      </c>
      <c r="FT337" s="3" t="s">
        <v>1</v>
      </c>
      <c r="FU337" s="3"/>
      <c r="FV337" s="3"/>
      <c r="FW337" s="5">
        <v>31.1</v>
      </c>
      <c r="FX337" s="10">
        <v>3.7799999999999999E-3</v>
      </c>
      <c r="FY337" s="3"/>
      <c r="FZ337" s="3" t="s">
        <v>22</v>
      </c>
      <c r="GA337" s="3"/>
      <c r="GB337" s="3"/>
      <c r="GC337" s="3" t="s">
        <v>27</v>
      </c>
      <c r="GD337" s="3"/>
      <c r="GE337" s="3"/>
      <c r="GF337" s="3" t="s">
        <v>30</v>
      </c>
      <c r="GG337" s="3"/>
      <c r="GH337" s="9">
        <v>3.55</v>
      </c>
      <c r="GI337" s="5">
        <v>234</v>
      </c>
      <c r="GJ337" s="5">
        <v>1.6350000000000002E-3</v>
      </c>
      <c r="GK337" s="3"/>
      <c r="GL337" s="2"/>
      <c r="GM337" s="9">
        <v>2.4900000000000002</v>
      </c>
      <c r="GN337" s="3" t="s">
        <v>31</v>
      </c>
      <c r="GO337" s="3" t="s">
        <v>8</v>
      </c>
      <c r="GP337" s="3"/>
      <c r="GQ337" s="3"/>
      <c r="GR337" s="3" t="s">
        <v>219</v>
      </c>
      <c r="GS337" s="9">
        <v>0.73529411764705876</v>
      </c>
      <c r="GT337" s="9">
        <v>57.75</v>
      </c>
      <c r="GU337" s="9">
        <v>11.3</v>
      </c>
      <c r="GV337" s="2">
        <v>6.3694267515923567E-2</v>
      </c>
      <c r="GW337" s="9">
        <v>2.0499999999999998</v>
      </c>
      <c r="GX337" s="2" t="s">
        <v>34</v>
      </c>
      <c r="GY337" s="7"/>
      <c r="GZ337" s="9">
        <v>4.43</v>
      </c>
      <c r="HA337" s="9">
        <v>3.2</v>
      </c>
      <c r="HB337" s="9">
        <v>4.01</v>
      </c>
      <c r="HC337" s="3">
        <v>40.9</v>
      </c>
      <c r="HD337" s="3" t="s">
        <v>3</v>
      </c>
      <c r="HE337" s="9">
        <v>14.3</v>
      </c>
      <c r="HF337" s="9">
        <v>20.5</v>
      </c>
      <c r="HG337" s="3"/>
      <c r="HH337" s="5">
        <v>234</v>
      </c>
      <c r="HI337" s="3" t="s">
        <v>311</v>
      </c>
      <c r="HJ337" s="3"/>
      <c r="HK337" s="3" t="s">
        <v>3</v>
      </c>
      <c r="HL337" s="3"/>
      <c r="HM337" s="9">
        <v>0.57999999999999996</v>
      </c>
      <c r="HN337" s="9">
        <v>14.85</v>
      </c>
      <c r="HO337" s="3" t="s">
        <v>3</v>
      </c>
      <c r="HP337" s="3" t="s">
        <v>1</v>
      </c>
      <c r="HQ337" s="3" t="s">
        <v>28</v>
      </c>
      <c r="HR337" s="9">
        <v>0.1595</v>
      </c>
      <c r="HS337" s="3" t="s">
        <v>3</v>
      </c>
      <c r="HT337" s="3">
        <v>4.0599999999999996</v>
      </c>
      <c r="HU337" s="9">
        <v>0.47619047619047616</v>
      </c>
      <c r="HV337" s="3">
        <v>1</v>
      </c>
      <c r="HW337" s="9">
        <v>9.3000000000000005E-4</v>
      </c>
      <c r="HX337" s="3" t="s">
        <v>3</v>
      </c>
      <c r="HY337" s="3"/>
      <c r="HZ337" s="3" t="s">
        <v>30</v>
      </c>
      <c r="IA337" s="9">
        <v>4.3</v>
      </c>
      <c r="IB337" s="3"/>
      <c r="IC337" s="3" t="s">
        <v>18</v>
      </c>
      <c r="ID337" s="3"/>
      <c r="IE337" s="3" t="s">
        <v>309</v>
      </c>
      <c r="IF337" s="7"/>
      <c r="IG337" s="9">
        <v>1.2195121951219512</v>
      </c>
      <c r="IH337" s="9">
        <v>0.7407407407407407</v>
      </c>
    </row>
    <row r="338" spans="1:242" x14ac:dyDescent="0.25">
      <c r="A338" s="1" t="s">
        <v>420</v>
      </c>
      <c r="B338" s="5">
        <v>60</v>
      </c>
      <c r="C338" s="3">
        <v>34.5</v>
      </c>
      <c r="D338" s="5">
        <v>6.01</v>
      </c>
      <c r="E338" s="3" t="s">
        <v>1</v>
      </c>
      <c r="F338" s="3"/>
      <c r="G338" s="2">
        <v>3.6549999999999999E-2</v>
      </c>
      <c r="H338" s="3"/>
      <c r="I338" s="3"/>
      <c r="J338" s="5">
        <v>1.1000000000000001E-10</v>
      </c>
      <c r="K338" s="3" t="s">
        <v>3</v>
      </c>
      <c r="L338" s="3" t="s">
        <v>4</v>
      </c>
      <c r="M338" s="5">
        <v>0.67681895093062605</v>
      </c>
      <c r="N338" s="5">
        <v>19.600000000000001</v>
      </c>
      <c r="O338" s="3" t="s">
        <v>3</v>
      </c>
      <c r="P338" s="3"/>
      <c r="Q338" s="3"/>
      <c r="R338" s="5">
        <v>13.5</v>
      </c>
      <c r="S338" s="2"/>
      <c r="T338" s="3" t="s">
        <v>3</v>
      </c>
      <c r="U338" s="5">
        <v>41.4</v>
      </c>
      <c r="V338" s="3"/>
      <c r="W338" s="5">
        <v>238</v>
      </c>
      <c r="X338" s="3"/>
      <c r="Y338" s="3" t="s">
        <v>7</v>
      </c>
      <c r="Z338" s="5">
        <v>2.0999999999999999E-5</v>
      </c>
      <c r="AA338" s="3" t="s">
        <v>8</v>
      </c>
      <c r="AB338" s="2"/>
      <c r="AC338" s="5">
        <v>2.4727272727272725E-12</v>
      </c>
      <c r="AD338" s="3" t="s">
        <v>22</v>
      </c>
      <c r="AE338" s="3" t="s">
        <v>1</v>
      </c>
      <c r="AF338" s="3"/>
      <c r="AG338" s="5">
        <v>2.6199999999999999E-3</v>
      </c>
      <c r="AH338" s="5">
        <v>238</v>
      </c>
      <c r="AI338" s="2"/>
      <c r="AJ338" s="3">
        <v>385</v>
      </c>
      <c r="AK338" s="5">
        <v>238</v>
      </c>
      <c r="AL338" s="5">
        <v>0.998</v>
      </c>
      <c r="AM338" s="3"/>
      <c r="AN338" s="3"/>
      <c r="AO338" s="5">
        <v>238</v>
      </c>
      <c r="AP338" s="5">
        <v>238</v>
      </c>
      <c r="AQ338" s="5">
        <v>0.79</v>
      </c>
      <c r="AR338" s="5">
        <v>2.0299999999999998</v>
      </c>
      <c r="AS338" s="3" t="s">
        <v>28</v>
      </c>
      <c r="AT338" s="3" t="s">
        <v>28</v>
      </c>
      <c r="AU338" s="5">
        <v>27</v>
      </c>
      <c r="AV338" s="3"/>
      <c r="AW338" s="5">
        <v>238</v>
      </c>
      <c r="AX338" s="5">
        <v>3.1666666666666667E-7</v>
      </c>
      <c r="AY338" s="2" t="s">
        <v>311</v>
      </c>
      <c r="AZ338" s="5">
        <v>9.1</v>
      </c>
      <c r="BA338" s="5">
        <v>238</v>
      </c>
      <c r="BB338" s="3" t="s">
        <v>8</v>
      </c>
      <c r="BC338" s="3">
        <v>9.75</v>
      </c>
      <c r="BD338" s="5">
        <v>0.35971223021582738</v>
      </c>
      <c r="BE338" s="3" t="s">
        <v>16</v>
      </c>
      <c r="BF338" s="6">
        <v>26.2</v>
      </c>
      <c r="BG338" s="5">
        <v>6.21</v>
      </c>
      <c r="BH338" s="3"/>
      <c r="BI338" s="3"/>
      <c r="BJ338" s="5">
        <v>1.21</v>
      </c>
      <c r="BK338" s="5">
        <v>25</v>
      </c>
      <c r="BL338" s="5">
        <v>1.54</v>
      </c>
      <c r="BM338" s="5">
        <v>2.94</v>
      </c>
      <c r="BN338" s="3"/>
      <c r="BO338" s="3" t="s">
        <v>121</v>
      </c>
      <c r="BP338" s="3" t="s">
        <v>3</v>
      </c>
      <c r="BQ338" s="5">
        <v>2.89</v>
      </c>
      <c r="BR338" s="2" t="s">
        <v>21</v>
      </c>
      <c r="BS338" s="3"/>
      <c r="BT338" s="3"/>
      <c r="BU338" s="3"/>
      <c r="BV338" s="5">
        <v>3.84</v>
      </c>
      <c r="BW338" s="5">
        <v>4.7699999999999996</v>
      </c>
      <c r="BX338" s="3"/>
      <c r="BY338" s="3"/>
      <c r="BZ338" s="5">
        <v>238</v>
      </c>
      <c r="CA338" s="2"/>
      <c r="CB338" s="3" t="s">
        <v>3</v>
      </c>
      <c r="CC338" s="5">
        <v>2.7</v>
      </c>
      <c r="CD338" s="5">
        <v>1.7241379310344829</v>
      </c>
      <c r="CE338" s="3"/>
      <c r="CF338" s="5">
        <v>30.7</v>
      </c>
      <c r="CG338" s="3" t="s">
        <v>312</v>
      </c>
      <c r="CH338" s="3"/>
      <c r="CI338" s="3"/>
      <c r="CJ338" s="3" t="s">
        <v>1</v>
      </c>
      <c r="CK338" s="2"/>
      <c r="CL338" s="3" t="s">
        <v>22</v>
      </c>
      <c r="CM338" s="5">
        <v>55</v>
      </c>
      <c r="CN338" s="3"/>
      <c r="CO338" s="2"/>
      <c r="CP338" s="2">
        <v>5.71</v>
      </c>
      <c r="CQ338" s="3">
        <v>2</v>
      </c>
      <c r="CR338" s="5">
        <v>5.0599999999999996</v>
      </c>
      <c r="CS338" s="5">
        <v>37</v>
      </c>
      <c r="CT338" s="5">
        <v>0.95499999999999996</v>
      </c>
      <c r="CU338" s="5">
        <v>9.75</v>
      </c>
      <c r="CV338" s="5">
        <v>440</v>
      </c>
      <c r="CW338" s="5">
        <v>73.5</v>
      </c>
      <c r="CX338" s="5">
        <v>0.35587188612099646</v>
      </c>
      <c r="CY338" s="5">
        <v>0.43478260869565222</v>
      </c>
      <c r="CZ338" s="3" t="s">
        <v>22</v>
      </c>
      <c r="DA338" s="5">
        <v>7.1400000000000001E-4</v>
      </c>
      <c r="DB338" s="5">
        <v>690</v>
      </c>
      <c r="DC338" s="2">
        <v>1</v>
      </c>
      <c r="DD338" s="5">
        <v>281</v>
      </c>
      <c r="DE338" s="3" t="s">
        <v>22</v>
      </c>
      <c r="DF338" s="5">
        <v>0.33898305084745761</v>
      </c>
      <c r="DG338" s="3" t="s">
        <v>3</v>
      </c>
      <c r="DH338" s="5">
        <v>9.75</v>
      </c>
      <c r="DI338" s="3" t="s">
        <v>28</v>
      </c>
      <c r="DJ338" s="3"/>
      <c r="DK338" s="5">
        <v>397</v>
      </c>
      <c r="DL338" s="3" t="s">
        <v>8</v>
      </c>
      <c r="DM338" s="5">
        <v>0.29761904761904762</v>
      </c>
      <c r="DN338" s="3" t="s">
        <v>3</v>
      </c>
      <c r="DO338" s="5">
        <v>0.46050000000000002</v>
      </c>
      <c r="DP338" s="3" t="s">
        <v>3</v>
      </c>
      <c r="DQ338" s="5">
        <v>2.48</v>
      </c>
      <c r="DR338" s="7"/>
      <c r="DS338" s="2" t="s">
        <v>18</v>
      </c>
      <c r="DT338" s="5">
        <v>0.36630036630036628</v>
      </c>
      <c r="DU338" s="2"/>
      <c r="DV338" s="3" t="s">
        <v>3</v>
      </c>
      <c r="DW338" s="5">
        <v>41.4</v>
      </c>
      <c r="DX338" s="3"/>
      <c r="DY338" s="3" t="s">
        <v>8</v>
      </c>
      <c r="DZ338" s="2"/>
      <c r="EA338" s="5">
        <v>1</v>
      </c>
      <c r="EB338" s="5">
        <v>2.4500000000000002</v>
      </c>
      <c r="EC338" s="3"/>
      <c r="ED338" s="2"/>
      <c r="EE338" s="2"/>
      <c r="EF338" s="3" t="s">
        <v>1</v>
      </c>
      <c r="EG338" s="3"/>
      <c r="EH338" s="2">
        <v>60</v>
      </c>
      <c r="EI338" s="2"/>
      <c r="EJ338" s="3" t="s">
        <v>26</v>
      </c>
      <c r="EK338" s="5">
        <v>1.2500000000000001E-2</v>
      </c>
      <c r="EL338" s="3" t="s">
        <v>1</v>
      </c>
      <c r="EM338" s="3" t="s">
        <v>3</v>
      </c>
      <c r="EN338" s="3" t="s">
        <v>27</v>
      </c>
      <c r="EO338" s="3"/>
      <c r="EP338" s="3" t="s">
        <v>8</v>
      </c>
      <c r="EQ338" s="3"/>
      <c r="ER338" s="5">
        <v>4.38</v>
      </c>
      <c r="ES338" s="3">
        <v>38.799999999999997</v>
      </c>
      <c r="ET338" s="9">
        <v>14.9</v>
      </c>
      <c r="EU338" s="3" t="s">
        <v>239</v>
      </c>
      <c r="EV338" s="3" t="s">
        <v>28</v>
      </c>
      <c r="EW338" s="9">
        <v>9.4499999999999993</v>
      </c>
      <c r="EX338" s="9">
        <v>2.83</v>
      </c>
      <c r="EY338" s="3"/>
      <c r="EZ338" s="3"/>
      <c r="FA338" s="9">
        <v>0.77519379844961234</v>
      </c>
      <c r="FB338" s="9">
        <v>1.666E-9</v>
      </c>
      <c r="FC338" s="5">
        <v>238</v>
      </c>
      <c r="FD338" s="9">
        <v>1.2</v>
      </c>
      <c r="FE338" s="2" t="s">
        <v>311</v>
      </c>
      <c r="FF338" s="3" t="s">
        <v>28</v>
      </c>
      <c r="FG338" s="3" t="s">
        <v>1</v>
      </c>
      <c r="FH338" s="9">
        <v>5.68</v>
      </c>
      <c r="FI338" s="3"/>
      <c r="FJ338" s="9">
        <v>12.1</v>
      </c>
      <c r="FK338" s="3" t="s">
        <v>1</v>
      </c>
      <c r="FL338" s="3" t="s">
        <v>1</v>
      </c>
      <c r="FM338" s="3" t="s">
        <v>28</v>
      </c>
      <c r="FN338" s="9">
        <v>150</v>
      </c>
      <c r="FO338" s="9">
        <v>7.1999999999999996E-8</v>
      </c>
      <c r="FP338" s="9">
        <v>6.85</v>
      </c>
      <c r="FQ338" s="3" t="s">
        <v>311</v>
      </c>
      <c r="FR338" s="5">
        <v>8.3000000000000001E-3</v>
      </c>
      <c r="FS338" s="9">
        <v>25.3</v>
      </c>
      <c r="FT338" s="3" t="s">
        <v>1</v>
      </c>
      <c r="FU338" s="3">
        <v>3.95</v>
      </c>
      <c r="FV338" s="3"/>
      <c r="FW338" s="5">
        <v>31.5</v>
      </c>
      <c r="FX338" s="10">
        <v>3.8300000000000001E-3</v>
      </c>
      <c r="FY338" s="3"/>
      <c r="FZ338" s="3" t="s">
        <v>22</v>
      </c>
      <c r="GA338" s="3"/>
      <c r="GB338" s="3"/>
      <c r="GC338" s="3" t="s">
        <v>27</v>
      </c>
      <c r="GD338" s="3"/>
      <c r="GE338" s="3"/>
      <c r="GF338" s="3" t="s">
        <v>30</v>
      </c>
      <c r="GG338" s="3"/>
      <c r="GH338" s="9">
        <v>3.53</v>
      </c>
      <c r="GI338" s="5">
        <v>238</v>
      </c>
      <c r="GJ338" s="5">
        <v>1.6249999999999999E-3</v>
      </c>
      <c r="GK338" s="3"/>
      <c r="GL338" s="2"/>
      <c r="GM338" s="9">
        <v>2.48</v>
      </c>
      <c r="GN338" s="3" t="s">
        <v>31</v>
      </c>
      <c r="GO338" s="3" t="s">
        <v>8</v>
      </c>
      <c r="GP338" s="3"/>
      <c r="GQ338" s="3"/>
      <c r="GR338" s="3" t="s">
        <v>219</v>
      </c>
      <c r="GS338" s="9">
        <v>0.70422535211267612</v>
      </c>
      <c r="GT338" s="9">
        <v>57.65</v>
      </c>
      <c r="GU338" s="9">
        <v>11.25</v>
      </c>
      <c r="GV338" s="2">
        <v>6.4102564102564097E-2</v>
      </c>
      <c r="GW338" s="9">
        <v>2.06</v>
      </c>
      <c r="GX338" s="2" t="s">
        <v>34</v>
      </c>
      <c r="GY338" s="7"/>
      <c r="GZ338" s="9">
        <v>4.6900000000000004</v>
      </c>
      <c r="HA338" s="9">
        <v>3.23</v>
      </c>
      <c r="HB338" s="9">
        <v>3.99</v>
      </c>
      <c r="HC338" s="3">
        <v>40.35</v>
      </c>
      <c r="HD338" s="3" t="s">
        <v>3</v>
      </c>
      <c r="HE338" s="9">
        <v>13.45</v>
      </c>
      <c r="HF338" s="9">
        <v>20.399999999999999</v>
      </c>
      <c r="HG338" s="3"/>
      <c r="HH338" s="5">
        <v>238</v>
      </c>
      <c r="HI338" s="3" t="s">
        <v>311</v>
      </c>
      <c r="HJ338" s="3"/>
      <c r="HK338" s="3" t="s">
        <v>3</v>
      </c>
      <c r="HL338" s="3"/>
      <c r="HM338" s="9">
        <v>0.59</v>
      </c>
      <c r="HN338" s="9">
        <v>14.7</v>
      </c>
      <c r="HO338" s="3" t="s">
        <v>3</v>
      </c>
      <c r="HP338" s="3" t="s">
        <v>1</v>
      </c>
      <c r="HQ338" s="3" t="s">
        <v>28</v>
      </c>
      <c r="HR338" s="9">
        <v>0.16</v>
      </c>
      <c r="HS338" s="3" t="s">
        <v>3</v>
      </c>
      <c r="HT338" s="3">
        <v>3.95</v>
      </c>
      <c r="HU338" s="9">
        <v>0.46511627906976744</v>
      </c>
      <c r="HV338" s="3">
        <v>1</v>
      </c>
      <c r="HW338" s="9">
        <v>9.2500000000000004E-4</v>
      </c>
      <c r="HX338" s="3" t="s">
        <v>3</v>
      </c>
      <c r="HY338" s="3"/>
      <c r="HZ338" s="3" t="s">
        <v>30</v>
      </c>
      <c r="IA338" s="9">
        <v>4.3</v>
      </c>
      <c r="IB338" s="3"/>
      <c r="IC338" s="3" t="s">
        <v>18</v>
      </c>
      <c r="ID338" s="3"/>
      <c r="IE338" s="3" t="s">
        <v>309</v>
      </c>
      <c r="IF338" s="7"/>
      <c r="IG338" s="9">
        <v>1.2195121951219512</v>
      </c>
      <c r="IH338" s="9">
        <v>0.78125</v>
      </c>
    </row>
    <row r="339" spans="1:242" x14ac:dyDescent="0.25">
      <c r="A339" s="1" t="s">
        <v>421</v>
      </c>
      <c r="B339" s="5">
        <v>62.5</v>
      </c>
      <c r="C339" s="3"/>
      <c r="D339" s="5">
        <v>6.66</v>
      </c>
      <c r="E339" s="3" t="s">
        <v>1</v>
      </c>
      <c r="F339" s="3"/>
      <c r="G339" s="2">
        <v>3.95E-2</v>
      </c>
      <c r="H339" s="3"/>
      <c r="I339" s="3"/>
      <c r="J339" s="5">
        <v>1.185E-10</v>
      </c>
      <c r="K339" s="3" t="s">
        <v>3</v>
      </c>
      <c r="L339" s="3" t="s">
        <v>4</v>
      </c>
      <c r="M339" s="5">
        <v>0.68027210884353739</v>
      </c>
      <c r="N339" s="5">
        <v>20.5</v>
      </c>
      <c r="O339" s="3" t="s">
        <v>3</v>
      </c>
      <c r="P339" s="3"/>
      <c r="Q339" s="3"/>
      <c r="R339" s="5">
        <v>15.7</v>
      </c>
      <c r="S339" s="3"/>
      <c r="T339" s="3" t="s">
        <v>3</v>
      </c>
      <c r="U339" s="5">
        <v>42.9</v>
      </c>
      <c r="V339" s="3"/>
      <c r="W339" s="5">
        <v>259</v>
      </c>
      <c r="X339" s="3"/>
      <c r="Y339" s="3" t="s">
        <v>7</v>
      </c>
      <c r="Z339" s="5">
        <v>2.1999999999999999E-5</v>
      </c>
      <c r="AA339" s="3" t="s">
        <v>8</v>
      </c>
      <c r="AB339" s="2"/>
      <c r="AC339" s="5">
        <v>2.5454545454545456E-12</v>
      </c>
      <c r="AD339" s="3" t="s">
        <v>22</v>
      </c>
      <c r="AE339" s="3" t="s">
        <v>1</v>
      </c>
      <c r="AF339" s="3"/>
      <c r="AG339" s="5">
        <v>2.5899999999999999E-3</v>
      </c>
      <c r="AH339" s="5">
        <v>259</v>
      </c>
      <c r="AI339" s="2"/>
      <c r="AJ339" s="3">
        <v>425</v>
      </c>
      <c r="AK339" s="5">
        <v>259</v>
      </c>
      <c r="AL339" s="5">
        <v>0.98799999999999999</v>
      </c>
      <c r="AM339" s="3"/>
      <c r="AN339" s="3"/>
      <c r="AO339" s="5">
        <v>259</v>
      </c>
      <c r="AP339" s="5">
        <v>259</v>
      </c>
      <c r="AQ339" s="5">
        <v>0.78</v>
      </c>
      <c r="AR339" s="5">
        <v>2.08</v>
      </c>
      <c r="AS339" s="3" t="s">
        <v>28</v>
      </c>
      <c r="AT339" s="3" t="s">
        <v>28</v>
      </c>
      <c r="AU339" s="5">
        <v>28</v>
      </c>
      <c r="AV339" s="3"/>
      <c r="AW339" s="5">
        <v>259</v>
      </c>
      <c r="AX339" s="5">
        <v>2.8999999999999998E-7</v>
      </c>
      <c r="AY339" s="2" t="s">
        <v>311</v>
      </c>
      <c r="AZ339" s="5">
        <v>9</v>
      </c>
      <c r="BA339" s="5">
        <v>259</v>
      </c>
      <c r="BB339" s="3" t="s">
        <v>8</v>
      </c>
      <c r="BC339" s="3">
        <v>9.85</v>
      </c>
      <c r="BD339" s="5">
        <v>0.37313432835820892</v>
      </c>
      <c r="BE339" s="3" t="s">
        <v>16</v>
      </c>
      <c r="BF339" s="6">
        <v>24.1</v>
      </c>
      <c r="BG339" s="5">
        <v>6.62</v>
      </c>
      <c r="BH339" s="3"/>
      <c r="BI339" s="3"/>
      <c r="BJ339" s="5">
        <v>1.21</v>
      </c>
      <c r="BK339" s="5">
        <v>25</v>
      </c>
      <c r="BL339" s="5">
        <v>0.67567567567567566</v>
      </c>
      <c r="BM339" s="5">
        <v>2.94</v>
      </c>
      <c r="BN339" s="3"/>
      <c r="BO339" s="3" t="s">
        <v>121</v>
      </c>
      <c r="BP339" s="3" t="s">
        <v>3</v>
      </c>
      <c r="BQ339" s="5">
        <v>2.19</v>
      </c>
      <c r="BR339" s="2" t="s">
        <v>21</v>
      </c>
      <c r="BS339" s="3"/>
      <c r="BT339" s="3"/>
      <c r="BU339" s="3"/>
      <c r="BV339" s="5">
        <v>3.95</v>
      </c>
      <c r="BW339" s="5">
        <v>5.18</v>
      </c>
      <c r="BX339" s="3"/>
      <c r="BY339" s="3"/>
      <c r="BZ339" s="5">
        <v>259</v>
      </c>
      <c r="CA339" s="2"/>
      <c r="CB339" s="3" t="s">
        <v>3</v>
      </c>
      <c r="CC339" s="5">
        <v>2.78</v>
      </c>
      <c r="CD339" s="5">
        <v>1.89</v>
      </c>
      <c r="CE339" s="3"/>
      <c r="CF339" s="5">
        <v>33</v>
      </c>
      <c r="CG339" s="3" t="s">
        <v>312</v>
      </c>
      <c r="CH339" s="3"/>
      <c r="CI339" s="3"/>
      <c r="CJ339" s="3" t="s">
        <v>1</v>
      </c>
      <c r="CK339" s="2"/>
      <c r="CL339" s="3" t="s">
        <v>22</v>
      </c>
      <c r="CM339" s="5">
        <v>60</v>
      </c>
      <c r="CN339" s="3"/>
      <c r="CO339" s="2"/>
      <c r="CP339" s="2"/>
      <c r="CQ339" s="3">
        <v>2</v>
      </c>
      <c r="CR339" s="5">
        <v>5.1100000000000003</v>
      </c>
      <c r="CS339" s="5">
        <v>36.65</v>
      </c>
      <c r="CT339" s="5">
        <v>1.0090000000000001</v>
      </c>
      <c r="CU339" s="5">
        <v>10.199999999999999</v>
      </c>
      <c r="CV339" s="5">
        <v>431</v>
      </c>
      <c r="CW339" s="5">
        <v>68.7</v>
      </c>
      <c r="CX339" s="5">
        <v>0.32679738562091504</v>
      </c>
      <c r="CY339" s="5">
        <v>0.44052863436123346</v>
      </c>
      <c r="CZ339" s="3" t="s">
        <v>22</v>
      </c>
      <c r="DA339" s="5">
        <v>6.6699999999999995E-4</v>
      </c>
      <c r="DB339" s="5">
        <v>830</v>
      </c>
      <c r="DC339" s="2"/>
      <c r="DD339" s="5">
        <v>302</v>
      </c>
      <c r="DE339" s="3" t="s">
        <v>22</v>
      </c>
      <c r="DF339" s="5">
        <v>0.33003300330033003</v>
      </c>
      <c r="DG339" s="3" t="s">
        <v>3</v>
      </c>
      <c r="DH339" s="5">
        <v>8.5</v>
      </c>
      <c r="DI339" s="3" t="s">
        <v>28</v>
      </c>
      <c r="DJ339" s="3"/>
      <c r="DK339" s="5">
        <v>404</v>
      </c>
      <c r="DL339" s="3" t="s">
        <v>8</v>
      </c>
      <c r="DM339" s="5">
        <v>0.3003003003003003</v>
      </c>
      <c r="DN339" s="3" t="s">
        <v>3</v>
      </c>
      <c r="DO339" s="5">
        <v>0.42499999999999999</v>
      </c>
      <c r="DP339" s="3" t="s">
        <v>3</v>
      </c>
      <c r="DQ339" s="5">
        <v>2.4500000000000002</v>
      </c>
      <c r="DR339" s="7"/>
      <c r="DS339" s="2" t="s">
        <v>18</v>
      </c>
      <c r="DT339" s="5">
        <v>0.36363636363636365</v>
      </c>
      <c r="DU339" s="2"/>
      <c r="DV339" s="3" t="s">
        <v>3</v>
      </c>
      <c r="DW339" s="5">
        <v>42.9</v>
      </c>
      <c r="DX339" s="3"/>
      <c r="DY339" s="3" t="s">
        <v>8</v>
      </c>
      <c r="DZ339" s="2"/>
      <c r="EA339" s="5">
        <v>1.0309278350515465</v>
      </c>
      <c r="EB339" s="5">
        <v>2.52</v>
      </c>
      <c r="EC339" s="3"/>
      <c r="ED339" s="2"/>
      <c r="EE339" s="2"/>
      <c r="EF339" s="3" t="s">
        <v>1</v>
      </c>
      <c r="EG339" s="3"/>
      <c r="EH339" s="2"/>
      <c r="EI339" s="2"/>
      <c r="EJ339" s="3" t="s">
        <v>26</v>
      </c>
      <c r="EK339" s="5">
        <v>1.2500000000000001E-2</v>
      </c>
      <c r="EL339" s="3" t="s">
        <v>1</v>
      </c>
      <c r="EM339" s="3" t="s">
        <v>3</v>
      </c>
      <c r="EN339" s="3" t="s">
        <v>27</v>
      </c>
      <c r="EO339" s="3"/>
      <c r="EP339" s="3" t="s">
        <v>8</v>
      </c>
      <c r="EQ339" s="3"/>
      <c r="ER339" s="5">
        <v>4.74</v>
      </c>
      <c r="ES339" s="3"/>
      <c r="ET339" s="9">
        <v>15.5</v>
      </c>
      <c r="EU339" s="3" t="s">
        <v>239</v>
      </c>
      <c r="EV339" s="3" t="s">
        <v>28</v>
      </c>
      <c r="EW339" s="9">
        <v>9.6</v>
      </c>
      <c r="EX339" s="9">
        <v>2.93</v>
      </c>
      <c r="EY339" s="3"/>
      <c r="EZ339" s="3"/>
      <c r="FA339" s="9">
        <v>0.76923076923076916</v>
      </c>
      <c r="FB339" s="9">
        <v>1.666E-9</v>
      </c>
      <c r="FC339" s="5">
        <v>259</v>
      </c>
      <c r="FD339" s="9">
        <v>0.89285714285714279</v>
      </c>
      <c r="FE339" s="2" t="s">
        <v>311</v>
      </c>
      <c r="FF339" s="3" t="s">
        <v>28</v>
      </c>
      <c r="FG339" s="3" t="s">
        <v>1</v>
      </c>
      <c r="FH339" s="9">
        <v>5.94</v>
      </c>
      <c r="FI339" s="3"/>
      <c r="FJ339" s="9">
        <v>11.6</v>
      </c>
      <c r="FK339" s="3" t="s">
        <v>1</v>
      </c>
      <c r="FL339" s="3" t="s">
        <v>1</v>
      </c>
      <c r="FM339" s="3" t="s">
        <v>28</v>
      </c>
      <c r="FN339" s="9">
        <v>151</v>
      </c>
      <c r="FO339" s="9">
        <v>7.1999999999999996E-8</v>
      </c>
      <c r="FP339" s="9">
        <v>6.95</v>
      </c>
      <c r="FQ339" s="3" t="s">
        <v>311</v>
      </c>
      <c r="FR339" s="5">
        <v>8.2000000000000007E-3</v>
      </c>
      <c r="FS339" s="9">
        <v>27.05</v>
      </c>
      <c r="FT339" s="3" t="s">
        <v>1</v>
      </c>
      <c r="FU339" s="3"/>
      <c r="FV339" s="3"/>
      <c r="FW339" s="5">
        <v>33.450000000000003</v>
      </c>
      <c r="FX339" s="10">
        <v>3.7000000000000002E-3</v>
      </c>
      <c r="FY339" s="3"/>
      <c r="FZ339" s="3" t="s">
        <v>22</v>
      </c>
      <c r="GA339" s="3"/>
      <c r="GB339" s="3"/>
      <c r="GC339" s="3" t="s">
        <v>27</v>
      </c>
      <c r="GD339" s="3"/>
      <c r="GE339" s="3"/>
      <c r="GF339" s="3" t="s">
        <v>30</v>
      </c>
      <c r="GG339" s="3"/>
      <c r="GH339" s="9">
        <v>3.57</v>
      </c>
      <c r="GI339" s="5">
        <v>259</v>
      </c>
      <c r="GJ339" s="5">
        <v>1.6949999999999999E-3</v>
      </c>
      <c r="GK339" s="3"/>
      <c r="GL339" s="2"/>
      <c r="GM339" s="9">
        <v>2.56</v>
      </c>
      <c r="GN339" s="3" t="s">
        <v>31</v>
      </c>
      <c r="GO339" s="3" t="s">
        <v>8</v>
      </c>
      <c r="GP339" s="3"/>
      <c r="GQ339" s="3"/>
      <c r="GR339" s="3" t="s">
        <v>219</v>
      </c>
      <c r="GS339" s="9">
        <v>0.78740157480314954</v>
      </c>
      <c r="GT339" s="9">
        <v>59.65</v>
      </c>
      <c r="GU339" s="9">
        <v>10.75</v>
      </c>
      <c r="GV339" s="2">
        <v>6.0240963855421693E-2</v>
      </c>
      <c r="GW339" s="9">
        <v>2.13</v>
      </c>
      <c r="GX339" s="2" t="s">
        <v>34</v>
      </c>
      <c r="GY339" s="7"/>
      <c r="GZ339" s="9">
        <v>4.88</v>
      </c>
      <c r="HA339" s="9">
        <v>3.28</v>
      </c>
      <c r="HB339" s="9">
        <v>3.84</v>
      </c>
      <c r="HC339" s="3">
        <v>41.4</v>
      </c>
      <c r="HD339" s="3" t="s">
        <v>3</v>
      </c>
      <c r="HE339" s="9">
        <v>12.85</v>
      </c>
      <c r="HF339" s="9">
        <v>20.6</v>
      </c>
      <c r="HG339" s="3"/>
      <c r="HH339" s="5">
        <v>259</v>
      </c>
      <c r="HI339" s="3" t="s">
        <v>311</v>
      </c>
      <c r="HJ339" s="3"/>
      <c r="HK339" s="3" t="s">
        <v>3</v>
      </c>
      <c r="HL339" s="3"/>
      <c r="HM339" s="9">
        <v>0.52</v>
      </c>
      <c r="HN339" s="9">
        <v>15.1</v>
      </c>
      <c r="HO339" s="3" t="s">
        <v>3</v>
      </c>
      <c r="HP339" s="3" t="s">
        <v>1</v>
      </c>
      <c r="HQ339" s="3" t="s">
        <v>28</v>
      </c>
      <c r="HR339" s="9">
        <v>0.16399999999999998</v>
      </c>
      <c r="HS339" s="3" t="s">
        <v>3</v>
      </c>
      <c r="HT339" s="3">
        <v>4.08</v>
      </c>
      <c r="HU339" s="9">
        <v>0.43859649122807021</v>
      </c>
      <c r="HV339" s="3">
        <v>1</v>
      </c>
      <c r="HW339" s="9">
        <v>1.1000000000000001E-3</v>
      </c>
      <c r="HX339" s="3" t="s">
        <v>3</v>
      </c>
      <c r="HY339" s="3"/>
      <c r="HZ339" s="3" t="s">
        <v>30</v>
      </c>
      <c r="IA339" s="9">
        <v>4.2699999999999996</v>
      </c>
      <c r="IB339" s="3"/>
      <c r="IC339" s="3" t="s">
        <v>18</v>
      </c>
      <c r="ID339" s="3"/>
      <c r="IE339" s="3" t="s">
        <v>309</v>
      </c>
      <c r="IF339" s="7"/>
      <c r="IG339" s="9">
        <v>1.25</v>
      </c>
      <c r="IH339" s="9">
        <v>0.89285714285714279</v>
      </c>
    </row>
    <row r="340" spans="1:242" x14ac:dyDescent="0.25">
      <c r="A340" s="1" t="s">
        <v>422</v>
      </c>
      <c r="B340" s="5">
        <v>65</v>
      </c>
      <c r="C340" s="3"/>
      <c r="D340" s="5">
        <v>6.72</v>
      </c>
      <c r="E340" s="3" t="s">
        <v>1</v>
      </c>
      <c r="F340" s="3"/>
      <c r="G340" s="2">
        <v>3.7100000000000001E-2</v>
      </c>
      <c r="H340" s="3"/>
      <c r="I340" s="3"/>
      <c r="J340" s="5">
        <v>1.2499999999999998E-10</v>
      </c>
      <c r="K340" s="3" t="s">
        <v>3</v>
      </c>
      <c r="L340" s="3" t="s">
        <v>4</v>
      </c>
      <c r="M340" s="5">
        <v>0.67567567567567566</v>
      </c>
      <c r="N340" s="5">
        <v>19.75</v>
      </c>
      <c r="O340" s="3" t="s">
        <v>3</v>
      </c>
      <c r="P340" s="3"/>
      <c r="Q340" s="3"/>
      <c r="R340" s="5">
        <v>15.55</v>
      </c>
      <c r="S340" s="3"/>
      <c r="T340" s="3" t="s">
        <v>3</v>
      </c>
      <c r="U340" s="5">
        <v>41</v>
      </c>
      <c r="V340" s="3"/>
      <c r="W340" s="5">
        <v>242</v>
      </c>
      <c r="X340" s="3"/>
      <c r="Y340" s="3" t="s">
        <v>7</v>
      </c>
      <c r="Z340" s="5">
        <v>2.3E-5</v>
      </c>
      <c r="AA340" s="3" t="s">
        <v>8</v>
      </c>
      <c r="AB340" s="2"/>
      <c r="AC340" s="5">
        <v>2.6181818181818183E-12</v>
      </c>
      <c r="AD340" s="3" t="s">
        <v>22</v>
      </c>
      <c r="AE340" s="3" t="s">
        <v>1</v>
      </c>
      <c r="AF340" s="3"/>
      <c r="AG340" s="5">
        <v>2.4700000000000004E-3</v>
      </c>
      <c r="AH340" s="5">
        <v>242</v>
      </c>
      <c r="AI340" s="2"/>
      <c r="AJ340" s="3">
        <v>420</v>
      </c>
      <c r="AK340" s="5">
        <v>242</v>
      </c>
      <c r="AL340" s="5">
        <v>0.96799999999999997</v>
      </c>
      <c r="AM340" s="3"/>
      <c r="AN340" s="3"/>
      <c r="AO340" s="5">
        <v>242</v>
      </c>
      <c r="AP340" s="5">
        <v>242</v>
      </c>
      <c r="AQ340" s="5">
        <v>0.8</v>
      </c>
      <c r="AR340" s="5">
        <v>2.06</v>
      </c>
      <c r="AS340" s="3" t="s">
        <v>28</v>
      </c>
      <c r="AT340" s="3" t="s">
        <v>28</v>
      </c>
      <c r="AU340" s="5">
        <v>28.3</v>
      </c>
      <c r="AV340" s="3"/>
      <c r="AW340" s="5">
        <v>242</v>
      </c>
      <c r="AX340" s="5">
        <v>3.2666666666666668E-7</v>
      </c>
      <c r="AY340" s="2" t="s">
        <v>311</v>
      </c>
      <c r="AZ340" s="5">
        <v>8.9</v>
      </c>
      <c r="BA340" s="5">
        <v>242</v>
      </c>
      <c r="BB340" s="3" t="s">
        <v>8</v>
      </c>
      <c r="BC340" s="3">
        <v>9</v>
      </c>
      <c r="BD340" s="5">
        <v>0.36101083032490977</v>
      </c>
      <c r="BE340" s="3" t="s">
        <v>16</v>
      </c>
      <c r="BF340" s="6">
        <v>22.3</v>
      </c>
      <c r="BG340" s="5">
        <v>6.29</v>
      </c>
      <c r="BH340" s="3"/>
      <c r="BI340" s="3"/>
      <c r="BJ340" s="5">
        <v>1.22</v>
      </c>
      <c r="BK340" s="5">
        <v>25.1</v>
      </c>
      <c r="BL340" s="5">
        <v>0.59523809523809523</v>
      </c>
      <c r="BM340" s="5">
        <v>2.94</v>
      </c>
      <c r="BN340" s="3"/>
      <c r="BO340" s="3" t="s">
        <v>121</v>
      </c>
      <c r="BP340" s="3" t="s">
        <v>3</v>
      </c>
      <c r="BQ340" s="5">
        <v>2.16</v>
      </c>
      <c r="BR340" s="2" t="s">
        <v>21</v>
      </c>
      <c r="BS340" s="3"/>
      <c r="BT340" s="3"/>
      <c r="BU340" s="3"/>
      <c r="BV340" s="5">
        <v>3.9</v>
      </c>
      <c r="BW340" s="5">
        <v>4.84</v>
      </c>
      <c r="BX340" s="3"/>
      <c r="BY340" s="3"/>
      <c r="BZ340" s="5">
        <v>242</v>
      </c>
      <c r="CA340" s="2"/>
      <c r="CB340" s="3" t="s">
        <v>3</v>
      </c>
      <c r="CC340" s="5">
        <v>2.67</v>
      </c>
      <c r="CD340" s="5">
        <v>1.72</v>
      </c>
      <c r="CE340" s="3"/>
      <c r="CF340" s="5">
        <v>32.9</v>
      </c>
      <c r="CG340" s="3" t="s">
        <v>312</v>
      </c>
      <c r="CH340" s="3"/>
      <c r="CI340" s="3"/>
      <c r="CJ340" s="3" t="s">
        <v>1</v>
      </c>
      <c r="CK340" s="2"/>
      <c r="CL340" s="3" t="s">
        <v>22</v>
      </c>
      <c r="CM340" s="5">
        <v>60</v>
      </c>
      <c r="CN340" s="3"/>
      <c r="CO340" s="2"/>
      <c r="CP340" s="2"/>
      <c r="CQ340" s="3">
        <v>2</v>
      </c>
      <c r="CR340" s="5">
        <v>5.0599999999999996</v>
      </c>
      <c r="CS340" s="5">
        <v>34.549999999999997</v>
      </c>
      <c r="CT340" s="5">
        <v>0.96150000000000002</v>
      </c>
      <c r="CU340" s="5">
        <v>9.65</v>
      </c>
      <c r="CV340" s="5">
        <v>426</v>
      </c>
      <c r="CW340" s="5">
        <v>68.900000000000006</v>
      </c>
      <c r="CX340" s="5">
        <v>0.30303030303030304</v>
      </c>
      <c r="CY340" s="5">
        <v>0.4366812227074236</v>
      </c>
      <c r="CZ340" s="3" t="s">
        <v>22</v>
      </c>
      <c r="DA340" s="5">
        <v>6.1499999999999999E-4</v>
      </c>
      <c r="DB340" s="5">
        <v>797</v>
      </c>
      <c r="DC340" s="2"/>
      <c r="DD340" s="5">
        <v>286</v>
      </c>
      <c r="DE340" s="3" t="s">
        <v>22</v>
      </c>
      <c r="DF340" s="5">
        <v>0.32679738562091504</v>
      </c>
      <c r="DG340" s="3" t="s">
        <v>3</v>
      </c>
      <c r="DH340" s="5">
        <v>8</v>
      </c>
      <c r="DI340" s="3" t="s">
        <v>28</v>
      </c>
      <c r="DJ340" s="3"/>
      <c r="DK340" s="5">
        <v>400</v>
      </c>
      <c r="DL340" s="3" t="s">
        <v>8</v>
      </c>
      <c r="DM340" s="5">
        <v>0.29673590504451036</v>
      </c>
      <c r="DN340" s="3" t="s">
        <v>3</v>
      </c>
      <c r="DO340" s="5">
        <v>0.42</v>
      </c>
      <c r="DP340" s="3" t="s">
        <v>3</v>
      </c>
      <c r="DQ340" s="5">
        <v>2.395</v>
      </c>
      <c r="DR340" s="7"/>
      <c r="DS340" s="2" t="s">
        <v>18</v>
      </c>
      <c r="DT340" s="5">
        <v>0.34482758620689657</v>
      </c>
      <c r="DU340" s="2"/>
      <c r="DV340" s="3" t="s">
        <v>3</v>
      </c>
      <c r="DW340" s="5">
        <v>41</v>
      </c>
      <c r="DX340" s="3"/>
      <c r="DY340" s="3" t="s">
        <v>8</v>
      </c>
      <c r="DZ340" s="2"/>
      <c r="EA340" s="5">
        <v>0.90909090909090906</v>
      </c>
      <c r="EB340" s="5">
        <v>2.4500000000000002</v>
      </c>
      <c r="EC340" s="3"/>
      <c r="ED340" s="2"/>
      <c r="EE340" s="2"/>
      <c r="EF340" s="3" t="s">
        <v>1</v>
      </c>
      <c r="EG340" s="3"/>
      <c r="EH340" s="2"/>
      <c r="EI340" s="2"/>
      <c r="EJ340" s="3" t="s">
        <v>26</v>
      </c>
      <c r="EK340" s="5">
        <v>1.2500000000000001E-2</v>
      </c>
      <c r="EL340" s="3" t="s">
        <v>1</v>
      </c>
      <c r="EM340" s="3" t="s">
        <v>3</v>
      </c>
      <c r="EN340" s="3" t="s">
        <v>27</v>
      </c>
      <c r="EO340" s="3"/>
      <c r="EP340" s="3" t="s">
        <v>8</v>
      </c>
      <c r="EQ340" s="3"/>
      <c r="ER340" s="5">
        <v>4.5599999999999996</v>
      </c>
      <c r="ES340" s="3"/>
      <c r="ET340" s="9">
        <v>15.3</v>
      </c>
      <c r="EU340" s="3" t="s">
        <v>239</v>
      </c>
      <c r="EV340" s="3" t="s">
        <v>28</v>
      </c>
      <c r="EW340" s="9">
        <v>9.15</v>
      </c>
      <c r="EX340" s="9">
        <v>2.79</v>
      </c>
      <c r="EY340" s="3"/>
      <c r="EZ340" s="3"/>
      <c r="FA340" s="9">
        <v>0.7407407407407407</v>
      </c>
      <c r="FB340" s="9">
        <v>1.7199999999999999E-9</v>
      </c>
      <c r="FC340" s="5">
        <v>242</v>
      </c>
      <c r="FD340" s="9">
        <v>0.99009900990099009</v>
      </c>
      <c r="FE340" s="2" t="s">
        <v>311</v>
      </c>
      <c r="FF340" s="3" t="s">
        <v>28</v>
      </c>
      <c r="FG340" s="3" t="s">
        <v>1</v>
      </c>
      <c r="FH340" s="9">
        <v>5.72</v>
      </c>
      <c r="FI340" s="3"/>
      <c r="FJ340" s="9">
        <v>11.5</v>
      </c>
      <c r="FK340" s="3" t="s">
        <v>1</v>
      </c>
      <c r="FL340" s="3" t="s">
        <v>1</v>
      </c>
      <c r="FM340" s="3" t="s">
        <v>28</v>
      </c>
      <c r="FN340" s="9">
        <v>145</v>
      </c>
      <c r="FO340" s="9">
        <v>6.5999999999999995E-8</v>
      </c>
      <c r="FP340" s="9">
        <v>6.92</v>
      </c>
      <c r="FQ340" s="3" t="s">
        <v>311</v>
      </c>
      <c r="FR340" s="5">
        <v>8.2249999999999997E-3</v>
      </c>
      <c r="FS340" s="9">
        <v>25.75</v>
      </c>
      <c r="FT340" s="3" t="s">
        <v>1</v>
      </c>
      <c r="FU340" s="3"/>
      <c r="FV340" s="3"/>
      <c r="FW340" s="5">
        <v>30.8</v>
      </c>
      <c r="FX340" s="10">
        <v>3.2499999999999999E-3</v>
      </c>
      <c r="FY340" s="3"/>
      <c r="FZ340" s="3" t="s">
        <v>22</v>
      </c>
      <c r="GA340" s="3"/>
      <c r="GB340" s="3"/>
      <c r="GC340" s="3" t="s">
        <v>27</v>
      </c>
      <c r="GD340" s="3"/>
      <c r="GE340" s="3"/>
      <c r="GF340" s="3" t="s">
        <v>30</v>
      </c>
      <c r="GG340" s="3"/>
      <c r="GH340" s="9">
        <v>3.58</v>
      </c>
      <c r="GI340" s="5">
        <v>242</v>
      </c>
      <c r="GJ340" s="5">
        <v>1.6800000000000001E-3</v>
      </c>
      <c r="GK340" s="3"/>
      <c r="GL340" s="2"/>
      <c r="GM340" s="9">
        <v>2.4700000000000002</v>
      </c>
      <c r="GN340" s="3" t="s">
        <v>31</v>
      </c>
      <c r="GO340" s="3" t="s">
        <v>8</v>
      </c>
      <c r="GP340" s="3"/>
      <c r="GQ340" s="3"/>
      <c r="GR340" s="3" t="s">
        <v>219</v>
      </c>
      <c r="GS340" s="9">
        <v>0.72992700729927007</v>
      </c>
      <c r="GT340" s="9">
        <v>60.15</v>
      </c>
      <c r="GU340" s="9">
        <v>10.65</v>
      </c>
      <c r="GV340" s="2">
        <v>5.7471264367816091E-2</v>
      </c>
      <c r="GW340" s="9">
        <v>2.5</v>
      </c>
      <c r="GX340" s="2" t="s">
        <v>34</v>
      </c>
      <c r="GY340" s="7"/>
      <c r="GZ340" s="9">
        <v>4.6500000000000004</v>
      </c>
      <c r="HA340" s="9">
        <v>3.125</v>
      </c>
      <c r="HB340" s="9">
        <v>3.93</v>
      </c>
      <c r="HC340" s="3">
        <v>42.7</v>
      </c>
      <c r="HD340" s="3" t="s">
        <v>3</v>
      </c>
      <c r="HE340" s="9">
        <v>11.7</v>
      </c>
      <c r="HF340" s="9">
        <v>20.2</v>
      </c>
      <c r="HG340" s="3"/>
      <c r="HH340" s="5">
        <v>242</v>
      </c>
      <c r="HI340" s="3" t="s">
        <v>311</v>
      </c>
      <c r="HJ340" s="3"/>
      <c r="HK340" s="3" t="s">
        <v>3</v>
      </c>
      <c r="HL340" s="3"/>
      <c r="HM340" s="9">
        <v>0.5</v>
      </c>
      <c r="HN340" s="9">
        <v>14.7</v>
      </c>
      <c r="HO340" s="3" t="s">
        <v>3</v>
      </c>
      <c r="HP340" s="3" t="s">
        <v>1</v>
      </c>
      <c r="HQ340" s="3" t="s">
        <v>28</v>
      </c>
      <c r="HR340" s="9">
        <v>0.13500000000000001</v>
      </c>
      <c r="HS340" s="3" t="s">
        <v>3</v>
      </c>
      <c r="HT340" s="3">
        <v>3.99</v>
      </c>
      <c r="HU340" s="9">
        <v>0.43478260869565222</v>
      </c>
      <c r="HV340" s="3">
        <v>1</v>
      </c>
      <c r="HW340" s="9">
        <v>1.1000000000000001E-3</v>
      </c>
      <c r="HX340" s="3" t="s">
        <v>3</v>
      </c>
      <c r="HY340" s="3"/>
      <c r="HZ340" s="3" t="s">
        <v>30</v>
      </c>
      <c r="IA340" s="9">
        <v>4.28</v>
      </c>
      <c r="IB340" s="3"/>
      <c r="IC340" s="3" t="s">
        <v>18</v>
      </c>
      <c r="ID340" s="3"/>
      <c r="IE340" s="3" t="s">
        <v>309</v>
      </c>
      <c r="IF340" s="7"/>
      <c r="IG340" s="9">
        <v>1.1235955056179776</v>
      </c>
      <c r="IH340" s="9">
        <v>0.84033613445378152</v>
      </c>
    </row>
    <row r="341" spans="1:242" x14ac:dyDescent="0.25">
      <c r="A341" s="1" t="s">
        <v>423</v>
      </c>
      <c r="B341" s="5">
        <v>61.5</v>
      </c>
      <c r="C341" s="3">
        <v>33</v>
      </c>
      <c r="D341" s="5">
        <v>6.5</v>
      </c>
      <c r="E341" s="3" t="s">
        <v>1</v>
      </c>
      <c r="F341" s="3"/>
      <c r="G341" s="2">
        <v>3.7950000000000005E-2</v>
      </c>
      <c r="H341" s="2">
        <v>2.44</v>
      </c>
      <c r="I341" s="2">
        <v>2.44</v>
      </c>
      <c r="J341" s="5">
        <v>1.2400000000000001E-10</v>
      </c>
      <c r="K341" s="3" t="s">
        <v>3</v>
      </c>
      <c r="L341" s="3" t="s">
        <v>4</v>
      </c>
      <c r="M341" s="5">
        <v>0.67567567567567566</v>
      </c>
      <c r="N341" s="5">
        <v>18.75</v>
      </c>
      <c r="O341" s="3" t="s">
        <v>3</v>
      </c>
      <c r="P341" s="3">
        <v>1.03</v>
      </c>
      <c r="Q341" s="3"/>
      <c r="R341" s="5">
        <v>15.5</v>
      </c>
      <c r="S341" s="2">
        <v>2.44</v>
      </c>
      <c r="T341" s="3" t="s">
        <v>3</v>
      </c>
      <c r="U341" s="5">
        <v>39.9</v>
      </c>
      <c r="V341" s="2">
        <v>2.38</v>
      </c>
      <c r="W341" s="5">
        <v>237.5</v>
      </c>
      <c r="X341" s="3">
        <v>1.03</v>
      </c>
      <c r="Y341" s="3" t="s">
        <v>7</v>
      </c>
      <c r="Z341" s="5">
        <v>2.3E-5</v>
      </c>
      <c r="AA341" s="3" t="s">
        <v>8</v>
      </c>
      <c r="AB341" s="2"/>
      <c r="AC341" s="5">
        <v>2.6727272727272725E-12</v>
      </c>
      <c r="AD341" s="3" t="s">
        <v>22</v>
      </c>
      <c r="AE341" s="3" t="s">
        <v>1</v>
      </c>
      <c r="AF341" s="13" t="s">
        <v>410</v>
      </c>
      <c r="AG341" s="5">
        <v>2.3E-3</v>
      </c>
      <c r="AH341" s="5">
        <v>237.5</v>
      </c>
      <c r="AI341" s="2">
        <v>93</v>
      </c>
      <c r="AJ341" s="3">
        <v>420</v>
      </c>
      <c r="AK341" s="5">
        <v>237.5</v>
      </c>
      <c r="AL341" s="5">
        <v>0.97199999999999998</v>
      </c>
      <c r="AM341" s="3"/>
      <c r="AN341" s="3"/>
      <c r="AO341" s="5">
        <v>237.5</v>
      </c>
      <c r="AP341" s="5">
        <v>237.5</v>
      </c>
      <c r="AQ341" s="5">
        <v>0.83499999999999996</v>
      </c>
      <c r="AR341" s="5">
        <v>2.06</v>
      </c>
      <c r="AS341" s="3" t="s">
        <v>28</v>
      </c>
      <c r="AT341" s="3" t="s">
        <v>28</v>
      </c>
      <c r="AU341" s="5">
        <v>28.35</v>
      </c>
      <c r="AV341" s="3"/>
      <c r="AW341" s="5">
        <v>237.5</v>
      </c>
      <c r="AX341" s="5">
        <v>3.0333333333333332E-7</v>
      </c>
      <c r="AY341" s="2" t="s">
        <v>311</v>
      </c>
      <c r="AZ341" s="5">
        <v>8.6999999999999993</v>
      </c>
      <c r="BA341" s="5">
        <v>237.5</v>
      </c>
      <c r="BB341" s="3" t="s">
        <v>8</v>
      </c>
      <c r="BC341" s="3">
        <v>9</v>
      </c>
      <c r="BD341" s="5">
        <v>0.34965034965034969</v>
      </c>
      <c r="BE341" s="3" t="s">
        <v>16</v>
      </c>
      <c r="BF341" s="6">
        <v>21.5</v>
      </c>
      <c r="BG341" s="5">
        <v>6.08</v>
      </c>
      <c r="BH341" s="3"/>
      <c r="BI341" s="2">
        <v>2.44</v>
      </c>
      <c r="BJ341" s="5">
        <v>1.22</v>
      </c>
      <c r="BK341" s="5">
        <v>25.1</v>
      </c>
      <c r="BL341" s="5">
        <v>0.5376344086021505</v>
      </c>
      <c r="BM341" s="5">
        <v>2.94</v>
      </c>
      <c r="BN341" s="3"/>
      <c r="BO341" s="3" t="s">
        <v>121</v>
      </c>
      <c r="BP341" s="3" t="s">
        <v>3</v>
      </c>
      <c r="BQ341" s="5">
        <v>2.14</v>
      </c>
      <c r="BR341" s="2" t="s">
        <v>21</v>
      </c>
      <c r="BS341" s="13" t="s">
        <v>424</v>
      </c>
      <c r="BT341" s="3"/>
      <c r="BU341" s="13" t="s">
        <v>425</v>
      </c>
      <c r="BV341" s="5">
        <v>3.75</v>
      </c>
      <c r="BW341" s="5">
        <v>4.75</v>
      </c>
      <c r="BX341" s="3"/>
      <c r="BY341" s="3"/>
      <c r="BZ341" s="5">
        <v>237.5</v>
      </c>
      <c r="CA341" s="13" t="s">
        <v>407</v>
      </c>
      <c r="CB341" s="3" t="s">
        <v>3</v>
      </c>
      <c r="CC341" s="5">
        <v>2.52</v>
      </c>
      <c r="CD341" s="5">
        <v>1.75</v>
      </c>
      <c r="CE341" s="13" t="s">
        <v>426</v>
      </c>
      <c r="CF341" s="5">
        <v>31.25</v>
      </c>
      <c r="CG341" s="3" t="s">
        <v>312</v>
      </c>
      <c r="CH341" s="2">
        <v>2.44</v>
      </c>
      <c r="CI341" s="3"/>
      <c r="CJ341" s="3" t="s">
        <v>1</v>
      </c>
      <c r="CK341" s="2">
        <v>1</v>
      </c>
      <c r="CL341" s="3" t="s">
        <v>22</v>
      </c>
      <c r="CM341" s="5">
        <v>65</v>
      </c>
      <c r="CN341" s="3"/>
      <c r="CO341" s="13" t="s">
        <v>427</v>
      </c>
      <c r="CP341" s="2"/>
      <c r="CQ341" s="3">
        <v>2</v>
      </c>
      <c r="CR341" s="5">
        <v>5.0449999999999999</v>
      </c>
      <c r="CS341" s="5">
        <v>32.15</v>
      </c>
      <c r="CT341" s="5">
        <v>0.92</v>
      </c>
      <c r="CU341" s="5">
        <v>8.65</v>
      </c>
      <c r="CV341" s="5">
        <v>426</v>
      </c>
      <c r="CW341" s="5">
        <v>67.95</v>
      </c>
      <c r="CX341" s="5">
        <v>0.2824858757062147</v>
      </c>
      <c r="CY341" s="5">
        <v>0.41666666666666669</v>
      </c>
      <c r="CZ341" s="3" t="s">
        <v>22</v>
      </c>
      <c r="DA341" s="5">
        <v>5.1900000000000004E-4</v>
      </c>
      <c r="DB341" s="5">
        <v>745</v>
      </c>
      <c r="DC341" s="13" t="s">
        <v>428</v>
      </c>
      <c r="DD341" s="5">
        <v>273</v>
      </c>
      <c r="DE341" s="3" t="s">
        <v>22</v>
      </c>
      <c r="DF341" s="5">
        <v>0.31847133757961782</v>
      </c>
      <c r="DG341" s="3" t="s">
        <v>3</v>
      </c>
      <c r="DH341" s="5">
        <v>8.1</v>
      </c>
      <c r="DI341" s="3" t="s">
        <v>28</v>
      </c>
      <c r="DJ341" s="3">
        <v>7</v>
      </c>
      <c r="DK341" s="5">
        <v>426</v>
      </c>
      <c r="DL341" s="3" t="s">
        <v>8</v>
      </c>
      <c r="DM341" s="5">
        <v>0.29239766081871343</v>
      </c>
      <c r="DN341" s="3" t="s">
        <v>3</v>
      </c>
      <c r="DO341" s="5">
        <v>0.42049999999999998</v>
      </c>
      <c r="DP341" s="3" t="s">
        <v>3</v>
      </c>
      <c r="DQ341" s="5">
        <v>2.3479999999999999</v>
      </c>
      <c r="DR341" s="7"/>
      <c r="DS341" s="2" t="s">
        <v>18</v>
      </c>
      <c r="DT341" s="5">
        <v>0.32154340836012862</v>
      </c>
      <c r="DU341" s="2"/>
      <c r="DV341" s="3" t="s">
        <v>3</v>
      </c>
      <c r="DW341" s="5">
        <v>39.9</v>
      </c>
      <c r="DX341" s="3"/>
      <c r="DY341" s="3" t="s">
        <v>8</v>
      </c>
      <c r="DZ341" s="13" t="s">
        <v>429</v>
      </c>
      <c r="EA341" s="5">
        <v>0.86206896551724144</v>
      </c>
      <c r="EB341" s="5">
        <v>2.42</v>
      </c>
      <c r="EC341" s="3"/>
      <c r="ED341" s="2">
        <v>247.5</v>
      </c>
      <c r="EE341" s="13" t="s">
        <v>430</v>
      </c>
      <c r="EF341" s="3" t="s">
        <v>1</v>
      </c>
      <c r="EG341" s="3"/>
      <c r="EH341" s="2">
        <v>57</v>
      </c>
      <c r="EI341" s="13" t="s">
        <v>401</v>
      </c>
      <c r="EJ341" s="3" t="s">
        <v>26</v>
      </c>
      <c r="EK341" s="5">
        <v>1.2500000000000001E-2</v>
      </c>
      <c r="EL341" s="3" t="s">
        <v>1</v>
      </c>
      <c r="EM341" s="3" t="s">
        <v>3</v>
      </c>
      <c r="EN341" s="3" t="s">
        <v>27</v>
      </c>
      <c r="EO341" s="3">
        <v>20</v>
      </c>
      <c r="EP341" s="3" t="s">
        <v>8</v>
      </c>
      <c r="EQ341" s="2">
        <v>2.44</v>
      </c>
      <c r="ER341" s="5">
        <v>4.5</v>
      </c>
      <c r="ES341" s="13" t="s">
        <v>424</v>
      </c>
      <c r="ET341" s="9">
        <v>16.649999999999999</v>
      </c>
      <c r="EU341" s="3" t="s">
        <v>239</v>
      </c>
      <c r="EV341" s="3" t="s">
        <v>28</v>
      </c>
      <c r="EW341" s="9">
        <v>8.5500000000000007</v>
      </c>
      <c r="EX341" s="9">
        <v>2.68</v>
      </c>
      <c r="EY341" s="3">
        <v>1.92</v>
      </c>
      <c r="EZ341" s="3"/>
      <c r="FA341" s="9">
        <v>0.74626865671641784</v>
      </c>
      <c r="FB341" s="9">
        <v>1.6999999999999999E-9</v>
      </c>
      <c r="FC341" s="5">
        <v>237.5</v>
      </c>
      <c r="FD341" s="9">
        <v>0.86956521739130443</v>
      </c>
      <c r="FE341" s="2" t="s">
        <v>311</v>
      </c>
      <c r="FF341" s="3" t="s">
        <v>28</v>
      </c>
      <c r="FG341" s="3" t="s">
        <v>1</v>
      </c>
      <c r="FH341" s="9">
        <v>5.52</v>
      </c>
      <c r="FI341" s="3"/>
      <c r="FJ341" s="9">
        <v>11.45</v>
      </c>
      <c r="FK341" s="3" t="s">
        <v>1</v>
      </c>
      <c r="FL341" s="3" t="s">
        <v>1</v>
      </c>
      <c r="FM341" s="3" t="s">
        <v>28</v>
      </c>
      <c r="FN341" s="9">
        <v>140</v>
      </c>
      <c r="FO341" s="9">
        <v>6.1999999999999999E-8</v>
      </c>
      <c r="FP341" s="9">
        <v>7.06</v>
      </c>
      <c r="FQ341" s="3" t="s">
        <v>311</v>
      </c>
      <c r="FR341" s="5">
        <v>7.5500000000000003E-3</v>
      </c>
      <c r="FS341" s="9">
        <v>24.6</v>
      </c>
      <c r="FT341" s="3" t="s">
        <v>1</v>
      </c>
      <c r="FU341" s="3"/>
      <c r="FV341" s="3"/>
      <c r="FW341" s="5">
        <v>27.2</v>
      </c>
      <c r="FX341" s="10">
        <v>2.8500000000000001E-3</v>
      </c>
      <c r="FY341" s="13" t="s">
        <v>431</v>
      </c>
      <c r="FZ341" s="3" t="s">
        <v>22</v>
      </c>
      <c r="GA341" s="2">
        <v>2.44</v>
      </c>
      <c r="GB341" s="2">
        <v>2.44</v>
      </c>
      <c r="GC341" s="3" t="s">
        <v>27</v>
      </c>
      <c r="GD341" s="2">
        <v>2.44</v>
      </c>
      <c r="GE341" s="3"/>
      <c r="GF341" s="3" t="s">
        <v>30</v>
      </c>
      <c r="GG341" s="3"/>
      <c r="GH341" s="9">
        <v>3.52</v>
      </c>
      <c r="GI341" s="5">
        <v>237.5</v>
      </c>
      <c r="GJ341" s="5">
        <v>1.585E-3</v>
      </c>
      <c r="GK341" s="13" t="s">
        <v>401</v>
      </c>
      <c r="GL341" s="13" t="s">
        <v>432</v>
      </c>
      <c r="GM341" s="9">
        <v>2.42</v>
      </c>
      <c r="GN341" s="3" t="s">
        <v>31</v>
      </c>
      <c r="GO341" s="3" t="s">
        <v>8</v>
      </c>
      <c r="GP341" s="3"/>
      <c r="GQ341" s="2">
        <v>7.4</v>
      </c>
      <c r="GR341" s="3" t="s">
        <v>219</v>
      </c>
      <c r="GS341" s="9">
        <v>0.70921985815602839</v>
      </c>
      <c r="GT341" s="9">
        <v>59.3</v>
      </c>
      <c r="GU341" s="9">
        <v>10.6</v>
      </c>
      <c r="GV341" s="2">
        <v>5.4945054945054937E-2</v>
      </c>
      <c r="GW341" s="9">
        <v>2.5</v>
      </c>
      <c r="GX341" s="2" t="s">
        <v>34</v>
      </c>
      <c r="GY341" s="7"/>
      <c r="GZ341" s="9">
        <v>4.43</v>
      </c>
      <c r="HA341" s="9">
        <v>2.99</v>
      </c>
      <c r="HB341" s="9">
        <v>3.93</v>
      </c>
      <c r="HC341" s="3">
        <v>39.1</v>
      </c>
      <c r="HD341" s="3" t="s">
        <v>3</v>
      </c>
      <c r="HE341" s="9">
        <v>12.75</v>
      </c>
      <c r="HF341" s="9">
        <v>19.649999999999999</v>
      </c>
      <c r="HG341" s="3"/>
      <c r="HH341" s="5">
        <v>237.5</v>
      </c>
      <c r="HI341" s="3" t="s">
        <v>311</v>
      </c>
      <c r="HJ341" s="13" t="s">
        <v>433</v>
      </c>
      <c r="HK341" s="3" t="s">
        <v>3</v>
      </c>
      <c r="HL341" s="13" t="s">
        <v>434</v>
      </c>
      <c r="HM341" s="9">
        <v>0.48</v>
      </c>
      <c r="HN341" s="9">
        <v>14.15</v>
      </c>
      <c r="HO341" s="3" t="s">
        <v>3</v>
      </c>
      <c r="HP341" s="3" t="s">
        <v>1</v>
      </c>
      <c r="HQ341" s="3" t="s">
        <v>28</v>
      </c>
      <c r="HR341" s="9">
        <v>0.14949999999999999</v>
      </c>
      <c r="HS341" s="3" t="s">
        <v>3</v>
      </c>
      <c r="HT341" s="3">
        <v>3.94</v>
      </c>
      <c r="HU341" s="9">
        <v>0.41493775933609955</v>
      </c>
      <c r="HV341" s="3">
        <v>1</v>
      </c>
      <c r="HW341" s="9">
        <v>1.4400000000000001E-3</v>
      </c>
      <c r="HX341" s="3" t="s">
        <v>3</v>
      </c>
      <c r="HY341" s="3"/>
      <c r="HZ341" s="3" t="s">
        <v>30</v>
      </c>
      <c r="IA341" s="9">
        <v>4.28</v>
      </c>
      <c r="IB341" s="3">
        <v>8.25</v>
      </c>
      <c r="IC341" s="3" t="s">
        <v>18</v>
      </c>
      <c r="ID341" s="3"/>
      <c r="IE341" s="3" t="s">
        <v>309</v>
      </c>
      <c r="IF341" s="13" t="s">
        <v>435</v>
      </c>
      <c r="IG341" s="9">
        <v>1.0989010989010988</v>
      </c>
      <c r="IH341" s="9">
        <v>0.78740157480314954</v>
      </c>
    </row>
    <row r="342" spans="1:242" x14ac:dyDescent="0.25">
      <c r="A342" s="1" t="s">
        <v>436</v>
      </c>
      <c r="B342" s="5">
        <v>60</v>
      </c>
      <c r="C342" s="3"/>
      <c r="D342" s="5">
        <v>6.49</v>
      </c>
      <c r="E342" s="3" t="s">
        <v>1</v>
      </c>
      <c r="F342" s="3"/>
      <c r="G342" s="2">
        <v>3.6749999999999998E-2</v>
      </c>
      <c r="H342" s="3"/>
      <c r="I342" s="3"/>
      <c r="J342" s="5">
        <v>1.34E-10</v>
      </c>
      <c r="K342" s="3" t="s">
        <v>3</v>
      </c>
      <c r="L342" s="3" t="s">
        <v>4</v>
      </c>
      <c r="M342" s="5">
        <v>0.67567567567567566</v>
      </c>
      <c r="N342" s="5">
        <v>18.5</v>
      </c>
      <c r="O342" s="3" t="s">
        <v>3</v>
      </c>
      <c r="P342" s="3"/>
      <c r="Q342" s="3"/>
      <c r="R342" s="5">
        <v>15.55</v>
      </c>
      <c r="S342" s="3"/>
      <c r="T342" s="3" t="s">
        <v>3</v>
      </c>
      <c r="U342" s="5">
        <v>40</v>
      </c>
      <c r="V342" s="4"/>
      <c r="W342" s="5">
        <v>245</v>
      </c>
      <c r="X342" s="3"/>
      <c r="Y342" s="2"/>
      <c r="Z342" s="5">
        <v>2.1999999999999999E-5</v>
      </c>
      <c r="AA342" s="3" t="s">
        <v>8</v>
      </c>
      <c r="AB342" s="2"/>
      <c r="AC342" s="5">
        <v>2.690909090909091E-12</v>
      </c>
      <c r="AD342" s="3" t="s">
        <v>22</v>
      </c>
      <c r="AE342" s="3" t="s">
        <v>1</v>
      </c>
      <c r="AF342" s="3"/>
      <c r="AG342" s="5">
        <v>2.2899999999999999E-3</v>
      </c>
      <c r="AH342" s="5">
        <v>245</v>
      </c>
      <c r="AI342" s="2"/>
      <c r="AJ342" s="3">
        <v>425</v>
      </c>
      <c r="AK342" s="5">
        <v>245</v>
      </c>
      <c r="AL342" s="5">
        <v>0.95899999999999996</v>
      </c>
      <c r="AM342" s="3"/>
      <c r="AN342" s="3"/>
      <c r="AO342" s="5">
        <v>245</v>
      </c>
      <c r="AP342" s="5">
        <v>245</v>
      </c>
      <c r="AQ342" s="5">
        <v>0.84</v>
      </c>
      <c r="AR342" s="5">
        <v>2.06</v>
      </c>
      <c r="AS342" s="3" t="s">
        <v>28</v>
      </c>
      <c r="AT342" s="3" t="s">
        <v>28</v>
      </c>
      <c r="AU342" s="5">
        <v>29.3</v>
      </c>
      <c r="AV342" s="3"/>
      <c r="AW342" s="5">
        <v>245</v>
      </c>
      <c r="AX342" s="5">
        <v>3.0333333333333332E-7</v>
      </c>
      <c r="AY342" s="2" t="s">
        <v>311</v>
      </c>
      <c r="AZ342" s="5">
        <v>8.6999999999999993</v>
      </c>
      <c r="BA342" s="5">
        <v>245</v>
      </c>
      <c r="BB342" s="3" t="s">
        <v>8</v>
      </c>
      <c r="BC342" s="3">
        <v>8.9</v>
      </c>
      <c r="BD342" s="5">
        <v>0.34965034965034969</v>
      </c>
      <c r="BE342" s="3" t="s">
        <v>16</v>
      </c>
      <c r="BF342" s="5">
        <v>21.25</v>
      </c>
      <c r="BG342" s="5">
        <v>5.96</v>
      </c>
      <c r="BH342" s="3"/>
      <c r="BI342" s="3"/>
      <c r="BJ342" s="5">
        <v>1.21</v>
      </c>
      <c r="BK342" s="5">
        <v>25</v>
      </c>
      <c r="BL342" s="5">
        <v>0.625</v>
      </c>
      <c r="BM342" s="5">
        <v>2.94</v>
      </c>
      <c r="BN342" s="3"/>
      <c r="BO342" s="3" t="s">
        <v>121</v>
      </c>
      <c r="BP342" s="3" t="s">
        <v>3</v>
      </c>
      <c r="BQ342" s="5">
        <v>2.2999999999999998</v>
      </c>
      <c r="BR342" s="2" t="s">
        <v>21</v>
      </c>
      <c r="BS342" s="3"/>
      <c r="BT342" s="3"/>
      <c r="BU342" s="3"/>
      <c r="BV342" s="5">
        <v>3.72</v>
      </c>
      <c r="BW342" s="5">
        <v>4.9000000000000004</v>
      </c>
      <c r="BX342" s="3"/>
      <c r="BY342" s="3"/>
      <c r="BZ342" s="5">
        <v>245</v>
      </c>
      <c r="CA342" s="2"/>
      <c r="CB342" s="3" t="s">
        <v>3</v>
      </c>
      <c r="CC342" s="5">
        <v>2.46</v>
      </c>
      <c r="CD342" s="5">
        <v>1.75</v>
      </c>
      <c r="CE342" s="3"/>
      <c r="CF342" s="5">
        <v>30.7</v>
      </c>
      <c r="CG342" s="3" t="s">
        <v>312</v>
      </c>
      <c r="CH342" s="3"/>
      <c r="CI342" s="3"/>
      <c r="CJ342" s="3" t="s">
        <v>1</v>
      </c>
      <c r="CK342" s="2"/>
      <c r="CL342" s="3" t="s">
        <v>22</v>
      </c>
      <c r="CM342" s="5">
        <v>250</v>
      </c>
      <c r="CN342" s="3"/>
      <c r="CO342" s="2"/>
      <c r="CP342" s="2"/>
      <c r="CQ342" s="3">
        <v>2</v>
      </c>
      <c r="CR342" s="5">
        <v>5.0599999999999996</v>
      </c>
      <c r="CS342" s="5">
        <v>31.9</v>
      </c>
      <c r="CT342" s="5">
        <v>0.95499999999999996</v>
      </c>
      <c r="CU342" s="5">
        <v>8.8000000000000007</v>
      </c>
      <c r="CV342" s="5">
        <v>423</v>
      </c>
      <c r="CW342" s="5">
        <v>68.400000000000006</v>
      </c>
      <c r="CX342" s="5">
        <v>0.28409090909090912</v>
      </c>
      <c r="CY342" s="5">
        <v>0.41493775933609955</v>
      </c>
      <c r="CZ342" s="3" t="s">
        <v>22</v>
      </c>
      <c r="DA342" s="5">
        <v>4.7599999999999997E-4</v>
      </c>
      <c r="DB342" s="5">
        <v>700</v>
      </c>
      <c r="DC342" s="2"/>
      <c r="DD342" s="5">
        <v>277</v>
      </c>
      <c r="DE342" s="3" t="s">
        <v>22</v>
      </c>
      <c r="DF342" s="5">
        <v>0.31847133757961782</v>
      </c>
      <c r="DG342" s="3" t="s">
        <v>3</v>
      </c>
      <c r="DH342" s="5">
        <v>8.1</v>
      </c>
      <c r="DI342" s="3" t="s">
        <v>28</v>
      </c>
      <c r="DJ342" s="3"/>
      <c r="DK342" s="5">
        <v>416</v>
      </c>
      <c r="DL342" s="3" t="s">
        <v>8</v>
      </c>
      <c r="DM342" s="5">
        <v>0.29498525073746312</v>
      </c>
      <c r="DN342" s="3" t="s">
        <v>3</v>
      </c>
      <c r="DO342" s="5">
        <v>0.42249999999999999</v>
      </c>
      <c r="DP342" s="3" t="s">
        <v>3</v>
      </c>
      <c r="DQ342" s="5">
        <v>2.35</v>
      </c>
      <c r="DR342" s="7"/>
      <c r="DS342" s="2" t="s">
        <v>18</v>
      </c>
      <c r="DT342" s="5">
        <v>0.32894736842105265</v>
      </c>
      <c r="DU342" s="2"/>
      <c r="DV342" s="3" t="s">
        <v>3</v>
      </c>
      <c r="DW342" s="5">
        <v>40</v>
      </c>
      <c r="DX342" s="3"/>
      <c r="DY342" s="3" t="s">
        <v>8</v>
      </c>
      <c r="DZ342" s="2"/>
      <c r="EA342" s="5">
        <v>0.85470085470085477</v>
      </c>
      <c r="EB342" s="5">
        <v>2.4</v>
      </c>
      <c r="EC342" s="3"/>
      <c r="ED342" s="2"/>
      <c r="EE342" s="2"/>
      <c r="EF342" s="3" t="s">
        <v>1</v>
      </c>
      <c r="EG342" s="3"/>
      <c r="EH342" s="2"/>
      <c r="EI342" s="2"/>
      <c r="EJ342" s="3" t="s">
        <v>26</v>
      </c>
      <c r="EK342" s="5">
        <v>1.2500000000000001E-2</v>
      </c>
      <c r="EL342" s="3" t="s">
        <v>1</v>
      </c>
      <c r="EM342" s="3" t="s">
        <v>3</v>
      </c>
      <c r="EN342" s="3" t="s">
        <v>27</v>
      </c>
      <c r="EO342" s="3"/>
      <c r="EP342" s="3" t="s">
        <v>8</v>
      </c>
      <c r="EQ342" s="3"/>
      <c r="ER342" s="5">
        <v>4.4800000000000004</v>
      </c>
      <c r="ES342" s="3"/>
      <c r="ET342" s="9">
        <v>16.7</v>
      </c>
      <c r="EU342" s="3" t="s">
        <v>239</v>
      </c>
      <c r="EV342" s="3" t="s">
        <v>28</v>
      </c>
      <c r="EW342" s="9">
        <v>9.35</v>
      </c>
      <c r="EX342" s="9">
        <v>2.65</v>
      </c>
      <c r="EY342" s="3"/>
      <c r="EZ342" s="3"/>
      <c r="FA342" s="9">
        <v>0.7407407407407407</v>
      </c>
      <c r="FB342" s="9">
        <v>1.6999999999999999E-9</v>
      </c>
      <c r="FC342" s="5">
        <v>245</v>
      </c>
      <c r="FD342" s="9">
        <v>0.86956521739130443</v>
      </c>
      <c r="FE342" s="2" t="s">
        <v>311</v>
      </c>
      <c r="FF342" s="3" t="s">
        <v>28</v>
      </c>
      <c r="FG342" s="3" t="s">
        <v>1</v>
      </c>
      <c r="FH342" s="9">
        <v>5.46</v>
      </c>
      <c r="FI342" s="3"/>
      <c r="FJ342" s="9">
        <v>11.5</v>
      </c>
      <c r="FK342" s="3" t="s">
        <v>1</v>
      </c>
      <c r="FL342" s="3" t="s">
        <v>1</v>
      </c>
      <c r="FM342" s="3" t="s">
        <v>28</v>
      </c>
      <c r="FN342" s="9">
        <v>138</v>
      </c>
      <c r="FO342" s="9">
        <v>5.9999999999999995E-8</v>
      </c>
      <c r="FP342" s="9">
        <v>6.93</v>
      </c>
      <c r="FQ342" s="3" t="s">
        <v>311</v>
      </c>
      <c r="FR342" s="5">
        <v>7.9600000000000001E-3</v>
      </c>
      <c r="FS342" s="9">
        <v>25</v>
      </c>
      <c r="FT342" s="3" t="s">
        <v>1</v>
      </c>
      <c r="FU342" s="3"/>
      <c r="FV342" s="3"/>
      <c r="FW342" s="5">
        <v>27.4</v>
      </c>
      <c r="FX342" s="10">
        <v>2.82E-3</v>
      </c>
      <c r="FY342" s="3"/>
      <c r="FZ342" s="3" t="s">
        <v>22</v>
      </c>
      <c r="GA342" s="3"/>
      <c r="GB342" s="3"/>
      <c r="GC342" s="3" t="s">
        <v>27</v>
      </c>
      <c r="GD342" s="3"/>
      <c r="GE342" s="3"/>
      <c r="GF342" s="3" t="s">
        <v>30</v>
      </c>
      <c r="GG342" s="3"/>
      <c r="GH342" s="9">
        <v>3.56</v>
      </c>
      <c r="GI342" s="5">
        <v>245</v>
      </c>
      <c r="GJ342" s="5">
        <v>1.56E-3</v>
      </c>
      <c r="GK342" s="3"/>
      <c r="GL342" s="2"/>
      <c r="GM342" s="9">
        <v>2.44</v>
      </c>
      <c r="GN342" s="3" t="s">
        <v>31</v>
      </c>
      <c r="GO342" s="3" t="s">
        <v>8</v>
      </c>
      <c r="GP342" s="3"/>
      <c r="GQ342" s="3"/>
      <c r="GR342" s="3" t="s">
        <v>219</v>
      </c>
      <c r="GS342" s="9">
        <v>0.76923076923076916</v>
      </c>
      <c r="GT342" s="9">
        <v>59</v>
      </c>
      <c r="GU342" s="9">
        <v>10.65</v>
      </c>
      <c r="GV342" s="2">
        <v>5.464480874316939E-2</v>
      </c>
      <c r="GW342" s="9">
        <v>2.4</v>
      </c>
      <c r="GX342" s="2" t="s">
        <v>34</v>
      </c>
      <c r="GY342" s="7"/>
      <c r="GZ342" s="9">
        <v>4.42</v>
      </c>
      <c r="HA342" s="9">
        <v>2.93</v>
      </c>
      <c r="HB342" s="9">
        <v>3.98</v>
      </c>
      <c r="HC342" s="3">
        <v>38.9</v>
      </c>
      <c r="HD342" s="3" t="s">
        <v>3</v>
      </c>
      <c r="HE342" s="9">
        <v>13.5</v>
      </c>
      <c r="HF342" s="9">
        <v>19.95</v>
      </c>
      <c r="HG342" s="3"/>
      <c r="HH342" s="5">
        <v>245</v>
      </c>
      <c r="HI342" s="3" t="s">
        <v>311</v>
      </c>
      <c r="HJ342" s="3"/>
      <c r="HK342" s="3" t="s">
        <v>3</v>
      </c>
      <c r="HL342" s="3"/>
      <c r="HM342" s="9">
        <v>0.44</v>
      </c>
      <c r="HN342" s="9">
        <v>14</v>
      </c>
      <c r="HO342" s="3" t="s">
        <v>3</v>
      </c>
      <c r="HP342" s="3" t="s">
        <v>1</v>
      </c>
      <c r="HQ342" s="3" t="s">
        <v>28</v>
      </c>
      <c r="HR342" s="9">
        <v>0.35</v>
      </c>
      <c r="HS342" s="3" t="s">
        <v>3</v>
      </c>
      <c r="HT342" s="3">
        <v>3.98</v>
      </c>
      <c r="HU342" s="9">
        <v>0.29239766081871343</v>
      </c>
      <c r="HV342" s="3">
        <v>1</v>
      </c>
      <c r="HW342" s="9">
        <v>1.5E-3</v>
      </c>
      <c r="HX342" s="3" t="s">
        <v>3</v>
      </c>
      <c r="HY342" s="3"/>
      <c r="HZ342" s="3" t="s">
        <v>30</v>
      </c>
      <c r="IA342" s="9">
        <v>4.3</v>
      </c>
      <c r="IB342" s="3"/>
      <c r="IC342" s="3" t="s">
        <v>18</v>
      </c>
      <c r="ID342" s="3"/>
      <c r="IE342" s="3" t="s">
        <v>309</v>
      </c>
      <c r="IF342" s="7"/>
      <c r="IG342" s="9">
        <v>1.1363636363636365</v>
      </c>
      <c r="IH342" s="9">
        <v>0.83333333333333337</v>
      </c>
    </row>
    <row r="343" spans="1:242" x14ac:dyDescent="0.25">
      <c r="A343" s="1" t="s">
        <v>437</v>
      </c>
      <c r="B343" s="5">
        <v>59.5</v>
      </c>
      <c r="C343" s="3"/>
      <c r="D343" s="5">
        <v>6.78</v>
      </c>
      <c r="E343" s="3" t="s">
        <v>1</v>
      </c>
      <c r="F343" s="3"/>
      <c r="G343" s="2">
        <v>4.1500000000000002E-2</v>
      </c>
      <c r="H343" s="3"/>
      <c r="I343" s="3"/>
      <c r="J343" s="5">
        <v>1.51E-10</v>
      </c>
      <c r="K343" s="3" t="s">
        <v>3</v>
      </c>
      <c r="L343" s="3" t="s">
        <v>4</v>
      </c>
      <c r="M343" s="5">
        <v>0.67567567567567566</v>
      </c>
      <c r="N343" s="5">
        <v>18.2</v>
      </c>
      <c r="O343" s="3" t="s">
        <v>3</v>
      </c>
      <c r="P343" s="3"/>
      <c r="Q343" s="3"/>
      <c r="R343" s="5">
        <v>15.5</v>
      </c>
      <c r="S343" s="3"/>
      <c r="T343" s="3" t="s">
        <v>3</v>
      </c>
      <c r="U343" s="5">
        <v>39.549999999999997</v>
      </c>
      <c r="V343" s="3"/>
      <c r="W343" s="5">
        <v>245</v>
      </c>
      <c r="X343" s="3"/>
      <c r="Y343" s="3"/>
      <c r="Z343" s="5">
        <v>2.1999999999999999E-5</v>
      </c>
      <c r="AA343" s="3" t="s">
        <v>8</v>
      </c>
      <c r="AB343" s="2"/>
      <c r="AC343" s="5">
        <v>2.7272727272727271E-12</v>
      </c>
      <c r="AD343" s="3" t="s">
        <v>22</v>
      </c>
      <c r="AE343" s="3" t="s">
        <v>1</v>
      </c>
      <c r="AF343" s="3"/>
      <c r="AG343" s="5">
        <v>2.2699999999999999E-3</v>
      </c>
      <c r="AH343" s="5">
        <v>245</v>
      </c>
      <c r="AI343" s="2"/>
      <c r="AJ343" s="3">
        <v>420</v>
      </c>
      <c r="AK343" s="5">
        <v>245</v>
      </c>
      <c r="AL343" s="5">
        <v>0.96199999999999997</v>
      </c>
      <c r="AM343" s="3"/>
      <c r="AN343" s="3"/>
      <c r="AO343" s="5">
        <v>245</v>
      </c>
      <c r="AP343" s="5">
        <v>245</v>
      </c>
      <c r="AQ343" s="5">
        <v>0.81499999999999995</v>
      </c>
      <c r="AR343" s="5">
        <v>2.1</v>
      </c>
      <c r="AS343" s="3" t="s">
        <v>28</v>
      </c>
      <c r="AT343" s="3" t="s">
        <v>28</v>
      </c>
      <c r="AU343" s="5">
        <v>29.55</v>
      </c>
      <c r="AV343" s="3"/>
      <c r="AW343" s="5">
        <v>245</v>
      </c>
      <c r="AX343" s="5">
        <v>2.7666666666666663E-7</v>
      </c>
      <c r="AY343" s="2" t="s">
        <v>311</v>
      </c>
      <c r="AZ343" s="5">
        <v>9</v>
      </c>
      <c r="BA343" s="5">
        <v>245</v>
      </c>
      <c r="BB343" s="3" t="s">
        <v>8</v>
      </c>
      <c r="BC343" s="3">
        <v>8.9</v>
      </c>
      <c r="BD343" s="5">
        <v>0.34965034965034969</v>
      </c>
      <c r="BE343" s="3" t="s">
        <v>16</v>
      </c>
      <c r="BF343" s="6">
        <v>22.95</v>
      </c>
      <c r="BG343" s="5">
        <v>5.94</v>
      </c>
      <c r="BH343" s="3"/>
      <c r="BI343" s="3"/>
      <c r="BJ343" s="5">
        <v>1.21</v>
      </c>
      <c r="BK343" s="5">
        <v>25</v>
      </c>
      <c r="BL343" s="5">
        <v>0.5988023952095809</v>
      </c>
      <c r="BM343" s="5">
        <v>2.94</v>
      </c>
      <c r="BN343" s="3"/>
      <c r="BO343" s="3" t="s">
        <v>121</v>
      </c>
      <c r="BP343" s="3" t="s">
        <v>3</v>
      </c>
      <c r="BQ343" s="5">
        <v>2.2999999999999998</v>
      </c>
      <c r="BR343" s="2" t="s">
        <v>21</v>
      </c>
      <c r="BS343" s="3"/>
      <c r="BT343" s="3"/>
      <c r="BU343" s="3"/>
      <c r="BV343" s="5">
        <v>3.76</v>
      </c>
      <c r="BW343" s="5">
        <v>4.9000000000000004</v>
      </c>
      <c r="BX343" s="3"/>
      <c r="BY343" s="3"/>
      <c r="BZ343" s="5">
        <v>245</v>
      </c>
      <c r="CA343" s="2"/>
      <c r="CB343" s="3" t="s">
        <v>3</v>
      </c>
      <c r="CC343" s="5">
        <v>2.5</v>
      </c>
      <c r="CD343" s="5">
        <v>1.75</v>
      </c>
      <c r="CE343" s="3"/>
      <c r="CF343" s="5">
        <v>30.85</v>
      </c>
      <c r="CG343" s="3" t="s">
        <v>312</v>
      </c>
      <c r="CH343" s="3"/>
      <c r="CI343" s="3"/>
      <c r="CJ343" s="3" t="s">
        <v>1</v>
      </c>
      <c r="CK343" s="2"/>
      <c r="CL343" s="3" t="s">
        <v>22</v>
      </c>
      <c r="CM343" s="5">
        <v>250</v>
      </c>
      <c r="CN343" s="3"/>
      <c r="CO343" s="2"/>
      <c r="CP343" s="2"/>
      <c r="CQ343" s="3">
        <v>2</v>
      </c>
      <c r="CR343" s="5">
        <v>5.0350000000000001</v>
      </c>
      <c r="CS343" s="5">
        <v>31.4</v>
      </c>
      <c r="CT343" s="5">
        <v>0.995</v>
      </c>
      <c r="CU343" s="5">
        <v>8.6</v>
      </c>
      <c r="CV343" s="5">
        <v>421</v>
      </c>
      <c r="CW343" s="5">
        <v>68.55</v>
      </c>
      <c r="CX343" s="5">
        <v>0.29239766081871343</v>
      </c>
      <c r="CY343" s="5">
        <v>0.42016806722689076</v>
      </c>
      <c r="CZ343" s="3" t="s">
        <v>22</v>
      </c>
      <c r="DA343" s="5">
        <v>4.9400000000000008E-4</v>
      </c>
      <c r="DB343" s="5">
        <v>690</v>
      </c>
      <c r="DC343" s="2"/>
      <c r="DD343" s="5">
        <v>279</v>
      </c>
      <c r="DE343" s="3" t="s">
        <v>22</v>
      </c>
      <c r="DF343" s="5">
        <v>0.32258064516129031</v>
      </c>
      <c r="DG343" s="3" t="s">
        <v>3</v>
      </c>
      <c r="DH343" s="5">
        <v>8.65</v>
      </c>
      <c r="DI343" s="3" t="s">
        <v>28</v>
      </c>
      <c r="DJ343" s="3"/>
      <c r="DK343" s="5">
        <v>420</v>
      </c>
      <c r="DL343" s="3" t="s">
        <v>8</v>
      </c>
      <c r="DM343" s="5">
        <v>0.29239766081871343</v>
      </c>
      <c r="DN343" s="3" t="s">
        <v>3</v>
      </c>
      <c r="DO343" s="5">
        <v>0.42</v>
      </c>
      <c r="DP343" s="3" t="s">
        <v>3</v>
      </c>
      <c r="DQ343" s="5">
        <v>2.33</v>
      </c>
      <c r="DR343" s="7"/>
      <c r="DS343" s="2" t="s">
        <v>18</v>
      </c>
      <c r="DT343" s="5">
        <v>0.3436426116838488</v>
      </c>
      <c r="DU343" s="2"/>
      <c r="DV343" s="3" t="s">
        <v>3</v>
      </c>
      <c r="DW343" s="5">
        <v>39.549999999999997</v>
      </c>
      <c r="DX343" s="3"/>
      <c r="DY343" s="3" t="s">
        <v>8</v>
      </c>
      <c r="DZ343" s="2"/>
      <c r="EA343" s="5">
        <v>0.85470085470085477</v>
      </c>
      <c r="EB343" s="5">
        <v>2.38</v>
      </c>
      <c r="EC343" s="3"/>
      <c r="ED343" s="2"/>
      <c r="EE343" s="2"/>
      <c r="EF343" s="3" t="s">
        <v>1</v>
      </c>
      <c r="EG343" s="3"/>
      <c r="EH343" s="2"/>
      <c r="EI343" s="2"/>
      <c r="EJ343" s="3" t="s">
        <v>26</v>
      </c>
      <c r="EK343" s="5">
        <v>1.2500000000000001E-2</v>
      </c>
      <c r="EL343" s="3" t="s">
        <v>1</v>
      </c>
      <c r="EM343" s="3" t="s">
        <v>3</v>
      </c>
      <c r="EN343" s="3" t="s">
        <v>27</v>
      </c>
      <c r="EO343" s="3"/>
      <c r="EP343" s="3" t="s">
        <v>8</v>
      </c>
      <c r="EQ343" s="3"/>
      <c r="ER343" s="5">
        <v>4.59</v>
      </c>
      <c r="ES343" s="3"/>
      <c r="ET343" s="9">
        <v>15.25</v>
      </c>
      <c r="EU343" s="3" t="s">
        <v>239</v>
      </c>
      <c r="EV343" s="3" t="s">
        <v>28</v>
      </c>
      <c r="EW343" s="9">
        <v>9.3000000000000007</v>
      </c>
      <c r="EX343" s="9">
        <v>2.66</v>
      </c>
      <c r="EY343" s="3"/>
      <c r="EZ343" s="3"/>
      <c r="FA343" s="9">
        <v>0.73529411764705876</v>
      </c>
      <c r="FB343" s="9">
        <v>1.68E-9</v>
      </c>
      <c r="FC343" s="5">
        <v>245</v>
      </c>
      <c r="FD343" s="9">
        <v>0.87719298245614041</v>
      </c>
      <c r="FE343" s="2" t="s">
        <v>311</v>
      </c>
      <c r="FF343" s="3" t="s">
        <v>28</v>
      </c>
      <c r="FG343" s="3" t="s">
        <v>1</v>
      </c>
      <c r="FH343" s="9">
        <v>5.41</v>
      </c>
      <c r="FI343" s="3"/>
      <c r="FJ343" s="9">
        <v>11.45</v>
      </c>
      <c r="FK343" s="3" t="s">
        <v>1</v>
      </c>
      <c r="FL343" s="3" t="s">
        <v>1</v>
      </c>
      <c r="FM343" s="3" t="s">
        <v>28</v>
      </c>
      <c r="FN343" s="9">
        <v>138</v>
      </c>
      <c r="FO343" s="9">
        <v>6.1000000000000004E-8</v>
      </c>
      <c r="FP343" s="9">
        <v>6.99</v>
      </c>
      <c r="FQ343" s="3" t="s">
        <v>311</v>
      </c>
      <c r="FR343" s="5">
        <v>8.7799999999999996E-3</v>
      </c>
      <c r="FS343" s="9">
        <v>25</v>
      </c>
      <c r="FT343" s="3" t="s">
        <v>1</v>
      </c>
      <c r="FU343" s="3"/>
      <c r="FV343" s="3"/>
      <c r="FW343" s="5">
        <v>25.1</v>
      </c>
      <c r="FX343" s="10">
        <v>2.7799999999999999E-3</v>
      </c>
      <c r="FY343" s="3"/>
      <c r="FZ343" s="3" t="s">
        <v>22</v>
      </c>
      <c r="GA343" s="3"/>
      <c r="GB343" s="3"/>
      <c r="GC343" s="3" t="s">
        <v>27</v>
      </c>
      <c r="GD343" s="3"/>
      <c r="GE343" s="3"/>
      <c r="GF343" s="3" t="s">
        <v>30</v>
      </c>
      <c r="GG343" s="3"/>
      <c r="GH343" s="9">
        <v>3.57</v>
      </c>
      <c r="GI343" s="5">
        <v>245</v>
      </c>
      <c r="GJ343" s="5">
        <v>1.5E-3</v>
      </c>
      <c r="GK343" s="3"/>
      <c r="GL343" s="2"/>
      <c r="GM343" s="9">
        <v>2.41</v>
      </c>
      <c r="GN343" s="3" t="s">
        <v>31</v>
      </c>
      <c r="GO343" s="3" t="s">
        <v>8</v>
      </c>
      <c r="GP343" s="3"/>
      <c r="GQ343" s="3"/>
      <c r="GR343" s="3" t="s">
        <v>219</v>
      </c>
      <c r="GS343" s="9">
        <v>0.7407407407407407</v>
      </c>
      <c r="GT343" s="9">
        <v>58.05</v>
      </c>
      <c r="GU343" s="9">
        <v>10.6</v>
      </c>
      <c r="GV343" s="2">
        <v>5.6818181818181823E-2</v>
      </c>
      <c r="GW343" s="9">
        <v>2.5</v>
      </c>
      <c r="GX343" s="2" t="s">
        <v>34</v>
      </c>
      <c r="GY343" s="7"/>
      <c r="GZ343" s="9">
        <v>4.42</v>
      </c>
      <c r="HA343" s="9">
        <v>2.9849999999999999</v>
      </c>
      <c r="HB343" s="9">
        <v>3.95</v>
      </c>
      <c r="HC343" s="3">
        <v>37.700000000000003</v>
      </c>
      <c r="HD343" s="3" t="s">
        <v>3</v>
      </c>
      <c r="HE343" s="9">
        <v>12.7</v>
      </c>
      <c r="HF343" s="9">
        <v>20</v>
      </c>
      <c r="HG343" s="3"/>
      <c r="HH343" s="5">
        <v>245</v>
      </c>
      <c r="HI343" s="3" t="s">
        <v>311</v>
      </c>
      <c r="HJ343" s="3"/>
      <c r="HK343" s="3" t="s">
        <v>3</v>
      </c>
      <c r="HL343" s="3"/>
      <c r="HM343" s="9">
        <v>0.45500000000000002</v>
      </c>
      <c r="HN343" s="9">
        <v>13.7</v>
      </c>
      <c r="HO343" s="3" t="s">
        <v>3</v>
      </c>
      <c r="HP343" s="3" t="s">
        <v>1</v>
      </c>
      <c r="HQ343" s="3" t="s">
        <v>28</v>
      </c>
      <c r="HR343" s="9">
        <v>0.35</v>
      </c>
      <c r="HS343" s="3" t="s">
        <v>3</v>
      </c>
      <c r="HT343" s="3">
        <v>3.99</v>
      </c>
      <c r="HU343" s="9">
        <v>0.42016806722689076</v>
      </c>
      <c r="HV343" s="3">
        <v>1</v>
      </c>
      <c r="HW343" s="9">
        <v>1.75E-3</v>
      </c>
      <c r="HX343" s="3" t="s">
        <v>3</v>
      </c>
      <c r="HY343" s="3"/>
      <c r="HZ343" s="3" t="s">
        <v>30</v>
      </c>
      <c r="IA343" s="9">
        <v>4.3</v>
      </c>
      <c r="IB343" s="3"/>
      <c r="IC343" s="3" t="s">
        <v>18</v>
      </c>
      <c r="ID343" s="3"/>
      <c r="IE343" s="3" t="s">
        <v>309</v>
      </c>
      <c r="IF343" s="7"/>
      <c r="IG343" s="9">
        <v>1.25</v>
      </c>
      <c r="IH343" s="9">
        <v>0.81967213114754101</v>
      </c>
    </row>
    <row r="344" spans="1:242" x14ac:dyDescent="0.25">
      <c r="A344" s="1" t="s">
        <v>438</v>
      </c>
      <c r="B344" s="5">
        <v>59</v>
      </c>
      <c r="C344" s="3"/>
      <c r="D344" s="5">
        <v>6.75</v>
      </c>
      <c r="E344" s="3" t="s">
        <v>1</v>
      </c>
      <c r="F344" s="3"/>
      <c r="G344" s="2">
        <v>3.875E-2</v>
      </c>
      <c r="H344" s="3"/>
      <c r="I344" s="3"/>
      <c r="J344" s="5">
        <v>1.5E-10</v>
      </c>
      <c r="K344" s="3" t="s">
        <v>3</v>
      </c>
      <c r="L344" s="3" t="s">
        <v>4</v>
      </c>
      <c r="M344" s="5">
        <v>0.67567567567567566</v>
      </c>
      <c r="N344" s="5">
        <v>19.55</v>
      </c>
      <c r="O344" s="3" t="s">
        <v>3</v>
      </c>
      <c r="P344" s="3"/>
      <c r="Q344" s="3"/>
      <c r="R344" s="5">
        <v>15.45</v>
      </c>
      <c r="S344" s="3"/>
      <c r="T344" s="3" t="s">
        <v>3</v>
      </c>
      <c r="U344" s="5">
        <v>39.549999999999997</v>
      </c>
      <c r="V344" s="3"/>
      <c r="W344" s="5">
        <v>241.5</v>
      </c>
      <c r="X344" s="3"/>
      <c r="Y344" s="3"/>
      <c r="Z344" s="5">
        <v>2.1999999999999999E-5</v>
      </c>
      <c r="AA344" s="3" t="s">
        <v>8</v>
      </c>
      <c r="AB344" s="2"/>
      <c r="AC344" s="5">
        <v>2.7454545454545456E-12</v>
      </c>
      <c r="AD344" s="3" t="s">
        <v>22</v>
      </c>
      <c r="AE344" s="3" t="s">
        <v>1</v>
      </c>
      <c r="AF344" s="3"/>
      <c r="AG344" s="5">
        <v>2.3900000000000002E-3</v>
      </c>
      <c r="AH344" s="5">
        <v>241.5</v>
      </c>
      <c r="AI344" s="2"/>
      <c r="AJ344" s="3">
        <v>418</v>
      </c>
      <c r="AK344" s="5">
        <v>241.5</v>
      </c>
      <c r="AL344" s="5">
        <v>0.97199999999999998</v>
      </c>
      <c r="AM344" s="3"/>
      <c r="AN344" s="3"/>
      <c r="AO344" s="5">
        <v>241.5</v>
      </c>
      <c r="AP344" s="5">
        <v>241.5</v>
      </c>
      <c r="AQ344" s="5">
        <v>0.92500000000000004</v>
      </c>
      <c r="AR344" s="5">
        <v>2.14</v>
      </c>
      <c r="AS344" s="3" t="s">
        <v>28</v>
      </c>
      <c r="AT344" s="3" t="s">
        <v>28</v>
      </c>
      <c r="AU344" s="5">
        <v>28.8</v>
      </c>
      <c r="AV344" s="3"/>
      <c r="AW344" s="5">
        <v>241.5</v>
      </c>
      <c r="AX344" s="5">
        <v>2.7666666666666663E-7</v>
      </c>
      <c r="AY344" s="2" t="s">
        <v>311</v>
      </c>
      <c r="AZ344" s="5">
        <v>9</v>
      </c>
      <c r="BA344" s="5">
        <v>241.5</v>
      </c>
      <c r="BB344" s="3" t="s">
        <v>8</v>
      </c>
      <c r="BC344" s="3">
        <v>9</v>
      </c>
      <c r="BD344" s="5">
        <v>0.35087719298245612</v>
      </c>
      <c r="BE344" s="3" t="s">
        <v>16</v>
      </c>
      <c r="BF344" s="6">
        <v>23.85</v>
      </c>
      <c r="BG344" s="5">
        <v>5.98</v>
      </c>
      <c r="BH344" s="3"/>
      <c r="BI344" s="3"/>
      <c r="BJ344" s="5">
        <v>1.22</v>
      </c>
      <c r="BK344" s="5">
        <v>25.2</v>
      </c>
      <c r="BL344" s="5">
        <v>0.61349693251533743</v>
      </c>
      <c r="BM344" s="5">
        <v>2.94</v>
      </c>
      <c r="BN344" s="3"/>
      <c r="BO344" s="3" t="s">
        <v>121</v>
      </c>
      <c r="BP344" s="3" t="s">
        <v>3</v>
      </c>
      <c r="BQ344" s="5">
        <v>2.31</v>
      </c>
      <c r="BR344" s="2" t="s">
        <v>21</v>
      </c>
      <c r="BS344" s="3"/>
      <c r="BT344" s="3"/>
      <c r="BU344" s="3"/>
      <c r="BV344" s="5">
        <v>3.63</v>
      </c>
      <c r="BW344" s="5">
        <v>4.83</v>
      </c>
      <c r="BX344" s="3"/>
      <c r="BY344" s="3"/>
      <c r="BZ344" s="5">
        <v>241.5</v>
      </c>
      <c r="CA344" s="2"/>
      <c r="CB344" s="3" t="s">
        <v>3</v>
      </c>
      <c r="CC344" s="5">
        <v>2.54</v>
      </c>
      <c r="CD344" s="5">
        <v>1.77</v>
      </c>
      <c r="CE344" s="3"/>
      <c r="CF344" s="5">
        <v>30.75</v>
      </c>
      <c r="CG344" s="3" t="s">
        <v>312</v>
      </c>
      <c r="CH344" s="3"/>
      <c r="CI344" s="3"/>
      <c r="CJ344" s="3" t="s">
        <v>1</v>
      </c>
      <c r="CK344" s="2"/>
      <c r="CL344" s="3" t="s">
        <v>22</v>
      </c>
      <c r="CM344" s="5">
        <v>65</v>
      </c>
      <c r="CN344" s="3"/>
      <c r="CO344" s="2"/>
      <c r="CP344" s="2"/>
      <c r="CQ344" s="3">
        <v>2</v>
      </c>
      <c r="CR344" s="5">
        <v>5.0250000000000004</v>
      </c>
      <c r="CS344" s="5">
        <v>30</v>
      </c>
      <c r="CT344" s="5">
        <v>1.0925</v>
      </c>
      <c r="CU344" s="5">
        <v>9.0500000000000007</v>
      </c>
      <c r="CV344" s="5">
        <v>417</v>
      </c>
      <c r="CW344" s="5">
        <v>68.150000000000006</v>
      </c>
      <c r="CX344" s="5">
        <v>0.3125</v>
      </c>
      <c r="CY344" s="5">
        <v>0.41841004184100417</v>
      </c>
      <c r="CZ344" s="3" t="s">
        <v>22</v>
      </c>
      <c r="DA344" s="5">
        <v>5.0599999999999994E-4</v>
      </c>
      <c r="DB344" s="5">
        <v>710</v>
      </c>
      <c r="DC344" s="2"/>
      <c r="DD344" s="5">
        <v>285</v>
      </c>
      <c r="DE344" s="3" t="s">
        <v>22</v>
      </c>
      <c r="DF344" s="5">
        <v>0.32679738562091504</v>
      </c>
      <c r="DG344" s="3" t="s">
        <v>3</v>
      </c>
      <c r="DH344" s="5">
        <v>9.0500000000000007</v>
      </c>
      <c r="DI344" s="3" t="s">
        <v>28</v>
      </c>
      <c r="DJ344" s="3"/>
      <c r="DK344" s="5">
        <v>413</v>
      </c>
      <c r="DL344" s="3" t="s">
        <v>8</v>
      </c>
      <c r="DM344" s="5">
        <v>0.29325513196480935</v>
      </c>
      <c r="DN344" s="3" t="s">
        <v>3</v>
      </c>
      <c r="DO344" s="5">
        <v>0.42</v>
      </c>
      <c r="DP344" s="3" t="s">
        <v>3</v>
      </c>
      <c r="DQ344" s="5">
        <v>2.2999999999999998</v>
      </c>
      <c r="DR344" s="7"/>
      <c r="DS344" s="2" t="s">
        <v>18</v>
      </c>
      <c r="DT344" s="5">
        <v>0.37735849056603776</v>
      </c>
      <c r="DU344" s="2"/>
      <c r="DV344" s="3" t="s">
        <v>3</v>
      </c>
      <c r="DW344" s="5">
        <v>39.549999999999997</v>
      </c>
      <c r="DX344" s="3"/>
      <c r="DY344" s="3" t="s">
        <v>8</v>
      </c>
      <c r="DZ344" s="2"/>
      <c r="EA344" s="5">
        <v>0.92592592592592582</v>
      </c>
      <c r="EB344" s="5">
        <v>2.44</v>
      </c>
      <c r="EC344" s="3"/>
      <c r="ED344" s="2"/>
      <c r="EE344" s="2"/>
      <c r="EF344" s="3" t="s">
        <v>1</v>
      </c>
      <c r="EG344" s="3"/>
      <c r="EH344" s="2">
        <v>60</v>
      </c>
      <c r="EI344" s="2"/>
      <c r="EJ344" s="3" t="s">
        <v>26</v>
      </c>
      <c r="EK344" s="5">
        <v>1.2500000000000001E-2</v>
      </c>
      <c r="EL344" s="3" t="s">
        <v>1</v>
      </c>
      <c r="EM344" s="3" t="s">
        <v>3</v>
      </c>
      <c r="EN344" s="3" t="s">
        <v>27</v>
      </c>
      <c r="EO344" s="3"/>
      <c r="EP344" s="3" t="s">
        <v>8</v>
      </c>
      <c r="EQ344" s="3"/>
      <c r="ER344" s="5">
        <v>4.45</v>
      </c>
      <c r="ES344" s="3"/>
      <c r="ET344" s="9">
        <v>15.2</v>
      </c>
      <c r="EU344" s="3" t="s">
        <v>239</v>
      </c>
      <c r="EV344" s="3" t="s">
        <v>28</v>
      </c>
      <c r="EW344" s="9">
        <v>9.4</v>
      </c>
      <c r="EX344" s="9">
        <v>2.65</v>
      </c>
      <c r="EY344" s="3"/>
      <c r="EZ344" s="3"/>
      <c r="FA344" s="9">
        <v>0.7407407407407407</v>
      </c>
      <c r="FB344" s="9">
        <v>1.67E-9</v>
      </c>
      <c r="FC344" s="5">
        <v>241.5</v>
      </c>
      <c r="FD344" s="9">
        <v>0.88495575221238942</v>
      </c>
      <c r="FE344" s="2" t="s">
        <v>311</v>
      </c>
      <c r="FF344" s="3" t="s">
        <v>28</v>
      </c>
      <c r="FG344" s="3" t="s">
        <v>1</v>
      </c>
      <c r="FH344" s="9">
        <v>5.4</v>
      </c>
      <c r="FI344" s="3"/>
      <c r="FJ344" s="9">
        <v>11.4</v>
      </c>
      <c r="FK344" s="3" t="s">
        <v>1</v>
      </c>
      <c r="FL344" s="3" t="s">
        <v>1</v>
      </c>
      <c r="FM344" s="3" t="s">
        <v>28</v>
      </c>
      <c r="FN344" s="9">
        <v>137</v>
      </c>
      <c r="FO344" s="9">
        <v>6.1000000000000004E-8</v>
      </c>
      <c r="FP344" s="9">
        <v>7.08</v>
      </c>
      <c r="FQ344" s="3" t="s">
        <v>311</v>
      </c>
      <c r="FR344" s="5">
        <v>8.5849999999999989E-3</v>
      </c>
      <c r="FS344" s="9">
        <v>24.65</v>
      </c>
      <c r="FT344" s="3" t="s">
        <v>1</v>
      </c>
      <c r="FU344" s="3"/>
      <c r="FV344" s="3"/>
      <c r="FW344" s="5">
        <v>26.15</v>
      </c>
      <c r="FX344" s="10">
        <v>2.7200000000000002E-3</v>
      </c>
      <c r="FY344" s="3"/>
      <c r="FZ344" s="3" t="s">
        <v>22</v>
      </c>
      <c r="GA344" s="3"/>
      <c r="GB344" s="3"/>
      <c r="GC344" s="3" t="s">
        <v>27</v>
      </c>
      <c r="GD344" s="3"/>
      <c r="GE344" s="3"/>
      <c r="GF344" s="3" t="s">
        <v>30</v>
      </c>
      <c r="GG344" s="3"/>
      <c r="GH344" s="9">
        <v>3.56</v>
      </c>
      <c r="GI344" s="5">
        <v>241.5</v>
      </c>
      <c r="GJ344" s="5">
        <v>1.49E-3</v>
      </c>
      <c r="GK344" s="3"/>
      <c r="GL344" s="2"/>
      <c r="GM344" s="9">
        <v>2.46</v>
      </c>
      <c r="GN344" s="3" t="s">
        <v>31</v>
      </c>
      <c r="GO344" s="3" t="s">
        <v>8</v>
      </c>
      <c r="GP344" s="3"/>
      <c r="GQ344" s="3"/>
      <c r="GR344" s="3" t="s">
        <v>219</v>
      </c>
      <c r="GS344" s="9">
        <v>0.78125</v>
      </c>
      <c r="GT344" s="9">
        <v>56.7</v>
      </c>
      <c r="GU344" s="9">
        <v>10.55</v>
      </c>
      <c r="GV344" s="2">
        <v>5.7142857142857141E-2</v>
      </c>
      <c r="GW344" s="9">
        <v>2.4500000000000002</v>
      </c>
      <c r="GX344" s="2" t="s">
        <v>34</v>
      </c>
      <c r="GY344" s="7"/>
      <c r="GZ344" s="9">
        <v>4.42</v>
      </c>
      <c r="HA344" s="9">
        <v>3.0049999999999999</v>
      </c>
      <c r="HB344" s="9">
        <v>3.71</v>
      </c>
      <c r="HC344" s="3">
        <v>37.200000000000003</v>
      </c>
      <c r="HD344" s="3" t="s">
        <v>3</v>
      </c>
      <c r="HE344" s="9">
        <v>13</v>
      </c>
      <c r="HF344" s="9">
        <v>20.25</v>
      </c>
      <c r="HG344" s="3"/>
      <c r="HH344" s="5">
        <v>241.5</v>
      </c>
      <c r="HI344" s="3" t="s">
        <v>311</v>
      </c>
      <c r="HJ344" s="3"/>
      <c r="HK344" s="3" t="s">
        <v>3</v>
      </c>
      <c r="HL344" s="3"/>
      <c r="HM344" s="9">
        <v>0.43</v>
      </c>
      <c r="HN344" s="9">
        <v>13.5</v>
      </c>
      <c r="HO344" s="3" t="s">
        <v>3</v>
      </c>
      <c r="HP344" s="3" t="s">
        <v>1</v>
      </c>
      <c r="HQ344" s="3" t="s">
        <v>28</v>
      </c>
      <c r="HR344" s="9">
        <v>0.3</v>
      </c>
      <c r="HS344" s="3" t="s">
        <v>3</v>
      </c>
      <c r="HT344" s="3">
        <v>3.98</v>
      </c>
      <c r="HU344" s="9">
        <v>0.41841004184100417</v>
      </c>
      <c r="HV344" s="3">
        <v>1</v>
      </c>
      <c r="HW344" s="9">
        <v>1.6999999999999999E-3</v>
      </c>
      <c r="HX344" s="3" t="s">
        <v>3</v>
      </c>
      <c r="HY344" s="3"/>
      <c r="HZ344" s="3" t="s">
        <v>30</v>
      </c>
      <c r="IA344" s="9">
        <v>4.3</v>
      </c>
      <c r="IB344" s="3"/>
      <c r="IC344" s="3" t="s">
        <v>18</v>
      </c>
      <c r="ID344" s="3"/>
      <c r="IE344" s="3" t="s">
        <v>309</v>
      </c>
      <c r="IF344" s="7"/>
      <c r="IG344" s="9">
        <v>1.4084507042253522</v>
      </c>
      <c r="IH344" s="9">
        <v>0.84745762711864414</v>
      </c>
    </row>
    <row r="345" spans="1:242" x14ac:dyDescent="0.25">
      <c r="A345" s="1" t="s">
        <v>439</v>
      </c>
      <c r="B345" s="5">
        <v>58.5</v>
      </c>
      <c r="C345" s="3"/>
      <c r="D345" s="5">
        <v>6.75</v>
      </c>
      <c r="E345" s="3" t="s">
        <v>1</v>
      </c>
      <c r="F345" s="3" t="s">
        <v>21</v>
      </c>
      <c r="G345" s="2">
        <v>3.9149999999999997E-2</v>
      </c>
      <c r="H345" s="3">
        <v>2.17</v>
      </c>
      <c r="I345" s="3">
        <v>2.17</v>
      </c>
      <c r="J345" s="5">
        <v>1.71E-10</v>
      </c>
      <c r="K345" s="3" t="s">
        <v>3</v>
      </c>
      <c r="L345" s="3" t="s">
        <v>4</v>
      </c>
      <c r="M345" s="5">
        <v>0.67567567567567566</v>
      </c>
      <c r="N345" s="5">
        <v>17.95</v>
      </c>
      <c r="O345" s="3" t="s">
        <v>3</v>
      </c>
      <c r="P345" s="3">
        <v>1.08</v>
      </c>
      <c r="Q345" s="3">
        <v>0.40322580645161293</v>
      </c>
      <c r="R345" s="5">
        <v>15.55</v>
      </c>
      <c r="S345" s="3">
        <v>2.33</v>
      </c>
      <c r="T345" s="3" t="s">
        <v>3</v>
      </c>
      <c r="U345" s="5">
        <v>39</v>
      </c>
      <c r="V345" s="3">
        <v>2.08</v>
      </c>
      <c r="W345" s="5">
        <v>235</v>
      </c>
      <c r="X345" s="3">
        <v>1.05</v>
      </c>
      <c r="Y345" s="3">
        <v>10</v>
      </c>
      <c r="Z345" s="5">
        <v>2.0999999999999999E-5</v>
      </c>
      <c r="AA345" s="3" t="s">
        <v>8</v>
      </c>
      <c r="AB345" s="2" t="s">
        <v>21</v>
      </c>
      <c r="AC345" s="5">
        <v>3.0181818181818186E-12</v>
      </c>
      <c r="AD345" s="3" t="s">
        <v>22</v>
      </c>
      <c r="AE345" s="3" t="s">
        <v>21</v>
      </c>
      <c r="AF345" s="3">
        <v>2.4700000000000002</v>
      </c>
      <c r="AG345" s="5">
        <v>2.4500000000000004E-3</v>
      </c>
      <c r="AH345" s="5">
        <v>235</v>
      </c>
      <c r="AI345" s="2">
        <v>91.7</v>
      </c>
      <c r="AJ345" s="3">
        <v>590</v>
      </c>
      <c r="AK345" s="5">
        <v>235</v>
      </c>
      <c r="AL345" s="5">
        <v>0.97899999999999998</v>
      </c>
      <c r="AM345" s="3"/>
      <c r="AN345" s="3">
        <v>1</v>
      </c>
      <c r="AO345" s="5">
        <v>235</v>
      </c>
      <c r="AP345" s="5">
        <v>235</v>
      </c>
      <c r="AQ345" s="5">
        <v>1.135</v>
      </c>
      <c r="AR345" s="5">
        <v>2.02</v>
      </c>
      <c r="AS345" s="3" t="s">
        <v>28</v>
      </c>
      <c r="AT345" s="3" t="s">
        <v>28</v>
      </c>
      <c r="AU345" s="5">
        <v>29</v>
      </c>
      <c r="AV345" s="3"/>
      <c r="AW345" s="5">
        <v>235</v>
      </c>
      <c r="AX345" s="5">
        <v>2.5333333333333333E-7</v>
      </c>
      <c r="AY345" s="2" t="s">
        <v>311</v>
      </c>
      <c r="AZ345" s="5">
        <v>8.9</v>
      </c>
      <c r="BA345" s="5">
        <v>235</v>
      </c>
      <c r="BB345" s="3" t="s">
        <v>8</v>
      </c>
      <c r="BC345" s="3">
        <v>8.9</v>
      </c>
      <c r="BD345" s="5">
        <v>0.41666666666666669</v>
      </c>
      <c r="BE345" s="3" t="s">
        <v>440</v>
      </c>
      <c r="BF345" s="6">
        <v>25.5</v>
      </c>
      <c r="BG345" s="5">
        <v>5.89</v>
      </c>
      <c r="BH345" s="3">
        <v>181</v>
      </c>
      <c r="BI345" s="3">
        <v>2.17</v>
      </c>
      <c r="BJ345" s="5">
        <v>1.22</v>
      </c>
      <c r="BK345" s="5">
        <v>25.3</v>
      </c>
      <c r="BL345" s="5">
        <v>0.62893081761006286</v>
      </c>
      <c r="BM345" s="5">
        <v>2.94</v>
      </c>
      <c r="BN345" s="3">
        <v>57.2</v>
      </c>
      <c r="BO345" s="3" t="s">
        <v>121</v>
      </c>
      <c r="BP345" s="3" t="s">
        <v>3</v>
      </c>
      <c r="BQ345" s="5">
        <v>2.35</v>
      </c>
      <c r="BR345" s="2" t="s">
        <v>21</v>
      </c>
      <c r="BS345" s="3">
        <v>0.49751243781094534</v>
      </c>
      <c r="BT345" s="3"/>
      <c r="BU345" s="3">
        <v>0.81300813008130079</v>
      </c>
      <c r="BV345" s="5">
        <v>3.68</v>
      </c>
      <c r="BW345" s="5">
        <v>4.7</v>
      </c>
      <c r="BX345" s="3"/>
      <c r="BY345" s="3"/>
      <c r="BZ345" s="5">
        <v>235</v>
      </c>
      <c r="CA345" s="2">
        <v>1.7543859649122808</v>
      </c>
      <c r="CB345" s="3" t="s">
        <v>3</v>
      </c>
      <c r="CC345" s="5">
        <v>2.59</v>
      </c>
      <c r="CD345" s="5">
        <v>1.72</v>
      </c>
      <c r="CE345" s="3">
        <v>0.42553191489361702</v>
      </c>
      <c r="CF345" s="5">
        <v>30.9</v>
      </c>
      <c r="CG345" s="3" t="s">
        <v>312</v>
      </c>
      <c r="CH345" s="3">
        <v>2.17</v>
      </c>
      <c r="CI345" s="3"/>
      <c r="CJ345" s="3" t="s">
        <v>1</v>
      </c>
      <c r="CK345" s="2"/>
      <c r="CL345" s="3" t="s">
        <v>22</v>
      </c>
      <c r="CM345" s="5">
        <v>65</v>
      </c>
      <c r="CN345" s="3"/>
      <c r="CO345" s="2">
        <v>3.33</v>
      </c>
      <c r="CP345" s="2"/>
      <c r="CQ345" s="3">
        <v>2</v>
      </c>
      <c r="CR345" s="5">
        <v>5.04</v>
      </c>
      <c r="CS345" s="5">
        <v>30.1</v>
      </c>
      <c r="CT345" s="5">
        <v>1.0674999999999999</v>
      </c>
      <c r="CU345" s="5">
        <v>10</v>
      </c>
      <c r="CV345" s="5">
        <v>419</v>
      </c>
      <c r="CW345" s="5">
        <v>67.8</v>
      </c>
      <c r="CX345" s="5">
        <v>0.31347962382445144</v>
      </c>
      <c r="CY345" s="5">
        <v>0.41841004184100417</v>
      </c>
      <c r="CZ345" s="3" t="s">
        <v>22</v>
      </c>
      <c r="DA345" s="5">
        <v>5.4800000000000009E-4</v>
      </c>
      <c r="DB345" s="5">
        <v>670</v>
      </c>
      <c r="DC345" s="2">
        <v>1.1111111111111112</v>
      </c>
      <c r="DD345" s="5">
        <v>299</v>
      </c>
      <c r="DE345" s="3" t="s">
        <v>22</v>
      </c>
      <c r="DF345" s="5">
        <v>0.31545741324921134</v>
      </c>
      <c r="DG345" s="3" t="s">
        <v>3</v>
      </c>
      <c r="DH345" s="5">
        <v>8.75</v>
      </c>
      <c r="DI345" s="3" t="s">
        <v>28</v>
      </c>
      <c r="DJ345" s="3"/>
      <c r="DK345" s="5">
        <v>416</v>
      </c>
      <c r="DL345" s="3" t="s">
        <v>8</v>
      </c>
      <c r="DM345" s="5">
        <v>0.29154518950437314</v>
      </c>
      <c r="DN345" s="3" t="s">
        <v>3</v>
      </c>
      <c r="DO345" s="5">
        <v>0.505</v>
      </c>
      <c r="DP345" s="3" t="s">
        <v>3</v>
      </c>
      <c r="DQ345" s="5">
        <v>2.2879999999999998</v>
      </c>
      <c r="DR345" s="7" t="s">
        <v>21</v>
      </c>
      <c r="DS345" s="3">
        <v>1</v>
      </c>
      <c r="DT345" s="5">
        <v>0.37878787878787878</v>
      </c>
      <c r="DU345" s="7" t="s">
        <v>21</v>
      </c>
      <c r="DV345" s="3" t="s">
        <v>3</v>
      </c>
      <c r="DW345" s="5">
        <v>39</v>
      </c>
      <c r="DX345" s="3"/>
      <c r="DY345" s="3" t="s">
        <v>8</v>
      </c>
      <c r="DZ345" s="2">
        <v>300</v>
      </c>
      <c r="EA345" s="5">
        <v>0.9174311926605504</v>
      </c>
      <c r="EB345" s="5">
        <v>2.4300000000000002</v>
      </c>
      <c r="EC345" s="3" t="s">
        <v>21</v>
      </c>
      <c r="ED345" s="2"/>
      <c r="EE345" s="2">
        <v>0.37313432835820892</v>
      </c>
      <c r="EF345" s="3" t="s">
        <v>1</v>
      </c>
      <c r="EG345" s="3"/>
      <c r="EH345" s="2"/>
      <c r="EI345" s="2">
        <v>5.96</v>
      </c>
      <c r="EJ345" s="3" t="s">
        <v>26</v>
      </c>
      <c r="EK345" s="5">
        <v>1.2500000000000001E-2</v>
      </c>
      <c r="EL345" s="3" t="s">
        <v>1</v>
      </c>
      <c r="EM345" s="3" t="s">
        <v>3</v>
      </c>
      <c r="EN345" s="3" t="s">
        <v>27</v>
      </c>
      <c r="EO345" s="3"/>
      <c r="EP345" s="3" t="s">
        <v>8</v>
      </c>
      <c r="EQ345" s="3">
        <v>2.17</v>
      </c>
      <c r="ER345" s="5">
        <v>4.46</v>
      </c>
      <c r="ES345" s="3"/>
      <c r="ET345" s="9">
        <v>15.3</v>
      </c>
      <c r="EU345" s="3" t="s">
        <v>239</v>
      </c>
      <c r="EV345" s="3" t="s">
        <v>28</v>
      </c>
      <c r="EW345" s="9">
        <v>9.1999999999999993</v>
      </c>
      <c r="EX345" s="9">
        <v>2.6</v>
      </c>
      <c r="EY345" s="3"/>
      <c r="EZ345" s="3"/>
      <c r="FA345" s="9">
        <v>0.75757575757575757</v>
      </c>
      <c r="FB345" s="9">
        <v>1.668E-9</v>
      </c>
      <c r="FC345" s="5">
        <v>235</v>
      </c>
      <c r="FD345" s="9">
        <v>0.86206896551724144</v>
      </c>
      <c r="FE345" s="2" t="s">
        <v>311</v>
      </c>
      <c r="FF345" s="3" t="s">
        <v>28</v>
      </c>
      <c r="FG345" s="3" t="s">
        <v>1</v>
      </c>
      <c r="FH345" s="9">
        <v>5.43</v>
      </c>
      <c r="FI345" s="3">
        <v>0.36496350364963503</v>
      </c>
      <c r="FJ345" s="9">
        <v>11.4</v>
      </c>
      <c r="FK345" s="3" t="s">
        <v>1</v>
      </c>
      <c r="FL345" s="3" t="s">
        <v>1</v>
      </c>
      <c r="FM345" s="3" t="s">
        <v>28</v>
      </c>
      <c r="FN345" s="9">
        <v>139</v>
      </c>
      <c r="FO345" s="9">
        <v>5.8999999999999999E-8</v>
      </c>
      <c r="FP345" s="9">
        <v>7.02</v>
      </c>
      <c r="FQ345" s="3" t="s">
        <v>311</v>
      </c>
      <c r="FR345" s="5">
        <v>9.0299999999999998E-3</v>
      </c>
      <c r="FS345" s="9">
        <v>25.5</v>
      </c>
      <c r="FT345" s="3" t="s">
        <v>1</v>
      </c>
      <c r="FU345" s="3"/>
      <c r="FV345" s="3"/>
      <c r="FW345" s="5">
        <v>27.15</v>
      </c>
      <c r="FX345" s="10">
        <v>2.7200000000000002E-3</v>
      </c>
      <c r="FY345" s="3">
        <v>107.65</v>
      </c>
      <c r="FZ345" s="3" t="s">
        <v>22</v>
      </c>
      <c r="GA345" s="3">
        <v>2.17</v>
      </c>
      <c r="GB345" s="3">
        <v>2.17</v>
      </c>
      <c r="GC345" s="3" t="s">
        <v>27</v>
      </c>
      <c r="GD345" s="3">
        <v>2.17</v>
      </c>
      <c r="GE345" s="3">
        <v>1.08</v>
      </c>
      <c r="GF345" s="3" t="s">
        <v>21</v>
      </c>
      <c r="GG345" s="3"/>
      <c r="GH345" s="9">
        <v>3.55</v>
      </c>
      <c r="GI345" s="5">
        <v>235</v>
      </c>
      <c r="GJ345" s="5">
        <v>1.485E-3</v>
      </c>
      <c r="GK345" s="3">
        <v>5.96</v>
      </c>
      <c r="GL345" s="2">
        <v>0.85470085470085477</v>
      </c>
      <c r="GM345" s="9">
        <v>2.48</v>
      </c>
      <c r="GN345" s="3" t="s">
        <v>31</v>
      </c>
      <c r="GO345" s="3" t="s">
        <v>8</v>
      </c>
      <c r="GP345" s="3"/>
      <c r="GQ345" s="3">
        <v>7.27</v>
      </c>
      <c r="GR345" s="3" t="s">
        <v>219</v>
      </c>
      <c r="GS345" s="9">
        <v>0.77519379844961234</v>
      </c>
      <c r="GT345" s="9">
        <v>57.2</v>
      </c>
      <c r="GU345" s="9">
        <v>10.65</v>
      </c>
      <c r="GV345" s="2">
        <v>6.097560975609756E-2</v>
      </c>
      <c r="GW345" s="9">
        <v>2.5</v>
      </c>
      <c r="GX345" s="2" t="s">
        <v>34</v>
      </c>
      <c r="GY345" s="7">
        <v>0.77519379844961234</v>
      </c>
      <c r="GZ345" s="9">
        <v>4.38</v>
      </c>
      <c r="HA345" s="9">
        <v>2.97</v>
      </c>
      <c r="HB345" s="9">
        <v>3.67</v>
      </c>
      <c r="HC345" s="3">
        <v>37</v>
      </c>
      <c r="HD345" s="3" t="s">
        <v>3</v>
      </c>
      <c r="HE345" s="9">
        <v>12.5</v>
      </c>
      <c r="HF345" s="9">
        <v>20.350000000000001</v>
      </c>
      <c r="HG345" s="3"/>
      <c r="HH345" s="5">
        <v>235</v>
      </c>
      <c r="HI345" s="3" t="s">
        <v>311</v>
      </c>
      <c r="HJ345" s="3">
        <v>1.25</v>
      </c>
      <c r="HK345" s="3" t="s">
        <v>3</v>
      </c>
      <c r="HL345" s="3">
        <v>2.5</v>
      </c>
      <c r="HM345" s="9">
        <v>0.42799999999999999</v>
      </c>
      <c r="HN345" s="9">
        <v>13.7</v>
      </c>
      <c r="HO345" s="3" t="s">
        <v>3</v>
      </c>
      <c r="HP345" s="3" t="s">
        <v>1</v>
      </c>
      <c r="HQ345" s="3" t="s">
        <v>28</v>
      </c>
      <c r="HR345" s="9">
        <v>0.2</v>
      </c>
      <c r="HS345" s="3" t="s">
        <v>3</v>
      </c>
      <c r="HT345" s="3">
        <v>3.97</v>
      </c>
      <c r="HU345" s="9">
        <v>0.41841004184100417</v>
      </c>
      <c r="HV345" s="3">
        <v>1</v>
      </c>
      <c r="HW345" s="9">
        <v>1.8E-3</v>
      </c>
      <c r="HX345" s="3" t="s">
        <v>3</v>
      </c>
      <c r="HY345" s="3"/>
      <c r="HZ345" s="3">
        <v>670</v>
      </c>
      <c r="IA345" s="9">
        <v>4.3</v>
      </c>
      <c r="IB345" s="3"/>
      <c r="IC345" s="3" t="s">
        <v>18</v>
      </c>
      <c r="ID345" s="3"/>
      <c r="IE345" s="3" t="s">
        <v>309</v>
      </c>
      <c r="IF345" s="7">
        <v>4.7699999999999996</v>
      </c>
      <c r="IG345" s="9">
        <v>1.1363636363636365</v>
      </c>
      <c r="IH345" s="9">
        <v>0.81967213114754101</v>
      </c>
    </row>
    <row r="346" spans="1:242" x14ac:dyDescent="0.25">
      <c r="A346" s="1" t="s">
        <v>441</v>
      </c>
      <c r="B346" s="5">
        <v>55</v>
      </c>
      <c r="C346" s="3"/>
      <c r="D346" s="5">
        <v>6.83</v>
      </c>
      <c r="E346" s="3" t="s">
        <v>1</v>
      </c>
      <c r="F346" s="3"/>
      <c r="G346" s="2">
        <v>0.05</v>
      </c>
      <c r="H346" s="3"/>
      <c r="I346" s="3"/>
      <c r="J346" s="5">
        <v>1.7800000000000001E-10</v>
      </c>
      <c r="K346" s="3" t="s">
        <v>3</v>
      </c>
      <c r="L346" s="3" t="s">
        <v>4</v>
      </c>
      <c r="M346" s="5">
        <v>0.67567567567567566</v>
      </c>
      <c r="N346" s="5">
        <v>18.850000000000001</v>
      </c>
      <c r="O346" s="3" t="s">
        <v>3</v>
      </c>
      <c r="P346" s="3"/>
      <c r="Q346" s="3"/>
      <c r="R346" s="5">
        <v>15.55</v>
      </c>
      <c r="S346" s="3"/>
      <c r="T346" s="3" t="s">
        <v>3</v>
      </c>
      <c r="U346" s="5">
        <v>40.35</v>
      </c>
      <c r="V346" s="3"/>
      <c r="W346" s="5">
        <v>242</v>
      </c>
      <c r="X346" s="3"/>
      <c r="Y346" s="3"/>
      <c r="Z346" s="5">
        <v>2.1500000000000001E-5</v>
      </c>
      <c r="AA346" s="3" t="s">
        <v>8</v>
      </c>
      <c r="AB346" s="2"/>
      <c r="AC346" s="5">
        <v>3.0000000000000001E-12</v>
      </c>
      <c r="AD346" s="3" t="s">
        <v>22</v>
      </c>
      <c r="AE346" s="3" t="s">
        <v>1</v>
      </c>
      <c r="AF346" s="3"/>
      <c r="AG346" s="5">
        <v>2.7200000000000002E-3</v>
      </c>
      <c r="AH346" s="5">
        <v>242</v>
      </c>
      <c r="AI346" s="2"/>
      <c r="AJ346" s="3">
        <v>840</v>
      </c>
      <c r="AK346" s="5">
        <v>242</v>
      </c>
      <c r="AL346" s="5">
        <v>0.98799999999999999</v>
      </c>
      <c r="AM346" s="3"/>
      <c r="AN346" s="3"/>
      <c r="AO346" s="5">
        <v>242</v>
      </c>
      <c r="AP346" s="5">
        <v>242</v>
      </c>
      <c r="AQ346" s="5">
        <v>1.2849999999999999</v>
      </c>
      <c r="AR346" s="5">
        <v>2.1</v>
      </c>
      <c r="AS346" s="3" t="s">
        <v>28</v>
      </c>
      <c r="AT346" s="3" t="s">
        <v>28</v>
      </c>
      <c r="AU346" s="5">
        <v>28.5</v>
      </c>
      <c r="AV346" s="3"/>
      <c r="AW346" s="5">
        <v>242</v>
      </c>
      <c r="AX346" s="5">
        <v>2.7333333333333329E-7</v>
      </c>
      <c r="AY346" s="2" t="s">
        <v>311</v>
      </c>
      <c r="AZ346" s="5">
        <v>8.9</v>
      </c>
      <c r="BA346" s="5">
        <v>242</v>
      </c>
      <c r="BB346" s="3" t="s">
        <v>8</v>
      </c>
      <c r="BC346" s="3">
        <v>8.6999999999999993</v>
      </c>
      <c r="BD346" s="5">
        <v>0.41666666666666669</v>
      </c>
      <c r="BE346" s="3" t="s">
        <v>440</v>
      </c>
      <c r="BF346" s="6">
        <v>26.95</v>
      </c>
      <c r="BG346" s="5">
        <v>6.13</v>
      </c>
      <c r="BH346" s="3"/>
      <c r="BI346" s="3"/>
      <c r="BJ346" s="5">
        <v>1.22</v>
      </c>
      <c r="BK346" s="5">
        <v>25.1</v>
      </c>
      <c r="BL346" s="5">
        <v>0.63291139240506322</v>
      </c>
      <c r="BM346" s="5">
        <v>2.94</v>
      </c>
      <c r="BN346" s="3"/>
      <c r="BO346" s="3" t="s">
        <v>121</v>
      </c>
      <c r="BP346" s="3" t="s">
        <v>3</v>
      </c>
      <c r="BQ346" s="5">
        <v>2.5</v>
      </c>
      <c r="BR346" s="2" t="s">
        <v>21</v>
      </c>
      <c r="BS346" s="3"/>
      <c r="BT346" s="3"/>
      <c r="BU346" s="3"/>
      <c r="BV346" s="5">
        <v>3.81</v>
      </c>
      <c r="BW346" s="5">
        <v>4.84</v>
      </c>
      <c r="BX346" s="3"/>
      <c r="BY346" s="3"/>
      <c r="BZ346" s="5">
        <v>242</v>
      </c>
      <c r="CA346" s="2"/>
      <c r="CB346" s="3" t="s">
        <v>3</v>
      </c>
      <c r="CC346" s="5">
        <v>2.65</v>
      </c>
      <c r="CD346" s="5">
        <v>2</v>
      </c>
      <c r="CE346" s="3"/>
      <c r="CF346" s="5">
        <v>33</v>
      </c>
      <c r="CG346" s="3" t="s">
        <v>312</v>
      </c>
      <c r="CH346" s="3"/>
      <c r="CI346" s="3"/>
      <c r="CJ346" s="3" t="s">
        <v>1</v>
      </c>
      <c r="CK346" s="2"/>
      <c r="CL346" s="3" t="s">
        <v>22</v>
      </c>
      <c r="CM346" s="5">
        <v>50</v>
      </c>
      <c r="CN346" s="3"/>
      <c r="CO346" s="2"/>
      <c r="CP346" s="2"/>
      <c r="CQ346" s="3">
        <v>2</v>
      </c>
      <c r="CR346" s="5">
        <v>5.0549999999999997</v>
      </c>
      <c r="CS346" s="5">
        <v>34.15</v>
      </c>
      <c r="CT346" s="5">
        <v>1.0449999999999999</v>
      </c>
      <c r="CU346" s="5">
        <v>10</v>
      </c>
      <c r="CV346" s="5">
        <v>419</v>
      </c>
      <c r="CW346" s="5">
        <v>68.2</v>
      </c>
      <c r="CX346" s="5">
        <v>0.32258064516129031</v>
      </c>
      <c r="CY346" s="5">
        <v>0.4329004329004329</v>
      </c>
      <c r="CZ346" s="3" t="s">
        <v>22</v>
      </c>
      <c r="DA346" s="5">
        <v>5.8799999999999998E-4</v>
      </c>
      <c r="DB346" s="5">
        <v>698</v>
      </c>
      <c r="DC346" s="2"/>
      <c r="DD346" s="5">
        <v>303</v>
      </c>
      <c r="DE346" s="3" t="s">
        <v>22</v>
      </c>
      <c r="DF346" s="5">
        <v>0.32467532467532467</v>
      </c>
      <c r="DG346" s="3" t="s">
        <v>3</v>
      </c>
      <c r="DH346" s="5">
        <v>9</v>
      </c>
      <c r="DI346" s="3" t="s">
        <v>28</v>
      </c>
      <c r="DJ346" s="3"/>
      <c r="DK346" s="5">
        <v>416</v>
      </c>
      <c r="DL346" s="3" t="s">
        <v>8</v>
      </c>
      <c r="DM346" s="5">
        <v>0.29585798816568049</v>
      </c>
      <c r="DN346" s="3" t="s">
        <v>3</v>
      </c>
      <c r="DO346" s="5">
        <v>0.505</v>
      </c>
      <c r="DP346" s="3" t="s">
        <v>3</v>
      </c>
      <c r="DQ346" s="5">
        <v>2.278</v>
      </c>
      <c r="DR346" s="7"/>
      <c r="DS346" s="3">
        <v>1</v>
      </c>
      <c r="DT346" s="5">
        <v>0.37593984962406013</v>
      </c>
      <c r="DU346" s="2"/>
      <c r="DV346" s="3" t="s">
        <v>3</v>
      </c>
      <c r="DW346" s="5">
        <v>40.35</v>
      </c>
      <c r="DX346" s="3"/>
      <c r="DY346" s="3" t="s">
        <v>8</v>
      </c>
      <c r="DZ346" s="2"/>
      <c r="EA346" s="5">
        <v>0.94339622641509424</v>
      </c>
      <c r="EB346" s="5">
        <v>2.44</v>
      </c>
      <c r="EC346" s="3"/>
      <c r="ED346" s="2"/>
      <c r="EE346" s="2"/>
      <c r="EF346" s="3" t="s">
        <v>1</v>
      </c>
      <c r="EG346" s="3"/>
      <c r="EH346" s="2"/>
      <c r="EI346" s="2"/>
      <c r="EJ346" s="3" t="s">
        <v>26</v>
      </c>
      <c r="EK346" s="5">
        <v>1.2500000000000001E-2</v>
      </c>
      <c r="EL346" s="3" t="s">
        <v>1</v>
      </c>
      <c r="EM346" s="3" t="s">
        <v>3</v>
      </c>
      <c r="EN346" s="3" t="s">
        <v>27</v>
      </c>
      <c r="EO346" s="3"/>
      <c r="EP346" s="3" t="s">
        <v>8</v>
      </c>
      <c r="EQ346" s="3"/>
      <c r="ER346" s="5">
        <v>4.68</v>
      </c>
      <c r="ES346" s="3"/>
      <c r="ET346" s="9">
        <v>15.3</v>
      </c>
      <c r="EU346" s="3" t="s">
        <v>239</v>
      </c>
      <c r="EV346" s="3" t="s">
        <v>28</v>
      </c>
      <c r="EW346" s="9">
        <v>10.95</v>
      </c>
      <c r="EX346" s="9">
        <v>2.71</v>
      </c>
      <c r="EY346" s="3"/>
      <c r="EZ346" s="3"/>
      <c r="FA346" s="9">
        <v>0.78125</v>
      </c>
      <c r="FB346" s="9">
        <v>1.668E-9</v>
      </c>
      <c r="FC346" s="5">
        <v>242</v>
      </c>
      <c r="FD346" s="9">
        <v>0.86956521739130443</v>
      </c>
      <c r="FE346" s="2" t="s">
        <v>311</v>
      </c>
      <c r="FF346" s="3" t="s">
        <v>28</v>
      </c>
      <c r="FG346" s="3" t="s">
        <v>1</v>
      </c>
      <c r="FH346" s="9">
        <v>5.56</v>
      </c>
      <c r="FI346" s="3"/>
      <c r="FJ346" s="9">
        <v>11.5</v>
      </c>
      <c r="FK346" s="3" t="s">
        <v>1</v>
      </c>
      <c r="FL346" s="3" t="s">
        <v>1</v>
      </c>
      <c r="FM346" s="3" t="s">
        <v>28</v>
      </c>
      <c r="FN346" s="9">
        <v>136</v>
      </c>
      <c r="FO346" s="9">
        <v>5.8000000000000003E-8</v>
      </c>
      <c r="FP346" s="9">
        <v>7.22</v>
      </c>
      <c r="FQ346" s="3" t="s">
        <v>311</v>
      </c>
      <c r="FR346" s="5">
        <v>9.2499999999999995E-3</v>
      </c>
      <c r="FS346" s="9">
        <v>30.45</v>
      </c>
      <c r="FT346" s="3" t="s">
        <v>1</v>
      </c>
      <c r="FU346" s="3"/>
      <c r="FV346" s="3"/>
      <c r="FW346" s="5">
        <v>30.2</v>
      </c>
      <c r="FX346" s="10">
        <v>3.2799999999999999E-3</v>
      </c>
      <c r="FY346" s="4"/>
      <c r="FZ346" s="3" t="s">
        <v>22</v>
      </c>
      <c r="GA346" s="3"/>
      <c r="GB346" s="3"/>
      <c r="GC346" s="3" t="s">
        <v>27</v>
      </c>
      <c r="GD346" s="3"/>
      <c r="GE346" s="3"/>
      <c r="GF346" s="3" t="s">
        <v>30</v>
      </c>
      <c r="GG346" s="3"/>
      <c r="GH346" s="9">
        <v>3.58</v>
      </c>
      <c r="GI346" s="5">
        <v>242</v>
      </c>
      <c r="GJ346" s="5">
        <v>1.65E-3</v>
      </c>
      <c r="GK346" s="4"/>
      <c r="GL346" s="4"/>
      <c r="GM346" s="9">
        <v>2.5</v>
      </c>
      <c r="GN346" s="3" t="s">
        <v>31</v>
      </c>
      <c r="GO346" s="3" t="s">
        <v>8</v>
      </c>
      <c r="GP346" s="3"/>
      <c r="GQ346" s="3"/>
      <c r="GR346" s="3" t="s">
        <v>219</v>
      </c>
      <c r="GS346" s="9">
        <v>0.82644628099173556</v>
      </c>
      <c r="GT346" s="9">
        <v>57.85</v>
      </c>
      <c r="GU346" s="9">
        <v>10.65</v>
      </c>
      <c r="GV346" s="2">
        <v>6.8493150684931503E-2</v>
      </c>
      <c r="GW346" s="9">
        <v>2.7</v>
      </c>
      <c r="GX346" s="2" t="s">
        <v>34</v>
      </c>
      <c r="GY346" s="7"/>
      <c r="GZ346" s="9">
        <v>4.5199999999999996</v>
      </c>
      <c r="HA346" s="9">
        <v>3.0049999999999999</v>
      </c>
      <c r="HB346" s="9">
        <v>3.73</v>
      </c>
      <c r="HC346" s="3">
        <v>37.049999999999997</v>
      </c>
      <c r="HD346" s="3" t="s">
        <v>3</v>
      </c>
      <c r="HE346" s="9">
        <v>15</v>
      </c>
      <c r="HF346" s="9">
        <v>19.899999999999999</v>
      </c>
      <c r="HG346" s="3"/>
      <c r="HH346" s="5">
        <v>242</v>
      </c>
      <c r="HI346" s="3" t="s">
        <v>311</v>
      </c>
      <c r="HJ346" s="3"/>
      <c r="HK346" s="3" t="s">
        <v>3</v>
      </c>
      <c r="HL346" s="3"/>
      <c r="HM346" s="9">
        <v>0.438</v>
      </c>
      <c r="HN346" s="9">
        <v>14.5</v>
      </c>
      <c r="HO346" s="3" t="s">
        <v>3</v>
      </c>
      <c r="HP346" s="3" t="s">
        <v>1</v>
      </c>
      <c r="HQ346" s="3" t="s">
        <v>28</v>
      </c>
      <c r="HR346" s="9">
        <v>0.3</v>
      </c>
      <c r="HS346" s="3" t="s">
        <v>3</v>
      </c>
      <c r="HT346" s="3">
        <v>4</v>
      </c>
      <c r="HU346" s="9">
        <v>0.4329004329004329</v>
      </c>
      <c r="HV346" s="3">
        <v>1</v>
      </c>
      <c r="HW346" s="9">
        <v>2.15E-3</v>
      </c>
      <c r="HX346" s="3" t="s">
        <v>3</v>
      </c>
      <c r="HY346" s="3"/>
      <c r="HZ346" s="3" t="s">
        <v>30</v>
      </c>
      <c r="IA346" s="9">
        <v>4.3</v>
      </c>
      <c r="IB346" s="3"/>
      <c r="IC346" s="3" t="s">
        <v>18</v>
      </c>
      <c r="ID346" s="3"/>
      <c r="IE346" s="3" t="s">
        <v>309</v>
      </c>
      <c r="IF346" s="7"/>
      <c r="IG346" s="9">
        <v>1.1363636363636365</v>
      </c>
      <c r="IH346" s="9">
        <v>0.75187969924812026</v>
      </c>
    </row>
    <row r="347" spans="1:242" x14ac:dyDescent="0.25">
      <c r="A347" s="1" t="s">
        <v>442</v>
      </c>
      <c r="B347" s="5">
        <v>57.5</v>
      </c>
      <c r="C347" s="3"/>
      <c r="D347" s="5">
        <v>6.8</v>
      </c>
      <c r="E347" s="3" t="s">
        <v>1</v>
      </c>
      <c r="F347" s="3"/>
      <c r="G347" s="2">
        <v>0.1</v>
      </c>
      <c r="H347" s="3"/>
      <c r="I347" s="3"/>
      <c r="J347" s="5">
        <v>1.8899999999999999E-10</v>
      </c>
      <c r="K347" s="3" t="s">
        <v>3</v>
      </c>
      <c r="L347" s="3" t="s">
        <v>4</v>
      </c>
      <c r="M347" s="5">
        <v>0.77519379844961234</v>
      </c>
      <c r="N347" s="5">
        <v>18.8</v>
      </c>
      <c r="O347" s="3" t="s">
        <v>3</v>
      </c>
      <c r="P347" s="3"/>
      <c r="Q347" s="3"/>
      <c r="R347" s="5">
        <v>15.5</v>
      </c>
      <c r="S347" s="3"/>
      <c r="T347" s="3" t="s">
        <v>3</v>
      </c>
      <c r="U347" s="5">
        <v>39.4</v>
      </c>
      <c r="V347" s="3"/>
      <c r="W347" s="5">
        <v>239</v>
      </c>
      <c r="X347" s="3"/>
      <c r="Y347" s="3"/>
      <c r="Z347" s="5">
        <v>2.1500000000000001E-5</v>
      </c>
      <c r="AA347" s="3" t="s">
        <v>8</v>
      </c>
      <c r="AB347" s="2"/>
      <c r="AC347" s="5">
        <v>3.0000000000000001E-12</v>
      </c>
      <c r="AD347" s="3" t="s">
        <v>22</v>
      </c>
      <c r="AE347" s="3" t="s">
        <v>1</v>
      </c>
      <c r="AF347" s="3"/>
      <c r="AG347" s="5">
        <v>2.7000000000000001E-3</v>
      </c>
      <c r="AH347" s="5">
        <v>239</v>
      </c>
      <c r="AI347" s="2"/>
      <c r="AJ347" s="3">
        <v>1440</v>
      </c>
      <c r="AK347" s="5">
        <v>239</v>
      </c>
      <c r="AL347" s="5">
        <v>0.98599999999999999</v>
      </c>
      <c r="AM347" s="3"/>
      <c r="AN347" s="3"/>
      <c r="AO347" s="5">
        <v>239</v>
      </c>
      <c r="AP347" s="5">
        <v>239</v>
      </c>
      <c r="AQ347" s="5">
        <v>1.55</v>
      </c>
      <c r="AR347" s="5">
        <v>2.1</v>
      </c>
      <c r="AS347" s="3" t="s">
        <v>28</v>
      </c>
      <c r="AT347" s="3" t="s">
        <v>28</v>
      </c>
      <c r="AU347" s="5">
        <v>29.35</v>
      </c>
      <c r="AV347" s="3"/>
      <c r="AW347" s="5">
        <v>239</v>
      </c>
      <c r="AX347" s="5">
        <v>2.7333333333333329E-7</v>
      </c>
      <c r="AY347" s="2" t="s">
        <v>311</v>
      </c>
      <c r="AZ347" s="5">
        <v>9.1</v>
      </c>
      <c r="BA347" s="5">
        <v>239</v>
      </c>
      <c r="BB347" s="3" t="s">
        <v>8</v>
      </c>
      <c r="BC347" s="3">
        <v>8.5</v>
      </c>
      <c r="BD347" s="5">
        <v>0.5</v>
      </c>
      <c r="BE347" s="3" t="s">
        <v>440</v>
      </c>
      <c r="BF347" s="6">
        <v>25.65</v>
      </c>
      <c r="BG347" s="5">
        <v>6.15</v>
      </c>
      <c r="BH347" s="3"/>
      <c r="BI347" s="3"/>
      <c r="BJ347" s="5">
        <v>1.21</v>
      </c>
      <c r="BK347" s="5">
        <v>25.2</v>
      </c>
      <c r="BL347" s="5">
        <v>0.68027210884353739</v>
      </c>
      <c r="BM347" s="5">
        <v>2.94</v>
      </c>
      <c r="BN347" s="3"/>
      <c r="BO347" s="3" t="s">
        <v>121</v>
      </c>
      <c r="BP347" s="3" t="s">
        <v>3</v>
      </c>
      <c r="BQ347" s="5">
        <v>2.6</v>
      </c>
      <c r="BR347" s="2" t="s">
        <v>21</v>
      </c>
      <c r="BS347" s="3"/>
      <c r="BT347" s="3"/>
      <c r="BU347" s="3"/>
      <c r="BV347" s="5">
        <v>3.77</v>
      </c>
      <c r="BW347" s="5">
        <v>4.78</v>
      </c>
      <c r="BX347" s="3"/>
      <c r="BY347" s="3"/>
      <c r="BZ347" s="5">
        <v>239</v>
      </c>
      <c r="CA347" s="2"/>
      <c r="CB347" s="3" t="s">
        <v>3</v>
      </c>
      <c r="CC347" s="5">
        <v>2.65</v>
      </c>
      <c r="CD347" s="5">
        <v>1.64</v>
      </c>
      <c r="CE347" s="3"/>
      <c r="CF347" s="5">
        <v>31.5</v>
      </c>
      <c r="CG347" s="3" t="s">
        <v>312</v>
      </c>
      <c r="CH347" s="3"/>
      <c r="CI347" s="3"/>
      <c r="CJ347" s="3" t="s">
        <v>1</v>
      </c>
      <c r="CK347" s="2"/>
      <c r="CL347" s="3" t="s">
        <v>22</v>
      </c>
      <c r="CM347" s="5">
        <v>55</v>
      </c>
      <c r="CN347" s="3"/>
      <c r="CO347" s="2"/>
      <c r="CP347" s="2"/>
      <c r="CQ347" s="2"/>
      <c r="CR347" s="5">
        <v>5.04</v>
      </c>
      <c r="CS347" s="5">
        <v>35.200000000000003</v>
      </c>
      <c r="CT347" s="5">
        <v>1.266</v>
      </c>
      <c r="CU347" s="5">
        <v>9.9</v>
      </c>
      <c r="CV347" s="5">
        <v>440</v>
      </c>
      <c r="CW347" s="5">
        <v>68.25</v>
      </c>
      <c r="CX347" s="5">
        <v>0.35211267605633806</v>
      </c>
      <c r="CY347" s="5">
        <v>0.43103448275862072</v>
      </c>
      <c r="CZ347" s="3" t="s">
        <v>22</v>
      </c>
      <c r="DA347" s="5">
        <v>6.3499999999999993E-4</v>
      </c>
      <c r="DB347" s="5">
        <v>688</v>
      </c>
      <c r="DC347" s="2"/>
      <c r="DD347" s="5">
        <v>295</v>
      </c>
      <c r="DE347" s="3" t="s">
        <v>22</v>
      </c>
      <c r="DF347" s="5">
        <v>0.32154340836012862</v>
      </c>
      <c r="DG347" s="3" t="s">
        <v>3</v>
      </c>
      <c r="DH347" s="5">
        <v>8.9</v>
      </c>
      <c r="DI347" s="3" t="s">
        <v>28</v>
      </c>
      <c r="DJ347" s="3"/>
      <c r="DK347" s="5">
        <v>438</v>
      </c>
      <c r="DL347" s="3" t="s">
        <v>8</v>
      </c>
      <c r="DM347" s="5">
        <v>0.29498525073746312</v>
      </c>
      <c r="DN347" s="3" t="s">
        <v>3</v>
      </c>
      <c r="DO347" s="5">
        <v>0.51</v>
      </c>
      <c r="DP347" s="3" t="s">
        <v>3</v>
      </c>
      <c r="DQ347" s="5">
        <v>2.2549999999999999</v>
      </c>
      <c r="DR347" s="7"/>
      <c r="DS347" s="3">
        <v>1</v>
      </c>
      <c r="DT347" s="5">
        <v>0.39370078740157477</v>
      </c>
      <c r="DU347" s="2"/>
      <c r="DV347" s="3" t="s">
        <v>3</v>
      </c>
      <c r="DW347" s="5">
        <v>39.4</v>
      </c>
      <c r="DX347" s="3"/>
      <c r="DY347" s="3" t="s">
        <v>8</v>
      </c>
      <c r="DZ347" s="2"/>
      <c r="EA347" s="5">
        <v>0.94339622641509424</v>
      </c>
      <c r="EB347" s="5">
        <v>2.42</v>
      </c>
      <c r="EC347" s="3"/>
      <c r="ED347" s="2"/>
      <c r="EE347" s="2"/>
      <c r="EF347" s="3" t="s">
        <v>1</v>
      </c>
      <c r="EG347" s="3"/>
      <c r="EH347" s="2"/>
      <c r="EI347" s="2"/>
      <c r="EJ347" s="3" t="s">
        <v>26</v>
      </c>
      <c r="EK347" s="5">
        <v>1.2500000000000001E-2</v>
      </c>
      <c r="EL347" s="3" t="s">
        <v>1</v>
      </c>
      <c r="EM347" s="3" t="s">
        <v>3</v>
      </c>
      <c r="EN347" s="3" t="s">
        <v>27</v>
      </c>
      <c r="EO347" s="3"/>
      <c r="EP347" s="3" t="s">
        <v>8</v>
      </c>
      <c r="EQ347" s="3"/>
      <c r="ER347" s="5">
        <v>4.5599999999999996</v>
      </c>
      <c r="ES347" s="3"/>
      <c r="ET347" s="9">
        <v>16.5</v>
      </c>
      <c r="EU347" s="3" t="s">
        <v>239</v>
      </c>
      <c r="EV347" s="3" t="s">
        <v>28</v>
      </c>
      <c r="EW347" s="9">
        <v>12</v>
      </c>
      <c r="EX347" s="9">
        <v>2.7</v>
      </c>
      <c r="EY347" s="3"/>
      <c r="EZ347" s="3"/>
      <c r="FA347" s="9">
        <v>0.89285714285714279</v>
      </c>
      <c r="FB347" s="9">
        <v>1.668E-9</v>
      </c>
      <c r="FC347" s="5">
        <v>239</v>
      </c>
      <c r="FD347" s="9">
        <v>0.86206896551724144</v>
      </c>
      <c r="FE347" s="2" t="s">
        <v>311</v>
      </c>
      <c r="FF347" s="3" t="s">
        <v>28</v>
      </c>
      <c r="FG347" s="3" t="s">
        <v>1</v>
      </c>
      <c r="FH347" s="9">
        <v>5.54</v>
      </c>
      <c r="FI347" s="3"/>
      <c r="FJ347" s="9">
        <v>11.45</v>
      </c>
      <c r="FK347" s="3" t="s">
        <v>1</v>
      </c>
      <c r="FL347" s="3" t="s">
        <v>1</v>
      </c>
      <c r="FM347" s="3" t="s">
        <v>28</v>
      </c>
      <c r="FN347" s="9">
        <v>134</v>
      </c>
      <c r="FO347" s="9">
        <v>5.8000000000000003E-8</v>
      </c>
      <c r="FP347" s="9">
        <v>7.3</v>
      </c>
      <c r="FQ347" s="3" t="s">
        <v>311</v>
      </c>
      <c r="FR347" s="5">
        <v>8.7500000000000008E-3</v>
      </c>
      <c r="FS347" s="9">
        <v>31.5</v>
      </c>
      <c r="FT347" s="3" t="s">
        <v>1</v>
      </c>
      <c r="FU347" s="3"/>
      <c r="FV347" s="3"/>
      <c r="FW347" s="5">
        <v>29.15</v>
      </c>
      <c r="FX347" s="10">
        <v>3.15E-3</v>
      </c>
      <c r="FY347" s="3"/>
      <c r="FZ347" s="3" t="s">
        <v>22</v>
      </c>
      <c r="GA347" s="3"/>
      <c r="GB347" s="3"/>
      <c r="GC347" s="3" t="s">
        <v>27</v>
      </c>
      <c r="GD347" s="3"/>
      <c r="GE347" s="4"/>
      <c r="GF347" s="3" t="s">
        <v>30</v>
      </c>
      <c r="GG347" s="3"/>
      <c r="GH347" s="9">
        <v>3.57</v>
      </c>
      <c r="GI347" s="5">
        <v>239</v>
      </c>
      <c r="GJ347" s="5">
        <v>1.725E-3</v>
      </c>
      <c r="GK347" s="3"/>
      <c r="GL347" s="2"/>
      <c r="GM347" s="9">
        <v>2.48</v>
      </c>
      <c r="GN347" s="3" t="s">
        <v>31</v>
      </c>
      <c r="GO347" s="3" t="s">
        <v>8</v>
      </c>
      <c r="GP347" s="3"/>
      <c r="GQ347" s="3"/>
      <c r="GR347" s="3" t="s">
        <v>219</v>
      </c>
      <c r="GS347" s="9">
        <v>0.86206896551724144</v>
      </c>
      <c r="GT347" s="9">
        <v>58.45</v>
      </c>
      <c r="GU347" s="9">
        <v>10.6</v>
      </c>
      <c r="GV347" s="2">
        <v>6.6666666666666666E-2</v>
      </c>
      <c r="GW347" s="9">
        <v>2.6</v>
      </c>
      <c r="GX347" s="2" t="s">
        <v>34</v>
      </c>
      <c r="GY347" s="7"/>
      <c r="GZ347" s="9">
        <v>4.5</v>
      </c>
      <c r="HA347" s="9">
        <v>2.93</v>
      </c>
      <c r="HB347" s="9">
        <v>3.67</v>
      </c>
      <c r="HC347" s="3">
        <v>37.9</v>
      </c>
      <c r="HD347" s="3" t="s">
        <v>3</v>
      </c>
      <c r="HE347" s="9">
        <v>15</v>
      </c>
      <c r="HF347" s="9">
        <v>20.05</v>
      </c>
      <c r="HG347" s="3"/>
      <c r="HH347" s="5">
        <v>239</v>
      </c>
      <c r="HI347" s="3" t="s">
        <v>311</v>
      </c>
      <c r="HJ347" s="4"/>
      <c r="HK347" s="3" t="s">
        <v>3</v>
      </c>
      <c r="HL347" s="4"/>
      <c r="HM347" s="9">
        <v>0.42499999999999999</v>
      </c>
      <c r="HN347" s="9">
        <v>14.9</v>
      </c>
      <c r="HO347" s="3" t="s">
        <v>3</v>
      </c>
      <c r="HP347" s="3" t="s">
        <v>1</v>
      </c>
      <c r="HQ347" s="3" t="s">
        <v>28</v>
      </c>
      <c r="HR347" s="9">
        <v>0.4</v>
      </c>
      <c r="HS347" s="3" t="s">
        <v>3</v>
      </c>
      <c r="HT347" s="3">
        <v>3.98</v>
      </c>
      <c r="HU347" s="9">
        <v>0.42918454935622319</v>
      </c>
      <c r="HV347" s="3">
        <v>1</v>
      </c>
      <c r="HW347" s="9">
        <v>2.2499999999999998E-3</v>
      </c>
      <c r="HX347" s="3" t="s">
        <v>3</v>
      </c>
      <c r="HY347" s="3"/>
      <c r="HZ347" s="3" t="s">
        <v>30</v>
      </c>
      <c r="IA347" s="9">
        <v>4.3</v>
      </c>
      <c r="IB347" s="3"/>
      <c r="IC347" s="3" t="s">
        <v>18</v>
      </c>
      <c r="ID347" s="3"/>
      <c r="IE347" s="3" t="s">
        <v>309</v>
      </c>
      <c r="IF347" s="7"/>
      <c r="IG347" s="9">
        <v>1.25</v>
      </c>
      <c r="IH347" s="9">
        <v>0.72992700729927007</v>
      </c>
    </row>
    <row r="348" spans="1:242" x14ac:dyDescent="0.25">
      <c r="A348" s="1" t="s">
        <v>443</v>
      </c>
      <c r="B348" s="5">
        <v>55</v>
      </c>
      <c r="C348" s="3"/>
      <c r="D348" s="5">
        <v>6.79</v>
      </c>
      <c r="E348" s="3" t="s">
        <v>1</v>
      </c>
      <c r="F348" s="3"/>
      <c r="G348" s="2">
        <v>8.9499999999999996E-2</v>
      </c>
      <c r="H348" s="3"/>
      <c r="I348" s="3"/>
      <c r="J348" s="5">
        <v>2.3149999999999998E-10</v>
      </c>
      <c r="K348" s="3" t="s">
        <v>3</v>
      </c>
      <c r="L348" s="3" t="s">
        <v>4</v>
      </c>
      <c r="M348" s="5">
        <v>0.76923076923076916</v>
      </c>
      <c r="N348" s="5">
        <v>18.45</v>
      </c>
      <c r="O348" s="3" t="s">
        <v>3</v>
      </c>
      <c r="P348" s="3"/>
      <c r="Q348" s="3"/>
      <c r="R348" s="5">
        <v>15.45</v>
      </c>
      <c r="S348" s="3"/>
      <c r="T348" s="3" t="s">
        <v>3</v>
      </c>
      <c r="U348" s="5">
        <v>38.25</v>
      </c>
      <c r="V348" s="3"/>
      <c r="W348" s="5">
        <v>235.5</v>
      </c>
      <c r="X348" s="3"/>
      <c r="Y348" s="3"/>
      <c r="Z348" s="5">
        <v>2.1500000000000001E-5</v>
      </c>
      <c r="AA348" s="3" t="s">
        <v>8</v>
      </c>
      <c r="AB348" s="2"/>
      <c r="AC348" s="5">
        <v>3.0363636363636363E-12</v>
      </c>
      <c r="AD348" s="3" t="s">
        <v>22</v>
      </c>
      <c r="AE348" s="3" t="s">
        <v>1</v>
      </c>
      <c r="AF348" s="3"/>
      <c r="AG348" s="5">
        <v>2.5699999999999998E-3</v>
      </c>
      <c r="AH348" s="5">
        <v>235.5</v>
      </c>
      <c r="AI348" s="2"/>
      <c r="AJ348" s="3">
        <v>1435</v>
      </c>
      <c r="AK348" s="5">
        <v>235.5</v>
      </c>
      <c r="AL348" s="5">
        <v>0.98399999999999999</v>
      </c>
      <c r="AM348" s="3"/>
      <c r="AN348" s="3"/>
      <c r="AO348" s="5">
        <v>235.5</v>
      </c>
      <c r="AP348" s="5">
        <v>235.5</v>
      </c>
      <c r="AQ348" s="5">
        <v>1.5449999999999999</v>
      </c>
      <c r="AR348" s="5">
        <v>2.14</v>
      </c>
      <c r="AS348" s="3" t="s">
        <v>28</v>
      </c>
      <c r="AT348" s="3" t="s">
        <v>28</v>
      </c>
      <c r="AU348" s="5">
        <v>30.4</v>
      </c>
      <c r="AV348" s="3"/>
      <c r="AW348" s="5">
        <v>235.5</v>
      </c>
      <c r="AX348" s="5">
        <v>2.6166666666666667E-7</v>
      </c>
      <c r="AY348" s="2" t="s">
        <v>311</v>
      </c>
      <c r="AZ348" s="5">
        <v>9.6</v>
      </c>
      <c r="BA348" s="5">
        <v>235.5</v>
      </c>
      <c r="BB348" s="3" t="s">
        <v>8</v>
      </c>
      <c r="BC348" s="3">
        <v>8.3000000000000007</v>
      </c>
      <c r="BD348" s="5">
        <v>0.4854368932038835</v>
      </c>
      <c r="BE348" s="3" t="s">
        <v>440</v>
      </c>
      <c r="BF348" s="6">
        <v>25.75</v>
      </c>
      <c r="BG348" s="5">
        <v>5.98</v>
      </c>
      <c r="BH348" s="3"/>
      <c r="BI348" s="3"/>
      <c r="BJ348" s="5">
        <v>1.22</v>
      </c>
      <c r="BK348" s="5">
        <v>25.2</v>
      </c>
      <c r="BL348" s="5">
        <v>0.70422535211267612</v>
      </c>
      <c r="BM348" s="5">
        <v>3</v>
      </c>
      <c r="BN348" s="3"/>
      <c r="BO348" s="3" t="s">
        <v>121</v>
      </c>
      <c r="BP348" s="3" t="s">
        <v>3</v>
      </c>
      <c r="BQ348" s="5">
        <v>2.61</v>
      </c>
      <c r="BR348" s="2" t="s">
        <v>21</v>
      </c>
      <c r="BS348" s="3"/>
      <c r="BT348" s="3"/>
      <c r="BU348" s="3"/>
      <c r="BV348" s="5">
        <v>3.8</v>
      </c>
      <c r="BW348" s="5">
        <v>4.71</v>
      </c>
      <c r="BX348" s="3"/>
      <c r="BY348" s="3"/>
      <c r="BZ348" s="5">
        <v>235.5</v>
      </c>
      <c r="CA348" s="2"/>
      <c r="CB348" s="3" t="s">
        <v>3</v>
      </c>
      <c r="CC348" s="5">
        <v>2.58</v>
      </c>
      <c r="CD348" s="5">
        <v>1.59</v>
      </c>
      <c r="CE348" s="3"/>
      <c r="CF348" s="5">
        <v>31.65</v>
      </c>
      <c r="CG348" s="3" t="s">
        <v>312</v>
      </c>
      <c r="CH348" s="3"/>
      <c r="CI348" s="3"/>
      <c r="CJ348" s="3" t="s">
        <v>1</v>
      </c>
      <c r="CK348" s="2"/>
      <c r="CL348" s="3" t="s">
        <v>22</v>
      </c>
      <c r="CM348" s="5">
        <v>55</v>
      </c>
      <c r="CN348" s="3"/>
      <c r="CO348" s="2"/>
      <c r="CP348" s="2"/>
      <c r="CQ348" s="2"/>
      <c r="CR348" s="5">
        <v>5.0250000000000004</v>
      </c>
      <c r="CS348" s="5">
        <v>33</v>
      </c>
      <c r="CT348" s="5">
        <v>1.22</v>
      </c>
      <c r="CU348" s="5">
        <v>9.1999999999999993</v>
      </c>
      <c r="CV348" s="5">
        <v>439</v>
      </c>
      <c r="CW348" s="5">
        <v>69.05</v>
      </c>
      <c r="CX348" s="5">
        <v>0.3546099290780142</v>
      </c>
      <c r="CY348" s="5">
        <v>0.42918454935622319</v>
      </c>
      <c r="CZ348" s="3" t="s">
        <v>22</v>
      </c>
      <c r="DA348" s="5">
        <v>6.2500000000000001E-4</v>
      </c>
      <c r="DB348" s="5">
        <v>695</v>
      </c>
      <c r="DC348" s="2"/>
      <c r="DD348" s="5">
        <v>300</v>
      </c>
      <c r="DE348" s="3" t="s">
        <v>22</v>
      </c>
      <c r="DF348" s="5">
        <v>0.32786885245901642</v>
      </c>
      <c r="DG348" s="3" t="s">
        <v>3</v>
      </c>
      <c r="DH348" s="5">
        <v>8.6999999999999993</v>
      </c>
      <c r="DI348" s="3" t="s">
        <v>28</v>
      </c>
      <c r="DJ348" s="3"/>
      <c r="DK348" s="5">
        <v>437</v>
      </c>
      <c r="DL348" s="3" t="s">
        <v>8</v>
      </c>
      <c r="DM348" s="5">
        <v>0.29585798816568049</v>
      </c>
      <c r="DN348" s="3" t="s">
        <v>3</v>
      </c>
      <c r="DO348" s="5">
        <v>0.50249999999999995</v>
      </c>
      <c r="DP348" s="3" t="s">
        <v>3</v>
      </c>
      <c r="DQ348" s="5">
        <v>2.31</v>
      </c>
      <c r="DR348" s="7"/>
      <c r="DS348" s="3">
        <v>1</v>
      </c>
      <c r="DT348" s="5">
        <v>0.42016806722689076</v>
      </c>
      <c r="DU348" s="2"/>
      <c r="DV348" s="3" t="s">
        <v>3</v>
      </c>
      <c r="DW348" s="5">
        <v>38.25</v>
      </c>
      <c r="DX348" s="3"/>
      <c r="DY348" s="3" t="s">
        <v>8</v>
      </c>
      <c r="DZ348" s="2"/>
      <c r="EA348" s="5">
        <v>0.94339622641509424</v>
      </c>
      <c r="EB348" s="5">
        <v>2.4</v>
      </c>
      <c r="EC348" s="3"/>
      <c r="ED348" s="2"/>
      <c r="EE348" s="2"/>
      <c r="EF348" s="3" t="s">
        <v>1</v>
      </c>
      <c r="EG348" s="3"/>
      <c r="EH348" s="2"/>
      <c r="EI348" s="2"/>
      <c r="EJ348" s="3" t="s">
        <v>26</v>
      </c>
      <c r="EK348" s="5">
        <v>1.2500000000000001E-2</v>
      </c>
      <c r="EL348" s="3" t="s">
        <v>1</v>
      </c>
      <c r="EM348" s="3" t="s">
        <v>3</v>
      </c>
      <c r="EN348" s="3" t="s">
        <v>27</v>
      </c>
      <c r="EO348" s="3"/>
      <c r="EP348" s="3" t="s">
        <v>8</v>
      </c>
      <c r="EQ348" s="3"/>
      <c r="ER348" s="5">
        <v>4.45</v>
      </c>
      <c r="ES348" s="3"/>
      <c r="ET348" s="9">
        <v>16.45</v>
      </c>
      <c r="EU348" s="3" t="s">
        <v>239</v>
      </c>
      <c r="EV348" s="3" t="s">
        <v>28</v>
      </c>
      <c r="EW348" s="9">
        <v>11</v>
      </c>
      <c r="EX348" s="9">
        <v>2.64</v>
      </c>
      <c r="EY348" s="3"/>
      <c r="EZ348" s="3"/>
      <c r="FA348" s="9">
        <v>0.86206896551724144</v>
      </c>
      <c r="FB348" s="9">
        <v>1.668E-9</v>
      </c>
      <c r="FC348" s="5">
        <v>235.5</v>
      </c>
      <c r="FD348" s="9">
        <v>0.80645161290322587</v>
      </c>
      <c r="FE348" s="2" t="s">
        <v>311</v>
      </c>
      <c r="FF348" s="3" t="s">
        <v>28</v>
      </c>
      <c r="FG348" s="3" t="s">
        <v>1</v>
      </c>
      <c r="FH348" s="9">
        <v>5.52</v>
      </c>
      <c r="FI348" s="3"/>
      <c r="FJ348" s="9">
        <v>11.4</v>
      </c>
      <c r="FK348" s="3" t="s">
        <v>1</v>
      </c>
      <c r="FL348" s="3" t="s">
        <v>1</v>
      </c>
      <c r="FM348" s="3" t="s">
        <v>28</v>
      </c>
      <c r="FN348" s="9">
        <v>140</v>
      </c>
      <c r="FO348" s="9">
        <v>5.8999999999999999E-8</v>
      </c>
      <c r="FP348" s="9">
        <v>7.39</v>
      </c>
      <c r="FQ348" s="3" t="s">
        <v>311</v>
      </c>
      <c r="FR348" s="5">
        <v>8.2000000000000007E-3</v>
      </c>
      <c r="FS348" s="9">
        <v>27.55</v>
      </c>
      <c r="FT348" s="3" t="s">
        <v>1</v>
      </c>
      <c r="FU348" s="3"/>
      <c r="FV348" s="3"/>
      <c r="FW348" s="5">
        <v>29.75</v>
      </c>
      <c r="FX348" s="10">
        <v>3.0999999999999999E-3</v>
      </c>
      <c r="FY348" s="3"/>
      <c r="FZ348" s="3" t="s">
        <v>22</v>
      </c>
      <c r="GA348" s="3"/>
      <c r="GB348" s="3"/>
      <c r="GC348" s="3" t="s">
        <v>27</v>
      </c>
      <c r="GD348" s="3"/>
      <c r="GE348" s="3"/>
      <c r="GF348" s="3" t="s">
        <v>30</v>
      </c>
      <c r="GG348" s="3"/>
      <c r="GH348" s="9">
        <v>3.6</v>
      </c>
      <c r="GI348" s="5">
        <v>235.5</v>
      </c>
      <c r="GJ348" s="5">
        <v>1.7649999999999999E-3</v>
      </c>
      <c r="GK348" s="3"/>
      <c r="GL348" s="2"/>
      <c r="GM348" s="9">
        <v>2.4300000000000002</v>
      </c>
      <c r="GN348" s="3" t="s">
        <v>31</v>
      </c>
      <c r="GO348" s="3" t="s">
        <v>8</v>
      </c>
      <c r="GP348" s="3"/>
      <c r="GQ348" s="3"/>
      <c r="GR348" s="3" t="s">
        <v>219</v>
      </c>
      <c r="GS348" s="9">
        <v>0.77519379844961234</v>
      </c>
      <c r="GT348" s="9">
        <v>58.35</v>
      </c>
      <c r="GU348" s="9">
        <v>10.6</v>
      </c>
      <c r="GV348" s="2">
        <v>6.5789473684210537E-2</v>
      </c>
      <c r="GW348" s="9">
        <v>2.4500000000000002</v>
      </c>
      <c r="GX348" s="2" t="s">
        <v>34</v>
      </c>
      <c r="GY348" s="7"/>
      <c r="GZ348" s="9">
        <v>4.42</v>
      </c>
      <c r="HA348" s="9">
        <v>2.87</v>
      </c>
      <c r="HB348" s="9">
        <v>3.7</v>
      </c>
      <c r="HC348" s="3">
        <v>38.65</v>
      </c>
      <c r="HD348" s="3" t="s">
        <v>3</v>
      </c>
      <c r="HE348" s="9">
        <v>14.55</v>
      </c>
      <c r="HF348" s="9">
        <v>20.05</v>
      </c>
      <c r="HG348" s="3"/>
      <c r="HH348" s="5">
        <v>235.5</v>
      </c>
      <c r="HI348" s="3" t="s">
        <v>311</v>
      </c>
      <c r="HJ348" s="3"/>
      <c r="HK348" s="3" t="s">
        <v>3</v>
      </c>
      <c r="HL348" s="3"/>
      <c r="HM348" s="9">
        <v>0.42799999999999999</v>
      </c>
      <c r="HN348" s="9">
        <v>14.4</v>
      </c>
      <c r="HO348" s="3" t="s">
        <v>3</v>
      </c>
      <c r="HP348" s="3" t="s">
        <v>1</v>
      </c>
      <c r="HQ348" s="3" t="s">
        <v>28</v>
      </c>
      <c r="HR348" s="9">
        <v>0.35</v>
      </c>
      <c r="HS348" s="3" t="s">
        <v>3</v>
      </c>
      <c r="HT348" s="3">
        <v>4.03</v>
      </c>
      <c r="HU348" s="9">
        <v>0.42735042735042739</v>
      </c>
      <c r="HV348" s="3">
        <v>1</v>
      </c>
      <c r="HW348" s="9">
        <v>2.4399999999999999E-3</v>
      </c>
      <c r="HX348" s="3" t="s">
        <v>3</v>
      </c>
      <c r="HY348" s="3"/>
      <c r="HZ348" s="3" t="s">
        <v>30</v>
      </c>
      <c r="IA348" s="9">
        <v>4.3</v>
      </c>
      <c r="IB348" s="3"/>
      <c r="IC348" s="3" t="s">
        <v>18</v>
      </c>
      <c r="ID348" s="3"/>
      <c r="IE348" s="3" t="s">
        <v>309</v>
      </c>
      <c r="IF348" s="7"/>
      <c r="IG348" s="9">
        <v>1.1111111111111112</v>
      </c>
      <c r="IH348" s="9">
        <v>0.70422535211267612</v>
      </c>
    </row>
    <row r="349" spans="1:242" x14ac:dyDescent="0.25">
      <c r="A349" s="1" t="s">
        <v>444</v>
      </c>
      <c r="B349" s="5">
        <v>56</v>
      </c>
      <c r="C349" s="3"/>
      <c r="D349" s="5">
        <v>6.83</v>
      </c>
      <c r="E349" s="3" t="s">
        <v>1</v>
      </c>
      <c r="F349" s="3"/>
      <c r="G349" s="2">
        <v>8.5999999999999993E-2</v>
      </c>
      <c r="H349" s="3"/>
      <c r="I349" s="3"/>
      <c r="J349" s="5">
        <v>2.3600000000000001E-10</v>
      </c>
      <c r="K349" s="3" t="s">
        <v>3</v>
      </c>
      <c r="L349" s="3" t="s">
        <v>4</v>
      </c>
      <c r="M349" s="5">
        <v>0.77519379844961234</v>
      </c>
      <c r="N349" s="5">
        <v>17.8</v>
      </c>
      <c r="O349" s="3" t="s">
        <v>3</v>
      </c>
      <c r="P349" s="3"/>
      <c r="Q349" s="3"/>
      <c r="R349" s="5">
        <v>15.65</v>
      </c>
      <c r="S349" s="3"/>
      <c r="T349" s="3" t="s">
        <v>3</v>
      </c>
      <c r="U349" s="5">
        <v>37.549999999999997</v>
      </c>
      <c r="V349" s="3"/>
      <c r="W349" s="5">
        <v>232</v>
      </c>
      <c r="X349" s="3"/>
      <c r="Y349" s="3"/>
      <c r="Z349" s="5">
        <v>2.0999999999999999E-5</v>
      </c>
      <c r="AA349" s="3" t="s">
        <v>8</v>
      </c>
      <c r="AB349" s="2"/>
      <c r="AC349" s="5">
        <v>2.9818181818181817E-12</v>
      </c>
      <c r="AD349" s="3" t="s">
        <v>22</v>
      </c>
      <c r="AE349" s="3" t="s">
        <v>1</v>
      </c>
      <c r="AF349" s="3"/>
      <c r="AG349" s="5">
        <v>2.49E-3</v>
      </c>
      <c r="AH349" s="5">
        <v>232</v>
      </c>
      <c r="AI349" s="2"/>
      <c r="AJ349" s="3">
        <v>1910</v>
      </c>
      <c r="AK349" s="5">
        <v>232</v>
      </c>
      <c r="AL349" s="5">
        <v>0.98699999999999999</v>
      </c>
      <c r="AM349" s="3"/>
      <c r="AN349" s="3"/>
      <c r="AO349" s="5">
        <v>232</v>
      </c>
      <c r="AP349" s="5">
        <v>232</v>
      </c>
      <c r="AQ349" s="5">
        <v>1.67</v>
      </c>
      <c r="AR349" s="5">
        <v>1.99</v>
      </c>
      <c r="AS349" s="3" t="s">
        <v>28</v>
      </c>
      <c r="AT349" s="3" t="s">
        <v>28</v>
      </c>
      <c r="AU349" s="5">
        <v>30.9</v>
      </c>
      <c r="AV349" s="3"/>
      <c r="AW349" s="5">
        <v>232</v>
      </c>
      <c r="AX349" s="5">
        <v>2.6E-7</v>
      </c>
      <c r="AY349" s="2" t="s">
        <v>311</v>
      </c>
      <c r="AZ349" s="5">
        <v>10</v>
      </c>
      <c r="BA349" s="5">
        <v>232</v>
      </c>
      <c r="BB349" s="3" t="s">
        <v>8</v>
      </c>
      <c r="BC349" s="3">
        <v>8.8000000000000007</v>
      </c>
      <c r="BD349" s="5">
        <v>0.5</v>
      </c>
      <c r="BE349" s="3" t="s">
        <v>440</v>
      </c>
      <c r="BF349" s="6">
        <v>24.9</v>
      </c>
      <c r="BG349" s="5">
        <v>5.86</v>
      </c>
      <c r="BH349" s="3"/>
      <c r="BI349" s="3"/>
      <c r="BJ349" s="5">
        <v>1.25</v>
      </c>
      <c r="BK349" s="5">
        <v>25.15</v>
      </c>
      <c r="BL349" s="5">
        <v>0.70921985815602839</v>
      </c>
      <c r="BM349" s="5">
        <v>2.95</v>
      </c>
      <c r="BN349" s="3"/>
      <c r="BO349" s="3" t="s">
        <v>121</v>
      </c>
      <c r="BP349" s="3" t="s">
        <v>3</v>
      </c>
      <c r="BQ349" s="5">
        <v>2.5</v>
      </c>
      <c r="BR349" s="2" t="s">
        <v>21</v>
      </c>
      <c r="BS349" s="3"/>
      <c r="BT349" s="3"/>
      <c r="BU349" s="3"/>
      <c r="BV349" s="5">
        <v>3.69</v>
      </c>
      <c r="BW349" s="5">
        <v>4.6399999999999997</v>
      </c>
      <c r="BX349" s="3"/>
      <c r="BY349" s="3"/>
      <c r="BZ349" s="5">
        <v>232</v>
      </c>
      <c r="CA349" s="2"/>
      <c r="CB349" s="3" t="s">
        <v>3</v>
      </c>
      <c r="CC349" s="5">
        <v>2.4900000000000002</v>
      </c>
      <c r="CD349" s="5">
        <v>1.59</v>
      </c>
      <c r="CE349" s="3"/>
      <c r="CF349" s="5">
        <v>31.4</v>
      </c>
      <c r="CG349" s="3" t="s">
        <v>312</v>
      </c>
      <c r="CH349" s="3"/>
      <c r="CI349" s="3"/>
      <c r="CJ349" s="3" t="s">
        <v>1</v>
      </c>
      <c r="CK349" s="2"/>
      <c r="CL349" s="3" t="s">
        <v>22</v>
      </c>
      <c r="CM349" s="5">
        <v>60</v>
      </c>
      <c r="CN349" s="3"/>
      <c r="CO349" s="2"/>
      <c r="CP349" s="2"/>
      <c r="CQ349" s="2"/>
      <c r="CR349" s="5">
        <v>4.7750000000000004</v>
      </c>
      <c r="CS349" s="5">
        <v>34.15</v>
      </c>
      <c r="CT349" s="5">
        <v>1.234</v>
      </c>
      <c r="CU349" s="5">
        <v>8.9499999999999993</v>
      </c>
      <c r="CV349" s="5">
        <v>424</v>
      </c>
      <c r="CW349" s="5">
        <v>68.2</v>
      </c>
      <c r="CX349" s="5">
        <v>0.3546099290780142</v>
      </c>
      <c r="CY349" s="5">
        <v>0.43478260869565222</v>
      </c>
      <c r="CZ349" s="3" t="s">
        <v>22</v>
      </c>
      <c r="DA349" s="5">
        <v>8.0000000000000004E-4</v>
      </c>
      <c r="DB349" s="5">
        <v>695</v>
      </c>
      <c r="DC349" s="2"/>
      <c r="DD349" s="5">
        <v>303</v>
      </c>
      <c r="DE349" s="3" t="s">
        <v>22</v>
      </c>
      <c r="DF349" s="5">
        <v>0.32894736842105265</v>
      </c>
      <c r="DG349" s="3" t="s">
        <v>3</v>
      </c>
      <c r="DH349" s="5">
        <v>8.5</v>
      </c>
      <c r="DI349" s="3" t="s">
        <v>28</v>
      </c>
      <c r="DJ349" s="3"/>
      <c r="DK349" s="5">
        <v>434</v>
      </c>
      <c r="DL349" s="3" t="s">
        <v>8</v>
      </c>
      <c r="DM349" s="5">
        <v>0.29154518950437314</v>
      </c>
      <c r="DN349" s="3" t="s">
        <v>3</v>
      </c>
      <c r="DO349" s="5">
        <v>0.53</v>
      </c>
      <c r="DP349" s="3" t="s">
        <v>3</v>
      </c>
      <c r="DQ349" s="5">
        <v>2.3149999999999999</v>
      </c>
      <c r="DR349" s="7"/>
      <c r="DS349" s="3">
        <v>1</v>
      </c>
      <c r="DT349" s="5">
        <v>0.41322314049586778</v>
      </c>
      <c r="DU349" s="2"/>
      <c r="DV349" s="3" t="s">
        <v>3</v>
      </c>
      <c r="DW349" s="5">
        <v>37.549999999999997</v>
      </c>
      <c r="DX349" s="3"/>
      <c r="DY349" s="3" t="s">
        <v>8</v>
      </c>
      <c r="DZ349" s="2"/>
      <c r="EA349" s="5">
        <v>0.90909090909090906</v>
      </c>
      <c r="EB349" s="5">
        <v>2.27</v>
      </c>
      <c r="EC349" s="3"/>
      <c r="ED349" s="2"/>
      <c r="EE349" s="2"/>
      <c r="EF349" s="3" t="s">
        <v>1</v>
      </c>
      <c r="EG349" s="3"/>
      <c r="EH349" s="2"/>
      <c r="EI349" s="2"/>
      <c r="EJ349" s="3" t="s">
        <v>26</v>
      </c>
      <c r="EK349" s="5">
        <v>1.2500000000000001E-2</v>
      </c>
      <c r="EL349" s="3" t="s">
        <v>1</v>
      </c>
      <c r="EM349" s="3" t="s">
        <v>3</v>
      </c>
      <c r="EN349" s="3" t="s">
        <v>27</v>
      </c>
      <c r="EO349" s="3"/>
      <c r="EP349" s="3" t="s">
        <v>8</v>
      </c>
      <c r="EQ349" s="3"/>
      <c r="ER349" s="5">
        <v>4.34</v>
      </c>
      <c r="ES349" s="3"/>
      <c r="ET349" s="9">
        <v>15.65</v>
      </c>
      <c r="EU349" s="3" t="s">
        <v>239</v>
      </c>
      <c r="EV349" s="3" t="s">
        <v>28</v>
      </c>
      <c r="EW349" s="9">
        <v>8.65</v>
      </c>
      <c r="EX349" s="9">
        <v>2.58</v>
      </c>
      <c r="EY349" s="3"/>
      <c r="EZ349" s="3"/>
      <c r="FA349" s="9">
        <v>0.90909090909090906</v>
      </c>
      <c r="FB349" s="9">
        <v>1.668E-9</v>
      </c>
      <c r="FC349" s="5">
        <v>232</v>
      </c>
      <c r="FD349" s="9">
        <v>0.93457943925233644</v>
      </c>
      <c r="FE349" s="2" t="s">
        <v>311</v>
      </c>
      <c r="FF349" s="3" t="s">
        <v>28</v>
      </c>
      <c r="FG349" s="3" t="s">
        <v>1</v>
      </c>
      <c r="FH349" s="9">
        <v>5.38</v>
      </c>
      <c r="FI349" s="3"/>
      <c r="FJ349" s="9">
        <v>11.65</v>
      </c>
      <c r="FK349" s="3" t="s">
        <v>1</v>
      </c>
      <c r="FL349" s="3" t="s">
        <v>1</v>
      </c>
      <c r="FM349" s="3" t="s">
        <v>28</v>
      </c>
      <c r="FN349" s="9">
        <v>141</v>
      </c>
      <c r="FO349" s="9">
        <v>5.8999999999999999E-8</v>
      </c>
      <c r="FP349" s="9">
        <v>7.35</v>
      </c>
      <c r="FQ349" s="3" t="s">
        <v>311</v>
      </c>
      <c r="FR349" s="5">
        <v>9.1999999999999998E-3</v>
      </c>
      <c r="FS349" s="9">
        <v>26.25</v>
      </c>
      <c r="FT349" s="3" t="s">
        <v>1</v>
      </c>
      <c r="FU349" s="3"/>
      <c r="FV349" s="3"/>
      <c r="FW349" s="5">
        <v>29.05</v>
      </c>
      <c r="FX349" s="10">
        <v>3.16E-3</v>
      </c>
      <c r="FY349" s="3"/>
      <c r="FZ349" s="3" t="s">
        <v>22</v>
      </c>
      <c r="GA349" s="3"/>
      <c r="GB349" s="3"/>
      <c r="GC349" s="3" t="s">
        <v>27</v>
      </c>
      <c r="GD349" s="3"/>
      <c r="GE349" s="3"/>
      <c r="GF349" s="3" t="s">
        <v>30</v>
      </c>
      <c r="GG349" s="3"/>
      <c r="GH349" s="9">
        <v>3.56</v>
      </c>
      <c r="GI349" s="5">
        <v>232</v>
      </c>
      <c r="GJ349" s="5">
        <v>1.8399999999999998E-3</v>
      </c>
      <c r="GK349" s="3"/>
      <c r="GL349" s="2"/>
      <c r="GM349" s="9">
        <v>2.27</v>
      </c>
      <c r="GN349" s="3" t="s">
        <v>31</v>
      </c>
      <c r="GO349" s="3" t="s">
        <v>8</v>
      </c>
      <c r="GP349" s="3"/>
      <c r="GQ349" s="3"/>
      <c r="GR349" s="3" t="s">
        <v>219</v>
      </c>
      <c r="GS349" s="9">
        <v>0.74626865671641784</v>
      </c>
      <c r="GT349" s="9">
        <v>58.4</v>
      </c>
      <c r="GU349" s="9">
        <v>11</v>
      </c>
      <c r="GV349" s="2">
        <v>6.535947712418301E-2</v>
      </c>
      <c r="GW349" s="9">
        <v>2.35</v>
      </c>
      <c r="GX349" s="2" t="s">
        <v>34</v>
      </c>
      <c r="GY349" s="7"/>
      <c r="GZ349" s="9">
        <v>4.3499999999999996</v>
      </c>
      <c r="HA349" s="9">
        <v>2.7149999999999999</v>
      </c>
      <c r="HB349" s="9">
        <v>3.85</v>
      </c>
      <c r="HC349" s="3">
        <v>39</v>
      </c>
      <c r="HD349" s="3" t="s">
        <v>3</v>
      </c>
      <c r="HE349" s="9">
        <v>14</v>
      </c>
      <c r="HF349" s="9">
        <v>19.2</v>
      </c>
      <c r="HG349" s="3"/>
      <c r="HH349" s="5">
        <v>232</v>
      </c>
      <c r="HI349" s="3" t="s">
        <v>311</v>
      </c>
      <c r="HJ349" s="3"/>
      <c r="HK349" s="3" t="s">
        <v>3</v>
      </c>
      <c r="HL349" s="3"/>
      <c r="HM349" s="9">
        <v>0.443</v>
      </c>
      <c r="HN349" s="9">
        <v>14.8</v>
      </c>
      <c r="HO349" s="3" t="s">
        <v>3</v>
      </c>
      <c r="HP349" s="3" t="s">
        <v>1</v>
      </c>
      <c r="HQ349" s="3" t="s">
        <v>28</v>
      </c>
      <c r="HR349" s="9">
        <v>0.3</v>
      </c>
      <c r="HS349" s="3" t="s">
        <v>3</v>
      </c>
      <c r="HT349" s="3">
        <v>3.99</v>
      </c>
      <c r="HU349" s="9">
        <v>0.4329004329004329</v>
      </c>
      <c r="HV349" s="3">
        <v>1</v>
      </c>
      <c r="HW349" s="9">
        <v>2.085E-3</v>
      </c>
      <c r="HX349" s="3" t="s">
        <v>3</v>
      </c>
      <c r="HY349" s="3"/>
      <c r="HZ349" s="3" t="s">
        <v>30</v>
      </c>
      <c r="IA349" s="9">
        <v>4.3</v>
      </c>
      <c r="IB349" s="3"/>
      <c r="IC349" s="3" t="s">
        <v>18</v>
      </c>
      <c r="ID349" s="3"/>
      <c r="IE349" s="3" t="s">
        <v>309</v>
      </c>
      <c r="IF349" s="7"/>
      <c r="IG349" s="9">
        <v>1.0309278350515465</v>
      </c>
      <c r="IH349" s="9">
        <v>0.7142857142857143</v>
      </c>
    </row>
    <row r="350" spans="1:242" x14ac:dyDescent="0.25">
      <c r="A350" s="1" t="s">
        <v>445</v>
      </c>
      <c r="B350" s="5">
        <v>59</v>
      </c>
      <c r="C350" s="3">
        <v>34</v>
      </c>
      <c r="D350" s="5">
        <v>6.42</v>
      </c>
      <c r="E350" s="3" t="s">
        <v>1</v>
      </c>
      <c r="F350" s="3"/>
      <c r="G350" s="2">
        <v>8.5999999999999993E-2</v>
      </c>
      <c r="H350" s="3"/>
      <c r="I350" s="3"/>
      <c r="J350" s="5">
        <v>2.3149999999999998E-10</v>
      </c>
      <c r="K350" s="3" t="s">
        <v>3</v>
      </c>
      <c r="L350" s="3" t="s">
        <v>4</v>
      </c>
      <c r="M350" s="5">
        <v>0.76335877862595414</v>
      </c>
      <c r="N350" s="5">
        <v>17.399999999999999</v>
      </c>
      <c r="O350" s="3" t="s">
        <v>3</v>
      </c>
      <c r="P350" s="3"/>
      <c r="Q350" s="3"/>
      <c r="R350" s="5">
        <v>17.600000000000001</v>
      </c>
      <c r="S350" s="3"/>
      <c r="T350" s="3" t="s">
        <v>3</v>
      </c>
      <c r="U350" s="5">
        <v>36.25</v>
      </c>
      <c r="V350" s="3"/>
      <c r="W350" s="5">
        <v>222</v>
      </c>
      <c r="X350" s="4"/>
      <c r="Y350" s="3"/>
      <c r="Z350" s="5">
        <v>2.0999999999999999E-5</v>
      </c>
      <c r="AA350" s="3" t="s">
        <v>8</v>
      </c>
      <c r="AB350" s="2"/>
      <c r="AC350" s="5">
        <v>2.9636363636363636E-12</v>
      </c>
      <c r="AD350" s="3" t="s">
        <v>22</v>
      </c>
      <c r="AE350" s="3" t="s">
        <v>1</v>
      </c>
      <c r="AF350" s="3"/>
      <c r="AG350" s="5">
        <v>2.4100000000000002E-3</v>
      </c>
      <c r="AH350" s="5">
        <v>222</v>
      </c>
      <c r="AI350" s="2"/>
      <c r="AJ350" s="3">
        <v>1935</v>
      </c>
      <c r="AK350" s="5">
        <v>222</v>
      </c>
      <c r="AL350" s="5">
        <v>0.99</v>
      </c>
      <c r="AM350" s="3"/>
      <c r="AN350" s="3"/>
      <c r="AO350" s="5">
        <v>222</v>
      </c>
      <c r="AP350" s="5">
        <v>222</v>
      </c>
      <c r="AQ350" s="5">
        <v>2.0099999999999998</v>
      </c>
      <c r="AR350" s="5">
        <v>2.02</v>
      </c>
      <c r="AS350" s="3" t="s">
        <v>28</v>
      </c>
      <c r="AT350" s="3" t="s">
        <v>28</v>
      </c>
      <c r="AU350" s="5">
        <v>29.8</v>
      </c>
      <c r="AV350" s="3"/>
      <c r="AW350" s="5">
        <v>222</v>
      </c>
      <c r="AX350" s="5">
        <v>2.4999999999999999E-7</v>
      </c>
      <c r="AY350" s="2" t="s">
        <v>311</v>
      </c>
      <c r="AZ350" s="5">
        <v>10</v>
      </c>
      <c r="BA350" s="5">
        <v>222</v>
      </c>
      <c r="BB350" s="3" t="s">
        <v>8</v>
      </c>
      <c r="BC350" s="3">
        <v>9.25</v>
      </c>
      <c r="BD350" s="5">
        <v>0.4329004329004329</v>
      </c>
      <c r="BE350" s="3" t="s">
        <v>440</v>
      </c>
      <c r="BF350" s="6">
        <v>23.4</v>
      </c>
      <c r="BG350" s="5">
        <v>5.81</v>
      </c>
      <c r="BH350" s="3"/>
      <c r="BI350" s="3"/>
      <c r="BJ350" s="5">
        <v>1.25</v>
      </c>
      <c r="BK350" s="5">
        <v>25.15</v>
      </c>
      <c r="BL350" s="5">
        <v>0.69444444444444442</v>
      </c>
      <c r="BM350" s="5">
        <v>2.94</v>
      </c>
      <c r="BN350" s="3"/>
      <c r="BO350" s="3" t="s">
        <v>121</v>
      </c>
      <c r="BP350" s="3" t="s">
        <v>3</v>
      </c>
      <c r="BQ350" s="5">
        <v>2.89</v>
      </c>
      <c r="BR350" s="2" t="s">
        <v>21</v>
      </c>
      <c r="BS350" s="3"/>
      <c r="BT350" s="3"/>
      <c r="BU350" s="3"/>
      <c r="BV350" s="5">
        <v>3.65</v>
      </c>
      <c r="BW350" s="5">
        <v>4.4400000000000004</v>
      </c>
      <c r="BX350" s="3"/>
      <c r="BY350" s="3"/>
      <c r="BZ350" s="5">
        <v>222</v>
      </c>
      <c r="CA350" s="2"/>
      <c r="CB350" s="3" t="s">
        <v>3</v>
      </c>
      <c r="CC350" s="5">
        <v>2.41</v>
      </c>
      <c r="CD350" s="5">
        <v>1.54</v>
      </c>
      <c r="CE350" s="3"/>
      <c r="CF350" s="5">
        <v>31.25</v>
      </c>
      <c r="CG350" s="3" t="s">
        <v>312</v>
      </c>
      <c r="CH350" s="3"/>
      <c r="CI350" s="3"/>
      <c r="CJ350" s="3" t="s">
        <v>1</v>
      </c>
      <c r="CK350" s="2"/>
      <c r="CL350" s="3" t="s">
        <v>22</v>
      </c>
      <c r="CM350" s="5">
        <v>60</v>
      </c>
      <c r="CN350" s="3"/>
      <c r="CO350" s="2"/>
      <c r="CP350" s="2">
        <v>5.71</v>
      </c>
      <c r="CQ350" s="2"/>
      <c r="CR350" s="5">
        <v>4.8449999999999998</v>
      </c>
      <c r="CS350" s="5">
        <v>31.7</v>
      </c>
      <c r="CT350" s="5">
        <v>1.238</v>
      </c>
      <c r="CU350" s="5">
        <v>8.6999999999999993</v>
      </c>
      <c r="CV350" s="5">
        <v>432</v>
      </c>
      <c r="CW350" s="5">
        <v>68.099999999999994</v>
      </c>
      <c r="CX350" s="5">
        <v>0.34482758620689657</v>
      </c>
      <c r="CY350" s="5">
        <v>0.42918454935622319</v>
      </c>
      <c r="CZ350" s="3" t="s">
        <v>22</v>
      </c>
      <c r="DA350" s="5">
        <v>8.1599999999999999E-4</v>
      </c>
      <c r="DB350" s="5">
        <v>670</v>
      </c>
      <c r="DC350" s="5">
        <v>1.1100000000000001</v>
      </c>
      <c r="DD350" s="5">
        <v>300</v>
      </c>
      <c r="DE350" s="3" t="s">
        <v>22</v>
      </c>
      <c r="DF350" s="5">
        <v>0.33112582781456956</v>
      </c>
      <c r="DG350" s="3" t="s">
        <v>3</v>
      </c>
      <c r="DH350" s="5">
        <v>8.6</v>
      </c>
      <c r="DI350" s="3" t="s">
        <v>28</v>
      </c>
      <c r="DJ350" s="3"/>
      <c r="DK350" s="5">
        <v>482</v>
      </c>
      <c r="DL350" s="3" t="s">
        <v>8</v>
      </c>
      <c r="DM350" s="5">
        <v>0.29069767441860467</v>
      </c>
      <c r="DN350" s="3" t="s">
        <v>3</v>
      </c>
      <c r="DO350" s="5">
        <v>0.65500000000000003</v>
      </c>
      <c r="DP350" s="3" t="s">
        <v>3</v>
      </c>
      <c r="DQ350" s="5">
        <v>2.3130000000000002</v>
      </c>
      <c r="DR350" s="7"/>
      <c r="DS350" s="3">
        <v>1</v>
      </c>
      <c r="DT350" s="5">
        <v>0.41666666666666669</v>
      </c>
      <c r="DU350" s="2"/>
      <c r="DV350" s="3" t="s">
        <v>3</v>
      </c>
      <c r="DW350" s="5">
        <v>36.25</v>
      </c>
      <c r="DX350" s="3"/>
      <c r="DY350" s="3" t="s">
        <v>8</v>
      </c>
      <c r="DZ350" s="2"/>
      <c r="EA350" s="5">
        <v>1</v>
      </c>
      <c r="EB350" s="5">
        <v>2.38</v>
      </c>
      <c r="EC350" s="3"/>
      <c r="ED350" s="2">
        <v>225</v>
      </c>
      <c r="EE350" s="2"/>
      <c r="EF350" s="3" t="s">
        <v>1</v>
      </c>
      <c r="EG350" s="3"/>
      <c r="EH350" s="5">
        <v>60</v>
      </c>
      <c r="EI350" s="2"/>
      <c r="EJ350" s="3" t="s">
        <v>26</v>
      </c>
      <c r="EK350" s="5">
        <v>1.2500000000000001E-2</v>
      </c>
      <c r="EL350" s="3" t="s">
        <v>1</v>
      </c>
      <c r="EM350" s="3" t="s">
        <v>3</v>
      </c>
      <c r="EN350" s="3" t="s">
        <v>27</v>
      </c>
      <c r="EO350" s="3"/>
      <c r="EP350" s="3" t="s">
        <v>8</v>
      </c>
      <c r="EQ350" s="3"/>
      <c r="ER350" s="5">
        <v>4.16</v>
      </c>
      <c r="ES350" s="3">
        <v>86.5</v>
      </c>
      <c r="ET350" s="9">
        <v>15.6</v>
      </c>
      <c r="EU350" s="3" t="s">
        <v>239</v>
      </c>
      <c r="EV350" s="3" t="s">
        <v>28</v>
      </c>
      <c r="EW350" s="9">
        <v>11.55</v>
      </c>
      <c r="EX350" s="9">
        <v>2.5</v>
      </c>
      <c r="EY350" s="3"/>
      <c r="EZ350" s="3"/>
      <c r="FA350" s="9">
        <v>0.96153846153846145</v>
      </c>
      <c r="FB350" s="9">
        <v>1.666E-9</v>
      </c>
      <c r="FC350" s="5">
        <v>222</v>
      </c>
      <c r="FD350" s="9">
        <v>0.82644628099173556</v>
      </c>
      <c r="FE350" s="2" t="s">
        <v>311</v>
      </c>
      <c r="FF350" s="3" t="s">
        <v>28</v>
      </c>
      <c r="FG350" s="3" t="s">
        <v>1</v>
      </c>
      <c r="FH350" s="9">
        <v>5.33</v>
      </c>
      <c r="FI350" s="3"/>
      <c r="FJ350" s="9">
        <v>12.1</v>
      </c>
      <c r="FK350" s="3" t="s">
        <v>1</v>
      </c>
      <c r="FL350" s="3" t="s">
        <v>1</v>
      </c>
      <c r="FM350" s="3" t="s">
        <v>28</v>
      </c>
      <c r="FN350" s="9">
        <v>141</v>
      </c>
      <c r="FO350" s="9">
        <v>5.8999999999999999E-8</v>
      </c>
      <c r="FP350" s="9">
        <v>7.45</v>
      </c>
      <c r="FQ350" s="3" t="s">
        <v>311</v>
      </c>
      <c r="FR350" s="5">
        <v>8.8000000000000005E-3</v>
      </c>
      <c r="FS350" s="9">
        <v>25.35</v>
      </c>
      <c r="FT350" s="3" t="s">
        <v>1</v>
      </c>
      <c r="FU350" s="3">
        <v>3.99</v>
      </c>
      <c r="FV350" s="3"/>
      <c r="FW350" s="5">
        <v>28.9</v>
      </c>
      <c r="FX350" s="10">
        <v>3.0600000000000002E-3</v>
      </c>
      <c r="FY350" s="3"/>
      <c r="FZ350" s="3" t="s">
        <v>22</v>
      </c>
      <c r="GA350" s="3"/>
      <c r="GB350" s="3"/>
      <c r="GC350" s="3" t="s">
        <v>27</v>
      </c>
      <c r="GD350" s="3"/>
      <c r="GE350" s="3"/>
      <c r="GF350" s="3" t="s">
        <v>30</v>
      </c>
      <c r="GG350" s="3"/>
      <c r="GH350" s="9">
        <v>3.56</v>
      </c>
      <c r="GI350" s="5">
        <v>222</v>
      </c>
      <c r="GJ350" s="5">
        <v>1.72E-3</v>
      </c>
      <c r="GK350" s="3"/>
      <c r="GL350" s="2"/>
      <c r="GM350" s="9">
        <v>2.4</v>
      </c>
      <c r="GN350" s="3" t="s">
        <v>31</v>
      </c>
      <c r="GO350" s="3" t="s">
        <v>8</v>
      </c>
      <c r="GP350" s="3"/>
      <c r="GQ350" s="3"/>
      <c r="GR350" s="3" t="s">
        <v>219</v>
      </c>
      <c r="GS350" s="9">
        <v>0.7246376811594204</v>
      </c>
      <c r="GT350" s="9">
        <v>57.75</v>
      </c>
      <c r="GU350" s="9">
        <v>12.1</v>
      </c>
      <c r="GV350" s="2">
        <v>6.4102564102564097E-2</v>
      </c>
      <c r="GW350" s="9">
        <v>2.35</v>
      </c>
      <c r="GX350" s="2" t="s">
        <v>34</v>
      </c>
      <c r="GY350" s="7"/>
      <c r="GZ350" s="9">
        <v>4.26</v>
      </c>
      <c r="HA350" s="9">
        <v>2.5499999999999998</v>
      </c>
      <c r="HB350" s="9">
        <v>3.85</v>
      </c>
      <c r="HC350" s="3">
        <v>36.25</v>
      </c>
      <c r="HD350" s="3" t="s">
        <v>3</v>
      </c>
      <c r="HE350" s="9">
        <v>14</v>
      </c>
      <c r="HF350" s="9">
        <v>20.8</v>
      </c>
      <c r="HG350" s="3"/>
      <c r="HH350" s="5">
        <v>222</v>
      </c>
      <c r="HI350" s="3" t="s">
        <v>311</v>
      </c>
      <c r="HJ350" s="3"/>
      <c r="HK350" s="3" t="s">
        <v>3</v>
      </c>
      <c r="HL350" s="3"/>
      <c r="HM350" s="9">
        <v>0.42499999999999999</v>
      </c>
      <c r="HN350" s="9">
        <v>14.85</v>
      </c>
      <c r="HO350" s="3" t="s">
        <v>3</v>
      </c>
      <c r="HP350" s="3" t="s">
        <v>1</v>
      </c>
      <c r="HQ350" s="3" t="s">
        <v>28</v>
      </c>
      <c r="HR350" s="9">
        <v>0.3</v>
      </c>
      <c r="HS350" s="3" t="s">
        <v>3</v>
      </c>
      <c r="HT350" s="3">
        <v>3.99</v>
      </c>
      <c r="HU350" s="9">
        <v>0.42918454935622319</v>
      </c>
      <c r="HV350" s="3">
        <v>1</v>
      </c>
      <c r="HW350" s="9">
        <v>2.47E-3</v>
      </c>
      <c r="HX350" s="3" t="s">
        <v>3</v>
      </c>
      <c r="HY350" s="3"/>
      <c r="HZ350" s="3" t="s">
        <v>30</v>
      </c>
      <c r="IA350" s="9">
        <v>4.3</v>
      </c>
      <c r="IB350" s="3"/>
      <c r="IC350" s="3" t="s">
        <v>18</v>
      </c>
      <c r="ID350" s="3"/>
      <c r="IE350" s="3" t="s">
        <v>309</v>
      </c>
      <c r="IF350" s="7"/>
      <c r="IG350" s="9">
        <v>0.99009900990099009</v>
      </c>
      <c r="IH350" s="9">
        <v>0.69930069930069938</v>
      </c>
    </row>
    <row r="351" spans="1:242" x14ac:dyDescent="0.25">
      <c r="A351" s="1" t="s">
        <v>446</v>
      </c>
      <c r="B351" s="5">
        <v>57</v>
      </c>
      <c r="C351" s="3"/>
      <c r="D351" s="5">
        <v>6.84</v>
      </c>
      <c r="E351" s="3" t="s">
        <v>1</v>
      </c>
      <c r="F351" s="3"/>
      <c r="G351" s="2">
        <v>9.0700000000000003E-2</v>
      </c>
      <c r="H351" s="3"/>
      <c r="I351" s="3"/>
      <c r="J351" s="5">
        <v>2.39E-10</v>
      </c>
      <c r="K351" s="3" t="s">
        <v>3</v>
      </c>
      <c r="L351" s="3" t="s">
        <v>4</v>
      </c>
      <c r="M351" s="5">
        <v>0.74626865671641784</v>
      </c>
      <c r="N351" s="5">
        <v>16.600000000000001</v>
      </c>
      <c r="O351" s="3" t="s">
        <v>3</v>
      </c>
      <c r="P351" s="3"/>
      <c r="Q351" s="3"/>
      <c r="R351" s="5">
        <v>17</v>
      </c>
      <c r="S351" s="3"/>
      <c r="T351" s="3" t="s">
        <v>3</v>
      </c>
      <c r="U351" s="5">
        <v>35.450000000000003</v>
      </c>
      <c r="V351" s="3"/>
      <c r="W351" s="5">
        <v>217</v>
      </c>
      <c r="X351" s="3"/>
      <c r="Y351" s="3"/>
      <c r="Z351" s="5">
        <v>2.1999999999999999E-5</v>
      </c>
      <c r="AA351" s="3" t="s">
        <v>8</v>
      </c>
      <c r="AB351" s="2"/>
      <c r="AC351" s="5">
        <v>3.0363636363636363E-12</v>
      </c>
      <c r="AD351" s="3" t="s">
        <v>22</v>
      </c>
      <c r="AE351" s="3" t="s">
        <v>1</v>
      </c>
      <c r="AF351" s="3"/>
      <c r="AG351" s="5">
        <v>2.2200000000000002E-3</v>
      </c>
      <c r="AH351" s="5">
        <v>217</v>
      </c>
      <c r="AI351" s="2"/>
      <c r="AJ351" s="3">
        <v>1870</v>
      </c>
      <c r="AK351" s="5">
        <v>217</v>
      </c>
      <c r="AL351" s="5">
        <v>0.999</v>
      </c>
      <c r="AM351" s="3"/>
      <c r="AN351" s="3"/>
      <c r="AO351" s="5">
        <v>217</v>
      </c>
      <c r="AP351" s="5">
        <v>217</v>
      </c>
      <c r="AQ351" s="5">
        <v>2.78</v>
      </c>
      <c r="AR351" s="5">
        <v>1.91</v>
      </c>
      <c r="AS351" s="3" t="s">
        <v>28</v>
      </c>
      <c r="AT351" s="3" t="s">
        <v>28</v>
      </c>
      <c r="AU351" s="5">
        <v>32.450000000000003</v>
      </c>
      <c r="AV351" s="3"/>
      <c r="AW351" s="5">
        <v>217</v>
      </c>
      <c r="AX351" s="5">
        <v>2.7666666666666663E-7</v>
      </c>
      <c r="AY351" s="2" t="s">
        <v>311</v>
      </c>
      <c r="AZ351" s="5">
        <v>9.9</v>
      </c>
      <c r="BA351" s="5">
        <v>217</v>
      </c>
      <c r="BB351" s="3" t="s">
        <v>8</v>
      </c>
      <c r="BC351" s="3">
        <v>9.35</v>
      </c>
      <c r="BD351" s="5">
        <v>0.41152263374485593</v>
      </c>
      <c r="BE351" s="3" t="s">
        <v>447</v>
      </c>
      <c r="BF351" s="6">
        <v>21.9</v>
      </c>
      <c r="BG351" s="5">
        <v>5.58</v>
      </c>
      <c r="BH351" s="3"/>
      <c r="BI351" s="3"/>
      <c r="BJ351" s="5">
        <v>1.26</v>
      </c>
      <c r="BK351" s="5">
        <v>25.5</v>
      </c>
      <c r="BL351" s="5">
        <v>0.69930069930069938</v>
      </c>
      <c r="BM351" s="5">
        <v>2.94</v>
      </c>
      <c r="BN351" s="3"/>
      <c r="BO351" s="3" t="s">
        <v>121</v>
      </c>
      <c r="BP351" s="3" t="s">
        <v>3</v>
      </c>
      <c r="BQ351" s="5">
        <v>3.12</v>
      </c>
      <c r="BR351" s="2" t="s">
        <v>21</v>
      </c>
      <c r="BS351" s="3"/>
      <c r="BT351" s="3"/>
      <c r="BU351" s="3"/>
      <c r="BV351" s="5">
        <v>3.51</v>
      </c>
      <c r="BW351" s="5">
        <v>4.34</v>
      </c>
      <c r="BX351" s="3" t="s">
        <v>27</v>
      </c>
      <c r="BY351" s="3"/>
      <c r="BZ351" s="5">
        <v>217</v>
      </c>
      <c r="CA351" s="2"/>
      <c r="CB351" s="3" t="s">
        <v>3</v>
      </c>
      <c r="CC351" s="5">
        <v>2.34</v>
      </c>
      <c r="CD351" s="5">
        <v>1.47</v>
      </c>
      <c r="CE351" s="3"/>
      <c r="CF351" s="5">
        <v>32.5</v>
      </c>
      <c r="CG351" s="3" t="s">
        <v>312</v>
      </c>
      <c r="CH351" s="3"/>
      <c r="CI351" s="3" t="s">
        <v>27</v>
      </c>
      <c r="CJ351" s="3" t="s">
        <v>1</v>
      </c>
      <c r="CK351" s="2"/>
      <c r="CL351" s="3" t="s">
        <v>22</v>
      </c>
      <c r="CM351" s="5">
        <v>60</v>
      </c>
      <c r="CN351" s="3"/>
      <c r="CO351" s="2"/>
      <c r="CP351" s="2"/>
      <c r="CQ351" s="2"/>
      <c r="CR351" s="5">
        <v>4.67</v>
      </c>
      <c r="CS351" s="5">
        <v>27.1</v>
      </c>
      <c r="CT351" s="5">
        <v>1.2475000000000001</v>
      </c>
      <c r="CU351" s="5">
        <v>8.5</v>
      </c>
      <c r="CV351" s="5">
        <v>415</v>
      </c>
      <c r="CW351" s="5">
        <v>68.3</v>
      </c>
      <c r="CX351" s="5">
        <v>0.35587188612099646</v>
      </c>
      <c r="CY351" s="5">
        <v>0.42016806722689076</v>
      </c>
      <c r="CZ351" s="3" t="s">
        <v>22</v>
      </c>
      <c r="DA351" s="5">
        <v>7.6900000000000004E-4</v>
      </c>
      <c r="DB351" s="5">
        <v>655</v>
      </c>
      <c r="DC351" s="2"/>
      <c r="DD351" s="5">
        <v>297</v>
      </c>
      <c r="DE351" s="3" t="s">
        <v>22</v>
      </c>
      <c r="DF351" s="5">
        <v>0.33003300330033003</v>
      </c>
      <c r="DG351" s="3" t="s">
        <v>3</v>
      </c>
      <c r="DH351" s="5">
        <v>8.9</v>
      </c>
      <c r="DI351" s="3" t="s">
        <v>28</v>
      </c>
      <c r="DJ351" s="3"/>
      <c r="DK351" s="5">
        <v>492</v>
      </c>
      <c r="DL351" s="3" t="s">
        <v>8</v>
      </c>
      <c r="DM351" s="5">
        <v>0.28985507246376813</v>
      </c>
      <c r="DN351" s="3" t="s">
        <v>3</v>
      </c>
      <c r="DO351" s="5">
        <v>0.66749999999999998</v>
      </c>
      <c r="DP351" s="3" t="s">
        <v>3</v>
      </c>
      <c r="DQ351" s="5">
        <v>2.2850000000000001</v>
      </c>
      <c r="DR351" s="7"/>
      <c r="DS351" s="3">
        <v>1</v>
      </c>
      <c r="DT351" s="5">
        <v>0.41152263374485593</v>
      </c>
      <c r="DU351" s="2"/>
      <c r="DV351" s="3" t="s">
        <v>3</v>
      </c>
      <c r="DW351" s="5">
        <v>35.450000000000003</v>
      </c>
      <c r="DX351" s="3"/>
      <c r="DY351" s="3" t="s">
        <v>8</v>
      </c>
      <c r="DZ351" s="2"/>
      <c r="EA351" s="5">
        <v>1.4285714285714286</v>
      </c>
      <c r="EB351" s="5">
        <v>2.2799999999999998</v>
      </c>
      <c r="EC351" s="3"/>
      <c r="ED351" s="2"/>
      <c r="EE351" s="2"/>
      <c r="EF351" s="3" t="s">
        <v>1</v>
      </c>
      <c r="EG351" s="3" t="s">
        <v>27</v>
      </c>
      <c r="EH351" s="2"/>
      <c r="EI351" s="2"/>
      <c r="EJ351" s="3" t="s">
        <v>26</v>
      </c>
      <c r="EK351" s="5">
        <v>1.2500000000000001E-2</v>
      </c>
      <c r="EL351" s="3" t="s">
        <v>1</v>
      </c>
      <c r="EM351" s="3" t="s">
        <v>3</v>
      </c>
      <c r="EN351" s="3" t="s">
        <v>27</v>
      </c>
      <c r="EO351" s="3"/>
      <c r="EP351" s="3" t="s">
        <v>8</v>
      </c>
      <c r="EQ351" s="3"/>
      <c r="ER351" s="5">
        <v>4.54</v>
      </c>
      <c r="ES351" s="3"/>
      <c r="ET351" s="9">
        <v>15.05</v>
      </c>
      <c r="EU351" s="3" t="s">
        <v>239</v>
      </c>
      <c r="EV351" s="3" t="s">
        <v>28</v>
      </c>
      <c r="EW351" s="9">
        <v>11.55</v>
      </c>
      <c r="EX351" s="9">
        <v>2.44</v>
      </c>
      <c r="EY351" s="3"/>
      <c r="EZ351" s="3"/>
      <c r="FA351" s="9">
        <v>0.86956521739130443</v>
      </c>
      <c r="FB351" s="9">
        <v>1.666E-9</v>
      </c>
      <c r="FC351" s="5">
        <v>217</v>
      </c>
      <c r="FD351" s="9">
        <v>0.79365079365079361</v>
      </c>
      <c r="FE351" s="2" t="s">
        <v>311</v>
      </c>
      <c r="FF351" s="3" t="s">
        <v>28</v>
      </c>
      <c r="FG351" s="3" t="s">
        <v>1</v>
      </c>
      <c r="FH351" s="9">
        <v>5.14</v>
      </c>
      <c r="FI351" s="3"/>
      <c r="FJ351" s="9">
        <v>11.65</v>
      </c>
      <c r="FK351" s="3" t="s">
        <v>1</v>
      </c>
      <c r="FL351" s="3" t="s">
        <v>1</v>
      </c>
      <c r="FM351" s="3" t="s">
        <v>28</v>
      </c>
      <c r="FN351" s="9">
        <v>143</v>
      </c>
      <c r="FO351" s="9">
        <v>5.8000000000000003E-8</v>
      </c>
      <c r="FP351" s="9">
        <v>7.41</v>
      </c>
      <c r="FQ351" s="3" t="s">
        <v>311</v>
      </c>
      <c r="FR351" s="5">
        <v>8.7500000000000008E-3</v>
      </c>
      <c r="FS351" s="9">
        <v>25.3</v>
      </c>
      <c r="FT351" s="3" t="s">
        <v>1</v>
      </c>
      <c r="FU351" s="3"/>
      <c r="FV351" s="3" t="s">
        <v>27</v>
      </c>
      <c r="FW351" s="5">
        <v>27.5</v>
      </c>
      <c r="FX351" s="10">
        <v>3.0999999999999999E-3</v>
      </c>
      <c r="FY351" s="3"/>
      <c r="FZ351" s="3" t="s">
        <v>22</v>
      </c>
      <c r="GA351" s="3"/>
      <c r="GB351" s="3"/>
      <c r="GC351" s="3" t="s">
        <v>27</v>
      </c>
      <c r="GD351" s="3"/>
      <c r="GE351" s="3"/>
      <c r="GF351" s="3" t="s">
        <v>30</v>
      </c>
      <c r="GG351" s="3"/>
      <c r="GH351" s="9">
        <v>3.57</v>
      </c>
      <c r="GI351" s="5">
        <v>217</v>
      </c>
      <c r="GJ351" s="5">
        <v>1.7100000000000001E-3</v>
      </c>
      <c r="GK351" s="3"/>
      <c r="GL351" s="2"/>
      <c r="GM351" s="9">
        <v>2.2799999999999998</v>
      </c>
      <c r="GN351" s="3" t="s">
        <v>31</v>
      </c>
      <c r="GO351" s="3" t="s">
        <v>8</v>
      </c>
      <c r="GP351" s="3"/>
      <c r="GQ351" s="3"/>
      <c r="GR351" s="3" t="s">
        <v>219</v>
      </c>
      <c r="GS351" s="9">
        <v>0.78125</v>
      </c>
      <c r="GT351" s="9">
        <v>58.45</v>
      </c>
      <c r="GU351" s="9">
        <v>11.65</v>
      </c>
      <c r="GV351" s="2">
        <v>6.4935064935064929E-2</v>
      </c>
      <c r="GW351" s="9">
        <v>2.4</v>
      </c>
      <c r="GX351" s="2" t="s">
        <v>34</v>
      </c>
      <c r="GY351" s="7"/>
      <c r="GZ351" s="9">
        <v>4.05</v>
      </c>
      <c r="HA351" s="9">
        <v>2.4950000000000001</v>
      </c>
      <c r="HB351" s="9">
        <v>3.67</v>
      </c>
      <c r="HC351" s="3">
        <v>38.799999999999997</v>
      </c>
      <c r="HD351" s="3" t="s">
        <v>3</v>
      </c>
      <c r="HE351" s="9">
        <v>13.85</v>
      </c>
      <c r="HF351" s="9">
        <v>19.3</v>
      </c>
      <c r="HG351" s="3"/>
      <c r="HH351" s="5">
        <v>217</v>
      </c>
      <c r="HI351" s="3" t="s">
        <v>311</v>
      </c>
      <c r="HJ351" s="3"/>
      <c r="HK351" s="3" t="s">
        <v>3</v>
      </c>
      <c r="HL351" s="3"/>
      <c r="HM351" s="9">
        <v>0.433</v>
      </c>
      <c r="HN351" s="9">
        <v>14.55</v>
      </c>
      <c r="HO351" s="3" t="s">
        <v>3</v>
      </c>
      <c r="HP351" s="3" t="s">
        <v>1</v>
      </c>
      <c r="HQ351" s="3" t="s">
        <v>28</v>
      </c>
      <c r="HR351" s="9">
        <v>0.45</v>
      </c>
      <c r="HS351" s="3" t="s">
        <v>3</v>
      </c>
      <c r="HT351" s="3">
        <v>3.98</v>
      </c>
      <c r="HU351" s="9">
        <v>0.42016806722689076</v>
      </c>
      <c r="HV351" s="3">
        <v>1</v>
      </c>
      <c r="HW351" s="9">
        <v>2.3999999999999998E-3</v>
      </c>
      <c r="HX351" s="3" t="s">
        <v>3</v>
      </c>
      <c r="HY351" s="3"/>
      <c r="HZ351" s="3" t="s">
        <v>30</v>
      </c>
      <c r="IA351" s="9">
        <v>4.3</v>
      </c>
      <c r="IB351" s="3"/>
      <c r="IC351" s="3" t="s">
        <v>18</v>
      </c>
      <c r="ID351" s="3"/>
      <c r="IE351" s="3" t="s">
        <v>309</v>
      </c>
      <c r="IF351" s="7"/>
      <c r="IG351" s="9">
        <v>0.98039215686274506</v>
      </c>
      <c r="IH351" s="9">
        <v>0.68493150684931503</v>
      </c>
    </row>
    <row r="352" spans="1:242" x14ac:dyDescent="0.25">
      <c r="A352" s="1" t="s">
        <v>448</v>
      </c>
      <c r="B352" s="5">
        <v>58</v>
      </c>
      <c r="C352" s="3"/>
      <c r="D352" s="5">
        <v>6.49</v>
      </c>
      <c r="E352" s="3" t="s">
        <v>1</v>
      </c>
      <c r="F352" s="3"/>
      <c r="G352" s="2">
        <v>8.929999999999999E-2</v>
      </c>
      <c r="H352" s="3"/>
      <c r="I352" s="3"/>
      <c r="J352" s="5">
        <v>2.4449999999999998E-10</v>
      </c>
      <c r="K352" s="3" t="s">
        <v>3</v>
      </c>
      <c r="L352" s="3" t="s">
        <v>4</v>
      </c>
      <c r="M352" s="5">
        <v>0.73529411764705876</v>
      </c>
      <c r="N352" s="5">
        <v>16.2</v>
      </c>
      <c r="O352" s="3" t="s">
        <v>3</v>
      </c>
      <c r="P352" s="3"/>
      <c r="Q352" s="3"/>
      <c r="R352" s="5">
        <v>16.649999999999999</v>
      </c>
      <c r="S352" s="3"/>
      <c r="T352" s="3" t="s">
        <v>3</v>
      </c>
      <c r="U352" s="5">
        <v>34.65</v>
      </c>
      <c r="V352" s="3"/>
      <c r="W352" s="5">
        <v>208.5</v>
      </c>
      <c r="X352" s="3"/>
      <c r="Y352" s="3"/>
      <c r="Z352" s="5">
        <v>2.1999999999999999E-5</v>
      </c>
      <c r="AA352" s="3" t="s">
        <v>8</v>
      </c>
      <c r="AB352" s="2"/>
      <c r="AC352" s="5">
        <v>3.0000000000000001E-12</v>
      </c>
      <c r="AD352" s="3" t="s">
        <v>22</v>
      </c>
      <c r="AE352" s="3" t="s">
        <v>1</v>
      </c>
      <c r="AF352" s="4"/>
      <c r="AG352" s="6">
        <v>2.1000000000000003E-3</v>
      </c>
      <c r="AH352" s="5">
        <v>208.5</v>
      </c>
      <c r="AI352" s="2"/>
      <c r="AJ352" s="3">
        <v>2000</v>
      </c>
      <c r="AK352" s="5">
        <v>208.5</v>
      </c>
      <c r="AL352" s="5">
        <v>0.998</v>
      </c>
      <c r="AM352" s="3"/>
      <c r="AN352" s="3"/>
      <c r="AO352" s="5">
        <v>208.5</v>
      </c>
      <c r="AP352" s="5">
        <v>208.5</v>
      </c>
      <c r="AQ352" s="5">
        <v>2.99</v>
      </c>
      <c r="AR352" s="5">
        <v>2.23</v>
      </c>
      <c r="AS352" s="3" t="s">
        <v>28</v>
      </c>
      <c r="AT352" s="3" t="s">
        <v>28</v>
      </c>
      <c r="AU352" s="5">
        <v>31.15</v>
      </c>
      <c r="AV352" s="3"/>
      <c r="AW352" s="5">
        <v>208.5</v>
      </c>
      <c r="AX352" s="5">
        <v>3.2333333333333334E-7</v>
      </c>
      <c r="AY352" s="2" t="s">
        <v>311</v>
      </c>
      <c r="AZ352" s="5">
        <v>9.9</v>
      </c>
      <c r="BA352" s="5">
        <v>208.5</v>
      </c>
      <c r="BB352" s="3" t="s">
        <v>8</v>
      </c>
      <c r="BC352" s="3">
        <v>9.4</v>
      </c>
      <c r="BD352" s="5">
        <v>0.39525691699604748</v>
      </c>
      <c r="BE352" s="3" t="s">
        <v>447</v>
      </c>
      <c r="BF352" s="6">
        <v>21.25</v>
      </c>
      <c r="BG352" s="5">
        <v>5.41</v>
      </c>
      <c r="BH352" s="3"/>
      <c r="BI352" s="3"/>
      <c r="BJ352" s="5">
        <v>1.25</v>
      </c>
      <c r="BK352" s="5">
        <v>25.45</v>
      </c>
      <c r="BL352" s="5">
        <v>0.70422535211267612</v>
      </c>
      <c r="BM352" s="5">
        <v>2.94</v>
      </c>
      <c r="BN352" s="3"/>
      <c r="BO352" s="3" t="s">
        <v>121</v>
      </c>
      <c r="BP352" s="3" t="s">
        <v>3</v>
      </c>
      <c r="BQ352" s="5">
        <v>3.55</v>
      </c>
      <c r="BR352" s="2" t="s">
        <v>21</v>
      </c>
      <c r="BS352" s="3"/>
      <c r="BT352" s="3"/>
      <c r="BU352" s="3"/>
      <c r="BV352" s="5">
        <v>3.45</v>
      </c>
      <c r="BW352" s="5">
        <v>4.17</v>
      </c>
      <c r="BX352" s="3" t="s">
        <v>27</v>
      </c>
      <c r="BY352" s="3"/>
      <c r="BZ352" s="5">
        <v>208.5</v>
      </c>
      <c r="CA352" s="2"/>
      <c r="CB352" s="3" t="s">
        <v>3</v>
      </c>
      <c r="CC352" s="5">
        <v>2.29</v>
      </c>
      <c r="CD352" s="5">
        <v>1.41</v>
      </c>
      <c r="CE352" s="3"/>
      <c r="CF352" s="5">
        <v>33</v>
      </c>
      <c r="CG352" s="3" t="s">
        <v>312</v>
      </c>
      <c r="CH352" s="3"/>
      <c r="CI352" s="3" t="s">
        <v>27</v>
      </c>
      <c r="CJ352" s="3" t="s">
        <v>1</v>
      </c>
      <c r="CK352" s="2"/>
      <c r="CL352" s="3" t="s">
        <v>22</v>
      </c>
      <c r="CM352" s="5">
        <v>58</v>
      </c>
      <c r="CN352" s="3"/>
      <c r="CO352" s="2"/>
      <c r="CP352" s="2"/>
      <c r="CQ352" s="2"/>
      <c r="CR352" s="5">
        <v>4.58</v>
      </c>
      <c r="CS352" s="5">
        <v>25.55</v>
      </c>
      <c r="CT352" s="5">
        <v>1.55</v>
      </c>
      <c r="CU352" s="5">
        <v>8.8000000000000007</v>
      </c>
      <c r="CV352" s="5">
        <v>416</v>
      </c>
      <c r="CW352" s="5">
        <v>66.150000000000006</v>
      </c>
      <c r="CX352" s="5">
        <v>0.34722222222222221</v>
      </c>
      <c r="CY352" s="5">
        <v>0.41152263374485593</v>
      </c>
      <c r="CZ352" s="3" t="s">
        <v>22</v>
      </c>
      <c r="DA352" s="5">
        <v>7.4100000000000001E-4</v>
      </c>
      <c r="DB352" s="5">
        <v>634</v>
      </c>
      <c r="DC352" s="2"/>
      <c r="DD352" s="5">
        <v>285</v>
      </c>
      <c r="DE352" s="3" t="s">
        <v>22</v>
      </c>
      <c r="DF352" s="5">
        <v>0.32258064516129031</v>
      </c>
      <c r="DG352" s="3" t="s">
        <v>3</v>
      </c>
      <c r="DH352" s="5">
        <v>8.3000000000000007</v>
      </c>
      <c r="DI352" s="3" t="s">
        <v>28</v>
      </c>
      <c r="DJ352" s="3"/>
      <c r="DK352" s="5">
        <v>482</v>
      </c>
      <c r="DL352" s="3" t="s">
        <v>8</v>
      </c>
      <c r="DM352" s="5">
        <v>0.28818443804034583</v>
      </c>
      <c r="DN352" s="3" t="s">
        <v>3</v>
      </c>
      <c r="DO352" s="5">
        <v>0.65500000000000003</v>
      </c>
      <c r="DP352" s="3" t="s">
        <v>3</v>
      </c>
      <c r="DQ352" s="5">
        <v>2.2400000000000002</v>
      </c>
      <c r="DR352" s="7"/>
      <c r="DS352" s="3">
        <v>1</v>
      </c>
      <c r="DT352" s="5">
        <v>0.4081632653061224</v>
      </c>
      <c r="DU352" s="2"/>
      <c r="DV352" s="3" t="s">
        <v>3</v>
      </c>
      <c r="DW352" s="5">
        <v>34.65</v>
      </c>
      <c r="DX352" s="3"/>
      <c r="DY352" s="3" t="s">
        <v>8</v>
      </c>
      <c r="DZ352" s="2"/>
      <c r="EA352" s="5">
        <v>1</v>
      </c>
      <c r="EB352" s="5">
        <v>2.25</v>
      </c>
      <c r="EC352" s="3"/>
      <c r="ED352" s="2"/>
      <c r="EE352" s="2"/>
      <c r="EF352" s="3" t="s">
        <v>1</v>
      </c>
      <c r="EG352" s="3" t="s">
        <v>27</v>
      </c>
      <c r="EH352" s="2"/>
      <c r="EI352" s="2"/>
      <c r="EJ352" s="3" t="s">
        <v>26</v>
      </c>
      <c r="EK352" s="5">
        <v>1.2500000000000001E-2</v>
      </c>
      <c r="EL352" s="3" t="s">
        <v>1</v>
      </c>
      <c r="EM352" s="3" t="s">
        <v>3</v>
      </c>
      <c r="EN352" s="3" t="s">
        <v>27</v>
      </c>
      <c r="EO352" s="3"/>
      <c r="EP352" s="3" t="s">
        <v>8</v>
      </c>
      <c r="EQ352" s="3"/>
      <c r="ER352" s="5">
        <v>4.2300000000000004</v>
      </c>
      <c r="ES352" s="3"/>
      <c r="ET352" s="9">
        <v>15.8</v>
      </c>
      <c r="EU352" s="3" t="s">
        <v>239</v>
      </c>
      <c r="EV352" s="3" t="s">
        <v>28</v>
      </c>
      <c r="EW352" s="9">
        <v>10</v>
      </c>
      <c r="EX352" s="9">
        <v>2.36</v>
      </c>
      <c r="EY352" s="3"/>
      <c r="EZ352" s="3"/>
      <c r="FA352" s="9">
        <v>0.81300813008130079</v>
      </c>
      <c r="FB352" s="9">
        <v>1.666E-9</v>
      </c>
      <c r="FC352" s="5">
        <v>208.5</v>
      </c>
      <c r="FD352" s="9">
        <v>0.79365079365079361</v>
      </c>
      <c r="FE352" s="2" t="s">
        <v>311</v>
      </c>
      <c r="FF352" s="3" t="s">
        <v>28</v>
      </c>
      <c r="FG352" s="3" t="s">
        <v>1</v>
      </c>
      <c r="FH352" s="9">
        <v>4.9000000000000004</v>
      </c>
      <c r="FI352" s="3"/>
      <c r="FJ352" s="9">
        <v>11.45</v>
      </c>
      <c r="FK352" s="3" t="s">
        <v>1</v>
      </c>
      <c r="FL352" s="3" t="s">
        <v>1</v>
      </c>
      <c r="FM352" s="3" t="s">
        <v>28</v>
      </c>
      <c r="FN352" s="9">
        <v>141</v>
      </c>
      <c r="FO352" s="9">
        <v>6.1000000000000004E-8</v>
      </c>
      <c r="FP352" s="9">
        <v>7.1</v>
      </c>
      <c r="FQ352" s="3" t="s">
        <v>311</v>
      </c>
      <c r="FR352" s="5">
        <v>9.5999999999999992E-3</v>
      </c>
      <c r="FS352" s="9">
        <v>24.25</v>
      </c>
      <c r="FT352" s="3" t="s">
        <v>1</v>
      </c>
      <c r="FU352" s="3"/>
      <c r="FV352" s="3" t="s">
        <v>27</v>
      </c>
      <c r="FW352" s="5">
        <v>27.4</v>
      </c>
      <c r="FX352" s="10">
        <v>2.8700000000000002E-3</v>
      </c>
      <c r="FY352" s="3"/>
      <c r="FZ352" s="3" t="s">
        <v>22</v>
      </c>
      <c r="GA352" s="3"/>
      <c r="GB352" s="3"/>
      <c r="GC352" s="3" t="s">
        <v>27</v>
      </c>
      <c r="GD352" s="3"/>
      <c r="GE352" s="3"/>
      <c r="GF352" s="3" t="s">
        <v>30</v>
      </c>
      <c r="GG352" s="3"/>
      <c r="GH352" s="9">
        <v>3.55</v>
      </c>
      <c r="GI352" s="5">
        <v>208.5</v>
      </c>
      <c r="GJ352" s="5">
        <v>1.6249999999999999E-3</v>
      </c>
      <c r="GK352" s="3"/>
      <c r="GL352" s="2"/>
      <c r="GM352" s="9">
        <v>2.2400000000000002</v>
      </c>
      <c r="GN352" s="3" t="s">
        <v>31</v>
      </c>
      <c r="GO352" s="3" t="s">
        <v>8</v>
      </c>
      <c r="GP352" s="3"/>
      <c r="GQ352" s="3"/>
      <c r="GR352" s="3" t="s">
        <v>219</v>
      </c>
      <c r="GS352" s="9">
        <v>0.7407407407407407</v>
      </c>
      <c r="GT352" s="9">
        <v>57.3</v>
      </c>
      <c r="GU352" s="9">
        <v>11.45</v>
      </c>
      <c r="GV352" s="2">
        <v>6.4102564102564097E-2</v>
      </c>
      <c r="GW352" s="9">
        <v>2.4</v>
      </c>
      <c r="GX352" s="2" t="s">
        <v>34</v>
      </c>
      <c r="GY352" s="7"/>
      <c r="GZ352" s="9">
        <v>3.93</v>
      </c>
      <c r="HA352" s="9">
        <v>2.4</v>
      </c>
      <c r="HB352" s="9">
        <v>3.78</v>
      </c>
      <c r="HC352" s="3">
        <v>37.549999999999997</v>
      </c>
      <c r="HD352" s="3" t="s">
        <v>3</v>
      </c>
      <c r="HE352" s="9">
        <v>14</v>
      </c>
      <c r="HF352" s="9">
        <v>19.55</v>
      </c>
      <c r="HG352" s="3"/>
      <c r="HH352" s="5">
        <v>208.5</v>
      </c>
      <c r="HI352" s="3" t="s">
        <v>311</v>
      </c>
      <c r="HJ352" s="3"/>
      <c r="HK352" s="3" t="s">
        <v>3</v>
      </c>
      <c r="HL352" s="3"/>
      <c r="HM352" s="9">
        <v>0.41</v>
      </c>
      <c r="HN352" s="9">
        <v>15.8</v>
      </c>
      <c r="HO352" s="3" t="s">
        <v>3</v>
      </c>
      <c r="HP352" s="3" t="s">
        <v>1</v>
      </c>
      <c r="HQ352" s="3" t="s">
        <v>28</v>
      </c>
      <c r="HR352" s="9">
        <v>0.4</v>
      </c>
      <c r="HS352" s="3" t="s">
        <v>3</v>
      </c>
      <c r="HT352" s="3">
        <v>3.96</v>
      </c>
      <c r="HU352" s="9">
        <v>0.41152263374485593</v>
      </c>
      <c r="HV352" s="3">
        <v>1</v>
      </c>
      <c r="HW352" s="9">
        <v>2.3700000000000001E-3</v>
      </c>
      <c r="HX352" s="3" t="s">
        <v>3</v>
      </c>
      <c r="HY352" s="3"/>
      <c r="HZ352" s="3" t="s">
        <v>30</v>
      </c>
      <c r="IA352" s="9">
        <v>4.3</v>
      </c>
      <c r="IB352" s="3"/>
      <c r="IC352" s="3" t="s">
        <v>18</v>
      </c>
      <c r="ID352" s="3"/>
      <c r="IE352" s="3" t="s">
        <v>309</v>
      </c>
      <c r="IF352" s="7"/>
      <c r="IG352" s="9">
        <v>0.94339622641509424</v>
      </c>
      <c r="IH352" s="9">
        <v>0.65789473684210531</v>
      </c>
    </row>
    <row r="353" spans="1:242" x14ac:dyDescent="0.25">
      <c r="A353" s="1" t="s">
        <v>449</v>
      </c>
      <c r="B353" s="5">
        <v>58</v>
      </c>
      <c r="C353" s="3"/>
      <c r="D353" s="5">
        <v>6.2</v>
      </c>
      <c r="E353" s="3" t="s">
        <v>1</v>
      </c>
      <c r="F353" s="3"/>
      <c r="G353" s="2">
        <v>7.7499999999999999E-2</v>
      </c>
      <c r="H353" s="3"/>
      <c r="I353" s="3"/>
      <c r="J353" s="5">
        <v>2.8850000000000004E-10</v>
      </c>
      <c r="K353" s="3" t="s">
        <v>3</v>
      </c>
      <c r="L353" s="3" t="s">
        <v>4</v>
      </c>
      <c r="M353" s="5">
        <v>0.7407407407407407</v>
      </c>
      <c r="N353" s="5">
        <v>16.55</v>
      </c>
      <c r="O353" s="3" t="s">
        <v>3</v>
      </c>
      <c r="P353" s="3"/>
      <c r="Q353" s="3"/>
      <c r="R353" s="5">
        <v>17.55</v>
      </c>
      <c r="S353" s="3"/>
      <c r="T353" s="3" t="s">
        <v>3</v>
      </c>
      <c r="U353" s="5">
        <v>34.799999999999997</v>
      </c>
      <c r="V353" s="3"/>
      <c r="W353" s="5">
        <v>211.5</v>
      </c>
      <c r="X353" s="3"/>
      <c r="Y353" s="3"/>
      <c r="Z353" s="5">
        <v>2.0999999999999999E-5</v>
      </c>
      <c r="AA353" s="3" t="s">
        <v>8</v>
      </c>
      <c r="AB353" s="2"/>
      <c r="AC353" s="5">
        <v>3.0000000000000001E-12</v>
      </c>
      <c r="AD353" s="3" t="s">
        <v>22</v>
      </c>
      <c r="AE353" s="3" t="s">
        <v>1</v>
      </c>
      <c r="AF353" s="3"/>
      <c r="AG353" s="6">
        <v>2.0899999999999998E-3</v>
      </c>
      <c r="AH353" s="5">
        <v>211.5</v>
      </c>
      <c r="AI353" s="2"/>
      <c r="AJ353" s="3">
        <v>2685</v>
      </c>
      <c r="AK353" s="5">
        <v>211.5</v>
      </c>
      <c r="AL353" s="5">
        <v>1.0029999999999999</v>
      </c>
      <c r="AM353" s="3"/>
      <c r="AN353" s="3"/>
      <c r="AO353" s="5">
        <v>211.5</v>
      </c>
      <c r="AP353" s="5">
        <v>211.5</v>
      </c>
      <c r="AQ353" s="5">
        <v>3.85</v>
      </c>
      <c r="AR353" s="5">
        <v>2.36</v>
      </c>
      <c r="AS353" s="3" t="s">
        <v>28</v>
      </c>
      <c r="AT353" s="3" t="s">
        <v>28</v>
      </c>
      <c r="AU353" s="5">
        <v>30.9</v>
      </c>
      <c r="AV353" s="3"/>
      <c r="AW353" s="5">
        <v>211.5</v>
      </c>
      <c r="AX353" s="5">
        <v>2.9666666666666665E-7</v>
      </c>
      <c r="AY353" s="2" t="s">
        <v>311</v>
      </c>
      <c r="AZ353" s="5">
        <v>9.3000000000000007</v>
      </c>
      <c r="BA353" s="5">
        <v>211.5</v>
      </c>
      <c r="BB353" s="3" t="s">
        <v>8</v>
      </c>
      <c r="BC353" s="3">
        <v>9.5</v>
      </c>
      <c r="BD353" s="5">
        <v>0.390625</v>
      </c>
      <c r="BE353" s="3" t="s">
        <v>447</v>
      </c>
      <c r="BF353" s="6">
        <v>21.55</v>
      </c>
      <c r="BG353" s="5">
        <v>5.42</v>
      </c>
      <c r="BH353" s="3"/>
      <c r="BI353" s="3"/>
      <c r="BJ353" s="5">
        <v>1.28</v>
      </c>
      <c r="BK353" s="5">
        <v>25.3</v>
      </c>
      <c r="BL353" s="5">
        <v>0.68493150684931503</v>
      </c>
      <c r="BM353" s="5">
        <v>2.94</v>
      </c>
      <c r="BN353" s="3"/>
      <c r="BO353" s="3" t="s">
        <v>121</v>
      </c>
      <c r="BP353" s="3" t="s">
        <v>3</v>
      </c>
      <c r="BQ353" s="5">
        <v>5</v>
      </c>
      <c r="BR353" s="2" t="s">
        <v>21</v>
      </c>
      <c r="BS353" s="3"/>
      <c r="BT353" s="3"/>
      <c r="BU353" s="3"/>
      <c r="BV353" s="5">
        <v>3.52</v>
      </c>
      <c r="BW353" s="5">
        <v>4.18</v>
      </c>
      <c r="BX353" s="3" t="s">
        <v>27</v>
      </c>
      <c r="BY353" s="3"/>
      <c r="BZ353" s="5">
        <v>211.5</v>
      </c>
      <c r="CA353" s="2"/>
      <c r="CB353" s="3" t="s">
        <v>3</v>
      </c>
      <c r="CC353" s="5">
        <v>2.35</v>
      </c>
      <c r="CD353" s="5">
        <v>1.35</v>
      </c>
      <c r="CE353" s="3"/>
      <c r="CF353" s="5">
        <v>32</v>
      </c>
      <c r="CG353" s="3" t="s">
        <v>312</v>
      </c>
      <c r="CH353" s="3"/>
      <c r="CI353" s="3" t="s">
        <v>27</v>
      </c>
      <c r="CJ353" s="3" t="s">
        <v>1</v>
      </c>
      <c r="CK353" s="2">
        <v>1</v>
      </c>
      <c r="CL353" s="3" t="s">
        <v>22</v>
      </c>
      <c r="CM353" s="5">
        <v>58</v>
      </c>
      <c r="CN353" s="3"/>
      <c r="CO353" s="2"/>
      <c r="CP353" s="2"/>
      <c r="CQ353" s="2"/>
      <c r="CR353" s="5">
        <v>4.83</v>
      </c>
      <c r="CS353" s="5">
        <v>24.9</v>
      </c>
      <c r="CT353" s="5">
        <v>1.7275</v>
      </c>
      <c r="CU353" s="5">
        <v>8.6999999999999993</v>
      </c>
      <c r="CV353" s="5">
        <v>439</v>
      </c>
      <c r="CW353" s="5">
        <v>65.650000000000006</v>
      </c>
      <c r="CX353" s="5">
        <v>0.33112582781456956</v>
      </c>
      <c r="CY353" s="5">
        <v>0.41152263374485593</v>
      </c>
      <c r="CZ353" s="3" t="s">
        <v>22</v>
      </c>
      <c r="DA353" s="5">
        <v>7.1400000000000001E-4</v>
      </c>
      <c r="DB353" s="5">
        <v>627</v>
      </c>
      <c r="DC353" s="2"/>
      <c r="DD353" s="5">
        <v>286</v>
      </c>
      <c r="DE353" s="3" t="s">
        <v>22</v>
      </c>
      <c r="DF353" s="5">
        <v>0.31446540880503143</v>
      </c>
      <c r="DG353" s="3" t="s">
        <v>3</v>
      </c>
      <c r="DH353" s="5">
        <v>8.35</v>
      </c>
      <c r="DI353" s="3" t="s">
        <v>28</v>
      </c>
      <c r="DJ353" s="3"/>
      <c r="DK353" s="5">
        <v>510</v>
      </c>
      <c r="DL353" s="3" t="s">
        <v>8</v>
      </c>
      <c r="DM353" s="5">
        <v>0.28409090909090912</v>
      </c>
      <c r="DN353" s="3" t="s">
        <v>3</v>
      </c>
      <c r="DO353" s="5">
        <v>0.96499999999999997</v>
      </c>
      <c r="DP353" s="3" t="s">
        <v>3</v>
      </c>
      <c r="DQ353" s="5">
        <v>2.23</v>
      </c>
      <c r="DR353" s="7"/>
      <c r="DS353" s="3">
        <v>1</v>
      </c>
      <c r="DT353" s="5">
        <v>0.4098360655737705</v>
      </c>
      <c r="DU353" s="2"/>
      <c r="DV353" s="3" t="s">
        <v>3</v>
      </c>
      <c r="DW353" s="5">
        <v>34.799999999999997</v>
      </c>
      <c r="DX353" s="3"/>
      <c r="DY353" s="3" t="s">
        <v>8</v>
      </c>
      <c r="DZ353" s="2"/>
      <c r="EA353" s="5">
        <v>0.99009900990099009</v>
      </c>
      <c r="EB353" s="5">
        <v>2.2799999999999998</v>
      </c>
      <c r="EC353" s="3"/>
      <c r="ED353" s="2"/>
      <c r="EE353" s="2"/>
      <c r="EF353" s="3" t="s">
        <v>1</v>
      </c>
      <c r="EG353" s="3" t="s">
        <v>27</v>
      </c>
      <c r="EH353" s="2"/>
      <c r="EI353" s="2"/>
      <c r="EJ353" s="3" t="s">
        <v>26</v>
      </c>
      <c r="EK353" s="5">
        <v>1.2500000000000001E-2</v>
      </c>
      <c r="EL353" s="3" t="s">
        <v>1</v>
      </c>
      <c r="EM353" s="3" t="s">
        <v>3</v>
      </c>
      <c r="EN353" s="3" t="s">
        <v>27</v>
      </c>
      <c r="EO353" s="3"/>
      <c r="EP353" s="3" t="s">
        <v>8</v>
      </c>
      <c r="EQ353" s="3"/>
      <c r="ER353" s="5">
        <v>4.1399999999999997</v>
      </c>
      <c r="ES353" s="3"/>
      <c r="ET353" s="9">
        <v>16.649999999999999</v>
      </c>
      <c r="EU353" s="3" t="s">
        <v>239</v>
      </c>
      <c r="EV353" s="3" t="s">
        <v>28</v>
      </c>
      <c r="EW353" s="9">
        <v>11.65</v>
      </c>
      <c r="EX353" s="9">
        <v>2.38</v>
      </c>
      <c r="EY353" s="3"/>
      <c r="EZ353" s="3"/>
      <c r="FA353" s="9">
        <v>0.82644628099173556</v>
      </c>
      <c r="FB353" s="9">
        <v>1.666E-9</v>
      </c>
      <c r="FC353" s="5">
        <v>211.5</v>
      </c>
      <c r="FD353" s="9">
        <v>0.78740157480314954</v>
      </c>
      <c r="FE353" s="2" t="s">
        <v>311</v>
      </c>
      <c r="FF353" s="3" t="s">
        <v>28</v>
      </c>
      <c r="FG353" s="3" t="s">
        <v>1</v>
      </c>
      <c r="FH353" s="9">
        <v>4.96</v>
      </c>
      <c r="FI353" s="3"/>
      <c r="FJ353" s="9">
        <v>10.6</v>
      </c>
      <c r="FK353" s="3" t="s">
        <v>1</v>
      </c>
      <c r="FL353" s="3" t="s">
        <v>1</v>
      </c>
      <c r="FM353" s="3" t="s">
        <v>28</v>
      </c>
      <c r="FN353" s="9">
        <v>141</v>
      </c>
      <c r="FO353" s="9">
        <v>6.5E-8</v>
      </c>
      <c r="FP353" s="9">
        <v>7.43</v>
      </c>
      <c r="FQ353" s="3" t="s">
        <v>311</v>
      </c>
      <c r="FR353" s="5">
        <v>9.4500000000000001E-3</v>
      </c>
      <c r="FS353" s="9">
        <v>28</v>
      </c>
      <c r="FT353" s="3" t="s">
        <v>1</v>
      </c>
      <c r="FU353" s="3"/>
      <c r="FV353" s="3" t="s">
        <v>27</v>
      </c>
      <c r="FW353" s="5">
        <v>26.7</v>
      </c>
      <c r="FX353" s="10">
        <v>2.8799999999999997E-3</v>
      </c>
      <c r="FY353" s="3"/>
      <c r="FZ353" s="3" t="s">
        <v>22</v>
      </c>
      <c r="GA353" s="3"/>
      <c r="GB353" s="3"/>
      <c r="GC353" s="3" t="s">
        <v>27</v>
      </c>
      <c r="GD353" s="3"/>
      <c r="GE353" s="3"/>
      <c r="GF353" s="3" t="s">
        <v>30</v>
      </c>
      <c r="GG353" s="3"/>
      <c r="GH353" s="9">
        <v>3.46</v>
      </c>
      <c r="GI353" s="5">
        <v>211.5</v>
      </c>
      <c r="GJ353" s="5">
        <v>1.645E-3</v>
      </c>
      <c r="GK353" s="3"/>
      <c r="GL353" s="2"/>
      <c r="GM353" s="9">
        <v>2.29</v>
      </c>
      <c r="GN353" s="3" t="s">
        <v>31</v>
      </c>
      <c r="GO353" s="3" t="s">
        <v>8</v>
      </c>
      <c r="GP353" s="3"/>
      <c r="GQ353" s="3"/>
      <c r="GR353" s="3" t="s">
        <v>219</v>
      </c>
      <c r="GS353" s="9">
        <v>0.7142857142857143</v>
      </c>
      <c r="GT353" s="9">
        <v>56.6</v>
      </c>
      <c r="GU353" s="9">
        <v>16.100000000000001</v>
      </c>
      <c r="GV353" s="2">
        <v>7.0422535211267609E-2</v>
      </c>
      <c r="GW353" s="9">
        <v>2.4</v>
      </c>
      <c r="GX353" s="2" t="s">
        <v>34</v>
      </c>
      <c r="GY353" s="7"/>
      <c r="GZ353" s="9">
        <v>3.96</v>
      </c>
      <c r="HA353" s="9">
        <v>2.5350000000000001</v>
      </c>
      <c r="HB353" s="9">
        <v>3.78</v>
      </c>
      <c r="HC353" s="3">
        <v>37.299999999999997</v>
      </c>
      <c r="HD353" s="3" t="s">
        <v>3</v>
      </c>
      <c r="HE353" s="9">
        <v>14</v>
      </c>
      <c r="HF353" s="9">
        <v>19.100000000000001</v>
      </c>
      <c r="HG353" s="3"/>
      <c r="HH353" s="5">
        <v>211.5</v>
      </c>
      <c r="HI353" s="3" t="s">
        <v>311</v>
      </c>
      <c r="HJ353" s="3"/>
      <c r="HK353" s="3" t="s">
        <v>3</v>
      </c>
      <c r="HL353" s="3"/>
      <c r="HM353" s="9">
        <v>0.39800000000000002</v>
      </c>
      <c r="HN353" s="9">
        <v>15.5</v>
      </c>
      <c r="HO353" s="3" t="s">
        <v>3</v>
      </c>
      <c r="HP353" s="3" t="s">
        <v>1</v>
      </c>
      <c r="HQ353" s="3" t="s">
        <v>28</v>
      </c>
      <c r="HR353" s="9">
        <v>0.45</v>
      </c>
      <c r="HS353" s="3" t="s">
        <v>3</v>
      </c>
      <c r="HT353" s="3">
        <v>3.95</v>
      </c>
      <c r="HU353" s="9">
        <v>0.41152263374485593</v>
      </c>
      <c r="HV353" s="3">
        <v>1</v>
      </c>
      <c r="HW353" s="9">
        <v>2.5000000000000001E-3</v>
      </c>
      <c r="HX353" s="3" t="s">
        <v>3</v>
      </c>
      <c r="HY353" s="3"/>
      <c r="HZ353" s="3" t="s">
        <v>30</v>
      </c>
      <c r="IA353" s="9">
        <v>4.3</v>
      </c>
      <c r="IB353" s="3"/>
      <c r="IC353" s="3" t="s">
        <v>18</v>
      </c>
      <c r="ID353" s="3"/>
      <c r="IE353" s="3" t="s">
        <v>309</v>
      </c>
      <c r="IF353" s="7"/>
      <c r="IG353" s="9">
        <v>0.95238095238095233</v>
      </c>
      <c r="IH353" s="9">
        <v>0.64935064935064934</v>
      </c>
    </row>
    <row r="354" spans="1:242" x14ac:dyDescent="0.25">
      <c r="A354" s="1" t="s">
        <v>450</v>
      </c>
      <c r="B354" s="5">
        <v>56.5</v>
      </c>
      <c r="C354" s="3"/>
      <c r="D354" s="5">
        <v>6.05</v>
      </c>
      <c r="E354" s="3" t="s">
        <v>1</v>
      </c>
      <c r="F354" s="3"/>
      <c r="G354" s="2">
        <v>0.09</v>
      </c>
      <c r="H354" s="3"/>
      <c r="I354" s="3"/>
      <c r="J354" s="5">
        <v>3.6799999999999997E-10</v>
      </c>
      <c r="K354" s="3" t="s">
        <v>3</v>
      </c>
      <c r="L354" s="3" t="s">
        <v>4</v>
      </c>
      <c r="M354" s="5">
        <v>0.74626865671641784</v>
      </c>
      <c r="N354" s="5">
        <v>16.899999999999999</v>
      </c>
      <c r="O354" s="3" t="s">
        <v>3</v>
      </c>
      <c r="P354" s="3"/>
      <c r="Q354" s="3"/>
      <c r="R354" s="5">
        <v>17.850000000000001</v>
      </c>
      <c r="S354" s="3"/>
      <c r="T354" s="3" t="s">
        <v>3</v>
      </c>
      <c r="U354" s="5">
        <v>36.200000000000003</v>
      </c>
      <c r="V354" s="3"/>
      <c r="W354" s="5">
        <v>210</v>
      </c>
      <c r="X354" s="3"/>
      <c r="Y354" s="3"/>
      <c r="Z354" s="5">
        <v>2.0999999999999999E-5</v>
      </c>
      <c r="AA354" s="3" t="s">
        <v>8</v>
      </c>
      <c r="AB354" s="2"/>
      <c r="AC354" s="5">
        <v>3.2181818181818182E-12</v>
      </c>
      <c r="AD354" s="3" t="s">
        <v>22</v>
      </c>
      <c r="AE354" s="3" t="s">
        <v>1</v>
      </c>
      <c r="AF354" s="3"/>
      <c r="AG354" s="6">
        <v>2.2100000000000002E-3</v>
      </c>
      <c r="AH354" s="5">
        <v>210</v>
      </c>
      <c r="AI354" s="2"/>
      <c r="AJ354" s="3">
        <v>5000</v>
      </c>
      <c r="AK354" s="5">
        <v>210</v>
      </c>
      <c r="AL354" s="5">
        <v>1.0189999999999999</v>
      </c>
      <c r="AM354" s="3"/>
      <c r="AN354" s="3"/>
      <c r="AO354" s="5">
        <v>210</v>
      </c>
      <c r="AP354" s="5">
        <v>210</v>
      </c>
      <c r="AQ354" s="5">
        <v>4.6500000000000004</v>
      </c>
      <c r="AR354" s="5">
        <v>2.4</v>
      </c>
      <c r="AS354" s="3" t="s">
        <v>28</v>
      </c>
      <c r="AT354" s="3" t="s">
        <v>28</v>
      </c>
      <c r="AU354" s="5">
        <v>32.450000000000003</v>
      </c>
      <c r="AV354" s="3"/>
      <c r="AW354" s="5">
        <v>210</v>
      </c>
      <c r="AX354" s="5">
        <v>3.1E-7</v>
      </c>
      <c r="AY354" s="2" t="s">
        <v>311</v>
      </c>
      <c r="AZ354" s="5">
        <v>9.3000000000000007</v>
      </c>
      <c r="BA354" s="5">
        <v>210</v>
      </c>
      <c r="BB354" s="3" t="s">
        <v>8</v>
      </c>
      <c r="BC354" s="3">
        <v>9.5</v>
      </c>
      <c r="BD354" s="5">
        <v>0.38910505836575876</v>
      </c>
      <c r="BE354" s="3" t="s">
        <v>447</v>
      </c>
      <c r="BF354" s="6">
        <v>21.65</v>
      </c>
      <c r="BG354" s="5">
        <v>5.53</v>
      </c>
      <c r="BH354" s="3"/>
      <c r="BI354" s="3"/>
      <c r="BJ354" s="5">
        <v>1.25</v>
      </c>
      <c r="BK354" s="5">
        <v>25.1</v>
      </c>
      <c r="BL354" s="5">
        <v>0.70921985815602839</v>
      </c>
      <c r="BM354" s="5">
        <v>2.94</v>
      </c>
      <c r="BN354" s="3"/>
      <c r="BO354" s="3" t="s">
        <v>121</v>
      </c>
      <c r="BP354" s="3" t="s">
        <v>3</v>
      </c>
      <c r="BQ354" s="5">
        <v>5.15</v>
      </c>
      <c r="BR354" s="2" t="s">
        <v>21</v>
      </c>
      <c r="BS354" s="3"/>
      <c r="BT354" s="3"/>
      <c r="BU354" s="3"/>
      <c r="BV354" s="5">
        <v>3.58</v>
      </c>
      <c r="BW354" s="5">
        <v>4.16</v>
      </c>
      <c r="BX354" s="3" t="s">
        <v>27</v>
      </c>
      <c r="BY354" s="3"/>
      <c r="BZ354" s="5">
        <v>210</v>
      </c>
      <c r="CA354" s="2"/>
      <c r="CB354" s="3" t="s">
        <v>3</v>
      </c>
      <c r="CC354" s="5">
        <v>2.39</v>
      </c>
      <c r="CD354" s="5">
        <v>2.04</v>
      </c>
      <c r="CE354" s="3"/>
      <c r="CF354" s="5">
        <v>31.25</v>
      </c>
      <c r="CG354" s="3" t="s">
        <v>312</v>
      </c>
      <c r="CH354" s="3"/>
      <c r="CI354" s="3" t="s">
        <v>27</v>
      </c>
      <c r="CJ354" s="3" t="s">
        <v>1</v>
      </c>
      <c r="CK354" s="2"/>
      <c r="CL354" s="3" t="s">
        <v>22</v>
      </c>
      <c r="CM354" s="5">
        <v>59</v>
      </c>
      <c r="CN354" s="3"/>
      <c r="CO354" s="2"/>
      <c r="CP354" s="2"/>
      <c r="CQ354" s="2"/>
      <c r="CR354" s="5">
        <v>4.91</v>
      </c>
      <c r="CS354" s="5">
        <v>27.4</v>
      </c>
      <c r="CT354" s="5">
        <v>2.7050000000000001</v>
      </c>
      <c r="CU354" s="5">
        <v>9.1999999999999993</v>
      </c>
      <c r="CV354" s="5">
        <v>444</v>
      </c>
      <c r="CW354" s="5">
        <v>66.8</v>
      </c>
      <c r="CX354" s="5">
        <v>0.32894736842105265</v>
      </c>
      <c r="CY354" s="5">
        <v>0.42372881355932207</v>
      </c>
      <c r="CZ354" s="3" t="s">
        <v>22</v>
      </c>
      <c r="DA354" s="5">
        <v>7.27E-4</v>
      </c>
      <c r="DB354" s="5">
        <v>634</v>
      </c>
      <c r="DC354" s="2"/>
      <c r="DD354" s="5">
        <v>294</v>
      </c>
      <c r="DE354" s="3" t="s">
        <v>22</v>
      </c>
      <c r="DF354" s="5">
        <v>0.3125</v>
      </c>
      <c r="DG354" s="3" t="s">
        <v>3</v>
      </c>
      <c r="DH354" s="5">
        <v>8.6</v>
      </c>
      <c r="DI354" s="3" t="s">
        <v>28</v>
      </c>
      <c r="DJ354" s="3"/>
      <c r="DK354" s="5">
        <v>517</v>
      </c>
      <c r="DL354" s="3" t="s">
        <v>8</v>
      </c>
      <c r="DM354" s="5">
        <v>0.29154518950437314</v>
      </c>
      <c r="DN354" s="3" t="s">
        <v>3</v>
      </c>
      <c r="DO354" s="5">
        <v>1.25</v>
      </c>
      <c r="DP354" s="3" t="s">
        <v>3</v>
      </c>
      <c r="DQ354" s="5">
        <v>2.238</v>
      </c>
      <c r="DR354" s="7"/>
      <c r="DS354" s="3">
        <v>1</v>
      </c>
      <c r="DT354" s="5">
        <v>0.41666666666666669</v>
      </c>
      <c r="DU354" s="2"/>
      <c r="DV354" s="3" t="s">
        <v>3</v>
      </c>
      <c r="DW354" s="5">
        <v>36.200000000000003</v>
      </c>
      <c r="DX354" s="3"/>
      <c r="DY354" s="3" t="s">
        <v>8</v>
      </c>
      <c r="DZ354" s="2"/>
      <c r="EA354" s="5">
        <v>1.2820512820512819</v>
      </c>
      <c r="EB354" s="5">
        <v>2.31</v>
      </c>
      <c r="EC354" s="3"/>
      <c r="ED354" s="2"/>
      <c r="EE354" s="2"/>
      <c r="EF354" s="3" t="s">
        <v>1</v>
      </c>
      <c r="EG354" s="3" t="s">
        <v>27</v>
      </c>
      <c r="EH354" s="2"/>
      <c r="EI354" s="2"/>
      <c r="EJ354" s="3" t="s">
        <v>26</v>
      </c>
      <c r="EK354" s="5">
        <v>1.2500000000000001E-2</v>
      </c>
      <c r="EL354" s="3" t="s">
        <v>1</v>
      </c>
      <c r="EM354" s="3" t="s">
        <v>3</v>
      </c>
      <c r="EN354" s="3" t="s">
        <v>27</v>
      </c>
      <c r="EO354" s="3"/>
      <c r="EP354" s="3" t="s">
        <v>8</v>
      </c>
      <c r="EQ354" s="3"/>
      <c r="ER354" s="5">
        <v>4.28</v>
      </c>
      <c r="ES354" s="3"/>
      <c r="ET354" s="9">
        <v>21.8</v>
      </c>
      <c r="EU354" s="3" t="s">
        <v>239</v>
      </c>
      <c r="EV354" s="3" t="s">
        <v>28</v>
      </c>
      <c r="EW354" s="9">
        <v>17</v>
      </c>
      <c r="EX354" s="9">
        <v>2.44</v>
      </c>
      <c r="EY354" s="3"/>
      <c r="EZ354" s="3"/>
      <c r="FA354" s="9">
        <v>0.81967213114754101</v>
      </c>
      <c r="FB354" s="9">
        <v>1.668E-9</v>
      </c>
      <c r="FC354" s="5">
        <v>210</v>
      </c>
      <c r="FD354" s="9">
        <v>0.87719298245614041</v>
      </c>
      <c r="FE354" s="2" t="s">
        <v>311</v>
      </c>
      <c r="FF354" s="3" t="s">
        <v>28</v>
      </c>
      <c r="FG354" s="3" t="s">
        <v>1</v>
      </c>
      <c r="FH354" s="9">
        <v>5.0599999999999996</v>
      </c>
      <c r="FI354" s="3"/>
      <c r="FJ354" s="9">
        <v>10.8</v>
      </c>
      <c r="FK354" s="3" t="s">
        <v>1</v>
      </c>
      <c r="FL354" s="3" t="s">
        <v>1</v>
      </c>
      <c r="FM354" s="3"/>
      <c r="FN354" s="9">
        <v>142</v>
      </c>
      <c r="FO354" s="9">
        <v>6.4500000000000002E-8</v>
      </c>
      <c r="FP354" s="9">
        <v>7.44</v>
      </c>
      <c r="FQ354" s="3" t="s">
        <v>311</v>
      </c>
      <c r="FR354" s="5">
        <v>1.03E-2</v>
      </c>
      <c r="FS354" s="9">
        <v>26.35</v>
      </c>
      <c r="FT354" s="3" t="s">
        <v>1</v>
      </c>
      <c r="FU354" s="3"/>
      <c r="FV354" s="3" t="s">
        <v>27</v>
      </c>
      <c r="FW354" s="5">
        <v>27.65</v>
      </c>
      <c r="FX354" s="10">
        <v>2.9399999999999999E-3</v>
      </c>
      <c r="FY354" s="3"/>
      <c r="FZ354" s="3" t="s">
        <v>22</v>
      </c>
      <c r="GA354" s="3"/>
      <c r="GB354" s="3"/>
      <c r="GC354" s="3" t="s">
        <v>27</v>
      </c>
      <c r="GD354" s="3"/>
      <c r="GE354" s="3"/>
      <c r="GF354" s="3" t="s">
        <v>30</v>
      </c>
      <c r="GG354" s="3"/>
      <c r="GH354" s="9">
        <v>3.5</v>
      </c>
      <c r="GI354" s="5">
        <v>210</v>
      </c>
      <c r="GJ354" s="5">
        <v>1.6999999999999999E-3</v>
      </c>
      <c r="GK354" s="3"/>
      <c r="GL354" s="2"/>
      <c r="GM354" s="9">
        <v>2.3199999999999998</v>
      </c>
      <c r="GN354" s="3" t="s">
        <v>31</v>
      </c>
      <c r="GO354" s="3" t="s">
        <v>8</v>
      </c>
      <c r="GP354" s="3"/>
      <c r="GQ354" s="3"/>
      <c r="GR354" s="3" t="s">
        <v>219</v>
      </c>
      <c r="GS354" s="9">
        <v>0.79365079365079361</v>
      </c>
      <c r="GT354" s="9">
        <v>56.8</v>
      </c>
      <c r="GU354" s="9">
        <v>16.350000000000001</v>
      </c>
      <c r="GV354" s="2">
        <v>7.0422535211267609E-2</v>
      </c>
      <c r="GW354" s="9">
        <v>2.4500000000000002</v>
      </c>
      <c r="GX354" s="2" t="s">
        <v>34</v>
      </c>
      <c r="GY354" s="7"/>
      <c r="GZ354" s="9">
        <v>4.0199999999999996</v>
      </c>
      <c r="HA354" s="9">
        <v>2.57</v>
      </c>
      <c r="HB354" s="9">
        <v>3.77</v>
      </c>
      <c r="HC354" s="3">
        <v>39.5</v>
      </c>
      <c r="HD354" s="3" t="s">
        <v>3</v>
      </c>
      <c r="HE354" s="9">
        <v>16</v>
      </c>
      <c r="HF354" s="9">
        <v>20.55</v>
      </c>
      <c r="HG354" s="3"/>
      <c r="HH354" s="5">
        <v>210</v>
      </c>
      <c r="HI354" s="3" t="s">
        <v>311</v>
      </c>
      <c r="HJ354" s="3"/>
      <c r="HK354" s="3" t="s">
        <v>3</v>
      </c>
      <c r="HL354" s="3"/>
      <c r="HM354" s="9">
        <v>0.40799999999999997</v>
      </c>
      <c r="HN354" s="9">
        <v>15.4</v>
      </c>
      <c r="HO354" s="3" t="s">
        <v>3</v>
      </c>
      <c r="HP354" s="3" t="s">
        <v>1</v>
      </c>
      <c r="HQ354" s="3" t="s">
        <v>28</v>
      </c>
      <c r="HR354" s="9">
        <v>0.45</v>
      </c>
      <c r="HS354" s="3" t="s">
        <v>3</v>
      </c>
      <c r="HT354" s="3">
        <v>3.97</v>
      </c>
      <c r="HU354" s="9">
        <v>0.42372881355932207</v>
      </c>
      <c r="HV354" s="3">
        <v>1</v>
      </c>
      <c r="HW354" s="9">
        <v>2.5999999999999999E-3</v>
      </c>
      <c r="HX354" s="3" t="s">
        <v>3</v>
      </c>
      <c r="HY354" s="3"/>
      <c r="HZ354" s="3" t="s">
        <v>30</v>
      </c>
      <c r="IA354" s="9">
        <v>4.3</v>
      </c>
      <c r="IB354" s="3"/>
      <c r="IC354" s="3" t="s">
        <v>18</v>
      </c>
      <c r="ID354" s="3"/>
      <c r="IE354" s="3" t="s">
        <v>309</v>
      </c>
      <c r="IF354" s="7"/>
      <c r="IG354" s="9">
        <v>1.1904761904761905</v>
      </c>
      <c r="IH354" s="9">
        <v>0.68493150684931503</v>
      </c>
    </row>
    <row r="355" spans="1:242" x14ac:dyDescent="0.25">
      <c r="A355" s="1" t="s">
        <v>451</v>
      </c>
      <c r="B355" s="5">
        <v>57.5</v>
      </c>
      <c r="C355" s="3"/>
      <c r="D355" s="5">
        <v>5.97</v>
      </c>
      <c r="E355" s="3" t="s">
        <v>1</v>
      </c>
      <c r="F355" s="3"/>
      <c r="G355" s="2">
        <v>8.3349999999999994E-2</v>
      </c>
      <c r="H355" s="3"/>
      <c r="I355" s="3"/>
      <c r="J355" s="5">
        <v>4.6849999999999998E-10</v>
      </c>
      <c r="K355" s="3" t="s">
        <v>3</v>
      </c>
      <c r="L355" s="3" t="s">
        <v>4</v>
      </c>
      <c r="M355" s="5">
        <v>0.74626865671641784</v>
      </c>
      <c r="N355" s="5">
        <v>16.55</v>
      </c>
      <c r="O355" s="3" t="s">
        <v>3</v>
      </c>
      <c r="P355" s="3"/>
      <c r="Q355" s="3"/>
      <c r="R355" s="5">
        <v>21.7</v>
      </c>
      <c r="S355" s="3"/>
      <c r="T355" s="3" t="s">
        <v>3</v>
      </c>
      <c r="U355" s="5">
        <v>36.049999999999997</v>
      </c>
      <c r="V355" s="3"/>
      <c r="W355" s="5">
        <v>201.6</v>
      </c>
      <c r="X355" s="3"/>
      <c r="Y355" s="3"/>
      <c r="Z355" s="5">
        <v>2.0999999999999999E-5</v>
      </c>
      <c r="AA355" s="3" t="s">
        <v>8</v>
      </c>
      <c r="AB355" s="2"/>
      <c r="AC355" s="5">
        <v>3.5454545454545454E-12</v>
      </c>
      <c r="AD355" s="3" t="s">
        <v>22</v>
      </c>
      <c r="AE355" s="3" t="s">
        <v>1</v>
      </c>
      <c r="AF355" s="3"/>
      <c r="AG355" s="6">
        <v>2.1299999999999999E-3</v>
      </c>
      <c r="AH355" s="5">
        <v>201.6</v>
      </c>
      <c r="AI355" s="2"/>
      <c r="AJ355" s="3">
        <v>8000</v>
      </c>
      <c r="AK355" s="5">
        <v>201.6</v>
      </c>
      <c r="AL355" s="5">
        <v>1.0229999999999999</v>
      </c>
      <c r="AM355" s="3"/>
      <c r="AN355" s="3"/>
      <c r="AO355" s="5">
        <v>201.6</v>
      </c>
      <c r="AP355" s="5">
        <v>201.6</v>
      </c>
      <c r="AQ355" s="5">
        <v>5.2</v>
      </c>
      <c r="AR355" s="5">
        <v>2.79</v>
      </c>
      <c r="AS355" s="3" t="s">
        <v>28</v>
      </c>
      <c r="AT355" s="3" t="s">
        <v>28</v>
      </c>
      <c r="AU355" s="5">
        <v>32.950000000000003</v>
      </c>
      <c r="AV355" s="3"/>
      <c r="AW355" s="5">
        <v>201.6</v>
      </c>
      <c r="AX355" s="5">
        <v>3.1666666666666667E-7</v>
      </c>
      <c r="AY355" s="2" t="s">
        <v>311</v>
      </c>
      <c r="AZ355" s="5">
        <v>9</v>
      </c>
      <c r="BA355" s="5">
        <v>201.6</v>
      </c>
      <c r="BB355" s="3" t="s">
        <v>8</v>
      </c>
      <c r="BC355" s="3">
        <v>9.4499999999999993</v>
      </c>
      <c r="BD355" s="5">
        <v>0.39215686274509809</v>
      </c>
      <c r="BE355" s="3" t="s">
        <v>447</v>
      </c>
      <c r="BF355" s="6">
        <v>20.5</v>
      </c>
      <c r="BG355" s="5">
        <v>5.39</v>
      </c>
      <c r="BH355" s="3"/>
      <c r="BI355" s="3"/>
      <c r="BJ355" s="5">
        <v>1.26</v>
      </c>
      <c r="BK355" s="5">
        <v>25.05</v>
      </c>
      <c r="BL355" s="5">
        <v>0.68965517241379315</v>
      </c>
      <c r="BM355" s="5">
        <v>2.94</v>
      </c>
      <c r="BN355" s="3"/>
      <c r="BO355" s="3" t="s">
        <v>121</v>
      </c>
      <c r="BP355" s="3" t="s">
        <v>3</v>
      </c>
      <c r="BQ355" s="5">
        <v>4.96</v>
      </c>
      <c r="BR355" s="2" t="s">
        <v>21</v>
      </c>
      <c r="BS355" s="3"/>
      <c r="BT355" s="3"/>
      <c r="BU355" s="3"/>
      <c r="BV355" s="5">
        <v>3.53</v>
      </c>
      <c r="BW355" s="5">
        <v>3.97</v>
      </c>
      <c r="BX355" s="3" t="s">
        <v>27</v>
      </c>
      <c r="BY355" s="3"/>
      <c r="BZ355" s="5">
        <v>201.6</v>
      </c>
      <c r="CA355" s="2"/>
      <c r="CB355" s="3" t="s">
        <v>3</v>
      </c>
      <c r="CC355" s="5">
        <v>2.34</v>
      </c>
      <c r="CD355" s="5">
        <v>1.82</v>
      </c>
      <c r="CE355" s="3"/>
      <c r="CF355" s="5">
        <v>31.5</v>
      </c>
      <c r="CG355" s="3" t="s">
        <v>312</v>
      </c>
      <c r="CH355" s="3"/>
      <c r="CI355" s="3" t="s">
        <v>27</v>
      </c>
      <c r="CJ355" s="3" t="s">
        <v>1</v>
      </c>
      <c r="CK355" s="2"/>
      <c r="CL355" s="3" t="s">
        <v>22</v>
      </c>
      <c r="CM355" s="5">
        <v>59</v>
      </c>
      <c r="CN355" s="3"/>
      <c r="CO355" s="2"/>
      <c r="CP355" s="2"/>
      <c r="CQ355" s="2"/>
      <c r="CR355" s="5">
        <v>4.8550000000000004</v>
      </c>
      <c r="CS355" s="5">
        <v>27.15</v>
      </c>
      <c r="CT355" s="5">
        <v>2.61</v>
      </c>
      <c r="CU355" s="5">
        <v>10.050000000000001</v>
      </c>
      <c r="CV355" s="5">
        <v>442</v>
      </c>
      <c r="CW355" s="5">
        <v>66.75</v>
      </c>
      <c r="CX355" s="5">
        <v>0.33557046979865773</v>
      </c>
      <c r="CY355" s="5">
        <v>0.42918454935622319</v>
      </c>
      <c r="CZ355" s="3" t="s">
        <v>22</v>
      </c>
      <c r="DA355" s="5">
        <v>7.4100000000000001E-4</v>
      </c>
      <c r="DB355" s="5">
        <v>626</v>
      </c>
      <c r="DC355" s="2"/>
      <c r="DD355" s="5">
        <v>292</v>
      </c>
      <c r="DE355" s="3" t="s">
        <v>22</v>
      </c>
      <c r="DF355" s="5">
        <v>0.31446540880503143</v>
      </c>
      <c r="DG355" s="3" t="s">
        <v>3</v>
      </c>
      <c r="DH355" s="5">
        <v>8.15</v>
      </c>
      <c r="DI355" s="3" t="s">
        <v>28</v>
      </c>
      <c r="DJ355" s="3"/>
      <c r="DK355" s="5">
        <v>514</v>
      </c>
      <c r="DL355" s="3" t="s">
        <v>8</v>
      </c>
      <c r="DM355" s="5">
        <v>0.2857142857142857</v>
      </c>
      <c r="DN355" s="3" t="s">
        <v>3</v>
      </c>
      <c r="DO355" s="5">
        <v>1.5</v>
      </c>
      <c r="DP355" s="3" t="s">
        <v>3</v>
      </c>
      <c r="DQ355" s="5">
        <v>2.23</v>
      </c>
      <c r="DR355" s="7"/>
      <c r="DS355" s="3">
        <v>1</v>
      </c>
      <c r="DT355" s="5">
        <v>0.41666666666666669</v>
      </c>
      <c r="DU355" s="2"/>
      <c r="DV355" s="3" t="s">
        <v>3</v>
      </c>
      <c r="DW355" s="5">
        <v>36.049999999999997</v>
      </c>
      <c r="DX355" s="3"/>
      <c r="DY355" s="3" t="s">
        <v>8</v>
      </c>
      <c r="DZ355" s="2"/>
      <c r="EA355" s="5">
        <v>1.25</v>
      </c>
      <c r="EB355" s="5">
        <v>2.25</v>
      </c>
      <c r="EC355" s="3"/>
      <c r="ED355" s="2"/>
      <c r="EE355" s="2"/>
      <c r="EF355" s="3" t="s">
        <v>1</v>
      </c>
      <c r="EG355" s="3" t="s">
        <v>27</v>
      </c>
      <c r="EH355" s="2"/>
      <c r="EI355" s="2"/>
      <c r="EJ355" s="3" t="s">
        <v>26</v>
      </c>
      <c r="EK355" s="5">
        <v>1.2500000000000001E-2</v>
      </c>
      <c r="EL355" s="3" t="s">
        <v>1</v>
      </c>
      <c r="EM355" s="3" t="s">
        <v>3</v>
      </c>
      <c r="EN355" s="3" t="s">
        <v>27</v>
      </c>
      <c r="EO355" s="3"/>
      <c r="EP355" s="3" t="s">
        <v>8</v>
      </c>
      <c r="EQ355" s="3"/>
      <c r="ER355" s="5">
        <v>4.08</v>
      </c>
      <c r="ES355" s="3"/>
      <c r="ET355" s="9">
        <v>21.7</v>
      </c>
      <c r="EU355" s="3" t="s">
        <v>239</v>
      </c>
      <c r="EV355" s="3" t="s">
        <v>28</v>
      </c>
      <c r="EW355" s="9">
        <v>11</v>
      </c>
      <c r="EX355" s="9">
        <v>2.4</v>
      </c>
      <c r="EY355" s="3"/>
      <c r="EZ355" s="3"/>
      <c r="FA355" s="9">
        <v>0.82644628099173556</v>
      </c>
      <c r="FB355" s="9">
        <v>1.668E-9</v>
      </c>
      <c r="FC355" s="5">
        <v>201.6</v>
      </c>
      <c r="FD355" s="9">
        <v>0.84745762711864414</v>
      </c>
      <c r="FE355" s="2" t="s">
        <v>311</v>
      </c>
      <c r="FF355" s="3" t="s">
        <v>28</v>
      </c>
      <c r="FG355" s="3" t="s">
        <v>1</v>
      </c>
      <c r="FH355" s="9">
        <v>4.9400000000000004</v>
      </c>
      <c r="FI355" s="3"/>
      <c r="FJ355" s="9">
        <v>10.75</v>
      </c>
      <c r="FK355" s="3" t="s">
        <v>1</v>
      </c>
      <c r="FL355" s="3" t="s">
        <v>1</v>
      </c>
      <c r="FM355" s="3"/>
      <c r="FN355" s="9">
        <v>142</v>
      </c>
      <c r="FO355" s="9">
        <v>6.2499999999999997E-8</v>
      </c>
      <c r="FP355" s="9">
        <v>7.4</v>
      </c>
      <c r="FQ355" s="3" t="s">
        <v>311</v>
      </c>
      <c r="FR355" s="5">
        <v>8.6999999999999994E-3</v>
      </c>
      <c r="FS355" s="9">
        <v>24.8</v>
      </c>
      <c r="FT355" s="3" t="s">
        <v>1</v>
      </c>
      <c r="FU355" s="3"/>
      <c r="FV355" s="3" t="s">
        <v>27</v>
      </c>
      <c r="FW355" s="5">
        <v>25.95</v>
      </c>
      <c r="FX355" s="10">
        <v>2.7799999999999999E-3</v>
      </c>
      <c r="FY355" s="3"/>
      <c r="FZ355" s="3" t="s">
        <v>22</v>
      </c>
      <c r="GA355" s="3"/>
      <c r="GB355" s="3"/>
      <c r="GC355" s="3" t="s">
        <v>27</v>
      </c>
      <c r="GD355" s="3"/>
      <c r="GE355" s="3"/>
      <c r="GF355" s="3" t="s">
        <v>30</v>
      </c>
      <c r="GG355" s="3"/>
      <c r="GH355" s="9">
        <v>3.49</v>
      </c>
      <c r="GI355" s="5">
        <v>201.6</v>
      </c>
      <c r="GJ355" s="5">
        <v>1.64E-3</v>
      </c>
      <c r="GK355" s="3"/>
      <c r="GL355" s="2"/>
      <c r="GM355" s="9">
        <v>2.2599999999999998</v>
      </c>
      <c r="GN355" s="3" t="s">
        <v>31</v>
      </c>
      <c r="GO355" s="3" t="s">
        <v>8</v>
      </c>
      <c r="GP355" s="3"/>
      <c r="GQ355" s="3"/>
      <c r="GR355" s="3" t="s">
        <v>219</v>
      </c>
      <c r="GS355" s="9">
        <v>0.81967213114754101</v>
      </c>
      <c r="GT355" s="9">
        <v>55.75</v>
      </c>
      <c r="GU355" s="9">
        <v>14.35</v>
      </c>
      <c r="GV355" s="2">
        <v>6.7114093959731544E-2</v>
      </c>
      <c r="GW355" s="9">
        <v>2.25</v>
      </c>
      <c r="GX355" s="2" t="s">
        <v>34</v>
      </c>
      <c r="GY355" s="7"/>
      <c r="GZ355" s="9">
        <v>3.92</v>
      </c>
      <c r="HA355" s="9">
        <v>2.48</v>
      </c>
      <c r="HB355" s="9">
        <v>3.77</v>
      </c>
      <c r="HC355" s="3">
        <v>39.9</v>
      </c>
      <c r="HD355" s="3" t="s">
        <v>3</v>
      </c>
      <c r="HE355" s="9">
        <v>16.55</v>
      </c>
      <c r="HF355" s="9">
        <v>22.65</v>
      </c>
      <c r="HG355" s="3"/>
      <c r="HH355" s="5">
        <v>201.6</v>
      </c>
      <c r="HI355" s="3" t="s">
        <v>311</v>
      </c>
      <c r="HJ355" s="3"/>
      <c r="HK355" s="3" t="s">
        <v>3</v>
      </c>
      <c r="HL355" s="3"/>
      <c r="HM355" s="9">
        <v>0.39500000000000002</v>
      </c>
      <c r="HN355" s="9">
        <v>14.6</v>
      </c>
      <c r="HO355" s="3" t="s">
        <v>3</v>
      </c>
      <c r="HP355" s="3" t="s">
        <v>1</v>
      </c>
      <c r="HQ355" s="3" t="s">
        <v>28</v>
      </c>
      <c r="HR355" s="9">
        <v>0.4</v>
      </c>
      <c r="HS355" s="3" t="s">
        <v>3</v>
      </c>
      <c r="HT355" s="3">
        <v>3.96</v>
      </c>
      <c r="HU355" s="9">
        <v>0.42918454935622319</v>
      </c>
      <c r="HV355" s="3">
        <v>1</v>
      </c>
      <c r="HW355" s="9">
        <v>2.5999999999999999E-3</v>
      </c>
      <c r="HX355" s="3" t="s">
        <v>3</v>
      </c>
      <c r="HY355" s="3"/>
      <c r="HZ355" s="3" t="s">
        <v>30</v>
      </c>
      <c r="IA355" s="9">
        <v>4.3</v>
      </c>
      <c r="IB355" s="3"/>
      <c r="IC355" s="3" t="s">
        <v>18</v>
      </c>
      <c r="ID355" s="3"/>
      <c r="IE355" s="3" t="s">
        <v>309</v>
      </c>
      <c r="IF355" s="7"/>
      <c r="IG355" s="9">
        <v>1.1494252873563218</v>
      </c>
      <c r="IH355" s="9">
        <v>0.68493150684931503</v>
      </c>
    </row>
    <row r="356" spans="1:242" x14ac:dyDescent="0.25">
      <c r="A356" s="1" t="s">
        <v>452</v>
      </c>
      <c r="B356" s="5">
        <v>55.25</v>
      </c>
      <c r="C356" s="3"/>
      <c r="D356" s="5">
        <v>6.02</v>
      </c>
      <c r="E356" s="3" t="s">
        <v>1</v>
      </c>
      <c r="F356" s="3"/>
      <c r="G356" s="2">
        <v>7.1400000000000005E-2</v>
      </c>
      <c r="H356" s="3"/>
      <c r="I356" s="3"/>
      <c r="J356" s="5">
        <v>5.4E-10</v>
      </c>
      <c r="K356" s="3" t="s">
        <v>3</v>
      </c>
      <c r="L356" s="3" t="s">
        <v>4</v>
      </c>
      <c r="M356" s="5">
        <v>0.75187969924812026</v>
      </c>
      <c r="N356" s="5">
        <v>16.55</v>
      </c>
      <c r="O356" s="3" t="s">
        <v>3</v>
      </c>
      <c r="P356" s="3"/>
      <c r="Q356" s="3"/>
      <c r="R356" s="5">
        <v>21.95</v>
      </c>
      <c r="S356" s="3"/>
      <c r="T356" s="3" t="s">
        <v>3</v>
      </c>
      <c r="U356" s="5">
        <v>36.35</v>
      </c>
      <c r="V356" s="3"/>
      <c r="W356" s="5">
        <v>204.5</v>
      </c>
      <c r="X356" s="3"/>
      <c r="Y356" s="3"/>
      <c r="Z356" s="5">
        <v>2.3499999999999999E-5</v>
      </c>
      <c r="AA356" s="3" t="s">
        <v>8</v>
      </c>
      <c r="AB356" s="2"/>
      <c r="AC356" s="5">
        <v>3.6727272727272723E-12</v>
      </c>
      <c r="AD356" s="3" t="s">
        <v>22</v>
      </c>
      <c r="AE356" s="3" t="s">
        <v>1</v>
      </c>
      <c r="AF356" s="3"/>
      <c r="AG356" s="6">
        <v>2.1199999999999999E-3</v>
      </c>
      <c r="AH356" s="5">
        <v>204.5</v>
      </c>
      <c r="AI356" s="2"/>
      <c r="AJ356" s="3">
        <v>9000</v>
      </c>
      <c r="AK356" s="5">
        <v>204.5</v>
      </c>
      <c r="AL356" s="5">
        <v>1.03</v>
      </c>
      <c r="AM356" s="3"/>
      <c r="AN356" s="3"/>
      <c r="AO356" s="5">
        <v>204.5</v>
      </c>
      <c r="AP356" s="5">
        <v>204.5</v>
      </c>
      <c r="AQ356" s="5">
        <v>6.0750000000000002</v>
      </c>
      <c r="AR356" s="5">
        <v>3.19</v>
      </c>
      <c r="AS356" s="3" t="s">
        <v>28</v>
      </c>
      <c r="AT356" s="3" t="s">
        <v>28</v>
      </c>
      <c r="AU356" s="5">
        <v>33.65</v>
      </c>
      <c r="AV356" s="3"/>
      <c r="AW356" s="5">
        <v>204.5</v>
      </c>
      <c r="AX356" s="5">
        <v>2.9666666666666665E-7</v>
      </c>
      <c r="AY356" s="2" t="s">
        <v>311</v>
      </c>
      <c r="AZ356" s="5">
        <v>8.9</v>
      </c>
      <c r="BA356" s="5">
        <v>204.5</v>
      </c>
      <c r="BB356" s="3" t="s">
        <v>8</v>
      </c>
      <c r="BC356" s="3">
        <v>9.4499999999999993</v>
      </c>
      <c r="BD356" s="5">
        <v>0.37735849056603776</v>
      </c>
      <c r="BE356" s="3" t="s">
        <v>447</v>
      </c>
      <c r="BF356" s="6">
        <v>22</v>
      </c>
      <c r="BG356" s="5">
        <v>5.43</v>
      </c>
      <c r="BH356" s="3"/>
      <c r="BI356" s="3"/>
      <c r="BJ356" s="5">
        <v>1.24</v>
      </c>
      <c r="BK356" s="5">
        <v>24.9</v>
      </c>
      <c r="BL356" s="5">
        <v>0.68965517241379315</v>
      </c>
      <c r="BM356" s="5">
        <v>2.99</v>
      </c>
      <c r="BN356" s="3"/>
      <c r="BO356" s="3" t="s">
        <v>121</v>
      </c>
      <c r="BP356" s="3" t="s">
        <v>3</v>
      </c>
      <c r="BQ356" s="5">
        <v>4.55</v>
      </c>
      <c r="BR356" s="2" t="s">
        <v>21</v>
      </c>
      <c r="BS356" s="3"/>
      <c r="BT356" s="3"/>
      <c r="BU356" s="3"/>
      <c r="BV356" s="5">
        <v>3.52</v>
      </c>
      <c r="BW356" s="5">
        <v>4.03</v>
      </c>
      <c r="BX356" s="3" t="s">
        <v>27</v>
      </c>
      <c r="BY356" s="3"/>
      <c r="BZ356" s="5">
        <v>204.5</v>
      </c>
      <c r="CA356" s="2"/>
      <c r="CB356" s="3" t="s">
        <v>3</v>
      </c>
      <c r="CC356" s="5">
        <v>2.36</v>
      </c>
      <c r="CD356" s="5">
        <v>2.33</v>
      </c>
      <c r="CE356" s="3"/>
      <c r="CF356" s="5">
        <v>31.75</v>
      </c>
      <c r="CG356" s="3" t="s">
        <v>312</v>
      </c>
      <c r="CH356" s="3"/>
      <c r="CI356" s="3" t="s">
        <v>27</v>
      </c>
      <c r="CJ356" s="3" t="s">
        <v>1</v>
      </c>
      <c r="CK356" s="2">
        <v>1.1000000000000001</v>
      </c>
      <c r="CL356" s="3" t="s">
        <v>22</v>
      </c>
      <c r="CM356" s="5">
        <v>60</v>
      </c>
      <c r="CN356" s="3"/>
      <c r="CO356" s="2"/>
      <c r="CP356" s="2"/>
      <c r="CQ356" s="2"/>
      <c r="CR356" s="5">
        <v>4.9400000000000004</v>
      </c>
      <c r="CS356" s="5">
        <v>29.85</v>
      </c>
      <c r="CT356" s="5">
        <v>2.38</v>
      </c>
      <c r="CU356" s="5">
        <v>11.6</v>
      </c>
      <c r="CV356" s="5">
        <v>447</v>
      </c>
      <c r="CW356" s="5">
        <v>66.599999999999994</v>
      </c>
      <c r="CX356" s="5">
        <v>0.34129692832764502</v>
      </c>
      <c r="CY356" s="5">
        <v>0.45662100456621008</v>
      </c>
      <c r="CZ356" s="3" t="s">
        <v>22</v>
      </c>
      <c r="DA356" s="5">
        <v>9.3000000000000005E-4</v>
      </c>
      <c r="DB356" s="5">
        <v>645</v>
      </c>
      <c r="DC356" s="2"/>
      <c r="DD356" s="5">
        <v>294</v>
      </c>
      <c r="DE356" s="3" t="s">
        <v>22</v>
      </c>
      <c r="DF356" s="5">
        <v>0.30864197530864196</v>
      </c>
      <c r="DG356" s="3" t="s">
        <v>3</v>
      </c>
      <c r="DH356" s="5">
        <v>9.1</v>
      </c>
      <c r="DI356" s="3" t="s">
        <v>28</v>
      </c>
      <c r="DJ356" s="3"/>
      <c r="DK356" s="5">
        <v>520</v>
      </c>
      <c r="DL356" s="3" t="s">
        <v>8</v>
      </c>
      <c r="DM356" s="5">
        <v>0.2857142857142857</v>
      </c>
      <c r="DN356" s="3" t="s">
        <v>3</v>
      </c>
      <c r="DO356" s="5">
        <v>1</v>
      </c>
      <c r="DP356" s="3" t="s">
        <v>3</v>
      </c>
      <c r="DQ356" s="5">
        <v>2.2250000000000001</v>
      </c>
      <c r="DR356" s="7"/>
      <c r="DS356" s="3">
        <v>1</v>
      </c>
      <c r="DT356" s="5">
        <v>0.42553191489361702</v>
      </c>
      <c r="DU356" s="2"/>
      <c r="DV356" s="3" t="s">
        <v>3</v>
      </c>
      <c r="DW356" s="5">
        <v>36.35</v>
      </c>
      <c r="DX356" s="3"/>
      <c r="DY356" s="3" t="s">
        <v>8</v>
      </c>
      <c r="DZ356" s="2"/>
      <c r="EA356" s="5">
        <v>1.25</v>
      </c>
      <c r="EB356" s="5">
        <v>2.29</v>
      </c>
      <c r="EC356" s="3"/>
      <c r="ED356" s="2"/>
      <c r="EE356" s="2"/>
      <c r="EF356" s="3" t="s">
        <v>1</v>
      </c>
      <c r="EG356" s="3" t="s">
        <v>27</v>
      </c>
      <c r="EH356" s="2"/>
      <c r="EI356" s="2"/>
      <c r="EJ356" s="3" t="s">
        <v>26</v>
      </c>
      <c r="EK356" s="5">
        <v>1.2500000000000001E-2</v>
      </c>
      <c r="EL356" s="3" t="s">
        <v>1</v>
      </c>
      <c r="EM356" s="3" t="s">
        <v>3</v>
      </c>
      <c r="EN356" s="3" t="s">
        <v>27</v>
      </c>
      <c r="EO356" s="3"/>
      <c r="EP356" s="3" t="s">
        <v>8</v>
      </c>
      <c r="EQ356" s="3"/>
      <c r="ER356" s="5">
        <v>4.0999999999999996</v>
      </c>
      <c r="ES356" s="3"/>
      <c r="ET356" s="9">
        <v>21.95</v>
      </c>
      <c r="EU356" s="3" t="s">
        <v>239</v>
      </c>
      <c r="EV356" s="3" t="s">
        <v>28</v>
      </c>
      <c r="EW356" s="9">
        <v>15</v>
      </c>
      <c r="EX356" s="9">
        <v>2.4300000000000002</v>
      </c>
      <c r="EY356" s="3"/>
      <c r="EZ356" s="3"/>
      <c r="FA356" s="9">
        <v>0.84745762711864414</v>
      </c>
      <c r="FB356" s="9">
        <v>1.666E-9</v>
      </c>
      <c r="FC356" s="5">
        <v>204.5</v>
      </c>
      <c r="FD356" s="9">
        <v>0.84745762711864414</v>
      </c>
      <c r="FE356" s="2" t="s">
        <v>311</v>
      </c>
      <c r="FF356" s="3" t="s">
        <v>28</v>
      </c>
      <c r="FG356" s="3" t="s">
        <v>1</v>
      </c>
      <c r="FH356" s="9">
        <v>4.93</v>
      </c>
      <c r="FI356" s="3"/>
      <c r="FJ356" s="9">
        <v>11.1</v>
      </c>
      <c r="FK356" s="3" t="s">
        <v>1</v>
      </c>
      <c r="FL356" s="3" t="s">
        <v>1</v>
      </c>
      <c r="FM356" s="3"/>
      <c r="FN356" s="9">
        <v>139</v>
      </c>
      <c r="FO356" s="9">
        <v>6.0500000000000006E-8</v>
      </c>
      <c r="FP356" s="9">
        <v>7.54</v>
      </c>
      <c r="FQ356" s="3" t="s">
        <v>311</v>
      </c>
      <c r="FR356" s="5">
        <v>9.2499999999999995E-3</v>
      </c>
      <c r="FS356" s="9">
        <v>25.75</v>
      </c>
      <c r="FT356" s="3" t="s">
        <v>1</v>
      </c>
      <c r="FU356" s="3"/>
      <c r="FV356" s="3" t="s">
        <v>27</v>
      </c>
      <c r="FW356" s="5">
        <v>26.2</v>
      </c>
      <c r="FX356" s="10">
        <v>2.7000000000000001E-3</v>
      </c>
      <c r="FY356" s="3"/>
      <c r="FZ356" s="3" t="s">
        <v>22</v>
      </c>
      <c r="GA356" s="3"/>
      <c r="GB356" s="3"/>
      <c r="GC356" s="3" t="s">
        <v>27</v>
      </c>
      <c r="GD356" s="3"/>
      <c r="GE356" s="3"/>
      <c r="GF356" s="3" t="s">
        <v>30</v>
      </c>
      <c r="GG356" s="3"/>
      <c r="GH356" s="9">
        <v>3.5</v>
      </c>
      <c r="GI356" s="5">
        <v>204.5</v>
      </c>
      <c r="GJ356" s="5">
        <v>1.6600000000000002E-3</v>
      </c>
      <c r="GK356" s="3"/>
      <c r="GL356" s="2"/>
      <c r="GM356" s="9">
        <v>2.29</v>
      </c>
      <c r="GN356" s="3" t="s">
        <v>31</v>
      </c>
      <c r="GO356" s="3" t="s">
        <v>8</v>
      </c>
      <c r="GP356" s="3"/>
      <c r="GQ356" s="3"/>
      <c r="GR356" s="3" t="s">
        <v>219</v>
      </c>
      <c r="GS356" s="9">
        <v>0.90909090909090906</v>
      </c>
      <c r="GT356" s="9">
        <v>55.55</v>
      </c>
      <c r="GU356" s="9">
        <v>14.55</v>
      </c>
      <c r="GV356" s="2">
        <v>6.7114093959731544E-2</v>
      </c>
      <c r="GW356" s="9">
        <v>2.2000000000000002</v>
      </c>
      <c r="GX356" s="2" t="s">
        <v>34</v>
      </c>
      <c r="GY356" s="7"/>
      <c r="GZ356" s="9">
        <v>3.94</v>
      </c>
      <c r="HA356" s="9">
        <v>2.5</v>
      </c>
      <c r="HB356" s="9">
        <v>3.71</v>
      </c>
      <c r="HC356" s="3">
        <v>39.5</v>
      </c>
      <c r="HD356" s="3" t="s">
        <v>3</v>
      </c>
      <c r="HE356" s="9">
        <v>25</v>
      </c>
      <c r="HF356" s="9">
        <v>21.25</v>
      </c>
      <c r="HG356" s="3"/>
      <c r="HH356" s="5">
        <v>204.5</v>
      </c>
      <c r="HI356" s="3" t="s">
        <v>311</v>
      </c>
      <c r="HJ356" s="3"/>
      <c r="HK356" s="3" t="s">
        <v>3</v>
      </c>
      <c r="HL356" s="3"/>
      <c r="HM356" s="9">
        <v>0.38300000000000001</v>
      </c>
      <c r="HN356" s="9">
        <v>14.4</v>
      </c>
      <c r="HO356" s="3" t="s">
        <v>3</v>
      </c>
      <c r="HP356" s="3" t="s">
        <v>1</v>
      </c>
      <c r="HQ356" s="3" t="s">
        <v>28</v>
      </c>
      <c r="HR356" s="9">
        <v>0.55000000000000004</v>
      </c>
      <c r="HS356" s="3" t="s">
        <v>3</v>
      </c>
      <c r="HT356" s="3">
        <v>3.95</v>
      </c>
      <c r="HU356" s="9">
        <v>0.45662100456621008</v>
      </c>
      <c r="HV356" s="3">
        <v>1</v>
      </c>
      <c r="HW356" s="9">
        <v>2.8E-3</v>
      </c>
      <c r="HX356" s="3" t="s">
        <v>3</v>
      </c>
      <c r="HY356" s="3"/>
      <c r="HZ356" s="3" t="s">
        <v>30</v>
      </c>
      <c r="IA356" s="9">
        <v>4.3</v>
      </c>
      <c r="IB356" s="3"/>
      <c r="IC356" s="3" t="s">
        <v>18</v>
      </c>
      <c r="ID356" s="3"/>
      <c r="IE356" s="3" t="s">
        <v>309</v>
      </c>
      <c r="IF356" s="7"/>
      <c r="IG356" s="9">
        <v>1.0869565217391304</v>
      </c>
      <c r="IH356" s="9">
        <v>0.7407407407407407</v>
      </c>
    </row>
    <row r="357" spans="1:242" x14ac:dyDescent="0.25">
      <c r="A357" s="1" t="s">
        <v>453</v>
      </c>
      <c r="B357" s="5">
        <v>55.45</v>
      </c>
      <c r="C357" s="3"/>
      <c r="D357" s="5">
        <v>6.2</v>
      </c>
      <c r="E357" s="3" t="s">
        <v>1</v>
      </c>
      <c r="F357" s="3"/>
      <c r="G357" s="2">
        <v>9.0700000000000003E-2</v>
      </c>
      <c r="H357" s="3"/>
      <c r="I357" s="3"/>
      <c r="J357" s="5">
        <v>6.7000000000000006E-10</v>
      </c>
      <c r="K357" s="3" t="s">
        <v>3</v>
      </c>
      <c r="L357" s="3" t="s">
        <v>4</v>
      </c>
      <c r="M357" s="5">
        <v>0.76335877862595414</v>
      </c>
      <c r="N357" s="5">
        <v>18.100000000000001</v>
      </c>
      <c r="O357" s="3" t="s">
        <v>3</v>
      </c>
      <c r="P357" s="3"/>
      <c r="Q357" s="3"/>
      <c r="R357" s="5">
        <v>22.25</v>
      </c>
      <c r="S357" s="3"/>
      <c r="T357" s="3" t="s">
        <v>3</v>
      </c>
      <c r="U357" s="5">
        <v>40.35</v>
      </c>
      <c r="V357" s="3"/>
      <c r="W357" s="5">
        <v>222</v>
      </c>
      <c r="X357" s="3"/>
      <c r="Y357" s="3"/>
      <c r="Z357" s="5">
        <v>2.1999999999999999E-5</v>
      </c>
      <c r="AA357" s="3" t="s">
        <v>8</v>
      </c>
      <c r="AB357" s="2"/>
      <c r="AC357" s="5">
        <v>3.6909090909090908E-12</v>
      </c>
      <c r="AD357" s="3" t="s">
        <v>22</v>
      </c>
      <c r="AE357" s="3" t="s">
        <v>1</v>
      </c>
      <c r="AF357" s="3"/>
      <c r="AG357" s="6">
        <v>2.3599999999999997E-3</v>
      </c>
      <c r="AH357" s="5">
        <v>222</v>
      </c>
      <c r="AI357" s="2"/>
      <c r="AJ357" s="3">
        <v>8500</v>
      </c>
      <c r="AK357" s="5">
        <v>222</v>
      </c>
      <c r="AL357" s="5">
        <v>1.032</v>
      </c>
      <c r="AM357" s="3"/>
      <c r="AN357" s="3"/>
      <c r="AO357" s="5">
        <v>222</v>
      </c>
      <c r="AP357" s="5">
        <v>222</v>
      </c>
      <c r="AQ357" s="5">
        <v>6.2</v>
      </c>
      <c r="AR357" s="5">
        <v>2.64</v>
      </c>
      <c r="AS357" s="3" t="s">
        <v>28</v>
      </c>
      <c r="AT357" s="3" t="s">
        <v>28</v>
      </c>
      <c r="AU357" s="5">
        <v>33.75</v>
      </c>
      <c r="AV357" s="3"/>
      <c r="AW357" s="5">
        <v>222</v>
      </c>
      <c r="AX357" s="5">
        <v>3.3333333333333335E-7</v>
      </c>
      <c r="AY357" s="2" t="s">
        <v>311</v>
      </c>
      <c r="AZ357" s="5">
        <v>8.9</v>
      </c>
      <c r="BA357" s="5">
        <v>222</v>
      </c>
      <c r="BB357" s="3" t="s">
        <v>8</v>
      </c>
      <c r="BC357" s="3">
        <v>9.3000000000000007</v>
      </c>
      <c r="BD357" s="5">
        <v>0.4081632653061224</v>
      </c>
      <c r="BE357" s="3" t="s">
        <v>447</v>
      </c>
      <c r="BF357" s="6">
        <v>23.85</v>
      </c>
      <c r="BG357" s="5">
        <v>5.91</v>
      </c>
      <c r="BH357" s="3"/>
      <c r="BI357" s="3"/>
      <c r="BJ357" s="5">
        <v>1.28</v>
      </c>
      <c r="BK357" s="5">
        <v>25.2</v>
      </c>
      <c r="BL357" s="5">
        <v>0.71942446043165476</v>
      </c>
      <c r="BM357" s="5">
        <v>2.98</v>
      </c>
      <c r="BN357" s="3"/>
      <c r="BO357" s="3" t="s">
        <v>121</v>
      </c>
      <c r="BP357" s="3" t="s">
        <v>3</v>
      </c>
      <c r="BQ357" s="5">
        <v>4.5999999999999996</v>
      </c>
      <c r="BR357" s="2" t="s">
        <v>21</v>
      </c>
      <c r="BS357" s="3"/>
      <c r="BT357" s="3"/>
      <c r="BU357" s="3"/>
      <c r="BV357" s="5">
        <v>3.76</v>
      </c>
      <c r="BW357" s="5">
        <v>4.38</v>
      </c>
      <c r="BX357" s="3" t="s">
        <v>27</v>
      </c>
      <c r="BY357" s="3"/>
      <c r="BZ357" s="5">
        <v>222</v>
      </c>
      <c r="CA357" s="2"/>
      <c r="CB357" s="3" t="s">
        <v>3</v>
      </c>
      <c r="CC357" s="5">
        <v>2.5499999999999998</v>
      </c>
      <c r="CD357" s="5">
        <v>2.44</v>
      </c>
      <c r="CE357" s="3"/>
      <c r="CF357" s="5">
        <v>33.200000000000003</v>
      </c>
      <c r="CG357" s="3" t="s">
        <v>312</v>
      </c>
      <c r="CH357" s="3"/>
      <c r="CI357" s="3" t="s">
        <v>27</v>
      </c>
      <c r="CJ357" s="3" t="s">
        <v>1</v>
      </c>
      <c r="CK357" s="2"/>
      <c r="CL357" s="3" t="s">
        <v>22</v>
      </c>
      <c r="CM357" s="5">
        <v>58</v>
      </c>
      <c r="CN357" s="3"/>
      <c r="CO357" s="2"/>
      <c r="CP357" s="2"/>
      <c r="CQ357" s="2"/>
      <c r="CR357" s="5">
        <v>5.01</v>
      </c>
      <c r="CS357" s="5">
        <v>32.200000000000003</v>
      </c>
      <c r="CT357" s="5">
        <v>2.4500000000000002</v>
      </c>
      <c r="CU357" s="5">
        <v>10.65</v>
      </c>
      <c r="CV357" s="5">
        <v>445</v>
      </c>
      <c r="CW357" s="5">
        <v>67.400000000000006</v>
      </c>
      <c r="CX357" s="5">
        <v>0.35587188612099646</v>
      </c>
      <c r="CY357" s="5">
        <v>0.46296296296296291</v>
      </c>
      <c r="CZ357" s="3" t="s">
        <v>22</v>
      </c>
      <c r="DA357" s="5">
        <v>8.5099999999999998E-4</v>
      </c>
      <c r="DB357" s="5">
        <v>705</v>
      </c>
      <c r="DC357" s="2"/>
      <c r="DD357" s="5">
        <v>295</v>
      </c>
      <c r="DE357" s="3" t="s">
        <v>22</v>
      </c>
      <c r="DF357" s="5">
        <v>0.32154340836012862</v>
      </c>
      <c r="DG357" s="3" t="s">
        <v>3</v>
      </c>
      <c r="DH357" s="5">
        <v>9.0500000000000007</v>
      </c>
      <c r="DI357" s="3" t="s">
        <v>28</v>
      </c>
      <c r="DJ357" s="3"/>
      <c r="DK357" s="5">
        <v>527</v>
      </c>
      <c r="DL357" s="3" t="s">
        <v>8</v>
      </c>
      <c r="DM357" s="5">
        <v>0.29498525073746312</v>
      </c>
      <c r="DN357" s="3" t="s">
        <v>3</v>
      </c>
      <c r="DO357" s="5">
        <v>0.9</v>
      </c>
      <c r="DP357" s="3" t="s">
        <v>3</v>
      </c>
      <c r="DQ357" s="5">
        <v>2.29</v>
      </c>
      <c r="DR357" s="7"/>
      <c r="DS357" s="3">
        <v>1</v>
      </c>
      <c r="DT357" s="5">
        <v>0.45454545454545453</v>
      </c>
      <c r="DU357" s="2"/>
      <c r="DV357" s="3" t="s">
        <v>3</v>
      </c>
      <c r="DW357" s="5">
        <v>40.35</v>
      </c>
      <c r="DX357" s="3"/>
      <c r="DY357" s="3" t="s">
        <v>8</v>
      </c>
      <c r="DZ357" s="2"/>
      <c r="EA357" s="5">
        <v>1.2820512820512819</v>
      </c>
      <c r="EB357" s="5">
        <v>2.5099999999999998</v>
      </c>
      <c r="EC357" s="3"/>
      <c r="ED357" s="2"/>
      <c r="EE357" s="2"/>
      <c r="EF357" s="3" t="s">
        <v>1</v>
      </c>
      <c r="EG357" s="3" t="s">
        <v>27</v>
      </c>
      <c r="EH357" s="2"/>
      <c r="EI357" s="2"/>
      <c r="EJ357" s="3" t="s">
        <v>26</v>
      </c>
      <c r="EK357" s="5">
        <v>1.2500000000000001E-2</v>
      </c>
      <c r="EL357" s="3" t="s">
        <v>1</v>
      </c>
      <c r="EM357" s="3" t="s">
        <v>3</v>
      </c>
      <c r="EN357" s="3" t="s">
        <v>27</v>
      </c>
      <c r="EO357" s="3"/>
      <c r="EP357" s="3" t="s">
        <v>8</v>
      </c>
      <c r="EQ357" s="3"/>
      <c r="ER357" s="5">
        <v>4.33</v>
      </c>
      <c r="ES357" s="3"/>
      <c r="ET357" s="9">
        <v>22.25</v>
      </c>
      <c r="EU357" s="3" t="s">
        <v>239</v>
      </c>
      <c r="EV357" s="3" t="s">
        <v>28</v>
      </c>
      <c r="EW357" s="9">
        <v>16</v>
      </c>
      <c r="EX357" s="9">
        <v>2.65</v>
      </c>
      <c r="EY357" s="3"/>
      <c r="EZ357" s="3"/>
      <c r="FA357" s="9">
        <v>0.85470085470085477</v>
      </c>
      <c r="FB357" s="9">
        <v>1.7019999999999999E-9</v>
      </c>
      <c r="FC357" s="5">
        <v>222</v>
      </c>
      <c r="FD357" s="9">
        <v>1.0869565217391304</v>
      </c>
      <c r="FE357" s="2" t="s">
        <v>311</v>
      </c>
      <c r="FF357" s="3" t="s">
        <v>28</v>
      </c>
      <c r="FG357" s="3" t="s">
        <v>1</v>
      </c>
      <c r="FH357" s="9">
        <v>5.16</v>
      </c>
      <c r="FI357" s="3"/>
      <c r="FJ357" s="9">
        <v>11.25</v>
      </c>
      <c r="FK357" s="3" t="s">
        <v>1</v>
      </c>
      <c r="FL357" s="3" t="s">
        <v>1</v>
      </c>
      <c r="FM357" s="3"/>
      <c r="FN357" s="9">
        <v>140</v>
      </c>
      <c r="FO357" s="9">
        <v>6.4000000000000004E-8</v>
      </c>
      <c r="FP357" s="9">
        <v>8.02</v>
      </c>
      <c r="FQ357" s="3" t="s">
        <v>311</v>
      </c>
      <c r="FR357" s="5">
        <v>1.15E-2</v>
      </c>
      <c r="FS357" s="9">
        <v>29.25</v>
      </c>
      <c r="FT357" s="3" t="s">
        <v>1</v>
      </c>
      <c r="FU357" s="3"/>
      <c r="FV357" s="3" t="s">
        <v>27</v>
      </c>
      <c r="FW357" s="5">
        <v>32.4</v>
      </c>
      <c r="FX357" s="10">
        <v>3.1800000000000001E-3</v>
      </c>
      <c r="FY357" s="3"/>
      <c r="FZ357" s="3" t="s">
        <v>22</v>
      </c>
      <c r="GA357" s="3"/>
      <c r="GB357" s="3"/>
      <c r="GC357" s="3" t="s">
        <v>27</v>
      </c>
      <c r="GD357" s="3"/>
      <c r="GE357" s="3"/>
      <c r="GF357" s="3" t="s">
        <v>30</v>
      </c>
      <c r="GG357" s="3"/>
      <c r="GH357" s="9">
        <v>3.53</v>
      </c>
      <c r="GI357" s="5">
        <v>222</v>
      </c>
      <c r="GJ357" s="5">
        <v>1.8E-3</v>
      </c>
      <c r="GK357" s="3"/>
      <c r="GL357" s="2"/>
      <c r="GM357" s="9">
        <v>2.5099999999999998</v>
      </c>
      <c r="GN357" s="3" t="s">
        <v>31</v>
      </c>
      <c r="GO357" s="3" t="s">
        <v>8</v>
      </c>
      <c r="GP357" s="3"/>
      <c r="GQ357" s="3"/>
      <c r="GR357" s="3" t="s">
        <v>219</v>
      </c>
      <c r="GS357" s="9">
        <v>0.9009009009009008</v>
      </c>
      <c r="GT357" s="9">
        <v>58.2</v>
      </c>
      <c r="GU357" s="9">
        <v>14.75</v>
      </c>
      <c r="GV357" s="2">
        <v>6.4102564102564097E-2</v>
      </c>
      <c r="GW357" s="9">
        <v>2.6</v>
      </c>
      <c r="GX357" s="2" t="s">
        <v>34</v>
      </c>
      <c r="GY357" s="7"/>
      <c r="GZ357" s="9">
        <v>4.1100000000000003</v>
      </c>
      <c r="HA357" s="9">
        <v>2.7050000000000001</v>
      </c>
      <c r="HB357" s="9">
        <v>3.8</v>
      </c>
      <c r="HC357" s="3">
        <v>38.700000000000003</v>
      </c>
      <c r="HD357" s="3" t="s">
        <v>3</v>
      </c>
      <c r="HE357" s="9">
        <v>26</v>
      </c>
      <c r="HF357" s="9">
        <v>20.5</v>
      </c>
      <c r="HG357" s="3"/>
      <c r="HH357" s="5">
        <v>222</v>
      </c>
      <c r="HI357" s="3" t="s">
        <v>311</v>
      </c>
      <c r="HJ357" s="3"/>
      <c r="HK357" s="3" t="s">
        <v>3</v>
      </c>
      <c r="HL357" s="3"/>
      <c r="HM357" s="9">
        <v>0.41299999999999998</v>
      </c>
      <c r="HN357" s="9">
        <v>15.55</v>
      </c>
      <c r="HO357" s="3" t="s">
        <v>3</v>
      </c>
      <c r="HP357" s="3" t="s">
        <v>1</v>
      </c>
      <c r="HQ357" s="3" t="s">
        <v>28</v>
      </c>
      <c r="HR357" s="9">
        <v>0.55000000000000004</v>
      </c>
      <c r="HS357" s="3" t="s">
        <v>3</v>
      </c>
      <c r="HT357" s="3">
        <v>3.99</v>
      </c>
      <c r="HU357" s="9">
        <v>0.46296296296296291</v>
      </c>
      <c r="HV357" s="3">
        <v>1</v>
      </c>
      <c r="HW357" s="9">
        <v>2.96E-3</v>
      </c>
      <c r="HX357" s="3" t="s">
        <v>3</v>
      </c>
      <c r="HY357" s="3"/>
      <c r="HZ357" s="3" t="s">
        <v>30</v>
      </c>
      <c r="IA357" s="9">
        <v>4.3</v>
      </c>
      <c r="IB357" s="3"/>
      <c r="IC357" s="3" t="s">
        <v>18</v>
      </c>
      <c r="ID357" s="3"/>
      <c r="IE357" s="3" t="s">
        <v>309</v>
      </c>
      <c r="IF357" s="7"/>
      <c r="IG357" s="9">
        <v>1.4084507042253522</v>
      </c>
      <c r="IH357" s="9">
        <v>0.84745762711864414</v>
      </c>
    </row>
    <row r="358" spans="1:242" x14ac:dyDescent="0.25">
      <c r="A358" s="1" t="s">
        <v>454</v>
      </c>
      <c r="B358" s="5">
        <v>56.4</v>
      </c>
      <c r="C358" s="3"/>
      <c r="D358" s="5">
        <v>6.42</v>
      </c>
      <c r="E358" s="3" t="s">
        <v>1</v>
      </c>
      <c r="F358" s="3"/>
      <c r="G358" s="2">
        <v>0.08</v>
      </c>
      <c r="H358" s="3"/>
      <c r="I358" s="3"/>
      <c r="J358" s="5">
        <v>7.8999999999999996E-10</v>
      </c>
      <c r="K358" s="3" t="s">
        <v>3</v>
      </c>
      <c r="L358" s="3" t="s">
        <v>4</v>
      </c>
      <c r="M358" s="5">
        <v>0.78740157480314954</v>
      </c>
      <c r="N358" s="5">
        <v>18.05</v>
      </c>
      <c r="O358" s="3" t="s">
        <v>3</v>
      </c>
      <c r="P358" s="3"/>
      <c r="Q358" s="3"/>
      <c r="R358" s="5">
        <v>22.35</v>
      </c>
      <c r="S358" s="3"/>
      <c r="T358" s="3" t="s">
        <v>3</v>
      </c>
      <c r="U358" s="5">
        <v>39.5</v>
      </c>
      <c r="V358" s="3"/>
      <c r="W358" s="5">
        <v>220.5</v>
      </c>
      <c r="X358" s="3"/>
      <c r="Y358" s="3"/>
      <c r="Z358" s="5">
        <v>2.1999999999999999E-5</v>
      </c>
      <c r="AA358" s="3" t="s">
        <v>8</v>
      </c>
      <c r="AB358" s="2"/>
      <c r="AC358" s="5">
        <v>3.6363636363636365E-12</v>
      </c>
      <c r="AD358" s="3" t="s">
        <v>22</v>
      </c>
      <c r="AE358" s="3" t="s">
        <v>1</v>
      </c>
      <c r="AF358" s="3"/>
      <c r="AG358" s="6">
        <v>2.3700000000000001E-3</v>
      </c>
      <c r="AH358" s="5">
        <v>220.5</v>
      </c>
      <c r="AI358" s="2"/>
      <c r="AJ358" s="3">
        <v>8500</v>
      </c>
      <c r="AK358" s="5">
        <v>220.5</v>
      </c>
      <c r="AL358" s="5">
        <v>1.032</v>
      </c>
      <c r="AM358" s="3"/>
      <c r="AN358" s="3"/>
      <c r="AO358" s="5">
        <v>220.5</v>
      </c>
      <c r="AP358" s="5">
        <v>220.5</v>
      </c>
      <c r="AQ358" s="5">
        <v>6.4749999999999996</v>
      </c>
      <c r="AR358" s="5">
        <v>2.52</v>
      </c>
      <c r="AS358" s="3" t="s">
        <v>28</v>
      </c>
      <c r="AT358" s="3" t="s">
        <v>28</v>
      </c>
      <c r="AU358" s="5">
        <v>34.25</v>
      </c>
      <c r="AV358" s="3"/>
      <c r="AW358" s="5">
        <v>220.5</v>
      </c>
      <c r="AX358" s="5">
        <v>3.1666666666666667E-7</v>
      </c>
      <c r="AY358" s="2" t="s">
        <v>311</v>
      </c>
      <c r="AZ358" s="5">
        <v>8.9</v>
      </c>
      <c r="BA358" s="5">
        <v>220.5</v>
      </c>
      <c r="BB358" s="3" t="s">
        <v>8</v>
      </c>
      <c r="BC358" s="3">
        <v>9.1999999999999993</v>
      </c>
      <c r="BD358" s="5">
        <v>0.41322314049586778</v>
      </c>
      <c r="BE358" s="3" t="s">
        <v>447</v>
      </c>
      <c r="BF358" s="6">
        <v>24.55</v>
      </c>
      <c r="BG358" s="5">
        <v>5.95</v>
      </c>
      <c r="BH358" s="3"/>
      <c r="BI358" s="3"/>
      <c r="BJ358" s="5">
        <v>1.27</v>
      </c>
      <c r="BK358" s="5">
        <v>25.5</v>
      </c>
      <c r="BL358" s="5">
        <v>0.70921985815602839</v>
      </c>
      <c r="BM358" s="5">
        <v>3.05</v>
      </c>
      <c r="BN358" s="3"/>
      <c r="BO358" s="3" t="s">
        <v>121</v>
      </c>
      <c r="BP358" s="3" t="s">
        <v>3</v>
      </c>
      <c r="BQ358" s="5">
        <v>5.5</v>
      </c>
      <c r="BR358" s="2" t="s">
        <v>21</v>
      </c>
      <c r="BS358" s="3"/>
      <c r="BT358" s="3"/>
      <c r="BU358" s="3"/>
      <c r="BV358" s="5">
        <v>3.77</v>
      </c>
      <c r="BW358" s="5">
        <v>4.38</v>
      </c>
      <c r="BX358" s="3" t="s">
        <v>27</v>
      </c>
      <c r="BY358" s="3"/>
      <c r="BZ358" s="5">
        <v>220.5</v>
      </c>
      <c r="CA358" s="2"/>
      <c r="CB358" s="3" t="s">
        <v>3</v>
      </c>
      <c r="CC358" s="5">
        <v>2.58</v>
      </c>
      <c r="CD358" s="5">
        <v>2.63</v>
      </c>
      <c r="CE358" s="3"/>
      <c r="CF358" s="5">
        <v>34</v>
      </c>
      <c r="CG358" s="3" t="s">
        <v>312</v>
      </c>
      <c r="CH358" s="3"/>
      <c r="CI358" s="3" t="s">
        <v>27</v>
      </c>
      <c r="CJ358" s="3" t="s">
        <v>1</v>
      </c>
      <c r="CK358" s="2"/>
      <c r="CL358" s="3" t="s">
        <v>22</v>
      </c>
      <c r="CM358" s="5">
        <v>58</v>
      </c>
      <c r="CN358" s="3"/>
      <c r="CO358" s="2"/>
      <c r="CP358" s="2"/>
      <c r="CQ358" s="2"/>
      <c r="CR358" s="5">
        <v>5.03</v>
      </c>
      <c r="CS358" s="5">
        <v>32.799999999999997</v>
      </c>
      <c r="CT358" s="5">
        <v>2.54</v>
      </c>
      <c r="CU358" s="5">
        <v>9.8000000000000007</v>
      </c>
      <c r="CV358" s="5">
        <v>447</v>
      </c>
      <c r="CW358" s="5">
        <v>68</v>
      </c>
      <c r="CX358" s="5">
        <v>0.35211267605633806</v>
      </c>
      <c r="CY358" s="5">
        <v>0.47169811320754712</v>
      </c>
      <c r="CZ358" s="3" t="s">
        <v>22</v>
      </c>
      <c r="DA358" s="5">
        <v>1E-3</v>
      </c>
      <c r="DB358" s="5">
        <v>715</v>
      </c>
      <c r="DC358" s="2"/>
      <c r="DD358" s="5">
        <v>297</v>
      </c>
      <c r="DE358" s="3" t="s">
        <v>22</v>
      </c>
      <c r="DF358" s="5">
        <v>0.32467532467532467</v>
      </c>
      <c r="DG358" s="3" t="s">
        <v>3</v>
      </c>
      <c r="DH358" s="5">
        <v>9.0500000000000007</v>
      </c>
      <c r="DI358" s="3" t="s">
        <v>28</v>
      </c>
      <c r="DJ358" s="3"/>
      <c r="DK358" s="5">
        <v>529</v>
      </c>
      <c r="DL358" s="3" t="s">
        <v>8</v>
      </c>
      <c r="DM358" s="5">
        <v>0.29325513196480935</v>
      </c>
      <c r="DN358" s="3" t="s">
        <v>3</v>
      </c>
      <c r="DO358" s="5">
        <v>1.05</v>
      </c>
      <c r="DP358" s="3" t="s">
        <v>3</v>
      </c>
      <c r="DQ358" s="5">
        <v>2.2450000000000001</v>
      </c>
      <c r="DR358" s="7"/>
      <c r="DS358" s="3">
        <v>1</v>
      </c>
      <c r="DT358" s="5">
        <v>0.47393364928909953</v>
      </c>
      <c r="DU358" s="2"/>
      <c r="DV358" s="3" t="s">
        <v>3</v>
      </c>
      <c r="DW358" s="5">
        <v>39.5</v>
      </c>
      <c r="DX358" s="3"/>
      <c r="DY358" s="3" t="s">
        <v>8</v>
      </c>
      <c r="DZ358" s="2"/>
      <c r="EA358" s="5">
        <v>1.3333333333333333</v>
      </c>
      <c r="EB358" s="5">
        <v>2.52</v>
      </c>
      <c r="EC358" s="3"/>
      <c r="ED358" s="2"/>
      <c r="EE358" s="2"/>
      <c r="EF358" s="3" t="s">
        <v>1</v>
      </c>
      <c r="EG358" s="3" t="s">
        <v>27</v>
      </c>
      <c r="EH358" s="2"/>
      <c r="EI358" s="2"/>
      <c r="EJ358" s="3" t="s">
        <v>26</v>
      </c>
      <c r="EK358" s="5">
        <v>1.2500000000000001E-2</v>
      </c>
      <c r="EL358" s="3" t="s">
        <v>1</v>
      </c>
      <c r="EM358" s="3" t="s">
        <v>3</v>
      </c>
      <c r="EN358" s="3" t="s">
        <v>27</v>
      </c>
      <c r="EO358" s="3"/>
      <c r="EP358" s="3" t="s">
        <v>8</v>
      </c>
      <c r="EQ358" s="3"/>
      <c r="ER358" s="5">
        <v>4.41</v>
      </c>
      <c r="ES358" s="3"/>
      <c r="ET358" s="9">
        <v>22.35</v>
      </c>
      <c r="EU358" s="3" t="s">
        <v>239</v>
      </c>
      <c r="EV358" s="3" t="s">
        <v>28</v>
      </c>
      <c r="EW358" s="9">
        <v>17</v>
      </c>
      <c r="EX358" s="9">
        <v>2.62</v>
      </c>
      <c r="EY358" s="3"/>
      <c r="EZ358" s="3"/>
      <c r="FA358" s="9">
        <v>0.99009900990099009</v>
      </c>
      <c r="FB358" s="9">
        <v>1.67E-9</v>
      </c>
      <c r="FC358" s="5">
        <v>220.5</v>
      </c>
      <c r="FD358" s="9">
        <v>1.0638297872340425</v>
      </c>
      <c r="FE358" s="2" t="s">
        <v>311</v>
      </c>
      <c r="FF358" s="3" t="s">
        <v>28</v>
      </c>
      <c r="FG358" s="3" t="s">
        <v>1</v>
      </c>
      <c r="FH358" s="9">
        <v>5.47</v>
      </c>
      <c r="FI358" s="3"/>
      <c r="FJ358" s="9">
        <v>11.55</v>
      </c>
      <c r="FK358" s="3" t="s">
        <v>1</v>
      </c>
      <c r="FL358" s="3" t="s">
        <v>1</v>
      </c>
      <c r="FM358" s="3"/>
      <c r="FN358" s="9">
        <v>140</v>
      </c>
      <c r="FO358" s="9">
        <v>6.8E-8</v>
      </c>
      <c r="FP358" s="9">
        <v>7.98</v>
      </c>
      <c r="FQ358" s="3" t="s">
        <v>311</v>
      </c>
      <c r="FR358" s="5">
        <v>9.3500000000000007E-3</v>
      </c>
      <c r="FS358" s="9">
        <v>44.5</v>
      </c>
      <c r="FT358" s="3" t="s">
        <v>1</v>
      </c>
      <c r="FU358" s="3"/>
      <c r="FV358" s="3" t="s">
        <v>27</v>
      </c>
      <c r="FW358" s="5">
        <v>31</v>
      </c>
      <c r="FX358" s="10">
        <v>3.4399999999999999E-3</v>
      </c>
      <c r="FY358" s="3"/>
      <c r="FZ358" s="3" t="s">
        <v>22</v>
      </c>
      <c r="GA358" s="3"/>
      <c r="GB358" s="3"/>
      <c r="GC358" s="3" t="s">
        <v>27</v>
      </c>
      <c r="GD358" s="3"/>
      <c r="GE358" s="3"/>
      <c r="GF358" s="3" t="s">
        <v>30</v>
      </c>
      <c r="GG358" s="3"/>
      <c r="GH358" s="9">
        <v>3.55</v>
      </c>
      <c r="GI358" s="5">
        <v>220.5</v>
      </c>
      <c r="GJ358" s="5">
        <v>1.9399999999999999E-3</v>
      </c>
      <c r="GK358" s="3"/>
      <c r="GL358" s="2"/>
      <c r="GM358" s="9">
        <v>2.4900000000000002</v>
      </c>
      <c r="GN358" s="3" t="s">
        <v>31</v>
      </c>
      <c r="GO358" s="3" t="s">
        <v>8</v>
      </c>
      <c r="GP358" s="3"/>
      <c r="GQ358" s="3"/>
      <c r="GR358" s="3" t="s">
        <v>219</v>
      </c>
      <c r="GS358" s="9">
        <v>0.87719298245614041</v>
      </c>
      <c r="GT358" s="9">
        <v>58.6</v>
      </c>
      <c r="GU358" s="9">
        <v>14.8</v>
      </c>
      <c r="GV358" s="2">
        <v>6.1349693251533742E-2</v>
      </c>
      <c r="GW358" s="9">
        <v>2.44</v>
      </c>
      <c r="GX358" s="2" t="s">
        <v>34</v>
      </c>
      <c r="GY358" s="7"/>
      <c r="GZ358" s="9">
        <v>4.32</v>
      </c>
      <c r="HA358" s="9">
        <v>2.665</v>
      </c>
      <c r="HB358" s="9">
        <v>3.79</v>
      </c>
      <c r="HC358" s="3">
        <v>39.75</v>
      </c>
      <c r="HD358" s="3" t="s">
        <v>3</v>
      </c>
      <c r="HE358" s="9">
        <v>26.5</v>
      </c>
      <c r="HF358" s="9">
        <v>20.399999999999999</v>
      </c>
      <c r="HG358" s="3"/>
      <c r="HH358" s="5">
        <v>220.5</v>
      </c>
      <c r="HI358" s="3" t="s">
        <v>311</v>
      </c>
      <c r="HJ358" s="3"/>
      <c r="HK358" s="3" t="s">
        <v>3</v>
      </c>
      <c r="HL358" s="3"/>
      <c r="HM358" s="9">
        <v>0.42</v>
      </c>
      <c r="HN358" s="9">
        <v>16</v>
      </c>
      <c r="HO358" s="3" t="s">
        <v>3</v>
      </c>
      <c r="HP358" s="3" t="s">
        <v>1</v>
      </c>
      <c r="HQ358" s="3" t="s">
        <v>28</v>
      </c>
      <c r="HR358" s="9">
        <v>0.6</v>
      </c>
      <c r="HS358" s="3" t="s">
        <v>3</v>
      </c>
      <c r="HT358" s="3">
        <v>3.98</v>
      </c>
      <c r="HU358" s="9">
        <v>0.47169811320754712</v>
      </c>
      <c r="HV358" s="3">
        <v>1</v>
      </c>
      <c r="HW358" s="9">
        <v>3.0999999999999999E-3</v>
      </c>
      <c r="HX358" s="3" t="s">
        <v>3</v>
      </c>
      <c r="HY358" s="3"/>
      <c r="HZ358" s="3" t="s">
        <v>30</v>
      </c>
      <c r="IA358" s="9">
        <v>4.3</v>
      </c>
      <c r="IB358" s="3"/>
      <c r="IC358" s="3" t="s">
        <v>18</v>
      </c>
      <c r="ID358" s="3"/>
      <c r="IE358" s="3" t="s">
        <v>309</v>
      </c>
      <c r="IF358" s="7"/>
      <c r="IG358" s="9">
        <v>1.2987012987012987</v>
      </c>
      <c r="IH358" s="9">
        <v>0.92592592592592582</v>
      </c>
    </row>
    <row r="359" spans="1:242" x14ac:dyDescent="0.25">
      <c r="A359" s="1" t="s">
        <v>455</v>
      </c>
      <c r="B359" s="5">
        <v>54.25</v>
      </c>
      <c r="C359" s="3"/>
      <c r="D359" s="5">
        <v>6.57</v>
      </c>
      <c r="E359" s="3" t="s">
        <v>1</v>
      </c>
      <c r="F359" s="3"/>
      <c r="G359" s="2">
        <v>0.2</v>
      </c>
      <c r="H359" s="3"/>
      <c r="I359" s="3"/>
      <c r="J359" s="5">
        <v>1.225E-9</v>
      </c>
      <c r="K359" s="3" t="s">
        <v>3</v>
      </c>
      <c r="L359" s="3" t="s">
        <v>4</v>
      </c>
      <c r="M359" s="5">
        <v>0.79365079365079361</v>
      </c>
      <c r="N359" s="5">
        <v>18.55</v>
      </c>
      <c r="O359" s="3" t="s">
        <v>3</v>
      </c>
      <c r="P359" s="3"/>
      <c r="Q359" s="3"/>
      <c r="R359" s="5">
        <v>22.45</v>
      </c>
      <c r="S359" s="3"/>
      <c r="T359" s="3" t="s">
        <v>3</v>
      </c>
      <c r="U359" s="5">
        <v>42.6</v>
      </c>
      <c r="V359" s="3"/>
      <c r="W359" s="5">
        <v>226.5</v>
      </c>
      <c r="X359" s="3"/>
      <c r="Y359" s="3"/>
      <c r="Z359" s="5">
        <v>2.0999999999999999E-5</v>
      </c>
      <c r="AA359" s="3" t="s">
        <v>8</v>
      </c>
      <c r="AB359" s="2"/>
      <c r="AC359" s="5">
        <v>3.810909090909091E-12</v>
      </c>
      <c r="AD359" s="3" t="s">
        <v>22</v>
      </c>
      <c r="AE359" s="3" t="s">
        <v>1</v>
      </c>
      <c r="AF359" s="3"/>
      <c r="AG359" s="6">
        <v>2.48E-3</v>
      </c>
      <c r="AH359" s="5">
        <v>226.5</v>
      </c>
      <c r="AI359" s="2"/>
      <c r="AJ359" s="3">
        <v>10000</v>
      </c>
      <c r="AK359" s="5">
        <v>226.5</v>
      </c>
      <c r="AL359" s="5">
        <v>1.0249999999999999</v>
      </c>
      <c r="AM359" s="3"/>
      <c r="AN359" s="3"/>
      <c r="AO359" s="5">
        <v>226.5</v>
      </c>
      <c r="AP359" s="5">
        <v>226.5</v>
      </c>
      <c r="AQ359" s="5">
        <v>7</v>
      </c>
      <c r="AR359" s="5">
        <v>2.46</v>
      </c>
      <c r="AS359" s="3" t="s">
        <v>28</v>
      </c>
      <c r="AT359" s="3" t="s">
        <v>28</v>
      </c>
      <c r="AU359" s="5">
        <v>34.5</v>
      </c>
      <c r="AV359" s="3"/>
      <c r="AW359" s="5">
        <v>226.5</v>
      </c>
      <c r="AX359" s="5">
        <v>3.2333333333333334E-7</v>
      </c>
      <c r="AY359" s="2" t="s">
        <v>311</v>
      </c>
      <c r="AZ359" s="5">
        <v>8.9</v>
      </c>
      <c r="BA359" s="5">
        <v>226.5</v>
      </c>
      <c r="BB359" s="3" t="s">
        <v>8</v>
      </c>
      <c r="BC359" s="3">
        <v>9.15</v>
      </c>
      <c r="BD359" s="5">
        <v>0.41841004184100417</v>
      </c>
      <c r="BE359" s="3" t="s">
        <v>447</v>
      </c>
      <c r="BF359" s="6">
        <v>25</v>
      </c>
      <c r="BG359" s="5">
        <v>6.19</v>
      </c>
      <c r="BH359" s="3"/>
      <c r="BI359" s="3"/>
      <c r="BJ359" s="5">
        <v>1.28</v>
      </c>
      <c r="BK359" s="5">
        <v>25.9</v>
      </c>
      <c r="BL359" s="5">
        <v>0.76923076923076916</v>
      </c>
      <c r="BM359" s="5">
        <v>3</v>
      </c>
      <c r="BN359" s="3"/>
      <c r="BO359" s="3" t="s">
        <v>121</v>
      </c>
      <c r="BP359" s="3" t="s">
        <v>3</v>
      </c>
      <c r="BQ359" s="5">
        <v>5.45</v>
      </c>
      <c r="BR359" s="2" t="s">
        <v>21</v>
      </c>
      <c r="BS359" s="3"/>
      <c r="BT359" s="3"/>
      <c r="BU359" s="3"/>
      <c r="BV359" s="5">
        <v>3.94</v>
      </c>
      <c r="BW359" s="5">
        <v>4.51</v>
      </c>
      <c r="BX359" s="3" t="s">
        <v>27</v>
      </c>
      <c r="BY359" s="3"/>
      <c r="BZ359" s="5">
        <v>226.5</v>
      </c>
      <c r="CA359" s="2"/>
      <c r="CB359" s="3" t="s">
        <v>3</v>
      </c>
      <c r="CC359" s="5">
        <v>2.65</v>
      </c>
      <c r="CD359" s="5">
        <v>2.44</v>
      </c>
      <c r="CE359" s="3"/>
      <c r="CF359" s="5">
        <v>36</v>
      </c>
      <c r="CG359" s="3" t="s">
        <v>312</v>
      </c>
      <c r="CH359" s="3"/>
      <c r="CI359" s="3" t="s">
        <v>27</v>
      </c>
      <c r="CJ359" s="3" t="s">
        <v>1</v>
      </c>
      <c r="CK359" s="2"/>
      <c r="CL359" s="3" t="s">
        <v>22</v>
      </c>
      <c r="CM359" s="5">
        <v>60</v>
      </c>
      <c r="CN359" s="3"/>
      <c r="CO359" s="2"/>
      <c r="CP359" s="2"/>
      <c r="CQ359" s="2"/>
      <c r="CR359" s="5">
        <v>5.0449999999999999</v>
      </c>
      <c r="CS359" s="5">
        <v>35.85</v>
      </c>
      <c r="CT359" s="5">
        <v>2.585</v>
      </c>
      <c r="CU359" s="5">
        <v>9</v>
      </c>
      <c r="CV359" s="5">
        <v>437</v>
      </c>
      <c r="CW359" s="5">
        <v>68.75</v>
      </c>
      <c r="CX359" s="5">
        <v>0.35971223021582738</v>
      </c>
      <c r="CY359" s="5">
        <v>0.49504950495049505</v>
      </c>
      <c r="CZ359" s="3" t="s">
        <v>22</v>
      </c>
      <c r="DA359" s="5">
        <v>1.25E-3</v>
      </c>
      <c r="DB359" s="5">
        <v>765</v>
      </c>
      <c r="DC359" s="2"/>
      <c r="DD359" s="5">
        <v>303</v>
      </c>
      <c r="DE359" s="3" t="s">
        <v>22</v>
      </c>
      <c r="DF359" s="5">
        <v>0.32894736842105265</v>
      </c>
      <c r="DG359" s="3" t="s">
        <v>3</v>
      </c>
      <c r="DH359" s="5">
        <v>8.35</v>
      </c>
      <c r="DI359" s="3" t="s">
        <v>28</v>
      </c>
      <c r="DJ359" s="3"/>
      <c r="DK359" s="5">
        <v>523</v>
      </c>
      <c r="DL359" s="3" t="s">
        <v>8</v>
      </c>
      <c r="DM359" s="5">
        <v>0.29673590504451036</v>
      </c>
      <c r="DN359" s="3" t="s">
        <v>3</v>
      </c>
      <c r="DO359" s="5">
        <v>1.25</v>
      </c>
      <c r="DP359" s="3" t="s">
        <v>3</v>
      </c>
      <c r="DQ359" s="5">
        <v>2.36</v>
      </c>
      <c r="DR359" s="7"/>
      <c r="DS359" s="3">
        <v>1</v>
      </c>
      <c r="DT359" s="5">
        <v>0.45248868778280543</v>
      </c>
      <c r="DU359" s="2"/>
      <c r="DV359" s="3" t="s">
        <v>3</v>
      </c>
      <c r="DW359" s="5">
        <v>42.6</v>
      </c>
      <c r="DX359" s="3"/>
      <c r="DY359" s="3" t="s">
        <v>8</v>
      </c>
      <c r="DZ359" s="2"/>
      <c r="EA359" s="5">
        <v>1.3513513513513513</v>
      </c>
      <c r="EB359" s="5">
        <v>2.6</v>
      </c>
      <c r="EC359" s="3"/>
      <c r="ED359" s="2"/>
      <c r="EE359" s="2"/>
      <c r="EF359" s="3" t="s">
        <v>1</v>
      </c>
      <c r="EG359" s="3" t="s">
        <v>27</v>
      </c>
      <c r="EH359" s="2"/>
      <c r="EI359" s="2"/>
      <c r="EJ359" s="3" t="s">
        <v>26</v>
      </c>
      <c r="EK359" s="5">
        <v>1.2500000000000001E-2</v>
      </c>
      <c r="EL359" s="3" t="s">
        <v>1</v>
      </c>
      <c r="EM359" s="3" t="s">
        <v>3</v>
      </c>
      <c r="EN359" s="3" t="s">
        <v>27</v>
      </c>
      <c r="EO359" s="3"/>
      <c r="EP359" s="3" t="s">
        <v>8</v>
      </c>
      <c r="EQ359" s="3"/>
      <c r="ER359" s="5">
        <v>4.41</v>
      </c>
      <c r="ES359" s="3"/>
      <c r="ET359" s="9">
        <v>22.45</v>
      </c>
      <c r="EU359" s="3" t="s">
        <v>239</v>
      </c>
      <c r="EV359" s="3" t="s">
        <v>28</v>
      </c>
      <c r="EW359" s="9">
        <v>17</v>
      </c>
      <c r="EX359" s="9">
        <v>2.74</v>
      </c>
      <c r="EY359" s="3"/>
      <c r="EZ359" s="3"/>
      <c r="FA359" s="9">
        <v>1.0204081632653061</v>
      </c>
      <c r="FB359" s="9">
        <v>1.69E-9</v>
      </c>
      <c r="FC359" s="5">
        <v>226.5</v>
      </c>
      <c r="FD359" s="9">
        <v>0.92592592592592582</v>
      </c>
      <c r="FE359" s="2" t="s">
        <v>311</v>
      </c>
      <c r="FF359" s="3" t="s">
        <v>28</v>
      </c>
      <c r="FG359" s="3" t="s">
        <v>1</v>
      </c>
      <c r="FH359" s="9">
        <v>5.75</v>
      </c>
      <c r="FI359" s="3"/>
      <c r="FJ359" s="9">
        <v>11.6</v>
      </c>
      <c r="FK359" s="3" t="s">
        <v>1</v>
      </c>
      <c r="FL359" s="3" t="s">
        <v>1</v>
      </c>
      <c r="FM359" s="3"/>
      <c r="FN359" s="9">
        <v>141</v>
      </c>
      <c r="FO359" s="9">
        <v>7.4000000000000001E-8</v>
      </c>
      <c r="FP359" s="9">
        <v>8.6999999999999993</v>
      </c>
      <c r="FQ359" s="3" t="s">
        <v>311</v>
      </c>
      <c r="FR359" s="5">
        <v>9.5499999999999995E-3</v>
      </c>
      <c r="FS359" s="9">
        <v>36</v>
      </c>
      <c r="FT359" s="3" t="s">
        <v>1</v>
      </c>
      <c r="FU359" s="3"/>
      <c r="FV359" s="3" t="s">
        <v>27</v>
      </c>
      <c r="FW359" s="5">
        <v>32.450000000000003</v>
      </c>
      <c r="FX359" s="10">
        <v>3.7599999999999999E-3</v>
      </c>
      <c r="FY359" s="3"/>
      <c r="FZ359" s="3" t="s">
        <v>22</v>
      </c>
      <c r="GA359" s="3"/>
      <c r="GB359" s="3"/>
      <c r="GC359" s="3" t="s">
        <v>27</v>
      </c>
      <c r="GD359" s="3"/>
      <c r="GE359" s="3"/>
      <c r="GF359" s="3" t="s">
        <v>30</v>
      </c>
      <c r="GG359" s="3"/>
      <c r="GH359" s="9">
        <v>3.57</v>
      </c>
      <c r="GI359" s="5">
        <v>226.5</v>
      </c>
      <c r="GJ359" s="5">
        <v>1.9300000000000001E-3</v>
      </c>
      <c r="GK359" s="3"/>
      <c r="GL359" s="2"/>
      <c r="GM359" s="9">
        <v>2.54</v>
      </c>
      <c r="GN359" s="3" t="s">
        <v>31</v>
      </c>
      <c r="GO359" s="3" t="s">
        <v>8</v>
      </c>
      <c r="GP359" s="3"/>
      <c r="GQ359" s="3"/>
      <c r="GR359" s="3" t="s">
        <v>219</v>
      </c>
      <c r="GS359" s="9">
        <v>0.93457943925233644</v>
      </c>
      <c r="GT359" s="9">
        <v>60.15</v>
      </c>
      <c r="GU359" s="9">
        <v>14.85</v>
      </c>
      <c r="GV359" s="2">
        <v>6.9930069930069935E-2</v>
      </c>
      <c r="GW359" s="9">
        <v>2.4</v>
      </c>
      <c r="GX359" s="2" t="s">
        <v>34</v>
      </c>
      <c r="GY359" s="7"/>
      <c r="GZ359" s="9">
        <v>4.51</v>
      </c>
      <c r="HA359" s="9">
        <v>2.7450000000000001</v>
      </c>
      <c r="HB359" s="9">
        <v>3.78</v>
      </c>
      <c r="HC359" s="3">
        <v>40.85</v>
      </c>
      <c r="HD359" s="3" t="s">
        <v>3</v>
      </c>
      <c r="HE359" s="9">
        <v>20</v>
      </c>
      <c r="HF359" s="9">
        <v>20</v>
      </c>
      <c r="HG359" s="3"/>
      <c r="HH359" s="5">
        <v>226.5</v>
      </c>
      <c r="HI359" s="3" t="s">
        <v>311</v>
      </c>
      <c r="HJ359" s="3"/>
      <c r="HK359" s="3" t="s">
        <v>3</v>
      </c>
      <c r="HL359" s="3"/>
      <c r="HM359" s="9">
        <v>0.443</v>
      </c>
      <c r="HN359" s="9">
        <v>16.8</v>
      </c>
      <c r="HO359" s="3" t="s">
        <v>3</v>
      </c>
      <c r="HP359" s="3" t="s">
        <v>1</v>
      </c>
      <c r="HQ359" s="3" t="s">
        <v>28</v>
      </c>
      <c r="HR359" s="9">
        <v>0.6</v>
      </c>
      <c r="HS359" s="3" t="s">
        <v>3</v>
      </c>
      <c r="HT359" s="3">
        <v>4.01</v>
      </c>
      <c r="HU359" s="9">
        <v>0.49504950495049505</v>
      </c>
      <c r="HV359" s="3">
        <v>1</v>
      </c>
      <c r="HW359" s="9">
        <v>2.8E-3</v>
      </c>
      <c r="HX359" s="3" t="s">
        <v>3</v>
      </c>
      <c r="HY359" s="3"/>
      <c r="HZ359" s="3" t="s">
        <v>30</v>
      </c>
      <c r="IA359" s="9">
        <v>4.3</v>
      </c>
      <c r="IB359" s="3"/>
      <c r="IC359" s="3" t="s">
        <v>18</v>
      </c>
      <c r="ID359" s="3"/>
      <c r="IE359" s="3" t="s">
        <v>309</v>
      </c>
      <c r="IF359" s="7"/>
      <c r="IG359" s="9">
        <v>1.3333333333333333</v>
      </c>
      <c r="IH359" s="9">
        <v>0.99009900990099009</v>
      </c>
    </row>
    <row r="360" spans="1:242" x14ac:dyDescent="0.25">
      <c r="A360" s="1" t="s">
        <v>456</v>
      </c>
      <c r="B360" s="5">
        <v>54.75</v>
      </c>
      <c r="C360" s="3"/>
      <c r="D360" s="5">
        <v>6.6</v>
      </c>
      <c r="E360" s="3" t="s">
        <v>1</v>
      </c>
      <c r="F360" s="3"/>
      <c r="G360" s="2">
        <v>0.25</v>
      </c>
      <c r="H360" s="3"/>
      <c r="I360" s="3"/>
      <c r="J360" s="5">
        <v>1.4500000000000002E-9</v>
      </c>
      <c r="K360" s="3" t="s">
        <v>3</v>
      </c>
      <c r="L360" s="3" t="s">
        <v>4</v>
      </c>
      <c r="M360" s="5">
        <v>0.79365079365079361</v>
      </c>
      <c r="N360" s="5">
        <v>18.2</v>
      </c>
      <c r="O360" s="3" t="s">
        <v>3</v>
      </c>
      <c r="P360" s="3"/>
      <c r="Q360" s="3"/>
      <c r="R360" s="5">
        <v>22.3</v>
      </c>
      <c r="S360" s="3"/>
      <c r="T360" s="3" t="s">
        <v>3</v>
      </c>
      <c r="U360" s="5">
        <v>40</v>
      </c>
      <c r="V360" s="3"/>
      <c r="W360" s="5">
        <v>220</v>
      </c>
      <c r="X360" s="3"/>
      <c r="Y360" s="3"/>
      <c r="Z360" s="5">
        <v>2.0999999999999999E-5</v>
      </c>
      <c r="AA360" s="3" t="s">
        <v>8</v>
      </c>
      <c r="AB360" s="2"/>
      <c r="AC360" s="5">
        <v>4.2909090909090914E-12</v>
      </c>
      <c r="AD360" s="3" t="s">
        <v>22</v>
      </c>
      <c r="AE360" s="3" t="s">
        <v>1</v>
      </c>
      <c r="AF360" s="3"/>
      <c r="AG360" s="6">
        <v>2.4700000000000004E-3</v>
      </c>
      <c r="AH360" s="5">
        <v>220</v>
      </c>
      <c r="AI360" s="2"/>
      <c r="AJ360" s="3" t="s">
        <v>21</v>
      </c>
      <c r="AK360" s="5">
        <v>220</v>
      </c>
      <c r="AL360" s="5">
        <v>1.0169999999999999</v>
      </c>
      <c r="AM360" s="3"/>
      <c r="AN360" s="3"/>
      <c r="AO360" s="5">
        <v>220</v>
      </c>
      <c r="AP360" s="5">
        <v>220</v>
      </c>
      <c r="AQ360" s="5">
        <v>7.7</v>
      </c>
      <c r="AR360" s="5">
        <v>2.4500000000000002</v>
      </c>
      <c r="AS360" s="3" t="s">
        <v>28</v>
      </c>
      <c r="AT360" s="3" t="s">
        <v>28</v>
      </c>
      <c r="AU360" s="5">
        <v>35</v>
      </c>
      <c r="AV360" s="3"/>
      <c r="AW360" s="5">
        <v>220</v>
      </c>
      <c r="AX360" s="5">
        <v>3.6000000000000005E-7</v>
      </c>
      <c r="AY360" s="2" t="s">
        <v>311</v>
      </c>
      <c r="AZ360" s="5">
        <v>9.5</v>
      </c>
      <c r="BA360" s="5">
        <v>220</v>
      </c>
      <c r="BB360" s="3" t="s">
        <v>8</v>
      </c>
      <c r="BC360" s="3">
        <v>8.8000000000000007</v>
      </c>
      <c r="BD360" s="5">
        <v>0.4081632653061224</v>
      </c>
      <c r="BE360" s="3" t="s">
        <v>447</v>
      </c>
      <c r="BF360" s="6">
        <v>24.85</v>
      </c>
      <c r="BG360" s="5">
        <v>5.97</v>
      </c>
      <c r="BH360" s="3"/>
      <c r="BI360" s="3"/>
      <c r="BJ360" s="5">
        <v>1.28</v>
      </c>
      <c r="BK360" s="5">
        <v>26.1</v>
      </c>
      <c r="BL360" s="5">
        <v>0.7142857142857143</v>
      </c>
      <c r="BM360" s="5">
        <v>3</v>
      </c>
      <c r="BN360" s="3"/>
      <c r="BO360" s="3" t="s">
        <v>121</v>
      </c>
      <c r="BP360" s="3" t="s">
        <v>3</v>
      </c>
      <c r="BQ360" s="5">
        <v>5.9</v>
      </c>
      <c r="BR360" s="2" t="s">
        <v>21</v>
      </c>
      <c r="BS360" s="3"/>
      <c r="BT360" s="3"/>
      <c r="BU360" s="3"/>
      <c r="BV360" s="5">
        <v>3.84</v>
      </c>
      <c r="BW360" s="5">
        <v>4.38</v>
      </c>
      <c r="BX360" s="3" t="s">
        <v>27</v>
      </c>
      <c r="BY360" s="3"/>
      <c r="BZ360" s="5">
        <v>220</v>
      </c>
      <c r="CA360" s="2"/>
      <c r="CB360" s="3" t="s">
        <v>3</v>
      </c>
      <c r="CC360" s="5">
        <v>2.56</v>
      </c>
      <c r="CD360" s="5">
        <v>2.08</v>
      </c>
      <c r="CE360" s="3"/>
      <c r="CF360" s="5">
        <v>34.5</v>
      </c>
      <c r="CG360" s="3" t="s">
        <v>312</v>
      </c>
      <c r="CH360" s="3"/>
      <c r="CI360" s="3" t="s">
        <v>27</v>
      </c>
      <c r="CJ360" s="3" t="s">
        <v>1</v>
      </c>
      <c r="CK360" s="2"/>
      <c r="CL360" s="3" t="s">
        <v>22</v>
      </c>
      <c r="CM360" s="5">
        <v>55</v>
      </c>
      <c r="CN360" s="3"/>
      <c r="CO360" s="2"/>
      <c r="CP360" s="2"/>
      <c r="CQ360" s="2"/>
      <c r="CR360" s="5">
        <v>5.0149999999999997</v>
      </c>
      <c r="CS360" s="5">
        <v>34.65</v>
      </c>
      <c r="CT360" s="5">
        <v>2.9449999999999998</v>
      </c>
      <c r="CU360" s="5">
        <v>9.4</v>
      </c>
      <c r="CV360" s="5">
        <v>446</v>
      </c>
      <c r="CW360" s="5">
        <v>69.5</v>
      </c>
      <c r="CX360" s="5">
        <v>0.36363636363636365</v>
      </c>
      <c r="CY360" s="5">
        <v>0.48076923076923073</v>
      </c>
      <c r="CZ360" s="3" t="s">
        <v>22</v>
      </c>
      <c r="DA360" s="5">
        <v>9.7599999999999998E-4</v>
      </c>
      <c r="DB360" s="5">
        <v>755</v>
      </c>
      <c r="DC360" s="2"/>
      <c r="DD360" s="5">
        <v>301</v>
      </c>
      <c r="DE360" s="3" t="s">
        <v>22</v>
      </c>
      <c r="DF360" s="5">
        <v>0.33112582781456956</v>
      </c>
      <c r="DG360" s="3" t="s">
        <v>3</v>
      </c>
      <c r="DH360" s="5">
        <v>9.15</v>
      </c>
      <c r="DI360" s="3" t="s">
        <v>28</v>
      </c>
      <c r="DJ360" s="3"/>
      <c r="DK360" s="5">
        <v>520</v>
      </c>
      <c r="DL360" s="3" t="s">
        <v>8</v>
      </c>
      <c r="DM360" s="5">
        <v>0.29239766081871343</v>
      </c>
      <c r="DN360" s="3" t="s">
        <v>3</v>
      </c>
      <c r="DO360" s="5">
        <v>1.2</v>
      </c>
      <c r="DP360" s="3" t="s">
        <v>3</v>
      </c>
      <c r="DQ360" s="5">
        <v>2.65</v>
      </c>
      <c r="DR360" s="7"/>
      <c r="DS360" s="3">
        <v>1</v>
      </c>
      <c r="DT360" s="5">
        <v>0.44052863436123346</v>
      </c>
      <c r="DU360" s="2"/>
      <c r="DV360" s="3" t="s">
        <v>3</v>
      </c>
      <c r="DW360" s="5">
        <v>40</v>
      </c>
      <c r="DX360" s="3"/>
      <c r="DY360" s="3" t="s">
        <v>8</v>
      </c>
      <c r="DZ360" s="2"/>
      <c r="EA360" s="5">
        <v>1.3333333333333333</v>
      </c>
      <c r="EB360" s="5">
        <v>2.57</v>
      </c>
      <c r="EC360" s="3"/>
      <c r="ED360" s="2"/>
      <c r="EE360" s="2"/>
      <c r="EF360" s="3" t="s">
        <v>1</v>
      </c>
      <c r="EG360" s="3" t="s">
        <v>27</v>
      </c>
      <c r="EH360" s="2"/>
      <c r="EI360" s="2"/>
      <c r="EJ360" s="3" t="s">
        <v>26</v>
      </c>
      <c r="EK360" s="5">
        <v>1.2500000000000001E-2</v>
      </c>
      <c r="EL360" s="3" t="s">
        <v>1</v>
      </c>
      <c r="EM360" s="3" t="s">
        <v>3</v>
      </c>
      <c r="EN360" s="3" t="s">
        <v>27</v>
      </c>
      <c r="EO360" s="3"/>
      <c r="EP360" s="3" t="s">
        <v>8</v>
      </c>
      <c r="EQ360" s="3"/>
      <c r="ER360" s="5">
        <v>4.42</v>
      </c>
      <c r="ES360" s="3"/>
      <c r="ET360" s="9">
        <v>22.3</v>
      </c>
      <c r="EU360" s="3" t="s">
        <v>239</v>
      </c>
      <c r="EV360" s="3" t="s">
        <v>28</v>
      </c>
      <c r="EW360" s="9">
        <v>17</v>
      </c>
      <c r="EX360" s="9">
        <v>2.65</v>
      </c>
      <c r="EY360" s="3"/>
      <c r="EZ360" s="3"/>
      <c r="FA360" s="9">
        <v>1.0101010101010102</v>
      </c>
      <c r="FB360" s="9">
        <v>1.68E-9</v>
      </c>
      <c r="FC360" s="5">
        <v>220</v>
      </c>
      <c r="FD360" s="9">
        <v>0.9009009009009008</v>
      </c>
      <c r="FE360" s="2" t="s">
        <v>311</v>
      </c>
      <c r="FF360" s="3" t="s">
        <v>28</v>
      </c>
      <c r="FG360" s="3" t="s">
        <v>1</v>
      </c>
      <c r="FH360" s="9">
        <v>5.55</v>
      </c>
      <c r="FI360" s="3"/>
      <c r="FJ360" s="9">
        <v>11.55</v>
      </c>
      <c r="FK360" s="3" t="s">
        <v>1</v>
      </c>
      <c r="FL360" s="3" t="s">
        <v>1</v>
      </c>
      <c r="FM360" s="3"/>
      <c r="FN360" s="9">
        <v>141</v>
      </c>
      <c r="FO360" s="9">
        <v>7.2499999999999994E-8</v>
      </c>
      <c r="FP360" s="9">
        <v>8.57</v>
      </c>
      <c r="FQ360" s="3" t="s">
        <v>311</v>
      </c>
      <c r="FR360" s="5">
        <v>1.125E-2</v>
      </c>
      <c r="FS360" s="9">
        <v>44</v>
      </c>
      <c r="FT360" s="3" t="s">
        <v>1</v>
      </c>
      <c r="FU360" s="3"/>
      <c r="FV360" s="3" t="s">
        <v>27</v>
      </c>
      <c r="FW360" s="5">
        <v>31.65</v>
      </c>
      <c r="FX360" s="10">
        <v>3.3E-3</v>
      </c>
      <c r="FY360" s="3"/>
      <c r="FZ360" s="3" t="s">
        <v>22</v>
      </c>
      <c r="GA360" s="3"/>
      <c r="GB360" s="3"/>
      <c r="GC360" s="3" t="s">
        <v>27</v>
      </c>
      <c r="GD360" s="3"/>
      <c r="GE360" s="3"/>
      <c r="GF360" s="3" t="s">
        <v>30</v>
      </c>
      <c r="GG360" s="3"/>
      <c r="GH360" s="9">
        <v>3.56</v>
      </c>
      <c r="GI360" s="5">
        <v>220</v>
      </c>
      <c r="GJ360" s="5">
        <v>1.9750000000000002E-3</v>
      </c>
      <c r="GK360" s="3"/>
      <c r="GL360" s="2"/>
      <c r="GM360" s="9">
        <v>2.48</v>
      </c>
      <c r="GN360" s="3" t="s">
        <v>31</v>
      </c>
      <c r="GO360" s="3" t="s">
        <v>8</v>
      </c>
      <c r="GP360" s="3"/>
      <c r="GQ360" s="3"/>
      <c r="GR360" s="3" t="s">
        <v>219</v>
      </c>
      <c r="GS360" s="9">
        <v>0.87719298245614041</v>
      </c>
      <c r="GT360" s="9">
        <v>61.4</v>
      </c>
      <c r="GU360" s="9">
        <v>14.75</v>
      </c>
      <c r="GV360" s="2">
        <v>6.8493150684931503E-2</v>
      </c>
      <c r="GW360" s="9">
        <v>2.4</v>
      </c>
      <c r="GX360" s="2" t="s">
        <v>34</v>
      </c>
      <c r="GY360" s="7"/>
      <c r="GZ360" s="9">
        <v>4.4000000000000004</v>
      </c>
      <c r="HA360" s="9">
        <v>2.63</v>
      </c>
      <c r="HB360" s="9">
        <v>3.77</v>
      </c>
      <c r="HC360" s="3">
        <v>39.950000000000003</v>
      </c>
      <c r="HD360" s="3" t="s">
        <v>3</v>
      </c>
      <c r="HE360" s="9">
        <v>25</v>
      </c>
      <c r="HF360" s="9">
        <v>19.95</v>
      </c>
      <c r="HG360" s="3"/>
      <c r="HH360" s="5">
        <v>220</v>
      </c>
      <c r="HI360" s="3" t="s">
        <v>311</v>
      </c>
      <c r="HJ360" s="3"/>
      <c r="HK360" s="3" t="s">
        <v>3</v>
      </c>
      <c r="HL360" s="3"/>
      <c r="HM360" s="9">
        <v>0.433</v>
      </c>
      <c r="HN360" s="9">
        <v>17</v>
      </c>
      <c r="HO360" s="3" t="s">
        <v>3</v>
      </c>
      <c r="HP360" s="3" t="s">
        <v>1</v>
      </c>
      <c r="HQ360" s="3" t="s">
        <v>28</v>
      </c>
      <c r="HR360" s="9">
        <v>0.65</v>
      </c>
      <c r="HS360" s="3" t="s">
        <v>3</v>
      </c>
      <c r="HT360" s="3">
        <v>3.95</v>
      </c>
      <c r="HU360" s="9">
        <v>0.48076923076923073</v>
      </c>
      <c r="HV360" s="3">
        <v>1</v>
      </c>
      <c r="HW360" s="9">
        <v>2.7499999999999998E-3</v>
      </c>
      <c r="HX360" s="3" t="s">
        <v>3</v>
      </c>
      <c r="HY360" s="3"/>
      <c r="HZ360" s="3" t="s">
        <v>30</v>
      </c>
      <c r="IA360" s="9">
        <v>4.3</v>
      </c>
      <c r="IB360" s="3"/>
      <c r="IC360" s="3" t="s">
        <v>18</v>
      </c>
      <c r="ID360" s="3"/>
      <c r="IE360" s="3" t="s">
        <v>309</v>
      </c>
      <c r="IF360" s="7"/>
      <c r="IG360" s="9">
        <v>1.2987012987012987</v>
      </c>
      <c r="IH360" s="9">
        <v>0.96153846153846145</v>
      </c>
    </row>
    <row r="361" spans="1:242" x14ac:dyDescent="0.25">
      <c r="A361" s="1" t="s">
        <v>457</v>
      </c>
      <c r="B361" s="5">
        <v>54.4</v>
      </c>
      <c r="C361" s="3"/>
      <c r="D361" s="5">
        <v>6.49</v>
      </c>
      <c r="E361" s="3" t="s">
        <v>1</v>
      </c>
      <c r="F361" s="3"/>
      <c r="G361" s="2">
        <v>0.29499999999999998</v>
      </c>
      <c r="H361" s="3"/>
      <c r="I361" s="3"/>
      <c r="J361" s="5">
        <v>1.38E-9</v>
      </c>
      <c r="K361" s="3" t="s">
        <v>3</v>
      </c>
      <c r="L361" s="3" t="s">
        <v>4</v>
      </c>
      <c r="M361" s="5">
        <v>0.79365079365079361</v>
      </c>
      <c r="N361" s="5">
        <v>18.399999999999999</v>
      </c>
      <c r="O361" s="3" t="s">
        <v>3</v>
      </c>
      <c r="P361" s="3"/>
      <c r="Q361" s="3"/>
      <c r="R361" s="5">
        <v>22.3</v>
      </c>
      <c r="S361" s="3"/>
      <c r="T361" s="3" t="s">
        <v>3</v>
      </c>
      <c r="U361" s="5">
        <v>40.299999999999997</v>
      </c>
      <c r="V361" s="3"/>
      <c r="W361" s="5">
        <v>222</v>
      </c>
      <c r="X361" s="3"/>
      <c r="Y361" s="3"/>
      <c r="Z361" s="5">
        <v>2.0999999999999999E-5</v>
      </c>
      <c r="AA361" s="3" t="s">
        <v>8</v>
      </c>
      <c r="AB361" s="2"/>
      <c r="AC361" s="5">
        <v>4.4727272727272729E-12</v>
      </c>
      <c r="AD361" s="3" t="s">
        <v>22</v>
      </c>
      <c r="AE361" s="3" t="s">
        <v>1</v>
      </c>
      <c r="AF361" s="3"/>
      <c r="AG361" s="6">
        <v>2.5699999999999998E-3</v>
      </c>
      <c r="AH361" s="5">
        <v>222</v>
      </c>
      <c r="AI361" s="2"/>
      <c r="AJ361" s="3" t="s">
        <v>21</v>
      </c>
      <c r="AK361" s="5">
        <v>222</v>
      </c>
      <c r="AL361" s="5">
        <v>1.0109999999999999</v>
      </c>
      <c r="AM361" s="3"/>
      <c r="AN361" s="3"/>
      <c r="AO361" s="5">
        <v>222</v>
      </c>
      <c r="AP361" s="5">
        <v>222</v>
      </c>
      <c r="AQ361" s="5">
        <v>8.1999999999999993</v>
      </c>
      <c r="AR361" s="5">
        <v>2.4500000000000002</v>
      </c>
      <c r="AS361" s="3" t="s">
        <v>28</v>
      </c>
      <c r="AT361" s="3" t="s">
        <v>28</v>
      </c>
      <c r="AU361" s="5">
        <v>35.1</v>
      </c>
      <c r="AV361" s="3"/>
      <c r="AW361" s="5">
        <v>222</v>
      </c>
      <c r="AX361" s="5">
        <v>3.4333333333333336E-7</v>
      </c>
      <c r="AY361" s="2" t="s">
        <v>311</v>
      </c>
      <c r="AZ361" s="5">
        <v>9.3000000000000007</v>
      </c>
      <c r="BA361" s="5">
        <v>222</v>
      </c>
      <c r="BB361" s="3" t="s">
        <v>8</v>
      </c>
      <c r="BC361" s="3">
        <v>8.6</v>
      </c>
      <c r="BD361" s="5">
        <v>0.41666666666666669</v>
      </c>
      <c r="BE361" s="3" t="s">
        <v>447</v>
      </c>
      <c r="BF361" s="6">
        <v>25.65</v>
      </c>
      <c r="BG361" s="5">
        <v>6.05</v>
      </c>
      <c r="BH361" s="3"/>
      <c r="BI361" s="3"/>
      <c r="BJ361" s="5">
        <v>1.27</v>
      </c>
      <c r="BK361" s="5">
        <v>26.3</v>
      </c>
      <c r="BL361" s="5">
        <v>0.7142857142857143</v>
      </c>
      <c r="BM361" s="5">
        <v>3.03</v>
      </c>
      <c r="BN361" s="3"/>
      <c r="BO361" s="3" t="s">
        <v>121</v>
      </c>
      <c r="BP361" s="3" t="s">
        <v>3</v>
      </c>
      <c r="BQ361" s="5">
        <v>5.95</v>
      </c>
      <c r="BR361" s="2" t="s">
        <v>21</v>
      </c>
      <c r="BS361" s="3"/>
      <c r="BT361" s="3"/>
      <c r="BU361" s="3"/>
      <c r="BV361" s="5">
        <v>3.87</v>
      </c>
      <c r="BW361" s="5">
        <v>4.4400000000000004</v>
      </c>
      <c r="BX361" s="3" t="s">
        <v>27</v>
      </c>
      <c r="BY361" s="3"/>
      <c r="BZ361" s="5">
        <v>222</v>
      </c>
      <c r="CA361" s="2"/>
      <c r="CB361" s="3" t="s">
        <v>3</v>
      </c>
      <c r="CC361" s="5">
        <v>2.62</v>
      </c>
      <c r="CD361" s="5">
        <v>1.92</v>
      </c>
      <c r="CE361" s="3"/>
      <c r="CF361" s="5">
        <v>36</v>
      </c>
      <c r="CG361" s="3" t="s">
        <v>312</v>
      </c>
      <c r="CH361" s="3"/>
      <c r="CI361" s="3" t="s">
        <v>27</v>
      </c>
      <c r="CJ361" s="3" t="s">
        <v>1</v>
      </c>
      <c r="CK361" s="2"/>
      <c r="CL361" s="3" t="s">
        <v>22</v>
      </c>
      <c r="CM361" s="5">
        <v>50</v>
      </c>
      <c r="CN361" s="3"/>
      <c r="CO361" s="2"/>
      <c r="CP361" s="2"/>
      <c r="CQ361" s="2"/>
      <c r="CR361" s="5">
        <v>5.0149999999999997</v>
      </c>
      <c r="CS361" s="5">
        <v>37.450000000000003</v>
      </c>
      <c r="CT361" s="5">
        <v>3.56</v>
      </c>
      <c r="CU361" s="5">
        <v>9.75</v>
      </c>
      <c r="CV361" s="5">
        <v>445</v>
      </c>
      <c r="CW361" s="5">
        <v>69.599999999999994</v>
      </c>
      <c r="CX361" s="5">
        <v>0.36496350364963503</v>
      </c>
      <c r="CY361" s="5">
        <v>0.49751243781094534</v>
      </c>
      <c r="CZ361" s="3" t="s">
        <v>22</v>
      </c>
      <c r="DA361" s="5">
        <v>1.0529999999999999E-3</v>
      </c>
      <c r="DB361" s="5">
        <v>757</v>
      </c>
      <c r="DC361" s="2"/>
      <c r="DD361" s="5">
        <v>303</v>
      </c>
      <c r="DE361" s="3" t="s">
        <v>22</v>
      </c>
      <c r="DF361" s="5">
        <v>0.33333333333333331</v>
      </c>
      <c r="DG361" s="3" t="s">
        <v>3</v>
      </c>
      <c r="DH361" s="5">
        <v>9.1999999999999993</v>
      </c>
      <c r="DI361" s="3" t="s">
        <v>28</v>
      </c>
      <c r="DJ361" s="3"/>
      <c r="DK361" s="5">
        <v>478</v>
      </c>
      <c r="DL361" s="3" t="s">
        <v>8</v>
      </c>
      <c r="DM361" s="5">
        <v>0.29761904761904762</v>
      </c>
      <c r="DN361" s="3" t="s">
        <v>3</v>
      </c>
      <c r="DO361" s="5">
        <v>1.25</v>
      </c>
      <c r="DP361" s="3" t="s">
        <v>3</v>
      </c>
      <c r="DQ361" s="5">
        <v>2.7</v>
      </c>
      <c r="DR361" s="7"/>
      <c r="DS361" s="3">
        <v>1</v>
      </c>
      <c r="DT361" s="5">
        <v>0.5</v>
      </c>
      <c r="DU361" s="2"/>
      <c r="DV361" s="3" t="s">
        <v>3</v>
      </c>
      <c r="DW361" s="5">
        <v>40.299999999999997</v>
      </c>
      <c r="DX361" s="3"/>
      <c r="DY361" s="3" t="s">
        <v>8</v>
      </c>
      <c r="DZ361" s="2"/>
      <c r="EA361" s="5">
        <v>1.3333333333333333</v>
      </c>
      <c r="EB361" s="5">
        <v>2.59</v>
      </c>
      <c r="EC361" s="3"/>
      <c r="ED361" s="2"/>
      <c r="EE361" s="2"/>
      <c r="EF361" s="3" t="s">
        <v>1</v>
      </c>
      <c r="EG361" s="3" t="s">
        <v>27</v>
      </c>
      <c r="EH361" s="2"/>
      <c r="EI361" s="2"/>
      <c r="EJ361" s="3" t="s">
        <v>26</v>
      </c>
      <c r="EK361" s="5">
        <v>1.2500000000000001E-2</v>
      </c>
      <c r="EL361" s="3" t="s">
        <v>1</v>
      </c>
      <c r="EM361" s="3" t="s">
        <v>3</v>
      </c>
      <c r="EN361" s="3" t="s">
        <v>27</v>
      </c>
      <c r="EO361" s="3"/>
      <c r="EP361" s="3" t="s">
        <v>8</v>
      </c>
      <c r="EQ361" s="3"/>
      <c r="ER361" s="5">
        <v>4.3600000000000003</v>
      </c>
      <c r="ES361" s="3"/>
      <c r="ET361" s="9">
        <v>22.25</v>
      </c>
      <c r="EU361" s="3" t="s">
        <v>239</v>
      </c>
      <c r="EV361" s="3" t="s">
        <v>28</v>
      </c>
      <c r="EW361" s="9">
        <v>17.5</v>
      </c>
      <c r="EX361" s="9">
        <v>2.67</v>
      </c>
      <c r="EY361" s="3"/>
      <c r="EZ361" s="3"/>
      <c r="FA361" s="9">
        <v>1.0101010101010102</v>
      </c>
      <c r="FB361" s="9">
        <v>1.684E-9</v>
      </c>
      <c r="FC361" s="5">
        <v>222</v>
      </c>
      <c r="FD361" s="9">
        <v>0.90909090909090906</v>
      </c>
      <c r="FE361" s="2" t="s">
        <v>311</v>
      </c>
      <c r="FF361" s="3" t="s">
        <v>28</v>
      </c>
      <c r="FG361" s="3" t="s">
        <v>1</v>
      </c>
      <c r="FH361" s="9">
        <v>5.59</v>
      </c>
      <c r="FI361" s="3"/>
      <c r="FJ361" s="9">
        <v>11.5</v>
      </c>
      <c r="FK361" s="3" t="s">
        <v>1</v>
      </c>
      <c r="FL361" s="3" t="s">
        <v>1</v>
      </c>
      <c r="FM361" s="3"/>
      <c r="FN361" s="9">
        <v>144</v>
      </c>
      <c r="FO361" s="9">
        <v>6.8999999999999996E-8</v>
      </c>
      <c r="FP361" s="9">
        <v>8.65</v>
      </c>
      <c r="FQ361" s="3" t="s">
        <v>311</v>
      </c>
      <c r="FR361" s="5">
        <v>1.1350000000000001E-2</v>
      </c>
      <c r="FS361" s="9">
        <v>42.4</v>
      </c>
      <c r="FT361" s="3" t="s">
        <v>1</v>
      </c>
      <c r="FU361" s="3"/>
      <c r="FV361" s="3" t="s">
        <v>27</v>
      </c>
      <c r="FW361" s="5">
        <v>33.049999999999997</v>
      </c>
      <c r="FX361" s="10">
        <v>3.48E-3</v>
      </c>
      <c r="FY361" s="3"/>
      <c r="FZ361" s="3" t="s">
        <v>22</v>
      </c>
      <c r="GA361" s="3"/>
      <c r="GB361" s="3"/>
      <c r="GC361" s="3" t="s">
        <v>27</v>
      </c>
      <c r="GD361" s="3"/>
      <c r="GE361" s="3"/>
      <c r="GF361" s="3" t="s">
        <v>30</v>
      </c>
      <c r="GG361" s="3"/>
      <c r="GH361" s="9">
        <v>3.59</v>
      </c>
      <c r="GI361" s="5">
        <v>222</v>
      </c>
      <c r="GJ361" s="5">
        <v>1.9199999999999998E-3</v>
      </c>
      <c r="GK361" s="3"/>
      <c r="GL361" s="2"/>
      <c r="GM361" s="9">
        <v>2.5</v>
      </c>
      <c r="GN361" s="3" t="s">
        <v>31</v>
      </c>
      <c r="GO361" s="3" t="s">
        <v>8</v>
      </c>
      <c r="GP361" s="3"/>
      <c r="GQ361" s="3"/>
      <c r="GR361" s="3" t="s">
        <v>219</v>
      </c>
      <c r="GS361" s="9">
        <v>0.86956521739130443</v>
      </c>
      <c r="GT361" s="9">
        <v>60.8</v>
      </c>
      <c r="GU361" s="9">
        <v>14.75</v>
      </c>
      <c r="GV361" s="2">
        <v>6.2893081761006289E-2</v>
      </c>
      <c r="GW361" s="9">
        <v>2.4</v>
      </c>
      <c r="GX361" s="2" t="s">
        <v>34</v>
      </c>
      <c r="GY361" s="7"/>
      <c r="GZ361" s="9">
        <v>4.43</v>
      </c>
      <c r="HA361" s="9">
        <v>2.66</v>
      </c>
      <c r="HB361" s="9">
        <v>3.75</v>
      </c>
      <c r="HC361" s="3">
        <v>40.950000000000003</v>
      </c>
      <c r="HD361" s="3" t="s">
        <v>3</v>
      </c>
      <c r="HE361" s="9">
        <v>25</v>
      </c>
      <c r="HF361" s="9">
        <v>20.6</v>
      </c>
      <c r="HG361" s="3"/>
      <c r="HH361" s="5">
        <v>222</v>
      </c>
      <c r="HI361" s="3" t="s">
        <v>311</v>
      </c>
      <c r="HJ361" s="3"/>
      <c r="HK361" s="3" t="s">
        <v>3</v>
      </c>
      <c r="HL361" s="3"/>
      <c r="HM361" s="9">
        <v>0.46300000000000002</v>
      </c>
      <c r="HN361" s="9">
        <v>17</v>
      </c>
      <c r="HO361" s="3" t="s">
        <v>3</v>
      </c>
      <c r="HP361" s="3" t="s">
        <v>1</v>
      </c>
      <c r="HQ361" s="3" t="s">
        <v>28</v>
      </c>
      <c r="HR361" s="9">
        <v>0.65</v>
      </c>
      <c r="HS361" s="3" t="s">
        <v>3</v>
      </c>
      <c r="HT361" s="3">
        <v>4.03</v>
      </c>
      <c r="HU361" s="9">
        <v>0.49751243781094534</v>
      </c>
      <c r="HV361" s="3">
        <v>1</v>
      </c>
      <c r="HW361" s="9">
        <v>2.8500000000000001E-3</v>
      </c>
      <c r="HX361" s="3" t="s">
        <v>3</v>
      </c>
      <c r="HY361" s="3"/>
      <c r="HZ361" s="3" t="s">
        <v>30</v>
      </c>
      <c r="IA361" s="9">
        <v>4.3</v>
      </c>
      <c r="IB361" s="3"/>
      <c r="IC361" s="3" t="s">
        <v>18</v>
      </c>
      <c r="ID361" s="3"/>
      <c r="IE361" s="3" t="s">
        <v>309</v>
      </c>
      <c r="IF361" s="7"/>
      <c r="IG361" s="9">
        <v>1.5151515151515151</v>
      </c>
      <c r="IH361" s="9">
        <v>0.970873786407767</v>
      </c>
    </row>
    <row r="362" spans="1:242" x14ac:dyDescent="0.25">
      <c r="A362" s="1" t="s">
        <v>458</v>
      </c>
      <c r="B362" s="5">
        <v>54.5</v>
      </c>
      <c r="C362" s="3">
        <v>35</v>
      </c>
      <c r="D362" s="5">
        <v>6.44</v>
      </c>
      <c r="E362" s="3" t="s">
        <v>1</v>
      </c>
      <c r="F362" s="3"/>
      <c r="G362" s="2">
        <v>0.26300000000000001</v>
      </c>
      <c r="H362" s="2">
        <v>3.2</v>
      </c>
      <c r="I362" s="2">
        <v>3.2</v>
      </c>
      <c r="J362" s="5">
        <v>1.3599999999999999E-9</v>
      </c>
      <c r="K362" s="3" t="s">
        <v>3</v>
      </c>
      <c r="L362" s="3" t="s">
        <v>4</v>
      </c>
      <c r="M362" s="5">
        <v>0.8</v>
      </c>
      <c r="N362" s="5">
        <v>18.55</v>
      </c>
      <c r="O362" s="3" t="s">
        <v>3</v>
      </c>
      <c r="P362" s="3">
        <v>1.08</v>
      </c>
      <c r="Q362" s="3">
        <v>0.39525691699604748</v>
      </c>
      <c r="R362" s="5">
        <v>22.35</v>
      </c>
      <c r="S362" s="2">
        <v>2.34</v>
      </c>
      <c r="T362" s="3" t="s">
        <v>3</v>
      </c>
      <c r="U362" s="5">
        <v>40.950000000000003</v>
      </c>
      <c r="V362" s="2">
        <v>3.3</v>
      </c>
      <c r="W362" s="5">
        <v>220</v>
      </c>
      <c r="X362" s="3">
        <v>1.06</v>
      </c>
      <c r="Y362" s="3"/>
      <c r="Z362" s="5">
        <v>2.0999999999999999E-5</v>
      </c>
      <c r="AA362" s="3" t="s">
        <v>8</v>
      </c>
      <c r="AB362" s="2"/>
      <c r="AC362" s="5">
        <v>4.9272727272727274E-12</v>
      </c>
      <c r="AD362" s="3" t="s">
        <v>22</v>
      </c>
      <c r="AE362" s="3" t="s">
        <v>1</v>
      </c>
      <c r="AF362" s="13" t="s">
        <v>459</v>
      </c>
      <c r="AG362" s="6">
        <v>2.6700000000000001E-3</v>
      </c>
      <c r="AH362" s="5">
        <v>220</v>
      </c>
      <c r="AI362" s="2">
        <v>191</v>
      </c>
      <c r="AJ362" s="3" t="s">
        <v>21</v>
      </c>
      <c r="AK362" s="5">
        <v>220</v>
      </c>
      <c r="AL362" s="5">
        <v>1.016</v>
      </c>
      <c r="AM362" s="3"/>
      <c r="AN362" s="3"/>
      <c r="AO362" s="5">
        <v>220</v>
      </c>
      <c r="AP362" s="5">
        <v>220</v>
      </c>
      <c r="AQ362" s="5">
        <v>8.9</v>
      </c>
      <c r="AR362" s="5">
        <v>2.4500000000000002</v>
      </c>
      <c r="AS362" s="3" t="s">
        <v>28</v>
      </c>
      <c r="AT362" s="3" t="s">
        <v>28</v>
      </c>
      <c r="AU362" s="5">
        <v>34.5</v>
      </c>
      <c r="AV362" s="3"/>
      <c r="AW362" s="5">
        <v>220</v>
      </c>
      <c r="AX362" s="5">
        <v>3.7000000000000006E-7</v>
      </c>
      <c r="AY362" s="2" t="s">
        <v>311</v>
      </c>
      <c r="AZ362" s="5">
        <v>9.3000000000000007</v>
      </c>
      <c r="BA362" s="5">
        <v>220</v>
      </c>
      <c r="BB362" s="3" t="s">
        <v>8</v>
      </c>
      <c r="BC362" s="3">
        <v>8.6</v>
      </c>
      <c r="BD362" s="5">
        <v>0.41666666666666669</v>
      </c>
      <c r="BE362" s="3" t="s">
        <v>447</v>
      </c>
      <c r="BF362" s="6">
        <v>26.65</v>
      </c>
      <c r="BG362" s="5">
        <v>6.21</v>
      </c>
      <c r="BH362" s="3"/>
      <c r="BI362" s="2">
        <v>3.2</v>
      </c>
      <c r="BJ362" s="5">
        <v>1.28</v>
      </c>
      <c r="BK362" s="5">
        <v>26.2</v>
      </c>
      <c r="BL362" s="5">
        <v>0.70422535211267612</v>
      </c>
      <c r="BM362" s="5">
        <v>3</v>
      </c>
      <c r="BN362" s="3"/>
      <c r="BO362" s="3" t="s">
        <v>121</v>
      </c>
      <c r="BP362" s="3" t="s">
        <v>3</v>
      </c>
      <c r="BQ362" s="5">
        <v>5.28</v>
      </c>
      <c r="BR362" s="2" t="s">
        <v>21</v>
      </c>
      <c r="BS362" s="13" t="s">
        <v>460</v>
      </c>
      <c r="BT362" s="3"/>
      <c r="BU362" s="13" t="s">
        <v>400</v>
      </c>
      <c r="BV362" s="5">
        <v>3.88</v>
      </c>
      <c r="BW362" s="5">
        <v>4.47</v>
      </c>
      <c r="BX362" s="3" t="s">
        <v>27</v>
      </c>
      <c r="BY362" s="3"/>
      <c r="BZ362" s="5">
        <v>220</v>
      </c>
      <c r="CA362" s="13" t="s">
        <v>461</v>
      </c>
      <c r="CB362" s="3" t="s">
        <v>3</v>
      </c>
      <c r="CC362" s="5">
        <v>2.63</v>
      </c>
      <c r="CD362" s="5">
        <v>1.92</v>
      </c>
      <c r="CE362" s="13" t="s">
        <v>462</v>
      </c>
      <c r="CF362" s="5">
        <v>36.65</v>
      </c>
      <c r="CG362" s="3" t="s">
        <v>312</v>
      </c>
      <c r="CH362" s="2">
        <v>3.2</v>
      </c>
      <c r="CI362" s="3" t="s">
        <v>27</v>
      </c>
      <c r="CJ362" s="3" t="s">
        <v>1</v>
      </c>
      <c r="CK362" s="2"/>
      <c r="CL362" s="3" t="s">
        <v>22</v>
      </c>
      <c r="CM362" s="5">
        <v>50</v>
      </c>
      <c r="CN362" s="3"/>
      <c r="CO362" s="13" t="s">
        <v>426</v>
      </c>
      <c r="CP362" s="2">
        <v>5.71</v>
      </c>
      <c r="CQ362" s="2"/>
      <c r="CR362" s="5">
        <v>5.0250000000000004</v>
      </c>
      <c r="CS362" s="5">
        <v>40.6</v>
      </c>
      <c r="CT362" s="5">
        <v>3.52</v>
      </c>
      <c r="CU362" s="5">
        <v>9.75</v>
      </c>
      <c r="CV362" s="5">
        <v>443</v>
      </c>
      <c r="CW362" s="5">
        <v>69.599999999999994</v>
      </c>
      <c r="CX362" s="5">
        <v>0.36496350364963503</v>
      </c>
      <c r="CY362" s="5">
        <v>0.49504950495049505</v>
      </c>
      <c r="CZ362" s="3" t="s">
        <v>22</v>
      </c>
      <c r="DA362" s="5">
        <v>1.14E-3</v>
      </c>
      <c r="DB362" s="5">
        <v>745</v>
      </c>
      <c r="DC362" s="5">
        <v>1.1100000000000001</v>
      </c>
      <c r="DD362" s="5">
        <v>305</v>
      </c>
      <c r="DE362" s="3" t="s">
        <v>22</v>
      </c>
      <c r="DF362" s="5">
        <v>0.33333333333333331</v>
      </c>
      <c r="DG362" s="3" t="s">
        <v>3</v>
      </c>
      <c r="DH362" s="5">
        <v>8.9499999999999993</v>
      </c>
      <c r="DI362" s="3" t="s">
        <v>28</v>
      </c>
      <c r="DJ362" s="2">
        <v>11</v>
      </c>
      <c r="DK362" s="5">
        <v>470</v>
      </c>
      <c r="DL362" s="3" t="s">
        <v>8</v>
      </c>
      <c r="DM362" s="5">
        <v>0.29411764705882354</v>
      </c>
      <c r="DN362" s="3" t="s">
        <v>3</v>
      </c>
      <c r="DO362" s="5">
        <v>3.5</v>
      </c>
      <c r="DP362" s="3" t="s">
        <v>3</v>
      </c>
      <c r="DQ362" s="5">
        <v>2.65</v>
      </c>
      <c r="DR362" s="7"/>
      <c r="DS362" s="3">
        <v>1</v>
      </c>
      <c r="DT362" s="5">
        <v>0.41666666666666669</v>
      </c>
      <c r="DU362" s="2"/>
      <c r="DV362" s="3" t="s">
        <v>3</v>
      </c>
      <c r="DW362" s="5">
        <v>40.950000000000003</v>
      </c>
      <c r="DX362" s="3"/>
      <c r="DY362" s="3" t="s">
        <v>8</v>
      </c>
      <c r="DZ362" s="13" t="s">
        <v>463</v>
      </c>
      <c r="EA362" s="5">
        <v>1.25</v>
      </c>
      <c r="EB362" s="5">
        <v>2.59</v>
      </c>
      <c r="EC362" s="3"/>
      <c r="ED362" s="2">
        <v>289</v>
      </c>
      <c r="EE362" s="13" t="s">
        <v>400</v>
      </c>
      <c r="EF362" s="3" t="s">
        <v>1</v>
      </c>
      <c r="EG362" s="3" t="s">
        <v>27</v>
      </c>
      <c r="EH362" s="5">
        <v>45</v>
      </c>
      <c r="EI362" s="13" t="s">
        <v>399</v>
      </c>
      <c r="EJ362" s="3" t="s">
        <v>26</v>
      </c>
      <c r="EK362" s="5">
        <v>1.2500000000000001E-2</v>
      </c>
      <c r="EL362" s="3" t="s">
        <v>1</v>
      </c>
      <c r="EM362" s="3" t="s">
        <v>3</v>
      </c>
      <c r="EN362" s="3" t="s">
        <v>27</v>
      </c>
      <c r="EO362" s="2">
        <v>20</v>
      </c>
      <c r="EP362" s="3" t="s">
        <v>8</v>
      </c>
      <c r="EQ362" s="2">
        <v>3.2</v>
      </c>
      <c r="ER362" s="5">
        <v>4.33</v>
      </c>
      <c r="ES362" s="3">
        <v>263</v>
      </c>
      <c r="ET362" s="9">
        <v>22.35</v>
      </c>
      <c r="EU362" s="3" t="s">
        <v>239</v>
      </c>
      <c r="EV362" s="3" t="s">
        <v>28</v>
      </c>
      <c r="EW362" s="9">
        <v>17.5</v>
      </c>
      <c r="EX362" s="9">
        <v>2.7</v>
      </c>
      <c r="EY362" s="3"/>
      <c r="EZ362" s="3"/>
      <c r="FA362" s="9">
        <v>1</v>
      </c>
      <c r="FB362" s="9">
        <v>1.68E-9</v>
      </c>
      <c r="FC362" s="5">
        <v>220</v>
      </c>
      <c r="FD362" s="9">
        <v>0.89285714285714279</v>
      </c>
      <c r="FE362" s="2" t="s">
        <v>311</v>
      </c>
      <c r="FF362" s="3" t="s">
        <v>28</v>
      </c>
      <c r="FG362" s="3" t="s">
        <v>1</v>
      </c>
      <c r="FH362" s="9">
        <v>5.62</v>
      </c>
      <c r="FI362" s="3"/>
      <c r="FJ362" s="9">
        <v>11.55</v>
      </c>
      <c r="FK362" s="3" t="s">
        <v>1</v>
      </c>
      <c r="FL362" s="3" t="s">
        <v>1</v>
      </c>
      <c r="FM362" s="3"/>
      <c r="FN362" s="9">
        <v>142</v>
      </c>
      <c r="FO362" s="9">
        <v>7.0000000000000005E-8</v>
      </c>
      <c r="FP362" s="9">
        <v>8.5</v>
      </c>
      <c r="FQ362" s="3" t="s">
        <v>311</v>
      </c>
      <c r="FR362" s="5">
        <v>1.29E-2</v>
      </c>
      <c r="FS362" s="9">
        <v>39.1</v>
      </c>
      <c r="FT362" s="3" t="s">
        <v>1</v>
      </c>
      <c r="FU362" s="3">
        <v>3.87</v>
      </c>
      <c r="FV362" s="3" t="s">
        <v>27</v>
      </c>
      <c r="FW362" s="5">
        <v>34.6</v>
      </c>
      <c r="FX362" s="10">
        <v>3.6700000000000001E-3</v>
      </c>
      <c r="FY362" s="13" t="s">
        <v>464</v>
      </c>
      <c r="FZ362" s="3" t="s">
        <v>22</v>
      </c>
      <c r="GA362" s="2">
        <v>3.2</v>
      </c>
      <c r="GB362" s="2">
        <v>3.2</v>
      </c>
      <c r="GC362" s="3" t="s">
        <v>27</v>
      </c>
      <c r="GD362" s="2">
        <v>3.2</v>
      </c>
      <c r="GE362" s="3"/>
      <c r="GF362" s="3" t="s">
        <v>30</v>
      </c>
      <c r="GG362" s="3"/>
      <c r="GH362" s="9">
        <v>3.53</v>
      </c>
      <c r="GI362" s="5">
        <v>220</v>
      </c>
      <c r="GJ362" s="5">
        <v>1.9E-3</v>
      </c>
      <c r="GK362" s="13" t="s">
        <v>465</v>
      </c>
      <c r="GL362" s="13" t="s">
        <v>466</v>
      </c>
      <c r="GM362" s="9">
        <v>2.4900000000000002</v>
      </c>
      <c r="GN362" s="3" t="s">
        <v>31</v>
      </c>
      <c r="GO362" s="3" t="s">
        <v>8</v>
      </c>
      <c r="GP362" s="3"/>
      <c r="GQ362" s="2">
        <v>7.54</v>
      </c>
      <c r="GR362" s="3" t="s">
        <v>219</v>
      </c>
      <c r="GS362" s="9">
        <v>0.92592592592592582</v>
      </c>
      <c r="GT362" s="9">
        <v>60.9</v>
      </c>
      <c r="GU362" s="9">
        <v>14.8</v>
      </c>
      <c r="GV362" s="2">
        <v>7.0422535211267609E-2</v>
      </c>
      <c r="GW362" s="9">
        <v>2.4</v>
      </c>
      <c r="GX362" s="2" t="s">
        <v>34</v>
      </c>
      <c r="GY362" s="7"/>
      <c r="GZ362" s="9">
        <v>4.4400000000000004</v>
      </c>
      <c r="HA362" s="9">
        <v>2.63</v>
      </c>
      <c r="HB362" s="9">
        <v>3.75</v>
      </c>
      <c r="HC362" s="3">
        <v>39.700000000000003</v>
      </c>
      <c r="HD362" s="3" t="s">
        <v>3</v>
      </c>
      <c r="HE362" s="9">
        <v>25</v>
      </c>
      <c r="HF362" s="9">
        <v>20.399999999999999</v>
      </c>
      <c r="HG362" s="3" t="s">
        <v>467</v>
      </c>
      <c r="HH362" s="5">
        <v>220</v>
      </c>
      <c r="HI362" s="3" t="s">
        <v>311</v>
      </c>
      <c r="HJ362" s="13" t="s">
        <v>461</v>
      </c>
      <c r="HK362" s="3" t="s">
        <v>3</v>
      </c>
      <c r="HL362" s="13" t="s">
        <v>468</v>
      </c>
      <c r="HM362" s="9">
        <v>0.47099999999999997</v>
      </c>
      <c r="HN362" s="9">
        <v>16.850000000000001</v>
      </c>
      <c r="HO362" s="3" t="s">
        <v>3</v>
      </c>
      <c r="HP362" s="3" t="s">
        <v>1</v>
      </c>
      <c r="HQ362" s="3" t="s">
        <v>28</v>
      </c>
      <c r="HR362" s="9">
        <v>0.65</v>
      </c>
      <c r="HS362" s="3" t="s">
        <v>3</v>
      </c>
      <c r="HT362" s="3">
        <v>3.95</v>
      </c>
      <c r="HU362" s="9">
        <v>0.49504950495049505</v>
      </c>
      <c r="HV362" s="3">
        <v>1</v>
      </c>
      <c r="HW362" s="9">
        <v>2.8999999999999998E-3</v>
      </c>
      <c r="HX362" s="3" t="s">
        <v>3</v>
      </c>
      <c r="HY362" s="3"/>
      <c r="HZ362" s="3" t="s">
        <v>30</v>
      </c>
      <c r="IA362" s="9">
        <v>4.3</v>
      </c>
      <c r="IB362" s="13" t="s">
        <v>469</v>
      </c>
      <c r="IC362" s="3" t="s">
        <v>18</v>
      </c>
      <c r="ID362" s="3"/>
      <c r="IE362" s="3" t="s">
        <v>309</v>
      </c>
      <c r="IF362" s="7"/>
      <c r="IG362" s="9">
        <v>1.5384615384615383</v>
      </c>
      <c r="IH362" s="9">
        <v>0.96153846153846145</v>
      </c>
    </row>
    <row r="363" spans="1:242" x14ac:dyDescent="0.25">
      <c r="A363" s="1" t="s">
        <v>470</v>
      </c>
      <c r="B363" s="5">
        <v>55.45</v>
      </c>
      <c r="C363" s="3"/>
      <c r="D363" s="5">
        <v>6.61</v>
      </c>
      <c r="E363" s="3" t="s">
        <v>1</v>
      </c>
      <c r="F363" s="3"/>
      <c r="G363" s="2">
        <v>0.26500000000000001</v>
      </c>
      <c r="H363" s="3"/>
      <c r="I363" s="3"/>
      <c r="J363" s="5">
        <v>2.1299999999999999E-9</v>
      </c>
      <c r="K363" s="3" t="s">
        <v>3</v>
      </c>
      <c r="L363" s="3" t="s">
        <v>4</v>
      </c>
      <c r="M363" s="5">
        <v>0.79365079365079361</v>
      </c>
      <c r="N363" s="5">
        <v>18.45</v>
      </c>
      <c r="O363" s="3" t="s">
        <v>3</v>
      </c>
      <c r="P363" s="3"/>
      <c r="Q363" s="3"/>
      <c r="R363" s="5">
        <v>22.15</v>
      </c>
      <c r="S363" s="3"/>
      <c r="T363" s="3" t="s">
        <v>3</v>
      </c>
      <c r="U363" s="5">
        <v>40.799999999999997</v>
      </c>
      <c r="V363" s="3"/>
      <c r="W363" s="5">
        <v>219</v>
      </c>
      <c r="X363" s="3"/>
      <c r="Y363" s="3"/>
      <c r="Z363" s="5">
        <v>2.1500000000000001E-5</v>
      </c>
      <c r="AA363" s="3" t="s">
        <v>8</v>
      </c>
      <c r="AB363" s="2"/>
      <c r="AC363" s="5">
        <v>4.6363636363636367E-12</v>
      </c>
      <c r="AD363" s="3" t="s">
        <v>22</v>
      </c>
      <c r="AE363" s="3" t="s">
        <v>1</v>
      </c>
      <c r="AF363" s="3"/>
      <c r="AG363" s="5">
        <v>2.5800000000000003E-3</v>
      </c>
      <c r="AH363" s="5">
        <v>219</v>
      </c>
      <c r="AI363" s="2"/>
      <c r="AJ363" s="3" t="s">
        <v>21</v>
      </c>
      <c r="AK363" s="5">
        <v>219</v>
      </c>
      <c r="AL363" s="5">
        <v>1.0009999999999999</v>
      </c>
      <c r="AM363" s="3"/>
      <c r="AN363" s="3"/>
      <c r="AO363" s="5">
        <v>219</v>
      </c>
      <c r="AP363" s="5">
        <v>219</v>
      </c>
      <c r="AQ363" s="5">
        <v>11.35</v>
      </c>
      <c r="AR363" s="5">
        <v>2.4300000000000002</v>
      </c>
      <c r="AS363" s="3" t="s">
        <v>28</v>
      </c>
      <c r="AT363" s="3" t="s">
        <v>28</v>
      </c>
      <c r="AU363" s="5">
        <v>35.6</v>
      </c>
      <c r="AV363" s="3"/>
      <c r="AW363" s="5">
        <v>219</v>
      </c>
      <c r="AX363" s="5">
        <v>3.833333333333333E-7</v>
      </c>
      <c r="AY363" s="2" t="s">
        <v>311</v>
      </c>
      <c r="AZ363" s="5">
        <v>9.8000000000000007</v>
      </c>
      <c r="BA363" s="5">
        <v>219</v>
      </c>
      <c r="BB363" s="3" t="s">
        <v>8</v>
      </c>
      <c r="BC363" s="3">
        <v>8.5</v>
      </c>
      <c r="BD363" s="5">
        <v>0.43478260869565222</v>
      </c>
      <c r="BE363" s="3" t="s">
        <v>447</v>
      </c>
      <c r="BF363" s="6">
        <v>25.1</v>
      </c>
      <c r="BG363" s="5">
        <v>6.18</v>
      </c>
      <c r="BH363" s="3"/>
      <c r="BI363" s="3"/>
      <c r="BJ363" s="5">
        <v>1.28</v>
      </c>
      <c r="BK363" s="5">
        <v>27.2</v>
      </c>
      <c r="BL363" s="5">
        <v>0.69444444444444442</v>
      </c>
      <c r="BM363" s="5">
        <v>3</v>
      </c>
      <c r="BN363" s="3"/>
      <c r="BO363" s="3" t="s">
        <v>121</v>
      </c>
      <c r="BP363" s="3" t="s">
        <v>3</v>
      </c>
      <c r="BQ363" s="5">
        <v>5.8</v>
      </c>
      <c r="BR363" s="2" t="s">
        <v>21</v>
      </c>
      <c r="BS363" s="3"/>
      <c r="BT363" s="3"/>
      <c r="BU363" s="3"/>
      <c r="BV363" s="5">
        <v>3.85</v>
      </c>
      <c r="BW363" s="5">
        <v>4.5</v>
      </c>
      <c r="BX363" s="3" t="s">
        <v>27</v>
      </c>
      <c r="BY363" s="3"/>
      <c r="BZ363" s="5">
        <v>219</v>
      </c>
      <c r="CA363" s="2"/>
      <c r="CB363" s="3" t="s">
        <v>3</v>
      </c>
      <c r="CC363" s="5">
        <v>2.6</v>
      </c>
      <c r="CD363" s="5">
        <v>1.89</v>
      </c>
      <c r="CE363" s="3"/>
      <c r="CF363" s="5">
        <v>35.799999999999997</v>
      </c>
      <c r="CG363" s="3" t="s">
        <v>312</v>
      </c>
      <c r="CH363" s="3"/>
      <c r="CI363" s="3" t="s">
        <v>27</v>
      </c>
      <c r="CJ363" s="3" t="s">
        <v>1</v>
      </c>
      <c r="CK363" s="2"/>
      <c r="CL363" s="3" t="s">
        <v>22</v>
      </c>
      <c r="CM363" s="5">
        <v>50</v>
      </c>
      <c r="CN363" s="3"/>
      <c r="CO363" s="2"/>
      <c r="CP363" s="2"/>
      <c r="CQ363" s="2"/>
      <c r="CR363" s="5">
        <v>4.9800000000000004</v>
      </c>
      <c r="CS363" s="5">
        <v>37.299999999999997</v>
      </c>
      <c r="CT363" s="5">
        <v>3.86</v>
      </c>
      <c r="CU363" s="5">
        <v>10.050000000000001</v>
      </c>
      <c r="CV363" s="5">
        <v>443</v>
      </c>
      <c r="CW363" s="5">
        <v>70.400000000000006</v>
      </c>
      <c r="CX363" s="5">
        <v>0.36496350364963503</v>
      </c>
      <c r="CY363" s="5">
        <v>0.49261083743842371</v>
      </c>
      <c r="CZ363" s="3" t="s">
        <v>22</v>
      </c>
      <c r="DA363" s="5">
        <v>1.1850000000000001E-3</v>
      </c>
      <c r="DB363" s="5">
        <v>805.1</v>
      </c>
      <c r="DC363" s="2"/>
      <c r="DD363" s="5">
        <v>304</v>
      </c>
      <c r="DE363" s="3" t="s">
        <v>22</v>
      </c>
      <c r="DF363" s="5">
        <v>0.33333333333333331</v>
      </c>
      <c r="DG363" s="3" t="s">
        <v>3</v>
      </c>
      <c r="DH363" s="5">
        <v>8.85</v>
      </c>
      <c r="DI363" s="3" t="s">
        <v>28</v>
      </c>
      <c r="DJ363" s="3"/>
      <c r="DK363" s="5">
        <v>465</v>
      </c>
      <c r="DL363" s="3" t="s">
        <v>8</v>
      </c>
      <c r="DM363" s="5">
        <v>0.29411764705882354</v>
      </c>
      <c r="DN363" s="3" t="s">
        <v>3</v>
      </c>
      <c r="DO363" s="5">
        <v>3.75</v>
      </c>
      <c r="DP363" s="3" t="s">
        <v>3</v>
      </c>
      <c r="DQ363" s="5">
        <v>2.5</v>
      </c>
      <c r="DR363" s="7"/>
      <c r="DS363" s="3">
        <v>1</v>
      </c>
      <c r="DT363" s="5">
        <v>0.42553191489361702</v>
      </c>
      <c r="DU363" s="2"/>
      <c r="DV363" s="3" t="s">
        <v>3</v>
      </c>
      <c r="DW363" s="5">
        <v>40.799999999999997</v>
      </c>
      <c r="DX363" s="3"/>
      <c r="DY363" s="3" t="s">
        <v>8</v>
      </c>
      <c r="DZ363" s="2"/>
      <c r="EA363" s="5">
        <v>1.2987012987012987</v>
      </c>
      <c r="EB363" s="5">
        <v>2.61</v>
      </c>
      <c r="EC363" s="3"/>
      <c r="ED363" s="2"/>
      <c r="EE363" s="2"/>
      <c r="EF363" s="3" t="s">
        <v>1</v>
      </c>
      <c r="EG363" s="3" t="s">
        <v>27</v>
      </c>
      <c r="EH363" s="2"/>
      <c r="EI363" s="2"/>
      <c r="EJ363" s="3" t="s">
        <v>471</v>
      </c>
      <c r="EK363" s="5">
        <v>1.2500000000000001E-2</v>
      </c>
      <c r="EL363" s="3" t="s">
        <v>1</v>
      </c>
      <c r="EM363" s="3" t="s">
        <v>3</v>
      </c>
      <c r="EN363" s="3" t="s">
        <v>27</v>
      </c>
      <c r="EO363" s="3"/>
      <c r="EP363" s="3" t="s">
        <v>8</v>
      </c>
      <c r="EQ363" s="3"/>
      <c r="ER363" s="5">
        <v>4.38</v>
      </c>
      <c r="ES363" s="3"/>
      <c r="ET363" s="9">
        <v>22.15</v>
      </c>
      <c r="EU363" s="3" t="s">
        <v>239</v>
      </c>
      <c r="EV363" s="3" t="s">
        <v>28</v>
      </c>
      <c r="EW363" s="9">
        <v>16</v>
      </c>
      <c r="EX363" s="9">
        <v>2.68</v>
      </c>
      <c r="EY363" s="3"/>
      <c r="EZ363" s="3"/>
      <c r="FA363" s="9">
        <v>1.0204081632653061</v>
      </c>
      <c r="FB363" s="9">
        <v>1.68E-9</v>
      </c>
      <c r="FC363" s="5">
        <v>219</v>
      </c>
      <c r="FD363" s="9">
        <v>0.78740157480314954</v>
      </c>
      <c r="FE363" s="2" t="s">
        <v>311</v>
      </c>
      <c r="FF363" s="3" t="s">
        <v>28</v>
      </c>
      <c r="FG363" s="3" t="s">
        <v>1</v>
      </c>
      <c r="FH363" s="9">
        <v>5.6</v>
      </c>
      <c r="FI363" s="3"/>
      <c r="FJ363" s="9">
        <v>11.45</v>
      </c>
      <c r="FK363" s="3" t="s">
        <v>1</v>
      </c>
      <c r="FL363" s="3" t="s">
        <v>1</v>
      </c>
      <c r="FM363" s="3"/>
      <c r="FN363" s="9">
        <v>147</v>
      </c>
      <c r="FO363" s="9">
        <v>7.1499999999999998E-8</v>
      </c>
      <c r="FP363" s="9">
        <v>8.51</v>
      </c>
      <c r="FQ363" s="3" t="s">
        <v>311</v>
      </c>
      <c r="FR363" s="5">
        <v>1.1849999999999999E-2</v>
      </c>
      <c r="FS363" s="9">
        <v>41</v>
      </c>
      <c r="FT363" s="3" t="s">
        <v>1</v>
      </c>
      <c r="FU363" s="3"/>
      <c r="FV363" s="3" t="s">
        <v>27</v>
      </c>
      <c r="FW363" s="5">
        <v>32.4</v>
      </c>
      <c r="FX363" s="10">
        <v>3.7000000000000002E-3</v>
      </c>
      <c r="FY363" s="3"/>
      <c r="FZ363" s="3"/>
      <c r="GA363" s="3"/>
      <c r="GB363" s="3"/>
      <c r="GC363" s="3" t="s">
        <v>27</v>
      </c>
      <c r="GD363" s="3"/>
      <c r="GE363" s="3"/>
      <c r="GF363" s="3" t="s">
        <v>30</v>
      </c>
      <c r="GG363" s="3"/>
      <c r="GH363" s="9">
        <v>3.53</v>
      </c>
      <c r="GI363" s="5">
        <v>219</v>
      </c>
      <c r="GJ363" s="5">
        <v>1.905E-3</v>
      </c>
      <c r="GK363" s="3"/>
      <c r="GL363" s="2"/>
      <c r="GM363" s="9">
        <v>2.48</v>
      </c>
      <c r="GN363" s="3" t="s">
        <v>31</v>
      </c>
      <c r="GO363" s="3" t="s">
        <v>8</v>
      </c>
      <c r="GP363" s="3"/>
      <c r="GQ363" s="3"/>
      <c r="GR363" s="3" t="s">
        <v>219</v>
      </c>
      <c r="GS363" s="9">
        <v>1.0416666666666667</v>
      </c>
      <c r="GT363" s="9">
        <v>62.15</v>
      </c>
      <c r="GU363" s="9">
        <v>14.65</v>
      </c>
      <c r="GV363" s="2">
        <v>6.9444444444444448E-2</v>
      </c>
      <c r="GW363" s="9">
        <v>2.35</v>
      </c>
      <c r="GX363" s="2" t="s">
        <v>34</v>
      </c>
      <c r="GY363" s="7"/>
      <c r="GZ363" s="9">
        <v>4.42</v>
      </c>
      <c r="HA363" s="9">
        <v>2.61</v>
      </c>
      <c r="HB363" s="9">
        <v>3.73</v>
      </c>
      <c r="HC363" s="3">
        <v>39.700000000000003</v>
      </c>
      <c r="HD363" s="3" t="s">
        <v>3</v>
      </c>
      <c r="HE363" s="9">
        <v>27</v>
      </c>
      <c r="HF363" s="9">
        <v>20.25</v>
      </c>
      <c r="HG363" s="3" t="s">
        <v>467</v>
      </c>
      <c r="HH363" s="5">
        <v>219</v>
      </c>
      <c r="HI363" s="3" t="s">
        <v>311</v>
      </c>
      <c r="HJ363" s="3"/>
      <c r="HK363" s="3" t="s">
        <v>3</v>
      </c>
      <c r="HL363" s="3"/>
      <c r="HM363" s="9">
        <v>0.46500000000000002</v>
      </c>
      <c r="HN363" s="9">
        <v>17.55</v>
      </c>
      <c r="HO363" s="3" t="s">
        <v>3</v>
      </c>
      <c r="HP363" s="3" t="s">
        <v>1</v>
      </c>
      <c r="HQ363" s="3" t="s">
        <v>28</v>
      </c>
      <c r="HR363" s="9">
        <v>0.6</v>
      </c>
      <c r="HS363" s="3" t="s">
        <v>3</v>
      </c>
      <c r="HT363" s="3">
        <v>3.95</v>
      </c>
      <c r="HU363" s="9">
        <v>0.49261083743842371</v>
      </c>
      <c r="HV363" s="3">
        <v>1</v>
      </c>
      <c r="HW363" s="9">
        <v>3.3500000000000001E-3</v>
      </c>
      <c r="HX363" s="3" t="s">
        <v>3</v>
      </c>
      <c r="HY363" s="3"/>
      <c r="HZ363" s="3" t="s">
        <v>30</v>
      </c>
      <c r="IA363" s="9">
        <v>4.3</v>
      </c>
      <c r="IB363" s="3"/>
      <c r="IC363" s="3" t="s">
        <v>18</v>
      </c>
      <c r="ID363" s="3"/>
      <c r="IE363" s="3" t="s">
        <v>309</v>
      </c>
      <c r="IF363" s="7"/>
      <c r="IG363" s="9">
        <v>1.7857142857142856</v>
      </c>
      <c r="IH363" s="9">
        <v>0.94339622641509424</v>
      </c>
    </row>
    <row r="364" spans="1:242" x14ac:dyDescent="0.25">
      <c r="A364" s="1" t="s">
        <v>472</v>
      </c>
      <c r="B364" s="5">
        <v>56.15</v>
      </c>
      <c r="C364" s="3"/>
      <c r="D364" s="5">
        <v>6.78</v>
      </c>
      <c r="E364" s="3" t="s">
        <v>1</v>
      </c>
      <c r="F364" s="3"/>
      <c r="G364" s="2">
        <v>0.255</v>
      </c>
      <c r="H364" s="3"/>
      <c r="I364" s="3"/>
      <c r="J364" s="5">
        <v>3E-9</v>
      </c>
      <c r="K364" s="3" t="s">
        <v>3</v>
      </c>
      <c r="L364" s="3" t="s">
        <v>4</v>
      </c>
      <c r="M364" s="5">
        <v>0.79365079365079361</v>
      </c>
      <c r="N364" s="5">
        <v>18.25</v>
      </c>
      <c r="O364" s="3" t="s">
        <v>3</v>
      </c>
      <c r="P364" s="3"/>
      <c r="Q364" s="3"/>
      <c r="R364" s="5">
        <v>22.15</v>
      </c>
      <c r="S364" s="3"/>
      <c r="T364" s="3" t="s">
        <v>3</v>
      </c>
      <c r="U364" s="5">
        <v>40.299999999999997</v>
      </c>
      <c r="V364" s="3"/>
      <c r="W364" s="5">
        <v>222</v>
      </c>
      <c r="X364" s="3"/>
      <c r="Y364" s="3"/>
      <c r="Z364" s="5">
        <v>2.1500000000000001E-5</v>
      </c>
      <c r="AA364" s="3" t="s">
        <v>8</v>
      </c>
      <c r="AB364" s="2"/>
      <c r="AC364" s="5">
        <v>4.7272727272727275E-12</v>
      </c>
      <c r="AD364" s="3" t="s">
        <v>22</v>
      </c>
      <c r="AE364" s="3" t="s">
        <v>1</v>
      </c>
      <c r="AF364" s="3"/>
      <c r="AG364" s="6">
        <v>2.4700000000000004E-3</v>
      </c>
      <c r="AH364" s="5">
        <v>222</v>
      </c>
      <c r="AI364" s="2"/>
      <c r="AJ364" s="3" t="s">
        <v>21</v>
      </c>
      <c r="AK364" s="5">
        <v>222</v>
      </c>
      <c r="AL364" s="5">
        <v>0.98599999999999999</v>
      </c>
      <c r="AM364" s="3"/>
      <c r="AN364" s="3"/>
      <c r="AO364" s="5">
        <v>222</v>
      </c>
      <c r="AP364" s="5">
        <v>222</v>
      </c>
      <c r="AQ364" s="5">
        <v>11.7</v>
      </c>
      <c r="AR364" s="5">
        <v>2.4300000000000002</v>
      </c>
      <c r="AS364" s="3" t="s">
        <v>28</v>
      </c>
      <c r="AT364" s="3" t="s">
        <v>28</v>
      </c>
      <c r="AU364" s="5">
        <v>35.700000000000003</v>
      </c>
      <c r="AV364" s="3"/>
      <c r="AW364" s="5">
        <v>222</v>
      </c>
      <c r="AX364" s="5">
        <v>3.7000000000000006E-7</v>
      </c>
      <c r="AY364" s="2" t="s">
        <v>311</v>
      </c>
      <c r="AZ364" s="5">
        <v>9.5</v>
      </c>
      <c r="BA364" s="5">
        <v>222</v>
      </c>
      <c r="BB364" s="3" t="s">
        <v>8</v>
      </c>
      <c r="BC364" s="3">
        <v>8.4</v>
      </c>
      <c r="BD364" s="5">
        <v>0.45454545454545453</v>
      </c>
      <c r="BE364" s="3" t="s">
        <v>447</v>
      </c>
      <c r="BF364" s="6">
        <v>25.3</v>
      </c>
      <c r="BG364" s="5">
        <v>6.13</v>
      </c>
      <c r="BH364" s="3"/>
      <c r="BI364" s="3"/>
      <c r="BJ364" s="5">
        <v>1.32</v>
      </c>
      <c r="BK364" s="5">
        <v>27</v>
      </c>
      <c r="BL364" s="5">
        <v>0.72992700729927007</v>
      </c>
      <c r="BM364" s="5">
        <v>2.9</v>
      </c>
      <c r="BN364" s="3"/>
      <c r="BO364" s="3" t="s">
        <v>121</v>
      </c>
      <c r="BP364" s="3" t="s">
        <v>3</v>
      </c>
      <c r="BQ364" s="5">
        <v>5.0999999999999996</v>
      </c>
      <c r="BR364" s="2" t="s">
        <v>21</v>
      </c>
      <c r="BS364" s="3"/>
      <c r="BT364" s="3"/>
      <c r="BU364" s="3"/>
      <c r="BV364" s="5">
        <v>3.84</v>
      </c>
      <c r="BW364" s="5">
        <v>4.49</v>
      </c>
      <c r="BX364" s="3" t="s">
        <v>27</v>
      </c>
      <c r="BY364" s="3"/>
      <c r="BZ364" s="5">
        <v>222</v>
      </c>
      <c r="CA364" s="2"/>
      <c r="CB364" s="3" t="s">
        <v>3</v>
      </c>
      <c r="CC364" s="5">
        <v>2.57</v>
      </c>
      <c r="CD364" s="5">
        <v>2.04</v>
      </c>
      <c r="CE364" s="3"/>
      <c r="CF364" s="5">
        <v>36</v>
      </c>
      <c r="CG364" s="3" t="s">
        <v>312</v>
      </c>
      <c r="CH364" s="3"/>
      <c r="CI364" s="3" t="s">
        <v>27</v>
      </c>
      <c r="CJ364" s="3" t="s">
        <v>1</v>
      </c>
      <c r="CK364" s="2"/>
      <c r="CL364" s="3" t="s">
        <v>22</v>
      </c>
      <c r="CM364" s="5">
        <v>60</v>
      </c>
      <c r="CN364" s="3"/>
      <c r="CO364" s="2"/>
      <c r="CP364" s="3"/>
      <c r="CQ364" s="2"/>
      <c r="CR364" s="5">
        <v>4.9800000000000004</v>
      </c>
      <c r="CS364" s="5">
        <v>37.25</v>
      </c>
      <c r="CT364" s="5">
        <v>2.76</v>
      </c>
      <c r="CU364" s="5">
        <v>9.85</v>
      </c>
      <c r="CV364" s="5">
        <v>424</v>
      </c>
      <c r="CW364" s="5">
        <v>71.099999999999994</v>
      </c>
      <c r="CX364" s="5">
        <v>0.36496350364963503</v>
      </c>
      <c r="CY364" s="5">
        <v>0.49504950495049505</v>
      </c>
      <c r="CZ364" s="3" t="s">
        <v>22</v>
      </c>
      <c r="DA364" s="5">
        <v>1.155E-3</v>
      </c>
      <c r="DB364" s="5">
        <v>870</v>
      </c>
      <c r="DC364" s="2"/>
      <c r="DD364" s="5">
        <v>302</v>
      </c>
      <c r="DE364" s="3" t="s">
        <v>22</v>
      </c>
      <c r="DF364" s="5">
        <v>0.33898305084745761</v>
      </c>
      <c r="DG364" s="3" t="s">
        <v>3</v>
      </c>
      <c r="DH364" s="5">
        <v>8.9499999999999993</v>
      </c>
      <c r="DI364" s="3" t="s">
        <v>28</v>
      </c>
      <c r="DJ364" s="3"/>
      <c r="DK364" s="5">
        <v>465</v>
      </c>
      <c r="DL364" s="3" t="s">
        <v>8</v>
      </c>
      <c r="DM364" s="5">
        <v>0.29325513196480935</v>
      </c>
      <c r="DN364" s="3" t="s">
        <v>3</v>
      </c>
      <c r="DO364" s="5">
        <v>4</v>
      </c>
      <c r="DP364" s="3" t="s">
        <v>3</v>
      </c>
      <c r="DQ364" s="5">
        <v>2.4249999999999998</v>
      </c>
      <c r="DR364" s="7"/>
      <c r="DS364" s="3">
        <v>1</v>
      </c>
      <c r="DT364" s="5">
        <v>0.45454545454545453</v>
      </c>
      <c r="DU364" s="2"/>
      <c r="DV364" s="3" t="s">
        <v>3</v>
      </c>
      <c r="DW364" s="5">
        <v>40.299999999999997</v>
      </c>
      <c r="DX364" s="3"/>
      <c r="DY364" s="3" t="s">
        <v>8</v>
      </c>
      <c r="DZ364" s="2"/>
      <c r="EA364" s="5">
        <v>1.2820512820512819</v>
      </c>
      <c r="EB364" s="5">
        <v>2.58</v>
      </c>
      <c r="EC364" s="3"/>
      <c r="ED364" s="2"/>
      <c r="EE364" s="2"/>
      <c r="EF364" s="3" t="s">
        <v>1</v>
      </c>
      <c r="EG364" s="3" t="s">
        <v>27</v>
      </c>
      <c r="EH364" s="2"/>
      <c r="EI364" s="2"/>
      <c r="EJ364" s="3" t="s">
        <v>473</v>
      </c>
      <c r="EK364" s="5">
        <v>1.2500000000000001E-2</v>
      </c>
      <c r="EL364" s="3" t="s">
        <v>1</v>
      </c>
      <c r="EM364" s="3" t="s">
        <v>3</v>
      </c>
      <c r="EN364" s="3" t="s">
        <v>27</v>
      </c>
      <c r="EO364" s="3"/>
      <c r="EP364" s="3" t="s">
        <v>8</v>
      </c>
      <c r="EQ364" s="3"/>
      <c r="ER364" s="5">
        <v>4.41</v>
      </c>
      <c r="ES364" s="3"/>
      <c r="ET364" s="9">
        <v>22.15</v>
      </c>
      <c r="EU364" s="3" t="s">
        <v>239</v>
      </c>
      <c r="EV364" s="3" t="s">
        <v>28</v>
      </c>
      <c r="EW364" s="9">
        <v>15</v>
      </c>
      <c r="EX364" s="9">
        <v>2.67</v>
      </c>
      <c r="EY364" s="3"/>
      <c r="EZ364" s="3"/>
      <c r="FA364" s="9">
        <v>1</v>
      </c>
      <c r="FB364" s="9">
        <v>1.684E-9</v>
      </c>
      <c r="FC364" s="5">
        <v>222</v>
      </c>
      <c r="FD364" s="9">
        <v>0.8</v>
      </c>
      <c r="FE364" s="2" t="s">
        <v>311</v>
      </c>
      <c r="FF364" s="3" t="s">
        <v>28</v>
      </c>
      <c r="FG364" s="3" t="s">
        <v>1</v>
      </c>
      <c r="FH364" s="9">
        <v>5.52</v>
      </c>
      <c r="FI364" s="3"/>
      <c r="FJ364" s="9">
        <v>11.45</v>
      </c>
      <c r="FK364" s="3" t="s">
        <v>1</v>
      </c>
      <c r="FL364" s="3" t="s">
        <v>1</v>
      </c>
      <c r="FM364" s="3"/>
      <c r="FN364" s="9">
        <v>148</v>
      </c>
      <c r="FO364" s="9">
        <v>7.1E-8</v>
      </c>
      <c r="FP364" s="9">
        <v>8.16</v>
      </c>
      <c r="FQ364" s="3" t="s">
        <v>311</v>
      </c>
      <c r="FR364" s="5">
        <v>1.005E-2</v>
      </c>
      <c r="FS364" s="9">
        <v>33</v>
      </c>
      <c r="FT364" s="3" t="s">
        <v>1</v>
      </c>
      <c r="FU364" s="3"/>
      <c r="FV364" s="3" t="s">
        <v>27</v>
      </c>
      <c r="FW364" s="5">
        <v>33.700000000000003</v>
      </c>
      <c r="FX364" s="10">
        <v>3.63E-3</v>
      </c>
      <c r="FY364" s="3"/>
      <c r="FZ364" s="3"/>
      <c r="GA364" s="3"/>
      <c r="GB364" s="3"/>
      <c r="GC364" s="3" t="s">
        <v>27</v>
      </c>
      <c r="GD364" s="3"/>
      <c r="GE364" s="3"/>
      <c r="GF364" s="3" t="s">
        <v>30</v>
      </c>
      <c r="GG364" s="3"/>
      <c r="GH364" s="9">
        <v>3.55</v>
      </c>
      <c r="GI364" s="5">
        <v>222</v>
      </c>
      <c r="GJ364" s="5">
        <v>1.9149999999999998E-3</v>
      </c>
      <c r="GK364" s="3"/>
      <c r="GL364" s="2"/>
      <c r="GM364" s="9">
        <v>2.48</v>
      </c>
      <c r="GN364" s="3" t="s">
        <v>31</v>
      </c>
      <c r="GO364" s="3" t="s">
        <v>8</v>
      </c>
      <c r="GP364" s="3"/>
      <c r="GQ364" s="3"/>
      <c r="GR364" s="3" t="s">
        <v>219</v>
      </c>
      <c r="GS364" s="9">
        <v>1.0638297872340425</v>
      </c>
      <c r="GT364" s="9">
        <v>67.3</v>
      </c>
      <c r="GU364" s="9">
        <v>14.65</v>
      </c>
      <c r="GV364" s="2">
        <v>6.9930069930069935E-2</v>
      </c>
      <c r="GW364" s="9">
        <v>2.35</v>
      </c>
      <c r="GX364" s="2" t="s">
        <v>34</v>
      </c>
      <c r="GY364" s="4"/>
      <c r="GZ364" s="9">
        <v>4.3899999999999997</v>
      </c>
      <c r="HA364" s="9">
        <v>2.56</v>
      </c>
      <c r="HB364" s="9">
        <v>3.88</v>
      </c>
      <c r="HC364" s="3">
        <v>40.799999999999997</v>
      </c>
      <c r="HD364" s="3" t="s">
        <v>3</v>
      </c>
      <c r="HE364" s="9">
        <v>20</v>
      </c>
      <c r="HF364" s="9">
        <v>20.100000000000001</v>
      </c>
      <c r="HG364" s="3" t="s">
        <v>467</v>
      </c>
      <c r="HH364" s="5">
        <v>222</v>
      </c>
      <c r="HI364" s="3" t="s">
        <v>311</v>
      </c>
      <c r="HJ364" s="3"/>
      <c r="HK364" s="3" t="s">
        <v>3</v>
      </c>
      <c r="HL364" s="3"/>
      <c r="HM364" s="9">
        <v>0.47899999999999998</v>
      </c>
      <c r="HN364" s="9">
        <v>17.399999999999999</v>
      </c>
      <c r="HO364" s="3" t="s">
        <v>3</v>
      </c>
      <c r="HP364" s="3" t="s">
        <v>1</v>
      </c>
      <c r="HQ364" s="3" t="s">
        <v>28</v>
      </c>
      <c r="HR364" s="9">
        <v>0.55000000000000004</v>
      </c>
      <c r="HS364" s="3" t="s">
        <v>3</v>
      </c>
      <c r="HT364" s="3">
        <v>3.96</v>
      </c>
      <c r="HU364" s="9">
        <v>0.49504950495049505</v>
      </c>
      <c r="HV364" s="3">
        <v>1</v>
      </c>
      <c r="HW364" s="9">
        <v>3.6000000000000003E-3</v>
      </c>
      <c r="HX364" s="3" t="s">
        <v>3</v>
      </c>
      <c r="HY364" s="3"/>
      <c r="HZ364" s="3" t="s">
        <v>30</v>
      </c>
      <c r="IA364" s="9">
        <v>4.3</v>
      </c>
      <c r="IB364" s="3"/>
      <c r="IC364" s="3" t="s">
        <v>18</v>
      </c>
      <c r="ID364" s="3"/>
      <c r="IE364" s="3" t="s">
        <v>309</v>
      </c>
      <c r="IF364" s="7"/>
      <c r="IG364" s="9">
        <v>1.7543859649122808</v>
      </c>
      <c r="IH364" s="9">
        <v>1.1363636363636365</v>
      </c>
    </row>
    <row r="365" spans="1:242" x14ac:dyDescent="0.25">
      <c r="A365" s="1" t="s">
        <v>474</v>
      </c>
      <c r="B365" s="5">
        <v>55.25</v>
      </c>
      <c r="C365" s="3">
        <v>36</v>
      </c>
      <c r="D365" s="5">
        <v>6.76</v>
      </c>
      <c r="E365" s="3" t="s">
        <v>1</v>
      </c>
      <c r="F365" s="3" t="s">
        <v>21</v>
      </c>
      <c r="G365" s="2">
        <v>0.26</v>
      </c>
      <c r="H365" s="3">
        <v>2.78</v>
      </c>
      <c r="I365" s="3">
        <v>2.78</v>
      </c>
      <c r="J365" s="5">
        <v>2.6500000000000002E-9</v>
      </c>
      <c r="K365" s="3" t="s">
        <v>3</v>
      </c>
      <c r="L365" s="3" t="s">
        <v>4</v>
      </c>
      <c r="M365" s="5">
        <v>0.80645161290322587</v>
      </c>
      <c r="N365" s="5">
        <v>18.25</v>
      </c>
      <c r="O365" s="3" t="s">
        <v>3</v>
      </c>
      <c r="P365" s="3">
        <v>1.08</v>
      </c>
      <c r="Q365" s="3">
        <v>0.40322580645161293</v>
      </c>
      <c r="R365" s="5">
        <v>21.8</v>
      </c>
      <c r="S365" s="3">
        <v>2.33</v>
      </c>
      <c r="T365" s="3" t="s">
        <v>3</v>
      </c>
      <c r="U365" s="5">
        <v>41.25</v>
      </c>
      <c r="V365" s="3">
        <v>2.4700000000000002</v>
      </c>
      <c r="W365" s="5">
        <v>230</v>
      </c>
      <c r="X365" s="3">
        <v>1.06</v>
      </c>
      <c r="Y365" s="3">
        <v>10.55</v>
      </c>
      <c r="Z365" s="5">
        <v>2.16E-5</v>
      </c>
      <c r="AA365" s="3" t="s">
        <v>8</v>
      </c>
      <c r="AB365" s="2" t="s">
        <v>21</v>
      </c>
      <c r="AC365" s="5">
        <v>4.6363636363636367E-12</v>
      </c>
      <c r="AD365" s="3" t="s">
        <v>22</v>
      </c>
      <c r="AE365" s="3" t="s">
        <v>21</v>
      </c>
      <c r="AF365" s="3">
        <v>2.5299999999999998</v>
      </c>
      <c r="AG365" s="6">
        <v>2.4700000000000004E-3</v>
      </c>
      <c r="AH365" s="5">
        <v>230</v>
      </c>
      <c r="AI365" s="2">
        <v>136.25</v>
      </c>
      <c r="AJ365" s="3" t="s">
        <v>21</v>
      </c>
      <c r="AK365" s="5">
        <v>230</v>
      </c>
      <c r="AL365" s="5">
        <v>0.98399999999999999</v>
      </c>
      <c r="AM365" s="3"/>
      <c r="AN365" s="3">
        <v>0.90909090909090906</v>
      </c>
      <c r="AO365" s="5">
        <v>230</v>
      </c>
      <c r="AP365" s="5">
        <v>230</v>
      </c>
      <c r="AQ365" s="5">
        <v>12.25</v>
      </c>
      <c r="AR365" s="5">
        <v>2.4</v>
      </c>
      <c r="AS365" s="3" t="s">
        <v>28</v>
      </c>
      <c r="AT365" s="3" t="s">
        <v>28</v>
      </c>
      <c r="AU365" s="5">
        <v>36.4</v>
      </c>
      <c r="AV365" s="3"/>
      <c r="AW365" s="5">
        <v>230</v>
      </c>
      <c r="AX365" s="5">
        <v>3.6666666666666672E-7</v>
      </c>
      <c r="AY365" s="2" t="s">
        <v>311</v>
      </c>
      <c r="AZ365" s="5">
        <v>9.3000000000000007</v>
      </c>
      <c r="BA365" s="5">
        <v>230</v>
      </c>
      <c r="BB365" s="3" t="s">
        <v>8</v>
      </c>
      <c r="BC365" s="3">
        <v>8.4499999999999993</v>
      </c>
      <c r="BD365" s="5">
        <v>0.43478260869565222</v>
      </c>
      <c r="BE365" s="3" t="s">
        <v>447</v>
      </c>
      <c r="BF365" s="6">
        <v>24.75</v>
      </c>
      <c r="BG365" s="5">
        <v>6.05</v>
      </c>
      <c r="BH365" s="3">
        <v>204.4</v>
      </c>
      <c r="BI365" s="3">
        <v>2.78</v>
      </c>
      <c r="BJ365" s="5">
        <v>1.37</v>
      </c>
      <c r="BK365" s="5">
        <v>26.9</v>
      </c>
      <c r="BL365" s="5">
        <v>0.71942446043165476</v>
      </c>
      <c r="BM365" s="5">
        <v>2.86</v>
      </c>
      <c r="BN365" s="3">
        <v>70</v>
      </c>
      <c r="BO365" s="3" t="s">
        <v>121</v>
      </c>
      <c r="BP365" s="3" t="s">
        <v>3</v>
      </c>
      <c r="BQ365" s="5">
        <v>4.3</v>
      </c>
      <c r="BR365" s="2" t="s">
        <v>21</v>
      </c>
      <c r="BS365" s="3">
        <v>0.60606060606060608</v>
      </c>
      <c r="BT365" s="3"/>
      <c r="BU365" s="3">
        <v>0.9174311926605504</v>
      </c>
      <c r="BV365" s="5">
        <v>3.83</v>
      </c>
      <c r="BW365" s="5">
        <v>4.66</v>
      </c>
      <c r="BX365" s="3" t="s">
        <v>27</v>
      </c>
      <c r="BY365" s="3"/>
      <c r="BZ365" s="5">
        <v>230</v>
      </c>
      <c r="CA365" s="2">
        <v>2.0833333333333335</v>
      </c>
      <c r="CB365" s="3" t="s">
        <v>3</v>
      </c>
      <c r="CC365" s="5">
        <v>2.56</v>
      </c>
      <c r="CD365" s="5">
        <v>1.85</v>
      </c>
      <c r="CE365" s="3">
        <v>0.53191489361702127</v>
      </c>
      <c r="CF365" s="5">
        <v>37.25</v>
      </c>
      <c r="CG365" s="3" t="s">
        <v>312</v>
      </c>
      <c r="CH365" s="3">
        <v>2.78</v>
      </c>
      <c r="CI365" s="3" t="s">
        <v>27</v>
      </c>
      <c r="CJ365" s="3" t="s">
        <v>1</v>
      </c>
      <c r="CK365" s="2">
        <v>1</v>
      </c>
      <c r="CL365" s="3" t="s">
        <v>22</v>
      </c>
      <c r="CM365" s="5">
        <v>60</v>
      </c>
      <c r="CN365" s="3" t="s">
        <v>21</v>
      </c>
      <c r="CO365" s="2">
        <v>3.08</v>
      </c>
      <c r="CP365" s="3"/>
      <c r="CQ365" s="2"/>
      <c r="CR365" s="5">
        <v>4.91</v>
      </c>
      <c r="CS365" s="5">
        <v>37</v>
      </c>
      <c r="CT365" s="5">
        <v>2.74</v>
      </c>
      <c r="CU365" s="5">
        <v>10.55</v>
      </c>
      <c r="CV365" s="5">
        <v>418</v>
      </c>
      <c r="CW365" s="5">
        <v>69.45</v>
      </c>
      <c r="CX365" s="5">
        <v>0.3623188405797102</v>
      </c>
      <c r="CY365" s="5">
        <v>0.52083333333333337</v>
      </c>
      <c r="CZ365" s="3" t="s">
        <v>22</v>
      </c>
      <c r="DA365" s="5">
        <v>1.075E-3</v>
      </c>
      <c r="DB365" s="5">
        <v>900</v>
      </c>
      <c r="DC365" s="2">
        <v>1.25</v>
      </c>
      <c r="DD365" s="5">
        <v>299</v>
      </c>
      <c r="DE365" s="3" t="s">
        <v>22</v>
      </c>
      <c r="DF365" s="5">
        <v>0.33112582781456956</v>
      </c>
      <c r="DG365" s="3" t="s">
        <v>3</v>
      </c>
      <c r="DH365" s="5">
        <v>8.9</v>
      </c>
      <c r="DI365" s="3" t="s">
        <v>28</v>
      </c>
      <c r="DJ365" s="3">
        <v>10</v>
      </c>
      <c r="DK365" s="5">
        <v>446</v>
      </c>
      <c r="DL365" s="3" t="s">
        <v>8</v>
      </c>
      <c r="DM365" s="5">
        <v>0.29325513196480935</v>
      </c>
      <c r="DN365" s="3" t="s">
        <v>3</v>
      </c>
      <c r="DO365" s="5">
        <v>4.5</v>
      </c>
      <c r="DP365" s="3" t="s">
        <v>3</v>
      </c>
      <c r="DQ365" s="5">
        <v>2.7</v>
      </c>
      <c r="DR365" s="7" t="s">
        <v>21</v>
      </c>
      <c r="DS365" s="3">
        <v>1</v>
      </c>
      <c r="DT365" s="5">
        <v>0.41322314049586778</v>
      </c>
      <c r="DU365" s="2" t="s">
        <v>21</v>
      </c>
      <c r="DV365" s="3" t="s">
        <v>3</v>
      </c>
      <c r="DW365" s="5">
        <v>41.25</v>
      </c>
      <c r="DX365" s="3"/>
      <c r="DY365" s="3" t="s">
        <v>8</v>
      </c>
      <c r="DZ365" s="2">
        <v>300</v>
      </c>
      <c r="EA365" s="5">
        <v>1.2658227848101264</v>
      </c>
      <c r="EB365" s="5">
        <v>2.5499999999999998</v>
      </c>
      <c r="EC365" s="3" t="s">
        <v>21</v>
      </c>
      <c r="ED365" s="2">
        <v>253.5</v>
      </c>
      <c r="EE365" s="2">
        <v>0.4</v>
      </c>
      <c r="EF365" s="3" t="s">
        <v>1</v>
      </c>
      <c r="EG365" s="3" t="s">
        <v>27</v>
      </c>
      <c r="EH365" s="2">
        <v>65</v>
      </c>
      <c r="EI365" s="2">
        <v>7.29</v>
      </c>
      <c r="EJ365" s="3" t="s">
        <v>473</v>
      </c>
      <c r="EK365" s="5">
        <v>1.2500000000000001E-2</v>
      </c>
      <c r="EL365" s="3" t="s">
        <v>1</v>
      </c>
      <c r="EM365" s="3" t="s">
        <v>3</v>
      </c>
      <c r="EN365" s="3" t="s">
        <v>27</v>
      </c>
      <c r="EO365" s="3">
        <v>18</v>
      </c>
      <c r="EP365" s="3" t="s">
        <v>8</v>
      </c>
      <c r="EQ365" s="3">
        <v>2.78</v>
      </c>
      <c r="ER365" s="5">
        <v>4.6399999999999997</v>
      </c>
      <c r="ES365" s="3"/>
      <c r="ET365" s="9">
        <v>21.8</v>
      </c>
      <c r="EU365" s="3" t="s">
        <v>239</v>
      </c>
      <c r="EV365" s="3" t="s">
        <v>28</v>
      </c>
      <c r="EW365" s="9">
        <v>14.5</v>
      </c>
      <c r="EX365" s="9">
        <v>2.69</v>
      </c>
      <c r="EY365" s="3">
        <v>1.92</v>
      </c>
      <c r="EZ365" s="3"/>
      <c r="FA365" s="9">
        <v>0.90909090909090906</v>
      </c>
      <c r="FB365" s="9">
        <v>1.6600000000000001E-9</v>
      </c>
      <c r="FC365" s="5">
        <v>230</v>
      </c>
      <c r="FD365" s="9">
        <v>0.79365079365079361</v>
      </c>
      <c r="FE365" s="2" t="s">
        <v>311</v>
      </c>
      <c r="FF365" s="3" t="s">
        <v>28</v>
      </c>
      <c r="FG365" s="3" t="s">
        <v>1</v>
      </c>
      <c r="FH365" s="9">
        <v>5.55</v>
      </c>
      <c r="FI365" s="3">
        <v>0.34722222222222221</v>
      </c>
      <c r="FJ365" s="9">
        <v>11.3</v>
      </c>
      <c r="FK365" s="3" t="s">
        <v>1</v>
      </c>
      <c r="FL365" s="3" t="s">
        <v>1</v>
      </c>
      <c r="FM365" s="3" t="s">
        <v>21</v>
      </c>
      <c r="FN365" s="9">
        <v>139</v>
      </c>
      <c r="FO365" s="9">
        <v>7.3500000000000003E-8</v>
      </c>
      <c r="FP365" s="9">
        <v>7.5</v>
      </c>
      <c r="FQ365" s="3" t="s">
        <v>311</v>
      </c>
      <c r="FR365" s="5">
        <v>1.0675E-2</v>
      </c>
      <c r="FS365" s="9">
        <v>31.75</v>
      </c>
      <c r="FT365" s="3" t="s">
        <v>1</v>
      </c>
      <c r="FU365" s="3">
        <v>3.84</v>
      </c>
      <c r="FV365" s="3" t="s">
        <v>27</v>
      </c>
      <c r="FW365" s="5">
        <v>34.4</v>
      </c>
      <c r="FX365" s="10">
        <v>3.7499999999999999E-3</v>
      </c>
      <c r="FY365" s="3">
        <v>265</v>
      </c>
      <c r="FZ365" s="3"/>
      <c r="GA365" s="3">
        <v>2.78</v>
      </c>
      <c r="GB365" s="3">
        <v>2.78</v>
      </c>
      <c r="GC365" s="3" t="s">
        <v>27</v>
      </c>
      <c r="GD365" s="3">
        <v>2.78</v>
      </c>
      <c r="GE365" s="3">
        <v>1.08</v>
      </c>
      <c r="GF365" s="3" t="s">
        <v>21</v>
      </c>
      <c r="GG365" s="3"/>
      <c r="GH365" s="9">
        <v>3.53</v>
      </c>
      <c r="GI365" s="5">
        <v>230</v>
      </c>
      <c r="GJ365" s="5">
        <v>1.8149999999999998E-3</v>
      </c>
      <c r="GK365" s="3">
        <v>8.52</v>
      </c>
      <c r="GL365" s="2">
        <v>1.0204081632653061</v>
      </c>
      <c r="GM365" s="9">
        <v>2.4700000000000002</v>
      </c>
      <c r="GN365" s="3" t="s">
        <v>31</v>
      </c>
      <c r="GO365" s="3" t="s">
        <v>8</v>
      </c>
      <c r="GP365" s="3"/>
      <c r="GQ365" s="3">
        <v>10.3</v>
      </c>
      <c r="GR365" s="3" t="s">
        <v>219</v>
      </c>
      <c r="GS365" s="9">
        <v>1.2820512820512819</v>
      </c>
      <c r="GT365" s="9">
        <v>66.400000000000006</v>
      </c>
      <c r="GU365" s="9">
        <v>14.45</v>
      </c>
      <c r="GV365" s="2">
        <v>5.9523809523809521E-2</v>
      </c>
      <c r="GW365" s="9">
        <v>2.4</v>
      </c>
      <c r="GX365" s="2" t="s">
        <v>34</v>
      </c>
      <c r="GY365" s="7">
        <v>1.4285714285714286</v>
      </c>
      <c r="GZ365" s="9">
        <v>4.41</v>
      </c>
      <c r="HA365" s="9">
        <v>2.54</v>
      </c>
      <c r="HB365" s="9">
        <v>4.0599999999999996</v>
      </c>
      <c r="HC365" s="3">
        <v>39.450000000000003</v>
      </c>
      <c r="HD365" s="3" t="s">
        <v>3</v>
      </c>
      <c r="HE365" s="9">
        <v>25</v>
      </c>
      <c r="HF365" s="9">
        <v>21.6</v>
      </c>
      <c r="HG365" s="3" t="s">
        <v>467</v>
      </c>
      <c r="HH365" s="5">
        <v>230</v>
      </c>
      <c r="HI365" s="3" t="s">
        <v>311</v>
      </c>
      <c r="HJ365" s="3">
        <v>1.0204081632653061</v>
      </c>
      <c r="HK365" s="3" t="s">
        <v>3</v>
      </c>
      <c r="HL365" s="3">
        <v>2.82</v>
      </c>
      <c r="HM365" s="9">
        <v>0.46100000000000002</v>
      </c>
      <c r="HN365" s="9">
        <v>16.850000000000001</v>
      </c>
      <c r="HO365" s="3" t="s">
        <v>3</v>
      </c>
      <c r="HP365" s="3" t="s">
        <v>21</v>
      </c>
      <c r="HQ365" s="3" t="s">
        <v>28</v>
      </c>
      <c r="HR365" s="9">
        <v>0.55000000000000004</v>
      </c>
      <c r="HS365" s="3" t="s">
        <v>3</v>
      </c>
      <c r="HT365" s="3">
        <v>3.95</v>
      </c>
      <c r="HU365" s="9">
        <v>0.52083333333333337</v>
      </c>
      <c r="HV365" s="3">
        <v>1</v>
      </c>
      <c r="HW365" s="9">
        <v>3.9500000000000004E-3</v>
      </c>
      <c r="HX365" s="3" t="s">
        <v>3</v>
      </c>
      <c r="HY365" s="3"/>
      <c r="HZ365" s="3">
        <v>900</v>
      </c>
      <c r="IA365" s="9">
        <v>4.3</v>
      </c>
      <c r="IB365" s="3">
        <v>9.5</v>
      </c>
      <c r="IC365" s="3" t="s">
        <v>18</v>
      </c>
      <c r="ID365" s="3"/>
      <c r="IE365" s="3" t="s">
        <v>309</v>
      </c>
      <c r="IF365" s="7">
        <v>5.48</v>
      </c>
      <c r="IG365" s="9">
        <v>1.7543859649122808</v>
      </c>
      <c r="IH365" s="9">
        <v>1.3333333333333333</v>
      </c>
    </row>
    <row r="366" spans="1:242" x14ac:dyDescent="0.25">
      <c r="A366" s="1" t="s">
        <v>475</v>
      </c>
      <c r="B366" s="5">
        <v>54.25</v>
      </c>
      <c r="C366" s="3"/>
      <c r="D366" s="5">
        <v>7.04</v>
      </c>
      <c r="E366" s="3" t="s">
        <v>1</v>
      </c>
      <c r="F366" s="3"/>
      <c r="G366" s="2">
        <v>0.25750000000000001</v>
      </c>
      <c r="H366" s="3"/>
      <c r="I366" s="3"/>
      <c r="J366" s="5">
        <v>2.5500000000000001E-9</v>
      </c>
      <c r="K366" s="3" t="s">
        <v>3</v>
      </c>
      <c r="L366" s="3" t="s">
        <v>4</v>
      </c>
      <c r="M366" s="5">
        <v>0.81300813008130079</v>
      </c>
      <c r="N366" s="5">
        <v>18.2</v>
      </c>
      <c r="O366" s="3" t="s">
        <v>3</v>
      </c>
      <c r="P366" s="3"/>
      <c r="Q366" s="3"/>
      <c r="R366" s="5">
        <v>21.8</v>
      </c>
      <c r="S366" s="3"/>
      <c r="T366" s="3" t="s">
        <v>3</v>
      </c>
      <c r="U366" s="5">
        <v>40.25</v>
      </c>
      <c r="V366" s="3"/>
      <c r="W366" s="5">
        <v>230.5</v>
      </c>
      <c r="X366" s="3"/>
      <c r="Y366" s="3"/>
      <c r="Z366" s="5">
        <v>2.1500000000000001E-5</v>
      </c>
      <c r="AA366" s="3" t="s">
        <v>8</v>
      </c>
      <c r="AB366" s="2"/>
      <c r="AC366" s="5">
        <v>4.8727272727272728E-12</v>
      </c>
      <c r="AD366" s="3" t="s">
        <v>22</v>
      </c>
      <c r="AE366" s="3" t="s">
        <v>1</v>
      </c>
      <c r="AF366" s="3"/>
      <c r="AG366" s="6">
        <v>2.3799999999999997E-3</v>
      </c>
      <c r="AH366" s="5">
        <v>230.5</v>
      </c>
      <c r="AI366" s="2"/>
      <c r="AJ366" s="3" t="s">
        <v>21</v>
      </c>
      <c r="AK366" s="5">
        <v>230.5</v>
      </c>
      <c r="AL366" s="5">
        <v>0.98</v>
      </c>
      <c r="AM366" s="3"/>
      <c r="AN366" s="3"/>
      <c r="AO366" s="5">
        <v>230.5</v>
      </c>
      <c r="AP366" s="5">
        <v>230.5</v>
      </c>
      <c r="AQ366" s="5">
        <v>12.85</v>
      </c>
      <c r="AR366" s="5">
        <v>2.4</v>
      </c>
      <c r="AS366" s="3" t="s">
        <v>28</v>
      </c>
      <c r="AT366" s="3" t="s">
        <v>28</v>
      </c>
      <c r="AU366" s="5">
        <v>36.5</v>
      </c>
      <c r="AV366" s="3"/>
      <c r="AW366" s="5">
        <v>230.5</v>
      </c>
      <c r="AX366" s="5">
        <v>4.2333333333333334E-7</v>
      </c>
      <c r="AY366" s="2" t="s">
        <v>311</v>
      </c>
      <c r="AZ366" s="5">
        <v>9.3000000000000007</v>
      </c>
      <c r="BA366" s="5">
        <v>230.5</v>
      </c>
      <c r="BB366" s="3" t="s">
        <v>8</v>
      </c>
      <c r="BC366" s="3">
        <v>8.4499999999999993</v>
      </c>
      <c r="BD366" s="5">
        <v>0.4504504504504504</v>
      </c>
      <c r="BE366" s="3" t="s">
        <v>447</v>
      </c>
      <c r="BF366" s="6">
        <v>25.05</v>
      </c>
      <c r="BG366" s="5">
        <v>6.04</v>
      </c>
      <c r="BH366" s="3"/>
      <c r="BI366" s="3"/>
      <c r="BJ366" s="5">
        <v>1.37</v>
      </c>
      <c r="BK366" s="5">
        <v>26.9</v>
      </c>
      <c r="BL366" s="5">
        <v>0.7407407407407407</v>
      </c>
      <c r="BM366" s="5">
        <v>3.03</v>
      </c>
      <c r="BN366" s="3"/>
      <c r="BO366" s="3" t="s">
        <v>121</v>
      </c>
      <c r="BP366" s="3" t="s">
        <v>3</v>
      </c>
      <c r="BQ366" s="5">
        <v>3.4</v>
      </c>
      <c r="BR366" s="2" t="s">
        <v>21</v>
      </c>
      <c r="BS366" s="3"/>
      <c r="BT366" s="3"/>
      <c r="BU366" s="3"/>
      <c r="BV366" s="5">
        <v>3.86</v>
      </c>
      <c r="BW366" s="5">
        <v>4.67</v>
      </c>
      <c r="BX366" s="3" t="s">
        <v>27</v>
      </c>
      <c r="BY366" s="3"/>
      <c r="BZ366" s="5">
        <v>230.5</v>
      </c>
      <c r="CA366" s="2"/>
      <c r="CB366" s="3" t="s">
        <v>3</v>
      </c>
      <c r="CC366" s="5">
        <v>2.54</v>
      </c>
      <c r="CD366" s="5">
        <v>2.38</v>
      </c>
      <c r="CE366" s="3"/>
      <c r="CF366" s="5">
        <v>37.9</v>
      </c>
      <c r="CG366" s="3" t="s">
        <v>312</v>
      </c>
      <c r="CH366" s="3"/>
      <c r="CI366" s="3" t="s">
        <v>27</v>
      </c>
      <c r="CJ366" s="3" t="s">
        <v>1</v>
      </c>
      <c r="CK366" s="2"/>
      <c r="CL366" s="3" t="s">
        <v>22</v>
      </c>
      <c r="CM366" s="5">
        <v>60</v>
      </c>
      <c r="CN366" s="3"/>
      <c r="CO366" s="2"/>
      <c r="CP366" s="3"/>
      <c r="CQ366" s="2"/>
      <c r="CR366" s="5">
        <v>4.91</v>
      </c>
      <c r="CS366" s="5">
        <v>38.25</v>
      </c>
      <c r="CT366" s="5">
        <v>2.74</v>
      </c>
      <c r="CU366" s="5">
        <v>10.45</v>
      </c>
      <c r="CV366" s="5">
        <v>418</v>
      </c>
      <c r="CW366" s="5">
        <v>70.400000000000006</v>
      </c>
      <c r="CX366" s="5">
        <v>0.3623188405797102</v>
      </c>
      <c r="CY366" s="5">
        <v>0.54347826086956519</v>
      </c>
      <c r="CZ366" s="3" t="s">
        <v>22</v>
      </c>
      <c r="DA366" s="5">
        <v>1.065E-3</v>
      </c>
      <c r="DB366" s="5">
        <v>1015</v>
      </c>
      <c r="DC366" s="2"/>
      <c r="DD366" s="5">
        <v>300</v>
      </c>
      <c r="DE366" s="3" t="s">
        <v>22</v>
      </c>
      <c r="DF366" s="5">
        <v>0.33112582781456956</v>
      </c>
      <c r="DG366" s="3" t="s">
        <v>3</v>
      </c>
      <c r="DH366" s="5">
        <v>9.1999999999999993</v>
      </c>
      <c r="DI366" s="3" t="s">
        <v>28</v>
      </c>
      <c r="DJ366" s="3"/>
      <c r="DK366" s="5">
        <v>491</v>
      </c>
      <c r="DL366" s="3" t="s">
        <v>8</v>
      </c>
      <c r="DM366" s="5">
        <v>0.29325513196480935</v>
      </c>
      <c r="DN366" s="3" t="s">
        <v>3</v>
      </c>
      <c r="DO366" s="5">
        <v>4</v>
      </c>
      <c r="DP366" s="3" t="s">
        <v>3</v>
      </c>
      <c r="DQ366" s="5">
        <v>2.98</v>
      </c>
      <c r="DR366" s="7"/>
      <c r="DS366" s="3">
        <v>1</v>
      </c>
      <c r="DT366" s="5">
        <v>0.42553191489361702</v>
      </c>
      <c r="DU366" s="2"/>
      <c r="DV366" s="3" t="s">
        <v>3</v>
      </c>
      <c r="DW366" s="5">
        <v>40.25</v>
      </c>
      <c r="DX366" s="3"/>
      <c r="DY366" s="3" t="s">
        <v>8</v>
      </c>
      <c r="DZ366" s="2"/>
      <c r="EA366" s="5">
        <v>1.2658227848101264</v>
      </c>
      <c r="EB366" s="5">
        <v>2.57</v>
      </c>
      <c r="EC366" s="3"/>
      <c r="ED366" s="2"/>
      <c r="EE366" s="2"/>
      <c r="EF366" s="3" t="s">
        <v>1</v>
      </c>
      <c r="EG366" s="3" t="s">
        <v>27</v>
      </c>
      <c r="EH366" s="2"/>
      <c r="EI366" s="2"/>
      <c r="EJ366" s="3" t="s">
        <v>473</v>
      </c>
      <c r="EK366" s="5">
        <v>1.2500000000000001E-2</v>
      </c>
      <c r="EL366" s="3" t="s">
        <v>1</v>
      </c>
      <c r="EM366" s="3" t="s">
        <v>3</v>
      </c>
      <c r="EN366" s="3" t="s">
        <v>27</v>
      </c>
      <c r="EO366" s="3"/>
      <c r="EP366" s="3" t="s">
        <v>8</v>
      </c>
      <c r="EQ366" s="3"/>
      <c r="ER366" s="5">
        <v>4.72</v>
      </c>
      <c r="ES366" s="3"/>
      <c r="ET366" s="9">
        <v>21.8</v>
      </c>
      <c r="EU366" s="3" t="s">
        <v>239</v>
      </c>
      <c r="EV366" s="3" t="s">
        <v>28</v>
      </c>
      <c r="EW366" s="9">
        <v>14.5</v>
      </c>
      <c r="EX366" s="9">
        <v>2.69</v>
      </c>
      <c r="EY366" s="3"/>
      <c r="EZ366" s="3"/>
      <c r="FA366" s="9">
        <v>1.0101010101010102</v>
      </c>
      <c r="FB366" s="9">
        <v>1.68E-9</v>
      </c>
      <c r="FC366" s="5">
        <v>230.5</v>
      </c>
      <c r="FD366" s="9">
        <v>0.84745762711864414</v>
      </c>
      <c r="FE366" s="2" t="s">
        <v>311</v>
      </c>
      <c r="FF366" s="3" t="s">
        <v>28</v>
      </c>
      <c r="FG366" s="3" t="s">
        <v>1</v>
      </c>
      <c r="FH366" s="9">
        <v>5.57</v>
      </c>
      <c r="FI366" s="3"/>
      <c r="FJ366" s="9">
        <v>11.3</v>
      </c>
      <c r="FK366" s="3" t="s">
        <v>1</v>
      </c>
      <c r="FL366" s="3" t="s">
        <v>1</v>
      </c>
      <c r="FM366" s="3"/>
      <c r="FN366" s="9">
        <v>137</v>
      </c>
      <c r="FO366" s="9">
        <v>7.4000000000000001E-8</v>
      </c>
      <c r="FP366" s="9">
        <v>7.79</v>
      </c>
      <c r="FQ366" s="3" t="s">
        <v>311</v>
      </c>
      <c r="FR366" s="5">
        <v>1.15E-2</v>
      </c>
      <c r="FS366" s="9">
        <v>33.799999999999997</v>
      </c>
      <c r="FT366" s="3" t="s">
        <v>1</v>
      </c>
      <c r="FU366" s="3"/>
      <c r="FV366" s="3" t="s">
        <v>27</v>
      </c>
      <c r="FW366" s="5">
        <v>37.299999999999997</v>
      </c>
      <c r="FX366" s="10">
        <v>3.62E-3</v>
      </c>
      <c r="FY366" s="3"/>
      <c r="FZ366" s="3"/>
      <c r="GA366" s="3"/>
      <c r="GB366" s="3"/>
      <c r="GC366" s="3" t="s">
        <v>27</v>
      </c>
      <c r="GD366" s="3"/>
      <c r="GE366" s="3"/>
      <c r="GF366" s="3" t="s">
        <v>30</v>
      </c>
      <c r="GG366" s="3"/>
      <c r="GH366" s="9">
        <v>3.53</v>
      </c>
      <c r="GI366" s="5">
        <v>230.5</v>
      </c>
      <c r="GJ366" s="5">
        <v>1.8449999999999999E-3</v>
      </c>
      <c r="GK366" s="3"/>
      <c r="GL366" s="2"/>
      <c r="GM366" s="9">
        <v>2.5099999999999998</v>
      </c>
      <c r="GN366" s="3" t="s">
        <v>31</v>
      </c>
      <c r="GO366" s="3" t="s">
        <v>8</v>
      </c>
      <c r="GP366" s="3"/>
      <c r="GQ366" s="3"/>
      <c r="GR366" s="3" t="s">
        <v>219</v>
      </c>
      <c r="GS366" s="9">
        <v>1.4084507042253522</v>
      </c>
      <c r="GT366" s="9">
        <v>67.8</v>
      </c>
      <c r="GU366" s="9">
        <v>14.45</v>
      </c>
      <c r="GV366" s="2">
        <v>5.0761421319796954E-2</v>
      </c>
      <c r="GW366" s="9">
        <v>2.4</v>
      </c>
      <c r="GX366" s="2" t="s">
        <v>34</v>
      </c>
      <c r="GY366" s="7"/>
      <c r="GZ366" s="9">
        <v>4.43</v>
      </c>
      <c r="HA366" s="9">
        <v>2.5350000000000001</v>
      </c>
      <c r="HB366" s="9">
        <v>3.93</v>
      </c>
      <c r="HC366" s="3">
        <v>39.75</v>
      </c>
      <c r="HD366" s="3" t="s">
        <v>3</v>
      </c>
      <c r="HE366" s="9">
        <v>25</v>
      </c>
      <c r="HF366" s="9">
        <v>22.3</v>
      </c>
      <c r="HG366" s="3" t="s">
        <v>467</v>
      </c>
      <c r="HH366" s="5">
        <v>230.5</v>
      </c>
      <c r="HI366" s="3" t="s">
        <v>311</v>
      </c>
      <c r="HJ366" s="3"/>
      <c r="HK366" s="3" t="s">
        <v>3</v>
      </c>
      <c r="HL366" s="3"/>
      <c r="HM366" s="9">
        <v>0.46500000000000002</v>
      </c>
      <c r="HN366" s="9">
        <v>17.649999999999999</v>
      </c>
      <c r="HO366" s="3" t="s">
        <v>3</v>
      </c>
      <c r="HP366" s="3" t="s">
        <v>1</v>
      </c>
      <c r="HQ366" s="3" t="s">
        <v>28</v>
      </c>
      <c r="HR366" s="9">
        <v>0.56999999999999995</v>
      </c>
      <c r="HS366" s="3" t="s">
        <v>3</v>
      </c>
      <c r="HT366" s="3">
        <v>3.94</v>
      </c>
      <c r="HU366" s="9">
        <v>0.54347826086956519</v>
      </c>
      <c r="HV366" s="3">
        <v>1</v>
      </c>
      <c r="HW366" s="9">
        <v>3.7000000000000002E-3</v>
      </c>
      <c r="HX366" s="3" t="s">
        <v>3</v>
      </c>
      <c r="HY366" s="3"/>
      <c r="HZ366" s="3" t="s">
        <v>30</v>
      </c>
      <c r="IA366" s="9">
        <v>4.3</v>
      </c>
      <c r="IB366" s="3"/>
      <c r="IC366" s="3" t="s">
        <v>18</v>
      </c>
      <c r="ID366" s="3"/>
      <c r="IE366" s="3" t="s">
        <v>309</v>
      </c>
      <c r="IF366" s="7"/>
      <c r="IG366" s="9">
        <v>1.6949152542372883</v>
      </c>
      <c r="IH366" s="9">
        <v>1.2658227848101264</v>
      </c>
    </row>
    <row r="367" spans="1:242" x14ac:dyDescent="0.25">
      <c r="A367" s="1" t="s">
        <v>476</v>
      </c>
      <c r="B367" s="5">
        <v>52.95</v>
      </c>
      <c r="C367" s="3"/>
      <c r="D367" s="5">
        <v>6.7</v>
      </c>
      <c r="E367" s="3" t="s">
        <v>1</v>
      </c>
      <c r="F367" s="3"/>
      <c r="G367" s="2">
        <v>0.248</v>
      </c>
      <c r="H367" s="3"/>
      <c r="I367" s="3"/>
      <c r="J367" s="5">
        <v>2.7300000000000003E-9</v>
      </c>
      <c r="K367" s="3" t="s">
        <v>3</v>
      </c>
      <c r="L367" s="3" t="s">
        <v>4</v>
      </c>
      <c r="M367" s="5">
        <v>0.81300813008130079</v>
      </c>
      <c r="N367" s="5">
        <v>18.45</v>
      </c>
      <c r="O367" s="3" t="s">
        <v>3</v>
      </c>
      <c r="P367" s="3"/>
      <c r="Q367" s="3"/>
      <c r="R367" s="5">
        <v>21.7</v>
      </c>
      <c r="S367" s="3"/>
      <c r="T367" s="3" t="s">
        <v>3</v>
      </c>
      <c r="U367" s="5">
        <v>40</v>
      </c>
      <c r="V367" s="3"/>
      <c r="W367" s="5">
        <v>231.75</v>
      </c>
      <c r="X367" s="3"/>
      <c r="Y367" s="3"/>
      <c r="Z367" s="5">
        <v>2.1500000000000001E-5</v>
      </c>
      <c r="AA367" s="3" t="s">
        <v>8</v>
      </c>
      <c r="AB367" s="2"/>
      <c r="AC367" s="5">
        <v>4.9818181818181812E-12</v>
      </c>
      <c r="AD367" s="3" t="s">
        <v>22</v>
      </c>
      <c r="AE367" s="3" t="s">
        <v>1</v>
      </c>
      <c r="AF367" s="3"/>
      <c r="AG367" s="6">
        <v>2.0699999999999998E-3</v>
      </c>
      <c r="AH367" s="5">
        <v>231.75</v>
      </c>
      <c r="AI367" s="2"/>
      <c r="AJ367" s="3" t="s">
        <v>21</v>
      </c>
      <c r="AK367" s="5">
        <v>231.75</v>
      </c>
      <c r="AL367" s="5">
        <v>0.98</v>
      </c>
      <c r="AM367" s="3"/>
      <c r="AN367" s="3"/>
      <c r="AO367" s="5">
        <v>231.75</v>
      </c>
      <c r="AP367" s="5">
        <v>231.75</v>
      </c>
      <c r="AQ367" s="5">
        <v>15.45</v>
      </c>
      <c r="AR367" s="5">
        <v>2.38</v>
      </c>
      <c r="AS367" s="3" t="s">
        <v>28</v>
      </c>
      <c r="AT367" s="3" t="s">
        <v>28</v>
      </c>
      <c r="AU367" s="5">
        <v>36.700000000000003</v>
      </c>
      <c r="AV367" s="3"/>
      <c r="AW367" s="5">
        <v>231.75</v>
      </c>
      <c r="AX367" s="5">
        <v>5.4999999999999992E-7</v>
      </c>
      <c r="AY367" s="2" t="s">
        <v>311</v>
      </c>
      <c r="AZ367" s="5">
        <v>9.8000000000000007</v>
      </c>
      <c r="BA367" s="5">
        <v>231.75</v>
      </c>
      <c r="BB367" s="3" t="s">
        <v>8</v>
      </c>
      <c r="BC367" s="3">
        <v>8.5500000000000007</v>
      </c>
      <c r="BD367" s="5">
        <v>0.4464285714285714</v>
      </c>
      <c r="BE367" s="3" t="s">
        <v>447</v>
      </c>
      <c r="BF367" s="6">
        <v>24.5</v>
      </c>
      <c r="BG367" s="5">
        <v>6.05</v>
      </c>
      <c r="BH367" s="3"/>
      <c r="BI367" s="3"/>
      <c r="BJ367" s="5">
        <v>1.38</v>
      </c>
      <c r="BK367" s="5">
        <v>27.25</v>
      </c>
      <c r="BL367" s="5">
        <v>0.7407407407407407</v>
      </c>
      <c r="BM367" s="5">
        <v>3</v>
      </c>
      <c r="BN367" s="3"/>
      <c r="BO367" s="3" t="s">
        <v>121</v>
      </c>
      <c r="BP367" s="3" t="s">
        <v>3</v>
      </c>
      <c r="BQ367" s="5">
        <v>4.1500000000000004</v>
      </c>
      <c r="BR367" s="2" t="s">
        <v>21</v>
      </c>
      <c r="BS367" s="3"/>
      <c r="BT367" s="3"/>
      <c r="BU367" s="3"/>
      <c r="BV367" s="5">
        <v>3.89</v>
      </c>
      <c r="BW367" s="5">
        <v>4.7699999999999996</v>
      </c>
      <c r="BX367" s="3" t="s">
        <v>27</v>
      </c>
      <c r="BY367" s="3"/>
      <c r="BZ367" s="5">
        <v>231.75</v>
      </c>
      <c r="CA367" s="2"/>
      <c r="CB367" s="3" t="s">
        <v>3</v>
      </c>
      <c r="CC367" s="5">
        <v>2.59</v>
      </c>
      <c r="CD367" s="5">
        <v>2.38</v>
      </c>
      <c r="CE367" s="3"/>
      <c r="CF367" s="5">
        <v>38</v>
      </c>
      <c r="CG367" s="3" t="s">
        <v>312</v>
      </c>
      <c r="CH367" s="3"/>
      <c r="CI367" s="3" t="s">
        <v>27</v>
      </c>
      <c r="CJ367" s="3" t="s">
        <v>1</v>
      </c>
      <c r="CK367" s="2"/>
      <c r="CL367" s="3" t="s">
        <v>22</v>
      </c>
      <c r="CM367" s="5">
        <v>55</v>
      </c>
      <c r="CN367" s="3"/>
      <c r="CO367" s="2"/>
      <c r="CP367" s="3"/>
      <c r="CQ367" s="2"/>
      <c r="CR367" s="5">
        <v>4.88</v>
      </c>
      <c r="CS367" s="5">
        <v>34.200000000000003</v>
      </c>
      <c r="CT367" s="5">
        <v>2.68</v>
      </c>
      <c r="CU367" s="5">
        <v>10.3</v>
      </c>
      <c r="CV367" s="5">
        <v>424</v>
      </c>
      <c r="CW367" s="5">
        <v>70.849999999999994</v>
      </c>
      <c r="CX367" s="5">
        <v>0.35587188612099646</v>
      </c>
      <c r="CY367" s="5">
        <v>0.5714285714285714</v>
      </c>
      <c r="CZ367" s="3" t="s">
        <v>22</v>
      </c>
      <c r="DA367" s="5">
        <v>1.1800000000000001E-3</v>
      </c>
      <c r="DB367" s="5">
        <v>990</v>
      </c>
      <c r="DC367" s="2"/>
      <c r="DD367" s="5">
        <v>300</v>
      </c>
      <c r="DE367" s="3" t="s">
        <v>22</v>
      </c>
      <c r="DF367" s="5">
        <v>0.32894736842105265</v>
      </c>
      <c r="DG367" s="3" t="s">
        <v>3</v>
      </c>
      <c r="DH367" s="5">
        <v>9.35</v>
      </c>
      <c r="DI367" s="3" t="s">
        <v>28</v>
      </c>
      <c r="DJ367" s="3"/>
      <c r="DK367" s="5">
        <v>465</v>
      </c>
      <c r="DL367" s="3" t="s">
        <v>8</v>
      </c>
      <c r="DM367" s="5">
        <v>0.29325513196480935</v>
      </c>
      <c r="DN367" s="3" t="s">
        <v>3</v>
      </c>
      <c r="DO367" s="5">
        <v>4.25</v>
      </c>
      <c r="DP367" s="3" t="s">
        <v>3</v>
      </c>
      <c r="DQ367" s="5">
        <v>3.7</v>
      </c>
      <c r="DR367" s="7"/>
      <c r="DS367" s="3">
        <v>1</v>
      </c>
      <c r="DT367" s="5">
        <v>0.42016806722689076</v>
      </c>
      <c r="DU367" s="2"/>
      <c r="DV367" s="3" t="s">
        <v>3</v>
      </c>
      <c r="DW367" s="5">
        <v>40</v>
      </c>
      <c r="DX367" s="3"/>
      <c r="DY367" s="3" t="s">
        <v>8</v>
      </c>
      <c r="DZ367" s="2"/>
      <c r="EA367" s="5">
        <v>1.2345679012345678</v>
      </c>
      <c r="EB367" s="5">
        <v>2.57</v>
      </c>
      <c r="EC367" s="3"/>
      <c r="ED367" s="2"/>
      <c r="EE367" s="2"/>
      <c r="EF367" s="3" t="s">
        <v>1</v>
      </c>
      <c r="EG367" s="3" t="s">
        <v>27</v>
      </c>
      <c r="EH367" s="2"/>
      <c r="EI367" s="2"/>
      <c r="EJ367" s="3" t="s">
        <v>473</v>
      </c>
      <c r="EK367" s="5">
        <v>1.29E-2</v>
      </c>
      <c r="EL367" s="3" t="s">
        <v>1</v>
      </c>
      <c r="EM367" s="3" t="s">
        <v>3</v>
      </c>
      <c r="EN367" s="3" t="s">
        <v>27</v>
      </c>
      <c r="EO367" s="3"/>
      <c r="EP367" s="3" t="s">
        <v>8</v>
      </c>
      <c r="EQ367" s="3"/>
      <c r="ER367" s="5">
        <v>4.51</v>
      </c>
      <c r="ES367" s="3"/>
      <c r="ET367" s="9">
        <v>21.7</v>
      </c>
      <c r="EU367" s="3" t="s">
        <v>239</v>
      </c>
      <c r="EV367" s="3" t="s">
        <v>28</v>
      </c>
      <c r="EW367" s="9">
        <v>14.2</v>
      </c>
      <c r="EX367" s="9">
        <v>2.74</v>
      </c>
      <c r="EY367" s="3"/>
      <c r="EZ367" s="3"/>
      <c r="FA367" s="9">
        <v>1.0204081632653061</v>
      </c>
      <c r="FB367" s="9">
        <v>1.684E-9</v>
      </c>
      <c r="FC367" s="5">
        <v>231.75</v>
      </c>
      <c r="FD367" s="9">
        <v>0.82644628099173556</v>
      </c>
      <c r="FE367" s="2" t="s">
        <v>311</v>
      </c>
      <c r="FF367" s="3" t="s">
        <v>28</v>
      </c>
      <c r="FG367" s="3" t="s">
        <v>1</v>
      </c>
      <c r="FH367" s="9">
        <v>5.54</v>
      </c>
      <c r="FI367" s="3"/>
      <c r="FJ367" s="9">
        <v>12.2</v>
      </c>
      <c r="FK367" s="3" t="s">
        <v>1</v>
      </c>
      <c r="FL367" s="3" t="s">
        <v>1</v>
      </c>
      <c r="FM367" s="3"/>
      <c r="FN367" s="9">
        <v>136</v>
      </c>
      <c r="FO367" s="9">
        <v>7.7499999999999999E-8</v>
      </c>
      <c r="FP367" s="9">
        <v>7.75</v>
      </c>
      <c r="FQ367" s="3" t="s">
        <v>311</v>
      </c>
      <c r="FR367" s="5">
        <v>1.1675E-2</v>
      </c>
      <c r="FS367" s="9">
        <v>33</v>
      </c>
      <c r="FT367" s="3" t="s">
        <v>1</v>
      </c>
      <c r="FU367" s="3"/>
      <c r="FV367" s="3" t="s">
        <v>27</v>
      </c>
      <c r="FW367" s="5">
        <v>34</v>
      </c>
      <c r="FX367" s="10">
        <v>3.5699999999999998E-3</v>
      </c>
      <c r="FY367" s="3"/>
      <c r="FZ367" s="3"/>
      <c r="GA367" s="3"/>
      <c r="GB367" s="3"/>
      <c r="GC367" s="3" t="s">
        <v>27</v>
      </c>
      <c r="GD367" s="3"/>
      <c r="GE367" s="3"/>
      <c r="GF367" s="3" t="s">
        <v>30</v>
      </c>
      <c r="GG367" s="3"/>
      <c r="GH367" s="9">
        <v>3.54</v>
      </c>
      <c r="GI367" s="5">
        <v>231.75</v>
      </c>
      <c r="GJ367" s="5">
        <v>1.82E-3</v>
      </c>
      <c r="GK367" s="3"/>
      <c r="GL367" s="2"/>
      <c r="GM367" s="9">
        <v>2.48</v>
      </c>
      <c r="GN367" s="3" t="s">
        <v>31</v>
      </c>
      <c r="GO367" s="3" t="s">
        <v>8</v>
      </c>
      <c r="GP367" s="3"/>
      <c r="GQ367" s="3"/>
      <c r="GR367" s="3" t="s">
        <v>219</v>
      </c>
      <c r="GS367" s="9">
        <v>1.2658227848101264</v>
      </c>
      <c r="GT367" s="9">
        <v>68.900000000000006</v>
      </c>
      <c r="GU367" s="9">
        <v>14.35</v>
      </c>
      <c r="GV367" s="2">
        <v>5.3763440860215048E-2</v>
      </c>
      <c r="GW367" s="9">
        <v>2.4500000000000002</v>
      </c>
      <c r="GX367" s="2" t="s">
        <v>34</v>
      </c>
      <c r="GY367" s="7"/>
      <c r="GZ367" s="9">
        <v>4.45</v>
      </c>
      <c r="HA367" s="9">
        <v>2.48</v>
      </c>
      <c r="HB367" s="9">
        <v>4.07</v>
      </c>
      <c r="HC367" s="3">
        <v>39.85</v>
      </c>
      <c r="HD367" s="3" t="s">
        <v>3</v>
      </c>
      <c r="HE367" s="9">
        <v>20</v>
      </c>
      <c r="HF367" s="9">
        <v>20.8</v>
      </c>
      <c r="HG367" s="3" t="s">
        <v>467</v>
      </c>
      <c r="HH367" s="5">
        <v>231.75</v>
      </c>
      <c r="HI367" s="3" t="s">
        <v>311</v>
      </c>
      <c r="HJ367" s="3"/>
      <c r="HK367" s="3" t="s">
        <v>3</v>
      </c>
      <c r="HL367" s="3"/>
      <c r="HM367" s="9">
        <v>0.45100000000000001</v>
      </c>
      <c r="HN367" s="9">
        <v>17.100000000000001</v>
      </c>
      <c r="HO367" s="3" t="s">
        <v>3</v>
      </c>
      <c r="HP367" s="3" t="s">
        <v>1</v>
      </c>
      <c r="HQ367" s="3" t="s">
        <v>28</v>
      </c>
      <c r="HR367" s="9">
        <v>0.59</v>
      </c>
      <c r="HS367" s="3" t="s">
        <v>3</v>
      </c>
      <c r="HT367" s="3">
        <v>3.9699999999999998</v>
      </c>
      <c r="HU367" s="9">
        <v>0.5714285714285714</v>
      </c>
      <c r="HV367" s="3">
        <v>1</v>
      </c>
      <c r="HW367" s="9">
        <v>3.7999999999999996E-3</v>
      </c>
      <c r="HX367" s="3" t="s">
        <v>3</v>
      </c>
      <c r="HY367" s="3"/>
      <c r="HZ367" s="3" t="s">
        <v>30</v>
      </c>
      <c r="IA367" s="9">
        <v>4.3600000000000003</v>
      </c>
      <c r="IB367" s="3"/>
      <c r="IC367" s="3" t="s">
        <v>18</v>
      </c>
      <c r="ID367" s="3"/>
      <c r="IE367" s="3" t="s">
        <v>309</v>
      </c>
      <c r="IF367" s="7"/>
      <c r="IG367" s="9">
        <v>1.6666666666666667</v>
      </c>
      <c r="IH367" s="9">
        <v>2</v>
      </c>
    </row>
    <row r="368" spans="1:242" x14ac:dyDescent="0.25">
      <c r="A368" s="1" t="s">
        <v>477</v>
      </c>
      <c r="B368" s="5">
        <v>50.15</v>
      </c>
      <c r="C368" s="3"/>
      <c r="D368" s="5">
        <v>7.02</v>
      </c>
      <c r="E368" s="3" t="s">
        <v>1</v>
      </c>
      <c r="F368" s="3"/>
      <c r="G368" s="2">
        <v>0.3</v>
      </c>
      <c r="H368" s="3"/>
      <c r="I368" s="3"/>
      <c r="J368" s="5">
        <v>2.4600000000000002E-9</v>
      </c>
      <c r="K368" s="3" t="s">
        <v>3</v>
      </c>
      <c r="L368" s="3" t="s">
        <v>4</v>
      </c>
      <c r="M368" s="5">
        <v>0.81967213114754101</v>
      </c>
      <c r="N368" s="5">
        <v>18.600000000000001</v>
      </c>
      <c r="O368" s="3" t="s">
        <v>3</v>
      </c>
      <c r="P368" s="3"/>
      <c r="Q368" s="3"/>
      <c r="R368" s="5">
        <v>21.95</v>
      </c>
      <c r="S368" s="3"/>
      <c r="T368" s="3" t="s">
        <v>3</v>
      </c>
      <c r="U368" s="5">
        <v>40.35</v>
      </c>
      <c r="V368" s="3"/>
      <c r="W368" s="5">
        <v>239</v>
      </c>
      <c r="X368" s="3"/>
      <c r="Y368" s="3"/>
      <c r="Z368" s="5">
        <v>2.1500000000000001E-5</v>
      </c>
      <c r="AA368" s="3" t="s">
        <v>8</v>
      </c>
      <c r="AB368" s="2"/>
      <c r="AC368" s="5">
        <v>5.0545454545454543E-12</v>
      </c>
      <c r="AD368" s="3" t="s">
        <v>22</v>
      </c>
      <c r="AE368" s="3" t="s">
        <v>1</v>
      </c>
      <c r="AF368" s="3"/>
      <c r="AG368" s="6">
        <v>2.0099999999999996E-3</v>
      </c>
      <c r="AH368" s="5">
        <v>239</v>
      </c>
      <c r="AI368" s="2"/>
      <c r="AJ368" s="3" t="s">
        <v>21</v>
      </c>
      <c r="AK368" s="5">
        <v>239</v>
      </c>
      <c r="AL368" s="5">
        <v>0.96899999999999997</v>
      </c>
      <c r="AM368" s="3"/>
      <c r="AN368" s="3"/>
      <c r="AO368" s="5">
        <v>239</v>
      </c>
      <c r="AP368" s="5">
        <v>239</v>
      </c>
      <c r="AQ368" s="5">
        <v>13</v>
      </c>
      <c r="AR368" s="5">
        <v>2.41</v>
      </c>
      <c r="AS368" s="3" t="s">
        <v>28</v>
      </c>
      <c r="AT368" s="3" t="s">
        <v>28</v>
      </c>
      <c r="AU368" s="5">
        <v>36.9</v>
      </c>
      <c r="AV368" s="3"/>
      <c r="AW368" s="5">
        <v>239</v>
      </c>
      <c r="AX368" s="5">
        <v>6.6666666666666671E-7</v>
      </c>
      <c r="AY368" s="2" t="s">
        <v>311</v>
      </c>
      <c r="AZ368" s="5">
        <v>10</v>
      </c>
      <c r="BA368" s="5">
        <v>239</v>
      </c>
      <c r="BB368" s="3" t="s">
        <v>8</v>
      </c>
      <c r="BC368" s="3">
        <v>8.5</v>
      </c>
      <c r="BD368" s="5">
        <v>0.45248868778280543</v>
      </c>
      <c r="BE368" s="3" t="s">
        <v>447</v>
      </c>
      <c r="BF368" s="6">
        <v>25</v>
      </c>
      <c r="BG368" s="5">
        <v>6.12</v>
      </c>
      <c r="BH368" s="3"/>
      <c r="BI368" s="3"/>
      <c r="BJ368" s="5">
        <v>1.39</v>
      </c>
      <c r="BK368" s="5">
        <v>27.7</v>
      </c>
      <c r="BL368" s="5">
        <v>0.7407407407407407</v>
      </c>
      <c r="BM368" s="5">
        <v>3.05</v>
      </c>
      <c r="BN368" s="3"/>
      <c r="BO368" s="3" t="s">
        <v>121</v>
      </c>
      <c r="BP368" s="3" t="s">
        <v>3</v>
      </c>
      <c r="BQ368" s="5">
        <v>3.35</v>
      </c>
      <c r="BR368" s="2" t="s">
        <v>21</v>
      </c>
      <c r="BS368" s="3"/>
      <c r="BT368" s="3"/>
      <c r="BU368" s="3"/>
      <c r="BV368" s="5">
        <v>3.91</v>
      </c>
      <c r="BW368" s="5">
        <v>4.76</v>
      </c>
      <c r="BX368" s="3" t="s">
        <v>27</v>
      </c>
      <c r="BY368" s="3"/>
      <c r="BZ368" s="5">
        <v>239</v>
      </c>
      <c r="CA368" s="2"/>
      <c r="CB368" s="3" t="s">
        <v>3</v>
      </c>
      <c r="CC368" s="5">
        <v>2.57</v>
      </c>
      <c r="CD368" s="5">
        <v>2.5</v>
      </c>
      <c r="CE368" s="3"/>
      <c r="CF368" s="5">
        <v>38.1</v>
      </c>
      <c r="CG368" s="3" t="s">
        <v>312</v>
      </c>
      <c r="CH368" s="3"/>
      <c r="CI368" s="3" t="s">
        <v>27</v>
      </c>
      <c r="CJ368" s="3" t="s">
        <v>1</v>
      </c>
      <c r="CK368" s="2"/>
      <c r="CL368" s="3" t="s">
        <v>22</v>
      </c>
      <c r="CM368" s="5">
        <v>55</v>
      </c>
      <c r="CN368" s="3"/>
      <c r="CO368" s="2"/>
      <c r="CP368" s="3"/>
      <c r="CQ368" s="2"/>
      <c r="CR368" s="5">
        <v>4.9349999999999996</v>
      </c>
      <c r="CS368" s="5">
        <v>35.85</v>
      </c>
      <c r="CT368" s="5">
        <v>2.7149999999999999</v>
      </c>
      <c r="CU368" s="5">
        <v>10.3</v>
      </c>
      <c r="CV368" s="5">
        <v>429</v>
      </c>
      <c r="CW368" s="5">
        <v>71.7</v>
      </c>
      <c r="CX368" s="5">
        <v>0.35842293906810035</v>
      </c>
      <c r="CY368" s="5">
        <v>0.56818181818181823</v>
      </c>
      <c r="CZ368" s="3" t="s">
        <v>22</v>
      </c>
      <c r="DA368" s="5">
        <v>1.1800000000000001E-3</v>
      </c>
      <c r="DB368" s="5">
        <v>930</v>
      </c>
      <c r="DC368" s="2"/>
      <c r="DD368" s="5">
        <v>300</v>
      </c>
      <c r="DE368" s="3" t="s">
        <v>22</v>
      </c>
      <c r="DF368" s="5">
        <v>0.34129692832764502</v>
      </c>
      <c r="DG368" s="3" t="s">
        <v>3</v>
      </c>
      <c r="DH368" s="5">
        <v>9.4499999999999993</v>
      </c>
      <c r="DI368" s="3" t="s">
        <v>28</v>
      </c>
      <c r="DJ368" s="3"/>
      <c r="DK368" s="5">
        <v>493</v>
      </c>
      <c r="DL368" s="3" t="s">
        <v>8</v>
      </c>
      <c r="DM368" s="5">
        <v>0.29411764705882354</v>
      </c>
      <c r="DN368" s="3" t="s">
        <v>3</v>
      </c>
      <c r="DO368" s="5">
        <v>6</v>
      </c>
      <c r="DP368" s="3" t="s">
        <v>3</v>
      </c>
      <c r="DQ368" s="5">
        <v>3.4</v>
      </c>
      <c r="DR368" s="7"/>
      <c r="DS368" s="3">
        <v>1</v>
      </c>
      <c r="DT368" s="5">
        <v>0.42553191489361702</v>
      </c>
      <c r="DU368" s="2"/>
      <c r="DV368" s="3" t="s">
        <v>3</v>
      </c>
      <c r="DW368" s="5">
        <v>40.35</v>
      </c>
      <c r="DX368" s="3"/>
      <c r="DY368" s="3" t="s">
        <v>8</v>
      </c>
      <c r="DZ368" s="2"/>
      <c r="EA368" s="5">
        <v>1.25</v>
      </c>
      <c r="EB368" s="5">
        <v>2.57</v>
      </c>
      <c r="EC368" s="3"/>
      <c r="ED368" s="2"/>
      <c r="EE368" s="2"/>
      <c r="EF368" s="3" t="s">
        <v>1</v>
      </c>
      <c r="EG368" s="3" t="s">
        <v>27</v>
      </c>
      <c r="EH368" s="2"/>
      <c r="EI368" s="2"/>
      <c r="EJ368" s="3" t="s">
        <v>473</v>
      </c>
      <c r="EK368" s="5">
        <v>1.29E-2</v>
      </c>
      <c r="EL368" s="3" t="s">
        <v>1</v>
      </c>
      <c r="EM368" s="3" t="s">
        <v>3</v>
      </c>
      <c r="EN368" s="3" t="s">
        <v>27</v>
      </c>
      <c r="EO368" s="3"/>
      <c r="EP368" s="3" t="s">
        <v>8</v>
      </c>
      <c r="EQ368" s="3"/>
      <c r="ER368" s="5">
        <v>4.5199999999999996</v>
      </c>
      <c r="ES368" s="3"/>
      <c r="ET368" s="9">
        <v>21.95</v>
      </c>
      <c r="EU368" s="3" t="s">
        <v>239</v>
      </c>
      <c r="EV368" s="3" t="s">
        <v>28</v>
      </c>
      <c r="EW368" s="9">
        <v>14.35</v>
      </c>
      <c r="EX368" s="9">
        <v>2.75</v>
      </c>
      <c r="EY368" s="3"/>
      <c r="EZ368" s="3"/>
      <c r="FA368" s="9">
        <v>1.0638297872340425</v>
      </c>
      <c r="FB368" s="9">
        <v>1.68E-9</v>
      </c>
      <c r="FC368" s="5">
        <v>239</v>
      </c>
      <c r="FD368" s="9">
        <v>0.83333333333333337</v>
      </c>
      <c r="FE368" s="2" t="s">
        <v>311</v>
      </c>
      <c r="FF368" s="3" t="s">
        <v>28</v>
      </c>
      <c r="FG368" s="3" t="s">
        <v>1</v>
      </c>
      <c r="FH368" s="9">
        <v>5.55</v>
      </c>
      <c r="FI368" s="3"/>
      <c r="FJ368" s="9">
        <v>12.35</v>
      </c>
      <c r="FK368" s="3" t="s">
        <v>1</v>
      </c>
      <c r="FL368" s="3" t="s">
        <v>1</v>
      </c>
      <c r="FM368" s="3"/>
      <c r="FN368" s="9">
        <v>135</v>
      </c>
      <c r="FO368" s="9">
        <v>8.0000000000000002E-8</v>
      </c>
      <c r="FP368" s="9">
        <v>7.6</v>
      </c>
      <c r="FQ368" s="3" t="s">
        <v>311</v>
      </c>
      <c r="FR368" s="5">
        <v>1.35E-2</v>
      </c>
      <c r="FS368" s="9">
        <v>32.4</v>
      </c>
      <c r="FT368" s="3" t="s">
        <v>1</v>
      </c>
      <c r="FU368" s="3"/>
      <c r="FV368" s="3" t="s">
        <v>27</v>
      </c>
      <c r="FW368" s="5">
        <v>36.5</v>
      </c>
      <c r="FX368" s="10">
        <v>3.5600000000000002E-3</v>
      </c>
      <c r="FY368" s="3"/>
      <c r="FZ368" s="3"/>
      <c r="GA368" s="3"/>
      <c r="GB368" s="3"/>
      <c r="GC368" s="3" t="s">
        <v>27</v>
      </c>
      <c r="GD368" s="3"/>
      <c r="GE368" s="3"/>
      <c r="GF368" s="3" t="s">
        <v>30</v>
      </c>
      <c r="GG368" s="3"/>
      <c r="GH368" s="9">
        <v>3.53</v>
      </c>
      <c r="GI368" s="5">
        <v>239</v>
      </c>
      <c r="GJ368" s="5">
        <v>1.8600000000000001E-3</v>
      </c>
      <c r="GK368" s="3"/>
      <c r="GL368" s="2"/>
      <c r="GM368" s="9">
        <v>2.4900000000000002</v>
      </c>
      <c r="GN368" s="3" t="s">
        <v>31</v>
      </c>
      <c r="GO368" s="3" t="s">
        <v>8</v>
      </c>
      <c r="GP368" s="3"/>
      <c r="GQ368" s="3"/>
      <c r="GR368" s="3" t="s">
        <v>219</v>
      </c>
      <c r="GS368" s="9">
        <v>1.2658227848101264</v>
      </c>
      <c r="GT368" s="9">
        <v>68.3</v>
      </c>
      <c r="GU368" s="9">
        <v>14.5</v>
      </c>
      <c r="GV368" s="2">
        <v>5.434782608695652E-2</v>
      </c>
      <c r="GW368" s="9">
        <v>2.4500000000000002</v>
      </c>
      <c r="GX368" s="2" t="s">
        <v>34</v>
      </c>
      <c r="GY368" s="7"/>
      <c r="GZ368" s="9">
        <v>4.5</v>
      </c>
      <c r="HA368" s="9">
        <v>2.4700000000000002</v>
      </c>
      <c r="HB368" s="9">
        <v>4.1100000000000003</v>
      </c>
      <c r="HC368" s="3">
        <v>39.950000000000003</v>
      </c>
      <c r="HD368" s="3" t="s">
        <v>3</v>
      </c>
      <c r="HE368" s="9">
        <v>15.5</v>
      </c>
      <c r="HF368" s="9">
        <v>22</v>
      </c>
      <c r="HG368" s="3" t="s">
        <v>467</v>
      </c>
      <c r="HH368" s="5">
        <v>239</v>
      </c>
      <c r="HI368" s="3" t="s">
        <v>311</v>
      </c>
      <c r="HJ368" s="3"/>
      <c r="HK368" s="3" t="s">
        <v>3</v>
      </c>
      <c r="HL368" s="3"/>
      <c r="HM368" s="9">
        <v>0.45600000000000002</v>
      </c>
      <c r="HN368" s="9">
        <v>17.45</v>
      </c>
      <c r="HO368" s="3" t="s">
        <v>3</v>
      </c>
      <c r="HP368" s="3" t="s">
        <v>1</v>
      </c>
      <c r="HQ368" s="3" t="s">
        <v>28</v>
      </c>
      <c r="HR368" s="9">
        <v>0.6</v>
      </c>
      <c r="HS368" s="3" t="s">
        <v>3</v>
      </c>
      <c r="HT368" s="3">
        <v>3.95</v>
      </c>
      <c r="HU368" s="9">
        <v>0.56818181818181823</v>
      </c>
      <c r="HV368" s="3">
        <v>1</v>
      </c>
      <c r="HW368" s="9">
        <v>4.15E-3</v>
      </c>
      <c r="HX368" s="3" t="s">
        <v>3</v>
      </c>
      <c r="HY368" s="3"/>
      <c r="HZ368" s="3" t="s">
        <v>30</v>
      </c>
      <c r="IA368" s="9">
        <v>4.3899999999999997</v>
      </c>
      <c r="IB368" s="3"/>
      <c r="IC368" s="3" t="s">
        <v>18</v>
      </c>
      <c r="ID368" s="3"/>
      <c r="IE368" s="3" t="s">
        <v>309</v>
      </c>
      <c r="IF368" s="7"/>
      <c r="IG368" s="9">
        <v>1.6666666666666667</v>
      </c>
      <c r="IH368" s="9">
        <v>2</v>
      </c>
    </row>
    <row r="369" spans="1:242" x14ac:dyDescent="0.25">
      <c r="A369" s="1" t="s">
        <v>478</v>
      </c>
      <c r="B369" s="5">
        <v>47.1</v>
      </c>
      <c r="C369" s="3"/>
      <c r="D369" s="5">
        <v>7.3</v>
      </c>
      <c r="E369" s="3" t="s">
        <v>1</v>
      </c>
      <c r="F369" s="3"/>
      <c r="G369" s="2">
        <v>0.25</v>
      </c>
      <c r="H369" s="3"/>
      <c r="I369" s="3"/>
      <c r="J369" s="5">
        <v>2.4699999999999999E-9</v>
      </c>
      <c r="K369" s="3" t="s">
        <v>3</v>
      </c>
      <c r="L369" s="3" t="s">
        <v>4</v>
      </c>
      <c r="M369" s="5">
        <v>0.80645161290322587</v>
      </c>
      <c r="N369" s="5">
        <v>18.350000000000001</v>
      </c>
      <c r="O369" s="3" t="s">
        <v>3</v>
      </c>
      <c r="P369" s="3"/>
      <c r="Q369" s="3"/>
      <c r="R369" s="5">
        <v>21.8</v>
      </c>
      <c r="S369" s="3"/>
      <c r="T369" s="3" t="s">
        <v>3</v>
      </c>
      <c r="U369" s="5">
        <v>41.3</v>
      </c>
      <c r="V369" s="3"/>
      <c r="W369" s="5">
        <v>247</v>
      </c>
      <c r="X369" s="3"/>
      <c r="Y369" s="3"/>
      <c r="Z369" s="5">
        <v>2.1399999999999998E-5</v>
      </c>
      <c r="AA369" s="3" t="s">
        <v>8</v>
      </c>
      <c r="AB369" s="2"/>
      <c r="AC369" s="5">
        <v>5.1636363636363635E-12</v>
      </c>
      <c r="AD369" s="3" t="s">
        <v>22</v>
      </c>
      <c r="AE369" s="3" t="s">
        <v>1</v>
      </c>
      <c r="AF369" s="3"/>
      <c r="AG369" s="6">
        <v>2.8E-3</v>
      </c>
      <c r="AH369" s="5">
        <v>247</v>
      </c>
      <c r="AI369" s="2"/>
      <c r="AJ369" s="3" t="s">
        <v>21</v>
      </c>
      <c r="AK369" s="5">
        <v>247</v>
      </c>
      <c r="AL369" s="5">
        <v>0.97499999999999998</v>
      </c>
      <c r="AM369" s="3"/>
      <c r="AN369" s="3"/>
      <c r="AO369" s="5">
        <v>247</v>
      </c>
      <c r="AP369" s="5">
        <v>247</v>
      </c>
      <c r="AQ369" s="5">
        <v>14.65</v>
      </c>
      <c r="AR369" s="5">
        <v>2.4</v>
      </c>
      <c r="AS369" s="3" t="s">
        <v>28</v>
      </c>
      <c r="AT369" s="3" t="s">
        <v>28</v>
      </c>
      <c r="AU369" s="5">
        <v>37.1</v>
      </c>
      <c r="AV369" s="3"/>
      <c r="AW369" s="5">
        <v>247</v>
      </c>
      <c r="AX369" s="5">
        <v>7.0000000000000007E-7</v>
      </c>
      <c r="AY369" s="2" t="s">
        <v>311</v>
      </c>
      <c r="AZ369" s="5">
        <v>9.9</v>
      </c>
      <c r="BA369" s="5">
        <v>247</v>
      </c>
      <c r="BB369" s="3" t="s">
        <v>8</v>
      </c>
      <c r="BC369" s="3">
        <v>8.6</v>
      </c>
      <c r="BD369" s="5">
        <v>0.45454545454545453</v>
      </c>
      <c r="BE369" s="3" t="s">
        <v>447</v>
      </c>
      <c r="BF369" s="6">
        <v>27.25</v>
      </c>
      <c r="BG369" s="5">
        <v>6.34</v>
      </c>
      <c r="BH369" s="3"/>
      <c r="BI369" s="3"/>
      <c r="BJ369" s="5">
        <v>1.39</v>
      </c>
      <c r="BK369" s="5">
        <v>28</v>
      </c>
      <c r="BL369" s="5">
        <v>0.76335877862595414</v>
      </c>
      <c r="BM369" s="5">
        <v>3</v>
      </c>
      <c r="BN369" s="3"/>
      <c r="BO369" s="3" t="s">
        <v>121</v>
      </c>
      <c r="BP369" s="3" t="s">
        <v>3</v>
      </c>
      <c r="BQ369" s="5">
        <v>3.88</v>
      </c>
      <c r="BR369" s="2" t="s">
        <v>21</v>
      </c>
      <c r="BS369" s="3"/>
      <c r="BT369" s="3"/>
      <c r="BU369" s="3"/>
      <c r="BV369" s="5">
        <v>3.91</v>
      </c>
      <c r="BW369" s="5">
        <v>5.01</v>
      </c>
      <c r="BX369" s="3" t="s">
        <v>27</v>
      </c>
      <c r="BY369" s="3"/>
      <c r="BZ369" s="5">
        <v>247</v>
      </c>
      <c r="CA369" s="2"/>
      <c r="CB369" s="3" t="s">
        <v>3</v>
      </c>
      <c r="CC369" s="5">
        <v>2.5499999999999998</v>
      </c>
      <c r="CD369" s="5">
        <v>2.63</v>
      </c>
      <c r="CE369" s="3"/>
      <c r="CF369" s="5">
        <v>38.25</v>
      </c>
      <c r="CG369" s="3" t="s">
        <v>312</v>
      </c>
      <c r="CH369" s="3"/>
      <c r="CI369" s="3" t="s">
        <v>27</v>
      </c>
      <c r="CJ369" s="3" t="s">
        <v>1</v>
      </c>
      <c r="CK369" s="2"/>
      <c r="CL369" s="3" t="s">
        <v>22</v>
      </c>
      <c r="CM369" s="5">
        <v>55</v>
      </c>
      <c r="CN369" s="3"/>
      <c r="CO369" s="2"/>
      <c r="CP369" s="3"/>
      <c r="CQ369" s="2"/>
      <c r="CR369" s="5">
        <v>4.91</v>
      </c>
      <c r="CS369" s="5">
        <v>38.75</v>
      </c>
      <c r="CT369" s="5">
        <v>2.46</v>
      </c>
      <c r="CU369" s="5">
        <v>10.55</v>
      </c>
      <c r="CV369" s="5">
        <v>433</v>
      </c>
      <c r="CW369" s="5">
        <v>72</v>
      </c>
      <c r="CX369" s="5">
        <v>0.35971223021582738</v>
      </c>
      <c r="CY369" s="5">
        <v>0.5617977528089888</v>
      </c>
      <c r="CZ369" s="3" t="s">
        <v>22</v>
      </c>
      <c r="DA369" s="5">
        <v>1.2600000000000001E-3</v>
      </c>
      <c r="DB369" s="5">
        <v>860</v>
      </c>
      <c r="DC369" s="2"/>
      <c r="DD369" s="5">
        <v>294</v>
      </c>
      <c r="DE369" s="3" t="s">
        <v>22</v>
      </c>
      <c r="DF369" s="5">
        <v>0.33898305084745761</v>
      </c>
      <c r="DG369" s="3" t="s">
        <v>3</v>
      </c>
      <c r="DH369" s="5">
        <v>10.5</v>
      </c>
      <c r="DI369" s="3" t="s">
        <v>28</v>
      </c>
      <c r="DJ369" s="3"/>
      <c r="DK369" s="5">
        <v>491</v>
      </c>
      <c r="DL369" s="3" t="s">
        <v>8</v>
      </c>
      <c r="DM369" s="5">
        <v>0.29498525073746312</v>
      </c>
      <c r="DN369" s="3" t="s">
        <v>3</v>
      </c>
      <c r="DO369" s="5">
        <v>6.5</v>
      </c>
      <c r="DP369" s="3" t="s">
        <v>3</v>
      </c>
      <c r="DQ369" s="5">
        <v>3.6</v>
      </c>
      <c r="DR369" s="7"/>
      <c r="DS369" s="3">
        <v>1</v>
      </c>
      <c r="DT369" s="5">
        <v>0.4504504504504504</v>
      </c>
      <c r="DU369" s="2"/>
      <c r="DV369" s="3" t="s">
        <v>3</v>
      </c>
      <c r="DW369" s="5">
        <v>41.3</v>
      </c>
      <c r="DX369" s="3"/>
      <c r="DY369" s="3" t="s">
        <v>8</v>
      </c>
      <c r="DZ369" s="2"/>
      <c r="EA369" s="5">
        <v>1.6666666666666667</v>
      </c>
      <c r="EB369" s="5">
        <v>2.5099999999999998</v>
      </c>
      <c r="EC369" s="3"/>
      <c r="ED369" s="2"/>
      <c r="EE369" s="2"/>
      <c r="EF369" s="3" t="s">
        <v>1</v>
      </c>
      <c r="EG369" s="3" t="s">
        <v>27</v>
      </c>
      <c r="EH369" s="2"/>
      <c r="EI369" s="2"/>
      <c r="EJ369" s="3" t="s">
        <v>473</v>
      </c>
      <c r="EK369" s="5">
        <v>1.29E-2</v>
      </c>
      <c r="EL369" s="3" t="s">
        <v>1</v>
      </c>
      <c r="EM369" s="3" t="s">
        <v>3</v>
      </c>
      <c r="EN369" s="3" t="s">
        <v>27</v>
      </c>
      <c r="EO369" s="3"/>
      <c r="EP369" s="3" t="s">
        <v>8</v>
      </c>
      <c r="EQ369" s="3"/>
      <c r="ER369" s="5">
        <v>4.87</v>
      </c>
      <c r="ES369" s="3"/>
      <c r="ET369" s="9">
        <v>21.85</v>
      </c>
      <c r="EU369" s="3" t="s">
        <v>239</v>
      </c>
      <c r="EV369" s="3" t="s">
        <v>28</v>
      </c>
      <c r="EW369" s="9">
        <v>14.65</v>
      </c>
      <c r="EX369" s="9">
        <v>2.76</v>
      </c>
      <c r="EY369" s="3"/>
      <c r="EZ369" s="3"/>
      <c r="FA369" s="9">
        <v>1.0869565217391304</v>
      </c>
      <c r="FB369" s="9">
        <v>1.67E-9</v>
      </c>
      <c r="FC369" s="5">
        <v>247</v>
      </c>
      <c r="FD369" s="9">
        <v>0.84033613445378152</v>
      </c>
      <c r="FE369" s="2" t="s">
        <v>311</v>
      </c>
      <c r="FF369" s="3" t="s">
        <v>28</v>
      </c>
      <c r="FG369" s="3" t="s">
        <v>1</v>
      </c>
      <c r="FH369" s="9">
        <v>5.63</v>
      </c>
      <c r="FI369" s="3"/>
      <c r="FJ369" s="9">
        <v>12.25</v>
      </c>
      <c r="FK369" s="3" t="s">
        <v>1</v>
      </c>
      <c r="FL369" s="3" t="s">
        <v>1</v>
      </c>
      <c r="FM369" s="3"/>
      <c r="FN369" s="9">
        <v>134</v>
      </c>
      <c r="FO369" s="9">
        <v>8.4999999999999994E-8</v>
      </c>
      <c r="FP369" s="9">
        <v>7.45</v>
      </c>
      <c r="FQ369" s="3" t="s">
        <v>311</v>
      </c>
      <c r="FR369" s="5">
        <v>1.23E-2</v>
      </c>
      <c r="FS369" s="9">
        <v>34</v>
      </c>
      <c r="FT369" s="3" t="s">
        <v>1</v>
      </c>
      <c r="FU369" s="3"/>
      <c r="FV369" s="3" t="s">
        <v>27</v>
      </c>
      <c r="FW369" s="5">
        <v>38.200000000000003</v>
      </c>
      <c r="FX369" s="10">
        <v>3.63E-3</v>
      </c>
      <c r="FY369" s="3"/>
      <c r="FZ369" s="3"/>
      <c r="GA369" s="3"/>
      <c r="GB369" s="3"/>
      <c r="GC369" s="3" t="s">
        <v>27</v>
      </c>
      <c r="GD369" s="3"/>
      <c r="GE369" s="3"/>
      <c r="GF369" s="3" t="s">
        <v>30</v>
      </c>
      <c r="GG369" s="3"/>
      <c r="GH369" s="9">
        <v>3.53</v>
      </c>
      <c r="GI369" s="5">
        <v>247</v>
      </c>
      <c r="GJ369" s="5">
        <v>1.8649999999999999E-3</v>
      </c>
      <c r="GK369" s="3"/>
      <c r="GL369" s="2"/>
      <c r="GM369" s="9">
        <v>2.5099999999999998</v>
      </c>
      <c r="GN369" s="3" t="s">
        <v>31</v>
      </c>
      <c r="GO369" s="3" t="s">
        <v>8</v>
      </c>
      <c r="GP369" s="3"/>
      <c r="GQ369" s="3"/>
      <c r="GR369" s="3" t="s">
        <v>219</v>
      </c>
      <c r="GS369" s="9">
        <v>1.2345679012345678</v>
      </c>
      <c r="GT369" s="9">
        <v>70</v>
      </c>
      <c r="GU369" s="9">
        <v>14.4</v>
      </c>
      <c r="GV369" s="2">
        <v>5.464480874316939E-2</v>
      </c>
      <c r="GW369" s="9">
        <v>2.5</v>
      </c>
      <c r="GX369" s="2" t="s">
        <v>34</v>
      </c>
      <c r="GY369" s="7"/>
      <c r="GZ369" s="9">
        <v>4.5</v>
      </c>
      <c r="HA369" s="9">
        <v>2.4900000000000002</v>
      </c>
      <c r="HB369" s="9">
        <v>4.2</v>
      </c>
      <c r="HC369" s="3">
        <v>39.450000000000003</v>
      </c>
      <c r="HD369" s="3" t="s">
        <v>3</v>
      </c>
      <c r="HE369" s="9">
        <v>30</v>
      </c>
      <c r="HF369" s="9">
        <v>20.75</v>
      </c>
      <c r="HG369" s="3" t="s">
        <v>467</v>
      </c>
      <c r="HH369" s="5">
        <v>247</v>
      </c>
      <c r="HI369" s="3" t="s">
        <v>311</v>
      </c>
      <c r="HJ369" s="3"/>
      <c r="HK369" s="3" t="s">
        <v>3</v>
      </c>
      <c r="HL369" s="3"/>
      <c r="HM369" s="9">
        <v>0.46800000000000003</v>
      </c>
      <c r="HN369" s="9">
        <v>17</v>
      </c>
      <c r="HO369" s="3" t="s">
        <v>3</v>
      </c>
      <c r="HP369" s="3" t="s">
        <v>1</v>
      </c>
      <c r="HQ369" s="3" t="s">
        <v>28</v>
      </c>
      <c r="HR369" s="9">
        <v>1</v>
      </c>
      <c r="HS369" s="3" t="s">
        <v>3</v>
      </c>
      <c r="HT369" s="3">
        <v>3.94</v>
      </c>
      <c r="HU369" s="9">
        <v>0.5617977528089888</v>
      </c>
      <c r="HV369" s="3">
        <v>1</v>
      </c>
      <c r="HW369" s="9">
        <v>3.8999999999999998E-3</v>
      </c>
      <c r="HX369" s="3" t="s">
        <v>3</v>
      </c>
      <c r="HY369" s="3"/>
      <c r="HZ369" s="3" t="s">
        <v>30</v>
      </c>
      <c r="IA369" s="9">
        <v>4.3</v>
      </c>
      <c r="IB369" s="3"/>
      <c r="IC369" s="3" t="s">
        <v>18</v>
      </c>
      <c r="ID369" s="3"/>
      <c r="IE369" s="3" t="s">
        <v>309</v>
      </c>
      <c r="IF369" s="7"/>
      <c r="IG369" s="9">
        <v>2.0833333333333335</v>
      </c>
      <c r="IH369" s="9">
        <v>2</v>
      </c>
    </row>
    <row r="370" spans="1:242" x14ac:dyDescent="0.25">
      <c r="A370" s="1" t="s">
        <v>479</v>
      </c>
      <c r="B370" s="5">
        <v>45.75</v>
      </c>
      <c r="C370" s="3"/>
      <c r="D370" s="5">
        <v>7.6</v>
      </c>
      <c r="E370" s="3" t="s">
        <v>1</v>
      </c>
      <c r="F370" s="3"/>
      <c r="G370" s="2">
        <v>0.25</v>
      </c>
      <c r="H370" s="3"/>
      <c r="I370" s="3"/>
      <c r="J370" s="5">
        <v>2.6500000000000002E-9</v>
      </c>
      <c r="K370" s="3" t="s">
        <v>3</v>
      </c>
      <c r="L370" s="3" t="s">
        <v>4</v>
      </c>
      <c r="M370" s="5">
        <v>0.80645161290322587</v>
      </c>
      <c r="N370" s="5">
        <v>17.850000000000001</v>
      </c>
      <c r="O370" s="3" t="s">
        <v>3</v>
      </c>
      <c r="P370" s="3"/>
      <c r="Q370" s="3"/>
      <c r="R370" s="5">
        <v>21.8</v>
      </c>
      <c r="S370" s="3"/>
      <c r="T370" s="3" t="s">
        <v>3</v>
      </c>
      <c r="U370" s="5">
        <v>40.75</v>
      </c>
      <c r="V370" s="3"/>
      <c r="W370" s="5">
        <v>244</v>
      </c>
      <c r="X370" s="3"/>
      <c r="Y370" s="3"/>
      <c r="Z370" s="5">
        <v>2.12E-5</v>
      </c>
      <c r="AA370" s="3" t="s">
        <v>8</v>
      </c>
      <c r="AB370" s="2"/>
      <c r="AC370" s="5">
        <v>5.0909090909090912E-12</v>
      </c>
      <c r="AD370" s="3" t="s">
        <v>22</v>
      </c>
      <c r="AE370" s="3" t="s">
        <v>1</v>
      </c>
      <c r="AF370" s="3"/>
      <c r="AG370" s="6">
        <v>2.66E-3</v>
      </c>
      <c r="AH370" s="5">
        <v>244</v>
      </c>
      <c r="AI370" s="2"/>
      <c r="AJ370" s="3" t="s">
        <v>21</v>
      </c>
      <c r="AK370" s="5">
        <v>244</v>
      </c>
      <c r="AL370" s="5">
        <v>0.98</v>
      </c>
      <c r="AM370" s="3"/>
      <c r="AN370" s="3"/>
      <c r="AO370" s="5">
        <v>244</v>
      </c>
      <c r="AP370" s="5">
        <v>244</v>
      </c>
      <c r="AQ370" s="5">
        <v>14.85</v>
      </c>
      <c r="AR370" s="5">
        <v>2.39</v>
      </c>
      <c r="AS370" s="3" t="s">
        <v>28</v>
      </c>
      <c r="AT370" s="3" t="s">
        <v>28</v>
      </c>
      <c r="AU370" s="5">
        <v>37.4</v>
      </c>
      <c r="AV370" s="3"/>
      <c r="AW370" s="5">
        <v>244</v>
      </c>
      <c r="AX370" s="5">
        <v>8.3333333333333333E-7</v>
      </c>
      <c r="AY370" s="2" t="s">
        <v>311</v>
      </c>
      <c r="AZ370" s="5">
        <v>9.8000000000000007</v>
      </c>
      <c r="BA370" s="5">
        <v>244</v>
      </c>
      <c r="BB370" s="3" t="s">
        <v>8</v>
      </c>
      <c r="BC370" s="3">
        <v>8.8000000000000007</v>
      </c>
      <c r="BD370" s="5">
        <v>0.42553191489361702</v>
      </c>
      <c r="BE370" s="3" t="s">
        <v>447</v>
      </c>
      <c r="BF370" s="6">
        <v>27.4</v>
      </c>
      <c r="BG370" s="5">
        <v>6.03</v>
      </c>
      <c r="BH370" s="3"/>
      <c r="BI370" s="3"/>
      <c r="BJ370" s="5">
        <v>1.38</v>
      </c>
      <c r="BK370" s="5">
        <v>27.5</v>
      </c>
      <c r="BL370" s="5">
        <v>0.74626865671641784</v>
      </c>
      <c r="BM370" s="5">
        <v>3.05</v>
      </c>
      <c r="BN370" s="3"/>
      <c r="BO370" s="3" t="s">
        <v>121</v>
      </c>
      <c r="BP370" s="3" t="s">
        <v>3</v>
      </c>
      <c r="BQ370" s="5">
        <v>3.3</v>
      </c>
      <c r="BR370" s="2" t="s">
        <v>21</v>
      </c>
      <c r="BS370" s="3"/>
      <c r="BT370" s="3"/>
      <c r="BU370" s="3"/>
      <c r="BV370" s="5">
        <v>3.87</v>
      </c>
      <c r="BW370" s="5">
        <v>5.01</v>
      </c>
      <c r="BX370" s="3" t="s">
        <v>27</v>
      </c>
      <c r="BY370" s="3"/>
      <c r="BZ370" s="5">
        <v>244</v>
      </c>
      <c r="CA370" s="2"/>
      <c r="CB370" s="3" t="s">
        <v>3</v>
      </c>
      <c r="CC370" s="5">
        <v>2.5299999999999998</v>
      </c>
      <c r="CD370" s="5">
        <v>2.7</v>
      </c>
      <c r="CE370" s="3"/>
      <c r="CF370" s="5">
        <v>38.25</v>
      </c>
      <c r="CG370" s="3" t="s">
        <v>312</v>
      </c>
      <c r="CH370" s="3"/>
      <c r="CI370" s="3" t="s">
        <v>27</v>
      </c>
      <c r="CJ370" s="3" t="s">
        <v>1</v>
      </c>
      <c r="CK370" s="2"/>
      <c r="CL370" s="3" t="s">
        <v>22</v>
      </c>
      <c r="CM370" s="5">
        <v>65</v>
      </c>
      <c r="CN370" s="3"/>
      <c r="CO370" s="2"/>
      <c r="CP370" s="3"/>
      <c r="CQ370" s="2"/>
      <c r="CR370" s="5">
        <v>4.9000000000000004</v>
      </c>
      <c r="CS370" s="5">
        <v>39.450000000000003</v>
      </c>
      <c r="CT370" s="5">
        <v>2.4049999999999998</v>
      </c>
      <c r="CU370" s="5">
        <v>10.65</v>
      </c>
      <c r="CV370" s="5">
        <v>438</v>
      </c>
      <c r="CW370" s="5">
        <v>72.5</v>
      </c>
      <c r="CX370" s="5">
        <v>0.35335689045936397</v>
      </c>
      <c r="CY370" s="5">
        <v>0.56497175141242939</v>
      </c>
      <c r="CZ370" s="3" t="s">
        <v>22</v>
      </c>
      <c r="DA370" s="5">
        <v>1.24E-3</v>
      </c>
      <c r="DB370" s="5">
        <v>865</v>
      </c>
      <c r="DC370" s="2"/>
      <c r="DD370" s="5">
        <v>290</v>
      </c>
      <c r="DE370" s="3" t="s">
        <v>22</v>
      </c>
      <c r="DF370" s="5">
        <v>0.3436426116838488</v>
      </c>
      <c r="DG370" s="3" t="s">
        <v>3</v>
      </c>
      <c r="DH370" s="5">
        <v>9.85</v>
      </c>
      <c r="DI370" s="3" t="s">
        <v>28</v>
      </c>
      <c r="DJ370" s="3"/>
      <c r="DK370" s="5">
        <v>545</v>
      </c>
      <c r="DL370" s="3" t="s">
        <v>8</v>
      </c>
      <c r="DM370" s="5">
        <v>0.29154518950437314</v>
      </c>
      <c r="DN370" s="3" t="s">
        <v>3</v>
      </c>
      <c r="DO370" s="5">
        <v>13</v>
      </c>
      <c r="DP370" s="3" t="s">
        <v>3</v>
      </c>
      <c r="DQ370" s="5">
        <v>4.25</v>
      </c>
      <c r="DR370" s="7"/>
      <c r="DS370" s="3">
        <v>1</v>
      </c>
      <c r="DT370" s="5">
        <v>0.44843049327354262</v>
      </c>
      <c r="DU370" s="2"/>
      <c r="DV370" s="3" t="s">
        <v>3</v>
      </c>
      <c r="DW370" s="5">
        <v>40.75</v>
      </c>
      <c r="DX370" s="3"/>
      <c r="DY370" s="3" t="s">
        <v>8</v>
      </c>
      <c r="DZ370" s="2"/>
      <c r="EA370" s="5">
        <v>1.6666666666666667</v>
      </c>
      <c r="EB370" s="5">
        <v>2.5099999999999998</v>
      </c>
      <c r="EC370" s="3"/>
      <c r="ED370" s="2"/>
      <c r="EE370" s="2"/>
      <c r="EF370" s="3" t="s">
        <v>1</v>
      </c>
      <c r="EG370" s="3" t="s">
        <v>27</v>
      </c>
      <c r="EH370" s="2"/>
      <c r="EI370" s="2"/>
      <c r="EJ370" s="3" t="s">
        <v>473</v>
      </c>
      <c r="EK370" s="5">
        <v>2.5000000000000001E-2</v>
      </c>
      <c r="EL370" s="3" t="s">
        <v>1</v>
      </c>
      <c r="EM370" s="3" t="s">
        <v>3</v>
      </c>
      <c r="EN370" s="3" t="s">
        <v>27</v>
      </c>
      <c r="EO370" s="3"/>
      <c r="EP370" s="3" t="s">
        <v>8</v>
      </c>
      <c r="EQ370" s="3"/>
      <c r="ER370" s="5">
        <v>4.83</v>
      </c>
      <c r="ES370" s="3"/>
      <c r="ET370" s="9">
        <v>22</v>
      </c>
      <c r="EU370" s="3" t="s">
        <v>239</v>
      </c>
      <c r="EV370" s="3" t="s">
        <v>28</v>
      </c>
      <c r="EW370" s="9">
        <v>14.8</v>
      </c>
      <c r="EX370" s="9">
        <v>2.68</v>
      </c>
      <c r="EY370" s="3"/>
      <c r="EZ370" s="3"/>
      <c r="FA370" s="9">
        <v>1.1235955056179776</v>
      </c>
      <c r="FB370" s="9">
        <v>1.69E-9</v>
      </c>
      <c r="FC370" s="5">
        <v>244</v>
      </c>
      <c r="FD370" s="9">
        <v>0.83333333333333337</v>
      </c>
      <c r="FE370" s="2" t="s">
        <v>311</v>
      </c>
      <c r="FF370" s="3" t="s">
        <v>28</v>
      </c>
      <c r="FG370" s="3" t="s">
        <v>1</v>
      </c>
      <c r="FH370" s="9">
        <v>5.51</v>
      </c>
      <c r="FI370" s="3"/>
      <c r="FJ370" s="9">
        <v>12.25</v>
      </c>
      <c r="FK370" s="3" t="s">
        <v>1</v>
      </c>
      <c r="FL370" s="3" t="s">
        <v>1</v>
      </c>
      <c r="FM370" s="3"/>
      <c r="FN370" s="9">
        <v>137</v>
      </c>
      <c r="FO370" s="9">
        <v>8.9000000000000003E-8</v>
      </c>
      <c r="FP370" s="9">
        <v>8.0500000000000007</v>
      </c>
      <c r="FQ370" s="3" t="s">
        <v>311</v>
      </c>
      <c r="FR370" s="5">
        <v>1.2999999999999999E-2</v>
      </c>
      <c r="FS370" s="9">
        <v>35.200000000000003</v>
      </c>
      <c r="FT370" s="3" t="s">
        <v>1</v>
      </c>
      <c r="FU370" s="3"/>
      <c r="FV370" s="3" t="s">
        <v>27</v>
      </c>
      <c r="FW370" s="5">
        <v>37.950000000000003</v>
      </c>
      <c r="FX370" s="10">
        <v>3.5999999999999999E-3</v>
      </c>
      <c r="FY370" s="3"/>
      <c r="FZ370" s="3"/>
      <c r="GA370" s="3"/>
      <c r="GB370" s="3"/>
      <c r="GC370" s="3" t="s">
        <v>27</v>
      </c>
      <c r="GD370" s="3"/>
      <c r="GE370" s="3"/>
      <c r="GF370" s="3" t="s">
        <v>30</v>
      </c>
      <c r="GG370" s="3"/>
      <c r="GH370" s="9">
        <v>3.54</v>
      </c>
      <c r="GI370" s="5">
        <v>244</v>
      </c>
      <c r="GJ370" s="5">
        <v>1.9750000000000002E-3</v>
      </c>
      <c r="GK370" s="3"/>
      <c r="GL370" s="2"/>
      <c r="GM370" s="9">
        <v>2.4700000000000002</v>
      </c>
      <c r="GN370" s="3" t="s">
        <v>31</v>
      </c>
      <c r="GO370" s="3" t="s">
        <v>8</v>
      </c>
      <c r="GP370" s="3"/>
      <c r="GQ370" s="3"/>
      <c r="GR370" s="3" t="s">
        <v>219</v>
      </c>
      <c r="GS370" s="9">
        <v>1.3157894736842106</v>
      </c>
      <c r="GT370" s="9">
        <v>69.849999999999994</v>
      </c>
      <c r="GU370" s="9">
        <v>14.4</v>
      </c>
      <c r="GV370" s="2">
        <v>5.8139534883720936E-2</v>
      </c>
      <c r="GW370" s="9">
        <v>2.5</v>
      </c>
      <c r="GX370" s="2" t="s">
        <v>34</v>
      </c>
      <c r="GY370" s="7"/>
      <c r="GZ370" s="9">
        <v>4.4000000000000004</v>
      </c>
      <c r="HA370" s="9">
        <v>2.4700000000000002</v>
      </c>
      <c r="HB370" s="9">
        <v>4.25</v>
      </c>
      <c r="HC370" s="3">
        <v>41.2</v>
      </c>
      <c r="HD370" s="3" t="s">
        <v>3</v>
      </c>
      <c r="HE370" s="9">
        <v>20</v>
      </c>
      <c r="HF370" s="9">
        <v>21.15</v>
      </c>
      <c r="HG370" s="3" t="s">
        <v>467</v>
      </c>
      <c r="HH370" s="5">
        <v>244</v>
      </c>
      <c r="HI370" s="3" t="s">
        <v>311</v>
      </c>
      <c r="HJ370" s="3"/>
      <c r="HK370" s="3" t="s">
        <v>3</v>
      </c>
      <c r="HL370" s="3"/>
      <c r="HM370" s="9">
        <v>0.46500000000000002</v>
      </c>
      <c r="HN370" s="9">
        <v>17</v>
      </c>
      <c r="HO370" s="3" t="s">
        <v>3</v>
      </c>
      <c r="HP370" s="3" t="s">
        <v>1</v>
      </c>
      <c r="HQ370" s="3" t="s">
        <v>28</v>
      </c>
      <c r="HR370" s="9">
        <v>0.9</v>
      </c>
      <c r="HS370" s="3" t="s">
        <v>3</v>
      </c>
      <c r="HT370" s="3">
        <v>3.95</v>
      </c>
      <c r="HU370" s="9">
        <v>0.56497175141242939</v>
      </c>
      <c r="HV370" s="3">
        <v>1</v>
      </c>
      <c r="HW370" s="9">
        <v>3.7999999999999996E-3</v>
      </c>
      <c r="HX370" s="3" t="s">
        <v>3</v>
      </c>
      <c r="HY370" s="3"/>
      <c r="HZ370" s="3" t="s">
        <v>30</v>
      </c>
      <c r="IA370" s="9">
        <v>4.3</v>
      </c>
      <c r="IB370" s="3"/>
      <c r="IC370" s="3" t="s">
        <v>18</v>
      </c>
      <c r="ID370" s="3"/>
      <c r="IE370" s="3" t="s">
        <v>309</v>
      </c>
      <c r="IF370" s="7"/>
      <c r="IG370" s="9">
        <v>2.0408163265306123</v>
      </c>
      <c r="IH370" s="9">
        <v>2.0833333333333335</v>
      </c>
    </row>
    <row r="371" spans="1:242" x14ac:dyDescent="0.25">
      <c r="A371" s="1" t="s">
        <v>480</v>
      </c>
      <c r="B371" s="5">
        <v>44.25</v>
      </c>
      <c r="C371" s="3"/>
      <c r="D371" s="5">
        <v>7.58</v>
      </c>
      <c r="E371" s="3" t="s">
        <v>1</v>
      </c>
      <c r="F371" s="3"/>
      <c r="G371" s="2">
        <v>0.245</v>
      </c>
      <c r="H371" s="3"/>
      <c r="I371" s="3"/>
      <c r="J371" s="5">
        <v>2.52E-9</v>
      </c>
      <c r="K371" s="3" t="s">
        <v>3</v>
      </c>
      <c r="L371" s="3" t="s">
        <v>4</v>
      </c>
      <c r="M371" s="5">
        <v>0.80645161290322587</v>
      </c>
      <c r="N371" s="5">
        <v>17.399999999999999</v>
      </c>
      <c r="O371" s="3" t="s">
        <v>3</v>
      </c>
      <c r="P371" s="3"/>
      <c r="Q371" s="3"/>
      <c r="R371" s="5">
        <v>21.6</v>
      </c>
      <c r="S371" s="3"/>
      <c r="T371" s="3" t="s">
        <v>3</v>
      </c>
      <c r="U371" s="5">
        <v>39</v>
      </c>
      <c r="V371" s="3"/>
      <c r="W371" s="5">
        <v>244</v>
      </c>
      <c r="X371" s="3"/>
      <c r="Y371" s="3"/>
      <c r="Z371" s="5">
        <v>2.12E-5</v>
      </c>
      <c r="AA371" s="3" t="s">
        <v>8</v>
      </c>
      <c r="AB371" s="2"/>
      <c r="AC371" s="5">
        <v>5.1272727272727274E-12</v>
      </c>
      <c r="AD371" s="3" t="s">
        <v>22</v>
      </c>
      <c r="AE371" s="3" t="s">
        <v>1</v>
      </c>
      <c r="AF371" s="3"/>
      <c r="AG371" s="6">
        <v>2.5400000000000002E-3</v>
      </c>
      <c r="AH371" s="5">
        <v>244</v>
      </c>
      <c r="AI371" s="2"/>
      <c r="AJ371" s="3" t="s">
        <v>21</v>
      </c>
      <c r="AK371" s="5">
        <v>244</v>
      </c>
      <c r="AL371" s="5">
        <v>0.97299999999999998</v>
      </c>
      <c r="AM371" s="3"/>
      <c r="AN371" s="3"/>
      <c r="AO371" s="5">
        <v>244</v>
      </c>
      <c r="AP371" s="5">
        <v>244</v>
      </c>
      <c r="AQ371" s="5">
        <v>16</v>
      </c>
      <c r="AR371" s="5">
        <v>2.37</v>
      </c>
      <c r="AS371" s="3" t="s">
        <v>28</v>
      </c>
      <c r="AT371" s="3" t="s">
        <v>28</v>
      </c>
      <c r="AU371" s="5">
        <v>37.200000000000003</v>
      </c>
      <c r="AV371" s="3"/>
      <c r="AW371" s="5">
        <v>244</v>
      </c>
      <c r="AX371" s="5">
        <v>1.0166666666666665E-6</v>
      </c>
      <c r="AY371" s="2" t="s">
        <v>311</v>
      </c>
      <c r="AZ371" s="5">
        <v>10</v>
      </c>
      <c r="BA371" s="5">
        <v>244</v>
      </c>
      <c r="BB371" s="3" t="s">
        <v>8</v>
      </c>
      <c r="BC371" s="3">
        <v>9</v>
      </c>
      <c r="BD371" s="5">
        <v>0.4366812227074236</v>
      </c>
      <c r="BE371" s="3" t="s">
        <v>447</v>
      </c>
      <c r="BF371" s="6">
        <v>26.7</v>
      </c>
      <c r="BG371" s="5">
        <v>5.93</v>
      </c>
      <c r="BH371" s="3"/>
      <c r="BI371" s="3"/>
      <c r="BJ371" s="5">
        <v>1.38</v>
      </c>
      <c r="BK371" s="5">
        <v>27.45</v>
      </c>
      <c r="BL371" s="5">
        <v>0.75757575757575757</v>
      </c>
      <c r="BM371" s="5">
        <v>3.03</v>
      </c>
      <c r="BN371" s="3"/>
      <c r="BO371" s="3" t="s">
        <v>121</v>
      </c>
      <c r="BP371" s="3" t="s">
        <v>3</v>
      </c>
      <c r="BQ371" s="5">
        <v>3.3</v>
      </c>
      <c r="BR371" s="2" t="s">
        <v>21</v>
      </c>
      <c r="BS371" s="3"/>
      <c r="BT371" s="3"/>
      <c r="BU371" s="3"/>
      <c r="BV371" s="5">
        <v>3.86</v>
      </c>
      <c r="BW371" s="5">
        <v>4.93</v>
      </c>
      <c r="BX371" s="3" t="s">
        <v>27</v>
      </c>
      <c r="BY371" s="3"/>
      <c r="BZ371" s="5">
        <v>244</v>
      </c>
      <c r="CA371" s="2"/>
      <c r="CB371" s="3" t="s">
        <v>3</v>
      </c>
      <c r="CC371" s="5">
        <v>2.4700000000000002</v>
      </c>
      <c r="CD371" s="5">
        <v>4</v>
      </c>
      <c r="CE371" s="3"/>
      <c r="CF371" s="5">
        <v>38.5</v>
      </c>
      <c r="CG371" s="3" t="s">
        <v>312</v>
      </c>
      <c r="CH371" s="3"/>
      <c r="CI371" s="3" t="s">
        <v>27</v>
      </c>
      <c r="CJ371" s="3" t="s">
        <v>1</v>
      </c>
      <c r="CK371" s="2"/>
      <c r="CL371" s="3" t="s">
        <v>22</v>
      </c>
      <c r="CM371" s="5">
        <v>65</v>
      </c>
      <c r="CN371" s="3"/>
      <c r="CO371" s="2"/>
      <c r="CP371" s="3"/>
      <c r="CQ371" s="2"/>
      <c r="CR371" s="5">
        <v>4.8600000000000003</v>
      </c>
      <c r="CS371" s="5">
        <v>38.950000000000003</v>
      </c>
      <c r="CT371" s="5">
        <v>3.08</v>
      </c>
      <c r="CU371" s="5">
        <v>10.7</v>
      </c>
      <c r="CV371" s="5">
        <v>426</v>
      </c>
      <c r="CW371" s="5">
        <v>74</v>
      </c>
      <c r="CX371" s="5">
        <v>0.35211267605633806</v>
      </c>
      <c r="CY371" s="5">
        <v>0.6211180124223602</v>
      </c>
      <c r="CZ371" s="3" t="s">
        <v>22</v>
      </c>
      <c r="DA371" s="5">
        <v>1.3699999999999999E-3</v>
      </c>
      <c r="DB371" s="5">
        <v>875</v>
      </c>
      <c r="DC371" s="2"/>
      <c r="DD371" s="5">
        <v>288</v>
      </c>
      <c r="DE371" s="3" t="s">
        <v>22</v>
      </c>
      <c r="DF371" s="5">
        <v>0.33444816053511706</v>
      </c>
      <c r="DG371" s="3" t="s">
        <v>3</v>
      </c>
      <c r="DH371" s="5">
        <v>9.3000000000000007</v>
      </c>
      <c r="DI371" s="3" t="s">
        <v>28</v>
      </c>
      <c r="DJ371" s="3"/>
      <c r="DK371" s="5">
        <v>525</v>
      </c>
      <c r="DL371" s="3" t="s">
        <v>8</v>
      </c>
      <c r="DM371" s="5">
        <v>0.29069767441860467</v>
      </c>
      <c r="DN371" s="3" t="s">
        <v>3</v>
      </c>
      <c r="DO371" s="5">
        <v>13</v>
      </c>
      <c r="DP371" s="3" t="s">
        <v>3</v>
      </c>
      <c r="DQ371" s="5">
        <v>3.8</v>
      </c>
      <c r="DR371" s="7"/>
      <c r="DS371" s="3">
        <v>1</v>
      </c>
      <c r="DT371" s="5">
        <v>0.42918454935622319</v>
      </c>
      <c r="DU371" s="2"/>
      <c r="DV371" s="3" t="s">
        <v>3</v>
      </c>
      <c r="DW371" s="5">
        <v>39</v>
      </c>
      <c r="DX371" s="3"/>
      <c r="DY371" s="3" t="s">
        <v>8</v>
      </c>
      <c r="DZ371" s="2"/>
      <c r="EA371" s="5">
        <v>1.8181818181818181</v>
      </c>
      <c r="EB371" s="5">
        <v>2.5299999999999998</v>
      </c>
      <c r="EC371" s="3"/>
      <c r="ED371" s="2"/>
      <c r="EE371" s="2"/>
      <c r="EF371" s="3" t="s">
        <v>1</v>
      </c>
      <c r="EG371" s="3" t="s">
        <v>27</v>
      </c>
      <c r="EH371" s="2"/>
      <c r="EI371" s="2"/>
      <c r="EJ371" s="3" t="s">
        <v>473</v>
      </c>
      <c r="EK371" s="5">
        <v>2.2499999999999999E-2</v>
      </c>
      <c r="EL371" s="3" t="s">
        <v>1</v>
      </c>
      <c r="EM371" s="3" t="s">
        <v>3</v>
      </c>
      <c r="EN371" s="3" t="s">
        <v>27</v>
      </c>
      <c r="EO371" s="3"/>
      <c r="EP371" s="3" t="s">
        <v>8</v>
      </c>
      <c r="EQ371" s="3"/>
      <c r="ER371" s="5">
        <v>4.74</v>
      </c>
      <c r="ES371" s="3"/>
      <c r="ET371" s="9">
        <v>22</v>
      </c>
      <c r="EU371" s="3" t="s">
        <v>239</v>
      </c>
      <c r="EV371" s="3" t="s">
        <v>28</v>
      </c>
      <c r="EW371" s="9">
        <v>14.5</v>
      </c>
      <c r="EX371" s="9">
        <v>2.57</v>
      </c>
      <c r="EY371" s="3"/>
      <c r="EZ371" s="3"/>
      <c r="FA371" s="9">
        <v>1.1904761904761905</v>
      </c>
      <c r="FB371" s="9">
        <v>1.684E-9</v>
      </c>
      <c r="FC371" s="5">
        <v>244</v>
      </c>
      <c r="FD371" s="9">
        <v>0.84033613445378152</v>
      </c>
      <c r="FE371" s="2" t="s">
        <v>311</v>
      </c>
      <c r="FF371" s="3" t="s">
        <v>28</v>
      </c>
      <c r="FG371" s="3" t="s">
        <v>1</v>
      </c>
      <c r="FH371" s="9">
        <v>5.48</v>
      </c>
      <c r="FI371" s="3"/>
      <c r="FJ371" s="9">
        <v>12.15</v>
      </c>
      <c r="FK371" s="3" t="s">
        <v>1</v>
      </c>
      <c r="FL371" s="3" t="s">
        <v>1</v>
      </c>
      <c r="FM371" s="3"/>
      <c r="FN371" s="9">
        <v>135</v>
      </c>
      <c r="FO371" s="9">
        <v>9.3999999999999995E-8</v>
      </c>
      <c r="FP371" s="9">
        <v>7.97</v>
      </c>
      <c r="FQ371" s="3" t="s">
        <v>311</v>
      </c>
      <c r="FR371" s="5">
        <v>1.29E-2</v>
      </c>
      <c r="FS371" s="9">
        <v>34</v>
      </c>
      <c r="FT371" s="3" t="s">
        <v>1</v>
      </c>
      <c r="FU371" s="3"/>
      <c r="FV371" s="3" t="s">
        <v>27</v>
      </c>
      <c r="FW371" s="5">
        <v>38.950000000000003</v>
      </c>
      <c r="FX371" s="10">
        <v>3.7499999999999999E-3</v>
      </c>
      <c r="FY371" s="3"/>
      <c r="FZ371" s="3"/>
      <c r="GA371" s="3"/>
      <c r="GB371" s="3"/>
      <c r="GC371" s="3" t="s">
        <v>27</v>
      </c>
      <c r="GD371" s="3"/>
      <c r="GE371" s="3"/>
      <c r="GF371" s="3" t="s">
        <v>30</v>
      </c>
      <c r="GG371" s="3"/>
      <c r="GH371" s="9">
        <v>3.53</v>
      </c>
      <c r="GI371" s="5">
        <v>244</v>
      </c>
      <c r="GJ371" s="5">
        <v>1.9149999999999998E-3</v>
      </c>
      <c r="GK371" s="3"/>
      <c r="GL371" s="2"/>
      <c r="GM371" s="9">
        <v>2.4900000000000002</v>
      </c>
      <c r="GN371" s="3" t="s">
        <v>31</v>
      </c>
      <c r="GO371" s="3" t="s">
        <v>8</v>
      </c>
      <c r="GP371" s="3"/>
      <c r="GQ371" s="3"/>
      <c r="GR371" s="3" t="s">
        <v>219</v>
      </c>
      <c r="GS371" s="9">
        <v>1.1764705882352942</v>
      </c>
      <c r="GT371" s="9">
        <v>69.8</v>
      </c>
      <c r="GU371" s="9">
        <v>14.3</v>
      </c>
      <c r="GV371" s="2">
        <v>5.7142857142857141E-2</v>
      </c>
      <c r="GW371" s="9">
        <v>2.5</v>
      </c>
      <c r="GX371" s="2" t="s">
        <v>34</v>
      </c>
      <c r="GY371" s="7"/>
      <c r="GZ371" s="9">
        <v>4.34</v>
      </c>
      <c r="HA371" s="9">
        <v>2.4550000000000001</v>
      </c>
      <c r="HB371" s="9">
        <v>4.1100000000000003</v>
      </c>
      <c r="HC371" s="3">
        <v>39.85</v>
      </c>
      <c r="HD371" s="3" t="s">
        <v>3</v>
      </c>
      <c r="HE371" s="9">
        <v>19</v>
      </c>
      <c r="HF371" s="9">
        <v>20.149999999999999</v>
      </c>
      <c r="HG371" s="3" t="s">
        <v>467</v>
      </c>
      <c r="HH371" s="5">
        <v>244</v>
      </c>
      <c r="HI371" s="3" t="s">
        <v>311</v>
      </c>
      <c r="HJ371" s="3"/>
      <c r="HK371" s="3" t="s">
        <v>3</v>
      </c>
      <c r="HL371" s="3"/>
      <c r="HM371" s="9">
        <v>0.48099999999999998</v>
      </c>
      <c r="HN371" s="9">
        <v>18.5</v>
      </c>
      <c r="HO371" s="3" t="s">
        <v>3</v>
      </c>
      <c r="HP371" s="3" t="s">
        <v>1</v>
      </c>
      <c r="HQ371" s="3" t="s">
        <v>28</v>
      </c>
      <c r="HR371" s="9">
        <v>0.9</v>
      </c>
      <c r="HS371" s="3" t="s">
        <v>3</v>
      </c>
      <c r="HT371" s="3">
        <v>3.93</v>
      </c>
      <c r="HU371" s="9">
        <v>0.6211180124223602</v>
      </c>
      <c r="HV371" s="3">
        <v>1</v>
      </c>
      <c r="HW371" s="9">
        <v>3.8599999999999993E-3</v>
      </c>
      <c r="HX371" s="3" t="s">
        <v>3</v>
      </c>
      <c r="HY371" s="3"/>
      <c r="HZ371" s="3" t="s">
        <v>30</v>
      </c>
      <c r="IA371" s="9">
        <v>4.3</v>
      </c>
      <c r="IB371" s="3"/>
      <c r="IC371" s="3" t="s">
        <v>18</v>
      </c>
      <c r="ID371" s="3"/>
      <c r="IE371" s="3" t="s">
        <v>309</v>
      </c>
      <c r="IF371" s="7"/>
      <c r="IG371" s="9">
        <v>2.0833333333333335</v>
      </c>
      <c r="IH371" s="9">
        <v>2.0408163265306123</v>
      </c>
    </row>
    <row r="372" spans="1:242" x14ac:dyDescent="0.25">
      <c r="A372" s="1" t="s">
        <v>481</v>
      </c>
      <c r="B372" s="5">
        <v>41.25</v>
      </c>
      <c r="C372" s="3"/>
      <c r="D372" s="5">
        <v>8.1199999999999992</v>
      </c>
      <c r="E372" s="3" t="s">
        <v>1</v>
      </c>
      <c r="F372" s="3"/>
      <c r="G372" s="2">
        <v>0.245</v>
      </c>
      <c r="H372" s="3"/>
      <c r="I372" s="3"/>
      <c r="J372" s="5">
        <v>2.45E-9</v>
      </c>
      <c r="K372" s="3" t="s">
        <v>3</v>
      </c>
      <c r="L372" s="3" t="s">
        <v>4</v>
      </c>
      <c r="M372" s="5">
        <v>0.81300813008130079</v>
      </c>
      <c r="N372" s="5">
        <v>17.100000000000001</v>
      </c>
      <c r="O372" s="3" t="s">
        <v>3</v>
      </c>
      <c r="P372" s="3"/>
      <c r="Q372" s="3"/>
      <c r="R372" s="5">
        <v>21.5</v>
      </c>
      <c r="S372" s="3"/>
      <c r="T372" s="3" t="s">
        <v>3</v>
      </c>
      <c r="U372" s="5">
        <v>38.5</v>
      </c>
      <c r="V372" s="3"/>
      <c r="W372" s="5">
        <v>241</v>
      </c>
      <c r="X372" s="3"/>
      <c r="Y372" s="3"/>
      <c r="Z372" s="5">
        <v>2.1299999999999999E-5</v>
      </c>
      <c r="AA372" s="3" t="s">
        <v>8</v>
      </c>
      <c r="AB372" s="2"/>
      <c r="AC372" s="5">
        <v>5.6363636363636365E-12</v>
      </c>
      <c r="AD372" s="3" t="s">
        <v>22</v>
      </c>
      <c r="AE372" s="3" t="s">
        <v>1</v>
      </c>
      <c r="AF372" s="3"/>
      <c r="AG372" s="6">
        <v>2.5800000000000003E-3</v>
      </c>
      <c r="AH372" s="5">
        <v>241</v>
      </c>
      <c r="AI372" s="2"/>
      <c r="AJ372" s="3" t="s">
        <v>21</v>
      </c>
      <c r="AK372" s="5">
        <v>241</v>
      </c>
      <c r="AL372" s="5">
        <v>0.97199999999999998</v>
      </c>
      <c r="AM372" s="3"/>
      <c r="AN372" s="3"/>
      <c r="AO372" s="5">
        <v>241</v>
      </c>
      <c r="AP372" s="5">
        <v>241</v>
      </c>
      <c r="AQ372" s="5">
        <v>17.5</v>
      </c>
      <c r="AR372" s="5">
        <v>2.36</v>
      </c>
      <c r="AS372" s="3" t="s">
        <v>28</v>
      </c>
      <c r="AT372" s="3" t="s">
        <v>28</v>
      </c>
      <c r="AU372" s="5">
        <v>37.5</v>
      </c>
      <c r="AV372" s="3"/>
      <c r="AW372" s="5">
        <v>241</v>
      </c>
      <c r="AX372" s="5">
        <v>1.15E-6</v>
      </c>
      <c r="AY372" s="2" t="s">
        <v>311</v>
      </c>
      <c r="AZ372" s="5">
        <v>9.9</v>
      </c>
      <c r="BA372" s="5">
        <v>241</v>
      </c>
      <c r="BB372" s="3" t="s">
        <v>8</v>
      </c>
      <c r="BC372" s="3">
        <v>9.75</v>
      </c>
      <c r="BD372" s="5">
        <v>0.45248868778280543</v>
      </c>
      <c r="BE372" s="3" t="s">
        <v>447</v>
      </c>
      <c r="BF372" s="6">
        <v>26.45</v>
      </c>
      <c r="BG372" s="5">
        <v>6.05</v>
      </c>
      <c r="BH372" s="3"/>
      <c r="BI372" s="3"/>
      <c r="BJ372" s="5">
        <v>1.35</v>
      </c>
      <c r="BK372" s="5">
        <v>27.65</v>
      </c>
      <c r="BL372" s="5">
        <v>0.75187969924812026</v>
      </c>
      <c r="BM372" s="5">
        <v>3.23</v>
      </c>
      <c r="BN372" s="3"/>
      <c r="BO372" s="3" t="s">
        <v>121</v>
      </c>
      <c r="BP372" s="3" t="s">
        <v>3</v>
      </c>
      <c r="BQ372" s="5">
        <v>3.25</v>
      </c>
      <c r="BR372" s="2" t="s">
        <v>21</v>
      </c>
      <c r="BS372" s="3"/>
      <c r="BT372" s="3"/>
      <c r="BU372" s="3"/>
      <c r="BV372" s="5">
        <v>3.86</v>
      </c>
      <c r="BW372" s="5">
        <v>5.05</v>
      </c>
      <c r="BX372" s="3" t="s">
        <v>27</v>
      </c>
      <c r="BY372" s="3"/>
      <c r="BZ372" s="5">
        <v>241</v>
      </c>
      <c r="CA372" s="2"/>
      <c r="CB372" s="3" t="s">
        <v>3</v>
      </c>
      <c r="CC372" s="5">
        <v>2.41</v>
      </c>
      <c r="CD372" s="5">
        <v>3.85</v>
      </c>
      <c r="CE372" s="3"/>
      <c r="CF372" s="5">
        <v>39</v>
      </c>
      <c r="CG372" s="3" t="s">
        <v>312</v>
      </c>
      <c r="CH372" s="3"/>
      <c r="CI372" s="3" t="s">
        <v>27</v>
      </c>
      <c r="CJ372" s="3" t="s">
        <v>1</v>
      </c>
      <c r="CK372" s="2"/>
      <c r="CL372" s="3" t="s">
        <v>22</v>
      </c>
      <c r="CM372" s="5">
        <v>65</v>
      </c>
      <c r="CN372" s="3"/>
      <c r="CO372" s="2"/>
      <c r="CP372" s="3"/>
      <c r="CQ372" s="2"/>
      <c r="CR372" s="5">
        <v>4.84</v>
      </c>
      <c r="CS372" s="5">
        <v>38.65</v>
      </c>
      <c r="CT372" s="5">
        <v>3.04</v>
      </c>
      <c r="CU372" s="5">
        <v>10.85</v>
      </c>
      <c r="CV372" s="5">
        <v>425</v>
      </c>
      <c r="CW372" s="5">
        <v>74.349999999999994</v>
      </c>
      <c r="CX372" s="5">
        <v>0.35714285714285715</v>
      </c>
      <c r="CY372" s="5">
        <v>0.64102564102564097</v>
      </c>
      <c r="CZ372" s="3" t="s">
        <v>22</v>
      </c>
      <c r="DA372" s="5">
        <v>1.2800000000000001E-3</v>
      </c>
      <c r="DB372" s="5">
        <v>885</v>
      </c>
      <c r="DC372" s="2"/>
      <c r="DD372" s="5">
        <v>292</v>
      </c>
      <c r="DE372" s="3" t="s">
        <v>22</v>
      </c>
      <c r="DF372" s="5">
        <v>0.33783783783783783</v>
      </c>
      <c r="DG372" s="3" t="s">
        <v>3</v>
      </c>
      <c r="DH372" s="5">
        <v>9.4</v>
      </c>
      <c r="DI372" s="3" t="s">
        <v>28</v>
      </c>
      <c r="DJ372" s="3"/>
      <c r="DK372" s="5">
        <v>523</v>
      </c>
      <c r="DL372" s="3" t="s">
        <v>8</v>
      </c>
      <c r="DM372" s="5">
        <v>0.28901734104046245</v>
      </c>
      <c r="DN372" s="3" t="s">
        <v>3</v>
      </c>
      <c r="DO372" s="5">
        <v>13.5</v>
      </c>
      <c r="DP372" s="3" t="s">
        <v>3</v>
      </c>
      <c r="DQ372" s="5">
        <v>3</v>
      </c>
      <c r="DR372" s="7"/>
      <c r="DS372" s="3">
        <v>1</v>
      </c>
      <c r="DT372" s="5">
        <v>0.43859649122807021</v>
      </c>
      <c r="DU372" s="2"/>
      <c r="DV372" s="3" t="s">
        <v>3</v>
      </c>
      <c r="DW372" s="5">
        <v>38.5</v>
      </c>
      <c r="DX372" s="3"/>
      <c r="DY372" s="3" t="s">
        <v>8</v>
      </c>
      <c r="DZ372" s="2"/>
      <c r="EA372" s="5">
        <v>1.8181818181818181</v>
      </c>
      <c r="EB372" s="5">
        <v>2.5299999999999998</v>
      </c>
      <c r="EC372" s="3"/>
      <c r="ED372" s="2"/>
      <c r="EE372" s="2"/>
      <c r="EF372" s="3" t="s">
        <v>1</v>
      </c>
      <c r="EG372" s="3" t="s">
        <v>27</v>
      </c>
      <c r="EH372" s="2"/>
      <c r="EI372" s="2"/>
      <c r="EJ372" s="3" t="s">
        <v>473</v>
      </c>
      <c r="EK372" s="5">
        <v>2.9000000000000001E-2</v>
      </c>
      <c r="EL372" s="3" t="s">
        <v>1</v>
      </c>
      <c r="EM372" s="3" t="s">
        <v>3</v>
      </c>
      <c r="EN372" s="3" t="s">
        <v>27</v>
      </c>
      <c r="EO372" s="3"/>
      <c r="EP372" s="3" t="s">
        <v>8</v>
      </c>
      <c r="EQ372" s="3"/>
      <c r="ER372" s="5">
        <v>4.8</v>
      </c>
      <c r="ES372" s="3"/>
      <c r="ET372" s="9">
        <v>22.5</v>
      </c>
      <c r="EU372" s="3" t="s">
        <v>239</v>
      </c>
      <c r="EV372" s="3" t="s">
        <v>28</v>
      </c>
      <c r="EW372" s="9">
        <v>15.1</v>
      </c>
      <c r="EX372" s="9">
        <v>2.56</v>
      </c>
      <c r="EY372" s="3"/>
      <c r="EZ372" s="3"/>
      <c r="FA372" s="9">
        <v>1.1627906976744187</v>
      </c>
      <c r="FB372" s="9">
        <v>1.7019999999999999E-9</v>
      </c>
      <c r="FC372" s="5">
        <v>241</v>
      </c>
      <c r="FD372" s="9">
        <v>0.94339622641509424</v>
      </c>
      <c r="FE372" s="2" t="s">
        <v>311</v>
      </c>
      <c r="FF372" s="3" t="s">
        <v>28</v>
      </c>
      <c r="FG372" s="3" t="s">
        <v>1</v>
      </c>
      <c r="FH372" s="9">
        <v>5.44</v>
      </c>
      <c r="FI372" s="3"/>
      <c r="FJ372" s="9">
        <v>12.1</v>
      </c>
      <c r="FK372" s="3" t="s">
        <v>1</v>
      </c>
      <c r="FL372" s="3" t="s">
        <v>1</v>
      </c>
      <c r="FM372" s="3"/>
      <c r="FN372" s="9">
        <v>137</v>
      </c>
      <c r="FO372" s="9">
        <v>9.3999999999999995E-8</v>
      </c>
      <c r="FP372" s="9">
        <v>8</v>
      </c>
      <c r="FQ372" s="3" t="s">
        <v>311</v>
      </c>
      <c r="FR372" s="5">
        <v>1.2800000000000001E-2</v>
      </c>
      <c r="FS372" s="9">
        <v>34.299999999999997</v>
      </c>
      <c r="FT372" s="3" t="s">
        <v>1</v>
      </c>
      <c r="FU372" s="3"/>
      <c r="FV372" s="3" t="s">
        <v>27</v>
      </c>
      <c r="FW372" s="5">
        <v>38.65</v>
      </c>
      <c r="FX372" s="10">
        <v>3.8999999999999998E-3</v>
      </c>
      <c r="FY372" s="3"/>
      <c r="FZ372" s="3"/>
      <c r="GA372" s="3"/>
      <c r="GB372" s="3"/>
      <c r="GC372" s="3" t="s">
        <v>27</v>
      </c>
      <c r="GD372" s="3"/>
      <c r="GE372" s="3"/>
      <c r="GF372" s="3" t="s">
        <v>30</v>
      </c>
      <c r="GG372" s="3"/>
      <c r="GH372" s="9">
        <v>3.53</v>
      </c>
      <c r="GI372" s="5">
        <v>241</v>
      </c>
      <c r="GJ372" s="5">
        <v>2.0500000000000002E-3</v>
      </c>
      <c r="GK372" s="3"/>
      <c r="GL372" s="2"/>
      <c r="GM372" s="9">
        <v>2.46</v>
      </c>
      <c r="GN372" s="3" t="s">
        <v>31</v>
      </c>
      <c r="GO372" s="3" t="s">
        <v>8</v>
      </c>
      <c r="GP372" s="3"/>
      <c r="GQ372" s="3"/>
      <c r="GR372" s="3" t="s">
        <v>219</v>
      </c>
      <c r="GS372" s="9">
        <v>1.2048192771084338</v>
      </c>
      <c r="GT372" s="9">
        <v>70.599999999999994</v>
      </c>
      <c r="GU372" s="9">
        <v>14.25</v>
      </c>
      <c r="GV372" s="2">
        <v>6.4935064935064929E-2</v>
      </c>
      <c r="GW372" s="9">
        <v>2.4500000000000002</v>
      </c>
      <c r="GX372" s="2" t="s">
        <v>34</v>
      </c>
      <c r="GY372" s="7"/>
      <c r="GZ372" s="9">
        <v>4.33</v>
      </c>
      <c r="HA372" s="9">
        <v>2.44</v>
      </c>
      <c r="HB372" s="9">
        <v>4.2</v>
      </c>
      <c r="HC372" s="3">
        <v>40</v>
      </c>
      <c r="HD372" s="3" t="s">
        <v>3</v>
      </c>
      <c r="HE372" s="9">
        <v>21</v>
      </c>
      <c r="HF372" s="9">
        <v>21</v>
      </c>
      <c r="HG372" s="3" t="s">
        <v>467</v>
      </c>
      <c r="HH372" s="5">
        <v>241</v>
      </c>
      <c r="HI372" s="3" t="s">
        <v>311</v>
      </c>
      <c r="HJ372" s="3"/>
      <c r="HK372" s="3" t="s">
        <v>3</v>
      </c>
      <c r="HL372" s="3"/>
      <c r="HM372" s="9">
        <v>0.51900000000000002</v>
      </c>
      <c r="HN372" s="9">
        <v>18.75</v>
      </c>
      <c r="HO372" s="3" t="s">
        <v>3</v>
      </c>
      <c r="HP372" s="3" t="s">
        <v>1</v>
      </c>
      <c r="HQ372" s="3" t="s">
        <v>28</v>
      </c>
      <c r="HR372" s="9">
        <v>0.95</v>
      </c>
      <c r="HS372" s="3" t="s">
        <v>3</v>
      </c>
      <c r="HT372" s="3">
        <v>3.95</v>
      </c>
      <c r="HU372" s="9">
        <v>0.64102564102564097</v>
      </c>
      <c r="HV372" s="3">
        <v>1</v>
      </c>
      <c r="HW372" s="9">
        <v>3.98E-3</v>
      </c>
      <c r="HX372" s="3" t="s">
        <v>3</v>
      </c>
      <c r="HY372" s="3"/>
      <c r="HZ372" s="3" t="s">
        <v>30</v>
      </c>
      <c r="IA372" s="9">
        <v>4.3</v>
      </c>
      <c r="IB372" s="3"/>
      <c r="IC372" s="3" t="s">
        <v>18</v>
      </c>
      <c r="ID372" s="3"/>
      <c r="IE372" s="3" t="s">
        <v>309</v>
      </c>
      <c r="IF372" s="7"/>
      <c r="IG372" s="9">
        <v>2.0408163265306123</v>
      </c>
      <c r="IH372" s="9">
        <v>2.4390243902439024</v>
      </c>
    </row>
    <row r="373" spans="1:242" x14ac:dyDescent="0.25">
      <c r="A373" s="1" t="s">
        <v>482</v>
      </c>
      <c r="B373" s="5">
        <v>46.25</v>
      </c>
      <c r="C373" s="3"/>
      <c r="D373" s="5">
        <v>7.98</v>
      </c>
      <c r="E373" s="3" t="s">
        <v>1</v>
      </c>
      <c r="F373" s="3"/>
      <c r="G373" s="2">
        <v>0.27</v>
      </c>
      <c r="H373" s="3"/>
      <c r="I373" s="3"/>
      <c r="J373" s="5">
        <v>2.7000000000000002E-9</v>
      </c>
      <c r="K373" s="3" t="s">
        <v>3</v>
      </c>
      <c r="L373" s="3" t="s">
        <v>4</v>
      </c>
      <c r="M373" s="5">
        <v>1.0526315789473684</v>
      </c>
      <c r="N373" s="5">
        <v>17</v>
      </c>
      <c r="O373" s="3" t="s">
        <v>3</v>
      </c>
      <c r="P373" s="3"/>
      <c r="Q373" s="3"/>
      <c r="R373" s="5">
        <v>20.95</v>
      </c>
      <c r="S373" s="3"/>
      <c r="T373" s="3" t="s">
        <v>3</v>
      </c>
      <c r="U373" s="5">
        <v>36.9</v>
      </c>
      <c r="V373" s="3"/>
      <c r="W373" s="5">
        <v>246</v>
      </c>
      <c r="X373" s="3"/>
      <c r="Y373" s="3"/>
      <c r="Z373" s="5">
        <v>2.1500000000000001E-5</v>
      </c>
      <c r="AA373" s="3" t="s">
        <v>8</v>
      </c>
      <c r="AB373" s="2"/>
      <c r="AC373" s="5">
        <v>5.6909090909090911E-12</v>
      </c>
      <c r="AD373" s="3" t="s">
        <v>22</v>
      </c>
      <c r="AE373" s="3" t="s">
        <v>1</v>
      </c>
      <c r="AF373" s="3"/>
      <c r="AG373" s="6">
        <v>2.5899999999999999E-3</v>
      </c>
      <c r="AH373" s="5">
        <v>246</v>
      </c>
      <c r="AI373" s="2"/>
      <c r="AJ373" s="3" t="s">
        <v>21</v>
      </c>
      <c r="AK373" s="5">
        <v>246</v>
      </c>
      <c r="AL373" s="5">
        <v>1.0329999999999999</v>
      </c>
      <c r="AM373" s="3"/>
      <c r="AN373" s="3"/>
      <c r="AO373" s="5">
        <v>246</v>
      </c>
      <c r="AP373" s="5">
        <v>246</v>
      </c>
      <c r="AQ373" s="5">
        <v>18.5</v>
      </c>
      <c r="AR373" s="5">
        <v>2.2999999999999998</v>
      </c>
      <c r="AS373" s="3" t="s">
        <v>28</v>
      </c>
      <c r="AT373" s="3" t="s">
        <v>28</v>
      </c>
      <c r="AU373" s="5">
        <v>37.5</v>
      </c>
      <c r="AV373" s="3"/>
      <c r="AW373" s="5">
        <v>246</v>
      </c>
      <c r="AX373" s="5">
        <v>9.9999999999999995E-7</v>
      </c>
      <c r="AY373" s="2" t="s">
        <v>311</v>
      </c>
      <c r="AZ373" s="5">
        <v>9.9</v>
      </c>
      <c r="BA373" s="5">
        <v>246</v>
      </c>
      <c r="BB373" s="3" t="s">
        <v>8</v>
      </c>
      <c r="BC373" s="3">
        <v>10</v>
      </c>
      <c r="BD373" s="5">
        <v>0.45248868778280543</v>
      </c>
      <c r="BE373" s="3" t="s">
        <v>447</v>
      </c>
      <c r="BF373" s="6">
        <v>25.75</v>
      </c>
      <c r="BG373" s="5">
        <v>5.93</v>
      </c>
      <c r="BH373" s="3"/>
      <c r="BI373" s="3"/>
      <c r="BJ373" s="5">
        <v>1.33</v>
      </c>
      <c r="BK373" s="5">
        <v>28.4</v>
      </c>
      <c r="BL373" s="5">
        <v>0.76923076923076916</v>
      </c>
      <c r="BM373" s="5">
        <v>3.13</v>
      </c>
      <c r="BN373" s="3"/>
      <c r="BO373" s="3" t="s">
        <v>121</v>
      </c>
      <c r="BP373" s="3" t="s">
        <v>3</v>
      </c>
      <c r="BQ373" s="5">
        <v>4.05</v>
      </c>
      <c r="BR373" s="2" t="s">
        <v>21</v>
      </c>
      <c r="BS373" s="3"/>
      <c r="BT373" s="3"/>
      <c r="BU373" s="3"/>
      <c r="BV373" s="5">
        <v>3.85</v>
      </c>
      <c r="BW373" s="5">
        <v>5.07</v>
      </c>
      <c r="BX373" s="3" t="s">
        <v>27</v>
      </c>
      <c r="BY373" s="3"/>
      <c r="BZ373" s="5">
        <v>246</v>
      </c>
      <c r="CA373" s="2"/>
      <c r="CB373" s="3" t="s">
        <v>3</v>
      </c>
      <c r="CC373" s="5">
        <v>2.41</v>
      </c>
      <c r="CD373" s="5">
        <v>4.3499999999999996</v>
      </c>
      <c r="CE373" s="3"/>
      <c r="CF373" s="5">
        <v>40</v>
      </c>
      <c r="CG373" s="3" t="s">
        <v>312</v>
      </c>
      <c r="CH373" s="3"/>
      <c r="CI373" s="3" t="s">
        <v>27</v>
      </c>
      <c r="CJ373" s="3" t="s">
        <v>1</v>
      </c>
      <c r="CK373" s="2"/>
      <c r="CL373" s="3" t="s">
        <v>22</v>
      </c>
      <c r="CM373" s="5">
        <v>70</v>
      </c>
      <c r="CN373" s="3"/>
      <c r="CO373" s="2"/>
      <c r="CP373" s="3"/>
      <c r="CQ373" s="2"/>
      <c r="CR373" s="5">
        <v>4.71</v>
      </c>
      <c r="CS373" s="5">
        <v>37.6</v>
      </c>
      <c r="CT373" s="5">
        <v>3.04</v>
      </c>
      <c r="CU373" s="5">
        <v>10.25</v>
      </c>
      <c r="CV373" s="5">
        <v>428</v>
      </c>
      <c r="CW373" s="5">
        <v>73.75</v>
      </c>
      <c r="CX373" s="5">
        <v>0.34602076124567471</v>
      </c>
      <c r="CY373" s="5">
        <v>0.61728395061728392</v>
      </c>
      <c r="CZ373" s="3" t="s">
        <v>22</v>
      </c>
      <c r="DA373" s="5">
        <v>1.225E-3</v>
      </c>
      <c r="DB373" s="5">
        <v>895</v>
      </c>
      <c r="DC373" s="2"/>
      <c r="DD373" s="5">
        <v>294</v>
      </c>
      <c r="DE373" s="3" t="s">
        <v>22</v>
      </c>
      <c r="DF373" s="5">
        <v>0.33557046979865773</v>
      </c>
      <c r="DG373" s="3" t="s">
        <v>3</v>
      </c>
      <c r="DH373" s="5">
        <v>9.5500000000000007</v>
      </c>
      <c r="DI373" s="3" t="s">
        <v>28</v>
      </c>
      <c r="DJ373" s="3"/>
      <c r="DK373" s="5">
        <v>512</v>
      </c>
      <c r="DL373" s="3" t="s">
        <v>8</v>
      </c>
      <c r="DM373" s="5">
        <v>0.28985507246376813</v>
      </c>
      <c r="DN373" s="3" t="s">
        <v>3</v>
      </c>
      <c r="DO373" s="5">
        <v>13.5</v>
      </c>
      <c r="DP373" s="3" t="s">
        <v>3</v>
      </c>
      <c r="DQ373" s="5">
        <v>2.95</v>
      </c>
      <c r="DR373" s="7"/>
      <c r="DS373" s="3">
        <v>1</v>
      </c>
      <c r="DT373" s="5">
        <v>0.45248868778280543</v>
      </c>
      <c r="DU373" s="2"/>
      <c r="DV373" s="3" t="s">
        <v>3</v>
      </c>
      <c r="DW373" s="5">
        <v>36.9</v>
      </c>
      <c r="DX373" s="3"/>
      <c r="DY373" s="3" t="s">
        <v>8</v>
      </c>
      <c r="DZ373" s="2"/>
      <c r="EA373" s="5">
        <v>1.8181818181818181</v>
      </c>
      <c r="EB373" s="5">
        <v>2.5099999999999998</v>
      </c>
      <c r="EC373" s="3"/>
      <c r="ED373" s="2"/>
      <c r="EE373" s="2"/>
      <c r="EF373" s="3" t="s">
        <v>1</v>
      </c>
      <c r="EG373" s="3" t="s">
        <v>27</v>
      </c>
      <c r="EH373" s="2"/>
      <c r="EI373" s="2"/>
      <c r="EJ373" s="3" t="s">
        <v>473</v>
      </c>
      <c r="EK373" s="5">
        <v>2.5999999999999999E-2</v>
      </c>
      <c r="EL373" s="3" t="s">
        <v>1</v>
      </c>
      <c r="EM373" s="3" t="s">
        <v>3</v>
      </c>
      <c r="EN373" s="3" t="s">
        <v>27</v>
      </c>
      <c r="EO373" s="3"/>
      <c r="EP373" s="3" t="s">
        <v>8</v>
      </c>
      <c r="EQ373" s="3"/>
      <c r="ER373" s="5">
        <v>4.7699999999999996</v>
      </c>
      <c r="ES373" s="3"/>
      <c r="ET373" s="9">
        <v>23</v>
      </c>
      <c r="EU373" s="3" t="s">
        <v>239</v>
      </c>
      <c r="EV373" s="3" t="s">
        <v>28</v>
      </c>
      <c r="EW373" s="9">
        <v>14.25</v>
      </c>
      <c r="EX373" s="9">
        <v>2.52</v>
      </c>
      <c r="EY373" s="3"/>
      <c r="EZ373" s="3"/>
      <c r="FA373" s="9">
        <v>1.4285714285714286</v>
      </c>
      <c r="FB373" s="9">
        <v>1.6999999999999999E-9</v>
      </c>
      <c r="FC373" s="5">
        <v>246</v>
      </c>
      <c r="FD373" s="9">
        <v>0.9174311926605504</v>
      </c>
      <c r="FE373" s="2" t="s">
        <v>311</v>
      </c>
      <c r="FF373" s="3" t="s">
        <v>28</v>
      </c>
      <c r="FG373" s="3" t="s">
        <v>1</v>
      </c>
      <c r="FH373" s="9">
        <v>5.32</v>
      </c>
      <c r="FI373" s="3"/>
      <c r="FJ373" s="9">
        <v>11.2</v>
      </c>
      <c r="FK373" s="3" t="s">
        <v>1</v>
      </c>
      <c r="FL373" s="3" t="s">
        <v>1</v>
      </c>
      <c r="FM373" s="3"/>
      <c r="FN373" s="9">
        <v>137</v>
      </c>
      <c r="FO373" s="9">
        <v>9.2000000000000003E-8</v>
      </c>
      <c r="FP373" s="9">
        <v>7.98</v>
      </c>
      <c r="FQ373" s="3" t="s">
        <v>311</v>
      </c>
      <c r="FR373" s="5">
        <v>1.225E-2</v>
      </c>
      <c r="FS373" s="9">
        <v>33</v>
      </c>
      <c r="FT373" s="3" t="s">
        <v>1</v>
      </c>
      <c r="FU373" s="3"/>
      <c r="FV373" s="3" t="s">
        <v>27</v>
      </c>
      <c r="FW373" s="5">
        <v>37.6</v>
      </c>
      <c r="FX373" s="10">
        <v>4.15E-3</v>
      </c>
      <c r="FY373" s="3"/>
      <c r="FZ373" s="3"/>
      <c r="GA373" s="3"/>
      <c r="GB373" s="3"/>
      <c r="GC373" s="3" t="s">
        <v>27</v>
      </c>
      <c r="GD373" s="3"/>
      <c r="GE373" s="3"/>
      <c r="GF373" s="3" t="s">
        <v>30</v>
      </c>
      <c r="GG373" s="3"/>
      <c r="GH373" s="9">
        <v>3.53</v>
      </c>
      <c r="GI373" s="5">
        <v>246</v>
      </c>
      <c r="GJ373" s="5">
        <v>1.9949999999999998E-3</v>
      </c>
      <c r="GK373" s="3"/>
      <c r="GL373" s="2"/>
      <c r="GM373" s="9">
        <v>2.4500000000000002</v>
      </c>
      <c r="GN373" s="3" t="s">
        <v>31</v>
      </c>
      <c r="GO373" s="3" t="s">
        <v>8</v>
      </c>
      <c r="GP373" s="3"/>
      <c r="GQ373" s="3"/>
      <c r="GR373" s="3" t="s">
        <v>219</v>
      </c>
      <c r="GS373" s="9">
        <v>1.2195121951219512</v>
      </c>
      <c r="GT373" s="9">
        <v>71.5</v>
      </c>
      <c r="GU373" s="9">
        <v>13.85</v>
      </c>
      <c r="GV373" s="2">
        <v>6.2893081761006289E-2</v>
      </c>
      <c r="GW373" s="9">
        <v>2.4300000000000002</v>
      </c>
      <c r="GX373" s="2" t="s">
        <v>34</v>
      </c>
      <c r="GY373" s="7"/>
      <c r="GZ373" s="9">
        <v>4.2300000000000004</v>
      </c>
      <c r="HA373" s="9">
        <v>2.44</v>
      </c>
      <c r="HB373" s="9">
        <v>4.0599999999999996</v>
      </c>
      <c r="HC373" s="3">
        <v>38.6</v>
      </c>
      <c r="HD373" s="3" t="s">
        <v>3</v>
      </c>
      <c r="HE373" s="9">
        <v>20</v>
      </c>
      <c r="HF373" s="9">
        <v>20.2</v>
      </c>
      <c r="HG373" s="3" t="s">
        <v>467</v>
      </c>
      <c r="HH373" s="5">
        <v>246</v>
      </c>
      <c r="HI373" s="3" t="s">
        <v>311</v>
      </c>
      <c r="HJ373" s="3"/>
      <c r="HK373" s="3" t="s">
        <v>3</v>
      </c>
      <c r="HL373" s="3"/>
      <c r="HM373" s="9">
        <v>0.51400000000000001</v>
      </c>
      <c r="HN373" s="9">
        <v>18.45</v>
      </c>
      <c r="HO373" s="3" t="s">
        <v>3</v>
      </c>
      <c r="HP373" s="3" t="s">
        <v>1</v>
      </c>
      <c r="HQ373" s="3" t="s">
        <v>28</v>
      </c>
      <c r="HR373" s="9">
        <v>0.95</v>
      </c>
      <c r="HS373" s="3" t="s">
        <v>3</v>
      </c>
      <c r="HT373" s="3">
        <v>3.95</v>
      </c>
      <c r="HU373" s="9">
        <v>0.61728395061728392</v>
      </c>
      <c r="HV373" s="3">
        <v>1</v>
      </c>
      <c r="HW373" s="9">
        <v>3.9300000000000003E-3</v>
      </c>
      <c r="HX373" s="3" t="s">
        <v>3</v>
      </c>
      <c r="HY373" s="3"/>
      <c r="HZ373" s="3" t="s">
        <v>30</v>
      </c>
      <c r="IA373" s="9">
        <v>4.3</v>
      </c>
      <c r="IB373" s="3"/>
      <c r="IC373" s="3" t="s">
        <v>18</v>
      </c>
      <c r="ID373" s="3"/>
      <c r="IE373" s="3" t="s">
        <v>309</v>
      </c>
      <c r="IF373" s="7"/>
      <c r="IG373" s="9">
        <v>2.0408163265306123</v>
      </c>
      <c r="IH373" s="9">
        <v>2.4390243902439024</v>
      </c>
    </row>
    <row r="374" spans="1:242" x14ac:dyDescent="0.25">
      <c r="A374" s="1" t="s">
        <v>483</v>
      </c>
      <c r="B374" s="5">
        <v>46</v>
      </c>
      <c r="C374" s="3">
        <v>37</v>
      </c>
      <c r="D374" s="5">
        <v>8.15</v>
      </c>
      <c r="E374" s="3" t="s">
        <v>1</v>
      </c>
      <c r="F374" s="3"/>
      <c r="G374" s="2">
        <v>0.3</v>
      </c>
      <c r="H374" s="3">
        <v>2.95</v>
      </c>
      <c r="I374" s="3">
        <v>2.95</v>
      </c>
      <c r="J374" s="5">
        <v>2.7999999999999998E-9</v>
      </c>
      <c r="K374" s="3" t="s">
        <v>3</v>
      </c>
      <c r="L374" s="3" t="s">
        <v>4</v>
      </c>
      <c r="M374" s="5">
        <v>0.95238095238095233</v>
      </c>
      <c r="N374" s="5">
        <v>16.8</v>
      </c>
      <c r="O374" s="3" t="s">
        <v>3</v>
      </c>
      <c r="P374" s="3">
        <v>1.08</v>
      </c>
      <c r="Q374" s="3">
        <v>0.39525691699604748</v>
      </c>
      <c r="R374" s="5">
        <v>20.9</v>
      </c>
      <c r="S374" s="3">
        <v>2.2999999999999998</v>
      </c>
      <c r="T374" s="3" t="s">
        <v>3</v>
      </c>
      <c r="U374" s="5">
        <v>36.200000000000003</v>
      </c>
      <c r="V374" s="3">
        <v>2.35</v>
      </c>
      <c r="W374" s="5">
        <v>247</v>
      </c>
      <c r="X374" s="3"/>
      <c r="Y374" s="3">
        <v>10.1</v>
      </c>
      <c r="Z374" s="5">
        <v>2.12E-5</v>
      </c>
      <c r="AA374" s="3" t="s">
        <v>8</v>
      </c>
      <c r="AB374" s="2"/>
      <c r="AC374" s="5">
        <v>5.654545454545455E-12</v>
      </c>
      <c r="AD374" s="3" t="s">
        <v>22</v>
      </c>
      <c r="AE374" s="3" t="s">
        <v>1</v>
      </c>
      <c r="AF374" s="3"/>
      <c r="AG374" s="6">
        <v>2.4500000000000004E-3</v>
      </c>
      <c r="AH374" s="5">
        <v>247</v>
      </c>
      <c r="AI374" s="2">
        <v>125</v>
      </c>
      <c r="AJ374" s="3" t="s">
        <v>21</v>
      </c>
      <c r="AK374" s="5">
        <v>247</v>
      </c>
      <c r="AL374" s="5">
        <v>1.0129999999999999</v>
      </c>
      <c r="AM374" s="3"/>
      <c r="AN374" s="3"/>
      <c r="AO374" s="5">
        <v>247</v>
      </c>
      <c r="AP374" s="5">
        <v>247</v>
      </c>
      <c r="AQ374" s="5">
        <v>19</v>
      </c>
      <c r="AR374" s="5">
        <v>2.29</v>
      </c>
      <c r="AS374" s="3" t="s">
        <v>28</v>
      </c>
      <c r="AT374" s="3" t="s">
        <v>28</v>
      </c>
      <c r="AU374" s="5">
        <v>37.700000000000003</v>
      </c>
      <c r="AV374" s="3">
        <v>247</v>
      </c>
      <c r="AW374" s="5">
        <v>247</v>
      </c>
      <c r="AX374" s="5">
        <v>7.0000000000000007E-7</v>
      </c>
      <c r="AY374" s="2" t="s">
        <v>311</v>
      </c>
      <c r="AZ374" s="5">
        <v>9.9499999999999993</v>
      </c>
      <c r="BA374" s="5">
        <v>247</v>
      </c>
      <c r="BB374" s="3" t="s">
        <v>8</v>
      </c>
      <c r="BC374" s="3">
        <v>10.4</v>
      </c>
      <c r="BD374" s="5">
        <v>0.45454545454545453</v>
      </c>
      <c r="BE374" s="3" t="s">
        <v>447</v>
      </c>
      <c r="BF374" s="6">
        <v>25.35</v>
      </c>
      <c r="BG374" s="5">
        <v>5.82</v>
      </c>
      <c r="BH374" s="3">
        <v>200</v>
      </c>
      <c r="BI374" s="3">
        <v>2.95</v>
      </c>
      <c r="BJ374" s="5">
        <v>1.34</v>
      </c>
      <c r="BK374" s="5">
        <v>27.8</v>
      </c>
      <c r="BL374" s="5">
        <v>0.7407407407407407</v>
      </c>
      <c r="BM374" s="5">
        <v>3.22</v>
      </c>
      <c r="BN374" s="3"/>
      <c r="BO374" s="3" t="s">
        <v>121</v>
      </c>
      <c r="BP374" s="3" t="s">
        <v>3</v>
      </c>
      <c r="BQ374" s="5">
        <v>4.0999999999999996</v>
      </c>
      <c r="BR374" s="2" t="s">
        <v>21</v>
      </c>
      <c r="BS374" s="3"/>
      <c r="BT374" s="3"/>
      <c r="BU374" s="3">
        <v>0.970873786407767</v>
      </c>
      <c r="BV374" s="5">
        <v>3.79</v>
      </c>
      <c r="BW374" s="5">
        <v>5.04</v>
      </c>
      <c r="BX374" s="3" t="s">
        <v>27</v>
      </c>
      <c r="BY374" s="3"/>
      <c r="BZ374" s="5">
        <v>247</v>
      </c>
      <c r="CA374" s="2">
        <v>1.8518518518518516</v>
      </c>
      <c r="CB374" s="3" t="s">
        <v>3</v>
      </c>
      <c r="CC374" s="5">
        <v>2.36</v>
      </c>
      <c r="CD374" s="5">
        <v>4.3499999999999996</v>
      </c>
      <c r="CE374" s="3"/>
      <c r="CF374" s="5">
        <v>39</v>
      </c>
      <c r="CG374" s="3" t="s">
        <v>312</v>
      </c>
      <c r="CH374" s="3">
        <v>2.95</v>
      </c>
      <c r="CI374" s="3" t="s">
        <v>27</v>
      </c>
      <c r="CJ374" s="3" t="s">
        <v>1</v>
      </c>
      <c r="CK374" s="2">
        <v>1.05</v>
      </c>
      <c r="CL374" s="3" t="s">
        <v>22</v>
      </c>
      <c r="CM374" s="5">
        <v>70</v>
      </c>
      <c r="CN374" s="3"/>
      <c r="CO374" s="2">
        <v>3.25</v>
      </c>
      <c r="CP374" s="2">
        <v>5.71</v>
      </c>
      <c r="CQ374" s="2"/>
      <c r="CR374" s="5">
        <v>4.7</v>
      </c>
      <c r="CS374" s="5">
        <v>37.049999999999997</v>
      </c>
      <c r="CT374" s="5">
        <v>3.05</v>
      </c>
      <c r="CU374" s="5">
        <v>10.1</v>
      </c>
      <c r="CV374" s="5">
        <v>423</v>
      </c>
      <c r="CW374" s="5">
        <v>74.75</v>
      </c>
      <c r="CX374" s="5">
        <v>0.35211267605633806</v>
      </c>
      <c r="CY374" s="5">
        <v>0.59171597633136097</v>
      </c>
      <c r="CZ374" s="3" t="s">
        <v>22</v>
      </c>
      <c r="DA374" s="5">
        <v>1.2199999999999999E-3</v>
      </c>
      <c r="DB374" s="5">
        <v>895</v>
      </c>
      <c r="DC374" s="5">
        <v>1.33</v>
      </c>
      <c r="DD374" s="5">
        <v>292</v>
      </c>
      <c r="DE374" s="3" t="s">
        <v>22</v>
      </c>
      <c r="DF374" s="5">
        <v>0.33783783783783783</v>
      </c>
      <c r="DG374" s="3" t="s">
        <v>3</v>
      </c>
      <c r="DH374" s="5">
        <v>9.25</v>
      </c>
      <c r="DI374" s="3" t="s">
        <v>28</v>
      </c>
      <c r="DJ374" s="3"/>
      <c r="DK374" s="5">
        <v>510</v>
      </c>
      <c r="DL374" s="3" t="s">
        <v>8</v>
      </c>
      <c r="DM374" s="5">
        <v>0.28735632183908044</v>
      </c>
      <c r="DN374" s="3" t="s">
        <v>3</v>
      </c>
      <c r="DO374" s="5">
        <v>13</v>
      </c>
      <c r="DP374" s="3" t="s">
        <v>3</v>
      </c>
      <c r="DQ374" s="5">
        <v>2.88</v>
      </c>
      <c r="DR374" s="7"/>
      <c r="DS374" s="3">
        <v>1</v>
      </c>
      <c r="DT374" s="5">
        <v>0.43478260869565222</v>
      </c>
      <c r="DU374" s="2"/>
      <c r="DV374" s="3" t="s">
        <v>3</v>
      </c>
      <c r="DW374" s="5">
        <v>36.200000000000003</v>
      </c>
      <c r="DX374" s="3"/>
      <c r="DY374" s="3" t="s">
        <v>8</v>
      </c>
      <c r="DZ374" s="2">
        <v>335</v>
      </c>
      <c r="EA374" s="5">
        <v>1.8518518518518516</v>
      </c>
      <c r="EB374" s="5">
        <v>2.38</v>
      </c>
      <c r="EC374" s="3"/>
      <c r="ED374" s="2">
        <v>260</v>
      </c>
      <c r="EE374" s="2">
        <v>0.40322580645161293</v>
      </c>
      <c r="EF374" s="3" t="s">
        <v>1</v>
      </c>
      <c r="EG374" s="3" t="s">
        <v>27</v>
      </c>
      <c r="EH374" s="5">
        <v>100</v>
      </c>
      <c r="EI374" s="2">
        <v>6.5</v>
      </c>
      <c r="EJ374" s="3" t="s">
        <v>473</v>
      </c>
      <c r="EK374" s="5">
        <v>2.1000000000000001E-2</v>
      </c>
      <c r="EL374" s="3" t="s">
        <v>1</v>
      </c>
      <c r="EM374" s="3" t="s">
        <v>3</v>
      </c>
      <c r="EN374" s="3" t="s">
        <v>27</v>
      </c>
      <c r="EO374" s="3">
        <v>20</v>
      </c>
      <c r="EP374" s="3" t="s">
        <v>8</v>
      </c>
      <c r="EQ374" s="3">
        <v>2.95</v>
      </c>
      <c r="ER374" s="5">
        <v>4.75</v>
      </c>
      <c r="ES374" s="3">
        <v>300</v>
      </c>
      <c r="ET374" s="9">
        <v>23.5</v>
      </c>
      <c r="EU374" s="3" t="s">
        <v>239</v>
      </c>
      <c r="EV374" s="3" t="s">
        <v>28</v>
      </c>
      <c r="EW374" s="9">
        <v>14.05</v>
      </c>
      <c r="EX374" s="9">
        <v>2.48</v>
      </c>
      <c r="EY374" s="3"/>
      <c r="EZ374" s="3"/>
      <c r="FA374" s="9">
        <v>1.2048192771084338</v>
      </c>
      <c r="FB374" s="9">
        <v>1.68E-9</v>
      </c>
      <c r="FC374" s="5">
        <v>247</v>
      </c>
      <c r="FD374" s="9">
        <v>0.89285714285714279</v>
      </c>
      <c r="FE374" s="2" t="s">
        <v>311</v>
      </c>
      <c r="FF374" s="3" t="s">
        <v>28</v>
      </c>
      <c r="FG374" s="3" t="s">
        <v>1</v>
      </c>
      <c r="FH374" s="9">
        <v>5.23</v>
      </c>
      <c r="FI374" s="3"/>
      <c r="FJ374" s="9">
        <v>11.2</v>
      </c>
      <c r="FK374" s="3" t="s">
        <v>1</v>
      </c>
      <c r="FL374" s="3" t="s">
        <v>1</v>
      </c>
      <c r="FM374" s="3">
        <v>0.83333333333333337</v>
      </c>
      <c r="FN374" s="9">
        <v>136</v>
      </c>
      <c r="FO374" s="9">
        <v>9.0499999999999996E-8</v>
      </c>
      <c r="FP374" s="9">
        <v>8.1</v>
      </c>
      <c r="FQ374" s="3" t="s">
        <v>311</v>
      </c>
      <c r="FR374" s="5">
        <v>1.285E-2</v>
      </c>
      <c r="FS374" s="9">
        <v>33.950000000000003</v>
      </c>
      <c r="FT374" s="3" t="s">
        <v>1</v>
      </c>
      <c r="FU374" s="3"/>
      <c r="FV374" s="3" t="s">
        <v>27</v>
      </c>
      <c r="FW374" s="5">
        <v>34</v>
      </c>
      <c r="FX374" s="10">
        <v>3.8E-3</v>
      </c>
      <c r="FY374" s="3">
        <v>200</v>
      </c>
      <c r="FZ374" s="3"/>
      <c r="GA374" s="3">
        <v>2.95</v>
      </c>
      <c r="GB374" s="3">
        <v>2.95</v>
      </c>
      <c r="GC374" s="3" t="s">
        <v>27</v>
      </c>
      <c r="GD374" s="3">
        <v>2.95</v>
      </c>
      <c r="GE374" s="3">
        <v>0.90909090909090906</v>
      </c>
      <c r="GF374" s="3" t="s">
        <v>30</v>
      </c>
      <c r="GG374" s="3"/>
      <c r="GH374" s="9">
        <v>3.53</v>
      </c>
      <c r="GI374" s="5">
        <v>247</v>
      </c>
      <c r="GJ374" s="5">
        <v>1.9550000000000001E-3</v>
      </c>
      <c r="GK374" s="3"/>
      <c r="GL374" s="2">
        <v>1.075268817204301</v>
      </c>
      <c r="GM374" s="9">
        <v>2.46</v>
      </c>
      <c r="GN374" s="3" t="s">
        <v>31</v>
      </c>
      <c r="GO374" s="3" t="s">
        <v>8</v>
      </c>
      <c r="GP374" s="3"/>
      <c r="GQ374" s="3">
        <v>9</v>
      </c>
      <c r="GR374" s="3" t="s">
        <v>219</v>
      </c>
      <c r="GS374" s="9">
        <v>1.1627906976744187</v>
      </c>
      <c r="GT374" s="9">
        <v>70.5</v>
      </c>
      <c r="GU374" s="9">
        <v>13.8</v>
      </c>
      <c r="GV374" s="2">
        <v>6.535947712418301E-2</v>
      </c>
      <c r="GW374" s="9">
        <v>2.4500000000000002</v>
      </c>
      <c r="GX374" s="2" t="s">
        <v>34</v>
      </c>
      <c r="GY374" s="7">
        <v>0.96153846153846145</v>
      </c>
      <c r="GZ374" s="9">
        <v>4.18</v>
      </c>
      <c r="HA374" s="9">
        <v>2.4449999999999998</v>
      </c>
      <c r="HB374" s="9">
        <v>4.08</v>
      </c>
      <c r="HC374" s="3">
        <v>38.700000000000003</v>
      </c>
      <c r="HD374" s="3" t="s">
        <v>3</v>
      </c>
      <c r="HE374" s="9">
        <v>20.399999999999999</v>
      </c>
      <c r="HF374" s="9">
        <v>20.149999999999999</v>
      </c>
      <c r="HG374" s="3" t="s">
        <v>467</v>
      </c>
      <c r="HH374" s="5">
        <v>247</v>
      </c>
      <c r="HI374" s="3" t="s">
        <v>311</v>
      </c>
      <c r="HJ374" s="3"/>
      <c r="HK374" s="3" t="s">
        <v>3</v>
      </c>
      <c r="HL374" s="3">
        <v>2.9</v>
      </c>
      <c r="HM374" s="9">
        <v>0.55700000000000005</v>
      </c>
      <c r="HN374" s="9">
        <v>18.100000000000001</v>
      </c>
      <c r="HO374" s="3" t="s">
        <v>3</v>
      </c>
      <c r="HP374" s="3" t="s">
        <v>1</v>
      </c>
      <c r="HQ374" s="3" t="s">
        <v>28</v>
      </c>
      <c r="HR374" s="9">
        <v>0.55000000000000004</v>
      </c>
      <c r="HS374" s="3" t="s">
        <v>3</v>
      </c>
      <c r="HT374" s="3">
        <v>3.94</v>
      </c>
      <c r="HU374" s="9">
        <v>0.59171597633136097</v>
      </c>
      <c r="HV374" s="3">
        <v>1</v>
      </c>
      <c r="HW374" s="9">
        <v>4.0999999999999995E-3</v>
      </c>
      <c r="HX374" s="3" t="s">
        <v>3</v>
      </c>
      <c r="HY374" s="3"/>
      <c r="HZ374" s="3" t="s">
        <v>30</v>
      </c>
      <c r="IA374" s="9">
        <v>4.3</v>
      </c>
      <c r="IB374" s="3"/>
      <c r="IC374" s="3" t="s">
        <v>18</v>
      </c>
      <c r="ID374" s="3"/>
      <c r="IE374" s="3" t="s">
        <v>309</v>
      </c>
      <c r="IF374" s="7">
        <v>5.6</v>
      </c>
      <c r="IG374" s="9">
        <v>1.9607843137254901</v>
      </c>
      <c r="IH374" s="9">
        <v>2.5</v>
      </c>
    </row>
    <row r="375" spans="1:242" x14ac:dyDescent="0.25">
      <c r="A375" s="1" t="s">
        <v>484</v>
      </c>
      <c r="B375" s="5">
        <v>48.25</v>
      </c>
      <c r="C375" s="3"/>
      <c r="D375" s="5">
        <v>8.4</v>
      </c>
      <c r="E375" s="3" t="s">
        <v>1</v>
      </c>
      <c r="F375" s="3"/>
      <c r="G375" s="2"/>
      <c r="H375" s="3"/>
      <c r="I375" s="3"/>
      <c r="J375" s="5">
        <v>3.0299999999999997E-9</v>
      </c>
      <c r="K375" s="3" t="s">
        <v>3</v>
      </c>
      <c r="L375" s="3" t="s">
        <v>4</v>
      </c>
      <c r="M375" s="5">
        <v>0.92592592592592582</v>
      </c>
      <c r="N375" s="5">
        <v>17.2</v>
      </c>
      <c r="O375" s="3" t="s">
        <v>3</v>
      </c>
      <c r="P375" s="3"/>
      <c r="Q375" s="3"/>
      <c r="R375" s="5">
        <v>20.65</v>
      </c>
      <c r="S375" s="3"/>
      <c r="T375" s="3" t="s">
        <v>3</v>
      </c>
      <c r="U375" s="5">
        <v>37.200000000000003</v>
      </c>
      <c r="V375" s="3"/>
      <c r="W375" s="5">
        <v>252</v>
      </c>
      <c r="X375" s="3"/>
      <c r="Y375" s="3"/>
      <c r="Z375" s="5">
        <v>2.1500000000000001E-5</v>
      </c>
      <c r="AA375" s="3" t="s">
        <v>8</v>
      </c>
      <c r="AB375" s="2"/>
      <c r="AC375" s="5">
        <v>5.7999999999999995E-12</v>
      </c>
      <c r="AD375" s="3" t="s">
        <v>22</v>
      </c>
      <c r="AE375" s="3" t="s">
        <v>1</v>
      </c>
      <c r="AF375" s="3"/>
      <c r="AG375" s="6">
        <v>2.4500000000000004E-3</v>
      </c>
      <c r="AH375" s="5">
        <v>252</v>
      </c>
      <c r="AI375" s="2"/>
      <c r="AJ375" s="3" t="s">
        <v>21</v>
      </c>
      <c r="AK375" s="5">
        <v>252</v>
      </c>
      <c r="AL375" s="5">
        <v>1.0189999999999999</v>
      </c>
      <c r="AM375" s="3"/>
      <c r="AN375" s="3"/>
      <c r="AO375" s="5">
        <v>252</v>
      </c>
      <c r="AP375" s="5">
        <v>252</v>
      </c>
      <c r="AQ375" s="5">
        <v>20.6</v>
      </c>
      <c r="AR375" s="5">
        <v>2.27</v>
      </c>
      <c r="AS375" s="3" t="s">
        <v>28</v>
      </c>
      <c r="AT375" s="3" t="s">
        <v>28</v>
      </c>
      <c r="AU375" s="5">
        <v>37.799999999999997</v>
      </c>
      <c r="AV375" s="3"/>
      <c r="AW375" s="5">
        <v>252</v>
      </c>
      <c r="AX375" s="5">
        <v>6.2333333333333333E-7</v>
      </c>
      <c r="AY375" s="2" t="s">
        <v>311</v>
      </c>
      <c r="AZ375" s="5">
        <v>9.9</v>
      </c>
      <c r="BA375" s="5">
        <v>252</v>
      </c>
      <c r="BB375" s="3" t="s">
        <v>8</v>
      </c>
      <c r="BC375" s="3">
        <v>10.6</v>
      </c>
      <c r="BD375" s="5">
        <v>0.46948356807511737</v>
      </c>
      <c r="BE375" s="3" t="s">
        <v>447</v>
      </c>
      <c r="BF375" s="6">
        <v>26.5</v>
      </c>
      <c r="BG375" s="5">
        <v>5.96</v>
      </c>
      <c r="BH375" s="3"/>
      <c r="BI375" s="3"/>
      <c r="BJ375" s="5">
        <v>1.38</v>
      </c>
      <c r="BK375" s="5">
        <v>28.4</v>
      </c>
      <c r="BL375" s="5">
        <v>0.75187969924812026</v>
      </c>
      <c r="BM375" s="5">
        <v>3.23</v>
      </c>
      <c r="BN375" s="3"/>
      <c r="BO375" s="3" t="s">
        <v>121</v>
      </c>
      <c r="BP375" s="3" t="s">
        <v>3</v>
      </c>
      <c r="BQ375" s="5">
        <v>4.2</v>
      </c>
      <c r="BR375" s="2" t="s">
        <v>21</v>
      </c>
      <c r="BS375" s="3"/>
      <c r="BT375" s="3"/>
      <c r="BU375" s="3"/>
      <c r="BV375" s="5">
        <v>3.82</v>
      </c>
      <c r="BW375" s="5">
        <v>5.15</v>
      </c>
      <c r="BX375" s="3" t="s">
        <v>27</v>
      </c>
      <c r="BY375" s="3"/>
      <c r="BZ375" s="5">
        <v>252</v>
      </c>
      <c r="CA375" s="2"/>
      <c r="CB375" s="3" t="s">
        <v>3</v>
      </c>
      <c r="CC375" s="5">
        <v>2.42</v>
      </c>
      <c r="CD375" s="5">
        <v>6.67</v>
      </c>
      <c r="CE375" s="3"/>
      <c r="CF375" s="5">
        <v>39.299999999999997</v>
      </c>
      <c r="CG375" s="3" t="s">
        <v>312</v>
      </c>
      <c r="CH375" s="3"/>
      <c r="CI375" s="3" t="s">
        <v>27</v>
      </c>
      <c r="CJ375" s="3" t="s">
        <v>1</v>
      </c>
      <c r="CK375" s="2"/>
      <c r="CL375" s="3" t="s">
        <v>22</v>
      </c>
      <c r="CM375" s="5">
        <v>68</v>
      </c>
      <c r="CN375" s="3"/>
      <c r="CO375" s="2"/>
      <c r="CP375" s="3"/>
      <c r="CQ375" s="2"/>
      <c r="CR375" s="5">
        <v>4.6449999999999996</v>
      </c>
      <c r="CS375" s="5">
        <v>37.6</v>
      </c>
      <c r="CT375" s="5">
        <v>3.15</v>
      </c>
      <c r="CU375" s="5">
        <v>10.45</v>
      </c>
      <c r="CV375" s="5">
        <v>426</v>
      </c>
      <c r="CW375" s="5">
        <v>75.25</v>
      </c>
      <c r="CX375" s="5">
        <v>0.3546099290780142</v>
      </c>
      <c r="CY375" s="5">
        <v>0.58823529411764708</v>
      </c>
      <c r="CZ375" s="3" t="s">
        <v>22</v>
      </c>
      <c r="DA375" s="5">
        <v>1.145E-3</v>
      </c>
      <c r="DB375" s="5">
        <v>900</v>
      </c>
      <c r="DC375" s="2"/>
      <c r="DD375" s="5">
        <v>289</v>
      </c>
      <c r="DE375" s="3" t="s">
        <v>22</v>
      </c>
      <c r="DF375" s="5">
        <v>0.33557046979865773</v>
      </c>
      <c r="DG375" s="3" t="s">
        <v>3</v>
      </c>
      <c r="DH375" s="5">
        <v>9.35</v>
      </c>
      <c r="DI375" s="3" t="s">
        <v>28</v>
      </c>
      <c r="DJ375" s="3"/>
      <c r="DK375" s="5">
        <v>516</v>
      </c>
      <c r="DL375" s="3" t="s">
        <v>8</v>
      </c>
      <c r="DM375" s="5">
        <v>0.28901734104046245</v>
      </c>
      <c r="DN375" s="3" t="s">
        <v>3</v>
      </c>
      <c r="DO375" s="5">
        <v>14</v>
      </c>
      <c r="DP375" s="3" t="s">
        <v>3</v>
      </c>
      <c r="DQ375" s="5">
        <v>3.01</v>
      </c>
      <c r="DR375" s="7"/>
      <c r="DS375" s="3">
        <v>1</v>
      </c>
      <c r="DT375" s="5">
        <v>0.4065040650406504</v>
      </c>
      <c r="DU375" s="2"/>
      <c r="DV375" s="3" t="s">
        <v>3</v>
      </c>
      <c r="DW375" s="5">
        <v>37.200000000000003</v>
      </c>
      <c r="DX375" s="3"/>
      <c r="DY375" s="3" t="s">
        <v>8</v>
      </c>
      <c r="DZ375" s="2"/>
      <c r="EA375" s="5">
        <v>1.8518518518518516</v>
      </c>
      <c r="EB375" s="5">
        <v>2.54</v>
      </c>
      <c r="EC375" s="3"/>
      <c r="ED375" s="2"/>
      <c r="EE375" s="2"/>
      <c r="EF375" s="3" t="s">
        <v>1</v>
      </c>
      <c r="EG375" s="3" t="s">
        <v>27</v>
      </c>
      <c r="EH375" s="2"/>
      <c r="EI375" s="2"/>
      <c r="EJ375" s="3" t="s">
        <v>473</v>
      </c>
      <c r="EK375" s="5">
        <v>2.3E-2</v>
      </c>
      <c r="EL375" s="3" t="s">
        <v>1</v>
      </c>
      <c r="EM375" s="3" t="s">
        <v>3</v>
      </c>
      <c r="EN375" s="3" t="s">
        <v>27</v>
      </c>
      <c r="EO375" s="3"/>
      <c r="EP375" s="3" t="s">
        <v>8</v>
      </c>
      <c r="EQ375" s="3"/>
      <c r="ER375" s="5">
        <v>4.8499999999999996</v>
      </c>
      <c r="ES375" s="3"/>
      <c r="ET375" s="9">
        <v>23.25</v>
      </c>
      <c r="EU375" s="3" t="s">
        <v>239</v>
      </c>
      <c r="EV375" s="3" t="s">
        <v>28</v>
      </c>
      <c r="EW375" s="9">
        <v>14.55</v>
      </c>
      <c r="EX375" s="9">
        <v>2.5299999999999998</v>
      </c>
      <c r="EY375" s="3"/>
      <c r="EZ375" s="3"/>
      <c r="FA375" s="9">
        <v>1.0989010989010988</v>
      </c>
      <c r="FB375" s="9">
        <v>1.6999999999999999E-9</v>
      </c>
      <c r="FC375" s="5">
        <v>252</v>
      </c>
      <c r="FD375" s="9">
        <v>0.96153846153846145</v>
      </c>
      <c r="FE375" s="2" t="s">
        <v>311</v>
      </c>
      <c r="FF375" s="3" t="s">
        <v>28</v>
      </c>
      <c r="FG375" s="3" t="s">
        <v>1</v>
      </c>
      <c r="FH375" s="9">
        <v>5.39</v>
      </c>
      <c r="FI375" s="3"/>
      <c r="FJ375" s="9">
        <v>11.6</v>
      </c>
      <c r="FK375" s="3" t="s">
        <v>1</v>
      </c>
      <c r="FL375" s="3" t="s">
        <v>1</v>
      </c>
      <c r="FM375" s="3"/>
      <c r="FN375" s="9">
        <v>140</v>
      </c>
      <c r="FO375" s="9">
        <v>8.5500000000000005E-8</v>
      </c>
      <c r="FP375" s="9">
        <v>8.3699999999999992</v>
      </c>
      <c r="FQ375" s="3" t="s">
        <v>311</v>
      </c>
      <c r="FR375" s="5">
        <v>1.3299999999999999E-2</v>
      </c>
      <c r="FS375" s="9">
        <v>35</v>
      </c>
      <c r="FT375" s="3" t="s">
        <v>1</v>
      </c>
      <c r="FU375" s="3"/>
      <c r="FV375" s="3" t="s">
        <v>27</v>
      </c>
      <c r="FW375" s="5">
        <v>33.6</v>
      </c>
      <c r="FX375" s="10">
        <v>3.8799999999999998E-3</v>
      </c>
      <c r="FY375" s="3"/>
      <c r="FZ375" s="3"/>
      <c r="GA375" s="3"/>
      <c r="GB375" s="3"/>
      <c r="GC375" s="3" t="s">
        <v>27</v>
      </c>
      <c r="GD375" s="3"/>
      <c r="GE375" s="3"/>
      <c r="GF375" s="3" t="s">
        <v>30</v>
      </c>
      <c r="GG375" s="3"/>
      <c r="GH375" s="9">
        <v>3.53</v>
      </c>
      <c r="GI375" s="5">
        <v>252</v>
      </c>
      <c r="GJ375" s="5">
        <v>1.83E-3</v>
      </c>
      <c r="GK375" s="3"/>
      <c r="GL375" s="2"/>
      <c r="GM375" s="9">
        <v>2.46</v>
      </c>
      <c r="GN375" s="3" t="s">
        <v>31</v>
      </c>
      <c r="GO375" s="3" t="s">
        <v>8</v>
      </c>
      <c r="GP375" s="3"/>
      <c r="GQ375" s="3"/>
      <c r="GR375" s="3" t="s">
        <v>219</v>
      </c>
      <c r="GS375" s="9">
        <v>1.1764705882352942</v>
      </c>
      <c r="GT375" s="9">
        <v>71.400000000000006</v>
      </c>
      <c r="GU375" s="9">
        <v>13.65</v>
      </c>
      <c r="GV375" s="2">
        <v>6.7114093959731544E-2</v>
      </c>
      <c r="GW375" s="9">
        <v>2.5</v>
      </c>
      <c r="GX375" s="2" t="s">
        <v>34</v>
      </c>
      <c r="GY375" s="7"/>
      <c r="GZ375" s="9">
        <v>4.33</v>
      </c>
      <c r="HA375" s="9">
        <v>2.52</v>
      </c>
      <c r="HB375" s="9">
        <v>4.0999999999999996</v>
      </c>
      <c r="HC375" s="3">
        <v>39.200000000000003</v>
      </c>
      <c r="HD375" s="3" t="s">
        <v>3</v>
      </c>
      <c r="HE375" s="9">
        <v>18.649999999999999</v>
      </c>
      <c r="HF375" s="9">
        <v>20.3</v>
      </c>
      <c r="HG375" s="3" t="s">
        <v>467</v>
      </c>
      <c r="HH375" s="5">
        <v>252</v>
      </c>
      <c r="HI375" s="3" t="s">
        <v>311</v>
      </c>
      <c r="HJ375" s="3"/>
      <c r="HK375" s="3" t="s">
        <v>3</v>
      </c>
      <c r="HL375" s="3"/>
      <c r="HM375" s="9">
        <v>0.49299999999999999</v>
      </c>
      <c r="HN375" s="9">
        <v>18.649999999999999</v>
      </c>
      <c r="HO375" s="3" t="s">
        <v>3</v>
      </c>
      <c r="HP375" s="3" t="s">
        <v>1</v>
      </c>
      <c r="HQ375" s="3" t="s">
        <v>28</v>
      </c>
      <c r="HR375" s="9">
        <v>0.54</v>
      </c>
      <c r="HS375" s="3" t="s">
        <v>3</v>
      </c>
      <c r="HT375" s="3">
        <v>3.94</v>
      </c>
      <c r="HU375" s="9">
        <v>0.58139534883720934</v>
      </c>
      <c r="HV375" s="3">
        <v>1</v>
      </c>
      <c r="HW375" s="9">
        <v>4.1799999999999997E-3</v>
      </c>
      <c r="HX375" s="3" t="s">
        <v>3</v>
      </c>
      <c r="HY375" s="3"/>
      <c r="HZ375" s="3" t="s">
        <v>30</v>
      </c>
      <c r="IA375" s="9">
        <v>4.3</v>
      </c>
      <c r="IB375" s="3"/>
      <c r="IC375" s="3" t="s">
        <v>18</v>
      </c>
      <c r="ID375" s="3"/>
      <c r="IE375" s="3" t="s">
        <v>309</v>
      </c>
      <c r="IF375" s="7"/>
      <c r="IG375" s="9">
        <v>2.0833333333333335</v>
      </c>
      <c r="IH375" s="9">
        <v>1.7241379310344829</v>
      </c>
    </row>
    <row r="376" spans="1:242" x14ac:dyDescent="0.25">
      <c r="A376" s="1" t="s">
        <v>485</v>
      </c>
      <c r="B376" s="5">
        <v>47.75</v>
      </c>
      <c r="C376" s="3"/>
      <c r="D376" s="5">
        <v>8.35</v>
      </c>
      <c r="E376" s="3" t="s">
        <v>1</v>
      </c>
      <c r="F376" s="3"/>
      <c r="G376" s="2"/>
      <c r="H376" s="3"/>
      <c r="I376" s="3"/>
      <c r="J376" s="5">
        <v>3.3000000000000002E-9</v>
      </c>
      <c r="K376" s="3" t="s">
        <v>3</v>
      </c>
      <c r="L376" s="3" t="s">
        <v>4</v>
      </c>
      <c r="M376" s="5">
        <v>0.9174311926605504</v>
      </c>
      <c r="N376" s="5">
        <v>17.05</v>
      </c>
      <c r="O376" s="3" t="s">
        <v>3</v>
      </c>
      <c r="P376" s="3"/>
      <c r="Q376" s="3"/>
      <c r="R376" s="5">
        <v>20.6</v>
      </c>
      <c r="S376" s="3"/>
      <c r="T376" s="3" t="s">
        <v>3</v>
      </c>
      <c r="U376" s="5">
        <v>36.9</v>
      </c>
      <c r="V376" s="3"/>
      <c r="W376" s="5">
        <v>247</v>
      </c>
      <c r="X376" s="3"/>
      <c r="Y376" s="3"/>
      <c r="Z376" s="5">
        <v>2.0999999999999999E-5</v>
      </c>
      <c r="AA376" s="3" t="s">
        <v>8</v>
      </c>
      <c r="AB376" s="2"/>
      <c r="AC376" s="5">
        <v>5.818181818181818E-12</v>
      </c>
      <c r="AD376" s="3" t="s">
        <v>22</v>
      </c>
      <c r="AE376" s="3" t="s">
        <v>1</v>
      </c>
      <c r="AF376" s="3"/>
      <c r="AG376" s="6">
        <v>2.3900000000000002E-3</v>
      </c>
      <c r="AH376" s="5">
        <v>247</v>
      </c>
      <c r="AI376" s="2"/>
      <c r="AJ376" s="3" t="s">
        <v>21</v>
      </c>
      <c r="AK376" s="5">
        <v>247</v>
      </c>
      <c r="AL376" s="5">
        <v>1.0449999999999999</v>
      </c>
      <c r="AM376" s="3"/>
      <c r="AN376" s="3"/>
      <c r="AO376" s="5">
        <v>247</v>
      </c>
      <c r="AP376" s="5">
        <v>247</v>
      </c>
      <c r="AQ376" s="5">
        <v>21.4</v>
      </c>
      <c r="AR376" s="5">
        <v>2.2599999999999998</v>
      </c>
      <c r="AS376" s="3" t="s">
        <v>28</v>
      </c>
      <c r="AT376" s="3" t="s">
        <v>28</v>
      </c>
      <c r="AU376" s="5">
        <v>38.200000000000003</v>
      </c>
      <c r="AV376" s="3"/>
      <c r="AW376" s="5">
        <v>247</v>
      </c>
      <c r="AX376" s="5">
        <v>6.1999999999999999E-7</v>
      </c>
      <c r="AY376" s="2" t="s">
        <v>311</v>
      </c>
      <c r="AZ376" s="5">
        <v>9.5</v>
      </c>
      <c r="BA376" s="5">
        <v>247</v>
      </c>
      <c r="BB376" s="3" t="s">
        <v>8</v>
      </c>
      <c r="BC376" s="3">
        <v>10.8</v>
      </c>
      <c r="BD376" s="5">
        <v>0.4464285714285714</v>
      </c>
      <c r="BE376" s="3" t="s">
        <v>447</v>
      </c>
      <c r="BF376" s="6">
        <v>25.8</v>
      </c>
      <c r="BG376" s="5">
        <v>5.86</v>
      </c>
      <c r="BH376" s="3"/>
      <c r="BI376" s="3"/>
      <c r="BJ376" s="5">
        <v>1.34</v>
      </c>
      <c r="BK376" s="5">
        <v>28.2</v>
      </c>
      <c r="BL376" s="5">
        <v>0.7246376811594204</v>
      </c>
      <c r="BM376" s="5">
        <v>3.35</v>
      </c>
      <c r="BN376" s="3"/>
      <c r="BO376" s="3" t="s">
        <v>121</v>
      </c>
      <c r="BP376" s="3" t="s">
        <v>3</v>
      </c>
      <c r="BQ376" s="5">
        <v>4.1500000000000004</v>
      </c>
      <c r="BR376" s="2" t="s">
        <v>21</v>
      </c>
      <c r="BS376" s="3"/>
      <c r="BT376" s="3"/>
      <c r="BU376" s="3"/>
      <c r="BV376" s="5">
        <v>3.8</v>
      </c>
      <c r="BW376" s="5">
        <v>5.16</v>
      </c>
      <c r="BX376" s="3" t="s">
        <v>27</v>
      </c>
      <c r="BY376" s="3"/>
      <c r="BZ376" s="5">
        <v>247</v>
      </c>
      <c r="CA376" s="2"/>
      <c r="CB376" s="3" t="s">
        <v>3</v>
      </c>
      <c r="CC376" s="5">
        <v>2.39</v>
      </c>
      <c r="CD376" s="5">
        <v>7.14</v>
      </c>
      <c r="CE376" s="3"/>
      <c r="CF376" s="5">
        <v>40</v>
      </c>
      <c r="CG376" s="3" t="s">
        <v>312</v>
      </c>
      <c r="CH376" s="3"/>
      <c r="CI376" s="3" t="s">
        <v>27</v>
      </c>
      <c r="CJ376" s="3" t="s">
        <v>1</v>
      </c>
      <c r="CK376" s="2"/>
      <c r="CL376" s="3" t="s">
        <v>22</v>
      </c>
      <c r="CM376" s="5">
        <v>69</v>
      </c>
      <c r="CN376" s="3"/>
      <c r="CO376" s="2"/>
      <c r="CP376" s="3"/>
      <c r="CQ376" s="2"/>
      <c r="CR376" s="5">
        <v>4.6399999999999997</v>
      </c>
      <c r="CS376" s="5">
        <v>37.4</v>
      </c>
      <c r="CT376" s="5">
        <v>3.13</v>
      </c>
      <c r="CU376" s="5">
        <v>10</v>
      </c>
      <c r="CV376" s="5">
        <v>435</v>
      </c>
      <c r="CW376" s="5">
        <v>76</v>
      </c>
      <c r="CX376" s="5">
        <v>0.35335689045936397</v>
      </c>
      <c r="CY376" s="5">
        <v>0.58479532163742687</v>
      </c>
      <c r="CZ376" s="3" t="s">
        <v>22</v>
      </c>
      <c r="DA376" s="5">
        <v>1.14E-3</v>
      </c>
      <c r="DB376" s="5">
        <v>910</v>
      </c>
      <c r="DC376" s="2"/>
      <c r="DD376" s="5">
        <v>284</v>
      </c>
      <c r="DE376" s="3" t="s">
        <v>22</v>
      </c>
      <c r="DF376" s="5">
        <v>0.33444816053511706</v>
      </c>
      <c r="DG376" s="3" t="s">
        <v>3</v>
      </c>
      <c r="DH376" s="5">
        <v>9.1999999999999993</v>
      </c>
      <c r="DI376" s="3" t="s">
        <v>28</v>
      </c>
      <c r="DJ376" s="3"/>
      <c r="DK376" s="5">
        <v>515</v>
      </c>
      <c r="DL376" s="3" t="s">
        <v>8</v>
      </c>
      <c r="DM376" s="5">
        <v>0.28901734104046245</v>
      </c>
      <c r="DN376" s="3" t="s">
        <v>3</v>
      </c>
      <c r="DO376" s="5">
        <v>14</v>
      </c>
      <c r="DP376" s="3" t="s">
        <v>3</v>
      </c>
      <c r="DQ376" s="5">
        <v>3.01</v>
      </c>
      <c r="DR376" s="7"/>
      <c r="DS376" s="3">
        <v>1</v>
      </c>
      <c r="DT376" s="5">
        <v>0.40485829959514169</v>
      </c>
      <c r="DU376" s="2"/>
      <c r="DV376" s="3" t="s">
        <v>3</v>
      </c>
      <c r="DW376" s="5">
        <v>36.9</v>
      </c>
      <c r="DX376" s="3"/>
      <c r="DY376" s="3" t="s">
        <v>8</v>
      </c>
      <c r="DZ376" s="2"/>
      <c r="EA376" s="5">
        <v>1.3333333333333333</v>
      </c>
      <c r="EB376" s="5">
        <v>2.5099999999999998</v>
      </c>
      <c r="EC376" s="3"/>
      <c r="ED376" s="2"/>
      <c r="EE376" s="2"/>
      <c r="EF376" s="3" t="s">
        <v>1</v>
      </c>
      <c r="EG376" s="3" t="s">
        <v>27</v>
      </c>
      <c r="EH376" s="2"/>
      <c r="EI376" s="2"/>
      <c r="EJ376" s="3" t="s">
        <v>473</v>
      </c>
      <c r="EK376" s="5">
        <v>2.4E-2</v>
      </c>
      <c r="EL376" s="3" t="s">
        <v>1</v>
      </c>
      <c r="EM376" s="3" t="s">
        <v>3</v>
      </c>
      <c r="EN376" s="3" t="s">
        <v>27</v>
      </c>
      <c r="EO376" s="3"/>
      <c r="EP376" s="3" t="s">
        <v>8</v>
      </c>
      <c r="EQ376" s="3"/>
      <c r="ER376" s="5">
        <v>4.83</v>
      </c>
      <c r="ES376" s="3"/>
      <c r="ET376" s="9">
        <v>23.2</v>
      </c>
      <c r="EU376" s="3" t="s">
        <v>239</v>
      </c>
      <c r="EV376" s="3" t="s">
        <v>28</v>
      </c>
      <c r="EW376" s="9">
        <v>13.9</v>
      </c>
      <c r="EX376" s="9">
        <v>2.4900000000000002</v>
      </c>
      <c r="EY376" s="3"/>
      <c r="EZ376" s="3"/>
      <c r="FA376" s="9">
        <v>1.0869565217391304</v>
      </c>
      <c r="FB376" s="9">
        <v>1.7100000000000001E-9</v>
      </c>
      <c r="FC376" s="5">
        <v>247</v>
      </c>
      <c r="FD376" s="9">
        <v>0.90909090909090906</v>
      </c>
      <c r="FE376" s="2" t="s">
        <v>311</v>
      </c>
      <c r="FF376" s="3" t="s">
        <v>28</v>
      </c>
      <c r="FG376" s="3" t="s">
        <v>1</v>
      </c>
      <c r="FH376" s="9">
        <v>5.36</v>
      </c>
      <c r="FI376" s="3"/>
      <c r="FJ376" s="9">
        <v>11.05</v>
      </c>
      <c r="FK376" s="3" t="s">
        <v>1</v>
      </c>
      <c r="FL376" s="3" t="s">
        <v>1</v>
      </c>
      <c r="FM376" s="3"/>
      <c r="FN376" s="9">
        <v>135.5</v>
      </c>
      <c r="FO376" s="9">
        <v>8.4499999999999996E-8</v>
      </c>
      <c r="FP376" s="9">
        <v>7.93</v>
      </c>
      <c r="FQ376" s="3" t="s">
        <v>311</v>
      </c>
      <c r="FR376" s="5">
        <v>1.32E-2</v>
      </c>
      <c r="FS376" s="9">
        <v>40</v>
      </c>
      <c r="FT376" s="3" t="s">
        <v>1</v>
      </c>
      <c r="FU376" s="3"/>
      <c r="FV376" s="3" t="s">
        <v>27</v>
      </c>
      <c r="FW376" s="5">
        <v>32.1</v>
      </c>
      <c r="FX376" s="10">
        <v>3.8500000000000001E-3</v>
      </c>
      <c r="FY376" s="3"/>
      <c r="FZ376" s="3"/>
      <c r="GA376" s="3"/>
      <c r="GB376" s="3"/>
      <c r="GC376" s="3" t="s">
        <v>27</v>
      </c>
      <c r="GD376" s="3"/>
      <c r="GE376" s="3"/>
      <c r="GF376" s="3" t="s">
        <v>30</v>
      </c>
      <c r="GG376" s="3"/>
      <c r="GH376" s="9">
        <v>3.54</v>
      </c>
      <c r="GI376" s="5">
        <v>247</v>
      </c>
      <c r="GJ376" s="5">
        <v>1.9649999999999997E-3</v>
      </c>
      <c r="GK376" s="3"/>
      <c r="GL376" s="2"/>
      <c r="GM376" s="9">
        <v>2.4700000000000002</v>
      </c>
      <c r="GN376" s="3" t="s">
        <v>31</v>
      </c>
      <c r="GO376" s="3" t="s">
        <v>8</v>
      </c>
      <c r="GP376" s="3"/>
      <c r="GQ376" s="3"/>
      <c r="GR376" s="3" t="s">
        <v>219</v>
      </c>
      <c r="GS376" s="9">
        <v>1.2658227848101264</v>
      </c>
      <c r="GT376" s="9">
        <v>71.099999999999994</v>
      </c>
      <c r="GU376" s="9">
        <v>13.65</v>
      </c>
      <c r="GV376" s="2">
        <v>6.7114093959731544E-2</v>
      </c>
      <c r="GW376" s="9">
        <v>2.2999999999999998</v>
      </c>
      <c r="GX376" s="2" t="s">
        <v>34</v>
      </c>
      <c r="GY376" s="7"/>
      <c r="GZ376" s="9">
        <v>4.2699999999999996</v>
      </c>
      <c r="HA376" s="9">
        <v>2.5299999999999998</v>
      </c>
      <c r="HB376" s="9">
        <v>4.12</v>
      </c>
      <c r="HC376" s="3">
        <v>38.5</v>
      </c>
      <c r="HD376" s="3" t="s">
        <v>3</v>
      </c>
      <c r="HE376" s="9">
        <v>19.3</v>
      </c>
      <c r="HF376" s="9">
        <v>20.2</v>
      </c>
      <c r="HG376" s="3" t="s">
        <v>467</v>
      </c>
      <c r="HH376" s="5">
        <v>247</v>
      </c>
      <c r="HI376" s="3" t="s">
        <v>311</v>
      </c>
      <c r="HJ376" s="3"/>
      <c r="HK376" s="3" t="s">
        <v>3</v>
      </c>
      <c r="HL376" s="3"/>
      <c r="HM376" s="9">
        <v>0.46800000000000003</v>
      </c>
      <c r="HN376" s="9">
        <v>18.899999999999999</v>
      </c>
      <c r="HO376" s="3" t="s">
        <v>3</v>
      </c>
      <c r="HP376" s="3" t="s">
        <v>1</v>
      </c>
      <c r="HQ376" s="3" t="s">
        <v>28</v>
      </c>
      <c r="HR376" s="9">
        <v>0.59</v>
      </c>
      <c r="HS376" s="3" t="s">
        <v>3</v>
      </c>
      <c r="HT376" s="3">
        <v>3.95</v>
      </c>
      <c r="HU376" s="9">
        <v>0.58139534883720934</v>
      </c>
      <c r="HV376" s="3">
        <v>1</v>
      </c>
      <c r="HW376" s="9">
        <v>4.2199999999999998E-3</v>
      </c>
      <c r="HX376" s="3" t="s">
        <v>3</v>
      </c>
      <c r="HY376" s="3"/>
      <c r="HZ376" s="3" t="s">
        <v>30</v>
      </c>
      <c r="IA376" s="9">
        <v>4.3</v>
      </c>
      <c r="IB376" s="3"/>
      <c r="IC376" s="3" t="s">
        <v>18</v>
      </c>
      <c r="ID376" s="3"/>
      <c r="IE376" s="3" t="s">
        <v>309</v>
      </c>
      <c r="IF376" s="7"/>
      <c r="IG376" s="9">
        <v>2.0833333333333335</v>
      </c>
      <c r="IH376" s="9">
        <v>2.1739130434782608</v>
      </c>
    </row>
    <row r="377" spans="1:242" x14ac:dyDescent="0.25">
      <c r="A377" s="1" t="s">
        <v>486</v>
      </c>
      <c r="B377" s="5">
        <v>46.65</v>
      </c>
      <c r="C377" s="3">
        <v>37</v>
      </c>
      <c r="D377" s="5">
        <v>8.2799999999999994</v>
      </c>
      <c r="E377" s="3" t="s">
        <v>1</v>
      </c>
      <c r="F377" s="3"/>
      <c r="G377" s="2">
        <v>0.35</v>
      </c>
      <c r="H377" s="2">
        <v>3.08</v>
      </c>
      <c r="I377" s="2">
        <v>3.08</v>
      </c>
      <c r="J377" s="5">
        <v>3.4900000000000001E-9</v>
      </c>
      <c r="K377" s="3" t="s">
        <v>3</v>
      </c>
      <c r="L377" s="3" t="s">
        <v>4</v>
      </c>
      <c r="M377" s="5">
        <v>0.9174311926605504</v>
      </c>
      <c r="N377" s="5">
        <v>16.95</v>
      </c>
      <c r="O377" s="3" t="s">
        <v>3</v>
      </c>
      <c r="P377" s="3">
        <v>1.06</v>
      </c>
      <c r="Q377" s="3"/>
      <c r="R377" s="5">
        <v>20.6</v>
      </c>
      <c r="S377" s="2">
        <v>2.2799999999999998</v>
      </c>
      <c r="T377" s="3" t="s">
        <v>3</v>
      </c>
      <c r="U377" s="5">
        <v>36.75</v>
      </c>
      <c r="V377" s="2">
        <v>2.5</v>
      </c>
      <c r="W377" s="5">
        <v>252</v>
      </c>
      <c r="X377" s="3">
        <v>1.06</v>
      </c>
      <c r="Y377" s="3"/>
      <c r="Z377" s="5">
        <v>2.0999999999999999E-5</v>
      </c>
      <c r="AA377" s="3" t="s">
        <v>8</v>
      </c>
      <c r="AB377" s="2">
        <v>1.2521739130434784</v>
      </c>
      <c r="AC377" s="5">
        <v>5.4545454545454542E-12</v>
      </c>
      <c r="AD377" s="3" t="s">
        <v>22</v>
      </c>
      <c r="AE377" s="3" t="s">
        <v>1</v>
      </c>
      <c r="AF377" s="13" t="s">
        <v>487</v>
      </c>
      <c r="AG377" s="6">
        <v>2.0400000000000001E-3</v>
      </c>
      <c r="AH377" s="5">
        <v>252</v>
      </c>
      <c r="AI377" s="2">
        <v>157.5</v>
      </c>
      <c r="AJ377" s="3" t="s">
        <v>21</v>
      </c>
      <c r="AK377" s="5">
        <v>252</v>
      </c>
      <c r="AL377" s="5">
        <v>1.056</v>
      </c>
      <c r="AM377" s="3"/>
      <c r="AN377" s="2">
        <v>0.88333333333333341</v>
      </c>
      <c r="AO377" s="5">
        <v>252</v>
      </c>
      <c r="AP377" s="5">
        <v>252</v>
      </c>
      <c r="AQ377" s="5">
        <v>20.7</v>
      </c>
      <c r="AR377" s="5">
        <v>2.2599999999999998</v>
      </c>
      <c r="AS377" s="3" t="s">
        <v>28</v>
      </c>
      <c r="AT377" s="3" t="s">
        <v>28</v>
      </c>
      <c r="AU377" s="5">
        <v>38.299999999999997</v>
      </c>
      <c r="AV377" s="3"/>
      <c r="AW377" s="5">
        <v>252</v>
      </c>
      <c r="AX377" s="5">
        <v>8.4999999999999991E-7</v>
      </c>
      <c r="AY377" s="2" t="s">
        <v>311</v>
      </c>
      <c r="AZ377" s="5">
        <v>9.6</v>
      </c>
      <c r="BA377" s="5">
        <v>252</v>
      </c>
      <c r="BB377" s="3" t="s">
        <v>8</v>
      </c>
      <c r="BC377" s="3">
        <v>11</v>
      </c>
      <c r="BD377" s="5">
        <v>0.44052863436123346</v>
      </c>
      <c r="BE377" s="3" t="s">
        <v>447</v>
      </c>
      <c r="BF377" s="6">
        <v>23.15</v>
      </c>
      <c r="BG377" s="5">
        <v>5.85</v>
      </c>
      <c r="BH377" s="3"/>
      <c r="BI377" s="2">
        <v>3.08</v>
      </c>
      <c r="BJ377" s="5">
        <v>1.33</v>
      </c>
      <c r="BK377" s="5">
        <v>28.6</v>
      </c>
      <c r="BL377" s="5">
        <v>0.7246376811594204</v>
      </c>
      <c r="BM377" s="5">
        <v>3.3</v>
      </c>
      <c r="BN377" s="13" t="s">
        <v>488</v>
      </c>
      <c r="BO377" s="3" t="s">
        <v>121</v>
      </c>
      <c r="BP377" s="3" t="s">
        <v>3</v>
      </c>
      <c r="BQ377" s="5">
        <v>5.65</v>
      </c>
      <c r="BR377" s="2" t="s">
        <v>21</v>
      </c>
      <c r="BS377" s="13" t="s">
        <v>489</v>
      </c>
      <c r="BT377" s="3"/>
      <c r="BU377" s="13" t="s">
        <v>490</v>
      </c>
      <c r="BV377" s="5">
        <v>3.8</v>
      </c>
      <c r="BW377" s="5">
        <v>5.15</v>
      </c>
      <c r="BX377" s="3" t="s">
        <v>27</v>
      </c>
      <c r="BY377" s="3"/>
      <c r="BZ377" s="5">
        <v>252</v>
      </c>
      <c r="CA377" s="13" t="s">
        <v>397</v>
      </c>
      <c r="CB377" s="3" t="s">
        <v>3</v>
      </c>
      <c r="CC377" s="5">
        <v>2.39</v>
      </c>
      <c r="CD377" s="5">
        <v>10</v>
      </c>
      <c r="CE377" s="13" t="s">
        <v>491</v>
      </c>
      <c r="CF377" s="5">
        <v>39</v>
      </c>
      <c r="CG377" s="3" t="s">
        <v>312</v>
      </c>
      <c r="CH377" s="2">
        <v>3.08</v>
      </c>
      <c r="CI377" s="3" t="s">
        <v>27</v>
      </c>
      <c r="CJ377" s="3" t="s">
        <v>1</v>
      </c>
      <c r="CK377" s="2"/>
      <c r="CL377" s="3" t="s">
        <v>22</v>
      </c>
      <c r="CM377" s="5">
        <v>69</v>
      </c>
      <c r="CN377" s="13" t="s">
        <v>492</v>
      </c>
      <c r="CO377" s="13" t="s">
        <v>462</v>
      </c>
      <c r="CP377" s="3"/>
      <c r="CQ377" s="2"/>
      <c r="CR377" s="5">
        <v>4.63</v>
      </c>
      <c r="CS377" s="5">
        <v>39.15</v>
      </c>
      <c r="CT377" s="5">
        <v>3.1924999999999999</v>
      </c>
      <c r="CU377" s="5">
        <v>10.4</v>
      </c>
      <c r="CV377" s="5">
        <v>435</v>
      </c>
      <c r="CW377" s="5">
        <v>75</v>
      </c>
      <c r="CX377" s="5">
        <v>0.35587188612099646</v>
      </c>
      <c r="CY377" s="5">
        <v>0.58479532163742687</v>
      </c>
      <c r="CZ377" s="3" t="s">
        <v>22</v>
      </c>
      <c r="DA377" s="5">
        <v>1.1099999999999999E-3</v>
      </c>
      <c r="DB377" s="5">
        <v>900</v>
      </c>
      <c r="DC377" s="13" t="s">
        <v>493</v>
      </c>
      <c r="DD377" s="5">
        <v>280</v>
      </c>
      <c r="DE377" s="3" t="s">
        <v>22</v>
      </c>
      <c r="DF377" s="5">
        <v>0.33444816053511706</v>
      </c>
      <c r="DG377" s="3" t="s">
        <v>3</v>
      </c>
      <c r="DH377" s="5">
        <v>8.9499999999999993</v>
      </c>
      <c r="DI377" s="3" t="s">
        <v>28</v>
      </c>
      <c r="DJ377" s="3">
        <v>13</v>
      </c>
      <c r="DK377" s="5">
        <v>514</v>
      </c>
      <c r="DL377" s="3" t="s">
        <v>8</v>
      </c>
      <c r="DM377" s="5">
        <v>0.28818443804034583</v>
      </c>
      <c r="DN377" s="3" t="s">
        <v>3</v>
      </c>
      <c r="DO377" s="5">
        <v>15</v>
      </c>
      <c r="DP377" s="3" t="s">
        <v>3</v>
      </c>
      <c r="DQ377" s="5">
        <v>3.0550000000000002</v>
      </c>
      <c r="DR377" s="13" t="s">
        <v>494</v>
      </c>
      <c r="DS377" s="3">
        <v>1</v>
      </c>
      <c r="DT377" s="5">
        <v>0.41322314049586778</v>
      </c>
      <c r="DU377" s="2"/>
      <c r="DV377" s="3" t="s">
        <v>3</v>
      </c>
      <c r="DW377" s="5">
        <v>36.75</v>
      </c>
      <c r="DX377" s="3"/>
      <c r="DY377" s="3" t="s">
        <v>8</v>
      </c>
      <c r="DZ377" s="13" t="s">
        <v>495</v>
      </c>
      <c r="EA377" s="5">
        <v>1.8181818181818181</v>
      </c>
      <c r="EB377" s="5">
        <v>2.5</v>
      </c>
      <c r="EC377" s="3"/>
      <c r="ED377" s="2">
        <v>263.5</v>
      </c>
      <c r="EE377" s="13" t="s">
        <v>435</v>
      </c>
      <c r="EF377" s="3" t="s">
        <v>1</v>
      </c>
      <c r="EG377" s="3" t="s">
        <v>27</v>
      </c>
      <c r="EH377" s="2">
        <v>100</v>
      </c>
      <c r="EI377" s="13" t="s">
        <v>496</v>
      </c>
      <c r="EJ377" s="3" t="s">
        <v>473</v>
      </c>
      <c r="EK377" s="5">
        <v>2.4E-2</v>
      </c>
      <c r="EL377" s="3" t="s">
        <v>1</v>
      </c>
      <c r="EM377" s="3" t="s">
        <v>3</v>
      </c>
      <c r="EN377" s="3" t="s">
        <v>27</v>
      </c>
      <c r="EO377" s="3">
        <v>20</v>
      </c>
      <c r="EP377" s="3" t="s">
        <v>8</v>
      </c>
      <c r="EQ377" s="2">
        <v>3.08</v>
      </c>
      <c r="ER377" s="5">
        <v>4.93</v>
      </c>
      <c r="ES377" s="3"/>
      <c r="ET377" s="9">
        <v>26.45</v>
      </c>
      <c r="EU377" s="3" t="s">
        <v>239</v>
      </c>
      <c r="EV377" s="3" t="s">
        <v>28</v>
      </c>
      <c r="EW377" s="9">
        <v>14.45</v>
      </c>
      <c r="EX377" s="9">
        <v>2.4900000000000002</v>
      </c>
      <c r="EY377" s="3"/>
      <c r="EZ377" s="3"/>
      <c r="FA377" s="9">
        <v>1.0989010989010988</v>
      </c>
      <c r="FB377" s="9">
        <v>1.69E-9</v>
      </c>
      <c r="FC377" s="5">
        <v>252</v>
      </c>
      <c r="FD377" s="9">
        <v>0.92592592592592582</v>
      </c>
      <c r="FE377" s="2" t="s">
        <v>311</v>
      </c>
      <c r="FF377" s="3" t="s">
        <v>28</v>
      </c>
      <c r="FG377" s="3" t="s">
        <v>1</v>
      </c>
      <c r="FH377" s="9">
        <v>5.36</v>
      </c>
      <c r="FI377" s="3"/>
      <c r="FJ377" s="9">
        <v>11</v>
      </c>
      <c r="FK377" s="3" t="s">
        <v>1</v>
      </c>
      <c r="FL377" s="3" t="s">
        <v>1</v>
      </c>
      <c r="FM377" s="13" t="s">
        <v>398</v>
      </c>
      <c r="FN377" s="9">
        <v>134</v>
      </c>
      <c r="FO377" s="9">
        <v>7.9000000000000006E-8</v>
      </c>
      <c r="FP377" s="9">
        <v>7.98</v>
      </c>
      <c r="FQ377" s="3" t="s">
        <v>311</v>
      </c>
      <c r="FR377" s="5">
        <v>1.2725E-2</v>
      </c>
      <c r="FS377" s="9">
        <v>41</v>
      </c>
      <c r="FT377" s="3" t="s">
        <v>1</v>
      </c>
      <c r="FU377" s="3">
        <v>3.99</v>
      </c>
      <c r="FV377" s="3" t="s">
        <v>27</v>
      </c>
      <c r="FW377" s="5">
        <v>34.4</v>
      </c>
      <c r="FX377" s="10">
        <v>3.6900000000000001E-3</v>
      </c>
      <c r="FY377" s="13" t="s">
        <v>497</v>
      </c>
      <c r="FZ377" s="3"/>
      <c r="GA377" s="2">
        <v>3.08</v>
      </c>
      <c r="GB377" s="2">
        <v>3.08</v>
      </c>
      <c r="GC377" s="3" t="s">
        <v>27</v>
      </c>
      <c r="GD377" s="2">
        <v>3.08</v>
      </c>
      <c r="GE377" s="13" t="s">
        <v>489</v>
      </c>
      <c r="GF377" s="3" t="s">
        <v>30</v>
      </c>
      <c r="GG377" s="3"/>
      <c r="GH377" s="9">
        <v>3.53</v>
      </c>
      <c r="GI377" s="5">
        <v>252</v>
      </c>
      <c r="GJ377" s="5">
        <v>1.8500000000000001E-3</v>
      </c>
      <c r="GK377" s="13" t="s">
        <v>498</v>
      </c>
      <c r="GL377" s="13" t="s">
        <v>499</v>
      </c>
      <c r="GM377" s="9">
        <v>2.4700000000000002</v>
      </c>
      <c r="GN377" s="3" t="s">
        <v>31</v>
      </c>
      <c r="GO377" s="3" t="s">
        <v>8</v>
      </c>
      <c r="GP377" s="3"/>
      <c r="GQ377" s="2">
        <v>8.5399999999999991</v>
      </c>
      <c r="GR377" s="3" t="s">
        <v>219</v>
      </c>
      <c r="GS377" s="9">
        <v>1.1363636363636365</v>
      </c>
      <c r="GT377" s="9">
        <v>71.349999999999994</v>
      </c>
      <c r="GU377" s="9">
        <v>13.6</v>
      </c>
      <c r="GV377" s="2">
        <v>6.535947712418301E-2</v>
      </c>
      <c r="GW377" s="9">
        <v>2.2000000000000002</v>
      </c>
      <c r="GX377" s="2" t="s">
        <v>34</v>
      </c>
      <c r="GY377" s="13" t="s">
        <v>494</v>
      </c>
      <c r="GZ377" s="9">
        <v>4.3499999999999996</v>
      </c>
      <c r="HA377" s="9">
        <v>2.5449999999999999</v>
      </c>
      <c r="HB377" s="9">
        <v>4.08</v>
      </c>
      <c r="HC377" s="3">
        <v>37.950000000000003</v>
      </c>
      <c r="HD377" s="3" t="s">
        <v>3</v>
      </c>
      <c r="HE377" s="9">
        <v>25.5</v>
      </c>
      <c r="HF377" s="9">
        <v>19.899999999999999</v>
      </c>
      <c r="HG377" s="3" t="s">
        <v>467</v>
      </c>
      <c r="HH377" s="5">
        <v>252</v>
      </c>
      <c r="HI377" s="3" t="s">
        <v>311</v>
      </c>
      <c r="HJ377" s="13" t="s">
        <v>500</v>
      </c>
      <c r="HK377" s="3" t="s">
        <v>3</v>
      </c>
      <c r="HL377" s="13" t="s">
        <v>461</v>
      </c>
      <c r="HM377" s="9">
        <v>0.45</v>
      </c>
      <c r="HN377" s="9">
        <v>18.850000000000001</v>
      </c>
      <c r="HO377" s="3" t="s">
        <v>3</v>
      </c>
      <c r="HP377" s="3" t="s">
        <v>1</v>
      </c>
      <c r="HQ377" s="3" t="s">
        <v>28</v>
      </c>
      <c r="HR377" s="9">
        <v>0.55000000000000004</v>
      </c>
      <c r="HS377" s="3" t="s">
        <v>3</v>
      </c>
      <c r="HT377" s="3">
        <v>3.94</v>
      </c>
      <c r="HU377" s="9">
        <v>0.58479532163742687</v>
      </c>
      <c r="HV377" s="3">
        <v>1</v>
      </c>
      <c r="HW377" s="9">
        <v>4.3099999999999996E-3</v>
      </c>
      <c r="HX377" s="3" t="s">
        <v>3</v>
      </c>
      <c r="HY377" s="3"/>
      <c r="HZ377" s="3" t="s">
        <v>30</v>
      </c>
      <c r="IA377" s="9">
        <v>4.3</v>
      </c>
      <c r="IB377" s="3">
        <v>25</v>
      </c>
      <c r="IC377" s="3" t="s">
        <v>18</v>
      </c>
      <c r="ID377" s="3"/>
      <c r="IE377" s="3" t="s">
        <v>309</v>
      </c>
      <c r="IF377" s="7"/>
      <c r="IG377" s="9">
        <v>2.1276595744680851</v>
      </c>
      <c r="IH377" s="9">
        <v>1.8518518518518516</v>
      </c>
    </row>
    <row r="378" spans="1:242" x14ac:dyDescent="0.25">
      <c r="A378" s="1" t="s">
        <v>501</v>
      </c>
      <c r="B378" s="5">
        <v>46.75</v>
      </c>
      <c r="C378" s="3"/>
      <c r="D378" s="5">
        <v>8.4499999999999993</v>
      </c>
      <c r="E378" s="3" t="s">
        <v>1</v>
      </c>
      <c r="F378" s="3"/>
      <c r="G378" s="2"/>
      <c r="H378" s="3"/>
      <c r="I378" s="3"/>
      <c r="J378" s="5">
        <v>3.7E-9</v>
      </c>
      <c r="K378" s="3" t="s">
        <v>3</v>
      </c>
      <c r="L378" s="3" t="s">
        <v>4</v>
      </c>
      <c r="M378" s="5">
        <v>0.90909090909090906</v>
      </c>
      <c r="N378" s="5">
        <v>16.850000000000001</v>
      </c>
      <c r="O378" s="3" t="s">
        <v>3</v>
      </c>
      <c r="P378" s="3"/>
      <c r="Q378" s="3"/>
      <c r="R378" s="5">
        <v>20.6</v>
      </c>
      <c r="S378" s="3"/>
      <c r="T378" s="3" t="s">
        <v>3</v>
      </c>
      <c r="U378" s="5">
        <v>36.25</v>
      </c>
      <c r="V378" s="3"/>
      <c r="W378" s="5">
        <v>249</v>
      </c>
      <c r="X378" s="3"/>
      <c r="Y378" s="3"/>
      <c r="Z378" s="5">
        <v>2.0999999999999999E-5</v>
      </c>
      <c r="AA378" s="3" t="s">
        <v>8</v>
      </c>
      <c r="AB378" s="2"/>
      <c r="AC378" s="5">
        <v>5.5818181818181819E-12</v>
      </c>
      <c r="AD378" s="3" t="s">
        <v>22</v>
      </c>
      <c r="AE378" s="3" t="s">
        <v>1</v>
      </c>
      <c r="AF378" s="3"/>
      <c r="AG378" s="6">
        <v>2.0600000000000002E-3</v>
      </c>
      <c r="AH378" s="5">
        <v>249</v>
      </c>
      <c r="AI378" s="2"/>
      <c r="AJ378" s="3" t="s">
        <v>21</v>
      </c>
      <c r="AK378" s="5">
        <v>249</v>
      </c>
      <c r="AL378" s="5">
        <v>1.0469999999999999</v>
      </c>
      <c r="AM378" s="3"/>
      <c r="AN378" s="3"/>
      <c r="AO378" s="5">
        <v>249</v>
      </c>
      <c r="AP378" s="5">
        <v>249</v>
      </c>
      <c r="AQ378" s="5">
        <v>21.1</v>
      </c>
      <c r="AR378" s="5">
        <v>2.2599999999999998</v>
      </c>
      <c r="AS378" s="3" t="s">
        <v>28</v>
      </c>
      <c r="AT378" s="3" t="s">
        <v>28</v>
      </c>
      <c r="AU378" s="5">
        <v>38.299999999999997</v>
      </c>
      <c r="AV378" s="3"/>
      <c r="AW378" s="5">
        <v>249</v>
      </c>
      <c r="AX378" s="5">
        <v>7.666666666666666E-7</v>
      </c>
      <c r="AY378" s="2" t="s">
        <v>311</v>
      </c>
      <c r="AZ378" s="5">
        <v>9.4</v>
      </c>
      <c r="BA378" s="5">
        <v>249</v>
      </c>
      <c r="BB378" s="3" t="s">
        <v>8</v>
      </c>
      <c r="BC378" s="3">
        <v>11</v>
      </c>
      <c r="BD378" s="5">
        <v>0.42016806722689076</v>
      </c>
      <c r="BE378" s="3" t="s">
        <v>447</v>
      </c>
      <c r="BF378" s="6">
        <v>23.45</v>
      </c>
      <c r="BG378" s="5">
        <v>6</v>
      </c>
      <c r="BH378" s="3"/>
      <c r="BI378" s="3"/>
      <c r="BJ378" s="5">
        <v>1.33</v>
      </c>
      <c r="BK378" s="5">
        <v>28.1</v>
      </c>
      <c r="BL378" s="5">
        <v>0.7246376811594204</v>
      </c>
      <c r="BM378" s="5">
        <v>3.35</v>
      </c>
      <c r="BN378" s="3"/>
      <c r="BO378" s="3" t="s">
        <v>121</v>
      </c>
      <c r="BP378" s="3" t="s">
        <v>3</v>
      </c>
      <c r="BQ378" s="5">
        <v>5.6</v>
      </c>
      <c r="BR378" s="2" t="s">
        <v>21</v>
      </c>
      <c r="BS378" s="3"/>
      <c r="BT378" s="3"/>
      <c r="BU378" s="3"/>
      <c r="BV378" s="5">
        <v>4.0599999999999996</v>
      </c>
      <c r="BW378" s="5">
        <v>5.15</v>
      </c>
      <c r="BX378" s="3" t="s">
        <v>27</v>
      </c>
      <c r="BY378" s="3"/>
      <c r="BZ378" s="5">
        <v>249</v>
      </c>
      <c r="CA378" s="2"/>
      <c r="CB378" s="3" t="s">
        <v>3</v>
      </c>
      <c r="CC378" s="5">
        <v>2.36</v>
      </c>
      <c r="CD378" s="5">
        <v>11.11</v>
      </c>
      <c r="CE378" s="3"/>
      <c r="CF378" s="5">
        <v>38.75</v>
      </c>
      <c r="CG378" s="3" t="s">
        <v>312</v>
      </c>
      <c r="CH378" s="3"/>
      <c r="CI378" s="3" t="s">
        <v>27</v>
      </c>
      <c r="CJ378" s="3" t="s">
        <v>1</v>
      </c>
      <c r="CK378" s="2"/>
      <c r="CL378" s="3" t="s">
        <v>22</v>
      </c>
      <c r="CM378" s="5">
        <v>65</v>
      </c>
      <c r="CN378" s="3"/>
      <c r="CO378" s="2"/>
      <c r="CP378" s="3"/>
      <c r="CQ378" s="2"/>
      <c r="CR378" s="5">
        <v>4.6399999999999997</v>
      </c>
      <c r="CS378" s="5">
        <v>42.25</v>
      </c>
      <c r="CT378" s="5">
        <v>3.1549999999999998</v>
      </c>
      <c r="CU378" s="5">
        <v>9.75</v>
      </c>
      <c r="CV378" s="5">
        <v>431</v>
      </c>
      <c r="CW378" s="5">
        <v>75.650000000000006</v>
      </c>
      <c r="CX378" s="5">
        <v>0.35087719298245612</v>
      </c>
      <c r="CY378" s="5">
        <v>0.5780346820809249</v>
      </c>
      <c r="CZ378" s="3" t="s">
        <v>22</v>
      </c>
      <c r="DA378" s="5">
        <v>1.0949999999999998E-3</v>
      </c>
      <c r="DB378" s="5">
        <v>900</v>
      </c>
      <c r="DC378" s="2"/>
      <c r="DD378" s="5">
        <v>279</v>
      </c>
      <c r="DE378" s="3" t="s">
        <v>22</v>
      </c>
      <c r="DF378" s="5">
        <v>0.33444816053511706</v>
      </c>
      <c r="DG378" s="3" t="s">
        <v>3</v>
      </c>
      <c r="DH378" s="5">
        <v>8.5500000000000007</v>
      </c>
      <c r="DI378" s="3" t="s">
        <v>28</v>
      </c>
      <c r="DJ378" s="3"/>
      <c r="DK378" s="5">
        <v>516</v>
      </c>
      <c r="DL378" s="3" t="s">
        <v>8</v>
      </c>
      <c r="DM378" s="5">
        <v>0.28735632183908044</v>
      </c>
      <c r="DN378" s="3" t="s">
        <v>3</v>
      </c>
      <c r="DO378" s="5">
        <v>14.5</v>
      </c>
      <c r="DP378" s="3" t="s">
        <v>3</v>
      </c>
      <c r="DQ378" s="5">
        <v>3.05</v>
      </c>
      <c r="DR378" s="7"/>
      <c r="DS378" s="3">
        <v>1</v>
      </c>
      <c r="DT378" s="5">
        <v>0.40485829959514169</v>
      </c>
      <c r="DU378" s="2"/>
      <c r="DV378" s="3" t="s">
        <v>3</v>
      </c>
      <c r="DW378" s="5">
        <v>36.25</v>
      </c>
      <c r="DX378" s="3"/>
      <c r="DY378" s="3" t="s">
        <v>8</v>
      </c>
      <c r="DZ378" s="2"/>
      <c r="EA378" s="5">
        <v>1.4285714285714286</v>
      </c>
      <c r="EB378" s="5">
        <v>2.4900000000000002</v>
      </c>
      <c r="EC378" s="3"/>
      <c r="ED378" s="2"/>
      <c r="EE378" s="2"/>
      <c r="EF378" s="3" t="s">
        <v>1</v>
      </c>
      <c r="EG378" s="3" t="s">
        <v>27</v>
      </c>
      <c r="EH378" s="2"/>
      <c r="EI378" s="2"/>
      <c r="EJ378" s="3" t="s">
        <v>473</v>
      </c>
      <c r="EK378" s="5">
        <v>2.35E-2</v>
      </c>
      <c r="EL378" s="3" t="s">
        <v>1</v>
      </c>
      <c r="EM378" s="3" t="s">
        <v>3</v>
      </c>
      <c r="EN378" s="3" t="s">
        <v>27</v>
      </c>
      <c r="EO378" s="3"/>
      <c r="EP378" s="3" t="s">
        <v>8</v>
      </c>
      <c r="EQ378" s="3"/>
      <c r="ER378" s="5">
        <v>4.8099999999999996</v>
      </c>
      <c r="ES378" s="3">
        <v>128</v>
      </c>
      <c r="ET378" s="9">
        <v>26.5</v>
      </c>
      <c r="EU378" s="3" t="s">
        <v>239</v>
      </c>
      <c r="EV378" s="3" t="s">
        <v>28</v>
      </c>
      <c r="EW378" s="9">
        <v>13.6</v>
      </c>
      <c r="EX378" s="9">
        <v>2.4700000000000002</v>
      </c>
      <c r="EY378" s="3"/>
      <c r="EZ378" s="3"/>
      <c r="FA378" s="9">
        <v>1.075268817204301</v>
      </c>
      <c r="FB378" s="9">
        <v>1.68E-9</v>
      </c>
      <c r="FC378" s="5">
        <v>249</v>
      </c>
      <c r="FD378" s="9">
        <v>0.95238095238095233</v>
      </c>
      <c r="FE378" s="2" t="s">
        <v>311</v>
      </c>
      <c r="FF378" s="3" t="s">
        <v>28</v>
      </c>
      <c r="FG378" s="3" t="s">
        <v>1</v>
      </c>
      <c r="FH378" s="9">
        <v>5.34</v>
      </c>
      <c r="FI378" s="3"/>
      <c r="FJ378" s="9">
        <v>11.3</v>
      </c>
      <c r="FK378" s="3" t="s">
        <v>1</v>
      </c>
      <c r="FL378" s="3" t="s">
        <v>1</v>
      </c>
      <c r="FM378" s="3"/>
      <c r="FN378" s="9">
        <v>133.5</v>
      </c>
      <c r="FO378" s="9">
        <v>7.7999999999999997E-8</v>
      </c>
      <c r="FP378" s="9">
        <v>7.67</v>
      </c>
      <c r="FQ378" s="3" t="s">
        <v>311</v>
      </c>
      <c r="FR378" s="5">
        <v>1.2675000000000001E-2</v>
      </c>
      <c r="FS378" s="9">
        <v>43.7</v>
      </c>
      <c r="FT378" s="3" t="s">
        <v>1</v>
      </c>
      <c r="FU378" s="3"/>
      <c r="FV378" s="3" t="s">
        <v>27</v>
      </c>
      <c r="FW378" s="5">
        <v>35.700000000000003</v>
      </c>
      <c r="FX378" s="10">
        <v>3.7799999999999999E-3</v>
      </c>
      <c r="FY378" s="3"/>
      <c r="FZ378" s="3"/>
      <c r="GA378" s="3"/>
      <c r="GB378" s="3"/>
      <c r="GC378" s="3" t="s">
        <v>27</v>
      </c>
      <c r="GD378" s="3"/>
      <c r="GE378" s="3"/>
      <c r="GF378" s="3" t="s">
        <v>30</v>
      </c>
      <c r="GG378" s="3"/>
      <c r="GH378" s="9">
        <v>3.53</v>
      </c>
      <c r="GI378" s="5">
        <v>249</v>
      </c>
      <c r="GJ378" s="5">
        <v>1.9149999999999998E-3</v>
      </c>
      <c r="GK378" s="3"/>
      <c r="GL378" s="2"/>
      <c r="GM378" s="9">
        <v>2.4700000000000002</v>
      </c>
      <c r="GN378" s="3" t="s">
        <v>31</v>
      </c>
      <c r="GO378" s="3" t="s">
        <v>8</v>
      </c>
      <c r="GP378" s="3"/>
      <c r="GQ378" s="3"/>
      <c r="GR378" s="3" t="s">
        <v>219</v>
      </c>
      <c r="GS378" s="9">
        <v>1.2345679012345678</v>
      </c>
      <c r="GT378" s="9">
        <v>71.2</v>
      </c>
      <c r="GU378" s="9">
        <v>13.65</v>
      </c>
      <c r="GV378" s="2">
        <v>6.3291139240506319E-2</v>
      </c>
      <c r="GW378" s="9">
        <v>2.25</v>
      </c>
      <c r="GX378" s="2" t="s">
        <v>34</v>
      </c>
      <c r="GY378" s="7"/>
      <c r="GZ378" s="9">
        <v>4.55</v>
      </c>
      <c r="HA378" s="9">
        <v>2.5350000000000001</v>
      </c>
      <c r="HB378" s="9">
        <v>4.09</v>
      </c>
      <c r="HC378" s="3">
        <v>37.85</v>
      </c>
      <c r="HD378" s="3" t="s">
        <v>3</v>
      </c>
      <c r="HE378" s="9">
        <v>23.25</v>
      </c>
      <c r="HF378" s="9">
        <v>20.399999999999999</v>
      </c>
      <c r="HG378" s="3" t="s">
        <v>467</v>
      </c>
      <c r="HH378" s="5">
        <v>249</v>
      </c>
      <c r="HI378" s="3" t="s">
        <v>311</v>
      </c>
      <c r="HJ378" s="3"/>
      <c r="HK378" s="3" t="s">
        <v>3</v>
      </c>
      <c r="HL378" s="3"/>
      <c r="HM378" s="9">
        <v>0.43</v>
      </c>
      <c r="HN378" s="9">
        <v>18.45</v>
      </c>
      <c r="HO378" s="3" t="s">
        <v>3</v>
      </c>
      <c r="HP378" s="3" t="s">
        <v>1</v>
      </c>
      <c r="HQ378" s="3" t="s">
        <v>28</v>
      </c>
      <c r="HR378" s="9">
        <v>0.45</v>
      </c>
      <c r="HS378" s="3" t="s">
        <v>3</v>
      </c>
      <c r="HT378" s="3">
        <v>3.94</v>
      </c>
      <c r="HU378" s="9">
        <v>0.58139534883720934</v>
      </c>
      <c r="HV378" s="3">
        <v>1</v>
      </c>
      <c r="HW378" s="9">
        <v>4.3799999999999993E-3</v>
      </c>
      <c r="HX378" s="3" t="s">
        <v>3</v>
      </c>
      <c r="HY378" s="3"/>
      <c r="HZ378" s="3" t="s">
        <v>30</v>
      </c>
      <c r="IA378" s="9">
        <v>4.3</v>
      </c>
      <c r="IB378" s="3"/>
      <c r="IC378" s="3" t="s">
        <v>18</v>
      </c>
      <c r="ID378" s="3"/>
      <c r="IE378" s="3" t="s">
        <v>309</v>
      </c>
      <c r="IF378" s="7"/>
      <c r="IG378" s="9">
        <v>2.0833333333333335</v>
      </c>
      <c r="IH378" s="9">
        <v>2</v>
      </c>
    </row>
    <row r="379" spans="1:242" x14ac:dyDescent="0.25">
      <c r="A379" s="1" t="s">
        <v>502</v>
      </c>
      <c r="B379" s="5">
        <v>46.6</v>
      </c>
      <c r="C379" s="3"/>
      <c r="D379" s="5">
        <v>8.5500000000000007</v>
      </c>
      <c r="E379" s="3" t="s">
        <v>1</v>
      </c>
      <c r="F379" s="3"/>
      <c r="G379" s="2"/>
      <c r="H379" s="3"/>
      <c r="I379" s="3"/>
      <c r="J379" s="5">
        <v>3.7500000000000005E-9</v>
      </c>
      <c r="K379" s="3" t="s">
        <v>3</v>
      </c>
      <c r="L379" s="3" t="s">
        <v>4</v>
      </c>
      <c r="M379" s="5">
        <v>0.90909090909090906</v>
      </c>
      <c r="N379" s="5">
        <v>16.850000000000001</v>
      </c>
      <c r="O379" s="3" t="s">
        <v>3</v>
      </c>
      <c r="P379" s="3"/>
      <c r="Q379" s="3"/>
      <c r="R379" s="5">
        <v>20.7</v>
      </c>
      <c r="S379" s="3"/>
      <c r="T379" s="3" t="s">
        <v>3</v>
      </c>
      <c r="U379" s="5">
        <v>36.15</v>
      </c>
      <c r="V379" s="3"/>
      <c r="W379" s="5">
        <v>249</v>
      </c>
      <c r="X379" s="3"/>
      <c r="Y379" s="3"/>
      <c r="Z379" s="5">
        <v>2.0999999999999999E-5</v>
      </c>
      <c r="AA379" s="3" t="s">
        <v>8</v>
      </c>
      <c r="AB379" s="2"/>
      <c r="AC379" s="5">
        <v>5.9272727272727272E-12</v>
      </c>
      <c r="AD379" s="3" t="s">
        <v>22</v>
      </c>
      <c r="AE379" s="3" t="s">
        <v>1</v>
      </c>
      <c r="AF379" s="3"/>
      <c r="AG379" s="6">
        <v>2.0699999999999998E-3</v>
      </c>
      <c r="AH379" s="5">
        <v>249</v>
      </c>
      <c r="AI379" s="2"/>
      <c r="AJ379" s="3" t="s">
        <v>21</v>
      </c>
      <c r="AK379" s="5">
        <v>249</v>
      </c>
      <c r="AL379" s="5">
        <v>1.0509999999999999</v>
      </c>
      <c r="AM379" s="3"/>
      <c r="AN379" s="3"/>
      <c r="AO379" s="5">
        <v>249</v>
      </c>
      <c r="AP379" s="5">
        <v>249</v>
      </c>
      <c r="AQ379" s="5">
        <v>22.5</v>
      </c>
      <c r="AR379" s="5">
        <v>2.27</v>
      </c>
      <c r="AS379" s="3" t="s">
        <v>28</v>
      </c>
      <c r="AT379" s="3" t="s">
        <v>28</v>
      </c>
      <c r="AU379" s="5">
        <v>37.5</v>
      </c>
      <c r="AV379" s="3"/>
      <c r="AW379" s="5">
        <v>249</v>
      </c>
      <c r="AX379" s="5">
        <v>8.3333333333333333E-7</v>
      </c>
      <c r="AY379" s="2" t="s">
        <v>311</v>
      </c>
      <c r="AZ379" s="5">
        <v>9.4</v>
      </c>
      <c r="BA379" s="5">
        <v>249</v>
      </c>
      <c r="BB379" s="3" t="s">
        <v>8</v>
      </c>
      <c r="BC379" s="3">
        <v>11.2</v>
      </c>
      <c r="BD379" s="5">
        <v>0.42016806722689076</v>
      </c>
      <c r="BE379" s="3" t="s">
        <v>447</v>
      </c>
      <c r="BF379" s="6">
        <v>23.15</v>
      </c>
      <c r="BG379" s="5">
        <v>6.05</v>
      </c>
      <c r="BH379" s="3"/>
      <c r="BI379" s="3"/>
      <c r="BJ379" s="5">
        <v>1.3</v>
      </c>
      <c r="BK379" s="5">
        <v>28.1</v>
      </c>
      <c r="BL379" s="5">
        <v>0.7246376811594204</v>
      </c>
      <c r="BM379" s="5">
        <v>3.5</v>
      </c>
      <c r="BN379" s="3"/>
      <c r="BO379" s="3" t="s">
        <v>121</v>
      </c>
      <c r="BP379" s="3" t="s">
        <v>3</v>
      </c>
      <c r="BQ379" s="5">
        <v>4.1500000000000004</v>
      </c>
      <c r="BR379" s="2" t="s">
        <v>21</v>
      </c>
      <c r="BS379" s="3"/>
      <c r="BT379" s="3"/>
      <c r="BU379" s="3"/>
      <c r="BV379" s="5">
        <v>4.09</v>
      </c>
      <c r="BW379" s="5">
        <v>5.15</v>
      </c>
      <c r="BX379" s="3" t="s">
        <v>27</v>
      </c>
      <c r="BY379" s="3"/>
      <c r="BZ379" s="5">
        <v>249</v>
      </c>
      <c r="CA379" s="2"/>
      <c r="CB379" s="3" t="s">
        <v>3</v>
      </c>
      <c r="CC379" s="5">
        <v>2.35</v>
      </c>
      <c r="CD379" s="5">
        <v>12.5</v>
      </c>
      <c r="CE379" s="3"/>
      <c r="CF379" s="5">
        <v>38.6</v>
      </c>
      <c r="CG379" s="3" t="s">
        <v>312</v>
      </c>
      <c r="CH379" s="3"/>
      <c r="CI379" s="3" t="s">
        <v>27</v>
      </c>
      <c r="CJ379" s="3" t="s">
        <v>1</v>
      </c>
      <c r="CK379" s="2"/>
      <c r="CL379" s="3" t="s">
        <v>22</v>
      </c>
      <c r="CM379" s="5">
        <v>65</v>
      </c>
      <c r="CN379" s="3"/>
      <c r="CO379" s="2"/>
      <c r="CP379" s="3"/>
      <c r="CQ379" s="2"/>
      <c r="CR379" s="5">
        <v>4.6550000000000002</v>
      </c>
      <c r="CS379" s="5">
        <v>38.85</v>
      </c>
      <c r="CT379" s="5">
        <v>2.8050000000000002</v>
      </c>
      <c r="CU379" s="5">
        <v>10</v>
      </c>
      <c r="CV379" s="5">
        <v>431</v>
      </c>
      <c r="CW379" s="5">
        <v>76.5</v>
      </c>
      <c r="CX379" s="5">
        <v>0.35087719298245612</v>
      </c>
      <c r="CY379" s="5">
        <v>0.58139534883720934</v>
      </c>
      <c r="CZ379" s="3" t="s">
        <v>22</v>
      </c>
      <c r="DA379" s="5">
        <v>1.1000000000000001E-3</v>
      </c>
      <c r="DB379" s="5">
        <v>885</v>
      </c>
      <c r="DC379" s="2"/>
      <c r="DD379" s="5">
        <v>278</v>
      </c>
      <c r="DE379" s="3" t="s">
        <v>22</v>
      </c>
      <c r="DF379" s="5">
        <v>0.33444816053511706</v>
      </c>
      <c r="DG379" s="3" t="s">
        <v>3</v>
      </c>
      <c r="DH379" s="5">
        <v>8.4</v>
      </c>
      <c r="DI379" s="3" t="s">
        <v>28</v>
      </c>
      <c r="DJ379" s="3"/>
      <c r="DK379" s="5">
        <v>517</v>
      </c>
      <c r="DL379" s="3" t="s">
        <v>8</v>
      </c>
      <c r="DM379" s="5">
        <v>0.28735632183908044</v>
      </c>
      <c r="DN379" s="3" t="s">
        <v>3</v>
      </c>
      <c r="DO379" s="5">
        <v>14.5</v>
      </c>
      <c r="DP379" s="3" t="s">
        <v>3</v>
      </c>
      <c r="DQ379" s="5">
        <v>3.07</v>
      </c>
      <c r="DR379" s="7"/>
      <c r="DS379" s="3">
        <v>1</v>
      </c>
      <c r="DT379" s="5">
        <v>0.41152263374485593</v>
      </c>
      <c r="DU379" s="2"/>
      <c r="DV379" s="3" t="s">
        <v>3</v>
      </c>
      <c r="DW379" s="5">
        <v>36.15</v>
      </c>
      <c r="DX379" s="3"/>
      <c r="DY379" s="3" t="s">
        <v>8</v>
      </c>
      <c r="DZ379" s="2"/>
      <c r="EA379" s="5">
        <v>1.3333333333333333</v>
      </c>
      <c r="EB379" s="5">
        <v>2.4900000000000002</v>
      </c>
      <c r="EC379" s="3"/>
      <c r="ED379" s="2"/>
      <c r="EE379" s="2"/>
      <c r="EF379" s="3" t="s">
        <v>1</v>
      </c>
      <c r="EG379" s="3" t="s">
        <v>27</v>
      </c>
      <c r="EH379" s="2"/>
      <c r="EI379" s="2"/>
      <c r="EJ379" s="3" t="s">
        <v>473</v>
      </c>
      <c r="EK379" s="5">
        <v>2.325E-2</v>
      </c>
      <c r="EL379" s="3" t="s">
        <v>1</v>
      </c>
      <c r="EM379" s="3" t="s">
        <v>3</v>
      </c>
      <c r="EN379" s="3" t="s">
        <v>27</v>
      </c>
      <c r="EO379" s="3"/>
      <c r="EP379" s="3" t="s">
        <v>8</v>
      </c>
      <c r="EQ379" s="3"/>
      <c r="ER379" s="5">
        <v>4.8099999999999996</v>
      </c>
      <c r="ES379" s="3"/>
      <c r="ET379" s="9">
        <v>31</v>
      </c>
      <c r="EU379" s="3" t="s">
        <v>239</v>
      </c>
      <c r="EV379" s="3" t="s">
        <v>28</v>
      </c>
      <c r="EW379" s="9">
        <v>13.9</v>
      </c>
      <c r="EX379" s="9">
        <v>2.46</v>
      </c>
      <c r="EY379" s="3"/>
      <c r="EZ379" s="3"/>
      <c r="FA379" s="9">
        <v>1.0869565217391304</v>
      </c>
      <c r="FB379" s="9">
        <v>1.68E-9</v>
      </c>
      <c r="FC379" s="5">
        <v>249</v>
      </c>
      <c r="FD379" s="9">
        <v>1.0526315789473684</v>
      </c>
      <c r="FE379" s="2" t="s">
        <v>311</v>
      </c>
      <c r="FF379" s="3" t="s">
        <v>28</v>
      </c>
      <c r="FG379" s="3" t="s">
        <v>1</v>
      </c>
      <c r="FH379" s="9">
        <v>5.29</v>
      </c>
      <c r="FI379" s="3"/>
      <c r="FJ379" s="9">
        <v>13.3</v>
      </c>
      <c r="FK379" s="3" t="s">
        <v>1</v>
      </c>
      <c r="FL379" s="3" t="s">
        <v>1</v>
      </c>
      <c r="FM379" s="3"/>
      <c r="FN379" s="9">
        <v>133.5</v>
      </c>
      <c r="FO379" s="9">
        <v>8.0999999999999997E-8</v>
      </c>
      <c r="FP379" s="9">
        <v>7.76</v>
      </c>
      <c r="FQ379" s="3" t="s">
        <v>311</v>
      </c>
      <c r="FR379" s="5">
        <v>1.2024999999999999E-2</v>
      </c>
      <c r="FS379" s="9">
        <v>41.5</v>
      </c>
      <c r="FT379" s="3" t="s">
        <v>1</v>
      </c>
      <c r="FU379" s="3"/>
      <c r="FV379" s="3" t="s">
        <v>27</v>
      </c>
      <c r="FW379" s="5">
        <v>35.549999999999997</v>
      </c>
      <c r="FX379" s="10">
        <v>4.0099999999999997E-3</v>
      </c>
      <c r="FY379" s="3"/>
      <c r="FZ379" s="3"/>
      <c r="GA379" s="3"/>
      <c r="GB379" s="3"/>
      <c r="GC379" s="3" t="s">
        <v>27</v>
      </c>
      <c r="GD379" s="3"/>
      <c r="GE379" s="3"/>
      <c r="GF379" s="3" t="s">
        <v>30</v>
      </c>
      <c r="GG379" s="3"/>
      <c r="GH379" s="9">
        <v>3.53</v>
      </c>
      <c r="GI379" s="5">
        <v>249</v>
      </c>
      <c r="GJ379" s="5">
        <v>1.8699999999999999E-3</v>
      </c>
      <c r="GK379" s="3"/>
      <c r="GL379" s="2"/>
      <c r="GM379" s="9">
        <v>2.4700000000000002</v>
      </c>
      <c r="GN379" s="3" t="s">
        <v>31</v>
      </c>
      <c r="GO379" s="3" t="s">
        <v>8</v>
      </c>
      <c r="GP379" s="3"/>
      <c r="GQ379" s="3"/>
      <c r="GR379" s="3" t="s">
        <v>219</v>
      </c>
      <c r="GS379" s="9">
        <v>1.1764705882352942</v>
      </c>
      <c r="GT379" s="9">
        <v>71</v>
      </c>
      <c r="GU379" s="9">
        <v>13.7</v>
      </c>
      <c r="GV379" s="2">
        <v>6.25E-2</v>
      </c>
      <c r="GW379" s="9">
        <v>2.2000000000000002</v>
      </c>
      <c r="GX379" s="2" t="s">
        <v>34</v>
      </c>
      <c r="GY379" s="7"/>
      <c r="GZ379" s="9">
        <v>4.59</v>
      </c>
      <c r="HA379" s="9">
        <v>2.5249999999999999</v>
      </c>
      <c r="HB379" s="9">
        <v>4.09</v>
      </c>
      <c r="HC379" s="3">
        <v>39.299999999999997</v>
      </c>
      <c r="HD379" s="3" t="s">
        <v>3</v>
      </c>
      <c r="HE379" s="9">
        <v>20.8</v>
      </c>
      <c r="HF379" s="9">
        <v>21.5</v>
      </c>
      <c r="HG379" s="3" t="s">
        <v>467</v>
      </c>
      <c r="HH379" s="5">
        <v>249</v>
      </c>
      <c r="HI379" s="3" t="s">
        <v>311</v>
      </c>
      <c r="HJ379" s="3"/>
      <c r="HK379" s="3" t="s">
        <v>3</v>
      </c>
      <c r="HL379" s="3"/>
      <c r="HM379" s="9">
        <v>0.41299999999999998</v>
      </c>
      <c r="HN379" s="9">
        <v>19.7</v>
      </c>
      <c r="HO379" s="3" t="s">
        <v>3</v>
      </c>
      <c r="HP379" s="3" t="s">
        <v>1</v>
      </c>
      <c r="HQ379" s="3" t="s">
        <v>28</v>
      </c>
      <c r="HR379" s="9">
        <v>0.42</v>
      </c>
      <c r="HS379" s="3" t="s">
        <v>3</v>
      </c>
      <c r="HT379" s="3">
        <v>3.9</v>
      </c>
      <c r="HU379" s="9">
        <v>0.58139534883720934</v>
      </c>
      <c r="HV379" s="3">
        <v>1</v>
      </c>
      <c r="HW379" s="9">
        <v>4.5900000000000003E-3</v>
      </c>
      <c r="HX379" s="3" t="s">
        <v>3</v>
      </c>
      <c r="HY379" s="3"/>
      <c r="HZ379" s="3" t="s">
        <v>30</v>
      </c>
      <c r="IA379" s="9">
        <v>4.3</v>
      </c>
      <c r="IB379" s="3"/>
      <c r="IC379" s="3" t="s">
        <v>18</v>
      </c>
      <c r="ID379" s="3"/>
      <c r="IE379" s="3" t="s">
        <v>309</v>
      </c>
      <c r="IF379" s="7"/>
      <c r="IG379" s="9">
        <v>2.8571428571428572</v>
      </c>
      <c r="IH379" s="9">
        <v>2.5</v>
      </c>
    </row>
    <row r="380" spans="1:242" x14ac:dyDescent="0.25">
      <c r="A380" s="1" t="s">
        <v>503</v>
      </c>
      <c r="B380" s="5">
        <v>44.65</v>
      </c>
      <c r="C380" s="3"/>
      <c r="D380" s="5">
        <v>8.57</v>
      </c>
      <c r="E380" s="3" t="s">
        <v>1</v>
      </c>
      <c r="F380" s="3" t="s">
        <v>21</v>
      </c>
      <c r="G380" s="2"/>
      <c r="H380" s="3">
        <v>3.15</v>
      </c>
      <c r="I380" s="3">
        <v>3.15</v>
      </c>
      <c r="J380" s="5">
        <v>3.9700000000000001E-9</v>
      </c>
      <c r="K380" s="3" t="s">
        <v>3</v>
      </c>
      <c r="L380" s="3" t="s">
        <v>4</v>
      </c>
      <c r="M380" s="5">
        <v>0.90909090909090906</v>
      </c>
      <c r="N380" s="5">
        <v>16.7</v>
      </c>
      <c r="O380" s="3" t="s">
        <v>3</v>
      </c>
      <c r="P380" s="3">
        <v>1.06</v>
      </c>
      <c r="Q380" s="3"/>
      <c r="R380" s="5">
        <v>26.75</v>
      </c>
      <c r="S380" s="3">
        <v>2.27</v>
      </c>
      <c r="T380" s="3" t="s">
        <v>3</v>
      </c>
      <c r="U380" s="5">
        <v>36</v>
      </c>
      <c r="V380" s="3">
        <v>2.5</v>
      </c>
      <c r="W380" s="5">
        <v>248.5</v>
      </c>
      <c r="X380" s="3">
        <v>1.06</v>
      </c>
      <c r="Y380" s="3">
        <v>9.9499999999999993</v>
      </c>
      <c r="Z380" s="5">
        <v>2.0999999999999999E-5</v>
      </c>
      <c r="AA380" s="3" t="s">
        <v>8</v>
      </c>
      <c r="AB380" s="2">
        <v>1.4285714285714286</v>
      </c>
      <c r="AC380" s="5">
        <v>6.4000000000000002E-12</v>
      </c>
      <c r="AD380" s="3" t="s">
        <v>22</v>
      </c>
      <c r="AE380" s="3" t="s">
        <v>21</v>
      </c>
      <c r="AF380" s="3">
        <v>2.4900000000000002</v>
      </c>
      <c r="AG380" s="6">
        <v>2.4199999999999998E-3</v>
      </c>
      <c r="AH380" s="5">
        <v>248.5</v>
      </c>
      <c r="AI380" s="2"/>
      <c r="AJ380" s="3" t="s">
        <v>21</v>
      </c>
      <c r="AK380" s="5">
        <v>248.5</v>
      </c>
      <c r="AL380" s="5">
        <v>1.0589999999999999</v>
      </c>
      <c r="AM380" s="3">
        <v>125</v>
      </c>
      <c r="AN380" s="3">
        <v>0.88495575221238942</v>
      </c>
      <c r="AO380" s="5">
        <v>248.5</v>
      </c>
      <c r="AP380" s="5">
        <v>248.5</v>
      </c>
      <c r="AQ380" s="5">
        <v>23</v>
      </c>
      <c r="AR380" s="5">
        <v>2.2799999999999998</v>
      </c>
      <c r="AS380" s="3" t="s">
        <v>28</v>
      </c>
      <c r="AT380" s="3" t="s">
        <v>28</v>
      </c>
      <c r="AU380" s="5">
        <v>36</v>
      </c>
      <c r="AV380" s="3" t="s">
        <v>21</v>
      </c>
      <c r="AW380" s="5">
        <v>248.5</v>
      </c>
      <c r="AX380" s="5">
        <v>8.1666666666666675E-7</v>
      </c>
      <c r="AY380" s="2" t="s">
        <v>311</v>
      </c>
      <c r="AZ380" s="5">
        <v>9.4499999999999993</v>
      </c>
      <c r="BA380" s="5">
        <v>248.5</v>
      </c>
      <c r="BB380" s="3" t="s">
        <v>8</v>
      </c>
      <c r="BC380" s="3">
        <v>11.4</v>
      </c>
      <c r="BD380" s="5">
        <v>0.4065040650406504</v>
      </c>
      <c r="BE380" s="3" t="s">
        <v>447</v>
      </c>
      <c r="BF380" s="6">
        <v>24.85</v>
      </c>
      <c r="BG380" s="5">
        <v>6.06</v>
      </c>
      <c r="BH380" s="3">
        <v>300</v>
      </c>
      <c r="BI380" s="3">
        <v>3.15</v>
      </c>
      <c r="BJ380" s="5">
        <v>1.31</v>
      </c>
      <c r="BK380" s="5">
        <v>27</v>
      </c>
      <c r="BL380" s="5">
        <v>0.70422535211267612</v>
      </c>
      <c r="BM380" s="5">
        <v>3.35</v>
      </c>
      <c r="BN380" s="3" t="s">
        <v>21</v>
      </c>
      <c r="BO380" s="3" t="s">
        <v>121</v>
      </c>
      <c r="BP380" s="3" t="s">
        <v>3</v>
      </c>
      <c r="BQ380" s="5">
        <v>3.75</v>
      </c>
      <c r="BR380" s="2" t="s">
        <v>21</v>
      </c>
      <c r="BS380" s="3">
        <v>0.64516129032258063</v>
      </c>
      <c r="BT380" s="3"/>
      <c r="BU380" s="3">
        <v>1.0101010101010102</v>
      </c>
      <c r="BV380" s="5">
        <v>4.07</v>
      </c>
      <c r="BW380" s="5">
        <v>5.0999999999999996</v>
      </c>
      <c r="BX380" s="3" t="s">
        <v>27</v>
      </c>
      <c r="BY380" s="3"/>
      <c r="BZ380" s="5">
        <v>248.5</v>
      </c>
      <c r="CA380" s="2">
        <v>2.5</v>
      </c>
      <c r="CB380" s="3" t="s">
        <v>3</v>
      </c>
      <c r="CC380" s="5">
        <v>2.35</v>
      </c>
      <c r="CD380" s="5">
        <v>12.5</v>
      </c>
      <c r="CE380" s="3">
        <v>0.59171597633136097</v>
      </c>
      <c r="CF380" s="5">
        <v>38.6</v>
      </c>
      <c r="CG380" s="3" t="s">
        <v>312</v>
      </c>
      <c r="CH380" s="3">
        <v>3.15</v>
      </c>
      <c r="CI380" s="3" t="s">
        <v>27</v>
      </c>
      <c r="CJ380" s="3" t="s">
        <v>1</v>
      </c>
      <c r="CK380" s="2"/>
      <c r="CL380" s="3" t="s">
        <v>22</v>
      </c>
      <c r="CM380" s="5">
        <v>66</v>
      </c>
      <c r="CN380" s="3">
        <v>105</v>
      </c>
      <c r="CO380" s="2">
        <v>3.64</v>
      </c>
      <c r="CP380" s="3"/>
      <c r="CQ380" s="2"/>
      <c r="CR380" s="5">
        <v>4.68</v>
      </c>
      <c r="CS380" s="5">
        <v>34.85</v>
      </c>
      <c r="CT380" s="5">
        <v>2.2599999999999998</v>
      </c>
      <c r="CU380" s="5">
        <v>9.9499999999999993</v>
      </c>
      <c r="CV380" s="5">
        <v>425</v>
      </c>
      <c r="CW380" s="5">
        <v>74.2</v>
      </c>
      <c r="CX380" s="5">
        <v>0.34482758620689657</v>
      </c>
      <c r="CY380" s="5">
        <v>0.59171597633136097</v>
      </c>
      <c r="CZ380" s="3" t="s">
        <v>22</v>
      </c>
      <c r="DA380" s="5">
        <v>1.1949999999999999E-3</v>
      </c>
      <c r="DB380" s="5">
        <v>883</v>
      </c>
      <c r="DC380" s="2">
        <v>2</v>
      </c>
      <c r="DD380" s="5">
        <v>267</v>
      </c>
      <c r="DE380" s="3" t="s">
        <v>22</v>
      </c>
      <c r="DF380" s="5">
        <v>0.32894736842105265</v>
      </c>
      <c r="DG380" s="3" t="s">
        <v>3</v>
      </c>
      <c r="DH380" s="5">
        <v>8.6</v>
      </c>
      <c r="DI380" s="3" t="s">
        <v>28</v>
      </c>
      <c r="DJ380" s="3"/>
      <c r="DK380" s="5">
        <v>509</v>
      </c>
      <c r="DL380" s="3" t="s">
        <v>8</v>
      </c>
      <c r="DM380" s="5">
        <v>0.28735632183908044</v>
      </c>
      <c r="DN380" s="3" t="s">
        <v>3</v>
      </c>
      <c r="DO380" s="5">
        <v>15</v>
      </c>
      <c r="DP380" s="3" t="s">
        <v>3</v>
      </c>
      <c r="DQ380" s="5">
        <v>3.085</v>
      </c>
      <c r="DR380" s="7" t="s">
        <v>21</v>
      </c>
      <c r="DS380" s="3">
        <v>1</v>
      </c>
      <c r="DT380" s="5">
        <v>0.44444444444444442</v>
      </c>
      <c r="DU380" s="2" t="s">
        <v>21</v>
      </c>
      <c r="DV380" s="3" t="s">
        <v>3</v>
      </c>
      <c r="DW380" s="5">
        <v>36</v>
      </c>
      <c r="DX380" s="3"/>
      <c r="DY380" s="3" t="s">
        <v>8</v>
      </c>
      <c r="DZ380" s="2">
        <v>311</v>
      </c>
      <c r="EA380" s="5">
        <v>1.3333333333333333</v>
      </c>
      <c r="EB380" s="5">
        <v>2.4700000000000002</v>
      </c>
      <c r="EC380" s="3" t="s">
        <v>21</v>
      </c>
      <c r="ED380" s="2"/>
      <c r="EE380" s="2">
        <v>0.42918454935622319</v>
      </c>
      <c r="EF380" s="3" t="s">
        <v>1</v>
      </c>
      <c r="EG380" s="3" t="s">
        <v>27</v>
      </c>
      <c r="EH380" s="2"/>
      <c r="EI380" s="2">
        <v>8.15</v>
      </c>
      <c r="EJ380" s="3" t="s">
        <v>473</v>
      </c>
      <c r="EK380" s="5">
        <v>2.375E-2</v>
      </c>
      <c r="EL380" s="3" t="s">
        <v>1</v>
      </c>
      <c r="EM380" s="3" t="s">
        <v>3</v>
      </c>
      <c r="EN380" s="3" t="s">
        <v>27</v>
      </c>
      <c r="EO380" s="3"/>
      <c r="EP380" s="3" t="s">
        <v>8</v>
      </c>
      <c r="EQ380" s="3">
        <v>3.15</v>
      </c>
      <c r="ER380" s="5">
        <v>4.7300000000000004</v>
      </c>
      <c r="ES380" s="3"/>
      <c r="ET380" s="9">
        <v>31.2</v>
      </c>
      <c r="EU380" s="3" t="s">
        <v>239</v>
      </c>
      <c r="EV380" s="3" t="s">
        <v>28</v>
      </c>
      <c r="EW380" s="9">
        <v>13.85</v>
      </c>
      <c r="EX380" s="9">
        <v>2.4900000000000002</v>
      </c>
      <c r="EY380" s="3"/>
      <c r="EZ380" s="3"/>
      <c r="FA380" s="9">
        <v>1.0869565217391304</v>
      </c>
      <c r="FB380" s="9">
        <v>1.67E-9</v>
      </c>
      <c r="FC380" s="5">
        <v>248.5</v>
      </c>
      <c r="FD380" s="9">
        <v>1.0309278350515465</v>
      </c>
      <c r="FE380" s="2" t="s">
        <v>311</v>
      </c>
      <c r="FF380" s="3" t="s">
        <v>28</v>
      </c>
      <c r="FG380" s="3" t="s">
        <v>1</v>
      </c>
      <c r="FH380" s="9">
        <v>5.32</v>
      </c>
      <c r="FI380" s="3">
        <v>0.34843205574912889</v>
      </c>
      <c r="FJ380" s="9">
        <v>15.6</v>
      </c>
      <c r="FK380" s="3" t="s">
        <v>1</v>
      </c>
      <c r="FL380" s="3" t="s">
        <v>1</v>
      </c>
      <c r="FM380" s="3">
        <v>0.84745762711864414</v>
      </c>
      <c r="FN380" s="9">
        <v>133.5</v>
      </c>
      <c r="FO380" s="9">
        <v>8.3000000000000002E-8</v>
      </c>
      <c r="FP380" s="9">
        <v>7.84</v>
      </c>
      <c r="FQ380" s="3" t="s">
        <v>311</v>
      </c>
      <c r="FR380" s="5">
        <v>1.21E-2</v>
      </c>
      <c r="FS380" s="9">
        <v>40.75</v>
      </c>
      <c r="FT380" s="3" t="s">
        <v>1</v>
      </c>
      <c r="FU380" s="3"/>
      <c r="FV380" s="3" t="s">
        <v>27</v>
      </c>
      <c r="FW380" s="5">
        <v>35.5</v>
      </c>
      <c r="FX380" s="10">
        <v>3.82E-3</v>
      </c>
      <c r="FY380" s="3">
        <v>124.5</v>
      </c>
      <c r="FZ380" s="3"/>
      <c r="GA380" s="3">
        <v>3.15</v>
      </c>
      <c r="GB380" s="3">
        <v>3.15</v>
      </c>
      <c r="GC380" s="3" t="s">
        <v>27</v>
      </c>
      <c r="GD380" s="3">
        <v>3.15</v>
      </c>
      <c r="GE380" s="3">
        <v>0.9</v>
      </c>
      <c r="GF380" s="3" t="s">
        <v>21</v>
      </c>
      <c r="GG380" s="3">
        <v>106.25</v>
      </c>
      <c r="GH380" s="9">
        <v>3.53</v>
      </c>
      <c r="GI380" s="5">
        <v>248.5</v>
      </c>
      <c r="GJ380" s="5">
        <v>1.8399999999999998E-3</v>
      </c>
      <c r="GK380" s="3">
        <v>8.32</v>
      </c>
      <c r="GL380" s="2">
        <v>1.2820512820512819</v>
      </c>
      <c r="GM380" s="9">
        <v>2.48</v>
      </c>
      <c r="GN380" s="3" t="s">
        <v>31</v>
      </c>
      <c r="GO380" s="3" t="s">
        <v>8</v>
      </c>
      <c r="GP380" s="3"/>
      <c r="GQ380" s="3">
        <v>8.32</v>
      </c>
      <c r="GR380" s="3" t="s">
        <v>219</v>
      </c>
      <c r="GS380" s="9">
        <v>1.1764705882352942</v>
      </c>
      <c r="GT380" s="9">
        <v>71.400000000000006</v>
      </c>
      <c r="GU380" s="9">
        <v>13.75</v>
      </c>
      <c r="GV380" s="2">
        <v>5.5248618784530391E-2</v>
      </c>
      <c r="GW380" s="9">
        <v>2.2000000000000002</v>
      </c>
      <c r="GX380" s="2" t="s">
        <v>34</v>
      </c>
      <c r="GY380" s="7">
        <v>1.0638297872340425</v>
      </c>
      <c r="GZ380" s="9">
        <v>4.83</v>
      </c>
      <c r="HA380" s="9">
        <v>2.4849999999999999</v>
      </c>
      <c r="HB380" s="9">
        <v>4.08</v>
      </c>
      <c r="HC380" s="3">
        <v>37.75</v>
      </c>
      <c r="HD380" s="3" t="s">
        <v>3</v>
      </c>
      <c r="HE380" s="9">
        <v>24</v>
      </c>
      <c r="HF380" s="9">
        <v>21.1</v>
      </c>
      <c r="HG380" s="3" t="s">
        <v>467</v>
      </c>
      <c r="HH380" s="5">
        <v>248.5</v>
      </c>
      <c r="HI380" s="3" t="s">
        <v>311</v>
      </c>
      <c r="HJ380" s="3">
        <v>0.80645161290322587</v>
      </c>
      <c r="HK380" s="3" t="s">
        <v>3</v>
      </c>
      <c r="HL380" s="3">
        <v>3.35</v>
      </c>
      <c r="HM380" s="9">
        <v>0.41499999999999998</v>
      </c>
      <c r="HN380" s="9">
        <v>20.7</v>
      </c>
      <c r="HO380" s="3" t="s">
        <v>3</v>
      </c>
      <c r="HP380" s="3" t="s">
        <v>1</v>
      </c>
      <c r="HQ380" s="3" t="s">
        <v>28</v>
      </c>
      <c r="HR380" s="9">
        <v>0.44</v>
      </c>
      <c r="HS380" s="3" t="s">
        <v>3</v>
      </c>
      <c r="HT380" s="3">
        <v>3.9</v>
      </c>
      <c r="HU380" s="9">
        <v>0.5780346820809249</v>
      </c>
      <c r="HV380" s="3">
        <v>1</v>
      </c>
      <c r="HW380" s="9">
        <v>4.7199999999999994E-3</v>
      </c>
      <c r="HX380" s="3" t="s">
        <v>3</v>
      </c>
      <c r="HY380" s="3"/>
      <c r="HZ380" s="3" t="s">
        <v>21</v>
      </c>
      <c r="IA380" s="9">
        <v>4.3</v>
      </c>
      <c r="IB380" s="3"/>
      <c r="IC380" s="3" t="s">
        <v>18</v>
      </c>
      <c r="ID380" s="3"/>
      <c r="IE380" s="3" t="s">
        <v>309</v>
      </c>
      <c r="IF380" s="7">
        <v>5.31</v>
      </c>
      <c r="IG380" s="9">
        <v>2.0833333333333335</v>
      </c>
      <c r="IH380" s="9">
        <v>3.3333333333333335</v>
      </c>
    </row>
    <row r="381" spans="1:242" x14ac:dyDescent="0.25">
      <c r="A381" s="1" t="s">
        <v>504</v>
      </c>
      <c r="B381" s="5">
        <v>44.15</v>
      </c>
      <c r="C381" s="3"/>
      <c r="D381" s="5">
        <v>9.1999999999999993</v>
      </c>
      <c r="E381" s="3" t="s">
        <v>1</v>
      </c>
      <c r="F381" s="3"/>
      <c r="G381" s="2"/>
      <c r="H381" s="3"/>
      <c r="I381" s="3"/>
      <c r="J381" s="5">
        <v>4.0700000000000002E-9</v>
      </c>
      <c r="K381" s="3" t="s">
        <v>3</v>
      </c>
      <c r="L381" s="3" t="s">
        <v>4</v>
      </c>
      <c r="M381" s="5">
        <v>0.88495575221238942</v>
      </c>
      <c r="N381" s="5">
        <v>15.95</v>
      </c>
      <c r="O381" s="3" t="s">
        <v>3</v>
      </c>
      <c r="P381" s="3"/>
      <c r="Q381" s="3"/>
      <c r="R381" s="5">
        <v>26.4</v>
      </c>
      <c r="S381" s="3"/>
      <c r="T381" s="3" t="s">
        <v>3</v>
      </c>
      <c r="U381" s="5">
        <v>35.25</v>
      </c>
      <c r="V381" s="3"/>
      <c r="W381" s="5">
        <v>241.5</v>
      </c>
      <c r="X381" s="3"/>
      <c r="Y381" s="3"/>
      <c r="Z381" s="5">
        <v>2.1500000000000001E-5</v>
      </c>
      <c r="AA381" s="3" t="s">
        <v>8</v>
      </c>
      <c r="AB381" s="2"/>
      <c r="AC381" s="5">
        <v>6.727272727272727E-12</v>
      </c>
      <c r="AD381" s="3" t="s">
        <v>22</v>
      </c>
      <c r="AE381" s="3" t="s">
        <v>1</v>
      </c>
      <c r="AF381" s="3"/>
      <c r="AG381" s="6">
        <v>2.5099999999999996E-3</v>
      </c>
      <c r="AH381" s="5">
        <v>241.5</v>
      </c>
      <c r="AI381" s="2"/>
      <c r="AJ381" s="3" t="s">
        <v>21</v>
      </c>
      <c r="AK381" s="5">
        <v>241.5</v>
      </c>
      <c r="AL381" s="5">
        <v>1.0680000000000001</v>
      </c>
      <c r="AM381" s="3"/>
      <c r="AN381" s="3"/>
      <c r="AO381" s="5">
        <v>241.5</v>
      </c>
      <c r="AP381" s="5">
        <v>241.5</v>
      </c>
      <c r="AQ381" s="5">
        <v>23.1</v>
      </c>
      <c r="AR381" s="5">
        <v>2.2599999999999998</v>
      </c>
      <c r="AS381" s="3" t="s">
        <v>28</v>
      </c>
      <c r="AT381" s="3" t="s">
        <v>28</v>
      </c>
      <c r="AU381" s="5">
        <v>35.75</v>
      </c>
      <c r="AV381" s="3"/>
      <c r="AW381" s="5">
        <v>241.5</v>
      </c>
      <c r="AX381" s="5">
        <v>9.0000000000000007E-7</v>
      </c>
      <c r="AY381" s="2" t="s">
        <v>311</v>
      </c>
      <c r="AZ381" s="5">
        <v>9.4</v>
      </c>
      <c r="BA381" s="5">
        <v>241.5</v>
      </c>
      <c r="BB381" s="3" t="s">
        <v>8</v>
      </c>
      <c r="BC381" s="3">
        <v>11.3</v>
      </c>
      <c r="BD381" s="5">
        <v>0.41322314049586778</v>
      </c>
      <c r="BE381" s="3" t="s">
        <v>447</v>
      </c>
      <c r="BF381" s="6">
        <v>25.05</v>
      </c>
      <c r="BG381" s="5">
        <v>5.88</v>
      </c>
      <c r="BH381" s="3"/>
      <c r="BI381" s="3"/>
      <c r="BJ381" s="5">
        <v>1.32</v>
      </c>
      <c r="BK381" s="5">
        <v>27.1</v>
      </c>
      <c r="BL381" s="5">
        <v>0.70422535211267612</v>
      </c>
      <c r="BM381" s="5">
        <v>3.4</v>
      </c>
      <c r="BN381" s="3"/>
      <c r="BO381" s="3" t="s">
        <v>121</v>
      </c>
      <c r="BP381" s="3" t="s">
        <v>3</v>
      </c>
      <c r="BQ381" s="5">
        <v>4.8</v>
      </c>
      <c r="BR381" s="2" t="s">
        <v>21</v>
      </c>
      <c r="BS381" s="3"/>
      <c r="BT381" s="3"/>
      <c r="BU381" s="3"/>
      <c r="BV381" s="5">
        <v>3.98</v>
      </c>
      <c r="BW381" s="5">
        <v>4.95</v>
      </c>
      <c r="BX381" s="3" t="s">
        <v>27</v>
      </c>
      <c r="BY381" s="3"/>
      <c r="BZ381" s="5">
        <v>241.5</v>
      </c>
      <c r="CA381" s="2"/>
      <c r="CB381" s="3" t="s">
        <v>3</v>
      </c>
      <c r="CC381" s="5">
        <v>2.29</v>
      </c>
      <c r="CD381" s="5">
        <v>9.09</v>
      </c>
      <c r="CE381" s="3"/>
      <c r="CF381" s="5">
        <v>37.799999999999997</v>
      </c>
      <c r="CG381" s="3" t="s">
        <v>312</v>
      </c>
      <c r="CH381" s="3"/>
      <c r="CI381" s="3" t="s">
        <v>27</v>
      </c>
      <c r="CJ381" s="3" t="s">
        <v>1</v>
      </c>
      <c r="CK381" s="2"/>
      <c r="CL381" s="3" t="s">
        <v>22</v>
      </c>
      <c r="CM381" s="5">
        <v>65</v>
      </c>
      <c r="CN381" s="3"/>
      <c r="CO381" s="2"/>
      <c r="CP381" s="3"/>
      <c r="CQ381" s="2"/>
      <c r="CR381" s="5">
        <v>4.625</v>
      </c>
      <c r="CS381" s="5">
        <v>34.5</v>
      </c>
      <c r="CT381" s="5">
        <v>2.17</v>
      </c>
      <c r="CU381" s="5">
        <v>9.85</v>
      </c>
      <c r="CV381" s="5">
        <v>420</v>
      </c>
      <c r="CW381" s="5">
        <v>74.7</v>
      </c>
      <c r="CX381" s="5">
        <v>0.3436426116838488</v>
      </c>
      <c r="CY381" s="5">
        <v>0.58139534883720934</v>
      </c>
      <c r="CZ381" s="3" t="s">
        <v>22</v>
      </c>
      <c r="DA381" s="5">
        <v>1.325E-3</v>
      </c>
      <c r="DB381" s="5">
        <v>879</v>
      </c>
      <c r="DC381" s="2"/>
      <c r="DD381" s="5">
        <v>264</v>
      </c>
      <c r="DE381" s="3" t="s">
        <v>22</v>
      </c>
      <c r="DF381" s="5">
        <v>0.32467532467532467</v>
      </c>
      <c r="DG381" s="3" t="s">
        <v>3</v>
      </c>
      <c r="DH381" s="5">
        <v>8.4</v>
      </c>
      <c r="DI381" s="3" t="s">
        <v>28</v>
      </c>
      <c r="DJ381" s="3"/>
      <c r="DK381" s="5">
        <v>503</v>
      </c>
      <c r="DL381" s="3" t="s">
        <v>8</v>
      </c>
      <c r="DM381" s="5">
        <v>0.2857142857142857</v>
      </c>
      <c r="DN381" s="3" t="s">
        <v>3</v>
      </c>
      <c r="DO381" s="5">
        <v>16</v>
      </c>
      <c r="DP381" s="3" t="s">
        <v>3</v>
      </c>
      <c r="DQ381" s="5">
        <v>3.1349999999999998</v>
      </c>
      <c r="DR381" s="7"/>
      <c r="DS381" s="3">
        <v>1</v>
      </c>
      <c r="DT381" s="5">
        <v>0.47846889952153115</v>
      </c>
      <c r="DU381" s="2"/>
      <c r="DV381" s="3" t="s">
        <v>3</v>
      </c>
      <c r="DW381" s="5">
        <v>35.25</v>
      </c>
      <c r="DX381" s="3"/>
      <c r="DY381" s="3" t="s">
        <v>8</v>
      </c>
      <c r="DZ381" s="2"/>
      <c r="EA381" s="5">
        <v>1.1764705882352942</v>
      </c>
      <c r="EB381" s="5">
        <v>2.46</v>
      </c>
      <c r="EC381" s="3"/>
      <c r="ED381" s="2"/>
      <c r="EE381" s="2"/>
      <c r="EF381" s="3" t="s">
        <v>1</v>
      </c>
      <c r="EG381" s="3" t="s">
        <v>27</v>
      </c>
      <c r="EH381" s="2"/>
      <c r="EI381" s="2"/>
      <c r="EJ381" s="3" t="s">
        <v>473</v>
      </c>
      <c r="EK381" s="5">
        <v>2.325E-2</v>
      </c>
      <c r="EL381" s="3" t="s">
        <v>1</v>
      </c>
      <c r="EM381" s="3" t="s">
        <v>3</v>
      </c>
      <c r="EN381" s="3" t="s">
        <v>27</v>
      </c>
      <c r="EO381" s="3"/>
      <c r="EP381" s="3" t="s">
        <v>8</v>
      </c>
      <c r="EQ381" s="3"/>
      <c r="ER381" s="5">
        <v>4.51</v>
      </c>
      <c r="ES381" s="3"/>
      <c r="ET381" s="9">
        <v>37</v>
      </c>
      <c r="EU381" s="3" t="s">
        <v>239</v>
      </c>
      <c r="EV381" s="3" t="s">
        <v>28</v>
      </c>
      <c r="EW381" s="9">
        <v>13.7</v>
      </c>
      <c r="EX381" s="9">
        <v>2.4</v>
      </c>
      <c r="EY381" s="3"/>
      <c r="EZ381" s="3"/>
      <c r="FA381" s="9">
        <v>1.075268817204301</v>
      </c>
      <c r="FB381" s="9">
        <v>1.6500000000000001E-9</v>
      </c>
      <c r="FC381" s="5">
        <v>241.5</v>
      </c>
      <c r="FD381" s="9">
        <v>1.0204081632653061</v>
      </c>
      <c r="FE381" s="2" t="s">
        <v>311</v>
      </c>
      <c r="FF381" s="3" t="s">
        <v>28</v>
      </c>
      <c r="FG381" s="3" t="s">
        <v>1</v>
      </c>
      <c r="FH381" s="9">
        <v>5.22</v>
      </c>
      <c r="FI381" s="3"/>
      <c r="FJ381" s="9">
        <v>13.2</v>
      </c>
      <c r="FK381" s="3" t="s">
        <v>1</v>
      </c>
      <c r="FL381" s="3" t="s">
        <v>1</v>
      </c>
      <c r="FM381" s="3"/>
      <c r="FN381" s="9">
        <v>135</v>
      </c>
      <c r="FO381" s="9">
        <v>8.1499999999999995E-8</v>
      </c>
      <c r="FP381" s="9">
        <v>7.77</v>
      </c>
      <c r="FQ381" s="3" t="s">
        <v>311</v>
      </c>
      <c r="FR381" s="5">
        <v>1.1900000000000001E-2</v>
      </c>
      <c r="FS381" s="9">
        <v>42.5</v>
      </c>
      <c r="FT381" s="3" t="s">
        <v>1</v>
      </c>
      <c r="FU381" s="3"/>
      <c r="FV381" s="3" t="s">
        <v>27</v>
      </c>
      <c r="FW381" s="5">
        <v>35.25</v>
      </c>
      <c r="FX381" s="10">
        <v>3.9700000000000004E-3</v>
      </c>
      <c r="FY381" s="3"/>
      <c r="FZ381" s="3"/>
      <c r="GA381" s="3"/>
      <c r="GB381" s="3"/>
      <c r="GC381" s="3" t="s">
        <v>27</v>
      </c>
      <c r="GD381" s="3"/>
      <c r="GE381" s="3"/>
      <c r="GF381" s="3" t="s">
        <v>30</v>
      </c>
      <c r="GG381" s="3"/>
      <c r="GH381" s="9">
        <v>3.53</v>
      </c>
      <c r="GI381" s="5">
        <v>241.5</v>
      </c>
      <c r="GJ381" s="5">
        <v>1.8100000000000002E-3</v>
      </c>
      <c r="GK381" s="3"/>
      <c r="GL381" s="2"/>
      <c r="GM381" s="9">
        <v>2.4500000000000002</v>
      </c>
      <c r="GN381" s="3" t="s">
        <v>31</v>
      </c>
      <c r="GO381" s="3" t="s">
        <v>8</v>
      </c>
      <c r="GP381" s="3"/>
      <c r="GQ381" s="3"/>
      <c r="GR381" s="3" t="s">
        <v>219</v>
      </c>
      <c r="GS381" s="9">
        <v>1.0869565217391304</v>
      </c>
      <c r="GT381" s="9">
        <v>86.25</v>
      </c>
      <c r="GU381" s="9">
        <v>13.6</v>
      </c>
      <c r="GV381" s="2">
        <v>5.0251256281407031E-2</v>
      </c>
      <c r="GW381" s="9">
        <v>2.25</v>
      </c>
      <c r="GX381" s="2" t="s">
        <v>34</v>
      </c>
      <c r="GY381" s="7"/>
      <c r="GZ381" s="9">
        <v>4.8499999999999996</v>
      </c>
      <c r="HA381" s="9">
        <v>2.4</v>
      </c>
      <c r="HB381" s="9">
        <v>4.04</v>
      </c>
      <c r="HC381" s="3">
        <v>39</v>
      </c>
      <c r="HD381" s="3" t="s">
        <v>3</v>
      </c>
      <c r="HE381" s="9">
        <v>24</v>
      </c>
      <c r="HF381" s="9">
        <v>20.25</v>
      </c>
      <c r="HG381" s="3" t="s">
        <v>467</v>
      </c>
      <c r="HH381" s="5">
        <v>241.5</v>
      </c>
      <c r="HI381" s="3" t="s">
        <v>311</v>
      </c>
      <c r="HJ381" s="3"/>
      <c r="HK381" s="3" t="s">
        <v>3</v>
      </c>
      <c r="HL381" s="3"/>
      <c r="HM381" s="9">
        <v>0.4</v>
      </c>
      <c r="HN381" s="9">
        <v>19.05</v>
      </c>
      <c r="HO381" s="3" t="s">
        <v>3</v>
      </c>
      <c r="HP381" s="3" t="s">
        <v>1</v>
      </c>
      <c r="HQ381" s="3" t="s">
        <v>28</v>
      </c>
      <c r="HR381" s="9">
        <v>0.53</v>
      </c>
      <c r="HS381" s="3" t="s">
        <v>3</v>
      </c>
      <c r="HT381" s="3">
        <v>3.9</v>
      </c>
      <c r="HU381" s="9">
        <v>0.58139534883720934</v>
      </c>
      <c r="HV381" s="3">
        <v>1</v>
      </c>
      <c r="HW381" s="9">
        <v>4.7499999999999999E-3</v>
      </c>
      <c r="HX381" s="3" t="s">
        <v>3</v>
      </c>
      <c r="HY381" s="3"/>
      <c r="HZ381" s="3" t="s">
        <v>30</v>
      </c>
      <c r="IA381" s="9">
        <v>4.3</v>
      </c>
      <c r="IB381" s="3"/>
      <c r="IC381" s="3" t="s">
        <v>18</v>
      </c>
      <c r="ID381" s="3"/>
      <c r="IE381" s="3" t="s">
        <v>309</v>
      </c>
      <c r="IF381" s="7"/>
      <c r="IG381" s="9">
        <v>2.3809523809523809</v>
      </c>
      <c r="IH381" s="9">
        <v>2.5641025641025639</v>
      </c>
    </row>
    <row r="382" spans="1:242" x14ac:dyDescent="0.25">
      <c r="A382" s="1" t="s">
        <v>505</v>
      </c>
      <c r="B382" s="5">
        <v>44.15</v>
      </c>
      <c r="C382" s="3"/>
      <c r="D382" s="5">
        <v>10</v>
      </c>
      <c r="E382" s="3" t="s">
        <v>1</v>
      </c>
      <c r="F382" s="3"/>
      <c r="G382" s="2"/>
      <c r="H382" s="3"/>
      <c r="I382" s="3"/>
      <c r="J382" s="5">
        <v>4.3899999999999999E-9</v>
      </c>
      <c r="K382" s="3" t="s">
        <v>3</v>
      </c>
      <c r="L382" s="3" t="s">
        <v>4</v>
      </c>
      <c r="M382" s="5">
        <v>0.90909090909090906</v>
      </c>
      <c r="N382" s="5">
        <v>16.5</v>
      </c>
      <c r="O382" s="3" t="s">
        <v>3</v>
      </c>
      <c r="P382" s="3"/>
      <c r="Q382" s="3"/>
      <c r="R382" s="5">
        <v>26.5</v>
      </c>
      <c r="S382" s="3"/>
      <c r="T382" s="3" t="s">
        <v>3</v>
      </c>
      <c r="U382" s="5">
        <v>35.75</v>
      </c>
      <c r="V382" s="3"/>
      <c r="W382" s="5">
        <v>246</v>
      </c>
      <c r="X382" s="3"/>
      <c r="Y382" s="3"/>
      <c r="Z382" s="5">
        <v>2.1500000000000001E-5</v>
      </c>
      <c r="AA382" s="3" t="s">
        <v>8</v>
      </c>
      <c r="AB382" s="2"/>
      <c r="AC382" s="5">
        <v>6.8727272727272724E-12</v>
      </c>
      <c r="AD382" s="3" t="s">
        <v>22</v>
      </c>
      <c r="AE382" s="3" t="s">
        <v>1</v>
      </c>
      <c r="AF382" s="3"/>
      <c r="AG382" s="6">
        <v>2.7599999999999999E-3</v>
      </c>
      <c r="AH382" s="5">
        <v>246</v>
      </c>
      <c r="AI382" s="2"/>
      <c r="AJ382" s="3" t="s">
        <v>21</v>
      </c>
      <c r="AK382" s="5">
        <v>246</v>
      </c>
      <c r="AL382" s="5">
        <v>1.075</v>
      </c>
      <c r="AM382" s="3"/>
      <c r="AN382" s="3"/>
      <c r="AO382" s="5">
        <v>246</v>
      </c>
      <c r="AP382" s="5">
        <v>246</v>
      </c>
      <c r="AQ382" s="5">
        <v>25</v>
      </c>
      <c r="AR382" s="5">
        <v>2.2599999999999998</v>
      </c>
      <c r="AS382" s="3" t="s">
        <v>28</v>
      </c>
      <c r="AT382" s="3" t="s">
        <v>28</v>
      </c>
      <c r="AU382" s="5">
        <v>35.5</v>
      </c>
      <c r="AV382" s="3"/>
      <c r="AW382" s="5">
        <v>246</v>
      </c>
      <c r="AX382" s="5">
        <v>8.8333333333333328E-7</v>
      </c>
      <c r="AY382" s="2" t="s">
        <v>311</v>
      </c>
      <c r="AZ382" s="5">
        <v>9.35</v>
      </c>
      <c r="BA382" s="5">
        <v>246</v>
      </c>
      <c r="BB382" s="3" t="s">
        <v>8</v>
      </c>
      <c r="BC382" s="3">
        <v>11.4</v>
      </c>
      <c r="BD382" s="5">
        <v>0.4081632653061224</v>
      </c>
      <c r="BE382" s="3" t="s">
        <v>447</v>
      </c>
      <c r="BF382" s="6">
        <v>26.7</v>
      </c>
      <c r="BG382" s="5">
        <v>6.28</v>
      </c>
      <c r="BH382" s="3"/>
      <c r="BI382" s="3"/>
      <c r="BJ382" s="5">
        <v>1.36</v>
      </c>
      <c r="BK382" s="5">
        <v>26.95</v>
      </c>
      <c r="BL382" s="5">
        <v>0.71942446043165476</v>
      </c>
      <c r="BM382" s="5">
        <v>3.4</v>
      </c>
      <c r="BN382" s="3"/>
      <c r="BO382" s="3" t="s">
        <v>121</v>
      </c>
      <c r="BP382" s="3" t="s">
        <v>3</v>
      </c>
      <c r="BQ382" s="5">
        <v>4.8</v>
      </c>
      <c r="BR382" s="2" t="s">
        <v>21</v>
      </c>
      <c r="BS382" s="3"/>
      <c r="BT382" s="3"/>
      <c r="BU382" s="3"/>
      <c r="BV382" s="5">
        <v>4.42</v>
      </c>
      <c r="BW382" s="5">
        <v>5.07</v>
      </c>
      <c r="BX382" s="3" t="s">
        <v>27</v>
      </c>
      <c r="BY382" s="3"/>
      <c r="BZ382" s="5">
        <v>246</v>
      </c>
      <c r="CA382" s="2"/>
      <c r="CB382" s="3" t="s">
        <v>3</v>
      </c>
      <c r="CC382" s="5">
        <v>2.3199999999999998</v>
      </c>
      <c r="CD382" s="5">
        <v>10</v>
      </c>
      <c r="CE382" s="3"/>
      <c r="CF382" s="5">
        <v>38.5</v>
      </c>
      <c r="CG382" s="3" t="s">
        <v>312</v>
      </c>
      <c r="CH382" s="3"/>
      <c r="CI382" s="3" t="s">
        <v>27</v>
      </c>
      <c r="CJ382" s="3" t="s">
        <v>1</v>
      </c>
      <c r="CK382" s="2"/>
      <c r="CL382" s="3" t="s">
        <v>22</v>
      </c>
      <c r="CM382" s="5">
        <v>64</v>
      </c>
      <c r="CN382" s="3"/>
      <c r="CO382" s="2"/>
      <c r="CP382" s="3"/>
      <c r="CQ382" s="2"/>
      <c r="CR382" s="5">
        <v>4.6399999999999997</v>
      </c>
      <c r="CS382" s="5">
        <v>35.950000000000003</v>
      </c>
      <c r="CT382" s="5">
        <v>2.68</v>
      </c>
      <c r="CU382" s="5">
        <v>9.75</v>
      </c>
      <c r="CV382" s="5">
        <v>416</v>
      </c>
      <c r="CW382" s="5">
        <v>74.150000000000006</v>
      </c>
      <c r="CX382" s="5">
        <v>0.33444816053511706</v>
      </c>
      <c r="CY382" s="5">
        <v>0.5714285714285714</v>
      </c>
      <c r="CZ382" s="3" t="s">
        <v>22</v>
      </c>
      <c r="DA382" s="5">
        <v>1.6000000000000001E-3</v>
      </c>
      <c r="DB382" s="5">
        <v>885</v>
      </c>
      <c r="DC382" s="2"/>
      <c r="DD382" s="5">
        <v>267</v>
      </c>
      <c r="DE382" s="3" t="s">
        <v>22</v>
      </c>
      <c r="DF382" s="5">
        <v>0.32786885245901642</v>
      </c>
      <c r="DG382" s="3" t="s">
        <v>3</v>
      </c>
      <c r="DH382" s="5">
        <v>8.75</v>
      </c>
      <c r="DI382" s="3" t="s">
        <v>28</v>
      </c>
      <c r="DJ382" s="3"/>
      <c r="DK382" s="5">
        <v>504</v>
      </c>
      <c r="DL382" s="3" t="s">
        <v>8</v>
      </c>
      <c r="DM382" s="5">
        <v>0.28653295128939826</v>
      </c>
      <c r="DN382" s="3" t="s">
        <v>3</v>
      </c>
      <c r="DO382" s="5">
        <v>18</v>
      </c>
      <c r="DP382" s="3" t="s">
        <v>3</v>
      </c>
      <c r="DQ382" s="5">
        <v>3.12</v>
      </c>
      <c r="DR382" s="7"/>
      <c r="DS382" s="3">
        <v>1</v>
      </c>
      <c r="DT382" s="5">
        <v>0.46948356807511737</v>
      </c>
      <c r="DU382" s="2"/>
      <c r="DV382" s="3" t="s">
        <v>3</v>
      </c>
      <c r="DW382" s="5">
        <v>35.75</v>
      </c>
      <c r="DX382" s="3"/>
      <c r="DY382" s="3" t="s">
        <v>8</v>
      </c>
      <c r="DZ382" s="2"/>
      <c r="EA382" s="5">
        <v>1.1363636363636365</v>
      </c>
      <c r="EB382" s="5">
        <v>2.4900000000000002</v>
      </c>
      <c r="EC382" s="3"/>
      <c r="ED382" s="2"/>
      <c r="EE382" s="2"/>
      <c r="EF382" s="3" t="s">
        <v>1</v>
      </c>
      <c r="EG382" s="3" t="s">
        <v>27</v>
      </c>
      <c r="EH382" s="2"/>
      <c r="EI382" s="2"/>
      <c r="EJ382" s="3" t="s">
        <v>473</v>
      </c>
      <c r="EK382" s="5">
        <v>2.325E-2</v>
      </c>
      <c r="EL382" s="3" t="s">
        <v>1</v>
      </c>
      <c r="EM382" s="3" t="s">
        <v>3</v>
      </c>
      <c r="EN382" s="3" t="s">
        <v>27</v>
      </c>
      <c r="EO382" s="3"/>
      <c r="EP382" s="3" t="s">
        <v>8</v>
      </c>
      <c r="EQ382" s="3"/>
      <c r="ER382" s="5">
        <v>4.9800000000000004</v>
      </c>
      <c r="ES382" s="3"/>
      <c r="ET382" s="9">
        <v>37.1</v>
      </c>
      <c r="EU382" s="3" t="s">
        <v>239</v>
      </c>
      <c r="EV382" s="3" t="s">
        <v>28</v>
      </c>
      <c r="EW382" s="9">
        <v>13.55</v>
      </c>
      <c r="EX382" s="9">
        <v>2.4500000000000002</v>
      </c>
      <c r="EY382" s="3"/>
      <c r="EZ382" s="3"/>
      <c r="FA382" s="9">
        <v>1.1363636363636365</v>
      </c>
      <c r="FB382" s="9">
        <v>1.6600000000000001E-9</v>
      </c>
      <c r="FC382" s="5">
        <v>246</v>
      </c>
      <c r="FD382" s="9">
        <v>0.96153846153846145</v>
      </c>
      <c r="FE382" s="2" t="s">
        <v>311</v>
      </c>
      <c r="FF382" s="3" t="s">
        <v>28</v>
      </c>
      <c r="FG382" s="3" t="s">
        <v>1</v>
      </c>
      <c r="FH382" s="9">
        <v>5.61</v>
      </c>
      <c r="FI382" s="3"/>
      <c r="FJ382" s="9">
        <v>13.25</v>
      </c>
      <c r="FK382" s="3" t="s">
        <v>1</v>
      </c>
      <c r="FL382" s="3" t="s">
        <v>1</v>
      </c>
      <c r="FM382" s="3"/>
      <c r="FN382" s="9">
        <v>133</v>
      </c>
      <c r="FO382" s="9">
        <v>8.2000000000000006E-8</v>
      </c>
      <c r="FP382" s="9">
        <v>7.86</v>
      </c>
      <c r="FQ382" s="3" t="s">
        <v>311</v>
      </c>
      <c r="FR382" s="5">
        <v>1.265E-2</v>
      </c>
      <c r="FS382" s="9">
        <v>53</v>
      </c>
      <c r="FT382" s="3" t="s">
        <v>1</v>
      </c>
      <c r="FU382" s="3"/>
      <c r="FV382" s="3" t="s">
        <v>27</v>
      </c>
      <c r="FW382" s="5">
        <v>35.700000000000003</v>
      </c>
      <c r="FX382" s="10">
        <v>4.0199999999999993E-3</v>
      </c>
      <c r="FY382" s="3"/>
      <c r="FZ382" s="3"/>
      <c r="GA382" s="3"/>
      <c r="GB382" s="3"/>
      <c r="GC382" s="3" t="s">
        <v>27</v>
      </c>
      <c r="GD382" s="3"/>
      <c r="GE382" s="3"/>
      <c r="GF382" s="3" t="s">
        <v>30</v>
      </c>
      <c r="GG382" s="3"/>
      <c r="GH382" s="9">
        <v>3.5249999999999999</v>
      </c>
      <c r="GI382" s="5">
        <v>246</v>
      </c>
      <c r="GJ382" s="5">
        <v>2.085E-3</v>
      </c>
      <c r="GK382" s="3"/>
      <c r="GL382" s="2"/>
      <c r="GM382" s="9">
        <v>2.4700000000000002</v>
      </c>
      <c r="GN382" s="3" t="s">
        <v>31</v>
      </c>
      <c r="GO382" s="3" t="s">
        <v>8</v>
      </c>
      <c r="GP382" s="3"/>
      <c r="GQ382" s="3"/>
      <c r="GR382" s="3" t="s">
        <v>219</v>
      </c>
      <c r="GS382" s="9">
        <v>1.0204081632653061</v>
      </c>
      <c r="GT382" s="9">
        <v>85</v>
      </c>
      <c r="GU382" s="9">
        <v>13.65</v>
      </c>
      <c r="GV382" s="2">
        <v>5.4945054945054937E-2</v>
      </c>
      <c r="GW382" s="9">
        <v>2.25</v>
      </c>
      <c r="GX382" s="2" t="s">
        <v>34</v>
      </c>
      <c r="GY382" s="7"/>
      <c r="GZ382" s="9">
        <v>5.08</v>
      </c>
      <c r="HA382" s="9">
        <v>2.39</v>
      </c>
      <c r="HB382" s="9">
        <v>4.04</v>
      </c>
      <c r="HC382" s="3">
        <v>40</v>
      </c>
      <c r="HD382" s="3" t="s">
        <v>3</v>
      </c>
      <c r="HE382" s="9">
        <v>24.1</v>
      </c>
      <c r="HF382" s="9">
        <v>20.149999999999999</v>
      </c>
      <c r="HG382" s="3" t="s">
        <v>467</v>
      </c>
      <c r="HH382" s="5">
        <v>246</v>
      </c>
      <c r="HI382" s="3" t="s">
        <v>311</v>
      </c>
      <c r="HJ382" s="3"/>
      <c r="HK382" s="3" t="s">
        <v>3</v>
      </c>
      <c r="HL382" s="3"/>
      <c r="HM382" s="9">
        <v>0.42</v>
      </c>
      <c r="HN382" s="9">
        <v>21</v>
      </c>
      <c r="HO382" s="3" t="s">
        <v>3</v>
      </c>
      <c r="HP382" s="3" t="s">
        <v>1</v>
      </c>
      <c r="HQ382" s="3" t="s">
        <v>28</v>
      </c>
      <c r="HR382" s="9">
        <v>0.51</v>
      </c>
      <c r="HS382" s="3" t="s">
        <v>3</v>
      </c>
      <c r="HT382" s="3">
        <v>3.9</v>
      </c>
      <c r="HU382" s="9">
        <v>0.5714285714285714</v>
      </c>
      <c r="HV382" s="3">
        <v>1</v>
      </c>
      <c r="HW382" s="9">
        <v>4.9100000000000003E-3</v>
      </c>
      <c r="HX382" s="3" t="s">
        <v>3</v>
      </c>
      <c r="HY382" s="3"/>
      <c r="HZ382" s="3" t="s">
        <v>30</v>
      </c>
      <c r="IA382" s="9">
        <v>4.3</v>
      </c>
      <c r="IB382" s="3"/>
      <c r="IC382" s="3" t="s">
        <v>18</v>
      </c>
      <c r="ID382" s="3"/>
      <c r="IE382" s="3" t="s">
        <v>309</v>
      </c>
      <c r="IF382" s="7"/>
      <c r="IG382" s="9">
        <v>2.4390243902439024</v>
      </c>
      <c r="IH382" s="9">
        <v>2.3809523809523809</v>
      </c>
    </row>
    <row r="383" spans="1:242" x14ac:dyDescent="0.25">
      <c r="A383" s="1" t="s">
        <v>506</v>
      </c>
      <c r="B383" s="5">
        <v>44.15</v>
      </c>
      <c r="C383" s="3"/>
      <c r="D383" s="5">
        <v>9.9499999999999993</v>
      </c>
      <c r="E383" s="3" t="s">
        <v>1</v>
      </c>
      <c r="F383" s="3"/>
      <c r="G383" s="2"/>
      <c r="H383" s="3"/>
      <c r="I383" s="3"/>
      <c r="J383" s="5">
        <v>4.7500000000000003E-9</v>
      </c>
      <c r="K383" s="3" t="s">
        <v>3</v>
      </c>
      <c r="L383" s="3" t="s">
        <v>4</v>
      </c>
      <c r="M383" s="5">
        <v>0.9174311926605504</v>
      </c>
      <c r="N383" s="5">
        <v>16.55</v>
      </c>
      <c r="O383" s="3" t="s">
        <v>3</v>
      </c>
      <c r="P383" s="3"/>
      <c r="Q383" s="3"/>
      <c r="R383" s="5">
        <v>26.75</v>
      </c>
      <c r="S383" s="3"/>
      <c r="T383" s="3" t="s">
        <v>3</v>
      </c>
      <c r="U383" s="5">
        <v>35.75</v>
      </c>
      <c r="V383" s="3"/>
      <c r="W383" s="5">
        <v>242.5</v>
      </c>
      <c r="X383" s="3"/>
      <c r="Y383" s="3"/>
      <c r="Z383" s="5">
        <v>2.1399999999999998E-5</v>
      </c>
      <c r="AA383" s="3" t="s">
        <v>8</v>
      </c>
      <c r="AB383" s="2"/>
      <c r="AC383" s="5">
        <v>6.9090909090909093E-12</v>
      </c>
      <c r="AD383" s="3" t="s">
        <v>22</v>
      </c>
      <c r="AE383" s="3" t="s">
        <v>1</v>
      </c>
      <c r="AF383" s="3"/>
      <c r="AG383" s="6">
        <v>2.9399999999999999E-3</v>
      </c>
      <c r="AH383" s="5">
        <v>242.5</v>
      </c>
      <c r="AI383" s="2"/>
      <c r="AJ383" s="3" t="s">
        <v>21</v>
      </c>
      <c r="AK383" s="5">
        <v>242.5</v>
      </c>
      <c r="AL383" s="5">
        <v>1.0740000000000001</v>
      </c>
      <c r="AM383" s="3"/>
      <c r="AN383" s="3"/>
      <c r="AO383" s="5">
        <v>242.5</v>
      </c>
      <c r="AP383" s="5">
        <v>242.5</v>
      </c>
      <c r="AQ383" s="5">
        <v>27</v>
      </c>
      <c r="AR383" s="5">
        <v>2.2799999999999998</v>
      </c>
      <c r="AS383" s="3" t="s">
        <v>28</v>
      </c>
      <c r="AT383" s="3" t="s">
        <v>28</v>
      </c>
      <c r="AU383" s="5">
        <v>37.5</v>
      </c>
      <c r="AV383" s="3"/>
      <c r="AW383" s="5">
        <v>242.5</v>
      </c>
      <c r="AX383" s="5">
        <v>8.666666666666667E-7</v>
      </c>
      <c r="AY383" s="2" t="s">
        <v>311</v>
      </c>
      <c r="AZ383" s="5">
        <v>9.35</v>
      </c>
      <c r="BA383" s="5">
        <v>242.5</v>
      </c>
      <c r="BB383" s="3" t="s">
        <v>8</v>
      </c>
      <c r="BC383" s="3">
        <v>11.5</v>
      </c>
      <c r="BD383" s="5">
        <v>0.4</v>
      </c>
      <c r="BE383" s="3" t="s">
        <v>447</v>
      </c>
      <c r="BF383" s="6">
        <v>26.75</v>
      </c>
      <c r="BG383" s="5">
        <v>6.16</v>
      </c>
      <c r="BH383" s="3"/>
      <c r="BI383" s="3"/>
      <c r="BJ383" s="5">
        <v>1.38</v>
      </c>
      <c r="BK383" s="5">
        <v>26.35</v>
      </c>
      <c r="BL383" s="5">
        <v>0.7246376811594204</v>
      </c>
      <c r="BM383" s="5">
        <v>3.35</v>
      </c>
      <c r="BN383" s="3"/>
      <c r="BO383" s="3" t="s">
        <v>121</v>
      </c>
      <c r="BP383" s="3" t="s">
        <v>3</v>
      </c>
      <c r="BQ383" s="5">
        <v>3.5</v>
      </c>
      <c r="BR383" s="2" t="s">
        <v>21</v>
      </c>
      <c r="BS383" s="3"/>
      <c r="BT383" s="3"/>
      <c r="BU383" s="3"/>
      <c r="BV383" s="5">
        <v>4.16</v>
      </c>
      <c r="BW383" s="5">
        <v>5.05</v>
      </c>
      <c r="BX383" s="3" t="s">
        <v>27</v>
      </c>
      <c r="BY383" s="3"/>
      <c r="BZ383" s="5">
        <v>242.5</v>
      </c>
      <c r="CA383" s="2"/>
      <c r="CB383" s="3" t="s">
        <v>3</v>
      </c>
      <c r="CC383" s="5">
        <v>2.31</v>
      </c>
      <c r="CD383" s="5">
        <v>8.33</v>
      </c>
      <c r="CE383" s="3"/>
      <c r="CF383" s="5">
        <v>38.5</v>
      </c>
      <c r="CG383" s="3" t="s">
        <v>312</v>
      </c>
      <c r="CH383" s="3"/>
      <c r="CI383" s="3" t="s">
        <v>27</v>
      </c>
      <c r="CJ383" s="3" t="s">
        <v>1</v>
      </c>
      <c r="CK383" s="2"/>
      <c r="CL383" s="3" t="s">
        <v>22</v>
      </c>
      <c r="CM383" s="5">
        <v>55</v>
      </c>
      <c r="CN383" s="3"/>
      <c r="CO383" s="2"/>
      <c r="CP383" s="3"/>
      <c r="CQ383" s="2"/>
      <c r="CR383" s="5">
        <v>4.68</v>
      </c>
      <c r="CS383" s="5">
        <v>37.450000000000003</v>
      </c>
      <c r="CT383" s="5">
        <v>2.08</v>
      </c>
      <c r="CU383" s="5">
        <v>9.75</v>
      </c>
      <c r="CV383" s="5">
        <v>427</v>
      </c>
      <c r="CW383" s="5">
        <v>72</v>
      </c>
      <c r="CX383" s="5">
        <v>0.33003300330033003</v>
      </c>
      <c r="CY383" s="5">
        <v>0.56818181818181823</v>
      </c>
      <c r="CZ383" s="3" t="s">
        <v>22</v>
      </c>
      <c r="DA383" s="5">
        <v>1.3749999999999999E-3</v>
      </c>
      <c r="DB383" s="5">
        <v>885</v>
      </c>
      <c r="DC383" s="2"/>
      <c r="DD383" s="5">
        <v>267</v>
      </c>
      <c r="DE383" s="3" t="s">
        <v>22</v>
      </c>
      <c r="DF383" s="5">
        <v>0.3236245954692557</v>
      </c>
      <c r="DG383" s="3" t="s">
        <v>3</v>
      </c>
      <c r="DH383" s="5">
        <v>8.5500000000000007</v>
      </c>
      <c r="DI383" s="3" t="s">
        <v>28</v>
      </c>
      <c r="DJ383" s="3"/>
      <c r="DK383" s="5">
        <v>509</v>
      </c>
      <c r="DL383" s="3" t="s">
        <v>8</v>
      </c>
      <c r="DM383" s="5">
        <v>0.28653295128939826</v>
      </c>
      <c r="DN383" s="3" t="s">
        <v>3</v>
      </c>
      <c r="DO383" s="5">
        <v>19</v>
      </c>
      <c r="DP383" s="3" t="s">
        <v>3</v>
      </c>
      <c r="DQ383" s="5">
        <v>3.105</v>
      </c>
      <c r="DR383" s="7"/>
      <c r="DS383" s="3">
        <v>1</v>
      </c>
      <c r="DT383" s="5">
        <v>0.48076923076923073</v>
      </c>
      <c r="DU383" s="2"/>
      <c r="DV383" s="3" t="s">
        <v>3</v>
      </c>
      <c r="DW383" s="5">
        <v>35.75</v>
      </c>
      <c r="DX383" s="3"/>
      <c r="DY383" s="3" t="s">
        <v>8</v>
      </c>
      <c r="DZ383" s="2"/>
      <c r="EA383" s="5">
        <v>1.6666666666666667</v>
      </c>
      <c r="EB383" s="5">
        <v>2.46</v>
      </c>
      <c r="EC383" s="3"/>
      <c r="ED383" s="2"/>
      <c r="EE383" s="2"/>
      <c r="EF383" s="3" t="s">
        <v>1</v>
      </c>
      <c r="EG383" s="3" t="s">
        <v>27</v>
      </c>
      <c r="EH383" s="2"/>
      <c r="EI383" s="2"/>
      <c r="EJ383" s="3" t="s">
        <v>473</v>
      </c>
      <c r="EK383" s="5">
        <v>2.3100000000000002E-2</v>
      </c>
      <c r="EL383" s="3" t="s">
        <v>1</v>
      </c>
      <c r="EM383" s="3" t="s">
        <v>3</v>
      </c>
      <c r="EN383" s="3" t="s">
        <v>27</v>
      </c>
      <c r="EO383" s="3"/>
      <c r="EP383" s="3" t="s">
        <v>8</v>
      </c>
      <c r="EQ383" s="3"/>
      <c r="ER383" s="5">
        <v>4.91</v>
      </c>
      <c r="ES383" s="3"/>
      <c r="ET383" s="9">
        <v>37.450000000000003</v>
      </c>
      <c r="EU383" s="3" t="s">
        <v>239</v>
      </c>
      <c r="EV383" s="3" t="s">
        <v>28</v>
      </c>
      <c r="EW383" s="9">
        <v>13.55</v>
      </c>
      <c r="EX383" s="9">
        <v>2.46</v>
      </c>
      <c r="EY383" s="3"/>
      <c r="EZ383" s="3"/>
      <c r="FA383" s="9">
        <v>1.1494252873563218</v>
      </c>
      <c r="FB383" s="9">
        <v>1.67E-9</v>
      </c>
      <c r="FC383" s="5">
        <v>242.5</v>
      </c>
      <c r="FD383" s="9">
        <v>0.95238095238095233</v>
      </c>
      <c r="FE383" s="2" t="s">
        <v>311</v>
      </c>
      <c r="FF383" s="3" t="s">
        <v>28</v>
      </c>
      <c r="FG383" s="3" t="s">
        <v>1</v>
      </c>
      <c r="FH383" s="9">
        <v>5.54</v>
      </c>
      <c r="FI383" s="3"/>
      <c r="FJ383" s="9">
        <v>13.35</v>
      </c>
      <c r="FK383" s="3" t="s">
        <v>1</v>
      </c>
      <c r="FL383" s="3" t="s">
        <v>1</v>
      </c>
      <c r="FM383" s="3"/>
      <c r="FN383" s="9">
        <v>131.5</v>
      </c>
      <c r="FO383" s="9">
        <v>8.8500000000000005E-8</v>
      </c>
      <c r="FP383" s="9">
        <v>7.8</v>
      </c>
      <c r="FQ383" s="3" t="s">
        <v>311</v>
      </c>
      <c r="FR383" s="5">
        <v>1.2999999999999999E-2</v>
      </c>
      <c r="FS383" s="9">
        <v>46.8</v>
      </c>
      <c r="FT383" s="3" t="s">
        <v>1</v>
      </c>
      <c r="FU383" s="3"/>
      <c r="FV383" s="3" t="s">
        <v>27</v>
      </c>
      <c r="FW383" s="5">
        <v>33.9</v>
      </c>
      <c r="FX383" s="10">
        <v>3.8399999999999997E-3</v>
      </c>
      <c r="FY383" s="3"/>
      <c r="FZ383" s="3"/>
      <c r="GA383" s="3"/>
      <c r="GB383" s="3"/>
      <c r="GC383" s="3" t="s">
        <v>27</v>
      </c>
      <c r="GD383" s="3"/>
      <c r="GE383" s="3"/>
      <c r="GF383" s="3" t="s">
        <v>30</v>
      </c>
      <c r="GG383" s="3"/>
      <c r="GH383" s="9">
        <v>3.5249999999999999</v>
      </c>
      <c r="GI383" s="5">
        <v>242.5</v>
      </c>
      <c r="GJ383" s="5">
        <v>2.0800000000000003E-3</v>
      </c>
      <c r="GK383" s="3"/>
      <c r="GL383" s="2"/>
      <c r="GM383" s="9">
        <v>2.46</v>
      </c>
      <c r="GN383" s="3" t="s">
        <v>31</v>
      </c>
      <c r="GO383" s="3" t="s">
        <v>8</v>
      </c>
      <c r="GP383" s="3"/>
      <c r="GQ383" s="3"/>
      <c r="GR383" s="3" t="s">
        <v>219</v>
      </c>
      <c r="GS383" s="9">
        <v>1.0101010101010102</v>
      </c>
      <c r="GT383" s="9">
        <v>86.35</v>
      </c>
      <c r="GU383" s="9">
        <v>14.2</v>
      </c>
      <c r="GV383" s="2">
        <v>5.2083333333333336E-2</v>
      </c>
      <c r="GW383" s="9">
        <v>2.2999999999999998</v>
      </c>
      <c r="GX383" s="2" t="s">
        <v>34</v>
      </c>
      <c r="GY383" s="7"/>
      <c r="GZ383" s="9">
        <v>4.9400000000000004</v>
      </c>
      <c r="HA383" s="9">
        <v>2.34</v>
      </c>
      <c r="HB383" s="9">
        <v>4.0999999999999996</v>
      </c>
      <c r="HC383" s="3">
        <v>39.5</v>
      </c>
      <c r="HD383" s="3" t="s">
        <v>3</v>
      </c>
      <c r="HE383" s="9">
        <v>24</v>
      </c>
      <c r="HF383" s="9">
        <v>20.7</v>
      </c>
      <c r="HG383" s="3" t="s">
        <v>467</v>
      </c>
      <c r="HH383" s="5">
        <v>242.5</v>
      </c>
      <c r="HI383" s="3" t="s">
        <v>311</v>
      </c>
      <c r="HJ383" s="3"/>
      <c r="HK383" s="3" t="s">
        <v>3</v>
      </c>
      <c r="HL383" s="3"/>
      <c r="HM383" s="9">
        <v>0.42499999999999999</v>
      </c>
      <c r="HN383" s="9">
        <v>20.8</v>
      </c>
      <c r="HO383" s="3" t="s">
        <v>3</v>
      </c>
      <c r="HP383" s="3" t="s">
        <v>1</v>
      </c>
      <c r="HQ383" s="3" t="s">
        <v>28</v>
      </c>
      <c r="HR383" s="9">
        <v>0.55000000000000004</v>
      </c>
      <c r="HS383" s="3" t="s">
        <v>3</v>
      </c>
      <c r="HT383" s="3">
        <v>3.9</v>
      </c>
      <c r="HU383" s="9">
        <v>0.56818181818181823</v>
      </c>
      <c r="HV383" s="3">
        <v>1</v>
      </c>
      <c r="HW383" s="9">
        <v>5.0700000000000007E-3</v>
      </c>
      <c r="HX383" s="3" t="s">
        <v>3</v>
      </c>
      <c r="HY383" s="3"/>
      <c r="HZ383" s="3" t="s">
        <v>30</v>
      </c>
      <c r="IA383" s="9">
        <v>4.3</v>
      </c>
      <c r="IB383" s="3"/>
      <c r="IC383" s="3" t="s">
        <v>18</v>
      </c>
      <c r="ID383" s="3"/>
      <c r="IE383" s="3" t="s">
        <v>309</v>
      </c>
      <c r="IF383" s="7"/>
      <c r="IG383" s="9">
        <v>2.3255813953488373</v>
      </c>
      <c r="IH383" s="9">
        <v>2.1276595744680851</v>
      </c>
    </row>
    <row r="384" spans="1:242" x14ac:dyDescent="0.25">
      <c r="A384" s="1" t="s">
        <v>507</v>
      </c>
      <c r="B384" s="5">
        <v>43.95</v>
      </c>
      <c r="C384" s="3"/>
      <c r="D384" s="5">
        <v>8.8000000000000007</v>
      </c>
      <c r="E384" s="3" t="s">
        <v>1</v>
      </c>
      <c r="F384" s="3"/>
      <c r="G384" s="2"/>
      <c r="H384" s="3"/>
      <c r="I384" s="3"/>
      <c r="J384" s="5">
        <v>5.1499999999999998E-9</v>
      </c>
      <c r="K384" s="3" t="s">
        <v>3</v>
      </c>
      <c r="L384" s="3" t="s">
        <v>4</v>
      </c>
      <c r="M384" s="5">
        <v>0.9009009009009008</v>
      </c>
      <c r="N384" s="5">
        <v>16.3</v>
      </c>
      <c r="O384" s="3" t="s">
        <v>3</v>
      </c>
      <c r="P384" s="3"/>
      <c r="Q384" s="3"/>
      <c r="R384" s="5">
        <v>26.8</v>
      </c>
      <c r="S384" s="3"/>
      <c r="T384" s="3" t="s">
        <v>3</v>
      </c>
      <c r="U384" s="5">
        <v>35.15</v>
      </c>
      <c r="V384" s="3"/>
      <c r="W384" s="5">
        <v>239.5</v>
      </c>
      <c r="X384" s="3"/>
      <c r="Y384" s="3"/>
      <c r="Z384" s="5">
        <v>2.0999999999999999E-5</v>
      </c>
      <c r="AA384" s="3" t="s">
        <v>8</v>
      </c>
      <c r="AB384" s="2"/>
      <c r="AC384" s="5">
        <v>7.0909090909090908E-12</v>
      </c>
      <c r="AD384" s="3" t="s">
        <v>22</v>
      </c>
      <c r="AE384" s="3" t="s">
        <v>1</v>
      </c>
      <c r="AF384" s="3"/>
      <c r="AG384" s="6">
        <v>2.8E-3</v>
      </c>
      <c r="AH384" s="5">
        <v>239.5</v>
      </c>
      <c r="AI384" s="2"/>
      <c r="AJ384" s="3" t="s">
        <v>21</v>
      </c>
      <c r="AK384" s="5">
        <v>239.5</v>
      </c>
      <c r="AL384" s="5">
        <v>1.1060000000000001</v>
      </c>
      <c r="AM384" s="3"/>
      <c r="AN384" s="3"/>
      <c r="AO384" s="5">
        <v>239.5</v>
      </c>
      <c r="AP384" s="5">
        <v>239.5</v>
      </c>
      <c r="AQ384" s="5">
        <v>28</v>
      </c>
      <c r="AR384" s="5">
        <v>2.29</v>
      </c>
      <c r="AS384" s="3" t="s">
        <v>28</v>
      </c>
      <c r="AT384" s="3" t="s">
        <v>28</v>
      </c>
      <c r="AU384" s="5">
        <v>37.5</v>
      </c>
      <c r="AV384" s="3"/>
      <c r="AW384" s="5">
        <v>239.5</v>
      </c>
      <c r="AX384" s="5">
        <v>8.3333333333333333E-7</v>
      </c>
      <c r="AY384" s="2" t="s">
        <v>311</v>
      </c>
      <c r="AZ384" s="5">
        <v>8.9</v>
      </c>
      <c r="BA384" s="5">
        <v>239.5</v>
      </c>
      <c r="BB384" s="3" t="s">
        <v>8</v>
      </c>
      <c r="BC384" s="3">
        <v>11.5</v>
      </c>
      <c r="BD384" s="5">
        <v>0.39370078740157477</v>
      </c>
      <c r="BE384" s="3" t="s">
        <v>447</v>
      </c>
      <c r="BF384" s="6">
        <v>25.6</v>
      </c>
      <c r="BG384" s="5">
        <v>6.07</v>
      </c>
      <c r="BH384" s="3"/>
      <c r="BI384" s="3"/>
      <c r="BJ384" s="5">
        <v>1.37</v>
      </c>
      <c r="BK384" s="5">
        <v>26.4</v>
      </c>
      <c r="BL384" s="5">
        <v>0.7246376811594204</v>
      </c>
      <c r="BM384" s="5">
        <v>3.35</v>
      </c>
      <c r="BN384" s="3"/>
      <c r="BO384" s="3" t="s">
        <v>121</v>
      </c>
      <c r="BP384" s="3" t="s">
        <v>3</v>
      </c>
      <c r="BQ384" s="5">
        <v>3.6</v>
      </c>
      <c r="BR384" s="2" t="s">
        <v>21</v>
      </c>
      <c r="BS384" s="3"/>
      <c r="BT384" s="3"/>
      <c r="BU384" s="3"/>
      <c r="BV384" s="5">
        <v>4.1500000000000004</v>
      </c>
      <c r="BW384" s="5">
        <v>4.95</v>
      </c>
      <c r="BX384" s="3" t="s">
        <v>27</v>
      </c>
      <c r="BY384" s="3"/>
      <c r="BZ384" s="5">
        <v>239.5</v>
      </c>
      <c r="CA384" s="2"/>
      <c r="CB384" s="3" t="s">
        <v>3</v>
      </c>
      <c r="CC384" s="5">
        <v>2.2400000000000002</v>
      </c>
      <c r="CD384" s="5">
        <v>7.69</v>
      </c>
      <c r="CE384" s="3"/>
      <c r="CF384" s="5">
        <v>38.5</v>
      </c>
      <c r="CG384" s="3" t="s">
        <v>312</v>
      </c>
      <c r="CH384" s="3"/>
      <c r="CI384" s="3" t="s">
        <v>27</v>
      </c>
      <c r="CJ384" s="3" t="s">
        <v>1</v>
      </c>
      <c r="CK384" s="2"/>
      <c r="CL384" s="3" t="s">
        <v>22</v>
      </c>
      <c r="CM384" s="5">
        <v>55</v>
      </c>
      <c r="CN384" s="3"/>
      <c r="CO384" s="2"/>
      <c r="CP384" s="3"/>
      <c r="CQ384" s="2"/>
      <c r="CR384" s="5">
        <v>4.6900000000000004</v>
      </c>
      <c r="CS384" s="5">
        <v>34.450000000000003</v>
      </c>
      <c r="CT384" s="5">
        <v>3.09</v>
      </c>
      <c r="CU384" s="5">
        <v>9.65</v>
      </c>
      <c r="CV384" s="5">
        <v>428</v>
      </c>
      <c r="CW384" s="5">
        <v>74.650000000000006</v>
      </c>
      <c r="CX384" s="5">
        <v>0.32467532467532467</v>
      </c>
      <c r="CY384" s="5">
        <v>0.54054054054054046</v>
      </c>
      <c r="CZ384" s="3" t="s">
        <v>22</v>
      </c>
      <c r="DA384" s="5">
        <v>1.65E-3</v>
      </c>
      <c r="DB384" s="5">
        <v>880</v>
      </c>
      <c r="DC384" s="2"/>
      <c r="DD384" s="5">
        <v>251</v>
      </c>
      <c r="DE384" s="3" t="s">
        <v>22</v>
      </c>
      <c r="DF384" s="5">
        <v>0.32679738562091504</v>
      </c>
      <c r="DG384" s="3" t="s">
        <v>3</v>
      </c>
      <c r="DH384" s="5">
        <v>8.3000000000000007</v>
      </c>
      <c r="DI384" s="3" t="s">
        <v>28</v>
      </c>
      <c r="DJ384" s="3"/>
      <c r="DK384" s="5">
        <v>510</v>
      </c>
      <c r="DL384" s="3" t="s">
        <v>8</v>
      </c>
      <c r="DM384" s="5">
        <v>0.28490028490028491</v>
      </c>
      <c r="DN384" s="3" t="s">
        <v>3</v>
      </c>
      <c r="DO384" s="5">
        <v>19.5</v>
      </c>
      <c r="DP384" s="3" t="s">
        <v>3</v>
      </c>
      <c r="DQ384" s="5">
        <v>3.1</v>
      </c>
      <c r="DR384" s="7"/>
      <c r="DS384" s="3">
        <v>1</v>
      </c>
      <c r="DT384" s="5">
        <v>0.4587155963302752</v>
      </c>
      <c r="DU384" s="2"/>
      <c r="DV384" s="3" t="s">
        <v>3</v>
      </c>
      <c r="DW384" s="5">
        <v>35.15</v>
      </c>
      <c r="DX384" s="3"/>
      <c r="DY384" s="3" t="s">
        <v>8</v>
      </c>
      <c r="DZ384" s="2"/>
      <c r="EA384" s="5">
        <v>1.5384615384615383</v>
      </c>
      <c r="EB384" s="5">
        <v>2.44</v>
      </c>
      <c r="EC384" s="3"/>
      <c r="ED384" s="2"/>
      <c r="EE384" s="2"/>
      <c r="EF384" s="3" t="s">
        <v>1</v>
      </c>
      <c r="EG384" s="3" t="s">
        <v>27</v>
      </c>
      <c r="EH384" s="2"/>
      <c r="EI384" s="2"/>
      <c r="EJ384" s="3" t="s">
        <v>473</v>
      </c>
      <c r="EK384" s="5">
        <v>2.3E-2</v>
      </c>
      <c r="EL384" s="3" t="s">
        <v>1</v>
      </c>
      <c r="EM384" s="3" t="s">
        <v>3</v>
      </c>
      <c r="EN384" s="3" t="s">
        <v>27</v>
      </c>
      <c r="EO384" s="3"/>
      <c r="EP384" s="3" t="s">
        <v>8</v>
      </c>
      <c r="EQ384" s="3"/>
      <c r="ER384" s="5">
        <v>4.7699999999999996</v>
      </c>
      <c r="ES384" s="3"/>
      <c r="ET384" s="9">
        <v>37.5</v>
      </c>
      <c r="EU384" s="3" t="s">
        <v>239</v>
      </c>
      <c r="EV384" s="3" t="s">
        <v>28</v>
      </c>
      <c r="EW384" s="9">
        <v>13.4</v>
      </c>
      <c r="EX384" s="9">
        <v>2.4300000000000002</v>
      </c>
      <c r="EY384" s="3"/>
      <c r="EZ384" s="3"/>
      <c r="FA384" s="9">
        <v>1.1764705882352942</v>
      </c>
      <c r="FB384" s="9">
        <v>1.6999999999999999E-9</v>
      </c>
      <c r="FC384" s="5">
        <v>239.5</v>
      </c>
      <c r="FD384" s="9">
        <v>1.0416666666666667</v>
      </c>
      <c r="FE384" s="2" t="s">
        <v>311</v>
      </c>
      <c r="FF384" s="3" t="s">
        <v>28</v>
      </c>
      <c r="FG384" s="3" t="s">
        <v>1</v>
      </c>
      <c r="FH384" s="9">
        <v>5.46</v>
      </c>
      <c r="FI384" s="3"/>
      <c r="FJ384" s="9">
        <v>13.4</v>
      </c>
      <c r="FK384" s="3" t="s">
        <v>1</v>
      </c>
      <c r="FL384" s="3" t="s">
        <v>1</v>
      </c>
      <c r="FM384" s="3"/>
      <c r="FN384" s="9">
        <v>132</v>
      </c>
      <c r="FO384" s="9">
        <v>1.05E-7</v>
      </c>
      <c r="FP384" s="9">
        <v>7.5</v>
      </c>
      <c r="FQ384" s="3" t="s">
        <v>311</v>
      </c>
      <c r="FR384" s="5">
        <v>1.3599999999999999E-2</v>
      </c>
      <c r="FS384" s="9">
        <v>44.8</v>
      </c>
      <c r="FT384" s="3" t="s">
        <v>1</v>
      </c>
      <c r="FU384" s="3"/>
      <c r="FV384" s="3" t="s">
        <v>27</v>
      </c>
      <c r="FW384" s="5">
        <v>35</v>
      </c>
      <c r="FX384" s="10">
        <v>3.8E-3</v>
      </c>
      <c r="FY384" s="3"/>
      <c r="FZ384" s="3"/>
      <c r="GA384" s="3"/>
      <c r="GB384" s="3"/>
      <c r="GC384" s="3" t="s">
        <v>27</v>
      </c>
      <c r="GD384" s="3"/>
      <c r="GE384" s="3"/>
      <c r="GF384" s="3" t="s">
        <v>30</v>
      </c>
      <c r="GG384" s="3"/>
      <c r="GH384" s="9">
        <v>3.51</v>
      </c>
      <c r="GI384" s="5">
        <v>239.5</v>
      </c>
      <c r="GJ384" s="5">
        <v>2.0350000000000004E-3</v>
      </c>
      <c r="GK384" s="3"/>
      <c r="GL384" s="2"/>
      <c r="GM384" s="9">
        <v>2.42</v>
      </c>
      <c r="GN384" s="3" t="s">
        <v>31</v>
      </c>
      <c r="GO384" s="3" t="s">
        <v>8</v>
      </c>
      <c r="GP384" s="3"/>
      <c r="GQ384" s="3"/>
      <c r="GR384" s="3" t="s">
        <v>219</v>
      </c>
      <c r="GS384" s="9">
        <v>0.95238095238095233</v>
      </c>
      <c r="GT384" s="9">
        <v>89.6</v>
      </c>
      <c r="GU384" s="9">
        <v>14.2</v>
      </c>
      <c r="GV384" s="2">
        <v>5.4054054054054043E-2</v>
      </c>
      <c r="GW384" s="9">
        <v>2.48</v>
      </c>
      <c r="GX384" s="2" t="s">
        <v>34</v>
      </c>
      <c r="GY384" s="7"/>
      <c r="GZ384" s="9">
        <v>4.9000000000000004</v>
      </c>
      <c r="HA384" s="9">
        <v>2.23</v>
      </c>
      <c r="HB384" s="9">
        <v>4.13</v>
      </c>
      <c r="HC384" s="3">
        <v>40.799999999999997</v>
      </c>
      <c r="HD384" s="3" t="s">
        <v>3</v>
      </c>
      <c r="HE384" s="9">
        <v>21</v>
      </c>
      <c r="HF384" s="9">
        <v>20.85</v>
      </c>
      <c r="HG384" s="3" t="s">
        <v>467</v>
      </c>
      <c r="HH384" s="5">
        <v>239.5</v>
      </c>
      <c r="HI384" s="3" t="s">
        <v>311</v>
      </c>
      <c r="HJ384" s="3"/>
      <c r="HK384" s="3" t="s">
        <v>3</v>
      </c>
      <c r="HL384" s="3"/>
      <c r="HM384" s="9">
        <v>0.438</v>
      </c>
      <c r="HN384" s="9">
        <v>24.9</v>
      </c>
      <c r="HO384" s="3" t="s">
        <v>3</v>
      </c>
      <c r="HP384" s="3" t="s">
        <v>1</v>
      </c>
      <c r="HQ384" s="3" t="s">
        <v>28</v>
      </c>
      <c r="HR384" s="9">
        <v>0.498</v>
      </c>
      <c r="HS384" s="3" t="s">
        <v>3</v>
      </c>
      <c r="HT384" s="3">
        <v>3.9</v>
      </c>
      <c r="HU384" s="9">
        <v>0.54054054054054046</v>
      </c>
      <c r="HV384" s="3">
        <v>1</v>
      </c>
      <c r="HW384" s="9">
        <v>5.28E-3</v>
      </c>
      <c r="HX384" s="3" t="s">
        <v>3</v>
      </c>
      <c r="HY384" s="3"/>
      <c r="HZ384" s="3" t="s">
        <v>30</v>
      </c>
      <c r="IA384" s="9">
        <v>4.3</v>
      </c>
      <c r="IB384" s="3"/>
      <c r="IC384" s="3" t="s">
        <v>18</v>
      </c>
      <c r="ID384" s="3"/>
      <c r="IE384" s="3" t="s">
        <v>309</v>
      </c>
      <c r="IF384" s="7"/>
      <c r="IG384" s="9">
        <v>2.2727272727272729</v>
      </c>
      <c r="IH384" s="9">
        <v>1.9230769230769229</v>
      </c>
    </row>
    <row r="385" spans="1:242" x14ac:dyDescent="0.25">
      <c r="A385" s="1" t="s">
        <v>508</v>
      </c>
      <c r="B385" s="5">
        <v>42.35</v>
      </c>
      <c r="C385" s="3"/>
      <c r="D385" s="5">
        <v>8.7799999999999994</v>
      </c>
      <c r="E385" s="3" t="s">
        <v>1</v>
      </c>
      <c r="F385" s="3"/>
      <c r="G385" s="2"/>
      <c r="H385" s="3"/>
      <c r="I385" s="3"/>
      <c r="J385" s="5">
        <v>5.5800000000000002E-9</v>
      </c>
      <c r="K385" s="3" t="s">
        <v>3</v>
      </c>
      <c r="L385" s="3" t="s">
        <v>4</v>
      </c>
      <c r="M385" s="5">
        <v>0.88495575221238942</v>
      </c>
      <c r="N385" s="5">
        <v>15.95</v>
      </c>
      <c r="O385" s="3" t="s">
        <v>3</v>
      </c>
      <c r="P385" s="3"/>
      <c r="Q385" s="3"/>
      <c r="R385" s="5">
        <v>26.6</v>
      </c>
      <c r="S385" s="3"/>
      <c r="T385" s="3" t="s">
        <v>3</v>
      </c>
      <c r="U385" s="5">
        <v>35.25</v>
      </c>
      <c r="V385" s="3"/>
      <c r="W385" s="5">
        <v>244</v>
      </c>
      <c r="X385" s="3"/>
      <c r="Y385" s="3"/>
      <c r="Z385" s="5">
        <v>2.1500000000000001E-5</v>
      </c>
      <c r="AA385" s="3" t="s">
        <v>8</v>
      </c>
      <c r="AB385" s="2"/>
      <c r="AC385" s="5">
        <v>7.2363636363636362E-12</v>
      </c>
      <c r="AD385" s="3" t="s">
        <v>22</v>
      </c>
      <c r="AE385" s="3" t="s">
        <v>1</v>
      </c>
      <c r="AF385" s="3"/>
      <c r="AG385" s="6">
        <v>3.3E-3</v>
      </c>
      <c r="AH385" s="5">
        <v>244</v>
      </c>
      <c r="AI385" s="2"/>
      <c r="AJ385" s="3" t="s">
        <v>21</v>
      </c>
      <c r="AK385" s="5">
        <v>244</v>
      </c>
      <c r="AL385" s="5">
        <v>1.1100000000000001</v>
      </c>
      <c r="AM385" s="3"/>
      <c r="AN385" s="3"/>
      <c r="AO385" s="5">
        <v>244</v>
      </c>
      <c r="AP385" s="5">
        <v>244</v>
      </c>
      <c r="AQ385" s="5">
        <v>28.6</v>
      </c>
      <c r="AR385" s="5">
        <v>2.27</v>
      </c>
      <c r="AS385" s="3" t="s">
        <v>28</v>
      </c>
      <c r="AT385" s="3" t="s">
        <v>28</v>
      </c>
      <c r="AU385" s="5">
        <v>38</v>
      </c>
      <c r="AV385" s="3"/>
      <c r="AW385" s="5">
        <v>244</v>
      </c>
      <c r="AX385" s="5">
        <v>8.666666666666667E-7</v>
      </c>
      <c r="AY385" s="2" t="s">
        <v>311</v>
      </c>
      <c r="AZ385" s="5">
        <v>8.9</v>
      </c>
      <c r="BA385" s="5">
        <v>244</v>
      </c>
      <c r="BB385" s="3" t="s">
        <v>8</v>
      </c>
      <c r="BC385" s="3">
        <v>11.6</v>
      </c>
      <c r="BD385" s="5">
        <v>0.39840637450199207</v>
      </c>
      <c r="BE385" s="3" t="s">
        <v>447</v>
      </c>
      <c r="BF385" s="6">
        <v>27.45</v>
      </c>
      <c r="BG385" s="5">
        <v>6.25</v>
      </c>
      <c r="BH385" s="3"/>
      <c r="BI385" s="3"/>
      <c r="BJ385" s="5">
        <v>1.37</v>
      </c>
      <c r="BK385" s="5">
        <v>26.4</v>
      </c>
      <c r="BL385" s="5">
        <v>0.71942446043165476</v>
      </c>
      <c r="BM385" s="5">
        <v>3.3</v>
      </c>
      <c r="BN385" s="3"/>
      <c r="BO385" s="3" t="s">
        <v>121</v>
      </c>
      <c r="BP385" s="3" t="s">
        <v>3</v>
      </c>
      <c r="BQ385" s="5">
        <v>3.25</v>
      </c>
      <c r="BR385" s="2" t="s">
        <v>21</v>
      </c>
      <c r="BS385" s="3"/>
      <c r="BT385" s="3"/>
      <c r="BU385" s="3">
        <v>0.99009900990099009</v>
      </c>
      <c r="BV385" s="5">
        <v>4.25</v>
      </c>
      <c r="BW385" s="5">
        <v>5</v>
      </c>
      <c r="BX385" s="3" t="s">
        <v>27</v>
      </c>
      <c r="BY385" s="3"/>
      <c r="BZ385" s="5">
        <v>244</v>
      </c>
      <c r="CA385" s="2"/>
      <c r="CB385" s="3" t="s">
        <v>3</v>
      </c>
      <c r="CC385" s="5">
        <v>2.2200000000000002</v>
      </c>
      <c r="CD385" s="5">
        <v>7.69</v>
      </c>
      <c r="CE385" s="3"/>
      <c r="CF385" s="5">
        <v>37.75</v>
      </c>
      <c r="CG385" s="3" t="s">
        <v>312</v>
      </c>
      <c r="CH385" s="3"/>
      <c r="CI385" s="3" t="s">
        <v>27</v>
      </c>
      <c r="CJ385" s="3" t="s">
        <v>1</v>
      </c>
      <c r="CK385" s="2"/>
      <c r="CL385" s="3" t="s">
        <v>22</v>
      </c>
      <c r="CM385" s="5">
        <v>45</v>
      </c>
      <c r="CN385" s="3"/>
      <c r="CO385" s="2"/>
      <c r="CP385" s="3"/>
      <c r="CQ385" s="2"/>
      <c r="CR385" s="5">
        <v>4.6500000000000004</v>
      </c>
      <c r="CS385" s="5">
        <v>36.6</v>
      </c>
      <c r="CT385" s="5">
        <v>3.38</v>
      </c>
      <c r="CU385" s="5">
        <v>9.6999999999999993</v>
      </c>
      <c r="CV385" s="5">
        <v>421</v>
      </c>
      <c r="CW385" s="5">
        <v>73.150000000000006</v>
      </c>
      <c r="CX385" s="5">
        <v>0.33783783783783783</v>
      </c>
      <c r="CY385" s="5">
        <v>0.54945054945054939</v>
      </c>
      <c r="CZ385" s="3" t="s">
        <v>22</v>
      </c>
      <c r="DA385" s="5">
        <v>1.5E-3</v>
      </c>
      <c r="DB385" s="5">
        <v>880</v>
      </c>
      <c r="DC385" s="2"/>
      <c r="DD385" s="5">
        <v>244</v>
      </c>
      <c r="DE385" s="3" t="s">
        <v>22</v>
      </c>
      <c r="DF385" s="5">
        <v>0.33003300330033003</v>
      </c>
      <c r="DG385" s="3" t="s">
        <v>3</v>
      </c>
      <c r="DH385" s="5">
        <v>8.3000000000000007</v>
      </c>
      <c r="DI385" s="3" t="s">
        <v>28</v>
      </c>
      <c r="DJ385" s="3"/>
      <c r="DK385" s="5">
        <v>505</v>
      </c>
      <c r="DL385" s="3" t="s">
        <v>8</v>
      </c>
      <c r="DM385" s="5">
        <v>0.28409090909090912</v>
      </c>
      <c r="DN385" s="3" t="s">
        <v>3</v>
      </c>
      <c r="DO385" s="5">
        <v>20</v>
      </c>
      <c r="DP385" s="3" t="s">
        <v>3</v>
      </c>
      <c r="DQ385" s="5">
        <v>3.07</v>
      </c>
      <c r="DR385" s="7"/>
      <c r="DS385" s="3">
        <v>1</v>
      </c>
      <c r="DT385" s="5">
        <v>0.46296296296296291</v>
      </c>
      <c r="DU385" s="2"/>
      <c r="DV385" s="3" t="s">
        <v>3</v>
      </c>
      <c r="DW385" s="5">
        <v>35.25</v>
      </c>
      <c r="DX385" s="3"/>
      <c r="DY385" s="3" t="s">
        <v>8</v>
      </c>
      <c r="DZ385" s="2"/>
      <c r="EA385" s="5">
        <v>1.6666666666666667</v>
      </c>
      <c r="EB385" s="5">
        <v>2.38</v>
      </c>
      <c r="EC385" s="3"/>
      <c r="ED385" s="2"/>
      <c r="EE385" s="2"/>
      <c r="EF385" s="3" t="s">
        <v>1</v>
      </c>
      <c r="EG385" s="3" t="s">
        <v>27</v>
      </c>
      <c r="EH385" s="2"/>
      <c r="EI385" s="2"/>
      <c r="EJ385" s="3" t="s">
        <v>473</v>
      </c>
      <c r="EK385" s="5">
        <v>2.3E-2</v>
      </c>
      <c r="EL385" s="3" t="s">
        <v>1</v>
      </c>
      <c r="EM385" s="3" t="s">
        <v>3</v>
      </c>
      <c r="EN385" s="3" t="s">
        <v>27</v>
      </c>
      <c r="EO385" s="3"/>
      <c r="EP385" s="3" t="s">
        <v>8</v>
      </c>
      <c r="EQ385" s="3"/>
      <c r="ER385" s="5">
        <v>4.67</v>
      </c>
      <c r="ES385" s="3"/>
      <c r="ET385" s="9">
        <v>37.200000000000003</v>
      </c>
      <c r="EU385" s="3" t="s">
        <v>239</v>
      </c>
      <c r="EV385" s="3" t="s">
        <v>28</v>
      </c>
      <c r="EW385" s="9">
        <v>13.5</v>
      </c>
      <c r="EX385" s="9">
        <v>2.41</v>
      </c>
      <c r="EY385" s="3"/>
      <c r="EZ385" s="3"/>
      <c r="FA385" s="9">
        <v>1.1111111111111112</v>
      </c>
      <c r="FB385" s="9">
        <v>1.7199999999999999E-9</v>
      </c>
      <c r="FC385" s="5">
        <v>244</v>
      </c>
      <c r="FD385" s="9">
        <v>1.3333333333333333</v>
      </c>
      <c r="FE385" s="2" t="s">
        <v>311</v>
      </c>
      <c r="FF385" s="3" t="s">
        <v>28</v>
      </c>
      <c r="FG385" s="3" t="s">
        <v>1</v>
      </c>
      <c r="FH385" s="9">
        <v>5.52</v>
      </c>
      <c r="FI385" s="3"/>
      <c r="FJ385" s="9">
        <v>13.3</v>
      </c>
      <c r="FK385" s="3" t="s">
        <v>1</v>
      </c>
      <c r="FL385" s="3" t="s">
        <v>1</v>
      </c>
      <c r="FM385" s="3"/>
      <c r="FN385" s="9">
        <v>133</v>
      </c>
      <c r="FO385" s="9">
        <v>1.1999999999999999E-7</v>
      </c>
      <c r="FP385" s="9">
        <v>7.56</v>
      </c>
      <c r="FQ385" s="3" t="s">
        <v>311</v>
      </c>
      <c r="FR385" s="5">
        <v>1.3299999999999999E-2</v>
      </c>
      <c r="FS385" s="9">
        <v>44.8</v>
      </c>
      <c r="FT385" s="3" t="s">
        <v>1</v>
      </c>
      <c r="FU385" s="3"/>
      <c r="FV385" s="3" t="s">
        <v>27</v>
      </c>
      <c r="FW385" s="5">
        <v>35.700000000000003</v>
      </c>
      <c r="FX385" s="10">
        <v>3.9900000000000005E-3</v>
      </c>
      <c r="FY385" s="3"/>
      <c r="FZ385" s="3"/>
      <c r="GA385" s="3"/>
      <c r="GB385" s="3"/>
      <c r="GC385" s="3" t="s">
        <v>27</v>
      </c>
      <c r="GD385" s="3"/>
      <c r="GE385" s="3"/>
      <c r="GF385" s="3" t="s">
        <v>30</v>
      </c>
      <c r="GG385" s="3"/>
      <c r="GH385" s="9">
        <v>3.5049999999999999</v>
      </c>
      <c r="GI385" s="5">
        <v>244</v>
      </c>
      <c r="GJ385" s="5">
        <v>1.9949999999999998E-3</v>
      </c>
      <c r="GK385" s="3"/>
      <c r="GL385" s="2"/>
      <c r="GM385" s="9">
        <v>2.38</v>
      </c>
      <c r="GN385" s="3" t="s">
        <v>31</v>
      </c>
      <c r="GO385" s="3" t="s">
        <v>8</v>
      </c>
      <c r="GP385" s="3"/>
      <c r="GQ385" s="3"/>
      <c r="GR385" s="3" t="s">
        <v>219</v>
      </c>
      <c r="GS385" s="9">
        <v>0.92592592592592582</v>
      </c>
      <c r="GT385" s="9">
        <v>86.75</v>
      </c>
      <c r="GU385" s="9">
        <v>16.899999999999999</v>
      </c>
      <c r="GV385" s="2">
        <v>6.25E-2</v>
      </c>
      <c r="GW385" s="9">
        <v>2.4</v>
      </c>
      <c r="GX385" s="2" t="s">
        <v>34</v>
      </c>
      <c r="GY385" s="7"/>
      <c r="GZ385" s="9">
        <v>4.8</v>
      </c>
      <c r="HA385" s="9">
        <v>2.16</v>
      </c>
      <c r="HB385" s="9">
        <v>4.1100000000000003</v>
      </c>
      <c r="HC385" s="3">
        <v>39.049999999999997</v>
      </c>
      <c r="HD385" s="3" t="s">
        <v>3</v>
      </c>
      <c r="HE385" s="9">
        <v>18</v>
      </c>
      <c r="HF385" s="9">
        <v>19.75</v>
      </c>
      <c r="HG385" s="3" t="s">
        <v>467</v>
      </c>
      <c r="HH385" s="5">
        <v>244</v>
      </c>
      <c r="HI385" s="3" t="s">
        <v>311</v>
      </c>
      <c r="HJ385" s="3"/>
      <c r="HK385" s="3" t="s">
        <v>3</v>
      </c>
      <c r="HL385" s="3"/>
      <c r="HM385" s="9">
        <v>0.45</v>
      </c>
      <c r="HN385" s="9">
        <v>27.4</v>
      </c>
      <c r="HO385" s="3" t="s">
        <v>3</v>
      </c>
      <c r="HP385" s="3" t="s">
        <v>1</v>
      </c>
      <c r="HQ385" s="3" t="s">
        <v>28</v>
      </c>
      <c r="HR385" s="9">
        <v>0.56000000000000005</v>
      </c>
      <c r="HS385" s="3" t="s">
        <v>3</v>
      </c>
      <c r="HT385" s="3">
        <v>3.89</v>
      </c>
      <c r="HU385" s="9">
        <v>0.54945054945054939</v>
      </c>
      <c r="HV385" s="3">
        <v>1</v>
      </c>
      <c r="HW385" s="9">
        <v>5.4600000000000004E-3</v>
      </c>
      <c r="HX385" s="3" t="s">
        <v>3</v>
      </c>
      <c r="HY385" s="3"/>
      <c r="HZ385" s="3" t="s">
        <v>30</v>
      </c>
      <c r="IA385" s="9">
        <v>4.3</v>
      </c>
      <c r="IB385" s="3"/>
      <c r="IC385" s="3" t="s">
        <v>18</v>
      </c>
      <c r="ID385" s="3"/>
      <c r="IE385" s="3" t="s">
        <v>309</v>
      </c>
      <c r="IF385" s="7"/>
      <c r="IG385" s="9">
        <v>2.3809523809523809</v>
      </c>
      <c r="IH385" s="9">
        <v>1.7543859649122808</v>
      </c>
    </row>
    <row r="386" spans="1:242" x14ac:dyDescent="0.25">
      <c r="A386" s="1" t="s">
        <v>509</v>
      </c>
      <c r="B386" s="5">
        <v>43.25</v>
      </c>
      <c r="C386" s="3">
        <v>39</v>
      </c>
      <c r="D386" s="5">
        <v>8.2899999999999991</v>
      </c>
      <c r="E386" s="3" t="s">
        <v>1</v>
      </c>
      <c r="F386" s="3"/>
      <c r="G386" s="2"/>
      <c r="H386" s="3">
        <v>3.03</v>
      </c>
      <c r="I386" s="3">
        <v>3.03</v>
      </c>
      <c r="J386" s="5">
        <v>6.0499999999999996E-9</v>
      </c>
      <c r="K386" s="3" t="s">
        <v>3</v>
      </c>
      <c r="L386" s="3" t="s">
        <v>4</v>
      </c>
      <c r="M386" s="5">
        <v>0.88495575221238942</v>
      </c>
      <c r="N386" s="5">
        <v>15.25</v>
      </c>
      <c r="O386" s="3" t="s">
        <v>3</v>
      </c>
      <c r="P386" s="3">
        <v>1.05</v>
      </c>
      <c r="Q386" s="3">
        <v>0.39525691699604748</v>
      </c>
      <c r="R386" s="5">
        <v>26.4</v>
      </c>
      <c r="S386" s="3">
        <v>2.2200000000000002</v>
      </c>
      <c r="T386" s="3" t="s">
        <v>3</v>
      </c>
      <c r="U386" s="5">
        <v>33.299999999999997</v>
      </c>
      <c r="V386" s="3">
        <v>2.5</v>
      </c>
      <c r="W386" s="5">
        <v>236</v>
      </c>
      <c r="X386" s="3"/>
      <c r="Y386" s="3">
        <v>9.6</v>
      </c>
      <c r="Z386" s="5">
        <v>2.0999999999999999E-5</v>
      </c>
      <c r="AA386" s="3" t="s">
        <v>8</v>
      </c>
      <c r="AB386" s="2">
        <v>1.05</v>
      </c>
      <c r="AC386" s="5">
        <v>7.3090909090909092E-12</v>
      </c>
      <c r="AD386" s="3" t="s">
        <v>22</v>
      </c>
      <c r="AE386" s="3" t="s">
        <v>1</v>
      </c>
      <c r="AF386" s="3"/>
      <c r="AG386" s="6">
        <v>2.8E-3</v>
      </c>
      <c r="AH386" s="5">
        <v>236</v>
      </c>
      <c r="AI386" s="2">
        <v>96.5</v>
      </c>
      <c r="AJ386" s="3" t="s">
        <v>21</v>
      </c>
      <c r="AK386" s="5">
        <v>236</v>
      </c>
      <c r="AL386" s="5">
        <v>1.0940000000000001</v>
      </c>
      <c r="AM386" s="3"/>
      <c r="AN386" s="3"/>
      <c r="AO386" s="5">
        <v>236</v>
      </c>
      <c r="AP386" s="5">
        <v>236</v>
      </c>
      <c r="AQ386" s="5">
        <v>28.3</v>
      </c>
      <c r="AR386" s="5">
        <v>2.25</v>
      </c>
      <c r="AS386" s="3" t="s">
        <v>28</v>
      </c>
      <c r="AT386" s="3" t="s">
        <v>28</v>
      </c>
      <c r="AU386" s="5">
        <v>38.200000000000003</v>
      </c>
      <c r="AV386" s="3">
        <v>236</v>
      </c>
      <c r="AW386" s="5">
        <v>236</v>
      </c>
      <c r="AX386" s="5">
        <v>8.3333333333333333E-7</v>
      </c>
      <c r="AY386" s="2" t="s">
        <v>311</v>
      </c>
      <c r="AZ386" s="5">
        <v>8.9</v>
      </c>
      <c r="BA386" s="5">
        <v>236</v>
      </c>
      <c r="BB386" s="3" t="s">
        <v>8</v>
      </c>
      <c r="BC386" s="3">
        <v>11.74</v>
      </c>
      <c r="BD386" s="5">
        <v>0.4065040650406504</v>
      </c>
      <c r="BE386" s="3" t="s">
        <v>447</v>
      </c>
      <c r="BF386" s="6">
        <v>26.6</v>
      </c>
      <c r="BG386" s="5">
        <v>5.97</v>
      </c>
      <c r="BH386" s="3">
        <v>195</v>
      </c>
      <c r="BI386" s="3">
        <v>3.03</v>
      </c>
      <c r="BJ386" s="5">
        <v>1.37</v>
      </c>
      <c r="BK386" s="5">
        <v>26</v>
      </c>
      <c r="BL386" s="5">
        <v>0.69930069930069938</v>
      </c>
      <c r="BM386" s="5">
        <v>3.3</v>
      </c>
      <c r="BN386" s="3"/>
      <c r="BO386" s="3" t="s">
        <v>121</v>
      </c>
      <c r="BP386" s="3" t="s">
        <v>3</v>
      </c>
      <c r="BQ386" s="5">
        <v>3</v>
      </c>
      <c r="BR386" s="2" t="s">
        <v>21</v>
      </c>
      <c r="BS386" s="3"/>
      <c r="BT386" s="3"/>
      <c r="BU386" s="3"/>
      <c r="BV386" s="5">
        <v>4.1399999999999997</v>
      </c>
      <c r="BW386" s="5">
        <v>4.84</v>
      </c>
      <c r="BX386" s="3" t="s">
        <v>27</v>
      </c>
      <c r="BY386" s="3"/>
      <c r="BZ386" s="5">
        <v>236</v>
      </c>
      <c r="CA386" s="2">
        <v>1.7857142857142856</v>
      </c>
      <c r="CB386" s="3" t="s">
        <v>3</v>
      </c>
      <c r="CC386" s="5">
        <v>2.1</v>
      </c>
      <c r="CD386" s="5">
        <v>7.69</v>
      </c>
      <c r="CE386" s="3"/>
      <c r="CF386" s="5">
        <v>39.799999999999997</v>
      </c>
      <c r="CG386" s="3" t="s">
        <v>312</v>
      </c>
      <c r="CH386" s="3">
        <v>3.03</v>
      </c>
      <c r="CI386" s="3" t="s">
        <v>27</v>
      </c>
      <c r="CJ386" s="3" t="s">
        <v>1</v>
      </c>
      <c r="CK386" s="2">
        <v>1.07</v>
      </c>
      <c r="CL386" s="3" t="s">
        <v>22</v>
      </c>
      <c r="CM386" s="5">
        <v>45</v>
      </c>
      <c r="CN386" s="3"/>
      <c r="CO386" s="2">
        <v>3.33</v>
      </c>
      <c r="CP386" s="2">
        <v>5.71</v>
      </c>
      <c r="CQ386" s="2"/>
      <c r="CR386" s="5">
        <v>4.62</v>
      </c>
      <c r="CS386" s="5">
        <v>33.85</v>
      </c>
      <c r="CT386" s="5">
        <v>3.69</v>
      </c>
      <c r="CU386" s="5">
        <v>9.6</v>
      </c>
      <c r="CV386" s="5">
        <v>422</v>
      </c>
      <c r="CW386" s="5">
        <v>73.8</v>
      </c>
      <c r="CX386" s="5">
        <v>0.33444816053511706</v>
      </c>
      <c r="CY386" s="5">
        <v>0.52083333333333337</v>
      </c>
      <c r="CZ386" s="3" t="s">
        <v>22</v>
      </c>
      <c r="DA386" s="5">
        <v>1.4499999999999999E-3</v>
      </c>
      <c r="DB386" s="5">
        <v>875</v>
      </c>
      <c r="DC386" s="5">
        <v>2</v>
      </c>
      <c r="DD386" s="5">
        <v>240</v>
      </c>
      <c r="DE386" s="3" t="s">
        <v>22</v>
      </c>
      <c r="DF386" s="5">
        <v>0.32786885245901642</v>
      </c>
      <c r="DG386" s="3" t="s">
        <v>3</v>
      </c>
      <c r="DH386" s="5">
        <v>8.15</v>
      </c>
      <c r="DI386" s="3" t="s">
        <v>28</v>
      </c>
      <c r="DJ386" s="3"/>
      <c r="DK386" s="5">
        <v>502</v>
      </c>
      <c r="DL386" s="3" t="s">
        <v>8</v>
      </c>
      <c r="DM386" s="5">
        <v>0.28011204481792717</v>
      </c>
      <c r="DN386" s="3" t="s">
        <v>3</v>
      </c>
      <c r="DO386" s="5">
        <v>20</v>
      </c>
      <c r="DP386" s="3" t="s">
        <v>3</v>
      </c>
      <c r="DQ386" s="5">
        <v>3.04</v>
      </c>
      <c r="DR386" s="7"/>
      <c r="DS386" s="3">
        <v>1</v>
      </c>
      <c r="DT386" s="5">
        <v>0.37735849056603776</v>
      </c>
      <c r="DU386" s="2"/>
      <c r="DV386" s="3" t="s">
        <v>3</v>
      </c>
      <c r="DW386" s="5">
        <v>33.299999999999997</v>
      </c>
      <c r="DX386" s="3"/>
      <c r="DY386" s="3" t="s">
        <v>8</v>
      </c>
      <c r="DZ386" s="2">
        <v>223</v>
      </c>
      <c r="EA386" s="5">
        <v>1.6666666666666667</v>
      </c>
      <c r="EB386" s="5">
        <v>2.38</v>
      </c>
      <c r="EC386" s="3"/>
      <c r="ED386" s="2">
        <v>215.75</v>
      </c>
      <c r="EE386" s="2">
        <v>0.4098360655737705</v>
      </c>
      <c r="EF386" s="3" t="s">
        <v>1</v>
      </c>
      <c r="EG386" s="3" t="s">
        <v>27</v>
      </c>
      <c r="EH386" s="5">
        <v>90</v>
      </c>
      <c r="EI386" s="2">
        <v>6.95</v>
      </c>
      <c r="EJ386" s="3" t="s">
        <v>473</v>
      </c>
      <c r="EK386" s="5">
        <v>2.3E-2</v>
      </c>
      <c r="EL386" s="3" t="s">
        <v>1</v>
      </c>
      <c r="EM386" s="3" t="s">
        <v>3</v>
      </c>
      <c r="EN386" s="3" t="s">
        <v>27</v>
      </c>
      <c r="EO386" s="3">
        <v>25</v>
      </c>
      <c r="EP386" s="3" t="s">
        <v>8</v>
      </c>
      <c r="EQ386" s="3">
        <v>3.03</v>
      </c>
      <c r="ER386" s="5">
        <v>4.32</v>
      </c>
      <c r="ES386" s="3">
        <v>300</v>
      </c>
      <c r="ET386" s="9">
        <v>36.950000000000003</v>
      </c>
      <c r="EU386" s="3" t="s">
        <v>239</v>
      </c>
      <c r="EV386" s="3" t="s">
        <v>28</v>
      </c>
      <c r="EW386" s="9">
        <v>13.35</v>
      </c>
      <c r="EX386" s="9">
        <v>2.2799999999999998</v>
      </c>
      <c r="EY386" s="3"/>
      <c r="EZ386" s="3"/>
      <c r="FA386" s="9">
        <v>1.0869565217391304</v>
      </c>
      <c r="FB386" s="9">
        <v>1.7199999999999999E-9</v>
      </c>
      <c r="FC386" s="5">
        <v>236</v>
      </c>
      <c r="FD386" s="9">
        <v>1.3513513513513513</v>
      </c>
      <c r="FE386" s="2" t="s">
        <v>311</v>
      </c>
      <c r="FF386" s="3" t="s">
        <v>28</v>
      </c>
      <c r="FG386" s="3" t="s">
        <v>1</v>
      </c>
      <c r="FH386" s="9">
        <v>5.21</v>
      </c>
      <c r="FI386" s="3"/>
      <c r="FJ386" s="9">
        <v>13.2</v>
      </c>
      <c r="FK386" s="3" t="s">
        <v>1</v>
      </c>
      <c r="FL386" s="3" t="s">
        <v>1</v>
      </c>
      <c r="FM386" s="3">
        <v>0.80645161290322587</v>
      </c>
      <c r="FN386" s="9">
        <v>133</v>
      </c>
      <c r="FO386" s="9">
        <v>1.4499999999999999E-7</v>
      </c>
      <c r="FP386" s="9">
        <v>7.57</v>
      </c>
      <c r="FQ386" s="3" t="s">
        <v>311</v>
      </c>
      <c r="FR386" s="5">
        <v>1.1599999999999999E-2</v>
      </c>
      <c r="FS386" s="9">
        <v>45.1</v>
      </c>
      <c r="FT386" s="3" t="s">
        <v>1</v>
      </c>
      <c r="FU386" s="3">
        <v>3.95</v>
      </c>
      <c r="FV386" s="3" t="s">
        <v>27</v>
      </c>
      <c r="FW386" s="5">
        <v>32.5</v>
      </c>
      <c r="FX386" s="10">
        <v>3.7499999999999999E-3</v>
      </c>
      <c r="FY386" s="3">
        <v>102.5</v>
      </c>
      <c r="FZ386" s="3"/>
      <c r="GA386" s="3">
        <v>3.03</v>
      </c>
      <c r="GB386" s="3">
        <v>3.03</v>
      </c>
      <c r="GC386" s="3" t="s">
        <v>27</v>
      </c>
      <c r="GD386" s="3">
        <v>3.03</v>
      </c>
      <c r="GE386" s="3">
        <v>0.76335877862595414</v>
      </c>
      <c r="GF386" s="3" t="s">
        <v>30</v>
      </c>
      <c r="GG386" s="3"/>
      <c r="GH386" s="9">
        <v>3.51</v>
      </c>
      <c r="GI386" s="5">
        <v>236</v>
      </c>
      <c r="GJ386" s="5">
        <v>1.8800000000000002E-3</v>
      </c>
      <c r="GK386" s="3"/>
      <c r="GL386" s="2">
        <v>1.0638297872340425</v>
      </c>
      <c r="GM386" s="9">
        <v>2.35</v>
      </c>
      <c r="GN386" s="3" t="s">
        <v>31</v>
      </c>
      <c r="GO386" s="3" t="s">
        <v>8</v>
      </c>
      <c r="GP386" s="3"/>
      <c r="GQ386" s="3">
        <v>10.25</v>
      </c>
      <c r="GR386" s="3" t="s">
        <v>219</v>
      </c>
      <c r="GS386" s="9">
        <v>0.970873786407767</v>
      </c>
      <c r="GT386" s="9">
        <v>86.4</v>
      </c>
      <c r="GU386" s="9">
        <v>17.75</v>
      </c>
      <c r="GV386" s="2">
        <v>6.25E-2</v>
      </c>
      <c r="GW386" s="9">
        <v>2.4</v>
      </c>
      <c r="GX386" s="2" t="s">
        <v>34</v>
      </c>
      <c r="GY386" s="7">
        <v>0.98039215686274506</v>
      </c>
      <c r="GZ386" s="9">
        <v>4.78</v>
      </c>
      <c r="HA386" s="9">
        <v>2.0099999999999998</v>
      </c>
      <c r="HB386" s="9">
        <v>4.1100000000000003</v>
      </c>
      <c r="HC386" s="3">
        <v>38.65</v>
      </c>
      <c r="HD386" s="3" t="s">
        <v>3</v>
      </c>
      <c r="HE386" s="9">
        <v>15.05</v>
      </c>
      <c r="HF386" s="9">
        <v>19.8</v>
      </c>
      <c r="HG386" s="3" t="s">
        <v>467</v>
      </c>
      <c r="HH386" s="5">
        <v>236</v>
      </c>
      <c r="HI386" s="3" t="s">
        <v>311</v>
      </c>
      <c r="HJ386" s="3"/>
      <c r="HK386" s="3" t="s">
        <v>3</v>
      </c>
      <c r="HL386" s="3">
        <v>3.03</v>
      </c>
      <c r="HM386" s="9">
        <v>0.42799999999999999</v>
      </c>
      <c r="HN386" s="9">
        <v>26.25</v>
      </c>
      <c r="HO386" s="3" t="s">
        <v>3</v>
      </c>
      <c r="HP386" s="3" t="s">
        <v>1</v>
      </c>
      <c r="HQ386" s="3" t="s">
        <v>28</v>
      </c>
      <c r="HR386" s="9">
        <v>0.59</v>
      </c>
      <c r="HS386" s="3" t="s">
        <v>3</v>
      </c>
      <c r="HT386" s="3">
        <v>3.9</v>
      </c>
      <c r="HU386" s="9">
        <v>0.52083333333333337</v>
      </c>
      <c r="HV386" s="3">
        <v>1</v>
      </c>
      <c r="HW386" s="9">
        <v>5.3200000000000001E-3</v>
      </c>
      <c r="HX386" s="3" t="s">
        <v>3</v>
      </c>
      <c r="HY386" s="3"/>
      <c r="HZ386" s="3" t="s">
        <v>30</v>
      </c>
      <c r="IA386" s="9">
        <v>4.3</v>
      </c>
      <c r="IB386" s="3"/>
      <c r="IC386" s="3" t="s">
        <v>18</v>
      </c>
      <c r="ID386" s="3"/>
      <c r="IE386" s="3" t="s">
        <v>309</v>
      </c>
      <c r="IF386" s="7">
        <v>4.32</v>
      </c>
      <c r="IG386" s="9">
        <v>2.2727272727272729</v>
      </c>
      <c r="IH386" s="9">
        <v>1.3513513513513513</v>
      </c>
    </row>
    <row r="387" spans="1:242" x14ac:dyDescent="0.25">
      <c r="A387" s="1" t="s">
        <v>510</v>
      </c>
      <c r="B387" s="5">
        <v>42.65</v>
      </c>
      <c r="C387" s="3"/>
      <c r="D387" s="5">
        <v>8.1199999999999992</v>
      </c>
      <c r="E387" s="3" t="s">
        <v>1</v>
      </c>
      <c r="F387" s="3"/>
      <c r="G387" s="2"/>
      <c r="H387" s="3"/>
      <c r="I387" s="3"/>
      <c r="J387" s="5">
        <v>6.41E-9</v>
      </c>
      <c r="K387" s="3" t="s">
        <v>3</v>
      </c>
      <c r="L387" s="3" t="s">
        <v>4</v>
      </c>
      <c r="M387" s="5">
        <v>0.88495575221238942</v>
      </c>
      <c r="N387" s="5">
        <v>15.15</v>
      </c>
      <c r="O387" s="3" t="s">
        <v>3</v>
      </c>
      <c r="P387" s="3"/>
      <c r="Q387" s="3"/>
      <c r="R387" s="5">
        <v>28.4</v>
      </c>
      <c r="S387" s="3"/>
      <c r="T387" s="3" t="s">
        <v>3</v>
      </c>
      <c r="U387" s="5">
        <v>32.799999999999997</v>
      </c>
      <c r="V387" s="3"/>
      <c r="W387" s="5">
        <v>240</v>
      </c>
      <c r="X387" s="3"/>
      <c r="Y387" s="3"/>
      <c r="Z387" s="5">
        <v>2.0999999999999999E-5</v>
      </c>
      <c r="AA387" s="3" t="s">
        <v>8</v>
      </c>
      <c r="AB387" s="2"/>
      <c r="AC387" s="5">
        <v>7.3454545454545446E-12</v>
      </c>
      <c r="AD387" s="3" t="s">
        <v>22</v>
      </c>
      <c r="AE387" s="3" t="s">
        <v>1</v>
      </c>
      <c r="AF387" s="3"/>
      <c r="AG387" s="6">
        <v>2.6700000000000001E-3</v>
      </c>
      <c r="AH387" s="5">
        <v>240</v>
      </c>
      <c r="AI387" s="2"/>
      <c r="AJ387" s="3" t="s">
        <v>21</v>
      </c>
      <c r="AK387" s="5">
        <v>240</v>
      </c>
      <c r="AL387" s="5">
        <v>1.107</v>
      </c>
      <c r="AM387" s="3"/>
      <c r="AN387" s="3"/>
      <c r="AO387" s="5">
        <v>240</v>
      </c>
      <c r="AP387" s="5">
        <v>240</v>
      </c>
      <c r="AQ387" s="5">
        <v>29.55</v>
      </c>
      <c r="AR387" s="5">
        <v>2.2400000000000002</v>
      </c>
      <c r="AS387" s="3" t="s">
        <v>28</v>
      </c>
      <c r="AT387" s="3" t="s">
        <v>28</v>
      </c>
      <c r="AU387" s="5">
        <v>38.25</v>
      </c>
      <c r="AV387" s="3"/>
      <c r="AW387" s="5">
        <v>240</v>
      </c>
      <c r="AX387" s="5">
        <v>7.9999999999999996E-7</v>
      </c>
      <c r="AY387" s="2" t="s">
        <v>311</v>
      </c>
      <c r="AZ387" s="5">
        <v>8.9</v>
      </c>
      <c r="BA387" s="5">
        <v>240</v>
      </c>
      <c r="BB387" s="3" t="s">
        <v>8</v>
      </c>
      <c r="BC387" s="3">
        <v>11.8</v>
      </c>
      <c r="BD387" s="5">
        <v>0.4081632653061224</v>
      </c>
      <c r="BE387" s="3" t="s">
        <v>447</v>
      </c>
      <c r="BF387" s="6">
        <v>26.55</v>
      </c>
      <c r="BG387" s="5">
        <v>5.72</v>
      </c>
      <c r="BH387" s="3"/>
      <c r="BI387" s="3"/>
      <c r="BJ387" s="5">
        <v>1.36</v>
      </c>
      <c r="BK387" s="5">
        <v>26.05</v>
      </c>
      <c r="BL387" s="5">
        <v>0.70422535211267612</v>
      </c>
      <c r="BM387" s="5">
        <v>3.3</v>
      </c>
      <c r="BN387" s="3"/>
      <c r="BO387" s="3" t="s">
        <v>121</v>
      </c>
      <c r="BP387" s="3" t="s">
        <v>3</v>
      </c>
      <c r="BQ387" s="5">
        <v>2.95</v>
      </c>
      <c r="BR387" s="2" t="s">
        <v>21</v>
      </c>
      <c r="BS387" s="3"/>
      <c r="BT387" s="3"/>
      <c r="BU387" s="3"/>
      <c r="BV387" s="5">
        <v>4</v>
      </c>
      <c r="BW387" s="5">
        <v>5.04</v>
      </c>
      <c r="BX387" s="3" t="s">
        <v>27</v>
      </c>
      <c r="BY387" s="3"/>
      <c r="BZ387" s="5">
        <v>240</v>
      </c>
      <c r="CA387" s="2"/>
      <c r="CB387" s="3" t="s">
        <v>3</v>
      </c>
      <c r="CC387" s="5">
        <v>2.12</v>
      </c>
      <c r="CD387" s="5">
        <v>7.14</v>
      </c>
      <c r="CE387" s="3"/>
      <c r="CF387" s="5">
        <v>37.5</v>
      </c>
      <c r="CG387" s="3" t="s">
        <v>312</v>
      </c>
      <c r="CH387" s="3"/>
      <c r="CI387" s="3" t="s">
        <v>27</v>
      </c>
      <c r="CJ387" s="3" t="s">
        <v>1</v>
      </c>
      <c r="CK387" s="2"/>
      <c r="CL387" s="3" t="s">
        <v>22</v>
      </c>
      <c r="CM387" s="5">
        <v>40</v>
      </c>
      <c r="CN387" s="3"/>
      <c r="CO387" s="2"/>
      <c r="CP387" s="3"/>
      <c r="CQ387" s="2"/>
      <c r="CR387" s="5">
        <v>4.5999999999999996</v>
      </c>
      <c r="CS387" s="5">
        <v>33.15</v>
      </c>
      <c r="CT387" s="5">
        <v>2.95</v>
      </c>
      <c r="CU387" s="5">
        <v>9.6</v>
      </c>
      <c r="CV387" s="5">
        <v>428</v>
      </c>
      <c r="CW387" s="5">
        <v>73.7</v>
      </c>
      <c r="CX387" s="5">
        <v>0.32573289902280134</v>
      </c>
      <c r="CY387" s="5">
        <v>0.51282051282051289</v>
      </c>
      <c r="CZ387" s="3" t="s">
        <v>22</v>
      </c>
      <c r="DA387" s="5">
        <v>1.4199999999999998E-3</v>
      </c>
      <c r="DB387" s="5">
        <v>897</v>
      </c>
      <c r="DC387" s="2"/>
      <c r="DD387" s="5">
        <v>241</v>
      </c>
      <c r="DE387" s="3" t="s">
        <v>22</v>
      </c>
      <c r="DF387" s="5">
        <v>0.31847133757961782</v>
      </c>
      <c r="DG387" s="3" t="s">
        <v>3</v>
      </c>
      <c r="DH387" s="5">
        <v>8.1999999999999993</v>
      </c>
      <c r="DI387" s="3" t="s">
        <v>28</v>
      </c>
      <c r="DJ387" s="3"/>
      <c r="DK387" s="5">
        <v>500</v>
      </c>
      <c r="DL387" s="3" t="s">
        <v>8</v>
      </c>
      <c r="DM387" s="5">
        <v>0.27932960893854747</v>
      </c>
      <c r="DN387" s="3" t="s">
        <v>3</v>
      </c>
      <c r="DO387" s="5">
        <v>21</v>
      </c>
      <c r="DP387" s="3" t="s">
        <v>3</v>
      </c>
      <c r="DQ387" s="5">
        <v>2.98</v>
      </c>
      <c r="DR387" s="7"/>
      <c r="DS387" s="3">
        <v>1</v>
      </c>
      <c r="DT387" s="5">
        <v>0.37037037037037035</v>
      </c>
      <c r="DU387" s="2"/>
      <c r="DV387" s="3" t="s">
        <v>3</v>
      </c>
      <c r="DW387" s="5">
        <v>32.799999999999997</v>
      </c>
      <c r="DX387" s="3"/>
      <c r="DY387" s="3" t="s">
        <v>8</v>
      </c>
      <c r="DZ387" s="2"/>
      <c r="EA387" s="5">
        <v>1.5384615384615383</v>
      </c>
      <c r="EB387" s="5">
        <v>2.37</v>
      </c>
      <c r="EC387" s="3"/>
      <c r="ED387" s="2"/>
      <c r="EE387" s="2"/>
      <c r="EF387" s="3" t="s">
        <v>1</v>
      </c>
      <c r="EG387" s="3" t="s">
        <v>27</v>
      </c>
      <c r="EH387" s="2"/>
      <c r="EI387" s="2"/>
      <c r="EJ387" s="3" t="s">
        <v>473</v>
      </c>
      <c r="EK387" s="5">
        <v>2.3E-2</v>
      </c>
      <c r="EL387" s="3" t="s">
        <v>1</v>
      </c>
      <c r="EM387" s="3" t="s">
        <v>3</v>
      </c>
      <c r="EN387" s="3" t="s">
        <v>27</v>
      </c>
      <c r="EO387" s="3"/>
      <c r="EP387" s="3" t="s">
        <v>8</v>
      </c>
      <c r="EQ387" s="3"/>
      <c r="ER387" s="5">
        <v>4.2300000000000004</v>
      </c>
      <c r="ES387" s="3"/>
      <c r="ET387" s="9">
        <v>31.7</v>
      </c>
      <c r="EU387" s="3" t="s">
        <v>239</v>
      </c>
      <c r="EV387" s="3" t="s">
        <v>28</v>
      </c>
      <c r="EW387" s="9">
        <v>13.35</v>
      </c>
      <c r="EX387" s="9">
        <v>2.2599999999999998</v>
      </c>
      <c r="EY387" s="3"/>
      <c r="EZ387" s="3"/>
      <c r="FA387" s="9">
        <v>1.0869565217391304</v>
      </c>
      <c r="FB387" s="9">
        <v>1.7399999999999998E-9</v>
      </c>
      <c r="FC387" s="5">
        <v>240</v>
      </c>
      <c r="FD387" s="9">
        <v>1.25</v>
      </c>
      <c r="FE387" s="2" t="s">
        <v>311</v>
      </c>
      <c r="FF387" s="3" t="s">
        <v>28</v>
      </c>
      <c r="FG387" s="3" t="s">
        <v>1</v>
      </c>
      <c r="FH387" s="9">
        <v>5.2</v>
      </c>
      <c r="FI387" s="3"/>
      <c r="FJ387" s="9">
        <v>13.15</v>
      </c>
      <c r="FK387" s="3" t="s">
        <v>1</v>
      </c>
      <c r="FL387" s="3" t="s">
        <v>1</v>
      </c>
      <c r="FM387" s="3"/>
      <c r="FN387" s="9">
        <v>137</v>
      </c>
      <c r="FO387" s="9">
        <v>1.36E-7</v>
      </c>
      <c r="FP387" s="9">
        <v>7.65</v>
      </c>
      <c r="FQ387" s="3" t="s">
        <v>311</v>
      </c>
      <c r="FR387" s="6">
        <v>1.0749999999999999E-2</v>
      </c>
      <c r="FS387" s="9">
        <v>48.5</v>
      </c>
      <c r="FT387" s="3" t="s">
        <v>1</v>
      </c>
      <c r="FU387" s="3"/>
      <c r="FV387" s="3" t="s">
        <v>27</v>
      </c>
      <c r="FW387" s="5">
        <v>32.1</v>
      </c>
      <c r="FX387" s="10">
        <v>3.98E-3</v>
      </c>
      <c r="FY387" s="3"/>
      <c r="FZ387" s="3"/>
      <c r="GA387" s="3"/>
      <c r="GB387" s="3"/>
      <c r="GC387" s="3" t="s">
        <v>27</v>
      </c>
      <c r="GD387" s="3"/>
      <c r="GE387" s="3"/>
      <c r="GF387" s="3" t="s">
        <v>30</v>
      </c>
      <c r="GG387" s="3"/>
      <c r="GH387" s="9">
        <v>3.45</v>
      </c>
      <c r="GI387" s="5">
        <v>240</v>
      </c>
      <c r="GJ387" s="5">
        <v>1.9399999999999999E-3</v>
      </c>
      <c r="GK387" s="3"/>
      <c r="GL387" s="2"/>
      <c r="GM387" s="9">
        <v>2.35</v>
      </c>
      <c r="GN387" s="3" t="s">
        <v>31</v>
      </c>
      <c r="GO387" s="3" t="s">
        <v>8</v>
      </c>
      <c r="GP387" s="3"/>
      <c r="GQ387" s="3"/>
      <c r="GR387" s="3" t="s">
        <v>219</v>
      </c>
      <c r="GS387" s="9">
        <v>1.1235955056179776</v>
      </c>
      <c r="GT387" s="9">
        <v>85.75</v>
      </c>
      <c r="GU387" s="9">
        <v>17.7</v>
      </c>
      <c r="GV387" s="2">
        <v>6.6666666666666666E-2</v>
      </c>
      <c r="GW387" s="9">
        <v>2.4</v>
      </c>
      <c r="GX387" s="2" t="s">
        <v>34</v>
      </c>
      <c r="GY387" s="7"/>
      <c r="GZ387" s="9">
        <v>4.68</v>
      </c>
      <c r="HA387" s="9">
        <v>1.98</v>
      </c>
      <c r="HB387" s="9">
        <v>4.1100000000000003</v>
      </c>
      <c r="HC387" s="3">
        <v>40.700000000000003</v>
      </c>
      <c r="HD387" s="3" t="s">
        <v>3</v>
      </c>
      <c r="HE387" s="9">
        <v>14.75</v>
      </c>
      <c r="HF387" s="9">
        <v>19.850000000000001</v>
      </c>
      <c r="HG387" s="3" t="s">
        <v>467</v>
      </c>
      <c r="HH387" s="5">
        <v>240</v>
      </c>
      <c r="HI387" s="3" t="s">
        <v>311</v>
      </c>
      <c r="HJ387" s="3"/>
      <c r="HK387" s="3" t="s">
        <v>3</v>
      </c>
      <c r="HL387" s="3"/>
      <c r="HM387" s="9">
        <v>0.53</v>
      </c>
      <c r="HN387" s="9">
        <v>26.6</v>
      </c>
      <c r="HO387" s="3" t="s">
        <v>3</v>
      </c>
      <c r="HP387" s="3" t="s">
        <v>1</v>
      </c>
      <c r="HQ387" s="3" t="s">
        <v>28</v>
      </c>
      <c r="HR387" s="9">
        <v>0.65</v>
      </c>
      <c r="HS387" s="3" t="s">
        <v>3</v>
      </c>
      <c r="HT387" s="3">
        <v>3.81</v>
      </c>
      <c r="HU387" s="9">
        <v>0.51282051282051289</v>
      </c>
      <c r="HV387" s="3">
        <v>1</v>
      </c>
      <c r="HW387" s="9">
        <v>5.3200000000000001E-3</v>
      </c>
      <c r="HX387" s="3" t="s">
        <v>3</v>
      </c>
      <c r="HY387" s="3"/>
      <c r="HZ387" s="3" t="s">
        <v>30</v>
      </c>
      <c r="IA387" s="9">
        <v>4.3</v>
      </c>
      <c r="IB387" s="3"/>
      <c r="IC387" s="3" t="s">
        <v>18</v>
      </c>
      <c r="ID387" s="3"/>
      <c r="IE387" s="3" t="s">
        <v>309</v>
      </c>
      <c r="IF387" s="7"/>
      <c r="IG387" s="9">
        <v>2.2222222222222223</v>
      </c>
      <c r="IH387" s="9">
        <v>1.3333333333333333</v>
      </c>
    </row>
    <row r="388" spans="1:242" x14ac:dyDescent="0.25">
      <c r="A388" s="1" t="s">
        <v>511</v>
      </c>
      <c r="B388" s="5">
        <v>42.55</v>
      </c>
      <c r="C388" s="3"/>
      <c r="D388" s="5">
        <v>8.51</v>
      </c>
      <c r="E388" s="3" t="s">
        <v>1</v>
      </c>
      <c r="F388" s="3"/>
      <c r="G388" s="2"/>
      <c r="H388" s="3"/>
      <c r="I388" s="3"/>
      <c r="J388" s="5">
        <v>6.8999999999999997E-9</v>
      </c>
      <c r="K388" s="3" t="s">
        <v>3</v>
      </c>
      <c r="L388" s="3" t="s">
        <v>4</v>
      </c>
      <c r="M388" s="5">
        <v>0.87719298245614041</v>
      </c>
      <c r="N388" s="5">
        <v>14.5</v>
      </c>
      <c r="O388" s="3" t="s">
        <v>3</v>
      </c>
      <c r="P388" s="3"/>
      <c r="Q388" s="3"/>
      <c r="R388" s="5">
        <v>30.55</v>
      </c>
      <c r="S388" s="3"/>
      <c r="T388" s="3" t="s">
        <v>3</v>
      </c>
      <c r="U388" s="5">
        <v>31.45</v>
      </c>
      <c r="V388" s="3"/>
      <c r="W388" s="5">
        <v>239.5</v>
      </c>
      <c r="X388" s="3"/>
      <c r="Y388" s="3"/>
      <c r="Z388" s="5">
        <v>2.1500000000000001E-5</v>
      </c>
      <c r="AA388" s="3" t="s">
        <v>8</v>
      </c>
      <c r="AB388" s="2"/>
      <c r="AC388" s="5">
        <v>7.1636363636363631E-12</v>
      </c>
      <c r="AD388" s="3" t="s">
        <v>22</v>
      </c>
      <c r="AE388" s="3" t="s">
        <v>1</v>
      </c>
      <c r="AF388" s="3"/>
      <c r="AG388" s="6">
        <v>2.7100000000000002E-3</v>
      </c>
      <c r="AH388" s="5">
        <v>239.5</v>
      </c>
      <c r="AI388" s="2"/>
      <c r="AJ388" s="3" t="s">
        <v>21</v>
      </c>
      <c r="AK388" s="5">
        <v>239.5</v>
      </c>
      <c r="AL388" s="5">
        <v>1.115</v>
      </c>
      <c r="AM388" s="3"/>
      <c r="AN388" s="3"/>
      <c r="AO388" s="5">
        <v>239.5</v>
      </c>
      <c r="AP388" s="5">
        <v>239.5</v>
      </c>
      <c r="AQ388" s="5">
        <v>29.3</v>
      </c>
      <c r="AR388" s="5">
        <v>2.23</v>
      </c>
      <c r="AS388" s="3" t="s">
        <v>28</v>
      </c>
      <c r="AT388" s="3" t="s">
        <v>28</v>
      </c>
      <c r="AU388" s="5">
        <v>38.450000000000003</v>
      </c>
      <c r="AV388" s="3"/>
      <c r="AW388" s="5">
        <v>239.5</v>
      </c>
      <c r="AX388" s="5">
        <v>7.5000000000000002E-7</v>
      </c>
      <c r="AY388" s="2" t="s">
        <v>311</v>
      </c>
      <c r="AZ388" s="5">
        <v>8.9</v>
      </c>
      <c r="BA388" s="5">
        <v>239.5</v>
      </c>
      <c r="BB388" s="3" t="s">
        <v>8</v>
      </c>
      <c r="BC388" s="3">
        <v>12.2</v>
      </c>
      <c r="BD388" s="5">
        <v>0.38910505836575876</v>
      </c>
      <c r="BE388" s="3" t="s">
        <v>447</v>
      </c>
      <c r="BF388" s="6">
        <v>25.4</v>
      </c>
      <c r="BG388" s="5">
        <v>5.62</v>
      </c>
      <c r="BH388" s="3"/>
      <c r="BI388" s="3"/>
      <c r="BJ388" s="5">
        <v>1.37</v>
      </c>
      <c r="BK388" s="5">
        <v>25.95</v>
      </c>
      <c r="BL388" s="5">
        <v>0.70921985815602839</v>
      </c>
      <c r="BM388" s="5">
        <v>3.3</v>
      </c>
      <c r="BN388" s="3"/>
      <c r="BO388" s="3" t="s">
        <v>121</v>
      </c>
      <c r="BP388" s="3" t="s">
        <v>3</v>
      </c>
      <c r="BQ388" s="5">
        <v>3.85</v>
      </c>
      <c r="BR388" s="2" t="s">
        <v>21</v>
      </c>
      <c r="BS388" s="3"/>
      <c r="BT388" s="3"/>
      <c r="BU388" s="3"/>
      <c r="BV388" s="5">
        <v>4.18</v>
      </c>
      <c r="BW388" s="5">
        <v>5.05</v>
      </c>
      <c r="BX388" s="3" t="s">
        <v>27</v>
      </c>
      <c r="BY388" s="3"/>
      <c r="BZ388" s="5">
        <v>239.5</v>
      </c>
      <c r="CA388" s="2"/>
      <c r="CB388" s="3" t="s">
        <v>3</v>
      </c>
      <c r="CC388" s="5">
        <v>2.0499999999999998</v>
      </c>
      <c r="CD388" s="5">
        <v>7.14</v>
      </c>
      <c r="CE388" s="3"/>
      <c r="CF388" s="5">
        <v>37.450000000000003</v>
      </c>
      <c r="CG388" s="3" t="s">
        <v>312</v>
      </c>
      <c r="CH388" s="3"/>
      <c r="CI388" s="3" t="s">
        <v>27</v>
      </c>
      <c r="CJ388" s="3" t="s">
        <v>1</v>
      </c>
      <c r="CK388" s="2"/>
      <c r="CL388" s="3" t="s">
        <v>22</v>
      </c>
      <c r="CM388" s="5">
        <v>35</v>
      </c>
      <c r="CN388" s="3"/>
      <c r="CO388" s="2"/>
      <c r="CP388" s="3"/>
      <c r="CQ388" s="2"/>
      <c r="CR388" s="5">
        <v>4.58</v>
      </c>
      <c r="CS388" s="5">
        <v>31.85</v>
      </c>
      <c r="CT388" s="5">
        <v>4.05</v>
      </c>
      <c r="CU388" s="5">
        <v>9.25</v>
      </c>
      <c r="CV388" s="5">
        <v>426</v>
      </c>
      <c r="CW388" s="5">
        <v>71.05</v>
      </c>
      <c r="CX388" s="5">
        <v>0.3048780487804878</v>
      </c>
      <c r="CY388" s="5">
        <v>0.51282051282051289</v>
      </c>
      <c r="CZ388" s="3" t="s">
        <v>22</v>
      </c>
      <c r="DA388" s="5">
        <v>1.745E-3</v>
      </c>
      <c r="DB388" s="5">
        <v>880</v>
      </c>
      <c r="DC388" s="2"/>
      <c r="DD388" s="5">
        <v>238</v>
      </c>
      <c r="DE388" s="3" t="s">
        <v>22</v>
      </c>
      <c r="DF388" s="5">
        <v>0.3048780487804878</v>
      </c>
      <c r="DG388" s="3" t="s">
        <v>3</v>
      </c>
      <c r="DH388" s="5">
        <v>8.15</v>
      </c>
      <c r="DI388" s="3" t="s">
        <v>28</v>
      </c>
      <c r="DJ388" s="3"/>
      <c r="DK388" s="5">
        <v>498</v>
      </c>
      <c r="DL388" s="3" t="s">
        <v>8</v>
      </c>
      <c r="DM388" s="5">
        <v>0.2785515320334262</v>
      </c>
      <c r="DN388" s="3" t="s">
        <v>3</v>
      </c>
      <c r="DO388" s="5">
        <v>22</v>
      </c>
      <c r="DP388" s="3" t="s">
        <v>3</v>
      </c>
      <c r="DQ388" s="5">
        <v>2.95</v>
      </c>
      <c r="DR388" s="7"/>
      <c r="DS388" s="3">
        <v>1</v>
      </c>
      <c r="DT388" s="5">
        <v>0.35587188612099646</v>
      </c>
      <c r="DU388" s="2"/>
      <c r="DV388" s="3" t="s">
        <v>3</v>
      </c>
      <c r="DW388" s="5">
        <v>31.45</v>
      </c>
      <c r="DX388" s="3"/>
      <c r="DY388" s="3" t="s">
        <v>8</v>
      </c>
      <c r="DZ388" s="2"/>
      <c r="EA388" s="5">
        <v>1.6666666666666667</v>
      </c>
      <c r="EB388" s="5">
        <v>2.34</v>
      </c>
      <c r="EC388" s="3"/>
      <c r="ED388" s="2"/>
      <c r="EE388" s="2"/>
      <c r="EF388" s="3" t="s">
        <v>1</v>
      </c>
      <c r="EG388" s="3" t="s">
        <v>27</v>
      </c>
      <c r="EH388" s="2"/>
      <c r="EI388" s="2"/>
      <c r="EJ388" s="3" t="s">
        <v>473</v>
      </c>
      <c r="EK388" s="5">
        <v>2.3E-2</v>
      </c>
      <c r="EL388" s="3" t="s">
        <v>1</v>
      </c>
      <c r="EM388" s="3" t="s">
        <v>3</v>
      </c>
      <c r="EN388" s="3" t="s">
        <v>27</v>
      </c>
      <c r="EO388" s="3"/>
      <c r="EP388" s="3" t="s">
        <v>8</v>
      </c>
      <c r="EQ388" s="3"/>
      <c r="ER388" s="5">
        <v>4.3</v>
      </c>
      <c r="ES388" s="3"/>
      <c r="ET388" s="9">
        <v>31.6</v>
      </c>
      <c r="EU388" s="3" t="s">
        <v>239</v>
      </c>
      <c r="EV388" s="3" t="s">
        <v>28</v>
      </c>
      <c r="EW388" s="9">
        <v>12.85</v>
      </c>
      <c r="EX388" s="9">
        <v>2.17</v>
      </c>
      <c r="EY388" s="3"/>
      <c r="EZ388" s="3"/>
      <c r="FA388" s="9">
        <v>1.0204081632653061</v>
      </c>
      <c r="FB388" s="9">
        <v>1.73E-9</v>
      </c>
      <c r="FC388" s="5">
        <v>239.5</v>
      </c>
      <c r="FD388" s="9">
        <v>1.2658227848101264</v>
      </c>
      <c r="FE388" s="2" t="s">
        <v>311</v>
      </c>
      <c r="FF388" s="3" t="s">
        <v>28</v>
      </c>
      <c r="FG388" s="3" t="s">
        <v>1</v>
      </c>
      <c r="FH388" s="9">
        <v>5.3</v>
      </c>
      <c r="FI388" s="3"/>
      <c r="FJ388" s="9">
        <v>13.1</v>
      </c>
      <c r="FK388" s="3" t="s">
        <v>1</v>
      </c>
      <c r="FL388" s="3" t="s">
        <v>1</v>
      </c>
      <c r="FM388" s="3"/>
      <c r="FN388" s="9">
        <v>135</v>
      </c>
      <c r="FO388" s="9">
        <v>1.48E-7</v>
      </c>
      <c r="FP388" s="9">
        <v>7.63</v>
      </c>
      <c r="FQ388" s="3" t="s">
        <v>311</v>
      </c>
      <c r="FR388" s="6">
        <v>1.1625E-2</v>
      </c>
      <c r="FS388" s="9">
        <v>42.55</v>
      </c>
      <c r="FT388" s="3" t="s">
        <v>1</v>
      </c>
      <c r="FU388" s="3"/>
      <c r="FV388" s="3" t="s">
        <v>27</v>
      </c>
      <c r="FW388" s="5">
        <v>30.5</v>
      </c>
      <c r="FX388" s="10">
        <v>3.6600000000000001E-3</v>
      </c>
      <c r="FY388" s="3"/>
      <c r="FZ388" s="3"/>
      <c r="GA388" s="3"/>
      <c r="GB388" s="3"/>
      <c r="GC388" s="3" t="s">
        <v>27</v>
      </c>
      <c r="GD388" s="3"/>
      <c r="GE388" s="3"/>
      <c r="GF388" s="3" t="s">
        <v>30</v>
      </c>
      <c r="GG388" s="3"/>
      <c r="GH388" s="9">
        <v>3.46</v>
      </c>
      <c r="GI388" s="5">
        <v>239.5</v>
      </c>
      <c r="GJ388" s="5">
        <v>1.9250000000000001E-3</v>
      </c>
      <c r="GK388" s="3"/>
      <c r="GL388" s="2"/>
      <c r="GM388" s="9">
        <v>2.31</v>
      </c>
      <c r="GN388" s="3" t="s">
        <v>31</v>
      </c>
      <c r="GO388" s="3" t="s">
        <v>8</v>
      </c>
      <c r="GP388" s="3"/>
      <c r="GQ388" s="3"/>
      <c r="GR388" s="3" t="s">
        <v>219</v>
      </c>
      <c r="GS388" s="9">
        <v>0.98039215686274506</v>
      </c>
      <c r="GT388" s="9">
        <v>84.7</v>
      </c>
      <c r="GU388" s="9">
        <v>20.350000000000001</v>
      </c>
      <c r="GV388" s="2">
        <v>6.6666666666666666E-2</v>
      </c>
      <c r="GW388" s="9">
        <v>2.4</v>
      </c>
      <c r="GX388" s="2" t="s">
        <v>34</v>
      </c>
      <c r="GY388" s="7"/>
      <c r="GZ388" s="9">
        <v>4.66</v>
      </c>
      <c r="HA388" s="9">
        <v>1.7849999999999999</v>
      </c>
      <c r="HB388" s="9">
        <v>4.13</v>
      </c>
      <c r="HC388" s="3">
        <v>39</v>
      </c>
      <c r="HD388" s="3" t="s">
        <v>3</v>
      </c>
      <c r="HE388" s="9">
        <v>13.75</v>
      </c>
      <c r="HF388" s="9">
        <v>19.899999999999999</v>
      </c>
      <c r="HG388" s="3" t="s">
        <v>467</v>
      </c>
      <c r="HH388" s="5">
        <v>239.5</v>
      </c>
      <c r="HI388" s="3" t="s">
        <v>311</v>
      </c>
      <c r="HJ388" s="3"/>
      <c r="HK388" s="3" t="s">
        <v>3</v>
      </c>
      <c r="HL388" s="3"/>
      <c r="HM388" s="9">
        <v>0.5</v>
      </c>
      <c r="HN388" s="9">
        <v>26.5</v>
      </c>
      <c r="HO388" s="3" t="s">
        <v>3</v>
      </c>
      <c r="HP388" s="3" t="s">
        <v>1</v>
      </c>
      <c r="HQ388" s="3" t="s">
        <v>28</v>
      </c>
      <c r="HR388" s="9">
        <v>0.78</v>
      </c>
      <c r="HS388" s="3" t="s">
        <v>3</v>
      </c>
      <c r="HT388" s="3">
        <v>3.88</v>
      </c>
      <c r="HU388" s="9">
        <v>0.51282051282051289</v>
      </c>
      <c r="HV388" s="3">
        <v>1</v>
      </c>
      <c r="HW388" s="9">
        <v>5.3499999999999997E-3</v>
      </c>
      <c r="HX388" s="3" t="s">
        <v>3</v>
      </c>
      <c r="HY388" s="3"/>
      <c r="HZ388" s="3" t="s">
        <v>30</v>
      </c>
      <c r="IA388" s="9">
        <v>4.3</v>
      </c>
      <c r="IB388" s="3"/>
      <c r="IC388" s="3" t="s">
        <v>18</v>
      </c>
      <c r="ID388" s="3"/>
      <c r="IE388" s="3" t="s">
        <v>309</v>
      </c>
      <c r="IF388" s="7"/>
      <c r="IG388" s="9">
        <v>2.0408163265306123</v>
      </c>
      <c r="IH388" s="9">
        <v>1.2195121951219512</v>
      </c>
    </row>
    <row r="389" spans="1:242" x14ac:dyDescent="0.25">
      <c r="A389" s="1" t="s">
        <v>512</v>
      </c>
      <c r="B389" s="5">
        <v>42.65</v>
      </c>
      <c r="C389" s="3"/>
      <c r="D389" s="5">
        <v>8.8000000000000007</v>
      </c>
      <c r="E389" s="3" t="s">
        <v>1</v>
      </c>
      <c r="F389" s="3"/>
      <c r="G389" s="2"/>
      <c r="H389" s="3"/>
      <c r="I389" s="3"/>
      <c r="J389" s="5">
        <v>7.2E-9</v>
      </c>
      <c r="K389" s="3" t="s">
        <v>3</v>
      </c>
      <c r="L389" s="3" t="s">
        <v>4</v>
      </c>
      <c r="M389" s="5">
        <v>0.87719298245614041</v>
      </c>
      <c r="N389" s="5">
        <v>14.5</v>
      </c>
      <c r="O389" s="3" t="s">
        <v>3</v>
      </c>
      <c r="P389" s="3"/>
      <c r="Q389" s="3">
        <v>0.37593984962406002</v>
      </c>
      <c r="R389" s="5">
        <v>30.6</v>
      </c>
      <c r="S389" s="3"/>
      <c r="T389" s="3" t="s">
        <v>3</v>
      </c>
      <c r="U389" s="5">
        <v>31.75</v>
      </c>
      <c r="V389" s="3"/>
      <c r="W389" s="5">
        <v>230</v>
      </c>
      <c r="X389" s="3"/>
      <c r="Y389" s="3"/>
      <c r="Z389" s="5">
        <v>2.1500000000000001E-5</v>
      </c>
      <c r="AA389" s="3" t="s">
        <v>8</v>
      </c>
      <c r="AB389" s="2"/>
      <c r="AC389" s="5">
        <v>7.0909090909090908E-12</v>
      </c>
      <c r="AD389" s="3" t="s">
        <v>22</v>
      </c>
      <c r="AE389" s="3" t="s">
        <v>1</v>
      </c>
      <c r="AF389" s="3"/>
      <c r="AG389" s="6">
        <v>2.5299999999999997E-3</v>
      </c>
      <c r="AH389" s="5">
        <v>230</v>
      </c>
      <c r="AI389" s="2"/>
      <c r="AJ389" s="3" t="s">
        <v>21</v>
      </c>
      <c r="AK389" s="5">
        <v>230</v>
      </c>
      <c r="AL389" s="5">
        <v>1.1850000000000001</v>
      </c>
      <c r="AM389" s="3"/>
      <c r="AN389" s="3"/>
      <c r="AO389" s="5">
        <v>230</v>
      </c>
      <c r="AP389" s="5">
        <v>230</v>
      </c>
      <c r="AQ389" s="5">
        <v>30.6</v>
      </c>
      <c r="AR389" s="5">
        <v>2.2400000000000002</v>
      </c>
      <c r="AS389" s="3" t="s">
        <v>28</v>
      </c>
      <c r="AT389" s="3" t="s">
        <v>28</v>
      </c>
      <c r="AU389" s="5">
        <v>38.549999999999997</v>
      </c>
      <c r="AV389" s="3"/>
      <c r="AW389" s="5">
        <v>230</v>
      </c>
      <c r="AX389" s="5">
        <v>7.4333333333333335E-7</v>
      </c>
      <c r="AY389" s="2" t="s">
        <v>311</v>
      </c>
      <c r="AZ389" s="5">
        <v>9</v>
      </c>
      <c r="BA389" s="5">
        <v>230</v>
      </c>
      <c r="BB389" s="3" t="s">
        <v>8</v>
      </c>
      <c r="BC389" s="3">
        <v>12.1</v>
      </c>
      <c r="BD389" s="5">
        <v>0.37593984962406013</v>
      </c>
      <c r="BE389" s="3" t="s">
        <v>447</v>
      </c>
      <c r="BF389" s="6">
        <v>24.5</v>
      </c>
      <c r="BG389" s="5">
        <v>5.59</v>
      </c>
      <c r="BH389" s="3"/>
      <c r="BI389" s="3"/>
      <c r="BJ389" s="5">
        <v>1.36</v>
      </c>
      <c r="BK389" s="5">
        <v>26</v>
      </c>
      <c r="BL389" s="5">
        <v>0.7246376811594204</v>
      </c>
      <c r="BM389" s="5">
        <v>3</v>
      </c>
      <c r="BN389" s="3"/>
      <c r="BO389" s="3" t="s">
        <v>121</v>
      </c>
      <c r="BP389" s="3" t="s">
        <v>3</v>
      </c>
      <c r="BQ389" s="5">
        <v>3.95</v>
      </c>
      <c r="BR389" s="2" t="s">
        <v>21</v>
      </c>
      <c r="BS389" s="3"/>
      <c r="BT389" s="3"/>
      <c r="BU389" s="3"/>
      <c r="BV389" s="5">
        <v>4.18</v>
      </c>
      <c r="BW389" s="5">
        <v>4.6500000000000004</v>
      </c>
      <c r="BX389" s="3" t="s">
        <v>27</v>
      </c>
      <c r="BY389" s="3"/>
      <c r="BZ389" s="5">
        <v>230</v>
      </c>
      <c r="CA389" s="2"/>
      <c r="CB389" s="3" t="s">
        <v>3</v>
      </c>
      <c r="CC389" s="5">
        <v>1.99</v>
      </c>
      <c r="CD389" s="5">
        <v>6.67</v>
      </c>
      <c r="CE389" s="3"/>
      <c r="CF389" s="5">
        <v>38.25</v>
      </c>
      <c r="CG389" s="3" t="s">
        <v>312</v>
      </c>
      <c r="CH389" s="3"/>
      <c r="CI389" s="3" t="s">
        <v>27</v>
      </c>
      <c r="CJ389" s="3" t="s">
        <v>1</v>
      </c>
      <c r="CK389" s="2"/>
      <c r="CL389" s="3" t="s">
        <v>22</v>
      </c>
      <c r="CM389" s="5">
        <v>30</v>
      </c>
      <c r="CN389" s="3"/>
      <c r="CO389" s="2"/>
      <c r="CP389" s="3"/>
      <c r="CQ389" s="2"/>
      <c r="CR389" s="5">
        <v>4.59</v>
      </c>
      <c r="CS389" s="5">
        <v>31.65</v>
      </c>
      <c r="CT389" s="5">
        <v>4.2</v>
      </c>
      <c r="CU389" s="5">
        <v>9.35</v>
      </c>
      <c r="CV389" s="5">
        <v>427</v>
      </c>
      <c r="CW389" s="5">
        <v>71.7</v>
      </c>
      <c r="CX389" s="5">
        <v>0.29940119760479045</v>
      </c>
      <c r="CY389" s="5">
        <v>0.5376344086021505</v>
      </c>
      <c r="CZ389" s="3" t="s">
        <v>22</v>
      </c>
      <c r="DA389" s="5">
        <v>1.725E-3</v>
      </c>
      <c r="DB389" s="5">
        <v>870</v>
      </c>
      <c r="DC389" s="2"/>
      <c r="DD389" s="5">
        <v>223</v>
      </c>
      <c r="DE389" s="3" t="s">
        <v>22</v>
      </c>
      <c r="DF389" s="5">
        <v>0.29940119760479045</v>
      </c>
      <c r="DG389" s="3" t="s">
        <v>3</v>
      </c>
      <c r="DH389" s="5">
        <v>8.1</v>
      </c>
      <c r="DI389" s="3" t="s">
        <v>28</v>
      </c>
      <c r="DJ389" s="3"/>
      <c r="DK389" s="5">
        <v>499</v>
      </c>
      <c r="DL389" s="3" t="s">
        <v>8</v>
      </c>
      <c r="DM389" s="5">
        <v>0.27548209366391185</v>
      </c>
      <c r="DN389" s="3" t="s">
        <v>3</v>
      </c>
      <c r="DO389" s="5">
        <v>22</v>
      </c>
      <c r="DP389" s="3" t="s">
        <v>3</v>
      </c>
      <c r="DQ389" s="5">
        <v>2.93</v>
      </c>
      <c r="DR389" s="7"/>
      <c r="DS389" s="3">
        <v>1</v>
      </c>
      <c r="DT389" s="5">
        <v>0.36900369003690037</v>
      </c>
      <c r="DU389" s="2"/>
      <c r="DV389" s="3" t="s">
        <v>3</v>
      </c>
      <c r="DW389" s="5">
        <v>31.75</v>
      </c>
      <c r="DX389" s="3"/>
      <c r="DY389" s="3" t="s">
        <v>8</v>
      </c>
      <c r="DZ389" s="2"/>
      <c r="EA389" s="5">
        <v>1.6666666666666667</v>
      </c>
      <c r="EB389" s="5">
        <v>2.34</v>
      </c>
      <c r="EC389" s="3"/>
      <c r="ED389" s="2"/>
      <c r="EE389" s="2"/>
      <c r="EF389" s="3" t="s">
        <v>1</v>
      </c>
      <c r="EG389" s="3" t="s">
        <v>27</v>
      </c>
      <c r="EH389" s="2"/>
      <c r="EI389" s="2"/>
      <c r="EJ389" s="3" t="s">
        <v>473</v>
      </c>
      <c r="EK389" s="5">
        <v>2.3E-2</v>
      </c>
      <c r="EL389" s="3" t="s">
        <v>1</v>
      </c>
      <c r="EM389" s="3" t="s">
        <v>3</v>
      </c>
      <c r="EN389" s="3" t="s">
        <v>27</v>
      </c>
      <c r="EO389" s="3"/>
      <c r="EP389" s="3" t="s">
        <v>8</v>
      </c>
      <c r="EQ389" s="3"/>
      <c r="ER389" s="5">
        <v>4.6500000000000004</v>
      </c>
      <c r="ES389" s="3"/>
      <c r="ET389" s="9">
        <v>31.65</v>
      </c>
      <c r="EU389" s="3" t="s">
        <v>239</v>
      </c>
      <c r="EV389" s="3" t="s">
        <v>28</v>
      </c>
      <c r="EW389" s="9">
        <v>13</v>
      </c>
      <c r="EX389" s="9">
        <v>2.13</v>
      </c>
      <c r="EY389" s="3"/>
      <c r="EZ389" s="3"/>
      <c r="FA389" s="9">
        <v>0.98039215686274506</v>
      </c>
      <c r="FB389" s="9">
        <v>1.7399999999999998E-9</v>
      </c>
      <c r="FC389" s="5">
        <v>230</v>
      </c>
      <c r="FD389" s="9">
        <v>1.1363636363636365</v>
      </c>
      <c r="FE389" s="2" t="s">
        <v>311</v>
      </c>
      <c r="FF389" s="3" t="s">
        <v>28</v>
      </c>
      <c r="FG389" s="3" t="s">
        <v>1</v>
      </c>
      <c r="FH389" s="9">
        <v>5.43</v>
      </c>
      <c r="FI389" s="3"/>
      <c r="FJ389" s="9">
        <v>13.1</v>
      </c>
      <c r="FK389" s="3" t="s">
        <v>1</v>
      </c>
      <c r="FL389" s="3" t="s">
        <v>1</v>
      </c>
      <c r="FM389" s="3"/>
      <c r="FN389" s="9">
        <v>137</v>
      </c>
      <c r="FO389" s="9">
        <v>1.55E-7</v>
      </c>
      <c r="FP389" s="9">
        <v>7.82</v>
      </c>
      <c r="FQ389" s="3" t="s">
        <v>311</v>
      </c>
      <c r="FR389" s="6">
        <v>1.1900000000000001E-2</v>
      </c>
      <c r="FS389" s="9">
        <v>41.3</v>
      </c>
      <c r="FT389" s="3" t="s">
        <v>1</v>
      </c>
      <c r="FU389" s="3"/>
      <c r="FV389" s="3" t="s">
        <v>27</v>
      </c>
      <c r="FW389" s="5">
        <v>30.4</v>
      </c>
      <c r="FX389" s="10">
        <v>3.9500000000000004E-3</v>
      </c>
      <c r="FY389" s="3"/>
      <c r="FZ389" s="3"/>
      <c r="GA389" s="3"/>
      <c r="GB389" s="3"/>
      <c r="GC389" s="3" t="s">
        <v>27</v>
      </c>
      <c r="GD389" s="3"/>
      <c r="GE389" s="3"/>
      <c r="GF389" s="3" t="s">
        <v>30</v>
      </c>
      <c r="GG389" s="3"/>
      <c r="GH389" s="9">
        <v>3.45</v>
      </c>
      <c r="GI389" s="5">
        <v>230</v>
      </c>
      <c r="GJ389" s="5">
        <v>1.9399999999999999E-3</v>
      </c>
      <c r="GK389" s="3"/>
      <c r="GL389" s="2"/>
      <c r="GM389" s="9">
        <v>2.2999999999999998</v>
      </c>
      <c r="GN389" s="3" t="s">
        <v>31</v>
      </c>
      <c r="GO389" s="3" t="s">
        <v>8</v>
      </c>
      <c r="GP389" s="3"/>
      <c r="GQ389" s="3"/>
      <c r="GR389" s="3" t="s">
        <v>219</v>
      </c>
      <c r="GS389" s="9">
        <v>0.92592592592592582</v>
      </c>
      <c r="GT389" s="9">
        <v>84.45</v>
      </c>
      <c r="GU389" s="9">
        <v>20.399999999999999</v>
      </c>
      <c r="GV389" s="2">
        <v>6.6666666666666666E-2</v>
      </c>
      <c r="GW389" s="9">
        <v>2.35</v>
      </c>
      <c r="GX389" s="2" t="s">
        <v>34</v>
      </c>
      <c r="GY389" s="7"/>
      <c r="GZ389" s="9">
        <v>4.6900000000000004</v>
      </c>
      <c r="HA389" s="9">
        <v>1.82</v>
      </c>
      <c r="HB389" s="9">
        <v>4.13</v>
      </c>
      <c r="HC389" s="3">
        <v>37.950000000000003</v>
      </c>
      <c r="HD389" s="3" t="s">
        <v>3</v>
      </c>
      <c r="HE389" s="9">
        <v>14</v>
      </c>
      <c r="HF389" s="9">
        <v>19.649999999999999</v>
      </c>
      <c r="HG389" s="3" t="s">
        <v>467</v>
      </c>
      <c r="HH389" s="5">
        <v>230</v>
      </c>
      <c r="HI389" s="3" t="s">
        <v>311</v>
      </c>
      <c r="HJ389" s="3"/>
      <c r="HK389" s="3" t="s">
        <v>3</v>
      </c>
      <c r="HL389" s="3"/>
      <c r="HM389" s="9">
        <v>0.43</v>
      </c>
      <c r="HN389" s="9">
        <v>27</v>
      </c>
      <c r="HO389" s="3" t="s">
        <v>3</v>
      </c>
      <c r="HP389" s="3" t="s">
        <v>1</v>
      </c>
      <c r="HQ389" s="3" t="s">
        <v>28</v>
      </c>
      <c r="HR389" s="9">
        <v>0.75</v>
      </c>
      <c r="HS389" s="3" t="s">
        <v>3</v>
      </c>
      <c r="HT389" s="3">
        <v>3.88</v>
      </c>
      <c r="HU389" s="9">
        <v>0.5376344086021505</v>
      </c>
      <c r="HV389" s="3">
        <v>1</v>
      </c>
      <c r="HW389" s="9">
        <v>5.4199999999999995E-3</v>
      </c>
      <c r="HX389" s="3" t="s">
        <v>3</v>
      </c>
      <c r="HY389" s="3"/>
      <c r="HZ389" s="3" t="s">
        <v>30</v>
      </c>
      <c r="IA389" s="9">
        <v>4.3</v>
      </c>
      <c r="IB389" s="3"/>
      <c r="IC389" s="3" t="s">
        <v>18</v>
      </c>
      <c r="ID389" s="3"/>
      <c r="IE389" s="3" t="s">
        <v>309</v>
      </c>
      <c r="IF389" s="7"/>
      <c r="IG389" s="9">
        <v>2.1276595744680851</v>
      </c>
      <c r="IH389" s="9">
        <v>1.2658227848101264</v>
      </c>
    </row>
    <row r="390" spans="1:242" x14ac:dyDescent="0.25">
      <c r="A390" s="1" t="s">
        <v>513</v>
      </c>
      <c r="B390" s="5">
        <v>41.4</v>
      </c>
      <c r="C390" s="3"/>
      <c r="D390" s="5">
        <v>9.6</v>
      </c>
      <c r="E390" s="3" t="s">
        <v>1</v>
      </c>
      <c r="F390" s="3"/>
      <c r="G390" s="2"/>
      <c r="H390" s="3"/>
      <c r="I390" s="3"/>
      <c r="J390" s="5">
        <v>7.6299999999999995E-9</v>
      </c>
      <c r="K390" s="3" t="s">
        <v>3</v>
      </c>
      <c r="L390" s="3" t="s">
        <v>4</v>
      </c>
      <c r="M390" s="5">
        <v>0.88495575221238942</v>
      </c>
      <c r="N390" s="5">
        <v>15</v>
      </c>
      <c r="O390" s="3" t="s">
        <v>3</v>
      </c>
      <c r="P390" s="3"/>
      <c r="Q390" s="3"/>
      <c r="R390" s="5">
        <v>30.75</v>
      </c>
      <c r="S390" s="3"/>
      <c r="T390" s="3" t="s">
        <v>3</v>
      </c>
      <c r="U390" s="5">
        <v>32.5</v>
      </c>
      <c r="V390" s="3"/>
      <c r="W390" s="5">
        <v>233</v>
      </c>
      <c r="X390" s="3"/>
      <c r="Y390" s="3"/>
      <c r="Z390" s="5">
        <v>2.1500000000000001E-5</v>
      </c>
      <c r="AA390" s="3" t="s">
        <v>8</v>
      </c>
      <c r="AB390" s="2"/>
      <c r="AC390" s="5">
        <v>7.1636363636363631E-12</v>
      </c>
      <c r="AD390" s="3" t="s">
        <v>22</v>
      </c>
      <c r="AE390" s="3" t="s">
        <v>1</v>
      </c>
      <c r="AF390" s="3"/>
      <c r="AG390" s="6">
        <v>2.81E-3</v>
      </c>
      <c r="AH390" s="5">
        <v>233</v>
      </c>
      <c r="AI390" s="2"/>
      <c r="AJ390" s="3" t="s">
        <v>21</v>
      </c>
      <c r="AK390" s="5">
        <v>233</v>
      </c>
      <c r="AL390" s="5">
        <v>1.131</v>
      </c>
      <c r="AM390" s="3"/>
      <c r="AN390" s="3"/>
      <c r="AO390" s="5">
        <v>233</v>
      </c>
      <c r="AP390" s="5">
        <v>233</v>
      </c>
      <c r="AQ390" s="5">
        <v>31.25</v>
      </c>
      <c r="AR390" s="5">
        <v>2.25</v>
      </c>
      <c r="AS390" s="3" t="s">
        <v>28</v>
      </c>
      <c r="AT390" s="3" t="s">
        <v>28</v>
      </c>
      <c r="AU390" s="5">
        <v>38.75</v>
      </c>
      <c r="AV390" s="3"/>
      <c r="AW390" s="5">
        <v>233</v>
      </c>
      <c r="AX390" s="5">
        <v>8.1666666666666675E-7</v>
      </c>
      <c r="AY390" s="2" t="s">
        <v>311</v>
      </c>
      <c r="AZ390" s="5">
        <v>8.9</v>
      </c>
      <c r="BA390" s="5">
        <v>233</v>
      </c>
      <c r="BB390" s="3" t="s">
        <v>8</v>
      </c>
      <c r="BC390" s="3">
        <v>12.25</v>
      </c>
      <c r="BD390" s="5">
        <v>0.38610038610038611</v>
      </c>
      <c r="BE390" s="3" t="s">
        <v>447</v>
      </c>
      <c r="BF390" s="6">
        <v>26.25</v>
      </c>
      <c r="BG390" s="5">
        <v>5.71</v>
      </c>
      <c r="BH390" s="3"/>
      <c r="BI390" s="3"/>
      <c r="BJ390" s="5">
        <v>1.34</v>
      </c>
      <c r="BK390" s="5">
        <v>26.1</v>
      </c>
      <c r="BL390" s="5">
        <v>0.72727272727272729</v>
      </c>
      <c r="BM390" s="5">
        <v>2.95</v>
      </c>
      <c r="BN390" s="3"/>
      <c r="BO390" s="3" t="s">
        <v>121</v>
      </c>
      <c r="BP390" s="3" t="s">
        <v>3</v>
      </c>
      <c r="BQ390" s="5">
        <v>3.95</v>
      </c>
      <c r="BR390" s="2" t="s">
        <v>21</v>
      </c>
      <c r="BS390" s="3"/>
      <c r="BT390" s="3"/>
      <c r="BU390" s="3"/>
      <c r="BV390" s="5">
        <v>4.24</v>
      </c>
      <c r="BW390" s="5">
        <v>4.75</v>
      </c>
      <c r="BX390" s="3" t="s">
        <v>27</v>
      </c>
      <c r="BY390" s="3"/>
      <c r="BZ390" s="5">
        <v>233</v>
      </c>
      <c r="CA390" s="2"/>
      <c r="CB390" s="3" t="s">
        <v>3</v>
      </c>
      <c r="CC390" s="5">
        <v>2.0699999999999998</v>
      </c>
      <c r="CD390" s="5">
        <v>9.09</v>
      </c>
      <c r="CE390" s="3"/>
      <c r="CF390" s="5">
        <v>39</v>
      </c>
      <c r="CG390" s="3" t="s">
        <v>312</v>
      </c>
      <c r="CH390" s="3"/>
      <c r="CI390" s="3" t="s">
        <v>27</v>
      </c>
      <c r="CJ390" s="3" t="s">
        <v>1</v>
      </c>
      <c r="CK390" s="2"/>
      <c r="CL390" s="3" t="s">
        <v>22</v>
      </c>
      <c r="CM390" s="5">
        <v>28</v>
      </c>
      <c r="CN390" s="3"/>
      <c r="CO390" s="2"/>
      <c r="CP390" s="3"/>
      <c r="CQ390" s="2"/>
      <c r="CR390" s="5">
        <v>4.6100000000000003</v>
      </c>
      <c r="CS390" s="5">
        <v>34.25</v>
      </c>
      <c r="CT390" s="5">
        <v>3.75</v>
      </c>
      <c r="CU390" s="5">
        <v>9.3000000000000007</v>
      </c>
      <c r="CV390" s="5">
        <v>430</v>
      </c>
      <c r="CW390" s="5">
        <v>73.650000000000006</v>
      </c>
      <c r="CX390" s="5">
        <v>0.32786885245901642</v>
      </c>
      <c r="CY390" s="5">
        <v>0.54945054945054939</v>
      </c>
      <c r="CZ390" s="3" t="s">
        <v>22</v>
      </c>
      <c r="DA390" s="5">
        <v>1.7899999999999999E-3</v>
      </c>
      <c r="DB390" s="5">
        <v>880</v>
      </c>
      <c r="DC390" s="2"/>
      <c r="DD390" s="5">
        <v>227</v>
      </c>
      <c r="DE390" s="3" t="s">
        <v>22</v>
      </c>
      <c r="DF390" s="5">
        <v>0.31746031746031744</v>
      </c>
      <c r="DG390" s="3" t="s">
        <v>3</v>
      </c>
      <c r="DH390" s="5">
        <v>8.4</v>
      </c>
      <c r="DI390" s="3" t="s">
        <v>28</v>
      </c>
      <c r="DJ390" s="3"/>
      <c r="DK390" s="5">
        <v>501</v>
      </c>
      <c r="DL390" s="3" t="s">
        <v>8</v>
      </c>
      <c r="DM390" s="5">
        <v>0.2770083102493075</v>
      </c>
      <c r="DN390" s="3" t="s">
        <v>3</v>
      </c>
      <c r="DO390" s="5">
        <v>23</v>
      </c>
      <c r="DP390" s="3" t="s">
        <v>3</v>
      </c>
      <c r="DQ390" s="5">
        <v>2.9350000000000001</v>
      </c>
      <c r="DR390" s="7"/>
      <c r="DS390" s="3">
        <v>1</v>
      </c>
      <c r="DT390" s="5">
        <v>0.43859649122807021</v>
      </c>
      <c r="DU390" s="2"/>
      <c r="DV390" s="3" t="s">
        <v>3</v>
      </c>
      <c r="DW390" s="5">
        <v>32.5</v>
      </c>
      <c r="DX390" s="3"/>
      <c r="DY390" s="3" t="s">
        <v>8</v>
      </c>
      <c r="DZ390" s="2"/>
      <c r="EA390" s="5">
        <v>1.5384615384615383</v>
      </c>
      <c r="EB390" s="5">
        <v>2.41</v>
      </c>
      <c r="EC390" s="3"/>
      <c r="ED390" s="2"/>
      <c r="EE390" s="2"/>
      <c r="EF390" s="3" t="s">
        <v>1</v>
      </c>
      <c r="EG390" s="3" t="s">
        <v>27</v>
      </c>
      <c r="EH390" s="2"/>
      <c r="EI390" s="2"/>
      <c r="EJ390" s="3" t="s">
        <v>473</v>
      </c>
      <c r="EK390" s="5">
        <v>2.3E-2</v>
      </c>
      <c r="EL390" s="3" t="s">
        <v>1</v>
      </c>
      <c r="EM390" s="3" t="s">
        <v>3</v>
      </c>
      <c r="EN390" s="3" t="s">
        <v>27</v>
      </c>
      <c r="EO390" s="3"/>
      <c r="EP390" s="3" t="s">
        <v>8</v>
      </c>
      <c r="EQ390" s="3"/>
      <c r="ER390" s="5">
        <v>4.93</v>
      </c>
      <c r="ES390" s="3"/>
      <c r="ET390" s="9">
        <v>31.8</v>
      </c>
      <c r="EU390" s="3" t="s">
        <v>239</v>
      </c>
      <c r="EV390" s="3" t="s">
        <v>28</v>
      </c>
      <c r="EW390" s="9">
        <v>16.399999999999999</v>
      </c>
      <c r="EX390" s="9">
        <v>2.2200000000000002</v>
      </c>
      <c r="EY390" s="3"/>
      <c r="EZ390" s="3"/>
      <c r="FA390" s="9">
        <v>1</v>
      </c>
      <c r="FB390" s="9">
        <v>1.7399999999999998E-9</v>
      </c>
      <c r="FC390" s="5">
        <v>233</v>
      </c>
      <c r="FD390" s="9">
        <v>1.1764705882352942</v>
      </c>
      <c r="FE390" s="2" t="s">
        <v>311</v>
      </c>
      <c r="FF390" s="3" t="s">
        <v>28</v>
      </c>
      <c r="FG390" s="3" t="s">
        <v>1</v>
      </c>
      <c r="FH390" s="9">
        <v>5.55</v>
      </c>
      <c r="FI390" s="3"/>
      <c r="FJ390" s="9">
        <v>13.15</v>
      </c>
      <c r="FK390" s="3" t="s">
        <v>1</v>
      </c>
      <c r="FL390" s="3" t="s">
        <v>1</v>
      </c>
      <c r="FM390" s="3"/>
      <c r="FN390" s="9">
        <v>137</v>
      </c>
      <c r="FO390" s="9">
        <v>1.67E-7</v>
      </c>
      <c r="FP390" s="9">
        <v>7.95</v>
      </c>
      <c r="FQ390" s="3" t="s">
        <v>311</v>
      </c>
      <c r="FR390" s="6">
        <v>1.2699999999999999E-2</v>
      </c>
      <c r="FS390" s="9">
        <v>43.3</v>
      </c>
      <c r="FT390" s="3" t="s">
        <v>1</v>
      </c>
      <c r="FU390" s="3"/>
      <c r="FV390" s="3" t="s">
        <v>27</v>
      </c>
      <c r="FW390" s="5">
        <v>35.200000000000003</v>
      </c>
      <c r="FX390" s="10">
        <v>4.3800000000000002E-3</v>
      </c>
      <c r="FY390" s="3"/>
      <c r="FZ390" s="3"/>
      <c r="GA390" s="3"/>
      <c r="GB390" s="3"/>
      <c r="GC390" s="3" t="s">
        <v>27</v>
      </c>
      <c r="GD390" s="3"/>
      <c r="GE390" s="3"/>
      <c r="GF390" s="3" t="s">
        <v>30</v>
      </c>
      <c r="GG390" s="3"/>
      <c r="GH390" s="9">
        <v>3.44</v>
      </c>
      <c r="GI390" s="5">
        <v>233</v>
      </c>
      <c r="GJ390" s="5">
        <v>1.97E-3</v>
      </c>
      <c r="GK390" s="3"/>
      <c r="GL390" s="2"/>
      <c r="GM390" s="9">
        <v>2.35</v>
      </c>
      <c r="GN390" s="3" t="s">
        <v>31</v>
      </c>
      <c r="GO390" s="3" t="s">
        <v>8</v>
      </c>
      <c r="GP390" s="3"/>
      <c r="GQ390" s="3"/>
      <c r="GR390" s="3" t="s">
        <v>219</v>
      </c>
      <c r="GS390" s="9">
        <v>1.075268817204301</v>
      </c>
      <c r="GT390" s="9">
        <v>83.1</v>
      </c>
      <c r="GU390" s="9">
        <v>20.5</v>
      </c>
      <c r="GV390" s="2">
        <v>6.4516129032258063E-2</v>
      </c>
      <c r="GW390" s="9">
        <v>2.35</v>
      </c>
      <c r="GX390" s="2" t="s">
        <v>34</v>
      </c>
      <c r="GY390" s="7"/>
      <c r="GZ390" s="9">
        <v>4.6900000000000004</v>
      </c>
      <c r="HA390" s="9">
        <v>1.94</v>
      </c>
      <c r="HB390" s="9">
        <v>4.1500000000000004</v>
      </c>
      <c r="HC390" s="3">
        <v>37.85</v>
      </c>
      <c r="HD390" s="3" t="s">
        <v>3</v>
      </c>
      <c r="HE390" s="9">
        <v>14.6</v>
      </c>
      <c r="HF390" s="9">
        <v>20.55</v>
      </c>
      <c r="HG390" s="3" t="s">
        <v>467</v>
      </c>
      <c r="HH390" s="5">
        <v>233</v>
      </c>
      <c r="HI390" s="3" t="s">
        <v>311</v>
      </c>
      <c r="HJ390" s="3"/>
      <c r="HK390" s="3" t="s">
        <v>3</v>
      </c>
      <c r="HL390" s="3"/>
      <c r="HM390" s="9">
        <v>0.41499999999999998</v>
      </c>
      <c r="HN390" s="9">
        <v>28</v>
      </c>
      <c r="HO390" s="3" t="s">
        <v>3</v>
      </c>
      <c r="HP390" s="3" t="s">
        <v>1</v>
      </c>
      <c r="HQ390" s="3" t="s">
        <v>28</v>
      </c>
      <c r="HR390" s="9">
        <v>0.8</v>
      </c>
      <c r="HS390" s="3" t="s">
        <v>3</v>
      </c>
      <c r="HT390" s="3">
        <v>3.88</v>
      </c>
      <c r="HU390" s="9">
        <v>0.54945054945054939</v>
      </c>
      <c r="HV390" s="3">
        <v>1</v>
      </c>
      <c r="HW390" s="9">
        <v>5.5999999999999999E-3</v>
      </c>
      <c r="HX390" s="3" t="s">
        <v>3</v>
      </c>
      <c r="HY390" s="3"/>
      <c r="HZ390" s="3" t="s">
        <v>30</v>
      </c>
      <c r="IA390" s="9">
        <v>4.3</v>
      </c>
      <c r="IB390" s="3"/>
      <c r="IC390" s="3" t="s">
        <v>18</v>
      </c>
      <c r="ID390" s="3"/>
      <c r="IE390" s="3" t="s">
        <v>309</v>
      </c>
      <c r="IF390" s="7"/>
      <c r="IG390" s="9">
        <v>2.2222222222222223</v>
      </c>
      <c r="IH390" s="9">
        <v>1.8181818181818181</v>
      </c>
    </row>
    <row r="391" spans="1:242" x14ac:dyDescent="0.25">
      <c r="A391" s="1" t="s">
        <v>514</v>
      </c>
      <c r="B391" s="5">
        <v>39.5</v>
      </c>
      <c r="C391" s="3"/>
      <c r="D391" s="5">
        <v>9.4499999999999993</v>
      </c>
      <c r="E391" s="3" t="s">
        <v>1</v>
      </c>
      <c r="F391" s="3"/>
      <c r="G391" s="2"/>
      <c r="H391" s="3"/>
      <c r="I391" s="3"/>
      <c r="J391" s="5">
        <v>7.649999999999999E-9</v>
      </c>
      <c r="K391" s="3" t="s">
        <v>3</v>
      </c>
      <c r="L391" s="3" t="s">
        <v>4</v>
      </c>
      <c r="M391" s="5">
        <v>0.89285714285714279</v>
      </c>
      <c r="N391" s="5">
        <v>15.1</v>
      </c>
      <c r="O391" s="3" t="s">
        <v>3</v>
      </c>
      <c r="P391" s="3"/>
      <c r="Q391" s="3"/>
      <c r="R391" s="5">
        <v>31</v>
      </c>
      <c r="S391" s="3"/>
      <c r="T391" s="3" t="s">
        <v>3</v>
      </c>
      <c r="U391" s="5">
        <v>33</v>
      </c>
      <c r="V391" s="3"/>
      <c r="W391" s="5">
        <v>229.5</v>
      </c>
      <c r="X391" s="3"/>
      <c r="Y391" s="3"/>
      <c r="Z391" s="5">
        <v>2.1500000000000001E-5</v>
      </c>
      <c r="AA391" s="3" t="s">
        <v>8</v>
      </c>
      <c r="AB391" s="2"/>
      <c r="AC391" s="5">
        <v>7.6363636363636369E-12</v>
      </c>
      <c r="AD391" s="3" t="s">
        <v>22</v>
      </c>
      <c r="AE391" s="3" t="s">
        <v>1</v>
      </c>
      <c r="AF391" s="3"/>
      <c r="AG391" s="6">
        <v>2.7299999999999998E-3</v>
      </c>
      <c r="AH391" s="5">
        <v>229.5</v>
      </c>
      <c r="AI391" s="2"/>
      <c r="AJ391" s="3" t="s">
        <v>21</v>
      </c>
      <c r="AK391" s="5">
        <v>229.5</v>
      </c>
      <c r="AL391" s="5">
        <v>1.1220000000000001</v>
      </c>
      <c r="AM391" s="3"/>
      <c r="AN391" s="3"/>
      <c r="AO391" s="5">
        <v>229.5</v>
      </c>
      <c r="AP391" s="5">
        <v>229.5</v>
      </c>
      <c r="AQ391" s="5">
        <v>31.75</v>
      </c>
      <c r="AR391" s="5">
        <v>2.27</v>
      </c>
      <c r="AS391" s="3" t="s">
        <v>28</v>
      </c>
      <c r="AT391" s="3" t="s">
        <v>28</v>
      </c>
      <c r="AU391" s="5">
        <v>38.950000000000003</v>
      </c>
      <c r="AV391" s="3"/>
      <c r="AW391" s="5">
        <v>229.5</v>
      </c>
      <c r="AX391" s="5">
        <v>1.1666666666666666E-6</v>
      </c>
      <c r="AY391" s="2" t="s">
        <v>311</v>
      </c>
      <c r="AZ391" s="5">
        <v>9</v>
      </c>
      <c r="BA391" s="5">
        <v>229.5</v>
      </c>
      <c r="BB391" s="3" t="s">
        <v>8</v>
      </c>
      <c r="BC391" s="3">
        <v>12.7</v>
      </c>
      <c r="BD391" s="5">
        <v>0.38461538461538458</v>
      </c>
      <c r="BE391" s="3" t="s">
        <v>447</v>
      </c>
      <c r="BF391" s="6">
        <v>25.85</v>
      </c>
      <c r="BG391" s="5">
        <v>5.71</v>
      </c>
      <c r="BH391" s="3"/>
      <c r="BI391" s="3"/>
      <c r="BJ391" s="5">
        <v>1.36</v>
      </c>
      <c r="BK391" s="5">
        <v>26.05</v>
      </c>
      <c r="BL391" s="5">
        <v>0.71684587813620071</v>
      </c>
      <c r="BM391" s="5">
        <v>3</v>
      </c>
      <c r="BN391" s="3"/>
      <c r="BO391" s="3" t="s">
        <v>121</v>
      </c>
      <c r="BP391" s="3" t="s">
        <v>3</v>
      </c>
      <c r="BQ391" s="5">
        <v>3.9</v>
      </c>
      <c r="BR391" s="2" t="s">
        <v>21</v>
      </c>
      <c r="BS391" s="3"/>
      <c r="BT391" s="3"/>
      <c r="BU391" s="3"/>
      <c r="BV391" s="5">
        <v>4.3099999999999996</v>
      </c>
      <c r="BW391" s="5">
        <v>4.7</v>
      </c>
      <c r="BX391" s="3" t="s">
        <v>27</v>
      </c>
      <c r="BY391" s="3"/>
      <c r="BZ391" s="5">
        <v>229.5</v>
      </c>
      <c r="CA391" s="2"/>
      <c r="CB391" s="3" t="s">
        <v>3</v>
      </c>
      <c r="CC391" s="5">
        <v>2.1</v>
      </c>
      <c r="CD391" s="5">
        <v>8.33</v>
      </c>
      <c r="CE391" s="3"/>
      <c r="CF391" s="5">
        <v>38.75</v>
      </c>
      <c r="CG391" s="3" t="s">
        <v>312</v>
      </c>
      <c r="CH391" s="3"/>
      <c r="CI391" s="3" t="s">
        <v>27</v>
      </c>
      <c r="CJ391" s="3" t="s">
        <v>1</v>
      </c>
      <c r="CK391" s="2"/>
      <c r="CL391" s="3" t="s">
        <v>22</v>
      </c>
      <c r="CM391" s="5">
        <v>28</v>
      </c>
      <c r="CN391" s="3"/>
      <c r="CO391" s="2"/>
      <c r="CP391" s="3"/>
      <c r="CQ391" s="2"/>
      <c r="CR391" s="5">
        <v>4.6500000000000004</v>
      </c>
      <c r="CS391" s="5">
        <v>29.4</v>
      </c>
      <c r="CT391" s="5">
        <v>3.7</v>
      </c>
      <c r="CU391" s="5">
        <v>9.6</v>
      </c>
      <c r="CV391" s="5">
        <v>431</v>
      </c>
      <c r="CW391" s="5">
        <v>79.25</v>
      </c>
      <c r="CX391" s="5">
        <v>0.3236245954692557</v>
      </c>
      <c r="CY391" s="5">
        <v>0.54644808743169393</v>
      </c>
      <c r="CZ391" s="3" t="s">
        <v>22</v>
      </c>
      <c r="DA391" s="5">
        <v>1.7750000000000001E-3</v>
      </c>
      <c r="DB391" s="5">
        <v>885</v>
      </c>
      <c r="DC391" s="2"/>
      <c r="DD391" s="5">
        <v>223</v>
      </c>
      <c r="DE391" s="3" t="s">
        <v>22</v>
      </c>
      <c r="DF391" s="5">
        <v>0.31545741324921134</v>
      </c>
      <c r="DG391" s="3" t="s">
        <v>3</v>
      </c>
      <c r="DH391" s="5">
        <v>8.6</v>
      </c>
      <c r="DI391" s="3" t="s">
        <v>28</v>
      </c>
      <c r="DJ391" s="3"/>
      <c r="DK391" s="5">
        <v>528</v>
      </c>
      <c r="DL391" s="3" t="s">
        <v>8</v>
      </c>
      <c r="DM391" s="5">
        <v>0.27777777777777779</v>
      </c>
      <c r="DN391" s="3" t="s">
        <v>3</v>
      </c>
      <c r="DO391" s="5">
        <v>23</v>
      </c>
      <c r="DP391" s="3" t="s">
        <v>3</v>
      </c>
      <c r="DQ391" s="5">
        <v>2.9049999999999998</v>
      </c>
      <c r="DR391" s="7"/>
      <c r="DS391" s="3">
        <v>1</v>
      </c>
      <c r="DT391" s="5">
        <v>0.43103448275862072</v>
      </c>
      <c r="DU391" s="2"/>
      <c r="DV391" s="3" t="s">
        <v>3</v>
      </c>
      <c r="DW391" s="5">
        <v>33</v>
      </c>
      <c r="DX391" s="3"/>
      <c r="DY391" s="3" t="s">
        <v>8</v>
      </c>
      <c r="DZ391" s="2"/>
      <c r="EA391" s="5">
        <v>1.6666666666666667</v>
      </c>
      <c r="EB391" s="5">
        <v>2.41</v>
      </c>
      <c r="EC391" s="3"/>
      <c r="ED391" s="2"/>
      <c r="EE391" s="2"/>
      <c r="EF391" s="3" t="s">
        <v>1</v>
      </c>
      <c r="EG391" s="3" t="s">
        <v>27</v>
      </c>
      <c r="EH391" s="2"/>
      <c r="EI391" s="2"/>
      <c r="EJ391" s="3" t="s">
        <v>473</v>
      </c>
      <c r="EK391" s="5">
        <v>2.3E-2</v>
      </c>
      <c r="EL391" s="3" t="s">
        <v>1</v>
      </c>
      <c r="EM391" s="3" t="s">
        <v>3</v>
      </c>
      <c r="EN391" s="3" t="s">
        <v>27</v>
      </c>
      <c r="EO391" s="3"/>
      <c r="EP391" s="3" t="s">
        <v>8</v>
      </c>
      <c r="EQ391" s="3"/>
      <c r="ER391" s="5">
        <v>4.8499999999999996</v>
      </c>
      <c r="ES391" s="3"/>
      <c r="ET391" s="9">
        <v>32.049999999999997</v>
      </c>
      <c r="EU391" s="3" t="s">
        <v>239</v>
      </c>
      <c r="EV391" s="3" t="s">
        <v>28</v>
      </c>
      <c r="EW391" s="9">
        <v>13.5</v>
      </c>
      <c r="EX391" s="9">
        <v>2.27</v>
      </c>
      <c r="EY391" s="3"/>
      <c r="EZ391" s="3"/>
      <c r="FA391" s="9">
        <v>1.0101010101010102</v>
      </c>
      <c r="FB391" s="9">
        <v>1.75E-9</v>
      </c>
      <c r="FC391" s="5">
        <v>229.5</v>
      </c>
      <c r="FD391" s="9">
        <v>1.0989010989010988</v>
      </c>
      <c r="FE391" s="2" t="s">
        <v>311</v>
      </c>
      <c r="FF391" s="3" t="s">
        <v>28</v>
      </c>
      <c r="FG391" s="3" t="s">
        <v>1</v>
      </c>
      <c r="FH391" s="9">
        <v>5.5</v>
      </c>
      <c r="FI391" s="3"/>
      <c r="FJ391" s="9">
        <v>13.3</v>
      </c>
      <c r="FK391" s="3" t="s">
        <v>1</v>
      </c>
      <c r="FL391" s="3" t="s">
        <v>1</v>
      </c>
      <c r="FM391" s="3"/>
      <c r="FN391" s="9">
        <v>136</v>
      </c>
      <c r="FO391" s="9">
        <v>2.05E-7</v>
      </c>
      <c r="FP391" s="9">
        <v>7.88</v>
      </c>
      <c r="FQ391" s="3" t="s">
        <v>311</v>
      </c>
      <c r="FR391" s="6">
        <v>1.21E-2</v>
      </c>
      <c r="FS391" s="9">
        <v>47.9</v>
      </c>
      <c r="FT391" s="3" t="s">
        <v>1</v>
      </c>
      <c r="FU391" s="3"/>
      <c r="FV391" s="3" t="s">
        <v>27</v>
      </c>
      <c r="FW391" s="5">
        <v>31.8</v>
      </c>
      <c r="FX391" s="10">
        <v>4.0400000000000002E-3</v>
      </c>
      <c r="FY391" s="3"/>
      <c r="FZ391" s="3"/>
      <c r="GA391" s="3"/>
      <c r="GB391" s="3"/>
      <c r="GC391" s="3" t="s">
        <v>27</v>
      </c>
      <c r="GD391" s="3"/>
      <c r="GE391" s="3"/>
      <c r="GF391" s="3" t="s">
        <v>30</v>
      </c>
      <c r="GG391" s="3"/>
      <c r="GH391" s="9">
        <v>3.45</v>
      </c>
      <c r="GI391" s="5">
        <v>229.5</v>
      </c>
      <c r="GJ391" s="5">
        <v>1.9399999999999999E-3</v>
      </c>
      <c r="GK391" s="3"/>
      <c r="GL391" s="2"/>
      <c r="GM391" s="9">
        <v>2.34</v>
      </c>
      <c r="GN391" s="3" t="s">
        <v>31</v>
      </c>
      <c r="GO391" s="3" t="s">
        <v>8</v>
      </c>
      <c r="GP391" s="3"/>
      <c r="GQ391" s="3"/>
      <c r="GR391" s="3" t="s">
        <v>219</v>
      </c>
      <c r="GS391" s="9">
        <v>1.1111111111111112</v>
      </c>
      <c r="GT391" s="9">
        <v>84.35</v>
      </c>
      <c r="GU391" s="9">
        <v>20.65</v>
      </c>
      <c r="GV391" s="2">
        <v>6.4516129032258063E-2</v>
      </c>
      <c r="GW391" s="9">
        <v>2.5</v>
      </c>
      <c r="GX391" s="2" t="s">
        <v>34</v>
      </c>
      <c r="GY391" s="7"/>
      <c r="GZ391" s="9">
        <v>4.63</v>
      </c>
      <c r="HA391" s="9">
        <v>1.94</v>
      </c>
      <c r="HB391" s="9">
        <v>4.1500000000000004</v>
      </c>
      <c r="HC391" s="3">
        <v>38.9</v>
      </c>
      <c r="HD391" s="3" t="s">
        <v>3</v>
      </c>
      <c r="HE391" s="9">
        <v>14.4</v>
      </c>
      <c r="HF391" s="9">
        <v>20.9</v>
      </c>
      <c r="HG391" s="3" t="s">
        <v>467</v>
      </c>
      <c r="HH391" s="5">
        <v>229.5</v>
      </c>
      <c r="HI391" s="3" t="s">
        <v>311</v>
      </c>
      <c r="HJ391" s="3"/>
      <c r="HK391" s="3" t="s">
        <v>3</v>
      </c>
      <c r="HL391" s="3"/>
      <c r="HM391" s="9">
        <v>0.43</v>
      </c>
      <c r="HN391" s="9">
        <v>28.5</v>
      </c>
      <c r="HO391" s="3" t="s">
        <v>3</v>
      </c>
      <c r="HP391" s="3" t="s">
        <v>1</v>
      </c>
      <c r="HQ391" s="3" t="s">
        <v>28</v>
      </c>
      <c r="HR391" s="9">
        <v>0.8</v>
      </c>
      <c r="HS391" s="3" t="s">
        <v>3</v>
      </c>
      <c r="HT391" s="3">
        <v>3.88</v>
      </c>
      <c r="HU391" s="9">
        <v>0.54644808743169393</v>
      </c>
      <c r="HV391" s="3">
        <v>1</v>
      </c>
      <c r="HW391" s="9">
        <v>5.77E-3</v>
      </c>
      <c r="HX391" s="3" t="s">
        <v>3</v>
      </c>
      <c r="HY391" s="3"/>
      <c r="HZ391" s="3" t="s">
        <v>30</v>
      </c>
      <c r="IA391" s="9">
        <v>4.3</v>
      </c>
      <c r="IB391" s="2"/>
      <c r="IC391" s="3" t="s">
        <v>18</v>
      </c>
      <c r="ID391" s="3"/>
      <c r="IE391" s="3" t="s">
        <v>309</v>
      </c>
      <c r="IF391" s="7"/>
      <c r="IG391" s="9">
        <v>2.2222222222222223</v>
      </c>
      <c r="IH391" s="9">
        <v>1.5625</v>
      </c>
    </row>
    <row r="392" spans="1:242" x14ac:dyDescent="0.25">
      <c r="A392" s="1" t="s">
        <v>515</v>
      </c>
      <c r="B392" s="5">
        <v>37.5</v>
      </c>
      <c r="C392" s="3"/>
      <c r="D392" s="5">
        <v>8.6999999999999993</v>
      </c>
      <c r="E392" s="3" t="s">
        <v>1</v>
      </c>
      <c r="F392" s="3"/>
      <c r="G392" s="2"/>
      <c r="H392" s="3"/>
      <c r="I392" s="3"/>
      <c r="J392" s="5">
        <v>7.9400000000000003E-9</v>
      </c>
      <c r="K392" s="3" t="s">
        <v>3</v>
      </c>
      <c r="L392" s="3" t="s">
        <v>4</v>
      </c>
      <c r="M392" s="5">
        <v>0.87719298245614041</v>
      </c>
      <c r="N392" s="5">
        <v>14.95</v>
      </c>
      <c r="O392" s="3" t="s">
        <v>3</v>
      </c>
      <c r="P392" s="3"/>
      <c r="Q392" s="3">
        <v>0.38610038610038611</v>
      </c>
      <c r="R392" s="5">
        <v>30.95</v>
      </c>
      <c r="S392" s="3"/>
      <c r="T392" s="3" t="s">
        <v>3</v>
      </c>
      <c r="U392" s="5">
        <v>32.950000000000003</v>
      </c>
      <c r="V392" s="3"/>
      <c r="W392" s="5">
        <v>224</v>
      </c>
      <c r="X392" s="3"/>
      <c r="Y392" s="3"/>
      <c r="Z392" s="5">
        <v>2.0999999999999999E-5</v>
      </c>
      <c r="AA392" s="3" t="s">
        <v>8</v>
      </c>
      <c r="AB392" s="2"/>
      <c r="AC392" s="5">
        <v>7.5818181818181831E-12</v>
      </c>
      <c r="AD392" s="3" t="s">
        <v>22</v>
      </c>
      <c r="AE392" s="3" t="s">
        <v>1</v>
      </c>
      <c r="AF392" s="3"/>
      <c r="AG392" s="6">
        <v>2.7100000000000002E-3</v>
      </c>
      <c r="AH392" s="5">
        <v>224</v>
      </c>
      <c r="AI392" s="2"/>
      <c r="AJ392" s="3" t="s">
        <v>21</v>
      </c>
      <c r="AK392" s="5">
        <v>224</v>
      </c>
      <c r="AL392" s="5">
        <v>1.1240000000000001</v>
      </c>
      <c r="AM392" s="3"/>
      <c r="AN392" s="3"/>
      <c r="AO392" s="5">
        <v>224</v>
      </c>
      <c r="AP392" s="5">
        <v>224</v>
      </c>
      <c r="AQ392" s="5">
        <v>32.5</v>
      </c>
      <c r="AR392" s="5">
        <v>2.2599999999999998</v>
      </c>
      <c r="AS392" s="3" t="s">
        <v>28</v>
      </c>
      <c r="AT392" s="3" t="s">
        <v>28</v>
      </c>
      <c r="AU392" s="5">
        <v>39.1</v>
      </c>
      <c r="AV392" s="3"/>
      <c r="AW392" s="5">
        <v>224</v>
      </c>
      <c r="AX392" s="5">
        <v>1.2666666666666667E-6</v>
      </c>
      <c r="AY392" s="2" t="s">
        <v>311</v>
      </c>
      <c r="AZ392" s="5">
        <v>9</v>
      </c>
      <c r="BA392" s="5">
        <v>224</v>
      </c>
      <c r="BB392" s="3" t="s">
        <v>8</v>
      </c>
      <c r="BC392" s="3">
        <v>13.25</v>
      </c>
      <c r="BD392" s="5">
        <v>0.38610038610038611</v>
      </c>
      <c r="BE392" s="3" t="s">
        <v>447</v>
      </c>
      <c r="BF392" s="6">
        <v>26.3</v>
      </c>
      <c r="BG392" s="5">
        <v>5.61</v>
      </c>
      <c r="BH392" s="3"/>
      <c r="BI392" s="3"/>
      <c r="BJ392" s="5">
        <v>1.35</v>
      </c>
      <c r="BK392" s="5">
        <v>26.25</v>
      </c>
      <c r="BL392" s="5">
        <v>0.7142857142857143</v>
      </c>
      <c r="BM392" s="5">
        <v>2.9</v>
      </c>
      <c r="BN392" s="3"/>
      <c r="BO392" s="3" t="s">
        <v>121</v>
      </c>
      <c r="BP392" s="3" t="s">
        <v>3</v>
      </c>
      <c r="BQ392" s="5">
        <v>3.8</v>
      </c>
      <c r="BR392" s="2" t="s">
        <v>21</v>
      </c>
      <c r="BS392" s="3"/>
      <c r="BT392" s="3"/>
      <c r="BU392" s="3"/>
      <c r="BV392" s="5">
        <v>4.28</v>
      </c>
      <c r="BW392" s="5">
        <v>4.5</v>
      </c>
      <c r="BX392" s="3" t="s">
        <v>27</v>
      </c>
      <c r="BY392" s="3"/>
      <c r="BZ392" s="5">
        <v>224</v>
      </c>
      <c r="CA392" s="2"/>
      <c r="CB392" s="3" t="s">
        <v>3</v>
      </c>
      <c r="CC392" s="5">
        <v>2.0699999999999998</v>
      </c>
      <c r="CD392" s="5">
        <v>9.09</v>
      </c>
      <c r="CE392" s="3"/>
      <c r="CF392" s="5">
        <v>39</v>
      </c>
      <c r="CG392" s="3" t="s">
        <v>312</v>
      </c>
      <c r="CH392" s="3"/>
      <c r="CI392" s="3" t="s">
        <v>27</v>
      </c>
      <c r="CJ392" s="3" t="s">
        <v>1</v>
      </c>
      <c r="CK392" s="2"/>
      <c r="CL392" s="3" t="s">
        <v>22</v>
      </c>
      <c r="CM392" s="5">
        <v>28</v>
      </c>
      <c r="CN392" s="3"/>
      <c r="CO392" s="2"/>
      <c r="CP392" s="3"/>
      <c r="CQ392" s="2"/>
      <c r="CR392" s="5">
        <v>4.6399999999999997</v>
      </c>
      <c r="CS392" s="5">
        <v>29.6</v>
      </c>
      <c r="CT392" s="5">
        <v>3.6</v>
      </c>
      <c r="CU392" s="5">
        <v>9.9</v>
      </c>
      <c r="CV392" s="5">
        <v>430</v>
      </c>
      <c r="CW392" s="5">
        <v>73</v>
      </c>
      <c r="CX392" s="5">
        <v>0.33003300330033003</v>
      </c>
      <c r="CY392" s="5">
        <v>0.5376344086021505</v>
      </c>
      <c r="CZ392" s="3" t="s">
        <v>22</v>
      </c>
      <c r="DA392" s="5">
        <v>1.805E-3</v>
      </c>
      <c r="DB392" s="5">
        <v>875</v>
      </c>
      <c r="DC392" s="2"/>
      <c r="DD392" s="5">
        <v>204</v>
      </c>
      <c r="DE392" s="3" t="s">
        <v>22</v>
      </c>
      <c r="DF392" s="5">
        <v>0.30303030303030304</v>
      </c>
      <c r="DG392" s="3" t="s">
        <v>3</v>
      </c>
      <c r="DH392" s="5">
        <v>8.8000000000000007</v>
      </c>
      <c r="DI392" s="3" t="s">
        <v>28</v>
      </c>
      <c r="DJ392" s="3"/>
      <c r="DK392" s="5">
        <v>515</v>
      </c>
      <c r="DL392" s="3" t="s">
        <v>8</v>
      </c>
      <c r="DM392" s="5">
        <v>0.27472527472527469</v>
      </c>
      <c r="DN392" s="3" t="s">
        <v>3</v>
      </c>
      <c r="DO392" s="5">
        <v>23.5</v>
      </c>
      <c r="DP392" s="3" t="s">
        <v>3</v>
      </c>
      <c r="DQ392" s="5">
        <v>2.91</v>
      </c>
      <c r="DR392" s="7"/>
      <c r="DS392" s="3">
        <v>1</v>
      </c>
      <c r="DT392" s="5">
        <v>0.43478260869565222</v>
      </c>
      <c r="DU392" s="2"/>
      <c r="DV392" s="3" t="s">
        <v>3</v>
      </c>
      <c r="DW392" s="5">
        <v>32.950000000000003</v>
      </c>
      <c r="DX392" s="3"/>
      <c r="DY392" s="3" t="s">
        <v>8</v>
      </c>
      <c r="DZ392" s="2"/>
      <c r="EA392" s="5">
        <v>1.6129032258064517</v>
      </c>
      <c r="EB392" s="5">
        <v>2.4</v>
      </c>
      <c r="EC392" s="3"/>
      <c r="ED392" s="2"/>
      <c r="EE392" s="2"/>
      <c r="EF392" s="3" t="s">
        <v>1</v>
      </c>
      <c r="EG392" s="3" t="s">
        <v>27</v>
      </c>
      <c r="EH392" s="2"/>
      <c r="EI392" s="2"/>
      <c r="EJ392" s="3" t="s">
        <v>473</v>
      </c>
      <c r="EK392" s="5">
        <v>2.3E-2</v>
      </c>
      <c r="EL392" s="3" t="s">
        <v>1</v>
      </c>
      <c r="EM392" s="3" t="s">
        <v>3</v>
      </c>
      <c r="EN392" s="3" t="s">
        <v>27</v>
      </c>
      <c r="EO392" s="3"/>
      <c r="EP392" s="3" t="s">
        <v>8</v>
      </c>
      <c r="EQ392" s="3"/>
      <c r="ER392" s="5">
        <v>4.57</v>
      </c>
      <c r="ES392" s="3"/>
      <c r="ET392" s="9">
        <v>32</v>
      </c>
      <c r="EU392" s="3" t="s">
        <v>239</v>
      </c>
      <c r="EV392" s="3" t="s">
        <v>28</v>
      </c>
      <c r="EW392" s="9">
        <v>13</v>
      </c>
      <c r="EX392" s="9">
        <v>2.23</v>
      </c>
      <c r="EY392" s="3"/>
      <c r="EZ392" s="3"/>
      <c r="FA392" s="9">
        <v>1.0309278350515465</v>
      </c>
      <c r="FB392" s="9">
        <v>1.7899999999999998E-9</v>
      </c>
      <c r="FC392" s="5">
        <v>224</v>
      </c>
      <c r="FD392" s="9">
        <v>1.1494252873563218</v>
      </c>
      <c r="FE392" s="2" t="s">
        <v>311</v>
      </c>
      <c r="FF392" s="3" t="s">
        <v>28</v>
      </c>
      <c r="FG392" s="3" t="s">
        <v>1</v>
      </c>
      <c r="FH392" s="9">
        <v>5.38</v>
      </c>
      <c r="FI392" s="3"/>
      <c r="FJ392" s="9">
        <v>13.25</v>
      </c>
      <c r="FK392" s="3" t="s">
        <v>1</v>
      </c>
      <c r="FL392" s="3" t="s">
        <v>1</v>
      </c>
      <c r="FM392" s="3"/>
      <c r="FN392" s="9">
        <v>137.5</v>
      </c>
      <c r="FO392" s="9">
        <v>1.9500000000000001E-7</v>
      </c>
      <c r="FP392" s="9">
        <v>7.86</v>
      </c>
      <c r="FQ392" s="3" t="s">
        <v>311</v>
      </c>
      <c r="FR392" s="6">
        <v>1.4574999999999999E-2</v>
      </c>
      <c r="FS392" s="9">
        <v>46.5</v>
      </c>
      <c r="FT392" s="3" t="s">
        <v>1</v>
      </c>
      <c r="FU392" s="3"/>
      <c r="FV392" s="3" t="s">
        <v>27</v>
      </c>
      <c r="FW392" s="5">
        <v>33.549999999999997</v>
      </c>
      <c r="FX392" s="10">
        <v>4.0300000000000006E-3</v>
      </c>
      <c r="FY392" s="3"/>
      <c r="FZ392" s="3"/>
      <c r="GA392" s="3"/>
      <c r="GB392" s="3"/>
      <c r="GC392" s="3" t="s">
        <v>27</v>
      </c>
      <c r="GD392" s="3"/>
      <c r="GE392" s="3"/>
      <c r="GF392" s="3" t="s">
        <v>30</v>
      </c>
      <c r="GG392" s="3"/>
      <c r="GH392" s="9">
        <v>3.45</v>
      </c>
      <c r="GI392" s="5">
        <v>224</v>
      </c>
      <c r="GJ392" s="5">
        <v>1.895E-3</v>
      </c>
      <c r="GK392" s="3"/>
      <c r="GL392" s="2"/>
      <c r="GM392" s="9">
        <v>2.33</v>
      </c>
      <c r="GN392" s="3" t="s">
        <v>31</v>
      </c>
      <c r="GO392" s="3" t="s">
        <v>8</v>
      </c>
      <c r="GP392" s="3"/>
      <c r="GQ392" s="3"/>
      <c r="GR392" s="3" t="s">
        <v>219</v>
      </c>
      <c r="GS392" s="9">
        <v>1.0638297872340425</v>
      </c>
      <c r="GT392" s="9">
        <v>82.45</v>
      </c>
      <c r="GU392" s="9">
        <v>20.6</v>
      </c>
      <c r="GV392" s="2">
        <v>6.8965517241379309E-2</v>
      </c>
      <c r="GW392" s="9">
        <v>2.4</v>
      </c>
      <c r="GX392" s="2" t="s">
        <v>34</v>
      </c>
      <c r="GY392" s="7"/>
      <c r="GZ392" s="9">
        <v>4.6500000000000004</v>
      </c>
      <c r="HA392" s="9">
        <v>1.85</v>
      </c>
      <c r="HB392" s="9">
        <v>4.16</v>
      </c>
      <c r="HC392" s="3">
        <v>38.65</v>
      </c>
      <c r="HD392" s="3" t="s">
        <v>3</v>
      </c>
      <c r="HE392" s="9">
        <v>13.5</v>
      </c>
      <c r="HF392" s="9">
        <v>20.9</v>
      </c>
      <c r="HG392" s="3" t="s">
        <v>467</v>
      </c>
      <c r="HH392" s="5">
        <v>224</v>
      </c>
      <c r="HI392" s="3" t="s">
        <v>311</v>
      </c>
      <c r="HJ392" s="3"/>
      <c r="HK392" s="3" t="s">
        <v>3</v>
      </c>
      <c r="HL392" s="3"/>
      <c r="HM392" s="9">
        <v>0.39300000000000002</v>
      </c>
      <c r="HN392" s="9">
        <v>28.5</v>
      </c>
      <c r="HO392" s="3" t="s">
        <v>3</v>
      </c>
      <c r="HP392" s="3" t="s">
        <v>1</v>
      </c>
      <c r="HQ392" s="3" t="s">
        <v>28</v>
      </c>
      <c r="HR392" s="9">
        <v>0.7</v>
      </c>
      <c r="HS392" s="3" t="s">
        <v>3</v>
      </c>
      <c r="HT392" s="3">
        <v>3.88</v>
      </c>
      <c r="HU392" s="9">
        <v>0.5376344086021505</v>
      </c>
      <c r="HV392" s="3">
        <v>1</v>
      </c>
      <c r="HW392" s="9">
        <v>6.0700000000000007E-3</v>
      </c>
      <c r="HX392" s="3" t="s">
        <v>3</v>
      </c>
      <c r="HY392" s="3"/>
      <c r="HZ392" s="3" t="s">
        <v>30</v>
      </c>
      <c r="IA392" s="9">
        <v>4.3</v>
      </c>
      <c r="IB392" s="2"/>
      <c r="IC392" s="3" t="s">
        <v>18</v>
      </c>
      <c r="ID392" s="3"/>
      <c r="IE392" s="3" t="s">
        <v>309</v>
      </c>
      <c r="IF392" s="7"/>
      <c r="IG392" s="9">
        <v>2.0833333333333335</v>
      </c>
      <c r="IH392" s="9">
        <v>2.2222222222222223</v>
      </c>
    </row>
    <row r="393" spans="1:242" x14ac:dyDescent="0.25">
      <c r="A393" s="1" t="s">
        <v>516</v>
      </c>
      <c r="B393" s="5">
        <v>37.65</v>
      </c>
      <c r="C393" s="3"/>
      <c r="D393" s="5">
        <v>8.6999999999999993</v>
      </c>
      <c r="E393" s="3" t="s">
        <v>1</v>
      </c>
      <c r="F393" s="3"/>
      <c r="G393" s="2"/>
      <c r="H393" s="3"/>
      <c r="I393" s="3"/>
      <c r="J393" s="5">
        <v>8.0299999999999998E-9</v>
      </c>
      <c r="K393" s="3" t="s">
        <v>3</v>
      </c>
      <c r="L393" s="3" t="s">
        <v>4</v>
      </c>
      <c r="M393" s="5">
        <v>0.86956521739130443</v>
      </c>
      <c r="N393" s="5">
        <v>14.75</v>
      </c>
      <c r="O393" s="3" t="s">
        <v>3</v>
      </c>
      <c r="P393" s="3"/>
      <c r="Q393" s="3"/>
      <c r="R393" s="5">
        <v>31</v>
      </c>
      <c r="S393" s="3"/>
      <c r="T393" s="3" t="s">
        <v>3</v>
      </c>
      <c r="U393" s="5">
        <v>33</v>
      </c>
      <c r="V393" s="3"/>
      <c r="W393" s="5">
        <v>220</v>
      </c>
      <c r="X393" s="3"/>
      <c r="Y393" s="3"/>
      <c r="Z393" s="5">
        <v>2.1999999999999999E-5</v>
      </c>
      <c r="AA393" s="3" t="s">
        <v>8</v>
      </c>
      <c r="AB393" s="2"/>
      <c r="AC393" s="5">
        <v>8.3636363636363644E-12</v>
      </c>
      <c r="AD393" s="3" t="s">
        <v>22</v>
      </c>
      <c r="AE393" s="3" t="s">
        <v>1</v>
      </c>
      <c r="AF393" s="3"/>
      <c r="AG393" s="6">
        <v>2.7499999999999998E-3</v>
      </c>
      <c r="AH393" s="5">
        <v>220</v>
      </c>
      <c r="AI393" s="2"/>
      <c r="AJ393" s="3" t="s">
        <v>21</v>
      </c>
      <c r="AK393" s="5">
        <v>220</v>
      </c>
      <c r="AL393" s="5">
        <v>1.133</v>
      </c>
      <c r="AM393" s="3"/>
      <c r="AN393" s="3"/>
      <c r="AO393" s="5">
        <v>220</v>
      </c>
      <c r="AP393" s="5">
        <v>220</v>
      </c>
      <c r="AQ393" s="5">
        <v>32.75</v>
      </c>
      <c r="AR393" s="5">
        <v>2.2599999999999998</v>
      </c>
      <c r="AS393" s="3" t="s">
        <v>28</v>
      </c>
      <c r="AT393" s="3" t="s">
        <v>28</v>
      </c>
      <c r="AU393" s="5">
        <v>39.25</v>
      </c>
      <c r="AV393" s="3"/>
      <c r="AW393" s="5">
        <v>220</v>
      </c>
      <c r="AX393" s="5">
        <v>1.0833333333333333E-6</v>
      </c>
      <c r="AY393" s="2" t="s">
        <v>311</v>
      </c>
      <c r="AZ393" s="5">
        <v>8.9</v>
      </c>
      <c r="BA393" s="5">
        <v>220</v>
      </c>
      <c r="BB393" s="3" t="s">
        <v>8</v>
      </c>
      <c r="BC393" s="3">
        <v>13.35</v>
      </c>
      <c r="BD393" s="5">
        <v>0.37593984962406013</v>
      </c>
      <c r="BE393" s="3" t="s">
        <v>447</v>
      </c>
      <c r="BF393" s="6">
        <v>27.45</v>
      </c>
      <c r="BG393" s="5">
        <v>5.58</v>
      </c>
      <c r="BH393" s="3"/>
      <c r="BI393" s="3"/>
      <c r="BJ393" s="5">
        <v>1.38</v>
      </c>
      <c r="BK393" s="5">
        <v>26.45</v>
      </c>
      <c r="BL393" s="5">
        <v>0.69930069930069938</v>
      </c>
      <c r="BM393" s="5">
        <v>2.95</v>
      </c>
      <c r="BN393" s="3"/>
      <c r="BO393" s="3" t="s">
        <v>121</v>
      </c>
      <c r="BP393" s="3" t="s">
        <v>3</v>
      </c>
      <c r="BQ393" s="5">
        <v>3.6</v>
      </c>
      <c r="BR393" s="2" t="s">
        <v>21</v>
      </c>
      <c r="BS393" s="3"/>
      <c r="BT393" s="3"/>
      <c r="BU393" s="3"/>
      <c r="BV393" s="5">
        <v>4.18</v>
      </c>
      <c r="BW393" s="5">
        <v>4.4000000000000004</v>
      </c>
      <c r="BX393" s="3" t="s">
        <v>27</v>
      </c>
      <c r="BY393" s="3"/>
      <c r="BZ393" s="5">
        <v>220</v>
      </c>
      <c r="CA393" s="2"/>
      <c r="CB393" s="3" t="s">
        <v>3</v>
      </c>
      <c r="CC393" s="5">
        <v>2.04</v>
      </c>
      <c r="CD393" s="5">
        <v>10</v>
      </c>
      <c r="CE393" s="3"/>
      <c r="CF393" s="5">
        <v>38.799999999999997</v>
      </c>
      <c r="CG393" s="3" t="s">
        <v>312</v>
      </c>
      <c r="CH393" s="3"/>
      <c r="CI393" s="3" t="s">
        <v>27</v>
      </c>
      <c r="CJ393" s="3" t="s">
        <v>1</v>
      </c>
      <c r="CK393" s="2"/>
      <c r="CL393" s="3" t="s">
        <v>22</v>
      </c>
      <c r="CM393" s="5">
        <v>30</v>
      </c>
      <c r="CN393" s="3"/>
      <c r="CO393" s="2"/>
      <c r="CP393" s="3"/>
      <c r="CQ393" s="2"/>
      <c r="CR393" s="5">
        <v>4.6399999999999997</v>
      </c>
      <c r="CS393" s="5">
        <v>29.75</v>
      </c>
      <c r="CT393" s="5">
        <v>3.25</v>
      </c>
      <c r="CU393" s="5">
        <v>10.1</v>
      </c>
      <c r="CV393" s="5">
        <v>420</v>
      </c>
      <c r="CW393" s="5">
        <v>76</v>
      </c>
      <c r="CX393" s="5">
        <v>0.33222591362126247</v>
      </c>
      <c r="CY393" s="5">
        <v>0.5181347150259068</v>
      </c>
      <c r="CZ393" s="3" t="s">
        <v>22</v>
      </c>
      <c r="DA393" s="5">
        <v>1.7850000000000001E-3</v>
      </c>
      <c r="DB393" s="5">
        <v>850</v>
      </c>
      <c r="DC393" s="2"/>
      <c r="DD393" s="5">
        <v>190</v>
      </c>
      <c r="DE393" s="3" t="s">
        <v>22</v>
      </c>
      <c r="DF393" s="5">
        <v>0.3105590062111801</v>
      </c>
      <c r="DG393" s="3" t="s">
        <v>3</v>
      </c>
      <c r="DH393" s="5">
        <v>8.3000000000000007</v>
      </c>
      <c r="DI393" s="3" t="s">
        <v>28</v>
      </c>
      <c r="DJ393" s="3"/>
      <c r="DK393" s="5">
        <v>515</v>
      </c>
      <c r="DL393" s="3" t="s">
        <v>8</v>
      </c>
      <c r="DM393" s="5">
        <v>0.27173913043478259</v>
      </c>
      <c r="DN393" s="3" t="s">
        <v>3</v>
      </c>
      <c r="DO393" s="5">
        <v>23</v>
      </c>
      <c r="DP393" s="3" t="s">
        <v>3</v>
      </c>
      <c r="DQ393" s="5">
        <v>2.2949999999999999</v>
      </c>
      <c r="DR393" s="7"/>
      <c r="DS393" s="3">
        <v>1</v>
      </c>
      <c r="DT393" s="5">
        <v>0.46082949308755761</v>
      </c>
      <c r="DU393" s="2"/>
      <c r="DV393" s="3" t="s">
        <v>3</v>
      </c>
      <c r="DW393" s="5">
        <v>33</v>
      </c>
      <c r="DX393" s="3"/>
      <c r="DY393" s="3" t="s">
        <v>8</v>
      </c>
      <c r="DZ393" s="2"/>
      <c r="EA393" s="5">
        <v>1.5384615384615383</v>
      </c>
      <c r="EB393" s="5">
        <v>2.36</v>
      </c>
      <c r="EC393" s="3"/>
      <c r="ED393" s="2"/>
      <c r="EE393" s="2"/>
      <c r="EF393" s="3" t="s">
        <v>1</v>
      </c>
      <c r="EG393" s="3" t="s">
        <v>27</v>
      </c>
      <c r="EH393" s="2"/>
      <c r="EI393" s="2"/>
      <c r="EJ393" s="3" t="s">
        <v>473</v>
      </c>
      <c r="EK393" s="5">
        <v>2.3E-2</v>
      </c>
      <c r="EL393" s="3" t="s">
        <v>1</v>
      </c>
      <c r="EM393" s="3" t="s">
        <v>3</v>
      </c>
      <c r="EN393" s="3" t="s">
        <v>27</v>
      </c>
      <c r="EO393" s="3"/>
      <c r="EP393" s="3" t="s">
        <v>8</v>
      </c>
      <c r="EQ393" s="3"/>
      <c r="ER393" s="5">
        <v>4.41</v>
      </c>
      <c r="ES393" s="3"/>
      <c r="ET393" s="9">
        <v>32</v>
      </c>
      <c r="EU393" s="3" t="s">
        <v>239</v>
      </c>
      <c r="EV393" s="3" t="s">
        <v>28</v>
      </c>
      <c r="EW393" s="9">
        <v>13</v>
      </c>
      <c r="EX393" s="9">
        <v>2.2200000000000002</v>
      </c>
      <c r="EY393" s="3"/>
      <c r="EZ393" s="3"/>
      <c r="FA393" s="9">
        <v>1.0416666666666667</v>
      </c>
      <c r="FB393" s="9">
        <v>1.7800000000000001E-9</v>
      </c>
      <c r="FC393" s="5">
        <v>220</v>
      </c>
      <c r="FD393" s="9">
        <v>1.0869565217391304</v>
      </c>
      <c r="FE393" s="2" t="s">
        <v>311</v>
      </c>
      <c r="FF393" s="3" t="s">
        <v>28</v>
      </c>
      <c r="FG393" s="3" t="s">
        <v>1</v>
      </c>
      <c r="FH393" s="9">
        <v>5.43</v>
      </c>
      <c r="FI393" s="3"/>
      <c r="FJ393" s="9">
        <v>13.25</v>
      </c>
      <c r="FK393" s="3" t="s">
        <v>1</v>
      </c>
      <c r="FL393" s="3" t="s">
        <v>1</v>
      </c>
      <c r="FM393" s="3"/>
      <c r="FN393" s="9">
        <v>139</v>
      </c>
      <c r="FO393" s="9">
        <v>1.8E-7</v>
      </c>
      <c r="FP393" s="9">
        <v>7.73</v>
      </c>
      <c r="FQ393" s="3" t="s">
        <v>311</v>
      </c>
      <c r="FR393" s="6">
        <v>1.15E-2</v>
      </c>
      <c r="FS393" s="9">
        <v>48</v>
      </c>
      <c r="FT393" s="3" t="s">
        <v>1</v>
      </c>
      <c r="FU393" s="3"/>
      <c r="FV393" s="3" t="s">
        <v>27</v>
      </c>
      <c r="FW393" s="5">
        <v>27.9</v>
      </c>
      <c r="FX393" s="10">
        <v>3.8E-3</v>
      </c>
      <c r="FY393" s="3"/>
      <c r="FZ393" s="3"/>
      <c r="GA393" s="3"/>
      <c r="GB393" s="3"/>
      <c r="GC393" s="3" t="s">
        <v>27</v>
      </c>
      <c r="GD393" s="3"/>
      <c r="GE393" s="3"/>
      <c r="GF393" s="3" t="s">
        <v>30</v>
      </c>
      <c r="GG393" s="3"/>
      <c r="GH393" s="9">
        <v>3.41</v>
      </c>
      <c r="GI393" s="5">
        <v>220</v>
      </c>
      <c r="GJ393" s="5">
        <v>1.82E-3</v>
      </c>
      <c r="GK393" s="3"/>
      <c r="GL393" s="2"/>
      <c r="GM393" s="9">
        <v>2.2999999999999998</v>
      </c>
      <c r="GN393" s="3" t="s">
        <v>31</v>
      </c>
      <c r="GO393" s="3" t="s">
        <v>8</v>
      </c>
      <c r="GP393" s="3"/>
      <c r="GQ393" s="3"/>
      <c r="GR393" s="3" t="s">
        <v>219</v>
      </c>
      <c r="GS393" s="9">
        <v>0.94339622641509424</v>
      </c>
      <c r="GT393" s="9">
        <v>79.349999999999994</v>
      </c>
      <c r="GU393" s="9">
        <v>20.6</v>
      </c>
      <c r="GV393" s="2">
        <v>5.8479532163742687E-2</v>
      </c>
      <c r="GW393" s="9">
        <v>2.4</v>
      </c>
      <c r="GX393" s="2" t="s">
        <v>34</v>
      </c>
      <c r="GY393" s="7"/>
      <c r="GZ393" s="9">
        <v>4.55</v>
      </c>
      <c r="HA393" s="9">
        <v>1.74</v>
      </c>
      <c r="HB393" s="9">
        <v>4.1100000000000003</v>
      </c>
      <c r="HC393" s="3">
        <v>36.85</v>
      </c>
      <c r="HD393" s="3" t="s">
        <v>3</v>
      </c>
      <c r="HE393" s="9">
        <v>11.15</v>
      </c>
      <c r="HF393" s="9">
        <v>20.55</v>
      </c>
      <c r="HG393" s="3" t="s">
        <v>467</v>
      </c>
      <c r="HH393" s="5">
        <v>220</v>
      </c>
      <c r="HI393" s="3" t="s">
        <v>311</v>
      </c>
      <c r="HJ393" s="3"/>
      <c r="HK393" s="3" t="s">
        <v>3</v>
      </c>
      <c r="HL393" s="3"/>
      <c r="HM393" s="9">
        <v>0.39</v>
      </c>
      <c r="HN393" s="9">
        <v>26.65</v>
      </c>
      <c r="HO393" s="3" t="s">
        <v>3</v>
      </c>
      <c r="HP393" s="3" t="s">
        <v>1</v>
      </c>
      <c r="HQ393" s="3" t="s">
        <v>28</v>
      </c>
      <c r="HR393" s="9">
        <v>0.75</v>
      </c>
      <c r="HS393" s="3" t="s">
        <v>3</v>
      </c>
      <c r="HT393" s="3">
        <v>3.88</v>
      </c>
      <c r="HU393" s="9">
        <v>0.5181347150259068</v>
      </c>
      <c r="HV393" s="3">
        <v>1</v>
      </c>
      <c r="HW393" s="9">
        <v>6.3099999999999996E-3</v>
      </c>
      <c r="HX393" s="3" t="s">
        <v>3</v>
      </c>
      <c r="HY393" s="3"/>
      <c r="HZ393" s="3" t="s">
        <v>30</v>
      </c>
      <c r="IA393" s="9">
        <v>4.3</v>
      </c>
      <c r="IB393" s="2"/>
      <c r="IC393" s="3" t="s">
        <v>18</v>
      </c>
      <c r="ID393" s="3"/>
      <c r="IE393" s="3" t="s">
        <v>309</v>
      </c>
      <c r="IF393" s="7"/>
      <c r="IG393" s="9">
        <v>2.2222222222222223</v>
      </c>
      <c r="IH393" s="9">
        <v>1.8181818181818181</v>
      </c>
    </row>
    <row r="394" spans="1:242" x14ac:dyDescent="0.25">
      <c r="A394" s="1" t="s">
        <v>517</v>
      </c>
      <c r="B394" s="5">
        <v>37.6</v>
      </c>
      <c r="C394" s="3"/>
      <c r="D394" s="5">
        <v>8.9499999999999993</v>
      </c>
      <c r="E394" s="3" t="s">
        <v>1</v>
      </c>
      <c r="F394" s="3"/>
      <c r="G394" s="2"/>
      <c r="H394" s="3"/>
      <c r="I394" s="3"/>
      <c r="J394" s="5">
        <v>8.3500000000000003E-9</v>
      </c>
      <c r="K394" s="3" t="s">
        <v>3</v>
      </c>
      <c r="L394" s="3" t="s">
        <v>4</v>
      </c>
      <c r="M394" s="5">
        <v>0.87719298245614041</v>
      </c>
      <c r="N394" s="5">
        <v>15.7</v>
      </c>
      <c r="O394" s="3" t="s">
        <v>3</v>
      </c>
      <c r="P394" s="3"/>
      <c r="Q394" s="3"/>
      <c r="R394" s="5">
        <v>35</v>
      </c>
      <c r="S394" s="3"/>
      <c r="T394" s="3" t="s">
        <v>3</v>
      </c>
      <c r="U394" s="5">
        <v>32.5</v>
      </c>
      <c r="V394" s="3"/>
      <c r="W394" s="5">
        <v>213</v>
      </c>
      <c r="X394" s="3"/>
      <c r="Y394" s="3"/>
      <c r="Z394" s="5">
        <v>2.1999999999999999E-5</v>
      </c>
      <c r="AA394" s="3" t="s">
        <v>8</v>
      </c>
      <c r="AB394" s="2"/>
      <c r="AC394" s="5">
        <v>8.6545454545454551E-12</v>
      </c>
      <c r="AD394" s="3" t="s">
        <v>22</v>
      </c>
      <c r="AE394" s="3" t="s">
        <v>1</v>
      </c>
      <c r="AF394" s="3"/>
      <c r="AG394" s="6">
        <v>3.0999999999999999E-3</v>
      </c>
      <c r="AH394" s="5">
        <v>213</v>
      </c>
      <c r="AI394" s="2"/>
      <c r="AJ394" s="3" t="s">
        <v>21</v>
      </c>
      <c r="AK394" s="5">
        <v>213</v>
      </c>
      <c r="AL394" s="5">
        <v>1.151</v>
      </c>
      <c r="AM394" s="3"/>
      <c r="AN394" s="3"/>
      <c r="AO394" s="5">
        <v>213</v>
      </c>
      <c r="AP394" s="5">
        <v>213</v>
      </c>
      <c r="AQ394" s="5">
        <v>33.549999999999997</v>
      </c>
      <c r="AR394" s="5">
        <v>2.29</v>
      </c>
      <c r="AS394" s="3" t="s">
        <v>28</v>
      </c>
      <c r="AT394" s="3" t="s">
        <v>28</v>
      </c>
      <c r="AU394" s="5">
        <v>40</v>
      </c>
      <c r="AV394" s="3"/>
      <c r="AW394" s="5">
        <v>213</v>
      </c>
      <c r="AX394" s="5">
        <v>1.4166666666666667E-6</v>
      </c>
      <c r="AY394" s="2" t="s">
        <v>311</v>
      </c>
      <c r="AZ394" s="5">
        <v>8.9</v>
      </c>
      <c r="BA394" s="5">
        <v>213</v>
      </c>
      <c r="BB394" s="3" t="s">
        <v>8</v>
      </c>
      <c r="BC394" s="3">
        <v>13.3</v>
      </c>
      <c r="BD394" s="5">
        <v>0.42553191489361702</v>
      </c>
      <c r="BE394" s="3" t="s">
        <v>447</v>
      </c>
      <c r="BF394" s="6">
        <v>29</v>
      </c>
      <c r="BG394" s="5">
        <v>5.68</v>
      </c>
      <c r="BH394" s="3"/>
      <c r="BI394" s="3"/>
      <c r="BJ394" s="5">
        <v>1.39</v>
      </c>
      <c r="BK394" s="5">
        <v>27.4</v>
      </c>
      <c r="BL394" s="5">
        <v>0.69686411149825778</v>
      </c>
      <c r="BM394" s="5">
        <v>3</v>
      </c>
      <c r="BN394" s="3"/>
      <c r="BO394" s="3" t="s">
        <v>121</v>
      </c>
      <c r="BP394" s="3" t="s">
        <v>3</v>
      </c>
      <c r="BQ394" s="5">
        <v>5.7</v>
      </c>
      <c r="BR394" s="2" t="s">
        <v>21</v>
      </c>
      <c r="BS394" s="3"/>
      <c r="BT394" s="3"/>
      <c r="BU394" s="3"/>
      <c r="BV394" s="5">
        <v>4.18</v>
      </c>
      <c r="BW394" s="5">
        <v>4.4000000000000004</v>
      </c>
      <c r="BX394" s="3" t="s">
        <v>27</v>
      </c>
      <c r="BY394" s="3"/>
      <c r="BZ394" s="5">
        <v>213</v>
      </c>
      <c r="CA394" s="2"/>
      <c r="CB394" s="3" t="s">
        <v>3</v>
      </c>
      <c r="CC394" s="5">
        <v>1.99</v>
      </c>
      <c r="CD394" s="5">
        <v>10</v>
      </c>
      <c r="CE394" s="3"/>
      <c r="CF394" s="5">
        <v>38.6</v>
      </c>
      <c r="CG394" s="3" t="s">
        <v>312</v>
      </c>
      <c r="CH394" s="3"/>
      <c r="CI394" s="3" t="s">
        <v>27</v>
      </c>
      <c r="CJ394" s="3" t="s">
        <v>1</v>
      </c>
      <c r="CK394" s="2"/>
      <c r="CL394" s="3" t="s">
        <v>22</v>
      </c>
      <c r="CM394" s="5">
        <v>34</v>
      </c>
      <c r="CN394" s="3"/>
      <c r="CO394" s="2"/>
      <c r="CP394" s="3"/>
      <c r="CQ394" s="2"/>
      <c r="CR394" s="5">
        <v>4.6900000000000004</v>
      </c>
      <c r="CS394" s="5">
        <v>32.450000000000003</v>
      </c>
      <c r="CT394" s="5">
        <v>4.26</v>
      </c>
      <c r="CU394" s="5">
        <v>10.199999999999999</v>
      </c>
      <c r="CV394" s="5">
        <v>417</v>
      </c>
      <c r="CW394" s="5">
        <v>77.5</v>
      </c>
      <c r="CX394" s="5">
        <v>0.3546099290780142</v>
      </c>
      <c r="CY394" s="5">
        <v>0.51546391752577325</v>
      </c>
      <c r="CZ394" s="3" t="s">
        <v>22</v>
      </c>
      <c r="DA394" s="5">
        <v>1.9E-3</v>
      </c>
      <c r="DB394" s="5">
        <v>835</v>
      </c>
      <c r="DC394" s="2"/>
      <c r="DD394" s="5">
        <v>190</v>
      </c>
      <c r="DE394" s="3" t="s">
        <v>22</v>
      </c>
      <c r="DF394" s="5">
        <v>0.30959752321981426</v>
      </c>
      <c r="DG394" s="3" t="s">
        <v>3</v>
      </c>
      <c r="DH394" s="5">
        <v>9</v>
      </c>
      <c r="DI394" s="3" t="s">
        <v>28</v>
      </c>
      <c r="DJ394" s="3"/>
      <c r="DK394" s="5">
        <v>521</v>
      </c>
      <c r="DL394" s="3" t="s">
        <v>8</v>
      </c>
      <c r="DM394" s="5">
        <v>0.26595744680851063</v>
      </c>
      <c r="DN394" s="3" t="s">
        <v>3</v>
      </c>
      <c r="DO394" s="5">
        <v>23</v>
      </c>
      <c r="DP394" s="3" t="s">
        <v>3</v>
      </c>
      <c r="DQ394" s="5">
        <v>2.96</v>
      </c>
      <c r="DR394" s="7"/>
      <c r="DS394" s="3">
        <v>1</v>
      </c>
      <c r="DT394" s="5">
        <v>0.48780487804878053</v>
      </c>
      <c r="DU394" s="2"/>
      <c r="DV394" s="3" t="s">
        <v>3</v>
      </c>
      <c r="DW394" s="5">
        <v>32.5</v>
      </c>
      <c r="DX394" s="3"/>
      <c r="DY394" s="3" t="s">
        <v>8</v>
      </c>
      <c r="DZ394" s="2"/>
      <c r="EA394" s="5">
        <v>1.5384615384615383</v>
      </c>
      <c r="EB394" s="5">
        <v>2.35</v>
      </c>
      <c r="EC394" s="3"/>
      <c r="ED394" s="2"/>
      <c r="EE394" s="2"/>
      <c r="EF394" s="3" t="s">
        <v>1</v>
      </c>
      <c r="EG394" s="3" t="s">
        <v>27</v>
      </c>
      <c r="EH394" s="2"/>
      <c r="EI394" s="2"/>
      <c r="EJ394" s="3" t="s">
        <v>473</v>
      </c>
      <c r="EK394" s="5">
        <v>2.3E-2</v>
      </c>
      <c r="EL394" s="3" t="s">
        <v>1</v>
      </c>
      <c r="EM394" s="3" t="s">
        <v>3</v>
      </c>
      <c r="EN394" s="3" t="s">
        <v>27</v>
      </c>
      <c r="EO394" s="3"/>
      <c r="EP394" s="3" t="s">
        <v>8</v>
      </c>
      <c r="EQ394" s="3"/>
      <c r="ER394" s="5">
        <v>4.49</v>
      </c>
      <c r="ES394" s="3"/>
      <c r="ET394" s="9">
        <v>32.35</v>
      </c>
      <c r="EU394" s="3" t="s">
        <v>239</v>
      </c>
      <c r="EV394" s="3" t="s">
        <v>28</v>
      </c>
      <c r="EW394" s="9">
        <v>13.65</v>
      </c>
      <c r="EX394" s="9">
        <v>2.21</v>
      </c>
      <c r="EY394" s="3"/>
      <c r="EZ394" s="3"/>
      <c r="FA394" s="9">
        <v>1.0416666666666667</v>
      </c>
      <c r="FB394" s="9">
        <v>1.7399999999999998E-9</v>
      </c>
      <c r="FC394" s="5">
        <v>213</v>
      </c>
      <c r="FD394" s="9">
        <v>1.1764705882352942</v>
      </c>
      <c r="FE394" s="2" t="s">
        <v>311</v>
      </c>
      <c r="FF394" s="3" t="s">
        <v>28</v>
      </c>
      <c r="FG394" s="3" t="s">
        <v>1</v>
      </c>
      <c r="FH394" s="9">
        <v>5.46</v>
      </c>
      <c r="FI394" s="3"/>
      <c r="FJ394" s="9">
        <v>13.4</v>
      </c>
      <c r="FK394" s="3" t="s">
        <v>1</v>
      </c>
      <c r="FL394" s="3" t="s">
        <v>1</v>
      </c>
      <c r="FM394" s="3"/>
      <c r="FN394" s="9">
        <v>141</v>
      </c>
      <c r="FO394" s="9">
        <v>1.7499999999999999E-7</v>
      </c>
      <c r="FP394" s="9">
        <v>7.88</v>
      </c>
      <c r="FQ394" s="3" t="s">
        <v>311</v>
      </c>
      <c r="FR394" s="6">
        <v>1.175E-2</v>
      </c>
      <c r="FS394" s="9">
        <v>48.7</v>
      </c>
      <c r="FT394" s="3" t="s">
        <v>1</v>
      </c>
      <c r="FU394" s="3"/>
      <c r="FV394" s="3" t="s">
        <v>27</v>
      </c>
      <c r="FW394" s="5">
        <v>29</v>
      </c>
      <c r="FX394" s="10">
        <v>3.8300000000000001E-3</v>
      </c>
      <c r="FY394" s="3"/>
      <c r="FZ394" s="3"/>
      <c r="GA394" s="3"/>
      <c r="GB394" s="3"/>
      <c r="GC394" s="3" t="s">
        <v>27</v>
      </c>
      <c r="GD394" s="3"/>
      <c r="GE394" s="3"/>
      <c r="GF394" s="3" t="s">
        <v>30</v>
      </c>
      <c r="GG394" s="3"/>
      <c r="GH394" s="9">
        <v>3.32</v>
      </c>
      <c r="GI394" s="5">
        <v>213</v>
      </c>
      <c r="GJ394" s="5">
        <v>2.1299999999999999E-3</v>
      </c>
      <c r="GK394" s="3"/>
      <c r="GL394" s="2"/>
      <c r="GM394" s="9">
        <v>2.27</v>
      </c>
      <c r="GN394" s="3" t="s">
        <v>31</v>
      </c>
      <c r="GO394" s="3" t="s">
        <v>8</v>
      </c>
      <c r="GP394" s="3"/>
      <c r="GQ394" s="3"/>
      <c r="GR394" s="3" t="s">
        <v>219</v>
      </c>
      <c r="GS394" s="9">
        <v>0.94339622641509424</v>
      </c>
      <c r="GT394" s="9">
        <v>78.599999999999994</v>
      </c>
      <c r="GU394" s="9">
        <v>20.85</v>
      </c>
      <c r="GV394" s="2">
        <v>5.9523809523809521E-2</v>
      </c>
      <c r="GW394" s="9">
        <v>2.2999999999999998</v>
      </c>
      <c r="GX394" s="2" t="s">
        <v>34</v>
      </c>
      <c r="GY394" s="7"/>
      <c r="GZ394" s="9">
        <v>4.6399999999999997</v>
      </c>
      <c r="HA394" s="9">
        <v>1.64</v>
      </c>
      <c r="HB394" s="9">
        <v>4.0599999999999996</v>
      </c>
      <c r="HC394" s="3">
        <v>36.65</v>
      </c>
      <c r="HD394" s="3" t="s">
        <v>3</v>
      </c>
      <c r="HE394" s="9">
        <v>12.65</v>
      </c>
      <c r="HF394" s="9">
        <v>19.899999999999999</v>
      </c>
      <c r="HG394" s="3" t="s">
        <v>467</v>
      </c>
      <c r="HH394" s="5">
        <v>213</v>
      </c>
      <c r="HI394" s="3" t="s">
        <v>311</v>
      </c>
      <c r="HJ394" s="3"/>
      <c r="HK394" s="3" t="s">
        <v>3</v>
      </c>
      <c r="HL394" s="3"/>
      <c r="HM394" s="9">
        <v>0.40500000000000003</v>
      </c>
      <c r="HN394" s="9">
        <v>28.4</v>
      </c>
      <c r="HO394" s="3" t="s">
        <v>3</v>
      </c>
      <c r="HP394" s="3" t="s">
        <v>1</v>
      </c>
      <c r="HQ394" s="3" t="s">
        <v>28</v>
      </c>
      <c r="HR394" s="9">
        <v>0.85</v>
      </c>
      <c r="HS394" s="3" t="s">
        <v>3</v>
      </c>
      <c r="HT394" s="3">
        <v>3.88</v>
      </c>
      <c r="HU394" s="9">
        <v>0.51546391752577325</v>
      </c>
      <c r="HV394" s="3">
        <v>1</v>
      </c>
      <c r="HW394" s="9">
        <v>6.6799999999999993E-3</v>
      </c>
      <c r="HX394" s="3" t="s">
        <v>3</v>
      </c>
      <c r="HY394" s="3"/>
      <c r="HZ394" s="3" t="s">
        <v>30</v>
      </c>
      <c r="IA394" s="9">
        <v>4.3</v>
      </c>
      <c r="IB394" s="2"/>
      <c r="IC394" s="3" t="s">
        <v>18</v>
      </c>
      <c r="ID394" s="3"/>
      <c r="IE394" s="3" t="s">
        <v>309</v>
      </c>
      <c r="IF394" s="7"/>
      <c r="IG394" s="9">
        <v>2.2222222222222223</v>
      </c>
      <c r="IH394" s="9">
        <v>1.8867924528301885</v>
      </c>
    </row>
    <row r="395" spans="1:242" x14ac:dyDescent="0.25">
      <c r="A395" s="1" t="s">
        <v>518</v>
      </c>
      <c r="B395" s="5">
        <v>37.1</v>
      </c>
      <c r="C395" s="3"/>
      <c r="D395" s="5">
        <v>7.92</v>
      </c>
      <c r="E395" s="3" t="s">
        <v>1</v>
      </c>
      <c r="F395" s="3"/>
      <c r="G395" s="2"/>
      <c r="H395" s="3"/>
      <c r="I395" s="3"/>
      <c r="J395" s="5">
        <v>8.7000000000000001E-9</v>
      </c>
      <c r="K395" s="3" t="s">
        <v>3</v>
      </c>
      <c r="L395" s="3" t="s">
        <v>4</v>
      </c>
      <c r="M395" s="5">
        <v>0.86956521739130443</v>
      </c>
      <c r="N395" s="5">
        <v>13.95</v>
      </c>
      <c r="O395" s="3" t="s">
        <v>3</v>
      </c>
      <c r="P395" s="3"/>
      <c r="Q395" s="3"/>
      <c r="R395" s="5">
        <v>36</v>
      </c>
      <c r="S395" s="3"/>
      <c r="T395" s="3" t="s">
        <v>3</v>
      </c>
      <c r="U395" s="5">
        <v>32.1</v>
      </c>
      <c r="V395" s="3"/>
      <c r="W395" s="5">
        <v>215</v>
      </c>
      <c r="X395" s="3"/>
      <c r="Y395" s="3"/>
      <c r="Z395" s="5">
        <v>2.1500000000000001E-5</v>
      </c>
      <c r="AA395" s="3" t="s">
        <v>8</v>
      </c>
      <c r="AB395" s="2"/>
      <c r="AC395" s="5">
        <v>8.7272727272727274E-12</v>
      </c>
      <c r="AD395" s="3" t="s">
        <v>22</v>
      </c>
      <c r="AE395" s="3" t="s">
        <v>1</v>
      </c>
      <c r="AF395" s="3"/>
      <c r="AG395" s="6">
        <v>3.2000000000000002E-3</v>
      </c>
      <c r="AH395" s="5">
        <v>215</v>
      </c>
      <c r="AI395" s="2"/>
      <c r="AJ395" s="3" t="s">
        <v>21</v>
      </c>
      <c r="AK395" s="5">
        <v>215</v>
      </c>
      <c r="AL395" s="5">
        <v>1.1850000000000001</v>
      </c>
      <c r="AM395" s="3"/>
      <c r="AN395" s="3"/>
      <c r="AO395" s="5">
        <v>215</v>
      </c>
      <c r="AP395" s="5">
        <v>215</v>
      </c>
      <c r="AQ395" s="5">
        <v>34</v>
      </c>
      <c r="AR395" s="5">
        <v>2.31</v>
      </c>
      <c r="AS395" s="3" t="s">
        <v>28</v>
      </c>
      <c r="AT395" s="3" t="s">
        <v>28</v>
      </c>
      <c r="AU395" s="5">
        <v>40</v>
      </c>
      <c r="AV395" s="3"/>
      <c r="AW395" s="5">
        <v>215</v>
      </c>
      <c r="AX395" s="5">
        <v>1.2666666666666667E-6</v>
      </c>
      <c r="AY395" s="2" t="s">
        <v>311</v>
      </c>
      <c r="AZ395" s="5">
        <v>8.8000000000000007</v>
      </c>
      <c r="BA395" s="5">
        <v>215</v>
      </c>
      <c r="BB395" s="3" t="s">
        <v>8</v>
      </c>
      <c r="BC395" s="3">
        <v>13.35</v>
      </c>
      <c r="BD395" s="5">
        <v>0.37174721189591081</v>
      </c>
      <c r="BE395" s="3" t="s">
        <v>447</v>
      </c>
      <c r="BF395" s="6">
        <v>26.15</v>
      </c>
      <c r="BG395" s="5">
        <v>5.42</v>
      </c>
      <c r="BH395" s="3"/>
      <c r="BI395" s="3"/>
      <c r="BJ395" s="5">
        <v>1.4</v>
      </c>
      <c r="BK395" s="5">
        <v>27.05</v>
      </c>
      <c r="BL395" s="5">
        <v>0.71942446043165476</v>
      </c>
      <c r="BM395" s="5">
        <v>3.05</v>
      </c>
      <c r="BN395" s="3"/>
      <c r="BO395" s="3" t="s">
        <v>121</v>
      </c>
      <c r="BP395" s="3" t="s">
        <v>3</v>
      </c>
      <c r="BQ395" s="5">
        <v>5</v>
      </c>
      <c r="BR395" s="2" t="s">
        <v>21</v>
      </c>
      <c r="BS395" s="3"/>
      <c r="BT395" s="3"/>
      <c r="BU395" s="3"/>
      <c r="BV395" s="5">
        <v>4.04</v>
      </c>
      <c r="BW395" s="5">
        <v>4.4000000000000004</v>
      </c>
      <c r="BX395" s="3" t="s">
        <v>27</v>
      </c>
      <c r="BY395" s="3"/>
      <c r="BZ395" s="5">
        <v>215</v>
      </c>
      <c r="CA395" s="2"/>
      <c r="CB395" s="3" t="s">
        <v>3</v>
      </c>
      <c r="CC395" s="5">
        <v>1.94</v>
      </c>
      <c r="CD395" s="5">
        <v>10</v>
      </c>
      <c r="CE395" s="3"/>
      <c r="CF395" s="5">
        <v>38.6</v>
      </c>
      <c r="CG395" s="3" t="s">
        <v>312</v>
      </c>
      <c r="CH395" s="3"/>
      <c r="CI395" s="3" t="s">
        <v>27</v>
      </c>
      <c r="CJ395" s="3" t="s">
        <v>1</v>
      </c>
      <c r="CK395" s="2"/>
      <c r="CL395" s="3" t="s">
        <v>22</v>
      </c>
      <c r="CM395" s="5">
        <v>30</v>
      </c>
      <c r="CN395" s="3"/>
      <c r="CO395" s="2"/>
      <c r="CP395" s="3"/>
      <c r="CQ395" s="2"/>
      <c r="CR395" s="5">
        <v>4.74</v>
      </c>
      <c r="CS395" s="5">
        <v>35.4</v>
      </c>
      <c r="CT395" s="5">
        <v>6</v>
      </c>
      <c r="CU395" s="5">
        <v>10.1</v>
      </c>
      <c r="CV395" s="5">
        <v>421</v>
      </c>
      <c r="CW395" s="5">
        <v>77.75</v>
      </c>
      <c r="CX395" s="5">
        <v>0.37593984962406013</v>
      </c>
      <c r="CY395" s="5">
        <v>0.50505050505050508</v>
      </c>
      <c r="CZ395" s="3" t="s">
        <v>22</v>
      </c>
      <c r="DA395" s="5">
        <v>2E-3</v>
      </c>
      <c r="DB395" s="5">
        <v>830</v>
      </c>
      <c r="DC395" s="2"/>
      <c r="DD395" s="5">
        <v>189</v>
      </c>
      <c r="DE395" s="3" t="s">
        <v>22</v>
      </c>
      <c r="DF395" s="5">
        <v>0.30120481927710846</v>
      </c>
      <c r="DG395" s="3" t="s">
        <v>3</v>
      </c>
      <c r="DH395" s="5">
        <v>8.35</v>
      </c>
      <c r="DI395" s="3" t="s">
        <v>28</v>
      </c>
      <c r="DJ395" s="3"/>
      <c r="DK395" s="5">
        <v>527</v>
      </c>
      <c r="DL395" s="3" t="s">
        <v>8</v>
      </c>
      <c r="DM395" s="5">
        <v>0.27173913043478259</v>
      </c>
      <c r="DN395" s="3" t="s">
        <v>3</v>
      </c>
      <c r="DO395" s="5">
        <v>24</v>
      </c>
      <c r="DP395" s="3" t="s">
        <v>3</v>
      </c>
      <c r="DQ395" s="5">
        <v>2.96</v>
      </c>
      <c r="DR395" s="7"/>
      <c r="DS395" s="3">
        <v>1</v>
      </c>
      <c r="DT395" s="5">
        <v>0.46948356807511737</v>
      </c>
      <c r="DU395" s="2"/>
      <c r="DV395" s="3" t="s">
        <v>3</v>
      </c>
      <c r="DW395" s="5">
        <v>32.1</v>
      </c>
      <c r="DX395" s="3"/>
      <c r="DY395" s="3" t="s">
        <v>8</v>
      </c>
      <c r="DZ395" s="2"/>
      <c r="EA395" s="5">
        <v>1.5151515151515151</v>
      </c>
      <c r="EB395" s="5">
        <v>2.31</v>
      </c>
      <c r="EC395" s="3"/>
      <c r="ED395" s="2"/>
      <c r="EE395" s="2"/>
      <c r="EF395" s="3" t="s">
        <v>1</v>
      </c>
      <c r="EG395" s="3" t="s">
        <v>27</v>
      </c>
      <c r="EH395" s="2"/>
      <c r="EI395" s="2"/>
      <c r="EJ395" s="3" t="s">
        <v>473</v>
      </c>
      <c r="EK395" s="5">
        <v>2.3E-2</v>
      </c>
      <c r="EL395" s="3" t="s">
        <v>1</v>
      </c>
      <c r="EM395" s="3" t="s">
        <v>3</v>
      </c>
      <c r="EN395" s="3" t="s">
        <v>27</v>
      </c>
      <c r="EO395" s="3"/>
      <c r="EP395" s="3" t="s">
        <v>8</v>
      </c>
      <c r="EQ395" s="3"/>
      <c r="ER395" s="5">
        <v>4.3</v>
      </c>
      <c r="ES395" s="3"/>
      <c r="ET395" s="9">
        <v>35.1</v>
      </c>
      <c r="EU395" s="3" t="s">
        <v>239</v>
      </c>
      <c r="EV395" s="3" t="s">
        <v>28</v>
      </c>
      <c r="EW395" s="9">
        <v>13.5</v>
      </c>
      <c r="EX395" s="9">
        <v>2.11</v>
      </c>
      <c r="EY395" s="3"/>
      <c r="EZ395" s="3"/>
      <c r="FA395" s="9">
        <v>1.075268817204301</v>
      </c>
      <c r="FB395" s="9">
        <v>1.9000000000000001E-9</v>
      </c>
      <c r="FC395" s="5">
        <v>215</v>
      </c>
      <c r="FD395" s="9">
        <v>1.1111111111111112</v>
      </c>
      <c r="FE395" s="2" t="s">
        <v>311</v>
      </c>
      <c r="FF395" s="3" t="s">
        <v>28</v>
      </c>
      <c r="FG395" s="3" t="s">
        <v>1</v>
      </c>
      <c r="FH395" s="9">
        <v>5.19</v>
      </c>
      <c r="FI395" s="3"/>
      <c r="FJ395" s="9">
        <v>13.55</v>
      </c>
      <c r="FK395" s="3" t="s">
        <v>1</v>
      </c>
      <c r="FL395" s="3" t="s">
        <v>1</v>
      </c>
      <c r="FM395" s="3"/>
      <c r="FN395" s="9">
        <v>144</v>
      </c>
      <c r="FO395" s="9">
        <v>1.9500000000000001E-7</v>
      </c>
      <c r="FP395" s="9">
        <v>7.83</v>
      </c>
      <c r="FQ395" s="3" t="s">
        <v>311</v>
      </c>
      <c r="FR395" s="6">
        <v>1.1575E-2</v>
      </c>
      <c r="FS395" s="9">
        <v>53.75</v>
      </c>
      <c r="FT395" s="3" t="s">
        <v>1</v>
      </c>
      <c r="FU395" s="3"/>
      <c r="FV395" s="3" t="s">
        <v>27</v>
      </c>
      <c r="FW395" s="5">
        <v>31.7</v>
      </c>
      <c r="FX395" s="10">
        <v>4.3E-3</v>
      </c>
      <c r="FY395" s="3"/>
      <c r="FZ395" s="3"/>
      <c r="GA395" s="3"/>
      <c r="GB395" s="3"/>
      <c r="GC395" s="3" t="s">
        <v>27</v>
      </c>
      <c r="GD395" s="3"/>
      <c r="GE395" s="3"/>
      <c r="GF395" s="3" t="s">
        <v>30</v>
      </c>
      <c r="GG395" s="3"/>
      <c r="GH395" s="9">
        <v>3.33</v>
      </c>
      <c r="GI395" s="5">
        <v>215</v>
      </c>
      <c r="GJ395" s="5">
        <v>1.9550000000000001E-3</v>
      </c>
      <c r="GK395" s="3"/>
      <c r="GL395" s="2"/>
      <c r="GM395" s="9">
        <v>2.25</v>
      </c>
      <c r="GN395" s="3" t="s">
        <v>31</v>
      </c>
      <c r="GO395" s="3" t="s">
        <v>8</v>
      </c>
      <c r="GP395" s="3"/>
      <c r="GQ395" s="3"/>
      <c r="GR395" s="3" t="s">
        <v>219</v>
      </c>
      <c r="GS395" s="9">
        <v>1</v>
      </c>
      <c r="GT395" s="9">
        <v>79.2</v>
      </c>
      <c r="GU395" s="9">
        <v>21.1</v>
      </c>
      <c r="GV395" s="2">
        <v>7.575757575757576E-2</v>
      </c>
      <c r="GW395" s="9">
        <v>2.25</v>
      </c>
      <c r="GX395" s="2" t="s">
        <v>34</v>
      </c>
      <c r="GY395" s="7"/>
      <c r="GZ395" s="9">
        <v>4.49</v>
      </c>
      <c r="HA395" s="9">
        <v>1.4950000000000001</v>
      </c>
      <c r="HB395" s="9">
        <v>4.0599999999999996</v>
      </c>
      <c r="HC395" s="3">
        <v>36.75</v>
      </c>
      <c r="HD395" s="3" t="s">
        <v>3</v>
      </c>
      <c r="HE395" s="9">
        <v>11.15</v>
      </c>
      <c r="HF395" s="9">
        <v>20</v>
      </c>
      <c r="HG395" s="3" t="s">
        <v>467</v>
      </c>
      <c r="HH395" s="5">
        <v>215</v>
      </c>
      <c r="HI395" s="3" t="s">
        <v>311</v>
      </c>
      <c r="HJ395" s="3"/>
      <c r="HK395" s="3" t="s">
        <v>3</v>
      </c>
      <c r="HL395" s="3"/>
      <c r="HM395" s="9">
        <v>0.38500000000000001</v>
      </c>
      <c r="HN395" s="9">
        <v>27.35</v>
      </c>
      <c r="HO395" s="3" t="s">
        <v>3</v>
      </c>
      <c r="HP395" s="3" t="s">
        <v>1</v>
      </c>
      <c r="HQ395" s="3" t="s">
        <v>28</v>
      </c>
      <c r="HR395" s="9">
        <v>0.75</v>
      </c>
      <c r="HS395" s="3" t="s">
        <v>3</v>
      </c>
      <c r="HT395" s="3">
        <v>3.85</v>
      </c>
      <c r="HU395" s="9">
        <v>0.51020408163265307</v>
      </c>
      <c r="HV395" s="3">
        <v>1</v>
      </c>
      <c r="HW395" s="9">
        <v>6.5999999999999991E-3</v>
      </c>
      <c r="HX395" s="3" t="s">
        <v>3</v>
      </c>
      <c r="HY395" s="3"/>
      <c r="HZ395" s="3" t="s">
        <v>30</v>
      </c>
      <c r="IA395" s="9">
        <v>4.3</v>
      </c>
      <c r="IB395" s="2"/>
      <c r="IC395" s="3" t="s">
        <v>18</v>
      </c>
      <c r="ID395" s="3"/>
      <c r="IE395" s="3" t="s">
        <v>309</v>
      </c>
      <c r="IF395" s="7"/>
      <c r="IG395" s="9">
        <v>2.1739130434782608</v>
      </c>
      <c r="IH395" s="9">
        <v>2.2222222222222223</v>
      </c>
    </row>
    <row r="396" spans="1:242" x14ac:dyDescent="0.25">
      <c r="A396" s="1" t="s">
        <v>519</v>
      </c>
      <c r="B396" s="5">
        <v>36.15</v>
      </c>
      <c r="C396" s="3"/>
      <c r="D396" s="5">
        <v>8.4</v>
      </c>
      <c r="E396" s="3" t="s">
        <v>1</v>
      </c>
      <c r="F396" s="3"/>
      <c r="G396" s="2"/>
      <c r="H396" s="3"/>
      <c r="I396" s="3"/>
      <c r="J396" s="5">
        <v>9.0300000000000005E-9</v>
      </c>
      <c r="K396" s="3" t="s">
        <v>3</v>
      </c>
      <c r="L396" s="3" t="s">
        <v>4</v>
      </c>
      <c r="M396" s="5">
        <v>0.85470085470085477</v>
      </c>
      <c r="N396" s="5">
        <v>13</v>
      </c>
      <c r="O396" s="3" t="s">
        <v>3</v>
      </c>
      <c r="P396" s="3"/>
      <c r="Q396" s="3"/>
      <c r="R396" s="5">
        <v>37</v>
      </c>
      <c r="S396" s="3"/>
      <c r="T396" s="3" t="s">
        <v>3</v>
      </c>
      <c r="U396" s="5">
        <v>29.15</v>
      </c>
      <c r="V396" s="3"/>
      <c r="W396" s="5">
        <v>206.75</v>
      </c>
      <c r="X396" s="3"/>
      <c r="Y396" s="3"/>
      <c r="Z396" s="5">
        <v>2.1500000000000001E-5</v>
      </c>
      <c r="AA396" s="3" t="s">
        <v>8</v>
      </c>
      <c r="AB396" s="2"/>
      <c r="AC396" s="5">
        <v>9.0909090909090904E-12</v>
      </c>
      <c r="AD396" s="3" t="s">
        <v>22</v>
      </c>
      <c r="AE396" s="3" t="s">
        <v>1</v>
      </c>
      <c r="AF396" s="3"/>
      <c r="AG396" s="6">
        <v>2.8999999999999998E-3</v>
      </c>
      <c r="AH396" s="5">
        <v>206.75</v>
      </c>
      <c r="AI396" s="2"/>
      <c r="AJ396" s="3" t="s">
        <v>21</v>
      </c>
      <c r="AK396" s="5">
        <v>206.75</v>
      </c>
      <c r="AL396" s="5">
        <v>1.165</v>
      </c>
      <c r="AM396" s="3"/>
      <c r="AN396" s="3"/>
      <c r="AO396" s="5">
        <v>206.75</v>
      </c>
      <c r="AP396" s="5">
        <v>206.75</v>
      </c>
      <c r="AQ396" s="5">
        <v>34.5</v>
      </c>
      <c r="AR396" s="5">
        <v>2.2999999999999998</v>
      </c>
      <c r="AS396" s="3" t="s">
        <v>28</v>
      </c>
      <c r="AT396" s="3" t="s">
        <v>28</v>
      </c>
      <c r="AU396" s="5">
        <v>40.299999999999997</v>
      </c>
      <c r="AV396" s="3"/>
      <c r="AW396" s="5">
        <v>206.75</v>
      </c>
      <c r="AX396" s="5">
        <v>1.1166666666666666E-6</v>
      </c>
      <c r="AY396" s="2" t="s">
        <v>311</v>
      </c>
      <c r="AZ396" s="5">
        <v>8.8000000000000007</v>
      </c>
      <c r="BA396" s="5">
        <v>206.75</v>
      </c>
      <c r="BB396" s="3" t="s">
        <v>8</v>
      </c>
      <c r="BC396" s="3">
        <v>13.5</v>
      </c>
      <c r="BD396" s="5">
        <v>0.37037037037037035</v>
      </c>
      <c r="BE396" s="3" t="s">
        <v>447</v>
      </c>
      <c r="BF396" s="6">
        <v>23.6</v>
      </c>
      <c r="BG396" s="5">
        <v>4.99</v>
      </c>
      <c r="BH396" s="3"/>
      <c r="BI396" s="3"/>
      <c r="BJ396" s="5">
        <v>1.43</v>
      </c>
      <c r="BK396" s="5">
        <v>26.75</v>
      </c>
      <c r="BL396" s="5">
        <v>0.7246376811594204</v>
      </c>
      <c r="BM396" s="5">
        <v>3.01</v>
      </c>
      <c r="BN396" s="3"/>
      <c r="BO396" s="3" t="s">
        <v>121</v>
      </c>
      <c r="BP396" s="3" t="s">
        <v>3</v>
      </c>
      <c r="BQ396" s="5">
        <v>5</v>
      </c>
      <c r="BR396" s="2" t="s">
        <v>21</v>
      </c>
      <c r="BS396" s="3"/>
      <c r="BT396" s="3"/>
      <c r="BU396" s="3"/>
      <c r="BV396" s="5">
        <v>3.87</v>
      </c>
      <c r="BW396" s="5">
        <v>4</v>
      </c>
      <c r="BX396" s="3" t="s">
        <v>27</v>
      </c>
      <c r="BY396" s="3"/>
      <c r="BZ396" s="5">
        <v>206.75</v>
      </c>
      <c r="CA396" s="2"/>
      <c r="CB396" s="3" t="s">
        <v>3</v>
      </c>
      <c r="CC396" s="5">
        <v>1.72</v>
      </c>
      <c r="CD396" s="5">
        <v>10</v>
      </c>
      <c r="CE396" s="3"/>
      <c r="CF396" s="5">
        <v>37.450000000000003</v>
      </c>
      <c r="CG396" s="3" t="s">
        <v>312</v>
      </c>
      <c r="CH396" s="3"/>
      <c r="CI396" s="3" t="s">
        <v>27</v>
      </c>
      <c r="CJ396" s="3" t="s">
        <v>1</v>
      </c>
      <c r="CK396" s="2"/>
      <c r="CL396" s="3" t="s">
        <v>22</v>
      </c>
      <c r="CM396" s="5">
        <v>26</v>
      </c>
      <c r="CN396" s="3"/>
      <c r="CO396" s="2"/>
      <c r="CP396" s="3"/>
      <c r="CQ396" s="2"/>
      <c r="CR396" s="5">
        <v>4.72</v>
      </c>
      <c r="CS396" s="5">
        <v>31.8</v>
      </c>
      <c r="CT396" s="5">
        <v>4.3150000000000004</v>
      </c>
      <c r="CU396" s="5">
        <v>9.5</v>
      </c>
      <c r="CV396" s="5">
        <v>420</v>
      </c>
      <c r="CW396" s="5">
        <v>78</v>
      </c>
      <c r="CX396" s="5">
        <v>0.33783783783783783</v>
      </c>
      <c r="CY396" s="5">
        <v>0.48076923076923073</v>
      </c>
      <c r="CZ396" s="3" t="s">
        <v>22</v>
      </c>
      <c r="DA396" s="5">
        <v>1.8899999999999998E-3</v>
      </c>
      <c r="DB396" s="5">
        <v>805</v>
      </c>
      <c r="DC396" s="2"/>
      <c r="DD396" s="5">
        <v>175</v>
      </c>
      <c r="DE396" s="3" t="s">
        <v>22</v>
      </c>
      <c r="DF396" s="5">
        <v>0.29940119760479045</v>
      </c>
      <c r="DG396" s="3" t="s">
        <v>3</v>
      </c>
      <c r="DH396" s="5">
        <v>8.4</v>
      </c>
      <c r="DI396" s="3" t="s">
        <v>28</v>
      </c>
      <c r="DJ396" s="3"/>
      <c r="DK396" s="5">
        <v>524</v>
      </c>
      <c r="DL396" s="3" t="s">
        <v>8</v>
      </c>
      <c r="DM396" s="5">
        <v>0.26525198938992045</v>
      </c>
      <c r="DN396" s="3" t="s">
        <v>3</v>
      </c>
      <c r="DO396" s="5">
        <v>23.5</v>
      </c>
      <c r="DP396" s="3" t="s">
        <v>3</v>
      </c>
      <c r="DQ396" s="5">
        <v>2.95</v>
      </c>
      <c r="DR396" s="7"/>
      <c r="DS396" s="3">
        <v>1</v>
      </c>
      <c r="DT396" s="5">
        <v>0.45662100456621008</v>
      </c>
      <c r="DU396" s="2"/>
      <c r="DV396" s="3" t="s">
        <v>3</v>
      </c>
      <c r="DW396" s="5">
        <v>29.15</v>
      </c>
      <c r="DX396" s="3"/>
      <c r="DY396" s="3" t="s">
        <v>8</v>
      </c>
      <c r="DZ396" s="2"/>
      <c r="EA396" s="5">
        <v>1.5873015873015872</v>
      </c>
      <c r="EB396" s="5">
        <v>2.17</v>
      </c>
      <c r="EC396" s="3"/>
      <c r="ED396" s="2"/>
      <c r="EE396" s="2"/>
      <c r="EF396" s="3" t="s">
        <v>1</v>
      </c>
      <c r="EG396" s="3" t="s">
        <v>27</v>
      </c>
      <c r="EH396" s="2"/>
      <c r="EI396" s="2"/>
      <c r="EJ396" s="3" t="s">
        <v>473</v>
      </c>
      <c r="EK396" s="5">
        <v>2.3E-2</v>
      </c>
      <c r="EL396" s="3" t="s">
        <v>1</v>
      </c>
      <c r="EM396" s="3" t="s">
        <v>3</v>
      </c>
      <c r="EN396" s="3" t="s">
        <v>27</v>
      </c>
      <c r="EO396" s="3"/>
      <c r="EP396" s="3" t="s">
        <v>8</v>
      </c>
      <c r="EQ396" s="3"/>
      <c r="ER396" s="5">
        <v>4.3099999999999996</v>
      </c>
      <c r="ES396" s="3"/>
      <c r="ET396" s="9">
        <v>34.950000000000003</v>
      </c>
      <c r="EU396" s="3" t="s">
        <v>239</v>
      </c>
      <c r="EV396" s="3" t="s">
        <v>28</v>
      </c>
      <c r="EW396" s="9">
        <v>13.5</v>
      </c>
      <c r="EX396" s="9">
        <v>1.95</v>
      </c>
      <c r="EY396" s="3"/>
      <c r="EZ396" s="3"/>
      <c r="FA396" s="9">
        <v>1.0204081632653061</v>
      </c>
      <c r="FB396" s="9">
        <v>1.9000000000000001E-9</v>
      </c>
      <c r="FC396" s="5">
        <v>206.75</v>
      </c>
      <c r="FD396" s="9">
        <v>1.0416666666666667</v>
      </c>
      <c r="FE396" s="2" t="s">
        <v>311</v>
      </c>
      <c r="FF396" s="3" t="s">
        <v>28</v>
      </c>
      <c r="FG396" s="3" t="s">
        <v>1</v>
      </c>
      <c r="FH396" s="9">
        <v>4.83</v>
      </c>
      <c r="FI396" s="3"/>
      <c r="FJ396" s="9">
        <v>13.5</v>
      </c>
      <c r="FK396" s="3" t="s">
        <v>1</v>
      </c>
      <c r="FL396" s="3" t="s">
        <v>1</v>
      </c>
      <c r="FM396" s="3"/>
      <c r="FN396" s="9">
        <v>141</v>
      </c>
      <c r="FO396" s="9">
        <v>1.9500000000000001E-7</v>
      </c>
      <c r="FP396" s="9">
        <v>7.85</v>
      </c>
      <c r="FQ396" s="3" t="s">
        <v>311</v>
      </c>
      <c r="FR396" s="6">
        <v>1.04E-2</v>
      </c>
      <c r="FS396" s="9">
        <v>50.35</v>
      </c>
      <c r="FT396" s="3" t="s">
        <v>1</v>
      </c>
      <c r="FU396" s="3"/>
      <c r="FV396" s="3" t="s">
        <v>27</v>
      </c>
      <c r="FW396" s="5">
        <v>33.200000000000003</v>
      </c>
      <c r="FX396" s="10">
        <v>4.45E-3</v>
      </c>
      <c r="FY396" s="3"/>
      <c r="FZ396" s="3"/>
      <c r="GA396" s="3"/>
      <c r="GB396" s="3"/>
      <c r="GC396" s="3" t="s">
        <v>27</v>
      </c>
      <c r="GD396" s="3"/>
      <c r="GE396" s="3"/>
      <c r="GF396" s="3" t="s">
        <v>30</v>
      </c>
      <c r="GG396" s="3"/>
      <c r="GH396" s="9">
        <v>3.24</v>
      </c>
      <c r="GI396" s="5">
        <v>206.75</v>
      </c>
      <c r="GJ396" s="5">
        <v>1.9850000000000002E-3</v>
      </c>
      <c r="GK396" s="3"/>
      <c r="GL396" s="2"/>
      <c r="GM396" s="9">
        <v>2.15</v>
      </c>
      <c r="GN396" s="3" t="s">
        <v>31</v>
      </c>
      <c r="GO396" s="3" t="s">
        <v>8</v>
      </c>
      <c r="GP396" s="3"/>
      <c r="GQ396" s="3"/>
      <c r="GR396" s="3" t="s">
        <v>219</v>
      </c>
      <c r="GS396" s="9">
        <v>0.970873786407767</v>
      </c>
      <c r="GT396" s="9">
        <v>77.45</v>
      </c>
      <c r="GU396" s="9">
        <v>20.95</v>
      </c>
      <c r="GV396" s="2">
        <v>6.6666666666666666E-2</v>
      </c>
      <c r="GW396" s="9">
        <v>2.2000000000000002</v>
      </c>
      <c r="GX396" s="2" t="s">
        <v>34</v>
      </c>
      <c r="GY396" s="7"/>
      <c r="GZ396" s="9">
        <v>4.3</v>
      </c>
      <c r="HA396" s="9">
        <v>1.48</v>
      </c>
      <c r="HB396" s="9">
        <v>4.0599999999999996</v>
      </c>
      <c r="HC396" s="3">
        <v>36.299999999999997</v>
      </c>
      <c r="HD396" s="3" t="s">
        <v>3</v>
      </c>
      <c r="HE396" s="9">
        <v>13</v>
      </c>
      <c r="HF396" s="9">
        <v>19.45</v>
      </c>
      <c r="HG396" s="3" t="s">
        <v>467</v>
      </c>
      <c r="HH396" s="5">
        <v>206.75</v>
      </c>
      <c r="HI396" s="3" t="s">
        <v>311</v>
      </c>
      <c r="HJ396" s="3"/>
      <c r="HK396" s="3" t="s">
        <v>3</v>
      </c>
      <c r="HL396" s="3"/>
      <c r="HM396" s="9">
        <v>0.41799999999999998</v>
      </c>
      <c r="HN396" s="9">
        <v>28.75</v>
      </c>
      <c r="HO396" s="3" t="s">
        <v>3</v>
      </c>
      <c r="HP396" s="3" t="s">
        <v>1</v>
      </c>
      <c r="HQ396" s="3" t="s">
        <v>28</v>
      </c>
      <c r="HR396" s="9">
        <v>0.9</v>
      </c>
      <c r="HS396" s="3" t="s">
        <v>3</v>
      </c>
      <c r="HT396" s="3">
        <v>3.83</v>
      </c>
      <c r="HU396" s="9">
        <v>0.48076923076923073</v>
      </c>
      <c r="HV396" s="3">
        <v>1</v>
      </c>
      <c r="HW396" s="9">
        <v>6.7399999999999995E-3</v>
      </c>
      <c r="HX396" s="3" t="s">
        <v>3</v>
      </c>
      <c r="HY396" s="3"/>
      <c r="HZ396" s="3" t="s">
        <v>30</v>
      </c>
      <c r="IA396" s="9">
        <v>4.3</v>
      </c>
      <c r="IB396" s="2"/>
      <c r="IC396" s="3" t="s">
        <v>18</v>
      </c>
      <c r="ID396" s="3"/>
      <c r="IE396" s="3" t="s">
        <v>309</v>
      </c>
      <c r="IF396" s="7"/>
      <c r="IG396" s="9">
        <v>2.5</v>
      </c>
      <c r="IH396" s="9">
        <v>1.5151515151515151</v>
      </c>
    </row>
    <row r="397" spans="1:242" x14ac:dyDescent="0.25">
      <c r="A397" s="1" t="s">
        <v>520</v>
      </c>
      <c r="B397" s="5">
        <v>37.75</v>
      </c>
      <c r="C397" s="3"/>
      <c r="D397" s="5">
        <v>8</v>
      </c>
      <c r="E397" s="3" t="s">
        <v>1</v>
      </c>
      <c r="F397" s="3"/>
      <c r="G397" s="2"/>
      <c r="H397" s="3"/>
      <c r="I397" s="3"/>
      <c r="J397" s="5">
        <v>9.6099999999999997E-9</v>
      </c>
      <c r="K397" s="3" t="s">
        <v>3</v>
      </c>
      <c r="L397" s="3" t="s">
        <v>4</v>
      </c>
      <c r="M397" s="5">
        <v>0.88495575221238942</v>
      </c>
      <c r="N397" s="5">
        <v>14.3</v>
      </c>
      <c r="O397" s="3" t="s">
        <v>3</v>
      </c>
      <c r="P397" s="3"/>
      <c r="Q397" s="3"/>
      <c r="R397" s="5">
        <v>39</v>
      </c>
      <c r="S397" s="3"/>
      <c r="T397" s="3" t="s">
        <v>3</v>
      </c>
      <c r="U397" s="5">
        <v>31.25</v>
      </c>
      <c r="V397" s="3"/>
      <c r="W397" s="5">
        <v>232</v>
      </c>
      <c r="X397" s="3"/>
      <c r="Y397" s="3"/>
      <c r="Z397" s="5">
        <v>2.2500000000000001E-5</v>
      </c>
      <c r="AA397" s="3" t="s">
        <v>8</v>
      </c>
      <c r="AB397" s="2"/>
      <c r="AC397" s="5">
        <v>9.7636363636363641E-12</v>
      </c>
      <c r="AD397" s="3" t="s">
        <v>22</v>
      </c>
      <c r="AE397" s="3" t="s">
        <v>1</v>
      </c>
      <c r="AF397" s="3"/>
      <c r="AG397" s="6">
        <v>2.9199999999999999E-3</v>
      </c>
      <c r="AH397" s="5">
        <v>232</v>
      </c>
      <c r="AI397" s="2"/>
      <c r="AJ397" s="3" t="s">
        <v>21</v>
      </c>
      <c r="AK397" s="5">
        <v>232</v>
      </c>
      <c r="AL397" s="5">
        <v>1.169</v>
      </c>
      <c r="AM397" s="3"/>
      <c r="AN397" s="3"/>
      <c r="AO397" s="5">
        <v>232</v>
      </c>
      <c r="AP397" s="5">
        <v>232</v>
      </c>
      <c r="AQ397" s="5">
        <v>34.700000000000003</v>
      </c>
      <c r="AR397" s="5">
        <v>2.33</v>
      </c>
      <c r="AS397" s="3" t="s">
        <v>28</v>
      </c>
      <c r="AT397" s="3" t="s">
        <v>28</v>
      </c>
      <c r="AU397" s="5">
        <v>40.799999999999997</v>
      </c>
      <c r="AV397" s="3"/>
      <c r="AW397" s="5">
        <v>232</v>
      </c>
      <c r="AX397" s="5">
        <v>1.3333333333333334E-6</v>
      </c>
      <c r="AY397" s="2" t="s">
        <v>311</v>
      </c>
      <c r="AZ397" s="5">
        <v>9.25</v>
      </c>
      <c r="BA397" s="5">
        <v>232</v>
      </c>
      <c r="BB397" s="3" t="s">
        <v>8</v>
      </c>
      <c r="BC397" s="3">
        <v>13.5</v>
      </c>
      <c r="BD397" s="5">
        <v>0.38910505836575876</v>
      </c>
      <c r="BE397" s="3" t="s">
        <v>447</v>
      </c>
      <c r="BF397" s="6">
        <v>27.15</v>
      </c>
      <c r="BG397" s="5">
        <v>5.43</v>
      </c>
      <c r="BH397" s="3"/>
      <c r="BI397" s="3"/>
      <c r="BJ397" s="5">
        <v>1.43</v>
      </c>
      <c r="BK397" s="5">
        <v>26.65</v>
      </c>
      <c r="BL397" s="5">
        <v>0.73529411764705876</v>
      </c>
      <c r="BM397" s="5">
        <v>3.03</v>
      </c>
      <c r="BN397" s="3"/>
      <c r="BO397" s="3" t="s">
        <v>121</v>
      </c>
      <c r="BP397" s="3" t="s">
        <v>3</v>
      </c>
      <c r="BQ397" s="5">
        <v>4.0999999999999996</v>
      </c>
      <c r="BR397" s="2" t="s">
        <v>21</v>
      </c>
      <c r="BS397" s="3"/>
      <c r="BT397" s="3"/>
      <c r="BU397" s="3"/>
      <c r="BV397" s="5">
        <v>4.1399999999999997</v>
      </c>
      <c r="BW397" s="5">
        <v>4.43</v>
      </c>
      <c r="BX397" s="3" t="s">
        <v>27</v>
      </c>
      <c r="BY397" s="3"/>
      <c r="BZ397" s="5">
        <v>232</v>
      </c>
      <c r="CA397" s="2"/>
      <c r="CB397" s="3" t="s">
        <v>3</v>
      </c>
      <c r="CC397" s="5">
        <v>1.92</v>
      </c>
      <c r="CD397" s="5">
        <v>10</v>
      </c>
      <c r="CE397" s="3"/>
      <c r="CF397" s="5">
        <v>38.200000000000003</v>
      </c>
      <c r="CG397" s="3" t="s">
        <v>312</v>
      </c>
      <c r="CH397" s="3"/>
      <c r="CI397" s="3" t="s">
        <v>27</v>
      </c>
      <c r="CJ397" s="3" t="s">
        <v>1</v>
      </c>
      <c r="CK397" s="2"/>
      <c r="CL397" s="3" t="s">
        <v>22</v>
      </c>
      <c r="CM397" s="5">
        <v>29</v>
      </c>
      <c r="CN397" s="3"/>
      <c r="CO397" s="2"/>
      <c r="CP397" s="3"/>
      <c r="CQ397" s="2"/>
      <c r="CR397" s="5">
        <v>4.78</v>
      </c>
      <c r="CS397" s="5">
        <v>38.9</v>
      </c>
      <c r="CT397" s="5">
        <v>3.5</v>
      </c>
      <c r="CU397" s="5">
        <v>9.65</v>
      </c>
      <c r="CV397" s="5">
        <v>683</v>
      </c>
      <c r="CW397" s="5">
        <v>87.5</v>
      </c>
      <c r="CX397" s="5">
        <v>0.35335689045936397</v>
      </c>
      <c r="CY397" s="5">
        <v>0.5</v>
      </c>
      <c r="CZ397" s="3" t="s">
        <v>22</v>
      </c>
      <c r="DA397" s="5">
        <v>1.9449999999999999E-3</v>
      </c>
      <c r="DB397" s="5">
        <v>853</v>
      </c>
      <c r="DC397" s="2"/>
      <c r="DD397" s="5">
        <v>198</v>
      </c>
      <c r="DE397" s="3" t="s">
        <v>22</v>
      </c>
      <c r="DF397" s="5">
        <v>0.303951367781155</v>
      </c>
      <c r="DG397" s="3" t="s">
        <v>3</v>
      </c>
      <c r="DH397" s="5">
        <v>8.35</v>
      </c>
      <c r="DI397" s="3" t="s">
        <v>28</v>
      </c>
      <c r="DJ397" s="3"/>
      <c r="DK397" s="5">
        <v>531</v>
      </c>
      <c r="DL397" s="3" t="s">
        <v>8</v>
      </c>
      <c r="DM397" s="5">
        <v>0.27472527472527469</v>
      </c>
      <c r="DN397" s="3" t="s">
        <v>3</v>
      </c>
      <c r="DO397" s="5">
        <v>22</v>
      </c>
      <c r="DP397" s="3" t="s">
        <v>3</v>
      </c>
      <c r="DQ397" s="5">
        <v>3.0249999999999999</v>
      </c>
      <c r="DR397" s="7"/>
      <c r="DS397" s="3">
        <v>1</v>
      </c>
      <c r="DT397" s="5">
        <v>0.5181347150259068</v>
      </c>
      <c r="DU397" s="2"/>
      <c r="DV397" s="3" t="s">
        <v>3</v>
      </c>
      <c r="DW397" s="5">
        <v>31.25</v>
      </c>
      <c r="DX397" s="3"/>
      <c r="DY397" s="3" t="s">
        <v>8</v>
      </c>
      <c r="DZ397" s="2"/>
      <c r="EA397" s="5">
        <v>1.4705882352941175</v>
      </c>
      <c r="EB397" s="5">
        <v>2.2400000000000002</v>
      </c>
      <c r="EC397" s="3"/>
      <c r="ED397" s="2"/>
      <c r="EE397" s="2"/>
      <c r="EF397" s="3" t="s">
        <v>1</v>
      </c>
      <c r="EG397" s="3" t="s">
        <v>27</v>
      </c>
      <c r="EH397" s="2"/>
      <c r="EI397" s="2"/>
      <c r="EJ397" s="3" t="s">
        <v>473</v>
      </c>
      <c r="EK397" s="5">
        <v>2.3E-2</v>
      </c>
      <c r="EL397" s="3" t="s">
        <v>1</v>
      </c>
      <c r="EM397" s="3" t="s">
        <v>3</v>
      </c>
      <c r="EN397" s="3" t="s">
        <v>27</v>
      </c>
      <c r="EO397" s="3"/>
      <c r="EP397" s="3" t="s">
        <v>8</v>
      </c>
      <c r="EQ397" s="3"/>
      <c r="ER397" s="5">
        <v>4.49</v>
      </c>
      <c r="ES397" s="3"/>
      <c r="ET397" s="9">
        <v>35.4</v>
      </c>
      <c r="EU397" s="3" t="s">
        <v>239</v>
      </c>
      <c r="EV397" s="3" t="s">
        <v>28</v>
      </c>
      <c r="EW397" s="9">
        <v>13.6</v>
      </c>
      <c r="EX397" s="9">
        <v>2.1</v>
      </c>
      <c r="EY397" s="3"/>
      <c r="EZ397" s="3"/>
      <c r="FA397" s="9">
        <v>0.99009900990099009</v>
      </c>
      <c r="FB397" s="9">
        <v>2.0000000000000001E-9</v>
      </c>
      <c r="FC397" s="5">
        <v>232</v>
      </c>
      <c r="FD397" s="9">
        <v>1.1235955056179776</v>
      </c>
      <c r="FE397" s="2" t="s">
        <v>311</v>
      </c>
      <c r="FF397" s="3" t="s">
        <v>28</v>
      </c>
      <c r="FG397" s="3" t="s">
        <v>1</v>
      </c>
      <c r="FH397" s="9">
        <v>5.3</v>
      </c>
      <c r="FI397" s="3"/>
      <c r="FJ397" s="9">
        <v>13.65</v>
      </c>
      <c r="FK397" s="3" t="s">
        <v>1</v>
      </c>
      <c r="FL397" s="3" t="s">
        <v>1</v>
      </c>
      <c r="FM397" s="3"/>
      <c r="FN397" s="9">
        <v>145</v>
      </c>
      <c r="FO397" s="9">
        <v>2.1E-7</v>
      </c>
      <c r="FP397" s="9">
        <v>8.1</v>
      </c>
      <c r="FQ397" s="3" t="s">
        <v>311</v>
      </c>
      <c r="FR397" s="6">
        <v>1.1650000000000001E-2</v>
      </c>
      <c r="FS397" s="9">
        <v>49</v>
      </c>
      <c r="FT397" s="3" t="s">
        <v>1</v>
      </c>
      <c r="FU397" s="3"/>
      <c r="FV397" s="3" t="s">
        <v>27</v>
      </c>
      <c r="FW397" s="5">
        <v>33.65</v>
      </c>
      <c r="FX397" s="10">
        <v>4.1200000000000004E-3</v>
      </c>
      <c r="FY397" s="3"/>
      <c r="FZ397" s="3"/>
      <c r="GA397" s="3"/>
      <c r="GB397" s="3"/>
      <c r="GC397" s="3" t="s">
        <v>27</v>
      </c>
      <c r="GD397" s="3"/>
      <c r="GE397" s="3"/>
      <c r="GF397" s="3" t="s">
        <v>30</v>
      </c>
      <c r="GG397" s="3"/>
      <c r="GH397" s="9">
        <v>3.37</v>
      </c>
      <c r="GI397" s="5">
        <v>232</v>
      </c>
      <c r="GJ397" s="5">
        <v>2.1850000000000003E-3</v>
      </c>
      <c r="GK397" s="3"/>
      <c r="GL397" s="2"/>
      <c r="GM397" s="9">
        <v>2.21</v>
      </c>
      <c r="GN397" s="3" t="s">
        <v>31</v>
      </c>
      <c r="GO397" s="3" t="s">
        <v>8</v>
      </c>
      <c r="GP397" s="3"/>
      <c r="GQ397" s="3"/>
      <c r="GR397" s="3" t="s">
        <v>219</v>
      </c>
      <c r="GS397" s="9">
        <v>0.85470085470085477</v>
      </c>
      <c r="GT397" s="9">
        <v>77.75</v>
      </c>
      <c r="GU397" s="9">
        <v>21.25</v>
      </c>
      <c r="GV397" s="2">
        <v>5.7471264367816091E-2</v>
      </c>
      <c r="GW397" s="9">
        <v>2.5</v>
      </c>
      <c r="GX397" s="2" t="s">
        <v>34</v>
      </c>
      <c r="GY397" s="7"/>
      <c r="GZ397" s="9">
        <v>4.49</v>
      </c>
      <c r="HA397" s="9">
        <v>1.74</v>
      </c>
      <c r="HB397" s="9">
        <v>4.16</v>
      </c>
      <c r="HC397" s="3">
        <v>37.799999999999997</v>
      </c>
      <c r="HD397" s="3" t="s">
        <v>3</v>
      </c>
      <c r="HE397" s="9">
        <v>12.1</v>
      </c>
      <c r="HF397" s="9">
        <v>20.100000000000001</v>
      </c>
      <c r="HG397" s="3" t="s">
        <v>467</v>
      </c>
      <c r="HH397" s="5">
        <v>232</v>
      </c>
      <c r="HI397" s="3" t="s">
        <v>311</v>
      </c>
      <c r="HJ397" s="3"/>
      <c r="HK397" s="3" t="s">
        <v>3</v>
      </c>
      <c r="HL397" s="3"/>
      <c r="HM397" s="9">
        <v>0.45500000000000002</v>
      </c>
      <c r="HN397" s="9">
        <v>36.85</v>
      </c>
      <c r="HO397" s="3" t="s">
        <v>3</v>
      </c>
      <c r="HP397" s="3" t="s">
        <v>1</v>
      </c>
      <c r="HQ397" s="3" t="s">
        <v>28</v>
      </c>
      <c r="HR397" s="9">
        <v>0.85</v>
      </c>
      <c r="HS397" s="3" t="s">
        <v>3</v>
      </c>
      <c r="HT397" s="3">
        <v>3.84</v>
      </c>
      <c r="HU397" s="9">
        <v>0.51546391752577325</v>
      </c>
      <c r="HV397" s="3">
        <v>1</v>
      </c>
      <c r="HW397" s="9">
        <v>6.8999999999999999E-3</v>
      </c>
      <c r="HX397" s="3" t="s">
        <v>3</v>
      </c>
      <c r="HY397" s="3"/>
      <c r="HZ397" s="3" t="s">
        <v>30</v>
      </c>
      <c r="IA397" s="9">
        <v>4.3</v>
      </c>
      <c r="IB397" s="2"/>
      <c r="IC397" s="3" t="s">
        <v>18</v>
      </c>
      <c r="ID397" s="3"/>
      <c r="IE397" s="3" t="s">
        <v>309</v>
      </c>
      <c r="IF397" s="7"/>
      <c r="IG397" s="9">
        <v>1.8181818181818181</v>
      </c>
      <c r="IH397" s="9">
        <v>1.4084507042253522</v>
      </c>
    </row>
    <row r="398" spans="1:242" x14ac:dyDescent="0.25">
      <c r="A398" s="1" t="s">
        <v>521</v>
      </c>
      <c r="B398" s="5">
        <v>38</v>
      </c>
      <c r="C398" s="3">
        <v>40</v>
      </c>
      <c r="D398" s="5">
        <v>8.5299999999999994</v>
      </c>
      <c r="E398" s="3" t="s">
        <v>1</v>
      </c>
      <c r="F398" s="3"/>
      <c r="G398" s="2"/>
      <c r="H398" s="3">
        <v>2.94</v>
      </c>
      <c r="I398" s="3">
        <v>2.94</v>
      </c>
      <c r="J398" s="5">
        <v>1.0109999999999999E-8</v>
      </c>
      <c r="K398" s="3" t="s">
        <v>3</v>
      </c>
      <c r="L398" s="3" t="s">
        <v>4</v>
      </c>
      <c r="M398" s="5">
        <v>0.87719298245614041</v>
      </c>
      <c r="N398" s="5">
        <v>13.6</v>
      </c>
      <c r="O398" s="3" t="s">
        <v>3</v>
      </c>
      <c r="P398" s="3">
        <v>1.04</v>
      </c>
      <c r="Q398" s="3">
        <v>0.38387715930902111</v>
      </c>
      <c r="R398" s="5">
        <v>39</v>
      </c>
      <c r="S398" s="3">
        <v>2.13</v>
      </c>
      <c r="T398" s="3" t="s">
        <v>3</v>
      </c>
      <c r="U398" s="5">
        <v>29.9</v>
      </c>
      <c r="V398" s="3">
        <v>2.5</v>
      </c>
      <c r="W398" s="5">
        <v>243.5</v>
      </c>
      <c r="X398" s="3"/>
      <c r="Y398" s="3">
        <v>9.65</v>
      </c>
      <c r="Z398" s="5">
        <v>2.3E-5</v>
      </c>
      <c r="AA398" s="3" t="s">
        <v>8</v>
      </c>
      <c r="AB398" s="2">
        <v>0.94</v>
      </c>
      <c r="AC398" s="5">
        <v>9.6363636363636364E-12</v>
      </c>
      <c r="AD398" s="3" t="s">
        <v>22</v>
      </c>
      <c r="AE398" s="3" t="s">
        <v>1</v>
      </c>
      <c r="AF398" s="3"/>
      <c r="AG398" s="6">
        <v>2.99E-3</v>
      </c>
      <c r="AH398" s="5">
        <v>243.5</v>
      </c>
      <c r="AI398" s="2">
        <v>114</v>
      </c>
      <c r="AJ398" s="3" t="s">
        <v>21</v>
      </c>
      <c r="AK398" s="5">
        <v>243.5</v>
      </c>
      <c r="AL398" s="5">
        <v>1.1859999999999999</v>
      </c>
      <c r="AM398" s="3"/>
      <c r="AN398" s="3"/>
      <c r="AO398" s="5">
        <v>243.5</v>
      </c>
      <c r="AP398" s="5">
        <v>243.5</v>
      </c>
      <c r="AQ398" s="5">
        <v>34.799999999999997</v>
      </c>
      <c r="AR398" s="5">
        <v>2.33</v>
      </c>
      <c r="AS398" s="3" t="s">
        <v>28</v>
      </c>
      <c r="AT398" s="3" t="s">
        <v>28</v>
      </c>
      <c r="AU398" s="5">
        <v>41.3</v>
      </c>
      <c r="AV398" s="3">
        <v>243.5</v>
      </c>
      <c r="AW398" s="5">
        <v>243.5</v>
      </c>
      <c r="AX398" s="5">
        <v>1.2833333333333333E-6</v>
      </c>
      <c r="AY398" s="2" t="s">
        <v>311</v>
      </c>
      <c r="AZ398" s="5">
        <v>9</v>
      </c>
      <c r="BA398" s="5">
        <v>243.5</v>
      </c>
      <c r="BB398" s="3" t="s">
        <v>8</v>
      </c>
      <c r="BC398" s="3">
        <v>13.6</v>
      </c>
      <c r="BD398" s="5">
        <v>0.38022813688212931</v>
      </c>
      <c r="BE398" s="3" t="s">
        <v>447</v>
      </c>
      <c r="BF398" s="6">
        <v>27</v>
      </c>
      <c r="BG398" s="5">
        <v>5.35</v>
      </c>
      <c r="BH398" s="3">
        <v>213</v>
      </c>
      <c r="BI398" s="3">
        <v>2.94</v>
      </c>
      <c r="BJ398" s="5">
        <v>1.42</v>
      </c>
      <c r="BK398" s="5">
        <v>26.9</v>
      </c>
      <c r="BL398" s="5">
        <v>0.74626865671641784</v>
      </c>
      <c r="BM398" s="5">
        <v>3</v>
      </c>
      <c r="BN398" s="3"/>
      <c r="BO398" s="3" t="s">
        <v>121</v>
      </c>
      <c r="BP398" s="3" t="s">
        <v>3</v>
      </c>
      <c r="BQ398" s="5">
        <v>3.45</v>
      </c>
      <c r="BR398" s="2" t="s">
        <v>21</v>
      </c>
      <c r="BS398" s="3"/>
      <c r="BT398" s="3"/>
      <c r="BU398" s="3">
        <v>1.0869565217391304</v>
      </c>
      <c r="BV398" s="5">
        <v>4</v>
      </c>
      <c r="BW398" s="5">
        <v>4.18</v>
      </c>
      <c r="BX398" s="3" t="s">
        <v>27</v>
      </c>
      <c r="BY398" s="3"/>
      <c r="BZ398" s="5">
        <v>243.5</v>
      </c>
      <c r="CA398" s="2">
        <v>2.2727272727272729</v>
      </c>
      <c r="CB398" s="3" t="s">
        <v>3</v>
      </c>
      <c r="CC398" s="5">
        <v>1.82</v>
      </c>
      <c r="CD398" s="5">
        <v>10</v>
      </c>
      <c r="CE398" s="3"/>
      <c r="CF398" s="5">
        <v>37.75</v>
      </c>
      <c r="CG398" s="3" t="s">
        <v>312</v>
      </c>
      <c r="CH398" s="3">
        <v>2.94</v>
      </c>
      <c r="CI398" s="3" t="s">
        <v>27</v>
      </c>
      <c r="CJ398" s="3" t="s">
        <v>1</v>
      </c>
      <c r="CK398" s="2">
        <v>1.1000000000000001</v>
      </c>
      <c r="CL398" s="3" t="s">
        <v>22</v>
      </c>
      <c r="CM398" s="5">
        <v>29</v>
      </c>
      <c r="CN398" s="3"/>
      <c r="CO398" s="2">
        <v>3.79</v>
      </c>
      <c r="CP398" s="2">
        <v>5.71</v>
      </c>
      <c r="CQ398" s="2"/>
      <c r="CR398" s="5">
        <v>4.76</v>
      </c>
      <c r="CS398" s="5">
        <v>37.9</v>
      </c>
      <c r="CT398" s="5">
        <v>3.41</v>
      </c>
      <c r="CU398" s="5">
        <v>9.65</v>
      </c>
      <c r="CV398" s="5">
        <v>637</v>
      </c>
      <c r="CW398" s="5">
        <v>84</v>
      </c>
      <c r="CX398" s="5">
        <v>0.3546099290780142</v>
      </c>
      <c r="CY398" s="5">
        <v>0.48780487804878053</v>
      </c>
      <c r="CZ398" s="3" t="s">
        <v>22</v>
      </c>
      <c r="DA398" s="5">
        <v>1.895E-3</v>
      </c>
      <c r="DB398" s="5">
        <v>825</v>
      </c>
      <c r="DC398" s="5">
        <v>2.4500000000000002</v>
      </c>
      <c r="DD398" s="5">
        <v>195</v>
      </c>
      <c r="DE398" s="3" t="s">
        <v>22</v>
      </c>
      <c r="DF398" s="5">
        <v>0.30211480362537763</v>
      </c>
      <c r="DG398" s="3" t="s">
        <v>3</v>
      </c>
      <c r="DH398" s="5">
        <v>8.1</v>
      </c>
      <c r="DI398" s="3" t="s">
        <v>28</v>
      </c>
      <c r="DJ398" s="3"/>
      <c r="DK398" s="5">
        <v>598</v>
      </c>
      <c r="DL398" s="3" t="s">
        <v>8</v>
      </c>
      <c r="DM398" s="5">
        <v>0.27173913043478259</v>
      </c>
      <c r="DN398" s="3" t="s">
        <v>3</v>
      </c>
      <c r="DO398" s="5">
        <v>21</v>
      </c>
      <c r="DP398" s="3" t="s">
        <v>3</v>
      </c>
      <c r="DQ398" s="5">
        <v>3.0249999999999999</v>
      </c>
      <c r="DR398" s="7"/>
      <c r="DS398" s="3">
        <v>1</v>
      </c>
      <c r="DT398" s="5">
        <v>0.51020408163265307</v>
      </c>
      <c r="DU398" s="2"/>
      <c r="DV398" s="3" t="s">
        <v>3</v>
      </c>
      <c r="DW398" s="5">
        <v>29.9</v>
      </c>
      <c r="DX398" s="3"/>
      <c r="DY398" s="3" t="s">
        <v>8</v>
      </c>
      <c r="DZ398" s="2">
        <v>284</v>
      </c>
      <c r="EA398" s="5">
        <v>1.5151515151515151</v>
      </c>
      <c r="EB398" s="5">
        <v>2.2000000000000002</v>
      </c>
      <c r="EC398" s="3"/>
      <c r="ED398" s="2">
        <v>243.5</v>
      </c>
      <c r="EE398" s="2">
        <v>0.38759689922480617</v>
      </c>
      <c r="EF398" s="3" t="s">
        <v>1</v>
      </c>
      <c r="EG398" s="3" t="s">
        <v>27</v>
      </c>
      <c r="EH398" s="5">
        <v>83</v>
      </c>
      <c r="EI398" s="2">
        <v>6.82</v>
      </c>
      <c r="EJ398" s="3" t="s">
        <v>473</v>
      </c>
      <c r="EK398" s="5">
        <v>2.3E-2</v>
      </c>
      <c r="EL398" s="3" t="s">
        <v>1</v>
      </c>
      <c r="EM398" s="3" t="s">
        <v>3</v>
      </c>
      <c r="EN398" s="3" t="s">
        <v>27</v>
      </c>
      <c r="EO398" s="3">
        <v>20</v>
      </c>
      <c r="EP398" s="3" t="s">
        <v>8</v>
      </c>
      <c r="EQ398" s="3">
        <v>2.94</v>
      </c>
      <c r="ER398" s="5">
        <v>4.4800000000000004</v>
      </c>
      <c r="ES398" s="3">
        <v>100</v>
      </c>
      <c r="ET398" s="9">
        <v>35.4</v>
      </c>
      <c r="EU398" s="3" t="s">
        <v>239</v>
      </c>
      <c r="EV398" s="3" t="s">
        <v>28</v>
      </c>
      <c r="EW398" s="9">
        <v>13.65</v>
      </c>
      <c r="EX398" s="9">
        <v>1.98</v>
      </c>
      <c r="EY398" s="3"/>
      <c r="EZ398" s="3"/>
      <c r="FA398" s="9">
        <v>1.0101010101010102</v>
      </c>
      <c r="FB398" s="9">
        <v>2.4E-9</v>
      </c>
      <c r="FC398" s="5">
        <v>243.5</v>
      </c>
      <c r="FD398" s="9">
        <v>1.1111111111111112</v>
      </c>
      <c r="FE398" s="2" t="s">
        <v>311</v>
      </c>
      <c r="FF398" s="3" t="s">
        <v>28</v>
      </c>
      <c r="FG398" s="3" t="s">
        <v>1</v>
      </c>
      <c r="FH398" s="9">
        <v>5.25</v>
      </c>
      <c r="FI398" s="3"/>
      <c r="FJ398" s="9">
        <v>13.65</v>
      </c>
      <c r="FK398" s="3" t="s">
        <v>1</v>
      </c>
      <c r="FL398" s="3" t="s">
        <v>1</v>
      </c>
      <c r="FM398" s="3">
        <v>0.85470085470085477</v>
      </c>
      <c r="FN398" s="9">
        <v>145</v>
      </c>
      <c r="FO398" s="9">
        <v>2.1299999999999999E-7</v>
      </c>
      <c r="FP398" s="9">
        <v>8.1</v>
      </c>
      <c r="FQ398" s="3" t="s">
        <v>311</v>
      </c>
      <c r="FR398" s="5">
        <v>1.1350000000000001E-2</v>
      </c>
      <c r="FS398" s="9">
        <v>48</v>
      </c>
      <c r="FT398" s="3" t="s">
        <v>1</v>
      </c>
      <c r="FU398" s="3">
        <v>3.83</v>
      </c>
      <c r="FV398" s="3" t="s">
        <v>27</v>
      </c>
      <c r="FW398" s="5">
        <v>34.450000000000003</v>
      </c>
      <c r="FX398" s="10">
        <v>4.0499999999999998E-3</v>
      </c>
      <c r="FY398" s="3">
        <v>113.5</v>
      </c>
      <c r="FZ398" s="3"/>
      <c r="GA398" s="3">
        <v>2.94</v>
      </c>
      <c r="GB398" s="3">
        <v>2.94</v>
      </c>
      <c r="GC398" s="3" t="s">
        <v>27</v>
      </c>
      <c r="GD398" s="3">
        <v>2.94</v>
      </c>
      <c r="GE398" s="3">
        <v>0.81300813008130079</v>
      </c>
      <c r="GF398" s="3" t="s">
        <v>30</v>
      </c>
      <c r="GG398" s="3"/>
      <c r="GH398" s="9">
        <v>3.32</v>
      </c>
      <c r="GI398" s="5">
        <v>243.5</v>
      </c>
      <c r="GJ398" s="5">
        <v>2.065E-3</v>
      </c>
      <c r="GK398" s="3"/>
      <c r="GL398" s="2">
        <v>1.0989010989010988</v>
      </c>
      <c r="GM398" s="9">
        <v>2.1800000000000002</v>
      </c>
      <c r="GN398" s="3" t="s">
        <v>31</v>
      </c>
      <c r="GO398" s="3" t="s">
        <v>8</v>
      </c>
      <c r="GP398" s="3"/>
      <c r="GQ398" s="3">
        <v>8.5299999999999994</v>
      </c>
      <c r="GR398" s="3" t="s">
        <v>219</v>
      </c>
      <c r="GS398" s="9">
        <v>0.87719298245614041</v>
      </c>
      <c r="GT398" s="9">
        <v>74</v>
      </c>
      <c r="GU398" s="9">
        <v>21.25</v>
      </c>
      <c r="GV398" s="2">
        <v>6.4935064935064929E-2</v>
      </c>
      <c r="GW398" s="9">
        <v>2.4500000000000002</v>
      </c>
      <c r="GX398" s="2" t="s">
        <v>34</v>
      </c>
      <c r="GY398" s="7"/>
      <c r="GZ398" s="9">
        <v>4.55</v>
      </c>
      <c r="HA398" s="9">
        <v>1.62</v>
      </c>
      <c r="HB398" s="9">
        <v>4.18</v>
      </c>
      <c r="HC398" s="3">
        <v>40.5</v>
      </c>
      <c r="HD398" s="3" t="s">
        <v>3</v>
      </c>
      <c r="HE398" s="9">
        <v>11.75</v>
      </c>
      <c r="HF398" s="9">
        <v>20.149999999999999</v>
      </c>
      <c r="HG398" s="3" t="s">
        <v>467</v>
      </c>
      <c r="HH398" s="5">
        <v>243.5</v>
      </c>
      <c r="HI398" s="3" t="s">
        <v>311</v>
      </c>
      <c r="HJ398" s="3"/>
      <c r="HK398" s="3" t="s">
        <v>3</v>
      </c>
      <c r="HL398" s="3">
        <v>2.86</v>
      </c>
      <c r="HM398" s="9">
        <v>0.46</v>
      </c>
      <c r="HN398" s="9">
        <v>37.9</v>
      </c>
      <c r="HO398" s="3" t="s">
        <v>3</v>
      </c>
      <c r="HP398" s="3" t="s">
        <v>1</v>
      </c>
      <c r="HQ398" s="3" t="s">
        <v>28</v>
      </c>
      <c r="HR398" s="9">
        <v>0.85</v>
      </c>
      <c r="HS398" s="3" t="s">
        <v>3</v>
      </c>
      <c r="HT398" s="3">
        <v>3.84</v>
      </c>
      <c r="HU398" s="9">
        <v>0.49019607843137253</v>
      </c>
      <c r="HV398" s="3">
        <v>1</v>
      </c>
      <c r="HW398" s="9">
        <v>7.0400000000000003E-3</v>
      </c>
      <c r="HX398" s="3" t="s">
        <v>3</v>
      </c>
      <c r="HY398" s="3"/>
      <c r="HZ398" s="3" t="s">
        <v>30</v>
      </c>
      <c r="IA398" s="9">
        <v>4.3</v>
      </c>
      <c r="IB398" s="2"/>
      <c r="IC398" s="3" t="s">
        <v>18</v>
      </c>
      <c r="ID398" s="3"/>
      <c r="IE398" s="3" t="s">
        <v>309</v>
      </c>
      <c r="IF398" s="7">
        <v>5.25</v>
      </c>
      <c r="IG398" s="9">
        <v>1.9230769230769229</v>
      </c>
      <c r="IH398" s="9">
        <v>1.25</v>
      </c>
    </row>
    <row r="399" spans="1:242" x14ac:dyDescent="0.25">
      <c r="A399" s="1" t="s">
        <v>522</v>
      </c>
      <c r="B399" s="5">
        <v>38.75</v>
      </c>
      <c r="C399" s="3"/>
      <c r="D399" s="5">
        <v>8.82</v>
      </c>
      <c r="E399" s="3" t="s">
        <v>1</v>
      </c>
      <c r="F399" s="3"/>
      <c r="G399" s="2"/>
      <c r="H399" s="3"/>
      <c r="I399" s="3"/>
      <c r="J399" s="5">
        <v>1.05E-8</v>
      </c>
      <c r="K399" s="3" t="s">
        <v>3</v>
      </c>
      <c r="L399" s="3" t="s">
        <v>4</v>
      </c>
      <c r="M399" s="5">
        <v>0.87719298245614041</v>
      </c>
      <c r="N399" s="5">
        <v>13.55</v>
      </c>
      <c r="O399" s="3" t="s">
        <v>3</v>
      </c>
      <c r="P399" s="3"/>
      <c r="Q399" s="3"/>
      <c r="R399" s="5">
        <v>35.5</v>
      </c>
      <c r="S399" s="3"/>
      <c r="T399" s="3" t="s">
        <v>3</v>
      </c>
      <c r="U399" s="5">
        <v>30</v>
      </c>
      <c r="V399" s="3"/>
      <c r="W399" s="5">
        <v>230</v>
      </c>
      <c r="X399" s="3"/>
      <c r="Y399" s="3"/>
      <c r="Z399" s="5">
        <v>2.1999999999999999E-5</v>
      </c>
      <c r="AA399" s="3" t="s">
        <v>8</v>
      </c>
      <c r="AB399" s="2"/>
      <c r="AC399" s="5">
        <v>9.5999999999999995E-12</v>
      </c>
      <c r="AD399" s="3" t="s">
        <v>22</v>
      </c>
      <c r="AE399" s="3" t="s">
        <v>1</v>
      </c>
      <c r="AF399" s="3"/>
      <c r="AG399" s="6">
        <v>2.5800000000000003E-3</v>
      </c>
      <c r="AH399" s="5">
        <v>230</v>
      </c>
      <c r="AI399" s="2"/>
      <c r="AJ399" s="3" t="s">
        <v>21</v>
      </c>
      <c r="AK399" s="5">
        <v>230</v>
      </c>
      <c r="AL399" s="5">
        <v>1.2</v>
      </c>
      <c r="AM399" s="3"/>
      <c r="AN399" s="3"/>
      <c r="AO399" s="5">
        <v>230</v>
      </c>
      <c r="AP399" s="5">
        <v>230</v>
      </c>
      <c r="AQ399" s="5">
        <v>35.5</v>
      </c>
      <c r="AR399" s="5">
        <v>2.2999999999999998</v>
      </c>
      <c r="AS399" s="3" t="s">
        <v>28</v>
      </c>
      <c r="AT399" s="3" t="s">
        <v>28</v>
      </c>
      <c r="AU399" s="5">
        <v>41.5</v>
      </c>
      <c r="AV399" s="3"/>
      <c r="AW399" s="5">
        <v>230</v>
      </c>
      <c r="AX399" s="5">
        <v>1.2500000000000001E-6</v>
      </c>
      <c r="AY399" s="2" t="s">
        <v>311</v>
      </c>
      <c r="AZ399" s="5">
        <v>8.9</v>
      </c>
      <c r="BA399" s="5">
        <v>230</v>
      </c>
      <c r="BB399" s="3" t="s">
        <v>8</v>
      </c>
      <c r="BC399" s="3">
        <v>13.65</v>
      </c>
      <c r="BD399" s="5">
        <v>0.37174721189591081</v>
      </c>
      <c r="BE399" s="3" t="s">
        <v>447</v>
      </c>
      <c r="BF399" s="6">
        <v>26.6</v>
      </c>
      <c r="BG399" s="5">
        <v>5.15</v>
      </c>
      <c r="BH399" s="3"/>
      <c r="BI399" s="3"/>
      <c r="BJ399" s="5">
        <v>1.38</v>
      </c>
      <c r="BK399" s="5">
        <v>27.2</v>
      </c>
      <c r="BL399" s="5">
        <v>0.74626865671641784</v>
      </c>
      <c r="BM399" s="5">
        <v>3.05</v>
      </c>
      <c r="BN399" s="3"/>
      <c r="BO399" s="3" t="s">
        <v>121</v>
      </c>
      <c r="BP399" s="3" t="s">
        <v>3</v>
      </c>
      <c r="BQ399" s="5">
        <v>3.35</v>
      </c>
      <c r="BR399" s="2" t="s">
        <v>21</v>
      </c>
      <c r="BS399" s="3"/>
      <c r="BT399" s="3"/>
      <c r="BU399" s="3"/>
      <c r="BV399" s="5">
        <v>4.04</v>
      </c>
      <c r="BW399" s="5">
        <v>4.28</v>
      </c>
      <c r="BX399" s="3" t="s">
        <v>27</v>
      </c>
      <c r="BY399" s="3"/>
      <c r="BZ399" s="5">
        <v>230</v>
      </c>
      <c r="CA399" s="2"/>
      <c r="CB399" s="3" t="s">
        <v>3</v>
      </c>
      <c r="CC399" s="5">
        <v>1.87</v>
      </c>
      <c r="CD399" s="5">
        <v>9.09</v>
      </c>
      <c r="CE399" s="3"/>
      <c r="CF399" s="5">
        <v>37.65</v>
      </c>
      <c r="CG399" s="3" t="s">
        <v>312</v>
      </c>
      <c r="CH399" s="3"/>
      <c r="CI399" s="3" t="s">
        <v>27</v>
      </c>
      <c r="CJ399" s="3" t="s">
        <v>1</v>
      </c>
      <c r="CK399" s="2"/>
      <c r="CL399" s="3" t="s">
        <v>22</v>
      </c>
      <c r="CM399" s="5">
        <v>28</v>
      </c>
      <c r="CN399" s="3"/>
      <c r="CO399" s="2"/>
      <c r="CP399" s="3"/>
      <c r="CQ399" s="2"/>
      <c r="CR399" s="5">
        <v>4.72</v>
      </c>
      <c r="CS399" s="5">
        <v>31.9</v>
      </c>
      <c r="CT399" s="5">
        <v>4.1900000000000004</v>
      </c>
      <c r="CU399" s="5">
        <v>9.85</v>
      </c>
      <c r="CV399" s="5">
        <v>629</v>
      </c>
      <c r="CW399" s="5">
        <v>98</v>
      </c>
      <c r="CX399" s="5">
        <v>0.35211267605633806</v>
      </c>
      <c r="CY399" s="5">
        <v>0.5</v>
      </c>
      <c r="CZ399" s="3" t="s">
        <v>22</v>
      </c>
      <c r="DA399" s="5">
        <v>1.8600000000000001E-3</v>
      </c>
      <c r="DB399" s="5">
        <v>845</v>
      </c>
      <c r="DC399" s="2"/>
      <c r="DD399" s="5">
        <v>201</v>
      </c>
      <c r="DE399" s="3" t="s">
        <v>22</v>
      </c>
      <c r="DF399" s="5">
        <v>0.29673590504451036</v>
      </c>
      <c r="DG399" s="3" t="s">
        <v>3</v>
      </c>
      <c r="DH399" s="5">
        <v>8.15</v>
      </c>
      <c r="DI399" s="3" t="s">
        <v>28</v>
      </c>
      <c r="DJ399" s="3"/>
      <c r="DK399" s="5">
        <v>590</v>
      </c>
      <c r="DL399" s="3" t="s">
        <v>8</v>
      </c>
      <c r="DM399" s="5">
        <v>0.27397260273972601</v>
      </c>
      <c r="DN399" s="3" t="s">
        <v>3</v>
      </c>
      <c r="DO399" s="5">
        <v>21.5</v>
      </c>
      <c r="DP399" s="3" t="s">
        <v>3</v>
      </c>
      <c r="DQ399" s="5">
        <v>3.1349999999999998</v>
      </c>
      <c r="DR399" s="7"/>
      <c r="DS399" s="3">
        <v>1</v>
      </c>
      <c r="DT399" s="5">
        <v>0.60606060606060608</v>
      </c>
      <c r="DU399" s="2"/>
      <c r="DV399" s="3" t="s">
        <v>3</v>
      </c>
      <c r="DW399" s="5">
        <v>30</v>
      </c>
      <c r="DX399" s="3"/>
      <c r="DY399" s="3" t="s">
        <v>8</v>
      </c>
      <c r="DZ399" s="2"/>
      <c r="EA399" s="5">
        <v>1.5384615384615383</v>
      </c>
      <c r="EB399" s="5">
        <v>2.2000000000000002</v>
      </c>
      <c r="EC399" s="3"/>
      <c r="ED399" s="2"/>
      <c r="EE399" s="2"/>
      <c r="EF399" s="3" t="s">
        <v>1</v>
      </c>
      <c r="EG399" s="3" t="s">
        <v>27</v>
      </c>
      <c r="EH399" s="2"/>
      <c r="EI399" s="2"/>
      <c r="EJ399" s="3" t="s">
        <v>473</v>
      </c>
      <c r="EK399" s="5">
        <v>2.3E-2</v>
      </c>
      <c r="EL399" s="3" t="s">
        <v>1</v>
      </c>
      <c r="EM399" s="3" t="s">
        <v>3</v>
      </c>
      <c r="EN399" s="3" t="s">
        <v>27</v>
      </c>
      <c r="EO399" s="3"/>
      <c r="EP399" s="3" t="s">
        <v>8</v>
      </c>
      <c r="EQ399" s="3"/>
      <c r="ER399" s="5">
        <v>4.6500000000000004</v>
      </c>
      <c r="ES399" s="3"/>
      <c r="ET399" s="9">
        <v>34.950000000000003</v>
      </c>
      <c r="EU399" s="3" t="s">
        <v>239</v>
      </c>
      <c r="EV399" s="3" t="s">
        <v>28</v>
      </c>
      <c r="EW399" s="9">
        <v>13.4</v>
      </c>
      <c r="EX399" s="9">
        <v>2.0099999999999998</v>
      </c>
      <c r="EY399" s="3"/>
      <c r="EZ399" s="3"/>
      <c r="FA399" s="9">
        <v>1.0101010101010102</v>
      </c>
      <c r="FB399" s="9">
        <v>2.5000000000000001E-9</v>
      </c>
      <c r="FC399" s="5">
        <v>230</v>
      </c>
      <c r="FD399" s="9">
        <v>1.1235955056179776</v>
      </c>
      <c r="FE399" s="2" t="s">
        <v>311</v>
      </c>
      <c r="FF399" s="3" t="s">
        <v>28</v>
      </c>
      <c r="FG399" s="3" t="s">
        <v>1</v>
      </c>
      <c r="FH399" s="9">
        <v>5.08</v>
      </c>
      <c r="FI399" s="3"/>
      <c r="FJ399" s="9">
        <v>13.5</v>
      </c>
      <c r="FK399" s="3" t="s">
        <v>1</v>
      </c>
      <c r="FL399" s="3" t="s">
        <v>1</v>
      </c>
      <c r="FM399" s="3"/>
      <c r="FN399" s="9">
        <v>142.5</v>
      </c>
      <c r="FO399" s="9">
        <v>2.1E-7</v>
      </c>
      <c r="FP399" s="9">
        <v>8.14</v>
      </c>
      <c r="FQ399" s="3" t="s">
        <v>311</v>
      </c>
      <c r="FR399" s="9">
        <v>1.115E-2</v>
      </c>
      <c r="FS399" s="9">
        <v>47.2</v>
      </c>
      <c r="FT399" s="3" t="s">
        <v>1</v>
      </c>
      <c r="FU399" s="3"/>
      <c r="FV399" s="3" t="s">
        <v>27</v>
      </c>
      <c r="FW399" s="5">
        <v>31.9</v>
      </c>
      <c r="FX399" s="10">
        <v>3.64E-3</v>
      </c>
      <c r="FY399" s="3"/>
      <c r="FZ399" s="3"/>
      <c r="GA399" s="3"/>
      <c r="GB399" s="3"/>
      <c r="GC399" s="3" t="s">
        <v>27</v>
      </c>
      <c r="GD399" s="3"/>
      <c r="GE399" s="3"/>
      <c r="GF399" s="3" t="s">
        <v>30</v>
      </c>
      <c r="GG399" s="3"/>
      <c r="GH399" s="9">
        <v>3.33</v>
      </c>
      <c r="GI399" s="5">
        <v>230</v>
      </c>
      <c r="GJ399" s="5">
        <v>2.0300000000000001E-3</v>
      </c>
      <c r="GK399" s="3"/>
      <c r="GL399" s="2"/>
      <c r="GM399" s="9">
        <v>2.15</v>
      </c>
      <c r="GN399" s="3" t="s">
        <v>31</v>
      </c>
      <c r="GO399" s="3" t="s">
        <v>8</v>
      </c>
      <c r="GP399" s="3"/>
      <c r="GQ399" s="3"/>
      <c r="GR399" s="3" t="s">
        <v>219</v>
      </c>
      <c r="GS399" s="9">
        <v>1.0638297872340425</v>
      </c>
      <c r="GT399" s="9">
        <v>72.849999999999994</v>
      </c>
      <c r="GU399" s="9">
        <v>21</v>
      </c>
      <c r="GV399" s="2">
        <v>6.7114093959731544E-2</v>
      </c>
      <c r="GW399" s="9">
        <v>2.4</v>
      </c>
      <c r="GX399" s="2" t="s">
        <v>34</v>
      </c>
      <c r="GY399" s="7">
        <v>1.0309278350515465</v>
      </c>
      <c r="GZ399" s="9">
        <v>4.41</v>
      </c>
      <c r="HA399" s="9">
        <v>1.69</v>
      </c>
      <c r="HB399" s="9">
        <v>4.21</v>
      </c>
      <c r="HC399" s="3">
        <v>42</v>
      </c>
      <c r="HD399" s="3" t="s">
        <v>3</v>
      </c>
      <c r="HE399" s="9">
        <v>11.55</v>
      </c>
      <c r="HF399" s="9">
        <v>20.25</v>
      </c>
      <c r="HG399" s="3" t="s">
        <v>467</v>
      </c>
      <c r="HH399" s="5">
        <v>230</v>
      </c>
      <c r="HI399" s="3" t="s">
        <v>311</v>
      </c>
      <c r="HJ399" s="3"/>
      <c r="HK399" s="3" t="s">
        <v>3</v>
      </c>
      <c r="HL399" s="3"/>
      <c r="HM399" s="9">
        <v>0.435</v>
      </c>
      <c r="HN399" s="9">
        <v>39.4</v>
      </c>
      <c r="HO399" s="3" t="s">
        <v>3</v>
      </c>
      <c r="HP399" s="3" t="s">
        <v>1</v>
      </c>
      <c r="HQ399" s="3" t="s">
        <v>28</v>
      </c>
      <c r="HR399" s="9">
        <v>0.87</v>
      </c>
      <c r="HS399" s="3" t="s">
        <v>3</v>
      </c>
      <c r="HT399" s="3">
        <v>3.84</v>
      </c>
      <c r="HU399" s="9">
        <v>0.5</v>
      </c>
      <c r="HV399" s="3">
        <v>1</v>
      </c>
      <c r="HW399" s="9">
        <v>7.2000000000000007E-3</v>
      </c>
      <c r="HX399" s="3" t="s">
        <v>3</v>
      </c>
      <c r="HY399" s="3"/>
      <c r="HZ399" s="3" t="s">
        <v>30</v>
      </c>
      <c r="IA399" s="9">
        <v>4.3</v>
      </c>
      <c r="IB399" s="2"/>
      <c r="IC399" s="3" t="s">
        <v>18</v>
      </c>
      <c r="ID399" s="3"/>
      <c r="IE399" s="3" t="s">
        <v>309</v>
      </c>
      <c r="IF399" s="7"/>
      <c r="IG399" s="9">
        <v>1.8518518518518516</v>
      </c>
      <c r="IH399" s="9">
        <v>1.1111111111111112</v>
      </c>
    </row>
    <row r="400" spans="1:242" x14ac:dyDescent="0.25">
      <c r="A400" s="1" t="s">
        <v>523</v>
      </c>
      <c r="B400" s="5">
        <v>39.75</v>
      </c>
      <c r="C400" s="3"/>
      <c r="D400" s="5">
        <v>8.82</v>
      </c>
      <c r="E400" s="3" t="s">
        <v>1</v>
      </c>
      <c r="F400" s="3"/>
      <c r="G400" s="2"/>
      <c r="H400" s="3"/>
      <c r="I400" s="3"/>
      <c r="J400" s="5">
        <v>1.0999999999999999E-8</v>
      </c>
      <c r="K400" s="3" t="s">
        <v>3</v>
      </c>
      <c r="L400" s="3" t="s">
        <v>4</v>
      </c>
      <c r="M400" s="5">
        <v>0.87719298245614041</v>
      </c>
      <c r="N400" s="5">
        <v>13.6</v>
      </c>
      <c r="O400" s="3" t="s">
        <v>3</v>
      </c>
      <c r="P400" s="3"/>
      <c r="Q400" s="3"/>
      <c r="R400" s="5">
        <v>36</v>
      </c>
      <c r="S400" s="3"/>
      <c r="T400" s="3" t="s">
        <v>3</v>
      </c>
      <c r="U400" s="5">
        <v>29.75</v>
      </c>
      <c r="V400" s="3"/>
      <c r="W400" s="5">
        <v>229.5</v>
      </c>
      <c r="X400" s="3"/>
      <c r="Y400" s="3"/>
      <c r="Z400" s="5">
        <v>2.1999999999999999E-5</v>
      </c>
      <c r="AA400" s="3" t="s">
        <v>8</v>
      </c>
      <c r="AB400" s="2"/>
      <c r="AC400" s="5">
        <v>9.6363636363636364E-12</v>
      </c>
      <c r="AD400" s="3" t="s">
        <v>22</v>
      </c>
      <c r="AE400" s="3" t="s">
        <v>1</v>
      </c>
      <c r="AF400" s="3"/>
      <c r="AG400" s="6">
        <v>2.4300000000000003E-3</v>
      </c>
      <c r="AH400" s="5">
        <v>229.5</v>
      </c>
      <c r="AI400" s="2"/>
      <c r="AJ400" s="3" t="s">
        <v>21</v>
      </c>
      <c r="AK400" s="5">
        <v>229.5</v>
      </c>
      <c r="AL400" s="5">
        <v>1.194</v>
      </c>
      <c r="AM400" s="3"/>
      <c r="AN400" s="3"/>
      <c r="AO400" s="5">
        <v>229.5</v>
      </c>
      <c r="AP400" s="5">
        <v>229.5</v>
      </c>
      <c r="AQ400" s="5">
        <v>35.5</v>
      </c>
      <c r="AR400" s="5">
        <v>2.33</v>
      </c>
      <c r="AS400" s="3" t="s">
        <v>28</v>
      </c>
      <c r="AT400" s="3" t="s">
        <v>28</v>
      </c>
      <c r="AU400" s="5">
        <v>42</v>
      </c>
      <c r="AV400" s="3"/>
      <c r="AW400" s="5">
        <v>229.5</v>
      </c>
      <c r="AX400" s="5">
        <v>1.2500000000000001E-6</v>
      </c>
      <c r="AY400" s="2" t="s">
        <v>311</v>
      </c>
      <c r="AZ400" s="5">
        <v>8.9</v>
      </c>
      <c r="BA400" s="5">
        <v>229.5</v>
      </c>
      <c r="BB400" s="3" t="s">
        <v>8</v>
      </c>
      <c r="BC400" s="3">
        <v>13.75</v>
      </c>
      <c r="BD400" s="5">
        <v>0.37174721189591081</v>
      </c>
      <c r="BE400" s="3" t="s">
        <v>447</v>
      </c>
      <c r="BF400" s="6">
        <v>24.3</v>
      </c>
      <c r="BG400" s="5">
        <v>5.15</v>
      </c>
      <c r="BH400" s="3"/>
      <c r="BI400" s="3"/>
      <c r="BJ400" s="5">
        <v>1.36</v>
      </c>
      <c r="BK400" s="5">
        <v>27.3</v>
      </c>
      <c r="BL400" s="5">
        <v>0.75757575757575757</v>
      </c>
      <c r="BM400" s="5">
        <v>3</v>
      </c>
      <c r="BN400" s="3"/>
      <c r="BO400" s="3" t="s">
        <v>121</v>
      </c>
      <c r="BP400" s="3" t="s">
        <v>3</v>
      </c>
      <c r="BQ400" s="5">
        <v>3.35</v>
      </c>
      <c r="BR400" s="2" t="s">
        <v>21</v>
      </c>
      <c r="BS400" s="3"/>
      <c r="BT400" s="3"/>
      <c r="BU400" s="3"/>
      <c r="BV400" s="5">
        <v>3.99</v>
      </c>
      <c r="BW400" s="5">
        <v>4.2699999999999996</v>
      </c>
      <c r="BX400" s="3" t="s">
        <v>27</v>
      </c>
      <c r="BY400" s="3"/>
      <c r="BZ400" s="5">
        <v>229.5</v>
      </c>
      <c r="CA400" s="2"/>
      <c r="CB400" s="3" t="s">
        <v>3</v>
      </c>
      <c r="CC400" s="5">
        <v>1.85</v>
      </c>
      <c r="CD400" s="5">
        <v>10</v>
      </c>
      <c r="CE400" s="3"/>
      <c r="CF400" s="5">
        <v>37.75</v>
      </c>
      <c r="CG400" s="3" t="s">
        <v>312</v>
      </c>
      <c r="CH400" s="3"/>
      <c r="CI400" s="3" t="s">
        <v>27</v>
      </c>
      <c r="CJ400" s="3" t="s">
        <v>1</v>
      </c>
      <c r="CK400" s="2"/>
      <c r="CL400" s="3" t="s">
        <v>22</v>
      </c>
      <c r="CM400" s="5">
        <v>28</v>
      </c>
      <c r="CN400" s="3"/>
      <c r="CO400" s="2"/>
      <c r="CP400" s="3"/>
      <c r="CQ400" s="2"/>
      <c r="CR400" s="5">
        <v>4.7699999999999996</v>
      </c>
      <c r="CS400" s="5">
        <v>37.200000000000003</v>
      </c>
      <c r="CT400" s="5">
        <v>4.1900000000000004</v>
      </c>
      <c r="CU400" s="5">
        <v>9.5500000000000007</v>
      </c>
      <c r="CV400" s="5">
        <v>636</v>
      </c>
      <c r="CW400" s="5">
        <v>112</v>
      </c>
      <c r="CX400" s="5">
        <v>0.35211267605633806</v>
      </c>
      <c r="CY400" s="5">
        <v>0.49504950495049505</v>
      </c>
      <c r="CZ400" s="3" t="s">
        <v>22</v>
      </c>
      <c r="DA400" s="5">
        <v>1.9449999999999999E-3</v>
      </c>
      <c r="DB400" s="5">
        <v>843</v>
      </c>
      <c r="DC400" s="2"/>
      <c r="DD400" s="5">
        <v>202</v>
      </c>
      <c r="DE400" s="3" t="s">
        <v>22</v>
      </c>
      <c r="DF400" s="5">
        <v>0.30211480362537763</v>
      </c>
      <c r="DG400" s="3" t="s">
        <v>3</v>
      </c>
      <c r="DH400" s="5">
        <v>8.6</v>
      </c>
      <c r="DI400" s="3" t="s">
        <v>28</v>
      </c>
      <c r="DJ400" s="3"/>
      <c r="DK400" s="5">
        <v>596</v>
      </c>
      <c r="DL400" s="3" t="s">
        <v>8</v>
      </c>
      <c r="DM400" s="5">
        <v>0.27397260273972601</v>
      </c>
      <c r="DN400" s="3" t="s">
        <v>3</v>
      </c>
      <c r="DO400" s="5">
        <v>22</v>
      </c>
      <c r="DP400" s="3" t="s">
        <v>3</v>
      </c>
      <c r="DQ400" s="5">
        <v>3.14</v>
      </c>
      <c r="DR400" s="7"/>
      <c r="DS400" s="3">
        <v>1</v>
      </c>
      <c r="DT400" s="5">
        <v>0.55865921787709494</v>
      </c>
      <c r="DU400" s="2"/>
      <c r="DV400" s="3" t="s">
        <v>3</v>
      </c>
      <c r="DW400" s="5">
        <v>29.75</v>
      </c>
      <c r="DX400" s="3"/>
      <c r="DY400" s="3" t="s">
        <v>8</v>
      </c>
      <c r="DZ400" s="2"/>
      <c r="EA400" s="5">
        <v>1.5384615384615383</v>
      </c>
      <c r="EB400" s="5">
        <v>2.19</v>
      </c>
      <c r="EC400" s="3"/>
      <c r="ED400" s="2"/>
      <c r="EE400" s="2"/>
      <c r="EF400" s="3" t="s">
        <v>1</v>
      </c>
      <c r="EG400" s="3" t="s">
        <v>27</v>
      </c>
      <c r="EH400" s="2"/>
      <c r="EI400" s="2"/>
      <c r="EJ400" s="3" t="s">
        <v>473</v>
      </c>
      <c r="EK400" s="5">
        <v>2.3E-2</v>
      </c>
      <c r="EL400" s="3" t="s">
        <v>1</v>
      </c>
      <c r="EM400" s="3" t="s">
        <v>3</v>
      </c>
      <c r="EN400" s="3" t="s">
        <v>27</v>
      </c>
      <c r="EO400" s="3"/>
      <c r="EP400" s="3" t="s">
        <v>8</v>
      </c>
      <c r="EQ400" s="3"/>
      <c r="ER400" s="5">
        <v>4.6500000000000004</v>
      </c>
      <c r="ES400" s="3"/>
      <c r="ET400" s="9">
        <v>35.35</v>
      </c>
      <c r="EU400" s="3" t="s">
        <v>239</v>
      </c>
      <c r="EV400" s="3" t="s">
        <v>28</v>
      </c>
      <c r="EW400" s="9">
        <v>13.4</v>
      </c>
      <c r="EX400" s="9">
        <v>2</v>
      </c>
      <c r="EY400" s="3"/>
      <c r="EZ400" s="3"/>
      <c r="FA400" s="9">
        <v>1.0416666666666667</v>
      </c>
      <c r="FB400" s="9">
        <v>2.7000000000000002E-9</v>
      </c>
      <c r="FC400" s="5">
        <v>229.5</v>
      </c>
      <c r="FD400" s="9">
        <v>0.99009900990099009</v>
      </c>
      <c r="FE400" s="2" t="s">
        <v>311</v>
      </c>
      <c r="FF400" s="3" t="s">
        <v>28</v>
      </c>
      <c r="FG400" s="3" t="s">
        <v>1</v>
      </c>
      <c r="FH400" s="9">
        <v>5.13</v>
      </c>
      <c r="FI400" s="3"/>
      <c r="FJ400" s="9">
        <v>13.6</v>
      </c>
      <c r="FK400" s="3" t="s">
        <v>1</v>
      </c>
      <c r="FL400" s="3" t="s">
        <v>1</v>
      </c>
      <c r="FM400" s="3"/>
      <c r="FN400" s="9">
        <v>141</v>
      </c>
      <c r="FO400" s="9">
        <v>2.0949999999999999E-7</v>
      </c>
      <c r="FP400" s="9">
        <v>8.02</v>
      </c>
      <c r="FQ400" s="3" t="s">
        <v>311</v>
      </c>
      <c r="FR400" s="5">
        <v>1.0475E-2</v>
      </c>
      <c r="FS400" s="9">
        <v>47.85</v>
      </c>
      <c r="FT400" s="3" t="s">
        <v>1</v>
      </c>
      <c r="FU400" s="3"/>
      <c r="FV400" s="3" t="s">
        <v>27</v>
      </c>
      <c r="FW400" s="5">
        <v>30.45</v>
      </c>
      <c r="FX400" s="10">
        <v>4.2900000000000004E-3</v>
      </c>
      <c r="FY400" s="3"/>
      <c r="FZ400" s="3"/>
      <c r="GA400" s="3"/>
      <c r="GB400" s="3"/>
      <c r="GC400" s="3" t="s">
        <v>27</v>
      </c>
      <c r="GD400" s="3"/>
      <c r="GE400" s="3"/>
      <c r="GF400" s="3" t="s">
        <v>30</v>
      </c>
      <c r="GG400" s="3"/>
      <c r="GH400" s="9">
        <v>3.36</v>
      </c>
      <c r="GI400" s="5">
        <v>229.5</v>
      </c>
      <c r="GJ400" s="5">
        <v>2.0699999999999998E-3</v>
      </c>
      <c r="GK400" s="3"/>
      <c r="GL400" s="2"/>
      <c r="GM400" s="9">
        <v>2.16</v>
      </c>
      <c r="GN400" s="3" t="s">
        <v>31</v>
      </c>
      <c r="GO400" s="3" t="s">
        <v>8</v>
      </c>
      <c r="GP400" s="3"/>
      <c r="GQ400" s="3"/>
      <c r="GR400" s="3" t="s">
        <v>219</v>
      </c>
      <c r="GS400" s="9">
        <v>0.93457943925233644</v>
      </c>
      <c r="GT400" s="9">
        <v>73.45</v>
      </c>
      <c r="GU400" s="9">
        <v>21.2</v>
      </c>
      <c r="GV400" s="2">
        <v>6.7114093959731544E-2</v>
      </c>
      <c r="GW400" s="9">
        <v>2.4</v>
      </c>
      <c r="GX400" s="2" t="s">
        <v>34</v>
      </c>
      <c r="GY400" s="7"/>
      <c r="GZ400" s="9">
        <v>4.41</v>
      </c>
      <c r="HA400" s="9">
        <v>1.67</v>
      </c>
      <c r="HB400" s="9">
        <v>4.25</v>
      </c>
      <c r="HC400" s="3">
        <v>42.05</v>
      </c>
      <c r="HD400" s="3" t="s">
        <v>3</v>
      </c>
      <c r="HE400" s="9">
        <v>11.55</v>
      </c>
      <c r="HF400" s="9">
        <v>20.100000000000001</v>
      </c>
      <c r="HG400" s="3" t="s">
        <v>467</v>
      </c>
      <c r="HH400" s="5">
        <v>229.5</v>
      </c>
      <c r="HI400" s="3" t="s">
        <v>311</v>
      </c>
      <c r="HJ400" s="3"/>
      <c r="HK400" s="3" t="s">
        <v>3</v>
      </c>
      <c r="HL400" s="3"/>
      <c r="HM400" s="9">
        <v>0.42</v>
      </c>
      <c r="HN400" s="9">
        <v>44.65</v>
      </c>
      <c r="HO400" s="3" t="s">
        <v>3</v>
      </c>
      <c r="HP400" s="3" t="s">
        <v>1</v>
      </c>
      <c r="HQ400" s="3" t="s">
        <v>28</v>
      </c>
      <c r="HR400" s="9">
        <v>0.95</v>
      </c>
      <c r="HS400" s="3" t="s">
        <v>3</v>
      </c>
      <c r="HT400" s="3">
        <v>3.84</v>
      </c>
      <c r="HU400" s="9">
        <v>0.49504950495049505</v>
      </c>
      <c r="HV400" s="3">
        <v>1</v>
      </c>
      <c r="HW400" s="9">
        <v>7.3600000000000011E-3</v>
      </c>
      <c r="HX400" s="3" t="s">
        <v>3</v>
      </c>
      <c r="HY400" s="3"/>
      <c r="HZ400" s="3" t="s">
        <v>30</v>
      </c>
      <c r="IA400" s="9">
        <v>4.3</v>
      </c>
      <c r="IB400" s="2"/>
      <c r="IC400" s="3" t="s">
        <v>18</v>
      </c>
      <c r="ID400" s="3"/>
      <c r="IE400" s="3" t="s">
        <v>309</v>
      </c>
      <c r="IF400" s="7"/>
      <c r="IG400" s="9">
        <v>1.3513513513513513</v>
      </c>
      <c r="IH400" s="9">
        <v>1.0309278350515465</v>
      </c>
    </row>
    <row r="401" spans="1:242" x14ac:dyDescent="0.25">
      <c r="A401" s="1" t="s">
        <v>524</v>
      </c>
      <c r="B401" s="5">
        <v>39.75</v>
      </c>
      <c r="C401" s="3"/>
      <c r="D401" s="5">
        <v>8.82</v>
      </c>
      <c r="E401" s="3" t="s">
        <v>1</v>
      </c>
      <c r="F401" s="3"/>
      <c r="G401" s="2"/>
      <c r="H401" s="3"/>
      <c r="I401" s="3"/>
      <c r="J401" s="5">
        <v>1.1549999999999999E-8</v>
      </c>
      <c r="K401" s="3" t="s">
        <v>3</v>
      </c>
      <c r="L401" s="3" t="s">
        <v>4</v>
      </c>
      <c r="M401" s="5">
        <v>0.89285714285714279</v>
      </c>
      <c r="N401" s="5">
        <v>13.65</v>
      </c>
      <c r="O401" s="3" t="s">
        <v>3</v>
      </c>
      <c r="P401" s="3"/>
      <c r="Q401" s="3"/>
      <c r="R401" s="5">
        <v>36</v>
      </c>
      <c r="S401" s="3"/>
      <c r="T401" s="3" t="s">
        <v>3</v>
      </c>
      <c r="U401" s="5">
        <v>29.95</v>
      </c>
      <c r="V401" s="3"/>
      <c r="W401" s="5">
        <v>223.25</v>
      </c>
      <c r="X401" s="3"/>
      <c r="Y401" s="3"/>
      <c r="Z401" s="5">
        <v>2.2500000000000001E-5</v>
      </c>
      <c r="AA401" s="3" t="s">
        <v>8</v>
      </c>
      <c r="AB401" s="2"/>
      <c r="AC401" s="5">
        <v>9.7999999999999994E-12</v>
      </c>
      <c r="AD401" s="3" t="s">
        <v>22</v>
      </c>
      <c r="AE401" s="3" t="s">
        <v>1</v>
      </c>
      <c r="AF401" s="3"/>
      <c r="AG401" s="6">
        <v>2.33E-3</v>
      </c>
      <c r="AH401" s="5">
        <v>223.25</v>
      </c>
      <c r="AI401" s="2"/>
      <c r="AJ401" s="3" t="s">
        <v>21</v>
      </c>
      <c r="AK401" s="5">
        <v>223.25</v>
      </c>
      <c r="AL401" s="5">
        <v>1.1599999999999999</v>
      </c>
      <c r="AM401" s="3"/>
      <c r="AN401" s="3"/>
      <c r="AO401" s="5">
        <v>223.25</v>
      </c>
      <c r="AP401" s="5">
        <v>223.25</v>
      </c>
      <c r="AQ401" s="5">
        <v>35.5</v>
      </c>
      <c r="AR401" s="5">
        <v>2.41</v>
      </c>
      <c r="AS401" s="3" t="s">
        <v>28</v>
      </c>
      <c r="AT401" s="3" t="s">
        <v>28</v>
      </c>
      <c r="AU401" s="5">
        <v>42.2</v>
      </c>
      <c r="AV401" s="3"/>
      <c r="AW401" s="5">
        <v>223.25</v>
      </c>
      <c r="AX401" s="5">
        <v>1.4000000000000001E-6</v>
      </c>
      <c r="AY401" s="2" t="s">
        <v>311</v>
      </c>
      <c r="AZ401" s="5">
        <v>8.9</v>
      </c>
      <c r="BA401" s="5">
        <v>223.25</v>
      </c>
      <c r="BB401" s="3" t="s">
        <v>8</v>
      </c>
      <c r="BC401" s="3">
        <v>14</v>
      </c>
      <c r="BD401" s="5">
        <v>0.38022813688212931</v>
      </c>
      <c r="BE401" s="3" t="s">
        <v>447</v>
      </c>
      <c r="BF401" s="6">
        <v>24.65</v>
      </c>
      <c r="BG401" s="5">
        <v>5.19</v>
      </c>
      <c r="BH401" s="3"/>
      <c r="BI401" s="3"/>
      <c r="BJ401" s="5">
        <v>1.33</v>
      </c>
      <c r="BK401" s="5">
        <v>27.9</v>
      </c>
      <c r="BL401" s="5">
        <v>0.75757575757575757</v>
      </c>
      <c r="BM401" s="5">
        <v>3.1</v>
      </c>
      <c r="BN401" s="3"/>
      <c r="BO401" s="3" t="s">
        <v>121</v>
      </c>
      <c r="BP401" s="3" t="s">
        <v>3</v>
      </c>
      <c r="BQ401" s="5">
        <v>3.35</v>
      </c>
      <c r="BR401" s="2" t="s">
        <v>21</v>
      </c>
      <c r="BS401" s="3"/>
      <c r="BT401" s="3"/>
      <c r="BU401" s="3"/>
      <c r="BV401" s="5">
        <v>3.96</v>
      </c>
      <c r="BW401" s="5">
        <v>4.3</v>
      </c>
      <c r="BX401" s="3" t="s">
        <v>27</v>
      </c>
      <c r="BY401" s="3"/>
      <c r="BZ401" s="5">
        <v>223.25</v>
      </c>
      <c r="CA401" s="2"/>
      <c r="CB401" s="3" t="s">
        <v>3</v>
      </c>
      <c r="CC401" s="5">
        <v>1.87</v>
      </c>
      <c r="CD401" s="5" t="s">
        <v>21</v>
      </c>
      <c r="CE401" s="3"/>
      <c r="CF401" s="5">
        <v>38</v>
      </c>
      <c r="CG401" s="3" t="s">
        <v>312</v>
      </c>
      <c r="CH401" s="3"/>
      <c r="CI401" s="3" t="s">
        <v>27</v>
      </c>
      <c r="CJ401" s="3" t="s">
        <v>1</v>
      </c>
      <c r="CK401" s="2"/>
      <c r="CL401" s="3" t="s">
        <v>22</v>
      </c>
      <c r="CM401" s="5">
        <v>28</v>
      </c>
      <c r="CN401" s="3"/>
      <c r="CO401" s="2"/>
      <c r="CP401" s="3"/>
      <c r="CQ401" s="2"/>
      <c r="CR401" s="5">
        <v>4.9400000000000004</v>
      </c>
      <c r="CS401" s="5">
        <v>33.5</v>
      </c>
      <c r="CT401" s="5">
        <v>4.1900000000000004</v>
      </c>
      <c r="CU401" s="5">
        <v>9.6999999999999993</v>
      </c>
      <c r="CV401" s="5">
        <v>633</v>
      </c>
      <c r="CW401" s="5">
        <v>98.5</v>
      </c>
      <c r="CX401" s="5">
        <v>0.35211267605633806</v>
      </c>
      <c r="CY401" s="5">
        <v>0.49019607843137253</v>
      </c>
      <c r="CZ401" s="3" t="s">
        <v>22</v>
      </c>
      <c r="DA401" s="5">
        <v>2.1250000000000002E-3</v>
      </c>
      <c r="DB401" s="5">
        <v>848</v>
      </c>
      <c r="DC401" s="2"/>
      <c r="DD401" s="5">
        <v>209</v>
      </c>
      <c r="DE401" s="3" t="s">
        <v>22</v>
      </c>
      <c r="DF401" s="5">
        <v>0.3048780487804878</v>
      </c>
      <c r="DG401" s="3" t="s">
        <v>3</v>
      </c>
      <c r="DH401" s="5">
        <v>8.4</v>
      </c>
      <c r="DI401" s="3" t="s">
        <v>28</v>
      </c>
      <c r="DJ401" s="3"/>
      <c r="DK401" s="5">
        <v>602</v>
      </c>
      <c r="DL401" s="3" t="s">
        <v>8</v>
      </c>
      <c r="DM401" s="5">
        <v>0.27548209366391185</v>
      </c>
      <c r="DN401" s="3" t="s">
        <v>3</v>
      </c>
      <c r="DO401" s="5">
        <v>22</v>
      </c>
      <c r="DP401" s="3" t="s">
        <v>3</v>
      </c>
      <c r="DQ401" s="5">
        <v>3.15</v>
      </c>
      <c r="DR401" s="7"/>
      <c r="DS401" s="3">
        <v>1</v>
      </c>
      <c r="DT401" s="5">
        <v>0.55865921787709494</v>
      </c>
      <c r="DU401" s="2"/>
      <c r="DV401" s="3" t="s">
        <v>3</v>
      </c>
      <c r="DW401" s="5">
        <v>29.95</v>
      </c>
      <c r="DX401" s="3"/>
      <c r="DY401" s="3" t="s">
        <v>8</v>
      </c>
      <c r="DZ401" s="2"/>
      <c r="EA401" s="5">
        <v>1.4925373134328357</v>
      </c>
      <c r="EB401" s="5">
        <v>2.19</v>
      </c>
      <c r="EC401" s="3"/>
      <c r="ED401" s="2"/>
      <c r="EE401" s="2"/>
      <c r="EF401" s="3" t="s">
        <v>1</v>
      </c>
      <c r="EG401" s="3" t="s">
        <v>27</v>
      </c>
      <c r="EH401" s="2"/>
      <c r="EI401" s="2"/>
      <c r="EJ401" s="3" t="s">
        <v>473</v>
      </c>
      <c r="EK401" s="5">
        <v>2.3E-2</v>
      </c>
      <c r="EL401" s="3" t="s">
        <v>1</v>
      </c>
      <c r="EM401" s="3" t="s">
        <v>3</v>
      </c>
      <c r="EN401" s="3" t="s">
        <v>27</v>
      </c>
      <c r="EO401" s="3"/>
      <c r="EP401" s="3" t="s">
        <v>8</v>
      </c>
      <c r="EQ401" s="3"/>
      <c r="ER401" s="5">
        <v>4.38</v>
      </c>
      <c r="ES401" s="3"/>
      <c r="ET401" s="9">
        <v>36.6</v>
      </c>
      <c r="EU401" s="3" t="s">
        <v>239</v>
      </c>
      <c r="EV401" s="3" t="s">
        <v>28</v>
      </c>
      <c r="EW401" s="9">
        <v>13.4</v>
      </c>
      <c r="EX401" s="9">
        <v>2.0099999999999998</v>
      </c>
      <c r="EY401" s="3"/>
      <c r="EZ401" s="3"/>
      <c r="FA401" s="9">
        <v>1.0204081632653061</v>
      </c>
      <c r="FB401" s="9">
        <v>2.7000000000000002E-9</v>
      </c>
      <c r="FC401" s="5">
        <v>223.25</v>
      </c>
      <c r="FD401" s="9">
        <v>0.99009900990099009</v>
      </c>
      <c r="FE401" s="2" t="s">
        <v>311</v>
      </c>
      <c r="FF401" s="3" t="s">
        <v>28</v>
      </c>
      <c r="FG401" s="3" t="s">
        <v>1</v>
      </c>
      <c r="FH401" s="9">
        <v>5.13</v>
      </c>
      <c r="FI401" s="3"/>
      <c r="FJ401" s="9">
        <v>14.1</v>
      </c>
      <c r="FK401" s="3" t="s">
        <v>1</v>
      </c>
      <c r="FL401" s="3" t="s">
        <v>1</v>
      </c>
      <c r="FM401" s="3"/>
      <c r="FN401" s="9">
        <v>136.5</v>
      </c>
      <c r="FO401" s="9">
        <v>2.1199999999999999E-7</v>
      </c>
      <c r="FP401" s="9">
        <v>8.23</v>
      </c>
      <c r="FQ401" s="3" t="s">
        <v>311</v>
      </c>
      <c r="FR401" s="5">
        <v>1.0449999999999999E-2</v>
      </c>
      <c r="FS401" s="9">
        <v>47.85</v>
      </c>
      <c r="FT401" s="3" t="s">
        <v>1</v>
      </c>
      <c r="FU401" s="3"/>
      <c r="FV401" s="3" t="s">
        <v>27</v>
      </c>
      <c r="FW401" s="5">
        <v>29.9</v>
      </c>
      <c r="FX401" s="10">
        <v>3.8500000000000001E-3</v>
      </c>
      <c r="FY401" s="3"/>
      <c r="FZ401" s="3"/>
      <c r="GA401" s="3"/>
      <c r="GB401" s="3"/>
      <c r="GC401" s="3" t="s">
        <v>27</v>
      </c>
      <c r="GD401" s="3"/>
      <c r="GE401" s="3"/>
      <c r="GF401" s="3" t="s">
        <v>30</v>
      </c>
      <c r="GG401" s="3"/>
      <c r="GH401" s="9">
        <v>3.35</v>
      </c>
      <c r="GI401" s="5">
        <v>223.25</v>
      </c>
      <c r="GJ401" s="5">
        <v>2.0449999999999999E-3</v>
      </c>
      <c r="GK401" s="3"/>
      <c r="GL401" s="2"/>
      <c r="GM401" s="9">
        <v>2.17</v>
      </c>
      <c r="GN401" s="3" t="s">
        <v>31</v>
      </c>
      <c r="GO401" s="3" t="s">
        <v>8</v>
      </c>
      <c r="GP401" s="3"/>
      <c r="GQ401" s="3"/>
      <c r="GR401" s="3" t="s">
        <v>219</v>
      </c>
      <c r="GS401" s="9">
        <v>0.99009900990099009</v>
      </c>
      <c r="GT401" s="9">
        <v>72.8</v>
      </c>
      <c r="GU401" s="9">
        <v>21.95</v>
      </c>
      <c r="GV401" s="2">
        <v>6.7114093959731544E-2</v>
      </c>
      <c r="GW401" s="9">
        <v>2.2999999999999998</v>
      </c>
      <c r="GX401" s="2" t="s">
        <v>34</v>
      </c>
      <c r="GY401" s="7"/>
      <c r="GZ401" s="9">
        <v>4.41</v>
      </c>
      <c r="HA401" s="9">
        <v>1.6950000000000001</v>
      </c>
      <c r="HB401" s="9">
        <v>4.33</v>
      </c>
      <c r="HC401" s="3">
        <v>43.15</v>
      </c>
      <c r="HD401" s="3" t="s">
        <v>3</v>
      </c>
      <c r="HE401" s="9">
        <v>11.55</v>
      </c>
      <c r="HF401" s="9">
        <v>20.75</v>
      </c>
      <c r="HG401" s="3" t="s">
        <v>467</v>
      </c>
      <c r="HH401" s="5">
        <v>223.25</v>
      </c>
      <c r="HI401" s="3" t="s">
        <v>311</v>
      </c>
      <c r="HJ401" s="3"/>
      <c r="HK401" s="3" t="s">
        <v>3</v>
      </c>
      <c r="HL401" s="3"/>
      <c r="HM401" s="9">
        <v>0.44800000000000001</v>
      </c>
      <c r="HN401" s="9">
        <v>47.85</v>
      </c>
      <c r="HO401" s="3" t="s">
        <v>3</v>
      </c>
      <c r="HP401" s="3" t="s">
        <v>1</v>
      </c>
      <c r="HQ401" s="3" t="s">
        <v>28</v>
      </c>
      <c r="HR401" s="9">
        <v>0.84</v>
      </c>
      <c r="HS401" s="3" t="s">
        <v>3</v>
      </c>
      <c r="HT401" s="3">
        <v>3.84</v>
      </c>
      <c r="HU401" s="9">
        <v>0.48309178743961356</v>
      </c>
      <c r="HV401" s="3">
        <v>1</v>
      </c>
      <c r="HW401" s="9">
        <v>7.5100000000000002E-3</v>
      </c>
      <c r="HX401" s="3" t="s">
        <v>3</v>
      </c>
      <c r="HY401" s="3"/>
      <c r="HZ401" s="3" t="s">
        <v>30</v>
      </c>
      <c r="IA401" s="9">
        <v>4.3</v>
      </c>
      <c r="IB401" s="2"/>
      <c r="IC401" s="3" t="s">
        <v>18</v>
      </c>
      <c r="ID401" s="3"/>
      <c r="IE401" s="3" t="s">
        <v>309</v>
      </c>
      <c r="IF401" s="7"/>
      <c r="IG401" s="9">
        <v>1.8181818181818181</v>
      </c>
      <c r="IH401" s="9">
        <v>1.2195121951219512</v>
      </c>
    </row>
    <row r="402" spans="1:242" x14ac:dyDescent="0.25">
      <c r="A402" s="1" t="s">
        <v>525</v>
      </c>
      <c r="B402" s="5">
        <v>44.25</v>
      </c>
      <c r="C402" s="3"/>
      <c r="D402" s="5">
        <v>9.0500000000000007</v>
      </c>
      <c r="E402" s="3" t="s">
        <v>1</v>
      </c>
      <c r="F402" s="3"/>
      <c r="G402" s="2"/>
      <c r="H402" s="3"/>
      <c r="I402" s="3"/>
      <c r="J402" s="5">
        <v>1.2099999999999999E-8</v>
      </c>
      <c r="K402" s="3" t="s">
        <v>3</v>
      </c>
      <c r="L402" s="3" t="s">
        <v>4</v>
      </c>
      <c r="M402" s="5">
        <v>0.90909090909090906</v>
      </c>
      <c r="N402" s="5">
        <v>13.95</v>
      </c>
      <c r="O402" s="3" t="s">
        <v>3</v>
      </c>
      <c r="P402" s="3"/>
      <c r="Q402" s="3"/>
      <c r="R402" s="5">
        <v>37</v>
      </c>
      <c r="S402" s="3"/>
      <c r="T402" s="3" t="s">
        <v>3</v>
      </c>
      <c r="U402" s="5">
        <v>30.65</v>
      </c>
      <c r="V402" s="3"/>
      <c r="W402" s="5">
        <v>215.5</v>
      </c>
      <c r="X402" s="3"/>
      <c r="Y402" s="3"/>
      <c r="Z402" s="5">
        <v>2.2500000000000001E-5</v>
      </c>
      <c r="AA402" s="3" t="s">
        <v>8</v>
      </c>
      <c r="AB402" s="2"/>
      <c r="AC402" s="5">
        <v>1.0181818181818182E-11</v>
      </c>
      <c r="AD402" s="3" t="s">
        <v>22</v>
      </c>
      <c r="AE402" s="3" t="s">
        <v>1</v>
      </c>
      <c r="AF402" s="3"/>
      <c r="AG402" s="6">
        <v>2.5200000000000001E-3</v>
      </c>
      <c r="AH402" s="5">
        <v>215.5</v>
      </c>
      <c r="AI402" s="2"/>
      <c r="AJ402" s="3" t="s">
        <v>21</v>
      </c>
      <c r="AK402" s="5">
        <v>215.5</v>
      </c>
      <c r="AL402" s="5">
        <v>1.1399999999999999</v>
      </c>
      <c r="AM402" s="3"/>
      <c r="AN402" s="3"/>
      <c r="AO402" s="5">
        <v>215.5</v>
      </c>
      <c r="AP402" s="5">
        <v>215.5</v>
      </c>
      <c r="AQ402" s="5">
        <v>36.25</v>
      </c>
      <c r="AR402" s="5">
        <v>2.46</v>
      </c>
      <c r="AS402" s="3" t="s">
        <v>28</v>
      </c>
      <c r="AT402" s="3" t="s">
        <v>28</v>
      </c>
      <c r="AU402" s="5">
        <v>42.5</v>
      </c>
      <c r="AV402" s="3"/>
      <c r="AW402" s="5">
        <v>215.5</v>
      </c>
      <c r="AX402" s="5">
        <v>1.6666666666666667E-6</v>
      </c>
      <c r="AY402" s="2" t="s">
        <v>311</v>
      </c>
      <c r="AZ402" s="5">
        <v>8.75</v>
      </c>
      <c r="BA402" s="5">
        <v>215.5</v>
      </c>
      <c r="BB402" s="3" t="s">
        <v>8</v>
      </c>
      <c r="BC402" s="3">
        <v>14.5</v>
      </c>
      <c r="BD402" s="5">
        <v>0.37453183520599254</v>
      </c>
      <c r="BE402" s="3" t="s">
        <v>447</v>
      </c>
      <c r="BF402" s="6">
        <v>25.35</v>
      </c>
      <c r="BG402" s="5">
        <v>5.31</v>
      </c>
      <c r="BH402" s="3"/>
      <c r="BI402" s="3"/>
      <c r="BJ402" s="5">
        <v>1.32</v>
      </c>
      <c r="BK402" s="5">
        <v>28.3</v>
      </c>
      <c r="BL402" s="5">
        <v>0.75187969924812026</v>
      </c>
      <c r="BM402" s="5">
        <v>3.1</v>
      </c>
      <c r="BN402" s="3"/>
      <c r="BO402" s="3" t="s">
        <v>121</v>
      </c>
      <c r="BP402" s="3" t="s">
        <v>3</v>
      </c>
      <c r="BQ402" s="5">
        <v>3.45</v>
      </c>
      <c r="BR402" s="2" t="s">
        <v>21</v>
      </c>
      <c r="BS402" s="3"/>
      <c r="BT402" s="3"/>
      <c r="BU402" s="3"/>
      <c r="BV402" s="5">
        <v>4.03</v>
      </c>
      <c r="BW402" s="5">
        <v>4.37</v>
      </c>
      <c r="BX402" s="3" t="s">
        <v>27</v>
      </c>
      <c r="BY402" s="3"/>
      <c r="BZ402" s="5">
        <v>215.5</v>
      </c>
      <c r="CA402" s="2"/>
      <c r="CB402" s="3" t="s">
        <v>3</v>
      </c>
      <c r="CC402" s="5">
        <v>1.9</v>
      </c>
      <c r="CD402" s="5" t="s">
        <v>21</v>
      </c>
      <c r="CE402" s="3"/>
      <c r="CF402" s="5">
        <v>38.75</v>
      </c>
      <c r="CG402" s="3" t="s">
        <v>312</v>
      </c>
      <c r="CH402" s="3"/>
      <c r="CI402" s="3" t="s">
        <v>27</v>
      </c>
      <c r="CJ402" s="3" t="s">
        <v>1</v>
      </c>
      <c r="CK402" s="2"/>
      <c r="CL402" s="3" t="s">
        <v>22</v>
      </c>
      <c r="CM402" s="5">
        <v>30</v>
      </c>
      <c r="CN402" s="3"/>
      <c r="CO402" s="2"/>
      <c r="CP402" s="3"/>
      <c r="CQ402" s="2"/>
      <c r="CR402" s="5">
        <v>5.05</v>
      </c>
      <c r="CS402" s="5">
        <v>34.5</v>
      </c>
      <c r="CT402" s="5">
        <v>4.3099999999999996</v>
      </c>
      <c r="CU402" s="5">
        <v>10.050000000000001</v>
      </c>
      <c r="CV402" s="5">
        <v>643</v>
      </c>
      <c r="CW402" s="5">
        <v>96</v>
      </c>
      <c r="CX402" s="5">
        <v>0.36363636363636365</v>
      </c>
      <c r="CY402" s="5">
        <v>0.49751243781094534</v>
      </c>
      <c r="CZ402" s="3" t="s">
        <v>22</v>
      </c>
      <c r="DA402" s="5">
        <v>2.2499999999999998E-3</v>
      </c>
      <c r="DB402" s="5">
        <v>848</v>
      </c>
      <c r="DC402" s="2"/>
      <c r="DD402" s="5">
        <v>222</v>
      </c>
      <c r="DE402" s="3" t="s">
        <v>22</v>
      </c>
      <c r="DF402" s="5">
        <v>0.31347962382445144</v>
      </c>
      <c r="DG402" s="3" t="s">
        <v>3</v>
      </c>
      <c r="DH402" s="5">
        <v>8.65</v>
      </c>
      <c r="DI402" s="3" t="s">
        <v>28</v>
      </c>
      <c r="DJ402" s="3"/>
      <c r="DK402" s="5">
        <v>571</v>
      </c>
      <c r="DL402" s="3" t="s">
        <v>8</v>
      </c>
      <c r="DM402" s="5">
        <v>0.2785515320334262</v>
      </c>
      <c r="DN402" s="3" t="s">
        <v>3</v>
      </c>
      <c r="DO402" s="5">
        <v>17.5</v>
      </c>
      <c r="DP402" s="3" t="s">
        <v>3</v>
      </c>
      <c r="DQ402" s="5">
        <v>3.21</v>
      </c>
      <c r="DR402" s="7"/>
      <c r="DS402" s="3">
        <v>1</v>
      </c>
      <c r="DT402" s="5">
        <v>0.5376344086021505</v>
      </c>
      <c r="DU402" s="2"/>
      <c r="DV402" s="3" t="s">
        <v>3</v>
      </c>
      <c r="DW402" s="5">
        <v>30.65</v>
      </c>
      <c r="DX402" s="3"/>
      <c r="DY402" s="3" t="s">
        <v>8</v>
      </c>
      <c r="DZ402" s="2"/>
      <c r="EA402" s="5">
        <v>1.5384615384615383</v>
      </c>
      <c r="EB402" s="5">
        <v>2.2200000000000002</v>
      </c>
      <c r="EC402" s="3"/>
      <c r="ED402" s="2"/>
      <c r="EE402" s="2"/>
      <c r="EF402" s="3" t="s">
        <v>1</v>
      </c>
      <c r="EG402" s="3" t="s">
        <v>27</v>
      </c>
      <c r="EH402" s="2"/>
      <c r="EI402" s="2"/>
      <c r="EJ402" s="3" t="s">
        <v>473</v>
      </c>
      <c r="EK402" s="5">
        <v>2.3E-2</v>
      </c>
      <c r="EL402" s="3" t="s">
        <v>1</v>
      </c>
      <c r="EM402" s="3" t="s">
        <v>3</v>
      </c>
      <c r="EN402" s="3" t="s">
        <v>27</v>
      </c>
      <c r="EO402" s="3"/>
      <c r="EP402" s="3" t="s">
        <v>8</v>
      </c>
      <c r="EQ402" s="3"/>
      <c r="ER402" s="5">
        <v>4.3099999999999996</v>
      </c>
      <c r="ES402" s="3"/>
      <c r="ET402" s="9">
        <v>38</v>
      </c>
      <c r="EU402" s="3" t="s">
        <v>239</v>
      </c>
      <c r="EV402" s="3" t="s">
        <v>28</v>
      </c>
      <c r="EW402" s="9">
        <v>13.8</v>
      </c>
      <c r="EX402" s="9">
        <v>2.06</v>
      </c>
      <c r="EY402" s="3"/>
      <c r="EZ402" s="3"/>
      <c r="FA402" s="9">
        <v>1.0416666666666667</v>
      </c>
      <c r="FB402" s="9">
        <v>2.5399999999999999E-9</v>
      </c>
      <c r="FC402" s="5">
        <v>215.5</v>
      </c>
      <c r="FD402" s="9">
        <v>1.1111111111111112</v>
      </c>
      <c r="FE402" s="2" t="s">
        <v>311</v>
      </c>
      <c r="FF402" s="3" t="s">
        <v>28</v>
      </c>
      <c r="FG402" s="3" t="s">
        <v>1</v>
      </c>
      <c r="FH402" s="9">
        <v>5.21</v>
      </c>
      <c r="FI402" s="3"/>
      <c r="FJ402" s="9">
        <v>12.85</v>
      </c>
      <c r="FK402" s="3" t="s">
        <v>1</v>
      </c>
      <c r="FL402" s="3" t="s">
        <v>1</v>
      </c>
      <c r="FM402" s="3"/>
      <c r="FN402" s="9">
        <v>137.5</v>
      </c>
      <c r="FO402" s="9">
        <v>2.1E-7</v>
      </c>
      <c r="FP402" s="9">
        <v>8.0500000000000007</v>
      </c>
      <c r="FQ402" s="3" t="s">
        <v>311</v>
      </c>
      <c r="FR402" s="5">
        <v>1.0800000000000001E-2</v>
      </c>
      <c r="FS402" s="9">
        <v>49.3</v>
      </c>
      <c r="FT402" s="3" t="s">
        <v>1</v>
      </c>
      <c r="FU402" s="3"/>
      <c r="FV402" s="3" t="s">
        <v>27</v>
      </c>
      <c r="FW402" s="5">
        <v>32.1</v>
      </c>
      <c r="FX402" s="10">
        <v>3.9700000000000004E-3</v>
      </c>
      <c r="FY402" s="3"/>
      <c r="FZ402" s="3"/>
      <c r="GA402" s="3"/>
      <c r="GB402" s="3"/>
      <c r="GC402" s="3" t="s">
        <v>27</v>
      </c>
      <c r="GD402" s="3"/>
      <c r="GE402" s="3"/>
      <c r="GF402" s="3" t="s">
        <v>30</v>
      </c>
      <c r="GG402" s="3"/>
      <c r="GH402" s="9">
        <v>3.38</v>
      </c>
      <c r="GI402" s="5">
        <v>215.5</v>
      </c>
      <c r="GJ402" s="5">
        <v>2.0999999999999999E-3</v>
      </c>
      <c r="GK402" s="3"/>
      <c r="GL402" s="2"/>
      <c r="GM402" s="9">
        <v>2.2000000000000002</v>
      </c>
      <c r="GN402" s="3" t="s">
        <v>31</v>
      </c>
      <c r="GO402" s="3" t="s">
        <v>8</v>
      </c>
      <c r="GP402" s="3"/>
      <c r="GQ402" s="3"/>
      <c r="GR402" s="3" t="s">
        <v>219</v>
      </c>
      <c r="GS402" s="9">
        <v>0.99009900990099009</v>
      </c>
      <c r="GT402" s="9">
        <v>71.3</v>
      </c>
      <c r="GU402" s="9">
        <v>22.85</v>
      </c>
      <c r="GV402" s="2">
        <v>6.8965517241379309E-2</v>
      </c>
      <c r="GW402" s="9">
        <v>2.2999999999999998</v>
      </c>
      <c r="GX402" s="2" t="s">
        <v>34</v>
      </c>
      <c r="GY402" s="7"/>
      <c r="GZ402" s="9">
        <v>4.41</v>
      </c>
      <c r="HA402" s="9">
        <v>1.7250000000000001</v>
      </c>
      <c r="HB402" s="9">
        <v>4.62</v>
      </c>
      <c r="HC402" s="3">
        <v>43.35</v>
      </c>
      <c r="HD402" s="3" t="s">
        <v>3</v>
      </c>
      <c r="HE402" s="9">
        <v>12</v>
      </c>
      <c r="HF402" s="9">
        <v>21.7</v>
      </c>
      <c r="HG402" s="3" t="s">
        <v>467</v>
      </c>
      <c r="HH402" s="5">
        <v>215.5</v>
      </c>
      <c r="HI402" s="3" t="s">
        <v>311</v>
      </c>
      <c r="HJ402" s="3"/>
      <c r="HK402" s="3" t="s">
        <v>3</v>
      </c>
      <c r="HL402" s="3"/>
      <c r="HM402" s="9">
        <v>0.39</v>
      </c>
      <c r="HN402" s="9">
        <v>49.3</v>
      </c>
      <c r="HO402" s="3" t="s">
        <v>3</v>
      </c>
      <c r="HP402" s="3" t="s">
        <v>1</v>
      </c>
      <c r="HQ402" s="3" t="s">
        <v>28</v>
      </c>
      <c r="HR402" s="9">
        <v>0.72</v>
      </c>
      <c r="HS402" s="3" t="s">
        <v>3</v>
      </c>
      <c r="HT402" s="3">
        <v>3.84</v>
      </c>
      <c r="HU402" s="9">
        <v>0.48309178743961356</v>
      </c>
      <c r="HV402" s="3">
        <v>1</v>
      </c>
      <c r="HW402" s="9">
        <v>7.6299999999999996E-3</v>
      </c>
      <c r="HX402" s="3" t="s">
        <v>3</v>
      </c>
      <c r="HY402" s="3"/>
      <c r="HZ402" s="3" t="s">
        <v>30</v>
      </c>
      <c r="IA402" s="9">
        <v>4.3</v>
      </c>
      <c r="IB402" s="2"/>
      <c r="IC402" s="3" t="s">
        <v>18</v>
      </c>
      <c r="ID402" s="3"/>
      <c r="IE402" s="3" t="s">
        <v>309</v>
      </c>
      <c r="IF402" s="7"/>
      <c r="IG402" s="9">
        <v>1.9230769230769229</v>
      </c>
      <c r="IH402" s="9">
        <v>1.4084507042253522</v>
      </c>
    </row>
    <row r="403" spans="1:242" x14ac:dyDescent="0.25">
      <c r="A403" s="1" t="s">
        <v>526</v>
      </c>
      <c r="B403" s="5">
        <v>42.75</v>
      </c>
      <c r="C403" s="3"/>
      <c r="D403" s="5">
        <v>9.1300000000000008</v>
      </c>
      <c r="E403" s="3" t="s">
        <v>1</v>
      </c>
      <c r="F403" s="3"/>
      <c r="G403" s="2"/>
      <c r="H403" s="3"/>
      <c r="I403" s="3"/>
      <c r="J403" s="5">
        <v>1.2649999999999999E-8</v>
      </c>
      <c r="K403" s="3" t="s">
        <v>3</v>
      </c>
      <c r="L403" s="3" t="s">
        <v>4</v>
      </c>
      <c r="M403" s="5">
        <v>0.90909090909090906</v>
      </c>
      <c r="N403" s="5">
        <v>14.1</v>
      </c>
      <c r="O403" s="3" t="s">
        <v>3</v>
      </c>
      <c r="P403" s="3"/>
      <c r="Q403" s="3"/>
      <c r="R403" s="5">
        <v>37.5</v>
      </c>
      <c r="S403" s="3"/>
      <c r="T403" s="3" t="s">
        <v>3</v>
      </c>
      <c r="U403" s="5">
        <v>31.75</v>
      </c>
      <c r="V403" s="3"/>
      <c r="W403" s="5">
        <v>217</v>
      </c>
      <c r="X403" s="3"/>
      <c r="Y403" s="3"/>
      <c r="Z403" s="5">
        <v>2.3E-5</v>
      </c>
      <c r="AA403" s="3" t="s">
        <v>8</v>
      </c>
      <c r="AB403" s="2"/>
      <c r="AC403" s="5">
        <v>1.1363636363636364E-11</v>
      </c>
      <c r="AD403" s="3" t="s">
        <v>22</v>
      </c>
      <c r="AE403" s="3" t="s">
        <v>1</v>
      </c>
      <c r="AF403" s="3"/>
      <c r="AG403" s="6">
        <v>2.3799999999999997E-3</v>
      </c>
      <c r="AH403" s="5">
        <v>217</v>
      </c>
      <c r="AI403" s="2"/>
      <c r="AJ403" s="3" t="s">
        <v>21</v>
      </c>
      <c r="AK403" s="5">
        <v>217</v>
      </c>
      <c r="AL403" s="5">
        <v>1.1599999999999999</v>
      </c>
      <c r="AM403" s="3"/>
      <c r="AN403" s="3"/>
      <c r="AO403" s="5">
        <v>217</v>
      </c>
      <c r="AP403" s="5">
        <v>217</v>
      </c>
      <c r="AQ403" s="5">
        <v>36.6</v>
      </c>
      <c r="AR403" s="5">
        <v>2.4500000000000002</v>
      </c>
      <c r="AS403" s="3" t="s">
        <v>28</v>
      </c>
      <c r="AT403" s="3" t="s">
        <v>28</v>
      </c>
      <c r="AU403" s="5">
        <v>42.9</v>
      </c>
      <c r="AV403" s="3"/>
      <c r="AW403" s="5">
        <v>217</v>
      </c>
      <c r="AX403" s="5">
        <v>1.5E-6</v>
      </c>
      <c r="AY403" s="2" t="s">
        <v>311</v>
      </c>
      <c r="AZ403" s="5">
        <v>9</v>
      </c>
      <c r="BA403" s="5">
        <v>217</v>
      </c>
      <c r="BB403" s="3" t="s">
        <v>8</v>
      </c>
      <c r="BC403" s="3">
        <v>14.6</v>
      </c>
      <c r="BD403" s="5">
        <v>0.36900369003690037</v>
      </c>
      <c r="BE403" s="3" t="s">
        <v>447</v>
      </c>
      <c r="BF403" s="6">
        <v>25.5</v>
      </c>
      <c r="BG403" s="5">
        <v>5.38</v>
      </c>
      <c r="BH403" s="3"/>
      <c r="BI403" s="3"/>
      <c r="BJ403" s="5">
        <v>1.33</v>
      </c>
      <c r="BK403" s="5">
        <v>28.45</v>
      </c>
      <c r="BL403" s="5">
        <v>0.75187969924812026</v>
      </c>
      <c r="BM403" s="5">
        <v>3.15</v>
      </c>
      <c r="BN403" s="3"/>
      <c r="BO403" s="3" t="s">
        <v>121</v>
      </c>
      <c r="BP403" s="3" t="s">
        <v>3</v>
      </c>
      <c r="BQ403" s="5">
        <v>3.5</v>
      </c>
      <c r="BR403" s="2" t="s">
        <v>21</v>
      </c>
      <c r="BS403" s="3"/>
      <c r="BT403" s="3"/>
      <c r="BU403" s="3"/>
      <c r="BV403" s="5">
        <v>3.99</v>
      </c>
      <c r="BW403" s="5">
        <v>4.4800000000000004</v>
      </c>
      <c r="BX403" s="3" t="s">
        <v>27</v>
      </c>
      <c r="BY403" s="3"/>
      <c r="BZ403" s="5">
        <v>217</v>
      </c>
      <c r="CA403" s="2"/>
      <c r="CB403" s="3" t="s">
        <v>3</v>
      </c>
      <c r="CC403" s="5">
        <v>1.91</v>
      </c>
      <c r="CD403" s="5" t="s">
        <v>21</v>
      </c>
      <c r="CE403" s="3"/>
      <c r="CF403" s="5">
        <v>38.75</v>
      </c>
      <c r="CG403" s="3" t="s">
        <v>312</v>
      </c>
      <c r="CH403" s="3"/>
      <c r="CI403" s="3" t="s">
        <v>27</v>
      </c>
      <c r="CJ403" s="3" t="s">
        <v>1</v>
      </c>
      <c r="CK403" s="2"/>
      <c r="CL403" s="3" t="s">
        <v>22</v>
      </c>
      <c r="CM403" s="5">
        <v>29</v>
      </c>
      <c r="CN403" s="3"/>
      <c r="CO403" s="2"/>
      <c r="CP403" s="3"/>
      <c r="CQ403" s="2"/>
      <c r="CR403" s="5">
        <v>5.0999999999999996</v>
      </c>
      <c r="CS403" s="5">
        <v>31.55</v>
      </c>
      <c r="CT403" s="5">
        <v>4.3375000000000004</v>
      </c>
      <c r="CU403" s="5">
        <v>9.65</v>
      </c>
      <c r="CV403" s="5">
        <v>629</v>
      </c>
      <c r="CW403" s="5">
        <v>115</v>
      </c>
      <c r="CX403" s="5">
        <v>0.36496350364963503</v>
      </c>
      <c r="CY403" s="5">
        <v>0.51020408163265307</v>
      </c>
      <c r="CZ403" s="3" t="s">
        <v>22</v>
      </c>
      <c r="DA403" s="5">
        <v>2.2399999999999998E-3</v>
      </c>
      <c r="DB403" s="5">
        <v>860</v>
      </c>
      <c r="DC403" s="2"/>
      <c r="DD403" s="5">
        <v>220</v>
      </c>
      <c r="DE403" s="3" t="s">
        <v>22</v>
      </c>
      <c r="DF403" s="5">
        <v>0.31545741324921134</v>
      </c>
      <c r="DG403" s="3" t="s">
        <v>3</v>
      </c>
      <c r="DH403" s="5">
        <v>8.6999999999999993</v>
      </c>
      <c r="DI403" s="3" t="s">
        <v>28</v>
      </c>
      <c r="DJ403" s="3"/>
      <c r="DK403" s="5">
        <v>547</v>
      </c>
      <c r="DL403" s="3" t="s">
        <v>8</v>
      </c>
      <c r="DM403" s="5">
        <v>0.2785515320334262</v>
      </c>
      <c r="DN403" s="3" t="s">
        <v>3</v>
      </c>
      <c r="DO403" s="5">
        <v>18</v>
      </c>
      <c r="DP403" s="3" t="s">
        <v>3</v>
      </c>
      <c r="DQ403" s="5">
        <v>3.32</v>
      </c>
      <c r="DR403" s="7"/>
      <c r="DS403" s="3">
        <v>1</v>
      </c>
      <c r="DT403" s="5">
        <v>0.52356020942408377</v>
      </c>
      <c r="DU403" s="2"/>
      <c r="DV403" s="3" t="s">
        <v>3</v>
      </c>
      <c r="DW403" s="5">
        <v>31.75</v>
      </c>
      <c r="DX403" s="3"/>
      <c r="DY403" s="3" t="s">
        <v>8</v>
      </c>
      <c r="DZ403" s="2"/>
      <c r="EA403" s="5">
        <v>1.5384615384615383</v>
      </c>
      <c r="EB403" s="5">
        <v>2.23</v>
      </c>
      <c r="EC403" s="3"/>
      <c r="ED403" s="2"/>
      <c r="EE403" s="2"/>
      <c r="EF403" s="3" t="s">
        <v>1</v>
      </c>
      <c r="EG403" s="3" t="s">
        <v>27</v>
      </c>
      <c r="EH403" s="2"/>
      <c r="EI403" s="2"/>
      <c r="EJ403" s="3" t="s">
        <v>473</v>
      </c>
      <c r="EK403" s="5">
        <v>2.3E-2</v>
      </c>
      <c r="EL403" s="3" t="s">
        <v>1</v>
      </c>
      <c r="EM403" s="3" t="s">
        <v>3</v>
      </c>
      <c r="EN403" s="3" t="s">
        <v>27</v>
      </c>
      <c r="EO403" s="3"/>
      <c r="EP403" s="3" t="s">
        <v>8</v>
      </c>
      <c r="EQ403" s="3"/>
      <c r="ER403" s="5">
        <v>4.82</v>
      </c>
      <c r="ES403" s="3"/>
      <c r="ET403" s="9">
        <v>37.25</v>
      </c>
      <c r="EU403" s="3" t="s">
        <v>239</v>
      </c>
      <c r="EV403" s="3" t="s">
        <v>28</v>
      </c>
      <c r="EW403" s="9">
        <v>13.9</v>
      </c>
      <c r="EX403" s="9">
        <v>2.1</v>
      </c>
      <c r="EY403" s="3"/>
      <c r="EZ403" s="3"/>
      <c r="FA403" s="9">
        <v>1</v>
      </c>
      <c r="FB403" s="9">
        <v>2.5800000000000002E-9</v>
      </c>
      <c r="FC403" s="5">
        <v>217</v>
      </c>
      <c r="FD403" s="9">
        <v>1.2345679012345678</v>
      </c>
      <c r="FE403" s="2" t="s">
        <v>311</v>
      </c>
      <c r="FF403" s="3" t="s">
        <v>28</v>
      </c>
      <c r="FG403" s="3" t="s">
        <v>1</v>
      </c>
      <c r="FH403" s="9">
        <v>5.22</v>
      </c>
      <c r="FI403" s="3"/>
      <c r="FJ403" s="9">
        <v>12.55</v>
      </c>
      <c r="FK403" s="3" t="s">
        <v>1</v>
      </c>
      <c r="FL403" s="3" t="s">
        <v>1</v>
      </c>
      <c r="FM403" s="3"/>
      <c r="FN403" s="9">
        <v>137</v>
      </c>
      <c r="FO403" s="9">
        <v>2.2100000000000001E-7</v>
      </c>
      <c r="FP403" s="9">
        <v>7.8</v>
      </c>
      <c r="FQ403" s="3" t="s">
        <v>311</v>
      </c>
      <c r="FR403" s="5">
        <v>1.085E-2</v>
      </c>
      <c r="FS403" s="9">
        <v>51</v>
      </c>
      <c r="FT403" s="3" t="s">
        <v>1</v>
      </c>
      <c r="FU403" s="3">
        <v>3.73</v>
      </c>
      <c r="FV403" s="3" t="s">
        <v>27</v>
      </c>
      <c r="FW403" s="5">
        <v>29.4</v>
      </c>
      <c r="FX403" s="10">
        <v>4.13E-3</v>
      </c>
      <c r="FY403" s="3"/>
      <c r="FZ403" s="3"/>
      <c r="GA403" s="3"/>
      <c r="GB403" s="3"/>
      <c r="GC403" s="3" t="s">
        <v>27</v>
      </c>
      <c r="GD403" s="3"/>
      <c r="GE403" s="3"/>
      <c r="GF403" s="3" t="s">
        <v>30</v>
      </c>
      <c r="GG403" s="3"/>
      <c r="GH403" s="9">
        <v>3.39</v>
      </c>
      <c r="GI403" s="5">
        <v>217</v>
      </c>
      <c r="GJ403" s="5">
        <v>2.0399999999999997E-3</v>
      </c>
      <c r="GK403" s="3"/>
      <c r="GL403" s="2"/>
      <c r="GM403" s="9">
        <v>2.2200000000000002</v>
      </c>
      <c r="GN403" s="3" t="s">
        <v>31</v>
      </c>
      <c r="GO403" s="3" t="s">
        <v>8</v>
      </c>
      <c r="GP403" s="3"/>
      <c r="GQ403" s="3"/>
      <c r="GR403" s="3" t="s">
        <v>219</v>
      </c>
      <c r="GS403" s="9">
        <v>1.0204081632653061</v>
      </c>
      <c r="GT403" s="9">
        <v>68</v>
      </c>
      <c r="GU403" s="9">
        <v>22.35</v>
      </c>
      <c r="GV403" s="2">
        <v>6.9444444444444448E-2</v>
      </c>
      <c r="GW403" s="9">
        <v>2.2999999999999998</v>
      </c>
      <c r="GX403" s="2" t="s">
        <v>34</v>
      </c>
      <c r="GY403" s="7"/>
      <c r="GZ403" s="9">
        <v>4.42</v>
      </c>
      <c r="HA403" s="9">
        <v>1.7350000000000001</v>
      </c>
      <c r="HB403" s="9">
        <v>4.5199999999999996</v>
      </c>
      <c r="HC403" s="3">
        <v>42.25</v>
      </c>
      <c r="HD403" s="3" t="s">
        <v>3</v>
      </c>
      <c r="HE403" s="9">
        <v>11.95</v>
      </c>
      <c r="HF403" s="9">
        <v>21.15</v>
      </c>
      <c r="HG403" s="3" t="s">
        <v>467</v>
      </c>
      <c r="HH403" s="5">
        <v>217</v>
      </c>
      <c r="HI403" s="3" t="s">
        <v>311</v>
      </c>
      <c r="HJ403" s="3"/>
      <c r="HK403" s="3" t="s">
        <v>3</v>
      </c>
      <c r="HL403" s="3"/>
      <c r="HM403" s="9">
        <v>0.40300000000000002</v>
      </c>
      <c r="HN403" s="9">
        <v>46.25</v>
      </c>
      <c r="HO403" s="3" t="s">
        <v>3</v>
      </c>
      <c r="HP403" s="3" t="s">
        <v>1</v>
      </c>
      <c r="HQ403" s="3" t="s">
        <v>28</v>
      </c>
      <c r="HR403" s="9">
        <v>0.45</v>
      </c>
      <c r="HS403" s="3" t="s">
        <v>3</v>
      </c>
      <c r="HT403" s="3">
        <v>3.84</v>
      </c>
      <c r="HU403" s="9">
        <v>0.49019607843137253</v>
      </c>
      <c r="HV403" s="3">
        <v>1</v>
      </c>
      <c r="HW403" s="9">
        <v>7.7800000000000005E-3</v>
      </c>
      <c r="HX403" s="3" t="s">
        <v>3</v>
      </c>
      <c r="HY403" s="3"/>
      <c r="HZ403" s="3" t="s">
        <v>30</v>
      </c>
      <c r="IA403" s="9">
        <v>4.3</v>
      </c>
      <c r="IB403" s="2"/>
      <c r="IC403" s="3" t="s">
        <v>18</v>
      </c>
      <c r="ID403" s="3"/>
      <c r="IE403" s="3" t="s">
        <v>309</v>
      </c>
      <c r="IF403" s="7"/>
      <c r="IG403" s="9">
        <v>1.3888888888888888</v>
      </c>
      <c r="IH403" s="9">
        <v>1.3333333333333333</v>
      </c>
    </row>
    <row r="404" spans="1:242" x14ac:dyDescent="0.25">
      <c r="A404" s="1" t="s">
        <v>527</v>
      </c>
      <c r="B404" s="5">
        <v>42.7</v>
      </c>
      <c r="C404" s="3">
        <v>40</v>
      </c>
      <c r="D404" s="5">
        <v>9.15</v>
      </c>
      <c r="E404" s="3" t="s">
        <v>1</v>
      </c>
      <c r="F404" s="3" t="s">
        <v>21</v>
      </c>
      <c r="G404" s="2" t="s">
        <v>21</v>
      </c>
      <c r="H404" s="3">
        <v>2.86</v>
      </c>
      <c r="I404" s="3">
        <v>2.86</v>
      </c>
      <c r="J404" s="5">
        <v>1.3149999999999999E-8</v>
      </c>
      <c r="K404" s="3" t="s">
        <v>3</v>
      </c>
      <c r="L404" s="3" t="s">
        <v>4</v>
      </c>
      <c r="M404" s="5">
        <v>0.89285714285714279</v>
      </c>
      <c r="N404" s="5">
        <v>13.65</v>
      </c>
      <c r="O404" s="3" t="s">
        <v>3</v>
      </c>
      <c r="P404" s="3">
        <v>1.04</v>
      </c>
      <c r="Q404" s="3"/>
      <c r="R404" s="5">
        <v>39</v>
      </c>
      <c r="S404" s="3">
        <v>2.13</v>
      </c>
      <c r="T404" s="3" t="s">
        <v>3</v>
      </c>
      <c r="U404" s="5">
        <v>31.2</v>
      </c>
      <c r="V404" s="3">
        <v>2.5</v>
      </c>
      <c r="W404" s="5">
        <v>214.5</v>
      </c>
      <c r="X404" s="3">
        <v>1.04</v>
      </c>
      <c r="Y404" s="3">
        <v>10.15</v>
      </c>
      <c r="Z404" s="5">
        <v>2.3499999999999999E-5</v>
      </c>
      <c r="AA404" s="3" t="s">
        <v>8</v>
      </c>
      <c r="AB404" s="2">
        <v>0.92592592592592582</v>
      </c>
      <c r="AC404" s="5">
        <v>1.1454545454545454E-11</v>
      </c>
      <c r="AD404" s="3" t="s">
        <v>22</v>
      </c>
      <c r="AE404" s="3" t="s">
        <v>21</v>
      </c>
      <c r="AF404" s="3">
        <v>2.1800000000000002</v>
      </c>
      <c r="AG404" s="6">
        <v>2.1000000000000003E-3</v>
      </c>
      <c r="AH404" s="5">
        <v>214.5</v>
      </c>
      <c r="AI404" s="2">
        <v>133.5</v>
      </c>
      <c r="AJ404" s="3" t="s">
        <v>21</v>
      </c>
      <c r="AK404" s="5">
        <v>214.5</v>
      </c>
      <c r="AL404" s="5">
        <v>1.167</v>
      </c>
      <c r="AM404" s="3">
        <v>85.5</v>
      </c>
      <c r="AN404" s="3">
        <v>0.90909090909090906</v>
      </c>
      <c r="AO404" s="5">
        <v>214.5</v>
      </c>
      <c r="AP404" s="5">
        <v>214.5</v>
      </c>
      <c r="AQ404" s="5">
        <v>40</v>
      </c>
      <c r="AR404" s="5">
        <v>2.4700000000000002</v>
      </c>
      <c r="AS404" s="3" t="s">
        <v>28</v>
      </c>
      <c r="AT404" s="3" t="s">
        <v>28</v>
      </c>
      <c r="AU404" s="5">
        <v>43</v>
      </c>
      <c r="AV404" s="3">
        <v>214.5</v>
      </c>
      <c r="AW404" s="5">
        <v>214.5</v>
      </c>
      <c r="AX404" s="5">
        <v>1.5333333333333332E-6</v>
      </c>
      <c r="AY404" s="2" t="s">
        <v>311</v>
      </c>
      <c r="AZ404" s="5">
        <v>9</v>
      </c>
      <c r="BA404" s="5">
        <v>214.5</v>
      </c>
      <c r="BB404" s="3" t="s">
        <v>8</v>
      </c>
      <c r="BC404" s="3">
        <v>14.6</v>
      </c>
      <c r="BD404" s="5">
        <v>0.36496350364963503</v>
      </c>
      <c r="BE404" s="3" t="s">
        <v>447</v>
      </c>
      <c r="BF404" s="5">
        <v>25.25</v>
      </c>
      <c r="BG404" s="5">
        <v>5.44</v>
      </c>
      <c r="BH404" s="3">
        <v>185.5</v>
      </c>
      <c r="BI404" s="3">
        <v>2.86</v>
      </c>
      <c r="BJ404" s="5">
        <v>1.3</v>
      </c>
      <c r="BK404" s="5">
        <v>27.95</v>
      </c>
      <c r="BL404" s="5">
        <v>0.75471698113207553</v>
      </c>
      <c r="BM404" s="5">
        <v>3.15</v>
      </c>
      <c r="BN404" s="3" t="s">
        <v>21</v>
      </c>
      <c r="BO404" s="3" t="s">
        <v>121</v>
      </c>
      <c r="BP404" s="3" t="s">
        <v>3</v>
      </c>
      <c r="BQ404" s="5">
        <v>3.15</v>
      </c>
      <c r="BR404" s="2" t="s">
        <v>21</v>
      </c>
      <c r="BS404" s="3">
        <v>0.5</v>
      </c>
      <c r="BT404" s="3"/>
      <c r="BU404" s="3">
        <v>0.9009009009009008</v>
      </c>
      <c r="BV404" s="5">
        <v>3.97</v>
      </c>
      <c r="BW404" s="5">
        <v>4.4000000000000004</v>
      </c>
      <c r="BX404" s="3" t="s">
        <v>27</v>
      </c>
      <c r="BY404" s="4">
        <v>84.5</v>
      </c>
      <c r="BZ404" s="5">
        <v>214.5</v>
      </c>
      <c r="CA404" s="2">
        <v>1.8518518518518516</v>
      </c>
      <c r="CB404" s="3" t="s">
        <v>3</v>
      </c>
      <c r="CC404" s="5">
        <v>1.84</v>
      </c>
      <c r="CD404" s="5" t="s">
        <v>21</v>
      </c>
      <c r="CE404" s="3">
        <v>0.47393364928909953</v>
      </c>
      <c r="CF404" s="5">
        <v>38.75</v>
      </c>
      <c r="CG404" s="3" t="s">
        <v>312</v>
      </c>
      <c r="CH404" s="3">
        <v>2.86</v>
      </c>
      <c r="CI404" s="3" t="s">
        <v>27</v>
      </c>
      <c r="CJ404" s="3" t="s">
        <v>1</v>
      </c>
      <c r="CK404" s="2"/>
      <c r="CL404" s="3" t="s">
        <v>22</v>
      </c>
      <c r="CM404" s="5">
        <v>29</v>
      </c>
      <c r="CN404" s="3">
        <v>85.5</v>
      </c>
      <c r="CO404" s="2">
        <v>5.55</v>
      </c>
      <c r="CP404" s="3"/>
      <c r="CQ404" s="2"/>
      <c r="CR404" s="5">
        <v>5.07</v>
      </c>
      <c r="CS404" s="5">
        <v>31.2</v>
      </c>
      <c r="CT404" s="5">
        <v>4.29</v>
      </c>
      <c r="CU404" s="5">
        <v>10.15</v>
      </c>
      <c r="CV404" s="5">
        <v>634</v>
      </c>
      <c r="CW404" s="5">
        <v>121</v>
      </c>
      <c r="CX404" s="5">
        <v>0.36496350364963503</v>
      </c>
      <c r="CY404" s="5">
        <v>0.50505050505050508</v>
      </c>
      <c r="CZ404" s="3" t="s">
        <v>22</v>
      </c>
      <c r="DA404" s="5">
        <v>2.4499999999999999E-3</v>
      </c>
      <c r="DB404" s="5">
        <v>842</v>
      </c>
      <c r="DC404" s="2">
        <v>2.2000000000000002</v>
      </c>
      <c r="DD404" s="5">
        <v>213</v>
      </c>
      <c r="DE404" s="3" t="s">
        <v>22</v>
      </c>
      <c r="DF404" s="5">
        <v>0.30120481927710846</v>
      </c>
      <c r="DG404" s="3" t="s">
        <v>3</v>
      </c>
      <c r="DH404" s="5">
        <v>8.5500000000000007</v>
      </c>
      <c r="DI404" s="3" t="s">
        <v>28</v>
      </c>
      <c r="DJ404" s="3">
        <v>15</v>
      </c>
      <c r="DK404" s="5">
        <v>528</v>
      </c>
      <c r="DL404" s="3" t="s">
        <v>8</v>
      </c>
      <c r="DM404" s="5">
        <v>0.27548209366391185</v>
      </c>
      <c r="DN404" s="3" t="s">
        <v>3</v>
      </c>
      <c r="DO404" s="5">
        <v>18.5</v>
      </c>
      <c r="DP404" s="3" t="s">
        <v>3</v>
      </c>
      <c r="DQ404" s="5">
        <v>3.2450000000000001</v>
      </c>
      <c r="DR404" s="7" t="s">
        <v>21</v>
      </c>
      <c r="DS404" s="3">
        <v>1</v>
      </c>
      <c r="DT404" s="5">
        <v>0.47169811320754712</v>
      </c>
      <c r="DU404" s="2" t="s">
        <v>21</v>
      </c>
      <c r="DV404" s="3" t="s">
        <v>3</v>
      </c>
      <c r="DW404" s="5">
        <v>31.2</v>
      </c>
      <c r="DX404" s="3">
        <v>5.28</v>
      </c>
      <c r="DY404" s="3" t="s">
        <v>8</v>
      </c>
      <c r="DZ404" s="2">
        <v>245.5</v>
      </c>
      <c r="EA404" s="5">
        <v>1.5151515151515151</v>
      </c>
      <c r="EB404" s="5">
        <v>2.17</v>
      </c>
      <c r="EC404" s="3">
        <v>8.8000000000000007</v>
      </c>
      <c r="ED404" s="2">
        <v>202.5</v>
      </c>
      <c r="EE404" s="2">
        <v>0.36363636363636365</v>
      </c>
      <c r="EF404" s="3" t="s">
        <v>1</v>
      </c>
      <c r="EG404" s="3" t="s">
        <v>27</v>
      </c>
      <c r="EH404" s="2">
        <v>67</v>
      </c>
      <c r="EI404" s="2">
        <v>7.45</v>
      </c>
      <c r="EJ404" s="3" t="s">
        <v>473</v>
      </c>
      <c r="EK404" s="5">
        <v>2.35E-2</v>
      </c>
      <c r="EL404" s="3" t="s">
        <v>1</v>
      </c>
      <c r="EM404" s="3" t="s">
        <v>3</v>
      </c>
      <c r="EN404" s="3" t="s">
        <v>27</v>
      </c>
      <c r="EO404" s="3">
        <v>20</v>
      </c>
      <c r="EP404" s="3" t="s">
        <v>8</v>
      </c>
      <c r="EQ404" s="3">
        <v>2.86</v>
      </c>
      <c r="ER404" s="5">
        <v>4.4000000000000004</v>
      </c>
      <c r="ES404" s="3">
        <v>90</v>
      </c>
      <c r="ET404" s="9">
        <v>37.549999999999997</v>
      </c>
      <c r="EU404" s="3" t="s">
        <v>239</v>
      </c>
      <c r="EV404" s="3" t="s">
        <v>28</v>
      </c>
      <c r="EW404" s="9">
        <v>14.3</v>
      </c>
      <c r="EX404" s="9">
        <v>2.08</v>
      </c>
      <c r="EY404" s="3">
        <v>1.92</v>
      </c>
      <c r="EZ404" s="3">
        <v>84.5</v>
      </c>
      <c r="FA404" s="9">
        <v>1.075268817204301</v>
      </c>
      <c r="FB404" s="9">
        <v>4.2000000000000004E-9</v>
      </c>
      <c r="FC404" s="5">
        <v>214.5</v>
      </c>
      <c r="FD404" s="9">
        <v>1.1111111111111112</v>
      </c>
      <c r="FE404" s="2" t="s">
        <v>311</v>
      </c>
      <c r="FF404" s="3" t="s">
        <v>28</v>
      </c>
      <c r="FG404" s="3" t="s">
        <v>1</v>
      </c>
      <c r="FH404" s="9">
        <v>5.16</v>
      </c>
      <c r="FI404" s="3">
        <v>0.35971223021582738</v>
      </c>
      <c r="FJ404" s="9">
        <v>12.65</v>
      </c>
      <c r="FK404" s="3" t="s">
        <v>1</v>
      </c>
      <c r="FL404" s="3" t="s">
        <v>1</v>
      </c>
      <c r="FM404" s="3">
        <v>0.81300813008130079</v>
      </c>
      <c r="FN404" s="9">
        <v>141</v>
      </c>
      <c r="FO404" s="9">
        <v>2.23E-7</v>
      </c>
      <c r="FP404" s="9">
        <v>7.92</v>
      </c>
      <c r="FQ404" s="3" t="s">
        <v>311</v>
      </c>
      <c r="FR404" s="5">
        <v>1.0725E-2</v>
      </c>
      <c r="FS404" s="9">
        <v>50.45</v>
      </c>
      <c r="FT404" s="3" t="s">
        <v>1</v>
      </c>
      <c r="FU404" s="3">
        <v>3.73</v>
      </c>
      <c r="FV404" s="3" t="s">
        <v>27</v>
      </c>
      <c r="FW404" s="5">
        <v>27</v>
      </c>
      <c r="FX404" s="10">
        <v>4.0800000000000003E-3</v>
      </c>
      <c r="FY404" s="3">
        <v>111</v>
      </c>
      <c r="FZ404" s="3"/>
      <c r="GA404" s="3">
        <v>2.86</v>
      </c>
      <c r="GB404" s="3">
        <v>2.86</v>
      </c>
      <c r="GC404" s="3" t="s">
        <v>27</v>
      </c>
      <c r="GD404" s="3">
        <v>2.86</v>
      </c>
      <c r="GE404" s="3">
        <v>0.95</v>
      </c>
      <c r="GF404" s="3" t="s">
        <v>21</v>
      </c>
      <c r="GG404" s="3">
        <v>85.5</v>
      </c>
      <c r="GH404" s="9">
        <v>3.37</v>
      </c>
      <c r="GI404" s="5">
        <v>214.5</v>
      </c>
      <c r="GJ404" s="5">
        <v>2.0200000000000001E-3</v>
      </c>
      <c r="GK404" s="3">
        <v>6.95</v>
      </c>
      <c r="GL404" s="13" t="s">
        <v>402</v>
      </c>
      <c r="GM404" s="9">
        <v>2.17</v>
      </c>
      <c r="GN404" s="3" t="s">
        <v>31</v>
      </c>
      <c r="GO404" s="3" t="s">
        <v>8</v>
      </c>
      <c r="GP404" s="3"/>
      <c r="GQ404" s="3">
        <v>9.5500000000000007</v>
      </c>
      <c r="GR404" s="3" t="s">
        <v>219</v>
      </c>
      <c r="GS404" s="9">
        <v>1.0309278350515465</v>
      </c>
      <c r="GT404" s="9">
        <v>66.099999999999994</v>
      </c>
      <c r="GU404" s="9">
        <v>22.55</v>
      </c>
      <c r="GV404" s="2">
        <v>5.9523809523809521E-2</v>
      </c>
      <c r="GW404" s="9">
        <v>2.25</v>
      </c>
      <c r="GX404" s="2" t="s">
        <v>34</v>
      </c>
      <c r="GY404" s="7">
        <v>1.0309278350515465</v>
      </c>
      <c r="GZ404" s="9">
        <v>4.37</v>
      </c>
      <c r="HA404" s="9">
        <v>1.665</v>
      </c>
      <c r="HB404" s="9">
        <v>4.46</v>
      </c>
      <c r="HC404" s="3">
        <v>41.05</v>
      </c>
      <c r="HD404" s="3" t="s">
        <v>3</v>
      </c>
      <c r="HE404" s="9">
        <v>12.45</v>
      </c>
      <c r="HF404" s="9">
        <v>20.55</v>
      </c>
      <c r="HG404" s="3" t="s">
        <v>467</v>
      </c>
      <c r="HH404" s="5">
        <v>214.5</v>
      </c>
      <c r="HI404" s="3" t="s">
        <v>311</v>
      </c>
      <c r="HJ404" s="4">
        <v>0.95238095238095233</v>
      </c>
      <c r="HK404" s="3" t="s">
        <v>3</v>
      </c>
      <c r="HL404" s="3">
        <v>2.85</v>
      </c>
      <c r="HM404" s="9">
        <v>0.38</v>
      </c>
      <c r="HN404" s="9">
        <v>45.75</v>
      </c>
      <c r="HO404" s="3" t="s">
        <v>3</v>
      </c>
      <c r="HP404" s="3" t="s">
        <v>1</v>
      </c>
      <c r="HQ404" s="3" t="s">
        <v>28</v>
      </c>
      <c r="HR404" s="9">
        <v>0.5</v>
      </c>
      <c r="HS404" s="3" t="s">
        <v>3</v>
      </c>
      <c r="HT404" s="3">
        <v>3.79</v>
      </c>
      <c r="HU404" s="9">
        <v>0.45662100456621008</v>
      </c>
      <c r="HV404" s="3">
        <v>1</v>
      </c>
      <c r="HW404" s="9">
        <v>7.9100000000000004E-3</v>
      </c>
      <c r="HX404" s="3" t="s">
        <v>3</v>
      </c>
      <c r="HY404" s="3">
        <v>72</v>
      </c>
      <c r="HZ404" s="3" t="s">
        <v>21</v>
      </c>
      <c r="IA404" s="9">
        <v>4.3</v>
      </c>
      <c r="IB404" s="5">
        <v>2.875</v>
      </c>
      <c r="IC404" s="3" t="s">
        <v>18</v>
      </c>
      <c r="ID404" s="4">
        <v>84.5</v>
      </c>
      <c r="IE404" s="3" t="s">
        <v>309</v>
      </c>
      <c r="IF404" s="7">
        <v>4.95</v>
      </c>
      <c r="IG404" s="9">
        <v>1.3698630136986301</v>
      </c>
      <c r="IH404" s="9">
        <v>1.4285714285714286</v>
      </c>
    </row>
    <row r="405" spans="1:242" x14ac:dyDescent="0.25">
      <c r="A405" s="1" t="s">
        <v>528</v>
      </c>
      <c r="B405" s="5">
        <v>42.85</v>
      </c>
      <c r="C405" s="3"/>
      <c r="D405" s="5">
        <v>8.9</v>
      </c>
      <c r="E405" s="3" t="s">
        <v>1</v>
      </c>
      <c r="F405" s="3"/>
      <c r="G405" s="2"/>
      <c r="H405" s="3"/>
      <c r="I405" s="3"/>
      <c r="J405" s="5">
        <v>1.365E-8</v>
      </c>
      <c r="K405" s="3" t="s">
        <v>3</v>
      </c>
      <c r="L405" s="3" t="s">
        <v>4</v>
      </c>
      <c r="M405" s="5">
        <v>0.88495575221238942</v>
      </c>
      <c r="N405" s="5">
        <v>13.4</v>
      </c>
      <c r="O405" s="3" t="s">
        <v>3</v>
      </c>
      <c r="P405" s="3"/>
      <c r="Q405" s="3"/>
      <c r="R405" s="5">
        <v>39.5</v>
      </c>
      <c r="S405" s="3"/>
      <c r="T405" s="3" t="s">
        <v>3</v>
      </c>
      <c r="U405" s="5">
        <v>30.25</v>
      </c>
      <c r="V405" s="3"/>
      <c r="W405" s="5">
        <v>213.5</v>
      </c>
      <c r="X405" s="3"/>
      <c r="Y405" s="3"/>
      <c r="Z405" s="5">
        <v>2.3499999999999999E-5</v>
      </c>
      <c r="AA405" s="3" t="s">
        <v>8</v>
      </c>
      <c r="AB405" s="2"/>
      <c r="AC405" s="5">
        <v>1.1490909090909091E-11</v>
      </c>
      <c r="AD405" s="3" t="s">
        <v>22</v>
      </c>
      <c r="AE405" s="3" t="s">
        <v>1</v>
      </c>
      <c r="AF405" s="3"/>
      <c r="AG405" s="6">
        <v>2.0200000000000001E-3</v>
      </c>
      <c r="AH405" s="5">
        <v>213.5</v>
      </c>
      <c r="AI405" s="2"/>
      <c r="AJ405" s="3" t="s">
        <v>21</v>
      </c>
      <c r="AK405" s="5">
        <v>213.5</v>
      </c>
      <c r="AL405" s="5">
        <v>1.17</v>
      </c>
      <c r="AM405" s="3"/>
      <c r="AN405" s="3"/>
      <c r="AO405" s="5">
        <v>213.5</v>
      </c>
      <c r="AP405" s="5">
        <v>213.5</v>
      </c>
      <c r="AQ405" s="5">
        <v>40</v>
      </c>
      <c r="AR405" s="5">
        <v>2.35</v>
      </c>
      <c r="AS405" s="3" t="s">
        <v>28</v>
      </c>
      <c r="AT405" s="3" t="s">
        <v>28</v>
      </c>
      <c r="AU405" s="5">
        <v>43.5</v>
      </c>
      <c r="AV405" s="3"/>
      <c r="AW405" s="5">
        <v>213.5</v>
      </c>
      <c r="AX405" s="5">
        <v>1.6999999999999998E-6</v>
      </c>
      <c r="AY405" s="2" t="s">
        <v>311</v>
      </c>
      <c r="AZ405" s="5">
        <v>8.9</v>
      </c>
      <c r="BA405" s="5">
        <v>213.5</v>
      </c>
      <c r="BB405" s="3" t="s">
        <v>8</v>
      </c>
      <c r="BC405" s="3">
        <v>14.55</v>
      </c>
      <c r="BD405" s="5">
        <v>0.36496350364963503</v>
      </c>
      <c r="BE405" s="3" t="s">
        <v>447</v>
      </c>
      <c r="BF405" s="6">
        <v>26.1</v>
      </c>
      <c r="BG405" s="5">
        <v>5.26</v>
      </c>
      <c r="BH405" s="3"/>
      <c r="BI405" s="3"/>
      <c r="BJ405" s="5">
        <v>1.3</v>
      </c>
      <c r="BK405" s="5">
        <v>27.95</v>
      </c>
      <c r="BL405" s="5">
        <v>0.72992700729927007</v>
      </c>
      <c r="BM405" s="5">
        <v>3.2</v>
      </c>
      <c r="BN405" s="3"/>
      <c r="BO405" s="3" t="s">
        <v>121</v>
      </c>
      <c r="BP405" s="3" t="s">
        <v>3</v>
      </c>
      <c r="BQ405" s="5">
        <v>3</v>
      </c>
      <c r="BR405" s="2" t="s">
        <v>21</v>
      </c>
      <c r="BS405" s="3"/>
      <c r="BT405" s="3"/>
      <c r="BU405" s="3"/>
      <c r="BV405" s="5">
        <v>3.87</v>
      </c>
      <c r="BW405" s="5">
        <v>4.3</v>
      </c>
      <c r="BX405" s="3" t="s">
        <v>27</v>
      </c>
      <c r="BY405" s="4"/>
      <c r="BZ405" s="5">
        <v>213.5</v>
      </c>
      <c r="CA405" s="2"/>
      <c r="CB405" s="3" t="s">
        <v>3</v>
      </c>
      <c r="CC405" s="5">
        <v>1.84</v>
      </c>
      <c r="CD405" s="5" t="s">
        <v>21</v>
      </c>
      <c r="CE405" s="3"/>
      <c r="CF405" s="5">
        <v>39</v>
      </c>
      <c r="CG405" s="3" t="s">
        <v>312</v>
      </c>
      <c r="CH405" s="3"/>
      <c r="CI405" s="3" t="s">
        <v>27</v>
      </c>
      <c r="CJ405" s="3" t="s">
        <v>1</v>
      </c>
      <c r="CK405" s="2"/>
      <c r="CL405" s="3" t="s">
        <v>22</v>
      </c>
      <c r="CM405" s="5">
        <v>30</v>
      </c>
      <c r="CN405" s="3"/>
      <c r="CO405" s="2"/>
      <c r="CP405" s="3"/>
      <c r="CQ405" s="2"/>
      <c r="CR405" s="5">
        <v>5.15</v>
      </c>
      <c r="CS405" s="5">
        <v>31.35</v>
      </c>
      <c r="CT405" s="5">
        <v>4.1100000000000003</v>
      </c>
      <c r="CU405" s="5">
        <v>10.3</v>
      </c>
      <c r="CV405" s="5">
        <v>644</v>
      </c>
      <c r="CW405" s="5">
        <v>132</v>
      </c>
      <c r="CX405" s="5">
        <v>0.36496350364963503</v>
      </c>
      <c r="CY405" s="5">
        <v>0.49504950495049505</v>
      </c>
      <c r="CZ405" s="3" t="s">
        <v>22</v>
      </c>
      <c r="DA405" s="5">
        <v>2.63E-3</v>
      </c>
      <c r="DB405" s="5">
        <v>817</v>
      </c>
      <c r="DC405" s="2"/>
      <c r="DD405" s="5">
        <v>217</v>
      </c>
      <c r="DE405" s="3" t="s">
        <v>22</v>
      </c>
      <c r="DF405" s="5">
        <v>0.3097893432465923</v>
      </c>
      <c r="DG405" s="3" t="s">
        <v>3</v>
      </c>
      <c r="DH405" s="5">
        <v>8.65</v>
      </c>
      <c r="DI405" s="3" t="s">
        <v>28</v>
      </c>
      <c r="DJ405" s="3"/>
      <c r="DK405" s="5">
        <v>526</v>
      </c>
      <c r="DL405" s="3" t="s">
        <v>8</v>
      </c>
      <c r="DM405" s="5">
        <v>0.27548209366391185</v>
      </c>
      <c r="DN405" s="3" t="s">
        <v>3</v>
      </c>
      <c r="DO405" s="5">
        <v>18</v>
      </c>
      <c r="DP405" s="3" t="s">
        <v>3</v>
      </c>
      <c r="DQ405" s="5">
        <v>3.25</v>
      </c>
      <c r="DR405" s="7"/>
      <c r="DS405" s="3">
        <v>1</v>
      </c>
      <c r="DT405" s="5">
        <v>0.48309178743961356</v>
      </c>
      <c r="DU405" s="2"/>
      <c r="DV405" s="3" t="s">
        <v>3</v>
      </c>
      <c r="DW405" s="5">
        <v>30.25</v>
      </c>
      <c r="DX405" s="3"/>
      <c r="DY405" s="3" t="s">
        <v>8</v>
      </c>
      <c r="DZ405" s="2"/>
      <c r="EA405" s="5">
        <v>1.4492753623188408</v>
      </c>
      <c r="EB405" s="5">
        <v>2.14</v>
      </c>
      <c r="EC405" s="3"/>
      <c r="ED405" s="2"/>
      <c r="EE405" s="2"/>
      <c r="EF405" s="3" t="s">
        <v>1</v>
      </c>
      <c r="EG405" s="3" t="s">
        <v>27</v>
      </c>
      <c r="EH405" s="2"/>
      <c r="EI405" s="2"/>
      <c r="EJ405" s="3" t="s">
        <v>473</v>
      </c>
      <c r="EK405" s="5">
        <v>2.35E-2</v>
      </c>
      <c r="EL405" s="3" t="s">
        <v>1</v>
      </c>
      <c r="EM405" s="3" t="s">
        <v>3</v>
      </c>
      <c r="EN405" s="3" t="s">
        <v>27</v>
      </c>
      <c r="EO405" s="3"/>
      <c r="EP405" s="3" t="s">
        <v>8</v>
      </c>
      <c r="EQ405" s="3"/>
      <c r="ER405" s="5">
        <v>4.16</v>
      </c>
      <c r="ES405" s="3"/>
      <c r="ET405" s="9">
        <v>38.15</v>
      </c>
      <c r="EU405" s="3" t="s">
        <v>239</v>
      </c>
      <c r="EV405" s="3" t="s">
        <v>28</v>
      </c>
      <c r="EW405" s="9">
        <v>13.7</v>
      </c>
      <c r="EX405" s="9">
        <v>2.0099999999999998</v>
      </c>
      <c r="EY405" s="3"/>
      <c r="EZ405" s="3"/>
      <c r="FA405" s="9">
        <v>1.1111111111111112</v>
      </c>
      <c r="FB405" s="9">
        <v>4.0000000000000002E-9</v>
      </c>
      <c r="FC405" s="5">
        <v>213.5</v>
      </c>
      <c r="FD405" s="9">
        <v>1.0638297872340425</v>
      </c>
      <c r="FE405" s="2" t="s">
        <v>311</v>
      </c>
      <c r="FF405" s="3" t="s">
        <v>28</v>
      </c>
      <c r="FG405" s="3" t="s">
        <v>1</v>
      </c>
      <c r="FH405" s="9">
        <v>5.0999999999999996</v>
      </c>
      <c r="FI405" s="3"/>
      <c r="FJ405" s="9">
        <v>12.85</v>
      </c>
      <c r="FK405" s="3" t="s">
        <v>1</v>
      </c>
      <c r="FL405" s="3" t="s">
        <v>1</v>
      </c>
      <c r="FM405" s="3"/>
      <c r="FN405" s="9">
        <v>140</v>
      </c>
      <c r="FO405" s="9">
        <v>2.2700000000000001E-7</v>
      </c>
      <c r="FP405" s="9">
        <v>7.98</v>
      </c>
      <c r="FQ405" s="3" t="s">
        <v>311</v>
      </c>
      <c r="FR405" s="5">
        <v>1.03E-2</v>
      </c>
      <c r="FS405" s="9">
        <v>50.6</v>
      </c>
      <c r="FT405" s="3" t="s">
        <v>1</v>
      </c>
      <c r="FU405" s="3"/>
      <c r="FV405" s="3" t="s">
        <v>27</v>
      </c>
      <c r="FW405" s="5">
        <v>26.75</v>
      </c>
      <c r="FX405" s="10">
        <v>4.2699999999999995E-3</v>
      </c>
      <c r="FY405" s="3"/>
      <c r="FZ405" s="3"/>
      <c r="GA405" s="3"/>
      <c r="GB405" s="3"/>
      <c r="GC405" s="3" t="s">
        <v>27</v>
      </c>
      <c r="GD405" s="3"/>
      <c r="GE405" s="3"/>
      <c r="GF405" s="3" t="s">
        <v>30</v>
      </c>
      <c r="GG405" s="3"/>
      <c r="GH405" s="9">
        <v>3.35</v>
      </c>
      <c r="GI405" s="5">
        <v>213.5</v>
      </c>
      <c r="GJ405" s="5">
        <v>1.9350000000000001E-3</v>
      </c>
      <c r="GK405" s="3"/>
      <c r="GL405" s="2"/>
      <c r="GM405" s="9">
        <v>2.14</v>
      </c>
      <c r="GN405" s="3" t="s">
        <v>31</v>
      </c>
      <c r="GO405" s="3" t="s">
        <v>8</v>
      </c>
      <c r="GP405" s="3"/>
      <c r="GQ405" s="3"/>
      <c r="GR405" s="3" t="s">
        <v>219</v>
      </c>
      <c r="GS405" s="9">
        <v>0.94339622641509424</v>
      </c>
      <c r="GT405" s="9">
        <v>68.55</v>
      </c>
      <c r="GU405" s="9">
        <v>22.9</v>
      </c>
      <c r="GV405" s="2">
        <v>5.7142857142857141E-2</v>
      </c>
      <c r="GW405" s="9">
        <v>2.2000000000000002</v>
      </c>
      <c r="GX405" s="2" t="s">
        <v>34</v>
      </c>
      <c r="GY405" s="7"/>
      <c r="GZ405" s="9">
        <v>4.25</v>
      </c>
      <c r="HA405" s="9">
        <v>1.66</v>
      </c>
      <c r="HB405" s="9">
        <v>4.33</v>
      </c>
      <c r="HC405" s="3">
        <v>37.85</v>
      </c>
      <c r="HD405" s="3" t="s">
        <v>3</v>
      </c>
      <c r="HE405" s="9">
        <v>12</v>
      </c>
      <c r="HF405" s="9">
        <v>20.25</v>
      </c>
      <c r="HG405" s="3" t="s">
        <v>467</v>
      </c>
      <c r="HH405" s="5">
        <v>213.5</v>
      </c>
      <c r="HI405" s="3" t="s">
        <v>311</v>
      </c>
      <c r="HJ405" s="3"/>
      <c r="HK405" s="3" t="s">
        <v>3</v>
      </c>
      <c r="HL405" s="3"/>
      <c r="HM405" s="9">
        <v>0.375</v>
      </c>
      <c r="HN405" s="9">
        <v>50.6</v>
      </c>
      <c r="HO405" s="3" t="s">
        <v>3</v>
      </c>
      <c r="HP405" s="3" t="s">
        <v>1</v>
      </c>
      <c r="HQ405" s="3" t="s">
        <v>28</v>
      </c>
      <c r="HR405" s="9">
        <v>0.48</v>
      </c>
      <c r="HS405" s="3" t="s">
        <v>3</v>
      </c>
      <c r="HT405" s="3">
        <v>3.8</v>
      </c>
      <c r="HU405" s="9">
        <v>0.44444444444444442</v>
      </c>
      <c r="HV405" s="3">
        <v>1</v>
      </c>
      <c r="HW405" s="9">
        <v>8.0299999999999989E-3</v>
      </c>
      <c r="HX405" s="3" t="s">
        <v>3</v>
      </c>
      <c r="HY405" s="3"/>
      <c r="HZ405" s="3" t="s">
        <v>30</v>
      </c>
      <c r="IA405" s="9">
        <v>4.3</v>
      </c>
      <c r="IB405" s="5">
        <v>2.875</v>
      </c>
      <c r="IC405" s="3" t="s">
        <v>18</v>
      </c>
      <c r="ID405" s="4"/>
      <c r="IE405" s="3" t="s">
        <v>309</v>
      </c>
      <c r="IF405" s="7"/>
      <c r="IG405" s="9">
        <v>1.3513513513513513</v>
      </c>
      <c r="IH405" s="9">
        <v>1.5384615384615383</v>
      </c>
    </row>
    <row r="406" spans="1:242" x14ac:dyDescent="0.25">
      <c r="A406" s="1" t="s">
        <v>529</v>
      </c>
      <c r="B406" s="5">
        <v>43</v>
      </c>
      <c r="C406" s="3"/>
      <c r="D406" s="5">
        <v>8.9499999999999993</v>
      </c>
      <c r="E406" s="3" t="s">
        <v>1</v>
      </c>
      <c r="F406" s="3"/>
      <c r="G406" s="2"/>
      <c r="H406" s="3"/>
      <c r="I406" s="3"/>
      <c r="J406" s="5">
        <v>1.4270000000000001E-8</v>
      </c>
      <c r="K406" s="3" t="s">
        <v>3</v>
      </c>
      <c r="L406" s="3" t="s">
        <v>4</v>
      </c>
      <c r="M406" s="5">
        <v>0.88495575221238942</v>
      </c>
      <c r="N406" s="5">
        <v>13.35</v>
      </c>
      <c r="O406" s="3" t="s">
        <v>3</v>
      </c>
      <c r="P406" s="3"/>
      <c r="Q406" s="3"/>
      <c r="R406" s="5">
        <v>39.5</v>
      </c>
      <c r="S406" s="3"/>
      <c r="T406" s="3" t="s">
        <v>3</v>
      </c>
      <c r="U406" s="5">
        <v>30.75</v>
      </c>
      <c r="V406" s="3"/>
      <c r="W406" s="5">
        <v>215</v>
      </c>
      <c r="X406" s="3"/>
      <c r="Y406" s="3"/>
      <c r="Z406" s="5">
        <v>2.3499999999999999E-5</v>
      </c>
      <c r="AA406" s="3" t="s">
        <v>8</v>
      </c>
      <c r="AB406" s="2"/>
      <c r="AC406" s="5">
        <v>1.1599999999999999E-11</v>
      </c>
      <c r="AD406" s="3" t="s">
        <v>22</v>
      </c>
      <c r="AE406" s="3" t="s">
        <v>1</v>
      </c>
      <c r="AF406" s="3"/>
      <c r="AG406" s="6">
        <v>2.0800000000000003E-3</v>
      </c>
      <c r="AH406" s="5">
        <v>215</v>
      </c>
      <c r="AI406" s="2"/>
      <c r="AJ406" s="3" t="s">
        <v>21</v>
      </c>
      <c r="AK406" s="5">
        <v>215</v>
      </c>
      <c r="AL406" s="5">
        <v>1.1659999999999999</v>
      </c>
      <c r="AM406" s="3"/>
      <c r="AN406" s="3"/>
      <c r="AO406" s="5">
        <v>215</v>
      </c>
      <c r="AP406" s="5">
        <v>215</v>
      </c>
      <c r="AQ406" s="5">
        <v>41</v>
      </c>
      <c r="AR406" s="5">
        <v>2.36</v>
      </c>
      <c r="AS406" s="3" t="s">
        <v>28</v>
      </c>
      <c r="AT406" s="3" t="s">
        <v>28</v>
      </c>
      <c r="AU406" s="5">
        <v>43.65</v>
      </c>
      <c r="AV406" s="3"/>
      <c r="AW406" s="5">
        <v>215</v>
      </c>
      <c r="AX406" s="5">
        <v>1.8333333333333333E-6</v>
      </c>
      <c r="AY406" s="2" t="s">
        <v>311</v>
      </c>
      <c r="AZ406" s="5">
        <v>10</v>
      </c>
      <c r="BA406" s="5">
        <v>215</v>
      </c>
      <c r="BB406" s="3" t="s">
        <v>8</v>
      </c>
      <c r="BC406" s="3">
        <v>14.85</v>
      </c>
      <c r="BD406" s="5">
        <v>0.36764705882352938</v>
      </c>
      <c r="BE406" s="3" t="s">
        <v>447</v>
      </c>
      <c r="BF406" s="6">
        <v>26.25</v>
      </c>
      <c r="BG406" s="5">
        <v>5.3</v>
      </c>
      <c r="BH406" s="3"/>
      <c r="BI406" s="3"/>
      <c r="BJ406" s="5">
        <v>1.29</v>
      </c>
      <c r="BK406" s="5">
        <v>27.2</v>
      </c>
      <c r="BL406" s="5">
        <v>0.72992700729927007</v>
      </c>
      <c r="BM406" s="5">
        <v>3.2</v>
      </c>
      <c r="BN406" s="3"/>
      <c r="BO406" s="3" t="s">
        <v>121</v>
      </c>
      <c r="BP406" s="3" t="s">
        <v>3</v>
      </c>
      <c r="BQ406" s="5">
        <v>3</v>
      </c>
      <c r="BR406" s="2" t="s">
        <v>21</v>
      </c>
      <c r="BS406" s="3"/>
      <c r="BT406" s="3"/>
      <c r="BU406" s="3"/>
      <c r="BV406" s="5">
        <v>3.86</v>
      </c>
      <c r="BW406" s="5">
        <v>4.3</v>
      </c>
      <c r="BX406" s="3" t="s">
        <v>27</v>
      </c>
      <c r="BY406" s="3"/>
      <c r="BZ406" s="5">
        <v>215</v>
      </c>
      <c r="CA406" s="2"/>
      <c r="CB406" s="3" t="s">
        <v>3</v>
      </c>
      <c r="CC406" s="5">
        <v>1.83</v>
      </c>
      <c r="CD406" s="5" t="s">
        <v>21</v>
      </c>
      <c r="CE406" s="3"/>
      <c r="CF406" s="5">
        <v>39</v>
      </c>
      <c r="CG406" s="3" t="s">
        <v>312</v>
      </c>
      <c r="CH406" s="3"/>
      <c r="CI406" s="3" t="s">
        <v>27</v>
      </c>
      <c r="CJ406" s="3" t="s">
        <v>1</v>
      </c>
      <c r="CK406" s="2"/>
      <c r="CL406" s="3" t="s">
        <v>22</v>
      </c>
      <c r="CM406" s="5">
        <v>36</v>
      </c>
      <c r="CN406" s="3"/>
      <c r="CO406" s="2"/>
      <c r="CP406" s="3"/>
      <c r="CQ406" s="2"/>
      <c r="CR406" s="5">
        <v>5.07</v>
      </c>
      <c r="CS406" s="5">
        <v>28.8</v>
      </c>
      <c r="CT406" s="5">
        <v>4.1399999999999997</v>
      </c>
      <c r="CU406" s="5">
        <v>9.75</v>
      </c>
      <c r="CV406" s="5">
        <v>633</v>
      </c>
      <c r="CW406" s="5">
        <v>132</v>
      </c>
      <c r="CX406" s="5">
        <v>0.36764705882352938</v>
      </c>
      <c r="CY406" s="5">
        <v>0.48076923076923073</v>
      </c>
      <c r="CZ406" s="3" t="s">
        <v>22</v>
      </c>
      <c r="DA406" s="5">
        <v>2.65E-3</v>
      </c>
      <c r="DB406" s="5">
        <v>815</v>
      </c>
      <c r="DC406" s="2"/>
      <c r="DD406" s="5">
        <v>220</v>
      </c>
      <c r="DE406" s="3" t="s">
        <v>22</v>
      </c>
      <c r="DF406" s="5">
        <v>0.3125</v>
      </c>
      <c r="DG406" s="3" t="s">
        <v>3</v>
      </c>
      <c r="DH406" s="5">
        <v>8.6999999999999993</v>
      </c>
      <c r="DI406" s="3" t="s">
        <v>28</v>
      </c>
      <c r="DJ406" s="3"/>
      <c r="DK406" s="5">
        <v>523</v>
      </c>
      <c r="DL406" s="3" t="s">
        <v>8</v>
      </c>
      <c r="DM406" s="5">
        <v>0.27624309392265195</v>
      </c>
      <c r="DN406" s="3" t="s">
        <v>3</v>
      </c>
      <c r="DO406" s="5">
        <v>19</v>
      </c>
      <c r="DP406" s="3" t="s">
        <v>3</v>
      </c>
      <c r="DQ406" s="5">
        <v>3.25</v>
      </c>
      <c r="DR406" s="7"/>
      <c r="DS406" s="3">
        <v>1</v>
      </c>
      <c r="DT406" s="5">
        <v>0.48780487804878053</v>
      </c>
      <c r="DU406" s="2"/>
      <c r="DV406" s="3" t="s">
        <v>3</v>
      </c>
      <c r="DW406" s="5">
        <v>30.75</v>
      </c>
      <c r="DX406" s="3"/>
      <c r="DY406" s="3" t="s">
        <v>8</v>
      </c>
      <c r="DZ406" s="2"/>
      <c r="EA406" s="5">
        <v>1.5384615384615383</v>
      </c>
      <c r="EB406" s="5">
        <v>2.16</v>
      </c>
      <c r="EC406" s="3"/>
      <c r="ED406" s="2"/>
      <c r="EE406" s="2"/>
      <c r="EF406" s="3" t="s">
        <v>1</v>
      </c>
      <c r="EG406" s="3" t="s">
        <v>27</v>
      </c>
      <c r="EH406" s="2"/>
      <c r="EI406" s="2"/>
      <c r="EJ406" s="3" t="s">
        <v>473</v>
      </c>
      <c r="EK406" s="5">
        <v>2.35E-2</v>
      </c>
      <c r="EL406" s="3" t="s">
        <v>1</v>
      </c>
      <c r="EM406" s="3" t="s">
        <v>3</v>
      </c>
      <c r="EN406" s="3" t="s">
        <v>27</v>
      </c>
      <c r="EO406" s="3"/>
      <c r="EP406" s="3" t="s">
        <v>8</v>
      </c>
      <c r="EQ406" s="3"/>
      <c r="ER406" s="5">
        <v>4.1900000000000004</v>
      </c>
      <c r="ES406" s="3"/>
      <c r="ET406" s="9">
        <v>37.549999999999997</v>
      </c>
      <c r="EU406" s="3" t="s">
        <v>239</v>
      </c>
      <c r="EV406" s="3" t="s">
        <v>28</v>
      </c>
      <c r="EW406" s="9">
        <v>13.8</v>
      </c>
      <c r="EX406" s="9">
        <v>2.0099999999999998</v>
      </c>
      <c r="EY406" s="3"/>
      <c r="EZ406" s="3"/>
      <c r="FA406" s="9">
        <v>1.0869565217391304</v>
      </c>
      <c r="FB406" s="9">
        <v>4.3999999999999997E-9</v>
      </c>
      <c r="FC406" s="5">
        <v>215</v>
      </c>
      <c r="FD406" s="9">
        <v>1.0638297872340425</v>
      </c>
      <c r="FE406" s="2" t="s">
        <v>311</v>
      </c>
      <c r="FF406" s="3" t="s">
        <v>28</v>
      </c>
      <c r="FG406" s="3" t="s">
        <v>1</v>
      </c>
      <c r="FH406" s="9">
        <v>5.21</v>
      </c>
      <c r="FI406" s="3"/>
      <c r="FJ406" s="9">
        <v>12.65</v>
      </c>
      <c r="FK406" s="3" t="s">
        <v>1</v>
      </c>
      <c r="FL406" s="3" t="s">
        <v>1</v>
      </c>
      <c r="FM406" s="3"/>
      <c r="FN406" s="9">
        <v>139</v>
      </c>
      <c r="FO406" s="9">
        <v>2.3799999999999999E-7</v>
      </c>
      <c r="FP406" s="9">
        <v>7.74</v>
      </c>
      <c r="FQ406" s="3" t="s">
        <v>311</v>
      </c>
      <c r="FR406" s="5">
        <v>0.01</v>
      </c>
      <c r="FS406" s="9">
        <v>50.15</v>
      </c>
      <c r="FT406" s="3" t="s">
        <v>1</v>
      </c>
      <c r="FU406" s="3"/>
      <c r="FV406" s="3" t="s">
        <v>27</v>
      </c>
      <c r="FW406" s="5">
        <v>25.85</v>
      </c>
      <c r="FX406" s="10">
        <v>3.9399999999999999E-3</v>
      </c>
      <c r="FY406" s="3"/>
      <c r="FZ406" s="3"/>
      <c r="GA406" s="3"/>
      <c r="GB406" s="3"/>
      <c r="GC406" s="3" t="s">
        <v>27</v>
      </c>
      <c r="GD406" s="3"/>
      <c r="GE406" s="3"/>
      <c r="GF406" s="3" t="s">
        <v>30</v>
      </c>
      <c r="GG406" s="3"/>
      <c r="GH406" s="9">
        <v>3.36</v>
      </c>
      <c r="GI406" s="5">
        <v>215</v>
      </c>
      <c r="GJ406" s="5">
        <v>1.9499999999999999E-3</v>
      </c>
      <c r="GK406" s="3"/>
      <c r="GL406" s="2"/>
      <c r="GM406" s="9">
        <v>2.16</v>
      </c>
      <c r="GN406" s="3" t="s">
        <v>31</v>
      </c>
      <c r="GO406" s="3" t="s">
        <v>8</v>
      </c>
      <c r="GP406" s="3"/>
      <c r="GQ406" s="3"/>
      <c r="GR406" s="3" t="s">
        <v>219</v>
      </c>
      <c r="GS406" s="9">
        <v>0.9174311926605504</v>
      </c>
      <c r="GT406" s="9">
        <v>69.099999999999994</v>
      </c>
      <c r="GU406" s="9">
        <v>22.55</v>
      </c>
      <c r="GV406" s="2">
        <v>5.7471264367816091E-2</v>
      </c>
      <c r="GW406" s="9">
        <v>2.2000000000000002</v>
      </c>
      <c r="GX406" s="2" t="s">
        <v>34</v>
      </c>
      <c r="GY406" s="7"/>
      <c r="GZ406" s="9">
        <v>4.2300000000000004</v>
      </c>
      <c r="HA406" s="9">
        <v>1.655</v>
      </c>
      <c r="HB406" s="9">
        <v>4.29</v>
      </c>
      <c r="HC406" s="3">
        <v>38</v>
      </c>
      <c r="HD406" s="3" t="s">
        <v>3</v>
      </c>
      <c r="HE406" s="9">
        <v>12.05</v>
      </c>
      <c r="HF406" s="9">
        <v>20.5</v>
      </c>
      <c r="HG406" s="3" t="s">
        <v>467</v>
      </c>
      <c r="HH406" s="5">
        <v>215</v>
      </c>
      <c r="HI406" s="3" t="s">
        <v>311</v>
      </c>
      <c r="HJ406" s="3"/>
      <c r="HK406" s="3" t="s">
        <v>3</v>
      </c>
      <c r="HL406" s="3"/>
      <c r="HM406" s="9">
        <v>0.39500000000000002</v>
      </c>
      <c r="HN406" s="9">
        <v>50.9</v>
      </c>
      <c r="HO406" s="3" t="s">
        <v>3</v>
      </c>
      <c r="HP406" s="3" t="s">
        <v>1</v>
      </c>
      <c r="HQ406" s="3" t="s">
        <v>28</v>
      </c>
      <c r="HR406" s="9">
        <v>0.46</v>
      </c>
      <c r="HS406" s="3" t="s">
        <v>3</v>
      </c>
      <c r="HT406" s="3">
        <v>3.7800000000000002</v>
      </c>
      <c r="HU406" s="9">
        <v>0.44444444444444442</v>
      </c>
      <c r="HV406" s="3">
        <v>1</v>
      </c>
      <c r="HW406" s="9">
        <v>8.1300000000000001E-3</v>
      </c>
      <c r="HX406" s="3" t="s">
        <v>3</v>
      </c>
      <c r="HY406" s="3"/>
      <c r="HZ406" s="3" t="s">
        <v>30</v>
      </c>
      <c r="IA406" s="9">
        <v>4.3</v>
      </c>
      <c r="IB406" s="5">
        <v>2.875</v>
      </c>
      <c r="IC406" s="3" t="s">
        <v>18</v>
      </c>
      <c r="ID406" s="3"/>
      <c r="IE406" s="3" t="s">
        <v>309</v>
      </c>
      <c r="IF406" s="7"/>
      <c r="IG406" s="9">
        <v>1.3157894736842106</v>
      </c>
      <c r="IH406" s="9">
        <v>2</v>
      </c>
    </row>
    <row r="407" spans="1:242" x14ac:dyDescent="0.25">
      <c r="A407" s="1" t="s">
        <v>530</v>
      </c>
      <c r="B407" s="5">
        <v>41.15</v>
      </c>
      <c r="C407" s="3"/>
      <c r="D407" s="5">
        <v>8.8000000000000007</v>
      </c>
      <c r="E407" s="3" t="s">
        <v>1</v>
      </c>
      <c r="F407" s="3"/>
      <c r="G407" s="2"/>
      <c r="H407" s="3"/>
      <c r="I407" s="3"/>
      <c r="J407" s="5">
        <v>1.475E-8</v>
      </c>
      <c r="K407" s="3" t="s">
        <v>3</v>
      </c>
      <c r="L407" s="3" t="s">
        <v>4</v>
      </c>
      <c r="M407" s="5">
        <v>0.89285714285714279</v>
      </c>
      <c r="N407" s="5">
        <v>12.7</v>
      </c>
      <c r="O407" s="3" t="s">
        <v>3</v>
      </c>
      <c r="P407" s="3"/>
      <c r="Q407" s="3"/>
      <c r="R407" s="5">
        <v>37</v>
      </c>
      <c r="S407" s="3"/>
      <c r="T407" s="3" t="s">
        <v>3</v>
      </c>
      <c r="U407" s="5">
        <v>29.3</v>
      </c>
      <c r="V407" s="3"/>
      <c r="W407" s="5">
        <v>211</v>
      </c>
      <c r="X407" s="3"/>
      <c r="Y407" s="3"/>
      <c r="Z407" s="5">
        <v>2.3E-5</v>
      </c>
      <c r="AA407" s="3" t="s">
        <v>8</v>
      </c>
      <c r="AB407" s="2"/>
      <c r="AC407" s="5">
        <v>1.3636363636363637E-11</v>
      </c>
      <c r="AD407" s="3" t="s">
        <v>22</v>
      </c>
      <c r="AE407" s="3" t="s">
        <v>1</v>
      </c>
      <c r="AF407" s="3"/>
      <c r="AG407" s="6">
        <v>2.5000000000000001E-3</v>
      </c>
      <c r="AH407" s="5">
        <v>211</v>
      </c>
      <c r="AI407" s="2"/>
      <c r="AJ407" s="3" t="s">
        <v>21</v>
      </c>
      <c r="AK407" s="5">
        <v>211</v>
      </c>
      <c r="AL407" s="5">
        <v>1.1599999999999999</v>
      </c>
      <c r="AM407" s="3"/>
      <c r="AN407" s="3"/>
      <c r="AO407" s="5">
        <v>211</v>
      </c>
      <c r="AP407" s="5">
        <v>211</v>
      </c>
      <c r="AQ407" s="5">
        <v>41.5</v>
      </c>
      <c r="AR407" s="5">
        <v>2.34</v>
      </c>
      <c r="AS407" s="3" t="s">
        <v>28</v>
      </c>
      <c r="AT407" s="3" t="s">
        <v>28</v>
      </c>
      <c r="AU407" s="5">
        <v>43.75</v>
      </c>
      <c r="AV407" s="3"/>
      <c r="AW407" s="5">
        <v>211</v>
      </c>
      <c r="AX407" s="5">
        <v>1.9999999999999999E-6</v>
      </c>
      <c r="AY407" s="2" t="s">
        <v>311</v>
      </c>
      <c r="AZ407" s="5">
        <v>10.15</v>
      </c>
      <c r="BA407" s="5">
        <v>211</v>
      </c>
      <c r="BB407" s="3" t="s">
        <v>8</v>
      </c>
      <c r="BC407" s="3">
        <v>15</v>
      </c>
      <c r="BD407" s="5">
        <v>0.36101083032490977</v>
      </c>
      <c r="BE407" s="3" t="s">
        <v>447</v>
      </c>
      <c r="BF407" s="6">
        <v>26.4</v>
      </c>
      <c r="BG407" s="5">
        <v>5.28</v>
      </c>
      <c r="BH407" s="3"/>
      <c r="BI407" s="3"/>
      <c r="BJ407" s="5">
        <v>1.33</v>
      </c>
      <c r="BK407" s="5">
        <v>27.25</v>
      </c>
      <c r="BL407" s="5">
        <v>0.78125</v>
      </c>
      <c r="BM407" s="5">
        <v>3.35</v>
      </c>
      <c r="BN407" s="3"/>
      <c r="BO407" s="3" t="s">
        <v>121</v>
      </c>
      <c r="BP407" s="3" t="s">
        <v>3</v>
      </c>
      <c r="BQ407" s="5">
        <v>2.95</v>
      </c>
      <c r="BR407" s="2" t="s">
        <v>21</v>
      </c>
      <c r="BS407" s="3"/>
      <c r="BT407" s="3"/>
      <c r="BU407" s="3"/>
      <c r="BV407" s="5">
        <v>3.88</v>
      </c>
      <c r="BW407" s="5">
        <v>4.1500000000000004</v>
      </c>
      <c r="BX407" s="3" t="s">
        <v>27</v>
      </c>
      <c r="BY407" s="3"/>
      <c r="BZ407" s="5">
        <v>211</v>
      </c>
      <c r="CA407" s="2"/>
      <c r="CB407" s="3" t="s">
        <v>3</v>
      </c>
      <c r="CC407" s="5">
        <v>1.74</v>
      </c>
      <c r="CD407" s="5">
        <v>20</v>
      </c>
      <c r="CE407" s="3"/>
      <c r="CF407" s="5">
        <v>39.5</v>
      </c>
      <c r="CG407" s="3" t="s">
        <v>312</v>
      </c>
      <c r="CH407" s="3"/>
      <c r="CI407" s="3" t="s">
        <v>27</v>
      </c>
      <c r="CJ407" s="3" t="s">
        <v>1</v>
      </c>
      <c r="CK407" s="2"/>
      <c r="CL407" s="3" t="s">
        <v>22</v>
      </c>
      <c r="CM407" s="5">
        <v>30</v>
      </c>
      <c r="CN407" s="3"/>
      <c r="CO407" s="2"/>
      <c r="CP407" s="3"/>
      <c r="CQ407" s="2"/>
      <c r="CR407" s="5">
        <v>4.9800000000000004</v>
      </c>
      <c r="CS407" s="5">
        <v>30.95</v>
      </c>
      <c r="CT407" s="5">
        <v>4.0599999999999996</v>
      </c>
      <c r="CU407" s="5">
        <v>10.45</v>
      </c>
      <c r="CV407" s="5">
        <v>623</v>
      </c>
      <c r="CW407" s="5">
        <v>130</v>
      </c>
      <c r="CX407" s="5">
        <v>0.36101083032490977</v>
      </c>
      <c r="CY407" s="5">
        <v>0.46948356807511737</v>
      </c>
      <c r="CZ407" s="3" t="s">
        <v>22</v>
      </c>
      <c r="DA407" s="5">
        <v>2.7000000000000001E-3</v>
      </c>
      <c r="DB407" s="5">
        <v>800</v>
      </c>
      <c r="DC407" s="2"/>
      <c r="DD407" s="5">
        <v>224</v>
      </c>
      <c r="DE407" s="3" t="s">
        <v>22</v>
      </c>
      <c r="DF407" s="5">
        <v>0.30674846625766872</v>
      </c>
      <c r="DG407" s="3" t="s">
        <v>3</v>
      </c>
      <c r="DH407" s="5">
        <v>8.5500000000000007</v>
      </c>
      <c r="DI407" s="3" t="s">
        <v>28</v>
      </c>
      <c r="DJ407" s="3"/>
      <c r="DK407" s="5">
        <v>522</v>
      </c>
      <c r="DL407" s="3" t="s">
        <v>8</v>
      </c>
      <c r="DM407" s="5">
        <v>0.27548209366391185</v>
      </c>
      <c r="DN407" s="3" t="s">
        <v>3</v>
      </c>
      <c r="DO407" s="5">
        <v>18.5</v>
      </c>
      <c r="DP407" s="3" t="s">
        <v>3</v>
      </c>
      <c r="DQ407" s="5">
        <v>3.29</v>
      </c>
      <c r="DR407" s="7"/>
      <c r="DS407" s="3">
        <v>1</v>
      </c>
      <c r="DT407" s="5">
        <v>0.47846889952153115</v>
      </c>
      <c r="DU407" s="2"/>
      <c r="DV407" s="3" t="s">
        <v>3</v>
      </c>
      <c r="DW407" s="5">
        <v>29.3</v>
      </c>
      <c r="DX407" s="3"/>
      <c r="DY407" s="3" t="s">
        <v>8</v>
      </c>
      <c r="DZ407" s="2"/>
      <c r="EA407" s="5">
        <v>1.5384615384615383</v>
      </c>
      <c r="EB407" s="5">
        <v>2.15</v>
      </c>
      <c r="EC407" s="3"/>
      <c r="ED407" s="2"/>
      <c r="EE407" s="2"/>
      <c r="EF407" s="3" t="s">
        <v>1</v>
      </c>
      <c r="EG407" s="3" t="s">
        <v>27</v>
      </c>
      <c r="EH407" s="2"/>
      <c r="EI407" s="2"/>
      <c r="EJ407" s="3" t="s">
        <v>473</v>
      </c>
      <c r="EK407" s="5">
        <v>2.3E-2</v>
      </c>
      <c r="EL407" s="3" t="s">
        <v>1</v>
      </c>
      <c r="EM407" s="3" t="s">
        <v>3</v>
      </c>
      <c r="EN407" s="3" t="s">
        <v>27</v>
      </c>
      <c r="EO407" s="3"/>
      <c r="EP407" s="3" t="s">
        <v>8</v>
      </c>
      <c r="EQ407" s="3"/>
      <c r="ER407" s="5">
        <v>4.1100000000000003</v>
      </c>
      <c r="ES407" s="3"/>
      <c r="ET407" s="9">
        <v>36.9</v>
      </c>
      <c r="EU407" s="3" t="s">
        <v>239</v>
      </c>
      <c r="EV407" s="3" t="s">
        <v>28</v>
      </c>
      <c r="EW407" s="9">
        <v>13.55</v>
      </c>
      <c r="EX407" s="9">
        <v>1.93</v>
      </c>
      <c r="EY407" s="3"/>
      <c r="EZ407" s="3"/>
      <c r="FA407" s="9">
        <v>1.0989010989010988</v>
      </c>
      <c r="FB407" s="9">
        <v>4.3999999999999997E-9</v>
      </c>
      <c r="FC407" s="5">
        <v>211</v>
      </c>
      <c r="FD407" s="9">
        <v>1.0526315789473684</v>
      </c>
      <c r="FE407" s="2" t="s">
        <v>311</v>
      </c>
      <c r="FF407" s="3" t="s">
        <v>28</v>
      </c>
      <c r="FG407" s="3" t="s">
        <v>1</v>
      </c>
      <c r="FH407" s="9">
        <v>5.16</v>
      </c>
      <c r="FI407" s="3"/>
      <c r="FJ407" s="9">
        <v>12.45</v>
      </c>
      <c r="FK407" s="3" t="s">
        <v>1</v>
      </c>
      <c r="FL407" s="3" t="s">
        <v>1</v>
      </c>
      <c r="FM407" s="3"/>
      <c r="FN407" s="9">
        <v>138</v>
      </c>
      <c r="FO407" s="9">
        <v>2.4600000000000001E-7</v>
      </c>
      <c r="FP407" s="9">
        <v>7.78</v>
      </c>
      <c r="FQ407" s="3" t="s">
        <v>311</v>
      </c>
      <c r="FR407" s="5">
        <v>0.01</v>
      </c>
      <c r="FS407" s="9">
        <v>51.25</v>
      </c>
      <c r="FT407" s="3" t="s">
        <v>1</v>
      </c>
      <c r="FU407" s="3"/>
      <c r="FV407" s="3" t="s">
        <v>27</v>
      </c>
      <c r="FW407" s="5">
        <v>28.25</v>
      </c>
      <c r="FX407" s="10">
        <v>4.0099999999999997E-3</v>
      </c>
      <c r="FY407" s="3"/>
      <c r="FZ407" s="3"/>
      <c r="GA407" s="3"/>
      <c r="GB407" s="3"/>
      <c r="GC407" s="3" t="s">
        <v>27</v>
      </c>
      <c r="GD407" s="3"/>
      <c r="GE407" s="3"/>
      <c r="GF407" s="3" t="s">
        <v>30</v>
      </c>
      <c r="GG407" s="3"/>
      <c r="GH407" s="9">
        <v>3.35</v>
      </c>
      <c r="GI407" s="5">
        <v>211</v>
      </c>
      <c r="GJ407" s="5">
        <v>2.2399999999999998E-3</v>
      </c>
      <c r="GK407" s="3"/>
      <c r="GL407" s="2"/>
      <c r="GM407" s="9">
        <v>2.15</v>
      </c>
      <c r="GN407" s="3" t="s">
        <v>31</v>
      </c>
      <c r="GO407" s="3" t="s">
        <v>8</v>
      </c>
      <c r="GP407" s="3"/>
      <c r="GQ407" s="3"/>
      <c r="GR407" s="3" t="s">
        <v>219</v>
      </c>
      <c r="GS407" s="9">
        <v>0.92592592592592582</v>
      </c>
      <c r="GT407" s="9">
        <v>73.849999999999994</v>
      </c>
      <c r="GU407" s="9">
        <v>22.15</v>
      </c>
      <c r="GV407" s="2">
        <v>0.1</v>
      </c>
      <c r="GW407" s="9">
        <v>2.15</v>
      </c>
      <c r="GX407" s="2" t="s">
        <v>34</v>
      </c>
      <c r="GY407" s="7"/>
      <c r="GZ407" s="9">
        <v>4.2300000000000004</v>
      </c>
      <c r="HA407" s="9">
        <v>1.56</v>
      </c>
      <c r="HB407" s="9">
        <v>4.3899999999999997</v>
      </c>
      <c r="HC407" s="3">
        <v>35.950000000000003</v>
      </c>
      <c r="HD407" s="3" t="s">
        <v>3</v>
      </c>
      <c r="HE407" s="9">
        <v>11.6</v>
      </c>
      <c r="HF407" s="9">
        <v>20.85</v>
      </c>
      <c r="HG407" s="3" t="s">
        <v>467</v>
      </c>
      <c r="HH407" s="5">
        <v>211</v>
      </c>
      <c r="HI407" s="3" t="s">
        <v>311</v>
      </c>
      <c r="HJ407" s="3"/>
      <c r="HK407" s="3" t="s">
        <v>3</v>
      </c>
      <c r="HL407" s="3"/>
      <c r="HM407" s="9">
        <v>0.42799999999999999</v>
      </c>
      <c r="HN407" s="9">
        <v>50</v>
      </c>
      <c r="HO407" s="3" t="s">
        <v>3</v>
      </c>
      <c r="HP407" s="3" t="s">
        <v>1</v>
      </c>
      <c r="HQ407" s="3" t="s">
        <v>28</v>
      </c>
      <c r="HR407" s="9">
        <v>0.47</v>
      </c>
      <c r="HS407" s="3" t="s">
        <v>3</v>
      </c>
      <c r="HT407" s="3">
        <v>3.8</v>
      </c>
      <c r="HU407" s="9">
        <v>0.45662100456621008</v>
      </c>
      <c r="HV407" s="3">
        <v>1</v>
      </c>
      <c r="HW407" s="9">
        <v>8.2400000000000008E-3</v>
      </c>
      <c r="HX407" s="3" t="s">
        <v>3</v>
      </c>
      <c r="HY407" s="3"/>
      <c r="HZ407" s="3" t="s">
        <v>30</v>
      </c>
      <c r="IA407" s="9">
        <v>4.3</v>
      </c>
      <c r="IB407" s="5">
        <v>2.75</v>
      </c>
      <c r="IC407" s="3" t="s">
        <v>18</v>
      </c>
      <c r="ID407" s="3"/>
      <c r="IE407" s="3" t="s">
        <v>309</v>
      </c>
      <c r="IF407" s="7"/>
      <c r="IG407" s="9">
        <v>1.3157894736842106</v>
      </c>
      <c r="IH407" s="9">
        <v>2</v>
      </c>
    </row>
    <row r="408" spans="1:242" x14ac:dyDescent="0.25">
      <c r="A408" s="1" t="s">
        <v>531</v>
      </c>
      <c r="B408" s="5">
        <v>40.35</v>
      </c>
      <c r="C408" s="3"/>
      <c r="D408" s="5">
        <v>8.86</v>
      </c>
      <c r="E408" s="3" t="s">
        <v>1</v>
      </c>
      <c r="F408" s="3"/>
      <c r="G408" s="2"/>
      <c r="H408" s="3"/>
      <c r="I408" s="3"/>
      <c r="J408" s="5">
        <v>1.5230000000000001E-8</v>
      </c>
      <c r="K408" s="3" t="s">
        <v>3</v>
      </c>
      <c r="L408" s="3" t="s">
        <v>4</v>
      </c>
      <c r="M408" s="5">
        <v>0.90909090909090906</v>
      </c>
      <c r="N408" s="5">
        <v>12.9</v>
      </c>
      <c r="O408" s="3" t="s">
        <v>3</v>
      </c>
      <c r="P408" s="3"/>
      <c r="Q408" s="3"/>
      <c r="R408" s="5">
        <v>35.25</v>
      </c>
      <c r="S408" s="3"/>
      <c r="T408" s="3" t="s">
        <v>3</v>
      </c>
      <c r="U408" s="5">
        <v>29.85</v>
      </c>
      <c r="V408" s="3"/>
      <c r="W408" s="5">
        <v>213</v>
      </c>
      <c r="X408" s="3"/>
      <c r="Y408" s="3"/>
      <c r="Z408" s="5">
        <v>2.3499999999999999E-5</v>
      </c>
      <c r="AA408" s="3" t="s">
        <v>8</v>
      </c>
      <c r="AB408" s="2"/>
      <c r="AC408" s="5">
        <v>1.4909090909090908E-11</v>
      </c>
      <c r="AD408" s="3" t="s">
        <v>22</v>
      </c>
      <c r="AE408" s="3" t="s">
        <v>1</v>
      </c>
      <c r="AF408" s="3"/>
      <c r="AG408" s="6">
        <v>2.5999999999999999E-3</v>
      </c>
      <c r="AH408" s="5">
        <v>213</v>
      </c>
      <c r="AI408" s="2"/>
      <c r="AJ408" s="3" t="s">
        <v>21</v>
      </c>
      <c r="AK408" s="5">
        <v>213</v>
      </c>
      <c r="AL408" s="5">
        <v>1.1850000000000001</v>
      </c>
      <c r="AM408" s="3"/>
      <c r="AN408" s="3"/>
      <c r="AO408" s="5">
        <v>213</v>
      </c>
      <c r="AP408" s="5">
        <v>213</v>
      </c>
      <c r="AQ408" s="5">
        <v>41.75</v>
      </c>
      <c r="AR408" s="5">
        <v>2.34</v>
      </c>
      <c r="AS408" s="3" t="s">
        <v>28</v>
      </c>
      <c r="AT408" s="3" t="s">
        <v>28</v>
      </c>
      <c r="AU408" s="5">
        <v>44</v>
      </c>
      <c r="AV408" s="3"/>
      <c r="AW408" s="5">
        <v>213</v>
      </c>
      <c r="AX408" s="5">
        <v>1.9666666666666668E-6</v>
      </c>
      <c r="AY408" s="2" t="s">
        <v>311</v>
      </c>
      <c r="AZ408" s="5">
        <v>10.1</v>
      </c>
      <c r="BA408" s="5">
        <v>213</v>
      </c>
      <c r="BB408" s="3" t="s">
        <v>8</v>
      </c>
      <c r="BC408" s="3">
        <v>14</v>
      </c>
      <c r="BD408" s="5">
        <v>0.36496350364963503</v>
      </c>
      <c r="BE408" s="3" t="s">
        <v>447</v>
      </c>
      <c r="BF408" s="6">
        <v>26.65</v>
      </c>
      <c r="BG408" s="5">
        <v>5.21</v>
      </c>
      <c r="BH408" s="3"/>
      <c r="BI408" s="3"/>
      <c r="BJ408" s="5">
        <v>1.3</v>
      </c>
      <c r="BK408" s="5">
        <v>27.4</v>
      </c>
      <c r="BL408" s="5">
        <v>0.72992700729927007</v>
      </c>
      <c r="BM408" s="5">
        <v>3.6</v>
      </c>
      <c r="BN408" s="3"/>
      <c r="BO408" s="3" t="s">
        <v>121</v>
      </c>
      <c r="BP408" s="3" t="s">
        <v>3</v>
      </c>
      <c r="BQ408" s="5">
        <v>3</v>
      </c>
      <c r="BR408" s="2" t="s">
        <v>21</v>
      </c>
      <c r="BS408" s="3"/>
      <c r="BT408" s="3"/>
      <c r="BU408" s="3"/>
      <c r="BV408" s="5">
        <v>3.77</v>
      </c>
      <c r="BW408" s="5">
        <v>4.4000000000000004</v>
      </c>
      <c r="BX408" s="3" t="s">
        <v>27</v>
      </c>
      <c r="BY408" s="3"/>
      <c r="BZ408" s="5">
        <v>213</v>
      </c>
      <c r="CA408" s="2"/>
      <c r="CB408" s="3" t="s">
        <v>3</v>
      </c>
      <c r="CC408" s="5">
        <v>1.8</v>
      </c>
      <c r="CD408" s="5">
        <v>20</v>
      </c>
      <c r="CE408" s="3"/>
      <c r="CF408" s="5">
        <v>39.25</v>
      </c>
      <c r="CG408" s="3" t="s">
        <v>312</v>
      </c>
      <c r="CH408" s="3"/>
      <c r="CI408" s="3" t="s">
        <v>27</v>
      </c>
      <c r="CJ408" s="3" t="s">
        <v>1</v>
      </c>
      <c r="CK408" s="2"/>
      <c r="CL408" s="3" t="s">
        <v>22</v>
      </c>
      <c r="CM408" s="5">
        <v>33</v>
      </c>
      <c r="CN408" s="3"/>
      <c r="CO408" s="2"/>
      <c r="CP408" s="3"/>
      <c r="CQ408" s="2"/>
      <c r="CR408" s="5">
        <v>5</v>
      </c>
      <c r="CS408" s="5">
        <v>36.450000000000003</v>
      </c>
      <c r="CT408" s="5">
        <v>4.0999999999999996</v>
      </c>
      <c r="CU408" s="5">
        <v>9.4499999999999993</v>
      </c>
      <c r="CV408" s="5">
        <v>625</v>
      </c>
      <c r="CW408" s="5">
        <v>165</v>
      </c>
      <c r="CX408" s="5">
        <v>0.36496350364963503</v>
      </c>
      <c r="CY408" s="5">
        <v>0.49751243781094534</v>
      </c>
      <c r="CZ408" s="3" t="s">
        <v>22</v>
      </c>
      <c r="DA408" s="5">
        <v>2.6749999999999999E-3</v>
      </c>
      <c r="DB408" s="5">
        <v>825</v>
      </c>
      <c r="DC408" s="2"/>
      <c r="DD408" s="5">
        <v>237</v>
      </c>
      <c r="DE408" s="3" t="s">
        <v>22</v>
      </c>
      <c r="DF408" s="5">
        <v>0.30120481927710846</v>
      </c>
      <c r="DG408" s="3" t="s">
        <v>3</v>
      </c>
      <c r="DH408" s="5">
        <v>8.4</v>
      </c>
      <c r="DI408" s="3" t="s">
        <v>28</v>
      </c>
      <c r="DJ408" s="3"/>
      <c r="DK408" s="5">
        <v>529</v>
      </c>
      <c r="DL408" s="3" t="s">
        <v>8</v>
      </c>
      <c r="DM408" s="5">
        <v>0.27932960893854747</v>
      </c>
      <c r="DN408" s="3" t="s">
        <v>3</v>
      </c>
      <c r="DO408" s="5">
        <v>18.5</v>
      </c>
      <c r="DP408" s="3" t="s">
        <v>3</v>
      </c>
      <c r="DQ408" s="5">
        <v>3.34</v>
      </c>
      <c r="DR408" s="7"/>
      <c r="DS408" s="3">
        <v>1</v>
      </c>
      <c r="DT408" s="5">
        <v>0.48309178743961356</v>
      </c>
      <c r="DU408" s="2"/>
      <c r="DV408" s="3" t="s">
        <v>3</v>
      </c>
      <c r="DW408" s="5">
        <v>29.85</v>
      </c>
      <c r="DX408" s="3"/>
      <c r="DY408" s="3" t="s">
        <v>8</v>
      </c>
      <c r="DZ408" s="2"/>
      <c r="EA408" s="5">
        <v>1.5151515151515151</v>
      </c>
      <c r="EB408" s="5">
        <v>2.2000000000000002</v>
      </c>
      <c r="EC408" s="3"/>
      <c r="ED408" s="2"/>
      <c r="EE408" s="2"/>
      <c r="EF408" s="3" t="s">
        <v>1</v>
      </c>
      <c r="EG408" s="3" t="s">
        <v>27</v>
      </c>
      <c r="EH408" s="2"/>
      <c r="EI408" s="2"/>
      <c r="EJ408" s="3" t="s">
        <v>473</v>
      </c>
      <c r="EK408" s="5">
        <v>2.3E-2</v>
      </c>
      <c r="EL408" s="3" t="s">
        <v>1</v>
      </c>
      <c r="EM408" s="3" t="s">
        <v>3</v>
      </c>
      <c r="EN408" s="3" t="s">
        <v>27</v>
      </c>
      <c r="EO408" s="3"/>
      <c r="EP408" s="3" t="s">
        <v>8</v>
      </c>
      <c r="EQ408" s="3"/>
      <c r="ER408" s="5">
        <v>4.1500000000000004</v>
      </c>
      <c r="ES408" s="3"/>
      <c r="ET408" s="9">
        <v>37</v>
      </c>
      <c r="EU408" s="3" t="s">
        <v>239</v>
      </c>
      <c r="EV408" s="3" t="s">
        <v>28</v>
      </c>
      <c r="EW408" s="9">
        <v>13.65</v>
      </c>
      <c r="EX408" s="9">
        <v>2</v>
      </c>
      <c r="EY408" s="3"/>
      <c r="EZ408" s="3"/>
      <c r="FA408" s="9">
        <v>1.0989010989010988</v>
      </c>
      <c r="FB408" s="9">
        <v>4.9E-9</v>
      </c>
      <c r="FC408" s="5">
        <v>213</v>
      </c>
      <c r="FD408" s="9">
        <v>1.0526315789473684</v>
      </c>
      <c r="FE408" s="2" t="s">
        <v>311</v>
      </c>
      <c r="FF408" s="3" t="s">
        <v>28</v>
      </c>
      <c r="FG408" s="3" t="s">
        <v>1</v>
      </c>
      <c r="FH408" s="9">
        <v>5.05</v>
      </c>
      <c r="FI408" s="3"/>
      <c r="FJ408" s="9">
        <v>12.5</v>
      </c>
      <c r="FK408" s="3" t="s">
        <v>1</v>
      </c>
      <c r="FL408" s="3" t="s">
        <v>1</v>
      </c>
      <c r="FM408" s="3"/>
      <c r="FN408" s="9">
        <v>138</v>
      </c>
      <c r="FO408" s="9">
        <v>2.4600000000000001E-7</v>
      </c>
      <c r="FP408" s="9">
        <v>7.87</v>
      </c>
      <c r="FQ408" s="3" t="s">
        <v>311</v>
      </c>
      <c r="FR408" s="5">
        <v>1.01E-2</v>
      </c>
      <c r="FS408" s="9">
        <v>52</v>
      </c>
      <c r="FT408" s="3" t="s">
        <v>1</v>
      </c>
      <c r="FU408" s="3"/>
      <c r="FV408" s="3" t="s">
        <v>27</v>
      </c>
      <c r="FW408" s="5">
        <v>31.25</v>
      </c>
      <c r="FX408" s="10">
        <v>3.9500000000000004E-3</v>
      </c>
      <c r="FY408" s="3"/>
      <c r="FZ408" s="3"/>
      <c r="GA408" s="3"/>
      <c r="GB408" s="3"/>
      <c r="GC408" s="3" t="s">
        <v>27</v>
      </c>
      <c r="GD408" s="3"/>
      <c r="GE408" s="3"/>
      <c r="GF408" s="3" t="s">
        <v>30</v>
      </c>
      <c r="GG408" s="3"/>
      <c r="GH408" s="9">
        <v>3.37</v>
      </c>
      <c r="GI408" s="5">
        <v>213</v>
      </c>
      <c r="GJ408" s="5">
        <v>2.1149999999999997E-3</v>
      </c>
      <c r="GK408" s="3"/>
      <c r="GL408" s="2"/>
      <c r="GM408" s="9">
        <v>2.1800000000000002</v>
      </c>
      <c r="GN408" s="3" t="s">
        <v>31</v>
      </c>
      <c r="GO408" s="3" t="s">
        <v>8</v>
      </c>
      <c r="GP408" s="3"/>
      <c r="GQ408" s="3"/>
      <c r="GR408" s="3" t="s">
        <v>219</v>
      </c>
      <c r="GS408" s="9">
        <v>0.90909090909090906</v>
      </c>
      <c r="GT408" s="9">
        <v>67.650000000000006</v>
      </c>
      <c r="GU408" s="9">
        <v>22.2</v>
      </c>
      <c r="GV408" s="2">
        <v>8.1967213114754106E-2</v>
      </c>
      <c r="GW408" s="9">
        <v>2.15</v>
      </c>
      <c r="GX408" s="2" t="s">
        <v>34</v>
      </c>
      <c r="GY408" s="7"/>
      <c r="GZ408" s="9">
        <v>4.2699999999999996</v>
      </c>
      <c r="HA408" s="9">
        <v>1.645</v>
      </c>
      <c r="HB408" s="9">
        <v>4.3</v>
      </c>
      <c r="HC408" s="3">
        <v>37.200000000000003</v>
      </c>
      <c r="HD408" s="3" t="s">
        <v>3</v>
      </c>
      <c r="HE408" s="9">
        <v>11.75</v>
      </c>
      <c r="HF408" s="9">
        <v>20.55</v>
      </c>
      <c r="HG408" s="3" t="s">
        <v>467</v>
      </c>
      <c r="HH408" s="5">
        <v>213</v>
      </c>
      <c r="HI408" s="3" t="s">
        <v>311</v>
      </c>
      <c r="HJ408" s="3"/>
      <c r="HK408" s="3" t="s">
        <v>3</v>
      </c>
      <c r="HL408" s="3"/>
      <c r="HM408" s="9">
        <v>0.48299999999999998</v>
      </c>
      <c r="HN408" s="9">
        <v>50.45</v>
      </c>
      <c r="HO408" s="3" t="s">
        <v>3</v>
      </c>
      <c r="HP408" s="3" t="s">
        <v>1</v>
      </c>
      <c r="HQ408" s="3" t="s">
        <v>28</v>
      </c>
      <c r="HR408" s="9">
        <v>0.85</v>
      </c>
      <c r="HS408" s="3" t="s">
        <v>3</v>
      </c>
      <c r="HT408" s="3">
        <v>3.8</v>
      </c>
      <c r="HU408" s="9">
        <v>0.48309178743961356</v>
      </c>
      <c r="HV408" s="3">
        <v>1</v>
      </c>
      <c r="HW408" s="9">
        <v>8.3099999999999997E-3</v>
      </c>
      <c r="HX408" s="3" t="s">
        <v>3</v>
      </c>
      <c r="HY408" s="3"/>
      <c r="HZ408" s="3" t="s">
        <v>30</v>
      </c>
      <c r="IA408" s="9">
        <v>4.3</v>
      </c>
      <c r="IB408" s="5">
        <v>2.8</v>
      </c>
      <c r="IC408" s="3" t="s">
        <v>18</v>
      </c>
      <c r="ID408" s="3"/>
      <c r="IE408" s="3" t="s">
        <v>309</v>
      </c>
      <c r="IF408" s="7"/>
      <c r="IG408" s="9">
        <v>1.3157894736842106</v>
      </c>
      <c r="IH408" s="9">
        <v>2.2222222222222223</v>
      </c>
    </row>
    <row r="409" spans="1:242" x14ac:dyDescent="0.25">
      <c r="A409" s="1" t="s">
        <v>532</v>
      </c>
      <c r="B409" s="5">
        <v>41.65</v>
      </c>
      <c r="C409" s="3"/>
      <c r="D409" s="5">
        <v>8.91</v>
      </c>
      <c r="E409" s="3" t="s">
        <v>1</v>
      </c>
      <c r="F409" s="3"/>
      <c r="G409" s="2"/>
      <c r="H409" s="3"/>
      <c r="I409" s="3"/>
      <c r="J409" s="5">
        <v>1.5679999999999999E-8</v>
      </c>
      <c r="K409" s="3" t="s">
        <v>3</v>
      </c>
      <c r="L409" s="3" t="s">
        <v>4</v>
      </c>
      <c r="M409" s="5">
        <v>0.9174311926605504</v>
      </c>
      <c r="N409" s="5">
        <v>12.3</v>
      </c>
      <c r="O409" s="3" t="s">
        <v>3</v>
      </c>
      <c r="P409" s="3"/>
      <c r="Q409" s="3"/>
      <c r="R409" s="5">
        <v>34.5</v>
      </c>
      <c r="S409" s="3"/>
      <c r="T409" s="3" t="s">
        <v>3</v>
      </c>
      <c r="U409" s="5">
        <v>28.5</v>
      </c>
      <c r="V409" s="3"/>
      <c r="W409" s="5">
        <v>206</v>
      </c>
      <c r="X409" s="3"/>
      <c r="Y409" s="3"/>
      <c r="Z409" s="5">
        <v>2.6999999999999999E-5</v>
      </c>
      <c r="AA409" s="3" t="s">
        <v>8</v>
      </c>
      <c r="AB409" s="2"/>
      <c r="AC409" s="5">
        <v>1.5090909090909092E-11</v>
      </c>
      <c r="AD409" s="3" t="s">
        <v>22</v>
      </c>
      <c r="AE409" s="3" t="s">
        <v>1</v>
      </c>
      <c r="AF409" s="3"/>
      <c r="AG409" s="6">
        <v>2.5000000000000001E-3</v>
      </c>
      <c r="AH409" s="5">
        <v>206</v>
      </c>
      <c r="AI409" s="2"/>
      <c r="AJ409" s="3" t="s">
        <v>21</v>
      </c>
      <c r="AK409" s="5">
        <v>206</v>
      </c>
      <c r="AL409" s="5">
        <v>1.169</v>
      </c>
      <c r="AM409" s="3"/>
      <c r="AN409" s="3"/>
      <c r="AO409" s="5">
        <v>206</v>
      </c>
      <c r="AP409" s="5">
        <v>206</v>
      </c>
      <c r="AQ409" s="5">
        <v>41</v>
      </c>
      <c r="AR409" s="5">
        <v>2.36</v>
      </c>
      <c r="AS409" s="3" t="s">
        <v>28</v>
      </c>
      <c r="AT409" s="3" t="s">
        <v>28</v>
      </c>
      <c r="AU409" s="5">
        <v>44.25</v>
      </c>
      <c r="AV409" s="3"/>
      <c r="AW409" s="5">
        <v>206</v>
      </c>
      <c r="AX409" s="5">
        <v>1.8333333333333333E-6</v>
      </c>
      <c r="AY409" s="2" t="s">
        <v>311</v>
      </c>
      <c r="AZ409" s="5">
        <v>9.6</v>
      </c>
      <c r="BA409" s="5">
        <v>206</v>
      </c>
      <c r="BB409" s="3" t="s">
        <v>8</v>
      </c>
      <c r="BC409" s="3">
        <v>13.5</v>
      </c>
      <c r="BD409" s="5">
        <v>0.36630036630036628</v>
      </c>
      <c r="BE409" s="3" t="s">
        <v>447</v>
      </c>
      <c r="BF409" s="6">
        <v>26.4</v>
      </c>
      <c r="BG409" s="5">
        <v>5.36</v>
      </c>
      <c r="BH409" s="3"/>
      <c r="BI409" s="3"/>
      <c r="BJ409" s="5">
        <v>1.29</v>
      </c>
      <c r="BK409" s="5">
        <v>27.2</v>
      </c>
      <c r="BL409" s="5">
        <v>0.75757575757575757</v>
      </c>
      <c r="BM409" s="5">
        <v>3.8</v>
      </c>
      <c r="BN409" s="3"/>
      <c r="BO409" s="3" t="s">
        <v>121</v>
      </c>
      <c r="BP409" s="3" t="s">
        <v>3</v>
      </c>
      <c r="BQ409" s="5">
        <v>3</v>
      </c>
      <c r="BR409" s="2" t="s">
        <v>21</v>
      </c>
      <c r="BS409" s="3"/>
      <c r="BT409" s="3"/>
      <c r="BU409" s="3"/>
      <c r="BV409" s="5">
        <v>3.75</v>
      </c>
      <c r="BW409" s="5">
        <v>4.12</v>
      </c>
      <c r="BX409" s="3" t="s">
        <v>27</v>
      </c>
      <c r="BY409" s="3"/>
      <c r="BZ409" s="5">
        <v>206</v>
      </c>
      <c r="CA409" s="2"/>
      <c r="CB409" s="3" t="s">
        <v>3</v>
      </c>
      <c r="CC409" s="5">
        <v>1.73</v>
      </c>
      <c r="CD409" s="5">
        <v>20</v>
      </c>
      <c r="CE409" s="3"/>
      <c r="CF409" s="5">
        <v>40.5</v>
      </c>
      <c r="CG409" s="3" t="s">
        <v>312</v>
      </c>
      <c r="CH409" s="3"/>
      <c r="CI409" s="3" t="s">
        <v>27</v>
      </c>
      <c r="CJ409" s="3" t="s">
        <v>1</v>
      </c>
      <c r="CK409" s="2"/>
      <c r="CL409" s="3" t="s">
        <v>22</v>
      </c>
      <c r="CM409" s="5">
        <v>33</v>
      </c>
      <c r="CN409" s="3"/>
      <c r="CO409" s="2"/>
      <c r="CP409" s="3"/>
      <c r="CQ409" s="2"/>
      <c r="CR409" s="5">
        <v>4.9800000000000004</v>
      </c>
      <c r="CS409" s="5">
        <v>33</v>
      </c>
      <c r="CT409" s="5">
        <v>4.125</v>
      </c>
      <c r="CU409" s="5">
        <v>9.3000000000000007</v>
      </c>
      <c r="CV409" s="5">
        <v>624</v>
      </c>
      <c r="CW409" s="5">
        <v>170</v>
      </c>
      <c r="CX409" s="5">
        <v>0.36630036630036628</v>
      </c>
      <c r="CY409" s="5">
        <v>0.46948356807511737</v>
      </c>
      <c r="CZ409" s="3" t="s">
        <v>22</v>
      </c>
      <c r="DA409" s="5">
        <v>3.225E-3</v>
      </c>
      <c r="DB409" s="5">
        <v>823</v>
      </c>
      <c r="DC409" s="2"/>
      <c r="DD409" s="5">
        <v>250</v>
      </c>
      <c r="DE409" s="3" t="s">
        <v>22</v>
      </c>
      <c r="DF409" s="5">
        <v>0.30303030303030304</v>
      </c>
      <c r="DG409" s="3" t="s">
        <v>3</v>
      </c>
      <c r="DH409" s="5">
        <v>8.5</v>
      </c>
      <c r="DI409" s="3" t="s">
        <v>28</v>
      </c>
      <c r="DJ409" s="3"/>
      <c r="DK409" s="5">
        <v>572</v>
      </c>
      <c r="DL409" s="3" t="s">
        <v>8</v>
      </c>
      <c r="DM409" s="5">
        <v>0.27777777777777779</v>
      </c>
      <c r="DN409" s="3" t="s">
        <v>3</v>
      </c>
      <c r="DO409" s="5">
        <v>19</v>
      </c>
      <c r="DP409" s="3" t="s">
        <v>3</v>
      </c>
      <c r="DQ409" s="5">
        <v>3.44</v>
      </c>
      <c r="DR409" s="7"/>
      <c r="DS409" s="3">
        <v>1</v>
      </c>
      <c r="DT409" s="5">
        <v>0.4854368932038835</v>
      </c>
      <c r="DU409" s="2"/>
      <c r="DV409" s="3" t="s">
        <v>3</v>
      </c>
      <c r="DW409" s="5">
        <v>28.5</v>
      </c>
      <c r="DX409" s="3"/>
      <c r="DY409" s="3" t="s">
        <v>8</v>
      </c>
      <c r="DZ409" s="2"/>
      <c r="EA409" s="5">
        <v>1.4705882352941175</v>
      </c>
      <c r="EB409" s="5">
        <v>2.19</v>
      </c>
      <c r="EC409" s="3"/>
      <c r="ED409" s="2"/>
      <c r="EE409" s="2"/>
      <c r="EF409" s="3" t="s">
        <v>1</v>
      </c>
      <c r="EG409" s="3" t="s">
        <v>27</v>
      </c>
      <c r="EH409" s="2"/>
      <c r="EI409" s="2"/>
      <c r="EJ409" s="3" t="s">
        <v>473</v>
      </c>
      <c r="EK409" s="5">
        <v>2.3E-2</v>
      </c>
      <c r="EL409" s="3" t="s">
        <v>1</v>
      </c>
      <c r="EM409" s="3" t="s">
        <v>3</v>
      </c>
      <c r="EN409" s="3" t="s">
        <v>27</v>
      </c>
      <c r="EO409" s="3"/>
      <c r="EP409" s="3" t="s">
        <v>8</v>
      </c>
      <c r="EQ409" s="3"/>
      <c r="ER409" s="5">
        <v>4.0999999999999996</v>
      </c>
      <c r="ES409" s="3"/>
      <c r="ET409" s="9">
        <v>36.9</v>
      </c>
      <c r="EU409" s="3" t="s">
        <v>239</v>
      </c>
      <c r="EV409" s="3" t="s">
        <v>28</v>
      </c>
      <c r="EW409" s="9">
        <v>13.75</v>
      </c>
      <c r="EX409" s="9">
        <v>1.9</v>
      </c>
      <c r="EY409" s="3"/>
      <c r="EZ409" s="3"/>
      <c r="FA409" s="9">
        <v>1.0869565217391304</v>
      </c>
      <c r="FB409" s="9">
        <v>4.9E-9</v>
      </c>
      <c r="FC409" s="5">
        <v>206</v>
      </c>
      <c r="FD409" s="9">
        <v>1</v>
      </c>
      <c r="FE409" s="2" t="s">
        <v>311</v>
      </c>
      <c r="FF409" s="3" t="s">
        <v>28</v>
      </c>
      <c r="FG409" s="3" t="s">
        <v>1</v>
      </c>
      <c r="FH409" s="9">
        <v>5</v>
      </c>
      <c r="FI409" s="3"/>
      <c r="FJ409" s="9">
        <v>12.45</v>
      </c>
      <c r="FK409" s="3" t="s">
        <v>1</v>
      </c>
      <c r="FL409" s="3" t="s">
        <v>1</v>
      </c>
      <c r="FM409" s="3"/>
      <c r="FN409" s="9">
        <v>140</v>
      </c>
      <c r="FO409" s="9">
        <v>2.4699999999999998E-7</v>
      </c>
      <c r="FP409" s="9">
        <v>8.16</v>
      </c>
      <c r="FQ409" s="3" t="s">
        <v>311</v>
      </c>
      <c r="FR409" s="5">
        <v>1.0200000000000001E-2</v>
      </c>
      <c r="FS409" s="9">
        <v>51.55</v>
      </c>
      <c r="FT409" s="3" t="s">
        <v>1</v>
      </c>
      <c r="FU409" s="3"/>
      <c r="FV409" s="3" t="s">
        <v>27</v>
      </c>
      <c r="FW409" s="5">
        <v>31.45</v>
      </c>
      <c r="FX409" s="10">
        <v>3.98E-3</v>
      </c>
      <c r="FY409" s="3"/>
      <c r="FZ409" s="3"/>
      <c r="GA409" s="3"/>
      <c r="GB409" s="3"/>
      <c r="GC409" s="3" t="s">
        <v>27</v>
      </c>
      <c r="GD409" s="3"/>
      <c r="GE409" s="3">
        <v>1.075268817204301</v>
      </c>
      <c r="GF409" s="3" t="s">
        <v>30</v>
      </c>
      <c r="GG409" s="3"/>
      <c r="GH409" s="9">
        <v>3.37</v>
      </c>
      <c r="GI409" s="5">
        <v>206</v>
      </c>
      <c r="GJ409" s="5">
        <v>2.1299999999999999E-3</v>
      </c>
      <c r="GK409" s="3"/>
      <c r="GL409" s="2"/>
      <c r="GM409" s="9">
        <v>2.19</v>
      </c>
      <c r="GN409" s="3" t="s">
        <v>31</v>
      </c>
      <c r="GO409" s="3" t="s">
        <v>8</v>
      </c>
      <c r="GP409" s="3"/>
      <c r="GQ409" s="3"/>
      <c r="GR409" s="3" t="s">
        <v>219</v>
      </c>
      <c r="GS409" s="9">
        <v>0.86956521739130443</v>
      </c>
      <c r="GT409" s="9">
        <v>69.5</v>
      </c>
      <c r="GU409" s="9">
        <v>22.15</v>
      </c>
      <c r="GV409" s="2">
        <v>8.2644628099173556E-2</v>
      </c>
      <c r="GW409" s="9">
        <v>2.0499999999999998</v>
      </c>
      <c r="GX409" s="2" t="s">
        <v>34</v>
      </c>
      <c r="GY409" s="7"/>
      <c r="GZ409" s="9">
        <v>4.18</v>
      </c>
      <c r="HA409" s="9">
        <v>1.58</v>
      </c>
      <c r="HB409" s="9">
        <v>4.33</v>
      </c>
      <c r="HC409" s="3">
        <v>38</v>
      </c>
      <c r="HD409" s="3" t="s">
        <v>3</v>
      </c>
      <c r="HE409" s="9">
        <v>11.8</v>
      </c>
      <c r="HF409" s="9">
        <v>20.350000000000001</v>
      </c>
      <c r="HG409" s="3" t="s">
        <v>467</v>
      </c>
      <c r="HH409" s="5">
        <v>206</v>
      </c>
      <c r="HI409" s="3" t="s">
        <v>311</v>
      </c>
      <c r="HJ409" s="3"/>
      <c r="HK409" s="3" t="s">
        <v>3</v>
      </c>
      <c r="HL409" s="3"/>
      <c r="HM409" s="9">
        <v>0.44</v>
      </c>
      <c r="HN409" s="9">
        <v>50.75</v>
      </c>
      <c r="HO409" s="3" t="s">
        <v>3</v>
      </c>
      <c r="HP409" s="3" t="s">
        <v>1</v>
      </c>
      <c r="HQ409" s="3" t="s">
        <v>28</v>
      </c>
      <c r="HR409" s="9">
        <v>0.83</v>
      </c>
      <c r="HS409" s="3" t="s">
        <v>3</v>
      </c>
      <c r="HT409" s="3">
        <v>3.7800000000000002</v>
      </c>
      <c r="HU409" s="9">
        <v>0.4504504504504504</v>
      </c>
      <c r="HV409" s="3">
        <v>1</v>
      </c>
      <c r="HW409" s="9">
        <v>8.4000000000000012E-3</v>
      </c>
      <c r="HX409" s="3" t="s">
        <v>3</v>
      </c>
      <c r="HY409" s="3"/>
      <c r="HZ409" s="3" t="s">
        <v>30</v>
      </c>
      <c r="IA409" s="9">
        <v>4.3</v>
      </c>
      <c r="IB409" s="5">
        <v>2.75</v>
      </c>
      <c r="IC409" s="3" t="s">
        <v>18</v>
      </c>
      <c r="ID409" s="3"/>
      <c r="IE409" s="3" t="s">
        <v>309</v>
      </c>
      <c r="IF409" s="7"/>
      <c r="IG409" s="9">
        <v>1.3333333333333333</v>
      </c>
      <c r="IH409" s="9">
        <v>2.1276595744680851</v>
      </c>
    </row>
    <row r="410" spans="1:242" x14ac:dyDescent="0.25">
      <c r="A410" s="1" t="s">
        <v>533</v>
      </c>
      <c r="B410" s="5">
        <v>44</v>
      </c>
      <c r="C410" s="3">
        <v>30</v>
      </c>
      <c r="D410" s="5">
        <v>8.75</v>
      </c>
      <c r="E410" s="3" t="s">
        <v>1</v>
      </c>
      <c r="F410" s="3"/>
      <c r="G410" s="2"/>
      <c r="H410" s="3">
        <v>2.82</v>
      </c>
      <c r="I410" s="3">
        <v>2.82</v>
      </c>
      <c r="J410" s="5">
        <v>1.6199999999999999E-8</v>
      </c>
      <c r="K410" s="3" t="s">
        <v>3</v>
      </c>
      <c r="L410" s="3" t="s">
        <v>4</v>
      </c>
      <c r="M410" s="5">
        <v>0.9009009009009008</v>
      </c>
      <c r="N410" s="5">
        <v>12.45</v>
      </c>
      <c r="O410" s="3" t="s">
        <v>3</v>
      </c>
      <c r="P410" s="3">
        <v>1.03</v>
      </c>
      <c r="Q410" s="3">
        <v>0.3769317753486619</v>
      </c>
      <c r="R410" s="5">
        <v>33.5</v>
      </c>
      <c r="S410" s="3">
        <v>2.09</v>
      </c>
      <c r="T410" s="3" t="s">
        <v>3</v>
      </c>
      <c r="U410" s="5">
        <v>29.3</v>
      </c>
      <c r="V410" s="3">
        <v>2.31</v>
      </c>
      <c r="W410" s="5">
        <v>205</v>
      </c>
      <c r="X410" s="3"/>
      <c r="Y410" s="3">
        <v>9.1</v>
      </c>
      <c r="Z410" s="5">
        <v>2.5000000000000001E-5</v>
      </c>
      <c r="AA410" s="3" t="s">
        <v>8</v>
      </c>
      <c r="AB410" s="2">
        <v>1.17</v>
      </c>
      <c r="AC410" s="5">
        <v>1.6727272727272729E-11</v>
      </c>
      <c r="AD410" s="3" t="s">
        <v>22</v>
      </c>
      <c r="AE410" s="3" t="s">
        <v>1</v>
      </c>
      <c r="AF410" s="3"/>
      <c r="AG410" s="6">
        <v>2.5699999999999998E-3</v>
      </c>
      <c r="AH410" s="5">
        <v>205</v>
      </c>
      <c r="AI410" s="2">
        <v>100</v>
      </c>
      <c r="AJ410" s="3" t="s">
        <v>21</v>
      </c>
      <c r="AK410" s="5">
        <v>205</v>
      </c>
      <c r="AL410" s="5">
        <v>1.1719999999999999</v>
      </c>
      <c r="AM410" s="3"/>
      <c r="AN410" s="3"/>
      <c r="AO410" s="5">
        <v>205</v>
      </c>
      <c r="AP410" s="5">
        <v>205</v>
      </c>
      <c r="AQ410" s="5">
        <v>41</v>
      </c>
      <c r="AR410" s="5">
        <v>2.31</v>
      </c>
      <c r="AS410" s="3" t="s">
        <v>28</v>
      </c>
      <c r="AT410" s="3" t="s">
        <v>28</v>
      </c>
      <c r="AU410" s="5">
        <v>44.75</v>
      </c>
      <c r="AV410" s="3">
        <v>205</v>
      </c>
      <c r="AW410" s="5">
        <v>205</v>
      </c>
      <c r="AX410" s="5">
        <v>2.6666666666666668E-6</v>
      </c>
      <c r="AY410" s="2" t="s">
        <v>311</v>
      </c>
      <c r="AZ410" s="5">
        <v>9.8000000000000007</v>
      </c>
      <c r="BA410" s="5">
        <v>205</v>
      </c>
      <c r="BB410" s="3" t="s">
        <v>8</v>
      </c>
      <c r="BC410" s="3">
        <v>13</v>
      </c>
      <c r="BD410" s="5">
        <v>0.36363636363636365</v>
      </c>
      <c r="BE410" s="3" t="s">
        <v>447</v>
      </c>
      <c r="BF410" s="6">
        <v>27</v>
      </c>
      <c r="BG410" s="5">
        <v>5.4</v>
      </c>
      <c r="BH410" s="3">
        <v>180</v>
      </c>
      <c r="BI410" s="3">
        <v>2.82</v>
      </c>
      <c r="BJ410" s="5">
        <v>1.3</v>
      </c>
      <c r="BK410" s="5">
        <v>27.1</v>
      </c>
      <c r="BL410" s="5">
        <v>0.75187969924812026</v>
      </c>
      <c r="BM410" s="5">
        <v>3.9</v>
      </c>
      <c r="BN410" s="3"/>
      <c r="BO410" s="3" t="s">
        <v>121</v>
      </c>
      <c r="BP410" s="3" t="s">
        <v>3</v>
      </c>
      <c r="BQ410" s="5">
        <v>2.95</v>
      </c>
      <c r="BR410" s="2" t="s">
        <v>21</v>
      </c>
      <c r="BS410" s="3"/>
      <c r="BT410" s="3"/>
      <c r="BU410" s="3">
        <v>0.92592592592592582</v>
      </c>
      <c r="BV410" s="5">
        <v>3.75</v>
      </c>
      <c r="BW410" s="5">
        <v>4.2</v>
      </c>
      <c r="BX410" s="3" t="s">
        <v>27</v>
      </c>
      <c r="BY410" s="3"/>
      <c r="BZ410" s="5">
        <v>205</v>
      </c>
      <c r="CA410" s="2">
        <v>1.6666666666666667</v>
      </c>
      <c r="CB410" s="3" t="s">
        <v>3</v>
      </c>
      <c r="CC410" s="5">
        <v>1.72</v>
      </c>
      <c r="CD410" s="5">
        <v>14.29</v>
      </c>
      <c r="CE410" s="3"/>
      <c r="CF410" s="5">
        <v>41</v>
      </c>
      <c r="CG410" s="3" t="s">
        <v>312</v>
      </c>
      <c r="CH410" s="3">
        <v>2.82</v>
      </c>
      <c r="CI410" s="3" t="s">
        <v>27</v>
      </c>
      <c r="CJ410" s="3" t="s">
        <v>1</v>
      </c>
      <c r="CK410" s="2">
        <v>1.1499999999999999</v>
      </c>
      <c r="CL410" s="3" t="s">
        <v>22</v>
      </c>
      <c r="CM410" s="5">
        <v>33</v>
      </c>
      <c r="CN410" s="3"/>
      <c r="CO410" s="2">
        <v>4.63</v>
      </c>
      <c r="CP410" s="2">
        <v>5.71</v>
      </c>
      <c r="CQ410" s="2"/>
      <c r="CR410" s="5">
        <v>4.91</v>
      </c>
      <c r="CS410" s="5">
        <v>34.1</v>
      </c>
      <c r="CT410" s="5">
        <v>4.05</v>
      </c>
      <c r="CU410" s="5">
        <v>9.1</v>
      </c>
      <c r="CV410" s="5">
        <v>615</v>
      </c>
      <c r="CW410" s="5">
        <v>165</v>
      </c>
      <c r="CX410" s="5">
        <v>0.35971223021582738</v>
      </c>
      <c r="CY410" s="5">
        <v>0.46728971962616822</v>
      </c>
      <c r="CZ410" s="3" t="s">
        <v>22</v>
      </c>
      <c r="DA410" s="5">
        <v>3.3E-3</v>
      </c>
      <c r="DB410" s="5">
        <v>823</v>
      </c>
      <c r="DC410" s="5">
        <v>2.17</v>
      </c>
      <c r="DD410" s="5">
        <v>240</v>
      </c>
      <c r="DE410" s="3" t="s">
        <v>22</v>
      </c>
      <c r="DF410" s="5">
        <v>0.29761904761904762</v>
      </c>
      <c r="DG410" s="3" t="s">
        <v>3</v>
      </c>
      <c r="DH410" s="5">
        <v>8.3000000000000007</v>
      </c>
      <c r="DI410" s="3" t="s">
        <v>28</v>
      </c>
      <c r="DJ410" s="3">
        <v>20</v>
      </c>
      <c r="DK410" s="5">
        <v>576</v>
      </c>
      <c r="DL410" s="3" t="s">
        <v>8</v>
      </c>
      <c r="DM410" s="5">
        <v>0.27397260273972601</v>
      </c>
      <c r="DN410" s="3" t="s">
        <v>3</v>
      </c>
      <c r="DO410" s="5">
        <v>20</v>
      </c>
      <c r="DP410" s="3" t="s">
        <v>3</v>
      </c>
      <c r="DQ410" s="5">
        <v>3.26</v>
      </c>
      <c r="DR410" s="7"/>
      <c r="DS410" s="3">
        <v>1</v>
      </c>
      <c r="DT410" s="5">
        <v>0.5181347150259068</v>
      </c>
      <c r="DU410" s="2"/>
      <c r="DV410" s="3" t="s">
        <v>3</v>
      </c>
      <c r="DW410" s="5">
        <v>29.3</v>
      </c>
      <c r="DX410" s="3"/>
      <c r="DY410" s="3" t="s">
        <v>8</v>
      </c>
      <c r="DZ410" s="2">
        <v>228</v>
      </c>
      <c r="EA410" s="5">
        <v>1.4925373134328357</v>
      </c>
      <c r="EB410" s="5">
        <v>2.17</v>
      </c>
      <c r="EC410" s="3"/>
      <c r="ED410" s="2">
        <v>202.5</v>
      </c>
      <c r="EE410" s="2">
        <v>0.34843205574912889</v>
      </c>
      <c r="EF410" s="3" t="s">
        <v>1</v>
      </c>
      <c r="EG410" s="3" t="s">
        <v>27</v>
      </c>
      <c r="EH410" s="5">
        <v>70</v>
      </c>
      <c r="EI410" s="2">
        <v>7.04</v>
      </c>
      <c r="EJ410" s="3" t="s">
        <v>473</v>
      </c>
      <c r="EK410" s="5">
        <v>2.3E-2</v>
      </c>
      <c r="EL410" s="3" t="s">
        <v>1</v>
      </c>
      <c r="EM410" s="3" t="s">
        <v>3</v>
      </c>
      <c r="EN410" s="3" t="s">
        <v>27</v>
      </c>
      <c r="EO410" s="3">
        <v>20</v>
      </c>
      <c r="EP410" s="3" t="s">
        <v>8</v>
      </c>
      <c r="EQ410" s="3">
        <v>2.82</v>
      </c>
      <c r="ER410" s="5">
        <v>4.26</v>
      </c>
      <c r="ES410" s="3">
        <v>81</v>
      </c>
      <c r="ET410" s="9">
        <v>36.299999999999997</v>
      </c>
      <c r="EU410" s="3" t="s">
        <v>239</v>
      </c>
      <c r="EV410" s="3" t="s">
        <v>28</v>
      </c>
      <c r="EW410" s="9">
        <v>13.5</v>
      </c>
      <c r="EX410" s="9">
        <v>1.9</v>
      </c>
      <c r="EY410" s="3"/>
      <c r="EZ410" s="3"/>
      <c r="FA410" s="9">
        <v>1.0416666666666667</v>
      </c>
      <c r="FB410" s="9">
        <v>4.0000000000000002E-9</v>
      </c>
      <c r="FC410" s="5">
        <v>205</v>
      </c>
      <c r="FD410" s="9">
        <v>0.98039215686274506</v>
      </c>
      <c r="FE410" s="2" t="s">
        <v>311</v>
      </c>
      <c r="FF410" s="3" t="s">
        <v>28</v>
      </c>
      <c r="FG410" s="3" t="s">
        <v>1</v>
      </c>
      <c r="FH410" s="9">
        <v>4.9800000000000004</v>
      </c>
      <c r="FI410" s="3"/>
      <c r="FJ410" s="9">
        <v>12.25</v>
      </c>
      <c r="FK410" s="3" t="s">
        <v>1</v>
      </c>
      <c r="FL410" s="3" t="s">
        <v>1</v>
      </c>
      <c r="FM410" s="3">
        <v>0.78125</v>
      </c>
      <c r="FN410" s="9">
        <v>137</v>
      </c>
      <c r="FO410" s="9">
        <v>2.5199999999999998E-7</v>
      </c>
      <c r="FP410" s="9">
        <v>7.9</v>
      </c>
      <c r="FQ410" s="3" t="s">
        <v>311</v>
      </c>
      <c r="FR410" s="5">
        <v>1.1174999999999999E-2</v>
      </c>
      <c r="FS410" s="9">
        <v>53.1</v>
      </c>
      <c r="FT410" s="3" t="s">
        <v>1</v>
      </c>
      <c r="FU410" s="3">
        <v>3.7</v>
      </c>
      <c r="FV410" s="3" t="s">
        <v>27</v>
      </c>
      <c r="FW410" s="5">
        <v>29.45</v>
      </c>
      <c r="FX410" s="10">
        <v>4.4999999999999997E-3</v>
      </c>
      <c r="FY410" s="3">
        <v>108</v>
      </c>
      <c r="FZ410" s="3"/>
      <c r="GA410" s="3">
        <v>2.82</v>
      </c>
      <c r="GB410" s="3">
        <v>2.82</v>
      </c>
      <c r="GC410" s="3" t="s">
        <v>27</v>
      </c>
      <c r="GD410" s="3">
        <v>2.82</v>
      </c>
      <c r="GE410" s="3"/>
      <c r="GF410" s="3" t="s">
        <v>30</v>
      </c>
      <c r="GG410" s="3"/>
      <c r="GH410" s="9">
        <v>3.37</v>
      </c>
      <c r="GI410" s="5">
        <v>205</v>
      </c>
      <c r="GJ410" s="5">
        <v>2.0899999999999998E-3</v>
      </c>
      <c r="GK410" s="3"/>
      <c r="GL410" s="2">
        <v>1.1111111111111112</v>
      </c>
      <c r="GM410" s="9">
        <v>2.17</v>
      </c>
      <c r="GN410" s="3" t="s">
        <v>31</v>
      </c>
      <c r="GO410" s="3" t="s">
        <v>8</v>
      </c>
      <c r="GP410" s="3"/>
      <c r="GQ410" s="3">
        <v>9.26</v>
      </c>
      <c r="GR410" s="3" t="s">
        <v>219</v>
      </c>
      <c r="GS410" s="9">
        <v>0.81300813008130079</v>
      </c>
      <c r="GT410" s="9">
        <v>69</v>
      </c>
      <c r="GU410" s="9">
        <v>21.75</v>
      </c>
      <c r="GV410" s="2">
        <v>8.4745762711864417E-2</v>
      </c>
      <c r="GW410" s="9">
        <v>2.15</v>
      </c>
      <c r="GX410" s="2" t="s">
        <v>34</v>
      </c>
      <c r="GY410" s="7">
        <v>0.98039215686274506</v>
      </c>
      <c r="GZ410" s="9">
        <v>4.21</v>
      </c>
      <c r="HA410" s="9">
        <v>1.59</v>
      </c>
      <c r="HB410" s="9">
        <v>4.34</v>
      </c>
      <c r="HC410" s="3">
        <v>37</v>
      </c>
      <c r="HD410" s="3" t="s">
        <v>3</v>
      </c>
      <c r="HE410" s="9">
        <v>13.5</v>
      </c>
      <c r="HF410" s="9">
        <v>19.649999999999999</v>
      </c>
      <c r="HG410" s="3" t="s">
        <v>467</v>
      </c>
      <c r="HH410" s="5">
        <v>205</v>
      </c>
      <c r="HI410" s="3" t="s">
        <v>311</v>
      </c>
      <c r="HJ410" s="3"/>
      <c r="HK410" s="3" t="s">
        <v>3</v>
      </c>
      <c r="HL410" s="3">
        <v>2.96</v>
      </c>
      <c r="HM410" s="9">
        <v>0.40500000000000003</v>
      </c>
      <c r="HN410" s="9">
        <v>54</v>
      </c>
      <c r="HO410" s="3" t="s">
        <v>3</v>
      </c>
      <c r="HP410" s="3" t="s">
        <v>1</v>
      </c>
      <c r="HQ410" s="3" t="s">
        <v>28</v>
      </c>
      <c r="HR410" s="9">
        <v>0.75</v>
      </c>
      <c r="HS410" s="3" t="s">
        <v>3</v>
      </c>
      <c r="HT410" s="3">
        <v>3.7800000000000002</v>
      </c>
      <c r="HU410" s="9">
        <v>0.44843049327354262</v>
      </c>
      <c r="HV410" s="3">
        <v>1</v>
      </c>
      <c r="HW410" s="9">
        <v>8.4000000000000012E-3</v>
      </c>
      <c r="HX410" s="3" t="s">
        <v>3</v>
      </c>
      <c r="HY410" s="3"/>
      <c r="HZ410" s="3" t="s">
        <v>30</v>
      </c>
      <c r="IA410" s="9">
        <v>4.3</v>
      </c>
      <c r="IB410" s="5">
        <v>2.7250000000000001</v>
      </c>
      <c r="IC410" s="3" t="s">
        <v>18</v>
      </c>
      <c r="ID410" s="3"/>
      <c r="IE410" s="3" t="s">
        <v>309</v>
      </c>
      <c r="IF410" s="7">
        <v>5.4</v>
      </c>
      <c r="IG410" s="9">
        <v>1.2987012987012987</v>
      </c>
      <c r="IH410" s="9">
        <v>1</v>
      </c>
    </row>
    <row r="411" spans="1:242" x14ac:dyDescent="0.25">
      <c r="A411" s="1" t="s">
        <v>534</v>
      </c>
      <c r="B411" s="5">
        <v>44.25</v>
      </c>
      <c r="C411" s="3"/>
      <c r="D411" s="5">
        <v>10.199999999999999</v>
      </c>
      <c r="E411" s="3" t="s">
        <v>1</v>
      </c>
      <c r="F411" s="3"/>
      <c r="G411" s="2"/>
      <c r="H411" s="3"/>
      <c r="I411" s="3"/>
      <c r="J411" s="5">
        <v>1.6799999999999998E-8</v>
      </c>
      <c r="K411" s="3" t="s">
        <v>3</v>
      </c>
      <c r="L411" s="3" t="s">
        <v>4</v>
      </c>
      <c r="M411" s="5">
        <v>0.9009009009009008</v>
      </c>
      <c r="N411" s="5">
        <v>12.5</v>
      </c>
      <c r="O411" s="3" t="s">
        <v>3</v>
      </c>
      <c r="P411" s="3"/>
      <c r="Q411" s="3"/>
      <c r="R411" s="5">
        <v>32.5</v>
      </c>
      <c r="S411" s="3"/>
      <c r="T411" s="3" t="s">
        <v>3</v>
      </c>
      <c r="U411" s="5">
        <v>28.9</v>
      </c>
      <c r="V411" s="3"/>
      <c r="W411" s="5">
        <v>200</v>
      </c>
      <c r="X411" s="3"/>
      <c r="Y411" s="3"/>
      <c r="Z411" s="5">
        <v>2.5999999999999998E-5</v>
      </c>
      <c r="AA411" s="3" t="s">
        <v>8</v>
      </c>
      <c r="AB411" s="2"/>
      <c r="AC411" s="5">
        <v>1.7090909090909092E-11</v>
      </c>
      <c r="AD411" s="3" t="s">
        <v>22</v>
      </c>
      <c r="AE411" s="3" t="s">
        <v>1</v>
      </c>
      <c r="AF411" s="3"/>
      <c r="AG411" s="6">
        <v>2.3799999999999997E-3</v>
      </c>
      <c r="AH411" s="5">
        <v>200</v>
      </c>
      <c r="AI411" s="2"/>
      <c r="AJ411" s="3" t="s">
        <v>21</v>
      </c>
      <c r="AK411" s="5">
        <v>200</v>
      </c>
      <c r="AL411" s="5">
        <v>1.157</v>
      </c>
      <c r="AM411" s="3"/>
      <c r="AN411" s="3"/>
      <c r="AO411" s="5">
        <v>200</v>
      </c>
      <c r="AP411" s="5">
        <v>200</v>
      </c>
      <c r="AQ411" s="5">
        <v>41.5</v>
      </c>
      <c r="AR411" s="5">
        <v>2.2599999999999998</v>
      </c>
      <c r="AS411" s="3" t="s">
        <v>28</v>
      </c>
      <c r="AT411" s="3" t="s">
        <v>28</v>
      </c>
      <c r="AU411" s="5">
        <v>45</v>
      </c>
      <c r="AV411" s="3"/>
      <c r="AW411" s="5">
        <v>200</v>
      </c>
      <c r="AX411" s="5">
        <v>2.6333333333333332E-6</v>
      </c>
      <c r="AY411" s="2" t="s">
        <v>311</v>
      </c>
      <c r="AZ411" s="5">
        <v>10.5</v>
      </c>
      <c r="BA411" s="5">
        <v>200</v>
      </c>
      <c r="BB411" s="3" t="s">
        <v>8</v>
      </c>
      <c r="BC411" s="3">
        <v>13</v>
      </c>
      <c r="BD411" s="5">
        <v>0.35971223021582738</v>
      </c>
      <c r="BE411" s="3" t="s">
        <v>447</v>
      </c>
      <c r="BF411" s="6">
        <v>27</v>
      </c>
      <c r="BG411" s="5">
        <v>5.36</v>
      </c>
      <c r="BH411" s="3"/>
      <c r="BI411" s="3"/>
      <c r="BJ411" s="5">
        <v>1.32</v>
      </c>
      <c r="BK411" s="5">
        <v>27.55</v>
      </c>
      <c r="BL411" s="5">
        <v>0.7407407407407407</v>
      </c>
      <c r="BM411" s="5">
        <v>4</v>
      </c>
      <c r="BN411" s="3"/>
      <c r="BO411" s="3" t="s">
        <v>121</v>
      </c>
      <c r="BP411" s="3" t="s">
        <v>3</v>
      </c>
      <c r="BQ411" s="5">
        <v>2.9</v>
      </c>
      <c r="BR411" s="2" t="s">
        <v>21</v>
      </c>
      <c r="BS411" s="3"/>
      <c r="BT411" s="3"/>
      <c r="BU411" s="3"/>
      <c r="BV411" s="5">
        <v>3.7</v>
      </c>
      <c r="BW411" s="5">
        <v>4.1500000000000004</v>
      </c>
      <c r="BX411" s="3" t="s">
        <v>27</v>
      </c>
      <c r="BY411" s="3"/>
      <c r="BZ411" s="5">
        <v>200</v>
      </c>
      <c r="CA411" s="2"/>
      <c r="CB411" s="3" t="s">
        <v>3</v>
      </c>
      <c r="CC411" s="5">
        <v>1.74</v>
      </c>
      <c r="CD411" s="5">
        <v>14.29</v>
      </c>
      <c r="CE411" s="3"/>
      <c r="CF411" s="5">
        <v>41</v>
      </c>
      <c r="CG411" s="3" t="s">
        <v>312</v>
      </c>
      <c r="CH411" s="3"/>
      <c r="CI411" s="3" t="s">
        <v>27</v>
      </c>
      <c r="CJ411" s="3" t="s">
        <v>1</v>
      </c>
      <c r="CK411" s="2"/>
      <c r="CL411" s="3" t="s">
        <v>22</v>
      </c>
      <c r="CM411" s="5">
        <v>32</v>
      </c>
      <c r="CN411" s="3"/>
      <c r="CO411" s="2"/>
      <c r="CP411" s="3"/>
      <c r="CQ411" s="2"/>
      <c r="CR411" s="2">
        <v>4.79</v>
      </c>
      <c r="CS411" s="5">
        <v>31.6</v>
      </c>
      <c r="CT411" s="5">
        <v>3.51</v>
      </c>
      <c r="CU411" s="5">
        <v>8.85</v>
      </c>
      <c r="CV411" s="5">
        <v>621</v>
      </c>
      <c r="CW411" s="5">
        <v>160</v>
      </c>
      <c r="CX411" s="5">
        <v>0.35087719298245612</v>
      </c>
      <c r="CY411" s="5">
        <v>0.46728971962616822</v>
      </c>
      <c r="CZ411" s="3" t="s">
        <v>22</v>
      </c>
      <c r="DA411" s="5">
        <v>4.15E-3</v>
      </c>
      <c r="DB411" s="5">
        <v>810</v>
      </c>
      <c r="DC411" s="2"/>
      <c r="DD411" s="5">
        <v>240</v>
      </c>
      <c r="DE411" s="3" t="s">
        <v>22</v>
      </c>
      <c r="DF411" s="5">
        <v>0.28985507246376813</v>
      </c>
      <c r="DG411" s="3" t="s">
        <v>3</v>
      </c>
      <c r="DH411" s="5">
        <v>8.1</v>
      </c>
      <c r="DI411" s="3" t="s">
        <v>28</v>
      </c>
      <c r="DJ411" s="3"/>
      <c r="DK411" s="5">
        <v>683</v>
      </c>
      <c r="DL411" s="3" t="s">
        <v>8</v>
      </c>
      <c r="DM411" s="5">
        <v>0.27247956403269757</v>
      </c>
      <c r="DN411" s="3" t="s">
        <v>3</v>
      </c>
      <c r="DO411" s="5">
        <v>18.5</v>
      </c>
      <c r="DP411" s="3" t="s">
        <v>3</v>
      </c>
      <c r="DQ411" s="5">
        <v>3.29</v>
      </c>
      <c r="DR411" s="7"/>
      <c r="DS411" s="3">
        <v>1</v>
      </c>
      <c r="DT411" s="5">
        <v>0.50505050505050508</v>
      </c>
      <c r="DU411" s="2"/>
      <c r="DV411" s="3" t="s">
        <v>3</v>
      </c>
      <c r="DW411" s="5">
        <v>28.9</v>
      </c>
      <c r="DX411" s="3"/>
      <c r="DY411" s="3" t="s">
        <v>8</v>
      </c>
      <c r="DZ411" s="2"/>
      <c r="EA411" s="5">
        <v>1.5384615384615383</v>
      </c>
      <c r="EB411" s="5">
        <v>2.16</v>
      </c>
      <c r="EC411" s="3"/>
      <c r="ED411" s="2"/>
      <c r="EE411" s="2"/>
      <c r="EF411" s="3" t="s">
        <v>1</v>
      </c>
      <c r="EG411" s="3" t="s">
        <v>27</v>
      </c>
      <c r="EH411" s="2"/>
      <c r="EI411" s="2"/>
      <c r="EJ411" s="3" t="s">
        <v>473</v>
      </c>
      <c r="EK411" s="5">
        <v>2.3E-2</v>
      </c>
      <c r="EL411" s="3" t="s">
        <v>1</v>
      </c>
      <c r="EM411" s="3" t="s">
        <v>3</v>
      </c>
      <c r="EN411" s="3" t="s">
        <v>27</v>
      </c>
      <c r="EO411" s="3"/>
      <c r="EP411" s="3" t="s">
        <v>8</v>
      </c>
      <c r="EQ411" s="3"/>
      <c r="ER411" s="5">
        <v>4.16</v>
      </c>
      <c r="ES411" s="3"/>
      <c r="ET411" s="9">
        <v>35.5</v>
      </c>
      <c r="EU411" s="3" t="s">
        <v>239</v>
      </c>
      <c r="EV411" s="3" t="s">
        <v>28</v>
      </c>
      <c r="EW411" s="9">
        <v>13.15</v>
      </c>
      <c r="EX411" s="9">
        <v>1.92</v>
      </c>
      <c r="EY411" s="3"/>
      <c r="EZ411" s="3"/>
      <c r="FA411" s="9">
        <v>1.0101010101010102</v>
      </c>
      <c r="FB411" s="9">
        <v>3E-9</v>
      </c>
      <c r="FC411" s="5">
        <v>200</v>
      </c>
      <c r="FD411" s="9">
        <v>0.96153846153846145</v>
      </c>
      <c r="FE411" s="2" t="s">
        <v>311</v>
      </c>
      <c r="FF411" s="3" t="s">
        <v>28</v>
      </c>
      <c r="FG411" s="3" t="s">
        <v>1</v>
      </c>
      <c r="FH411" s="9">
        <v>4.9400000000000004</v>
      </c>
      <c r="FI411" s="3"/>
      <c r="FJ411" s="9">
        <v>11.95</v>
      </c>
      <c r="FK411" s="3" t="s">
        <v>1</v>
      </c>
      <c r="FL411" s="3" t="s">
        <v>1</v>
      </c>
      <c r="FM411" s="3"/>
      <c r="FN411" s="9">
        <v>139.5</v>
      </c>
      <c r="FO411" s="9">
        <v>2.67E-7</v>
      </c>
      <c r="FP411" s="9">
        <v>7.97</v>
      </c>
      <c r="FQ411" s="3" t="s">
        <v>311</v>
      </c>
      <c r="FR411" s="5">
        <v>1.2149999999999999E-2</v>
      </c>
      <c r="FS411" s="9">
        <v>52.7</v>
      </c>
      <c r="FT411" s="3" t="s">
        <v>1</v>
      </c>
      <c r="FU411" s="3"/>
      <c r="FV411" s="3" t="s">
        <v>27</v>
      </c>
      <c r="FW411" s="5">
        <v>28.5</v>
      </c>
      <c r="FX411" s="10">
        <v>4.79E-3</v>
      </c>
      <c r="FY411" s="3"/>
      <c r="FZ411" s="3"/>
      <c r="GA411" s="3"/>
      <c r="GB411" s="3"/>
      <c r="GC411" s="3" t="s">
        <v>27</v>
      </c>
      <c r="GD411" s="3"/>
      <c r="GE411" s="3"/>
      <c r="GF411" s="3" t="s">
        <v>30</v>
      </c>
      <c r="GG411" s="3"/>
      <c r="GH411" s="9">
        <v>3.36</v>
      </c>
      <c r="GI411" s="5">
        <v>200</v>
      </c>
      <c r="GJ411" s="5">
        <v>2.1800000000000001E-3</v>
      </c>
      <c r="GK411" s="3"/>
      <c r="GL411" s="2"/>
      <c r="GM411" s="9">
        <v>2.1800000000000002</v>
      </c>
      <c r="GN411" s="3" t="s">
        <v>31</v>
      </c>
      <c r="GO411" s="3" t="s">
        <v>8</v>
      </c>
      <c r="GP411" s="3"/>
      <c r="GQ411" s="3"/>
      <c r="GR411" s="3" t="s">
        <v>219</v>
      </c>
      <c r="GS411" s="9">
        <v>0.83333333333333337</v>
      </c>
      <c r="GT411" s="9">
        <v>68.7</v>
      </c>
      <c r="GU411" s="9">
        <v>21.25</v>
      </c>
      <c r="GV411" s="2">
        <v>0.10526315789473684</v>
      </c>
      <c r="GW411" s="9">
        <v>2.1</v>
      </c>
      <c r="GX411" s="2" t="s">
        <v>34</v>
      </c>
      <c r="GY411" s="7"/>
      <c r="GZ411" s="9">
        <v>4.0999999999999996</v>
      </c>
      <c r="HA411" s="9">
        <v>1.61</v>
      </c>
      <c r="HB411" s="9">
        <v>4.3</v>
      </c>
      <c r="HC411" s="3">
        <v>39.200000000000003</v>
      </c>
      <c r="HD411" s="3" t="s">
        <v>3</v>
      </c>
      <c r="HE411" s="9">
        <v>13.15</v>
      </c>
      <c r="HF411" s="9">
        <v>19.8</v>
      </c>
      <c r="HG411" s="3" t="s">
        <v>467</v>
      </c>
      <c r="HH411" s="5">
        <v>200</v>
      </c>
      <c r="HI411" s="3" t="s">
        <v>311</v>
      </c>
      <c r="HJ411" s="3"/>
      <c r="HK411" s="3" t="s">
        <v>3</v>
      </c>
      <c r="HL411" s="3"/>
      <c r="HM411" s="9">
        <v>0.4</v>
      </c>
      <c r="HN411" s="9">
        <v>70.25</v>
      </c>
      <c r="HO411" s="3" t="s">
        <v>3</v>
      </c>
      <c r="HP411" s="3" t="s">
        <v>1</v>
      </c>
      <c r="HQ411" s="3" t="s">
        <v>28</v>
      </c>
      <c r="HR411" s="9">
        <v>0.73</v>
      </c>
      <c r="HS411" s="3" t="s">
        <v>3</v>
      </c>
      <c r="HT411" s="3">
        <v>3.74</v>
      </c>
      <c r="HU411" s="9">
        <v>0.43859649122807021</v>
      </c>
      <c r="HV411" s="3">
        <v>1</v>
      </c>
      <c r="HW411" s="9">
        <v>8.5000000000000006E-3</v>
      </c>
      <c r="HX411" s="3" t="s">
        <v>3</v>
      </c>
      <c r="HY411" s="3"/>
      <c r="HZ411" s="3" t="s">
        <v>30</v>
      </c>
      <c r="IA411" s="9">
        <v>4.3</v>
      </c>
      <c r="IB411" s="5">
        <v>2.6875</v>
      </c>
      <c r="IC411" s="3" t="s">
        <v>18</v>
      </c>
      <c r="ID411" s="3"/>
      <c r="IE411" s="3" t="s">
        <v>309</v>
      </c>
      <c r="IF411" s="7"/>
      <c r="IG411" s="9">
        <v>1.2820512820512819</v>
      </c>
      <c r="IH411" s="9">
        <v>1.0526315789473684</v>
      </c>
    </row>
    <row r="412" spans="1:242" x14ac:dyDescent="0.25">
      <c r="A412" s="1" t="s">
        <v>535</v>
      </c>
      <c r="B412" s="5">
        <v>44.6</v>
      </c>
      <c r="C412" s="3"/>
      <c r="D412" s="5">
        <v>9.75</v>
      </c>
      <c r="E412" s="3" t="s">
        <v>1</v>
      </c>
      <c r="F412" s="3"/>
      <c r="G412" s="2"/>
      <c r="H412" s="3"/>
      <c r="I412" s="3"/>
      <c r="J412" s="5">
        <v>1.7350000000000003E-8</v>
      </c>
      <c r="K412" s="3" t="s">
        <v>3</v>
      </c>
      <c r="L412" s="3" t="s">
        <v>4</v>
      </c>
      <c r="M412" s="5">
        <v>0.9174311926605504</v>
      </c>
      <c r="N412" s="5">
        <v>12.7</v>
      </c>
      <c r="O412" s="3" t="s">
        <v>3</v>
      </c>
      <c r="P412" s="3"/>
      <c r="Q412" s="3"/>
      <c r="R412" s="5">
        <v>33.200000000000003</v>
      </c>
      <c r="S412" s="3"/>
      <c r="T412" s="3" t="s">
        <v>3</v>
      </c>
      <c r="U412" s="5">
        <v>29.6</v>
      </c>
      <c r="V412" s="3"/>
      <c r="W412" s="5">
        <v>206.25</v>
      </c>
      <c r="X412" s="3"/>
      <c r="Y412" s="3"/>
      <c r="Z412" s="5">
        <v>2.8750000000000001E-5</v>
      </c>
      <c r="AA412" s="3" t="s">
        <v>8</v>
      </c>
      <c r="AB412" s="2"/>
      <c r="AC412" s="5">
        <v>1.7363636363636362E-11</v>
      </c>
      <c r="AD412" s="3" t="s">
        <v>22</v>
      </c>
      <c r="AE412" s="3" t="s">
        <v>1</v>
      </c>
      <c r="AF412" s="3"/>
      <c r="AG412" s="6">
        <v>1.91E-3</v>
      </c>
      <c r="AH412" s="5">
        <v>206.25</v>
      </c>
      <c r="AI412" s="2"/>
      <c r="AJ412" s="3" t="s">
        <v>21</v>
      </c>
      <c r="AK412" s="5">
        <v>206.25</v>
      </c>
      <c r="AL412" s="5">
        <v>1.145</v>
      </c>
      <c r="AM412" s="3"/>
      <c r="AN412" s="3"/>
      <c r="AO412" s="5">
        <v>206.25</v>
      </c>
      <c r="AP412" s="5">
        <v>206.25</v>
      </c>
      <c r="AQ412" s="5">
        <v>41.5</v>
      </c>
      <c r="AR412" s="5">
        <v>2.37</v>
      </c>
      <c r="AS412" s="3" t="s">
        <v>28</v>
      </c>
      <c r="AT412" s="3" t="s">
        <v>28</v>
      </c>
      <c r="AU412" s="5">
        <v>45</v>
      </c>
      <c r="AV412" s="3"/>
      <c r="AW412" s="5">
        <v>206.25</v>
      </c>
      <c r="AX412" s="5">
        <v>2.7666666666666667E-6</v>
      </c>
      <c r="AY412" s="2" t="s">
        <v>311</v>
      </c>
      <c r="AZ412" s="5">
        <v>9.9499999999999993</v>
      </c>
      <c r="BA412" s="5">
        <v>206.25</v>
      </c>
      <c r="BB412" s="3" t="s">
        <v>8</v>
      </c>
      <c r="BC412" s="3">
        <v>12.5</v>
      </c>
      <c r="BD412" s="5">
        <v>0.36900369003690037</v>
      </c>
      <c r="BE412" s="3" t="s">
        <v>447</v>
      </c>
      <c r="BF412" s="6">
        <v>24.6</v>
      </c>
      <c r="BG412" s="5">
        <v>5.49</v>
      </c>
      <c r="BH412" s="3"/>
      <c r="BI412" s="3"/>
      <c r="BJ412" s="5">
        <v>1.29</v>
      </c>
      <c r="BK412" s="5">
        <v>27.7</v>
      </c>
      <c r="BL412" s="5">
        <v>0.75757575757575757</v>
      </c>
      <c r="BM412" s="5">
        <v>4</v>
      </c>
      <c r="BN412" s="3"/>
      <c r="BO412" s="3" t="s">
        <v>121</v>
      </c>
      <c r="BP412" s="3" t="s">
        <v>3</v>
      </c>
      <c r="BQ412" s="5">
        <v>3.05</v>
      </c>
      <c r="BR412" s="2" t="s">
        <v>21</v>
      </c>
      <c r="BS412" s="3"/>
      <c r="BT412" s="3"/>
      <c r="BU412" s="3"/>
      <c r="BV412" s="5">
        <v>3.77</v>
      </c>
      <c r="BW412" s="5">
        <v>4.2300000000000004</v>
      </c>
      <c r="BX412" s="3" t="s">
        <v>27</v>
      </c>
      <c r="BY412" s="3"/>
      <c r="BZ412" s="5">
        <v>206.25</v>
      </c>
      <c r="CA412" s="2"/>
      <c r="CB412" s="3" t="s">
        <v>3</v>
      </c>
      <c r="CC412" s="5">
        <v>1.78</v>
      </c>
      <c r="CD412" s="5">
        <v>6.67</v>
      </c>
      <c r="CE412" s="3"/>
      <c r="CF412" s="5">
        <v>42</v>
      </c>
      <c r="CG412" s="3" t="s">
        <v>312</v>
      </c>
      <c r="CH412" s="3"/>
      <c r="CI412" s="3" t="s">
        <v>27</v>
      </c>
      <c r="CJ412" s="3" t="s">
        <v>1</v>
      </c>
      <c r="CK412" s="2"/>
      <c r="CL412" s="3" t="s">
        <v>22</v>
      </c>
      <c r="CM412" s="5">
        <v>41.5</v>
      </c>
      <c r="CN412" s="3"/>
      <c r="CO412" s="2"/>
      <c r="CP412" s="3"/>
      <c r="CQ412" s="2"/>
      <c r="CR412" s="2">
        <v>4.96</v>
      </c>
      <c r="CS412" s="5">
        <v>28.85</v>
      </c>
      <c r="CT412" s="5">
        <v>4.1500000000000004</v>
      </c>
      <c r="CU412" s="5">
        <v>8.9</v>
      </c>
      <c r="CV412" s="5">
        <v>645</v>
      </c>
      <c r="CW412" s="5">
        <v>184</v>
      </c>
      <c r="CX412" s="5">
        <v>0.33222591362126247</v>
      </c>
      <c r="CY412" s="5">
        <v>0.48309178743961356</v>
      </c>
      <c r="CZ412" s="3" t="s">
        <v>22</v>
      </c>
      <c r="DA412" s="5">
        <v>4.15E-3</v>
      </c>
      <c r="DB412" s="5">
        <v>815</v>
      </c>
      <c r="DC412" s="2"/>
      <c r="DD412" s="5">
        <v>252</v>
      </c>
      <c r="DE412" s="3" t="s">
        <v>22</v>
      </c>
      <c r="DF412" s="5">
        <v>0.3048780487804878</v>
      </c>
      <c r="DG412" s="3" t="s">
        <v>3</v>
      </c>
      <c r="DH412" s="5">
        <v>8</v>
      </c>
      <c r="DI412" s="3" t="s">
        <v>28</v>
      </c>
      <c r="DJ412" s="3"/>
      <c r="DK412" s="5">
        <v>742</v>
      </c>
      <c r="DL412" s="3" t="s">
        <v>8</v>
      </c>
      <c r="DM412" s="5">
        <v>0.27397260273972601</v>
      </c>
      <c r="DN412" s="3" t="s">
        <v>3</v>
      </c>
      <c r="DO412" s="5">
        <v>18.75</v>
      </c>
      <c r="DP412" s="3" t="s">
        <v>3</v>
      </c>
      <c r="DQ412" s="5">
        <v>3.335</v>
      </c>
      <c r="DR412" s="7"/>
      <c r="DS412" s="3">
        <v>1</v>
      </c>
      <c r="DT412" s="5">
        <v>0.46082949308755761</v>
      </c>
      <c r="DU412" s="2"/>
      <c r="DV412" s="3" t="s">
        <v>3</v>
      </c>
      <c r="DW412" s="5">
        <v>29.6</v>
      </c>
      <c r="DX412" s="3"/>
      <c r="DY412" s="3" t="s">
        <v>8</v>
      </c>
      <c r="DZ412" s="2"/>
      <c r="EA412" s="5">
        <v>1.5151515151515151</v>
      </c>
      <c r="EB412" s="5">
        <v>2.2000000000000002</v>
      </c>
      <c r="EC412" s="3"/>
      <c r="ED412" s="2"/>
      <c r="EE412" s="2"/>
      <c r="EF412" s="3" t="s">
        <v>1</v>
      </c>
      <c r="EG412" s="3" t="s">
        <v>27</v>
      </c>
      <c r="EH412" s="2"/>
      <c r="EI412" s="2"/>
      <c r="EJ412" s="3" t="s">
        <v>473</v>
      </c>
      <c r="EK412" s="5">
        <v>2.3E-2</v>
      </c>
      <c r="EL412" s="3" t="s">
        <v>1</v>
      </c>
      <c r="EM412" s="3" t="s">
        <v>3</v>
      </c>
      <c r="EN412" s="3" t="s">
        <v>27</v>
      </c>
      <c r="EO412" s="3"/>
      <c r="EP412" s="3" t="s">
        <v>8</v>
      </c>
      <c r="EQ412" s="3"/>
      <c r="ER412" s="5">
        <v>4.26</v>
      </c>
      <c r="ES412" s="3"/>
      <c r="ET412" s="9">
        <v>36.799999999999997</v>
      </c>
      <c r="EU412" s="3" t="s">
        <v>239</v>
      </c>
      <c r="EV412" s="3" t="s">
        <v>28</v>
      </c>
      <c r="EW412" s="9">
        <v>13.85</v>
      </c>
      <c r="EX412" s="9">
        <v>1.95</v>
      </c>
      <c r="EY412" s="3"/>
      <c r="EZ412" s="3"/>
      <c r="FA412" s="9">
        <v>1.0638297872340425</v>
      </c>
      <c r="FB412" s="9">
        <v>3.2000000000000001E-9</v>
      </c>
      <c r="FC412" s="5">
        <v>206.25</v>
      </c>
      <c r="FD412" s="9">
        <v>1.0101010101010102</v>
      </c>
      <c r="FE412" s="2" t="s">
        <v>311</v>
      </c>
      <c r="FF412" s="3" t="s">
        <v>28</v>
      </c>
      <c r="FG412" s="3" t="s">
        <v>1</v>
      </c>
      <c r="FH412" s="9">
        <v>4.92</v>
      </c>
      <c r="FI412" s="3"/>
      <c r="FJ412" s="9">
        <v>12.75</v>
      </c>
      <c r="FK412" s="3" t="s">
        <v>1</v>
      </c>
      <c r="FL412" s="3" t="s">
        <v>1</v>
      </c>
      <c r="FM412" s="3"/>
      <c r="FN412" s="9">
        <v>137.5</v>
      </c>
      <c r="FO412" s="9">
        <v>2.67E-7</v>
      </c>
      <c r="FP412" s="9">
        <v>7.95</v>
      </c>
      <c r="FQ412" s="3" t="s">
        <v>311</v>
      </c>
      <c r="FR412" s="5">
        <v>1.145E-2</v>
      </c>
      <c r="FS412" s="9">
        <v>50.53</v>
      </c>
      <c r="FT412" s="3" t="s">
        <v>1</v>
      </c>
      <c r="FU412" s="3"/>
      <c r="FV412" s="3" t="s">
        <v>27</v>
      </c>
      <c r="FW412" s="5">
        <v>25.35</v>
      </c>
      <c r="FX412" s="10">
        <v>4.4900000000000001E-3</v>
      </c>
      <c r="FY412" s="3"/>
      <c r="FZ412" s="3"/>
      <c r="GA412" s="3"/>
      <c r="GB412" s="3"/>
      <c r="GC412" s="3" t="s">
        <v>27</v>
      </c>
      <c r="GD412" s="3"/>
      <c r="GE412" s="3"/>
      <c r="GF412" s="3" t="s">
        <v>30</v>
      </c>
      <c r="GG412" s="3"/>
      <c r="GH412" s="9">
        <v>3.36</v>
      </c>
      <c r="GI412" s="5">
        <v>206.25</v>
      </c>
      <c r="GJ412" s="5">
        <v>2.2899999999999999E-3</v>
      </c>
      <c r="GK412" s="3"/>
      <c r="GL412" s="2"/>
      <c r="GM412" s="9">
        <v>2.17</v>
      </c>
      <c r="GN412" s="3" t="s">
        <v>31</v>
      </c>
      <c r="GO412" s="3" t="s">
        <v>8</v>
      </c>
      <c r="GP412" s="3"/>
      <c r="GQ412" s="3"/>
      <c r="GR412" s="3" t="s">
        <v>219</v>
      </c>
      <c r="GS412" s="9">
        <v>0.78740157480314954</v>
      </c>
      <c r="GT412" s="9">
        <v>69.150000000000006</v>
      </c>
      <c r="GU412" s="9">
        <v>22.1</v>
      </c>
      <c r="GV412" s="2">
        <v>0.10526315789473684</v>
      </c>
      <c r="GW412" s="9">
        <v>2.35</v>
      </c>
      <c r="GX412" s="2" t="s">
        <v>34</v>
      </c>
      <c r="GY412" s="7"/>
      <c r="GZ412" s="9">
        <v>4.25</v>
      </c>
      <c r="HA412" s="9">
        <v>1.71</v>
      </c>
      <c r="HB412" s="9">
        <v>4.2699999999999996</v>
      </c>
      <c r="HC412" s="3">
        <v>37.25</v>
      </c>
      <c r="HD412" s="3" t="s">
        <v>3</v>
      </c>
      <c r="HE412" s="9">
        <v>15.1</v>
      </c>
      <c r="HF412" s="9">
        <v>20.350000000000001</v>
      </c>
      <c r="HG412" s="3" t="s">
        <v>467</v>
      </c>
      <c r="HH412" s="5">
        <v>206.25</v>
      </c>
      <c r="HI412" s="3" t="s">
        <v>311</v>
      </c>
      <c r="HJ412" s="3"/>
      <c r="HK412" s="3" t="s">
        <v>3</v>
      </c>
      <c r="HL412" s="3"/>
      <c r="HM412" s="9">
        <v>0.41499999999999998</v>
      </c>
      <c r="HN412" s="9">
        <v>70.650000000000006</v>
      </c>
      <c r="HO412" s="3" t="s">
        <v>3</v>
      </c>
      <c r="HP412" s="3" t="s">
        <v>1</v>
      </c>
      <c r="HQ412" s="3" t="s">
        <v>28</v>
      </c>
      <c r="HR412" s="9">
        <v>0.74</v>
      </c>
      <c r="HS412" s="3" t="s">
        <v>3</v>
      </c>
      <c r="HT412" s="3">
        <v>3.74</v>
      </c>
      <c r="HU412" s="9">
        <v>0.44052863436123346</v>
      </c>
      <c r="HV412" s="3">
        <v>1</v>
      </c>
      <c r="HW412" s="9">
        <v>8.5899999999999987E-3</v>
      </c>
      <c r="HX412" s="3" t="s">
        <v>3</v>
      </c>
      <c r="HY412" s="3"/>
      <c r="HZ412" s="3" t="s">
        <v>30</v>
      </c>
      <c r="IA412" s="9">
        <v>4.3</v>
      </c>
      <c r="IB412" s="5">
        <v>2.7</v>
      </c>
      <c r="IC412" s="3" t="s">
        <v>18</v>
      </c>
      <c r="ID412" s="3"/>
      <c r="IE412" s="3" t="s">
        <v>309</v>
      </c>
      <c r="IF412" s="7"/>
      <c r="IG412" s="9">
        <v>1.3333333333333333</v>
      </c>
      <c r="IH412" s="9">
        <v>1.0101010101010102</v>
      </c>
    </row>
    <row r="413" spans="1:242" x14ac:dyDescent="0.25">
      <c r="A413" s="1" t="s">
        <v>536</v>
      </c>
      <c r="B413" s="5">
        <v>43.15</v>
      </c>
      <c r="C413" s="3"/>
      <c r="D413" s="5">
        <v>10.5</v>
      </c>
      <c r="E413" s="3" t="s">
        <v>1</v>
      </c>
      <c r="F413" s="3"/>
      <c r="G413" s="2"/>
      <c r="H413" s="3"/>
      <c r="I413" s="3"/>
      <c r="J413" s="5">
        <v>1.77E-8</v>
      </c>
      <c r="K413" s="3" t="s">
        <v>3</v>
      </c>
      <c r="L413" s="3" t="s">
        <v>4</v>
      </c>
      <c r="M413" s="5">
        <v>0.92592592592592582</v>
      </c>
      <c r="N413" s="5">
        <v>12.9</v>
      </c>
      <c r="O413" s="3" t="s">
        <v>3</v>
      </c>
      <c r="P413" s="3"/>
      <c r="Q413" s="3"/>
      <c r="R413" s="5">
        <v>35.799999999999997</v>
      </c>
      <c r="S413" s="3"/>
      <c r="T413" s="3" t="s">
        <v>3</v>
      </c>
      <c r="U413" s="5">
        <v>32.25</v>
      </c>
      <c r="V413" s="3"/>
      <c r="W413" s="5">
        <v>219</v>
      </c>
      <c r="X413" s="3"/>
      <c r="Y413" s="3"/>
      <c r="Z413" s="5">
        <v>2.8500000000000002E-5</v>
      </c>
      <c r="AA413" s="3" t="s">
        <v>8</v>
      </c>
      <c r="AB413" s="2"/>
      <c r="AC413" s="5">
        <v>1.7727272727272729E-11</v>
      </c>
      <c r="AD413" s="3" t="s">
        <v>22</v>
      </c>
      <c r="AE413" s="3" t="s">
        <v>1</v>
      </c>
      <c r="AF413" s="3"/>
      <c r="AG413" s="6">
        <v>1.99E-3</v>
      </c>
      <c r="AH413" s="5">
        <v>219</v>
      </c>
      <c r="AI413" s="2"/>
      <c r="AJ413" s="3" t="s">
        <v>21</v>
      </c>
      <c r="AK413" s="5">
        <v>219</v>
      </c>
      <c r="AL413" s="5">
        <v>1.19</v>
      </c>
      <c r="AM413" s="3"/>
      <c r="AN413" s="3"/>
      <c r="AO413" s="5">
        <v>219</v>
      </c>
      <c r="AP413" s="5">
        <v>219</v>
      </c>
      <c r="AQ413" s="5">
        <v>41.25</v>
      </c>
      <c r="AR413" s="5">
        <v>2</v>
      </c>
      <c r="AS413" s="3" t="s">
        <v>28</v>
      </c>
      <c r="AT413" s="3" t="s">
        <v>28</v>
      </c>
      <c r="AU413" s="5">
        <v>46</v>
      </c>
      <c r="AV413" s="3"/>
      <c r="AW413" s="5">
        <v>219</v>
      </c>
      <c r="AX413" s="5">
        <v>1.9999999999999999E-6</v>
      </c>
      <c r="AY413" s="2" t="s">
        <v>311</v>
      </c>
      <c r="AZ413" s="5">
        <v>10.15</v>
      </c>
      <c r="BA413" s="5">
        <v>219</v>
      </c>
      <c r="BB413" s="3" t="s">
        <v>8</v>
      </c>
      <c r="BC413" s="3">
        <v>12</v>
      </c>
      <c r="BD413" s="5">
        <v>0.36101083032490977</v>
      </c>
      <c r="BE413" s="3" t="s">
        <v>447</v>
      </c>
      <c r="BF413" s="6">
        <v>23.7</v>
      </c>
      <c r="BG413" s="5">
        <v>6.03</v>
      </c>
      <c r="BH413" s="3"/>
      <c r="BI413" s="3"/>
      <c r="BJ413" s="5">
        <v>1.39</v>
      </c>
      <c r="BK413" s="5">
        <v>28.2</v>
      </c>
      <c r="BL413" s="5">
        <v>0.76923076923076916</v>
      </c>
      <c r="BM413" s="5">
        <v>4.5</v>
      </c>
      <c r="BN413" s="3"/>
      <c r="BO413" s="3" t="s">
        <v>121</v>
      </c>
      <c r="BP413" s="3" t="s">
        <v>3</v>
      </c>
      <c r="BQ413" s="5">
        <v>2.8</v>
      </c>
      <c r="BR413" s="2" t="s">
        <v>21</v>
      </c>
      <c r="BS413" s="3"/>
      <c r="BT413" s="3"/>
      <c r="BU413" s="3"/>
      <c r="BV413" s="5">
        <v>3.87</v>
      </c>
      <c r="BW413" s="5">
        <v>4.58</v>
      </c>
      <c r="BX413" s="3" t="s">
        <v>27</v>
      </c>
      <c r="BY413" s="3"/>
      <c r="BZ413" s="5">
        <v>219</v>
      </c>
      <c r="CA413" s="2"/>
      <c r="CB413" s="3" t="s">
        <v>3</v>
      </c>
      <c r="CC413" s="5">
        <v>1.95</v>
      </c>
      <c r="CD413" s="5">
        <v>16.670000000000002</v>
      </c>
      <c r="CE413" s="3"/>
      <c r="CF413" s="5">
        <v>43.25</v>
      </c>
      <c r="CG413" s="3" t="s">
        <v>312</v>
      </c>
      <c r="CH413" s="3"/>
      <c r="CI413" s="3" t="s">
        <v>27</v>
      </c>
      <c r="CJ413" s="3" t="s">
        <v>1</v>
      </c>
      <c r="CK413" s="2"/>
      <c r="CL413" s="3" t="s">
        <v>22</v>
      </c>
      <c r="CM413" s="5">
        <v>43</v>
      </c>
      <c r="CN413" s="3"/>
      <c r="CO413" s="2"/>
      <c r="CP413" s="3"/>
      <c r="CQ413" s="2"/>
      <c r="CR413" s="2">
        <v>5.08</v>
      </c>
      <c r="CS413" s="5">
        <v>29.85</v>
      </c>
      <c r="CT413" s="5">
        <v>4.4749999999999996</v>
      </c>
      <c r="CU413" s="5">
        <v>9</v>
      </c>
      <c r="CV413" s="5">
        <v>646</v>
      </c>
      <c r="CW413" s="5">
        <v>179</v>
      </c>
      <c r="CX413" s="5">
        <v>0.33112582781456956</v>
      </c>
      <c r="CY413" s="5">
        <v>0.5181347150259068</v>
      </c>
      <c r="CZ413" s="3" t="s">
        <v>22</v>
      </c>
      <c r="DA413" s="5">
        <v>4.45E-3</v>
      </c>
      <c r="DB413" s="5">
        <v>875</v>
      </c>
      <c r="DC413" s="2"/>
      <c r="DD413" s="5">
        <v>249</v>
      </c>
      <c r="DE413" s="3" t="s">
        <v>22</v>
      </c>
      <c r="DF413" s="5">
        <v>0.3058103975535168</v>
      </c>
      <c r="DG413" s="3" t="s">
        <v>3</v>
      </c>
      <c r="DH413" s="5">
        <v>7.5</v>
      </c>
      <c r="DI413" s="3" t="s">
        <v>28</v>
      </c>
      <c r="DJ413" s="3"/>
      <c r="DK413" s="5">
        <v>720</v>
      </c>
      <c r="DL413" s="3" t="s">
        <v>8</v>
      </c>
      <c r="DM413" s="5">
        <v>0.27624309392265195</v>
      </c>
      <c r="DN413" s="3" t="s">
        <v>3</v>
      </c>
      <c r="DO413" s="5">
        <v>18</v>
      </c>
      <c r="DP413" s="3" t="s">
        <v>3</v>
      </c>
      <c r="DQ413" s="5">
        <v>3.43</v>
      </c>
      <c r="DR413" s="7"/>
      <c r="DS413" s="3">
        <v>1</v>
      </c>
      <c r="DT413" s="5">
        <v>0.49751243781094534</v>
      </c>
      <c r="DU413" s="2"/>
      <c r="DV413" s="3" t="s">
        <v>3</v>
      </c>
      <c r="DW413" s="5">
        <v>32.25</v>
      </c>
      <c r="DX413" s="3"/>
      <c r="DY413" s="3" t="s">
        <v>8</v>
      </c>
      <c r="DZ413" s="2"/>
      <c r="EA413" s="5">
        <v>1.5384615384615383</v>
      </c>
      <c r="EB413" s="5">
        <v>2.27</v>
      </c>
      <c r="EC413" s="3"/>
      <c r="ED413" s="2"/>
      <c r="EE413" s="2"/>
      <c r="EF413" s="3" t="s">
        <v>1</v>
      </c>
      <c r="EG413" s="3" t="s">
        <v>27</v>
      </c>
      <c r="EH413" s="2"/>
      <c r="EI413" s="2"/>
      <c r="EJ413" s="3" t="s">
        <v>473</v>
      </c>
      <c r="EK413" s="5">
        <v>2.3E-2</v>
      </c>
      <c r="EL413" s="3" t="s">
        <v>1</v>
      </c>
      <c r="EM413" s="3" t="s">
        <v>3</v>
      </c>
      <c r="EN413" s="3" t="s">
        <v>27</v>
      </c>
      <c r="EO413" s="3"/>
      <c r="EP413" s="3" t="s">
        <v>8</v>
      </c>
      <c r="EQ413" s="3"/>
      <c r="ER413" s="5">
        <v>4.26</v>
      </c>
      <c r="ES413" s="3"/>
      <c r="ET413" s="9">
        <v>37.35</v>
      </c>
      <c r="EU413" s="3" t="s">
        <v>239</v>
      </c>
      <c r="EV413" s="3" t="s">
        <v>28</v>
      </c>
      <c r="EW413" s="9">
        <v>14.9</v>
      </c>
      <c r="EX413" s="9">
        <v>2.14</v>
      </c>
      <c r="EY413" s="3"/>
      <c r="EZ413" s="3"/>
      <c r="FA413" s="9">
        <v>1.0638297872340425</v>
      </c>
      <c r="FB413" s="9">
        <v>3.1E-9</v>
      </c>
      <c r="FC413" s="5">
        <v>219</v>
      </c>
      <c r="FD413" s="9">
        <v>0.970873786407767</v>
      </c>
      <c r="FE413" s="2" t="s">
        <v>311</v>
      </c>
      <c r="FF413" s="3" t="s">
        <v>28</v>
      </c>
      <c r="FG413" s="3" t="s">
        <v>1</v>
      </c>
      <c r="FH413" s="9">
        <v>5.15</v>
      </c>
      <c r="FI413" s="3"/>
      <c r="FJ413" s="9">
        <v>12.6</v>
      </c>
      <c r="FK413" s="3" t="s">
        <v>1</v>
      </c>
      <c r="FL413" s="3" t="s">
        <v>1</v>
      </c>
      <c r="FM413" s="3"/>
      <c r="FN413" s="9">
        <v>138</v>
      </c>
      <c r="FO413" s="9">
        <v>2.6899999999999999E-7</v>
      </c>
      <c r="FP413" s="9">
        <v>8.4</v>
      </c>
      <c r="FQ413" s="3" t="s">
        <v>311</v>
      </c>
      <c r="FR413" s="5">
        <v>1.1900000000000001E-2</v>
      </c>
      <c r="FS413" s="9">
        <v>51</v>
      </c>
      <c r="FT413" s="3" t="s">
        <v>1</v>
      </c>
      <c r="FU413" s="3"/>
      <c r="FV413" s="3" t="s">
        <v>27</v>
      </c>
      <c r="FW413" s="5">
        <v>26.15</v>
      </c>
      <c r="FX413" s="10">
        <v>5.1900000000000002E-3</v>
      </c>
      <c r="FY413" s="3"/>
      <c r="FZ413" s="3"/>
      <c r="GA413" s="3"/>
      <c r="GB413" s="3"/>
      <c r="GC413" s="3" t="s">
        <v>27</v>
      </c>
      <c r="GD413" s="3"/>
      <c r="GE413" s="3"/>
      <c r="GF413" s="3" t="s">
        <v>30</v>
      </c>
      <c r="GG413" s="3"/>
      <c r="GH413" s="9">
        <v>3.36</v>
      </c>
      <c r="GI413" s="5">
        <v>219</v>
      </c>
      <c r="GJ413" s="5">
        <v>2.31E-3</v>
      </c>
      <c r="GK413" s="3"/>
      <c r="GL413" s="2"/>
      <c r="GM413" s="9">
        <v>2.27</v>
      </c>
      <c r="GN413" s="3" t="s">
        <v>31</v>
      </c>
      <c r="GO413" s="3" t="s">
        <v>8</v>
      </c>
      <c r="GP413" s="3"/>
      <c r="GQ413" s="3"/>
      <c r="GR413" s="3" t="s">
        <v>219</v>
      </c>
      <c r="GS413" s="9">
        <v>0.81300813008130079</v>
      </c>
      <c r="GT413" s="9">
        <v>73</v>
      </c>
      <c r="GU413" s="9">
        <v>22.4</v>
      </c>
      <c r="GV413" s="2">
        <v>0.08</v>
      </c>
      <c r="GW413" s="9">
        <v>2.2999999999999998</v>
      </c>
      <c r="GX413" s="2" t="s">
        <v>34</v>
      </c>
      <c r="GY413" s="7"/>
      <c r="GZ413" s="9">
        <v>4.5</v>
      </c>
      <c r="HA413" s="9">
        <v>1.85</v>
      </c>
      <c r="HB413" s="9">
        <v>4.37</v>
      </c>
      <c r="HC413" s="3">
        <v>37.75</v>
      </c>
      <c r="HD413" s="3" t="s">
        <v>3</v>
      </c>
      <c r="HE413" s="9">
        <v>16.3</v>
      </c>
      <c r="HF413" s="9">
        <v>20.100000000000001</v>
      </c>
      <c r="HG413" s="3" t="s">
        <v>467</v>
      </c>
      <c r="HH413" s="5">
        <v>219</v>
      </c>
      <c r="HI413" s="3" t="s">
        <v>311</v>
      </c>
      <c r="HJ413" s="3"/>
      <c r="HK413" s="3" t="s">
        <v>3</v>
      </c>
      <c r="HL413" s="3"/>
      <c r="HM413" s="9">
        <v>0.39800000000000002</v>
      </c>
      <c r="HN413" s="9">
        <v>77.8</v>
      </c>
      <c r="HO413" s="3" t="s">
        <v>3</v>
      </c>
      <c r="HP413" s="3" t="s">
        <v>1</v>
      </c>
      <c r="HQ413" s="3" t="s">
        <v>28</v>
      </c>
      <c r="HR413" s="9">
        <v>0.76500000000000001</v>
      </c>
      <c r="HS413" s="3" t="s">
        <v>3</v>
      </c>
      <c r="HT413" s="3">
        <v>3.74</v>
      </c>
      <c r="HU413" s="9">
        <v>0.46511627906976744</v>
      </c>
      <c r="HV413" s="3">
        <v>1</v>
      </c>
      <c r="HW413" s="9">
        <v>8.6300000000000005E-3</v>
      </c>
      <c r="HX413" s="3" t="s">
        <v>3</v>
      </c>
      <c r="HY413" s="3"/>
      <c r="HZ413" s="3" t="s">
        <v>30</v>
      </c>
      <c r="IA413" s="9">
        <v>4.3</v>
      </c>
      <c r="IB413" s="5">
        <v>2.625</v>
      </c>
      <c r="IC413" s="3" t="s">
        <v>18</v>
      </c>
      <c r="ID413" s="3"/>
      <c r="IE413" s="3" t="s">
        <v>309</v>
      </c>
      <c r="IF413" s="7"/>
      <c r="IG413" s="9">
        <v>1.4285714285714286</v>
      </c>
      <c r="IH413" s="9">
        <v>0.84033613445378152</v>
      </c>
    </row>
    <row r="414" spans="1:242" x14ac:dyDescent="0.25">
      <c r="A414" s="1" t="s">
        <v>537</v>
      </c>
      <c r="B414" s="5">
        <v>51.5</v>
      </c>
      <c r="C414" s="3"/>
      <c r="D414" s="5">
        <v>9.1</v>
      </c>
      <c r="E414" s="3" t="s">
        <v>1</v>
      </c>
      <c r="F414" s="3"/>
      <c r="G414" s="2"/>
      <c r="H414" s="3"/>
      <c r="I414" s="3"/>
      <c r="J414" s="5">
        <v>1.7900000000000001E-8</v>
      </c>
      <c r="K414" s="3" t="s">
        <v>3</v>
      </c>
      <c r="L414" s="3" t="s">
        <v>4</v>
      </c>
      <c r="M414" s="5">
        <v>0.9174311926605504</v>
      </c>
      <c r="N414" s="5">
        <v>12.85</v>
      </c>
      <c r="O414" s="3" t="s">
        <v>3</v>
      </c>
      <c r="P414" s="3"/>
      <c r="Q414" s="3"/>
      <c r="R414" s="5">
        <v>33.6</v>
      </c>
      <c r="S414" s="3"/>
      <c r="T414" s="3" t="s">
        <v>3</v>
      </c>
      <c r="U414" s="5">
        <v>29.75</v>
      </c>
      <c r="V414" s="3"/>
      <c r="W414" s="5">
        <v>210</v>
      </c>
      <c r="X414" s="3"/>
      <c r="Y414" s="3"/>
      <c r="Z414" s="5">
        <v>2.9E-5</v>
      </c>
      <c r="AA414" s="3" t="s">
        <v>8</v>
      </c>
      <c r="AB414" s="2"/>
      <c r="AC414" s="5">
        <v>1.890909090909091E-11</v>
      </c>
      <c r="AD414" s="3" t="s">
        <v>22</v>
      </c>
      <c r="AE414" s="3" t="s">
        <v>1</v>
      </c>
      <c r="AF414" s="3"/>
      <c r="AG414" s="6">
        <v>2.0699999999999998E-3</v>
      </c>
      <c r="AH414" s="5">
        <v>210</v>
      </c>
      <c r="AI414" s="2"/>
      <c r="AJ414" s="3" t="s">
        <v>21</v>
      </c>
      <c r="AK414" s="5">
        <v>210</v>
      </c>
      <c r="AL414" s="5">
        <v>1.19</v>
      </c>
      <c r="AM414" s="3"/>
      <c r="AN414" s="3"/>
      <c r="AO414" s="5">
        <v>210</v>
      </c>
      <c r="AP414" s="5">
        <v>210</v>
      </c>
      <c r="AQ414" s="5">
        <v>41.5</v>
      </c>
      <c r="AR414" s="5">
        <v>1.87</v>
      </c>
      <c r="AS414" s="3" t="s">
        <v>28</v>
      </c>
      <c r="AT414" s="3" t="s">
        <v>28</v>
      </c>
      <c r="AU414" s="5">
        <v>46.5</v>
      </c>
      <c r="AV414" s="3"/>
      <c r="AW414" s="5">
        <v>210</v>
      </c>
      <c r="AX414" s="5">
        <v>1.8666666666666667E-6</v>
      </c>
      <c r="AY414" s="2" t="s">
        <v>311</v>
      </c>
      <c r="AZ414" s="5">
        <v>10.5</v>
      </c>
      <c r="BA414" s="5">
        <v>210</v>
      </c>
      <c r="BB414" s="3" t="s">
        <v>8</v>
      </c>
      <c r="BC414" s="3">
        <v>12.75</v>
      </c>
      <c r="BD414" s="5">
        <v>0.35335689045936397</v>
      </c>
      <c r="BE414" s="3" t="s">
        <v>447</v>
      </c>
      <c r="BF414" s="6">
        <v>25.25</v>
      </c>
      <c r="BG414" s="5">
        <v>5.65</v>
      </c>
      <c r="BH414" s="3"/>
      <c r="BI414" s="3"/>
      <c r="BJ414" s="5">
        <v>1.41</v>
      </c>
      <c r="BK414" s="5">
        <v>28</v>
      </c>
      <c r="BL414" s="5">
        <v>0.79365079365079361</v>
      </c>
      <c r="BM414" s="5">
        <v>4.2</v>
      </c>
      <c r="BN414" s="3"/>
      <c r="BO414" s="3" t="s">
        <v>121</v>
      </c>
      <c r="BP414" s="3" t="s">
        <v>3</v>
      </c>
      <c r="BQ414" s="5">
        <v>2.8</v>
      </c>
      <c r="BR414" s="2" t="s">
        <v>21</v>
      </c>
      <c r="BS414" s="3"/>
      <c r="BT414" s="3"/>
      <c r="BU414" s="3"/>
      <c r="BV414" s="5">
        <v>3.75</v>
      </c>
      <c r="BW414" s="5">
        <v>4.41</v>
      </c>
      <c r="BX414" s="3" t="s">
        <v>27</v>
      </c>
      <c r="BY414" s="3"/>
      <c r="BZ414" s="5">
        <v>210</v>
      </c>
      <c r="CA414" s="2"/>
      <c r="CB414" s="3" t="s">
        <v>3</v>
      </c>
      <c r="CC414" s="5">
        <v>1.8</v>
      </c>
      <c r="CD414" s="5">
        <v>20</v>
      </c>
      <c r="CE414" s="3"/>
      <c r="CF414" s="5">
        <v>43.5</v>
      </c>
      <c r="CG414" s="3" t="s">
        <v>312</v>
      </c>
      <c r="CH414" s="3"/>
      <c r="CI414" s="3" t="s">
        <v>27</v>
      </c>
      <c r="CJ414" s="3" t="s">
        <v>1</v>
      </c>
      <c r="CK414" s="2"/>
      <c r="CL414" s="3" t="s">
        <v>22</v>
      </c>
      <c r="CM414" s="5">
        <v>42</v>
      </c>
      <c r="CN414" s="3"/>
      <c r="CO414" s="2"/>
      <c r="CP414" s="3"/>
      <c r="CQ414" s="2"/>
      <c r="CR414" s="2">
        <v>4.91</v>
      </c>
      <c r="CS414" s="5">
        <v>28</v>
      </c>
      <c r="CT414" s="5">
        <v>4.2</v>
      </c>
      <c r="CU414" s="5">
        <v>8.85</v>
      </c>
      <c r="CV414" s="5">
        <v>635</v>
      </c>
      <c r="CW414" s="5">
        <v>140</v>
      </c>
      <c r="CX414" s="5">
        <v>0.31446540880503143</v>
      </c>
      <c r="CY414" s="5">
        <v>0.4854368932038835</v>
      </c>
      <c r="CZ414" s="3" t="s">
        <v>22</v>
      </c>
      <c r="DA414" s="5">
        <v>4.7999999999999996E-3</v>
      </c>
      <c r="DB414" s="5">
        <v>850</v>
      </c>
      <c r="DC414" s="2"/>
      <c r="DD414" s="5">
        <v>248</v>
      </c>
      <c r="DE414" s="3" t="s">
        <v>22</v>
      </c>
      <c r="DF414" s="5">
        <v>0.29761904761904762</v>
      </c>
      <c r="DG414" s="3" t="s">
        <v>3</v>
      </c>
      <c r="DH414" s="5">
        <v>7.65</v>
      </c>
      <c r="DI414" s="3" t="s">
        <v>28</v>
      </c>
      <c r="DJ414" s="3"/>
      <c r="DK414" s="5">
        <v>653</v>
      </c>
      <c r="DL414" s="3" t="s">
        <v>8</v>
      </c>
      <c r="DM414" s="5">
        <v>0.27173913043478259</v>
      </c>
      <c r="DN414" s="3" t="s">
        <v>3</v>
      </c>
      <c r="DO414" s="5">
        <v>17</v>
      </c>
      <c r="DP414" s="3" t="s">
        <v>3</v>
      </c>
      <c r="DQ414" s="5">
        <v>3.415</v>
      </c>
      <c r="DR414" s="7"/>
      <c r="DS414" s="3">
        <v>1</v>
      </c>
      <c r="DT414" s="5">
        <v>0.48076923076923073</v>
      </c>
      <c r="DU414" s="2"/>
      <c r="DV414" s="3" t="s">
        <v>3</v>
      </c>
      <c r="DW414" s="5">
        <v>29.75</v>
      </c>
      <c r="DX414" s="3"/>
      <c r="DY414" s="3" t="s">
        <v>8</v>
      </c>
      <c r="DZ414" s="2"/>
      <c r="EA414" s="5">
        <v>1.6666666666666667</v>
      </c>
      <c r="EB414" s="5">
        <v>2.27</v>
      </c>
      <c r="EC414" s="3"/>
      <c r="ED414" s="2"/>
      <c r="EE414" s="2"/>
      <c r="EF414" s="3" t="s">
        <v>1</v>
      </c>
      <c r="EG414" s="3" t="s">
        <v>27</v>
      </c>
      <c r="EH414" s="2"/>
      <c r="EI414" s="2"/>
      <c r="EJ414" s="3" t="s">
        <v>473</v>
      </c>
      <c r="EK414" s="5">
        <v>2.3E-2</v>
      </c>
      <c r="EL414" s="3" t="s">
        <v>1</v>
      </c>
      <c r="EM414" s="3" t="s">
        <v>3</v>
      </c>
      <c r="EN414" s="3" t="s">
        <v>27</v>
      </c>
      <c r="EO414" s="3"/>
      <c r="EP414" s="3" t="s">
        <v>8</v>
      </c>
      <c r="EQ414" s="3"/>
      <c r="ER414" s="5">
        <v>4.1500000000000004</v>
      </c>
      <c r="ES414" s="3"/>
      <c r="ET414" s="9">
        <v>36.65</v>
      </c>
      <c r="EU414" s="3" t="s">
        <v>239</v>
      </c>
      <c r="EV414" s="3" t="s">
        <v>28</v>
      </c>
      <c r="EW414" s="9">
        <v>12</v>
      </c>
      <c r="EX414" s="9">
        <v>2</v>
      </c>
      <c r="EY414" s="3"/>
      <c r="EZ414" s="3"/>
      <c r="FA414" s="9">
        <v>1.0416666666666667</v>
      </c>
      <c r="FB414" s="9">
        <v>3.3000000000000002E-9</v>
      </c>
      <c r="FC414" s="5">
        <v>210</v>
      </c>
      <c r="FD414" s="9">
        <v>0.81967213114754101</v>
      </c>
      <c r="FE414" s="2" t="s">
        <v>311</v>
      </c>
      <c r="FF414" s="3" t="s">
        <v>28</v>
      </c>
      <c r="FG414" s="3" t="s">
        <v>1</v>
      </c>
      <c r="FH414" s="9">
        <v>4.9400000000000004</v>
      </c>
      <c r="FI414" s="3"/>
      <c r="FJ414" s="9">
        <v>12.4</v>
      </c>
      <c r="FK414" s="3" t="s">
        <v>1</v>
      </c>
      <c r="FL414" s="3" t="s">
        <v>1</v>
      </c>
      <c r="FM414" s="3"/>
      <c r="FN414" s="9">
        <v>137</v>
      </c>
      <c r="FO414" s="9">
        <v>2.84E-7</v>
      </c>
      <c r="FP414" s="9">
        <v>8.25</v>
      </c>
      <c r="FQ414" s="3" t="s">
        <v>311</v>
      </c>
      <c r="FR414" s="5">
        <v>1.2E-2</v>
      </c>
      <c r="FS414" s="9">
        <v>50.9</v>
      </c>
      <c r="FT414" s="3" t="s">
        <v>1</v>
      </c>
      <c r="FU414" s="3"/>
      <c r="FV414" s="3" t="s">
        <v>27</v>
      </c>
      <c r="FW414" s="5">
        <v>25.65</v>
      </c>
      <c r="FX414" s="10">
        <v>3.9500000000000004E-3</v>
      </c>
      <c r="FY414" s="3"/>
      <c r="FZ414" s="3"/>
      <c r="GA414" s="3"/>
      <c r="GB414" s="3"/>
      <c r="GC414" s="3" t="s">
        <v>27</v>
      </c>
      <c r="GD414" s="3"/>
      <c r="GE414" s="3"/>
      <c r="GF414" s="3" t="s">
        <v>30</v>
      </c>
      <c r="GG414" s="3"/>
      <c r="GH414" s="9">
        <v>3.33</v>
      </c>
      <c r="GI414" s="5">
        <v>210</v>
      </c>
      <c r="GJ414" s="5">
        <v>2.1800000000000001E-3</v>
      </c>
      <c r="GK414" s="3"/>
      <c r="GL414" s="2"/>
      <c r="GM414" s="9">
        <v>2.2200000000000002</v>
      </c>
      <c r="GN414" s="3" t="s">
        <v>31</v>
      </c>
      <c r="GO414" s="3" t="s">
        <v>8</v>
      </c>
      <c r="GP414" s="3"/>
      <c r="GQ414" s="3"/>
      <c r="GR414" s="3" t="s">
        <v>219</v>
      </c>
      <c r="GS414" s="9">
        <v>0.82644628099173556</v>
      </c>
      <c r="GT414" s="9">
        <v>72.400000000000006</v>
      </c>
      <c r="GU414" s="9">
        <v>22</v>
      </c>
      <c r="GV414" s="2">
        <v>0.11235955056179776</v>
      </c>
      <c r="GW414" s="9">
        <v>2.25</v>
      </c>
      <c r="GX414" s="2" t="s">
        <v>34</v>
      </c>
      <c r="GY414" s="7"/>
      <c r="GZ414" s="9">
        <v>4.45</v>
      </c>
      <c r="HA414" s="9">
        <v>1.67</v>
      </c>
      <c r="HB414" s="9">
        <v>4.3600000000000003</v>
      </c>
      <c r="HC414" s="3">
        <v>39.75</v>
      </c>
      <c r="HD414" s="3" t="s">
        <v>3</v>
      </c>
      <c r="HE414" s="9">
        <v>17.7</v>
      </c>
      <c r="HF414" s="9">
        <v>19.850000000000001</v>
      </c>
      <c r="HG414" s="3" t="s">
        <v>467</v>
      </c>
      <c r="HH414" s="5">
        <v>210</v>
      </c>
      <c r="HI414" s="3" t="s">
        <v>311</v>
      </c>
      <c r="HJ414" s="3"/>
      <c r="HK414" s="3" t="s">
        <v>3</v>
      </c>
      <c r="HL414" s="3"/>
      <c r="HM414" s="9">
        <v>0.39100000000000001</v>
      </c>
      <c r="HN414" s="9">
        <v>74.650000000000006</v>
      </c>
      <c r="HO414" s="3" t="s">
        <v>3</v>
      </c>
      <c r="HP414" s="3" t="s">
        <v>1</v>
      </c>
      <c r="HQ414" s="3" t="s">
        <v>28</v>
      </c>
      <c r="HR414" s="9">
        <v>0.75</v>
      </c>
      <c r="HS414" s="3" t="s">
        <v>3</v>
      </c>
      <c r="HT414" s="3">
        <v>3.7199999999999998</v>
      </c>
      <c r="HU414" s="9">
        <v>0.4366812227074236</v>
      </c>
      <c r="HV414" s="3">
        <v>1</v>
      </c>
      <c r="HW414" s="9">
        <v>8.7300000000000016E-3</v>
      </c>
      <c r="HX414" s="3" t="s">
        <v>3</v>
      </c>
      <c r="HY414" s="3"/>
      <c r="HZ414" s="3" t="s">
        <v>30</v>
      </c>
      <c r="IA414" s="9">
        <v>4.3</v>
      </c>
      <c r="IB414" s="5">
        <v>2.5</v>
      </c>
      <c r="IC414" s="3" t="s">
        <v>18</v>
      </c>
      <c r="ID414" s="3"/>
      <c r="IE414" s="3" t="s">
        <v>309</v>
      </c>
      <c r="IF414" s="7"/>
      <c r="IG414" s="9">
        <v>1.3513513513513513</v>
      </c>
      <c r="IH414" s="9">
        <v>1.1235955056179776</v>
      </c>
    </row>
    <row r="415" spans="1:242" x14ac:dyDescent="0.25">
      <c r="A415" s="1" t="s">
        <v>538</v>
      </c>
      <c r="B415" s="5">
        <v>44.6</v>
      </c>
      <c r="C415" s="3"/>
      <c r="D415" s="5">
        <v>8.9700000000000006</v>
      </c>
      <c r="E415" s="3" t="s">
        <v>1</v>
      </c>
      <c r="F415" s="3"/>
      <c r="G415" s="2"/>
      <c r="H415" s="3"/>
      <c r="I415" s="3"/>
      <c r="J415" s="5">
        <v>1.8240000000000003E-8</v>
      </c>
      <c r="K415" s="3" t="s">
        <v>3</v>
      </c>
      <c r="L415" s="3" t="s">
        <v>4</v>
      </c>
      <c r="M415" s="5">
        <v>0.87719298245614041</v>
      </c>
      <c r="N415" s="5">
        <v>12.75</v>
      </c>
      <c r="O415" s="3" t="s">
        <v>3</v>
      </c>
      <c r="P415" s="3"/>
      <c r="Q415" s="3"/>
      <c r="R415" s="5">
        <v>33.200000000000003</v>
      </c>
      <c r="S415" s="3"/>
      <c r="T415" s="3" t="s">
        <v>3</v>
      </c>
      <c r="U415" s="5">
        <v>28.9</v>
      </c>
      <c r="V415" s="3"/>
      <c r="W415" s="5">
        <v>206.25</v>
      </c>
      <c r="X415" s="3"/>
      <c r="Y415" s="3"/>
      <c r="Z415" s="5">
        <v>2.9E-5</v>
      </c>
      <c r="AA415" s="3" t="s">
        <v>8</v>
      </c>
      <c r="AB415" s="2"/>
      <c r="AC415" s="5">
        <v>1.9818181818181817E-11</v>
      </c>
      <c r="AD415" s="3" t="s">
        <v>22</v>
      </c>
      <c r="AE415" s="3" t="s">
        <v>1</v>
      </c>
      <c r="AF415" s="3"/>
      <c r="AG415" s="6">
        <v>2.2100000000000002E-3</v>
      </c>
      <c r="AH415" s="5">
        <v>206.25</v>
      </c>
      <c r="AI415" s="2"/>
      <c r="AJ415" s="3" t="s">
        <v>21</v>
      </c>
      <c r="AK415" s="5">
        <v>206.25</v>
      </c>
      <c r="AL415" s="5">
        <v>1.159</v>
      </c>
      <c r="AM415" s="3"/>
      <c r="AN415" s="3"/>
      <c r="AO415" s="5">
        <v>206.25</v>
      </c>
      <c r="AP415" s="5">
        <v>206.25</v>
      </c>
      <c r="AQ415" s="5">
        <v>41.5</v>
      </c>
      <c r="AR415" s="5">
        <v>1.84</v>
      </c>
      <c r="AS415" s="3" t="s">
        <v>28</v>
      </c>
      <c r="AT415" s="3" t="s">
        <v>28</v>
      </c>
      <c r="AU415" s="5">
        <v>47</v>
      </c>
      <c r="AV415" s="3"/>
      <c r="AW415" s="5">
        <v>206.25</v>
      </c>
      <c r="AX415" s="5">
        <v>1.8499999999999999E-6</v>
      </c>
      <c r="AY415" s="2" t="s">
        <v>311</v>
      </c>
      <c r="AZ415" s="5">
        <v>9.85</v>
      </c>
      <c r="BA415" s="5">
        <v>206.25</v>
      </c>
      <c r="BB415" s="3" t="s">
        <v>8</v>
      </c>
      <c r="BC415" s="3">
        <v>14</v>
      </c>
      <c r="BD415" s="5">
        <v>0.36101083032490977</v>
      </c>
      <c r="BE415" s="3" t="s">
        <v>447</v>
      </c>
      <c r="BF415" s="6">
        <v>23.2</v>
      </c>
      <c r="BG415" s="5">
        <v>5.63</v>
      </c>
      <c r="BH415" s="3"/>
      <c r="BI415" s="3"/>
      <c r="BJ415" s="5">
        <v>1.41</v>
      </c>
      <c r="BK415" s="5">
        <v>28.25</v>
      </c>
      <c r="BL415" s="5">
        <v>0.78125</v>
      </c>
      <c r="BM415" s="5">
        <v>6</v>
      </c>
      <c r="BN415" s="3"/>
      <c r="BO415" s="3" t="s">
        <v>121</v>
      </c>
      <c r="BP415" s="3" t="s">
        <v>3</v>
      </c>
      <c r="BQ415" s="5">
        <v>2.7</v>
      </c>
      <c r="BR415" s="2" t="s">
        <v>21</v>
      </c>
      <c r="BS415" s="3"/>
      <c r="BT415" s="3"/>
      <c r="BU415" s="3"/>
      <c r="BV415" s="5">
        <v>3.69</v>
      </c>
      <c r="BW415" s="5">
        <v>4.25</v>
      </c>
      <c r="BX415" s="3" t="s">
        <v>27</v>
      </c>
      <c r="BY415" s="3"/>
      <c r="BZ415" s="5">
        <v>206.25</v>
      </c>
      <c r="CA415" s="2"/>
      <c r="CB415" s="3" t="s">
        <v>3</v>
      </c>
      <c r="CC415" s="5">
        <v>1.79</v>
      </c>
      <c r="CD415" s="5">
        <v>20</v>
      </c>
      <c r="CE415" s="3"/>
      <c r="CF415" s="5">
        <v>44.75</v>
      </c>
      <c r="CG415" s="3" t="s">
        <v>312</v>
      </c>
      <c r="CH415" s="3"/>
      <c r="CI415" s="3" t="s">
        <v>27</v>
      </c>
      <c r="CJ415" s="3" t="s">
        <v>1</v>
      </c>
      <c r="CK415" s="2"/>
      <c r="CL415" s="3" t="s">
        <v>22</v>
      </c>
      <c r="CM415" s="5">
        <v>41</v>
      </c>
      <c r="CN415" s="3"/>
      <c r="CO415" s="2"/>
      <c r="CP415" s="3"/>
      <c r="CQ415" s="2"/>
      <c r="CR415" s="2">
        <v>4.9000000000000004</v>
      </c>
      <c r="CS415" s="5">
        <v>27.9</v>
      </c>
      <c r="CT415" s="5">
        <v>4.1500000000000004</v>
      </c>
      <c r="CU415" s="5">
        <v>8.75</v>
      </c>
      <c r="CV415" s="5">
        <v>628</v>
      </c>
      <c r="CW415" s="5">
        <v>135</v>
      </c>
      <c r="CX415" s="5">
        <v>0.33222591362126247</v>
      </c>
      <c r="CY415" s="5">
        <v>0.47846889952153115</v>
      </c>
      <c r="CZ415" s="3" t="s">
        <v>22</v>
      </c>
      <c r="DA415" s="5">
        <v>4.5999999999999999E-3</v>
      </c>
      <c r="DB415" s="5">
        <v>850</v>
      </c>
      <c r="DC415" s="2"/>
      <c r="DD415" s="5">
        <v>223</v>
      </c>
      <c r="DE415" s="3" t="s">
        <v>22</v>
      </c>
      <c r="DF415" s="5">
        <v>0.3058103975535168</v>
      </c>
      <c r="DG415" s="3" t="s">
        <v>3</v>
      </c>
      <c r="DH415" s="5">
        <v>7.4</v>
      </c>
      <c r="DI415" s="3" t="s">
        <v>28</v>
      </c>
      <c r="DJ415" s="3"/>
      <c r="DK415" s="5">
        <v>628</v>
      </c>
      <c r="DL415" s="3" t="s">
        <v>8</v>
      </c>
      <c r="DM415" s="5">
        <v>0.26809651474530832</v>
      </c>
      <c r="DN415" s="3" t="s">
        <v>3</v>
      </c>
      <c r="DO415" s="5">
        <v>17</v>
      </c>
      <c r="DP415" s="3" t="s">
        <v>3</v>
      </c>
      <c r="DQ415" s="5">
        <v>3.42</v>
      </c>
      <c r="DR415" s="7"/>
      <c r="DS415" s="3">
        <v>1</v>
      </c>
      <c r="DT415" s="5">
        <v>0.46082949308755761</v>
      </c>
      <c r="DU415" s="2"/>
      <c r="DV415" s="3" t="s">
        <v>3</v>
      </c>
      <c r="DW415" s="5">
        <v>28.9</v>
      </c>
      <c r="DX415" s="3"/>
      <c r="DY415" s="3" t="s">
        <v>8</v>
      </c>
      <c r="DZ415" s="2"/>
      <c r="EA415" s="5">
        <v>1.5873015873015872</v>
      </c>
      <c r="EB415" s="5">
        <v>2.16</v>
      </c>
      <c r="EC415" s="3"/>
      <c r="ED415" s="2"/>
      <c r="EE415" s="2"/>
      <c r="EF415" s="3" t="s">
        <v>1</v>
      </c>
      <c r="EG415" s="3" t="s">
        <v>27</v>
      </c>
      <c r="EH415" s="2"/>
      <c r="EI415" s="2"/>
      <c r="EJ415" s="3" t="s">
        <v>473</v>
      </c>
      <c r="EK415" s="5">
        <v>2.35E-2</v>
      </c>
      <c r="EL415" s="3" t="s">
        <v>1</v>
      </c>
      <c r="EM415" s="3" t="s">
        <v>3</v>
      </c>
      <c r="EN415" s="3" t="s">
        <v>27</v>
      </c>
      <c r="EO415" s="3"/>
      <c r="EP415" s="3" t="s">
        <v>8</v>
      </c>
      <c r="EQ415" s="3"/>
      <c r="ER415" s="5">
        <v>4</v>
      </c>
      <c r="ES415" s="3"/>
      <c r="ET415" s="9">
        <v>36.299999999999997</v>
      </c>
      <c r="EU415" s="3" t="s">
        <v>239</v>
      </c>
      <c r="EV415" s="3" t="s">
        <v>28</v>
      </c>
      <c r="EW415" s="9">
        <v>12</v>
      </c>
      <c r="EX415" s="9">
        <v>1.96</v>
      </c>
      <c r="EY415" s="3"/>
      <c r="EZ415" s="3"/>
      <c r="FA415" s="9">
        <v>1.0416666666666667</v>
      </c>
      <c r="FB415" s="9">
        <v>3.1E-9</v>
      </c>
      <c r="FC415" s="5">
        <v>206.25</v>
      </c>
      <c r="FD415" s="9">
        <v>0.81300813008130079</v>
      </c>
      <c r="FE415" s="2" t="s">
        <v>311</v>
      </c>
      <c r="FF415" s="3" t="s">
        <v>28</v>
      </c>
      <c r="FG415" s="3" t="s">
        <v>1</v>
      </c>
      <c r="FH415" s="9">
        <v>4.88</v>
      </c>
      <c r="FI415" s="3"/>
      <c r="FJ415" s="9">
        <v>12.25</v>
      </c>
      <c r="FK415" s="3" t="s">
        <v>1</v>
      </c>
      <c r="FL415" s="3" t="s">
        <v>1</v>
      </c>
      <c r="FM415" s="3"/>
      <c r="FN415" s="9">
        <v>137</v>
      </c>
      <c r="FO415" s="9">
        <v>2.8999999999999998E-7</v>
      </c>
      <c r="FP415" s="9">
        <v>8.17</v>
      </c>
      <c r="FQ415" s="3" t="s">
        <v>311</v>
      </c>
      <c r="FR415" s="5">
        <v>1.1050000000000001E-2</v>
      </c>
      <c r="FS415" s="9">
        <v>50.3</v>
      </c>
      <c r="FT415" s="3" t="s">
        <v>1</v>
      </c>
      <c r="FU415" s="3"/>
      <c r="FV415" s="3" t="s">
        <v>27</v>
      </c>
      <c r="FW415" s="5">
        <v>25.75</v>
      </c>
      <c r="FX415" s="10">
        <v>3.82E-3</v>
      </c>
      <c r="FY415" s="3"/>
      <c r="FZ415" s="3"/>
      <c r="GA415" s="3"/>
      <c r="GB415" s="3"/>
      <c r="GC415" s="3" t="s">
        <v>27</v>
      </c>
      <c r="GD415" s="3"/>
      <c r="GE415" s="3"/>
      <c r="GF415" s="3" t="s">
        <v>30</v>
      </c>
      <c r="GG415" s="3"/>
      <c r="GH415" s="9">
        <v>3.33</v>
      </c>
      <c r="GI415" s="5">
        <v>206.25</v>
      </c>
      <c r="GJ415" s="5">
        <v>2.14E-3</v>
      </c>
      <c r="GK415" s="3"/>
      <c r="GL415" s="2"/>
      <c r="GM415" s="9">
        <v>2.13</v>
      </c>
      <c r="GN415" s="3" t="s">
        <v>31</v>
      </c>
      <c r="GO415" s="3" t="s">
        <v>8</v>
      </c>
      <c r="GP415" s="3"/>
      <c r="GQ415" s="3"/>
      <c r="GR415" s="3" t="s">
        <v>219</v>
      </c>
      <c r="GS415" s="9">
        <v>0.90909090909090906</v>
      </c>
      <c r="GT415" s="9">
        <v>73.75</v>
      </c>
      <c r="GU415" s="9">
        <v>21.75</v>
      </c>
      <c r="GV415" s="2">
        <v>0.11111111111111112</v>
      </c>
      <c r="GW415" s="9">
        <v>2.2000000000000002</v>
      </c>
      <c r="GX415" s="2" t="s">
        <v>34</v>
      </c>
      <c r="GY415" s="7"/>
      <c r="GZ415" s="9">
        <v>4.55</v>
      </c>
      <c r="HA415" s="9">
        <v>1.66</v>
      </c>
      <c r="HB415" s="9">
        <v>4.38</v>
      </c>
      <c r="HC415" s="3">
        <v>40.15</v>
      </c>
      <c r="HD415" s="3" t="s">
        <v>3</v>
      </c>
      <c r="HE415" s="9">
        <v>17.5</v>
      </c>
      <c r="HF415" s="9">
        <v>19.649999999999999</v>
      </c>
      <c r="HG415" s="3" t="s">
        <v>467</v>
      </c>
      <c r="HH415" s="5">
        <v>206.25</v>
      </c>
      <c r="HI415" s="3" t="s">
        <v>311</v>
      </c>
      <c r="HJ415" s="3"/>
      <c r="HK415" s="3" t="s">
        <v>3</v>
      </c>
      <c r="HL415" s="3"/>
      <c r="HM415" s="9">
        <v>0.41</v>
      </c>
      <c r="HN415" s="9">
        <v>81</v>
      </c>
      <c r="HO415" s="3" t="s">
        <v>3</v>
      </c>
      <c r="HP415" s="3" t="s">
        <v>1</v>
      </c>
      <c r="HQ415" s="3" t="s">
        <v>28</v>
      </c>
      <c r="HR415" s="9">
        <v>0.74</v>
      </c>
      <c r="HS415" s="3" t="s">
        <v>3</v>
      </c>
      <c r="HT415" s="3">
        <v>3.69</v>
      </c>
      <c r="HU415" s="9">
        <v>0.42553191489361702</v>
      </c>
      <c r="HV415" s="3">
        <v>1</v>
      </c>
      <c r="HW415" s="9">
        <v>8.8800000000000007E-3</v>
      </c>
      <c r="HX415" s="3" t="s">
        <v>3</v>
      </c>
      <c r="HY415" s="3"/>
      <c r="HZ415" s="3" t="s">
        <v>30</v>
      </c>
      <c r="IA415" s="9">
        <v>4.3</v>
      </c>
      <c r="IB415" s="5">
        <v>2.5625</v>
      </c>
      <c r="IC415" s="3" t="s">
        <v>18</v>
      </c>
      <c r="ID415" s="3"/>
      <c r="IE415" s="3" t="s">
        <v>309</v>
      </c>
      <c r="IF415" s="7"/>
      <c r="IG415" s="9">
        <v>1.3333333333333333</v>
      </c>
      <c r="IH415" s="9">
        <v>1.1111111111111112</v>
      </c>
    </row>
    <row r="416" spans="1:242" x14ac:dyDescent="0.25">
      <c r="A416" s="1" t="s">
        <v>539</v>
      </c>
      <c r="B416" s="5">
        <v>44.15</v>
      </c>
      <c r="C416" s="3"/>
      <c r="D416" s="5">
        <v>8.6</v>
      </c>
      <c r="E416" s="3" t="s">
        <v>1</v>
      </c>
      <c r="F416" s="3"/>
      <c r="G416" s="2"/>
      <c r="H416" s="3"/>
      <c r="I416" s="3"/>
      <c r="J416" s="5">
        <v>1.8580000000000002E-8</v>
      </c>
      <c r="K416" s="3" t="s">
        <v>3</v>
      </c>
      <c r="L416" s="3" t="s">
        <v>4</v>
      </c>
      <c r="M416" s="5">
        <v>0.86956521739130443</v>
      </c>
      <c r="N416" s="5">
        <v>12.5</v>
      </c>
      <c r="O416" s="3" t="s">
        <v>3</v>
      </c>
      <c r="P416" s="3"/>
      <c r="Q416" s="3"/>
      <c r="R416" s="5">
        <v>32.5</v>
      </c>
      <c r="S416" s="3"/>
      <c r="T416" s="3" t="s">
        <v>3</v>
      </c>
      <c r="U416" s="5">
        <v>28.4</v>
      </c>
      <c r="V416" s="3"/>
      <c r="W416" s="5">
        <v>205</v>
      </c>
      <c r="X416" s="3"/>
      <c r="Y416" s="3"/>
      <c r="Z416" s="5">
        <v>2.9E-5</v>
      </c>
      <c r="AA416" s="3" t="s">
        <v>8</v>
      </c>
      <c r="AB416" s="2"/>
      <c r="AC416" s="5">
        <v>2.1090909090909091E-11</v>
      </c>
      <c r="AD416" s="3" t="s">
        <v>22</v>
      </c>
      <c r="AE416" s="3" t="s">
        <v>1</v>
      </c>
      <c r="AF416" s="3"/>
      <c r="AG416" s="6">
        <v>2.31E-3</v>
      </c>
      <c r="AH416" s="5">
        <v>205</v>
      </c>
      <c r="AI416" s="2"/>
      <c r="AJ416" s="3" t="s">
        <v>21</v>
      </c>
      <c r="AK416" s="5">
        <v>205</v>
      </c>
      <c r="AL416" s="5">
        <v>1.1499999999999999</v>
      </c>
      <c r="AM416" s="3"/>
      <c r="AN416" s="3"/>
      <c r="AO416" s="5">
        <v>205</v>
      </c>
      <c r="AP416" s="5">
        <v>205</v>
      </c>
      <c r="AQ416" s="5">
        <v>41.4</v>
      </c>
      <c r="AR416" s="5">
        <v>1.81</v>
      </c>
      <c r="AS416" s="3" t="s">
        <v>28</v>
      </c>
      <c r="AT416" s="3" t="s">
        <v>28</v>
      </c>
      <c r="AU416" s="5">
        <v>48</v>
      </c>
      <c r="AV416" s="3"/>
      <c r="AW416" s="5">
        <v>205</v>
      </c>
      <c r="AX416" s="5">
        <v>1.8166666666666667E-6</v>
      </c>
      <c r="AY416" s="2" t="s">
        <v>311</v>
      </c>
      <c r="AZ416" s="5">
        <v>9.9499999999999993</v>
      </c>
      <c r="BA416" s="5">
        <v>205</v>
      </c>
      <c r="BB416" s="3" t="s">
        <v>8</v>
      </c>
      <c r="BC416" s="3">
        <v>14.25</v>
      </c>
      <c r="BD416" s="5">
        <v>0.3623188405797102</v>
      </c>
      <c r="BE416" s="3" t="s">
        <v>447</v>
      </c>
      <c r="BF416" s="6">
        <v>25.65</v>
      </c>
      <c r="BG416" s="5">
        <v>5.48</v>
      </c>
      <c r="BH416" s="3"/>
      <c r="BI416" s="3"/>
      <c r="BJ416" s="5">
        <v>1.38</v>
      </c>
      <c r="BK416" s="5">
        <v>27.6</v>
      </c>
      <c r="BL416" s="5">
        <v>0.72727272727272729</v>
      </c>
      <c r="BM416" s="5">
        <v>6.25</v>
      </c>
      <c r="BN416" s="3"/>
      <c r="BO416" s="3" t="s">
        <v>121</v>
      </c>
      <c r="BP416" s="3" t="s">
        <v>3</v>
      </c>
      <c r="BQ416" s="5">
        <v>2.75</v>
      </c>
      <c r="BR416" s="2" t="s">
        <v>21</v>
      </c>
      <c r="BS416" s="3"/>
      <c r="BT416" s="3"/>
      <c r="BU416" s="3"/>
      <c r="BV416" s="5">
        <v>3.64</v>
      </c>
      <c r="BW416" s="5">
        <v>4.2</v>
      </c>
      <c r="BX416" s="3" t="s">
        <v>27</v>
      </c>
      <c r="BY416" s="3"/>
      <c r="BZ416" s="5">
        <v>205</v>
      </c>
      <c r="CA416" s="2"/>
      <c r="CB416" s="3" t="s">
        <v>3</v>
      </c>
      <c r="CC416" s="5">
        <v>1.76</v>
      </c>
      <c r="CD416" s="5">
        <v>20</v>
      </c>
      <c r="CE416" s="3"/>
      <c r="CF416" s="5">
        <v>46</v>
      </c>
      <c r="CG416" s="3" t="s">
        <v>312</v>
      </c>
      <c r="CH416" s="3"/>
      <c r="CI416" s="3" t="s">
        <v>27</v>
      </c>
      <c r="CJ416" s="3" t="s">
        <v>1</v>
      </c>
      <c r="CK416" s="2"/>
      <c r="CL416" s="3" t="s">
        <v>22</v>
      </c>
      <c r="CM416" s="5">
        <v>40</v>
      </c>
      <c r="CN416" s="3"/>
      <c r="CO416" s="2"/>
      <c r="CP416" s="3"/>
      <c r="CQ416" s="2"/>
      <c r="CR416" s="2">
        <v>4.93</v>
      </c>
      <c r="CS416" s="5">
        <v>29.9</v>
      </c>
      <c r="CT416" s="5">
        <v>4.6500000000000004</v>
      </c>
      <c r="CU416" s="5">
        <v>8.75</v>
      </c>
      <c r="CV416" s="5">
        <v>629</v>
      </c>
      <c r="CW416" s="5">
        <v>217</v>
      </c>
      <c r="CX416" s="5">
        <v>0.3623188405797102</v>
      </c>
      <c r="CY416" s="5">
        <v>0.47169811320754712</v>
      </c>
      <c r="CZ416" s="3" t="s">
        <v>22</v>
      </c>
      <c r="DA416" s="5">
        <v>5.0999999999999995E-3</v>
      </c>
      <c r="DB416" s="5">
        <v>840</v>
      </c>
      <c r="DC416" s="2"/>
      <c r="DD416" s="5">
        <v>218</v>
      </c>
      <c r="DE416" s="3" t="s">
        <v>22</v>
      </c>
      <c r="DF416" s="5">
        <v>0.29940119760479045</v>
      </c>
      <c r="DG416" s="3" t="s">
        <v>3</v>
      </c>
      <c r="DH416" s="5">
        <v>8.6</v>
      </c>
      <c r="DI416" s="3" t="s">
        <v>28</v>
      </c>
      <c r="DJ416" s="3"/>
      <c r="DK416" s="5">
        <v>638</v>
      </c>
      <c r="DL416" s="3" t="s">
        <v>8</v>
      </c>
      <c r="DM416" s="5">
        <v>0.26737967914438499</v>
      </c>
      <c r="DN416" s="3" t="s">
        <v>3</v>
      </c>
      <c r="DO416" s="5">
        <v>16.5</v>
      </c>
      <c r="DP416" s="3" t="s">
        <v>3</v>
      </c>
      <c r="DQ416" s="5">
        <v>3.415</v>
      </c>
      <c r="DR416" s="7"/>
      <c r="DS416" s="3">
        <v>1</v>
      </c>
      <c r="DT416" s="5">
        <v>0.49504950495049505</v>
      </c>
      <c r="DU416" s="2"/>
      <c r="DV416" s="3" t="s">
        <v>3</v>
      </c>
      <c r="DW416" s="5">
        <v>28.4</v>
      </c>
      <c r="DX416" s="3"/>
      <c r="DY416" s="3" t="s">
        <v>8</v>
      </c>
      <c r="DZ416" s="2"/>
      <c r="EA416" s="5">
        <v>1.5873015873015872</v>
      </c>
      <c r="EB416" s="5">
        <v>2.14</v>
      </c>
      <c r="EC416" s="3"/>
      <c r="ED416" s="2"/>
      <c r="EE416" s="2"/>
      <c r="EF416" s="3" t="s">
        <v>1</v>
      </c>
      <c r="EG416" s="3" t="s">
        <v>27</v>
      </c>
      <c r="EH416" s="2"/>
      <c r="EI416" s="2"/>
      <c r="EJ416" s="3" t="s">
        <v>473</v>
      </c>
      <c r="EK416" s="5">
        <v>2.35E-2</v>
      </c>
      <c r="EL416" s="3" t="s">
        <v>1</v>
      </c>
      <c r="EM416" s="3" t="s">
        <v>3</v>
      </c>
      <c r="EN416" s="3" t="s">
        <v>27</v>
      </c>
      <c r="EO416" s="3"/>
      <c r="EP416" s="3" t="s">
        <v>8</v>
      </c>
      <c r="EQ416" s="3"/>
      <c r="ER416" s="5">
        <v>3.98</v>
      </c>
      <c r="ES416" s="3"/>
      <c r="ET416" s="9">
        <v>36.35</v>
      </c>
      <c r="EU416" s="3" t="s">
        <v>239</v>
      </c>
      <c r="EV416" s="3" t="s">
        <v>28</v>
      </c>
      <c r="EW416" s="9">
        <v>12</v>
      </c>
      <c r="EX416" s="9">
        <v>1.93</v>
      </c>
      <c r="EY416" s="3"/>
      <c r="EZ416" s="3"/>
      <c r="FA416" s="9">
        <v>1.0309278350515465</v>
      </c>
      <c r="FB416" s="9">
        <v>3.3000000000000002E-9</v>
      </c>
      <c r="FC416" s="5">
        <v>205</v>
      </c>
      <c r="FD416" s="9">
        <v>0.88495575221238942</v>
      </c>
      <c r="FE416" s="2" t="s">
        <v>311</v>
      </c>
      <c r="FF416" s="3" t="s">
        <v>28</v>
      </c>
      <c r="FG416" s="3" t="s">
        <v>1</v>
      </c>
      <c r="FH416" s="9">
        <v>4.87</v>
      </c>
      <c r="FI416" s="3"/>
      <c r="FJ416" s="9">
        <v>12.3</v>
      </c>
      <c r="FK416" s="3" t="s">
        <v>1</v>
      </c>
      <c r="FL416" s="3" t="s">
        <v>1</v>
      </c>
      <c r="FM416" s="3"/>
      <c r="FN416" s="9">
        <v>135</v>
      </c>
      <c r="FO416" s="9">
        <v>2.8900000000000001E-7</v>
      </c>
      <c r="FP416" s="9">
        <v>8.1199999999999992</v>
      </c>
      <c r="FQ416" s="3" t="s">
        <v>311</v>
      </c>
      <c r="FR416" s="5">
        <v>1.1650000000000001E-2</v>
      </c>
      <c r="FS416" s="9">
        <v>50.95</v>
      </c>
      <c r="FT416" s="3" t="s">
        <v>1</v>
      </c>
      <c r="FU416" s="3"/>
      <c r="FV416" s="3" t="s">
        <v>27</v>
      </c>
      <c r="FW416" s="5">
        <v>26.95</v>
      </c>
      <c r="FX416" s="10">
        <v>3.5800000000000003E-3</v>
      </c>
      <c r="FY416" s="3"/>
      <c r="FZ416" s="3"/>
      <c r="GA416" s="3"/>
      <c r="GB416" s="3"/>
      <c r="GC416" s="3" t="s">
        <v>27</v>
      </c>
      <c r="GD416" s="3"/>
      <c r="GE416" s="3"/>
      <c r="GF416" s="3" t="s">
        <v>30</v>
      </c>
      <c r="GG416" s="3"/>
      <c r="GH416" s="9">
        <v>3.33</v>
      </c>
      <c r="GI416" s="5">
        <v>205</v>
      </c>
      <c r="GJ416" s="5">
        <v>2.9499999999999999E-3</v>
      </c>
      <c r="GK416" s="3"/>
      <c r="GL416" s="2"/>
      <c r="GM416" s="9">
        <v>2.12</v>
      </c>
      <c r="GN416" s="3" t="s">
        <v>31</v>
      </c>
      <c r="GO416" s="3" t="s">
        <v>8</v>
      </c>
      <c r="GP416" s="3"/>
      <c r="GQ416" s="3"/>
      <c r="GR416" s="3" t="s">
        <v>219</v>
      </c>
      <c r="GS416" s="9">
        <v>0.88495575221238942</v>
      </c>
      <c r="GT416" s="9">
        <v>72.099999999999994</v>
      </c>
      <c r="GU416" s="9">
        <v>21.8</v>
      </c>
      <c r="GV416" s="2">
        <v>0.10869565217391304</v>
      </c>
      <c r="GW416" s="9">
        <v>2.15</v>
      </c>
      <c r="GX416" s="2" t="s">
        <v>34</v>
      </c>
      <c r="GY416" s="7"/>
      <c r="GZ416" s="9">
        <v>4.41</v>
      </c>
      <c r="HA416" s="9">
        <v>1.63</v>
      </c>
      <c r="HB416" s="9">
        <v>4.34</v>
      </c>
      <c r="HC416" s="3">
        <v>38.200000000000003</v>
      </c>
      <c r="HD416" s="3" t="s">
        <v>3</v>
      </c>
      <c r="HE416" s="9">
        <v>21.75</v>
      </c>
      <c r="HF416" s="9">
        <v>19.75</v>
      </c>
      <c r="HG416" s="3" t="s">
        <v>467</v>
      </c>
      <c r="HH416" s="5">
        <v>205</v>
      </c>
      <c r="HI416" s="3" t="s">
        <v>311</v>
      </c>
      <c r="HJ416" s="3"/>
      <c r="HK416" s="3" t="s">
        <v>3</v>
      </c>
      <c r="HL416" s="3"/>
      <c r="HM416" s="9">
        <v>0.435</v>
      </c>
      <c r="HN416" s="9">
        <v>90.5</v>
      </c>
      <c r="HO416" s="3" t="s">
        <v>3</v>
      </c>
      <c r="HP416" s="3" t="s">
        <v>1</v>
      </c>
      <c r="HQ416" s="3" t="s">
        <v>28</v>
      </c>
      <c r="HR416" s="9">
        <v>0.75</v>
      </c>
      <c r="HS416" s="3" t="s">
        <v>3</v>
      </c>
      <c r="HT416" s="3">
        <v>3.7</v>
      </c>
      <c r="HU416" s="9">
        <v>0.42372881355932207</v>
      </c>
      <c r="HV416" s="3">
        <v>1</v>
      </c>
      <c r="HW416" s="9">
        <v>8.9899999999999997E-3</v>
      </c>
      <c r="HX416" s="3" t="s">
        <v>3</v>
      </c>
      <c r="HY416" s="3"/>
      <c r="HZ416" s="3" t="s">
        <v>30</v>
      </c>
      <c r="IA416" s="9">
        <v>4.3</v>
      </c>
      <c r="IB416" s="5">
        <v>3.125</v>
      </c>
      <c r="IC416" s="3" t="s">
        <v>18</v>
      </c>
      <c r="ID416" s="3"/>
      <c r="IE416" s="3" t="s">
        <v>309</v>
      </c>
      <c r="IF416" s="7"/>
      <c r="IG416" s="9">
        <v>1.2987012987012987</v>
      </c>
      <c r="IH416" s="9">
        <v>1.075268817204301</v>
      </c>
    </row>
    <row r="417" spans="1:242" x14ac:dyDescent="0.25">
      <c r="A417" s="1" t="s">
        <v>540</v>
      </c>
      <c r="B417" s="5">
        <v>45.25</v>
      </c>
      <c r="C417" s="3"/>
      <c r="D417" s="5">
        <v>8.4</v>
      </c>
      <c r="E417" s="3" t="s">
        <v>1</v>
      </c>
      <c r="F417" s="3"/>
      <c r="G417" s="2"/>
      <c r="H417" s="3"/>
      <c r="I417" s="3"/>
      <c r="J417" s="5">
        <v>1.8760000000000001E-8</v>
      </c>
      <c r="K417" s="3" t="s">
        <v>3</v>
      </c>
      <c r="L417" s="3" t="s">
        <v>4</v>
      </c>
      <c r="M417" s="5">
        <v>0.86206896551724144</v>
      </c>
      <c r="N417" s="5">
        <v>12.65</v>
      </c>
      <c r="O417" s="3" t="s">
        <v>3</v>
      </c>
      <c r="P417" s="3"/>
      <c r="Q417" s="3"/>
      <c r="R417" s="5">
        <v>32</v>
      </c>
      <c r="S417" s="3"/>
      <c r="T417" s="3" t="s">
        <v>3</v>
      </c>
      <c r="U417" s="5">
        <v>28.35</v>
      </c>
      <c r="V417" s="3"/>
      <c r="W417" s="5">
        <v>199</v>
      </c>
      <c r="X417" s="3"/>
      <c r="Y417" s="3"/>
      <c r="Z417" s="5">
        <v>3.1000000000000001E-5</v>
      </c>
      <c r="AA417" s="3" t="s">
        <v>8</v>
      </c>
      <c r="AB417" s="2"/>
      <c r="AC417" s="5">
        <v>2.1636363636363635E-11</v>
      </c>
      <c r="AD417" s="3" t="s">
        <v>22</v>
      </c>
      <c r="AE417" s="3" t="s">
        <v>1</v>
      </c>
      <c r="AF417" s="3"/>
      <c r="AG417" s="6">
        <v>2.2100000000000002E-3</v>
      </c>
      <c r="AH417" s="5">
        <v>199</v>
      </c>
      <c r="AI417" s="2"/>
      <c r="AJ417" s="3" t="s">
        <v>21</v>
      </c>
      <c r="AK417" s="5">
        <v>199</v>
      </c>
      <c r="AL417" s="5">
        <v>1.1619999999999999</v>
      </c>
      <c r="AM417" s="3"/>
      <c r="AN417" s="3"/>
      <c r="AO417" s="5">
        <v>199</v>
      </c>
      <c r="AP417" s="5">
        <v>199</v>
      </c>
      <c r="AQ417" s="5">
        <v>41.5</v>
      </c>
      <c r="AR417" s="5">
        <v>1.78</v>
      </c>
      <c r="AS417" s="3" t="s">
        <v>28</v>
      </c>
      <c r="AT417" s="3" t="s">
        <v>28</v>
      </c>
      <c r="AU417" s="5">
        <v>48.5</v>
      </c>
      <c r="AV417" s="3"/>
      <c r="AW417" s="5">
        <v>199</v>
      </c>
      <c r="AX417" s="5">
        <v>1.7833333333333331E-6</v>
      </c>
      <c r="AY417" s="2" t="s">
        <v>311</v>
      </c>
      <c r="AZ417" s="5">
        <v>10.199999999999999</v>
      </c>
      <c r="BA417" s="5">
        <v>199</v>
      </c>
      <c r="BB417" s="3" t="s">
        <v>8</v>
      </c>
      <c r="BC417" s="3">
        <v>15.25</v>
      </c>
      <c r="BD417" s="5">
        <v>0.35971223021582738</v>
      </c>
      <c r="BE417" s="3" t="s">
        <v>447</v>
      </c>
      <c r="BF417" s="6">
        <v>25.6</v>
      </c>
      <c r="BG417" s="5">
        <v>5.52</v>
      </c>
      <c r="BH417" s="3"/>
      <c r="BI417" s="3"/>
      <c r="BJ417" s="5">
        <v>1.39</v>
      </c>
      <c r="BK417" s="5">
        <v>27.3</v>
      </c>
      <c r="BL417" s="5">
        <v>0.75187969924812026</v>
      </c>
      <c r="BM417" s="5">
        <v>6.5</v>
      </c>
      <c r="BN417" s="3"/>
      <c r="BO417" s="3" t="s">
        <v>121</v>
      </c>
      <c r="BP417" s="3" t="s">
        <v>3</v>
      </c>
      <c r="BQ417" s="5">
        <v>2.7</v>
      </c>
      <c r="BR417" s="2" t="s">
        <v>21</v>
      </c>
      <c r="BS417" s="3"/>
      <c r="BT417" s="3"/>
      <c r="BU417" s="3"/>
      <c r="BV417" s="5">
        <v>3.62</v>
      </c>
      <c r="BW417" s="5">
        <v>4.25</v>
      </c>
      <c r="BX417" s="3" t="s">
        <v>27</v>
      </c>
      <c r="BY417" s="3"/>
      <c r="BZ417" s="5">
        <v>199</v>
      </c>
      <c r="CA417" s="2"/>
      <c r="CB417" s="3" t="s">
        <v>3</v>
      </c>
      <c r="CC417" s="5">
        <v>1.78</v>
      </c>
      <c r="CD417" s="5">
        <v>20</v>
      </c>
      <c r="CE417" s="3"/>
      <c r="CF417" s="5">
        <v>45</v>
      </c>
      <c r="CG417" s="3" t="s">
        <v>312</v>
      </c>
      <c r="CH417" s="3"/>
      <c r="CI417" s="3" t="s">
        <v>27</v>
      </c>
      <c r="CJ417" s="3" t="s">
        <v>1</v>
      </c>
      <c r="CK417" s="2"/>
      <c r="CL417" s="3" t="s">
        <v>22</v>
      </c>
      <c r="CM417" s="5">
        <v>41.25</v>
      </c>
      <c r="CN417" s="3"/>
      <c r="CO417" s="2"/>
      <c r="CP417" s="3"/>
      <c r="CQ417" s="2"/>
      <c r="CR417" s="2">
        <v>4.9400000000000004</v>
      </c>
      <c r="CS417" s="5">
        <v>27.3</v>
      </c>
      <c r="CT417" s="5">
        <v>5.33</v>
      </c>
      <c r="CU417" s="5">
        <v>8.5500000000000007</v>
      </c>
      <c r="CV417" s="5">
        <v>630</v>
      </c>
      <c r="CW417" s="5">
        <v>213</v>
      </c>
      <c r="CX417" s="5">
        <v>0.35587188612099646</v>
      </c>
      <c r="CY417" s="5">
        <v>0.46728971962616822</v>
      </c>
      <c r="CZ417" s="3" t="s">
        <v>22</v>
      </c>
      <c r="DA417" s="5">
        <v>5.1999999999999998E-3</v>
      </c>
      <c r="DB417" s="5">
        <v>833</v>
      </c>
      <c r="DC417" s="2"/>
      <c r="DD417" s="5">
        <v>226</v>
      </c>
      <c r="DE417" s="3" t="s">
        <v>22</v>
      </c>
      <c r="DF417" s="5">
        <v>0.29411764705882354</v>
      </c>
      <c r="DG417" s="3" t="s">
        <v>3</v>
      </c>
      <c r="DH417" s="5">
        <v>8.9</v>
      </c>
      <c r="DI417" s="3" t="s">
        <v>28</v>
      </c>
      <c r="DJ417" s="3"/>
      <c r="DK417" s="5">
        <v>638</v>
      </c>
      <c r="DL417" s="3" t="s">
        <v>8</v>
      </c>
      <c r="DM417" s="5">
        <v>0.26809651474530832</v>
      </c>
      <c r="DN417" s="3" t="s">
        <v>3</v>
      </c>
      <c r="DO417" s="5">
        <v>17</v>
      </c>
      <c r="DP417" s="3" t="s">
        <v>3</v>
      </c>
      <c r="DQ417" s="5">
        <v>3.42</v>
      </c>
      <c r="DR417" s="7"/>
      <c r="DS417" s="3">
        <v>1</v>
      </c>
      <c r="DT417" s="5">
        <v>0.53191489361702127</v>
      </c>
      <c r="DU417" s="2"/>
      <c r="DV417" s="3" t="s">
        <v>3</v>
      </c>
      <c r="DW417" s="5">
        <v>28.35</v>
      </c>
      <c r="DX417" s="3"/>
      <c r="DY417" s="3" t="s">
        <v>8</v>
      </c>
      <c r="DZ417" s="2"/>
      <c r="EA417" s="5">
        <v>1.5873015873015872</v>
      </c>
      <c r="EB417" s="5">
        <v>2.15</v>
      </c>
      <c r="EC417" s="3"/>
      <c r="ED417" s="2"/>
      <c r="EE417" s="2"/>
      <c r="EF417" s="3" t="s">
        <v>1</v>
      </c>
      <c r="EG417" s="3" t="s">
        <v>27</v>
      </c>
      <c r="EH417" s="2"/>
      <c r="EI417" s="2"/>
      <c r="EJ417" s="3" t="s">
        <v>473</v>
      </c>
      <c r="EK417" s="5">
        <v>2.4E-2</v>
      </c>
      <c r="EL417" s="3" t="s">
        <v>1</v>
      </c>
      <c r="EM417" s="3" t="s">
        <v>3</v>
      </c>
      <c r="EN417" s="3" t="s">
        <v>27</v>
      </c>
      <c r="EO417" s="3"/>
      <c r="EP417" s="3" t="s">
        <v>8</v>
      </c>
      <c r="EQ417" s="3"/>
      <c r="ER417" s="5">
        <v>3.9</v>
      </c>
      <c r="ES417" s="3"/>
      <c r="ET417" s="9">
        <v>36.4</v>
      </c>
      <c r="EU417" s="3" t="s">
        <v>239</v>
      </c>
      <c r="EV417" s="3" t="s">
        <v>28</v>
      </c>
      <c r="EW417" s="9">
        <v>11.75</v>
      </c>
      <c r="EX417" s="9">
        <v>1.95</v>
      </c>
      <c r="EY417" s="3"/>
      <c r="EZ417" s="3"/>
      <c r="FA417" s="9">
        <v>1.0309278350515465</v>
      </c>
      <c r="FB417" s="9">
        <v>3.2000000000000001E-9</v>
      </c>
      <c r="FC417" s="5">
        <v>199</v>
      </c>
      <c r="FD417" s="9">
        <v>0.86956521739130443</v>
      </c>
      <c r="FE417" s="2" t="s">
        <v>311</v>
      </c>
      <c r="FF417" s="3" t="s">
        <v>28</v>
      </c>
      <c r="FG417" s="3" t="s">
        <v>1</v>
      </c>
      <c r="FH417" s="9">
        <v>4.8899999999999997</v>
      </c>
      <c r="FI417" s="3"/>
      <c r="FJ417" s="9">
        <v>12.3</v>
      </c>
      <c r="FK417" s="3" t="s">
        <v>1</v>
      </c>
      <c r="FL417" s="3" t="s">
        <v>1</v>
      </c>
      <c r="FM417" s="3"/>
      <c r="FN417" s="9">
        <v>135</v>
      </c>
      <c r="FO417" s="9">
        <v>2.9250000000000001E-7</v>
      </c>
      <c r="FP417" s="9">
        <v>8.0500000000000007</v>
      </c>
      <c r="FQ417" s="3" t="s">
        <v>311</v>
      </c>
      <c r="FR417" s="5">
        <v>1.14E-2</v>
      </c>
      <c r="FS417" s="9">
        <v>50</v>
      </c>
      <c r="FT417" s="3" t="s">
        <v>1</v>
      </c>
      <c r="FU417" s="3"/>
      <c r="FV417" s="3" t="s">
        <v>27</v>
      </c>
      <c r="FW417" s="5">
        <v>30.5</v>
      </c>
      <c r="FX417" s="10">
        <v>4.2599999999999999E-3</v>
      </c>
      <c r="FY417" s="3"/>
      <c r="FZ417" s="3"/>
      <c r="GA417" s="3"/>
      <c r="GB417" s="3"/>
      <c r="GC417" s="3" t="s">
        <v>27</v>
      </c>
      <c r="GD417" s="3"/>
      <c r="GE417" s="3"/>
      <c r="GF417" s="3" t="s">
        <v>30</v>
      </c>
      <c r="GG417" s="3"/>
      <c r="GH417" s="9">
        <v>3.32</v>
      </c>
      <c r="GI417" s="5">
        <v>199</v>
      </c>
      <c r="GJ417" s="5">
        <v>3.0500000000000002E-3</v>
      </c>
      <c r="GK417" s="3"/>
      <c r="GL417" s="2"/>
      <c r="GM417" s="9">
        <v>2.13</v>
      </c>
      <c r="GN417" s="3" t="s">
        <v>31</v>
      </c>
      <c r="GO417" s="3" t="s">
        <v>8</v>
      </c>
      <c r="GP417" s="3"/>
      <c r="GQ417" s="3"/>
      <c r="GR417" s="3" t="s">
        <v>219</v>
      </c>
      <c r="GS417" s="9">
        <v>0.87719298245614041</v>
      </c>
      <c r="GT417" s="9">
        <v>71.75</v>
      </c>
      <c r="GU417" s="9">
        <v>21.8</v>
      </c>
      <c r="GV417" s="2">
        <v>0.10638297872340426</v>
      </c>
      <c r="GW417" s="9">
        <v>2.15</v>
      </c>
      <c r="GX417" s="2" t="s">
        <v>34</v>
      </c>
      <c r="GY417" s="7"/>
      <c r="GZ417" s="9">
        <v>4.4400000000000004</v>
      </c>
      <c r="HA417" s="9">
        <v>1.65</v>
      </c>
      <c r="HB417" s="9">
        <v>4.33</v>
      </c>
      <c r="HC417" s="3">
        <v>37.200000000000003</v>
      </c>
      <c r="HD417" s="3" t="s">
        <v>3</v>
      </c>
      <c r="HE417" s="9">
        <v>21.35</v>
      </c>
      <c r="HF417" s="9">
        <v>20.45</v>
      </c>
      <c r="HG417" s="3" t="s">
        <v>467</v>
      </c>
      <c r="HH417" s="5">
        <v>199</v>
      </c>
      <c r="HI417" s="3" t="s">
        <v>311</v>
      </c>
      <c r="HJ417" s="3"/>
      <c r="HK417" s="3" t="s">
        <v>3</v>
      </c>
      <c r="HL417" s="3"/>
      <c r="HM417" s="9">
        <v>0.48499999999999999</v>
      </c>
      <c r="HN417" s="9">
        <v>80</v>
      </c>
      <c r="HO417" s="3" t="s">
        <v>3</v>
      </c>
      <c r="HP417" s="3" t="s">
        <v>1</v>
      </c>
      <c r="HQ417" s="3" t="s">
        <v>28</v>
      </c>
      <c r="HR417" s="9">
        <v>0.755</v>
      </c>
      <c r="HS417" s="3" t="s">
        <v>3</v>
      </c>
      <c r="HT417" s="3">
        <v>3.69</v>
      </c>
      <c r="HU417" s="9">
        <v>0.42735042735042739</v>
      </c>
      <c r="HV417" s="3">
        <v>1</v>
      </c>
      <c r="HW417" s="9">
        <v>9.0899999999999991E-3</v>
      </c>
      <c r="HX417" s="3" t="s">
        <v>3</v>
      </c>
      <c r="HY417" s="3"/>
      <c r="HZ417" s="3" t="s">
        <v>30</v>
      </c>
      <c r="IA417" s="9">
        <v>4.3</v>
      </c>
      <c r="IB417" s="5">
        <v>3.5</v>
      </c>
      <c r="IC417" s="3" t="s">
        <v>18</v>
      </c>
      <c r="ID417" s="3"/>
      <c r="IE417" s="3" t="s">
        <v>309</v>
      </c>
      <c r="IF417" s="7"/>
      <c r="IG417" s="9">
        <v>1.2820512820512819</v>
      </c>
      <c r="IH417" s="9">
        <v>1.0869565217391304</v>
      </c>
    </row>
    <row r="418" spans="1:242" x14ac:dyDescent="0.25">
      <c r="A418" s="1" t="s">
        <v>541</v>
      </c>
      <c r="B418" s="5">
        <v>45.5</v>
      </c>
      <c r="C418" s="3"/>
      <c r="D418" s="5">
        <v>10</v>
      </c>
      <c r="E418" s="3" t="s">
        <v>1</v>
      </c>
      <c r="F418" s="3"/>
      <c r="G418" s="2"/>
      <c r="H418" s="3"/>
      <c r="I418" s="3"/>
      <c r="J418" s="5">
        <v>1.9140000000000001E-8</v>
      </c>
      <c r="K418" s="3" t="s">
        <v>3</v>
      </c>
      <c r="L418" s="3" t="s">
        <v>4</v>
      </c>
      <c r="M418" s="5">
        <v>0.86206896551724144</v>
      </c>
      <c r="N418" s="5">
        <v>12.75</v>
      </c>
      <c r="O418" s="3" t="s">
        <v>3</v>
      </c>
      <c r="P418" s="3"/>
      <c r="Q418" s="3"/>
      <c r="R418" s="5">
        <v>33</v>
      </c>
      <c r="S418" s="3"/>
      <c r="T418" s="3" t="s">
        <v>3</v>
      </c>
      <c r="U418" s="5">
        <v>29.25</v>
      </c>
      <c r="V418" s="3"/>
      <c r="W418" s="5">
        <v>206.25</v>
      </c>
      <c r="X418" s="3"/>
      <c r="Y418" s="3"/>
      <c r="Z418" s="5">
        <v>3.0000000000000001E-5</v>
      </c>
      <c r="AA418" s="3" t="s">
        <v>8</v>
      </c>
      <c r="AB418" s="2"/>
      <c r="AC418" s="5">
        <v>2.4800000000000001E-11</v>
      </c>
      <c r="AD418" s="3" t="s">
        <v>22</v>
      </c>
      <c r="AE418" s="3" t="s">
        <v>1</v>
      </c>
      <c r="AF418" s="3"/>
      <c r="AG418" s="6">
        <v>2.2799999999999999E-3</v>
      </c>
      <c r="AH418" s="5">
        <v>206.25</v>
      </c>
      <c r="AI418" s="2"/>
      <c r="AJ418" s="3" t="s">
        <v>21</v>
      </c>
      <c r="AK418" s="5">
        <v>206.25</v>
      </c>
      <c r="AL418" s="5">
        <v>1.157</v>
      </c>
      <c r="AM418" s="3"/>
      <c r="AN418" s="3"/>
      <c r="AO418" s="5">
        <v>206.25</v>
      </c>
      <c r="AP418" s="5">
        <v>206.25</v>
      </c>
      <c r="AQ418" s="5">
        <v>41.5</v>
      </c>
      <c r="AR418" s="5">
        <v>1.83</v>
      </c>
      <c r="AS418" s="3" t="s">
        <v>28</v>
      </c>
      <c r="AT418" s="3" t="s">
        <v>28</v>
      </c>
      <c r="AU418" s="5">
        <v>48.75</v>
      </c>
      <c r="AV418" s="3"/>
      <c r="AW418" s="5">
        <v>206.25</v>
      </c>
      <c r="AX418" s="5">
        <v>2.1999999999999997E-6</v>
      </c>
      <c r="AY418" s="2" t="s">
        <v>311</v>
      </c>
      <c r="AZ418" s="5">
        <v>9.5</v>
      </c>
      <c r="BA418" s="5">
        <v>206.25</v>
      </c>
      <c r="BB418" s="3" t="s">
        <v>8</v>
      </c>
      <c r="BC418" s="3">
        <v>15.5</v>
      </c>
      <c r="BD418" s="5">
        <v>0.3623188405797102</v>
      </c>
      <c r="BE418" s="3" t="s">
        <v>447</v>
      </c>
      <c r="BF418" s="6">
        <v>26.85</v>
      </c>
      <c r="BG418" s="5">
        <v>5.55</v>
      </c>
      <c r="BH418" s="3"/>
      <c r="BI418" s="3"/>
      <c r="BJ418" s="5">
        <v>1.39</v>
      </c>
      <c r="BK418" s="5">
        <v>27.15</v>
      </c>
      <c r="BL418" s="5">
        <v>0.76335877862595414</v>
      </c>
      <c r="BM418" s="5">
        <v>4.25</v>
      </c>
      <c r="BN418" s="3"/>
      <c r="BO418" s="3" t="s">
        <v>121</v>
      </c>
      <c r="BP418" s="3" t="s">
        <v>3</v>
      </c>
      <c r="BQ418" s="5">
        <v>2.75</v>
      </c>
      <c r="BR418" s="2" t="s">
        <v>21</v>
      </c>
      <c r="BS418" s="3"/>
      <c r="BT418" s="3"/>
      <c r="BU418" s="3"/>
      <c r="BV418" s="5">
        <v>3.65</v>
      </c>
      <c r="BW418" s="5">
        <v>4.28</v>
      </c>
      <c r="BX418" s="3" t="s">
        <v>27</v>
      </c>
      <c r="BY418" s="3"/>
      <c r="BZ418" s="5">
        <v>206.25</v>
      </c>
      <c r="CA418" s="2"/>
      <c r="CB418" s="3" t="s">
        <v>3</v>
      </c>
      <c r="CC418" s="5">
        <v>1.78</v>
      </c>
      <c r="CD418" s="5">
        <v>20</v>
      </c>
      <c r="CE418" s="3"/>
      <c r="CF418" s="5">
        <v>45.5</v>
      </c>
      <c r="CG418" s="3" t="s">
        <v>312</v>
      </c>
      <c r="CH418" s="3"/>
      <c r="CI418" s="3" t="s">
        <v>27</v>
      </c>
      <c r="CJ418" s="3" t="s">
        <v>1</v>
      </c>
      <c r="CK418" s="2"/>
      <c r="CL418" s="3" t="s">
        <v>22</v>
      </c>
      <c r="CM418" s="5">
        <v>41</v>
      </c>
      <c r="CN418" s="3"/>
      <c r="CO418" s="2"/>
      <c r="CP418" s="3"/>
      <c r="CQ418" s="2"/>
      <c r="CR418" s="2">
        <v>4.9400000000000004</v>
      </c>
      <c r="CS418" s="5">
        <v>32.200000000000003</v>
      </c>
      <c r="CT418" s="5">
        <v>5.5</v>
      </c>
      <c r="CU418" s="5">
        <v>8.6</v>
      </c>
      <c r="CV418" s="5">
        <v>632</v>
      </c>
      <c r="CW418" s="5">
        <v>220</v>
      </c>
      <c r="CX418" s="5">
        <v>0.36630036630036628</v>
      </c>
      <c r="CY418" s="5">
        <v>0.48076923076923073</v>
      </c>
      <c r="CZ418" s="3" t="s">
        <v>22</v>
      </c>
      <c r="DA418" s="5">
        <v>5.9000000000000007E-3</v>
      </c>
      <c r="DB418" s="5">
        <v>854</v>
      </c>
      <c r="DC418" s="2"/>
      <c r="DD418" s="5">
        <v>219</v>
      </c>
      <c r="DE418" s="3" t="s">
        <v>22</v>
      </c>
      <c r="DF418" s="5">
        <v>0.30303030303030304</v>
      </c>
      <c r="DG418" s="3" t="s">
        <v>3</v>
      </c>
      <c r="DH418" s="5">
        <v>8.6999999999999993</v>
      </c>
      <c r="DI418" s="3" t="s">
        <v>28</v>
      </c>
      <c r="DJ418" s="3"/>
      <c r="DK418" s="5">
        <v>640</v>
      </c>
      <c r="DL418" s="3" t="s">
        <v>8</v>
      </c>
      <c r="DM418" s="5">
        <v>0.26737967914438499</v>
      </c>
      <c r="DN418" s="3" t="s">
        <v>3</v>
      </c>
      <c r="DO418" s="5">
        <v>17.5</v>
      </c>
      <c r="DP418" s="3" t="s">
        <v>3</v>
      </c>
      <c r="DQ418" s="5">
        <v>3.44</v>
      </c>
      <c r="DR418" s="7"/>
      <c r="DS418" s="3">
        <v>1</v>
      </c>
      <c r="DT418" s="5">
        <v>0.54945054945054939</v>
      </c>
      <c r="DU418" s="2"/>
      <c r="DV418" s="3" t="s">
        <v>3</v>
      </c>
      <c r="DW418" s="5">
        <v>29.25</v>
      </c>
      <c r="DX418" s="3"/>
      <c r="DY418" s="3" t="s">
        <v>8</v>
      </c>
      <c r="DZ418" s="2"/>
      <c r="EA418" s="5">
        <v>1.5625</v>
      </c>
      <c r="EB418" s="5">
        <v>2.14</v>
      </c>
      <c r="EC418" s="3"/>
      <c r="ED418" s="2"/>
      <c r="EE418" s="2"/>
      <c r="EF418" s="3" t="s">
        <v>1</v>
      </c>
      <c r="EG418" s="3" t="s">
        <v>27</v>
      </c>
      <c r="EH418" s="2"/>
      <c r="EI418" s="2"/>
      <c r="EJ418" s="3" t="s">
        <v>473</v>
      </c>
      <c r="EK418" s="5">
        <v>2.4E-2</v>
      </c>
      <c r="EL418" s="3" t="s">
        <v>1</v>
      </c>
      <c r="EM418" s="3" t="s">
        <v>3</v>
      </c>
      <c r="EN418" s="3" t="s">
        <v>27</v>
      </c>
      <c r="EO418" s="3"/>
      <c r="EP418" s="3" t="s">
        <v>8</v>
      </c>
      <c r="EQ418" s="3"/>
      <c r="ER418" s="5">
        <v>3.93</v>
      </c>
      <c r="ES418" s="3"/>
      <c r="ET418" s="9">
        <v>36.5</v>
      </c>
      <c r="EU418" s="3" t="s">
        <v>239</v>
      </c>
      <c r="EV418" s="3" t="s">
        <v>28</v>
      </c>
      <c r="EW418" s="9">
        <v>12</v>
      </c>
      <c r="EX418" s="9">
        <v>1.95</v>
      </c>
      <c r="EY418" s="3"/>
      <c r="EZ418" s="3"/>
      <c r="FA418" s="9">
        <v>1.0309278350515465</v>
      </c>
      <c r="FB418" s="9">
        <v>3.3499999999999998E-9</v>
      </c>
      <c r="FC418" s="5">
        <v>206.25</v>
      </c>
      <c r="FD418" s="9">
        <v>0.89285714285714279</v>
      </c>
      <c r="FE418" s="2" t="s">
        <v>311</v>
      </c>
      <c r="FF418" s="3" t="s">
        <v>28</v>
      </c>
      <c r="FG418" s="3" t="s">
        <v>1</v>
      </c>
      <c r="FH418" s="9">
        <v>4.8899999999999997</v>
      </c>
      <c r="FI418" s="3"/>
      <c r="FJ418" s="9">
        <v>12.35</v>
      </c>
      <c r="FK418" s="3" t="s">
        <v>1</v>
      </c>
      <c r="FL418" s="3" t="s">
        <v>1</v>
      </c>
      <c r="FM418" s="3"/>
      <c r="FN418" s="9">
        <v>135</v>
      </c>
      <c r="FO418" s="9">
        <v>2.9900000000000002E-7</v>
      </c>
      <c r="FP418" s="9">
        <v>7.83</v>
      </c>
      <c r="FQ418" s="3" t="s">
        <v>311</v>
      </c>
      <c r="FR418" s="5">
        <v>1.2500000000000001E-2</v>
      </c>
      <c r="FS418" s="9">
        <v>51.5</v>
      </c>
      <c r="FT418" s="3" t="s">
        <v>1</v>
      </c>
      <c r="FU418" s="3"/>
      <c r="FV418" s="3" t="s">
        <v>27</v>
      </c>
      <c r="FW418" s="5">
        <v>33.35</v>
      </c>
      <c r="FX418" s="10">
        <v>4.3400000000000001E-3</v>
      </c>
      <c r="FY418" s="3"/>
      <c r="FZ418" s="3"/>
      <c r="GA418" s="3"/>
      <c r="GB418" s="3"/>
      <c r="GC418" s="3" t="s">
        <v>27</v>
      </c>
      <c r="GD418" s="3"/>
      <c r="GE418" s="3"/>
      <c r="GF418" s="3" t="s">
        <v>30</v>
      </c>
      <c r="GG418" s="3"/>
      <c r="GH418" s="9">
        <v>3.32</v>
      </c>
      <c r="GI418" s="5">
        <v>206.25</v>
      </c>
      <c r="GJ418" s="5">
        <v>3.3E-3</v>
      </c>
      <c r="GK418" s="3"/>
      <c r="GL418" s="2"/>
      <c r="GM418" s="9">
        <v>2.12</v>
      </c>
      <c r="GN418" s="3" t="s">
        <v>31</v>
      </c>
      <c r="GO418" s="3" t="s">
        <v>8</v>
      </c>
      <c r="GP418" s="3"/>
      <c r="GQ418" s="3"/>
      <c r="GR418" s="3" t="s">
        <v>219</v>
      </c>
      <c r="GS418" s="9">
        <v>1</v>
      </c>
      <c r="GT418" s="9">
        <v>73.650000000000006</v>
      </c>
      <c r="GU418" s="9">
        <v>21.9</v>
      </c>
      <c r="GV418" s="2">
        <v>8.2644628099173556E-2</v>
      </c>
      <c r="GW418" s="9">
        <v>2.2999999999999998</v>
      </c>
      <c r="GX418" s="2" t="s">
        <v>34</v>
      </c>
      <c r="GY418" s="7"/>
      <c r="GZ418" s="9">
        <v>4.58</v>
      </c>
      <c r="HA418" s="9">
        <v>1.65</v>
      </c>
      <c r="HB418" s="9">
        <v>4.4000000000000004</v>
      </c>
      <c r="HC418" s="3">
        <v>37.35</v>
      </c>
      <c r="HD418" s="3" t="s">
        <v>3</v>
      </c>
      <c r="HE418" s="9">
        <v>25.5</v>
      </c>
      <c r="HF418" s="9">
        <v>20</v>
      </c>
      <c r="HG418" s="3" t="s">
        <v>467</v>
      </c>
      <c r="HH418" s="5">
        <v>206.25</v>
      </c>
      <c r="HI418" s="3" t="s">
        <v>311</v>
      </c>
      <c r="HJ418" s="3"/>
      <c r="HK418" s="3" t="s">
        <v>3</v>
      </c>
      <c r="HL418" s="3"/>
      <c r="HM418" s="9">
        <v>0.48899999999999999</v>
      </c>
      <c r="HN418" s="9">
        <v>82.5</v>
      </c>
      <c r="HO418" s="3" t="s">
        <v>3</v>
      </c>
      <c r="HP418" s="3" t="s">
        <v>1</v>
      </c>
      <c r="HQ418" s="3" t="s">
        <v>28</v>
      </c>
      <c r="HR418" s="9">
        <v>0.76</v>
      </c>
      <c r="HS418" s="3" t="s">
        <v>3</v>
      </c>
      <c r="HT418" s="3">
        <v>3.69</v>
      </c>
      <c r="HU418" s="9">
        <v>0.41666666666666669</v>
      </c>
      <c r="HV418" s="3">
        <v>1</v>
      </c>
      <c r="HW418" s="9">
        <v>9.300000000000001E-3</v>
      </c>
      <c r="HX418" s="3" t="s">
        <v>3</v>
      </c>
      <c r="HY418" s="3"/>
      <c r="HZ418" s="3" t="s">
        <v>30</v>
      </c>
      <c r="IA418" s="9">
        <v>4.3</v>
      </c>
      <c r="IB418" s="5">
        <v>3.75</v>
      </c>
      <c r="IC418" s="3" t="s">
        <v>18</v>
      </c>
      <c r="ID418" s="3"/>
      <c r="IE418" s="3" t="s">
        <v>309</v>
      </c>
      <c r="IF418" s="7"/>
      <c r="IG418" s="9">
        <v>1.3157894736842106</v>
      </c>
      <c r="IH418" s="9">
        <v>1.0989010989010988</v>
      </c>
    </row>
    <row r="419" spans="1:242" x14ac:dyDescent="0.25">
      <c r="A419" s="1" t="s">
        <v>542</v>
      </c>
      <c r="B419" s="5">
        <v>43.6</v>
      </c>
      <c r="C419" s="3"/>
      <c r="D419" s="5">
        <v>12.15</v>
      </c>
      <c r="E419" s="3" t="s">
        <v>1</v>
      </c>
      <c r="F419" s="3"/>
      <c r="G419" s="2"/>
      <c r="H419" s="3"/>
      <c r="I419" s="3"/>
      <c r="J419" s="5">
        <v>1.9400000000000002E-8</v>
      </c>
      <c r="K419" s="3" t="s">
        <v>3</v>
      </c>
      <c r="L419" s="3" t="s">
        <v>4</v>
      </c>
      <c r="M419" s="5">
        <v>0.86206896551724144</v>
      </c>
      <c r="N419" s="5">
        <v>12.8</v>
      </c>
      <c r="O419" s="3" t="s">
        <v>3</v>
      </c>
      <c r="P419" s="3"/>
      <c r="Q419" s="3"/>
      <c r="R419" s="5">
        <v>32.799999999999997</v>
      </c>
      <c r="S419" s="3"/>
      <c r="T419" s="3" t="s">
        <v>3</v>
      </c>
      <c r="U419" s="5">
        <v>29.15</v>
      </c>
      <c r="V419" s="3"/>
      <c r="W419" s="5">
        <v>207.5</v>
      </c>
      <c r="X419" s="3"/>
      <c r="Y419" s="3"/>
      <c r="Z419" s="5">
        <v>2.9499999999999999E-5</v>
      </c>
      <c r="AA419" s="3" t="s">
        <v>8</v>
      </c>
      <c r="AB419" s="2"/>
      <c r="AC419" s="5">
        <v>2.4836363636363635E-11</v>
      </c>
      <c r="AD419" s="3" t="s">
        <v>22</v>
      </c>
      <c r="AE419" s="3" t="s">
        <v>1</v>
      </c>
      <c r="AF419" s="3"/>
      <c r="AG419" s="6">
        <v>2.5800000000000003E-3</v>
      </c>
      <c r="AH419" s="5">
        <v>207.5</v>
      </c>
      <c r="AI419" s="2"/>
      <c r="AJ419" s="3" t="s">
        <v>21</v>
      </c>
      <c r="AK419" s="5">
        <v>207.5</v>
      </c>
      <c r="AL419" s="5">
        <v>1.17</v>
      </c>
      <c r="AM419" s="3"/>
      <c r="AN419" s="3"/>
      <c r="AO419" s="5">
        <v>207.5</v>
      </c>
      <c r="AP419" s="5">
        <v>207.5</v>
      </c>
      <c r="AQ419" s="5">
        <v>41.45</v>
      </c>
      <c r="AR419" s="5">
        <v>1.82</v>
      </c>
      <c r="AS419" s="3" t="s">
        <v>28</v>
      </c>
      <c r="AT419" s="3" t="s">
        <v>28</v>
      </c>
      <c r="AU419" s="5">
        <v>49.5</v>
      </c>
      <c r="AV419" s="3"/>
      <c r="AW419" s="5">
        <v>207.5</v>
      </c>
      <c r="AX419" s="5">
        <v>2.1999999999999997E-6</v>
      </c>
      <c r="AY419" s="2" t="s">
        <v>311</v>
      </c>
      <c r="AZ419" s="5">
        <v>10.95</v>
      </c>
      <c r="BA419" s="5">
        <v>207.5</v>
      </c>
      <c r="BB419" s="3" t="s">
        <v>8</v>
      </c>
      <c r="BC419" s="3">
        <v>15.8</v>
      </c>
      <c r="BD419" s="5">
        <v>0.35714285714285715</v>
      </c>
      <c r="BE419" s="3" t="s">
        <v>447</v>
      </c>
      <c r="BF419" s="6">
        <v>26.2</v>
      </c>
      <c r="BG419" s="5">
        <v>5.56</v>
      </c>
      <c r="BH419" s="3"/>
      <c r="BI419" s="3"/>
      <c r="BJ419" s="5">
        <v>1.38</v>
      </c>
      <c r="BK419" s="5">
        <v>27.4</v>
      </c>
      <c r="BL419" s="5">
        <v>0.75757575757575757</v>
      </c>
      <c r="BM419" s="5">
        <v>4.0999999999999996</v>
      </c>
      <c r="BN419" s="3"/>
      <c r="BO419" s="3" t="s">
        <v>121</v>
      </c>
      <c r="BP419" s="3" t="s">
        <v>3</v>
      </c>
      <c r="BQ419" s="5">
        <v>2.75</v>
      </c>
      <c r="BR419" s="2" t="s">
        <v>21</v>
      </c>
      <c r="BS419" s="3"/>
      <c r="BT419" s="3"/>
      <c r="BU419" s="3"/>
      <c r="BV419" s="5">
        <v>3.64</v>
      </c>
      <c r="BW419" s="5">
        <v>4.3</v>
      </c>
      <c r="BX419" s="3" t="s">
        <v>27</v>
      </c>
      <c r="BY419" s="3"/>
      <c r="BZ419" s="5">
        <v>207.5</v>
      </c>
      <c r="CA419" s="2"/>
      <c r="CB419" s="3" t="s">
        <v>3</v>
      </c>
      <c r="CC419" s="5">
        <v>1.81</v>
      </c>
      <c r="CD419" s="5">
        <v>16.670000000000002</v>
      </c>
      <c r="CE419" s="3"/>
      <c r="CF419" s="5">
        <v>46</v>
      </c>
      <c r="CG419" s="3" t="s">
        <v>312</v>
      </c>
      <c r="CH419" s="3"/>
      <c r="CI419" s="3" t="s">
        <v>27</v>
      </c>
      <c r="CJ419" s="3" t="s">
        <v>1</v>
      </c>
      <c r="CK419" s="2"/>
      <c r="CL419" s="3" t="s">
        <v>22</v>
      </c>
      <c r="CM419" s="5">
        <v>51</v>
      </c>
      <c r="CN419" s="3"/>
      <c r="CO419" s="2"/>
      <c r="CP419" s="3"/>
      <c r="CQ419" s="2"/>
      <c r="CR419" s="2">
        <v>4.99</v>
      </c>
      <c r="CS419" s="5">
        <v>33.799999999999997</v>
      </c>
      <c r="CT419" s="5">
        <v>6.5</v>
      </c>
      <c r="CU419" s="5">
        <v>8.6</v>
      </c>
      <c r="CV419" s="5">
        <v>640</v>
      </c>
      <c r="CW419" s="5">
        <v>250</v>
      </c>
      <c r="CX419" s="5">
        <v>0.37313432835820892</v>
      </c>
      <c r="CY419" s="5">
        <v>0.47619047619047616</v>
      </c>
      <c r="CZ419" s="3" t="s">
        <v>22</v>
      </c>
      <c r="DA419" s="5">
        <v>6.0000000000000001E-3</v>
      </c>
      <c r="DB419" s="5">
        <v>877</v>
      </c>
      <c r="DC419" s="2"/>
      <c r="DD419" s="5">
        <v>212</v>
      </c>
      <c r="DE419" s="3" t="s">
        <v>22</v>
      </c>
      <c r="DF419" s="5">
        <v>0.29325513196480935</v>
      </c>
      <c r="DG419" s="3" t="s">
        <v>3</v>
      </c>
      <c r="DH419" s="5">
        <v>8.3000000000000007</v>
      </c>
      <c r="DI419" s="3" t="s">
        <v>28</v>
      </c>
      <c r="DJ419" s="3"/>
      <c r="DK419" s="5">
        <v>648</v>
      </c>
      <c r="DL419" s="3" t="s">
        <v>8</v>
      </c>
      <c r="DM419" s="5">
        <v>0.26737967914438499</v>
      </c>
      <c r="DN419" s="3" t="s">
        <v>3</v>
      </c>
      <c r="DO419" s="5">
        <v>17</v>
      </c>
      <c r="DP419" s="3" t="s">
        <v>3</v>
      </c>
      <c r="DQ419" s="5">
        <v>3.45</v>
      </c>
      <c r="DR419" s="7"/>
      <c r="DS419" s="3">
        <v>1</v>
      </c>
      <c r="DT419" s="5">
        <v>0.51282051282051289</v>
      </c>
      <c r="DU419" s="2"/>
      <c r="DV419" s="3" t="s">
        <v>3</v>
      </c>
      <c r="DW419" s="5">
        <v>29.15</v>
      </c>
      <c r="DX419" s="3"/>
      <c r="DY419" s="3" t="s">
        <v>8</v>
      </c>
      <c r="DZ419" s="2"/>
      <c r="EA419" s="5">
        <v>1.5384615384615383</v>
      </c>
      <c r="EB419" s="5">
        <v>2.14</v>
      </c>
      <c r="EC419" s="3"/>
      <c r="ED419" s="2"/>
      <c r="EE419" s="2"/>
      <c r="EF419" s="3" t="s">
        <v>1</v>
      </c>
      <c r="EG419" s="3" t="s">
        <v>27</v>
      </c>
      <c r="EH419" s="2"/>
      <c r="EI419" s="2"/>
      <c r="EJ419" s="3" t="s">
        <v>473</v>
      </c>
      <c r="EK419" s="5">
        <v>2.4E-2</v>
      </c>
      <c r="EL419" s="3" t="s">
        <v>1</v>
      </c>
      <c r="EM419" s="3" t="s">
        <v>3</v>
      </c>
      <c r="EN419" s="3" t="s">
        <v>27</v>
      </c>
      <c r="EO419" s="3"/>
      <c r="EP419" s="3" t="s">
        <v>8</v>
      </c>
      <c r="EQ419" s="3"/>
      <c r="ER419" s="5">
        <v>4.0999999999999996</v>
      </c>
      <c r="ES419" s="3"/>
      <c r="ET419" s="9">
        <v>36.950000000000003</v>
      </c>
      <c r="EU419" s="3" t="s">
        <v>239</v>
      </c>
      <c r="EV419" s="3" t="s">
        <v>28</v>
      </c>
      <c r="EW419" s="9">
        <v>12.1</v>
      </c>
      <c r="EX419" s="9">
        <v>1.97</v>
      </c>
      <c r="EY419" s="3"/>
      <c r="EZ419" s="3"/>
      <c r="FA419" s="9">
        <v>1.0416666666666667</v>
      </c>
      <c r="FB419" s="9">
        <v>3.65E-9</v>
      </c>
      <c r="FC419" s="5">
        <v>207.5</v>
      </c>
      <c r="FD419" s="9">
        <v>0.88495575221238942</v>
      </c>
      <c r="FE419" s="2" t="s">
        <v>311</v>
      </c>
      <c r="FF419" s="3" t="s">
        <v>28</v>
      </c>
      <c r="FG419" s="3" t="s">
        <v>1</v>
      </c>
      <c r="FH419" s="9">
        <v>4.88</v>
      </c>
      <c r="FI419" s="3"/>
      <c r="FJ419" s="9">
        <v>12.5</v>
      </c>
      <c r="FK419" s="3" t="s">
        <v>1</v>
      </c>
      <c r="FL419" s="3" t="s">
        <v>1</v>
      </c>
      <c r="FM419" s="3"/>
      <c r="FN419" s="9">
        <v>133.5</v>
      </c>
      <c r="FO419" s="9">
        <v>3.1E-7</v>
      </c>
      <c r="FP419" s="9">
        <v>8.0500000000000007</v>
      </c>
      <c r="FQ419" s="3" t="s">
        <v>311</v>
      </c>
      <c r="FR419" s="5">
        <v>1.17E-2</v>
      </c>
      <c r="FS419" s="9">
        <v>51.25</v>
      </c>
      <c r="FT419" s="3" t="s">
        <v>1</v>
      </c>
      <c r="FU419" s="3"/>
      <c r="FV419" s="3" t="s">
        <v>27</v>
      </c>
      <c r="FW419" s="5">
        <v>31.25</v>
      </c>
      <c r="FX419" s="10">
        <v>3.5999999999999999E-3</v>
      </c>
      <c r="FY419" s="3"/>
      <c r="FZ419" s="3"/>
      <c r="GA419" s="3"/>
      <c r="GB419" s="3"/>
      <c r="GC419" s="3" t="s">
        <v>27</v>
      </c>
      <c r="GD419" s="3"/>
      <c r="GE419" s="3"/>
      <c r="GF419" s="3" t="s">
        <v>30</v>
      </c>
      <c r="GG419" s="3"/>
      <c r="GH419" s="9">
        <v>3.32</v>
      </c>
      <c r="GI419" s="5">
        <v>207.5</v>
      </c>
      <c r="GJ419" s="5">
        <v>2.98E-3</v>
      </c>
      <c r="GK419" s="3"/>
      <c r="GL419" s="2"/>
      <c r="GM419" s="9">
        <v>2.11</v>
      </c>
      <c r="GN419" s="3" t="s">
        <v>31</v>
      </c>
      <c r="GO419" s="3" t="s">
        <v>8</v>
      </c>
      <c r="GP419" s="3"/>
      <c r="GQ419" s="3"/>
      <c r="GR419" s="3" t="s">
        <v>219</v>
      </c>
      <c r="GS419" s="9">
        <v>0.88495575221238942</v>
      </c>
      <c r="GT419" s="9">
        <v>76.3</v>
      </c>
      <c r="GU419" s="9">
        <v>22.15</v>
      </c>
      <c r="GV419" s="2">
        <v>0.10989010989010987</v>
      </c>
      <c r="GW419" s="9">
        <v>2.2000000000000002</v>
      </c>
      <c r="GX419" s="2" t="s">
        <v>34</v>
      </c>
      <c r="GY419" s="7"/>
      <c r="GZ419" s="9">
        <v>4.6500000000000004</v>
      </c>
      <c r="HA419" s="9">
        <v>1.65</v>
      </c>
      <c r="HB419" s="9">
        <v>4.5</v>
      </c>
      <c r="HC419" s="3">
        <v>36</v>
      </c>
      <c r="HD419" s="3" t="s">
        <v>3</v>
      </c>
      <c r="HE419" s="9">
        <v>25.25</v>
      </c>
      <c r="HF419" s="9">
        <v>20.75</v>
      </c>
      <c r="HG419" s="3" t="s">
        <v>467</v>
      </c>
      <c r="HH419" s="5">
        <v>207.5</v>
      </c>
      <c r="HI419" s="3" t="s">
        <v>311</v>
      </c>
      <c r="HJ419" s="3"/>
      <c r="HK419" s="3" t="s">
        <v>3</v>
      </c>
      <c r="HL419" s="3"/>
      <c r="HM419" s="9">
        <v>0.48599999999999999</v>
      </c>
      <c r="HN419" s="9">
        <v>80</v>
      </c>
      <c r="HO419" s="3" t="s">
        <v>3</v>
      </c>
      <c r="HP419" s="3" t="s">
        <v>1</v>
      </c>
      <c r="HQ419" s="3" t="s">
        <v>28</v>
      </c>
      <c r="HR419" s="9">
        <v>0.74</v>
      </c>
      <c r="HS419" s="3" t="s">
        <v>3</v>
      </c>
      <c r="HT419" s="3">
        <v>3.69</v>
      </c>
      <c r="HU419" s="9">
        <v>0.42016806722689076</v>
      </c>
      <c r="HV419" s="3">
        <v>1</v>
      </c>
      <c r="HW419" s="9">
        <v>9.5100000000000011E-3</v>
      </c>
      <c r="HX419" s="3" t="s">
        <v>3</v>
      </c>
      <c r="HY419" s="3"/>
      <c r="HZ419" s="3" t="s">
        <v>30</v>
      </c>
      <c r="IA419" s="9">
        <v>4.3</v>
      </c>
      <c r="IB419" s="5">
        <v>3.875</v>
      </c>
      <c r="IC419" s="3" t="s">
        <v>18</v>
      </c>
      <c r="ID419" s="3"/>
      <c r="IE419" s="3" t="s">
        <v>309</v>
      </c>
      <c r="IF419" s="7"/>
      <c r="IG419" s="9">
        <v>1.3157894736842106</v>
      </c>
      <c r="IH419" s="9">
        <v>1.0869565217391304</v>
      </c>
    </row>
    <row r="420" spans="1:242" x14ac:dyDescent="0.25">
      <c r="A420" s="1" t="s">
        <v>543</v>
      </c>
      <c r="B420" s="5">
        <v>44.25</v>
      </c>
      <c r="C420" s="3"/>
      <c r="D420" s="5">
        <v>14</v>
      </c>
      <c r="E420" s="3" t="s">
        <v>1</v>
      </c>
      <c r="F420" s="3"/>
      <c r="G420" s="2"/>
      <c r="H420" s="3"/>
      <c r="I420" s="3"/>
      <c r="J420" s="5">
        <v>1.9559999999999998E-8</v>
      </c>
      <c r="K420" s="3" t="s">
        <v>3</v>
      </c>
      <c r="L420" s="3" t="s">
        <v>4</v>
      </c>
      <c r="M420" s="5">
        <v>0.85470085470085477</v>
      </c>
      <c r="N420" s="5">
        <v>13.5</v>
      </c>
      <c r="O420" s="3" t="s">
        <v>3</v>
      </c>
      <c r="P420" s="3"/>
      <c r="Q420" s="3"/>
      <c r="R420" s="5">
        <v>33.200000000000003</v>
      </c>
      <c r="S420" s="3"/>
      <c r="T420" s="3" t="s">
        <v>3</v>
      </c>
      <c r="U420" s="5">
        <v>30.65</v>
      </c>
      <c r="V420" s="3"/>
      <c r="W420" s="5">
        <v>213</v>
      </c>
      <c r="X420" s="3"/>
      <c r="Y420" s="3"/>
      <c r="Z420" s="5">
        <v>3.025E-5</v>
      </c>
      <c r="AA420" s="3" t="s">
        <v>8</v>
      </c>
      <c r="AB420" s="2"/>
      <c r="AC420" s="5">
        <v>2.5199999999999998E-11</v>
      </c>
      <c r="AD420" s="3" t="s">
        <v>22</v>
      </c>
      <c r="AE420" s="3" t="s">
        <v>1</v>
      </c>
      <c r="AF420" s="3"/>
      <c r="AG420" s="6">
        <v>2.66E-3</v>
      </c>
      <c r="AH420" s="5">
        <v>213</v>
      </c>
      <c r="AI420" s="2"/>
      <c r="AJ420" s="3" t="s">
        <v>21</v>
      </c>
      <c r="AK420" s="5">
        <v>213</v>
      </c>
      <c r="AL420" s="5">
        <v>1.1759999999999999</v>
      </c>
      <c r="AM420" s="3"/>
      <c r="AN420" s="3"/>
      <c r="AO420" s="5">
        <v>213</v>
      </c>
      <c r="AP420" s="5">
        <v>213</v>
      </c>
      <c r="AQ420" s="5">
        <v>41.5</v>
      </c>
      <c r="AR420" s="5">
        <v>1.84</v>
      </c>
      <c r="AS420" s="3" t="s">
        <v>28</v>
      </c>
      <c r="AT420" s="3" t="s">
        <v>28</v>
      </c>
      <c r="AU420" s="5">
        <v>50.25</v>
      </c>
      <c r="AV420" s="3"/>
      <c r="AW420" s="5">
        <v>213</v>
      </c>
      <c r="AX420" s="5">
        <v>2.1666666666666665E-6</v>
      </c>
      <c r="AY420" s="2" t="s">
        <v>311</v>
      </c>
      <c r="AZ420" s="5">
        <v>13.5</v>
      </c>
      <c r="BA420" s="5">
        <v>213</v>
      </c>
      <c r="BB420" s="3" t="s">
        <v>8</v>
      </c>
      <c r="BC420" s="3">
        <v>16.5</v>
      </c>
      <c r="BD420" s="5">
        <v>0.36496350364963503</v>
      </c>
      <c r="BE420" s="3" t="s">
        <v>447</v>
      </c>
      <c r="BF420" s="6">
        <v>26.15</v>
      </c>
      <c r="BG420" s="5">
        <v>5.72</v>
      </c>
      <c r="BH420" s="3"/>
      <c r="BI420" s="3"/>
      <c r="BJ420" s="5">
        <v>1.38</v>
      </c>
      <c r="BK420" s="5">
        <v>27.65</v>
      </c>
      <c r="BL420" s="5">
        <v>0.75757575757575757</v>
      </c>
      <c r="BM420" s="5">
        <v>4.1500000000000004</v>
      </c>
      <c r="BN420" s="3"/>
      <c r="BO420" s="3" t="s">
        <v>121</v>
      </c>
      <c r="BP420" s="3" t="s">
        <v>3</v>
      </c>
      <c r="BQ420" s="5">
        <v>2.8</v>
      </c>
      <c r="BR420" s="2" t="s">
        <v>21</v>
      </c>
      <c r="BS420" s="3"/>
      <c r="BT420" s="3"/>
      <c r="BU420" s="3"/>
      <c r="BV420" s="5">
        <v>3.71</v>
      </c>
      <c r="BW420" s="5">
        <v>4.5</v>
      </c>
      <c r="BX420" s="3" t="s">
        <v>27</v>
      </c>
      <c r="BY420" s="3"/>
      <c r="BZ420" s="5">
        <v>213</v>
      </c>
      <c r="CA420" s="2"/>
      <c r="CB420" s="3" t="s">
        <v>3</v>
      </c>
      <c r="CC420" s="5">
        <v>1.9</v>
      </c>
      <c r="CD420" s="5">
        <v>12.5</v>
      </c>
      <c r="CE420" s="3"/>
      <c r="CF420" s="5">
        <v>48.85</v>
      </c>
      <c r="CG420" s="3" t="s">
        <v>312</v>
      </c>
      <c r="CH420" s="3"/>
      <c r="CI420" s="3" t="s">
        <v>27</v>
      </c>
      <c r="CJ420" s="3" t="s">
        <v>1</v>
      </c>
      <c r="CK420" s="2"/>
      <c r="CL420" s="3" t="s">
        <v>22</v>
      </c>
      <c r="CM420" s="5">
        <v>41.5</v>
      </c>
      <c r="CN420" s="3"/>
      <c r="CO420" s="2"/>
      <c r="CP420" s="3"/>
      <c r="CQ420" s="2"/>
      <c r="CR420" s="2">
        <v>5.0599999999999996</v>
      </c>
      <c r="CS420" s="5">
        <v>32.85</v>
      </c>
      <c r="CT420" s="5">
        <v>5.53</v>
      </c>
      <c r="CU420" s="5">
        <v>8.25</v>
      </c>
      <c r="CV420" s="5">
        <v>644</v>
      </c>
      <c r="CW420" s="5">
        <v>255</v>
      </c>
      <c r="CX420" s="5">
        <v>0.41493775933609955</v>
      </c>
      <c r="CY420" s="5">
        <v>0.49504950495049505</v>
      </c>
      <c r="CZ420" s="3" t="s">
        <v>22</v>
      </c>
      <c r="DA420" s="5">
        <v>6.6500000000000005E-3</v>
      </c>
      <c r="DB420" s="5">
        <v>910</v>
      </c>
      <c r="DC420" s="2"/>
      <c r="DD420" s="5">
        <v>211</v>
      </c>
      <c r="DE420" s="3" t="s">
        <v>22</v>
      </c>
      <c r="DF420" s="5">
        <v>0.29673590504451036</v>
      </c>
      <c r="DG420" s="3" t="s">
        <v>3</v>
      </c>
      <c r="DH420" s="5">
        <v>8.4</v>
      </c>
      <c r="DI420" s="3" t="s">
        <v>28</v>
      </c>
      <c r="DJ420" s="3"/>
      <c r="DK420" s="5">
        <v>628</v>
      </c>
      <c r="DL420" s="3" t="s">
        <v>8</v>
      </c>
      <c r="DM420" s="5">
        <v>0.26809651474530832</v>
      </c>
      <c r="DN420" s="3" t="s">
        <v>3</v>
      </c>
      <c r="DO420" s="5">
        <v>17.5</v>
      </c>
      <c r="DP420" s="3" t="s">
        <v>3</v>
      </c>
      <c r="DQ420" s="5">
        <v>3.5</v>
      </c>
      <c r="DR420" s="7"/>
      <c r="DS420" s="3">
        <v>1</v>
      </c>
      <c r="DT420" s="5">
        <v>0.5181347150259068</v>
      </c>
      <c r="DU420" s="2"/>
      <c r="DV420" s="3" t="s">
        <v>3</v>
      </c>
      <c r="DW420" s="5">
        <v>30.65</v>
      </c>
      <c r="DX420" s="3"/>
      <c r="DY420" s="3" t="s">
        <v>8</v>
      </c>
      <c r="DZ420" s="2"/>
      <c r="EA420" s="5">
        <v>1.5625</v>
      </c>
      <c r="EB420" s="5">
        <v>2.13</v>
      </c>
      <c r="EC420" s="3"/>
      <c r="ED420" s="2"/>
      <c r="EE420" s="2"/>
      <c r="EF420" s="3" t="s">
        <v>1</v>
      </c>
      <c r="EG420" s="3" t="s">
        <v>27</v>
      </c>
      <c r="EH420" s="2"/>
      <c r="EI420" s="2"/>
      <c r="EJ420" s="3" t="s">
        <v>473</v>
      </c>
      <c r="EK420" s="5">
        <v>2.4500000000000001E-2</v>
      </c>
      <c r="EL420" s="3" t="s">
        <v>1</v>
      </c>
      <c r="EM420" s="3" t="s">
        <v>3</v>
      </c>
      <c r="EN420" s="3" t="s">
        <v>27</v>
      </c>
      <c r="EO420" s="3"/>
      <c r="EP420" s="3" t="s">
        <v>8</v>
      </c>
      <c r="EQ420" s="3"/>
      <c r="ER420" s="5">
        <v>4.26</v>
      </c>
      <c r="ES420" s="3"/>
      <c r="ET420" s="9">
        <v>37.200000000000003</v>
      </c>
      <c r="EU420" s="3" t="s">
        <v>239</v>
      </c>
      <c r="EV420" s="3" t="s">
        <v>28</v>
      </c>
      <c r="EW420" s="9">
        <v>11</v>
      </c>
      <c r="EX420" s="9">
        <v>2.0499999999999998</v>
      </c>
      <c r="EY420" s="3"/>
      <c r="EZ420" s="3"/>
      <c r="FA420" s="9">
        <v>1.0416666666666667</v>
      </c>
      <c r="FB420" s="9">
        <v>3.6899999999999999E-9</v>
      </c>
      <c r="FC420" s="5">
        <v>213</v>
      </c>
      <c r="FD420" s="9">
        <v>0.9009009009009008</v>
      </c>
      <c r="FE420" s="2" t="s">
        <v>311</v>
      </c>
      <c r="FF420" s="3" t="s">
        <v>28</v>
      </c>
      <c r="FG420" s="3" t="s">
        <v>1</v>
      </c>
      <c r="FH420" s="9">
        <v>4.9400000000000004</v>
      </c>
      <c r="FI420" s="3"/>
      <c r="FJ420" s="9">
        <v>12.55</v>
      </c>
      <c r="FK420" s="3" t="s">
        <v>1</v>
      </c>
      <c r="FL420" s="3" t="s">
        <v>1</v>
      </c>
      <c r="FM420" s="3"/>
      <c r="FN420" s="9">
        <v>135</v>
      </c>
      <c r="FO420" s="9">
        <v>3.39E-7</v>
      </c>
      <c r="FP420" s="9">
        <v>7.84</v>
      </c>
      <c r="FQ420" s="3" t="s">
        <v>311</v>
      </c>
      <c r="FR420" s="5">
        <v>1.23E-2</v>
      </c>
      <c r="FS420" s="9">
        <v>53.55</v>
      </c>
      <c r="FT420" s="3" t="s">
        <v>1</v>
      </c>
      <c r="FU420" s="3"/>
      <c r="FV420" s="3" t="s">
        <v>27</v>
      </c>
      <c r="FW420" s="5">
        <v>34.6</v>
      </c>
      <c r="FX420" s="10">
        <v>3.5000000000000001E-3</v>
      </c>
      <c r="FY420" s="3"/>
      <c r="FZ420" s="3"/>
      <c r="GA420" s="3"/>
      <c r="GB420" s="3"/>
      <c r="GC420" s="3" t="s">
        <v>27</v>
      </c>
      <c r="GD420" s="3"/>
      <c r="GE420" s="3"/>
      <c r="GF420" s="3" t="s">
        <v>30</v>
      </c>
      <c r="GG420" s="3"/>
      <c r="GH420" s="9">
        <v>3.31</v>
      </c>
      <c r="GI420" s="5">
        <v>213</v>
      </c>
      <c r="GJ420" s="5">
        <v>3.13E-3</v>
      </c>
      <c r="GK420" s="3"/>
      <c r="GL420" s="2"/>
      <c r="GM420" s="9">
        <v>2.09</v>
      </c>
      <c r="GN420" s="3" t="s">
        <v>31</v>
      </c>
      <c r="GO420" s="3" t="s">
        <v>8</v>
      </c>
      <c r="GP420" s="3"/>
      <c r="GQ420" s="3"/>
      <c r="GR420" s="3" t="s">
        <v>219</v>
      </c>
      <c r="GS420" s="9">
        <v>0.85470085470085477</v>
      </c>
      <c r="GT420" s="9">
        <v>77.55</v>
      </c>
      <c r="GU420" s="9">
        <v>22.3</v>
      </c>
      <c r="GV420" s="2">
        <v>8.3333333333333343E-2</v>
      </c>
      <c r="GW420" s="9">
        <v>2.5499999999999998</v>
      </c>
      <c r="GX420" s="2" t="s">
        <v>34</v>
      </c>
      <c r="GY420" s="7"/>
      <c r="GZ420" s="9">
        <v>4.46</v>
      </c>
      <c r="HA420" s="9">
        <v>1.71</v>
      </c>
      <c r="HB420" s="9">
        <v>4.66</v>
      </c>
      <c r="HC420" s="3">
        <v>37.200000000000003</v>
      </c>
      <c r="HD420" s="3" t="s">
        <v>3</v>
      </c>
      <c r="HE420" s="9">
        <v>25.55</v>
      </c>
      <c r="HF420" s="9">
        <v>20.3</v>
      </c>
      <c r="HG420" s="3" t="s">
        <v>467</v>
      </c>
      <c r="HH420" s="5">
        <v>213</v>
      </c>
      <c r="HI420" s="3" t="s">
        <v>311</v>
      </c>
      <c r="HJ420" s="3"/>
      <c r="HK420" s="3" t="s">
        <v>3</v>
      </c>
      <c r="HL420" s="3"/>
      <c r="HM420" s="9">
        <v>0.47399999999999998</v>
      </c>
      <c r="HN420" s="9">
        <v>97.65</v>
      </c>
      <c r="HO420" s="3" t="s">
        <v>3</v>
      </c>
      <c r="HP420" s="3" t="s">
        <v>1</v>
      </c>
      <c r="HQ420" s="3" t="s">
        <v>28</v>
      </c>
      <c r="HR420" s="9">
        <v>0.8</v>
      </c>
      <c r="HS420" s="3" t="s">
        <v>3</v>
      </c>
      <c r="HT420" s="3">
        <v>3.69</v>
      </c>
      <c r="HU420" s="9">
        <v>0.4098360655737705</v>
      </c>
      <c r="HV420" s="3">
        <v>1</v>
      </c>
      <c r="HW420" s="9">
        <v>9.6800000000000011E-3</v>
      </c>
      <c r="HX420" s="3" t="s">
        <v>3</v>
      </c>
      <c r="HY420" s="3"/>
      <c r="HZ420" s="3" t="s">
        <v>30</v>
      </c>
      <c r="IA420" s="9">
        <v>4.3</v>
      </c>
      <c r="IB420" s="5">
        <v>4.125</v>
      </c>
      <c r="IC420" s="3" t="s">
        <v>18</v>
      </c>
      <c r="ID420" s="3"/>
      <c r="IE420" s="3" t="s">
        <v>309</v>
      </c>
      <c r="IF420" s="7"/>
      <c r="IG420" s="9">
        <v>1.3333333333333333</v>
      </c>
      <c r="IH420" s="9">
        <v>1.1111111111111112</v>
      </c>
    </row>
    <row r="421" spans="1:242" x14ac:dyDescent="0.25">
      <c r="A421" s="1" t="s">
        <v>544</v>
      </c>
      <c r="B421" s="5">
        <v>44.25</v>
      </c>
      <c r="C421" s="3"/>
      <c r="D421" s="5">
        <v>14.5</v>
      </c>
      <c r="E421" s="3" t="s">
        <v>1</v>
      </c>
      <c r="F421" s="3"/>
      <c r="G421" s="2"/>
      <c r="H421" s="3"/>
      <c r="I421" s="3"/>
      <c r="J421" s="5">
        <v>1.974E-8</v>
      </c>
      <c r="K421" s="3" t="s">
        <v>3</v>
      </c>
      <c r="L421" s="3" t="s">
        <v>4</v>
      </c>
      <c r="M421" s="5">
        <v>0.86206896551724144</v>
      </c>
      <c r="N421" s="5">
        <v>13.65</v>
      </c>
      <c r="O421" s="3" t="s">
        <v>3</v>
      </c>
      <c r="P421" s="3"/>
      <c r="Q421" s="3"/>
      <c r="R421" s="5">
        <v>34</v>
      </c>
      <c r="S421" s="3"/>
      <c r="T421" s="3" t="s">
        <v>3</v>
      </c>
      <c r="U421" s="5">
        <v>31</v>
      </c>
      <c r="V421" s="3"/>
      <c r="W421" s="5">
        <v>221</v>
      </c>
      <c r="X421" s="3"/>
      <c r="Y421" s="3"/>
      <c r="Z421" s="5">
        <v>3.1000000000000001E-5</v>
      </c>
      <c r="AA421" s="3" t="s">
        <v>8</v>
      </c>
      <c r="AB421" s="2"/>
      <c r="AC421" s="5">
        <v>2.5018181818181816E-11</v>
      </c>
      <c r="AD421" s="3" t="s">
        <v>22</v>
      </c>
      <c r="AE421" s="3" t="s">
        <v>1</v>
      </c>
      <c r="AF421" s="3"/>
      <c r="AG421" s="6">
        <v>2.6700000000000001E-3</v>
      </c>
      <c r="AH421" s="5">
        <v>221</v>
      </c>
      <c r="AI421" s="2"/>
      <c r="AJ421" s="3" t="s">
        <v>21</v>
      </c>
      <c r="AK421" s="5">
        <v>221</v>
      </c>
      <c r="AL421" s="5">
        <v>1.1879999999999999</v>
      </c>
      <c r="AM421" s="3"/>
      <c r="AN421" s="3"/>
      <c r="AO421" s="5">
        <v>221</v>
      </c>
      <c r="AP421" s="5">
        <v>221</v>
      </c>
      <c r="AQ421" s="5">
        <v>41.4</v>
      </c>
      <c r="AR421" s="5">
        <v>1.92</v>
      </c>
      <c r="AS421" s="3" t="s">
        <v>28</v>
      </c>
      <c r="AT421" s="3" t="s">
        <v>28</v>
      </c>
      <c r="AU421" s="5">
        <v>51</v>
      </c>
      <c r="AV421" s="3"/>
      <c r="AW421" s="5">
        <v>221</v>
      </c>
      <c r="AX421" s="5">
        <v>2.1833333333333333E-6</v>
      </c>
      <c r="AY421" s="2" t="s">
        <v>311</v>
      </c>
      <c r="AZ421" s="5">
        <v>12</v>
      </c>
      <c r="BA421" s="5">
        <v>221</v>
      </c>
      <c r="BB421" s="3" t="s">
        <v>8</v>
      </c>
      <c r="BC421" s="3">
        <v>17</v>
      </c>
      <c r="BD421" s="5">
        <v>0.37878787878787878</v>
      </c>
      <c r="BE421" s="3" t="s">
        <v>447</v>
      </c>
      <c r="BF421" s="6">
        <v>26.55</v>
      </c>
      <c r="BG421" s="5">
        <v>5.9</v>
      </c>
      <c r="BH421" s="3"/>
      <c r="BI421" s="3"/>
      <c r="BJ421" s="5">
        <v>1.38</v>
      </c>
      <c r="BK421" s="5">
        <v>28</v>
      </c>
      <c r="BL421" s="5">
        <v>0.78125</v>
      </c>
      <c r="BM421" s="5">
        <v>4.3</v>
      </c>
      <c r="BN421" s="3"/>
      <c r="BO421" s="3" t="s">
        <v>121</v>
      </c>
      <c r="BP421" s="3" t="s">
        <v>3</v>
      </c>
      <c r="BQ421" s="5">
        <v>2.88</v>
      </c>
      <c r="BR421" s="2" t="s">
        <v>21</v>
      </c>
      <c r="BS421" s="3"/>
      <c r="BT421" s="3"/>
      <c r="BU421" s="3"/>
      <c r="BV421" s="5">
        <v>3.8</v>
      </c>
      <c r="BW421" s="5">
        <v>4.5999999999999996</v>
      </c>
      <c r="BX421" s="3" t="s">
        <v>27</v>
      </c>
      <c r="BY421" s="3"/>
      <c r="BZ421" s="5">
        <v>221</v>
      </c>
      <c r="CA421" s="2"/>
      <c r="CB421" s="3" t="s">
        <v>3</v>
      </c>
      <c r="CC421" s="5">
        <v>1.93</v>
      </c>
      <c r="CD421" s="5">
        <v>12.5</v>
      </c>
      <c r="CE421" s="3"/>
      <c r="CF421" s="5">
        <v>50</v>
      </c>
      <c r="CG421" s="3" t="s">
        <v>312</v>
      </c>
      <c r="CH421" s="3"/>
      <c r="CI421" s="3" t="s">
        <v>27</v>
      </c>
      <c r="CJ421" s="3" t="s">
        <v>1</v>
      </c>
      <c r="CK421" s="2"/>
      <c r="CL421" s="3" t="s">
        <v>22</v>
      </c>
      <c r="CM421" s="5">
        <v>43.15</v>
      </c>
      <c r="CN421" s="3"/>
      <c r="CO421" s="2"/>
      <c r="CP421" s="3"/>
      <c r="CQ421" s="2"/>
      <c r="CR421" s="2">
        <v>5.1100000000000003</v>
      </c>
      <c r="CS421" s="5">
        <v>33.5</v>
      </c>
      <c r="CT421" s="5">
        <v>5.75</v>
      </c>
      <c r="CU421" s="5">
        <v>8.1999999999999993</v>
      </c>
      <c r="CV421" s="5">
        <v>651</v>
      </c>
      <c r="CW421" s="5">
        <v>265</v>
      </c>
      <c r="CX421" s="5">
        <v>0.43103448275862072</v>
      </c>
      <c r="CY421" s="5">
        <v>0.51546391752577325</v>
      </c>
      <c r="CZ421" s="3" t="s">
        <v>22</v>
      </c>
      <c r="DA421" s="5">
        <v>7.4999999999999997E-3</v>
      </c>
      <c r="DB421" s="5">
        <v>930</v>
      </c>
      <c r="DC421" s="2"/>
      <c r="DD421" s="5">
        <v>217</v>
      </c>
      <c r="DE421" s="3" t="s">
        <v>22</v>
      </c>
      <c r="DF421" s="5">
        <v>0.30769230769230771</v>
      </c>
      <c r="DG421" s="3" t="s">
        <v>3</v>
      </c>
      <c r="DH421" s="5">
        <v>8.35</v>
      </c>
      <c r="DI421" s="3" t="s">
        <v>28</v>
      </c>
      <c r="DJ421" s="3"/>
      <c r="DK421" s="5">
        <v>705</v>
      </c>
      <c r="DL421" s="3" t="s">
        <v>8</v>
      </c>
      <c r="DM421" s="5">
        <v>0.27173913043478259</v>
      </c>
      <c r="DN421" s="3" t="s">
        <v>3</v>
      </c>
      <c r="DO421" s="5">
        <v>20</v>
      </c>
      <c r="DP421" s="3" t="s">
        <v>3</v>
      </c>
      <c r="DQ421" s="5">
        <v>3.61</v>
      </c>
      <c r="DR421" s="7"/>
      <c r="DS421" s="3">
        <v>1</v>
      </c>
      <c r="DT421" s="5">
        <v>0.5376344086021505</v>
      </c>
      <c r="DU421" s="2"/>
      <c r="DV421" s="3" t="s">
        <v>3</v>
      </c>
      <c r="DW421" s="5">
        <v>31</v>
      </c>
      <c r="DX421" s="3"/>
      <c r="DY421" s="3" t="s">
        <v>8</v>
      </c>
      <c r="DZ421" s="2"/>
      <c r="EA421" s="5">
        <v>1.639344262295082</v>
      </c>
      <c r="EB421" s="5">
        <v>2.1800000000000002</v>
      </c>
      <c r="EC421" s="3"/>
      <c r="ED421" s="2"/>
      <c r="EE421" s="2"/>
      <c r="EF421" s="3" t="s">
        <v>1</v>
      </c>
      <c r="EG421" s="3" t="s">
        <v>27</v>
      </c>
      <c r="EH421" s="2"/>
      <c r="EI421" s="2"/>
      <c r="EJ421" s="3" t="s">
        <v>473</v>
      </c>
      <c r="EK421" s="5">
        <v>2.4500000000000001E-2</v>
      </c>
      <c r="EL421" s="3" t="s">
        <v>1</v>
      </c>
      <c r="EM421" s="3" t="s">
        <v>3</v>
      </c>
      <c r="EN421" s="3" t="s">
        <v>27</v>
      </c>
      <c r="EO421" s="3"/>
      <c r="EP421" s="3" t="s">
        <v>8</v>
      </c>
      <c r="EQ421" s="3"/>
      <c r="ER421" s="5">
        <v>4.3499999999999996</v>
      </c>
      <c r="ES421" s="3"/>
      <c r="ET421" s="9">
        <v>37.65</v>
      </c>
      <c r="EU421" s="3" t="s">
        <v>239</v>
      </c>
      <c r="EV421" s="3" t="s">
        <v>28</v>
      </c>
      <c r="EW421" s="9">
        <v>11.5</v>
      </c>
      <c r="EX421" s="9">
        <v>2.09</v>
      </c>
      <c r="EY421" s="3"/>
      <c r="EZ421" s="3"/>
      <c r="FA421" s="9">
        <v>1.0204081632653061</v>
      </c>
      <c r="FB421" s="9">
        <v>3.8000000000000001E-9</v>
      </c>
      <c r="FC421" s="5">
        <v>221</v>
      </c>
      <c r="FD421" s="9">
        <v>0.93457943925233644</v>
      </c>
      <c r="FE421" s="2" t="s">
        <v>311</v>
      </c>
      <c r="FF421" s="3" t="s">
        <v>28</v>
      </c>
      <c r="FG421" s="3" t="s">
        <v>1</v>
      </c>
      <c r="FH421" s="9">
        <v>5.05</v>
      </c>
      <c r="FI421" s="3"/>
      <c r="FJ421" s="9">
        <v>12.55</v>
      </c>
      <c r="FK421" s="3" t="s">
        <v>1</v>
      </c>
      <c r="FL421" s="3" t="s">
        <v>1</v>
      </c>
      <c r="FM421" s="3"/>
      <c r="FN421" s="9">
        <v>136</v>
      </c>
      <c r="FO421" s="9">
        <v>3.3700000000000001E-7</v>
      </c>
      <c r="FP421" s="9">
        <v>7.94</v>
      </c>
      <c r="FQ421" s="3" t="s">
        <v>311</v>
      </c>
      <c r="FR421" s="5">
        <v>1.2500000000000001E-2</v>
      </c>
      <c r="FS421" s="9">
        <v>54</v>
      </c>
      <c r="FT421" s="3" t="s">
        <v>1</v>
      </c>
      <c r="FU421" s="3"/>
      <c r="FV421" s="3" t="s">
        <v>27</v>
      </c>
      <c r="FW421" s="5">
        <v>32.549999999999997</v>
      </c>
      <c r="FX421" s="10">
        <v>3.1099999999999999E-3</v>
      </c>
      <c r="FY421" s="3"/>
      <c r="FZ421" s="3"/>
      <c r="GA421" s="3"/>
      <c r="GB421" s="3"/>
      <c r="GC421" s="3" t="s">
        <v>27</v>
      </c>
      <c r="GD421" s="3"/>
      <c r="GE421" s="3"/>
      <c r="GF421" s="3" t="s">
        <v>30</v>
      </c>
      <c r="GG421" s="3"/>
      <c r="GH421" s="9">
        <v>3.32</v>
      </c>
      <c r="GI421" s="5">
        <v>221</v>
      </c>
      <c r="GJ421" s="5">
        <v>3.3200000000000005E-3</v>
      </c>
      <c r="GK421" s="3"/>
      <c r="GL421" s="2"/>
      <c r="GM421" s="9">
        <v>2.09</v>
      </c>
      <c r="GN421" s="3" t="s">
        <v>31</v>
      </c>
      <c r="GO421" s="3" t="s">
        <v>8</v>
      </c>
      <c r="GP421" s="3"/>
      <c r="GQ421" s="3"/>
      <c r="GR421" s="3" t="s">
        <v>219</v>
      </c>
      <c r="GS421" s="9">
        <v>0.81967213114754101</v>
      </c>
      <c r="GT421" s="9">
        <v>79.150000000000006</v>
      </c>
      <c r="GU421" s="9">
        <v>22.6</v>
      </c>
      <c r="GV421" s="2">
        <v>8.6206896551724144E-2</v>
      </c>
      <c r="GW421" s="9">
        <v>2.65</v>
      </c>
      <c r="GX421" s="2" t="s">
        <v>34</v>
      </c>
      <c r="GY421" s="7"/>
      <c r="GZ421" s="9">
        <v>4.5999999999999996</v>
      </c>
      <c r="HA421" s="9">
        <v>1.74</v>
      </c>
      <c r="HB421" s="9">
        <v>5</v>
      </c>
      <c r="HC421" s="3">
        <v>37.9</v>
      </c>
      <c r="HD421" s="3" t="s">
        <v>3</v>
      </c>
      <c r="HE421" s="9">
        <v>26.55</v>
      </c>
      <c r="HF421" s="9">
        <v>19.95</v>
      </c>
      <c r="HG421" s="3" t="s">
        <v>467</v>
      </c>
      <c r="HH421" s="5">
        <v>221</v>
      </c>
      <c r="HI421" s="3" t="s">
        <v>311</v>
      </c>
      <c r="HJ421" s="3"/>
      <c r="HK421" s="3" t="s">
        <v>3</v>
      </c>
      <c r="HL421" s="3"/>
      <c r="HM421" s="9">
        <v>0.49299999999999999</v>
      </c>
      <c r="HN421" s="9">
        <v>104.5</v>
      </c>
      <c r="HO421" s="3" t="s">
        <v>3</v>
      </c>
      <c r="HP421" s="3" t="s">
        <v>1</v>
      </c>
      <c r="HQ421" s="3" t="s">
        <v>28</v>
      </c>
      <c r="HR421" s="9">
        <v>0.78</v>
      </c>
      <c r="HS421" s="3" t="s">
        <v>3</v>
      </c>
      <c r="HT421" s="3">
        <v>3.67</v>
      </c>
      <c r="HU421" s="9">
        <v>0.42553191489361702</v>
      </c>
      <c r="HV421" s="3">
        <v>1</v>
      </c>
      <c r="HW421" s="9">
        <v>9.8499999999999994E-3</v>
      </c>
      <c r="HX421" s="3" t="s">
        <v>3</v>
      </c>
      <c r="HY421" s="3"/>
      <c r="HZ421" s="3" t="s">
        <v>30</v>
      </c>
      <c r="IA421" s="9">
        <v>4.3</v>
      </c>
      <c r="IB421" s="5">
        <v>4.25</v>
      </c>
      <c r="IC421" s="3" t="s">
        <v>18</v>
      </c>
      <c r="ID421" s="3"/>
      <c r="IE421" s="3" t="s">
        <v>309</v>
      </c>
      <c r="IF421" s="7"/>
      <c r="IG421" s="9">
        <v>1.3888888888888888</v>
      </c>
      <c r="IH421" s="9">
        <v>1.1494252873563218</v>
      </c>
    </row>
    <row r="422" spans="1:242" x14ac:dyDescent="0.25">
      <c r="A422" s="1" t="s">
        <v>545</v>
      </c>
      <c r="B422" s="5">
        <v>47.5</v>
      </c>
      <c r="C422" s="3">
        <v>40</v>
      </c>
      <c r="D422" s="5">
        <v>14.4</v>
      </c>
      <c r="E422" s="3" t="s">
        <v>1</v>
      </c>
      <c r="F422" s="3"/>
      <c r="G422" s="2"/>
      <c r="H422" s="3">
        <v>2.99</v>
      </c>
      <c r="I422" s="3">
        <v>2.99</v>
      </c>
      <c r="J422" s="5">
        <v>1.9989999999999999E-8</v>
      </c>
      <c r="K422" s="3" t="s">
        <v>3</v>
      </c>
      <c r="L422" s="3" t="s">
        <v>4</v>
      </c>
      <c r="M422" s="5">
        <v>0.85470085470085477</v>
      </c>
      <c r="N422" s="5">
        <v>13.8</v>
      </c>
      <c r="O422" s="3" t="s">
        <v>3</v>
      </c>
      <c r="P422" s="3">
        <v>1.43</v>
      </c>
      <c r="Q422" s="3">
        <v>0.37593984962406013</v>
      </c>
      <c r="R422" s="5">
        <v>34.5</v>
      </c>
      <c r="S422" s="3">
        <v>2.17</v>
      </c>
      <c r="T422" s="3" t="s">
        <v>3</v>
      </c>
      <c r="U422" s="5">
        <v>31.5</v>
      </c>
      <c r="V422" s="3">
        <v>2.33</v>
      </c>
      <c r="W422" s="5">
        <v>221</v>
      </c>
      <c r="X422" s="3"/>
      <c r="Y422" s="3">
        <v>8.35</v>
      </c>
      <c r="Z422" s="5">
        <v>3.0499999999999999E-5</v>
      </c>
      <c r="AA422" s="3" t="s">
        <v>8</v>
      </c>
      <c r="AB422" s="2">
        <v>1.25</v>
      </c>
      <c r="AC422" s="5">
        <v>2.429090909090909E-11</v>
      </c>
      <c r="AD422" s="3" t="s">
        <v>22</v>
      </c>
      <c r="AE422" s="3" t="s">
        <v>1</v>
      </c>
      <c r="AF422" s="3"/>
      <c r="AG422" s="6">
        <v>2.6700000000000001E-3</v>
      </c>
      <c r="AH422" s="5">
        <v>221</v>
      </c>
      <c r="AI422" s="2">
        <v>106</v>
      </c>
      <c r="AJ422" s="3" t="s">
        <v>21</v>
      </c>
      <c r="AK422" s="5">
        <v>221</v>
      </c>
      <c r="AL422" s="5">
        <v>1.19</v>
      </c>
      <c r="AM422" s="3"/>
      <c r="AN422" s="3"/>
      <c r="AO422" s="5">
        <v>221</v>
      </c>
      <c r="AP422" s="5">
        <v>221</v>
      </c>
      <c r="AQ422" s="5">
        <v>41.3</v>
      </c>
      <c r="AR422" s="5">
        <v>1.92</v>
      </c>
      <c r="AS422" s="3" t="s">
        <v>28</v>
      </c>
      <c r="AT422" s="3" t="s">
        <v>28</v>
      </c>
      <c r="AU422" s="5">
        <v>51.5</v>
      </c>
      <c r="AV422" s="3">
        <v>221</v>
      </c>
      <c r="AW422" s="5">
        <v>221</v>
      </c>
      <c r="AX422" s="5">
        <v>2.3E-6</v>
      </c>
      <c r="AY422" s="2" t="s">
        <v>311</v>
      </c>
      <c r="AZ422" s="5">
        <v>14.5</v>
      </c>
      <c r="BA422" s="5">
        <v>221</v>
      </c>
      <c r="BB422" s="3" t="s">
        <v>8</v>
      </c>
      <c r="BC422" s="3">
        <v>18</v>
      </c>
      <c r="BD422" s="5">
        <v>0.37878787878787878</v>
      </c>
      <c r="BE422" s="3" t="s">
        <v>447</v>
      </c>
      <c r="BF422" s="6">
        <v>26.55</v>
      </c>
      <c r="BG422" s="5">
        <v>5.9</v>
      </c>
      <c r="BH422" s="3">
        <v>180</v>
      </c>
      <c r="BI422" s="3">
        <v>2.99</v>
      </c>
      <c r="BJ422" s="5">
        <v>1.37</v>
      </c>
      <c r="BK422" s="5">
        <v>28.25</v>
      </c>
      <c r="BL422" s="5">
        <v>0.76335877862595414</v>
      </c>
      <c r="BM422" s="5">
        <v>5</v>
      </c>
      <c r="BN422" s="3"/>
      <c r="BO422" s="3" t="s">
        <v>121</v>
      </c>
      <c r="BP422" s="3" t="s">
        <v>3</v>
      </c>
      <c r="BQ422" s="5">
        <v>2.88</v>
      </c>
      <c r="BR422" s="2" t="s">
        <v>21</v>
      </c>
      <c r="BS422" s="3"/>
      <c r="BT422" s="3"/>
      <c r="BU422" s="3">
        <v>0.88495575221238942</v>
      </c>
      <c r="BV422" s="5">
        <v>3.79</v>
      </c>
      <c r="BW422" s="5">
        <v>4.6500000000000004</v>
      </c>
      <c r="BX422" s="3" t="s">
        <v>27</v>
      </c>
      <c r="BY422" s="3"/>
      <c r="BZ422" s="5">
        <v>221</v>
      </c>
      <c r="CA422" s="2">
        <v>1.6949152542372883</v>
      </c>
      <c r="CB422" s="3" t="s">
        <v>3</v>
      </c>
      <c r="CC422" s="5">
        <v>1.96</v>
      </c>
      <c r="CD422" s="5">
        <v>11.11</v>
      </c>
      <c r="CE422" s="3"/>
      <c r="CF422" s="5">
        <v>50</v>
      </c>
      <c r="CG422" s="3" t="s">
        <v>312</v>
      </c>
      <c r="CH422" s="3">
        <v>2.99</v>
      </c>
      <c r="CI422" s="3" t="s">
        <v>27</v>
      </c>
      <c r="CJ422" s="3" t="s">
        <v>1</v>
      </c>
      <c r="CK422" s="2">
        <v>1.22</v>
      </c>
      <c r="CL422" s="3" t="s">
        <v>22</v>
      </c>
      <c r="CM422" s="5">
        <v>43</v>
      </c>
      <c r="CN422" s="3"/>
      <c r="CO422" s="2">
        <v>5.31</v>
      </c>
      <c r="CP422" s="2">
        <v>5.71</v>
      </c>
      <c r="CQ422" s="2"/>
      <c r="CR422" s="2">
        <v>5.0999999999999996</v>
      </c>
      <c r="CS422" s="5">
        <v>33.5</v>
      </c>
      <c r="CT422" s="5">
        <v>5.75</v>
      </c>
      <c r="CU422" s="5">
        <v>8.35</v>
      </c>
      <c r="CV422" s="5">
        <v>638</v>
      </c>
      <c r="CW422" s="5">
        <v>191</v>
      </c>
      <c r="CX422" s="5">
        <v>0.4065040650406504</v>
      </c>
      <c r="CY422" s="5">
        <v>0.52631578947368418</v>
      </c>
      <c r="CZ422" s="3" t="s">
        <v>22</v>
      </c>
      <c r="DA422" s="5">
        <v>7.6E-3</v>
      </c>
      <c r="DB422" s="5">
        <v>931</v>
      </c>
      <c r="DC422" s="5">
        <v>2.5</v>
      </c>
      <c r="DD422" s="5">
        <v>203</v>
      </c>
      <c r="DE422" s="3" t="s">
        <v>22</v>
      </c>
      <c r="DF422" s="5">
        <v>0.30769230769230771</v>
      </c>
      <c r="DG422" s="3" t="s">
        <v>3</v>
      </c>
      <c r="DH422" s="5">
        <v>8.3000000000000007</v>
      </c>
      <c r="DI422" s="3" t="s">
        <v>28</v>
      </c>
      <c r="DJ422" s="3"/>
      <c r="DK422" s="5">
        <v>729</v>
      </c>
      <c r="DL422" s="3" t="s">
        <v>8</v>
      </c>
      <c r="DM422" s="5">
        <v>0.2710027100271003</v>
      </c>
      <c r="DN422" s="3" t="s">
        <v>3</v>
      </c>
      <c r="DO422" s="5">
        <v>20.5</v>
      </c>
      <c r="DP422" s="3" t="s">
        <v>3</v>
      </c>
      <c r="DQ422" s="5">
        <v>3.66</v>
      </c>
      <c r="DR422" s="2">
        <v>0.81967213114754101</v>
      </c>
      <c r="DS422" s="3">
        <v>1</v>
      </c>
      <c r="DT422" s="5">
        <v>0.54054054054054046</v>
      </c>
      <c r="DU422" s="2"/>
      <c r="DV422" s="3" t="s">
        <v>3</v>
      </c>
      <c r="DW422" s="5">
        <v>31.5</v>
      </c>
      <c r="DX422" s="3"/>
      <c r="DY422" s="3" t="s">
        <v>8</v>
      </c>
      <c r="DZ422" s="2">
        <v>265</v>
      </c>
      <c r="EA422" s="5">
        <v>1.6129032258064517</v>
      </c>
      <c r="EB422" s="5">
        <v>2.2200000000000002</v>
      </c>
      <c r="EC422" s="3"/>
      <c r="ED422" s="2">
        <v>237.5</v>
      </c>
      <c r="EE422" s="2">
        <v>0.36363636363636365</v>
      </c>
      <c r="EF422" s="3" t="s">
        <v>1</v>
      </c>
      <c r="EG422" s="3" t="s">
        <v>27</v>
      </c>
      <c r="EH422" s="5">
        <v>65</v>
      </c>
      <c r="EI422" s="2">
        <v>7.19</v>
      </c>
      <c r="EJ422" s="3" t="s">
        <v>473</v>
      </c>
      <c r="EK422" s="5">
        <v>2.4E-2</v>
      </c>
      <c r="EL422" s="3" t="s">
        <v>1</v>
      </c>
      <c r="EM422" s="3" t="s">
        <v>3</v>
      </c>
      <c r="EN422" s="3" t="s">
        <v>27</v>
      </c>
      <c r="EO422" s="3">
        <v>25</v>
      </c>
      <c r="EP422" s="3" t="s">
        <v>8</v>
      </c>
      <c r="EQ422" s="3">
        <v>2.99</v>
      </c>
      <c r="ER422" s="5">
        <v>4.3</v>
      </c>
      <c r="ES422" s="3">
        <v>80</v>
      </c>
      <c r="ET422" s="9">
        <v>37.75</v>
      </c>
      <c r="EU422" s="3" t="s">
        <v>239</v>
      </c>
      <c r="EV422" s="3" t="s">
        <v>28</v>
      </c>
      <c r="EW422" s="9">
        <v>12</v>
      </c>
      <c r="EX422" s="9">
        <v>2.12</v>
      </c>
      <c r="EY422" s="3"/>
      <c r="EZ422" s="3"/>
      <c r="FA422" s="9">
        <v>1.0416666666666667</v>
      </c>
      <c r="FB422" s="9">
        <v>3.8299999999999994E-9</v>
      </c>
      <c r="FC422" s="5">
        <v>221</v>
      </c>
      <c r="FD422" s="9">
        <v>0.93457943925233644</v>
      </c>
      <c r="FE422" s="2" t="s">
        <v>311</v>
      </c>
      <c r="FF422" s="3" t="s">
        <v>28</v>
      </c>
      <c r="FG422" s="3" t="s">
        <v>1</v>
      </c>
      <c r="FH422" s="9">
        <v>5.05</v>
      </c>
      <c r="FI422" s="3"/>
      <c r="FJ422" s="9">
        <v>12.6</v>
      </c>
      <c r="FK422" s="3" t="s">
        <v>1</v>
      </c>
      <c r="FL422" s="3" t="s">
        <v>1</v>
      </c>
      <c r="FM422" s="3">
        <v>0.83333333333333337</v>
      </c>
      <c r="FN422" s="9">
        <v>135</v>
      </c>
      <c r="FO422" s="9">
        <v>3.41E-7</v>
      </c>
      <c r="FP422" s="9">
        <v>7.85</v>
      </c>
      <c r="FQ422" s="3" t="s">
        <v>311</v>
      </c>
      <c r="FR422" s="5">
        <v>1.23E-2</v>
      </c>
      <c r="FS422" s="9">
        <v>53.9</v>
      </c>
      <c r="FT422" s="3" t="s">
        <v>1</v>
      </c>
      <c r="FU422" s="3"/>
      <c r="FV422" s="3" t="s">
        <v>27</v>
      </c>
      <c r="FW422" s="5">
        <v>32.549999999999997</v>
      </c>
      <c r="FX422" s="10">
        <v>3.0999999999999999E-3</v>
      </c>
      <c r="FY422" s="3">
        <v>115</v>
      </c>
      <c r="FZ422" s="3"/>
      <c r="GA422" s="3">
        <v>2.99</v>
      </c>
      <c r="GB422" s="3">
        <v>2.99</v>
      </c>
      <c r="GC422" s="3" t="s">
        <v>27</v>
      </c>
      <c r="GD422" s="3">
        <v>2.99</v>
      </c>
      <c r="GE422" s="3">
        <v>1.075268817204301</v>
      </c>
      <c r="GF422" s="3" t="s">
        <v>30</v>
      </c>
      <c r="GG422" s="3"/>
      <c r="GH422" s="9">
        <v>3.32</v>
      </c>
      <c r="GI422" s="5">
        <v>221</v>
      </c>
      <c r="GJ422" s="5">
        <v>3.3149999999999998E-3</v>
      </c>
      <c r="GK422" s="3"/>
      <c r="GL422" s="2">
        <v>1.4285714285714286</v>
      </c>
      <c r="GM422" s="9">
        <v>2.09</v>
      </c>
      <c r="GN422" s="3" t="s">
        <v>31</v>
      </c>
      <c r="GO422" s="3" t="s">
        <v>8</v>
      </c>
      <c r="GP422" s="3"/>
      <c r="GQ422" s="3">
        <v>9.86</v>
      </c>
      <c r="GR422" s="3" t="s">
        <v>219</v>
      </c>
      <c r="GS422" s="9">
        <v>0.81967213114754101</v>
      </c>
      <c r="GT422" s="9">
        <v>79.099999999999994</v>
      </c>
      <c r="GU422" s="9">
        <v>19.600000000000001</v>
      </c>
      <c r="GV422" s="2">
        <v>8.6206896551724144E-2</v>
      </c>
      <c r="GW422" s="9">
        <v>2.6</v>
      </c>
      <c r="GX422" s="2" t="s">
        <v>34</v>
      </c>
      <c r="GY422" s="7">
        <v>0.93457943925233644</v>
      </c>
      <c r="GZ422" s="9">
        <v>4.5999999999999996</v>
      </c>
      <c r="HA422" s="9">
        <v>1.78</v>
      </c>
      <c r="HB422" s="9">
        <v>5.32</v>
      </c>
      <c r="HC422" s="3">
        <v>36.4</v>
      </c>
      <c r="HD422" s="3" t="s">
        <v>3</v>
      </c>
      <c r="HE422" s="9">
        <v>26.5</v>
      </c>
      <c r="HF422" s="9">
        <v>19.600000000000001</v>
      </c>
      <c r="HG422" s="3" t="s">
        <v>467</v>
      </c>
      <c r="HH422" s="5">
        <v>221</v>
      </c>
      <c r="HI422" s="3" t="s">
        <v>311</v>
      </c>
      <c r="HJ422" s="3"/>
      <c r="HK422" s="3" t="s">
        <v>3</v>
      </c>
      <c r="HL422" s="3">
        <v>3.33</v>
      </c>
      <c r="HM422" s="9">
        <v>0.49299999999999999</v>
      </c>
      <c r="HN422" s="9">
        <v>104.55</v>
      </c>
      <c r="HO422" s="3" t="s">
        <v>3</v>
      </c>
      <c r="HP422" s="3" t="s">
        <v>1</v>
      </c>
      <c r="HQ422" s="3" t="s">
        <v>28</v>
      </c>
      <c r="HR422" s="9">
        <v>0.77</v>
      </c>
      <c r="HS422" s="3" t="s">
        <v>3</v>
      </c>
      <c r="HT422" s="3">
        <v>3.67</v>
      </c>
      <c r="HU422" s="9">
        <v>0.41841004184100417</v>
      </c>
      <c r="HV422" s="3">
        <v>1</v>
      </c>
      <c r="HW422" s="9">
        <v>9.9600000000000018E-3</v>
      </c>
      <c r="HX422" s="3" t="s">
        <v>3</v>
      </c>
      <c r="HY422" s="3"/>
      <c r="HZ422" s="3" t="s">
        <v>30</v>
      </c>
      <c r="IA422" s="9">
        <v>4.3</v>
      </c>
      <c r="IB422" s="5">
        <v>4.375</v>
      </c>
      <c r="IC422" s="3" t="s">
        <v>18</v>
      </c>
      <c r="ID422" s="3"/>
      <c r="IE422" s="3" t="s">
        <v>309</v>
      </c>
      <c r="IF422" s="7">
        <v>4.76</v>
      </c>
      <c r="IG422" s="9">
        <v>1.3698630136986301</v>
      </c>
      <c r="IH422" s="9">
        <v>1.1627906976744187</v>
      </c>
    </row>
    <row r="423" spans="1:242" x14ac:dyDescent="0.25">
      <c r="A423" s="1" t="s">
        <v>546</v>
      </c>
      <c r="B423" s="5">
        <v>49.65</v>
      </c>
      <c r="C423" s="3"/>
      <c r="D423" s="5">
        <v>13.95</v>
      </c>
      <c r="E423" s="3" t="s">
        <v>1</v>
      </c>
      <c r="F423" s="3"/>
      <c r="G423" s="2"/>
      <c r="H423" s="3"/>
      <c r="I423" s="3"/>
      <c r="J423" s="5">
        <v>2.0360000000000002E-8</v>
      </c>
      <c r="K423" s="3" t="s">
        <v>3</v>
      </c>
      <c r="L423" s="3" t="s">
        <v>4</v>
      </c>
      <c r="M423" s="5">
        <v>0.85470085470085477</v>
      </c>
      <c r="N423" s="5">
        <v>15</v>
      </c>
      <c r="O423" s="3" t="s">
        <v>3</v>
      </c>
      <c r="P423" s="3"/>
      <c r="Q423" s="3"/>
      <c r="R423" s="5">
        <v>35</v>
      </c>
      <c r="S423" s="3"/>
      <c r="T423" s="3" t="s">
        <v>3</v>
      </c>
      <c r="U423" s="5">
        <v>34</v>
      </c>
      <c r="V423" s="3"/>
      <c r="W423" s="5">
        <v>240</v>
      </c>
      <c r="X423" s="3"/>
      <c r="Y423" s="3"/>
      <c r="Z423" s="5">
        <v>3.1250000000000001E-5</v>
      </c>
      <c r="AA423" s="3" t="s">
        <v>8</v>
      </c>
      <c r="AB423" s="2"/>
      <c r="AC423" s="5">
        <v>2.5163636363636364E-11</v>
      </c>
      <c r="AD423" s="3" t="s">
        <v>22</v>
      </c>
      <c r="AE423" s="3" t="s">
        <v>1</v>
      </c>
      <c r="AF423" s="3"/>
      <c r="AG423" s="6">
        <v>2.8399999999999996E-3</v>
      </c>
      <c r="AH423" s="5">
        <v>240</v>
      </c>
      <c r="AI423" s="2"/>
      <c r="AJ423" s="3">
        <v>8</v>
      </c>
      <c r="AK423" s="5">
        <v>240</v>
      </c>
      <c r="AL423" s="5">
        <v>1.1950000000000001</v>
      </c>
      <c r="AM423" s="3"/>
      <c r="AN423" s="3"/>
      <c r="AO423" s="5">
        <v>240</v>
      </c>
      <c r="AP423" s="5">
        <v>240</v>
      </c>
      <c r="AQ423" s="5">
        <v>41.65</v>
      </c>
      <c r="AR423" s="5">
        <v>1.94</v>
      </c>
      <c r="AS423" s="3" t="s">
        <v>28</v>
      </c>
      <c r="AT423" s="3" t="s">
        <v>28</v>
      </c>
      <c r="AU423" s="5">
        <v>52</v>
      </c>
      <c r="AV423" s="3"/>
      <c r="AW423" s="5">
        <v>240</v>
      </c>
      <c r="AX423" s="5">
        <v>2.1999999999999997E-6</v>
      </c>
      <c r="AY423" s="2" t="s">
        <v>311</v>
      </c>
      <c r="AZ423" s="5">
        <v>16</v>
      </c>
      <c r="BA423" s="5">
        <v>240</v>
      </c>
      <c r="BB423" s="3" t="s">
        <v>8</v>
      </c>
      <c r="BC423" s="3">
        <v>18</v>
      </c>
      <c r="BD423" s="5">
        <v>0.39840637450199207</v>
      </c>
      <c r="BE423" s="3" t="s">
        <v>447</v>
      </c>
      <c r="BF423" s="6">
        <v>25.65</v>
      </c>
      <c r="BG423" s="5">
        <v>6.55</v>
      </c>
      <c r="BH423" s="3"/>
      <c r="BI423" s="3"/>
      <c r="BJ423" s="5">
        <v>1.37</v>
      </c>
      <c r="BK423" s="5">
        <v>29.05</v>
      </c>
      <c r="BL423" s="5">
        <v>0.80645161290322587</v>
      </c>
      <c r="BM423" s="5">
        <v>5</v>
      </c>
      <c r="BN423" s="3"/>
      <c r="BO423" s="3" t="s">
        <v>121</v>
      </c>
      <c r="BP423" s="3" t="s">
        <v>3</v>
      </c>
      <c r="BQ423" s="5">
        <v>3.05</v>
      </c>
      <c r="BR423" s="2" t="s">
        <v>21</v>
      </c>
      <c r="BS423" s="3"/>
      <c r="BT423" s="3"/>
      <c r="BU423" s="3"/>
      <c r="BV423" s="5">
        <v>4.0999999999999996</v>
      </c>
      <c r="BW423" s="5">
        <v>5.05</v>
      </c>
      <c r="BX423" s="3" t="s">
        <v>27</v>
      </c>
      <c r="BY423" s="3"/>
      <c r="BZ423" s="5">
        <v>240</v>
      </c>
      <c r="CA423" s="2"/>
      <c r="CB423" s="3" t="s">
        <v>3</v>
      </c>
      <c r="CC423" s="5">
        <v>2.12</v>
      </c>
      <c r="CD423" s="5">
        <v>25</v>
      </c>
      <c r="CE423" s="3"/>
      <c r="CF423" s="5">
        <v>51.25</v>
      </c>
      <c r="CG423" s="3" t="s">
        <v>312</v>
      </c>
      <c r="CH423" s="3"/>
      <c r="CI423" s="3" t="s">
        <v>27</v>
      </c>
      <c r="CJ423" s="3" t="s">
        <v>1</v>
      </c>
      <c r="CK423" s="2"/>
      <c r="CL423" s="3" t="s">
        <v>22</v>
      </c>
      <c r="CM423" s="5">
        <v>61.5</v>
      </c>
      <c r="CN423" s="3"/>
      <c r="CO423" s="2"/>
      <c r="CP423" s="3"/>
      <c r="CQ423" s="2"/>
      <c r="CR423" s="2">
        <v>5.28</v>
      </c>
      <c r="CS423" s="5">
        <v>33.85</v>
      </c>
      <c r="CT423" s="5">
        <v>7.4</v>
      </c>
      <c r="CU423" s="5">
        <v>8.5500000000000007</v>
      </c>
      <c r="CV423" s="5">
        <v>651</v>
      </c>
      <c r="CW423" s="5">
        <v>215</v>
      </c>
      <c r="CX423" s="5">
        <v>0.42372881355932207</v>
      </c>
      <c r="CY423" s="5">
        <v>0.54945054945054939</v>
      </c>
      <c r="CZ423" s="3" t="s">
        <v>22</v>
      </c>
      <c r="DA423" s="5">
        <v>8.8000000000000005E-3</v>
      </c>
      <c r="DB423" s="5">
        <v>1010</v>
      </c>
      <c r="DC423" s="2"/>
      <c r="DD423" s="5">
        <v>205</v>
      </c>
      <c r="DE423" s="3" t="s">
        <v>22</v>
      </c>
      <c r="DF423" s="5">
        <v>0.32051282051282048</v>
      </c>
      <c r="DG423" s="3" t="s">
        <v>3</v>
      </c>
      <c r="DH423" s="5">
        <v>9.25</v>
      </c>
      <c r="DI423" s="3" t="s">
        <v>28</v>
      </c>
      <c r="DJ423" s="3"/>
      <c r="DK423" s="5">
        <v>744</v>
      </c>
      <c r="DL423" s="3" t="s">
        <v>8</v>
      </c>
      <c r="DM423" s="5">
        <v>0.27247956403269757</v>
      </c>
      <c r="DN423" s="3" t="s">
        <v>3</v>
      </c>
      <c r="DO423" s="5">
        <v>21.5</v>
      </c>
      <c r="DP423" s="3" t="s">
        <v>3</v>
      </c>
      <c r="DQ423" s="5">
        <v>3.86</v>
      </c>
      <c r="DR423" s="2"/>
      <c r="DS423" s="3">
        <v>1</v>
      </c>
      <c r="DT423" s="5">
        <v>0.54347826086956519</v>
      </c>
      <c r="DU423" s="2"/>
      <c r="DV423" s="3" t="s">
        <v>3</v>
      </c>
      <c r="DW423" s="5">
        <v>34</v>
      </c>
      <c r="DX423" s="3"/>
      <c r="DY423" s="3" t="s">
        <v>8</v>
      </c>
      <c r="DZ423" s="2"/>
      <c r="EA423" s="5">
        <v>1.6949152542372883</v>
      </c>
      <c r="EB423" s="5">
        <v>2.2400000000000002</v>
      </c>
      <c r="EC423" s="3"/>
      <c r="ED423" s="2"/>
      <c r="EE423" s="2"/>
      <c r="EF423" s="3" t="s">
        <v>1</v>
      </c>
      <c r="EG423" s="3" t="s">
        <v>27</v>
      </c>
      <c r="EH423" s="2"/>
      <c r="EI423" s="2"/>
      <c r="EJ423" s="3" t="s">
        <v>473</v>
      </c>
      <c r="EK423" s="5">
        <v>2.4E-2</v>
      </c>
      <c r="EL423" s="3" t="s">
        <v>1</v>
      </c>
      <c r="EM423" s="3" t="s">
        <v>3</v>
      </c>
      <c r="EN423" s="3" t="s">
        <v>27</v>
      </c>
      <c r="EO423" s="3"/>
      <c r="EP423" s="3" t="s">
        <v>8</v>
      </c>
      <c r="EQ423" s="3"/>
      <c r="ER423" s="5">
        <v>4.5999999999999996</v>
      </c>
      <c r="ES423" s="3"/>
      <c r="ET423" s="9">
        <v>38.6</v>
      </c>
      <c r="EU423" s="3" t="s">
        <v>239</v>
      </c>
      <c r="EV423" s="3" t="s">
        <v>28</v>
      </c>
      <c r="EW423" s="9">
        <v>12.5</v>
      </c>
      <c r="EX423" s="9">
        <v>2.2999999999999998</v>
      </c>
      <c r="EY423" s="3"/>
      <c r="EZ423" s="3"/>
      <c r="FA423" s="9">
        <v>1.0638297872340425</v>
      </c>
      <c r="FB423" s="9">
        <v>4.1000000000000003E-9</v>
      </c>
      <c r="FC423" s="5">
        <v>240</v>
      </c>
      <c r="FD423" s="9">
        <v>0.87719298245614041</v>
      </c>
      <c r="FE423" s="2" t="s">
        <v>311</v>
      </c>
      <c r="FF423" s="3" t="s">
        <v>28</v>
      </c>
      <c r="FG423" s="3" t="s">
        <v>1</v>
      </c>
      <c r="FH423" s="9">
        <v>5.5</v>
      </c>
      <c r="FI423" s="3"/>
      <c r="FJ423" s="9">
        <v>12.85</v>
      </c>
      <c r="FK423" s="3" t="s">
        <v>1</v>
      </c>
      <c r="FL423" s="3" t="s">
        <v>1</v>
      </c>
      <c r="FM423" s="3"/>
      <c r="FN423" s="9">
        <v>137.5</v>
      </c>
      <c r="FO423" s="9">
        <v>3.5349999999999998E-7</v>
      </c>
      <c r="FP423" s="9">
        <v>7.9</v>
      </c>
      <c r="FQ423" s="3" t="s">
        <v>311</v>
      </c>
      <c r="FR423" s="5">
        <v>1.12E-2</v>
      </c>
      <c r="FS423" s="9">
        <v>58.6</v>
      </c>
      <c r="FT423" s="3" t="s">
        <v>1</v>
      </c>
      <c r="FU423" s="3"/>
      <c r="FV423" s="3" t="s">
        <v>27</v>
      </c>
      <c r="FW423" s="5">
        <v>36.200000000000003</v>
      </c>
      <c r="FX423" s="10">
        <v>3.0800000000000003E-3</v>
      </c>
      <c r="FY423" s="3"/>
      <c r="FZ423" s="3"/>
      <c r="GA423" s="3"/>
      <c r="GB423" s="3"/>
      <c r="GC423" s="3" t="s">
        <v>27</v>
      </c>
      <c r="GD423" s="3"/>
      <c r="GE423" s="3"/>
      <c r="GF423" s="3" t="s">
        <v>30</v>
      </c>
      <c r="GG423" s="3"/>
      <c r="GH423" s="9">
        <v>3.33</v>
      </c>
      <c r="GI423" s="5">
        <v>240</v>
      </c>
      <c r="GJ423" s="5">
        <v>3.5149999999999999E-3</v>
      </c>
      <c r="GK423" s="3"/>
      <c r="GL423" s="2"/>
      <c r="GM423" s="9">
        <v>2.08</v>
      </c>
      <c r="GN423" s="3" t="s">
        <v>31</v>
      </c>
      <c r="GO423" s="3" t="s">
        <v>8</v>
      </c>
      <c r="GP423" s="3"/>
      <c r="GQ423" s="3"/>
      <c r="GR423" s="3" t="s">
        <v>219</v>
      </c>
      <c r="GS423" s="9">
        <v>0.86956521739130443</v>
      </c>
      <c r="GT423" s="9">
        <v>83.5</v>
      </c>
      <c r="GU423" s="9">
        <v>20</v>
      </c>
      <c r="GV423" s="2">
        <v>9.0090090090090086E-2</v>
      </c>
      <c r="GW423" s="9">
        <v>2.6</v>
      </c>
      <c r="GX423" s="2" t="s">
        <v>34</v>
      </c>
      <c r="GY423" s="7"/>
      <c r="GZ423" s="9">
        <v>5.05</v>
      </c>
      <c r="HA423" s="9">
        <v>1.92</v>
      </c>
      <c r="HB423" s="9">
        <v>5.52</v>
      </c>
      <c r="HC423" s="3">
        <v>38.6</v>
      </c>
      <c r="HD423" s="3" t="s">
        <v>3</v>
      </c>
      <c r="HE423" s="9">
        <v>28.4</v>
      </c>
      <c r="HF423" s="9">
        <v>20.6</v>
      </c>
      <c r="HG423" s="3" t="s">
        <v>467</v>
      </c>
      <c r="HH423" s="5">
        <v>240</v>
      </c>
      <c r="HI423" s="3" t="s">
        <v>311</v>
      </c>
      <c r="HJ423" s="3"/>
      <c r="HK423" s="3" t="s">
        <v>3</v>
      </c>
      <c r="HL423" s="3"/>
      <c r="HM423" s="9">
        <v>0.46100000000000002</v>
      </c>
      <c r="HN423" s="9">
        <v>102.5</v>
      </c>
      <c r="HO423" s="3" t="s">
        <v>3</v>
      </c>
      <c r="HP423" s="3" t="s">
        <v>1</v>
      </c>
      <c r="HQ423" s="3" t="s">
        <v>28</v>
      </c>
      <c r="HR423" s="9">
        <v>1.3</v>
      </c>
      <c r="HS423" s="3" t="s">
        <v>3</v>
      </c>
      <c r="HT423" s="3">
        <v>3.67</v>
      </c>
      <c r="HU423" s="9">
        <v>0.42194092827004215</v>
      </c>
      <c r="HV423" s="3">
        <v>1</v>
      </c>
      <c r="HW423" s="9">
        <v>1.0199999999999999E-2</v>
      </c>
      <c r="HX423" s="3" t="s">
        <v>3</v>
      </c>
      <c r="HY423" s="3"/>
      <c r="HZ423" s="3" t="s">
        <v>30</v>
      </c>
      <c r="IA423" s="9">
        <v>4.3</v>
      </c>
      <c r="IB423" s="5">
        <v>4.5</v>
      </c>
      <c r="IC423" s="3" t="s">
        <v>18</v>
      </c>
      <c r="ID423" s="3"/>
      <c r="IE423" s="3" t="s">
        <v>309</v>
      </c>
      <c r="IF423" s="7"/>
      <c r="IG423" s="9">
        <v>1.4705882352941175</v>
      </c>
      <c r="IH423" s="9">
        <v>1.2345679012345678</v>
      </c>
    </row>
    <row r="424" spans="1:242" x14ac:dyDescent="0.25">
      <c r="A424" s="1" t="s">
        <v>547</v>
      </c>
      <c r="B424" s="5">
        <v>54.25</v>
      </c>
      <c r="C424" s="3"/>
      <c r="D424" s="5">
        <v>11.55</v>
      </c>
      <c r="E424" s="3" t="s">
        <v>1</v>
      </c>
      <c r="F424" s="3"/>
      <c r="G424" s="2"/>
      <c r="H424" s="3"/>
      <c r="I424" s="3"/>
      <c r="J424" s="5">
        <v>2.2600000000000001E-8</v>
      </c>
      <c r="K424" s="3" t="s">
        <v>3</v>
      </c>
      <c r="L424" s="3" t="s">
        <v>4</v>
      </c>
      <c r="M424" s="5">
        <v>0.86956521739130443</v>
      </c>
      <c r="N424" s="5">
        <v>15.1</v>
      </c>
      <c r="O424" s="3" t="s">
        <v>3</v>
      </c>
      <c r="P424" s="3"/>
      <c r="Q424" s="3"/>
      <c r="R424" s="5">
        <v>37</v>
      </c>
      <c r="S424" s="3"/>
      <c r="T424" s="3" t="s">
        <v>3</v>
      </c>
      <c r="U424" s="5">
        <v>35</v>
      </c>
      <c r="V424" s="3"/>
      <c r="W424" s="5">
        <v>262</v>
      </c>
      <c r="X424" s="3"/>
      <c r="Y424" s="3"/>
      <c r="Z424" s="5">
        <v>3.1000000000000001E-5</v>
      </c>
      <c r="AA424" s="3" t="s">
        <v>8</v>
      </c>
      <c r="AB424" s="2"/>
      <c r="AC424" s="5">
        <v>2.629090909090909E-11</v>
      </c>
      <c r="AD424" s="3" t="s">
        <v>22</v>
      </c>
      <c r="AE424" s="3" t="s">
        <v>1</v>
      </c>
      <c r="AF424" s="3"/>
      <c r="AG424" s="6">
        <v>2.7299999999999998E-3</v>
      </c>
      <c r="AH424" s="5">
        <v>262</v>
      </c>
      <c r="AI424" s="2"/>
      <c r="AJ424" s="3">
        <v>9</v>
      </c>
      <c r="AK424" s="5">
        <v>262</v>
      </c>
      <c r="AL424" s="5">
        <v>1.2030000000000001</v>
      </c>
      <c r="AM424" s="3"/>
      <c r="AN424" s="3"/>
      <c r="AO424" s="5">
        <v>262</v>
      </c>
      <c r="AP424" s="5">
        <v>262</v>
      </c>
      <c r="AQ424" s="5">
        <v>42.5</v>
      </c>
      <c r="AR424" s="5">
        <v>2.15</v>
      </c>
      <c r="AS424" s="3" t="s">
        <v>28</v>
      </c>
      <c r="AT424" s="3" t="s">
        <v>28</v>
      </c>
      <c r="AU424" s="5">
        <v>52.5</v>
      </c>
      <c r="AV424" s="3"/>
      <c r="AW424" s="5">
        <v>262</v>
      </c>
      <c r="AX424" s="5">
        <v>2.1333333333333334E-6</v>
      </c>
      <c r="AY424" s="2" t="s">
        <v>311</v>
      </c>
      <c r="AZ424" s="5">
        <v>15.75</v>
      </c>
      <c r="BA424" s="5">
        <v>262</v>
      </c>
      <c r="BB424" s="3" t="s">
        <v>8</v>
      </c>
      <c r="BC424" s="3">
        <v>18.25</v>
      </c>
      <c r="BD424" s="5">
        <v>0.44247787610619471</v>
      </c>
      <c r="BE424" s="3" t="s">
        <v>447</v>
      </c>
      <c r="BF424" s="6">
        <v>28.4</v>
      </c>
      <c r="BG424" s="5">
        <v>6.87</v>
      </c>
      <c r="BH424" s="3"/>
      <c r="BI424" s="3"/>
      <c r="BJ424" s="5">
        <v>1.35</v>
      </c>
      <c r="BK424" s="5">
        <v>29.9</v>
      </c>
      <c r="BL424" s="5">
        <v>0.80645161290322587</v>
      </c>
      <c r="BM424" s="5">
        <v>8</v>
      </c>
      <c r="BN424" s="3"/>
      <c r="BO424" s="3" t="s">
        <v>121</v>
      </c>
      <c r="BP424" s="3" t="s">
        <v>3</v>
      </c>
      <c r="BQ424" s="5">
        <v>3.4</v>
      </c>
      <c r="BR424" s="2" t="s">
        <v>21</v>
      </c>
      <c r="BS424" s="3"/>
      <c r="BT424" s="3"/>
      <c r="BU424" s="3"/>
      <c r="BV424" s="5">
        <v>4.26</v>
      </c>
      <c r="BW424" s="5">
        <v>5.15</v>
      </c>
      <c r="BX424" s="3" t="s">
        <v>27</v>
      </c>
      <c r="BY424" s="3"/>
      <c r="BZ424" s="5">
        <v>262</v>
      </c>
      <c r="CA424" s="2"/>
      <c r="CB424" s="3" t="s">
        <v>3</v>
      </c>
      <c r="CC424" s="5">
        <v>2.13</v>
      </c>
      <c r="CD424" s="5">
        <v>25</v>
      </c>
      <c r="CE424" s="3"/>
      <c r="CF424" s="5">
        <v>68.2</v>
      </c>
      <c r="CG424" s="3" t="s">
        <v>312</v>
      </c>
      <c r="CH424" s="3"/>
      <c r="CI424" s="3" t="s">
        <v>27</v>
      </c>
      <c r="CJ424" s="3" t="s">
        <v>1</v>
      </c>
      <c r="CK424" s="2"/>
      <c r="CL424" s="3" t="s">
        <v>22</v>
      </c>
      <c r="CM424" s="5">
        <v>68.2</v>
      </c>
      <c r="CN424" s="3"/>
      <c r="CO424" s="2"/>
      <c r="CP424" s="3"/>
      <c r="CQ424" s="2"/>
      <c r="CR424" s="2">
        <v>5.32</v>
      </c>
      <c r="CS424" s="5">
        <v>37.5</v>
      </c>
      <c r="CT424" s="5">
        <v>8.18</v>
      </c>
      <c r="CU424" s="5">
        <v>8.75</v>
      </c>
      <c r="CV424" s="5">
        <v>665</v>
      </c>
      <c r="CW424" s="5">
        <v>230</v>
      </c>
      <c r="CX424" s="5">
        <v>0.46948356807511737</v>
      </c>
      <c r="CY424" s="5">
        <v>0.60606060606060608</v>
      </c>
      <c r="CZ424" s="3" t="s">
        <v>22</v>
      </c>
      <c r="DA424" s="5">
        <v>8.9999999999999993E-3</v>
      </c>
      <c r="DB424" s="5">
        <v>1105</v>
      </c>
      <c r="DC424" s="2"/>
      <c r="DD424" s="5">
        <v>209</v>
      </c>
      <c r="DE424" s="3" t="s">
        <v>22</v>
      </c>
      <c r="DF424" s="5">
        <v>0.35587188612099646</v>
      </c>
      <c r="DG424" s="3" t="s">
        <v>3</v>
      </c>
      <c r="DH424" s="5">
        <v>10.25</v>
      </c>
      <c r="DI424" s="3" t="s">
        <v>28</v>
      </c>
      <c r="DJ424" s="3"/>
      <c r="DK424" s="5">
        <v>760</v>
      </c>
      <c r="DL424" s="3" t="s">
        <v>8</v>
      </c>
      <c r="DM424" s="5">
        <v>0.27472527472527469</v>
      </c>
      <c r="DN424" s="3" t="s">
        <v>3</v>
      </c>
      <c r="DO424" s="5">
        <v>21</v>
      </c>
      <c r="DP424" s="3" t="s">
        <v>3</v>
      </c>
      <c r="DQ424" s="5">
        <v>3.95</v>
      </c>
      <c r="DR424" s="2"/>
      <c r="DS424" s="3">
        <v>1</v>
      </c>
      <c r="DT424" s="5">
        <v>0.5524861878453039</v>
      </c>
      <c r="DU424" s="2"/>
      <c r="DV424" s="3" t="s">
        <v>3</v>
      </c>
      <c r="DW424" s="5">
        <v>35</v>
      </c>
      <c r="DX424" s="3"/>
      <c r="DY424" s="3" t="s">
        <v>8</v>
      </c>
      <c r="DZ424" s="2"/>
      <c r="EA424" s="5">
        <v>1.9230769230769229</v>
      </c>
      <c r="EB424" s="5">
        <v>2.2799999999999998</v>
      </c>
      <c r="EC424" s="3"/>
      <c r="ED424" s="2"/>
      <c r="EE424" s="2"/>
      <c r="EF424" s="3" t="s">
        <v>1</v>
      </c>
      <c r="EG424" s="3" t="s">
        <v>27</v>
      </c>
      <c r="EH424" s="2"/>
      <c r="EI424" s="2"/>
      <c r="EJ424" s="3" t="s">
        <v>473</v>
      </c>
      <c r="EK424" s="5">
        <v>2.4500000000000001E-2</v>
      </c>
      <c r="EL424" s="3" t="s">
        <v>1</v>
      </c>
      <c r="EM424" s="3" t="s">
        <v>3</v>
      </c>
      <c r="EN424" s="3" t="s">
        <v>27</v>
      </c>
      <c r="EO424" s="3"/>
      <c r="EP424" s="3" t="s">
        <v>8</v>
      </c>
      <c r="EQ424" s="3"/>
      <c r="ER424" s="5">
        <v>5.05</v>
      </c>
      <c r="ES424" s="3"/>
      <c r="ET424" s="9">
        <v>39.4</v>
      </c>
      <c r="EU424" s="3" t="s">
        <v>239</v>
      </c>
      <c r="EV424" s="3" t="s">
        <v>28</v>
      </c>
      <c r="EW424" s="9">
        <v>13.65</v>
      </c>
      <c r="EX424" s="9">
        <v>2.35</v>
      </c>
      <c r="EY424" s="3"/>
      <c r="EZ424" s="3"/>
      <c r="FA424" s="9">
        <v>1.0638297872340425</v>
      </c>
      <c r="FB424" s="9">
        <v>4.5500000000000002E-9</v>
      </c>
      <c r="FC424" s="5">
        <v>262</v>
      </c>
      <c r="FD424" s="9">
        <v>0.970873786407767</v>
      </c>
      <c r="FE424" s="2" t="s">
        <v>311</v>
      </c>
      <c r="FF424" s="3" t="s">
        <v>28</v>
      </c>
      <c r="FG424" s="3" t="s">
        <v>1</v>
      </c>
      <c r="FH424" s="9">
        <v>5.55</v>
      </c>
      <c r="FI424" s="3"/>
      <c r="FJ424" s="9">
        <v>13.15</v>
      </c>
      <c r="FK424" s="3" t="s">
        <v>1</v>
      </c>
      <c r="FL424" s="3" t="s">
        <v>1</v>
      </c>
      <c r="FM424" s="3"/>
      <c r="FN424" s="9">
        <v>138</v>
      </c>
      <c r="FO424" s="9">
        <v>3.6800000000000001E-7</v>
      </c>
      <c r="FP424" s="9">
        <v>8.06</v>
      </c>
      <c r="FQ424" s="3" t="s">
        <v>311</v>
      </c>
      <c r="FR424" s="5">
        <v>1.2800000000000001E-2</v>
      </c>
      <c r="FS424" s="9">
        <v>60.15</v>
      </c>
      <c r="FT424" s="3" t="s">
        <v>1</v>
      </c>
      <c r="FU424" s="3"/>
      <c r="FV424" s="3" t="s">
        <v>27</v>
      </c>
      <c r="FW424" s="5">
        <v>38.6</v>
      </c>
      <c r="FX424" s="10">
        <v>3.4100000000000003E-3</v>
      </c>
      <c r="FY424" s="3"/>
      <c r="FZ424" s="3"/>
      <c r="GA424" s="3"/>
      <c r="GB424" s="3"/>
      <c r="GC424" s="3" t="s">
        <v>27</v>
      </c>
      <c r="GD424" s="3"/>
      <c r="GE424" s="3"/>
      <c r="GF424" s="3" t="s">
        <v>30</v>
      </c>
      <c r="GG424" s="3"/>
      <c r="GH424" s="9">
        <v>3.34</v>
      </c>
      <c r="GI424" s="5">
        <v>262</v>
      </c>
      <c r="GJ424" s="5">
        <v>3.8249999999999998E-3</v>
      </c>
      <c r="GK424" s="3"/>
      <c r="GL424" s="2"/>
      <c r="GM424" s="9">
        <v>2.09</v>
      </c>
      <c r="GN424" s="3" t="s">
        <v>31</v>
      </c>
      <c r="GO424" s="3" t="s">
        <v>8</v>
      </c>
      <c r="GP424" s="3"/>
      <c r="GQ424" s="3"/>
      <c r="GR424" s="3" t="s">
        <v>219</v>
      </c>
      <c r="GS424" s="9">
        <v>0.95238095238095233</v>
      </c>
      <c r="GT424" s="9">
        <v>90.5</v>
      </c>
      <c r="GU424" s="9">
        <v>20.45</v>
      </c>
      <c r="GV424" s="2">
        <v>9.0909090909090912E-2</v>
      </c>
      <c r="GW424" s="9">
        <v>2.65</v>
      </c>
      <c r="GX424" s="2" t="s">
        <v>34</v>
      </c>
      <c r="GY424" s="7"/>
      <c r="GZ424" s="9">
        <v>5.28</v>
      </c>
      <c r="HA424" s="9">
        <v>1.96</v>
      </c>
      <c r="HB424" s="9">
        <v>5.86</v>
      </c>
      <c r="HC424" s="3">
        <v>40.6</v>
      </c>
      <c r="HD424" s="3" t="s">
        <v>3</v>
      </c>
      <c r="HE424" s="9">
        <v>31.45</v>
      </c>
      <c r="HF424" s="9">
        <v>20.75</v>
      </c>
      <c r="HG424" s="3" t="s">
        <v>467</v>
      </c>
      <c r="HH424" s="5">
        <v>262</v>
      </c>
      <c r="HI424" s="3" t="s">
        <v>311</v>
      </c>
      <c r="HJ424" s="3"/>
      <c r="HK424" s="3" t="s">
        <v>3</v>
      </c>
      <c r="HL424" s="3"/>
      <c r="HM424" s="9">
        <v>0.47</v>
      </c>
      <c r="HN424" s="9">
        <v>99.75</v>
      </c>
      <c r="HO424" s="3" t="s">
        <v>3</v>
      </c>
      <c r="HP424" s="3" t="s">
        <v>1</v>
      </c>
      <c r="HQ424" s="3" t="s">
        <v>28</v>
      </c>
      <c r="HR424" s="9">
        <v>1.2</v>
      </c>
      <c r="HS424" s="3" t="s">
        <v>3</v>
      </c>
      <c r="HT424" s="3">
        <v>3.67</v>
      </c>
      <c r="HU424" s="9">
        <v>0.45454545454545453</v>
      </c>
      <c r="HV424" s="3">
        <v>1</v>
      </c>
      <c r="HW424" s="9">
        <v>1.035E-2</v>
      </c>
      <c r="HX424" s="3" t="s">
        <v>3</v>
      </c>
      <c r="HY424" s="3"/>
      <c r="HZ424" s="3" t="s">
        <v>30</v>
      </c>
      <c r="IA424" s="9">
        <v>4.3</v>
      </c>
      <c r="IB424" s="5">
        <v>4.25</v>
      </c>
      <c r="IC424" s="3" t="s">
        <v>18</v>
      </c>
      <c r="ID424" s="3"/>
      <c r="IE424" s="3" t="s">
        <v>309</v>
      </c>
      <c r="IF424" s="7"/>
      <c r="IG424" s="9">
        <v>1.639344262295082</v>
      </c>
      <c r="IH424" s="9">
        <v>1.3698630136986301</v>
      </c>
    </row>
    <row r="425" spans="1:242" x14ac:dyDescent="0.25">
      <c r="A425" s="1" t="s">
        <v>548</v>
      </c>
      <c r="B425" s="5">
        <v>52.65</v>
      </c>
      <c r="C425" s="3"/>
      <c r="D425" s="5">
        <v>11</v>
      </c>
      <c r="E425" s="3" t="s">
        <v>1</v>
      </c>
      <c r="F425" s="3"/>
      <c r="G425" s="2"/>
      <c r="H425" s="3"/>
      <c r="I425" s="3"/>
      <c r="J425" s="5">
        <v>3.1E-8</v>
      </c>
      <c r="K425" s="3" t="s">
        <v>3</v>
      </c>
      <c r="L425" s="3" t="s">
        <v>4</v>
      </c>
      <c r="M425" s="5">
        <v>0.86206896551724144</v>
      </c>
      <c r="N425" s="5">
        <v>14.85</v>
      </c>
      <c r="O425" s="3" t="s">
        <v>3</v>
      </c>
      <c r="P425" s="3"/>
      <c r="Q425" s="3"/>
      <c r="R425" s="5">
        <v>35</v>
      </c>
      <c r="S425" s="3"/>
      <c r="T425" s="3" t="s">
        <v>3</v>
      </c>
      <c r="U425" s="5">
        <v>36</v>
      </c>
      <c r="V425" s="3"/>
      <c r="W425" s="5">
        <v>248</v>
      </c>
      <c r="X425" s="3"/>
      <c r="Y425" s="3"/>
      <c r="Z425" s="5">
        <v>3.0000000000000001E-5</v>
      </c>
      <c r="AA425" s="3" t="s">
        <v>8</v>
      </c>
      <c r="AB425" s="2"/>
      <c r="AC425" s="5">
        <v>2.8E-11</v>
      </c>
      <c r="AD425" s="3" t="s">
        <v>22</v>
      </c>
      <c r="AE425" s="3" t="s">
        <v>1</v>
      </c>
      <c r="AF425" s="3"/>
      <c r="AG425" s="6">
        <v>2.5800000000000003E-3</v>
      </c>
      <c r="AH425" s="5">
        <v>248</v>
      </c>
      <c r="AI425" s="2"/>
      <c r="AJ425" s="3">
        <v>8.75</v>
      </c>
      <c r="AK425" s="5">
        <v>248</v>
      </c>
      <c r="AL425" s="5">
        <v>1.1859999999999999</v>
      </c>
      <c r="AM425" s="3"/>
      <c r="AN425" s="3"/>
      <c r="AO425" s="5">
        <v>248</v>
      </c>
      <c r="AP425" s="5">
        <v>248</v>
      </c>
      <c r="AQ425" s="5">
        <v>42.5</v>
      </c>
      <c r="AR425" s="5">
        <v>2.02</v>
      </c>
      <c r="AS425" s="3" t="s">
        <v>28</v>
      </c>
      <c r="AT425" s="3" t="s">
        <v>28</v>
      </c>
      <c r="AU425" s="5">
        <v>53</v>
      </c>
      <c r="AV425" s="3"/>
      <c r="AW425" s="5">
        <v>248</v>
      </c>
      <c r="AX425" s="5">
        <v>2.3E-6</v>
      </c>
      <c r="AY425" s="2" t="s">
        <v>311</v>
      </c>
      <c r="AZ425" s="5">
        <v>17.5</v>
      </c>
      <c r="BA425" s="5">
        <v>248</v>
      </c>
      <c r="BB425" s="3" t="s">
        <v>8</v>
      </c>
      <c r="BC425" s="3">
        <v>18</v>
      </c>
      <c r="BD425" s="5">
        <v>0.41666666666666669</v>
      </c>
      <c r="BE425" s="3" t="s">
        <v>447</v>
      </c>
      <c r="BF425" s="6">
        <v>26.85</v>
      </c>
      <c r="BG425" s="5">
        <v>6.68</v>
      </c>
      <c r="BH425" s="3"/>
      <c r="BI425" s="3"/>
      <c r="BJ425" s="5">
        <v>1.35</v>
      </c>
      <c r="BK425" s="5">
        <v>30</v>
      </c>
      <c r="BL425" s="5">
        <v>0.81967213114754101</v>
      </c>
      <c r="BM425" s="5">
        <v>4.8</v>
      </c>
      <c r="BN425" s="3"/>
      <c r="BO425" s="3" t="s">
        <v>121</v>
      </c>
      <c r="BP425" s="3" t="s">
        <v>3</v>
      </c>
      <c r="BQ425" s="5">
        <v>3</v>
      </c>
      <c r="BR425" s="2" t="s">
        <v>21</v>
      </c>
      <c r="BS425" s="3"/>
      <c r="BT425" s="3"/>
      <c r="BU425" s="3"/>
      <c r="BV425" s="5">
        <v>4.0599999999999996</v>
      </c>
      <c r="BW425" s="5">
        <v>5.13</v>
      </c>
      <c r="BX425" s="3" t="s">
        <v>27</v>
      </c>
      <c r="BY425" s="3"/>
      <c r="BZ425" s="5">
        <v>248</v>
      </c>
      <c r="CA425" s="2"/>
      <c r="CB425" s="3" t="s">
        <v>3</v>
      </c>
      <c r="CC425" s="5">
        <v>2.11</v>
      </c>
      <c r="CD425" s="5">
        <v>25</v>
      </c>
      <c r="CE425" s="3"/>
      <c r="CF425" s="5">
        <v>55</v>
      </c>
      <c r="CG425" s="3" t="s">
        <v>312</v>
      </c>
      <c r="CH425" s="3"/>
      <c r="CI425" s="3" t="s">
        <v>27</v>
      </c>
      <c r="CJ425" s="3" t="s">
        <v>1</v>
      </c>
      <c r="CK425" s="2"/>
      <c r="CL425" s="3" t="s">
        <v>22</v>
      </c>
      <c r="CM425" s="5">
        <v>64</v>
      </c>
      <c r="CN425" s="3"/>
      <c r="CO425" s="2"/>
      <c r="CP425" s="3"/>
      <c r="CQ425" s="2"/>
      <c r="CR425" s="2">
        <v>5.28</v>
      </c>
      <c r="CS425" s="5">
        <v>35.85</v>
      </c>
      <c r="CT425" s="5">
        <v>7</v>
      </c>
      <c r="CU425" s="5">
        <v>9.1</v>
      </c>
      <c r="CV425" s="5">
        <v>640</v>
      </c>
      <c r="CW425" s="5">
        <v>225</v>
      </c>
      <c r="CX425" s="5">
        <v>0.44052863436123346</v>
      </c>
      <c r="CY425" s="5">
        <v>0.58139534883720934</v>
      </c>
      <c r="CZ425" s="3" t="s">
        <v>22</v>
      </c>
      <c r="DA425" s="5">
        <v>8.8999999999999999E-3</v>
      </c>
      <c r="DB425" s="5">
        <v>1050</v>
      </c>
      <c r="DC425" s="2"/>
      <c r="DD425" s="5">
        <v>212</v>
      </c>
      <c r="DE425" s="3" t="s">
        <v>22</v>
      </c>
      <c r="DF425" s="5">
        <v>0.31446540880503143</v>
      </c>
      <c r="DG425" s="3" t="s">
        <v>3</v>
      </c>
      <c r="DH425" s="5">
        <v>9.6</v>
      </c>
      <c r="DI425" s="3" t="s">
        <v>28</v>
      </c>
      <c r="DJ425" s="3"/>
      <c r="DK425" s="5">
        <v>700</v>
      </c>
      <c r="DL425" s="3" t="s">
        <v>8</v>
      </c>
      <c r="DM425" s="5">
        <v>0.27397260273972601</v>
      </c>
      <c r="DN425" s="3" t="s">
        <v>3</v>
      </c>
      <c r="DO425" s="5">
        <v>20.5</v>
      </c>
      <c r="DP425" s="3" t="s">
        <v>3</v>
      </c>
      <c r="DQ425" s="5">
        <v>3.98</v>
      </c>
      <c r="DR425" s="2"/>
      <c r="DS425" s="3">
        <v>1</v>
      </c>
      <c r="DT425" s="5">
        <v>0.50505050505050508</v>
      </c>
      <c r="DU425" s="2"/>
      <c r="DV425" s="3" t="s">
        <v>3</v>
      </c>
      <c r="DW425" s="5">
        <v>36</v>
      </c>
      <c r="DX425" s="3"/>
      <c r="DY425" s="3" t="s">
        <v>8</v>
      </c>
      <c r="DZ425" s="2"/>
      <c r="EA425" s="5">
        <v>1.8181818181818181</v>
      </c>
      <c r="EB425" s="5">
        <v>2.2999999999999998</v>
      </c>
      <c r="EC425" s="3"/>
      <c r="ED425" s="2"/>
      <c r="EE425" s="2"/>
      <c r="EF425" s="3" t="s">
        <v>1</v>
      </c>
      <c r="EG425" s="3" t="s">
        <v>27</v>
      </c>
      <c r="EH425" s="2"/>
      <c r="EI425" s="2"/>
      <c r="EJ425" s="3" t="s">
        <v>473</v>
      </c>
      <c r="EK425" s="5">
        <v>2.4500000000000001E-2</v>
      </c>
      <c r="EL425" s="3" t="s">
        <v>1</v>
      </c>
      <c r="EM425" s="3" t="s">
        <v>3</v>
      </c>
      <c r="EN425" s="3" t="s">
        <v>27</v>
      </c>
      <c r="EO425" s="3"/>
      <c r="EP425" s="3" t="s">
        <v>8</v>
      </c>
      <c r="EQ425" s="3"/>
      <c r="ER425" s="5">
        <v>4.74</v>
      </c>
      <c r="ES425" s="3"/>
      <c r="ET425" s="9">
        <v>36.5</v>
      </c>
      <c r="EU425" s="3" t="s">
        <v>239</v>
      </c>
      <c r="EV425" s="3" t="s">
        <v>28</v>
      </c>
      <c r="EW425" s="9">
        <v>14</v>
      </c>
      <c r="EX425" s="9">
        <v>2.34</v>
      </c>
      <c r="EY425" s="3"/>
      <c r="EZ425" s="3"/>
      <c r="FA425" s="9">
        <v>1.0869565217391304</v>
      </c>
      <c r="FB425" s="9">
        <v>4.2599999999999998E-9</v>
      </c>
      <c r="FC425" s="5">
        <v>248</v>
      </c>
      <c r="FD425" s="9">
        <v>0.86956521739130443</v>
      </c>
      <c r="FE425" s="2" t="s">
        <v>311</v>
      </c>
      <c r="FF425" s="3" t="s">
        <v>28</v>
      </c>
      <c r="FG425" s="3" t="s">
        <v>1</v>
      </c>
      <c r="FH425" s="9">
        <v>5.41</v>
      </c>
      <c r="FI425" s="3"/>
      <c r="FJ425" s="9">
        <v>12.5</v>
      </c>
      <c r="FK425" s="3" t="s">
        <v>1</v>
      </c>
      <c r="FL425" s="3" t="s">
        <v>1</v>
      </c>
      <c r="FM425" s="3"/>
      <c r="FN425" s="9">
        <v>138</v>
      </c>
      <c r="FO425" s="9">
        <v>4.01E-7</v>
      </c>
      <c r="FP425" s="9">
        <v>7.95</v>
      </c>
      <c r="FQ425" s="3" t="s">
        <v>311</v>
      </c>
      <c r="FR425" s="5">
        <v>1.4800000000000001E-2</v>
      </c>
      <c r="FS425" s="9">
        <v>58.2</v>
      </c>
      <c r="FT425" s="3" t="s">
        <v>1</v>
      </c>
      <c r="FU425" s="3"/>
      <c r="FV425" s="3" t="s">
        <v>27</v>
      </c>
      <c r="FW425" s="5">
        <v>36.4</v>
      </c>
      <c r="FX425" s="10">
        <v>3.3399999999999997E-3</v>
      </c>
      <c r="FY425" s="3"/>
      <c r="FZ425" s="3"/>
      <c r="GA425" s="3"/>
      <c r="GB425" s="3"/>
      <c r="GC425" s="3" t="s">
        <v>27</v>
      </c>
      <c r="GD425" s="3"/>
      <c r="GE425" s="3"/>
      <c r="GF425" s="3" t="s">
        <v>30</v>
      </c>
      <c r="GG425" s="3"/>
      <c r="GH425" s="9">
        <v>3.35</v>
      </c>
      <c r="GI425" s="5">
        <v>248</v>
      </c>
      <c r="GJ425" s="5">
        <v>3.4299999999999999E-3</v>
      </c>
      <c r="GK425" s="3"/>
      <c r="GL425" s="2"/>
      <c r="GM425" s="9">
        <v>2.09</v>
      </c>
      <c r="GN425" s="3" t="s">
        <v>31</v>
      </c>
      <c r="GO425" s="3" t="s">
        <v>8</v>
      </c>
      <c r="GP425" s="3"/>
      <c r="GQ425" s="3"/>
      <c r="GR425" s="3" t="s">
        <v>219</v>
      </c>
      <c r="GS425" s="9">
        <v>0.85470085470085477</v>
      </c>
      <c r="GT425" s="9">
        <v>88.05</v>
      </c>
      <c r="GU425" s="9">
        <v>19</v>
      </c>
      <c r="GV425" s="2">
        <v>8.5470085470085472E-2</v>
      </c>
      <c r="GW425" s="9">
        <v>2.95</v>
      </c>
      <c r="GX425" s="2" t="s">
        <v>34</v>
      </c>
      <c r="GY425" s="7"/>
      <c r="GZ425" s="9">
        <v>5</v>
      </c>
      <c r="HA425" s="9">
        <v>1.93</v>
      </c>
      <c r="HB425" s="9">
        <v>6.08</v>
      </c>
      <c r="HC425" s="3">
        <v>39.5</v>
      </c>
      <c r="HD425" s="3" t="s">
        <v>3</v>
      </c>
      <c r="HE425" s="9">
        <v>28</v>
      </c>
      <c r="HF425" s="9">
        <v>20</v>
      </c>
      <c r="HG425" s="3" t="s">
        <v>467</v>
      </c>
      <c r="HH425" s="5">
        <v>248</v>
      </c>
      <c r="HI425" s="3" t="s">
        <v>311</v>
      </c>
      <c r="HJ425" s="3"/>
      <c r="HK425" s="3" t="s">
        <v>3</v>
      </c>
      <c r="HL425" s="3"/>
      <c r="HM425" s="9">
        <v>0.42699999999999999</v>
      </c>
      <c r="HN425" s="9">
        <v>95.5</v>
      </c>
      <c r="HO425" s="3" t="s">
        <v>3</v>
      </c>
      <c r="HP425" s="3" t="s">
        <v>1</v>
      </c>
      <c r="HQ425" s="3" t="s">
        <v>28</v>
      </c>
      <c r="HR425" s="9">
        <v>0.75</v>
      </c>
      <c r="HS425" s="3" t="s">
        <v>3</v>
      </c>
      <c r="HT425" s="3">
        <v>3.67</v>
      </c>
      <c r="HU425" s="9">
        <v>0.4464285714285714</v>
      </c>
      <c r="HV425" s="3">
        <v>1</v>
      </c>
      <c r="HW425" s="9">
        <v>1.0449999999999999E-2</v>
      </c>
      <c r="HX425" s="3" t="s">
        <v>3</v>
      </c>
      <c r="HY425" s="3"/>
      <c r="HZ425" s="3" t="s">
        <v>30</v>
      </c>
      <c r="IA425" s="9">
        <v>4.3</v>
      </c>
      <c r="IB425" s="5">
        <v>4.125</v>
      </c>
      <c r="IC425" s="3" t="s">
        <v>18</v>
      </c>
      <c r="ID425" s="3"/>
      <c r="IE425" s="3" t="s">
        <v>309</v>
      </c>
      <c r="IF425" s="7"/>
      <c r="IG425" s="9">
        <v>1.5384615384615383</v>
      </c>
      <c r="IH425" s="9">
        <v>1.2820512820512819</v>
      </c>
    </row>
    <row r="426" spans="1:242" x14ac:dyDescent="0.25">
      <c r="A426" s="1" t="s">
        <v>549</v>
      </c>
      <c r="B426" s="5">
        <v>53.25</v>
      </c>
      <c r="C426" s="3"/>
      <c r="D426" s="5">
        <v>11.65</v>
      </c>
      <c r="E426" s="3" t="s">
        <v>1</v>
      </c>
      <c r="F426" s="3"/>
      <c r="G426" s="2"/>
      <c r="H426" s="3"/>
      <c r="I426" s="3"/>
      <c r="J426" s="5">
        <v>3.1699999999999999E-8</v>
      </c>
      <c r="K426" s="3" t="s">
        <v>3</v>
      </c>
      <c r="L426" s="3" t="s">
        <v>4</v>
      </c>
      <c r="M426" s="5">
        <v>0.87719298245614041</v>
      </c>
      <c r="N426" s="5">
        <v>15.65</v>
      </c>
      <c r="O426" s="3" t="s">
        <v>3</v>
      </c>
      <c r="P426" s="3"/>
      <c r="Q426" s="3"/>
      <c r="R426" s="5">
        <v>36</v>
      </c>
      <c r="S426" s="3"/>
      <c r="T426" s="3" t="s">
        <v>3</v>
      </c>
      <c r="U426" s="5">
        <v>37.25</v>
      </c>
      <c r="V426" s="3"/>
      <c r="W426" s="5">
        <v>257</v>
      </c>
      <c r="X426" s="3"/>
      <c r="Y426" s="3"/>
      <c r="Z426" s="5">
        <v>3.0000000000000001E-5</v>
      </c>
      <c r="AA426" s="3" t="s">
        <v>8</v>
      </c>
      <c r="AB426" s="2"/>
      <c r="AC426" s="5">
        <v>3.2363636363636362E-11</v>
      </c>
      <c r="AD426" s="3" t="s">
        <v>22</v>
      </c>
      <c r="AE426" s="3" t="s">
        <v>1</v>
      </c>
      <c r="AF426" s="3"/>
      <c r="AG426" s="6">
        <v>2.8900000000000002E-3</v>
      </c>
      <c r="AH426" s="5">
        <v>257</v>
      </c>
      <c r="AI426" s="2"/>
      <c r="AJ426" s="3">
        <v>16</v>
      </c>
      <c r="AK426" s="5">
        <v>257</v>
      </c>
      <c r="AL426" s="5">
        <v>1.1970000000000001</v>
      </c>
      <c r="AM426" s="3"/>
      <c r="AN426" s="3"/>
      <c r="AO426" s="5">
        <v>257</v>
      </c>
      <c r="AP426" s="5">
        <v>257</v>
      </c>
      <c r="AQ426" s="5">
        <v>43</v>
      </c>
      <c r="AR426" s="5">
        <v>1.98</v>
      </c>
      <c r="AS426" s="3" t="s">
        <v>28</v>
      </c>
      <c r="AT426" s="3" t="s">
        <v>28</v>
      </c>
      <c r="AU426" s="5">
        <v>53.5</v>
      </c>
      <c r="AV426" s="3"/>
      <c r="AW426" s="5">
        <v>257</v>
      </c>
      <c r="AX426" s="5">
        <v>3.1666666666666667E-6</v>
      </c>
      <c r="AY426" s="2" t="s">
        <v>311</v>
      </c>
      <c r="AZ426" s="5">
        <v>23</v>
      </c>
      <c r="BA426" s="5">
        <v>257</v>
      </c>
      <c r="BB426" s="3" t="s">
        <v>8</v>
      </c>
      <c r="BC426" s="3">
        <v>18.75</v>
      </c>
      <c r="BD426" s="5">
        <v>0.42194092827004215</v>
      </c>
      <c r="BE426" s="3" t="s">
        <v>447</v>
      </c>
      <c r="BF426" s="6">
        <v>25.55</v>
      </c>
      <c r="BG426" s="5">
        <v>7</v>
      </c>
      <c r="BH426" s="3"/>
      <c r="BI426" s="3"/>
      <c r="BJ426" s="5">
        <v>1.43</v>
      </c>
      <c r="BK426" s="5">
        <v>30.25</v>
      </c>
      <c r="BL426" s="5">
        <v>0.83333333333333337</v>
      </c>
      <c r="BM426" s="5">
        <v>5</v>
      </c>
      <c r="BN426" s="3"/>
      <c r="BO426" s="3" t="s">
        <v>121</v>
      </c>
      <c r="BP426" s="3" t="s">
        <v>3</v>
      </c>
      <c r="BQ426" s="5">
        <v>2.75</v>
      </c>
      <c r="BR426" s="2" t="s">
        <v>21</v>
      </c>
      <c r="BS426" s="3"/>
      <c r="BT426" s="3"/>
      <c r="BU426" s="3"/>
      <c r="BV426" s="5">
        <v>4.3</v>
      </c>
      <c r="BW426" s="5">
        <v>5.5</v>
      </c>
      <c r="BX426" s="3" t="s">
        <v>27</v>
      </c>
      <c r="BY426" s="3"/>
      <c r="BZ426" s="5">
        <v>257</v>
      </c>
      <c r="CA426" s="2"/>
      <c r="CB426" s="3" t="s">
        <v>3</v>
      </c>
      <c r="CC426" s="5">
        <v>2.21</v>
      </c>
      <c r="CD426" s="5">
        <v>25</v>
      </c>
      <c r="CE426" s="3"/>
      <c r="CF426" s="5">
        <v>54.5</v>
      </c>
      <c r="CG426" s="3" t="s">
        <v>312</v>
      </c>
      <c r="CH426" s="3"/>
      <c r="CI426" s="3" t="s">
        <v>27</v>
      </c>
      <c r="CJ426" s="3" t="s">
        <v>1</v>
      </c>
      <c r="CK426" s="2"/>
      <c r="CL426" s="3" t="s">
        <v>22</v>
      </c>
      <c r="CM426" s="5">
        <v>67</v>
      </c>
      <c r="CN426" s="3"/>
      <c r="CO426" s="2"/>
      <c r="CP426" s="3"/>
      <c r="CQ426" s="2"/>
      <c r="CR426" s="2">
        <v>5.37</v>
      </c>
      <c r="CS426" s="5">
        <v>37</v>
      </c>
      <c r="CT426" s="5">
        <v>7.2</v>
      </c>
      <c r="CU426" s="5">
        <v>9.25</v>
      </c>
      <c r="CV426" s="5">
        <v>670</v>
      </c>
      <c r="CW426" s="5">
        <v>220</v>
      </c>
      <c r="CX426" s="5">
        <v>0.45454545454545453</v>
      </c>
      <c r="CY426" s="5">
        <v>0.60606060606060608</v>
      </c>
      <c r="CZ426" s="3" t="s">
        <v>22</v>
      </c>
      <c r="DA426" s="5">
        <v>9.9000000000000008E-3</v>
      </c>
      <c r="DB426" s="5">
        <v>1100</v>
      </c>
      <c r="DC426" s="2"/>
      <c r="DD426" s="5">
        <v>215</v>
      </c>
      <c r="DE426" s="3" t="s">
        <v>22</v>
      </c>
      <c r="DF426" s="5">
        <v>0.33003300330033003</v>
      </c>
      <c r="DG426" s="3" t="s">
        <v>3</v>
      </c>
      <c r="DH426" s="5">
        <v>9.9</v>
      </c>
      <c r="DI426" s="3" t="s">
        <v>28</v>
      </c>
      <c r="DJ426" s="3"/>
      <c r="DK426" s="5">
        <v>696</v>
      </c>
      <c r="DL426" s="3" t="s">
        <v>8</v>
      </c>
      <c r="DM426" s="5">
        <v>0.27624309392265195</v>
      </c>
      <c r="DN426" s="3" t="s">
        <v>3</v>
      </c>
      <c r="DO426" s="5">
        <v>22</v>
      </c>
      <c r="DP426" s="3" t="s">
        <v>3</v>
      </c>
      <c r="DQ426" s="5">
        <v>4.07</v>
      </c>
      <c r="DR426" s="2"/>
      <c r="DS426" s="3">
        <v>1</v>
      </c>
      <c r="DT426" s="5">
        <v>0.52083333333333337</v>
      </c>
      <c r="DU426" s="2"/>
      <c r="DV426" s="3" t="s">
        <v>3</v>
      </c>
      <c r="DW426" s="5">
        <v>37.25</v>
      </c>
      <c r="DX426" s="3"/>
      <c r="DY426" s="3" t="s">
        <v>8</v>
      </c>
      <c r="DZ426" s="2"/>
      <c r="EA426" s="5">
        <v>1.9230769230769229</v>
      </c>
      <c r="EB426" s="5">
        <v>2.34</v>
      </c>
      <c r="EC426" s="3"/>
      <c r="ED426" s="2"/>
      <c r="EE426" s="2"/>
      <c r="EF426" s="3" t="s">
        <v>1</v>
      </c>
      <c r="EG426" s="3" t="s">
        <v>27</v>
      </c>
      <c r="EH426" s="2"/>
      <c r="EI426" s="2"/>
      <c r="EJ426" s="3" t="s">
        <v>473</v>
      </c>
      <c r="EK426" s="5">
        <v>2.5000000000000001E-2</v>
      </c>
      <c r="EL426" s="3" t="s">
        <v>1</v>
      </c>
      <c r="EM426" s="3" t="s">
        <v>3</v>
      </c>
      <c r="EN426" s="3" t="s">
        <v>27</v>
      </c>
      <c r="EO426" s="3"/>
      <c r="EP426" s="3" t="s">
        <v>8</v>
      </c>
      <c r="EQ426" s="3"/>
      <c r="ER426" s="5">
        <v>4.9000000000000004</v>
      </c>
      <c r="ES426" s="3"/>
      <c r="ET426" s="9">
        <v>39.700000000000003</v>
      </c>
      <c r="EU426" s="3" t="s">
        <v>239</v>
      </c>
      <c r="EV426" s="3" t="s">
        <v>28</v>
      </c>
      <c r="EW426" s="9">
        <v>13.5</v>
      </c>
      <c r="EX426" s="9">
        <v>2.4500000000000002</v>
      </c>
      <c r="EY426" s="3"/>
      <c r="EZ426" s="3"/>
      <c r="FA426" s="9">
        <v>1.0989010989010988</v>
      </c>
      <c r="FB426" s="9">
        <v>4.3999999999999997E-9</v>
      </c>
      <c r="FC426" s="5">
        <v>257</v>
      </c>
      <c r="FD426" s="9">
        <v>0.9009009009009008</v>
      </c>
      <c r="FE426" s="2" t="s">
        <v>311</v>
      </c>
      <c r="FF426" s="3" t="s">
        <v>28</v>
      </c>
      <c r="FG426" s="3" t="s">
        <v>1</v>
      </c>
      <c r="FH426" s="9">
        <v>5.55</v>
      </c>
      <c r="FI426" s="3"/>
      <c r="FJ426" s="9">
        <v>13.25</v>
      </c>
      <c r="FK426" s="3" t="s">
        <v>1</v>
      </c>
      <c r="FL426" s="3" t="s">
        <v>1</v>
      </c>
      <c r="FM426" s="3"/>
      <c r="FN426" s="9">
        <v>138.5</v>
      </c>
      <c r="FO426" s="9">
        <v>4.0499999999999999E-7</v>
      </c>
      <c r="FP426" s="9">
        <v>8</v>
      </c>
      <c r="FQ426" s="3" t="s">
        <v>311</v>
      </c>
      <c r="FR426" s="5">
        <v>1.6500000000000001E-2</v>
      </c>
      <c r="FS426" s="9">
        <v>59.7</v>
      </c>
      <c r="FT426" s="3" t="s">
        <v>1</v>
      </c>
      <c r="FU426" s="3"/>
      <c r="FV426" s="3" t="s">
        <v>27</v>
      </c>
      <c r="FW426" s="5">
        <v>38</v>
      </c>
      <c r="FX426" s="10">
        <v>4.0999999999999995E-3</v>
      </c>
      <c r="FY426" s="3"/>
      <c r="FZ426" s="3"/>
      <c r="GA426" s="3"/>
      <c r="GB426" s="3"/>
      <c r="GC426" s="3" t="s">
        <v>27</v>
      </c>
      <c r="GD426" s="3"/>
      <c r="GE426" s="3"/>
      <c r="GF426" s="3" t="s">
        <v>30</v>
      </c>
      <c r="GG426" s="3"/>
      <c r="GH426" s="9">
        <v>3.36</v>
      </c>
      <c r="GI426" s="5">
        <v>257</v>
      </c>
      <c r="GJ426" s="5">
        <v>3.6350000000000002E-3</v>
      </c>
      <c r="GK426" s="3"/>
      <c r="GL426" s="2"/>
      <c r="GM426" s="9">
        <v>2.12</v>
      </c>
      <c r="GN426" s="3" t="s">
        <v>31</v>
      </c>
      <c r="GO426" s="3" t="s">
        <v>8</v>
      </c>
      <c r="GP426" s="3"/>
      <c r="GQ426" s="3"/>
      <c r="GR426" s="3" t="s">
        <v>219</v>
      </c>
      <c r="GS426" s="9">
        <v>0.9174311926605504</v>
      </c>
      <c r="GT426" s="9">
        <v>90.85</v>
      </c>
      <c r="GU426" s="9">
        <v>20.6</v>
      </c>
      <c r="GV426" s="2">
        <v>8.7719298245614044E-2</v>
      </c>
      <c r="GW426" s="9">
        <v>2.5499999999999998</v>
      </c>
      <c r="GX426" s="2" t="s">
        <v>34</v>
      </c>
      <c r="GY426" s="7"/>
      <c r="GZ426" s="9">
        <v>5.25</v>
      </c>
      <c r="HA426" s="9">
        <v>2.02</v>
      </c>
      <c r="HB426" s="9">
        <v>6.5</v>
      </c>
      <c r="HC426" s="3">
        <v>39.1</v>
      </c>
      <c r="HD426" s="3" t="s">
        <v>3</v>
      </c>
      <c r="HE426" s="9">
        <v>30.45</v>
      </c>
      <c r="HF426" s="9">
        <v>21</v>
      </c>
      <c r="HG426" s="3" t="s">
        <v>467</v>
      </c>
      <c r="HH426" s="5">
        <v>257</v>
      </c>
      <c r="HI426" s="3" t="s">
        <v>311</v>
      </c>
      <c r="HJ426" s="3"/>
      <c r="HK426" s="3" t="s">
        <v>3</v>
      </c>
      <c r="HL426" s="3"/>
      <c r="HM426" s="9">
        <v>0.44800000000000001</v>
      </c>
      <c r="HN426" s="9">
        <v>110</v>
      </c>
      <c r="HO426" s="3" t="s">
        <v>3</v>
      </c>
      <c r="HP426" s="3" t="s">
        <v>1</v>
      </c>
      <c r="HQ426" s="3" t="s">
        <v>28</v>
      </c>
      <c r="HR426" s="9">
        <v>0.85</v>
      </c>
      <c r="HS426" s="3" t="s">
        <v>3</v>
      </c>
      <c r="HT426" s="3">
        <v>3.67</v>
      </c>
      <c r="HU426" s="9">
        <v>0.46728971962616822</v>
      </c>
      <c r="HV426" s="3">
        <v>1</v>
      </c>
      <c r="HW426" s="9">
        <v>1.055E-2</v>
      </c>
      <c r="HX426" s="3" t="s">
        <v>3</v>
      </c>
      <c r="HY426" s="3"/>
      <c r="HZ426" s="3" t="s">
        <v>30</v>
      </c>
      <c r="IA426" s="9">
        <v>4.3</v>
      </c>
      <c r="IB426" s="5">
        <v>4.375</v>
      </c>
      <c r="IC426" s="3" t="s">
        <v>18</v>
      </c>
      <c r="ID426" s="3"/>
      <c r="IE426" s="3" t="s">
        <v>309</v>
      </c>
      <c r="IF426" s="7"/>
      <c r="IG426" s="9">
        <v>1.5873015873015872</v>
      </c>
      <c r="IH426" s="9">
        <v>1.3333333333333333</v>
      </c>
    </row>
    <row r="427" spans="1:242" x14ac:dyDescent="0.25">
      <c r="A427" s="1" t="s">
        <v>550</v>
      </c>
      <c r="B427" s="5">
        <v>54.15</v>
      </c>
      <c r="C427" s="3"/>
      <c r="D427" s="5">
        <v>13.9</v>
      </c>
      <c r="E427" s="3" t="s">
        <v>1</v>
      </c>
      <c r="F427" s="3"/>
      <c r="G427" s="2"/>
      <c r="H427" s="3"/>
      <c r="I427" s="3"/>
      <c r="J427" s="5">
        <v>3.2839999999999995E-8</v>
      </c>
      <c r="K427" s="3" t="s">
        <v>3</v>
      </c>
      <c r="L427" s="3" t="s">
        <v>4</v>
      </c>
      <c r="M427" s="5">
        <v>0.87719298245614041</v>
      </c>
      <c r="N427" s="5">
        <v>16.5</v>
      </c>
      <c r="O427" s="3" t="s">
        <v>3</v>
      </c>
      <c r="P427" s="3"/>
      <c r="Q427" s="3"/>
      <c r="R427" s="5">
        <v>39</v>
      </c>
      <c r="S427" s="3"/>
      <c r="T427" s="3" t="s">
        <v>3</v>
      </c>
      <c r="U427" s="5">
        <v>38.9</v>
      </c>
      <c r="V427" s="3"/>
      <c r="W427" s="5">
        <v>278</v>
      </c>
      <c r="X427" s="3"/>
      <c r="Y427" s="3"/>
      <c r="Z427" s="5">
        <v>3.1000000000000001E-5</v>
      </c>
      <c r="AA427" s="3" t="s">
        <v>8</v>
      </c>
      <c r="AB427" s="2"/>
      <c r="AC427" s="5">
        <v>3.4072727272727273E-11</v>
      </c>
      <c r="AD427" s="3" t="s">
        <v>22</v>
      </c>
      <c r="AE427" s="3" t="s">
        <v>1</v>
      </c>
      <c r="AF427" s="3"/>
      <c r="AG427" s="6">
        <v>2.8500000000000001E-3</v>
      </c>
      <c r="AH427" s="5">
        <v>278</v>
      </c>
      <c r="AI427" s="2"/>
      <c r="AJ427" s="3">
        <v>17</v>
      </c>
      <c r="AK427" s="5">
        <v>278</v>
      </c>
      <c r="AL427" s="5">
        <v>1.2030000000000001</v>
      </c>
      <c r="AM427" s="3"/>
      <c r="AN427" s="3"/>
      <c r="AO427" s="5">
        <v>278</v>
      </c>
      <c r="AP427" s="5">
        <v>278</v>
      </c>
      <c r="AQ427" s="5">
        <v>43.25</v>
      </c>
      <c r="AR427" s="5">
        <v>2.08</v>
      </c>
      <c r="AS427" s="3" t="s">
        <v>28</v>
      </c>
      <c r="AT427" s="3" t="s">
        <v>28</v>
      </c>
      <c r="AU427" s="5">
        <v>53.7</v>
      </c>
      <c r="AV427" s="3"/>
      <c r="AW427" s="5">
        <v>278</v>
      </c>
      <c r="AX427" s="5">
        <v>3.6666666666666666E-6</v>
      </c>
      <c r="AY427" s="2" t="s">
        <v>311</v>
      </c>
      <c r="AZ427" s="5">
        <v>22</v>
      </c>
      <c r="BA427" s="5">
        <v>278</v>
      </c>
      <c r="BB427" s="3" t="s">
        <v>8</v>
      </c>
      <c r="BC427" s="3">
        <v>20</v>
      </c>
      <c r="BD427" s="5">
        <v>0.42372881355932207</v>
      </c>
      <c r="BE427" s="3" t="s">
        <v>447</v>
      </c>
      <c r="BF427" s="6">
        <v>24.65</v>
      </c>
      <c r="BG427" s="5">
        <v>7.31</v>
      </c>
      <c r="BH427" s="3"/>
      <c r="BI427" s="3"/>
      <c r="BJ427" s="5">
        <v>1.35</v>
      </c>
      <c r="BK427" s="5">
        <v>30.4</v>
      </c>
      <c r="BL427" s="5">
        <v>0.84745762711864414</v>
      </c>
      <c r="BM427" s="5">
        <v>5.2</v>
      </c>
      <c r="BN427" s="3"/>
      <c r="BO427" s="3" t="s">
        <v>121</v>
      </c>
      <c r="BP427" s="3" t="s">
        <v>3</v>
      </c>
      <c r="BQ427" s="5">
        <v>3.2</v>
      </c>
      <c r="BR427" s="2" t="s">
        <v>21</v>
      </c>
      <c r="BS427" s="3"/>
      <c r="BT427" s="3"/>
      <c r="BU427" s="3"/>
      <c r="BV427" s="5">
        <v>4.38</v>
      </c>
      <c r="BW427" s="5">
        <v>6.5</v>
      </c>
      <c r="BX427" s="3" t="s">
        <v>27</v>
      </c>
      <c r="BY427" s="3"/>
      <c r="BZ427" s="5">
        <v>278</v>
      </c>
      <c r="CA427" s="2"/>
      <c r="CB427" s="3" t="s">
        <v>3</v>
      </c>
      <c r="CC427" s="5">
        <v>2.3199999999999998</v>
      </c>
      <c r="CD427" s="5">
        <v>33.33</v>
      </c>
      <c r="CE427" s="3"/>
      <c r="CF427" s="5">
        <v>56</v>
      </c>
      <c r="CG427" s="3" t="s">
        <v>312</v>
      </c>
      <c r="CH427" s="3"/>
      <c r="CI427" s="3" t="s">
        <v>27</v>
      </c>
      <c r="CJ427" s="3" t="s">
        <v>1</v>
      </c>
      <c r="CK427" s="2"/>
      <c r="CL427" s="3" t="s">
        <v>22</v>
      </c>
      <c r="CM427" s="5">
        <v>69.25</v>
      </c>
      <c r="CN427" s="3"/>
      <c r="CO427" s="2"/>
      <c r="CP427" s="3"/>
      <c r="CQ427" s="2"/>
      <c r="CR427" s="2">
        <v>5.47</v>
      </c>
      <c r="CS427" s="5">
        <v>36.15</v>
      </c>
      <c r="CT427" s="5">
        <v>7.6</v>
      </c>
      <c r="CU427" s="5">
        <v>9.65</v>
      </c>
      <c r="CV427" s="5">
        <v>657</v>
      </c>
      <c r="CW427" s="5">
        <v>245</v>
      </c>
      <c r="CX427" s="5">
        <v>0.4464285714285714</v>
      </c>
      <c r="CY427" s="5">
        <v>0.63694267515923564</v>
      </c>
      <c r="CZ427" s="3" t="s">
        <v>22</v>
      </c>
      <c r="DA427" s="5">
        <v>1.055E-2</v>
      </c>
      <c r="DB427" s="5">
        <v>1175</v>
      </c>
      <c r="DC427" s="2"/>
      <c r="DD427" s="5">
        <v>222</v>
      </c>
      <c r="DE427" s="3" t="s">
        <v>22</v>
      </c>
      <c r="DF427" s="5">
        <v>0.33557046979865773</v>
      </c>
      <c r="DG427" s="3" t="s">
        <v>3</v>
      </c>
      <c r="DH427" s="5">
        <v>10.7</v>
      </c>
      <c r="DI427" s="3" t="s">
        <v>28</v>
      </c>
      <c r="DJ427" s="3"/>
      <c r="DK427" s="5">
        <v>727</v>
      </c>
      <c r="DL427" s="3" t="s">
        <v>8</v>
      </c>
      <c r="DM427" s="5">
        <v>0.2785515320334262</v>
      </c>
      <c r="DN427" s="3" t="s">
        <v>3</v>
      </c>
      <c r="DO427" s="5">
        <v>35</v>
      </c>
      <c r="DP427" s="3" t="s">
        <v>3</v>
      </c>
      <c r="DQ427" s="5">
        <v>4.25</v>
      </c>
      <c r="DR427" s="2"/>
      <c r="DS427" s="3">
        <v>1</v>
      </c>
      <c r="DT427" s="5">
        <v>0.52083333333333337</v>
      </c>
      <c r="DU427" s="2"/>
      <c r="DV427" s="3" t="s">
        <v>3</v>
      </c>
      <c r="DW427" s="5">
        <v>38.9</v>
      </c>
      <c r="DX427" s="3"/>
      <c r="DY427" s="3" t="s">
        <v>8</v>
      </c>
      <c r="DZ427" s="2"/>
      <c r="EA427" s="5">
        <v>2</v>
      </c>
      <c r="EB427" s="5">
        <v>2.35</v>
      </c>
      <c r="EC427" s="3"/>
      <c r="ED427" s="2"/>
      <c r="EE427" s="2"/>
      <c r="EF427" s="3" t="s">
        <v>1</v>
      </c>
      <c r="EG427" s="3" t="s">
        <v>27</v>
      </c>
      <c r="EH427" s="2"/>
      <c r="EI427" s="2"/>
      <c r="EJ427" s="3" t="s">
        <v>473</v>
      </c>
      <c r="EK427" s="5">
        <v>2.5000000000000001E-2</v>
      </c>
      <c r="EL427" s="3" t="s">
        <v>1</v>
      </c>
      <c r="EM427" s="3" t="s">
        <v>3</v>
      </c>
      <c r="EN427" s="3" t="s">
        <v>27</v>
      </c>
      <c r="EO427" s="3"/>
      <c r="EP427" s="3" t="s">
        <v>8</v>
      </c>
      <c r="EQ427" s="3"/>
      <c r="ER427" s="5">
        <v>5.14</v>
      </c>
      <c r="ES427" s="3"/>
      <c r="ET427" s="9">
        <v>40.35</v>
      </c>
      <c r="EU427" s="3" t="s">
        <v>239</v>
      </c>
      <c r="EV427" s="3" t="s">
        <v>28</v>
      </c>
      <c r="EW427" s="9">
        <v>13.85</v>
      </c>
      <c r="EX427" s="9">
        <v>2.6</v>
      </c>
      <c r="EY427" s="3"/>
      <c r="EZ427" s="3"/>
      <c r="FA427" s="9">
        <v>1.1363636363636365</v>
      </c>
      <c r="FB427" s="9">
        <v>5.2000000000000002E-9</v>
      </c>
      <c r="FC427" s="5">
        <v>278</v>
      </c>
      <c r="FD427" s="9">
        <v>0.94339622641509424</v>
      </c>
      <c r="FE427" s="2" t="s">
        <v>311</v>
      </c>
      <c r="FF427" s="3" t="s">
        <v>28</v>
      </c>
      <c r="FG427" s="3" t="s">
        <v>1</v>
      </c>
      <c r="FH427" s="9">
        <v>5.78</v>
      </c>
      <c r="FI427" s="3"/>
      <c r="FJ427" s="9">
        <v>13.45</v>
      </c>
      <c r="FK427" s="3" t="s">
        <v>1</v>
      </c>
      <c r="FL427" s="3" t="s">
        <v>1</v>
      </c>
      <c r="FM427" s="3"/>
      <c r="FN427" s="9">
        <v>138</v>
      </c>
      <c r="FO427" s="9">
        <v>4.0999999999999999E-7</v>
      </c>
      <c r="FP427" s="9">
        <v>8.1300000000000008</v>
      </c>
      <c r="FQ427" s="3" t="s">
        <v>311</v>
      </c>
      <c r="FR427" s="5">
        <v>1.54E-2</v>
      </c>
      <c r="FS427" s="9">
        <v>63</v>
      </c>
      <c r="FT427" s="3" t="s">
        <v>1</v>
      </c>
      <c r="FU427" s="3"/>
      <c r="FV427" s="3" t="s">
        <v>27</v>
      </c>
      <c r="FW427" s="5">
        <v>39.65</v>
      </c>
      <c r="FX427" s="10">
        <v>4.2000000000000006E-3</v>
      </c>
      <c r="FY427" s="3"/>
      <c r="FZ427" s="3"/>
      <c r="GA427" s="3"/>
      <c r="GB427" s="3"/>
      <c r="GC427" s="3" t="s">
        <v>27</v>
      </c>
      <c r="GD427" s="3"/>
      <c r="GE427" s="3"/>
      <c r="GF427" s="3" t="s">
        <v>30</v>
      </c>
      <c r="GG427" s="3"/>
      <c r="GH427" s="9">
        <v>3.39</v>
      </c>
      <c r="GI427" s="5">
        <v>278</v>
      </c>
      <c r="GJ427" s="5">
        <v>3.7850000000000002E-3</v>
      </c>
      <c r="GK427" s="3"/>
      <c r="GL427" s="2"/>
      <c r="GM427" s="9">
        <v>2.15</v>
      </c>
      <c r="GN427" s="3" t="s">
        <v>31</v>
      </c>
      <c r="GO427" s="3" t="s">
        <v>8</v>
      </c>
      <c r="GP427" s="3"/>
      <c r="GQ427" s="3"/>
      <c r="GR427" s="3" t="s">
        <v>219</v>
      </c>
      <c r="GS427" s="9">
        <v>1.0416666666666667</v>
      </c>
      <c r="GT427" s="9">
        <v>97.65</v>
      </c>
      <c r="GU427" s="9">
        <v>21</v>
      </c>
      <c r="GV427" s="2">
        <v>0.1</v>
      </c>
      <c r="GW427" s="9">
        <v>2.7</v>
      </c>
      <c r="GX427" s="2" t="s">
        <v>34</v>
      </c>
      <c r="GY427" s="7"/>
      <c r="GZ427" s="9">
        <v>5</v>
      </c>
      <c r="HA427" s="9">
        <v>2.7</v>
      </c>
      <c r="HB427" s="9">
        <v>6.71</v>
      </c>
      <c r="HC427" s="3">
        <v>39.799999999999997</v>
      </c>
      <c r="HD427" s="3" t="s">
        <v>3</v>
      </c>
      <c r="HE427" s="9">
        <v>27.75</v>
      </c>
      <c r="HF427" s="9">
        <v>21.6</v>
      </c>
      <c r="HG427" s="3" t="s">
        <v>467</v>
      </c>
      <c r="HH427" s="5">
        <v>278</v>
      </c>
      <c r="HI427" s="3" t="s">
        <v>311</v>
      </c>
      <c r="HJ427" s="3"/>
      <c r="HK427" s="3" t="s">
        <v>3</v>
      </c>
      <c r="HL427" s="3"/>
      <c r="HM427" s="9">
        <v>0.48899999999999999</v>
      </c>
      <c r="HN427" s="9">
        <v>115.5</v>
      </c>
      <c r="HO427" s="3" t="s">
        <v>3</v>
      </c>
      <c r="HP427" s="3" t="s">
        <v>1</v>
      </c>
      <c r="HQ427" s="3" t="s">
        <v>28</v>
      </c>
      <c r="HR427" s="9">
        <v>1.8</v>
      </c>
      <c r="HS427" s="3" t="s">
        <v>3</v>
      </c>
      <c r="HT427" s="3">
        <v>3.67</v>
      </c>
      <c r="HU427" s="9">
        <v>0.48309178743961356</v>
      </c>
      <c r="HV427" s="3">
        <v>1</v>
      </c>
      <c r="HW427" s="9">
        <v>1.0699999999999999E-2</v>
      </c>
      <c r="HX427" s="3" t="s">
        <v>3</v>
      </c>
      <c r="HY427" s="3"/>
      <c r="HZ427" s="3" t="s">
        <v>30</v>
      </c>
      <c r="IA427" s="9">
        <v>4.3</v>
      </c>
      <c r="IB427" s="5">
        <v>6.75</v>
      </c>
      <c r="IC427" s="3" t="s">
        <v>18</v>
      </c>
      <c r="ID427" s="3"/>
      <c r="IE427" s="3" t="s">
        <v>309</v>
      </c>
      <c r="IF427" s="7"/>
      <c r="IG427" s="9">
        <v>1.6666666666666667</v>
      </c>
      <c r="IH427" s="9">
        <v>1.3888888888888888</v>
      </c>
    </row>
    <row r="428" spans="1:242" x14ac:dyDescent="0.25">
      <c r="A428" s="1" t="s">
        <v>551</v>
      </c>
      <c r="B428" s="5">
        <v>55.9</v>
      </c>
      <c r="C428" s="3"/>
      <c r="D428" s="5">
        <v>13.95</v>
      </c>
      <c r="E428" s="3" t="s">
        <v>1</v>
      </c>
      <c r="F428" s="3"/>
      <c r="G428" s="2"/>
      <c r="H428" s="3"/>
      <c r="I428" s="3"/>
      <c r="J428" s="5">
        <v>8.5000000000000007E-8</v>
      </c>
      <c r="K428" s="3" t="s">
        <v>3</v>
      </c>
      <c r="L428" s="3" t="s">
        <v>4</v>
      </c>
      <c r="M428" s="5">
        <v>0.87719298245614041</v>
      </c>
      <c r="N428" s="5">
        <v>16.850000000000001</v>
      </c>
      <c r="O428" s="3" t="s">
        <v>3</v>
      </c>
      <c r="P428" s="3"/>
      <c r="Q428" s="3"/>
      <c r="R428" s="5">
        <v>34</v>
      </c>
      <c r="S428" s="3"/>
      <c r="T428" s="3" t="s">
        <v>3</v>
      </c>
      <c r="U428" s="5">
        <v>40.549999999999997</v>
      </c>
      <c r="V428" s="3"/>
      <c r="W428" s="5">
        <v>281</v>
      </c>
      <c r="X428" s="3"/>
      <c r="Y428" s="3"/>
      <c r="Z428" s="5">
        <v>3.4999999999999997E-5</v>
      </c>
      <c r="AA428" s="3" t="s">
        <v>8</v>
      </c>
      <c r="AB428" s="2"/>
      <c r="AC428" s="5">
        <v>3.9272727272727272E-11</v>
      </c>
      <c r="AD428" s="3" t="s">
        <v>22</v>
      </c>
      <c r="AE428" s="3" t="s">
        <v>1</v>
      </c>
      <c r="AF428" s="3"/>
      <c r="AG428" s="6">
        <v>2.31E-3</v>
      </c>
      <c r="AH428" s="5">
        <v>281</v>
      </c>
      <c r="AI428" s="2"/>
      <c r="AJ428" s="3">
        <v>15</v>
      </c>
      <c r="AK428" s="5">
        <v>281</v>
      </c>
      <c r="AL428" s="5">
        <v>1.2010000000000001</v>
      </c>
      <c r="AM428" s="3"/>
      <c r="AN428" s="3"/>
      <c r="AO428" s="5">
        <v>281</v>
      </c>
      <c r="AP428" s="5">
        <v>281</v>
      </c>
      <c r="AQ428" s="5">
        <v>42.5</v>
      </c>
      <c r="AR428" s="5">
        <v>2.02</v>
      </c>
      <c r="AS428" s="3" t="s">
        <v>28</v>
      </c>
      <c r="AT428" s="3" t="s">
        <v>28</v>
      </c>
      <c r="AU428" s="5">
        <v>54.5</v>
      </c>
      <c r="AV428" s="3"/>
      <c r="AW428" s="5">
        <v>281</v>
      </c>
      <c r="AX428" s="5">
        <v>3.3333333333333333E-6</v>
      </c>
      <c r="AY428" s="2" t="s">
        <v>311</v>
      </c>
      <c r="AZ428" s="5">
        <v>22</v>
      </c>
      <c r="BA428" s="5">
        <v>281</v>
      </c>
      <c r="BB428" s="3" t="s">
        <v>8</v>
      </c>
      <c r="BC428" s="3">
        <v>20</v>
      </c>
      <c r="BD428" s="5">
        <v>0.41152263374485593</v>
      </c>
      <c r="BE428" s="3" t="s">
        <v>447</v>
      </c>
      <c r="BF428" s="6">
        <v>28.65</v>
      </c>
      <c r="BG428" s="5">
        <v>7.48</v>
      </c>
      <c r="BH428" s="3"/>
      <c r="BI428" s="3"/>
      <c r="BJ428" s="5">
        <v>1.34</v>
      </c>
      <c r="BK428" s="5">
        <v>29.6</v>
      </c>
      <c r="BL428" s="5">
        <v>0.84033613445378152</v>
      </c>
      <c r="BM428" s="5">
        <v>4.5</v>
      </c>
      <c r="BN428" s="3"/>
      <c r="BO428" s="3" t="s">
        <v>121</v>
      </c>
      <c r="BP428" s="3" t="s">
        <v>3</v>
      </c>
      <c r="BQ428" s="5">
        <v>3.11</v>
      </c>
      <c r="BR428" s="2" t="s">
        <v>21</v>
      </c>
      <c r="BS428" s="3"/>
      <c r="BT428" s="3"/>
      <c r="BU428" s="3"/>
      <c r="BV428" s="5">
        <v>4.46</v>
      </c>
      <c r="BW428" s="5">
        <v>6.3</v>
      </c>
      <c r="BX428" s="3" t="s">
        <v>27</v>
      </c>
      <c r="BY428" s="3"/>
      <c r="BZ428" s="5">
        <v>281</v>
      </c>
      <c r="CA428" s="2"/>
      <c r="CB428" s="3" t="s">
        <v>3</v>
      </c>
      <c r="CC428" s="5">
        <v>2.39</v>
      </c>
      <c r="CD428" s="5">
        <v>16.670000000000002</v>
      </c>
      <c r="CE428" s="3"/>
      <c r="CF428" s="5">
        <v>61</v>
      </c>
      <c r="CG428" s="3" t="s">
        <v>312</v>
      </c>
      <c r="CH428" s="3"/>
      <c r="CI428" s="3" t="s">
        <v>27</v>
      </c>
      <c r="CJ428" s="3" t="s">
        <v>1</v>
      </c>
      <c r="CK428" s="2"/>
      <c r="CL428" s="3" t="s">
        <v>22</v>
      </c>
      <c r="CM428" s="5">
        <v>75</v>
      </c>
      <c r="CN428" s="3"/>
      <c r="CO428" s="2"/>
      <c r="CP428" s="3"/>
      <c r="CQ428" s="2"/>
      <c r="CR428" s="2">
        <v>5.55</v>
      </c>
      <c r="CS428" s="5">
        <v>33</v>
      </c>
      <c r="CT428" s="5">
        <v>7.35</v>
      </c>
      <c r="CU428" s="5">
        <v>10.3</v>
      </c>
      <c r="CV428" s="5">
        <v>669</v>
      </c>
      <c r="CW428" s="5">
        <v>300</v>
      </c>
      <c r="CX428" s="5">
        <v>0.43478260869565222</v>
      </c>
      <c r="CY428" s="5">
        <v>0.65359477124183007</v>
      </c>
      <c r="CZ428" s="3" t="s">
        <v>22</v>
      </c>
      <c r="DA428" s="5">
        <v>1.265E-2</v>
      </c>
      <c r="DB428" s="5">
        <v>1190</v>
      </c>
      <c r="DC428" s="2"/>
      <c r="DD428" s="5">
        <v>225</v>
      </c>
      <c r="DE428" s="3" t="s">
        <v>22</v>
      </c>
      <c r="DF428" s="5">
        <v>0.33112582781456956</v>
      </c>
      <c r="DG428" s="3" t="s">
        <v>3</v>
      </c>
      <c r="DH428" s="5">
        <v>10.5</v>
      </c>
      <c r="DI428" s="3" t="s">
        <v>28</v>
      </c>
      <c r="DJ428" s="3"/>
      <c r="DK428" s="5">
        <v>720</v>
      </c>
      <c r="DL428" s="3" t="s">
        <v>8</v>
      </c>
      <c r="DM428" s="5">
        <v>0.28169014084507044</v>
      </c>
      <c r="DN428" s="3" t="s">
        <v>3</v>
      </c>
      <c r="DO428" s="5">
        <v>40</v>
      </c>
      <c r="DP428" s="3" t="s">
        <v>3</v>
      </c>
      <c r="DQ428" s="5">
        <v>4.3099999999999996</v>
      </c>
      <c r="DR428" s="2"/>
      <c r="DS428" s="3">
        <v>1</v>
      </c>
      <c r="DT428" s="5">
        <v>0.48076923076923073</v>
      </c>
      <c r="DU428" s="2"/>
      <c r="DV428" s="3" t="s">
        <v>3</v>
      </c>
      <c r="DW428" s="5">
        <v>40.549999999999997</v>
      </c>
      <c r="DX428" s="3"/>
      <c r="DY428" s="3" t="s">
        <v>8</v>
      </c>
      <c r="DZ428" s="2"/>
      <c r="EA428" s="5">
        <v>1.8181818181818181</v>
      </c>
      <c r="EB428" s="5">
        <v>2.35</v>
      </c>
      <c r="EC428" s="3"/>
      <c r="ED428" s="2"/>
      <c r="EE428" s="2"/>
      <c r="EF428" s="3" t="s">
        <v>1</v>
      </c>
      <c r="EG428" s="3" t="s">
        <v>27</v>
      </c>
      <c r="EH428" s="2"/>
      <c r="EI428" s="2"/>
      <c r="EJ428" s="3" t="s">
        <v>473</v>
      </c>
      <c r="EK428" s="5">
        <v>2.5499999999999998E-2</v>
      </c>
      <c r="EL428" s="3" t="s">
        <v>1</v>
      </c>
      <c r="EM428" s="3" t="s">
        <v>3</v>
      </c>
      <c r="EN428" s="3" t="s">
        <v>27</v>
      </c>
      <c r="EO428" s="3"/>
      <c r="EP428" s="3" t="s">
        <v>8</v>
      </c>
      <c r="EQ428" s="3"/>
      <c r="ER428" s="5">
        <v>5.45</v>
      </c>
      <c r="ES428" s="3"/>
      <c r="ET428" s="9">
        <v>35</v>
      </c>
      <c r="EU428" s="3" t="s">
        <v>239</v>
      </c>
      <c r="EV428" s="3" t="s">
        <v>28</v>
      </c>
      <c r="EW428" s="9">
        <v>13.5</v>
      </c>
      <c r="EX428" s="9">
        <v>2.66</v>
      </c>
      <c r="EY428" s="3"/>
      <c r="EZ428" s="3"/>
      <c r="FA428" s="9">
        <v>1.1627906976744187</v>
      </c>
      <c r="FB428" s="9">
        <v>5.0499999999999997E-9</v>
      </c>
      <c r="FC428" s="5">
        <v>281</v>
      </c>
      <c r="FD428" s="9">
        <v>0.9174311926605504</v>
      </c>
      <c r="FE428" s="2" t="s">
        <v>311</v>
      </c>
      <c r="FF428" s="3" t="s">
        <v>28</v>
      </c>
      <c r="FG428" s="3" t="s">
        <v>1</v>
      </c>
      <c r="FH428" s="9">
        <v>6.08</v>
      </c>
      <c r="FI428" s="3"/>
      <c r="FJ428" s="9">
        <v>13.7</v>
      </c>
      <c r="FK428" s="3" t="s">
        <v>1</v>
      </c>
      <c r="FL428" s="3" t="s">
        <v>1</v>
      </c>
      <c r="FM428" s="3"/>
      <c r="FN428" s="9">
        <v>142</v>
      </c>
      <c r="FO428" s="9">
        <v>4.2100000000000002E-7</v>
      </c>
      <c r="FP428" s="9">
        <v>8.35</v>
      </c>
      <c r="FQ428" s="3" t="s">
        <v>311</v>
      </c>
      <c r="FR428" s="5">
        <v>2.1299999999999999E-2</v>
      </c>
      <c r="FS428" s="9">
        <v>66.25</v>
      </c>
      <c r="FT428" s="3" t="s">
        <v>1</v>
      </c>
      <c r="FU428" s="3"/>
      <c r="FV428" s="3" t="s">
        <v>27</v>
      </c>
      <c r="FW428" s="5">
        <v>34.549999999999997</v>
      </c>
      <c r="FX428" s="10">
        <v>3.8500000000000001E-3</v>
      </c>
      <c r="FY428" s="3"/>
      <c r="FZ428" s="3"/>
      <c r="GA428" s="3"/>
      <c r="GB428" s="3"/>
      <c r="GC428" s="3" t="s">
        <v>27</v>
      </c>
      <c r="GD428" s="3"/>
      <c r="GE428" s="3"/>
      <c r="GF428" s="3" t="s">
        <v>30</v>
      </c>
      <c r="GG428" s="3"/>
      <c r="GH428" s="9">
        <v>3.4</v>
      </c>
      <c r="GI428" s="5">
        <v>281</v>
      </c>
      <c r="GJ428" s="5">
        <v>3.885E-3</v>
      </c>
      <c r="GK428" s="3"/>
      <c r="GL428" s="2"/>
      <c r="GM428" s="9">
        <v>2.13</v>
      </c>
      <c r="GN428" s="3" t="s">
        <v>31</v>
      </c>
      <c r="GO428" s="3" t="s">
        <v>8</v>
      </c>
      <c r="GP428" s="3"/>
      <c r="GQ428" s="3"/>
      <c r="GR428" s="3" t="s">
        <v>219</v>
      </c>
      <c r="GS428" s="9">
        <v>0.99009900990099009</v>
      </c>
      <c r="GT428" s="9">
        <v>97.7</v>
      </c>
      <c r="GU428" s="9">
        <v>21.35</v>
      </c>
      <c r="GV428" s="2">
        <v>9.0090090090090086E-2</v>
      </c>
      <c r="GW428" s="9">
        <v>2.7</v>
      </c>
      <c r="GX428" s="2" t="s">
        <v>34</v>
      </c>
      <c r="GY428" s="7"/>
      <c r="GZ428" s="9">
        <v>5.1100000000000003</v>
      </c>
      <c r="HA428" s="9">
        <v>2.7</v>
      </c>
      <c r="HB428" s="9">
        <v>6.11</v>
      </c>
      <c r="HC428" s="3">
        <v>39.1</v>
      </c>
      <c r="HD428" s="3" t="s">
        <v>3</v>
      </c>
      <c r="HE428" s="9">
        <v>27</v>
      </c>
      <c r="HF428" s="9">
        <v>21.4</v>
      </c>
      <c r="HG428" s="3" t="s">
        <v>467</v>
      </c>
      <c r="HH428" s="5">
        <v>281</v>
      </c>
      <c r="HI428" s="3" t="s">
        <v>311</v>
      </c>
      <c r="HJ428" s="3"/>
      <c r="HK428" s="3" t="s">
        <v>3</v>
      </c>
      <c r="HL428" s="3"/>
      <c r="HM428" s="9">
        <v>0.47499999999999998</v>
      </c>
      <c r="HN428" s="9">
        <v>115.5</v>
      </c>
      <c r="HO428" s="3" t="s">
        <v>3</v>
      </c>
      <c r="HP428" s="3" t="s">
        <v>1</v>
      </c>
      <c r="HQ428" s="3" t="s">
        <v>28</v>
      </c>
      <c r="HR428" s="9">
        <v>2.0499999999999998</v>
      </c>
      <c r="HS428" s="3" t="s">
        <v>3</v>
      </c>
      <c r="HT428" s="3">
        <v>3.67</v>
      </c>
      <c r="HU428" s="9">
        <v>0.5181347150259068</v>
      </c>
      <c r="HV428" s="3">
        <v>1</v>
      </c>
      <c r="HW428" s="9">
        <v>1.0800000000000001E-2</v>
      </c>
      <c r="HX428" s="3" t="s">
        <v>3</v>
      </c>
      <c r="HY428" s="3"/>
      <c r="HZ428" s="3" t="s">
        <v>30</v>
      </c>
      <c r="IA428" s="9">
        <v>4.3</v>
      </c>
      <c r="IB428" s="5">
        <v>8</v>
      </c>
      <c r="IC428" s="3" t="s">
        <v>18</v>
      </c>
      <c r="ID428" s="3"/>
      <c r="IE428" s="3" t="s">
        <v>309</v>
      </c>
      <c r="IF428" s="7"/>
      <c r="IG428" s="9">
        <v>1.3513513513513513</v>
      </c>
      <c r="IH428" s="9">
        <v>1.3513513513513513</v>
      </c>
    </row>
    <row r="429" spans="1:242" x14ac:dyDescent="0.25">
      <c r="A429" s="1" t="s">
        <v>552</v>
      </c>
      <c r="B429" s="5">
        <v>58</v>
      </c>
      <c r="C429" s="3"/>
      <c r="D429" s="5">
        <v>14.6</v>
      </c>
      <c r="E429" s="3" t="s">
        <v>1</v>
      </c>
      <c r="F429" s="3"/>
      <c r="G429" s="2"/>
      <c r="H429" s="3"/>
      <c r="I429" s="3"/>
      <c r="J429" s="5">
        <v>7.1999999999999996E-8</v>
      </c>
      <c r="K429" s="3" t="s">
        <v>3</v>
      </c>
      <c r="L429" s="3" t="s">
        <v>4</v>
      </c>
      <c r="M429" s="5">
        <v>0.87719298245614041</v>
      </c>
      <c r="N429" s="5">
        <v>17.3</v>
      </c>
      <c r="O429" s="3" t="s">
        <v>3</v>
      </c>
      <c r="P429" s="3"/>
      <c r="Q429" s="3"/>
      <c r="R429" s="5">
        <v>37</v>
      </c>
      <c r="S429" s="3"/>
      <c r="T429" s="3" t="s">
        <v>3</v>
      </c>
      <c r="U429" s="5">
        <v>43.25</v>
      </c>
      <c r="V429" s="3"/>
      <c r="W429" s="5">
        <v>292</v>
      </c>
      <c r="X429" s="3"/>
      <c r="Y429" s="3"/>
      <c r="Z429" s="5">
        <v>3.6999999999999998E-5</v>
      </c>
      <c r="AA429" s="3" t="s">
        <v>8</v>
      </c>
      <c r="AB429" s="2"/>
      <c r="AC429" s="5">
        <v>4.2545454545454545E-11</v>
      </c>
      <c r="AD429" s="3" t="s">
        <v>22</v>
      </c>
      <c r="AE429" s="3" t="s">
        <v>1</v>
      </c>
      <c r="AF429" s="3"/>
      <c r="AG429" s="6">
        <v>2.4300000000000003E-3</v>
      </c>
      <c r="AH429" s="5">
        <v>292</v>
      </c>
      <c r="AI429" s="2"/>
      <c r="AJ429" s="3">
        <v>16</v>
      </c>
      <c r="AK429" s="5">
        <v>292</v>
      </c>
      <c r="AL429" s="5">
        <v>1.2350000000000001</v>
      </c>
      <c r="AM429" s="3"/>
      <c r="AN429" s="3"/>
      <c r="AO429" s="5">
        <v>292</v>
      </c>
      <c r="AP429" s="5">
        <v>292</v>
      </c>
      <c r="AQ429" s="5">
        <v>43</v>
      </c>
      <c r="AR429" s="5">
        <v>2.12</v>
      </c>
      <c r="AS429" s="3" t="s">
        <v>28</v>
      </c>
      <c r="AT429" s="3" t="s">
        <v>28</v>
      </c>
      <c r="AU429" s="5">
        <v>55</v>
      </c>
      <c r="AV429" s="3"/>
      <c r="AW429" s="5">
        <v>292</v>
      </c>
      <c r="AX429" s="5">
        <v>3.3333333333333333E-6</v>
      </c>
      <c r="AY429" s="2" t="s">
        <v>311</v>
      </c>
      <c r="AZ429" s="5">
        <v>24</v>
      </c>
      <c r="BA429" s="5">
        <v>292</v>
      </c>
      <c r="BB429" s="3" t="s">
        <v>8</v>
      </c>
      <c r="BC429" s="3">
        <v>19.5</v>
      </c>
      <c r="BD429" s="5">
        <v>0.4587155963302752</v>
      </c>
      <c r="BE429" s="3" t="s">
        <v>447</v>
      </c>
      <c r="BF429" s="6">
        <v>28.4</v>
      </c>
      <c r="BG429" s="5">
        <v>7.83</v>
      </c>
      <c r="BH429" s="3"/>
      <c r="BI429" s="3"/>
      <c r="BJ429" s="5">
        <v>1.35</v>
      </c>
      <c r="BK429" s="5">
        <v>28.35</v>
      </c>
      <c r="BL429" s="5">
        <v>0.86956521739130443</v>
      </c>
      <c r="BM429" s="5">
        <v>4.75</v>
      </c>
      <c r="BN429" s="3"/>
      <c r="BO429" s="3" t="s">
        <v>121</v>
      </c>
      <c r="BP429" s="3" t="s">
        <v>3</v>
      </c>
      <c r="BQ429" s="5">
        <v>3.25</v>
      </c>
      <c r="BR429" s="2" t="s">
        <v>21</v>
      </c>
      <c r="BS429" s="3"/>
      <c r="BT429" s="3"/>
      <c r="BU429" s="3"/>
      <c r="BV429" s="5">
        <v>4.57</v>
      </c>
      <c r="BW429" s="5">
        <v>6.53</v>
      </c>
      <c r="BX429" s="3" t="s">
        <v>27</v>
      </c>
      <c r="BY429" s="3"/>
      <c r="BZ429" s="5">
        <v>292</v>
      </c>
      <c r="CA429" s="2"/>
      <c r="CB429" s="3" t="s">
        <v>3</v>
      </c>
      <c r="CC429" s="5">
        <v>2.48</v>
      </c>
      <c r="CD429" s="5">
        <v>20</v>
      </c>
      <c r="CE429" s="3"/>
      <c r="CF429" s="5">
        <v>62</v>
      </c>
      <c r="CG429" s="3" t="s">
        <v>312</v>
      </c>
      <c r="CH429" s="3"/>
      <c r="CI429" s="3" t="s">
        <v>27</v>
      </c>
      <c r="CJ429" s="3" t="s">
        <v>1</v>
      </c>
      <c r="CK429" s="2"/>
      <c r="CL429" s="3" t="s">
        <v>22</v>
      </c>
      <c r="CM429" s="5">
        <v>80</v>
      </c>
      <c r="CN429" s="3"/>
      <c r="CO429" s="2"/>
      <c r="CP429" s="3"/>
      <c r="CQ429" s="2"/>
      <c r="CR429" s="2">
        <v>5.79</v>
      </c>
      <c r="CS429" s="5">
        <v>34.549999999999997</v>
      </c>
      <c r="CT429" s="5">
        <v>7.85</v>
      </c>
      <c r="CU429" s="5">
        <v>10.5</v>
      </c>
      <c r="CV429" s="5">
        <v>690</v>
      </c>
      <c r="CW429" s="5">
        <v>300</v>
      </c>
      <c r="CX429" s="5">
        <v>0.46511627906976744</v>
      </c>
      <c r="CY429" s="5">
        <v>0.69444444444444442</v>
      </c>
      <c r="CZ429" s="3" t="s">
        <v>22</v>
      </c>
      <c r="DA429" s="5">
        <v>1.32E-2</v>
      </c>
      <c r="DB429" s="5">
        <v>1240</v>
      </c>
      <c r="DC429" s="2"/>
      <c r="DD429" s="5">
        <v>240</v>
      </c>
      <c r="DE429" s="3" t="s">
        <v>22</v>
      </c>
      <c r="DF429" s="5">
        <v>0.34722222222222221</v>
      </c>
      <c r="DG429" s="3" t="s">
        <v>3</v>
      </c>
      <c r="DH429" s="5">
        <v>10.6</v>
      </c>
      <c r="DI429" s="3" t="s">
        <v>28</v>
      </c>
      <c r="DJ429" s="3"/>
      <c r="DK429" s="5">
        <v>700</v>
      </c>
      <c r="DL429" s="3" t="s">
        <v>8</v>
      </c>
      <c r="DM429" s="5">
        <v>0.28409090909090912</v>
      </c>
      <c r="DN429" s="3" t="s">
        <v>3</v>
      </c>
      <c r="DO429" s="5">
        <v>41</v>
      </c>
      <c r="DP429" s="3" t="s">
        <v>3</v>
      </c>
      <c r="DQ429" s="5">
        <v>4.47</v>
      </c>
      <c r="DR429" s="2"/>
      <c r="DS429" s="3">
        <v>1</v>
      </c>
      <c r="DT429" s="5">
        <v>0.50251256281407031</v>
      </c>
      <c r="DU429" s="2"/>
      <c r="DV429" s="3" t="s">
        <v>3</v>
      </c>
      <c r="DW429" s="5">
        <v>43.25</v>
      </c>
      <c r="DX429" s="3"/>
      <c r="DY429" s="3" t="s">
        <v>8</v>
      </c>
      <c r="DZ429" s="2"/>
      <c r="EA429" s="5">
        <v>1.9230769230769229</v>
      </c>
      <c r="EB429" s="5">
        <v>2.37</v>
      </c>
      <c r="EC429" s="3"/>
      <c r="ED429" s="2"/>
      <c r="EE429" s="2"/>
      <c r="EF429" s="3" t="s">
        <v>1</v>
      </c>
      <c r="EG429" s="3" t="s">
        <v>27</v>
      </c>
      <c r="EH429" s="2"/>
      <c r="EI429" s="2"/>
      <c r="EJ429" s="3" t="s">
        <v>473</v>
      </c>
      <c r="EK429" s="5">
        <v>2.6249999999999999E-2</v>
      </c>
      <c r="EL429" s="3" t="s">
        <v>1</v>
      </c>
      <c r="EM429" s="3" t="s">
        <v>3</v>
      </c>
      <c r="EN429" s="3" t="s">
        <v>27</v>
      </c>
      <c r="EO429" s="3"/>
      <c r="EP429" s="3" t="s">
        <v>8</v>
      </c>
      <c r="EQ429" s="3"/>
      <c r="ER429" s="5">
        <v>5.8</v>
      </c>
      <c r="ES429" s="3"/>
      <c r="ET429" s="9">
        <v>38</v>
      </c>
      <c r="EU429" s="3" t="s">
        <v>239</v>
      </c>
      <c r="EV429" s="3" t="s">
        <v>28</v>
      </c>
      <c r="EW429" s="9">
        <v>14</v>
      </c>
      <c r="EX429" s="9">
        <v>2.75</v>
      </c>
      <c r="EY429" s="3"/>
      <c r="EZ429" s="3"/>
      <c r="FA429" s="9">
        <v>1.2048192771084338</v>
      </c>
      <c r="FB429" s="9">
        <v>5.2899999999999997E-9</v>
      </c>
      <c r="FC429" s="5">
        <v>292</v>
      </c>
      <c r="FD429" s="9">
        <v>0.96153846153846145</v>
      </c>
      <c r="FE429" s="2" t="s">
        <v>311</v>
      </c>
      <c r="FF429" s="3" t="s">
        <v>28</v>
      </c>
      <c r="FG429" s="3" t="s">
        <v>1</v>
      </c>
      <c r="FH429" s="9">
        <v>6.22</v>
      </c>
      <c r="FI429" s="3"/>
      <c r="FJ429" s="9">
        <v>14.15</v>
      </c>
      <c r="FK429" s="3" t="s">
        <v>1</v>
      </c>
      <c r="FL429" s="3" t="s">
        <v>1</v>
      </c>
      <c r="FM429" s="3"/>
      <c r="FN429" s="9">
        <v>145</v>
      </c>
      <c r="FO429" s="9">
        <v>4.34E-7</v>
      </c>
      <c r="FP429" s="9">
        <v>8.43</v>
      </c>
      <c r="FQ429" s="3" t="s">
        <v>311</v>
      </c>
      <c r="FR429" s="5">
        <v>2.4500000000000001E-2</v>
      </c>
      <c r="FS429" s="9">
        <v>65</v>
      </c>
      <c r="FT429" s="3" t="s">
        <v>1</v>
      </c>
      <c r="FU429" s="3"/>
      <c r="FV429" s="3" t="s">
        <v>27</v>
      </c>
      <c r="FW429" s="5">
        <v>37.450000000000003</v>
      </c>
      <c r="FX429" s="10">
        <v>3.9500000000000004E-3</v>
      </c>
      <c r="FY429" s="3"/>
      <c r="FZ429" s="3"/>
      <c r="GA429" s="3"/>
      <c r="GB429" s="3"/>
      <c r="GC429" s="3" t="s">
        <v>27</v>
      </c>
      <c r="GD429" s="3"/>
      <c r="GE429" s="3"/>
      <c r="GF429" s="3" t="s">
        <v>30</v>
      </c>
      <c r="GG429" s="3"/>
      <c r="GH429" s="9">
        <v>3.41</v>
      </c>
      <c r="GI429" s="5">
        <v>292</v>
      </c>
      <c r="GJ429" s="5">
        <v>4.0000000000000001E-3</v>
      </c>
      <c r="GK429" s="3"/>
      <c r="GL429" s="2"/>
      <c r="GM429" s="9">
        <v>2.17</v>
      </c>
      <c r="GN429" s="3" t="s">
        <v>31</v>
      </c>
      <c r="GO429" s="3" t="s">
        <v>8</v>
      </c>
      <c r="GP429" s="3"/>
      <c r="GQ429" s="3"/>
      <c r="GR429" s="3" t="s">
        <v>219</v>
      </c>
      <c r="GS429" s="9">
        <v>0.98039215686274506</v>
      </c>
      <c r="GT429" s="9">
        <v>98.5</v>
      </c>
      <c r="GU429" s="9">
        <v>22</v>
      </c>
      <c r="GV429" s="2">
        <v>9.4339622641509427E-2</v>
      </c>
      <c r="GW429" s="9">
        <v>2.5</v>
      </c>
      <c r="GX429" s="2" t="s">
        <v>34</v>
      </c>
      <c r="GY429" s="7"/>
      <c r="GZ429" s="9">
        <v>5.29</v>
      </c>
      <c r="HA429" s="9">
        <v>2.5</v>
      </c>
      <c r="HB429" s="9">
        <v>6.04</v>
      </c>
      <c r="HC429" s="3">
        <v>39.25</v>
      </c>
      <c r="HD429" s="3" t="s">
        <v>3</v>
      </c>
      <c r="HE429" s="9">
        <v>29</v>
      </c>
      <c r="HF429" s="9">
        <v>23</v>
      </c>
      <c r="HG429" s="3" t="s">
        <v>467</v>
      </c>
      <c r="HH429" s="5">
        <v>292</v>
      </c>
      <c r="HI429" s="3" t="s">
        <v>311</v>
      </c>
      <c r="HJ429" s="3"/>
      <c r="HK429" s="3" t="s">
        <v>3</v>
      </c>
      <c r="HL429" s="3"/>
      <c r="HM429" s="9">
        <v>0.46500000000000002</v>
      </c>
      <c r="HN429" s="9">
        <v>121</v>
      </c>
      <c r="HO429" s="3" t="s">
        <v>3</v>
      </c>
      <c r="HP429" s="3" t="s">
        <v>1</v>
      </c>
      <c r="HQ429" s="3" t="s">
        <v>28</v>
      </c>
      <c r="HR429" s="9">
        <v>3</v>
      </c>
      <c r="HS429" s="3" t="s">
        <v>3</v>
      </c>
      <c r="HT429" s="3">
        <v>3.67</v>
      </c>
      <c r="HU429" s="9">
        <v>0.54347826086956519</v>
      </c>
      <c r="HV429" s="3">
        <v>1</v>
      </c>
      <c r="HW429" s="9">
        <v>1.09E-2</v>
      </c>
      <c r="HX429" s="3" t="s">
        <v>3</v>
      </c>
      <c r="HY429" s="3"/>
      <c r="HZ429" s="3" t="s">
        <v>30</v>
      </c>
      <c r="IA429" s="9">
        <v>4.3</v>
      </c>
      <c r="IB429" s="5">
        <v>10</v>
      </c>
      <c r="IC429" s="3" t="s">
        <v>18</v>
      </c>
      <c r="ID429" s="3"/>
      <c r="IE429" s="3" t="s">
        <v>309</v>
      </c>
      <c r="IF429" s="7"/>
      <c r="IG429" s="9">
        <v>1.4084507042253522</v>
      </c>
      <c r="IH429" s="9">
        <v>1.4084507042253522</v>
      </c>
    </row>
    <row r="430" spans="1:242" x14ac:dyDescent="0.25">
      <c r="A430" s="1" t="s">
        <v>553</v>
      </c>
      <c r="B430" s="5">
        <v>54</v>
      </c>
      <c r="C430" s="3"/>
      <c r="D430" s="5">
        <v>15.75</v>
      </c>
      <c r="E430" s="3" t="s">
        <v>1</v>
      </c>
      <c r="F430" s="3"/>
      <c r="G430" s="2"/>
      <c r="H430" s="3"/>
      <c r="I430" s="3"/>
      <c r="J430" s="5">
        <v>7.5500000000000008E-8</v>
      </c>
      <c r="K430" s="3" t="s">
        <v>3</v>
      </c>
      <c r="L430" s="3" t="s">
        <v>4</v>
      </c>
      <c r="M430" s="5">
        <v>0.87719298245614041</v>
      </c>
      <c r="N430" s="5">
        <v>17.05</v>
      </c>
      <c r="O430" s="3" t="s">
        <v>3</v>
      </c>
      <c r="P430" s="3"/>
      <c r="Q430" s="3"/>
      <c r="R430" s="5">
        <v>33</v>
      </c>
      <c r="S430" s="3"/>
      <c r="T430" s="3" t="s">
        <v>3</v>
      </c>
      <c r="U430" s="5">
        <v>43.55</v>
      </c>
      <c r="V430" s="3"/>
      <c r="W430" s="5">
        <v>308</v>
      </c>
      <c r="X430" s="3"/>
      <c r="Y430" s="3"/>
      <c r="Z430" s="5">
        <v>3.6000000000000001E-5</v>
      </c>
      <c r="AA430" s="3" t="s">
        <v>8</v>
      </c>
      <c r="AB430" s="2"/>
      <c r="AC430" s="5">
        <v>4.5454545454545455E-11</v>
      </c>
      <c r="AD430" s="3" t="s">
        <v>22</v>
      </c>
      <c r="AE430" s="3" t="s">
        <v>1</v>
      </c>
      <c r="AF430" s="3"/>
      <c r="AG430" s="6">
        <v>2.98E-3</v>
      </c>
      <c r="AH430" s="5">
        <v>308</v>
      </c>
      <c r="AI430" s="2"/>
      <c r="AJ430" s="3">
        <v>16</v>
      </c>
      <c r="AK430" s="5">
        <v>308</v>
      </c>
      <c r="AL430" s="5">
        <v>1.2030000000000001</v>
      </c>
      <c r="AM430" s="3"/>
      <c r="AN430" s="3"/>
      <c r="AO430" s="5">
        <v>308</v>
      </c>
      <c r="AP430" s="5">
        <v>308</v>
      </c>
      <c r="AQ430" s="5">
        <v>43</v>
      </c>
      <c r="AR430" s="5">
        <v>2.21</v>
      </c>
      <c r="AS430" s="3" t="s">
        <v>28</v>
      </c>
      <c r="AT430" s="3" t="s">
        <v>28</v>
      </c>
      <c r="AU430" s="5">
        <v>55.75</v>
      </c>
      <c r="AV430" s="3"/>
      <c r="AW430" s="5">
        <v>308</v>
      </c>
      <c r="AX430" s="5">
        <v>3.7333333333333333E-6</v>
      </c>
      <c r="AY430" s="2" t="s">
        <v>311</v>
      </c>
      <c r="AZ430" s="5">
        <v>24</v>
      </c>
      <c r="BA430" s="5">
        <v>308</v>
      </c>
      <c r="BB430" s="3" t="s">
        <v>8</v>
      </c>
      <c r="BC430" s="3">
        <v>21</v>
      </c>
      <c r="BD430" s="5">
        <v>0.47393364928909953</v>
      </c>
      <c r="BE430" s="3" t="s">
        <v>447</v>
      </c>
      <c r="BF430" s="6">
        <v>30.4</v>
      </c>
      <c r="BG430" s="5">
        <v>8</v>
      </c>
      <c r="BH430" s="3"/>
      <c r="BI430" s="3"/>
      <c r="BJ430" s="5">
        <v>1.35</v>
      </c>
      <c r="BK430" s="5">
        <v>31.25</v>
      </c>
      <c r="BL430" s="5">
        <v>0.89285714285714279</v>
      </c>
      <c r="BM430" s="5">
        <v>5.5</v>
      </c>
      <c r="BN430" s="3"/>
      <c r="BO430" s="3" t="s">
        <v>121</v>
      </c>
      <c r="BP430" s="3" t="s">
        <v>3</v>
      </c>
      <c r="BQ430" s="5">
        <v>3.4</v>
      </c>
      <c r="BR430" s="2" t="s">
        <v>21</v>
      </c>
      <c r="BS430" s="3"/>
      <c r="BT430" s="3"/>
      <c r="BU430" s="3"/>
      <c r="BV430" s="5">
        <v>4.6900000000000004</v>
      </c>
      <c r="BW430" s="5">
        <v>6.5</v>
      </c>
      <c r="BX430" s="3" t="s">
        <v>27</v>
      </c>
      <c r="BY430" s="3"/>
      <c r="BZ430" s="5">
        <v>308</v>
      </c>
      <c r="CA430" s="2"/>
      <c r="CB430" s="3" t="s">
        <v>3</v>
      </c>
      <c r="CC430" s="5">
        <v>2.4500000000000002</v>
      </c>
      <c r="CD430" s="5">
        <v>20</v>
      </c>
      <c r="CE430" s="3"/>
      <c r="CF430" s="5">
        <v>64</v>
      </c>
      <c r="CG430" s="3" t="s">
        <v>312</v>
      </c>
      <c r="CH430" s="3"/>
      <c r="CI430" s="3" t="s">
        <v>27</v>
      </c>
      <c r="CJ430" s="3" t="s">
        <v>1</v>
      </c>
      <c r="CK430" s="2"/>
      <c r="CL430" s="3" t="s">
        <v>22</v>
      </c>
      <c r="CM430" s="5">
        <v>85</v>
      </c>
      <c r="CN430" s="3"/>
      <c r="CO430" s="2"/>
      <c r="CP430" s="3"/>
      <c r="CQ430" s="2"/>
      <c r="CR430" s="2">
        <v>5.91</v>
      </c>
      <c r="CS430" s="5">
        <v>36</v>
      </c>
      <c r="CT430" s="5">
        <v>8.35</v>
      </c>
      <c r="CU430" s="5">
        <v>10.55</v>
      </c>
      <c r="CV430" s="5">
        <v>695</v>
      </c>
      <c r="CW430" s="5">
        <v>350</v>
      </c>
      <c r="CX430" s="5">
        <v>0.47846889952153115</v>
      </c>
      <c r="CY430" s="5">
        <v>0.69930069930069938</v>
      </c>
      <c r="CZ430" s="3" t="s">
        <v>22</v>
      </c>
      <c r="DA430" s="5">
        <v>1.375E-2</v>
      </c>
      <c r="DB430" s="5">
        <v>1275</v>
      </c>
      <c r="DC430" s="2"/>
      <c r="DD430" s="5">
        <v>231</v>
      </c>
      <c r="DE430" s="3" t="s">
        <v>22</v>
      </c>
      <c r="DF430" s="5">
        <v>0.35587188612099646</v>
      </c>
      <c r="DG430" s="3" t="s">
        <v>3</v>
      </c>
      <c r="DH430" s="5">
        <v>11</v>
      </c>
      <c r="DI430" s="3" t="s">
        <v>28</v>
      </c>
      <c r="DJ430" s="3"/>
      <c r="DK430" s="5">
        <v>712</v>
      </c>
      <c r="DL430" s="3" t="s">
        <v>8</v>
      </c>
      <c r="DM430" s="5">
        <v>0.2824858757062147</v>
      </c>
      <c r="DN430" s="3" t="s">
        <v>3</v>
      </c>
      <c r="DO430" s="5">
        <v>42</v>
      </c>
      <c r="DP430" s="3" t="s">
        <v>3</v>
      </c>
      <c r="DQ430" s="5">
        <v>4.7300000000000004</v>
      </c>
      <c r="DR430" s="2"/>
      <c r="DS430" s="3">
        <v>1</v>
      </c>
      <c r="DT430" s="5">
        <v>0.61728395061728392</v>
      </c>
      <c r="DU430" s="2"/>
      <c r="DV430" s="3" t="s">
        <v>3</v>
      </c>
      <c r="DW430" s="5">
        <v>43.55</v>
      </c>
      <c r="DX430" s="3"/>
      <c r="DY430" s="3" t="s">
        <v>8</v>
      </c>
      <c r="DZ430" s="2"/>
      <c r="EA430" s="5">
        <v>1.9230769230769229</v>
      </c>
      <c r="EB430" s="5">
        <v>2.37</v>
      </c>
      <c r="EC430" s="3"/>
      <c r="ED430" s="2"/>
      <c r="EE430" s="2"/>
      <c r="EF430" s="3" t="s">
        <v>1</v>
      </c>
      <c r="EG430" s="3" t="s">
        <v>27</v>
      </c>
      <c r="EH430" s="2"/>
      <c r="EI430" s="2"/>
      <c r="EJ430" s="3" t="s">
        <v>473</v>
      </c>
      <c r="EK430" s="5">
        <v>2.6499999999999999E-2</v>
      </c>
      <c r="EL430" s="3" t="s">
        <v>1</v>
      </c>
      <c r="EM430" s="3" t="s">
        <v>3</v>
      </c>
      <c r="EN430" s="3" t="s">
        <v>27</v>
      </c>
      <c r="EO430" s="3"/>
      <c r="EP430" s="3" t="s">
        <v>8</v>
      </c>
      <c r="EQ430" s="3"/>
      <c r="ER430" s="5">
        <v>5.92</v>
      </c>
      <c r="ES430" s="3"/>
      <c r="ET430" s="9">
        <v>39</v>
      </c>
      <c r="EU430" s="3" t="s">
        <v>239</v>
      </c>
      <c r="EV430" s="3" t="s">
        <v>28</v>
      </c>
      <c r="EW430" s="9">
        <v>14.5</v>
      </c>
      <c r="EX430" s="9">
        <v>2.73</v>
      </c>
      <c r="EY430" s="3"/>
      <c r="EZ430" s="3"/>
      <c r="FA430" s="9">
        <v>1.2345679012345678</v>
      </c>
      <c r="FB430" s="9">
        <v>5.4999999999999996E-9</v>
      </c>
      <c r="FC430" s="5">
        <v>308</v>
      </c>
      <c r="FD430" s="9">
        <v>1</v>
      </c>
      <c r="FE430" s="2" t="s">
        <v>311</v>
      </c>
      <c r="FF430" s="3" t="s">
        <v>28</v>
      </c>
      <c r="FG430" s="3" t="s">
        <v>1</v>
      </c>
      <c r="FH430" s="9">
        <v>6.26</v>
      </c>
      <c r="FI430" s="3"/>
      <c r="FJ430" s="9">
        <v>14.6</v>
      </c>
      <c r="FK430" s="3" t="s">
        <v>1</v>
      </c>
      <c r="FL430" s="3" t="s">
        <v>1</v>
      </c>
      <c r="FM430" s="3"/>
      <c r="FN430" s="9">
        <v>149</v>
      </c>
      <c r="FO430" s="9">
        <v>4.5499999999999998E-7</v>
      </c>
      <c r="FP430" s="9">
        <v>8.4</v>
      </c>
      <c r="FQ430" s="3" t="s">
        <v>311</v>
      </c>
      <c r="FR430" s="5">
        <v>3.6700000000000003E-2</v>
      </c>
      <c r="FS430" s="9">
        <v>67.849999999999994</v>
      </c>
      <c r="FT430" s="3" t="s">
        <v>1</v>
      </c>
      <c r="FU430" s="3"/>
      <c r="FV430" s="3" t="s">
        <v>27</v>
      </c>
      <c r="FW430" s="5">
        <v>42</v>
      </c>
      <c r="FX430" s="10">
        <v>4.0499999999999998E-3</v>
      </c>
      <c r="FY430" s="3"/>
      <c r="FZ430" s="3"/>
      <c r="GA430" s="3"/>
      <c r="GB430" s="3"/>
      <c r="GC430" s="3" t="s">
        <v>27</v>
      </c>
      <c r="GD430" s="3"/>
      <c r="GE430" s="3"/>
      <c r="GF430" s="3" t="s">
        <v>30</v>
      </c>
      <c r="GG430" s="3"/>
      <c r="GH430" s="9">
        <v>3.41</v>
      </c>
      <c r="GI430" s="5">
        <v>308</v>
      </c>
      <c r="GJ430" s="5">
        <v>4.2399999999999998E-3</v>
      </c>
      <c r="GK430" s="3"/>
      <c r="GL430" s="2"/>
      <c r="GM430" s="9">
        <v>2.16</v>
      </c>
      <c r="GN430" s="3" t="s">
        <v>31</v>
      </c>
      <c r="GO430" s="3" t="s">
        <v>8</v>
      </c>
      <c r="GP430" s="3"/>
      <c r="GQ430" s="3"/>
      <c r="GR430" s="3" t="s">
        <v>219</v>
      </c>
      <c r="GS430" s="9">
        <v>1.0204081632653061</v>
      </c>
      <c r="GT430" s="9">
        <v>103</v>
      </c>
      <c r="GU430" s="9">
        <v>22.75</v>
      </c>
      <c r="GV430" s="2">
        <v>9.8039215686274508E-2</v>
      </c>
      <c r="GW430" s="9">
        <v>2.6</v>
      </c>
      <c r="GX430" s="2" t="s">
        <v>34</v>
      </c>
      <c r="GY430" s="7"/>
      <c r="GZ430" s="9">
        <v>5.38</v>
      </c>
      <c r="HA430" s="9">
        <v>2.6</v>
      </c>
      <c r="HB430" s="9">
        <v>6.08</v>
      </c>
      <c r="HC430" s="3">
        <v>39.15</v>
      </c>
      <c r="HD430" s="3" t="s">
        <v>3</v>
      </c>
      <c r="HE430" s="9">
        <v>22</v>
      </c>
      <c r="HF430" s="9">
        <v>22.3</v>
      </c>
      <c r="HG430" s="3" t="s">
        <v>467</v>
      </c>
      <c r="HH430" s="5">
        <v>308</v>
      </c>
      <c r="HI430" s="3" t="s">
        <v>311</v>
      </c>
      <c r="HJ430" s="3"/>
      <c r="HK430" s="3" t="s">
        <v>3</v>
      </c>
      <c r="HL430" s="3"/>
      <c r="HM430" s="9">
        <v>0.49</v>
      </c>
      <c r="HN430" s="9">
        <v>134</v>
      </c>
      <c r="HO430" s="3" t="s">
        <v>3</v>
      </c>
      <c r="HP430" s="3" t="s">
        <v>1</v>
      </c>
      <c r="HQ430" s="3" t="s">
        <v>28</v>
      </c>
      <c r="HR430" s="9">
        <v>2.9</v>
      </c>
      <c r="HS430" s="3" t="s">
        <v>3</v>
      </c>
      <c r="HT430" s="3">
        <v>3.67</v>
      </c>
      <c r="HU430" s="9">
        <v>0.54347826086956519</v>
      </c>
      <c r="HV430" s="3">
        <v>1</v>
      </c>
      <c r="HW430" s="9">
        <v>1.099E-2</v>
      </c>
      <c r="HX430" s="3" t="s">
        <v>3</v>
      </c>
      <c r="HY430" s="3"/>
      <c r="HZ430" s="3" t="s">
        <v>30</v>
      </c>
      <c r="IA430" s="9">
        <v>4.3</v>
      </c>
      <c r="IB430" s="5">
        <v>11.25</v>
      </c>
      <c r="IC430" s="3" t="s">
        <v>18</v>
      </c>
      <c r="ID430" s="3"/>
      <c r="IE430" s="3" t="s">
        <v>309</v>
      </c>
      <c r="IF430" s="7"/>
      <c r="IG430" s="9">
        <v>1.4705882352941175</v>
      </c>
      <c r="IH430" s="9">
        <v>1.4705882352941175</v>
      </c>
    </row>
    <row r="431" spans="1:242" x14ac:dyDescent="0.25">
      <c r="A431" s="1" t="s">
        <v>554</v>
      </c>
      <c r="B431" s="5">
        <v>53.25</v>
      </c>
      <c r="C431" s="3"/>
      <c r="D431" s="5">
        <v>13.6</v>
      </c>
      <c r="E431" s="3" t="s">
        <v>1</v>
      </c>
      <c r="F431" s="3"/>
      <c r="G431" s="2"/>
      <c r="H431" s="3"/>
      <c r="I431" s="3"/>
      <c r="J431" s="5">
        <v>7.6500000000000003E-8</v>
      </c>
      <c r="K431" s="3" t="s">
        <v>3</v>
      </c>
      <c r="L431" s="3" t="s">
        <v>4</v>
      </c>
      <c r="M431" s="5">
        <v>0.87719298245614041</v>
      </c>
      <c r="N431" s="5">
        <v>16.3</v>
      </c>
      <c r="O431" s="3" t="s">
        <v>3</v>
      </c>
      <c r="P431" s="3"/>
      <c r="Q431" s="3"/>
      <c r="R431" s="5">
        <v>30</v>
      </c>
      <c r="S431" s="3"/>
      <c r="T431" s="3" t="s">
        <v>3</v>
      </c>
      <c r="U431" s="5">
        <v>41.35</v>
      </c>
      <c r="V431" s="3"/>
      <c r="W431" s="5">
        <v>276</v>
      </c>
      <c r="X431" s="3"/>
      <c r="Y431" s="3"/>
      <c r="Z431" s="5">
        <v>3.4E-5</v>
      </c>
      <c r="AA431" s="3" t="s">
        <v>8</v>
      </c>
      <c r="AB431" s="2"/>
      <c r="AC431" s="5">
        <v>4.5818181818181818E-11</v>
      </c>
      <c r="AD431" s="3" t="s">
        <v>22</v>
      </c>
      <c r="AE431" s="3" t="s">
        <v>1</v>
      </c>
      <c r="AF431" s="3"/>
      <c r="AG431" s="6">
        <v>2.4599999999999999E-3</v>
      </c>
      <c r="AH431" s="5">
        <v>276</v>
      </c>
      <c r="AI431" s="2"/>
      <c r="AJ431" s="3">
        <v>17</v>
      </c>
      <c r="AK431" s="5">
        <v>276</v>
      </c>
      <c r="AL431" s="5">
        <v>1.21</v>
      </c>
      <c r="AM431" s="3"/>
      <c r="AN431" s="3"/>
      <c r="AO431" s="5">
        <v>276</v>
      </c>
      <c r="AP431" s="5">
        <v>276</v>
      </c>
      <c r="AQ431" s="5">
        <v>43.25</v>
      </c>
      <c r="AR431" s="5">
        <v>1.88</v>
      </c>
      <c r="AS431" s="3" t="s">
        <v>28</v>
      </c>
      <c r="AT431" s="3" t="s">
        <v>28</v>
      </c>
      <c r="AU431" s="5">
        <v>56.75</v>
      </c>
      <c r="AV431" s="3"/>
      <c r="AW431" s="5">
        <v>276</v>
      </c>
      <c r="AX431" s="5">
        <v>4.6666666666666663E-6</v>
      </c>
      <c r="AY431" s="2" t="s">
        <v>311</v>
      </c>
      <c r="AZ431" s="5">
        <v>30</v>
      </c>
      <c r="BA431" s="5">
        <v>276</v>
      </c>
      <c r="BB431" s="3" t="s">
        <v>8</v>
      </c>
      <c r="BC431" s="3">
        <v>20.5</v>
      </c>
      <c r="BD431" s="5">
        <v>0.44843049327354262</v>
      </c>
      <c r="BE431" s="3" t="s">
        <v>447</v>
      </c>
      <c r="BF431" s="6">
        <v>28.35</v>
      </c>
      <c r="BG431" s="5">
        <v>7.3</v>
      </c>
      <c r="BH431" s="3"/>
      <c r="BI431" s="3"/>
      <c r="BJ431" s="5">
        <v>1.35</v>
      </c>
      <c r="BK431" s="5">
        <v>32.950000000000003</v>
      </c>
      <c r="BL431" s="5">
        <v>0.9009009009009008</v>
      </c>
      <c r="BM431" s="5">
        <v>5</v>
      </c>
      <c r="BN431" s="3"/>
      <c r="BO431" s="3" t="s">
        <v>121</v>
      </c>
      <c r="BP431" s="3" t="s">
        <v>3</v>
      </c>
      <c r="BQ431" s="5">
        <v>3.05</v>
      </c>
      <c r="BR431" s="2" t="s">
        <v>21</v>
      </c>
      <c r="BS431" s="3"/>
      <c r="BT431" s="3"/>
      <c r="BU431" s="3"/>
      <c r="BV431" s="5">
        <v>4.4800000000000004</v>
      </c>
      <c r="BW431" s="5">
        <v>6.15</v>
      </c>
      <c r="BX431" s="3" t="s">
        <v>27</v>
      </c>
      <c r="BY431" s="3"/>
      <c r="BZ431" s="5">
        <v>276</v>
      </c>
      <c r="CA431" s="2"/>
      <c r="CB431" s="3" t="s">
        <v>3</v>
      </c>
      <c r="CC431" s="5">
        <v>2.3199999999999998</v>
      </c>
      <c r="CD431" s="5">
        <v>25</v>
      </c>
      <c r="CE431" s="3"/>
      <c r="CF431" s="5">
        <v>60</v>
      </c>
      <c r="CG431" s="3" t="s">
        <v>312</v>
      </c>
      <c r="CH431" s="3"/>
      <c r="CI431" s="3" t="s">
        <v>27</v>
      </c>
      <c r="CJ431" s="3" t="s">
        <v>1</v>
      </c>
      <c r="CK431" s="2"/>
      <c r="CL431" s="3" t="s">
        <v>22</v>
      </c>
      <c r="CM431" s="5">
        <v>80</v>
      </c>
      <c r="CN431" s="3"/>
      <c r="CO431" s="2"/>
      <c r="CP431" s="3"/>
      <c r="CQ431" s="2"/>
      <c r="CR431" s="2">
        <v>6.12</v>
      </c>
      <c r="CS431" s="5">
        <v>40</v>
      </c>
      <c r="CT431" s="5">
        <v>8.4</v>
      </c>
      <c r="CU431" s="5">
        <v>10.85</v>
      </c>
      <c r="CV431" s="5">
        <v>665</v>
      </c>
      <c r="CW431" s="5">
        <v>350</v>
      </c>
      <c r="CX431" s="5">
        <v>0.44247787610619471</v>
      </c>
      <c r="CY431" s="5">
        <v>0.63694267515923564</v>
      </c>
      <c r="CZ431" s="3" t="s">
        <v>22</v>
      </c>
      <c r="DA431" s="5">
        <v>1.35E-2</v>
      </c>
      <c r="DB431" s="5">
        <v>1195</v>
      </c>
      <c r="DC431" s="2"/>
      <c r="DD431" s="5">
        <v>233</v>
      </c>
      <c r="DE431" s="3" t="s">
        <v>22</v>
      </c>
      <c r="DF431" s="5">
        <v>0.33112582781456956</v>
      </c>
      <c r="DG431" s="3" t="s">
        <v>3</v>
      </c>
      <c r="DH431" s="5">
        <v>12</v>
      </c>
      <c r="DI431" s="3" t="s">
        <v>28</v>
      </c>
      <c r="DJ431" s="3"/>
      <c r="DK431" s="5">
        <v>720</v>
      </c>
      <c r="DL431" s="3" t="s">
        <v>8</v>
      </c>
      <c r="DM431" s="5">
        <v>0.28328611898016998</v>
      </c>
      <c r="DN431" s="3" t="s">
        <v>3</v>
      </c>
      <c r="DO431" s="5">
        <v>41</v>
      </c>
      <c r="DP431" s="3" t="s">
        <v>3</v>
      </c>
      <c r="DQ431" s="5">
        <v>4.63</v>
      </c>
      <c r="DR431" s="2"/>
      <c r="DS431" s="3">
        <v>1</v>
      </c>
      <c r="DT431" s="5">
        <v>0.54054054054054046</v>
      </c>
      <c r="DU431" s="2"/>
      <c r="DV431" s="3" t="s">
        <v>3</v>
      </c>
      <c r="DW431" s="5">
        <v>41.35</v>
      </c>
      <c r="DX431" s="3"/>
      <c r="DY431" s="3" t="s">
        <v>8</v>
      </c>
      <c r="DZ431" s="2"/>
      <c r="EA431" s="5">
        <v>1.8181818181818181</v>
      </c>
      <c r="EB431" s="5">
        <v>2.34</v>
      </c>
      <c r="EC431" s="3"/>
      <c r="ED431" s="2"/>
      <c r="EE431" s="2"/>
      <c r="EF431" s="3" t="s">
        <v>1</v>
      </c>
      <c r="EG431" s="3" t="s">
        <v>27</v>
      </c>
      <c r="EH431" s="2"/>
      <c r="EI431" s="2"/>
      <c r="EJ431" s="3" t="s">
        <v>473</v>
      </c>
      <c r="EK431" s="5">
        <v>2.6249999999999999E-2</v>
      </c>
      <c r="EL431" s="3" t="s">
        <v>1</v>
      </c>
      <c r="EM431" s="3" t="s">
        <v>3</v>
      </c>
      <c r="EN431" s="3" t="s">
        <v>27</v>
      </c>
      <c r="EO431" s="3"/>
      <c r="EP431" s="3" t="s">
        <v>8</v>
      </c>
      <c r="EQ431" s="3"/>
      <c r="ER431" s="5">
        <v>5.47</v>
      </c>
      <c r="ES431" s="3"/>
      <c r="ET431" s="9">
        <v>40</v>
      </c>
      <c r="EU431" s="3" t="s">
        <v>239</v>
      </c>
      <c r="EV431" s="3" t="s">
        <v>28</v>
      </c>
      <c r="EW431" s="9">
        <v>14.85</v>
      </c>
      <c r="EX431" s="9">
        <v>2.58</v>
      </c>
      <c r="EY431" s="3"/>
      <c r="EZ431" s="3"/>
      <c r="FA431" s="9">
        <v>1.2195121951219512</v>
      </c>
      <c r="FB431" s="9">
        <v>6E-9</v>
      </c>
      <c r="FC431" s="5">
        <v>276</v>
      </c>
      <c r="FD431" s="9">
        <v>0.93457943925233644</v>
      </c>
      <c r="FE431" s="2" t="s">
        <v>311</v>
      </c>
      <c r="FF431" s="3" t="s">
        <v>28</v>
      </c>
      <c r="FG431" s="3" t="s">
        <v>1</v>
      </c>
      <c r="FH431" s="9">
        <v>5.97</v>
      </c>
      <c r="FI431" s="3"/>
      <c r="FJ431" s="9">
        <v>15.1</v>
      </c>
      <c r="FK431" s="3" t="s">
        <v>1</v>
      </c>
      <c r="FL431" s="3" t="s">
        <v>1</v>
      </c>
      <c r="FM431" s="3"/>
      <c r="FN431" s="9">
        <v>164</v>
      </c>
      <c r="FO431" s="9">
        <v>4.5400000000000002E-7</v>
      </c>
      <c r="FP431" s="9">
        <v>8.75</v>
      </c>
      <c r="FQ431" s="3" t="s">
        <v>311</v>
      </c>
      <c r="FR431" s="5">
        <v>3.3000000000000002E-2</v>
      </c>
      <c r="FS431" s="9">
        <v>68</v>
      </c>
      <c r="FT431" s="3" t="s">
        <v>1</v>
      </c>
      <c r="FU431" s="3"/>
      <c r="FV431" s="3" t="s">
        <v>27</v>
      </c>
      <c r="FW431" s="5">
        <v>43.3</v>
      </c>
      <c r="FX431" s="10">
        <v>3.6099999999999999E-3</v>
      </c>
      <c r="FY431" s="3"/>
      <c r="FZ431" s="3"/>
      <c r="GA431" s="3"/>
      <c r="GB431" s="3"/>
      <c r="GC431" s="3" t="s">
        <v>27</v>
      </c>
      <c r="GD431" s="3"/>
      <c r="GE431" s="3"/>
      <c r="GF431" s="3" t="s">
        <v>30</v>
      </c>
      <c r="GG431" s="3"/>
      <c r="GH431" s="9">
        <v>3.42</v>
      </c>
      <c r="GI431" s="5">
        <v>276</v>
      </c>
      <c r="GJ431" s="5">
        <v>4.5799999999999999E-3</v>
      </c>
      <c r="GK431" s="3"/>
      <c r="GL431" s="2"/>
      <c r="GM431" s="9">
        <v>2.13</v>
      </c>
      <c r="GN431" s="3" t="s">
        <v>31</v>
      </c>
      <c r="GO431" s="3" t="s">
        <v>8</v>
      </c>
      <c r="GP431" s="3"/>
      <c r="GQ431" s="3"/>
      <c r="GR431" s="3" t="s">
        <v>219</v>
      </c>
      <c r="GS431" s="9">
        <v>1.0416666666666667</v>
      </c>
      <c r="GT431" s="9">
        <v>102</v>
      </c>
      <c r="GU431" s="9">
        <v>23.55</v>
      </c>
      <c r="GV431" s="2">
        <v>9.4339622641509427E-2</v>
      </c>
      <c r="GW431" s="9">
        <v>2.6</v>
      </c>
      <c r="GX431" s="2" t="s">
        <v>34</v>
      </c>
      <c r="GY431" s="7"/>
      <c r="GZ431" s="9">
        <v>5.67</v>
      </c>
      <c r="HA431" s="9">
        <v>1.97</v>
      </c>
      <c r="HB431" s="9">
        <v>5.86</v>
      </c>
      <c r="HC431" s="3">
        <v>38.5</v>
      </c>
      <c r="HD431" s="3" t="s">
        <v>3</v>
      </c>
      <c r="HE431" s="9">
        <v>26.25</v>
      </c>
      <c r="HF431" s="9">
        <v>23.1</v>
      </c>
      <c r="HG431" s="3" t="s">
        <v>467</v>
      </c>
      <c r="HH431" s="5">
        <v>276</v>
      </c>
      <c r="HI431" s="3" t="s">
        <v>311</v>
      </c>
      <c r="HJ431" s="3"/>
      <c r="HK431" s="3" t="s">
        <v>3</v>
      </c>
      <c r="HL431" s="3"/>
      <c r="HM431" s="9">
        <v>0.51800000000000002</v>
      </c>
      <c r="HN431" s="9">
        <v>158</v>
      </c>
      <c r="HO431" s="3" t="s">
        <v>3</v>
      </c>
      <c r="HP431" s="3" t="s">
        <v>1</v>
      </c>
      <c r="HQ431" s="3" t="s">
        <v>28</v>
      </c>
      <c r="HR431" s="9">
        <v>2.5</v>
      </c>
      <c r="HS431" s="3" t="s">
        <v>3</v>
      </c>
      <c r="HT431" s="3">
        <v>3.67</v>
      </c>
      <c r="HU431" s="9">
        <v>0.55555555555555558</v>
      </c>
      <c r="HV431" s="3">
        <v>1</v>
      </c>
      <c r="HW431" s="9">
        <v>1.12E-2</v>
      </c>
      <c r="HX431" s="3" t="s">
        <v>3</v>
      </c>
      <c r="HY431" s="3"/>
      <c r="HZ431" s="3" t="s">
        <v>30</v>
      </c>
      <c r="IA431" s="9">
        <v>4.3</v>
      </c>
      <c r="IB431" s="5">
        <v>11</v>
      </c>
      <c r="IC431" s="3" t="s">
        <v>18</v>
      </c>
      <c r="ID431" s="3"/>
      <c r="IE431" s="3" t="s">
        <v>309</v>
      </c>
      <c r="IF431" s="7"/>
      <c r="IG431" s="9">
        <v>1.3157894736842106</v>
      </c>
      <c r="IH431" s="9">
        <v>0.98039215686274506</v>
      </c>
    </row>
    <row r="432" spans="1:242" x14ac:dyDescent="0.25">
      <c r="A432" s="1" t="s">
        <v>555</v>
      </c>
      <c r="B432" s="5">
        <v>51.65</v>
      </c>
      <c r="C432" s="3"/>
      <c r="D432" s="5">
        <v>13.4</v>
      </c>
      <c r="E432" s="3" t="s">
        <v>1</v>
      </c>
      <c r="F432" s="3"/>
      <c r="G432" s="2"/>
      <c r="H432" s="3"/>
      <c r="I432" s="3"/>
      <c r="J432" s="5">
        <v>9.2000000000000003E-8</v>
      </c>
      <c r="K432" s="3" t="s">
        <v>3</v>
      </c>
      <c r="L432" s="3" t="s">
        <v>4</v>
      </c>
      <c r="M432" s="5">
        <v>0.88495575221238942</v>
      </c>
      <c r="N432" s="5">
        <v>15.9</v>
      </c>
      <c r="O432" s="3" t="s">
        <v>3</v>
      </c>
      <c r="P432" s="3"/>
      <c r="Q432" s="3"/>
      <c r="R432" s="5">
        <v>29</v>
      </c>
      <c r="S432" s="3"/>
      <c r="T432" s="3" t="s">
        <v>3</v>
      </c>
      <c r="U432" s="5">
        <v>42.5</v>
      </c>
      <c r="V432" s="3"/>
      <c r="W432" s="5">
        <v>278</v>
      </c>
      <c r="X432" s="3"/>
      <c r="Y432" s="3"/>
      <c r="Z432" s="5">
        <v>3.4E-5</v>
      </c>
      <c r="AA432" s="3" t="s">
        <v>8</v>
      </c>
      <c r="AB432" s="2"/>
      <c r="AC432" s="5">
        <v>4.9454545454545454E-11</v>
      </c>
      <c r="AD432" s="3" t="s">
        <v>22</v>
      </c>
      <c r="AE432" s="3" t="s">
        <v>1</v>
      </c>
      <c r="AF432" s="3"/>
      <c r="AG432" s="6">
        <v>2.8799999999999997E-3</v>
      </c>
      <c r="AH432" s="5">
        <v>278</v>
      </c>
      <c r="AI432" s="2"/>
      <c r="AJ432" s="3">
        <v>18</v>
      </c>
      <c r="AK432" s="5">
        <v>278</v>
      </c>
      <c r="AL432" s="5">
        <v>1.2010000000000001</v>
      </c>
      <c r="AM432" s="3"/>
      <c r="AN432" s="3"/>
      <c r="AO432" s="5">
        <v>278</v>
      </c>
      <c r="AP432" s="5">
        <v>278</v>
      </c>
      <c r="AQ432" s="5">
        <v>43</v>
      </c>
      <c r="AR432" s="5">
        <v>2.08</v>
      </c>
      <c r="AS432" s="3" t="s">
        <v>28</v>
      </c>
      <c r="AT432" s="3" t="s">
        <v>28</v>
      </c>
      <c r="AU432" s="5">
        <v>57.5</v>
      </c>
      <c r="AV432" s="3"/>
      <c r="AW432" s="5">
        <v>278</v>
      </c>
      <c r="AX432" s="5">
        <v>4.5000000000000001E-6</v>
      </c>
      <c r="AY432" s="2" t="s">
        <v>311</v>
      </c>
      <c r="AZ432" s="5">
        <v>37.5</v>
      </c>
      <c r="BA432" s="5">
        <v>278</v>
      </c>
      <c r="BB432" s="3" t="s">
        <v>8</v>
      </c>
      <c r="BC432" s="3">
        <v>21</v>
      </c>
      <c r="BD432" s="5">
        <v>0.38610038610038611</v>
      </c>
      <c r="BE432" s="3" t="s">
        <v>447</v>
      </c>
      <c r="BF432" s="6">
        <v>26.6</v>
      </c>
      <c r="BG432" s="5">
        <v>7.35</v>
      </c>
      <c r="BH432" s="3"/>
      <c r="BI432" s="3"/>
      <c r="BJ432" s="5">
        <v>1.41</v>
      </c>
      <c r="BK432" s="5">
        <v>32.799999999999997</v>
      </c>
      <c r="BL432" s="5">
        <v>0.95238095238095233</v>
      </c>
      <c r="BM432" s="5">
        <v>4.75</v>
      </c>
      <c r="BN432" s="3"/>
      <c r="BO432" s="3" t="s">
        <v>121</v>
      </c>
      <c r="BP432" s="3" t="s">
        <v>3</v>
      </c>
      <c r="BQ432" s="5">
        <v>2.9</v>
      </c>
      <c r="BR432" s="2" t="s">
        <v>21</v>
      </c>
      <c r="BS432" s="3"/>
      <c r="BT432" s="3"/>
      <c r="BU432" s="3"/>
      <c r="BV432" s="5">
        <v>4.46</v>
      </c>
      <c r="BW432" s="5">
        <v>6.2</v>
      </c>
      <c r="BX432" s="3" t="s">
        <v>27</v>
      </c>
      <c r="BY432" s="3"/>
      <c r="BZ432" s="5">
        <v>278</v>
      </c>
      <c r="CA432" s="2"/>
      <c r="CB432" s="3" t="s">
        <v>3</v>
      </c>
      <c r="CC432" s="5">
        <v>2.2200000000000002</v>
      </c>
      <c r="CD432" s="5">
        <v>25</v>
      </c>
      <c r="CE432" s="3"/>
      <c r="CF432" s="5">
        <v>61</v>
      </c>
      <c r="CG432" s="3" t="s">
        <v>312</v>
      </c>
      <c r="CH432" s="3"/>
      <c r="CI432" s="3" t="s">
        <v>27</v>
      </c>
      <c r="CJ432" s="3" t="s">
        <v>1</v>
      </c>
      <c r="CK432" s="2"/>
      <c r="CL432" s="3" t="s">
        <v>22</v>
      </c>
      <c r="CM432" s="5">
        <v>77</v>
      </c>
      <c r="CN432" s="3"/>
      <c r="CO432" s="2"/>
      <c r="CP432" s="3"/>
      <c r="CQ432" s="2"/>
      <c r="CR432" s="2">
        <v>5.86</v>
      </c>
      <c r="CS432" s="5">
        <v>38.25</v>
      </c>
      <c r="CT432" s="5">
        <v>8.9</v>
      </c>
      <c r="CU432" s="5">
        <v>10.5</v>
      </c>
      <c r="CV432" s="5">
        <v>642</v>
      </c>
      <c r="CW432" s="5">
        <v>400</v>
      </c>
      <c r="CX432" s="5">
        <v>0.46296296296296291</v>
      </c>
      <c r="CY432" s="5">
        <v>0.63694267515923564</v>
      </c>
      <c r="CZ432" s="3" t="s">
        <v>22</v>
      </c>
      <c r="DA432" s="5">
        <v>1.44E-2</v>
      </c>
      <c r="DB432" s="5">
        <v>1210</v>
      </c>
      <c r="DC432" s="2"/>
      <c r="DD432" s="5">
        <v>234</v>
      </c>
      <c r="DE432" s="3" t="s">
        <v>22</v>
      </c>
      <c r="DF432" s="5">
        <v>0.32573289902280134</v>
      </c>
      <c r="DG432" s="3" t="s">
        <v>3</v>
      </c>
      <c r="DH432" s="5">
        <v>12.1</v>
      </c>
      <c r="DI432" s="3" t="s">
        <v>28</v>
      </c>
      <c r="DJ432" s="3"/>
      <c r="DK432" s="5">
        <v>724</v>
      </c>
      <c r="DL432" s="3" t="s">
        <v>8</v>
      </c>
      <c r="DM432" s="5">
        <v>0.28169014084507044</v>
      </c>
      <c r="DN432" s="3" t="s">
        <v>3</v>
      </c>
      <c r="DO432" s="5">
        <v>41.5</v>
      </c>
      <c r="DP432" s="3" t="s">
        <v>3</v>
      </c>
      <c r="DQ432" s="5">
        <v>4.6500000000000004</v>
      </c>
      <c r="DR432" s="2"/>
      <c r="DS432" s="3">
        <v>1</v>
      </c>
      <c r="DT432" s="5">
        <v>0.52910052910052918</v>
      </c>
      <c r="DU432" s="2"/>
      <c r="DV432" s="3" t="s">
        <v>3</v>
      </c>
      <c r="DW432" s="5">
        <v>42.5</v>
      </c>
      <c r="DX432" s="3"/>
      <c r="DY432" s="3" t="s">
        <v>8</v>
      </c>
      <c r="DZ432" s="2"/>
      <c r="EA432" s="5">
        <v>1.9230769230769229</v>
      </c>
      <c r="EB432" s="5">
        <v>2.2999999999999998</v>
      </c>
      <c r="EC432" s="3"/>
      <c r="ED432" s="2"/>
      <c r="EE432" s="2"/>
      <c r="EF432" s="3" t="s">
        <v>1</v>
      </c>
      <c r="EG432" s="3" t="s">
        <v>27</v>
      </c>
      <c r="EH432" s="2"/>
      <c r="EI432" s="2"/>
      <c r="EJ432" s="3" t="s">
        <v>473</v>
      </c>
      <c r="EK432" s="5">
        <v>2.7E-2</v>
      </c>
      <c r="EL432" s="3" t="s">
        <v>1</v>
      </c>
      <c r="EM432" s="3" t="s">
        <v>3</v>
      </c>
      <c r="EN432" s="3" t="s">
        <v>27</v>
      </c>
      <c r="EO432" s="3"/>
      <c r="EP432" s="3" t="s">
        <v>8</v>
      </c>
      <c r="EQ432" s="3"/>
      <c r="ER432" s="5">
        <v>5.43</v>
      </c>
      <c r="ES432" s="3"/>
      <c r="ET432" s="9">
        <v>39.5</v>
      </c>
      <c r="EU432" s="3" t="s">
        <v>239</v>
      </c>
      <c r="EV432" s="3" t="s">
        <v>28</v>
      </c>
      <c r="EW432" s="9">
        <v>15.65</v>
      </c>
      <c r="EX432" s="9">
        <v>2.4900000000000002</v>
      </c>
      <c r="EY432" s="3"/>
      <c r="EZ432" s="3"/>
      <c r="FA432" s="9">
        <v>1.2195121951219512</v>
      </c>
      <c r="FB432" s="9">
        <v>6.2499999999999997E-9</v>
      </c>
      <c r="FC432" s="5">
        <v>278</v>
      </c>
      <c r="FD432" s="9">
        <v>0.89285714285714279</v>
      </c>
      <c r="FE432" s="2" t="s">
        <v>311</v>
      </c>
      <c r="FF432" s="3" t="s">
        <v>28</v>
      </c>
      <c r="FG432" s="3" t="s">
        <v>1</v>
      </c>
      <c r="FH432" s="9">
        <v>6.05</v>
      </c>
      <c r="FI432" s="3"/>
      <c r="FJ432" s="9">
        <v>14.7</v>
      </c>
      <c r="FK432" s="3" t="s">
        <v>1</v>
      </c>
      <c r="FL432" s="3" t="s">
        <v>1</v>
      </c>
      <c r="FM432" s="3"/>
      <c r="FN432" s="9">
        <v>164</v>
      </c>
      <c r="FO432" s="9">
        <v>4.5999999999999999E-7</v>
      </c>
      <c r="FP432" s="9">
        <v>8.25</v>
      </c>
      <c r="FQ432" s="3" t="s">
        <v>311</v>
      </c>
      <c r="FR432" s="5">
        <v>3.7499999999999999E-2</v>
      </c>
      <c r="FS432" s="9">
        <v>70.75</v>
      </c>
      <c r="FT432" s="3" t="s">
        <v>1</v>
      </c>
      <c r="FU432" s="3"/>
      <c r="FV432" s="3" t="s">
        <v>27</v>
      </c>
      <c r="FW432" s="5">
        <v>43.1</v>
      </c>
      <c r="FX432" s="10">
        <v>3.5499999999999998E-3</v>
      </c>
      <c r="FY432" s="3"/>
      <c r="FZ432" s="3"/>
      <c r="GA432" s="3"/>
      <c r="GB432" s="3"/>
      <c r="GC432" s="3" t="s">
        <v>27</v>
      </c>
      <c r="GD432" s="3"/>
      <c r="GE432" s="3"/>
      <c r="GF432" s="3" t="s">
        <v>30</v>
      </c>
      <c r="GG432" s="3"/>
      <c r="GH432" s="9">
        <v>3.42</v>
      </c>
      <c r="GI432" s="5">
        <v>278</v>
      </c>
      <c r="GJ432" s="5">
        <v>4.5700000000000003E-3</v>
      </c>
      <c r="GK432" s="3"/>
      <c r="GL432" s="2"/>
      <c r="GM432" s="9">
        <v>2.1</v>
      </c>
      <c r="GN432" s="3" t="s">
        <v>31</v>
      </c>
      <c r="GO432" s="3" t="s">
        <v>8</v>
      </c>
      <c r="GP432" s="3"/>
      <c r="GQ432" s="3"/>
      <c r="GR432" s="3" t="s">
        <v>219</v>
      </c>
      <c r="GS432" s="9">
        <v>0.9174311926605504</v>
      </c>
      <c r="GT432" s="9">
        <v>103</v>
      </c>
      <c r="GU432" s="9">
        <v>22.85</v>
      </c>
      <c r="GV432" s="2">
        <v>8.9285714285714274E-2</v>
      </c>
      <c r="GW432" s="9">
        <v>2.5</v>
      </c>
      <c r="GX432" s="2" t="s">
        <v>34</v>
      </c>
      <c r="GY432" s="7"/>
      <c r="GZ432" s="9">
        <v>5.65</v>
      </c>
      <c r="HA432" s="9">
        <v>1.82</v>
      </c>
      <c r="HB432" s="9">
        <v>5.87</v>
      </c>
      <c r="HC432" s="3">
        <v>39.85</v>
      </c>
      <c r="HD432" s="3" t="s">
        <v>3</v>
      </c>
      <c r="HE432" s="9">
        <v>28.85</v>
      </c>
      <c r="HF432" s="9">
        <v>22.7</v>
      </c>
      <c r="HG432" s="3" t="s">
        <v>467</v>
      </c>
      <c r="HH432" s="5">
        <v>278</v>
      </c>
      <c r="HI432" s="3" t="s">
        <v>311</v>
      </c>
      <c r="HJ432" s="3"/>
      <c r="HK432" s="3" t="s">
        <v>3</v>
      </c>
      <c r="HL432" s="3"/>
      <c r="HM432" s="9">
        <v>0.56799999999999995</v>
      </c>
      <c r="HN432" s="9">
        <v>139</v>
      </c>
      <c r="HO432" s="3" t="s">
        <v>3</v>
      </c>
      <c r="HP432" s="3" t="s">
        <v>1</v>
      </c>
      <c r="HQ432" s="3" t="s">
        <v>28</v>
      </c>
      <c r="HR432" s="9">
        <v>2.75</v>
      </c>
      <c r="HS432" s="3" t="s">
        <v>3</v>
      </c>
      <c r="HT432" s="3">
        <v>3.67</v>
      </c>
      <c r="HU432" s="9">
        <v>0.53475935828876997</v>
      </c>
      <c r="HV432" s="3">
        <v>1</v>
      </c>
      <c r="HW432" s="9">
        <v>1.132E-2</v>
      </c>
      <c r="HX432" s="3" t="s">
        <v>3</v>
      </c>
      <c r="HY432" s="3"/>
      <c r="HZ432" s="3" t="s">
        <v>30</v>
      </c>
      <c r="IA432" s="9">
        <v>4.3</v>
      </c>
      <c r="IB432" s="5">
        <v>11.125</v>
      </c>
      <c r="IC432" s="3" t="s">
        <v>18</v>
      </c>
      <c r="ID432" s="3"/>
      <c r="IE432" s="3" t="s">
        <v>309</v>
      </c>
      <c r="IF432" s="7"/>
      <c r="IG432" s="9">
        <v>1.25</v>
      </c>
      <c r="IH432" s="9">
        <v>0.93457943925233644</v>
      </c>
    </row>
    <row r="433" spans="1:242" x14ac:dyDescent="0.25">
      <c r="A433" s="1" t="s">
        <v>556</v>
      </c>
      <c r="B433" s="5">
        <v>52.15</v>
      </c>
      <c r="C433" s="3"/>
      <c r="D433" s="5">
        <v>14.8</v>
      </c>
      <c r="E433" s="3" t="s">
        <v>1</v>
      </c>
      <c r="F433" s="3"/>
      <c r="G433" s="2"/>
      <c r="H433" s="3"/>
      <c r="I433" s="3"/>
      <c r="J433" s="5">
        <v>1.06E-7</v>
      </c>
      <c r="K433" s="3" t="s">
        <v>3</v>
      </c>
      <c r="L433" s="3" t="s">
        <v>4</v>
      </c>
      <c r="M433" s="5">
        <v>0.86956521739130443</v>
      </c>
      <c r="N433" s="5">
        <v>15.5</v>
      </c>
      <c r="O433" s="3" t="s">
        <v>3</v>
      </c>
      <c r="P433" s="3"/>
      <c r="Q433" s="3"/>
      <c r="R433" s="5">
        <v>27</v>
      </c>
      <c r="S433" s="3"/>
      <c r="T433" s="3" t="s">
        <v>3</v>
      </c>
      <c r="U433" s="5">
        <v>41.1</v>
      </c>
      <c r="V433" s="3"/>
      <c r="W433" s="5">
        <v>286</v>
      </c>
      <c r="X433" s="3"/>
      <c r="Y433" s="3"/>
      <c r="Z433" s="5">
        <v>3.8000000000000002E-5</v>
      </c>
      <c r="AA433" s="3" t="s">
        <v>8</v>
      </c>
      <c r="AB433" s="2"/>
      <c r="AC433" s="5">
        <v>5.8909090909090904E-11</v>
      </c>
      <c r="AD433" s="3" t="s">
        <v>22</v>
      </c>
      <c r="AE433" s="3" t="s">
        <v>1</v>
      </c>
      <c r="AF433" s="3"/>
      <c r="AG433" s="6">
        <v>2.8E-3</v>
      </c>
      <c r="AH433" s="5">
        <v>286</v>
      </c>
      <c r="AI433" s="2"/>
      <c r="AJ433" s="3">
        <v>18</v>
      </c>
      <c r="AK433" s="5">
        <v>286</v>
      </c>
      <c r="AL433" s="5">
        <v>1.177</v>
      </c>
      <c r="AM433" s="3"/>
      <c r="AN433" s="3"/>
      <c r="AO433" s="5">
        <v>286</v>
      </c>
      <c r="AP433" s="5">
        <v>286</v>
      </c>
      <c r="AQ433" s="5">
        <v>44</v>
      </c>
      <c r="AR433" s="5">
        <v>1.97</v>
      </c>
      <c r="AS433" s="3" t="s">
        <v>28</v>
      </c>
      <c r="AT433" s="3" t="s">
        <v>28</v>
      </c>
      <c r="AU433" s="5">
        <v>58.25</v>
      </c>
      <c r="AV433" s="3"/>
      <c r="AW433" s="5">
        <v>286</v>
      </c>
      <c r="AX433" s="5">
        <v>4.2333333333333332E-6</v>
      </c>
      <c r="AY433" s="2" t="s">
        <v>311</v>
      </c>
      <c r="AZ433" s="5">
        <v>54</v>
      </c>
      <c r="BA433" s="5">
        <v>286</v>
      </c>
      <c r="BB433" s="3" t="s">
        <v>8</v>
      </c>
      <c r="BC433" s="3">
        <v>22</v>
      </c>
      <c r="BD433" s="5">
        <v>0.45454545454545453</v>
      </c>
      <c r="BE433" s="3" t="s">
        <v>447</v>
      </c>
      <c r="BF433" s="6">
        <v>26.9</v>
      </c>
      <c r="BG433" s="5">
        <v>7.25</v>
      </c>
      <c r="BH433" s="3"/>
      <c r="BI433" s="3"/>
      <c r="BJ433" s="5">
        <v>1.39</v>
      </c>
      <c r="BK433" s="5">
        <v>34</v>
      </c>
      <c r="BL433" s="5">
        <v>1</v>
      </c>
      <c r="BM433" s="5">
        <v>4.45</v>
      </c>
      <c r="BN433" s="3"/>
      <c r="BO433" s="3" t="s">
        <v>121</v>
      </c>
      <c r="BP433" s="3" t="s">
        <v>3</v>
      </c>
      <c r="BQ433" s="5">
        <v>2.96</v>
      </c>
      <c r="BR433" s="2" t="s">
        <v>21</v>
      </c>
      <c r="BS433" s="3"/>
      <c r="BT433" s="3"/>
      <c r="BU433" s="3"/>
      <c r="BV433" s="5">
        <v>4.3499999999999996</v>
      </c>
      <c r="BW433" s="5">
        <v>6</v>
      </c>
      <c r="BX433" s="3" t="s">
        <v>27</v>
      </c>
      <c r="BY433" s="3"/>
      <c r="BZ433" s="5">
        <v>286</v>
      </c>
      <c r="CA433" s="2"/>
      <c r="CB433" s="3" t="s">
        <v>3</v>
      </c>
      <c r="CC433" s="5">
        <v>2.2000000000000002</v>
      </c>
      <c r="CD433" s="5">
        <v>25</v>
      </c>
      <c r="CE433" s="3"/>
      <c r="CF433" s="5">
        <v>60</v>
      </c>
      <c r="CG433" s="3" t="s">
        <v>312</v>
      </c>
      <c r="CH433" s="3"/>
      <c r="CI433" s="3" t="s">
        <v>27</v>
      </c>
      <c r="CJ433" s="3" t="s">
        <v>1</v>
      </c>
      <c r="CK433" s="2"/>
      <c r="CL433" s="3" t="s">
        <v>22</v>
      </c>
      <c r="CM433" s="5">
        <v>75</v>
      </c>
      <c r="CN433" s="3"/>
      <c r="CO433" s="2"/>
      <c r="CP433" s="3"/>
      <c r="CQ433" s="2"/>
      <c r="CR433" s="2">
        <v>5.62</v>
      </c>
      <c r="CS433" s="5">
        <v>38.35</v>
      </c>
      <c r="CT433" s="5">
        <v>9.85</v>
      </c>
      <c r="CU433" s="5">
        <v>11.25</v>
      </c>
      <c r="CV433" s="5">
        <v>642</v>
      </c>
      <c r="CW433" s="5">
        <v>400</v>
      </c>
      <c r="CX433" s="5">
        <v>0.45454545454545453</v>
      </c>
      <c r="CY433" s="5">
        <v>0.63694267515923564</v>
      </c>
      <c r="CZ433" s="3" t="s">
        <v>22</v>
      </c>
      <c r="DA433" s="5">
        <v>1.6E-2</v>
      </c>
      <c r="DB433" s="5">
        <v>1195</v>
      </c>
      <c r="DC433" s="2"/>
      <c r="DD433" s="5">
        <v>214</v>
      </c>
      <c r="DE433" s="3" t="s">
        <v>22</v>
      </c>
      <c r="DF433" s="5">
        <v>0.33444816053511706</v>
      </c>
      <c r="DG433" s="3" t="s">
        <v>3</v>
      </c>
      <c r="DH433" s="5">
        <v>12</v>
      </c>
      <c r="DI433" s="3" t="s">
        <v>28</v>
      </c>
      <c r="DJ433" s="3"/>
      <c r="DK433" s="5">
        <v>690</v>
      </c>
      <c r="DL433" s="3" t="s">
        <v>8</v>
      </c>
      <c r="DM433" s="5">
        <v>0.28011204481792717</v>
      </c>
      <c r="DN433" s="3" t="s">
        <v>3</v>
      </c>
      <c r="DO433" s="5">
        <v>41.5</v>
      </c>
      <c r="DP433" s="3" t="s">
        <v>3</v>
      </c>
      <c r="DQ433" s="5">
        <v>4.5999999999999996</v>
      </c>
      <c r="DR433" s="2"/>
      <c r="DS433" s="3">
        <v>1</v>
      </c>
      <c r="DT433" s="5">
        <v>0.55555555555555558</v>
      </c>
      <c r="DU433" s="2"/>
      <c r="DV433" s="3" t="s">
        <v>3</v>
      </c>
      <c r="DW433" s="5">
        <v>41.1</v>
      </c>
      <c r="DX433" s="3"/>
      <c r="DY433" s="3" t="s">
        <v>8</v>
      </c>
      <c r="DZ433" s="2"/>
      <c r="EA433" s="5">
        <v>1.9230769230769229</v>
      </c>
      <c r="EB433" s="5">
        <v>2.25</v>
      </c>
      <c r="EC433" s="3"/>
      <c r="ED433" s="2"/>
      <c r="EE433" s="2"/>
      <c r="EF433" s="3" t="s">
        <v>1</v>
      </c>
      <c r="EG433" s="3" t="s">
        <v>27</v>
      </c>
      <c r="EH433" s="2"/>
      <c r="EI433" s="2"/>
      <c r="EJ433" s="3" t="s">
        <v>473</v>
      </c>
      <c r="EK433" s="5">
        <v>2.725E-2</v>
      </c>
      <c r="EL433" s="3" t="s">
        <v>1</v>
      </c>
      <c r="EM433" s="3" t="s">
        <v>3</v>
      </c>
      <c r="EN433" s="3" t="s">
        <v>27</v>
      </c>
      <c r="EO433" s="3"/>
      <c r="EP433" s="3" t="s">
        <v>8</v>
      </c>
      <c r="EQ433" s="3"/>
      <c r="ER433" s="5">
        <v>5.92</v>
      </c>
      <c r="ES433" s="3"/>
      <c r="ET433" s="9">
        <v>37.5</v>
      </c>
      <c r="EU433" s="3" t="s">
        <v>239</v>
      </c>
      <c r="EV433" s="3" t="s">
        <v>28</v>
      </c>
      <c r="EW433" s="9">
        <v>17.75</v>
      </c>
      <c r="EX433" s="9">
        <v>2.41</v>
      </c>
      <c r="EY433" s="3"/>
      <c r="EZ433" s="3"/>
      <c r="FA433" s="9">
        <v>1.1764705882352942</v>
      </c>
      <c r="FB433" s="9">
        <v>5.9200000000000002E-9</v>
      </c>
      <c r="FC433" s="5">
        <v>286</v>
      </c>
      <c r="FD433" s="9">
        <v>0.90909090909090906</v>
      </c>
      <c r="FE433" s="2" t="s">
        <v>311</v>
      </c>
      <c r="FF433" s="3" t="s">
        <v>28</v>
      </c>
      <c r="FG433" s="3" t="s">
        <v>1</v>
      </c>
      <c r="FH433" s="9">
        <v>5.82</v>
      </c>
      <c r="FI433" s="3"/>
      <c r="FJ433" s="9">
        <v>13.9</v>
      </c>
      <c r="FK433" s="3" t="s">
        <v>1</v>
      </c>
      <c r="FL433" s="3" t="s">
        <v>1</v>
      </c>
      <c r="FM433" s="3"/>
      <c r="FN433" s="9">
        <v>175</v>
      </c>
      <c r="FO433" s="9">
        <v>4.9699999999999996E-7</v>
      </c>
      <c r="FP433" s="9">
        <v>8.65</v>
      </c>
      <c r="FQ433" s="3" t="s">
        <v>311</v>
      </c>
      <c r="FR433" s="5">
        <v>5.0700000000000002E-2</v>
      </c>
      <c r="FS433" s="9">
        <v>69.599999999999994</v>
      </c>
      <c r="FT433" s="3" t="s">
        <v>1</v>
      </c>
      <c r="FU433" s="3"/>
      <c r="FV433" s="3" t="s">
        <v>27</v>
      </c>
      <c r="FW433" s="5">
        <v>43.8</v>
      </c>
      <c r="FX433" s="10">
        <v>3.62E-3</v>
      </c>
      <c r="FY433" s="3"/>
      <c r="FZ433" s="3"/>
      <c r="GA433" s="3"/>
      <c r="GB433" s="3"/>
      <c r="GC433" s="3" t="s">
        <v>27</v>
      </c>
      <c r="GD433" s="3"/>
      <c r="GE433" s="3"/>
      <c r="GF433" s="3" t="s">
        <v>30</v>
      </c>
      <c r="GG433" s="3"/>
      <c r="GH433" s="9">
        <v>3.42</v>
      </c>
      <c r="GI433" s="5">
        <v>286</v>
      </c>
      <c r="GJ433" s="5">
        <v>4.5500000000000002E-3</v>
      </c>
      <c r="GK433" s="3"/>
      <c r="GL433" s="2"/>
      <c r="GM433" s="9">
        <v>2.04</v>
      </c>
      <c r="GN433" s="3" t="s">
        <v>31</v>
      </c>
      <c r="GO433" s="3" t="s">
        <v>8</v>
      </c>
      <c r="GP433" s="3"/>
      <c r="GQ433" s="3"/>
      <c r="GR433" s="3" t="s">
        <v>219</v>
      </c>
      <c r="GS433" s="9">
        <v>0.96153846153846145</v>
      </c>
      <c r="GT433" s="9">
        <v>103</v>
      </c>
      <c r="GU433" s="9">
        <v>21.6</v>
      </c>
      <c r="GV433" s="2">
        <v>0.125</v>
      </c>
      <c r="GW433" s="9">
        <v>2.4</v>
      </c>
      <c r="GX433" s="2" t="s">
        <v>34</v>
      </c>
      <c r="GY433" s="7"/>
      <c r="GZ433" s="9">
        <v>5.55</v>
      </c>
      <c r="HA433" s="9">
        <v>1.77</v>
      </c>
      <c r="HB433" s="9">
        <v>5.88</v>
      </c>
      <c r="HC433" s="3">
        <v>40.450000000000003</v>
      </c>
      <c r="HD433" s="3" t="s">
        <v>3</v>
      </c>
      <c r="HE433" s="9">
        <v>27.3</v>
      </c>
      <c r="HF433" s="9">
        <v>22.3</v>
      </c>
      <c r="HG433" s="3" t="s">
        <v>467</v>
      </c>
      <c r="HH433" s="5">
        <v>286</v>
      </c>
      <c r="HI433" s="3" t="s">
        <v>311</v>
      </c>
      <c r="HJ433" s="3"/>
      <c r="HK433" s="3" t="s">
        <v>3</v>
      </c>
      <c r="HL433" s="3"/>
      <c r="HM433" s="9">
        <v>0.57299999999999995</v>
      </c>
      <c r="HN433" s="9">
        <v>145</v>
      </c>
      <c r="HO433" s="3" t="s">
        <v>3</v>
      </c>
      <c r="HP433" s="3" t="s">
        <v>1</v>
      </c>
      <c r="HQ433" s="3" t="s">
        <v>28</v>
      </c>
      <c r="HR433" s="9">
        <v>2.95</v>
      </c>
      <c r="HS433" s="3" t="s">
        <v>3</v>
      </c>
      <c r="HT433" s="3">
        <v>3.67</v>
      </c>
      <c r="HU433" s="9">
        <v>0.51282051282051289</v>
      </c>
      <c r="HV433" s="3">
        <v>1</v>
      </c>
      <c r="HW433" s="9">
        <v>1.1449999999999998E-2</v>
      </c>
      <c r="HX433" s="3" t="s">
        <v>3</v>
      </c>
      <c r="HY433" s="3"/>
      <c r="HZ433" s="3" t="s">
        <v>30</v>
      </c>
      <c r="IA433" s="9">
        <v>4.3</v>
      </c>
      <c r="IB433" s="5">
        <v>11.25</v>
      </c>
      <c r="IC433" s="3" t="s">
        <v>18</v>
      </c>
      <c r="ID433" s="3"/>
      <c r="IE433" s="3" t="s">
        <v>309</v>
      </c>
      <c r="IF433" s="7"/>
      <c r="IG433" s="9">
        <v>1.1764705882352942</v>
      </c>
      <c r="IH433" s="9">
        <v>0.88495575221238942</v>
      </c>
    </row>
    <row r="434" spans="1:242" x14ac:dyDescent="0.25">
      <c r="A434" s="1" t="s">
        <v>557</v>
      </c>
      <c r="B434" s="5">
        <v>56.75</v>
      </c>
      <c r="C434" s="3">
        <v>40</v>
      </c>
      <c r="D434" s="5">
        <v>15.2</v>
      </c>
      <c r="E434" s="3" t="s">
        <v>1</v>
      </c>
      <c r="F434" s="3"/>
      <c r="G434" s="2"/>
      <c r="H434" s="3">
        <v>3.03</v>
      </c>
      <c r="I434" s="3">
        <v>3.03</v>
      </c>
      <c r="J434" s="5">
        <v>1.0700000000000001E-7</v>
      </c>
      <c r="K434" s="3" t="s">
        <v>3</v>
      </c>
      <c r="L434" s="3" t="s">
        <v>4</v>
      </c>
      <c r="M434" s="5">
        <v>0.88495575221238942</v>
      </c>
      <c r="N434" s="5">
        <v>15.85</v>
      </c>
      <c r="O434" s="3" t="s">
        <v>3</v>
      </c>
      <c r="P434" s="3">
        <v>1.45</v>
      </c>
      <c r="Q434" s="3">
        <v>0.37593984962406013</v>
      </c>
      <c r="R434" s="5">
        <v>28</v>
      </c>
      <c r="S434" s="3">
        <v>2.17</v>
      </c>
      <c r="T434" s="3" t="s">
        <v>3</v>
      </c>
      <c r="U434" s="5">
        <v>42.25</v>
      </c>
      <c r="V434" s="3">
        <v>2.21</v>
      </c>
      <c r="W434" s="5">
        <v>290</v>
      </c>
      <c r="X434" s="3"/>
      <c r="Y434" s="3">
        <v>9.9</v>
      </c>
      <c r="Z434" s="5">
        <v>3.8500000000000001E-5</v>
      </c>
      <c r="AA434" s="3" t="s">
        <v>8</v>
      </c>
      <c r="AB434" s="2">
        <v>1.04</v>
      </c>
      <c r="AC434" s="5">
        <v>5.7454545454545452E-11</v>
      </c>
      <c r="AD434" s="3" t="s">
        <v>22</v>
      </c>
      <c r="AE434" s="3" t="s">
        <v>1</v>
      </c>
      <c r="AF434" s="3"/>
      <c r="AG434" s="6">
        <v>2.8700000000000002E-3</v>
      </c>
      <c r="AH434" s="5">
        <v>290</v>
      </c>
      <c r="AI434" s="2">
        <v>104</v>
      </c>
      <c r="AJ434" s="3">
        <v>16</v>
      </c>
      <c r="AK434" s="5">
        <v>290</v>
      </c>
      <c r="AL434" s="5">
        <v>1.1850000000000001</v>
      </c>
      <c r="AM434" s="3"/>
      <c r="AN434" s="3"/>
      <c r="AO434" s="5">
        <v>290</v>
      </c>
      <c r="AP434" s="5">
        <v>290</v>
      </c>
      <c r="AQ434" s="5">
        <v>43</v>
      </c>
      <c r="AR434" s="5">
        <v>2.0299999999999998</v>
      </c>
      <c r="AS434" s="3" t="s">
        <v>28</v>
      </c>
      <c r="AT434" s="3" t="s">
        <v>28</v>
      </c>
      <c r="AU434" s="5">
        <v>59.25</v>
      </c>
      <c r="AV434" s="3">
        <v>290</v>
      </c>
      <c r="AW434" s="5">
        <v>290</v>
      </c>
      <c r="AX434" s="5">
        <v>4.5000000000000001E-6</v>
      </c>
      <c r="AY434" s="2" t="s">
        <v>311</v>
      </c>
      <c r="AZ434" s="5">
        <v>50</v>
      </c>
      <c r="BA434" s="5">
        <v>290</v>
      </c>
      <c r="BB434" s="3" t="s">
        <v>8</v>
      </c>
      <c r="BC434" s="3">
        <v>22</v>
      </c>
      <c r="BD434" s="5">
        <v>0.4504504504504504</v>
      </c>
      <c r="BE434" s="3" t="s">
        <v>447</v>
      </c>
      <c r="BF434" s="6">
        <v>27.9</v>
      </c>
      <c r="BG434" s="5">
        <v>7.5</v>
      </c>
      <c r="BH434" s="3">
        <v>203</v>
      </c>
      <c r="BI434" s="3">
        <v>3.03</v>
      </c>
      <c r="BJ434" s="5">
        <v>1.35</v>
      </c>
      <c r="BK434" s="5">
        <v>32.200000000000003</v>
      </c>
      <c r="BL434" s="5">
        <v>1</v>
      </c>
      <c r="BM434" s="5">
        <v>4.5999999999999996</v>
      </c>
      <c r="BN434" s="3"/>
      <c r="BO434" s="3" t="s">
        <v>121</v>
      </c>
      <c r="BP434" s="3" t="s">
        <v>3</v>
      </c>
      <c r="BQ434" s="5">
        <v>3</v>
      </c>
      <c r="BR434" s="2" t="s">
        <v>21</v>
      </c>
      <c r="BS434" s="3"/>
      <c r="BT434" s="3"/>
      <c r="BU434" s="3">
        <v>0.95238095238095233</v>
      </c>
      <c r="BV434" s="5">
        <v>4.45</v>
      </c>
      <c r="BW434" s="5">
        <v>6.3</v>
      </c>
      <c r="BX434" s="3" t="s">
        <v>27</v>
      </c>
      <c r="BY434" s="3"/>
      <c r="BZ434" s="5">
        <v>290</v>
      </c>
      <c r="CA434" s="2">
        <v>2.1739130434782608</v>
      </c>
      <c r="CB434" s="3" t="s">
        <v>3</v>
      </c>
      <c r="CC434" s="5">
        <v>2.25</v>
      </c>
      <c r="CD434" s="5">
        <v>50</v>
      </c>
      <c r="CE434" s="3"/>
      <c r="CF434" s="5">
        <v>62</v>
      </c>
      <c r="CG434" s="3" t="s">
        <v>312</v>
      </c>
      <c r="CH434" s="3">
        <v>3.03</v>
      </c>
      <c r="CI434" s="3" t="s">
        <v>27</v>
      </c>
      <c r="CJ434" s="3" t="s">
        <v>1</v>
      </c>
      <c r="CK434" s="2">
        <v>1.22</v>
      </c>
      <c r="CL434" s="3" t="s">
        <v>22</v>
      </c>
      <c r="CM434" s="5">
        <v>75</v>
      </c>
      <c r="CN434" s="3"/>
      <c r="CO434" s="2">
        <v>5.62</v>
      </c>
      <c r="CP434" s="2">
        <v>5.71</v>
      </c>
      <c r="CQ434" s="2"/>
      <c r="CR434" s="2">
        <v>5.65</v>
      </c>
      <c r="CS434" s="5">
        <v>40.5</v>
      </c>
      <c r="CT434" s="5">
        <v>8.5</v>
      </c>
      <c r="CU434" s="5">
        <v>9.9</v>
      </c>
      <c r="CV434" s="5">
        <v>669</v>
      </c>
      <c r="CW434" s="5">
        <v>400</v>
      </c>
      <c r="CX434" s="5">
        <v>0.50761421319796951</v>
      </c>
      <c r="CY434" s="5">
        <v>0.63694267515923564</v>
      </c>
      <c r="CZ434" s="3" t="s">
        <v>22</v>
      </c>
      <c r="DA434" s="5">
        <v>1.7000000000000001E-2</v>
      </c>
      <c r="DB434" s="5">
        <v>1220</v>
      </c>
      <c r="DC434" s="5">
        <v>2.63</v>
      </c>
      <c r="DD434" s="5">
        <v>220</v>
      </c>
      <c r="DE434" s="3" t="s">
        <v>22</v>
      </c>
      <c r="DF434" s="5">
        <v>0.34482758620689657</v>
      </c>
      <c r="DG434" s="3" t="s">
        <v>3</v>
      </c>
      <c r="DH434" s="5">
        <v>12.5</v>
      </c>
      <c r="DI434" s="3" t="s">
        <v>28</v>
      </c>
      <c r="DJ434" s="3"/>
      <c r="DK434" s="5">
        <v>705</v>
      </c>
      <c r="DL434" s="3" t="s">
        <v>8</v>
      </c>
      <c r="DM434" s="5">
        <v>0.28169014084507044</v>
      </c>
      <c r="DN434" s="3" t="s">
        <v>3</v>
      </c>
      <c r="DO434" s="5">
        <v>40</v>
      </c>
      <c r="DP434" s="3" t="s">
        <v>3</v>
      </c>
      <c r="DQ434" s="5">
        <v>4.6399999999999997</v>
      </c>
      <c r="DR434" s="2">
        <v>0.93457943925233644</v>
      </c>
      <c r="DS434" s="3">
        <v>1</v>
      </c>
      <c r="DT434" s="5">
        <v>0.50761421319796951</v>
      </c>
      <c r="DU434" s="2"/>
      <c r="DV434" s="3" t="s">
        <v>3</v>
      </c>
      <c r="DW434" s="5">
        <v>42.25</v>
      </c>
      <c r="DX434" s="3"/>
      <c r="DY434" s="3" t="s">
        <v>8</v>
      </c>
      <c r="DZ434" s="2">
        <v>384</v>
      </c>
      <c r="EA434" s="5">
        <v>1.8867924528301885</v>
      </c>
      <c r="EB434" s="5">
        <v>2.25</v>
      </c>
      <c r="EC434" s="3"/>
      <c r="ED434" s="2">
        <v>300</v>
      </c>
      <c r="EE434" s="2">
        <v>0.44052863436123346</v>
      </c>
      <c r="EF434" s="3" t="s">
        <v>1</v>
      </c>
      <c r="EG434" s="3" t="s">
        <v>27</v>
      </c>
      <c r="EH434" s="5">
        <v>54</v>
      </c>
      <c r="EI434" s="2">
        <v>10.75</v>
      </c>
      <c r="EJ434" s="3" t="s">
        <v>473</v>
      </c>
      <c r="EK434" s="5">
        <v>2.725E-2</v>
      </c>
      <c r="EL434" s="3" t="s">
        <v>1</v>
      </c>
      <c r="EM434" s="3" t="s">
        <v>3</v>
      </c>
      <c r="EN434" s="3" t="s">
        <v>27</v>
      </c>
      <c r="EO434" s="3">
        <v>23</v>
      </c>
      <c r="EP434" s="3" t="s">
        <v>8</v>
      </c>
      <c r="EQ434" s="3">
        <v>3.03</v>
      </c>
      <c r="ER434" s="5">
        <v>5.8</v>
      </c>
      <c r="ES434" s="3">
        <v>75</v>
      </c>
      <c r="ET434" s="9">
        <v>37.6</v>
      </c>
      <c r="EU434" s="3" t="s">
        <v>239</v>
      </c>
      <c r="EV434" s="3" t="s">
        <v>28</v>
      </c>
      <c r="EW434" s="9">
        <v>16</v>
      </c>
      <c r="EX434" s="9">
        <v>2.4900000000000002</v>
      </c>
      <c r="EY434" s="3"/>
      <c r="EZ434" s="3"/>
      <c r="FA434" s="9">
        <v>1.1904761904761905</v>
      </c>
      <c r="FB434" s="9">
        <v>6.0799999999999997E-9</v>
      </c>
      <c r="FC434" s="5">
        <v>290</v>
      </c>
      <c r="FD434" s="9">
        <v>0.93457943925233644</v>
      </c>
      <c r="FE434" s="2" t="s">
        <v>311</v>
      </c>
      <c r="FF434" s="3" t="s">
        <v>28</v>
      </c>
      <c r="FG434" s="3" t="s">
        <v>1</v>
      </c>
      <c r="FH434" s="9">
        <v>5.9</v>
      </c>
      <c r="FI434" s="3"/>
      <c r="FJ434" s="9">
        <v>13.95</v>
      </c>
      <c r="FK434" s="3" t="s">
        <v>1</v>
      </c>
      <c r="FL434" s="3" t="s">
        <v>1</v>
      </c>
      <c r="FM434" s="3">
        <v>0.9009009009009008</v>
      </c>
      <c r="FN434" s="9">
        <v>172</v>
      </c>
      <c r="FO434" s="9">
        <v>5.0299999999999999E-7</v>
      </c>
      <c r="FP434" s="9">
        <v>8.6999999999999993</v>
      </c>
      <c r="FQ434" s="3" t="s">
        <v>311</v>
      </c>
      <c r="FR434" s="5">
        <v>5.2499999999999998E-2</v>
      </c>
      <c r="FS434" s="9">
        <v>71.5</v>
      </c>
      <c r="FT434" s="3" t="s">
        <v>1</v>
      </c>
      <c r="FU434" s="3">
        <v>3.64</v>
      </c>
      <c r="FV434" s="3" t="s">
        <v>27</v>
      </c>
      <c r="FW434" s="5">
        <v>45</v>
      </c>
      <c r="FX434" s="10">
        <v>4.2000000000000006E-3</v>
      </c>
      <c r="FY434" s="3">
        <v>112</v>
      </c>
      <c r="FZ434" s="3"/>
      <c r="GA434" s="3">
        <v>3.03</v>
      </c>
      <c r="GB434" s="3">
        <v>3.03</v>
      </c>
      <c r="GC434" s="3" t="s">
        <v>27</v>
      </c>
      <c r="GD434" s="3">
        <v>3.03</v>
      </c>
      <c r="GE434" s="3">
        <v>1.1235955056179776</v>
      </c>
      <c r="GF434" s="3" t="s">
        <v>30</v>
      </c>
      <c r="GG434" s="3"/>
      <c r="GH434" s="9">
        <v>3.41</v>
      </c>
      <c r="GI434" s="5">
        <v>290</v>
      </c>
      <c r="GJ434" s="5">
        <v>4.6800000000000001E-3</v>
      </c>
      <c r="GK434" s="3"/>
      <c r="GL434" s="2">
        <v>1.7241379310344829</v>
      </c>
      <c r="GM434" s="9">
        <v>2.0499999999999998</v>
      </c>
      <c r="GN434" s="3" t="s">
        <v>31</v>
      </c>
      <c r="GO434" s="3" t="s">
        <v>8</v>
      </c>
      <c r="GP434" s="3"/>
      <c r="GQ434" s="3">
        <v>10.45</v>
      </c>
      <c r="GR434" s="3" t="s">
        <v>219</v>
      </c>
      <c r="GS434" s="9">
        <v>0.93457943925233644</v>
      </c>
      <c r="GT434" s="9">
        <v>103.1</v>
      </c>
      <c r="GU434" s="9">
        <v>21.75</v>
      </c>
      <c r="GV434" s="2">
        <v>9.2592592592592587E-2</v>
      </c>
      <c r="GW434" s="9">
        <v>2.2999999999999998</v>
      </c>
      <c r="GX434" s="2" t="s">
        <v>34</v>
      </c>
      <c r="GY434" s="7">
        <v>1.0416666666666667</v>
      </c>
      <c r="GZ434" s="9">
        <v>5.65</v>
      </c>
      <c r="HA434" s="9">
        <v>1.8</v>
      </c>
      <c r="HB434" s="9">
        <v>5.88</v>
      </c>
      <c r="HC434" s="3">
        <v>40</v>
      </c>
      <c r="HD434" s="3" t="s">
        <v>3</v>
      </c>
      <c r="HE434" s="9">
        <v>24.35</v>
      </c>
      <c r="HF434" s="9">
        <v>22.85</v>
      </c>
      <c r="HG434" s="3" t="s">
        <v>467</v>
      </c>
      <c r="HH434" s="5">
        <v>290</v>
      </c>
      <c r="HI434" s="3" t="s">
        <v>311</v>
      </c>
      <c r="HJ434" s="3"/>
      <c r="HK434" s="3" t="s">
        <v>3</v>
      </c>
      <c r="HL434" s="3">
        <v>3.33</v>
      </c>
      <c r="HM434" s="9">
        <v>0.58899999999999997</v>
      </c>
      <c r="HN434" s="9">
        <v>159</v>
      </c>
      <c r="HO434" s="3" t="s">
        <v>3</v>
      </c>
      <c r="HP434" s="3" t="s">
        <v>1</v>
      </c>
      <c r="HQ434" s="3" t="s">
        <v>28</v>
      </c>
      <c r="HR434" s="9">
        <v>2.95</v>
      </c>
      <c r="HS434" s="3" t="s">
        <v>3</v>
      </c>
      <c r="HT434" s="3">
        <v>3.67</v>
      </c>
      <c r="HU434" s="9">
        <v>0.52356020942408377</v>
      </c>
      <c r="HV434" s="3">
        <v>1</v>
      </c>
      <c r="HW434" s="9">
        <v>1.12E-2</v>
      </c>
      <c r="HX434" s="3" t="s">
        <v>3</v>
      </c>
      <c r="HY434" s="3"/>
      <c r="HZ434" s="3" t="s">
        <v>30</v>
      </c>
      <c r="IA434" s="9">
        <v>4.3</v>
      </c>
      <c r="IB434" s="5">
        <v>11</v>
      </c>
      <c r="IC434" s="3" t="s">
        <v>18</v>
      </c>
      <c r="ID434" s="3"/>
      <c r="IE434" s="3" t="s">
        <v>309</v>
      </c>
      <c r="IF434" s="7">
        <v>4.76</v>
      </c>
      <c r="IG434" s="9">
        <v>1.2195121951219512</v>
      </c>
      <c r="IH434" s="9">
        <v>1.0989010989010988</v>
      </c>
    </row>
    <row r="435" spans="1:242" x14ac:dyDescent="0.25">
      <c r="A435" s="1" t="s">
        <v>558</v>
      </c>
      <c r="B435" s="5">
        <v>58.25</v>
      </c>
      <c r="C435" s="3"/>
      <c r="D435" s="5">
        <v>16</v>
      </c>
      <c r="E435" s="3" t="s">
        <v>1</v>
      </c>
      <c r="F435" s="3"/>
      <c r="G435" s="2"/>
      <c r="H435" s="3"/>
      <c r="I435" s="3"/>
      <c r="J435" s="5">
        <v>1.03E-7</v>
      </c>
      <c r="K435" s="3" t="s">
        <v>3</v>
      </c>
      <c r="L435" s="3" t="s">
        <v>4</v>
      </c>
      <c r="M435" s="5">
        <v>0.90909090909090906</v>
      </c>
      <c r="N435" s="5">
        <v>16.2</v>
      </c>
      <c r="O435" s="3" t="s">
        <v>3</v>
      </c>
      <c r="P435" s="3"/>
      <c r="Q435" s="3"/>
      <c r="R435" s="5">
        <v>30</v>
      </c>
      <c r="S435" s="3"/>
      <c r="T435" s="3" t="s">
        <v>3</v>
      </c>
      <c r="U435" s="5">
        <v>43.75</v>
      </c>
      <c r="V435" s="3"/>
      <c r="W435" s="5">
        <v>286</v>
      </c>
      <c r="X435" s="3"/>
      <c r="Y435" s="3"/>
      <c r="Z435" s="5">
        <v>4.6E-5</v>
      </c>
      <c r="AA435" s="3" t="s">
        <v>8</v>
      </c>
      <c r="AB435" s="2"/>
      <c r="AC435" s="5">
        <v>6.3999999999999999E-11</v>
      </c>
      <c r="AD435" s="3" t="s">
        <v>22</v>
      </c>
      <c r="AE435" s="3" t="s">
        <v>1</v>
      </c>
      <c r="AF435" s="3"/>
      <c r="AG435" s="6">
        <v>2.9100000000000003E-3</v>
      </c>
      <c r="AH435" s="5">
        <v>286</v>
      </c>
      <c r="AI435" s="2"/>
      <c r="AJ435" s="3">
        <v>15</v>
      </c>
      <c r="AK435" s="5">
        <v>286</v>
      </c>
      <c r="AL435" s="5">
        <v>1.196</v>
      </c>
      <c r="AM435" s="3"/>
      <c r="AN435" s="3"/>
      <c r="AO435" s="5">
        <v>286</v>
      </c>
      <c r="AP435" s="5">
        <v>286</v>
      </c>
      <c r="AQ435" s="5">
        <v>44</v>
      </c>
      <c r="AR435" s="5">
        <v>2.0499999999999998</v>
      </c>
      <c r="AS435" s="3" t="s">
        <v>28</v>
      </c>
      <c r="AT435" s="3" t="s">
        <v>28</v>
      </c>
      <c r="AU435" s="5">
        <v>60.25</v>
      </c>
      <c r="AV435" s="3"/>
      <c r="AW435" s="5">
        <v>286</v>
      </c>
      <c r="AX435" s="5">
        <v>4.5833333333333332E-6</v>
      </c>
      <c r="AY435" s="2" t="s">
        <v>311</v>
      </c>
      <c r="AZ435" s="5">
        <v>45</v>
      </c>
      <c r="BA435" s="5">
        <v>286</v>
      </c>
      <c r="BB435" s="3" t="s">
        <v>8</v>
      </c>
      <c r="BC435" s="3">
        <v>21.5</v>
      </c>
      <c r="BD435" s="5">
        <v>0.46728971962616822</v>
      </c>
      <c r="BE435" s="3" t="s">
        <v>447</v>
      </c>
      <c r="BF435" s="6">
        <v>28.6</v>
      </c>
      <c r="BG435" s="5">
        <v>7.69</v>
      </c>
      <c r="BH435" s="3"/>
      <c r="BI435" s="3"/>
      <c r="BJ435" s="5">
        <v>1.39</v>
      </c>
      <c r="BK435" s="5">
        <v>34.5</v>
      </c>
      <c r="BL435" s="5">
        <v>0.98039215686274506</v>
      </c>
      <c r="BM435" s="5">
        <v>5</v>
      </c>
      <c r="BN435" s="3"/>
      <c r="BO435" s="3" t="s">
        <v>121</v>
      </c>
      <c r="BP435" s="3" t="s">
        <v>3</v>
      </c>
      <c r="BQ435" s="5">
        <v>3.1</v>
      </c>
      <c r="BR435" s="2" t="s">
        <v>21</v>
      </c>
      <c r="BS435" s="3"/>
      <c r="BT435" s="3"/>
      <c r="BU435" s="3"/>
      <c r="BV435" s="5">
        <v>4.47</v>
      </c>
      <c r="BW435" s="5">
        <v>6.4</v>
      </c>
      <c r="BX435" s="3" t="s">
        <v>27</v>
      </c>
      <c r="BY435" s="3"/>
      <c r="BZ435" s="5">
        <v>286</v>
      </c>
      <c r="CA435" s="2"/>
      <c r="CB435" s="3" t="s">
        <v>3</v>
      </c>
      <c r="CC435" s="5">
        <v>2.3199999999999998</v>
      </c>
      <c r="CD435" s="5">
        <v>50</v>
      </c>
      <c r="CE435" s="3"/>
      <c r="CF435" s="5">
        <v>65</v>
      </c>
      <c r="CG435" s="3" t="s">
        <v>312</v>
      </c>
      <c r="CH435" s="3"/>
      <c r="CI435" s="3" t="s">
        <v>27</v>
      </c>
      <c r="CJ435" s="3" t="s">
        <v>1</v>
      </c>
      <c r="CK435" s="2"/>
      <c r="CL435" s="3" t="s">
        <v>22</v>
      </c>
      <c r="CM435" s="5">
        <v>76</v>
      </c>
      <c r="CN435" s="3"/>
      <c r="CO435" s="2"/>
      <c r="CP435" s="3"/>
      <c r="CQ435" s="2"/>
      <c r="CR435" s="2">
        <v>5.81</v>
      </c>
      <c r="CS435" s="5">
        <v>39.9</v>
      </c>
      <c r="CT435" s="5">
        <v>10.9</v>
      </c>
      <c r="CU435" s="5">
        <v>11</v>
      </c>
      <c r="CV435" s="5">
        <v>684</v>
      </c>
      <c r="CW435" s="5">
        <v>450</v>
      </c>
      <c r="CX435" s="5">
        <v>0.55865921787709494</v>
      </c>
      <c r="CY435" s="5">
        <v>0.64102564102564097</v>
      </c>
      <c r="CZ435" s="3" t="s">
        <v>22</v>
      </c>
      <c r="DA435" s="5">
        <v>1.7500000000000002E-2</v>
      </c>
      <c r="DB435" s="5">
        <v>1260</v>
      </c>
      <c r="DC435" s="2"/>
      <c r="DD435" s="5">
        <v>228</v>
      </c>
      <c r="DE435" s="3" t="s">
        <v>22</v>
      </c>
      <c r="DF435" s="5">
        <v>0.34843205574912889</v>
      </c>
      <c r="DG435" s="3" t="s">
        <v>3</v>
      </c>
      <c r="DH435" s="5">
        <v>12.75</v>
      </c>
      <c r="DI435" s="3" t="s">
        <v>28</v>
      </c>
      <c r="DJ435" s="3"/>
      <c r="DK435" s="5">
        <v>723</v>
      </c>
      <c r="DL435" s="3" t="s">
        <v>8</v>
      </c>
      <c r="DM435" s="5">
        <v>0.28409090909090912</v>
      </c>
      <c r="DN435" s="3" t="s">
        <v>3</v>
      </c>
      <c r="DO435" s="5">
        <v>41</v>
      </c>
      <c r="DP435" s="3" t="s">
        <v>3</v>
      </c>
      <c r="DQ435" s="5">
        <v>4.7450000000000001</v>
      </c>
      <c r="DR435" s="2"/>
      <c r="DS435" s="3">
        <v>1</v>
      </c>
      <c r="DT435" s="5">
        <v>0.52631578947368418</v>
      </c>
      <c r="DU435" s="2"/>
      <c r="DV435" s="3" t="s">
        <v>3</v>
      </c>
      <c r="DW435" s="5">
        <v>43.75</v>
      </c>
      <c r="DX435" s="3"/>
      <c r="DY435" s="3" t="s">
        <v>8</v>
      </c>
      <c r="DZ435" s="2"/>
      <c r="EA435" s="5">
        <v>1.8867924528301885</v>
      </c>
      <c r="EB435" s="5">
        <v>2.27</v>
      </c>
      <c r="EC435" s="3"/>
      <c r="ED435" s="2"/>
      <c r="EE435" s="2"/>
      <c r="EF435" s="3" t="s">
        <v>1</v>
      </c>
      <c r="EG435" s="3" t="s">
        <v>27</v>
      </c>
      <c r="EH435" s="2"/>
      <c r="EI435" s="2"/>
      <c r="EJ435" s="3" t="s">
        <v>473</v>
      </c>
      <c r="EK435" s="5">
        <v>2.75E-2</v>
      </c>
      <c r="EL435" s="3" t="s">
        <v>1</v>
      </c>
      <c r="EM435" s="3" t="s">
        <v>3</v>
      </c>
      <c r="EN435" s="3" t="s">
        <v>27</v>
      </c>
      <c r="EO435" s="3"/>
      <c r="EP435" s="3" t="s">
        <v>8</v>
      </c>
      <c r="EQ435" s="3"/>
      <c r="ER435" s="5">
        <v>5.8</v>
      </c>
      <c r="ES435" s="3"/>
      <c r="ET435" s="9">
        <v>38.5</v>
      </c>
      <c r="EU435" s="3" t="s">
        <v>239</v>
      </c>
      <c r="EV435" s="3" t="s">
        <v>28</v>
      </c>
      <c r="EW435" s="9">
        <v>15</v>
      </c>
      <c r="EX435" s="9">
        <v>2.54</v>
      </c>
      <c r="EY435" s="3"/>
      <c r="EZ435" s="3"/>
      <c r="FA435" s="9">
        <v>1.2048192771084338</v>
      </c>
      <c r="FB435" s="9">
        <v>6.1499999999999996E-9</v>
      </c>
      <c r="FC435" s="5">
        <v>286</v>
      </c>
      <c r="FD435" s="9">
        <v>1.0869565217391304</v>
      </c>
      <c r="FE435" s="2" t="s">
        <v>311</v>
      </c>
      <c r="FF435" s="3" t="s">
        <v>28</v>
      </c>
      <c r="FG435" s="3" t="s">
        <v>1</v>
      </c>
      <c r="FH435" s="9">
        <v>5.95</v>
      </c>
      <c r="FI435" s="3"/>
      <c r="FJ435" s="9">
        <v>14.25</v>
      </c>
      <c r="FK435" s="3" t="s">
        <v>1</v>
      </c>
      <c r="FL435" s="3" t="s">
        <v>1</v>
      </c>
      <c r="FM435" s="3"/>
      <c r="FN435" s="9">
        <v>173</v>
      </c>
      <c r="FO435" s="9">
        <v>5.2600000000000002E-7</v>
      </c>
      <c r="FP435" s="9">
        <v>8.5</v>
      </c>
      <c r="FQ435" s="3" t="s">
        <v>311</v>
      </c>
      <c r="FR435" s="5">
        <v>0.08</v>
      </c>
      <c r="FS435" s="9">
        <v>71</v>
      </c>
      <c r="FT435" s="3" t="s">
        <v>1</v>
      </c>
      <c r="FU435" s="3"/>
      <c r="FV435" s="3" t="s">
        <v>27</v>
      </c>
      <c r="FW435" s="5">
        <v>46.15</v>
      </c>
      <c r="FX435" s="10">
        <v>3.9300000000000003E-3</v>
      </c>
      <c r="FY435" s="3"/>
      <c r="FZ435" s="3"/>
      <c r="GA435" s="3"/>
      <c r="GB435" s="3"/>
      <c r="GC435" s="3" t="s">
        <v>27</v>
      </c>
      <c r="GD435" s="3"/>
      <c r="GE435" s="3"/>
      <c r="GF435" s="3" t="s">
        <v>30</v>
      </c>
      <c r="GG435" s="3"/>
      <c r="GH435" s="9">
        <v>3.41</v>
      </c>
      <c r="GI435" s="5">
        <v>286</v>
      </c>
      <c r="GJ435" s="5">
        <v>4.7299999999999998E-3</v>
      </c>
      <c r="GK435" s="3"/>
      <c r="GL435" s="2"/>
      <c r="GM435" s="9">
        <v>2.06</v>
      </c>
      <c r="GN435" s="3" t="s">
        <v>31</v>
      </c>
      <c r="GO435" s="3" t="s">
        <v>8</v>
      </c>
      <c r="GP435" s="3"/>
      <c r="GQ435" s="3"/>
      <c r="GR435" s="3" t="s">
        <v>219</v>
      </c>
      <c r="GS435" s="9">
        <v>0.95238095238095233</v>
      </c>
      <c r="GT435" s="9">
        <v>104</v>
      </c>
      <c r="GU435" s="9">
        <v>21.8</v>
      </c>
      <c r="GV435" s="2">
        <v>0.12048192771084339</v>
      </c>
      <c r="GW435" s="9">
        <v>2.4</v>
      </c>
      <c r="GX435" s="2" t="s">
        <v>34</v>
      </c>
      <c r="GY435" s="7"/>
      <c r="GZ435" s="9">
        <v>5.72</v>
      </c>
      <c r="HA435" s="9">
        <v>1.85</v>
      </c>
      <c r="HB435" s="9">
        <v>5.93</v>
      </c>
      <c r="HC435" s="3">
        <v>39.85</v>
      </c>
      <c r="HD435" s="3" t="s">
        <v>3</v>
      </c>
      <c r="HE435" s="9">
        <v>28.4</v>
      </c>
      <c r="HF435" s="9">
        <v>23</v>
      </c>
      <c r="HG435" s="3" t="s">
        <v>467</v>
      </c>
      <c r="HH435" s="5">
        <v>286</v>
      </c>
      <c r="HI435" s="3" t="s">
        <v>311</v>
      </c>
      <c r="HJ435" s="3"/>
      <c r="HK435" s="3" t="s">
        <v>3</v>
      </c>
      <c r="HL435" s="3"/>
      <c r="HM435" s="9">
        <v>0.63600000000000001</v>
      </c>
      <c r="HN435" s="9">
        <v>160</v>
      </c>
      <c r="HO435" s="3" t="s">
        <v>3</v>
      </c>
      <c r="HP435" s="3" t="s">
        <v>1</v>
      </c>
      <c r="HQ435" s="3" t="s">
        <v>28</v>
      </c>
      <c r="HR435" s="9">
        <v>2.9</v>
      </c>
      <c r="HS435" s="3" t="s">
        <v>3</v>
      </c>
      <c r="HT435" s="3">
        <v>3.67</v>
      </c>
      <c r="HU435" s="9">
        <v>0.53191489361702127</v>
      </c>
      <c r="HV435" s="3">
        <v>1</v>
      </c>
      <c r="HW435" s="9">
        <v>1.17E-2</v>
      </c>
      <c r="HX435" s="3" t="s">
        <v>3</v>
      </c>
      <c r="HY435" s="3"/>
      <c r="HZ435" s="3" t="s">
        <v>30</v>
      </c>
      <c r="IA435" s="9">
        <v>4.3</v>
      </c>
      <c r="IB435" s="5">
        <v>10.25</v>
      </c>
      <c r="IC435" s="3" t="s">
        <v>18</v>
      </c>
      <c r="ID435" s="3"/>
      <c r="IE435" s="3" t="s">
        <v>309</v>
      </c>
      <c r="IF435" s="7"/>
      <c r="IG435" s="9">
        <v>1.2345679012345678</v>
      </c>
      <c r="IH435" s="9">
        <v>0.92592592592592582</v>
      </c>
    </row>
    <row r="436" spans="1:242" x14ac:dyDescent="0.25">
      <c r="A436" s="1" t="s">
        <v>559</v>
      </c>
      <c r="B436" s="5">
        <v>64.75</v>
      </c>
      <c r="C436" s="3"/>
      <c r="D436" s="5">
        <v>13</v>
      </c>
      <c r="E436" s="3" t="s">
        <v>1</v>
      </c>
      <c r="F436" s="3"/>
      <c r="G436" s="2"/>
      <c r="H436" s="3"/>
      <c r="I436" s="3"/>
      <c r="J436" s="5">
        <v>1.18E-7</v>
      </c>
      <c r="K436" s="3" t="s">
        <v>3</v>
      </c>
      <c r="L436" s="3" t="s">
        <v>4</v>
      </c>
      <c r="M436" s="5">
        <v>0.93457943925233644</v>
      </c>
      <c r="N436" s="5">
        <v>16.8</v>
      </c>
      <c r="O436" s="3" t="s">
        <v>3</v>
      </c>
      <c r="P436" s="3"/>
      <c r="Q436" s="3"/>
      <c r="R436" s="5">
        <v>29</v>
      </c>
      <c r="S436" s="3"/>
      <c r="T436" s="3" t="s">
        <v>3</v>
      </c>
      <c r="U436" s="5">
        <v>47.55</v>
      </c>
      <c r="V436" s="3"/>
      <c r="W436" s="5">
        <v>304</v>
      </c>
      <c r="X436" s="3"/>
      <c r="Y436" s="3"/>
      <c r="Z436" s="5">
        <v>5.5000000000000002E-5</v>
      </c>
      <c r="AA436" s="3" t="s">
        <v>8</v>
      </c>
      <c r="AB436" s="2"/>
      <c r="AC436" s="5">
        <v>6.581818181818182E-11</v>
      </c>
      <c r="AD436" s="3" t="s">
        <v>22</v>
      </c>
      <c r="AE436" s="3" t="s">
        <v>1</v>
      </c>
      <c r="AF436" s="3"/>
      <c r="AG436" s="6">
        <v>2.7699999999999999E-3</v>
      </c>
      <c r="AH436" s="5">
        <v>304</v>
      </c>
      <c r="AI436" s="2"/>
      <c r="AJ436" s="3">
        <v>14</v>
      </c>
      <c r="AK436" s="5">
        <v>304</v>
      </c>
      <c r="AL436" s="5">
        <v>1.2310000000000001</v>
      </c>
      <c r="AM436" s="3"/>
      <c r="AN436" s="3"/>
      <c r="AO436" s="5">
        <v>304</v>
      </c>
      <c r="AP436" s="5">
        <v>304</v>
      </c>
      <c r="AQ436" s="5">
        <v>44</v>
      </c>
      <c r="AR436" s="5">
        <v>2.1</v>
      </c>
      <c r="AS436" s="3" t="s">
        <v>28</v>
      </c>
      <c r="AT436" s="3" t="s">
        <v>28</v>
      </c>
      <c r="AU436" s="5">
        <v>61</v>
      </c>
      <c r="AV436" s="3"/>
      <c r="AW436" s="5">
        <v>304</v>
      </c>
      <c r="AX436" s="5">
        <v>3.9999999999999998E-6</v>
      </c>
      <c r="AY436" s="2" t="s">
        <v>311</v>
      </c>
      <c r="AZ436" s="5">
        <v>43</v>
      </c>
      <c r="BA436" s="5">
        <v>304</v>
      </c>
      <c r="BB436" s="3" t="s">
        <v>8</v>
      </c>
      <c r="BC436" s="3">
        <v>21.5</v>
      </c>
      <c r="BD436" s="5">
        <v>0.46728971962616822</v>
      </c>
      <c r="BE436" s="3" t="s">
        <v>447</v>
      </c>
      <c r="BF436" s="6">
        <v>27.1</v>
      </c>
      <c r="BG436" s="5">
        <v>8.15</v>
      </c>
      <c r="BH436" s="3"/>
      <c r="BI436" s="3"/>
      <c r="BJ436" s="5">
        <v>1.35</v>
      </c>
      <c r="BK436" s="5">
        <v>36.25</v>
      </c>
      <c r="BL436" s="5">
        <v>0.99009900990099009</v>
      </c>
      <c r="BM436" s="5">
        <v>6</v>
      </c>
      <c r="BN436" s="3"/>
      <c r="BO436" s="3" t="s">
        <v>121</v>
      </c>
      <c r="BP436" s="3" t="s">
        <v>3</v>
      </c>
      <c r="BQ436" s="5">
        <v>2.85</v>
      </c>
      <c r="BR436" s="2" t="s">
        <v>21</v>
      </c>
      <c r="BS436" s="3"/>
      <c r="BT436" s="3"/>
      <c r="BU436" s="3"/>
      <c r="BV436" s="5">
        <v>4.62</v>
      </c>
      <c r="BW436" s="5">
        <v>6.55</v>
      </c>
      <c r="BX436" s="3" t="s">
        <v>27</v>
      </c>
      <c r="BY436" s="3"/>
      <c r="BZ436" s="5">
        <v>304</v>
      </c>
      <c r="CA436" s="2"/>
      <c r="CB436" s="3" t="s">
        <v>3</v>
      </c>
      <c r="CC436" s="5">
        <v>2.39</v>
      </c>
      <c r="CD436" s="5">
        <v>45</v>
      </c>
      <c r="CE436" s="3"/>
      <c r="CF436" s="5">
        <v>68</v>
      </c>
      <c r="CG436" s="3" t="s">
        <v>312</v>
      </c>
      <c r="CH436" s="3"/>
      <c r="CI436" s="3" t="s">
        <v>27</v>
      </c>
      <c r="CJ436" s="3" t="s">
        <v>1</v>
      </c>
      <c r="CK436" s="2"/>
      <c r="CL436" s="3" t="s">
        <v>22</v>
      </c>
      <c r="CM436" s="5">
        <v>70</v>
      </c>
      <c r="CN436" s="3"/>
      <c r="CO436" s="2"/>
      <c r="CP436" s="3"/>
      <c r="CQ436" s="2"/>
      <c r="CR436" s="2">
        <v>5.89</v>
      </c>
      <c r="CS436" s="5">
        <v>37.9</v>
      </c>
      <c r="CT436" s="5">
        <v>10</v>
      </c>
      <c r="CU436" s="5">
        <v>11.5</v>
      </c>
      <c r="CV436" s="5">
        <v>672</v>
      </c>
      <c r="CW436" s="5">
        <v>450</v>
      </c>
      <c r="CX436" s="5">
        <v>0.52910052910052918</v>
      </c>
      <c r="CY436" s="5">
        <v>0.69444444444444442</v>
      </c>
      <c r="CZ436" s="3" t="s">
        <v>22</v>
      </c>
      <c r="DA436" s="5">
        <v>1.9E-2</v>
      </c>
      <c r="DB436" s="5">
        <v>1280</v>
      </c>
      <c r="DC436" s="2"/>
      <c r="DD436" s="5">
        <v>238</v>
      </c>
      <c r="DE436" s="3" t="s">
        <v>22</v>
      </c>
      <c r="DF436" s="5">
        <v>0.34602076124567471</v>
      </c>
      <c r="DG436" s="3" t="s">
        <v>3</v>
      </c>
      <c r="DH436" s="5">
        <v>13.55</v>
      </c>
      <c r="DI436" s="3" t="s">
        <v>28</v>
      </c>
      <c r="DJ436" s="3"/>
      <c r="DK436" s="5">
        <v>730</v>
      </c>
      <c r="DL436" s="3" t="s">
        <v>8</v>
      </c>
      <c r="DM436" s="5">
        <v>0.2857142857142857</v>
      </c>
      <c r="DN436" s="3" t="s">
        <v>3</v>
      </c>
      <c r="DO436" s="5">
        <v>41.5</v>
      </c>
      <c r="DP436" s="3" t="s">
        <v>3</v>
      </c>
      <c r="DQ436" s="5">
        <v>4.87</v>
      </c>
      <c r="DR436" s="2"/>
      <c r="DS436" s="3">
        <v>1</v>
      </c>
      <c r="DT436" s="5">
        <v>0.49261083743842371</v>
      </c>
      <c r="DU436" s="2"/>
      <c r="DV436" s="3" t="s">
        <v>3</v>
      </c>
      <c r="DW436" s="5">
        <v>47.55</v>
      </c>
      <c r="DX436" s="3"/>
      <c r="DY436" s="3" t="s">
        <v>8</v>
      </c>
      <c r="DZ436" s="2"/>
      <c r="EA436" s="5">
        <v>1.8181818181818181</v>
      </c>
      <c r="EB436" s="5">
        <v>2.31</v>
      </c>
      <c r="EC436" s="3"/>
      <c r="ED436" s="2"/>
      <c r="EE436" s="2"/>
      <c r="EF436" s="3" t="s">
        <v>1</v>
      </c>
      <c r="EG436" s="3" t="s">
        <v>27</v>
      </c>
      <c r="EH436" s="2"/>
      <c r="EI436" s="2"/>
      <c r="EJ436" s="3" t="s">
        <v>473</v>
      </c>
      <c r="EK436" s="5">
        <v>4.7E-2</v>
      </c>
      <c r="EL436" s="3" t="s">
        <v>1</v>
      </c>
      <c r="EM436" s="3" t="s">
        <v>3</v>
      </c>
      <c r="EN436" s="3" t="s">
        <v>27</v>
      </c>
      <c r="EO436" s="3"/>
      <c r="EP436" s="3" t="s">
        <v>8</v>
      </c>
      <c r="EQ436" s="3"/>
      <c r="ER436" s="5">
        <v>6</v>
      </c>
      <c r="ES436" s="3"/>
      <c r="ET436" s="9">
        <v>39.200000000000003</v>
      </c>
      <c r="EU436" s="3" t="s">
        <v>239</v>
      </c>
      <c r="EV436" s="3" t="s">
        <v>28</v>
      </c>
      <c r="EW436" s="9">
        <v>18</v>
      </c>
      <c r="EX436" s="9">
        <v>2.63</v>
      </c>
      <c r="EY436" s="3"/>
      <c r="EZ436" s="3"/>
      <c r="FA436" s="9">
        <v>1.25</v>
      </c>
      <c r="FB436" s="9">
        <v>6.9999999999999998E-9</v>
      </c>
      <c r="FC436" s="5">
        <v>304</v>
      </c>
      <c r="FD436" s="9">
        <v>0.93457943925233644</v>
      </c>
      <c r="FE436" s="2" t="s">
        <v>311</v>
      </c>
      <c r="FF436" s="3" t="s">
        <v>28</v>
      </c>
      <c r="FG436" s="3" t="s">
        <v>1</v>
      </c>
      <c r="FH436" s="9">
        <v>6.11</v>
      </c>
      <c r="FI436" s="3"/>
      <c r="FJ436" s="9">
        <v>14.5</v>
      </c>
      <c r="FK436" s="3" t="s">
        <v>1</v>
      </c>
      <c r="FL436" s="3" t="s">
        <v>1</v>
      </c>
      <c r="FM436" s="3"/>
      <c r="FN436" s="9">
        <v>163</v>
      </c>
      <c r="FO436" s="9">
        <v>5.5300000000000004E-7</v>
      </c>
      <c r="FP436" s="9">
        <v>8.4499999999999993</v>
      </c>
      <c r="FQ436" s="3" t="s">
        <v>311</v>
      </c>
      <c r="FR436" s="5">
        <v>0.05</v>
      </c>
      <c r="FS436" s="9">
        <v>71.5</v>
      </c>
      <c r="FT436" s="3" t="s">
        <v>1</v>
      </c>
      <c r="FU436" s="3"/>
      <c r="FV436" s="3" t="s">
        <v>27</v>
      </c>
      <c r="FW436" s="5">
        <v>43.55</v>
      </c>
      <c r="FX436" s="10">
        <v>3.9100000000000003E-3</v>
      </c>
      <c r="FY436" s="3"/>
      <c r="FZ436" s="3"/>
      <c r="GA436" s="3"/>
      <c r="GB436" s="3"/>
      <c r="GC436" s="3" t="s">
        <v>27</v>
      </c>
      <c r="GD436" s="3"/>
      <c r="GE436" s="3"/>
      <c r="GF436" s="3" t="s">
        <v>30</v>
      </c>
      <c r="GG436" s="3"/>
      <c r="GH436" s="9">
        <v>3.43</v>
      </c>
      <c r="GI436" s="5">
        <v>304</v>
      </c>
      <c r="GJ436" s="5">
        <v>5.2649999999999997E-3</v>
      </c>
      <c r="GK436" s="3"/>
      <c r="GL436" s="2"/>
      <c r="GM436" s="9">
        <v>2.12</v>
      </c>
      <c r="GN436" s="3" t="s">
        <v>31</v>
      </c>
      <c r="GO436" s="3" t="s">
        <v>8</v>
      </c>
      <c r="GP436" s="3"/>
      <c r="GQ436" s="3"/>
      <c r="GR436" s="3" t="s">
        <v>219</v>
      </c>
      <c r="GS436" s="9">
        <v>1.1111111111111112</v>
      </c>
      <c r="GT436" s="9">
        <v>105</v>
      </c>
      <c r="GU436" s="9">
        <v>22.2</v>
      </c>
      <c r="GV436" s="2">
        <v>0.125</v>
      </c>
      <c r="GW436" s="9">
        <v>3</v>
      </c>
      <c r="GX436" s="2" t="s">
        <v>34</v>
      </c>
      <c r="GY436" s="7"/>
      <c r="GZ436" s="9">
        <v>5.92</v>
      </c>
      <c r="HA436" s="9">
        <v>1.9</v>
      </c>
      <c r="HB436" s="9">
        <v>6.8</v>
      </c>
      <c r="HC436" s="3">
        <v>40.299999999999997</v>
      </c>
      <c r="HD436" s="3" t="s">
        <v>3</v>
      </c>
      <c r="HE436" s="9">
        <v>22</v>
      </c>
      <c r="HF436" s="9">
        <v>22.9</v>
      </c>
      <c r="HG436" s="3" t="s">
        <v>467</v>
      </c>
      <c r="HH436" s="5">
        <v>304</v>
      </c>
      <c r="HI436" s="3" t="s">
        <v>311</v>
      </c>
      <c r="HJ436" s="3"/>
      <c r="HK436" s="3" t="s">
        <v>3</v>
      </c>
      <c r="HL436" s="3"/>
      <c r="HM436" s="9">
        <v>0.54900000000000004</v>
      </c>
      <c r="HN436" s="9">
        <v>150</v>
      </c>
      <c r="HO436" s="3" t="s">
        <v>3</v>
      </c>
      <c r="HP436" s="3" t="s">
        <v>1</v>
      </c>
      <c r="HQ436" s="3" t="s">
        <v>28</v>
      </c>
      <c r="HR436" s="9">
        <v>2.5</v>
      </c>
      <c r="HS436" s="3" t="s">
        <v>3</v>
      </c>
      <c r="HT436" s="3">
        <v>3.68</v>
      </c>
      <c r="HU436" s="9">
        <v>0.5524861878453039</v>
      </c>
      <c r="HV436" s="3">
        <v>1</v>
      </c>
      <c r="HW436" s="9">
        <v>1.1849999999999999E-2</v>
      </c>
      <c r="HX436" s="3" t="s">
        <v>3</v>
      </c>
      <c r="HY436" s="3"/>
      <c r="HZ436" s="3" t="s">
        <v>30</v>
      </c>
      <c r="IA436" s="9">
        <v>4.3</v>
      </c>
      <c r="IB436" s="5">
        <v>10.25</v>
      </c>
      <c r="IC436" s="3" t="s">
        <v>18</v>
      </c>
      <c r="ID436" s="3"/>
      <c r="IE436" s="3" t="s">
        <v>309</v>
      </c>
      <c r="IF436" s="7"/>
      <c r="IG436" s="9">
        <v>1.2658227848101264</v>
      </c>
      <c r="IH436" s="9">
        <v>1.25</v>
      </c>
    </row>
    <row r="437" spans="1:242" x14ac:dyDescent="0.25">
      <c r="A437" s="1" t="s">
        <v>560</v>
      </c>
      <c r="B437" s="5">
        <v>68.25</v>
      </c>
      <c r="C437" s="3"/>
      <c r="D437" s="5">
        <v>12.5</v>
      </c>
      <c r="E437" s="3" t="s">
        <v>1</v>
      </c>
      <c r="F437" s="3"/>
      <c r="G437" s="2"/>
      <c r="H437" s="3"/>
      <c r="I437" s="3"/>
      <c r="J437" s="5">
        <v>1.1900000000000001E-7</v>
      </c>
      <c r="K437" s="3" t="s">
        <v>3</v>
      </c>
      <c r="L437" s="3" t="s">
        <v>4</v>
      </c>
      <c r="M437" s="5">
        <v>0.95238095238095233</v>
      </c>
      <c r="N437" s="5">
        <v>17</v>
      </c>
      <c r="O437" s="3" t="s">
        <v>3</v>
      </c>
      <c r="P437" s="3"/>
      <c r="Q437" s="3"/>
      <c r="R437" s="5">
        <v>29.15</v>
      </c>
      <c r="S437" s="3"/>
      <c r="T437" s="3" t="s">
        <v>3</v>
      </c>
      <c r="U437" s="5">
        <v>51.9</v>
      </c>
      <c r="V437" s="3"/>
      <c r="W437" s="5">
        <v>303</v>
      </c>
      <c r="X437" s="3"/>
      <c r="Y437" s="3"/>
      <c r="Z437" s="5">
        <v>8.4499999999999994E-5</v>
      </c>
      <c r="AA437" s="3" t="s">
        <v>8</v>
      </c>
      <c r="AB437" s="2"/>
      <c r="AC437" s="5">
        <v>7.4909090909090914E-11</v>
      </c>
      <c r="AD437" s="3" t="s">
        <v>22</v>
      </c>
      <c r="AE437" s="3" t="s">
        <v>1</v>
      </c>
      <c r="AF437" s="3"/>
      <c r="AG437" s="6">
        <v>2.7699999999999999E-3</v>
      </c>
      <c r="AH437" s="5">
        <v>303</v>
      </c>
      <c r="AI437" s="2"/>
      <c r="AJ437" s="3">
        <v>15</v>
      </c>
      <c r="AK437" s="5">
        <v>303</v>
      </c>
      <c r="AL437" s="5">
        <v>1.2270000000000001</v>
      </c>
      <c r="AM437" s="3"/>
      <c r="AN437" s="3"/>
      <c r="AO437" s="5">
        <v>303</v>
      </c>
      <c r="AP437" s="5">
        <v>303</v>
      </c>
      <c r="AQ437" s="5">
        <v>46</v>
      </c>
      <c r="AR437" s="5">
        <v>2.11</v>
      </c>
      <c r="AS437" s="3" t="s">
        <v>28</v>
      </c>
      <c r="AT437" s="3" t="s">
        <v>28</v>
      </c>
      <c r="AU437" s="5">
        <v>61.75</v>
      </c>
      <c r="AV437" s="3"/>
      <c r="AW437" s="5">
        <v>303</v>
      </c>
      <c r="AX437" s="5">
        <v>3.8333333333333336E-6</v>
      </c>
      <c r="AY437" s="2" t="s">
        <v>311</v>
      </c>
      <c r="AZ437" s="5">
        <v>48</v>
      </c>
      <c r="BA437" s="5">
        <v>303</v>
      </c>
      <c r="BB437" s="3" t="s">
        <v>8</v>
      </c>
      <c r="BC437" s="3">
        <v>22.5</v>
      </c>
      <c r="BD437" s="5">
        <v>0.47393364928909953</v>
      </c>
      <c r="BE437" s="3" t="s">
        <v>447</v>
      </c>
      <c r="BF437" s="6">
        <v>27.1</v>
      </c>
      <c r="BG437" s="5">
        <v>8.25</v>
      </c>
      <c r="BH437" s="3"/>
      <c r="BI437" s="3"/>
      <c r="BJ437" s="5">
        <v>1.4</v>
      </c>
      <c r="BK437" s="5">
        <v>43.05</v>
      </c>
      <c r="BL437" s="5">
        <v>1.0309278350515465</v>
      </c>
      <c r="BM437" s="5">
        <v>4.5</v>
      </c>
      <c r="BN437" s="3"/>
      <c r="BO437" s="3" t="s">
        <v>121</v>
      </c>
      <c r="BP437" s="3" t="s">
        <v>3</v>
      </c>
      <c r="BQ437" s="5">
        <v>2.8</v>
      </c>
      <c r="BR437" s="2" t="s">
        <v>21</v>
      </c>
      <c r="BS437" s="3"/>
      <c r="BT437" s="3"/>
      <c r="BU437" s="3"/>
      <c r="BV437" s="5">
        <v>4.6500000000000004</v>
      </c>
      <c r="BW437" s="5">
        <v>6.8</v>
      </c>
      <c r="BX437" s="3" t="s">
        <v>27</v>
      </c>
      <c r="BY437" s="3"/>
      <c r="BZ437" s="5">
        <v>303</v>
      </c>
      <c r="CA437" s="2"/>
      <c r="CB437" s="3" t="s">
        <v>3</v>
      </c>
      <c r="CC437" s="5">
        <v>2.41</v>
      </c>
      <c r="CD437" s="5">
        <v>40</v>
      </c>
      <c r="CE437" s="3"/>
      <c r="CF437" s="5">
        <v>68.5</v>
      </c>
      <c r="CG437" s="3" t="s">
        <v>312</v>
      </c>
      <c r="CH437" s="3"/>
      <c r="CI437" s="3" t="s">
        <v>27</v>
      </c>
      <c r="CJ437" s="3" t="s">
        <v>1</v>
      </c>
      <c r="CK437" s="2"/>
      <c r="CL437" s="3" t="s">
        <v>22</v>
      </c>
      <c r="CM437" s="5">
        <v>70</v>
      </c>
      <c r="CN437" s="3"/>
      <c r="CO437" s="2"/>
      <c r="CP437" s="3"/>
      <c r="CQ437" s="2"/>
      <c r="CR437" s="2">
        <v>5.83</v>
      </c>
      <c r="CS437" s="5">
        <v>36.1</v>
      </c>
      <c r="CT437" s="5">
        <v>11.15</v>
      </c>
      <c r="CU437" s="5">
        <v>12.4</v>
      </c>
      <c r="CV437" s="5">
        <v>681</v>
      </c>
      <c r="CW437" s="5">
        <v>475</v>
      </c>
      <c r="CX437" s="5">
        <v>0.5181347150259068</v>
      </c>
      <c r="CY437" s="5">
        <v>0.70422535211267612</v>
      </c>
      <c r="CZ437" s="3" t="s">
        <v>22</v>
      </c>
      <c r="DA437" s="5">
        <v>0.02</v>
      </c>
      <c r="DB437" s="5">
        <v>1325</v>
      </c>
      <c r="DC437" s="2"/>
      <c r="DD437" s="5">
        <v>248</v>
      </c>
      <c r="DE437" s="3" t="s">
        <v>22</v>
      </c>
      <c r="DF437" s="5">
        <v>0.34722222222222221</v>
      </c>
      <c r="DG437" s="3" t="s">
        <v>3</v>
      </c>
      <c r="DH437" s="5">
        <v>14</v>
      </c>
      <c r="DI437" s="3" t="s">
        <v>28</v>
      </c>
      <c r="DJ437" s="3"/>
      <c r="DK437" s="5">
        <v>732</v>
      </c>
      <c r="DL437" s="3" t="s">
        <v>8</v>
      </c>
      <c r="DM437" s="5">
        <v>0.28653295128939826</v>
      </c>
      <c r="DN437" s="3" t="s">
        <v>3</v>
      </c>
      <c r="DO437" s="5">
        <v>41.75</v>
      </c>
      <c r="DP437" s="3" t="s">
        <v>3</v>
      </c>
      <c r="DQ437" s="5">
        <v>4.9450000000000003</v>
      </c>
      <c r="DR437" s="2"/>
      <c r="DS437" s="3">
        <v>1</v>
      </c>
      <c r="DT437" s="5">
        <v>0.49261083743842371</v>
      </c>
      <c r="DU437" s="2"/>
      <c r="DV437" s="3" t="s">
        <v>3</v>
      </c>
      <c r="DW437" s="5">
        <v>51.9</v>
      </c>
      <c r="DX437" s="3"/>
      <c r="DY437" s="3" t="s">
        <v>8</v>
      </c>
      <c r="DZ437" s="2"/>
      <c r="EA437" s="5">
        <v>1.8518518518518516</v>
      </c>
      <c r="EB437" s="5">
        <v>2.34</v>
      </c>
      <c r="EC437" s="3"/>
      <c r="ED437" s="2"/>
      <c r="EE437" s="2"/>
      <c r="EF437" s="3" t="s">
        <v>1</v>
      </c>
      <c r="EG437" s="3" t="s">
        <v>27</v>
      </c>
      <c r="EH437" s="2"/>
      <c r="EI437" s="2"/>
      <c r="EJ437" s="3" t="s">
        <v>473</v>
      </c>
      <c r="EK437" s="5">
        <v>5.2499999999999998E-2</v>
      </c>
      <c r="EL437" s="3" t="s">
        <v>1</v>
      </c>
      <c r="EM437" s="3" t="s">
        <v>3</v>
      </c>
      <c r="EN437" s="3" t="s">
        <v>27</v>
      </c>
      <c r="EO437" s="3"/>
      <c r="EP437" s="3" t="s">
        <v>8</v>
      </c>
      <c r="EQ437" s="3"/>
      <c r="ER437" s="5">
        <v>6.05</v>
      </c>
      <c r="ES437" s="3"/>
      <c r="ET437" s="9">
        <v>38.799999999999997</v>
      </c>
      <c r="EU437" s="3" t="s">
        <v>239</v>
      </c>
      <c r="EV437" s="3" t="s">
        <v>28</v>
      </c>
      <c r="EW437" s="9">
        <v>19</v>
      </c>
      <c r="EX437" s="9">
        <v>2.68</v>
      </c>
      <c r="EY437" s="3"/>
      <c r="EZ437" s="3"/>
      <c r="FA437" s="9">
        <v>1.2987012987012987</v>
      </c>
      <c r="FB437" s="9">
        <v>6.6999999999999996E-9</v>
      </c>
      <c r="FC437" s="5">
        <v>303</v>
      </c>
      <c r="FD437" s="9">
        <v>1</v>
      </c>
      <c r="FE437" s="2" t="s">
        <v>311</v>
      </c>
      <c r="FF437" s="3" t="s">
        <v>28</v>
      </c>
      <c r="FG437" s="3" t="s">
        <v>1</v>
      </c>
      <c r="FH437" s="9">
        <v>6.15</v>
      </c>
      <c r="FI437" s="3"/>
      <c r="FJ437" s="9">
        <v>14.4</v>
      </c>
      <c r="FK437" s="3" t="s">
        <v>1</v>
      </c>
      <c r="FL437" s="3" t="s">
        <v>1</v>
      </c>
      <c r="FM437" s="3"/>
      <c r="FN437" s="9">
        <v>158</v>
      </c>
      <c r="FO437" s="9">
        <v>5.7899999999999998E-7</v>
      </c>
      <c r="FP437" s="9">
        <v>8.4499999999999993</v>
      </c>
      <c r="FQ437" s="3" t="s">
        <v>311</v>
      </c>
      <c r="FR437" s="5">
        <v>4.7500000000000001E-2</v>
      </c>
      <c r="FS437" s="9">
        <v>72</v>
      </c>
      <c r="FT437" s="3" t="s">
        <v>1</v>
      </c>
      <c r="FU437" s="3"/>
      <c r="FV437" s="3" t="s">
        <v>27</v>
      </c>
      <c r="FW437" s="5">
        <v>43.6</v>
      </c>
      <c r="FX437" s="10">
        <v>3.9100000000000003E-3</v>
      </c>
      <c r="FY437" s="3"/>
      <c r="FZ437" s="3"/>
      <c r="GA437" s="3"/>
      <c r="GB437" s="3"/>
      <c r="GC437" s="3" t="s">
        <v>27</v>
      </c>
      <c r="GD437" s="3"/>
      <c r="GE437" s="3"/>
      <c r="GF437" s="3" t="s">
        <v>30</v>
      </c>
      <c r="GG437" s="3"/>
      <c r="GH437" s="9">
        <v>3.42</v>
      </c>
      <c r="GI437" s="5">
        <v>303</v>
      </c>
      <c r="GJ437" s="5">
        <v>5.2700000000000004E-3</v>
      </c>
      <c r="GK437" s="3"/>
      <c r="GL437" s="2"/>
      <c r="GM437" s="9">
        <v>2.13</v>
      </c>
      <c r="GN437" s="3" t="s">
        <v>31</v>
      </c>
      <c r="GO437" s="3" t="s">
        <v>8</v>
      </c>
      <c r="GP437" s="3"/>
      <c r="GQ437" s="3"/>
      <c r="GR437" s="3" t="s">
        <v>219</v>
      </c>
      <c r="GS437" s="9">
        <v>1.1904761904761905</v>
      </c>
      <c r="GT437" s="9">
        <v>108</v>
      </c>
      <c r="GU437" s="9">
        <v>21.15</v>
      </c>
      <c r="GV437" s="2">
        <v>0.11904761904761904</v>
      </c>
      <c r="GW437" s="9">
        <v>3.15</v>
      </c>
      <c r="GX437" s="2" t="s">
        <v>34</v>
      </c>
      <c r="GY437" s="7"/>
      <c r="GZ437" s="9">
        <v>5.97</v>
      </c>
      <c r="HA437" s="9">
        <v>1.93</v>
      </c>
      <c r="HB437" s="9">
        <v>6.14</v>
      </c>
      <c r="HC437" s="3">
        <v>40.700000000000003</v>
      </c>
      <c r="HD437" s="3" t="s">
        <v>3</v>
      </c>
      <c r="HE437" s="9">
        <v>21.5</v>
      </c>
      <c r="HF437" s="9">
        <v>23</v>
      </c>
      <c r="HG437" s="3" t="s">
        <v>467</v>
      </c>
      <c r="HH437" s="5">
        <v>303</v>
      </c>
      <c r="HI437" s="3" t="s">
        <v>311</v>
      </c>
      <c r="HJ437" s="3"/>
      <c r="HK437" s="3" t="s">
        <v>3</v>
      </c>
      <c r="HL437" s="3"/>
      <c r="HM437" s="9">
        <v>0.57399999999999995</v>
      </c>
      <c r="HN437" s="9">
        <v>165</v>
      </c>
      <c r="HO437" s="3" t="s">
        <v>3</v>
      </c>
      <c r="HP437" s="3" t="s">
        <v>1</v>
      </c>
      <c r="HQ437" s="3" t="s">
        <v>28</v>
      </c>
      <c r="HR437" s="9">
        <v>2.5</v>
      </c>
      <c r="HS437" s="3" t="s">
        <v>3</v>
      </c>
      <c r="HT437" s="3">
        <v>3.68</v>
      </c>
      <c r="HU437" s="9">
        <v>0.5617977528089888</v>
      </c>
      <c r="HV437" s="3">
        <v>1</v>
      </c>
      <c r="HW437" s="9">
        <v>1.2019999999999999E-2</v>
      </c>
      <c r="HX437" s="3" t="s">
        <v>3</v>
      </c>
      <c r="HY437" s="3"/>
      <c r="HZ437" s="3" t="s">
        <v>30</v>
      </c>
      <c r="IA437" s="9">
        <v>4.3</v>
      </c>
      <c r="IB437" s="5">
        <v>10.5</v>
      </c>
      <c r="IC437" s="3" t="s">
        <v>18</v>
      </c>
      <c r="ID437" s="3"/>
      <c r="IE437" s="3" t="s">
        <v>309</v>
      </c>
      <c r="IF437" s="7"/>
      <c r="IG437" s="9">
        <v>1.2658227848101264</v>
      </c>
      <c r="IH437" s="9">
        <v>0.94339622641509424</v>
      </c>
    </row>
    <row r="438" spans="1:242" x14ac:dyDescent="0.25">
      <c r="A438" s="1" t="s">
        <v>561</v>
      </c>
      <c r="B438" s="5">
        <v>68.25</v>
      </c>
      <c r="C438" s="3"/>
      <c r="D438" s="5">
        <v>20</v>
      </c>
      <c r="E438" s="3" t="s">
        <v>1</v>
      </c>
      <c r="F438" s="3"/>
      <c r="G438" s="2"/>
      <c r="H438" s="3"/>
      <c r="I438" s="3"/>
      <c r="J438" s="5">
        <v>1.9000000000000001E-7</v>
      </c>
      <c r="K438" s="3" t="s">
        <v>3</v>
      </c>
      <c r="L438" s="3" t="s">
        <v>4</v>
      </c>
      <c r="M438" s="5">
        <v>0.94339622641509424</v>
      </c>
      <c r="N438" s="5">
        <v>16.75</v>
      </c>
      <c r="O438" s="3" t="s">
        <v>3</v>
      </c>
      <c r="P438" s="3"/>
      <c r="Q438" s="3"/>
      <c r="R438" s="5">
        <v>30.25</v>
      </c>
      <c r="S438" s="3"/>
      <c r="T438" s="3" t="s">
        <v>3</v>
      </c>
      <c r="U438" s="5">
        <v>47.85</v>
      </c>
      <c r="V438" s="3"/>
      <c r="W438" s="5">
        <v>307</v>
      </c>
      <c r="X438" s="3"/>
      <c r="Y438" s="3"/>
      <c r="Z438" s="5">
        <v>8.1000000000000004E-5</v>
      </c>
      <c r="AA438" s="3" t="s">
        <v>8</v>
      </c>
      <c r="AB438" s="2"/>
      <c r="AC438" s="5">
        <v>7.8181818181818187E-11</v>
      </c>
      <c r="AD438" s="3" t="s">
        <v>22</v>
      </c>
      <c r="AE438" s="3" t="s">
        <v>1</v>
      </c>
      <c r="AF438" s="3"/>
      <c r="AG438" s="6">
        <v>2.8700000000000002E-3</v>
      </c>
      <c r="AH438" s="5">
        <v>307</v>
      </c>
      <c r="AI438" s="2"/>
      <c r="AJ438" s="3">
        <v>14</v>
      </c>
      <c r="AK438" s="5">
        <v>307</v>
      </c>
      <c r="AL438" s="5">
        <v>1.2190000000000001</v>
      </c>
      <c r="AM438" s="3"/>
      <c r="AN438" s="3"/>
      <c r="AO438" s="5">
        <v>307</v>
      </c>
      <c r="AP438" s="5">
        <v>307</v>
      </c>
      <c r="AQ438" s="5">
        <v>44</v>
      </c>
      <c r="AR438" s="5">
        <v>2.1800000000000002</v>
      </c>
      <c r="AS438" s="3" t="s">
        <v>28</v>
      </c>
      <c r="AT438" s="3" t="s">
        <v>28</v>
      </c>
      <c r="AU438" s="5">
        <v>62.5</v>
      </c>
      <c r="AV438" s="3"/>
      <c r="AW438" s="5">
        <v>307</v>
      </c>
      <c r="AX438" s="5">
        <v>3.7500000000000001E-6</v>
      </c>
      <c r="AY438" s="2" t="s">
        <v>311</v>
      </c>
      <c r="AZ438" s="5">
        <v>49</v>
      </c>
      <c r="BA438" s="5">
        <v>307</v>
      </c>
      <c r="BB438" s="3" t="s">
        <v>8</v>
      </c>
      <c r="BC438" s="3">
        <v>23.5</v>
      </c>
      <c r="BD438" s="5">
        <v>0.49019607843137253</v>
      </c>
      <c r="BE438" s="3" t="s">
        <v>447</v>
      </c>
      <c r="BF438" s="6">
        <v>28.1</v>
      </c>
      <c r="BG438" s="5">
        <v>8.15</v>
      </c>
      <c r="BH438" s="3"/>
      <c r="BI438" s="3"/>
      <c r="BJ438" s="5">
        <v>1.4</v>
      </c>
      <c r="BK438" s="5">
        <v>43.6</v>
      </c>
      <c r="BL438" s="5">
        <v>1.0204081632653061</v>
      </c>
      <c r="BM438" s="5">
        <v>4</v>
      </c>
      <c r="BN438" s="3"/>
      <c r="BO438" s="3" t="s">
        <v>121</v>
      </c>
      <c r="BP438" s="3" t="s">
        <v>3</v>
      </c>
      <c r="BQ438" s="5">
        <v>2.95</v>
      </c>
      <c r="BR438" s="2" t="s">
        <v>21</v>
      </c>
      <c r="BS438" s="3"/>
      <c r="BT438" s="3"/>
      <c r="BU438" s="3"/>
      <c r="BV438" s="5">
        <v>4.6500000000000004</v>
      </c>
      <c r="BW438" s="5">
        <v>6.65</v>
      </c>
      <c r="BX438" s="3" t="s">
        <v>27</v>
      </c>
      <c r="BY438" s="3"/>
      <c r="BZ438" s="5">
        <v>307</v>
      </c>
      <c r="CA438" s="2"/>
      <c r="CB438" s="3" t="s">
        <v>3</v>
      </c>
      <c r="CC438" s="5">
        <v>2.33</v>
      </c>
      <c r="CD438" s="5">
        <v>42</v>
      </c>
      <c r="CE438" s="3"/>
      <c r="CF438" s="5">
        <v>69.5</v>
      </c>
      <c r="CG438" s="3" t="s">
        <v>312</v>
      </c>
      <c r="CH438" s="3"/>
      <c r="CI438" s="3" t="s">
        <v>27</v>
      </c>
      <c r="CJ438" s="3" t="s">
        <v>1</v>
      </c>
      <c r="CK438" s="2"/>
      <c r="CL438" s="3" t="s">
        <v>22</v>
      </c>
      <c r="CM438" s="5">
        <v>69</v>
      </c>
      <c r="CN438" s="3"/>
      <c r="CO438" s="2"/>
      <c r="CP438" s="3"/>
      <c r="CQ438" s="2"/>
      <c r="CR438" s="2">
        <v>5.81</v>
      </c>
      <c r="CS438" s="5">
        <v>35.75</v>
      </c>
      <c r="CT438" s="5">
        <v>11.55</v>
      </c>
      <c r="CU438" s="5">
        <v>12.5</v>
      </c>
      <c r="CV438" s="5">
        <v>685</v>
      </c>
      <c r="CW438" s="5">
        <v>500</v>
      </c>
      <c r="CX438" s="5">
        <v>0.5376344086021505</v>
      </c>
      <c r="CY438" s="5">
        <v>0.70921985815602839</v>
      </c>
      <c r="CZ438" s="3" t="s">
        <v>22</v>
      </c>
      <c r="DA438" s="5">
        <v>2.1850000000000001E-2</v>
      </c>
      <c r="DB438" s="5">
        <v>1335</v>
      </c>
      <c r="DC438" s="2"/>
      <c r="DD438" s="5">
        <v>236</v>
      </c>
      <c r="DE438" s="3" t="s">
        <v>22</v>
      </c>
      <c r="DF438" s="5">
        <v>0.36101083032490977</v>
      </c>
      <c r="DG438" s="3" t="s">
        <v>3</v>
      </c>
      <c r="DH438" s="5">
        <v>14.05</v>
      </c>
      <c r="DI438" s="3" t="s">
        <v>28</v>
      </c>
      <c r="DJ438" s="3"/>
      <c r="DK438" s="5">
        <v>720</v>
      </c>
      <c r="DL438" s="3" t="s">
        <v>8</v>
      </c>
      <c r="DM438" s="5">
        <v>0.28653295128939826</v>
      </c>
      <c r="DN438" s="3" t="s">
        <v>3</v>
      </c>
      <c r="DO438" s="5">
        <v>41.5</v>
      </c>
      <c r="DP438" s="3" t="s">
        <v>3</v>
      </c>
      <c r="DQ438" s="5">
        <v>4.95</v>
      </c>
      <c r="DR438" s="2"/>
      <c r="DS438" s="3">
        <v>1</v>
      </c>
      <c r="DT438" s="5">
        <v>0.4854368932038835</v>
      </c>
      <c r="DU438" s="2"/>
      <c r="DV438" s="3" t="s">
        <v>3</v>
      </c>
      <c r="DW438" s="5">
        <v>47.85</v>
      </c>
      <c r="DX438" s="3"/>
      <c r="DY438" s="3" t="s">
        <v>8</v>
      </c>
      <c r="DZ438" s="2"/>
      <c r="EA438" s="5">
        <v>2</v>
      </c>
      <c r="EB438" s="5">
        <v>2.3199999999999998</v>
      </c>
      <c r="EC438" s="3"/>
      <c r="ED438" s="2"/>
      <c r="EE438" s="2"/>
      <c r="EF438" s="3" t="s">
        <v>1</v>
      </c>
      <c r="EG438" s="3" t="s">
        <v>27</v>
      </c>
      <c r="EH438" s="2"/>
      <c r="EI438" s="2"/>
      <c r="EJ438" s="3" t="s">
        <v>473</v>
      </c>
      <c r="EK438" s="5">
        <v>5.1299999999999998E-2</v>
      </c>
      <c r="EL438" s="3" t="s">
        <v>1</v>
      </c>
      <c r="EM438" s="3" t="s">
        <v>3</v>
      </c>
      <c r="EN438" s="3" t="s">
        <v>27</v>
      </c>
      <c r="EO438" s="3"/>
      <c r="EP438" s="3" t="s">
        <v>8</v>
      </c>
      <c r="EQ438" s="3"/>
      <c r="ER438" s="5">
        <v>6.45</v>
      </c>
      <c r="ES438" s="3"/>
      <c r="ET438" s="9">
        <v>34</v>
      </c>
      <c r="EU438" s="3" t="s">
        <v>239</v>
      </c>
      <c r="EV438" s="3" t="s">
        <v>28</v>
      </c>
      <c r="EW438" s="9">
        <v>19.5</v>
      </c>
      <c r="EX438" s="9">
        <v>2.58</v>
      </c>
      <c r="EY438" s="3"/>
      <c r="EZ438" s="3"/>
      <c r="FA438" s="9">
        <v>1.2987012987012987</v>
      </c>
      <c r="FB438" s="9">
        <v>6.5499999999999999E-9</v>
      </c>
      <c r="FC438" s="5">
        <v>307</v>
      </c>
      <c r="FD438" s="9">
        <v>1.0309278350515465</v>
      </c>
      <c r="FE438" s="2" t="s">
        <v>311</v>
      </c>
      <c r="FF438" s="3" t="s">
        <v>28</v>
      </c>
      <c r="FG438" s="3" t="s">
        <v>1</v>
      </c>
      <c r="FH438" s="9">
        <v>6.19</v>
      </c>
      <c r="FI438" s="3"/>
      <c r="FJ438" s="9">
        <v>14.35</v>
      </c>
      <c r="FK438" s="3" t="s">
        <v>1</v>
      </c>
      <c r="FL438" s="3" t="s">
        <v>1</v>
      </c>
      <c r="FM438" s="3"/>
      <c r="FN438" s="9">
        <v>157</v>
      </c>
      <c r="FO438" s="9">
        <v>6.0999999999999998E-7</v>
      </c>
      <c r="FP438" s="9">
        <v>8.75</v>
      </c>
      <c r="FQ438" s="3" t="s">
        <v>311</v>
      </c>
      <c r="FR438" s="5">
        <v>4.4999999999999998E-2</v>
      </c>
      <c r="FS438" s="9">
        <v>74.5</v>
      </c>
      <c r="FT438" s="3" t="s">
        <v>1</v>
      </c>
      <c r="FU438" s="3"/>
      <c r="FV438" s="3" t="s">
        <v>27</v>
      </c>
      <c r="FW438" s="5">
        <v>47.35</v>
      </c>
      <c r="FX438" s="10">
        <v>3.8500000000000001E-3</v>
      </c>
      <c r="FY438" s="3"/>
      <c r="FZ438" s="3"/>
      <c r="GA438" s="3"/>
      <c r="GB438" s="3"/>
      <c r="GC438" s="3" t="s">
        <v>27</v>
      </c>
      <c r="GD438" s="3"/>
      <c r="GE438" s="3"/>
      <c r="GF438" s="3" t="s">
        <v>30</v>
      </c>
      <c r="GG438" s="3"/>
      <c r="GH438" s="9">
        <v>3.43</v>
      </c>
      <c r="GI438" s="5">
        <v>307</v>
      </c>
      <c r="GJ438" s="5">
        <v>5.3100000000000005E-3</v>
      </c>
      <c r="GK438" s="3"/>
      <c r="GL438" s="2"/>
      <c r="GM438" s="9">
        <v>2.1</v>
      </c>
      <c r="GN438" s="3" t="s">
        <v>31</v>
      </c>
      <c r="GO438" s="3" t="s">
        <v>8</v>
      </c>
      <c r="GP438" s="3"/>
      <c r="GQ438" s="3"/>
      <c r="GR438" s="3" t="s">
        <v>219</v>
      </c>
      <c r="GS438" s="9">
        <v>1.2345679012345678</v>
      </c>
      <c r="GT438" s="9">
        <v>109</v>
      </c>
      <c r="GU438" s="9">
        <v>21.1</v>
      </c>
      <c r="GV438" s="2">
        <v>0.12345679012345678</v>
      </c>
      <c r="GW438" s="9">
        <v>3.25</v>
      </c>
      <c r="GX438" s="2" t="s">
        <v>34</v>
      </c>
      <c r="GY438" s="7"/>
      <c r="GZ438" s="9">
        <v>6</v>
      </c>
      <c r="HA438" s="9">
        <v>1.95</v>
      </c>
      <c r="HB438" s="9">
        <v>5.96</v>
      </c>
      <c r="HC438" s="3">
        <v>42.35</v>
      </c>
      <c r="HD438" s="3" t="s">
        <v>3</v>
      </c>
      <c r="HE438" s="9">
        <v>21.85</v>
      </c>
      <c r="HF438" s="9">
        <v>23.25</v>
      </c>
      <c r="HG438" s="3" t="s">
        <v>467</v>
      </c>
      <c r="HH438" s="5">
        <v>307</v>
      </c>
      <c r="HI438" s="3" t="s">
        <v>311</v>
      </c>
      <c r="HJ438" s="3"/>
      <c r="HK438" s="3" t="s">
        <v>3</v>
      </c>
      <c r="HL438" s="3"/>
      <c r="HM438" s="9">
        <v>0.54600000000000004</v>
      </c>
      <c r="HN438" s="9">
        <v>170</v>
      </c>
      <c r="HO438" s="3" t="s">
        <v>3</v>
      </c>
      <c r="HP438" s="3" t="s">
        <v>1</v>
      </c>
      <c r="HQ438" s="3" t="s">
        <v>28</v>
      </c>
      <c r="HR438" s="9">
        <v>2</v>
      </c>
      <c r="HS438" s="3" t="s">
        <v>3</v>
      </c>
      <c r="HT438" s="3">
        <v>3.68</v>
      </c>
      <c r="HU438" s="9">
        <v>0.55555555555555558</v>
      </c>
      <c r="HV438" s="3">
        <v>1</v>
      </c>
      <c r="HW438" s="9">
        <v>1.2200000000000001E-2</v>
      </c>
      <c r="HX438" s="3" t="s">
        <v>3</v>
      </c>
      <c r="HY438" s="3"/>
      <c r="HZ438" s="3" t="s">
        <v>30</v>
      </c>
      <c r="IA438" s="9">
        <v>4.3</v>
      </c>
      <c r="IB438" s="5">
        <v>10.375</v>
      </c>
      <c r="IC438" s="3" t="s">
        <v>18</v>
      </c>
      <c r="ID438" s="3"/>
      <c r="IE438" s="3" t="s">
        <v>309</v>
      </c>
      <c r="IF438" s="7"/>
      <c r="IG438" s="9">
        <v>1.3157894736842106</v>
      </c>
      <c r="IH438" s="9">
        <v>0.98039215686274506</v>
      </c>
    </row>
    <row r="439" spans="1:242" x14ac:dyDescent="0.25">
      <c r="A439" s="1" t="s">
        <v>562</v>
      </c>
      <c r="B439" s="5">
        <v>67.75</v>
      </c>
      <c r="C439" s="3"/>
      <c r="D439" s="5">
        <v>17.5</v>
      </c>
      <c r="E439" s="3" t="s">
        <v>1</v>
      </c>
      <c r="F439" s="3"/>
      <c r="G439" s="2"/>
      <c r="H439" s="3"/>
      <c r="I439" s="3"/>
      <c r="J439" s="5">
        <v>2.2000000000000001E-7</v>
      </c>
      <c r="K439" s="3" t="s">
        <v>3</v>
      </c>
      <c r="L439" s="3" t="s">
        <v>4</v>
      </c>
      <c r="M439" s="5">
        <v>0.94339622641509424</v>
      </c>
      <c r="N439" s="5">
        <v>16.45</v>
      </c>
      <c r="O439" s="3" t="s">
        <v>3</v>
      </c>
      <c r="P439" s="3"/>
      <c r="Q439" s="3"/>
      <c r="R439" s="5">
        <v>30.4</v>
      </c>
      <c r="S439" s="3"/>
      <c r="T439" s="3" t="s">
        <v>3</v>
      </c>
      <c r="U439" s="5">
        <v>48.6</v>
      </c>
      <c r="V439" s="3"/>
      <c r="W439" s="5">
        <v>306</v>
      </c>
      <c r="X439" s="3"/>
      <c r="Y439" s="3"/>
      <c r="Z439" s="5">
        <v>9.8999999999999994E-5</v>
      </c>
      <c r="AA439" s="3" t="s">
        <v>8</v>
      </c>
      <c r="AB439" s="2"/>
      <c r="AC439" s="5">
        <v>7.4909090909090914E-11</v>
      </c>
      <c r="AD439" s="3" t="s">
        <v>22</v>
      </c>
      <c r="AE439" s="3" t="s">
        <v>1</v>
      </c>
      <c r="AF439" s="3"/>
      <c r="AG439" s="6">
        <v>2.8799999999999997E-3</v>
      </c>
      <c r="AH439" s="5">
        <v>306</v>
      </c>
      <c r="AI439" s="2"/>
      <c r="AJ439" s="3">
        <v>15.5</v>
      </c>
      <c r="AK439" s="5">
        <v>306</v>
      </c>
      <c r="AL439" s="5">
        <v>1.244</v>
      </c>
      <c r="AM439" s="3"/>
      <c r="AN439" s="3"/>
      <c r="AO439" s="5">
        <v>306</v>
      </c>
      <c r="AP439" s="5">
        <v>306</v>
      </c>
      <c r="AQ439" s="5">
        <v>44</v>
      </c>
      <c r="AR439" s="5">
        <v>2.19</v>
      </c>
      <c r="AS439" s="3" t="s">
        <v>28</v>
      </c>
      <c r="AT439" s="3" t="s">
        <v>28</v>
      </c>
      <c r="AU439" s="5">
        <v>64.5</v>
      </c>
      <c r="AV439" s="3"/>
      <c r="AW439" s="5">
        <v>306</v>
      </c>
      <c r="AX439" s="5">
        <v>3.8333333333333336E-6</v>
      </c>
      <c r="AY439" s="2" t="s">
        <v>311</v>
      </c>
      <c r="AZ439" s="5">
        <v>50</v>
      </c>
      <c r="BA439" s="5">
        <v>306</v>
      </c>
      <c r="BB439" s="3" t="s">
        <v>8</v>
      </c>
      <c r="BC439" s="3">
        <v>23.5</v>
      </c>
      <c r="BD439" s="5">
        <v>0.48076923076923073</v>
      </c>
      <c r="BE439" s="3" t="s">
        <v>447</v>
      </c>
      <c r="BF439" s="6">
        <v>27.25</v>
      </c>
      <c r="BG439" s="5">
        <v>8.75</v>
      </c>
      <c r="BH439" s="3"/>
      <c r="BI439" s="3"/>
      <c r="BJ439" s="5">
        <v>1.41</v>
      </c>
      <c r="BK439" s="5">
        <v>48.3</v>
      </c>
      <c r="BL439" s="5">
        <v>1.0869565217391304</v>
      </c>
      <c r="BM439" s="5">
        <v>4.4000000000000004</v>
      </c>
      <c r="BN439" s="3"/>
      <c r="BO439" s="3" t="s">
        <v>121</v>
      </c>
      <c r="BP439" s="3" t="s">
        <v>3</v>
      </c>
      <c r="BQ439" s="5">
        <v>3.3</v>
      </c>
      <c r="BR439" s="2" t="s">
        <v>21</v>
      </c>
      <c r="BS439" s="3"/>
      <c r="BT439" s="3"/>
      <c r="BU439" s="3"/>
      <c r="BV439" s="5">
        <v>4.5999999999999996</v>
      </c>
      <c r="BW439" s="5">
        <v>6.9</v>
      </c>
      <c r="BX439" s="3" t="s">
        <v>27</v>
      </c>
      <c r="BY439" s="3"/>
      <c r="BZ439" s="5">
        <v>306</v>
      </c>
      <c r="CA439" s="2"/>
      <c r="CB439" s="3" t="s">
        <v>3</v>
      </c>
      <c r="CC439" s="5">
        <v>2.35</v>
      </c>
      <c r="CD439" s="5">
        <v>44</v>
      </c>
      <c r="CE439" s="3"/>
      <c r="CF439" s="5">
        <v>69</v>
      </c>
      <c r="CG439" s="3" t="s">
        <v>312</v>
      </c>
      <c r="CH439" s="3"/>
      <c r="CI439" s="3" t="s">
        <v>27</v>
      </c>
      <c r="CJ439" s="3" t="s">
        <v>1</v>
      </c>
      <c r="CK439" s="2"/>
      <c r="CL439" s="3" t="s">
        <v>22</v>
      </c>
      <c r="CM439" s="5">
        <v>100</v>
      </c>
      <c r="CN439" s="3"/>
      <c r="CO439" s="2"/>
      <c r="CP439" s="3"/>
      <c r="CQ439" s="2"/>
      <c r="CR439" s="2">
        <v>5.75</v>
      </c>
      <c r="CS439" s="5">
        <v>35.9</v>
      </c>
      <c r="CT439" s="5">
        <v>11.6</v>
      </c>
      <c r="CU439" s="5">
        <v>12.6</v>
      </c>
      <c r="CV439" s="5">
        <v>667</v>
      </c>
      <c r="CW439" s="5">
        <v>500</v>
      </c>
      <c r="CX439" s="5">
        <v>0.54054054054054046</v>
      </c>
      <c r="CY439" s="5">
        <v>0.70422535211267612</v>
      </c>
      <c r="CZ439" s="3" t="s">
        <v>22</v>
      </c>
      <c r="DA439" s="5">
        <v>2.325E-2</v>
      </c>
      <c r="DB439" s="5">
        <v>1310</v>
      </c>
      <c r="DC439" s="2"/>
      <c r="DD439" s="5">
        <v>243</v>
      </c>
      <c r="DE439" s="3" t="s">
        <v>22</v>
      </c>
      <c r="DF439" s="5">
        <v>0.3623188405797102</v>
      </c>
      <c r="DG439" s="3" t="s">
        <v>3</v>
      </c>
      <c r="DH439" s="5">
        <v>14.1</v>
      </c>
      <c r="DI439" s="3" t="s">
        <v>28</v>
      </c>
      <c r="DJ439" s="3"/>
      <c r="DK439" s="5">
        <v>761</v>
      </c>
      <c r="DL439" s="3" t="s">
        <v>8</v>
      </c>
      <c r="DM439" s="5">
        <v>0.28735632183908044</v>
      </c>
      <c r="DN439" s="3" t="s">
        <v>3</v>
      </c>
      <c r="DO439" s="5">
        <v>42.5</v>
      </c>
      <c r="DP439" s="3" t="s">
        <v>3</v>
      </c>
      <c r="DQ439" s="5">
        <v>4.9800000000000004</v>
      </c>
      <c r="DR439" s="2"/>
      <c r="DS439" s="3">
        <v>1</v>
      </c>
      <c r="DT439" s="5">
        <v>0.46511627906976744</v>
      </c>
      <c r="DU439" s="2"/>
      <c r="DV439" s="3" t="s">
        <v>3</v>
      </c>
      <c r="DW439" s="5">
        <v>48.6</v>
      </c>
      <c r="DX439" s="3"/>
      <c r="DY439" s="3" t="s">
        <v>8</v>
      </c>
      <c r="DZ439" s="2"/>
      <c r="EA439" s="5">
        <v>2.2222222222222223</v>
      </c>
      <c r="EB439" s="5">
        <v>2.29</v>
      </c>
      <c r="EC439" s="3"/>
      <c r="ED439" s="2"/>
      <c r="EE439" s="2"/>
      <c r="EF439" s="3" t="s">
        <v>1</v>
      </c>
      <c r="EG439" s="3" t="s">
        <v>27</v>
      </c>
      <c r="EH439" s="2"/>
      <c r="EI439" s="2"/>
      <c r="EJ439" s="3" t="s">
        <v>473</v>
      </c>
      <c r="EK439" s="5">
        <v>5.2600000000000001E-2</v>
      </c>
      <c r="EL439" s="3" t="s">
        <v>1</v>
      </c>
      <c r="EM439" s="3" t="s">
        <v>3</v>
      </c>
      <c r="EN439" s="3" t="s">
        <v>27</v>
      </c>
      <c r="EO439" s="3"/>
      <c r="EP439" s="3" t="s">
        <v>8</v>
      </c>
      <c r="EQ439" s="3"/>
      <c r="ER439" s="5">
        <v>6.5</v>
      </c>
      <c r="ES439" s="3"/>
      <c r="ET439" s="9">
        <v>30</v>
      </c>
      <c r="EU439" s="3" t="s">
        <v>239</v>
      </c>
      <c r="EV439" s="3" t="s">
        <v>28</v>
      </c>
      <c r="EW439" s="9">
        <v>19.75</v>
      </c>
      <c r="EX439" s="9">
        <v>2.6</v>
      </c>
      <c r="EY439" s="3"/>
      <c r="EZ439" s="3"/>
      <c r="FA439" s="9">
        <v>1.2987012987012987</v>
      </c>
      <c r="FB439" s="9">
        <v>6.6000000000000004E-9</v>
      </c>
      <c r="FC439" s="5">
        <v>306</v>
      </c>
      <c r="FD439" s="9">
        <v>1.0989010989010988</v>
      </c>
      <c r="FE439" s="2" t="s">
        <v>311</v>
      </c>
      <c r="FF439" s="3" t="s">
        <v>28</v>
      </c>
      <c r="FG439" s="3" t="s">
        <v>1</v>
      </c>
      <c r="FH439" s="9">
        <v>6.12</v>
      </c>
      <c r="FI439" s="3"/>
      <c r="FJ439" s="9">
        <v>14</v>
      </c>
      <c r="FK439" s="3" t="s">
        <v>1</v>
      </c>
      <c r="FL439" s="3" t="s">
        <v>1</v>
      </c>
      <c r="FM439" s="3"/>
      <c r="FN439" s="9">
        <v>167</v>
      </c>
      <c r="FO439" s="9">
        <v>6.4300000000000003E-7</v>
      </c>
      <c r="FP439" s="9">
        <v>8.75</v>
      </c>
      <c r="FQ439" s="3" t="s">
        <v>311</v>
      </c>
      <c r="FR439" s="5">
        <v>4.4499999999999998E-2</v>
      </c>
      <c r="FS439" s="9">
        <v>76</v>
      </c>
      <c r="FT439" s="3" t="s">
        <v>1</v>
      </c>
      <c r="FU439" s="3"/>
      <c r="FV439" s="3" t="s">
        <v>27</v>
      </c>
      <c r="FW439" s="5">
        <v>57.6</v>
      </c>
      <c r="FX439" s="10">
        <v>3.7499999999999999E-3</v>
      </c>
      <c r="FY439" s="3"/>
      <c r="FZ439" s="3"/>
      <c r="GA439" s="3"/>
      <c r="GB439" s="3"/>
      <c r="GC439" s="3" t="s">
        <v>27</v>
      </c>
      <c r="GD439" s="3"/>
      <c r="GE439" s="3"/>
      <c r="GF439" s="3" t="s">
        <v>30</v>
      </c>
      <c r="GG439" s="3"/>
      <c r="GH439" s="9">
        <v>3.42</v>
      </c>
      <c r="GI439" s="5">
        <v>306</v>
      </c>
      <c r="GJ439" s="5">
        <v>5.3400000000000001E-3</v>
      </c>
      <c r="GK439" s="3"/>
      <c r="GL439" s="2"/>
      <c r="GM439" s="9">
        <v>2.09</v>
      </c>
      <c r="GN439" s="3" t="s">
        <v>31</v>
      </c>
      <c r="GO439" s="3" t="s">
        <v>8</v>
      </c>
      <c r="GP439" s="3"/>
      <c r="GQ439" s="3"/>
      <c r="GR439" s="3" t="s">
        <v>219</v>
      </c>
      <c r="GS439" s="9">
        <v>1.2820512820512819</v>
      </c>
      <c r="GT439" s="9">
        <v>105</v>
      </c>
      <c r="GU439" s="9">
        <v>20.6</v>
      </c>
      <c r="GV439" s="2">
        <v>0.13157894736842107</v>
      </c>
      <c r="GW439" s="9">
        <v>2.8</v>
      </c>
      <c r="GX439" s="2" t="s">
        <v>34</v>
      </c>
      <c r="GY439" s="7"/>
      <c r="GZ439" s="9">
        <v>5.94</v>
      </c>
      <c r="HA439" s="9">
        <v>2</v>
      </c>
      <c r="HB439" s="9">
        <v>5.98</v>
      </c>
      <c r="HC439" s="3">
        <v>41.4</v>
      </c>
      <c r="HD439" s="3" t="s">
        <v>3</v>
      </c>
      <c r="HE439" s="9">
        <v>20</v>
      </c>
      <c r="HF439" s="9">
        <v>22.95</v>
      </c>
      <c r="HG439" s="3" t="s">
        <v>467</v>
      </c>
      <c r="HH439" s="5">
        <v>306</v>
      </c>
      <c r="HI439" s="3" t="s">
        <v>311</v>
      </c>
      <c r="HJ439" s="3"/>
      <c r="HK439" s="3" t="s">
        <v>3</v>
      </c>
      <c r="HL439" s="3"/>
      <c r="HM439" s="9">
        <v>0.58099999999999996</v>
      </c>
      <c r="HN439" s="9">
        <v>172</v>
      </c>
      <c r="HO439" s="3" t="s">
        <v>3</v>
      </c>
      <c r="HP439" s="3" t="s">
        <v>1</v>
      </c>
      <c r="HQ439" s="3" t="s">
        <v>28</v>
      </c>
      <c r="HR439" s="9">
        <v>2.25</v>
      </c>
      <c r="HS439" s="3" t="s">
        <v>3</v>
      </c>
      <c r="HT439" s="3">
        <v>3.68</v>
      </c>
      <c r="HU439" s="9">
        <v>0.5617977528089888</v>
      </c>
      <c r="HV439" s="3">
        <v>1</v>
      </c>
      <c r="HW439" s="9">
        <v>1.2320000000000001E-2</v>
      </c>
      <c r="HX439" s="3" t="s">
        <v>3</v>
      </c>
      <c r="HY439" s="3"/>
      <c r="HZ439" s="3" t="s">
        <v>30</v>
      </c>
      <c r="IA439" s="9">
        <v>4.3</v>
      </c>
      <c r="IB439" s="5">
        <v>13.75</v>
      </c>
      <c r="IC439" s="3" t="s">
        <v>18</v>
      </c>
      <c r="ID439" s="3"/>
      <c r="IE439" s="3" t="s">
        <v>309</v>
      </c>
      <c r="IF439" s="7"/>
      <c r="IG439" s="9">
        <v>1.3157894736842106</v>
      </c>
      <c r="IH439" s="9">
        <v>1.1235955056179776</v>
      </c>
    </row>
    <row r="440" spans="1:242" x14ac:dyDescent="0.25">
      <c r="A440" s="1" t="s">
        <v>563</v>
      </c>
      <c r="B440" s="5">
        <v>76</v>
      </c>
      <c r="C440" s="3"/>
      <c r="D440" s="5">
        <v>17</v>
      </c>
      <c r="E440" s="3" t="s">
        <v>1</v>
      </c>
      <c r="F440" s="3"/>
      <c r="G440" s="2"/>
      <c r="H440" s="3"/>
      <c r="I440" s="3"/>
      <c r="J440" s="5">
        <v>2.65E-7</v>
      </c>
      <c r="K440" s="3" t="s">
        <v>3</v>
      </c>
      <c r="L440" s="3" t="s">
        <v>4</v>
      </c>
      <c r="M440" s="5">
        <v>0.83333333333333337</v>
      </c>
      <c r="N440" s="5">
        <v>17.600000000000001</v>
      </c>
      <c r="O440" s="3" t="s">
        <v>3</v>
      </c>
      <c r="P440" s="3"/>
      <c r="Q440" s="3"/>
      <c r="R440" s="5">
        <v>32.75</v>
      </c>
      <c r="S440" s="3"/>
      <c r="T440" s="3" t="s">
        <v>3</v>
      </c>
      <c r="U440" s="5">
        <v>51.5</v>
      </c>
      <c r="V440" s="3"/>
      <c r="W440" s="5">
        <v>327</v>
      </c>
      <c r="X440" s="3"/>
      <c r="Y440" s="3"/>
      <c r="Z440" s="5">
        <v>1.03E-4</v>
      </c>
      <c r="AA440" s="3" t="s">
        <v>8</v>
      </c>
      <c r="AB440" s="2"/>
      <c r="AC440" s="5">
        <v>7.9999999999999995E-11</v>
      </c>
      <c r="AD440" s="3" t="s">
        <v>22</v>
      </c>
      <c r="AE440" s="3" t="s">
        <v>1</v>
      </c>
      <c r="AF440" s="3"/>
      <c r="AG440" s="6">
        <v>2.9500000000000004E-3</v>
      </c>
      <c r="AH440" s="5">
        <v>327</v>
      </c>
      <c r="AI440" s="2"/>
      <c r="AJ440" s="3">
        <v>22</v>
      </c>
      <c r="AK440" s="5">
        <v>327</v>
      </c>
      <c r="AL440" s="5">
        <v>1.2929999999999999</v>
      </c>
      <c r="AM440" s="3"/>
      <c r="AN440" s="3"/>
      <c r="AO440" s="5">
        <v>327</v>
      </c>
      <c r="AP440" s="5">
        <v>327</v>
      </c>
      <c r="AQ440" s="5">
        <v>50</v>
      </c>
      <c r="AR440" s="5">
        <v>2.36</v>
      </c>
      <c r="AS440" s="3" t="s">
        <v>28</v>
      </c>
      <c r="AT440" s="3" t="s">
        <v>28</v>
      </c>
      <c r="AU440" s="5">
        <v>65.5</v>
      </c>
      <c r="AV440" s="3"/>
      <c r="AW440" s="5">
        <v>327</v>
      </c>
      <c r="AX440" s="5">
        <v>3.9999999999999998E-6</v>
      </c>
      <c r="AY440" s="2" t="s">
        <v>311</v>
      </c>
      <c r="AZ440" s="5">
        <v>48</v>
      </c>
      <c r="BA440" s="5">
        <v>327</v>
      </c>
      <c r="BB440" s="3" t="s">
        <v>8</v>
      </c>
      <c r="BC440" s="3">
        <v>22.5</v>
      </c>
      <c r="BD440" s="5">
        <v>0.49504950495049505</v>
      </c>
      <c r="BE440" s="3" t="s">
        <v>447</v>
      </c>
      <c r="BF440" s="6">
        <v>29.75</v>
      </c>
      <c r="BG440" s="5">
        <v>8.5500000000000007</v>
      </c>
      <c r="BH440" s="3"/>
      <c r="BI440" s="3"/>
      <c r="BJ440" s="5">
        <v>1.5</v>
      </c>
      <c r="BK440" s="5">
        <v>60</v>
      </c>
      <c r="BL440" s="5">
        <v>1.0638297872340425</v>
      </c>
      <c r="BM440" s="5">
        <v>4.7</v>
      </c>
      <c r="BN440" s="3"/>
      <c r="BO440" s="3" t="s">
        <v>121</v>
      </c>
      <c r="BP440" s="3" t="s">
        <v>3</v>
      </c>
      <c r="BQ440" s="5">
        <v>3.55</v>
      </c>
      <c r="BR440" s="2" t="s">
        <v>21</v>
      </c>
      <c r="BS440" s="3"/>
      <c r="BT440" s="3"/>
      <c r="BU440" s="3"/>
      <c r="BV440" s="5">
        <v>4.8</v>
      </c>
      <c r="BW440" s="5">
        <v>7.25</v>
      </c>
      <c r="BX440" s="3" t="s">
        <v>27</v>
      </c>
      <c r="BY440" s="3"/>
      <c r="BZ440" s="5">
        <v>327</v>
      </c>
      <c r="CA440" s="2"/>
      <c r="CB440" s="3" t="s">
        <v>3</v>
      </c>
      <c r="CC440" s="5">
        <v>2.4700000000000002</v>
      </c>
      <c r="CD440" s="5">
        <v>47</v>
      </c>
      <c r="CE440" s="3"/>
      <c r="CF440" s="5">
        <v>74</v>
      </c>
      <c r="CG440" s="3" t="s">
        <v>312</v>
      </c>
      <c r="CH440" s="3"/>
      <c r="CI440" s="3" t="s">
        <v>27</v>
      </c>
      <c r="CJ440" s="3" t="s">
        <v>1</v>
      </c>
      <c r="CK440" s="2"/>
      <c r="CL440" s="3" t="s">
        <v>22</v>
      </c>
      <c r="CM440" s="5">
        <v>95</v>
      </c>
      <c r="CN440" s="3"/>
      <c r="CO440" s="2"/>
      <c r="CP440" s="3"/>
      <c r="CQ440" s="2"/>
      <c r="CR440" s="2">
        <v>5.9</v>
      </c>
      <c r="CS440" s="5">
        <v>38.5</v>
      </c>
      <c r="CT440" s="5">
        <v>11.8</v>
      </c>
      <c r="CU440" s="5">
        <v>12.65</v>
      </c>
      <c r="CV440" s="5">
        <v>690</v>
      </c>
      <c r="CW440" s="5">
        <v>500</v>
      </c>
      <c r="CX440" s="5">
        <v>0.625</v>
      </c>
      <c r="CY440" s="5">
        <v>0.7407407407407407</v>
      </c>
      <c r="CZ440" s="3" t="s">
        <v>22</v>
      </c>
      <c r="DA440" s="5">
        <v>2.5000000000000001E-2</v>
      </c>
      <c r="DB440" s="5">
        <v>1415</v>
      </c>
      <c r="DC440" s="2"/>
      <c r="DD440" s="5">
        <v>257</v>
      </c>
      <c r="DE440" s="3" t="s">
        <v>22</v>
      </c>
      <c r="DF440" s="5">
        <v>0.35971223021582738</v>
      </c>
      <c r="DG440" s="3" t="s">
        <v>3</v>
      </c>
      <c r="DH440" s="5">
        <v>14.65</v>
      </c>
      <c r="DI440" s="3" t="s">
        <v>28</v>
      </c>
      <c r="DJ440" s="3"/>
      <c r="DK440" s="5">
        <v>792</v>
      </c>
      <c r="DL440" s="3" t="s">
        <v>8</v>
      </c>
      <c r="DM440" s="5">
        <v>0.28818443804034583</v>
      </c>
      <c r="DN440" s="3" t="s">
        <v>3</v>
      </c>
      <c r="DO440" s="5">
        <v>43.5</v>
      </c>
      <c r="DP440" s="3" t="s">
        <v>3</v>
      </c>
      <c r="DQ440" s="5">
        <v>5.3</v>
      </c>
      <c r="DR440" s="2"/>
      <c r="DS440" s="3">
        <v>1</v>
      </c>
      <c r="DT440" s="5">
        <v>0.52356020942408377</v>
      </c>
      <c r="DU440" s="2"/>
      <c r="DV440" s="3" t="s">
        <v>3</v>
      </c>
      <c r="DW440" s="5">
        <v>51.5</v>
      </c>
      <c r="DX440" s="3"/>
      <c r="DY440" s="3" t="s">
        <v>8</v>
      </c>
      <c r="DZ440" s="2"/>
      <c r="EA440" s="5">
        <v>2.2222222222222223</v>
      </c>
      <c r="EB440" s="5">
        <v>2.36</v>
      </c>
      <c r="EC440" s="3"/>
      <c r="ED440" s="2"/>
      <c r="EE440" s="2"/>
      <c r="EF440" s="3" t="s">
        <v>1</v>
      </c>
      <c r="EG440" s="3" t="s">
        <v>27</v>
      </c>
      <c r="EH440" s="2"/>
      <c r="EI440" s="2"/>
      <c r="EJ440" s="3" t="s">
        <v>473</v>
      </c>
      <c r="EK440" s="5">
        <v>5.2649999999999995E-2</v>
      </c>
      <c r="EL440" s="3" t="s">
        <v>1</v>
      </c>
      <c r="EM440" s="3" t="s">
        <v>3</v>
      </c>
      <c r="EN440" s="3" t="s">
        <v>27</v>
      </c>
      <c r="EO440" s="3"/>
      <c r="EP440" s="3" t="s">
        <v>8</v>
      </c>
      <c r="EQ440" s="3"/>
      <c r="ER440" s="5">
        <v>6.75</v>
      </c>
      <c r="ES440" s="3"/>
      <c r="ET440" s="9">
        <v>27</v>
      </c>
      <c r="EU440" s="3" t="s">
        <v>239</v>
      </c>
      <c r="EV440" s="3" t="s">
        <v>28</v>
      </c>
      <c r="EW440" s="9">
        <v>20</v>
      </c>
      <c r="EX440" s="9">
        <v>2.73</v>
      </c>
      <c r="EY440" s="3"/>
      <c r="EZ440" s="3"/>
      <c r="FA440" s="9">
        <v>1.3513513513513513</v>
      </c>
      <c r="FB440" s="9">
        <v>6.9999999999999998E-9</v>
      </c>
      <c r="FC440" s="5">
        <v>327</v>
      </c>
      <c r="FD440" s="9">
        <v>1.1235955056179776</v>
      </c>
      <c r="FE440" s="2" t="s">
        <v>311</v>
      </c>
      <c r="FF440" s="3" t="s">
        <v>28</v>
      </c>
      <c r="FG440" s="3" t="s">
        <v>1</v>
      </c>
      <c r="FH440" s="9">
        <v>6.4</v>
      </c>
      <c r="FI440" s="3"/>
      <c r="FJ440" s="9">
        <v>14.55</v>
      </c>
      <c r="FK440" s="3" t="s">
        <v>1</v>
      </c>
      <c r="FL440" s="3" t="s">
        <v>1</v>
      </c>
      <c r="FM440" s="3"/>
      <c r="FN440" s="9">
        <v>188</v>
      </c>
      <c r="FO440" s="9">
        <v>6.7400000000000003E-7</v>
      </c>
      <c r="FP440" s="9">
        <v>8.85</v>
      </c>
      <c r="FQ440" s="3" t="s">
        <v>311</v>
      </c>
      <c r="FR440" s="5">
        <v>4.7500000000000001E-2</v>
      </c>
      <c r="FS440" s="9">
        <v>90</v>
      </c>
      <c r="FT440" s="3" t="s">
        <v>1</v>
      </c>
      <c r="FU440" s="3"/>
      <c r="FV440" s="3" t="s">
        <v>27</v>
      </c>
      <c r="FW440" s="5">
        <v>43.8</v>
      </c>
      <c r="FX440" s="10">
        <v>3.8599999999999997E-3</v>
      </c>
      <c r="FY440" s="3"/>
      <c r="FZ440" s="3"/>
      <c r="GA440" s="3"/>
      <c r="GB440" s="3"/>
      <c r="GC440" s="3" t="s">
        <v>27</v>
      </c>
      <c r="GD440" s="3"/>
      <c r="GE440" s="3"/>
      <c r="GF440" s="3" t="s">
        <v>30</v>
      </c>
      <c r="GG440" s="3"/>
      <c r="GH440" s="9">
        <v>3.44</v>
      </c>
      <c r="GI440" s="5">
        <v>327</v>
      </c>
      <c r="GJ440" s="5">
        <v>5.6700000000000006E-3</v>
      </c>
      <c r="GK440" s="3"/>
      <c r="GL440" s="2"/>
      <c r="GM440" s="9">
        <v>2.15</v>
      </c>
      <c r="GN440" s="3" t="s">
        <v>31</v>
      </c>
      <c r="GO440" s="3" t="s">
        <v>8</v>
      </c>
      <c r="GP440" s="3"/>
      <c r="GQ440" s="3"/>
      <c r="GR440" s="3" t="s">
        <v>219</v>
      </c>
      <c r="GS440" s="9">
        <v>1.3333333333333333</v>
      </c>
      <c r="GT440" s="9">
        <v>114</v>
      </c>
      <c r="GU440" s="9">
        <v>21.45</v>
      </c>
      <c r="GV440" s="2">
        <v>0.14084507042253522</v>
      </c>
      <c r="GW440" s="9">
        <v>2.9</v>
      </c>
      <c r="GX440" s="2" t="s">
        <v>34</v>
      </c>
      <c r="GY440" s="7"/>
      <c r="GZ440" s="9">
        <v>6.25</v>
      </c>
      <c r="HA440" s="9">
        <v>2.1</v>
      </c>
      <c r="HB440" s="9">
        <v>7</v>
      </c>
      <c r="HC440" s="3">
        <v>42.75</v>
      </c>
      <c r="HD440" s="3" t="s">
        <v>3</v>
      </c>
      <c r="HE440" s="9">
        <v>42.5</v>
      </c>
      <c r="HF440" s="9">
        <v>23.6</v>
      </c>
      <c r="HG440" s="3" t="s">
        <v>467</v>
      </c>
      <c r="HH440" s="5">
        <v>327</v>
      </c>
      <c r="HI440" s="3" t="s">
        <v>311</v>
      </c>
      <c r="HJ440" s="3"/>
      <c r="HK440" s="3" t="s">
        <v>3</v>
      </c>
      <c r="HL440" s="3"/>
      <c r="HM440" s="9">
        <v>0.60699999999999998</v>
      </c>
      <c r="HN440" s="9">
        <v>200</v>
      </c>
      <c r="HO440" s="3" t="s">
        <v>3</v>
      </c>
      <c r="HP440" s="3" t="s">
        <v>1</v>
      </c>
      <c r="HQ440" s="3" t="s">
        <v>28</v>
      </c>
      <c r="HR440" s="9">
        <v>2.35</v>
      </c>
      <c r="HS440" s="3" t="s">
        <v>3</v>
      </c>
      <c r="HT440" s="3">
        <v>3.68</v>
      </c>
      <c r="HU440" s="9">
        <v>0.5780346820809249</v>
      </c>
      <c r="HV440" s="3">
        <v>1</v>
      </c>
      <c r="HW440" s="9">
        <v>1.247E-2</v>
      </c>
      <c r="HX440" s="3" t="s">
        <v>3</v>
      </c>
      <c r="HY440" s="3"/>
      <c r="HZ440" s="3" t="s">
        <v>30</v>
      </c>
      <c r="IA440" s="9">
        <v>4.3</v>
      </c>
      <c r="IB440" s="5">
        <v>16.25</v>
      </c>
      <c r="IC440" s="3" t="s">
        <v>18</v>
      </c>
      <c r="ID440" s="3"/>
      <c r="IE440" s="3" t="s">
        <v>309</v>
      </c>
      <c r="IF440" s="7"/>
      <c r="IG440" s="9">
        <v>1.4084507042253522</v>
      </c>
      <c r="IH440" s="9">
        <v>1.2195121951219512</v>
      </c>
    </row>
    <row r="441" spans="1:242" x14ac:dyDescent="0.25">
      <c r="A441" s="1" t="s">
        <v>564</v>
      </c>
      <c r="B441" s="5">
        <v>74</v>
      </c>
      <c r="C441" s="3"/>
      <c r="D441" s="5">
        <v>17</v>
      </c>
      <c r="E441" s="3" t="s">
        <v>1</v>
      </c>
      <c r="F441" s="3"/>
      <c r="G441" s="2"/>
      <c r="H441" s="3"/>
      <c r="I441" s="3"/>
      <c r="J441" s="5">
        <v>5.9999999999999997E-7</v>
      </c>
      <c r="K441" s="3" t="s">
        <v>3</v>
      </c>
      <c r="L441" s="3" t="s">
        <v>4</v>
      </c>
      <c r="M441" s="5">
        <v>1</v>
      </c>
      <c r="N441" s="5">
        <v>17.3</v>
      </c>
      <c r="O441" s="3" t="s">
        <v>3</v>
      </c>
      <c r="P441" s="3"/>
      <c r="Q441" s="3"/>
      <c r="R441" s="5">
        <v>32</v>
      </c>
      <c r="S441" s="3"/>
      <c r="T441" s="3" t="s">
        <v>3</v>
      </c>
      <c r="U441" s="5">
        <v>49.5</v>
      </c>
      <c r="V441" s="3"/>
      <c r="W441" s="5">
        <v>345</v>
      </c>
      <c r="X441" s="3"/>
      <c r="Y441" s="3"/>
      <c r="Z441" s="5">
        <v>1.65E-4</v>
      </c>
      <c r="AA441" s="3" t="s">
        <v>8</v>
      </c>
      <c r="AB441" s="2"/>
      <c r="AC441" s="5">
        <v>9.4909090909090909E-11</v>
      </c>
      <c r="AD441" s="3" t="s">
        <v>22</v>
      </c>
      <c r="AE441" s="3" t="s">
        <v>1</v>
      </c>
      <c r="AF441" s="3"/>
      <c r="AG441" s="6">
        <v>2.8700000000000002E-3</v>
      </c>
      <c r="AH441" s="5">
        <v>345</v>
      </c>
      <c r="AI441" s="2"/>
      <c r="AJ441" s="3">
        <v>23</v>
      </c>
      <c r="AK441" s="5">
        <v>345</v>
      </c>
      <c r="AL441" s="5">
        <v>1.2529999999999999</v>
      </c>
      <c r="AM441" s="3"/>
      <c r="AN441" s="3"/>
      <c r="AO441" s="5">
        <v>345</v>
      </c>
      <c r="AP441" s="5">
        <v>345</v>
      </c>
      <c r="AQ441" s="5">
        <v>53</v>
      </c>
      <c r="AR441" s="5">
        <v>2.2599999999999998</v>
      </c>
      <c r="AS441" s="3" t="s">
        <v>28</v>
      </c>
      <c r="AT441" s="3" t="s">
        <v>28</v>
      </c>
      <c r="AU441" s="5">
        <v>67</v>
      </c>
      <c r="AV441" s="3"/>
      <c r="AW441" s="5">
        <v>345</v>
      </c>
      <c r="AX441" s="5">
        <v>3.9999999999999998E-6</v>
      </c>
      <c r="AY441" s="2" t="s">
        <v>311</v>
      </c>
      <c r="AZ441" s="5">
        <v>66</v>
      </c>
      <c r="BA441" s="5">
        <v>345</v>
      </c>
      <c r="BB441" s="3" t="s">
        <v>8</v>
      </c>
      <c r="BC441" s="3">
        <v>21.5</v>
      </c>
      <c r="BD441" s="5">
        <v>0.49751243781094534</v>
      </c>
      <c r="BE441" s="3" t="s">
        <v>447</v>
      </c>
      <c r="BF441" s="6">
        <v>28.85</v>
      </c>
      <c r="BG441" s="5">
        <v>8.9</v>
      </c>
      <c r="BH441" s="3"/>
      <c r="BI441" s="3"/>
      <c r="BJ441" s="5">
        <v>1.45</v>
      </c>
      <c r="BK441" s="5">
        <v>63</v>
      </c>
      <c r="BL441" s="5">
        <v>1.0869565217391304</v>
      </c>
      <c r="BM441" s="5">
        <v>4.55</v>
      </c>
      <c r="BN441" s="3"/>
      <c r="BO441" s="3" t="s">
        <v>121</v>
      </c>
      <c r="BP441" s="3" t="s">
        <v>3</v>
      </c>
      <c r="BQ441" s="5">
        <v>3.5</v>
      </c>
      <c r="BR441" s="2" t="s">
        <v>21</v>
      </c>
      <c r="BS441" s="3"/>
      <c r="BT441" s="3"/>
      <c r="BU441" s="3"/>
      <c r="BV441" s="5">
        <v>4.75</v>
      </c>
      <c r="BW441" s="5">
        <v>7.2</v>
      </c>
      <c r="BX441" s="3" t="s">
        <v>27</v>
      </c>
      <c r="BY441" s="3"/>
      <c r="BZ441" s="5">
        <v>345</v>
      </c>
      <c r="CA441" s="2"/>
      <c r="CB441" s="3" t="s">
        <v>3</v>
      </c>
      <c r="CC441" s="5">
        <v>2.46</v>
      </c>
      <c r="CD441" s="5">
        <v>47</v>
      </c>
      <c r="CE441" s="3"/>
      <c r="CF441" s="5">
        <v>74</v>
      </c>
      <c r="CG441" s="3" t="s">
        <v>312</v>
      </c>
      <c r="CH441" s="3"/>
      <c r="CI441" s="3" t="s">
        <v>27</v>
      </c>
      <c r="CJ441" s="3" t="s">
        <v>1</v>
      </c>
      <c r="CK441" s="2"/>
      <c r="CL441" s="3" t="s">
        <v>22</v>
      </c>
      <c r="CM441" s="5">
        <v>100</v>
      </c>
      <c r="CN441" s="3"/>
      <c r="CO441" s="2"/>
      <c r="CP441" s="3"/>
      <c r="CQ441" s="2"/>
      <c r="CR441" s="2">
        <v>5.94</v>
      </c>
      <c r="CS441" s="5">
        <v>39</v>
      </c>
      <c r="CT441" s="5">
        <v>11.4</v>
      </c>
      <c r="CU441" s="5">
        <v>12.35</v>
      </c>
      <c r="CV441" s="5">
        <v>695</v>
      </c>
      <c r="CW441" s="5">
        <v>500</v>
      </c>
      <c r="CX441" s="5">
        <v>0.5780346820809249</v>
      </c>
      <c r="CY441" s="5">
        <v>0.75187969924812026</v>
      </c>
      <c r="CZ441" s="3" t="s">
        <v>22</v>
      </c>
      <c r="DA441" s="5">
        <v>2.64E-2</v>
      </c>
      <c r="DB441" s="5">
        <v>1385</v>
      </c>
      <c r="DC441" s="2"/>
      <c r="DD441" s="5">
        <v>258</v>
      </c>
      <c r="DE441" s="3" t="s">
        <v>22</v>
      </c>
      <c r="DF441" s="5">
        <v>0.35714285714285715</v>
      </c>
      <c r="DG441" s="3" t="s">
        <v>3</v>
      </c>
      <c r="DH441" s="5">
        <v>14.3</v>
      </c>
      <c r="DI441" s="3" t="s">
        <v>28</v>
      </c>
      <c r="DJ441" s="3"/>
      <c r="DK441" s="5">
        <v>820</v>
      </c>
      <c r="DL441" s="3" t="s">
        <v>8</v>
      </c>
      <c r="DM441" s="5">
        <v>0.28735632183908044</v>
      </c>
      <c r="DN441" s="3" t="s">
        <v>3</v>
      </c>
      <c r="DO441" s="5">
        <v>44</v>
      </c>
      <c r="DP441" s="3" t="s">
        <v>3</v>
      </c>
      <c r="DQ441" s="5">
        <v>5.25</v>
      </c>
      <c r="DR441" s="2"/>
      <c r="DS441" s="3">
        <v>1</v>
      </c>
      <c r="DT441" s="5">
        <v>0.50761421319796951</v>
      </c>
      <c r="DU441" s="2"/>
      <c r="DV441" s="3" t="s">
        <v>3</v>
      </c>
      <c r="DW441" s="5">
        <v>49.5</v>
      </c>
      <c r="DX441" s="3"/>
      <c r="DY441" s="3" t="s">
        <v>8</v>
      </c>
      <c r="DZ441" s="2"/>
      <c r="EA441" s="5">
        <v>1.8181818181818181</v>
      </c>
      <c r="EB441" s="5">
        <v>2.35</v>
      </c>
      <c r="EC441" s="3"/>
      <c r="ED441" s="2"/>
      <c r="EE441" s="2"/>
      <c r="EF441" s="3" t="s">
        <v>1</v>
      </c>
      <c r="EG441" s="3" t="s">
        <v>27</v>
      </c>
      <c r="EH441" s="2"/>
      <c r="EI441" s="2"/>
      <c r="EJ441" s="3" t="s">
        <v>473</v>
      </c>
      <c r="EK441" s="5">
        <v>5.5E-2</v>
      </c>
      <c r="EL441" s="3" t="s">
        <v>1</v>
      </c>
      <c r="EM441" s="3" t="s">
        <v>3</v>
      </c>
      <c r="EN441" s="3" t="s">
        <v>27</v>
      </c>
      <c r="EO441" s="3"/>
      <c r="EP441" s="3" t="s">
        <v>8</v>
      </c>
      <c r="EQ441" s="3"/>
      <c r="ER441" s="5">
        <v>6.35</v>
      </c>
      <c r="ES441" s="3"/>
      <c r="ET441" s="9">
        <v>30</v>
      </c>
      <c r="EU441" s="3" t="s">
        <v>239</v>
      </c>
      <c r="EV441" s="3" t="s">
        <v>28</v>
      </c>
      <c r="EW441" s="9">
        <v>20</v>
      </c>
      <c r="EX441" s="9">
        <v>2.72</v>
      </c>
      <c r="EY441" s="3"/>
      <c r="EZ441" s="3"/>
      <c r="FA441" s="9">
        <v>1.3513513513513513</v>
      </c>
      <c r="FB441" s="9">
        <v>6.7999999999999997E-9</v>
      </c>
      <c r="FC441" s="5">
        <v>345</v>
      </c>
      <c r="FD441" s="9">
        <v>1.075268817204301</v>
      </c>
      <c r="FE441" s="2" t="s">
        <v>311</v>
      </c>
      <c r="FF441" s="3" t="s">
        <v>28</v>
      </c>
      <c r="FG441" s="3" t="s">
        <v>1</v>
      </c>
      <c r="FH441" s="9">
        <v>6.3</v>
      </c>
      <c r="FI441" s="3"/>
      <c r="FJ441" s="9">
        <v>14.6</v>
      </c>
      <c r="FK441" s="3" t="s">
        <v>1</v>
      </c>
      <c r="FL441" s="3" t="s">
        <v>1</v>
      </c>
      <c r="FM441" s="3"/>
      <c r="FN441" s="9">
        <v>240</v>
      </c>
      <c r="FO441" s="9">
        <v>7.1399999999999996E-7</v>
      </c>
      <c r="FP441" s="9">
        <v>8.9499999999999993</v>
      </c>
      <c r="FQ441" s="3" t="s">
        <v>311</v>
      </c>
      <c r="FR441" s="5">
        <v>4.7E-2</v>
      </c>
      <c r="FS441" s="9">
        <v>86.15</v>
      </c>
      <c r="FT441" s="3" t="s">
        <v>1</v>
      </c>
      <c r="FU441" s="3"/>
      <c r="FV441" s="3" t="s">
        <v>27</v>
      </c>
      <c r="FW441" s="5">
        <v>43.5</v>
      </c>
      <c r="FX441" s="10">
        <v>3.8999999999999998E-3</v>
      </c>
      <c r="FY441" s="3"/>
      <c r="FZ441" s="3"/>
      <c r="GA441" s="3"/>
      <c r="GB441" s="3"/>
      <c r="GC441" s="3" t="s">
        <v>27</v>
      </c>
      <c r="GD441" s="3"/>
      <c r="GE441" s="3"/>
      <c r="GF441" s="3" t="s">
        <v>30</v>
      </c>
      <c r="GG441" s="3"/>
      <c r="GH441" s="9">
        <v>3.44</v>
      </c>
      <c r="GI441" s="5">
        <v>345</v>
      </c>
      <c r="GJ441" s="5">
        <v>5.8149999999999999E-3</v>
      </c>
      <c r="GK441" s="3"/>
      <c r="GL441" s="2"/>
      <c r="GM441" s="9">
        <v>2.15</v>
      </c>
      <c r="GN441" s="3" t="s">
        <v>31</v>
      </c>
      <c r="GO441" s="3" t="s">
        <v>8</v>
      </c>
      <c r="GP441" s="3"/>
      <c r="GQ441" s="3"/>
      <c r="GR441" s="3" t="s">
        <v>219</v>
      </c>
      <c r="GS441" s="9">
        <v>1.2345679012345678</v>
      </c>
      <c r="GT441" s="9">
        <v>114</v>
      </c>
      <c r="GU441" s="9">
        <v>24.15</v>
      </c>
      <c r="GV441" s="2">
        <v>0.13513513513513514</v>
      </c>
      <c r="GW441" s="9">
        <v>2.65</v>
      </c>
      <c r="GX441" s="2" t="s">
        <v>34</v>
      </c>
      <c r="GY441" s="7"/>
      <c r="GZ441" s="9">
        <v>6.12</v>
      </c>
      <c r="HA441" s="9">
        <v>2.09</v>
      </c>
      <c r="HB441" s="9">
        <v>6.3</v>
      </c>
      <c r="HC441" s="3">
        <v>41.65</v>
      </c>
      <c r="HD441" s="3" t="s">
        <v>3</v>
      </c>
      <c r="HE441" s="9">
        <v>40.700000000000003</v>
      </c>
      <c r="HF441" s="9">
        <v>23.1</v>
      </c>
      <c r="HG441" s="3" t="s">
        <v>467</v>
      </c>
      <c r="HH441" s="5">
        <v>345</v>
      </c>
      <c r="HI441" s="3" t="s">
        <v>311</v>
      </c>
      <c r="HJ441" s="3"/>
      <c r="HK441" s="3" t="s">
        <v>3</v>
      </c>
      <c r="HL441" s="3"/>
      <c r="HM441" s="9">
        <v>0.61199999999999999</v>
      </c>
      <c r="HN441" s="9">
        <v>185</v>
      </c>
      <c r="HO441" s="3" t="s">
        <v>3</v>
      </c>
      <c r="HP441" s="3" t="s">
        <v>1</v>
      </c>
      <c r="HQ441" s="3" t="s">
        <v>28</v>
      </c>
      <c r="HR441" s="9">
        <v>2.8</v>
      </c>
      <c r="HS441" s="3" t="s">
        <v>3</v>
      </c>
      <c r="HT441" s="3">
        <v>3.68</v>
      </c>
      <c r="HU441" s="9">
        <v>0.5714285714285714</v>
      </c>
      <c r="HV441" s="3">
        <v>1</v>
      </c>
      <c r="HW441" s="9">
        <v>1.273E-2</v>
      </c>
      <c r="HX441" s="3" t="s">
        <v>3</v>
      </c>
      <c r="HY441" s="3"/>
      <c r="HZ441" s="3" t="s">
        <v>30</v>
      </c>
      <c r="IA441" s="9">
        <v>4.3</v>
      </c>
      <c r="IB441" s="5">
        <v>18.75</v>
      </c>
      <c r="IC441" s="3" t="s">
        <v>18</v>
      </c>
      <c r="ID441" s="3"/>
      <c r="IE441" s="3" t="s">
        <v>309</v>
      </c>
      <c r="IF441" s="7"/>
      <c r="IG441" s="9">
        <v>1.3698630136986301</v>
      </c>
      <c r="IH441" s="9">
        <v>1.1627906976744187</v>
      </c>
    </row>
    <row r="442" spans="1:242" x14ac:dyDescent="0.25">
      <c r="A442" s="1" t="s">
        <v>565</v>
      </c>
      <c r="B442" s="5">
        <v>73.25</v>
      </c>
      <c r="C442" s="3"/>
      <c r="D442" s="5">
        <v>16.25</v>
      </c>
      <c r="E442" s="3" t="s">
        <v>1</v>
      </c>
      <c r="F442" s="3"/>
      <c r="G442" s="2"/>
      <c r="H442" s="3"/>
      <c r="I442" s="3"/>
      <c r="J442" s="5">
        <v>4.8999999999999997E-7</v>
      </c>
      <c r="K442" s="3" t="s">
        <v>3</v>
      </c>
      <c r="L442" s="3" t="s">
        <v>4</v>
      </c>
      <c r="M442" s="5">
        <v>1.0416666666666667</v>
      </c>
      <c r="N442" s="5">
        <v>17.5</v>
      </c>
      <c r="O442" s="3" t="s">
        <v>3</v>
      </c>
      <c r="P442" s="3"/>
      <c r="Q442" s="3"/>
      <c r="R442" s="5">
        <v>35</v>
      </c>
      <c r="S442" s="3"/>
      <c r="T442" s="3" t="s">
        <v>3</v>
      </c>
      <c r="U442" s="5">
        <v>50.5</v>
      </c>
      <c r="V442" s="3"/>
      <c r="W442" s="5">
        <v>355</v>
      </c>
      <c r="X442" s="3"/>
      <c r="Y442" s="3"/>
      <c r="Z442" s="5">
        <v>2.6499999999999999E-4</v>
      </c>
      <c r="AA442" s="3" t="s">
        <v>8</v>
      </c>
      <c r="AB442" s="2"/>
      <c r="AC442" s="5">
        <v>1.0290909090909091E-10</v>
      </c>
      <c r="AD442" s="3" t="s">
        <v>22</v>
      </c>
      <c r="AE442" s="3" t="s">
        <v>1</v>
      </c>
      <c r="AF442" s="3"/>
      <c r="AG442" s="6">
        <v>3.13E-3</v>
      </c>
      <c r="AH442" s="5">
        <v>355</v>
      </c>
      <c r="AI442" s="2"/>
      <c r="AJ442" s="3">
        <v>24</v>
      </c>
      <c r="AK442" s="5">
        <v>355</v>
      </c>
      <c r="AL442" s="5">
        <v>1.2390000000000001</v>
      </c>
      <c r="AM442" s="3"/>
      <c r="AN442" s="3"/>
      <c r="AO442" s="5">
        <v>355</v>
      </c>
      <c r="AP442" s="5">
        <v>355</v>
      </c>
      <c r="AQ442" s="5">
        <v>64</v>
      </c>
      <c r="AR442" s="5">
        <v>2.35</v>
      </c>
      <c r="AS442" s="3" t="s">
        <v>28</v>
      </c>
      <c r="AT442" s="3" t="s">
        <v>28</v>
      </c>
      <c r="AU442" s="5">
        <v>67.5</v>
      </c>
      <c r="AV442" s="3"/>
      <c r="AW442" s="5">
        <v>355</v>
      </c>
      <c r="AX442" s="5">
        <v>4.0833333333333329E-6</v>
      </c>
      <c r="AY442" s="2" t="s">
        <v>311</v>
      </c>
      <c r="AZ442" s="5">
        <v>70</v>
      </c>
      <c r="BA442" s="5">
        <v>355</v>
      </c>
      <c r="BB442" s="3" t="s">
        <v>8</v>
      </c>
      <c r="BC442" s="3">
        <v>20</v>
      </c>
      <c r="BD442" s="5">
        <v>0.49261083743842371</v>
      </c>
      <c r="BE442" s="3" t="s">
        <v>447</v>
      </c>
      <c r="BF442" s="6">
        <v>31.35</v>
      </c>
      <c r="BG442" s="5">
        <v>9</v>
      </c>
      <c r="BH442" s="3"/>
      <c r="BI442" s="3"/>
      <c r="BJ442" s="5">
        <v>1.51</v>
      </c>
      <c r="BK442" s="5">
        <v>58.5</v>
      </c>
      <c r="BL442" s="5">
        <v>1.075268817204301</v>
      </c>
      <c r="BM442" s="5">
        <v>4.7</v>
      </c>
      <c r="BN442" s="3"/>
      <c r="BO442" s="3" t="s">
        <v>121</v>
      </c>
      <c r="BP442" s="3" t="s">
        <v>3</v>
      </c>
      <c r="BQ442" s="5">
        <v>3.55</v>
      </c>
      <c r="BR442" s="2" t="s">
        <v>21</v>
      </c>
      <c r="BS442" s="3"/>
      <c r="BT442" s="3"/>
      <c r="BU442" s="3"/>
      <c r="BV442" s="5">
        <v>4.8</v>
      </c>
      <c r="BW442" s="5">
        <v>7.35</v>
      </c>
      <c r="BX442" s="3" t="s">
        <v>27</v>
      </c>
      <c r="BY442" s="3"/>
      <c r="BZ442" s="5">
        <v>355</v>
      </c>
      <c r="CA442" s="2"/>
      <c r="CB442" s="3" t="s">
        <v>3</v>
      </c>
      <c r="CC442" s="5">
        <v>2.5</v>
      </c>
      <c r="CD442" s="5">
        <v>46</v>
      </c>
      <c r="CE442" s="3"/>
      <c r="CF442" s="5">
        <v>73</v>
      </c>
      <c r="CG442" s="3" t="s">
        <v>312</v>
      </c>
      <c r="CH442" s="3"/>
      <c r="CI442" s="3" t="s">
        <v>27</v>
      </c>
      <c r="CJ442" s="3" t="s">
        <v>1</v>
      </c>
      <c r="CK442" s="2"/>
      <c r="CL442" s="3" t="s">
        <v>22</v>
      </c>
      <c r="CM442" s="5">
        <v>105</v>
      </c>
      <c r="CN442" s="3"/>
      <c r="CO442" s="2"/>
      <c r="CP442" s="3"/>
      <c r="CQ442" s="2"/>
      <c r="CR442" s="2">
        <v>6.08</v>
      </c>
      <c r="CS442" s="5">
        <v>44.5</v>
      </c>
      <c r="CT442" s="5">
        <v>17.5</v>
      </c>
      <c r="CU442" s="5">
        <v>12.3</v>
      </c>
      <c r="CV442" s="5">
        <v>725</v>
      </c>
      <c r="CW442" s="5">
        <v>400</v>
      </c>
      <c r="CX442" s="5">
        <v>0.60606060606060608</v>
      </c>
      <c r="CY442" s="5">
        <v>0.7407407407407407</v>
      </c>
      <c r="CZ442" s="3" t="s">
        <v>22</v>
      </c>
      <c r="DA442" s="5">
        <v>3.2500000000000001E-2</v>
      </c>
      <c r="DB442" s="5">
        <v>1415</v>
      </c>
      <c r="DC442" s="2"/>
      <c r="DD442" s="5">
        <v>260</v>
      </c>
      <c r="DE442" s="3" t="s">
        <v>22</v>
      </c>
      <c r="DF442" s="5">
        <v>0.36496350364963503</v>
      </c>
      <c r="DG442" s="3" t="s">
        <v>3</v>
      </c>
      <c r="DH442" s="5">
        <v>15.1</v>
      </c>
      <c r="DI442" s="3" t="s">
        <v>28</v>
      </c>
      <c r="DJ442" s="3"/>
      <c r="DK442" s="5">
        <v>890</v>
      </c>
      <c r="DL442" s="3" t="s">
        <v>8</v>
      </c>
      <c r="DM442" s="5">
        <v>0.29239766081871343</v>
      </c>
      <c r="DN442" s="3" t="s">
        <v>3</v>
      </c>
      <c r="DO442" s="5">
        <v>44</v>
      </c>
      <c r="DP442" s="3" t="s">
        <v>3</v>
      </c>
      <c r="DQ442" s="5">
        <v>4.82</v>
      </c>
      <c r="DR442" s="2"/>
      <c r="DS442" s="3">
        <v>1</v>
      </c>
      <c r="DT442" s="5">
        <v>0.53475935828876997</v>
      </c>
      <c r="DU442" s="2"/>
      <c r="DV442" s="3" t="s">
        <v>3</v>
      </c>
      <c r="DW442" s="5">
        <v>50.5</v>
      </c>
      <c r="DX442" s="3"/>
      <c r="DY442" s="3" t="s">
        <v>8</v>
      </c>
      <c r="DZ442" s="2"/>
      <c r="EA442" s="5">
        <v>1.6666666666666667</v>
      </c>
      <c r="EB442" s="5">
        <v>2.37</v>
      </c>
      <c r="EC442" s="3"/>
      <c r="ED442" s="2"/>
      <c r="EE442" s="2"/>
      <c r="EF442" s="3" t="s">
        <v>1</v>
      </c>
      <c r="EG442" s="3" t="s">
        <v>27</v>
      </c>
      <c r="EH442" s="2"/>
      <c r="EI442" s="2"/>
      <c r="EJ442" s="3" t="s">
        <v>473</v>
      </c>
      <c r="EK442" s="5">
        <v>0.12</v>
      </c>
      <c r="EL442" s="3" t="s">
        <v>1</v>
      </c>
      <c r="EM442" s="3" t="s">
        <v>3</v>
      </c>
      <c r="EN442" s="3" t="s">
        <v>27</v>
      </c>
      <c r="EO442" s="3"/>
      <c r="EP442" s="3" t="s">
        <v>8</v>
      </c>
      <c r="EQ442" s="3"/>
      <c r="ER442" s="5">
        <v>6.5</v>
      </c>
      <c r="ES442" s="3"/>
      <c r="ET442" s="9">
        <v>30</v>
      </c>
      <c r="EU442" s="3" t="s">
        <v>239</v>
      </c>
      <c r="EV442" s="3" t="s">
        <v>28</v>
      </c>
      <c r="EW442" s="9">
        <v>18.5</v>
      </c>
      <c r="EX442" s="9">
        <v>2.73</v>
      </c>
      <c r="EY442" s="3"/>
      <c r="EZ442" s="3"/>
      <c r="FA442" s="9">
        <v>1.3888888888888888</v>
      </c>
      <c r="FB442" s="9">
        <v>7.6999999999999995E-9</v>
      </c>
      <c r="FC442" s="5">
        <v>355</v>
      </c>
      <c r="FD442" s="9">
        <v>1.3157894736842106</v>
      </c>
      <c r="FE442" s="2" t="s">
        <v>311</v>
      </c>
      <c r="FF442" s="3" t="s">
        <v>28</v>
      </c>
      <c r="FG442" s="3" t="s">
        <v>1</v>
      </c>
      <c r="FH442" s="9">
        <v>6.85</v>
      </c>
      <c r="FI442" s="3"/>
      <c r="FJ442" s="9">
        <v>15</v>
      </c>
      <c r="FK442" s="3" t="s">
        <v>1</v>
      </c>
      <c r="FL442" s="3" t="s">
        <v>1</v>
      </c>
      <c r="FM442" s="3"/>
      <c r="FN442" s="9">
        <v>250</v>
      </c>
      <c r="FO442" s="9">
        <v>7.8999999999999995E-7</v>
      </c>
      <c r="FP442" s="9">
        <v>9.4499999999999993</v>
      </c>
      <c r="FQ442" s="3" t="s">
        <v>311</v>
      </c>
      <c r="FR442" s="5">
        <v>4.2999999999999997E-2</v>
      </c>
      <c r="FS442" s="9">
        <v>90</v>
      </c>
      <c r="FT442" s="3" t="s">
        <v>1</v>
      </c>
      <c r="FU442" s="3"/>
      <c r="FV442" s="3" t="s">
        <v>27</v>
      </c>
      <c r="FW442" s="5">
        <v>52.25</v>
      </c>
      <c r="FX442" s="10">
        <v>3.9199999999999999E-3</v>
      </c>
      <c r="FY442" s="3"/>
      <c r="FZ442" s="3"/>
      <c r="GA442" s="3"/>
      <c r="GB442" s="3"/>
      <c r="GC442" s="3" t="s">
        <v>27</v>
      </c>
      <c r="GD442" s="3"/>
      <c r="GE442" s="3"/>
      <c r="GF442" s="3" t="s">
        <v>30</v>
      </c>
      <c r="GG442" s="3"/>
      <c r="GH442" s="9">
        <v>3.49</v>
      </c>
      <c r="GI442" s="5">
        <v>355</v>
      </c>
      <c r="GJ442" s="5">
        <v>6.0499999999999998E-3</v>
      </c>
      <c r="GK442" s="3"/>
      <c r="GL442" s="2"/>
      <c r="GM442" s="9">
        <v>2.16</v>
      </c>
      <c r="GN442" s="3" t="s">
        <v>31</v>
      </c>
      <c r="GO442" s="3" t="s">
        <v>8</v>
      </c>
      <c r="GP442" s="3"/>
      <c r="GQ442" s="3"/>
      <c r="GR442" s="3" t="s">
        <v>219</v>
      </c>
      <c r="GS442" s="9">
        <v>1.3698630136986301</v>
      </c>
      <c r="GT442" s="9">
        <v>116</v>
      </c>
      <c r="GU442" s="9">
        <v>24.8</v>
      </c>
      <c r="GV442" s="2">
        <v>0.14285714285714285</v>
      </c>
      <c r="GW442" s="9">
        <v>2.5</v>
      </c>
      <c r="GX442" s="2" t="s">
        <v>34</v>
      </c>
      <c r="GY442" s="7"/>
      <c r="GZ442" s="9">
        <v>6.25</v>
      </c>
      <c r="HA442" s="9">
        <v>2.13</v>
      </c>
      <c r="HB442" s="9">
        <v>5.85</v>
      </c>
      <c r="HC442" s="3">
        <v>42</v>
      </c>
      <c r="HD442" s="3" t="s">
        <v>3</v>
      </c>
      <c r="HE442" s="9">
        <v>42.3</v>
      </c>
      <c r="HF442" s="9">
        <v>22.7</v>
      </c>
      <c r="HG442" s="3" t="s">
        <v>467</v>
      </c>
      <c r="HH442" s="5">
        <v>355</v>
      </c>
      <c r="HI442" s="3" t="s">
        <v>311</v>
      </c>
      <c r="HJ442" s="3"/>
      <c r="HK442" s="3" t="s">
        <v>3</v>
      </c>
      <c r="HL442" s="3"/>
      <c r="HM442" s="9">
        <v>0.70499999999999996</v>
      </c>
      <c r="HN442" s="9">
        <v>210</v>
      </c>
      <c r="HO442" s="3" t="s">
        <v>3</v>
      </c>
      <c r="HP442" s="3" t="s">
        <v>1</v>
      </c>
      <c r="HQ442" s="3" t="s">
        <v>28</v>
      </c>
      <c r="HR442" s="9">
        <v>3.3</v>
      </c>
      <c r="HS442" s="3" t="s">
        <v>3</v>
      </c>
      <c r="HT442" s="3">
        <v>3.73</v>
      </c>
      <c r="HU442" s="9">
        <v>0.5780346820809249</v>
      </c>
      <c r="HV442" s="3">
        <v>1</v>
      </c>
      <c r="HW442" s="9">
        <v>1.2999999999999999E-2</v>
      </c>
      <c r="HX442" s="3" t="s">
        <v>3</v>
      </c>
      <c r="HY442" s="3"/>
      <c r="HZ442" s="3" t="s">
        <v>30</v>
      </c>
      <c r="IA442" s="9">
        <v>4.3</v>
      </c>
      <c r="IB442" s="5">
        <v>21.25</v>
      </c>
      <c r="IC442" s="3" t="s">
        <v>18</v>
      </c>
      <c r="ID442" s="3"/>
      <c r="IE442" s="3" t="s">
        <v>309</v>
      </c>
      <c r="IF442" s="7"/>
      <c r="IG442" s="9">
        <v>1.4084507042253522</v>
      </c>
      <c r="IH442" s="9">
        <v>1.4084507042253522</v>
      </c>
    </row>
    <row r="443" spans="1:242" x14ac:dyDescent="0.25">
      <c r="A443" s="1" t="s">
        <v>566</v>
      </c>
      <c r="B443" s="5">
        <v>68.25</v>
      </c>
      <c r="C443" s="3"/>
      <c r="D443" s="5">
        <v>15.5</v>
      </c>
      <c r="E443" s="3" t="s">
        <v>1</v>
      </c>
      <c r="F443" s="3"/>
      <c r="G443" s="2"/>
      <c r="H443" s="3"/>
      <c r="I443" s="3"/>
      <c r="J443" s="5">
        <v>4.8999999999999997E-7</v>
      </c>
      <c r="K443" s="3" t="s">
        <v>3</v>
      </c>
      <c r="L443" s="3" t="s">
        <v>4</v>
      </c>
      <c r="M443" s="5">
        <v>1.0526315789473684</v>
      </c>
      <c r="N443" s="5">
        <v>17.8</v>
      </c>
      <c r="O443" s="3" t="s">
        <v>3</v>
      </c>
      <c r="P443" s="3"/>
      <c r="Q443" s="3"/>
      <c r="R443" s="5">
        <v>36</v>
      </c>
      <c r="S443" s="3"/>
      <c r="T443" s="3" t="s">
        <v>3</v>
      </c>
      <c r="U443" s="5">
        <v>51</v>
      </c>
      <c r="V443" s="3"/>
      <c r="W443" s="5">
        <v>373</v>
      </c>
      <c r="X443" s="3"/>
      <c r="Y443" s="3"/>
      <c r="Z443" s="5">
        <v>2.7300000000000002E-4</v>
      </c>
      <c r="AA443" s="3" t="s">
        <v>8</v>
      </c>
      <c r="AB443" s="2"/>
      <c r="AC443" s="5">
        <v>1.309090909090909E-10</v>
      </c>
      <c r="AD443" s="3" t="s">
        <v>22</v>
      </c>
      <c r="AE443" s="3" t="s">
        <v>1</v>
      </c>
      <c r="AF443" s="3"/>
      <c r="AG443" s="6">
        <v>3.2000000000000002E-3</v>
      </c>
      <c r="AH443" s="5">
        <v>373</v>
      </c>
      <c r="AI443" s="2"/>
      <c r="AJ443" s="3">
        <v>24</v>
      </c>
      <c r="AK443" s="5">
        <v>373</v>
      </c>
      <c r="AL443" s="5">
        <v>1.2370000000000001</v>
      </c>
      <c r="AM443" s="3"/>
      <c r="AN443" s="3"/>
      <c r="AO443" s="5">
        <v>373</v>
      </c>
      <c r="AP443" s="5">
        <v>373</v>
      </c>
      <c r="AQ443" s="5">
        <v>69</v>
      </c>
      <c r="AR443" s="5">
        <v>2.41</v>
      </c>
      <c r="AS443" s="3" t="s">
        <v>28</v>
      </c>
      <c r="AT443" s="3" t="s">
        <v>28</v>
      </c>
      <c r="AU443" s="5">
        <v>67.5</v>
      </c>
      <c r="AV443" s="3"/>
      <c r="AW443" s="5">
        <v>373</v>
      </c>
      <c r="AX443" s="5">
        <v>3.9999999999999998E-6</v>
      </c>
      <c r="AY443" s="2" t="s">
        <v>311</v>
      </c>
      <c r="AZ443" s="5">
        <v>72.25</v>
      </c>
      <c r="BA443" s="5">
        <v>373</v>
      </c>
      <c r="BB443" s="3" t="s">
        <v>8</v>
      </c>
      <c r="BC443" s="3">
        <v>20</v>
      </c>
      <c r="BD443" s="5">
        <v>0.51020408163265307</v>
      </c>
      <c r="BE443" s="3" t="s">
        <v>447</v>
      </c>
      <c r="BF443" s="6">
        <v>30.9</v>
      </c>
      <c r="BG443" s="5">
        <v>9</v>
      </c>
      <c r="BH443" s="3"/>
      <c r="BI443" s="3"/>
      <c r="BJ443" s="5">
        <v>1.8</v>
      </c>
      <c r="BK443" s="5">
        <v>58.5</v>
      </c>
      <c r="BL443" s="5">
        <v>1.0309278350515465</v>
      </c>
      <c r="BM443" s="5">
        <v>5</v>
      </c>
      <c r="BN443" s="3"/>
      <c r="BO443" s="3" t="s">
        <v>121</v>
      </c>
      <c r="BP443" s="3" t="s">
        <v>3</v>
      </c>
      <c r="BQ443" s="5">
        <v>3.6</v>
      </c>
      <c r="BR443" s="2" t="s">
        <v>21</v>
      </c>
      <c r="BS443" s="3"/>
      <c r="BT443" s="3"/>
      <c r="BU443" s="3"/>
      <c r="BV443" s="5">
        <v>4.9000000000000004</v>
      </c>
      <c r="BW443" s="5">
        <v>7.75</v>
      </c>
      <c r="BX443" s="3" t="s">
        <v>27</v>
      </c>
      <c r="BY443" s="3"/>
      <c r="BZ443" s="5">
        <v>373</v>
      </c>
      <c r="CA443" s="2"/>
      <c r="CB443" s="3" t="s">
        <v>3</v>
      </c>
      <c r="CC443" s="5">
        <v>2.5299999999999998</v>
      </c>
      <c r="CD443" s="5">
        <v>59</v>
      </c>
      <c r="CE443" s="3"/>
      <c r="CF443" s="5">
        <v>74.5</v>
      </c>
      <c r="CG443" s="3" t="s">
        <v>312</v>
      </c>
      <c r="CH443" s="3"/>
      <c r="CI443" s="3" t="s">
        <v>27</v>
      </c>
      <c r="CJ443" s="3" t="s">
        <v>1</v>
      </c>
      <c r="CK443" s="2"/>
      <c r="CL443" s="3" t="s">
        <v>22</v>
      </c>
      <c r="CM443" s="5">
        <v>125</v>
      </c>
      <c r="CN443" s="3"/>
      <c r="CO443" s="2"/>
      <c r="CP443" s="3"/>
      <c r="CQ443" s="2"/>
      <c r="CR443" s="5">
        <v>6.22</v>
      </c>
      <c r="CS443" s="5">
        <v>51</v>
      </c>
      <c r="CT443" s="5">
        <v>15.5</v>
      </c>
      <c r="CU443" s="5">
        <v>11.6</v>
      </c>
      <c r="CV443" s="5">
        <v>723</v>
      </c>
      <c r="CW443" s="5">
        <v>400</v>
      </c>
      <c r="CX443" s="5">
        <v>0.56818181818181823</v>
      </c>
      <c r="CY443" s="5">
        <v>0.75757575757575757</v>
      </c>
      <c r="CZ443" s="3" t="s">
        <v>22</v>
      </c>
      <c r="DA443" s="5">
        <v>3.5999999999999997E-2</v>
      </c>
      <c r="DB443" s="5">
        <v>1435</v>
      </c>
      <c r="DC443" s="2"/>
      <c r="DD443" s="5">
        <v>269</v>
      </c>
      <c r="DE443" s="3" t="s">
        <v>22</v>
      </c>
      <c r="DF443" s="5">
        <v>0.36363636363636365</v>
      </c>
      <c r="DG443" s="3" t="s">
        <v>3</v>
      </c>
      <c r="DH443" s="5">
        <v>15.45</v>
      </c>
      <c r="DI443" s="3" t="s">
        <v>28</v>
      </c>
      <c r="DJ443" s="3"/>
      <c r="DK443" s="5">
        <v>925</v>
      </c>
      <c r="DL443" s="3" t="s">
        <v>8</v>
      </c>
      <c r="DM443" s="5">
        <v>0.29154518950437314</v>
      </c>
      <c r="DN443" s="3" t="s">
        <v>3</v>
      </c>
      <c r="DO443" s="5">
        <v>44</v>
      </c>
      <c r="DP443" s="3" t="s">
        <v>3</v>
      </c>
      <c r="DQ443" s="5">
        <v>4.21</v>
      </c>
      <c r="DR443" s="2"/>
      <c r="DS443" s="3">
        <v>1</v>
      </c>
      <c r="DT443" s="5">
        <v>0.54945054945054939</v>
      </c>
      <c r="DU443" s="2"/>
      <c r="DV443" s="3" t="s">
        <v>3</v>
      </c>
      <c r="DW443" s="5">
        <v>51</v>
      </c>
      <c r="DX443" s="3"/>
      <c r="DY443" s="3" t="s">
        <v>8</v>
      </c>
      <c r="DZ443" s="2"/>
      <c r="EA443" s="5">
        <v>1.6129032258064517</v>
      </c>
      <c r="EB443" s="5">
        <v>2.37</v>
      </c>
      <c r="EC443" s="3"/>
      <c r="ED443" s="2"/>
      <c r="EE443" s="2"/>
      <c r="EF443" s="3" t="s">
        <v>1</v>
      </c>
      <c r="EG443" s="3" t="s">
        <v>27</v>
      </c>
      <c r="EH443" s="2"/>
      <c r="EI443" s="2"/>
      <c r="EJ443" s="3" t="s">
        <v>473</v>
      </c>
      <c r="EK443" s="5">
        <v>0.11</v>
      </c>
      <c r="EL443" s="3" t="s">
        <v>1</v>
      </c>
      <c r="EM443" s="3" t="s">
        <v>3</v>
      </c>
      <c r="EN443" s="3" t="s">
        <v>27</v>
      </c>
      <c r="EO443" s="3"/>
      <c r="EP443" s="3" t="s">
        <v>8</v>
      </c>
      <c r="EQ443" s="3"/>
      <c r="ER443" s="5">
        <v>6.75</v>
      </c>
      <c r="ES443" s="3"/>
      <c r="ET443" s="9">
        <v>31</v>
      </c>
      <c r="EU443" s="3" t="s">
        <v>239</v>
      </c>
      <c r="EV443" s="3" t="s">
        <v>28</v>
      </c>
      <c r="EW443" s="9">
        <v>19.5</v>
      </c>
      <c r="EX443" s="9">
        <v>2.76</v>
      </c>
      <c r="EY443" s="3"/>
      <c r="EZ443" s="3"/>
      <c r="FA443" s="9">
        <v>1.4285714285714286</v>
      </c>
      <c r="FB443" s="9">
        <v>7.8500000000000008E-9</v>
      </c>
      <c r="FC443" s="5">
        <v>373</v>
      </c>
      <c r="FD443" s="9">
        <v>1.3157894736842106</v>
      </c>
      <c r="FE443" s="2" t="s">
        <v>311</v>
      </c>
      <c r="FF443" s="3" t="s">
        <v>28</v>
      </c>
      <c r="FG443" s="3" t="s">
        <v>1</v>
      </c>
      <c r="FH443" s="9">
        <v>7.1</v>
      </c>
      <c r="FI443" s="3"/>
      <c r="FJ443" s="9">
        <v>15.35</v>
      </c>
      <c r="FK443" s="3" t="s">
        <v>1</v>
      </c>
      <c r="FL443" s="3" t="s">
        <v>1</v>
      </c>
      <c r="FM443" s="3"/>
      <c r="FN443" s="9">
        <v>206</v>
      </c>
      <c r="FO443" s="9">
        <v>8.0100000000000004E-7</v>
      </c>
      <c r="FP443" s="9">
        <v>9.4499999999999993</v>
      </c>
      <c r="FQ443" s="3" t="s">
        <v>311</v>
      </c>
      <c r="FR443" s="5">
        <v>0.04</v>
      </c>
      <c r="FS443" s="9">
        <v>96.25</v>
      </c>
      <c r="FT443" s="3" t="s">
        <v>1</v>
      </c>
      <c r="FU443" s="3"/>
      <c r="FV443" s="3" t="s">
        <v>27</v>
      </c>
      <c r="FW443" s="5">
        <v>49.75</v>
      </c>
      <c r="FX443" s="10">
        <v>3.8999999999999998E-3</v>
      </c>
      <c r="FY443" s="3"/>
      <c r="FZ443" s="3"/>
      <c r="GA443" s="3"/>
      <c r="GB443" s="3"/>
      <c r="GC443" s="3" t="s">
        <v>27</v>
      </c>
      <c r="GD443" s="3"/>
      <c r="GE443" s="3"/>
      <c r="GF443" s="3" t="s">
        <v>30</v>
      </c>
      <c r="GG443" s="3"/>
      <c r="GH443" s="9">
        <v>3.44</v>
      </c>
      <c r="GI443" s="5">
        <v>373</v>
      </c>
      <c r="GJ443" s="5">
        <v>6.984999999999999E-3</v>
      </c>
      <c r="GK443" s="3"/>
      <c r="GL443" s="2"/>
      <c r="GM443" s="9">
        <v>2.1800000000000002</v>
      </c>
      <c r="GN443" s="3" t="s">
        <v>31</v>
      </c>
      <c r="GO443" s="3" t="s">
        <v>8</v>
      </c>
      <c r="GP443" s="3"/>
      <c r="GQ443" s="3"/>
      <c r="GR443" s="3" t="s">
        <v>219</v>
      </c>
      <c r="GS443" s="9">
        <v>1.2048192771084338</v>
      </c>
      <c r="GT443" s="9">
        <v>117</v>
      </c>
      <c r="GU443" s="9">
        <v>25.4</v>
      </c>
      <c r="GV443" s="2">
        <v>0.14492753623188409</v>
      </c>
      <c r="GW443" s="9">
        <v>2.5499999999999998</v>
      </c>
      <c r="GX443" s="2" t="s">
        <v>34</v>
      </c>
      <c r="GY443" s="7"/>
      <c r="GZ443" s="9">
        <v>6.4</v>
      </c>
      <c r="HA443" s="9">
        <v>2.17</v>
      </c>
      <c r="HB443" s="9">
        <v>5.86</v>
      </c>
      <c r="HC443" s="3">
        <v>40.5</v>
      </c>
      <c r="HD443" s="3" t="s">
        <v>3</v>
      </c>
      <c r="HE443" s="9">
        <v>43.3</v>
      </c>
      <c r="HF443" s="9">
        <v>22.8</v>
      </c>
      <c r="HG443" s="3" t="s">
        <v>467</v>
      </c>
      <c r="HH443" s="5">
        <v>373</v>
      </c>
      <c r="HI443" s="3" t="s">
        <v>311</v>
      </c>
      <c r="HJ443" s="3"/>
      <c r="HK443" s="3" t="s">
        <v>3</v>
      </c>
      <c r="HL443" s="3"/>
      <c r="HM443" s="9">
        <v>0.72199999999999998</v>
      </c>
      <c r="HN443" s="9">
        <v>190</v>
      </c>
      <c r="HO443" s="3" t="s">
        <v>3</v>
      </c>
      <c r="HP443" s="3" t="s">
        <v>1</v>
      </c>
      <c r="HQ443" s="3" t="s">
        <v>28</v>
      </c>
      <c r="HR443" s="9">
        <v>3.05</v>
      </c>
      <c r="HS443" s="3" t="s">
        <v>3</v>
      </c>
      <c r="HT443" s="3">
        <v>3.67</v>
      </c>
      <c r="HU443" s="9">
        <v>0.58823529411764708</v>
      </c>
      <c r="HV443" s="3">
        <v>1</v>
      </c>
      <c r="HW443" s="9">
        <v>1.325E-2</v>
      </c>
      <c r="HX443" s="3" t="s">
        <v>3</v>
      </c>
      <c r="HY443" s="3"/>
      <c r="HZ443" s="3" t="s">
        <v>30</v>
      </c>
      <c r="IA443" s="9">
        <v>4.3</v>
      </c>
      <c r="IB443" s="5">
        <v>21.75</v>
      </c>
      <c r="IC443" s="3" t="s">
        <v>18</v>
      </c>
      <c r="ID443" s="3"/>
      <c r="IE443" s="3" t="s">
        <v>309</v>
      </c>
      <c r="IF443" s="7"/>
      <c r="IG443" s="9">
        <v>1.4492753623188408</v>
      </c>
      <c r="IH443" s="9">
        <v>1.4492753623188408</v>
      </c>
    </row>
    <row r="444" spans="1:242" x14ac:dyDescent="0.25">
      <c r="A444" s="1" t="s">
        <v>567</v>
      </c>
      <c r="B444" s="5">
        <v>72.25</v>
      </c>
      <c r="C444" s="3"/>
      <c r="D444" s="5">
        <v>15</v>
      </c>
      <c r="E444" s="3" t="s">
        <v>1</v>
      </c>
      <c r="F444" s="3"/>
      <c r="G444" s="2"/>
      <c r="H444" s="3"/>
      <c r="I444" s="3"/>
      <c r="J444" s="5">
        <v>5.9999999999999997E-7</v>
      </c>
      <c r="K444" s="3" t="s">
        <v>3</v>
      </c>
      <c r="L444" s="3" t="s">
        <v>4</v>
      </c>
      <c r="M444" s="5">
        <v>1.075268817204301</v>
      </c>
      <c r="N444" s="5">
        <v>18</v>
      </c>
      <c r="O444" s="3" t="s">
        <v>3</v>
      </c>
      <c r="P444" s="3"/>
      <c r="Q444" s="3"/>
      <c r="R444" s="5">
        <v>36.25</v>
      </c>
      <c r="S444" s="3"/>
      <c r="T444" s="3" t="s">
        <v>3</v>
      </c>
      <c r="U444" s="5">
        <v>51.5</v>
      </c>
      <c r="V444" s="3"/>
      <c r="W444" s="5">
        <v>370</v>
      </c>
      <c r="X444" s="3"/>
      <c r="Y444" s="3"/>
      <c r="Z444" s="5">
        <v>2.3499999999999999E-4</v>
      </c>
      <c r="AA444" s="3" t="s">
        <v>8</v>
      </c>
      <c r="AB444" s="2"/>
      <c r="AC444" s="5">
        <v>1.3636363636363637E-10</v>
      </c>
      <c r="AD444" s="3" t="s">
        <v>22</v>
      </c>
      <c r="AE444" s="3" t="s">
        <v>1</v>
      </c>
      <c r="AF444" s="3"/>
      <c r="AG444" s="6">
        <v>3.2200000000000002E-3</v>
      </c>
      <c r="AH444" s="5">
        <v>370</v>
      </c>
      <c r="AI444" s="2"/>
      <c r="AJ444" s="3">
        <v>23.5</v>
      </c>
      <c r="AK444" s="5">
        <v>370</v>
      </c>
      <c r="AL444" s="5">
        <v>1.2250000000000001</v>
      </c>
      <c r="AM444" s="3"/>
      <c r="AN444" s="3"/>
      <c r="AO444" s="5">
        <v>370</v>
      </c>
      <c r="AP444" s="5">
        <v>370</v>
      </c>
      <c r="AQ444" s="5">
        <v>68</v>
      </c>
      <c r="AR444" s="5">
        <v>2.42</v>
      </c>
      <c r="AS444" s="3" t="s">
        <v>28</v>
      </c>
      <c r="AT444" s="3" t="s">
        <v>28</v>
      </c>
      <c r="AU444" s="5">
        <v>69</v>
      </c>
      <c r="AV444" s="3"/>
      <c r="AW444" s="5">
        <v>370</v>
      </c>
      <c r="AX444" s="5">
        <v>6.0000000000000002E-6</v>
      </c>
      <c r="AY444" s="2" t="s">
        <v>311</v>
      </c>
      <c r="AZ444" s="5">
        <v>82</v>
      </c>
      <c r="BA444" s="5">
        <v>370</v>
      </c>
      <c r="BB444" s="3" t="s">
        <v>8</v>
      </c>
      <c r="BC444" s="3">
        <v>20.5</v>
      </c>
      <c r="BD444" s="5">
        <v>0.51282051282051289</v>
      </c>
      <c r="BE444" s="3" t="s">
        <v>447</v>
      </c>
      <c r="BF444" s="6">
        <v>30</v>
      </c>
      <c r="BG444" s="5">
        <v>9.25</v>
      </c>
      <c r="BH444" s="3"/>
      <c r="BI444" s="3"/>
      <c r="BJ444" s="5">
        <v>1.82</v>
      </c>
      <c r="BK444" s="5">
        <v>60.5</v>
      </c>
      <c r="BL444" s="5">
        <v>0.99009900990099009</v>
      </c>
      <c r="BM444" s="5">
        <v>5.2</v>
      </c>
      <c r="BN444" s="3"/>
      <c r="BO444" s="3" t="s">
        <v>121</v>
      </c>
      <c r="BP444" s="3" t="s">
        <v>3</v>
      </c>
      <c r="BQ444" s="5">
        <v>3.65</v>
      </c>
      <c r="BR444" s="2" t="s">
        <v>21</v>
      </c>
      <c r="BS444" s="3"/>
      <c r="BT444" s="3"/>
      <c r="BU444" s="3"/>
      <c r="BV444" s="5">
        <v>5.55</v>
      </c>
      <c r="BW444" s="5">
        <v>7.85</v>
      </c>
      <c r="BX444" s="3" t="s">
        <v>27</v>
      </c>
      <c r="BY444" s="3"/>
      <c r="BZ444" s="5">
        <v>370</v>
      </c>
      <c r="CA444" s="2"/>
      <c r="CB444" s="3" t="s">
        <v>3</v>
      </c>
      <c r="CC444" s="5">
        <v>2.57</v>
      </c>
      <c r="CD444" s="5">
        <v>80</v>
      </c>
      <c r="CE444" s="3"/>
      <c r="CF444" s="5">
        <v>79.5</v>
      </c>
      <c r="CG444" s="3" t="s">
        <v>312</v>
      </c>
      <c r="CH444" s="3"/>
      <c r="CI444" s="3" t="s">
        <v>27</v>
      </c>
      <c r="CJ444" s="3" t="s">
        <v>1</v>
      </c>
      <c r="CK444" s="2"/>
      <c r="CL444" s="3" t="s">
        <v>22</v>
      </c>
      <c r="CM444" s="5">
        <v>130</v>
      </c>
      <c r="CN444" s="3"/>
      <c r="CO444" s="2"/>
      <c r="CP444" s="3"/>
      <c r="CQ444" s="2"/>
      <c r="CR444" s="5">
        <v>6.86</v>
      </c>
      <c r="CS444" s="5">
        <v>48.5</v>
      </c>
      <c r="CT444" s="5">
        <v>18.100000000000001</v>
      </c>
      <c r="CU444" s="5">
        <v>11.95</v>
      </c>
      <c r="CV444" s="5">
        <v>747</v>
      </c>
      <c r="CW444" s="5">
        <v>450</v>
      </c>
      <c r="CX444" s="5">
        <v>0.56497175141242939</v>
      </c>
      <c r="CY444" s="5">
        <v>0.76923076923076916</v>
      </c>
      <c r="CZ444" s="3" t="s">
        <v>22</v>
      </c>
      <c r="DA444" s="5">
        <v>3.1E-2</v>
      </c>
      <c r="DB444" s="5">
        <v>1475</v>
      </c>
      <c r="DC444" s="2"/>
      <c r="DD444" s="5">
        <v>276</v>
      </c>
      <c r="DE444" s="3" t="s">
        <v>22</v>
      </c>
      <c r="DF444" s="5">
        <v>0.3623188405797102</v>
      </c>
      <c r="DG444" s="3" t="s">
        <v>3</v>
      </c>
      <c r="DH444" s="5">
        <v>13.1</v>
      </c>
      <c r="DI444" s="3" t="s">
        <v>28</v>
      </c>
      <c r="DJ444" s="3"/>
      <c r="DK444" s="5">
        <v>940</v>
      </c>
      <c r="DL444" s="3" t="s">
        <v>8</v>
      </c>
      <c r="DM444" s="5">
        <v>0.29325513196480935</v>
      </c>
      <c r="DN444" s="3" t="s">
        <v>3</v>
      </c>
      <c r="DO444" s="5">
        <v>65</v>
      </c>
      <c r="DP444" s="3" t="s">
        <v>3</v>
      </c>
      <c r="DQ444" s="5">
        <v>4.26</v>
      </c>
      <c r="DR444" s="2"/>
      <c r="DS444" s="3">
        <v>1</v>
      </c>
      <c r="DT444" s="5">
        <v>0.54347826086956519</v>
      </c>
      <c r="DU444" s="2"/>
      <c r="DV444" s="3" t="s">
        <v>3</v>
      </c>
      <c r="DW444" s="5">
        <v>51.5</v>
      </c>
      <c r="DX444" s="3"/>
      <c r="DY444" s="3" t="s">
        <v>8</v>
      </c>
      <c r="DZ444" s="2"/>
      <c r="EA444" s="5">
        <v>1.6129032258064517</v>
      </c>
      <c r="EB444" s="5">
        <v>2.38</v>
      </c>
      <c r="EC444" s="3"/>
      <c r="ED444" s="2"/>
      <c r="EE444" s="2"/>
      <c r="EF444" s="3" t="s">
        <v>1</v>
      </c>
      <c r="EG444" s="3" t="s">
        <v>27</v>
      </c>
      <c r="EH444" s="2"/>
      <c r="EI444" s="2"/>
      <c r="EJ444" s="3" t="s">
        <v>473</v>
      </c>
      <c r="EK444" s="5">
        <v>0.122</v>
      </c>
      <c r="EL444" s="3" t="s">
        <v>1</v>
      </c>
      <c r="EM444" s="3" t="s">
        <v>3</v>
      </c>
      <c r="EN444" s="3" t="s">
        <v>27</v>
      </c>
      <c r="EO444" s="3"/>
      <c r="EP444" s="3" t="s">
        <v>8</v>
      </c>
      <c r="EQ444" s="3"/>
      <c r="ER444" s="5">
        <v>6.6</v>
      </c>
      <c r="ES444" s="3"/>
      <c r="ET444" s="9">
        <v>34.35</v>
      </c>
      <c r="EU444" s="3" t="s">
        <v>239</v>
      </c>
      <c r="EV444" s="3" t="s">
        <v>28</v>
      </c>
      <c r="EW444" s="9">
        <v>19.75</v>
      </c>
      <c r="EX444" s="9">
        <v>2.79</v>
      </c>
      <c r="EY444" s="3"/>
      <c r="EZ444" s="3"/>
      <c r="FA444" s="9">
        <v>1.4492753623188408</v>
      </c>
      <c r="FB444" s="9">
        <v>7.8999999999999996E-9</v>
      </c>
      <c r="FC444" s="5">
        <v>370</v>
      </c>
      <c r="FD444" s="9">
        <v>1.3157894736842106</v>
      </c>
      <c r="FE444" s="2" t="s">
        <v>311</v>
      </c>
      <c r="FF444" s="3" t="s">
        <v>28</v>
      </c>
      <c r="FG444" s="3" t="s">
        <v>1</v>
      </c>
      <c r="FH444" s="9">
        <v>7.3</v>
      </c>
      <c r="FI444" s="3"/>
      <c r="FJ444" s="9">
        <v>16.95</v>
      </c>
      <c r="FK444" s="3" t="s">
        <v>1</v>
      </c>
      <c r="FL444" s="3" t="s">
        <v>1</v>
      </c>
      <c r="FM444" s="3"/>
      <c r="FN444" s="9">
        <v>200</v>
      </c>
      <c r="FO444" s="9">
        <v>8.6499999999999998E-7</v>
      </c>
      <c r="FP444" s="9">
        <v>9.6999999999999993</v>
      </c>
      <c r="FQ444" s="3" t="s">
        <v>311</v>
      </c>
      <c r="FR444" s="5">
        <v>3.7499999999999999E-2</v>
      </c>
      <c r="FS444" s="9">
        <v>98</v>
      </c>
      <c r="FT444" s="3" t="s">
        <v>1</v>
      </c>
      <c r="FU444" s="3"/>
      <c r="FV444" s="3" t="s">
        <v>27</v>
      </c>
      <c r="FW444" s="5">
        <v>48.35</v>
      </c>
      <c r="FX444" s="10">
        <v>3.9199999999999999E-3</v>
      </c>
      <c r="FY444" s="3"/>
      <c r="FZ444" s="3"/>
      <c r="GA444" s="3"/>
      <c r="GB444" s="3"/>
      <c r="GC444" s="3" t="s">
        <v>27</v>
      </c>
      <c r="GD444" s="3"/>
      <c r="GE444" s="3"/>
      <c r="GF444" s="3" t="s">
        <v>30</v>
      </c>
      <c r="GG444" s="3"/>
      <c r="GH444" s="9">
        <v>3.44</v>
      </c>
      <c r="GI444" s="5">
        <v>370</v>
      </c>
      <c r="GJ444" s="5">
        <v>8.0000000000000002E-3</v>
      </c>
      <c r="GK444" s="3"/>
      <c r="GL444" s="2"/>
      <c r="GM444" s="9">
        <v>2.2200000000000002</v>
      </c>
      <c r="GN444" s="3" t="s">
        <v>31</v>
      </c>
      <c r="GO444" s="3" t="s">
        <v>8</v>
      </c>
      <c r="GP444" s="3"/>
      <c r="GQ444" s="3"/>
      <c r="GR444" s="3" t="s">
        <v>219</v>
      </c>
      <c r="GS444" s="9">
        <v>1.2345679012345678</v>
      </c>
      <c r="GT444" s="9">
        <v>120</v>
      </c>
      <c r="GU444" s="9">
        <v>28</v>
      </c>
      <c r="GV444" s="2">
        <v>0.16666666666666669</v>
      </c>
      <c r="GW444" s="9">
        <v>2.5499999999999998</v>
      </c>
      <c r="GX444" s="2" t="s">
        <v>34</v>
      </c>
      <c r="GY444" s="7"/>
      <c r="GZ444" s="9">
        <v>7.5</v>
      </c>
      <c r="HA444" s="9">
        <v>2.21</v>
      </c>
      <c r="HB444" s="9">
        <v>5.74</v>
      </c>
      <c r="HC444" s="3">
        <v>41.25</v>
      </c>
      <c r="HD444" s="3" t="s">
        <v>3</v>
      </c>
      <c r="HE444" s="9">
        <v>43.5</v>
      </c>
      <c r="HF444" s="9">
        <v>23.3</v>
      </c>
      <c r="HG444" s="3" t="s">
        <v>467</v>
      </c>
      <c r="HH444" s="5">
        <v>370</v>
      </c>
      <c r="HI444" s="3" t="s">
        <v>311</v>
      </c>
      <c r="HJ444" s="3"/>
      <c r="HK444" s="3" t="s">
        <v>3</v>
      </c>
      <c r="HL444" s="3"/>
      <c r="HM444" s="9">
        <v>0.72499999999999998</v>
      </c>
      <c r="HN444" s="9">
        <v>189</v>
      </c>
      <c r="HO444" s="3" t="s">
        <v>3</v>
      </c>
      <c r="HP444" s="3" t="s">
        <v>1</v>
      </c>
      <c r="HQ444" s="3" t="s">
        <v>28</v>
      </c>
      <c r="HR444" s="9">
        <v>2.8</v>
      </c>
      <c r="HS444" s="3" t="s">
        <v>3</v>
      </c>
      <c r="HT444" s="3">
        <v>3.67</v>
      </c>
      <c r="HU444" s="9">
        <v>0.59523809523809523</v>
      </c>
      <c r="HV444" s="3">
        <v>1</v>
      </c>
      <c r="HW444" s="9">
        <v>1.3560000000000001E-2</v>
      </c>
      <c r="HX444" s="3" t="s">
        <v>3</v>
      </c>
      <c r="HY444" s="3"/>
      <c r="HZ444" s="3" t="s">
        <v>30</v>
      </c>
      <c r="IA444" s="9">
        <v>4.3</v>
      </c>
      <c r="IB444" s="5">
        <v>21.5</v>
      </c>
      <c r="IC444" s="3" t="s">
        <v>18</v>
      </c>
      <c r="ID444" s="3"/>
      <c r="IE444" s="3" t="s">
        <v>309</v>
      </c>
      <c r="IF444" s="7"/>
      <c r="IG444" s="9">
        <v>1.4492753623188408</v>
      </c>
      <c r="IH444" s="9">
        <v>1.4925373134328357</v>
      </c>
    </row>
    <row r="445" spans="1:242" x14ac:dyDescent="0.25">
      <c r="A445" s="1" t="s">
        <v>568</v>
      </c>
      <c r="B445" s="5">
        <v>78.25</v>
      </c>
      <c r="C445" s="3"/>
      <c r="D445" s="5">
        <v>16</v>
      </c>
      <c r="E445" s="3" t="s">
        <v>1</v>
      </c>
      <c r="F445" s="3"/>
      <c r="G445" s="2"/>
      <c r="H445" s="3"/>
      <c r="I445" s="3"/>
      <c r="J445" s="5">
        <v>6.6000000000000003E-7</v>
      </c>
      <c r="K445" s="3" t="s">
        <v>3</v>
      </c>
      <c r="L445" s="3" t="s">
        <v>4</v>
      </c>
      <c r="M445" s="5">
        <v>1.0526315789473684</v>
      </c>
      <c r="N445" s="5">
        <v>17.5</v>
      </c>
      <c r="O445" s="3" t="s">
        <v>3</v>
      </c>
      <c r="P445" s="3"/>
      <c r="Q445" s="3"/>
      <c r="R445" s="5">
        <v>36</v>
      </c>
      <c r="S445" s="3"/>
      <c r="T445" s="3" t="s">
        <v>3</v>
      </c>
      <c r="U445" s="5">
        <v>50.5</v>
      </c>
      <c r="V445" s="3"/>
      <c r="W445" s="5">
        <v>366</v>
      </c>
      <c r="X445" s="3"/>
      <c r="Y445" s="3"/>
      <c r="Z445" s="5">
        <v>2.9999999999999997E-4</v>
      </c>
      <c r="AA445" s="3" t="s">
        <v>8</v>
      </c>
      <c r="AB445" s="2"/>
      <c r="AC445" s="5">
        <v>1.3818181818181819E-10</v>
      </c>
      <c r="AD445" s="3" t="s">
        <v>22</v>
      </c>
      <c r="AE445" s="3" t="s">
        <v>1</v>
      </c>
      <c r="AF445" s="3"/>
      <c r="AG445" s="6">
        <v>3.3E-3</v>
      </c>
      <c r="AH445" s="5">
        <v>366</v>
      </c>
      <c r="AI445" s="2"/>
      <c r="AJ445" s="3">
        <v>23</v>
      </c>
      <c r="AK445" s="5">
        <v>366</v>
      </c>
      <c r="AL445" s="5">
        <v>1.24</v>
      </c>
      <c r="AM445" s="3"/>
      <c r="AN445" s="3"/>
      <c r="AO445" s="5">
        <v>366</v>
      </c>
      <c r="AP445" s="5">
        <v>366</v>
      </c>
      <c r="AQ445" s="5">
        <v>79</v>
      </c>
      <c r="AR445" s="5">
        <v>2.4</v>
      </c>
      <c r="AS445" s="3" t="s">
        <v>28</v>
      </c>
      <c r="AT445" s="3" t="s">
        <v>28</v>
      </c>
      <c r="AU445" s="5">
        <v>69.5</v>
      </c>
      <c r="AV445" s="3"/>
      <c r="AW445" s="5">
        <v>366</v>
      </c>
      <c r="AX445" s="5">
        <v>6.1666666666666664E-6</v>
      </c>
      <c r="AY445" s="2" t="s">
        <v>311</v>
      </c>
      <c r="AZ445" s="5">
        <v>72</v>
      </c>
      <c r="BA445" s="5">
        <v>366</v>
      </c>
      <c r="BB445" s="3" t="s">
        <v>8</v>
      </c>
      <c r="BC445" s="3">
        <v>19.5</v>
      </c>
      <c r="BD445" s="5">
        <v>0.49751243781094534</v>
      </c>
      <c r="BE445" s="3" t="s">
        <v>447</v>
      </c>
      <c r="BF445" s="6">
        <v>29.6</v>
      </c>
      <c r="BG445" s="5">
        <v>9.1</v>
      </c>
      <c r="BH445" s="3"/>
      <c r="BI445" s="3"/>
      <c r="BJ445" s="5">
        <v>1.6</v>
      </c>
      <c r="BK445" s="5">
        <v>61.5</v>
      </c>
      <c r="BL445" s="5">
        <v>1.0638297872340425</v>
      </c>
      <c r="BM445" s="5">
        <v>5.4</v>
      </c>
      <c r="BN445" s="3"/>
      <c r="BO445" s="3" t="s">
        <v>121</v>
      </c>
      <c r="BP445" s="3" t="s">
        <v>3</v>
      </c>
      <c r="BQ445" s="5">
        <v>3.6</v>
      </c>
      <c r="BR445" s="2" t="s">
        <v>21</v>
      </c>
      <c r="BS445" s="3"/>
      <c r="BT445" s="3"/>
      <c r="BU445" s="3"/>
      <c r="BV445" s="5">
        <v>5.55</v>
      </c>
      <c r="BW445" s="5">
        <v>7.5</v>
      </c>
      <c r="BX445" s="3" t="s">
        <v>27</v>
      </c>
      <c r="BY445" s="3"/>
      <c r="BZ445" s="5">
        <v>366</v>
      </c>
      <c r="CA445" s="2"/>
      <c r="CB445" s="3" t="s">
        <v>3</v>
      </c>
      <c r="CC445" s="5">
        <v>2.48</v>
      </c>
      <c r="CD445" s="5">
        <v>120</v>
      </c>
      <c r="CE445" s="3"/>
      <c r="CF445" s="5">
        <v>81</v>
      </c>
      <c r="CG445" s="3" t="s">
        <v>312</v>
      </c>
      <c r="CH445" s="3"/>
      <c r="CI445" s="3" t="s">
        <v>27</v>
      </c>
      <c r="CJ445" s="3" t="s">
        <v>1</v>
      </c>
      <c r="CK445" s="2"/>
      <c r="CL445" s="3" t="s">
        <v>22</v>
      </c>
      <c r="CM445" s="5">
        <v>120</v>
      </c>
      <c r="CN445" s="3"/>
      <c r="CO445" s="2"/>
      <c r="CP445" s="3"/>
      <c r="CQ445" s="2"/>
      <c r="CR445" s="5">
        <v>6.64</v>
      </c>
      <c r="CS445" s="5">
        <v>51</v>
      </c>
      <c r="CT445" s="5">
        <v>18</v>
      </c>
      <c r="CU445" s="5">
        <v>11.15</v>
      </c>
      <c r="CV445" s="5">
        <v>710</v>
      </c>
      <c r="CW445" s="5">
        <v>400</v>
      </c>
      <c r="CX445" s="5">
        <v>0.5524861878453039</v>
      </c>
      <c r="CY445" s="5">
        <v>0.76923076923076916</v>
      </c>
      <c r="CZ445" s="3" t="s">
        <v>22</v>
      </c>
      <c r="DA445" s="5">
        <v>3.3000000000000002E-2</v>
      </c>
      <c r="DB445" s="5">
        <v>1465</v>
      </c>
      <c r="DC445" s="2"/>
      <c r="DD445" s="5">
        <v>252</v>
      </c>
      <c r="DE445" s="3" t="s">
        <v>22</v>
      </c>
      <c r="DF445" s="5">
        <v>0.35971223021582738</v>
      </c>
      <c r="DG445" s="3" t="s">
        <v>3</v>
      </c>
      <c r="DH445" s="5">
        <v>14.5</v>
      </c>
      <c r="DI445" s="3" t="s">
        <v>28</v>
      </c>
      <c r="DJ445" s="3"/>
      <c r="DK445" s="5">
        <v>850</v>
      </c>
      <c r="DL445" s="3" t="s">
        <v>8</v>
      </c>
      <c r="DM445" s="5">
        <v>0.29154518950437314</v>
      </c>
      <c r="DN445" s="3" t="s">
        <v>3</v>
      </c>
      <c r="DO445" s="5">
        <v>78</v>
      </c>
      <c r="DP445" s="3" t="s">
        <v>3</v>
      </c>
      <c r="DQ445" s="5">
        <v>4.05</v>
      </c>
      <c r="DR445" s="2"/>
      <c r="DS445" s="3">
        <v>1</v>
      </c>
      <c r="DT445" s="5">
        <v>0.54644808743169393</v>
      </c>
      <c r="DU445" s="2"/>
      <c r="DV445" s="3" t="s">
        <v>3</v>
      </c>
      <c r="DW445" s="5">
        <v>50.5</v>
      </c>
      <c r="DX445" s="3"/>
      <c r="DY445" s="3" t="s">
        <v>8</v>
      </c>
      <c r="DZ445" s="2"/>
      <c r="EA445" s="5">
        <v>1.639344262295082</v>
      </c>
      <c r="EB445" s="5">
        <v>2.36</v>
      </c>
      <c r="EC445" s="3"/>
      <c r="ED445" s="2"/>
      <c r="EE445" s="2"/>
      <c r="EF445" s="3" t="s">
        <v>1</v>
      </c>
      <c r="EG445" s="3" t="s">
        <v>27</v>
      </c>
      <c r="EH445" s="2"/>
      <c r="EI445" s="2"/>
      <c r="EJ445" s="3" t="s">
        <v>473</v>
      </c>
      <c r="EK445" s="5">
        <v>0.128</v>
      </c>
      <c r="EL445" s="3" t="s">
        <v>1</v>
      </c>
      <c r="EM445" s="3" t="s">
        <v>3</v>
      </c>
      <c r="EN445" s="3" t="s">
        <v>27</v>
      </c>
      <c r="EO445" s="3"/>
      <c r="EP445" s="3" t="s">
        <v>8</v>
      </c>
      <c r="EQ445" s="3"/>
      <c r="ER445" s="5">
        <v>6.8</v>
      </c>
      <c r="ES445" s="3"/>
      <c r="ET445" s="9">
        <v>33</v>
      </c>
      <c r="EU445" s="3" t="s">
        <v>239</v>
      </c>
      <c r="EV445" s="3" t="s">
        <v>28</v>
      </c>
      <c r="EW445" s="9">
        <v>21</v>
      </c>
      <c r="EX445" s="9">
        <v>2.74</v>
      </c>
      <c r="EY445" s="3"/>
      <c r="EZ445" s="3"/>
      <c r="FA445" s="9">
        <f>1/0.72</f>
        <v>1.3888888888888888</v>
      </c>
      <c r="FB445" s="9">
        <v>7.8500000000000008E-9</v>
      </c>
      <c r="FC445" s="5">
        <v>366</v>
      </c>
      <c r="FD445" s="9">
        <v>1.3157894736842106</v>
      </c>
      <c r="FE445" s="2" t="s">
        <v>311</v>
      </c>
      <c r="FF445" s="3" t="s">
        <v>28</v>
      </c>
      <c r="FG445" s="3" t="s">
        <v>1</v>
      </c>
      <c r="FH445" s="9">
        <v>7.25</v>
      </c>
      <c r="FI445" s="3"/>
      <c r="FJ445" s="9">
        <v>16.399999999999999</v>
      </c>
      <c r="FK445" s="3" t="s">
        <v>1</v>
      </c>
      <c r="FL445" s="3" t="s">
        <v>1</v>
      </c>
      <c r="FM445" s="3"/>
      <c r="FN445" s="9">
        <v>290</v>
      </c>
      <c r="FO445" s="9">
        <v>9.2099999999999995E-7</v>
      </c>
      <c r="FP445" s="9">
        <v>9.8000000000000007</v>
      </c>
      <c r="FQ445" s="3" t="s">
        <v>311</v>
      </c>
      <c r="FR445" s="5">
        <v>4.8000000000000001E-2</v>
      </c>
      <c r="FS445" s="9">
        <v>96</v>
      </c>
      <c r="FT445" s="3" t="s">
        <v>1</v>
      </c>
      <c r="FU445" s="3"/>
      <c r="FV445" s="3" t="s">
        <v>27</v>
      </c>
      <c r="FW445" s="5">
        <v>53.35</v>
      </c>
      <c r="FX445" s="10">
        <v>3.82E-3</v>
      </c>
      <c r="FY445" s="3"/>
      <c r="FZ445" s="3"/>
      <c r="GA445" s="3"/>
      <c r="GB445" s="3"/>
      <c r="GC445" s="3" t="s">
        <v>27</v>
      </c>
      <c r="GD445" s="3"/>
      <c r="GE445" s="3"/>
      <c r="GF445" s="3" t="s">
        <v>30</v>
      </c>
      <c r="GG445" s="3"/>
      <c r="GH445" s="9">
        <v>3.44</v>
      </c>
      <c r="GI445" s="5">
        <v>366</v>
      </c>
      <c r="GJ445" s="5">
        <v>7.4999999999999997E-3</v>
      </c>
      <c r="GK445" s="3"/>
      <c r="GL445" s="2"/>
      <c r="GM445" s="9">
        <v>2.2000000000000002</v>
      </c>
      <c r="GN445" s="3" t="s">
        <v>31</v>
      </c>
      <c r="GO445" s="3" t="s">
        <v>8</v>
      </c>
      <c r="GP445" s="3"/>
      <c r="GQ445" s="3"/>
      <c r="GR445" s="3" t="s">
        <v>219</v>
      </c>
      <c r="GS445" s="9">
        <v>1.2345679012345678</v>
      </c>
      <c r="GT445" s="9">
        <v>126</v>
      </c>
      <c r="GU445" s="9">
        <v>26.5</v>
      </c>
      <c r="GV445" s="2">
        <v>0.21739130434782608</v>
      </c>
      <c r="GW445" s="9">
        <v>3</v>
      </c>
      <c r="GX445" s="2" t="s">
        <v>34</v>
      </c>
      <c r="GY445" s="7"/>
      <c r="GZ445" s="9">
        <v>7.65</v>
      </c>
      <c r="HA445" s="9">
        <v>2.13</v>
      </c>
      <c r="HB445" s="9">
        <v>5.72</v>
      </c>
      <c r="HC445" s="3">
        <v>42</v>
      </c>
      <c r="HD445" s="3" t="s">
        <v>3</v>
      </c>
      <c r="HE445" s="9">
        <v>36</v>
      </c>
      <c r="HF445" s="9">
        <v>22.3</v>
      </c>
      <c r="HG445" s="3" t="s">
        <v>467</v>
      </c>
      <c r="HH445" s="5">
        <v>366</v>
      </c>
      <c r="HI445" s="3" t="s">
        <v>311</v>
      </c>
      <c r="HJ445" s="3"/>
      <c r="HK445" s="3" t="s">
        <v>3</v>
      </c>
      <c r="HL445" s="3"/>
      <c r="HM445" s="9">
        <v>0.72</v>
      </c>
      <c r="HN445" s="9">
        <v>188</v>
      </c>
      <c r="HO445" s="3" t="s">
        <v>3</v>
      </c>
      <c r="HP445" s="3" t="s">
        <v>1</v>
      </c>
      <c r="HQ445" s="3" t="s">
        <v>28</v>
      </c>
      <c r="HR445" s="9">
        <v>2.75</v>
      </c>
      <c r="HS445" s="3" t="s">
        <v>3</v>
      </c>
      <c r="HT445" s="3">
        <v>3.67</v>
      </c>
      <c r="HU445" s="9">
        <v>0.6211180124223602</v>
      </c>
      <c r="HV445" s="3">
        <v>1</v>
      </c>
      <c r="HW445" s="9">
        <v>1.925E-2</v>
      </c>
      <c r="HX445" s="3" t="s">
        <v>3</v>
      </c>
      <c r="HY445" s="3"/>
      <c r="HZ445" s="3" t="s">
        <v>30</v>
      </c>
      <c r="IA445" s="9">
        <v>5.5</v>
      </c>
      <c r="IB445" s="5">
        <v>22</v>
      </c>
      <c r="IC445" s="3" t="s">
        <v>18</v>
      </c>
      <c r="ID445" s="3"/>
      <c r="IE445" s="3" t="s">
        <v>309</v>
      </c>
      <c r="IF445" s="7"/>
      <c r="IG445" s="9">
        <v>1.4492753623188408</v>
      </c>
      <c r="IH445" s="9">
        <v>1.4492753623188408</v>
      </c>
    </row>
    <row r="446" spans="1:242" x14ac:dyDescent="0.25">
      <c r="A446" s="1" t="s">
        <v>569</v>
      </c>
      <c r="B446" s="5">
        <v>86</v>
      </c>
      <c r="C446" s="3">
        <v>50</v>
      </c>
      <c r="D446" s="5">
        <v>17</v>
      </c>
      <c r="E446" s="3" t="s">
        <v>1</v>
      </c>
      <c r="F446" s="3"/>
      <c r="G446" s="2">
        <v>0.4</v>
      </c>
      <c r="H446" s="3">
        <v>3.03</v>
      </c>
      <c r="I446" s="3">
        <v>3.03</v>
      </c>
      <c r="J446" s="5">
        <v>6.3500000000000006E-7</v>
      </c>
      <c r="K446" s="3" t="s">
        <v>3</v>
      </c>
      <c r="L446" s="3" t="s">
        <v>4</v>
      </c>
      <c r="M446" s="5">
        <v>1.0309278350515465</v>
      </c>
      <c r="N446" s="5">
        <v>16.7</v>
      </c>
      <c r="O446" s="3" t="s">
        <v>3</v>
      </c>
      <c r="P446" s="3">
        <v>1.25</v>
      </c>
      <c r="Q446" s="3">
        <v>0.37593984962406013</v>
      </c>
      <c r="R446" s="5">
        <v>34</v>
      </c>
      <c r="S446" s="3">
        <v>2.17</v>
      </c>
      <c r="T446" s="3" t="s">
        <v>3</v>
      </c>
      <c r="U446" s="5">
        <v>48</v>
      </c>
      <c r="V446" s="3">
        <v>2.5</v>
      </c>
      <c r="W446" s="5">
        <v>352</v>
      </c>
      <c r="X446" s="3"/>
      <c r="Y446" s="3">
        <v>10.9</v>
      </c>
      <c r="Z446" s="5">
        <v>3.5E-4</v>
      </c>
      <c r="AA446" s="3" t="s">
        <v>8</v>
      </c>
      <c r="AB446" s="2">
        <v>0.91</v>
      </c>
      <c r="AC446" s="5">
        <v>1.5818181818181817E-10</v>
      </c>
      <c r="AD446" s="3" t="s">
        <v>22</v>
      </c>
      <c r="AE446" s="3" t="s">
        <v>1</v>
      </c>
      <c r="AF446" s="3"/>
      <c r="AG446" s="6">
        <v>3.1900000000000001E-3</v>
      </c>
      <c r="AH446" s="5">
        <v>352</v>
      </c>
      <c r="AI446" s="2">
        <v>120</v>
      </c>
      <c r="AJ446" s="3">
        <v>22</v>
      </c>
      <c r="AK446" s="5">
        <v>352</v>
      </c>
      <c r="AL446" s="5">
        <v>1.23</v>
      </c>
      <c r="AM446" s="3"/>
      <c r="AN446" s="3"/>
      <c r="AO446" s="5">
        <v>352</v>
      </c>
      <c r="AP446" s="5">
        <v>352</v>
      </c>
      <c r="AQ446" s="5">
        <v>95</v>
      </c>
      <c r="AR446" s="5">
        <v>2.27</v>
      </c>
      <c r="AS446" s="3" t="s">
        <v>28</v>
      </c>
      <c r="AT446" s="3" t="s">
        <v>28</v>
      </c>
      <c r="AU446" s="5">
        <v>70.5</v>
      </c>
      <c r="AV446" s="3">
        <v>352</v>
      </c>
      <c r="AW446" s="5">
        <v>352</v>
      </c>
      <c r="AX446" s="5">
        <v>5.6666666666666669E-6</v>
      </c>
      <c r="AY446" s="2" t="s">
        <v>311</v>
      </c>
      <c r="AZ446" s="5">
        <v>68</v>
      </c>
      <c r="BA446" s="5">
        <v>352</v>
      </c>
      <c r="BB446" s="3" t="s">
        <v>8</v>
      </c>
      <c r="BC446" s="3">
        <v>19</v>
      </c>
      <c r="BD446" s="5">
        <v>0.54347826086956519</v>
      </c>
      <c r="BE446" s="3" t="s">
        <v>447</v>
      </c>
      <c r="BF446" s="6">
        <v>28.75</v>
      </c>
      <c r="BG446" s="5">
        <v>8.75</v>
      </c>
      <c r="BH446" s="3">
        <v>203</v>
      </c>
      <c r="BI446" s="3">
        <v>3.03</v>
      </c>
      <c r="BJ446" s="5">
        <v>1.7</v>
      </c>
      <c r="BK446" s="5">
        <v>65</v>
      </c>
      <c r="BL446" s="5">
        <v>1.075268817204301</v>
      </c>
      <c r="BM446" s="5">
        <v>5.0999999999999996</v>
      </c>
      <c r="BN446" s="3"/>
      <c r="BO446" s="3" t="s">
        <v>121</v>
      </c>
      <c r="BP446" s="3" t="s">
        <v>3</v>
      </c>
      <c r="BQ446" s="5">
        <v>3.4</v>
      </c>
      <c r="BR446" s="2" t="s">
        <v>21</v>
      </c>
      <c r="BS446" s="3"/>
      <c r="BT446" s="3"/>
      <c r="BU446" s="3">
        <v>1.0204081632653061</v>
      </c>
      <c r="BV446" s="5">
        <v>5.4</v>
      </c>
      <c r="BW446" s="5">
        <v>6.9</v>
      </c>
      <c r="BX446" s="3" t="s">
        <v>27</v>
      </c>
      <c r="BY446" s="3"/>
      <c r="BZ446" s="5">
        <v>352</v>
      </c>
      <c r="CA446" s="2">
        <v>2.2727272727272729</v>
      </c>
      <c r="CB446" s="3" t="s">
        <v>3</v>
      </c>
      <c r="CC446" s="5">
        <v>2.38</v>
      </c>
      <c r="CD446" s="5">
        <v>120</v>
      </c>
      <c r="CE446" s="3"/>
      <c r="CF446" s="5">
        <v>85</v>
      </c>
      <c r="CG446" s="3" t="s">
        <v>312</v>
      </c>
      <c r="CH446" s="3">
        <v>3.03</v>
      </c>
      <c r="CI446" s="3" t="s">
        <v>27</v>
      </c>
      <c r="CJ446" s="3" t="s">
        <v>1</v>
      </c>
      <c r="CK446" s="2">
        <v>1.25</v>
      </c>
      <c r="CL446" s="3" t="s">
        <v>22</v>
      </c>
      <c r="CM446" s="5">
        <v>120</v>
      </c>
      <c r="CN446" s="3"/>
      <c r="CO446" s="2">
        <v>9.0500000000000007</v>
      </c>
      <c r="CP446" s="3">
        <v>6.25</v>
      </c>
      <c r="CQ446" s="2">
        <v>3</v>
      </c>
      <c r="CR446" s="5">
        <v>6.48</v>
      </c>
      <c r="CS446" s="5">
        <v>48</v>
      </c>
      <c r="CT446" s="5">
        <v>25</v>
      </c>
      <c r="CU446" s="5">
        <v>10.9</v>
      </c>
      <c r="CV446" s="5">
        <v>697</v>
      </c>
      <c r="CW446" s="5">
        <v>400</v>
      </c>
      <c r="CX446" s="5">
        <v>0.54347826086956519</v>
      </c>
      <c r="CY446" s="5">
        <v>0.75187969924812026</v>
      </c>
      <c r="CZ446" s="3" t="s">
        <v>22</v>
      </c>
      <c r="DA446" s="5">
        <v>3.4000000000000002E-2</v>
      </c>
      <c r="DB446" s="5">
        <v>1405</v>
      </c>
      <c r="DC446" s="5">
        <v>2.94</v>
      </c>
      <c r="DD446" s="5">
        <v>235</v>
      </c>
      <c r="DE446" s="3" t="s">
        <v>22</v>
      </c>
      <c r="DF446" s="5">
        <v>0.36101083032490977</v>
      </c>
      <c r="DG446" s="3" t="s">
        <v>3</v>
      </c>
      <c r="DH446" s="5">
        <v>16.5</v>
      </c>
      <c r="DI446" s="3" t="s">
        <v>28</v>
      </c>
      <c r="DJ446" s="3"/>
      <c r="DK446" s="5">
        <v>780</v>
      </c>
      <c r="DL446" s="3" t="s">
        <v>8</v>
      </c>
      <c r="DM446" s="5">
        <v>0.28901734104046245</v>
      </c>
      <c r="DN446" s="3" t="s">
        <v>3</v>
      </c>
      <c r="DO446" s="5">
        <v>86</v>
      </c>
      <c r="DP446" s="3" t="s">
        <v>3</v>
      </c>
      <c r="DQ446" s="5">
        <v>3.81</v>
      </c>
      <c r="DR446" s="2">
        <v>1.2345679012345678</v>
      </c>
      <c r="DS446" s="3">
        <v>1</v>
      </c>
      <c r="DT446" s="5">
        <v>0.55865921787709494</v>
      </c>
      <c r="DU446" s="2"/>
      <c r="DV446" s="3" t="s">
        <v>3</v>
      </c>
      <c r="DW446" s="5">
        <v>48</v>
      </c>
      <c r="DX446" s="3"/>
      <c r="DY446" s="3" t="s">
        <v>8</v>
      </c>
      <c r="DZ446" s="2">
        <v>700</v>
      </c>
      <c r="EA446" s="5">
        <v>1.639344262295082</v>
      </c>
      <c r="EB446" s="5">
        <v>2.34</v>
      </c>
      <c r="EC446" s="3"/>
      <c r="ED446" s="2">
        <v>375</v>
      </c>
      <c r="EE446" s="2">
        <v>0.41666666666666669</v>
      </c>
      <c r="EF446" s="3" t="s">
        <v>1</v>
      </c>
      <c r="EG446" s="3" t="s">
        <v>27</v>
      </c>
      <c r="EH446" s="5">
        <v>60</v>
      </c>
      <c r="EI446" s="2">
        <v>12.75</v>
      </c>
      <c r="EJ446" s="3" t="s">
        <v>473</v>
      </c>
      <c r="EK446" s="5">
        <v>0.16</v>
      </c>
      <c r="EL446" s="3" t="s">
        <v>1</v>
      </c>
      <c r="EM446" s="3" t="s">
        <v>3</v>
      </c>
      <c r="EN446" s="3" t="s">
        <v>27</v>
      </c>
      <c r="EO446" s="3">
        <v>30</v>
      </c>
      <c r="EP446" s="3" t="s">
        <v>8</v>
      </c>
      <c r="EQ446" s="3">
        <v>3.03</v>
      </c>
      <c r="ER446" s="5">
        <v>6.6</v>
      </c>
      <c r="ES446" s="3">
        <v>100</v>
      </c>
      <c r="ET446" s="9">
        <v>33</v>
      </c>
      <c r="EU446" s="3" t="s">
        <v>239</v>
      </c>
      <c r="EV446" s="3" t="s">
        <v>28</v>
      </c>
      <c r="EW446" s="9">
        <v>20.5</v>
      </c>
      <c r="EX446" s="9">
        <v>2.62</v>
      </c>
      <c r="EY446" s="3"/>
      <c r="EZ446" s="3"/>
      <c r="FA446" s="9">
        <v>1.3888888888888888</v>
      </c>
      <c r="FB446" s="9">
        <v>7.4000000000000001E-9</v>
      </c>
      <c r="FC446" s="5">
        <v>352</v>
      </c>
      <c r="FD446" s="9">
        <v>1.2345679012345678</v>
      </c>
      <c r="FE446" s="2" t="s">
        <v>311</v>
      </c>
      <c r="FF446" s="3" t="s">
        <v>28</v>
      </c>
      <c r="FG446" s="3" t="s">
        <v>1</v>
      </c>
      <c r="FH446" s="9">
        <v>7.15</v>
      </c>
      <c r="FI446" s="3"/>
      <c r="FJ446" s="9">
        <v>16</v>
      </c>
      <c r="FK446" s="3" t="s">
        <v>1</v>
      </c>
      <c r="FL446" s="3" t="s">
        <v>1</v>
      </c>
      <c r="FM446" s="3">
        <v>1.0416666666666667</v>
      </c>
      <c r="FN446" s="9">
        <v>291</v>
      </c>
      <c r="FO446" s="9">
        <v>9.8899999999999998E-7</v>
      </c>
      <c r="FP446" s="9">
        <v>9.85</v>
      </c>
      <c r="FQ446" s="3" t="s">
        <v>311</v>
      </c>
      <c r="FR446" s="5">
        <v>4.4999999999999998E-2</v>
      </c>
      <c r="FS446" s="9">
        <v>102</v>
      </c>
      <c r="FT446" s="3" t="s">
        <v>1</v>
      </c>
      <c r="FU446" s="3"/>
      <c r="FV446" s="3" t="s">
        <v>27</v>
      </c>
      <c r="FW446" s="5">
        <v>48</v>
      </c>
      <c r="FX446" s="10">
        <v>3.8900000000000002E-3</v>
      </c>
      <c r="FY446" s="3">
        <v>136</v>
      </c>
      <c r="FZ446" s="3"/>
      <c r="GA446" s="3">
        <v>3.03</v>
      </c>
      <c r="GB446" s="3">
        <v>3.03</v>
      </c>
      <c r="GC446" s="3" t="s">
        <v>27</v>
      </c>
      <c r="GD446" s="3">
        <v>3.03</v>
      </c>
      <c r="GE446" s="3">
        <v>1.3513513513513513</v>
      </c>
      <c r="GF446" s="3" t="s">
        <v>30</v>
      </c>
      <c r="GG446" s="3"/>
      <c r="GH446" s="9">
        <v>3.44</v>
      </c>
      <c r="GI446" s="5">
        <v>352</v>
      </c>
      <c r="GJ446" s="5">
        <v>7.4000000000000003E-3</v>
      </c>
      <c r="GK446" s="3"/>
      <c r="GL446" s="2">
        <v>1.8518518518518516</v>
      </c>
      <c r="GM446" s="9">
        <v>2.12</v>
      </c>
      <c r="GN446" s="3" t="s">
        <v>31</v>
      </c>
      <c r="GO446" s="3" t="s">
        <v>8</v>
      </c>
      <c r="GP446" s="3"/>
      <c r="GQ446" s="3">
        <v>11.65</v>
      </c>
      <c r="GR446" s="3" t="s">
        <v>219</v>
      </c>
      <c r="GS446" s="9">
        <v>1.2345679012345678</v>
      </c>
      <c r="GT446" s="9">
        <v>130</v>
      </c>
      <c r="GU446" s="9">
        <v>23.55</v>
      </c>
      <c r="GV446" s="2">
        <v>0.20408163265306123</v>
      </c>
      <c r="GW446" s="9">
        <v>2.9</v>
      </c>
      <c r="GX446" s="2" t="s">
        <v>34</v>
      </c>
      <c r="GY446" s="7">
        <v>1.2345679012345678</v>
      </c>
      <c r="GZ446" s="9">
        <v>7.49</v>
      </c>
      <c r="HA446" s="9">
        <v>1.99</v>
      </c>
      <c r="HB446" s="9">
        <v>5.66</v>
      </c>
      <c r="HC446" s="3">
        <v>41.3</v>
      </c>
      <c r="HD446" s="3" t="s">
        <v>3</v>
      </c>
      <c r="HE446" s="9">
        <v>29.15</v>
      </c>
      <c r="HF446" s="9">
        <v>21.9</v>
      </c>
      <c r="HG446" s="3" t="s">
        <v>467</v>
      </c>
      <c r="HH446" s="5">
        <v>352</v>
      </c>
      <c r="HI446" s="3" t="s">
        <v>311</v>
      </c>
      <c r="HJ446" s="3"/>
      <c r="HK446" s="3" t="s">
        <v>3</v>
      </c>
      <c r="HL446" s="3">
        <v>3.33</v>
      </c>
      <c r="HM446" s="9">
        <v>0.68</v>
      </c>
      <c r="HN446" s="9">
        <v>215</v>
      </c>
      <c r="HO446" s="3" t="s">
        <v>3</v>
      </c>
      <c r="HP446" s="3" t="s">
        <v>1</v>
      </c>
      <c r="HQ446" s="3" t="s">
        <v>28</v>
      </c>
      <c r="HR446" s="9">
        <v>2.7</v>
      </c>
      <c r="HS446" s="3" t="s">
        <v>3</v>
      </c>
      <c r="HT446" s="3">
        <v>3.67</v>
      </c>
      <c r="HU446" s="9">
        <v>0.61728395061728392</v>
      </c>
      <c r="HV446" s="3">
        <v>1</v>
      </c>
      <c r="HW446" s="9">
        <v>3.3000000000000002E-2</v>
      </c>
      <c r="HX446" s="3" t="s">
        <v>3</v>
      </c>
      <c r="HY446" s="3">
        <v>105.85</v>
      </c>
      <c r="HZ446" s="3">
        <v>1700</v>
      </c>
      <c r="IA446" s="9">
        <v>4.6500000000000004</v>
      </c>
      <c r="IB446" s="5">
        <v>21.25</v>
      </c>
      <c r="IC446" s="3" t="s">
        <v>18</v>
      </c>
      <c r="ID446" s="3"/>
      <c r="IE446" s="3" t="s">
        <v>309</v>
      </c>
      <c r="IF446" s="7">
        <v>5.46</v>
      </c>
      <c r="IG446" s="9">
        <v>1.3513513513513513</v>
      </c>
      <c r="IH446" s="9">
        <v>1.3888888888888888</v>
      </c>
    </row>
    <row r="447" spans="1:242" x14ac:dyDescent="0.25">
      <c r="A447" s="1" t="s">
        <v>570</v>
      </c>
      <c r="B447" s="5">
        <v>84.25</v>
      </c>
      <c r="C447" s="3"/>
      <c r="D447" s="5">
        <v>15.3</v>
      </c>
      <c r="E447" s="3" t="s">
        <v>1</v>
      </c>
      <c r="F447" s="3"/>
      <c r="G447" s="2"/>
      <c r="H447" s="3"/>
      <c r="I447" s="3"/>
      <c r="J447" s="5">
        <v>7.0999999999999998E-7</v>
      </c>
      <c r="K447" s="3" t="s">
        <v>3</v>
      </c>
      <c r="L447" s="3" t="s">
        <v>4</v>
      </c>
      <c r="M447" s="5">
        <v>1.0416666666666667</v>
      </c>
      <c r="N447" s="5">
        <v>17.100000000000001</v>
      </c>
      <c r="O447" s="3" t="s">
        <v>3</v>
      </c>
      <c r="P447" s="3"/>
      <c r="Q447" s="3"/>
      <c r="R447" s="5">
        <v>33.15</v>
      </c>
      <c r="S447" s="3"/>
      <c r="T447" s="3" t="s">
        <v>3</v>
      </c>
      <c r="U447" s="5">
        <v>49.5</v>
      </c>
      <c r="V447" s="3"/>
      <c r="W447" s="5">
        <v>355</v>
      </c>
      <c r="X447" s="3"/>
      <c r="Y447" s="3"/>
      <c r="Z447" s="5">
        <v>4.2999999999999999E-4</v>
      </c>
      <c r="AA447" s="3" t="s">
        <v>8</v>
      </c>
      <c r="AB447" s="2"/>
      <c r="AC447" s="5">
        <v>1.8E-10</v>
      </c>
      <c r="AD447" s="3" t="s">
        <v>22</v>
      </c>
      <c r="AE447" s="3" t="s">
        <v>1</v>
      </c>
      <c r="AF447" s="3"/>
      <c r="AG447" s="6">
        <v>3.0200000000000001E-3</v>
      </c>
      <c r="AH447" s="5">
        <v>355</v>
      </c>
      <c r="AI447" s="5">
        <v>130</v>
      </c>
      <c r="AJ447" s="3">
        <v>30</v>
      </c>
      <c r="AK447" s="5">
        <v>355</v>
      </c>
      <c r="AL447" s="5">
        <v>1.24</v>
      </c>
      <c r="AM447" s="3"/>
      <c r="AN447" s="3"/>
      <c r="AO447" s="5">
        <v>355</v>
      </c>
      <c r="AP447" s="5">
        <v>355</v>
      </c>
      <c r="AQ447" s="5">
        <v>107</v>
      </c>
      <c r="AR447" s="5">
        <v>2.21</v>
      </c>
      <c r="AS447" s="3" t="s">
        <v>28</v>
      </c>
      <c r="AT447" s="3" t="s">
        <v>28</v>
      </c>
      <c r="AU447" s="5">
        <v>72.5</v>
      </c>
      <c r="AV447" s="3"/>
      <c r="AW447" s="5">
        <v>355</v>
      </c>
      <c r="AX447" s="5">
        <v>5.4999999999999999E-6</v>
      </c>
      <c r="AY447" s="2" t="s">
        <v>311</v>
      </c>
      <c r="AZ447" s="5">
        <v>66.5</v>
      </c>
      <c r="BA447" s="5">
        <v>355</v>
      </c>
      <c r="BB447" s="3" t="s">
        <v>8</v>
      </c>
      <c r="BC447" s="3">
        <v>18</v>
      </c>
      <c r="BD447" s="5">
        <v>0.52356020942408377</v>
      </c>
      <c r="BE447" s="3" t="s">
        <v>447</v>
      </c>
      <c r="BF447" s="6">
        <v>29.7</v>
      </c>
      <c r="BG447" s="5">
        <v>8.75</v>
      </c>
      <c r="BH447" s="3"/>
      <c r="BI447" s="3"/>
      <c r="BJ447" s="5">
        <v>1.8</v>
      </c>
      <c r="BK447" s="5">
        <v>68.5</v>
      </c>
      <c r="BL447" s="5">
        <v>1.0869565217391304</v>
      </c>
      <c r="BM447" s="5">
        <v>5</v>
      </c>
      <c r="BN447" s="3"/>
      <c r="BO447" s="3" t="s">
        <v>121</v>
      </c>
      <c r="BP447" s="3" t="s">
        <v>3</v>
      </c>
      <c r="BQ447" s="5">
        <v>3.3</v>
      </c>
      <c r="BR447" s="2" t="s">
        <v>21</v>
      </c>
      <c r="BS447" s="3"/>
      <c r="BT447" s="3"/>
      <c r="BU447" s="3"/>
      <c r="BV447" s="5">
        <v>4.45</v>
      </c>
      <c r="BW447" s="5">
        <v>7.15</v>
      </c>
      <c r="BX447" s="3" t="s">
        <v>27</v>
      </c>
      <c r="BY447" s="3"/>
      <c r="BZ447" s="5">
        <v>355</v>
      </c>
      <c r="CA447" s="2"/>
      <c r="CB447" s="3" t="s">
        <v>3</v>
      </c>
      <c r="CC447" s="5">
        <v>2.46</v>
      </c>
      <c r="CD447" s="5">
        <v>85</v>
      </c>
      <c r="CE447" s="3"/>
      <c r="CF447" s="5">
        <v>100</v>
      </c>
      <c r="CG447" s="3" t="s">
        <v>312</v>
      </c>
      <c r="CH447" s="3"/>
      <c r="CI447" s="3" t="s">
        <v>27</v>
      </c>
      <c r="CJ447" s="3" t="s">
        <v>1</v>
      </c>
      <c r="CK447" s="2"/>
      <c r="CL447" s="3" t="s">
        <v>22</v>
      </c>
      <c r="CM447" s="5">
        <v>115</v>
      </c>
      <c r="CN447" s="3"/>
      <c r="CO447" s="2"/>
      <c r="CP447" s="3"/>
      <c r="CQ447" s="2"/>
      <c r="CR447" s="5">
        <v>6.58</v>
      </c>
      <c r="CS447" s="5">
        <v>47</v>
      </c>
      <c r="CT447" s="5">
        <v>20</v>
      </c>
      <c r="CU447" s="5">
        <v>10.8</v>
      </c>
      <c r="CV447" s="5">
        <v>711</v>
      </c>
      <c r="CW447" s="5">
        <v>400</v>
      </c>
      <c r="CX447" s="5">
        <v>0.6097560975609756</v>
      </c>
      <c r="CY447" s="5">
        <v>0.75757575757575757</v>
      </c>
      <c r="CZ447" s="3" t="s">
        <v>22</v>
      </c>
      <c r="DA447" s="5">
        <v>3.9E-2</v>
      </c>
      <c r="DB447" s="5">
        <v>1430</v>
      </c>
      <c r="DC447" s="2"/>
      <c r="DD447" s="5">
        <v>240</v>
      </c>
      <c r="DE447" s="3" t="s">
        <v>22</v>
      </c>
      <c r="DF447" s="5">
        <v>0.35587188612099646</v>
      </c>
      <c r="DG447" s="3" t="s">
        <v>3</v>
      </c>
      <c r="DH447" s="5">
        <v>17</v>
      </c>
      <c r="DI447" s="3" t="s">
        <v>28</v>
      </c>
      <c r="DJ447" s="3"/>
      <c r="DK447" s="5">
        <v>790</v>
      </c>
      <c r="DL447" s="3" t="s">
        <v>8</v>
      </c>
      <c r="DM447" s="5">
        <v>0.29239766081871343</v>
      </c>
      <c r="DN447" s="3" t="s">
        <v>3</v>
      </c>
      <c r="DO447" s="5">
        <v>100</v>
      </c>
      <c r="DP447" s="3" t="s">
        <v>3</v>
      </c>
      <c r="DQ447" s="5">
        <v>3.9550000000000001</v>
      </c>
      <c r="DR447" s="2"/>
      <c r="DS447" s="3">
        <v>1</v>
      </c>
      <c r="DT447" s="5">
        <v>0.5617977528089888</v>
      </c>
      <c r="DU447" s="2"/>
      <c r="DV447" s="3" t="s">
        <v>3</v>
      </c>
      <c r="DW447" s="5">
        <v>49.5</v>
      </c>
      <c r="DX447" s="3"/>
      <c r="DY447" s="3" t="s">
        <v>8</v>
      </c>
      <c r="DZ447" s="2"/>
      <c r="EA447" s="5">
        <v>1.5873015873015872</v>
      </c>
      <c r="EB447" s="5">
        <v>2.29</v>
      </c>
      <c r="EC447" s="3"/>
      <c r="ED447" s="2"/>
      <c r="EE447" s="2"/>
      <c r="EF447" s="3" t="s">
        <v>1</v>
      </c>
      <c r="EG447" s="3" t="s">
        <v>27</v>
      </c>
      <c r="EH447" s="2"/>
      <c r="EI447" s="2"/>
      <c r="EJ447" s="3" t="s">
        <v>473</v>
      </c>
      <c r="EK447" s="5">
        <v>0.155</v>
      </c>
      <c r="EL447" s="3" t="s">
        <v>1</v>
      </c>
      <c r="EM447" s="3" t="s">
        <v>3</v>
      </c>
      <c r="EN447" s="3" t="s">
        <v>27</v>
      </c>
      <c r="EO447" s="3"/>
      <c r="EP447" s="3" t="s">
        <v>8</v>
      </c>
      <c r="EQ447" s="3"/>
      <c r="ER447" s="5">
        <v>6.7</v>
      </c>
      <c r="ES447" s="3"/>
      <c r="ET447" s="9">
        <v>32.9</v>
      </c>
      <c r="EU447" s="3" t="s">
        <v>239</v>
      </c>
      <c r="EV447" s="3" t="s">
        <v>28</v>
      </c>
      <c r="EW447" s="9">
        <v>18.899999999999999</v>
      </c>
      <c r="EX447" s="9">
        <v>2.69</v>
      </c>
      <c r="EY447" s="3"/>
      <c r="EZ447" s="3"/>
      <c r="FA447" s="9">
        <v>1.3888888888888888</v>
      </c>
      <c r="FB447" s="9">
        <v>9.5999999999999999E-9</v>
      </c>
      <c r="FC447" s="5">
        <v>355</v>
      </c>
      <c r="FD447" s="9">
        <v>1.2048192771084338</v>
      </c>
      <c r="FE447" s="2" t="s">
        <v>311</v>
      </c>
      <c r="FF447" s="3" t="s">
        <v>28</v>
      </c>
      <c r="FG447" s="3" t="s">
        <v>1</v>
      </c>
      <c r="FH447" s="9">
        <v>7.25</v>
      </c>
      <c r="FI447" s="3"/>
      <c r="FJ447" s="9">
        <v>16.25</v>
      </c>
      <c r="FK447" s="3" t="s">
        <v>1</v>
      </c>
      <c r="FL447" s="3" t="s">
        <v>1</v>
      </c>
      <c r="FM447" s="3"/>
      <c r="FN447" s="9">
        <v>298</v>
      </c>
      <c r="FO447" s="9">
        <v>1.0780000000000001E-6</v>
      </c>
      <c r="FP447" s="9">
        <v>9.9499999999999993</v>
      </c>
      <c r="FQ447" s="3" t="s">
        <v>311</v>
      </c>
      <c r="FR447" s="5">
        <v>4.3999999999999997E-2</v>
      </c>
      <c r="FS447" s="9">
        <v>108</v>
      </c>
      <c r="FT447" s="3" t="s">
        <v>1</v>
      </c>
      <c r="FU447" s="3"/>
      <c r="FV447" s="3" t="s">
        <v>27</v>
      </c>
      <c r="FW447" s="5">
        <v>49.15</v>
      </c>
      <c r="FX447" s="10">
        <v>3.9399999999999999E-3</v>
      </c>
      <c r="FY447" s="3"/>
      <c r="FZ447" s="3"/>
      <c r="GA447" s="3"/>
      <c r="GB447" s="3"/>
      <c r="GC447" s="3" t="s">
        <v>27</v>
      </c>
      <c r="GD447" s="3"/>
      <c r="GE447" s="3"/>
      <c r="GF447" s="3" t="s">
        <v>30</v>
      </c>
      <c r="GG447" s="3"/>
      <c r="GH447" s="9">
        <v>3.45</v>
      </c>
      <c r="GI447" s="5">
        <v>355</v>
      </c>
      <c r="GJ447" s="5">
        <v>8.3999999999999995E-3</v>
      </c>
      <c r="GK447" s="3"/>
      <c r="GL447" s="2"/>
      <c r="GM447" s="9">
        <v>2.08</v>
      </c>
      <c r="GN447" s="3" t="s">
        <v>31</v>
      </c>
      <c r="GO447" s="3" t="s">
        <v>8</v>
      </c>
      <c r="GP447" s="3"/>
      <c r="GQ447" s="3"/>
      <c r="GR447" s="3" t="s">
        <v>219</v>
      </c>
      <c r="GS447" s="9">
        <v>1.25</v>
      </c>
      <c r="GT447" s="9">
        <v>129</v>
      </c>
      <c r="GU447" s="9">
        <v>23.95</v>
      </c>
      <c r="GV447" s="2">
        <v>0.16666666666666669</v>
      </c>
      <c r="GW447" s="9">
        <v>3</v>
      </c>
      <c r="GX447" s="2" t="s">
        <v>34</v>
      </c>
      <c r="GY447" s="7"/>
      <c r="GZ447" s="9">
        <v>7.6</v>
      </c>
      <c r="HA447" s="9">
        <v>2.0099999999999998</v>
      </c>
      <c r="HB447" s="9">
        <v>5.65</v>
      </c>
      <c r="HC447" s="3">
        <v>41</v>
      </c>
      <c r="HD447" s="3" t="s">
        <v>3</v>
      </c>
      <c r="HE447" s="9">
        <v>28.4</v>
      </c>
      <c r="HF447" s="9">
        <v>22.6</v>
      </c>
      <c r="HG447" s="3" t="s">
        <v>467</v>
      </c>
      <c r="HH447" s="5">
        <v>355</v>
      </c>
      <c r="HI447" s="3" t="s">
        <v>311</v>
      </c>
      <c r="HJ447" s="3"/>
      <c r="HK447" s="3" t="s">
        <v>3</v>
      </c>
      <c r="HL447" s="3"/>
      <c r="HM447" s="9">
        <v>0.75</v>
      </c>
      <c r="HN447" s="9">
        <v>217</v>
      </c>
      <c r="HO447" s="3" t="s">
        <v>3</v>
      </c>
      <c r="HP447" s="3" t="s">
        <v>1</v>
      </c>
      <c r="HQ447" s="3" t="s">
        <v>28</v>
      </c>
      <c r="HR447" s="9">
        <v>2.6</v>
      </c>
      <c r="HS447" s="3" t="s">
        <v>3</v>
      </c>
      <c r="HT447" s="3">
        <v>3.69</v>
      </c>
      <c r="HU447" s="9">
        <v>0.65789473684210531</v>
      </c>
      <c r="HV447" s="3">
        <v>1</v>
      </c>
      <c r="HW447" s="9">
        <v>2.75E-2</v>
      </c>
      <c r="HX447" s="3" t="s">
        <v>3</v>
      </c>
      <c r="HY447" s="3"/>
      <c r="HZ447" s="3" t="s">
        <v>30</v>
      </c>
      <c r="IA447" s="9">
        <v>4.6500000000000004</v>
      </c>
      <c r="IB447" s="5">
        <v>21.25</v>
      </c>
      <c r="IC447" s="3" t="s">
        <v>18</v>
      </c>
      <c r="ID447" s="3"/>
      <c r="IE447" s="3" t="s">
        <v>309</v>
      </c>
      <c r="IF447" s="7"/>
      <c r="IG447" s="9">
        <v>1.3333333333333333</v>
      </c>
      <c r="IH447" s="9">
        <v>1.4084507042253522</v>
      </c>
    </row>
    <row r="448" spans="1:242" x14ac:dyDescent="0.25">
      <c r="A448" s="1" t="s">
        <v>571</v>
      </c>
      <c r="B448" s="5">
        <v>90.75</v>
      </c>
      <c r="C448" s="3"/>
      <c r="D448" s="5">
        <v>14.5</v>
      </c>
      <c r="E448" s="3" t="s">
        <v>1</v>
      </c>
      <c r="F448" s="3"/>
      <c r="G448" s="2"/>
      <c r="H448" s="3"/>
      <c r="I448" s="3"/>
      <c r="J448" s="5">
        <v>8.0999999999999997E-7</v>
      </c>
      <c r="K448" s="3" t="s">
        <v>3</v>
      </c>
      <c r="L448" s="3" t="s">
        <v>4</v>
      </c>
      <c r="M448" s="5">
        <v>1.1111111111111112</v>
      </c>
      <c r="N448" s="5">
        <v>16.899999999999999</v>
      </c>
      <c r="O448" s="3" t="s">
        <v>3</v>
      </c>
      <c r="P448" s="3"/>
      <c r="Q448" s="3"/>
      <c r="R448" s="5">
        <v>34</v>
      </c>
      <c r="S448" s="3"/>
      <c r="T448" s="3" t="s">
        <v>3</v>
      </c>
      <c r="U448" s="5">
        <v>50</v>
      </c>
      <c r="V448" s="3"/>
      <c r="W448" s="5">
        <v>358</v>
      </c>
      <c r="X448" s="3"/>
      <c r="Y448" s="3"/>
      <c r="Z448" s="5">
        <v>5.5999999999999995E-4</v>
      </c>
      <c r="AA448" s="3" t="s">
        <v>8</v>
      </c>
      <c r="AB448" s="2"/>
      <c r="AC448" s="5">
        <v>2.290909090909091E-10</v>
      </c>
      <c r="AD448" s="3" t="s">
        <v>22</v>
      </c>
      <c r="AE448" s="3" t="s">
        <v>1</v>
      </c>
      <c r="AF448" s="3"/>
      <c r="AG448" s="6">
        <v>2.8599999999999997E-3</v>
      </c>
      <c r="AH448" s="5">
        <v>358</v>
      </c>
      <c r="AI448" s="5">
        <v>130</v>
      </c>
      <c r="AJ448" s="3">
        <v>29</v>
      </c>
      <c r="AK448" s="5">
        <v>358</v>
      </c>
      <c r="AL448" s="5">
        <v>1.23</v>
      </c>
      <c r="AM448" s="3"/>
      <c r="AN448" s="3"/>
      <c r="AO448" s="5">
        <v>358</v>
      </c>
      <c r="AP448" s="5">
        <v>358</v>
      </c>
      <c r="AQ448" s="5">
        <v>145</v>
      </c>
      <c r="AR448" s="5">
        <v>2.25</v>
      </c>
      <c r="AS448" s="3" t="s">
        <v>28</v>
      </c>
      <c r="AT448" s="3" t="s">
        <v>28</v>
      </c>
      <c r="AU448" s="5">
        <v>74</v>
      </c>
      <c r="AV448" s="3"/>
      <c r="AW448" s="5">
        <v>358</v>
      </c>
      <c r="AX448" s="5">
        <v>5.6666666666666669E-6</v>
      </c>
      <c r="AY448" s="2" t="s">
        <v>311</v>
      </c>
      <c r="AZ448" s="5">
        <v>68.5</v>
      </c>
      <c r="BA448" s="5">
        <v>358</v>
      </c>
      <c r="BB448" s="3" t="s">
        <v>8</v>
      </c>
      <c r="BC448" s="3">
        <v>17</v>
      </c>
      <c r="BD448" s="5">
        <v>0.52083333333333337</v>
      </c>
      <c r="BE448" s="3" t="s">
        <v>447</v>
      </c>
      <c r="BF448" s="6">
        <v>28.6</v>
      </c>
      <c r="BG448" s="5">
        <v>8.9499999999999993</v>
      </c>
      <c r="BH448" s="3"/>
      <c r="BI448" s="3"/>
      <c r="BJ448" s="5">
        <v>1.7</v>
      </c>
      <c r="BK448" s="5">
        <v>72.5</v>
      </c>
      <c r="BL448" s="5">
        <v>1.0989010989010988</v>
      </c>
      <c r="BM448" s="5">
        <v>5.0999999999999996</v>
      </c>
      <c r="BN448" s="3"/>
      <c r="BO448" s="3" t="s">
        <v>121</v>
      </c>
      <c r="BP448" s="3" t="s">
        <v>3</v>
      </c>
      <c r="BQ448" s="5">
        <v>3.4</v>
      </c>
      <c r="BR448" s="2" t="s">
        <v>21</v>
      </c>
      <c r="BS448" s="3"/>
      <c r="BT448" s="3"/>
      <c r="BU448" s="3"/>
      <c r="BV448" s="5">
        <v>5.53</v>
      </c>
      <c r="BW448" s="5">
        <v>7.85</v>
      </c>
      <c r="BX448" s="3" t="s">
        <v>27</v>
      </c>
      <c r="BY448" s="3"/>
      <c r="BZ448" s="5">
        <v>358</v>
      </c>
      <c r="CA448" s="2"/>
      <c r="CB448" s="3" t="s">
        <v>3</v>
      </c>
      <c r="CC448" s="5">
        <v>2.42</v>
      </c>
      <c r="CD448" s="5">
        <v>75</v>
      </c>
      <c r="CE448" s="3"/>
      <c r="CF448" s="5">
        <v>95</v>
      </c>
      <c r="CG448" s="3" t="s">
        <v>312</v>
      </c>
      <c r="CH448" s="3"/>
      <c r="CI448" s="3" t="s">
        <v>27</v>
      </c>
      <c r="CJ448" s="3" t="s">
        <v>1</v>
      </c>
      <c r="CK448" s="2"/>
      <c r="CL448" s="3" t="s">
        <v>22</v>
      </c>
      <c r="CM448" s="5">
        <v>115</v>
      </c>
      <c r="CN448" s="3"/>
      <c r="CO448" s="2"/>
      <c r="CP448" s="3"/>
      <c r="CQ448" s="2"/>
      <c r="CR448" s="5">
        <v>6.6</v>
      </c>
      <c r="CS448" s="5">
        <v>48</v>
      </c>
      <c r="CT448" s="5">
        <v>25</v>
      </c>
      <c r="CU448" s="5">
        <v>10.8</v>
      </c>
      <c r="CV448" s="5">
        <v>750</v>
      </c>
      <c r="CW448" s="5">
        <v>400</v>
      </c>
      <c r="CX448" s="5">
        <v>0.63694267515923564</v>
      </c>
      <c r="CY448" s="5">
        <v>0.76335877862595414</v>
      </c>
      <c r="CZ448" s="3" t="s">
        <v>22</v>
      </c>
      <c r="DA448" s="5">
        <v>4.1000000000000002E-2</v>
      </c>
      <c r="DB448" s="5">
        <v>1435</v>
      </c>
      <c r="DC448" s="2"/>
      <c r="DD448" s="5">
        <v>235</v>
      </c>
      <c r="DE448" s="3" t="s">
        <v>22</v>
      </c>
      <c r="DF448" s="5">
        <v>0.35714285714285715</v>
      </c>
      <c r="DG448" s="3" t="s">
        <v>3</v>
      </c>
      <c r="DH448" s="5">
        <v>15.25</v>
      </c>
      <c r="DI448" s="3" t="s">
        <v>28</v>
      </c>
      <c r="DJ448" s="3"/>
      <c r="DK448" s="5">
        <v>800</v>
      </c>
      <c r="DL448" s="3" t="s">
        <v>8</v>
      </c>
      <c r="DM448" s="5">
        <v>0.29411764705882354</v>
      </c>
      <c r="DN448" s="3" t="s">
        <v>3</v>
      </c>
      <c r="DO448" s="5">
        <v>95</v>
      </c>
      <c r="DP448" s="3" t="s">
        <v>3</v>
      </c>
      <c r="DQ448" s="5">
        <v>4.05</v>
      </c>
      <c r="DR448" s="2"/>
      <c r="DS448" s="3">
        <v>1</v>
      </c>
      <c r="DT448" s="5">
        <v>0.65359477124183007</v>
      </c>
      <c r="DU448" s="2"/>
      <c r="DV448" s="3" t="s">
        <v>3</v>
      </c>
      <c r="DW448" s="5">
        <v>50</v>
      </c>
      <c r="DX448" s="3"/>
      <c r="DY448" s="3" t="s">
        <v>8</v>
      </c>
      <c r="DZ448" s="2"/>
      <c r="EA448" s="5">
        <v>1.639344262295082</v>
      </c>
      <c r="EB448" s="5">
        <v>2.2799999999999998</v>
      </c>
      <c r="EC448" s="3"/>
      <c r="ED448" s="2"/>
      <c r="EE448" s="2"/>
      <c r="EF448" s="3" t="s">
        <v>1</v>
      </c>
      <c r="EG448" s="3" t="s">
        <v>27</v>
      </c>
      <c r="EH448" s="2"/>
      <c r="EI448" s="2"/>
      <c r="EJ448" s="3" t="s">
        <v>473</v>
      </c>
      <c r="EK448" s="5">
        <v>0.16300000000000001</v>
      </c>
      <c r="EL448" s="3" t="s">
        <v>1</v>
      </c>
      <c r="EM448" s="3" t="s">
        <v>3</v>
      </c>
      <c r="EN448" s="3" t="s">
        <v>27</v>
      </c>
      <c r="EO448" s="3"/>
      <c r="EP448" s="3" t="s">
        <v>8</v>
      </c>
      <c r="EQ448" s="3"/>
      <c r="ER448" s="5">
        <v>7</v>
      </c>
      <c r="ES448" s="3"/>
      <c r="ET448" s="9">
        <v>34</v>
      </c>
      <c r="EU448" s="3" t="s">
        <v>239</v>
      </c>
      <c r="EV448" s="3" t="s">
        <v>28</v>
      </c>
      <c r="EW448" s="9">
        <v>18</v>
      </c>
      <c r="EX448" s="9">
        <v>2.68</v>
      </c>
      <c r="EY448" s="3"/>
      <c r="EZ448" s="3"/>
      <c r="FA448" s="9">
        <v>1.4285714285714286</v>
      </c>
      <c r="FB448" s="9">
        <v>1.04E-8</v>
      </c>
      <c r="FC448" s="5">
        <v>358</v>
      </c>
      <c r="FD448" s="9">
        <v>2.0408163265306123</v>
      </c>
      <c r="FE448" s="2" t="s">
        <v>311</v>
      </c>
      <c r="FF448" s="3" t="s">
        <v>28</v>
      </c>
      <c r="FG448" s="3" t="s">
        <v>1</v>
      </c>
      <c r="FH448" s="9">
        <v>7.35</v>
      </c>
      <c r="FI448" s="3"/>
      <c r="FJ448" s="9">
        <v>14.85</v>
      </c>
      <c r="FK448" s="3" t="s">
        <v>1</v>
      </c>
      <c r="FL448" s="3" t="s">
        <v>1</v>
      </c>
      <c r="FM448" s="3"/>
      <c r="FN448" s="9">
        <v>310</v>
      </c>
      <c r="FO448" s="9">
        <v>1.1400000000000001E-6</v>
      </c>
      <c r="FP448" s="9">
        <v>10.25</v>
      </c>
      <c r="FQ448" s="3" t="s">
        <v>311</v>
      </c>
      <c r="FR448" s="5">
        <v>4.4999999999999998E-2</v>
      </c>
      <c r="FS448" s="9">
        <v>114</v>
      </c>
      <c r="FT448" s="3" t="s">
        <v>1</v>
      </c>
      <c r="FU448" s="3"/>
      <c r="FV448" s="3" t="s">
        <v>27</v>
      </c>
      <c r="FW448" s="5">
        <v>49</v>
      </c>
      <c r="FX448" s="10">
        <v>3.8E-3</v>
      </c>
      <c r="FY448" s="3"/>
      <c r="FZ448" s="3"/>
      <c r="GA448" s="3"/>
      <c r="GB448" s="3"/>
      <c r="GC448" s="3" t="s">
        <v>27</v>
      </c>
      <c r="GD448" s="3"/>
      <c r="GE448" s="3"/>
      <c r="GF448" s="3" t="s">
        <v>30</v>
      </c>
      <c r="GG448" s="3"/>
      <c r="GH448" s="9">
        <v>3.47</v>
      </c>
      <c r="GI448" s="5">
        <v>358</v>
      </c>
      <c r="GJ448" s="5">
        <v>9.1500000000000001E-3</v>
      </c>
      <c r="GK448" s="3"/>
      <c r="GL448" s="2"/>
      <c r="GM448" s="9">
        <v>2.08</v>
      </c>
      <c r="GN448" s="3" t="s">
        <v>31</v>
      </c>
      <c r="GO448" s="3" t="s">
        <v>8</v>
      </c>
      <c r="GP448" s="3"/>
      <c r="GQ448" s="3"/>
      <c r="GR448" s="3" t="s">
        <v>219</v>
      </c>
      <c r="GS448" s="9">
        <v>1.2345679012345678</v>
      </c>
      <c r="GT448" s="9">
        <v>136</v>
      </c>
      <c r="GU448" s="9">
        <v>25.5</v>
      </c>
      <c r="GV448" s="2">
        <v>0.16949152542372883</v>
      </c>
      <c r="GW448" s="9">
        <v>2.95</v>
      </c>
      <c r="GX448" s="2" t="s">
        <v>34</v>
      </c>
      <c r="GY448" s="7"/>
      <c r="GZ448" s="9">
        <v>7.7</v>
      </c>
      <c r="HA448" s="9">
        <v>2.0299999999999998</v>
      </c>
      <c r="HB448" s="9">
        <v>5.74</v>
      </c>
      <c r="HC448" s="3">
        <v>41</v>
      </c>
      <c r="HD448" s="3" t="s">
        <v>3</v>
      </c>
      <c r="HE448" s="9">
        <v>45</v>
      </c>
      <c r="HF448" s="9">
        <v>22.4</v>
      </c>
      <c r="HG448" s="3" t="s">
        <v>467</v>
      </c>
      <c r="HH448" s="5">
        <v>358</v>
      </c>
      <c r="HI448" s="3" t="s">
        <v>311</v>
      </c>
      <c r="HJ448" s="3"/>
      <c r="HK448" s="3" t="s">
        <v>3</v>
      </c>
      <c r="HL448" s="3"/>
      <c r="HM448" s="9">
        <v>0.73799999999999999</v>
      </c>
      <c r="HN448" s="9">
        <v>231</v>
      </c>
      <c r="HO448" s="3" t="s">
        <v>3</v>
      </c>
      <c r="HP448" s="3" t="s">
        <v>1</v>
      </c>
      <c r="HQ448" s="3" t="s">
        <v>28</v>
      </c>
      <c r="HR448" s="9">
        <v>2.5</v>
      </c>
      <c r="HS448" s="3" t="s">
        <v>3</v>
      </c>
      <c r="HT448" s="3">
        <v>3.7</v>
      </c>
      <c r="HU448" s="9">
        <v>0.66225165562913912</v>
      </c>
      <c r="HV448" s="3">
        <v>1</v>
      </c>
      <c r="HW448" s="9">
        <v>3.15E-2</v>
      </c>
      <c r="HX448" s="3" t="s">
        <v>3</v>
      </c>
      <c r="HY448" s="3"/>
      <c r="HZ448" s="3" t="s">
        <v>30</v>
      </c>
      <c r="IA448" s="9">
        <v>10</v>
      </c>
      <c r="IB448" s="5">
        <v>23.75</v>
      </c>
      <c r="IC448" s="3" t="s">
        <v>18</v>
      </c>
      <c r="ID448" s="3"/>
      <c r="IE448" s="3" t="s">
        <v>309</v>
      </c>
      <c r="IF448" s="7"/>
      <c r="IG448" s="9">
        <v>1.5625</v>
      </c>
      <c r="IH448" s="9">
        <v>1.3513513513513513</v>
      </c>
    </row>
    <row r="449" spans="1:242" x14ac:dyDescent="0.25">
      <c r="A449" s="1" t="s">
        <v>572</v>
      </c>
      <c r="B449" s="5">
        <v>87</v>
      </c>
      <c r="C449" s="3"/>
      <c r="D449" s="5">
        <v>15.95</v>
      </c>
      <c r="E449" s="3" t="s">
        <v>1</v>
      </c>
      <c r="F449" s="3"/>
      <c r="G449" s="2"/>
      <c r="H449" s="3"/>
      <c r="I449" s="3"/>
      <c r="J449" s="5">
        <v>9.3499999999999994E-7</v>
      </c>
      <c r="K449" s="3" t="s">
        <v>3</v>
      </c>
      <c r="L449" s="3" t="s">
        <v>4</v>
      </c>
      <c r="M449" s="5">
        <v>1.1764705882352942</v>
      </c>
      <c r="N449" s="5">
        <v>17.100000000000001</v>
      </c>
      <c r="O449" s="3" t="s">
        <v>3</v>
      </c>
      <c r="P449" s="3"/>
      <c r="Q449" s="3"/>
      <c r="R449" s="5">
        <v>34.5</v>
      </c>
      <c r="S449" s="3"/>
      <c r="T449" s="3" t="s">
        <v>3</v>
      </c>
      <c r="U449" s="5">
        <v>50</v>
      </c>
      <c r="V449" s="3"/>
      <c r="W449" s="5">
        <v>380</v>
      </c>
      <c r="X449" s="3"/>
      <c r="Y449" s="3"/>
      <c r="Z449" s="5">
        <v>5.2499999999999997E-4</v>
      </c>
      <c r="AA449" s="3" t="s">
        <v>8</v>
      </c>
      <c r="AB449" s="2"/>
      <c r="AC449" s="5">
        <v>2.3090909090909092E-10</v>
      </c>
      <c r="AD449" s="3" t="s">
        <v>22</v>
      </c>
      <c r="AE449" s="3" t="s">
        <v>1</v>
      </c>
      <c r="AF449" s="3"/>
      <c r="AG449" s="6">
        <v>2.8399999999999996E-3</v>
      </c>
      <c r="AH449" s="5">
        <v>380</v>
      </c>
      <c r="AI449" s="5">
        <v>130</v>
      </c>
      <c r="AJ449" s="3">
        <v>30</v>
      </c>
      <c r="AK449" s="5">
        <v>380</v>
      </c>
      <c r="AL449" s="5">
        <v>1.234</v>
      </c>
      <c r="AM449" s="3"/>
      <c r="AN449" s="3"/>
      <c r="AO449" s="5">
        <v>380</v>
      </c>
      <c r="AP449" s="5">
        <v>380</v>
      </c>
      <c r="AQ449" s="5">
        <v>150</v>
      </c>
      <c r="AR449" s="5">
        <v>2.2999999999999998</v>
      </c>
      <c r="AS449" s="3" t="s">
        <v>28</v>
      </c>
      <c r="AT449" s="3" t="s">
        <v>28</v>
      </c>
      <c r="AU449" s="5">
        <v>76</v>
      </c>
      <c r="AV449" s="3"/>
      <c r="AW449" s="5">
        <v>380</v>
      </c>
      <c r="AX449" s="5">
        <v>5.8333333333333331E-6</v>
      </c>
      <c r="AY449" s="2" t="s">
        <v>311</v>
      </c>
      <c r="AZ449" s="5">
        <v>70</v>
      </c>
      <c r="BA449" s="5">
        <v>380</v>
      </c>
      <c r="BB449" s="3" t="s">
        <v>8</v>
      </c>
      <c r="BC449" s="3">
        <v>15</v>
      </c>
      <c r="BD449" s="5">
        <v>0.53191489361702127</v>
      </c>
      <c r="BE449" s="3" t="s">
        <v>447</v>
      </c>
      <c r="BF449" s="6">
        <v>28.75</v>
      </c>
      <c r="BG449" s="5">
        <v>8.9499999999999993</v>
      </c>
      <c r="BH449" s="3"/>
      <c r="BI449" s="3"/>
      <c r="BJ449" s="5">
        <v>1.73</v>
      </c>
      <c r="BK449" s="5">
        <v>82</v>
      </c>
      <c r="BL449" s="5">
        <v>1.1494252873563218</v>
      </c>
      <c r="BM449" s="5">
        <v>5.85</v>
      </c>
      <c r="BN449" s="3"/>
      <c r="BO449" s="3" t="s">
        <v>121</v>
      </c>
      <c r="BP449" s="3" t="s">
        <v>3</v>
      </c>
      <c r="BQ449" s="5">
        <v>3.45</v>
      </c>
      <c r="BR449" s="2" t="s">
        <v>21</v>
      </c>
      <c r="BS449" s="3"/>
      <c r="BT449" s="3"/>
      <c r="BU449" s="3"/>
      <c r="BV449" s="5">
        <v>5.64</v>
      </c>
      <c r="BW449" s="16">
        <v>8</v>
      </c>
      <c r="BX449" s="3" t="s">
        <v>27</v>
      </c>
      <c r="BY449" s="3"/>
      <c r="BZ449" s="5">
        <v>380</v>
      </c>
      <c r="CA449" s="2"/>
      <c r="CB449" s="3" t="s">
        <v>3</v>
      </c>
      <c r="CC449" s="5">
        <v>2.4300000000000002</v>
      </c>
      <c r="CD449" s="5">
        <v>70</v>
      </c>
      <c r="CE449" s="3"/>
      <c r="CF449" s="5">
        <v>96</v>
      </c>
      <c r="CG449" s="3" t="s">
        <v>312</v>
      </c>
      <c r="CH449" s="3"/>
      <c r="CI449" s="3" t="s">
        <v>27</v>
      </c>
      <c r="CJ449" s="3" t="s">
        <v>1</v>
      </c>
      <c r="CK449" s="2"/>
      <c r="CL449" s="3" t="s">
        <v>22</v>
      </c>
      <c r="CM449" s="5">
        <v>117</v>
      </c>
      <c r="CN449" s="3"/>
      <c r="CO449" s="2"/>
      <c r="CP449" s="3"/>
      <c r="CQ449" s="2"/>
      <c r="CR449" s="5">
        <v>6.72</v>
      </c>
      <c r="CS449" s="5">
        <v>52</v>
      </c>
      <c r="CT449" s="5">
        <v>35</v>
      </c>
      <c r="CU449" s="5">
        <v>10.85</v>
      </c>
      <c r="CV449" s="5">
        <v>1000</v>
      </c>
      <c r="CW449" s="5">
        <v>400</v>
      </c>
      <c r="CX449" s="5">
        <v>0.69444444444444442</v>
      </c>
      <c r="CY449" s="5">
        <v>0.8</v>
      </c>
      <c r="CZ449" s="3" t="s">
        <v>22</v>
      </c>
      <c r="DA449" s="5">
        <v>4.2000000000000003E-2</v>
      </c>
      <c r="DB449" s="5">
        <v>1447</v>
      </c>
      <c r="DC449" s="2"/>
      <c r="DD449" s="5">
        <v>239</v>
      </c>
      <c r="DE449" s="3" t="s">
        <v>22</v>
      </c>
      <c r="DF449" s="5">
        <v>0.35971223021582738</v>
      </c>
      <c r="DG449" s="3" t="s">
        <v>3</v>
      </c>
      <c r="DH449" s="5">
        <v>15.55</v>
      </c>
      <c r="DI449" s="3" t="s">
        <v>28</v>
      </c>
      <c r="DJ449" s="3"/>
      <c r="DK449" s="5">
        <v>861</v>
      </c>
      <c r="DL449" s="3" t="s">
        <v>8</v>
      </c>
      <c r="DM449" s="5">
        <v>0.29411764705882354</v>
      </c>
      <c r="DN449" s="3" t="s">
        <v>3</v>
      </c>
      <c r="DO449" s="5">
        <v>100</v>
      </c>
      <c r="DP449" s="3" t="s">
        <v>3</v>
      </c>
      <c r="DQ449" s="5">
        <v>4.17</v>
      </c>
      <c r="DR449" s="2"/>
      <c r="DS449" s="3">
        <v>1</v>
      </c>
      <c r="DT449" s="5">
        <v>0.66666666666666663</v>
      </c>
      <c r="DU449" s="2"/>
      <c r="DV449" s="3" t="s">
        <v>3</v>
      </c>
      <c r="DW449" s="5">
        <v>50</v>
      </c>
      <c r="DX449" s="3"/>
      <c r="DY449" s="3" t="s">
        <v>8</v>
      </c>
      <c r="DZ449" s="2"/>
      <c r="EA449" s="5">
        <v>1.6666666666666667</v>
      </c>
      <c r="EB449" s="5">
        <v>2.3199999999999998</v>
      </c>
      <c r="EC449" s="3"/>
      <c r="ED449" s="2"/>
      <c r="EE449" s="2"/>
      <c r="EF449" s="3" t="s">
        <v>1</v>
      </c>
      <c r="EG449" s="3" t="s">
        <v>27</v>
      </c>
      <c r="EH449" s="2"/>
      <c r="EI449" s="2"/>
      <c r="EJ449" s="3" t="s">
        <v>473</v>
      </c>
      <c r="EK449" s="5">
        <v>0.155</v>
      </c>
      <c r="EL449" s="3" t="s">
        <v>1</v>
      </c>
      <c r="EM449" s="3" t="s">
        <v>3</v>
      </c>
      <c r="EN449" s="3" t="s">
        <v>27</v>
      </c>
      <c r="EO449" s="3"/>
      <c r="EP449" s="3" t="s">
        <v>8</v>
      </c>
      <c r="EQ449" s="3"/>
      <c r="ER449" s="5">
        <v>7</v>
      </c>
      <c r="ES449" s="3"/>
      <c r="ET449" s="9">
        <v>30</v>
      </c>
      <c r="EU449" s="3" t="s">
        <v>239</v>
      </c>
      <c r="EV449" s="3" t="s">
        <v>28</v>
      </c>
      <c r="EW449" s="9">
        <v>18</v>
      </c>
      <c r="EX449" s="9">
        <v>2.73</v>
      </c>
      <c r="EY449" s="3"/>
      <c r="EZ449" s="3"/>
      <c r="FA449" s="9">
        <v>1.5625</v>
      </c>
      <c r="FB449" s="9">
        <v>1.2E-8</v>
      </c>
      <c r="FC449" s="5">
        <v>380</v>
      </c>
      <c r="FD449" s="9">
        <v>1.3888888888888888</v>
      </c>
      <c r="FE449" s="2" t="s">
        <v>311</v>
      </c>
      <c r="FF449" s="3" t="s">
        <v>28</v>
      </c>
      <c r="FG449" s="3" t="s">
        <v>1</v>
      </c>
      <c r="FH449" s="9">
        <v>7.5</v>
      </c>
      <c r="FI449" s="3"/>
      <c r="FJ449" s="9">
        <v>14.75</v>
      </c>
      <c r="FK449" s="3" t="s">
        <v>1</v>
      </c>
      <c r="FL449" s="3" t="s">
        <v>1</v>
      </c>
      <c r="FM449" s="3"/>
      <c r="FN449" s="9">
        <v>315</v>
      </c>
      <c r="FO449" s="9">
        <v>1.2500000000000001E-6</v>
      </c>
      <c r="FP449" s="9">
        <v>10.75</v>
      </c>
      <c r="FQ449" s="3" t="s">
        <v>311</v>
      </c>
      <c r="FR449" s="5">
        <v>4.5999999999999999E-2</v>
      </c>
      <c r="FS449" s="9">
        <v>117</v>
      </c>
      <c r="FT449" s="3" t="s">
        <v>1</v>
      </c>
      <c r="FU449" s="3"/>
      <c r="FV449" s="3" t="s">
        <v>27</v>
      </c>
      <c r="FW449" s="5">
        <v>52.4</v>
      </c>
      <c r="FX449" s="10">
        <v>3.7000000000000002E-3</v>
      </c>
      <c r="FY449" s="3"/>
      <c r="FZ449" s="3"/>
      <c r="GA449" s="3"/>
      <c r="GB449" s="3"/>
      <c r="GC449" s="3" t="s">
        <v>27</v>
      </c>
      <c r="GD449" s="3"/>
      <c r="GE449" s="3"/>
      <c r="GF449" s="3" t="s">
        <v>30</v>
      </c>
      <c r="GG449" s="3"/>
      <c r="GH449" s="9">
        <v>3.48</v>
      </c>
      <c r="GI449" s="5">
        <v>380</v>
      </c>
      <c r="GJ449" s="5">
        <v>8.9499999999999996E-3</v>
      </c>
      <c r="GK449" s="3"/>
      <c r="GL449" s="2"/>
      <c r="GM449" s="9">
        <v>2.09</v>
      </c>
      <c r="GN449" s="3" t="s">
        <v>31</v>
      </c>
      <c r="GO449" s="3" t="s">
        <v>8</v>
      </c>
      <c r="GP449" s="3"/>
      <c r="GQ449" s="3"/>
      <c r="GR449" s="3" t="s">
        <v>219</v>
      </c>
      <c r="GS449" s="9">
        <v>1.1764705882352942</v>
      </c>
      <c r="GT449" s="9">
        <v>140</v>
      </c>
      <c r="GU449" s="9">
        <v>27.4</v>
      </c>
      <c r="GV449" s="2">
        <v>0.17543859649122809</v>
      </c>
      <c r="GW449" s="9">
        <v>3</v>
      </c>
      <c r="GX449" s="2" t="s">
        <v>34</v>
      </c>
      <c r="GY449" s="7"/>
      <c r="GZ449" s="9">
        <v>7.8</v>
      </c>
      <c r="HA449" s="9">
        <v>2.08</v>
      </c>
      <c r="HB449" s="9">
        <v>5.93</v>
      </c>
      <c r="HC449" s="3">
        <v>41.25</v>
      </c>
      <c r="HD449" s="3" t="s">
        <v>3</v>
      </c>
      <c r="HE449" s="9">
        <v>34.5</v>
      </c>
      <c r="HF449" s="9">
        <v>22.7</v>
      </c>
      <c r="HG449" s="3" t="s">
        <v>467</v>
      </c>
      <c r="HH449" s="5">
        <v>380</v>
      </c>
      <c r="HI449" s="3" t="s">
        <v>311</v>
      </c>
      <c r="HJ449" s="3"/>
      <c r="HK449" s="3" t="s">
        <v>3</v>
      </c>
      <c r="HL449" s="3"/>
      <c r="HM449" s="9">
        <v>0.72599999999999998</v>
      </c>
      <c r="HN449" s="9">
        <v>239</v>
      </c>
      <c r="HO449" s="3" t="s">
        <v>3</v>
      </c>
      <c r="HP449" s="3" t="s">
        <v>1</v>
      </c>
      <c r="HQ449" s="3" t="s">
        <v>28</v>
      </c>
      <c r="HR449" s="9">
        <v>2.65</v>
      </c>
      <c r="HS449" s="3" t="s">
        <v>3</v>
      </c>
      <c r="HT449" s="3">
        <v>3.7</v>
      </c>
      <c r="HU449" s="9">
        <v>0.67567567567567566</v>
      </c>
      <c r="HV449" s="3">
        <v>1</v>
      </c>
      <c r="HW449" s="9">
        <v>3.3000000000000002E-2</v>
      </c>
      <c r="HX449" s="3" t="s">
        <v>3</v>
      </c>
      <c r="HY449" s="3"/>
      <c r="HZ449" s="3" t="s">
        <v>30</v>
      </c>
      <c r="IA449" s="9">
        <v>8.25</v>
      </c>
      <c r="IB449" s="5">
        <v>25</v>
      </c>
      <c r="IC449" s="3" t="s">
        <v>18</v>
      </c>
      <c r="ID449" s="3"/>
      <c r="IE449" s="3" t="s">
        <v>309</v>
      </c>
      <c r="IF449" s="7"/>
      <c r="IG449" s="9">
        <v>1.5873015873015872</v>
      </c>
      <c r="IH449" s="9">
        <v>2.0833333333333335</v>
      </c>
    </row>
    <row r="450" spans="1:242" x14ac:dyDescent="0.25">
      <c r="A450" s="1" t="s">
        <v>573</v>
      </c>
      <c r="B450" s="5">
        <v>83</v>
      </c>
      <c r="C450" s="3"/>
      <c r="D450" s="5">
        <v>15.85</v>
      </c>
      <c r="E450" s="3" t="s">
        <v>1</v>
      </c>
      <c r="F450" s="3"/>
      <c r="G450" s="2"/>
      <c r="H450" s="3"/>
      <c r="I450" s="3"/>
      <c r="J450" s="5">
        <v>9.7999999999999993E-7</v>
      </c>
      <c r="K450" s="3" t="s">
        <v>3</v>
      </c>
      <c r="L450" s="3" t="s">
        <v>4</v>
      </c>
      <c r="M450" s="5">
        <v>1.1627906976744187</v>
      </c>
      <c r="N450" s="5">
        <v>17.3</v>
      </c>
      <c r="O450" s="3" t="s">
        <v>3</v>
      </c>
      <c r="P450" s="3"/>
      <c r="Q450" s="3"/>
      <c r="R450" s="5">
        <v>34.25</v>
      </c>
      <c r="S450" s="3"/>
      <c r="T450" s="3" t="s">
        <v>3</v>
      </c>
      <c r="U450" s="5">
        <v>49</v>
      </c>
      <c r="V450" s="3"/>
      <c r="W450" s="5">
        <v>387</v>
      </c>
      <c r="X450" s="3"/>
      <c r="Y450" s="3"/>
      <c r="Z450" s="5">
        <v>5.9999999999999995E-4</v>
      </c>
      <c r="AA450" s="3" t="s">
        <v>8</v>
      </c>
      <c r="AB450" s="2"/>
      <c r="AC450" s="5">
        <v>2.3090909090909092E-10</v>
      </c>
      <c r="AD450" s="3" t="s">
        <v>22</v>
      </c>
      <c r="AE450" s="3" t="s">
        <v>1</v>
      </c>
      <c r="AF450" s="3"/>
      <c r="AG450" s="6">
        <v>2.8999999999999998E-3</v>
      </c>
      <c r="AH450" s="5">
        <v>387</v>
      </c>
      <c r="AI450" s="5">
        <v>130</v>
      </c>
      <c r="AJ450" s="3">
        <v>35</v>
      </c>
      <c r="AK450" s="5">
        <v>387</v>
      </c>
      <c r="AL450" s="5">
        <v>1.23</v>
      </c>
      <c r="AM450" s="3"/>
      <c r="AN450" s="3"/>
      <c r="AO450" s="5">
        <v>387</v>
      </c>
      <c r="AP450" s="5">
        <v>387</v>
      </c>
      <c r="AQ450" s="5">
        <v>149</v>
      </c>
      <c r="AR450" s="5">
        <v>2.29</v>
      </c>
      <c r="AS450" s="3" t="s">
        <v>28</v>
      </c>
      <c r="AT450" s="3" t="s">
        <v>28</v>
      </c>
      <c r="AU450" s="5">
        <v>76.5</v>
      </c>
      <c r="AV450" s="3"/>
      <c r="AW450" s="5">
        <v>387</v>
      </c>
      <c r="AX450" s="5">
        <v>5.7999999999999995E-6</v>
      </c>
      <c r="AY450" s="2" t="s">
        <v>311</v>
      </c>
      <c r="AZ450" s="5">
        <v>69.5</v>
      </c>
      <c r="BA450" s="5">
        <v>387</v>
      </c>
      <c r="BB450" s="3" t="s">
        <v>8</v>
      </c>
      <c r="BC450" s="3">
        <v>16</v>
      </c>
      <c r="BD450" s="5">
        <v>0.54347826086956519</v>
      </c>
      <c r="BE450" s="3" t="s">
        <v>447</v>
      </c>
      <c r="BF450" s="6">
        <v>28.6</v>
      </c>
      <c r="BG450" s="5">
        <v>9.0500000000000007</v>
      </c>
      <c r="BH450" s="3"/>
      <c r="BI450" s="3"/>
      <c r="BJ450" s="5">
        <v>1.72</v>
      </c>
      <c r="BK450" s="5">
        <v>82.25</v>
      </c>
      <c r="BL450" s="5">
        <v>1.0989010989010988</v>
      </c>
      <c r="BM450" s="5">
        <v>5</v>
      </c>
      <c r="BN450" s="3"/>
      <c r="BO450" s="3" t="s">
        <v>121</v>
      </c>
      <c r="BP450" s="3" t="s">
        <v>3</v>
      </c>
      <c r="BQ450" s="5">
        <v>3.45</v>
      </c>
      <c r="BR450" s="2" t="s">
        <v>21</v>
      </c>
      <c r="BS450" s="3"/>
      <c r="BT450" s="3"/>
      <c r="BU450" s="3"/>
      <c r="BV450" s="5">
        <v>5.57</v>
      </c>
      <c r="BW450" s="5">
        <v>8.1999999999999993</v>
      </c>
      <c r="BX450" s="3" t="s">
        <v>27</v>
      </c>
      <c r="BY450" s="3"/>
      <c r="BZ450" s="5">
        <v>387</v>
      </c>
      <c r="CA450" s="2"/>
      <c r="CB450" s="3" t="s">
        <v>3</v>
      </c>
      <c r="CC450" s="5">
        <v>2.46</v>
      </c>
      <c r="CD450" s="5">
        <v>60</v>
      </c>
      <c r="CE450" s="3"/>
      <c r="CF450" s="5">
        <v>93</v>
      </c>
      <c r="CG450" s="3" t="s">
        <v>312</v>
      </c>
      <c r="CH450" s="3"/>
      <c r="CI450" s="3" t="s">
        <v>27</v>
      </c>
      <c r="CJ450" s="3" t="s">
        <v>1</v>
      </c>
      <c r="CK450" s="2"/>
      <c r="CL450" s="3" t="s">
        <v>22</v>
      </c>
      <c r="CM450" s="5">
        <v>115</v>
      </c>
      <c r="CN450" s="3"/>
      <c r="CO450" s="2"/>
      <c r="CP450" s="3"/>
      <c r="CQ450" s="2"/>
      <c r="CR450" s="5">
        <v>6.9</v>
      </c>
      <c r="CS450" s="5">
        <v>54</v>
      </c>
      <c r="CT450" s="5">
        <v>34.85</v>
      </c>
      <c r="CU450" s="5">
        <v>11.05</v>
      </c>
      <c r="CV450" s="5">
        <v>1050</v>
      </c>
      <c r="CW450" s="5">
        <v>350</v>
      </c>
      <c r="CX450" s="5">
        <v>0.68965517241379315</v>
      </c>
      <c r="CY450" s="5">
        <v>0.81300813008130079</v>
      </c>
      <c r="CZ450" s="3" t="s">
        <v>22</v>
      </c>
      <c r="DA450" s="5">
        <v>4.65E-2</v>
      </c>
      <c r="DB450" s="5">
        <v>1500</v>
      </c>
      <c r="DC450" s="2"/>
      <c r="DD450" s="5">
        <v>238</v>
      </c>
      <c r="DE450" s="3" t="s">
        <v>22</v>
      </c>
      <c r="DF450" s="5">
        <v>0.35971223021582738</v>
      </c>
      <c r="DG450" s="3" t="s">
        <v>3</v>
      </c>
      <c r="DH450" s="5">
        <v>15.5</v>
      </c>
      <c r="DI450" s="3" t="s">
        <v>28</v>
      </c>
      <c r="DJ450" s="3"/>
      <c r="DK450" s="5">
        <v>825</v>
      </c>
      <c r="DL450" s="3" t="s">
        <v>8</v>
      </c>
      <c r="DM450" s="5">
        <v>0.29325513196480935</v>
      </c>
      <c r="DN450" s="3" t="s">
        <v>3</v>
      </c>
      <c r="DO450" s="5">
        <v>99</v>
      </c>
      <c r="DP450" s="3" t="s">
        <v>3</v>
      </c>
      <c r="DQ450" s="5">
        <v>4.17</v>
      </c>
      <c r="DR450" s="2"/>
      <c r="DS450" s="3">
        <v>1</v>
      </c>
      <c r="DT450" s="5">
        <v>0.64516129032258063</v>
      </c>
      <c r="DU450" s="2"/>
      <c r="DV450" s="3" t="s">
        <v>3</v>
      </c>
      <c r="DW450" s="5">
        <v>49</v>
      </c>
      <c r="DX450" s="3"/>
      <c r="DY450" s="3" t="s">
        <v>8</v>
      </c>
      <c r="DZ450" s="2"/>
      <c r="EA450" s="5">
        <v>1.7857142857142856</v>
      </c>
      <c r="EB450" s="5">
        <v>2.31</v>
      </c>
      <c r="EC450" s="3"/>
      <c r="ED450" s="2"/>
      <c r="EE450" s="2"/>
      <c r="EF450" s="3" t="s">
        <v>1</v>
      </c>
      <c r="EG450" s="3" t="s">
        <v>27</v>
      </c>
      <c r="EH450" s="2"/>
      <c r="EI450" s="2"/>
      <c r="EJ450" s="3" t="s">
        <v>473</v>
      </c>
      <c r="EK450" s="5">
        <v>0.158</v>
      </c>
      <c r="EL450" s="3" t="s">
        <v>1</v>
      </c>
      <c r="EM450" s="3" t="s">
        <v>3</v>
      </c>
      <c r="EN450" s="3" t="s">
        <v>27</v>
      </c>
      <c r="EO450" s="3"/>
      <c r="EP450" s="3" t="s">
        <v>8</v>
      </c>
      <c r="EQ450" s="3"/>
      <c r="ER450" s="5">
        <v>6.95</v>
      </c>
      <c r="ES450" s="3"/>
      <c r="ET450" s="9">
        <v>31</v>
      </c>
      <c r="EU450" s="3" t="s">
        <v>239</v>
      </c>
      <c r="EV450" s="3" t="s">
        <v>28</v>
      </c>
      <c r="EW450" s="9">
        <v>19</v>
      </c>
      <c r="EX450" s="9">
        <v>2.77</v>
      </c>
      <c r="EY450" s="3"/>
      <c r="EZ450" s="3"/>
      <c r="FA450" s="9">
        <v>1.5384615384615383</v>
      </c>
      <c r="FB450" s="9">
        <v>1.3599999999999999E-8</v>
      </c>
      <c r="FC450" s="5">
        <v>387</v>
      </c>
      <c r="FD450" s="9">
        <v>1.3698630136986301</v>
      </c>
      <c r="FE450" s="2" t="s">
        <v>311</v>
      </c>
      <c r="FF450" s="3" t="s">
        <v>28</v>
      </c>
      <c r="FG450" s="3" t="s">
        <v>1</v>
      </c>
      <c r="FH450" s="9">
        <v>7.35</v>
      </c>
      <c r="FI450" s="3"/>
      <c r="FJ450" s="9">
        <v>15.05</v>
      </c>
      <c r="FK450" s="3" t="s">
        <v>1</v>
      </c>
      <c r="FL450" s="3" t="s">
        <v>1</v>
      </c>
      <c r="FM450" s="3"/>
      <c r="FN450" s="9">
        <v>280</v>
      </c>
      <c r="FO450" s="9">
        <v>1.375E-6</v>
      </c>
      <c r="FP450" s="9">
        <v>10.9</v>
      </c>
      <c r="FQ450" s="3" t="s">
        <v>311</v>
      </c>
      <c r="FR450" s="5">
        <v>5.3999999999999999E-2</v>
      </c>
      <c r="FS450" s="9">
        <v>119</v>
      </c>
      <c r="FT450" s="3" t="s">
        <v>1</v>
      </c>
      <c r="FU450" s="3"/>
      <c r="FV450" s="3" t="s">
        <v>27</v>
      </c>
      <c r="FW450" s="5">
        <v>49.65</v>
      </c>
      <c r="FX450" s="10">
        <v>3.6800000000000001E-3</v>
      </c>
      <c r="FY450" s="3"/>
      <c r="FZ450" s="3"/>
      <c r="GA450" s="3"/>
      <c r="GB450" s="3"/>
      <c r="GC450" s="3" t="s">
        <v>27</v>
      </c>
      <c r="GD450" s="3"/>
      <c r="GE450" s="3"/>
      <c r="GF450" s="3" t="s">
        <v>30</v>
      </c>
      <c r="GG450" s="3"/>
      <c r="GH450" s="9">
        <v>3.48</v>
      </c>
      <c r="GI450" s="5">
        <v>387</v>
      </c>
      <c r="GJ450" s="5">
        <v>8.709999999999999E-3</v>
      </c>
      <c r="GK450" s="3"/>
      <c r="GL450" s="2"/>
      <c r="GM450" s="9">
        <v>2.1</v>
      </c>
      <c r="GN450" s="3" t="s">
        <v>31</v>
      </c>
      <c r="GO450" s="3" t="s">
        <v>8</v>
      </c>
      <c r="GP450" s="3"/>
      <c r="GQ450" s="3"/>
      <c r="GR450" s="3" t="s">
        <v>219</v>
      </c>
      <c r="GS450" s="9">
        <v>1.25</v>
      </c>
      <c r="GT450" s="9">
        <v>142</v>
      </c>
      <c r="GU450" s="9">
        <v>28</v>
      </c>
      <c r="GV450" s="2">
        <v>0.17241379310344829</v>
      </c>
      <c r="GW450" s="9">
        <v>5</v>
      </c>
      <c r="GX450" s="2" t="s">
        <v>34</v>
      </c>
      <c r="GY450" s="7"/>
      <c r="GZ450" s="9">
        <v>7.75</v>
      </c>
      <c r="HA450" s="9">
        <v>2.06</v>
      </c>
      <c r="HB450" s="9">
        <v>5.82</v>
      </c>
      <c r="HC450" s="3">
        <v>41.25</v>
      </c>
      <c r="HD450" s="3" t="s">
        <v>3</v>
      </c>
      <c r="HE450" s="9">
        <v>34.35</v>
      </c>
      <c r="HF450" s="9">
        <v>23.25</v>
      </c>
      <c r="HG450" s="3" t="s">
        <v>467</v>
      </c>
      <c r="HH450" s="5">
        <v>387</v>
      </c>
      <c r="HI450" s="3" t="s">
        <v>311</v>
      </c>
      <c r="HJ450" s="3"/>
      <c r="HK450" s="3" t="s">
        <v>3</v>
      </c>
      <c r="HL450" s="3"/>
      <c r="HM450" s="9">
        <v>0.72199999999999998</v>
      </c>
      <c r="HN450" s="9">
        <v>252</v>
      </c>
      <c r="HO450" s="3" t="s">
        <v>3</v>
      </c>
      <c r="HP450" s="3" t="s">
        <v>1</v>
      </c>
      <c r="HQ450" s="3" t="s">
        <v>28</v>
      </c>
      <c r="HR450" s="9">
        <v>2.95</v>
      </c>
      <c r="HS450" s="3" t="s">
        <v>3</v>
      </c>
      <c r="HT450" s="3">
        <v>3.7</v>
      </c>
      <c r="HU450" s="9">
        <v>0.64102564102564097</v>
      </c>
      <c r="HV450" s="3">
        <v>1</v>
      </c>
      <c r="HW450" s="9">
        <v>3.2500000000000001E-2</v>
      </c>
      <c r="HX450" s="3" t="s">
        <v>3</v>
      </c>
      <c r="HY450" s="3"/>
      <c r="HZ450" s="3" t="s">
        <v>30</v>
      </c>
      <c r="IA450" s="9">
        <v>10.45</v>
      </c>
      <c r="IB450" s="5">
        <v>25</v>
      </c>
      <c r="IC450" s="3" t="s">
        <v>18</v>
      </c>
      <c r="ID450" s="3"/>
      <c r="IE450" s="3" t="s">
        <v>309</v>
      </c>
      <c r="IF450" s="7"/>
      <c r="IG450" s="9">
        <v>1.5873015873015872</v>
      </c>
      <c r="IH450" s="9">
        <v>2.0408163265306123</v>
      </c>
    </row>
    <row r="451" spans="1:242" x14ac:dyDescent="0.25">
      <c r="A451" s="1" t="s">
        <v>574</v>
      </c>
      <c r="B451" s="5">
        <v>90.5</v>
      </c>
      <c r="C451" s="3"/>
      <c r="D451" s="5">
        <v>16.649999999999999</v>
      </c>
      <c r="E451" s="3" t="s">
        <v>1</v>
      </c>
      <c r="F451" s="3"/>
      <c r="G451" s="2"/>
      <c r="H451" s="3"/>
      <c r="I451" s="3"/>
      <c r="J451" s="5">
        <v>9.9000000000000005E-7</v>
      </c>
      <c r="K451" s="3" t="s">
        <v>3</v>
      </c>
      <c r="L451" s="3" t="s">
        <v>4</v>
      </c>
      <c r="M451" s="5">
        <v>1.1363636363636365</v>
      </c>
      <c r="N451" s="5">
        <v>17.7</v>
      </c>
      <c r="O451" s="3" t="s">
        <v>3</v>
      </c>
      <c r="P451" s="3"/>
      <c r="Q451" s="3"/>
      <c r="R451" s="5">
        <v>34.65</v>
      </c>
      <c r="S451" s="3"/>
      <c r="T451" s="3" t="s">
        <v>3</v>
      </c>
      <c r="U451" s="5">
        <v>50.5</v>
      </c>
      <c r="V451" s="3"/>
      <c r="W451" s="5">
        <v>394</v>
      </c>
      <c r="X451" s="3"/>
      <c r="Y451" s="3"/>
      <c r="Z451" s="5">
        <v>5.0000000000000001E-4</v>
      </c>
      <c r="AA451" s="3" t="s">
        <v>8</v>
      </c>
      <c r="AB451" s="2"/>
      <c r="AC451" s="5">
        <v>2.6545454545454544E-10</v>
      </c>
      <c r="AD451" s="3" t="s">
        <v>22</v>
      </c>
      <c r="AE451" s="3" t="s">
        <v>1</v>
      </c>
      <c r="AF451" s="3"/>
      <c r="AG451" s="6">
        <v>2.97E-3</v>
      </c>
      <c r="AH451" s="5">
        <v>394</v>
      </c>
      <c r="AI451" s="5">
        <v>130</v>
      </c>
      <c r="AJ451" s="3">
        <v>37</v>
      </c>
      <c r="AK451" s="5">
        <v>394</v>
      </c>
      <c r="AL451" s="5">
        <v>1.23</v>
      </c>
      <c r="AM451" s="3"/>
      <c r="AN451" s="3"/>
      <c r="AO451" s="5">
        <v>394</v>
      </c>
      <c r="AP451" s="5">
        <v>394</v>
      </c>
      <c r="AQ451" s="5">
        <v>110</v>
      </c>
      <c r="AR451" s="5">
        <v>2.31</v>
      </c>
      <c r="AS451" s="3" t="s">
        <v>28</v>
      </c>
      <c r="AT451" s="3" t="s">
        <v>28</v>
      </c>
      <c r="AU451" s="5">
        <v>91</v>
      </c>
      <c r="AV451" s="3"/>
      <c r="AW451" s="5">
        <v>394</v>
      </c>
      <c r="AX451" s="5">
        <v>6.6666666666666666E-6</v>
      </c>
      <c r="AY451" s="2" t="s">
        <v>311</v>
      </c>
      <c r="AZ451" s="5">
        <v>60</v>
      </c>
      <c r="BA451" s="5">
        <v>394</v>
      </c>
      <c r="BB451" s="3" t="s">
        <v>8</v>
      </c>
      <c r="BC451" s="3">
        <v>15</v>
      </c>
      <c r="BD451" s="5">
        <v>0.54054054054054046</v>
      </c>
      <c r="BE451" s="3" t="s">
        <v>447</v>
      </c>
      <c r="BF451" s="6">
        <v>29.7</v>
      </c>
      <c r="BG451" s="5">
        <v>9.25</v>
      </c>
      <c r="BH451" s="3"/>
      <c r="BI451" s="3"/>
      <c r="BJ451" s="5">
        <v>1.73</v>
      </c>
      <c r="BK451" s="5">
        <v>88.25</v>
      </c>
      <c r="BL451" s="5">
        <v>1.0869565217391304</v>
      </c>
      <c r="BM451" s="5">
        <v>5.2</v>
      </c>
      <c r="BN451" s="3"/>
      <c r="BO451" s="3" t="s">
        <v>121</v>
      </c>
      <c r="BP451" s="3" t="s">
        <v>3</v>
      </c>
      <c r="BQ451" s="5">
        <v>3.5</v>
      </c>
      <c r="BR451" s="2" t="s">
        <v>21</v>
      </c>
      <c r="BS451" s="3"/>
      <c r="BT451" s="3"/>
      <c r="BU451" s="3"/>
      <c r="BV451" s="5">
        <v>5.6</v>
      </c>
      <c r="BW451" s="5">
        <v>8.35</v>
      </c>
      <c r="BX451" s="3" t="s">
        <v>27</v>
      </c>
      <c r="BY451" s="3"/>
      <c r="BZ451" s="5">
        <v>394</v>
      </c>
      <c r="CA451" s="2"/>
      <c r="CB451" s="3" t="s">
        <v>3</v>
      </c>
      <c r="CC451" s="5">
        <v>2.52</v>
      </c>
      <c r="CD451" s="5">
        <v>55</v>
      </c>
      <c r="CE451" s="3"/>
      <c r="CF451" s="5">
        <v>91.5</v>
      </c>
      <c r="CG451" s="3" t="s">
        <v>312</v>
      </c>
      <c r="CH451" s="3"/>
      <c r="CI451" s="3" t="s">
        <v>27</v>
      </c>
      <c r="CJ451" s="3" t="s">
        <v>1</v>
      </c>
      <c r="CK451" s="2"/>
      <c r="CL451" s="3" t="s">
        <v>22</v>
      </c>
      <c r="CM451" s="5">
        <v>116</v>
      </c>
      <c r="CN451" s="3"/>
      <c r="CO451" s="2"/>
      <c r="CP451" s="3"/>
      <c r="CQ451" s="2"/>
      <c r="CR451" s="5">
        <v>7.15</v>
      </c>
      <c r="CS451" s="5">
        <v>52</v>
      </c>
      <c r="CT451" s="5">
        <v>28</v>
      </c>
      <c r="CU451" s="5">
        <v>11.85</v>
      </c>
      <c r="CV451" s="5">
        <v>980</v>
      </c>
      <c r="CW451" s="5">
        <v>345</v>
      </c>
      <c r="CX451" s="5">
        <v>0.73529411764705876</v>
      </c>
      <c r="CY451" s="5">
        <v>0.81967213114754101</v>
      </c>
      <c r="CZ451" s="3" t="s">
        <v>22</v>
      </c>
      <c r="DA451" s="5">
        <v>4.9500000000000002E-2</v>
      </c>
      <c r="DB451" s="5">
        <v>1520</v>
      </c>
      <c r="DC451" s="2"/>
      <c r="DD451" s="5">
        <v>239</v>
      </c>
      <c r="DE451" s="3" t="s">
        <v>22</v>
      </c>
      <c r="DF451" s="5">
        <v>0.36101083032490977</v>
      </c>
      <c r="DG451" s="3" t="s">
        <v>3</v>
      </c>
      <c r="DH451" s="5">
        <v>16.25</v>
      </c>
      <c r="DI451" s="3" t="s">
        <v>28</v>
      </c>
      <c r="DJ451" s="3"/>
      <c r="DK451" s="5">
        <v>830</v>
      </c>
      <c r="DL451" s="3" t="s">
        <v>8</v>
      </c>
      <c r="DM451" s="5">
        <v>0.29325513196480935</v>
      </c>
      <c r="DN451" s="3" t="s">
        <v>3</v>
      </c>
      <c r="DO451" s="5">
        <v>105</v>
      </c>
      <c r="DP451" s="3" t="s">
        <v>3</v>
      </c>
      <c r="DQ451" s="5">
        <v>4.2699999999999996</v>
      </c>
      <c r="DR451" s="2"/>
      <c r="DS451" s="3">
        <v>1</v>
      </c>
      <c r="DT451" s="5">
        <v>0.64935064935064934</v>
      </c>
      <c r="DU451" s="2"/>
      <c r="DV451" s="3" t="s">
        <v>3</v>
      </c>
      <c r="DW451" s="5">
        <v>50.5</v>
      </c>
      <c r="DX451" s="3"/>
      <c r="DY451" s="3" t="s">
        <v>8</v>
      </c>
      <c r="DZ451" s="2"/>
      <c r="EA451" s="5">
        <v>1.8181818181818181</v>
      </c>
      <c r="EB451" s="5">
        <v>2.2999999999999998</v>
      </c>
      <c r="EC451" s="3"/>
      <c r="ED451" s="2"/>
      <c r="EE451" s="2"/>
      <c r="EF451" s="3" t="s">
        <v>1</v>
      </c>
      <c r="EG451" s="3" t="s">
        <v>27</v>
      </c>
      <c r="EH451" s="2"/>
      <c r="EI451" s="2"/>
      <c r="EJ451" s="3" t="s">
        <v>473</v>
      </c>
      <c r="EK451" s="5">
        <v>0.155</v>
      </c>
      <c r="EL451" s="3" t="s">
        <v>1</v>
      </c>
      <c r="EM451" s="3" t="s">
        <v>3</v>
      </c>
      <c r="EN451" s="3" t="s">
        <v>27</v>
      </c>
      <c r="EO451" s="3"/>
      <c r="EP451" s="3" t="s">
        <v>8</v>
      </c>
      <c r="EQ451" s="3"/>
      <c r="ER451" s="5">
        <v>7.05</v>
      </c>
      <c r="ES451" s="3"/>
      <c r="ET451" s="9">
        <v>33</v>
      </c>
      <c r="EU451" s="3" t="s">
        <v>239</v>
      </c>
      <c r="EV451" s="3" t="s">
        <v>28</v>
      </c>
      <c r="EW451" s="9">
        <v>18.5</v>
      </c>
      <c r="EX451" s="9">
        <v>2.84</v>
      </c>
      <c r="EY451" s="3"/>
      <c r="EZ451" s="3"/>
      <c r="FA451" s="9">
        <v>1.5384615384615383</v>
      </c>
      <c r="FB451" s="9">
        <v>1.5600000000000001E-8</v>
      </c>
      <c r="FC451" s="5">
        <v>394</v>
      </c>
      <c r="FD451" s="9">
        <v>1.3888888888888888</v>
      </c>
      <c r="FE451" s="2" t="s">
        <v>311</v>
      </c>
      <c r="FF451" s="3" t="s">
        <v>28</v>
      </c>
      <c r="FG451" s="3" t="s">
        <v>1</v>
      </c>
      <c r="FH451" s="9">
        <v>7.35</v>
      </c>
      <c r="FI451" s="3"/>
      <c r="FJ451" s="9">
        <v>15.6</v>
      </c>
      <c r="FK451" s="3" t="s">
        <v>1</v>
      </c>
      <c r="FL451" s="3" t="s">
        <v>1</v>
      </c>
      <c r="FM451" s="3"/>
      <c r="FN451" s="9">
        <v>300</v>
      </c>
      <c r="FO451" s="9">
        <v>1.5200000000000001E-6</v>
      </c>
      <c r="FP451" s="9">
        <v>11.65</v>
      </c>
      <c r="FQ451" s="3" t="s">
        <v>311</v>
      </c>
      <c r="FR451" s="5">
        <v>5.5500000000000001E-2</v>
      </c>
      <c r="FS451" s="9">
        <v>114</v>
      </c>
      <c r="FT451" s="3" t="s">
        <v>1</v>
      </c>
      <c r="FU451" s="3"/>
      <c r="FV451" s="3" t="s">
        <v>27</v>
      </c>
      <c r="FW451" s="5">
        <v>51.35</v>
      </c>
      <c r="FX451" s="10">
        <v>3.65E-3</v>
      </c>
      <c r="FY451" s="3"/>
      <c r="FZ451" s="3"/>
      <c r="GA451" s="3"/>
      <c r="GB451" s="3"/>
      <c r="GC451" s="3" t="s">
        <v>27</v>
      </c>
      <c r="GD451" s="3"/>
      <c r="GE451" s="3"/>
      <c r="GF451" s="3" t="s">
        <v>30</v>
      </c>
      <c r="GG451" s="3"/>
      <c r="GH451" s="9">
        <v>3.48</v>
      </c>
      <c r="GI451" s="5">
        <v>394</v>
      </c>
      <c r="GJ451" s="5">
        <v>9.3749999999999997E-3</v>
      </c>
      <c r="GK451" s="3"/>
      <c r="GL451" s="2"/>
      <c r="GM451" s="9">
        <v>2.1</v>
      </c>
      <c r="GN451" s="3" t="s">
        <v>31</v>
      </c>
      <c r="GO451" s="3" t="s">
        <v>8</v>
      </c>
      <c r="GP451" s="3"/>
      <c r="GQ451" s="3"/>
      <c r="GR451" s="3" t="s">
        <v>219</v>
      </c>
      <c r="GS451" s="9">
        <v>1.2987012987012987</v>
      </c>
      <c r="GT451" s="9">
        <v>143</v>
      </c>
      <c r="GU451" s="9">
        <v>29</v>
      </c>
      <c r="GV451" s="2">
        <v>0.17241379310344829</v>
      </c>
      <c r="GW451" s="9">
        <v>5.25</v>
      </c>
      <c r="GX451" s="2" t="s">
        <v>34</v>
      </c>
      <c r="GY451" s="7"/>
      <c r="GZ451" s="9">
        <v>7.8</v>
      </c>
      <c r="HA451" s="9">
        <v>2.11</v>
      </c>
      <c r="HB451" s="9">
        <v>5.72</v>
      </c>
      <c r="HC451" s="3">
        <v>42</v>
      </c>
      <c r="HD451" s="3" t="s">
        <v>3</v>
      </c>
      <c r="HE451" s="9">
        <v>34.65</v>
      </c>
      <c r="HF451" s="9">
        <v>23.7</v>
      </c>
      <c r="HG451" s="3" t="s">
        <v>467</v>
      </c>
      <c r="HH451" s="5">
        <v>394</v>
      </c>
      <c r="HI451" s="3" t="s">
        <v>311</v>
      </c>
      <c r="HJ451" s="3"/>
      <c r="HK451" s="3" t="s">
        <v>3</v>
      </c>
      <c r="HL451" s="3"/>
      <c r="HM451" s="9">
        <v>0.70499999999999996</v>
      </c>
      <c r="HN451" s="9">
        <v>259</v>
      </c>
      <c r="HO451" s="3" t="s">
        <v>3</v>
      </c>
      <c r="HP451" s="3" t="s">
        <v>1</v>
      </c>
      <c r="HQ451" s="3" t="s">
        <v>28</v>
      </c>
      <c r="HR451" s="9">
        <v>3</v>
      </c>
      <c r="HS451" s="3" t="s">
        <v>3</v>
      </c>
      <c r="HT451" s="3">
        <v>3.7</v>
      </c>
      <c r="HU451" s="9">
        <v>0.625</v>
      </c>
      <c r="HV451" s="3">
        <v>1</v>
      </c>
      <c r="HW451" s="9">
        <v>3.2750000000000001E-2</v>
      </c>
      <c r="HX451" s="3" t="s">
        <v>3</v>
      </c>
      <c r="HY451" s="3"/>
      <c r="HZ451" s="3" t="s">
        <v>30</v>
      </c>
      <c r="IA451" s="9">
        <v>11.4</v>
      </c>
      <c r="IB451" s="5">
        <v>32.5</v>
      </c>
      <c r="IC451" s="3" t="s">
        <v>18</v>
      </c>
      <c r="ID451" s="3"/>
      <c r="IE451" s="3" t="s">
        <v>309</v>
      </c>
      <c r="IF451" s="7"/>
      <c r="IG451" s="9">
        <v>1.5873015873015872</v>
      </c>
      <c r="IH451" s="9">
        <v>2.0833333333333335</v>
      </c>
    </row>
    <row r="452" spans="1:242" x14ac:dyDescent="0.25">
      <c r="A452" s="1" t="s">
        <v>575</v>
      </c>
      <c r="B452" s="5">
        <v>96.5</v>
      </c>
      <c r="C452" s="3"/>
      <c r="D452" s="5">
        <v>18.2</v>
      </c>
      <c r="E452" s="3" t="s">
        <v>1</v>
      </c>
      <c r="F452" s="3"/>
      <c r="G452" s="2"/>
      <c r="H452" s="3"/>
      <c r="I452" s="3"/>
      <c r="J452" s="5">
        <v>1.0300000000000001E-6</v>
      </c>
      <c r="K452" s="3" t="s">
        <v>3</v>
      </c>
      <c r="L452" s="3" t="s">
        <v>4</v>
      </c>
      <c r="M452" s="5">
        <v>1.1494252873563218</v>
      </c>
      <c r="N452" s="5">
        <v>17.899999999999999</v>
      </c>
      <c r="O452" s="3" t="s">
        <v>3</v>
      </c>
      <c r="P452" s="3"/>
      <c r="Q452" s="3"/>
      <c r="R452" s="5">
        <v>33.5</v>
      </c>
      <c r="S452" s="3"/>
      <c r="T452" s="3" t="s">
        <v>3</v>
      </c>
      <c r="U452" s="5">
        <v>51.25</v>
      </c>
      <c r="V452" s="3"/>
      <c r="W452" s="5">
        <v>400</v>
      </c>
      <c r="X452" s="3"/>
      <c r="Y452" s="3"/>
      <c r="Z452" s="5">
        <v>5.2499999999999997E-4</v>
      </c>
      <c r="AA452" s="3" t="s">
        <v>8</v>
      </c>
      <c r="AB452" s="2"/>
      <c r="AC452" s="5">
        <v>3.090909090909091E-10</v>
      </c>
      <c r="AD452" s="3" t="s">
        <v>22</v>
      </c>
      <c r="AE452" s="3" t="s">
        <v>1</v>
      </c>
      <c r="AF452" s="3"/>
      <c r="AG452" s="6">
        <v>2.7899999999999999E-3</v>
      </c>
      <c r="AH452" s="5">
        <v>400</v>
      </c>
      <c r="AI452" s="5">
        <v>130</v>
      </c>
      <c r="AJ452" s="3">
        <v>38</v>
      </c>
      <c r="AK452" s="5">
        <v>400</v>
      </c>
      <c r="AL452" s="5">
        <v>1.2270000000000001</v>
      </c>
      <c r="AM452" s="3"/>
      <c r="AN452" s="3"/>
      <c r="AO452" s="5">
        <v>400</v>
      </c>
      <c r="AP452" s="5">
        <v>400</v>
      </c>
      <c r="AQ452" s="5">
        <v>110</v>
      </c>
      <c r="AR452" s="5">
        <v>2.3199999999999998</v>
      </c>
      <c r="AS452" s="3" t="s">
        <v>28</v>
      </c>
      <c r="AT452" s="3" t="s">
        <v>28</v>
      </c>
      <c r="AU452" s="5">
        <v>93</v>
      </c>
      <c r="AV452" s="3"/>
      <c r="AW452" s="5">
        <v>400</v>
      </c>
      <c r="AX452" s="5">
        <v>7.9999999999999996E-6</v>
      </c>
      <c r="AY452" s="2" t="s">
        <v>311</v>
      </c>
      <c r="AZ452" s="5">
        <v>55</v>
      </c>
      <c r="BA452" s="5">
        <v>400</v>
      </c>
      <c r="BB452" s="3" t="s">
        <v>8</v>
      </c>
      <c r="BC452" s="3">
        <v>17</v>
      </c>
      <c r="BD452" s="5">
        <v>0.54347826086956519</v>
      </c>
      <c r="BE452" s="3" t="s">
        <v>447</v>
      </c>
      <c r="BF452" s="6">
        <v>28.65</v>
      </c>
      <c r="BG452" s="5">
        <v>9.3000000000000007</v>
      </c>
      <c r="BH452" s="3"/>
      <c r="BI452" s="3"/>
      <c r="BJ452" s="5">
        <v>1.74</v>
      </c>
      <c r="BK452" s="5">
        <v>95</v>
      </c>
      <c r="BL452" s="5">
        <v>1.0869565217391304</v>
      </c>
      <c r="BM452" s="5">
        <v>6</v>
      </c>
      <c r="BN452" s="3"/>
      <c r="BO452" s="3" t="s">
        <v>121</v>
      </c>
      <c r="BP452" s="3" t="s">
        <v>3</v>
      </c>
      <c r="BQ452" s="5">
        <v>3.48</v>
      </c>
      <c r="BR452" s="2" t="s">
        <v>21</v>
      </c>
      <c r="BS452" s="3"/>
      <c r="BT452" s="3"/>
      <c r="BU452" s="3"/>
      <c r="BV452" s="5">
        <v>5.7</v>
      </c>
      <c r="BW452" s="5">
        <v>8.5</v>
      </c>
      <c r="BX452" s="3" t="s">
        <v>27</v>
      </c>
      <c r="BY452" s="3"/>
      <c r="BZ452" s="5">
        <v>400</v>
      </c>
      <c r="CA452" s="2"/>
      <c r="CB452" s="3" t="s">
        <v>3</v>
      </c>
      <c r="CC452" s="5">
        <v>2.54</v>
      </c>
      <c r="CD452" s="5">
        <v>67</v>
      </c>
      <c r="CE452" s="3"/>
      <c r="CF452" s="5">
        <v>90.5</v>
      </c>
      <c r="CG452" s="3" t="s">
        <v>312</v>
      </c>
      <c r="CH452" s="3"/>
      <c r="CI452" s="3" t="s">
        <v>27</v>
      </c>
      <c r="CJ452" s="3" t="s">
        <v>1</v>
      </c>
      <c r="CK452" s="2"/>
      <c r="CL452" s="3" t="s">
        <v>22</v>
      </c>
      <c r="CM452" s="5">
        <v>118</v>
      </c>
      <c r="CN452" s="3"/>
      <c r="CO452" s="2"/>
      <c r="CP452" s="3"/>
      <c r="CQ452" s="2"/>
      <c r="CR452" s="5">
        <v>7.15</v>
      </c>
      <c r="CS452" s="5">
        <v>51</v>
      </c>
      <c r="CT452" s="5">
        <v>31</v>
      </c>
      <c r="CU452" s="5">
        <v>11.6</v>
      </c>
      <c r="CV452" s="5">
        <v>990</v>
      </c>
      <c r="CW452" s="5">
        <v>350</v>
      </c>
      <c r="CX452" s="5">
        <v>0.80645161290322587</v>
      </c>
      <c r="CY452" s="5">
        <v>0.83333333333333337</v>
      </c>
      <c r="CZ452" s="3" t="s">
        <v>22</v>
      </c>
      <c r="DA452" s="5">
        <v>5.2999999999999999E-2</v>
      </c>
      <c r="DB452" s="5">
        <v>1535</v>
      </c>
      <c r="DC452" s="2"/>
      <c r="DD452" s="5">
        <v>240</v>
      </c>
      <c r="DE452" s="3" t="s">
        <v>22</v>
      </c>
      <c r="DF452" s="5">
        <v>0.35714285714285715</v>
      </c>
      <c r="DG452" s="3" t="s">
        <v>3</v>
      </c>
      <c r="DH452" s="5">
        <v>18.5</v>
      </c>
      <c r="DI452" s="3" t="s">
        <v>28</v>
      </c>
      <c r="DJ452" s="3"/>
      <c r="DK452" s="5">
        <v>835</v>
      </c>
      <c r="DL452" s="3" t="s">
        <v>8</v>
      </c>
      <c r="DM452" s="5">
        <v>0.29498525073746312</v>
      </c>
      <c r="DN452" s="3" t="s">
        <v>3</v>
      </c>
      <c r="DO452" s="5">
        <v>110</v>
      </c>
      <c r="DP452" s="3" t="s">
        <v>3</v>
      </c>
      <c r="DQ452" s="5">
        <v>4.2450000000000001</v>
      </c>
      <c r="DR452" s="2"/>
      <c r="DS452" s="3">
        <v>1</v>
      </c>
      <c r="DT452" s="5">
        <v>0.64102564102564097</v>
      </c>
      <c r="DU452" s="2"/>
      <c r="DV452" s="3" t="s">
        <v>3</v>
      </c>
      <c r="DW452" s="5">
        <v>51.25</v>
      </c>
      <c r="DX452" s="3"/>
      <c r="DY452" s="3" t="s">
        <v>8</v>
      </c>
      <c r="DZ452" s="2"/>
      <c r="EA452" s="5">
        <v>1.8181818181818181</v>
      </c>
      <c r="EB452" s="5">
        <v>2.33</v>
      </c>
      <c r="EC452" s="3"/>
      <c r="ED452" s="2"/>
      <c r="EE452" s="2"/>
      <c r="EF452" s="3" t="s">
        <v>1</v>
      </c>
      <c r="EG452" s="3" t="s">
        <v>27</v>
      </c>
      <c r="EH452" s="2"/>
      <c r="EI452" s="2"/>
      <c r="EJ452" s="3" t="s">
        <v>473</v>
      </c>
      <c r="EK452" s="5">
        <v>0.153</v>
      </c>
      <c r="EL452" s="3" t="s">
        <v>1</v>
      </c>
      <c r="EM452" s="3" t="s">
        <v>3</v>
      </c>
      <c r="EN452" s="3" t="s">
        <v>27</v>
      </c>
      <c r="EO452" s="3"/>
      <c r="EP452" s="3" t="s">
        <v>8</v>
      </c>
      <c r="EQ452" s="3"/>
      <c r="ER452" s="5">
        <v>7.05</v>
      </c>
      <c r="ES452" s="3"/>
      <c r="ET452" s="9">
        <v>35</v>
      </c>
      <c r="EU452" s="3" t="s">
        <v>239</v>
      </c>
      <c r="EV452" s="3" t="s">
        <v>28</v>
      </c>
      <c r="EW452" s="9">
        <v>18</v>
      </c>
      <c r="EX452" s="9">
        <v>2.85</v>
      </c>
      <c r="EY452" s="3"/>
      <c r="EZ452" s="3"/>
      <c r="FA452" s="9">
        <v>1.5384615384615383</v>
      </c>
      <c r="FB452" s="9">
        <v>1.4999999999999999E-8</v>
      </c>
      <c r="FC452" s="5">
        <v>400</v>
      </c>
      <c r="FD452" s="9">
        <v>1.7543859649122808</v>
      </c>
      <c r="FE452" s="2" t="s">
        <v>311</v>
      </c>
      <c r="FF452" s="3" t="s">
        <v>28</v>
      </c>
      <c r="FG452" s="3" t="s">
        <v>1</v>
      </c>
      <c r="FH452" s="9">
        <v>7.5</v>
      </c>
      <c r="FI452" s="3"/>
      <c r="FJ452" s="9">
        <v>15.4</v>
      </c>
      <c r="FK452" s="3" t="s">
        <v>1</v>
      </c>
      <c r="FL452" s="3" t="s">
        <v>1</v>
      </c>
      <c r="FM452" s="3"/>
      <c r="FN452" s="9">
        <v>340</v>
      </c>
      <c r="FO452" s="9">
        <v>1.6249999999999999E-6</v>
      </c>
      <c r="FP452" s="9">
        <v>12.2</v>
      </c>
      <c r="FQ452" s="3" t="s">
        <v>311</v>
      </c>
      <c r="FR452" s="5">
        <v>7.0000000000000007E-2</v>
      </c>
      <c r="FS452" s="9">
        <v>135</v>
      </c>
      <c r="FT452" s="3" t="s">
        <v>1</v>
      </c>
      <c r="FU452" s="3"/>
      <c r="FV452" s="3" t="s">
        <v>27</v>
      </c>
      <c r="FW452" s="5">
        <v>51.6</v>
      </c>
      <c r="FX452" s="10">
        <v>3.63E-3</v>
      </c>
      <c r="FY452" s="3"/>
      <c r="FZ452" s="3"/>
      <c r="GA452" s="3"/>
      <c r="GB452" s="3"/>
      <c r="GC452" s="3" t="s">
        <v>27</v>
      </c>
      <c r="GD452" s="3"/>
      <c r="GE452" s="3"/>
      <c r="GF452" s="3" t="s">
        <v>30</v>
      </c>
      <c r="GG452" s="3"/>
      <c r="GH452" s="9">
        <v>3.47</v>
      </c>
      <c r="GI452" s="5">
        <v>400</v>
      </c>
      <c r="GJ452" s="5">
        <v>9.4249999999999994E-3</v>
      </c>
      <c r="GK452" s="3"/>
      <c r="GL452" s="2"/>
      <c r="GM452" s="9">
        <v>2.13</v>
      </c>
      <c r="GN452" s="3" t="s">
        <v>31</v>
      </c>
      <c r="GO452" s="3" t="s">
        <v>8</v>
      </c>
      <c r="GP452" s="3"/>
      <c r="GQ452" s="3"/>
      <c r="GR452" s="3" t="s">
        <v>219</v>
      </c>
      <c r="GS452" s="9">
        <v>1.3698630136986301</v>
      </c>
      <c r="GT452" s="9">
        <v>148</v>
      </c>
      <c r="GU452" s="9">
        <v>28.6</v>
      </c>
      <c r="GV452" s="2">
        <v>0.17543859649122809</v>
      </c>
      <c r="GW452" s="9">
        <v>5.3</v>
      </c>
      <c r="GX452" s="2" t="s">
        <v>34</v>
      </c>
      <c r="GY452" s="7"/>
      <c r="GZ452" s="9">
        <v>7.85</v>
      </c>
      <c r="HA452" s="9">
        <v>2.15</v>
      </c>
      <c r="HB452" s="9">
        <v>5.69</v>
      </c>
      <c r="HC452" s="3">
        <v>41.5</v>
      </c>
      <c r="HD452" s="3" t="s">
        <v>3</v>
      </c>
      <c r="HE452" s="9">
        <v>34.85</v>
      </c>
      <c r="HF452" s="9">
        <v>22.5</v>
      </c>
      <c r="HG452" s="3" t="s">
        <v>467</v>
      </c>
      <c r="HH452" s="5">
        <v>400</v>
      </c>
      <c r="HI452" s="3" t="s">
        <v>311</v>
      </c>
      <c r="HJ452" s="3"/>
      <c r="HK452" s="3" t="s">
        <v>3</v>
      </c>
      <c r="HL452" s="3"/>
      <c r="HM452" s="9">
        <v>0.70699999999999996</v>
      </c>
      <c r="HN452" s="9">
        <v>249</v>
      </c>
      <c r="HO452" s="3" t="s">
        <v>3</v>
      </c>
      <c r="HP452" s="3" t="s">
        <v>1</v>
      </c>
      <c r="HQ452" s="3" t="s">
        <v>28</v>
      </c>
      <c r="HR452" s="9">
        <v>3.5</v>
      </c>
      <c r="HS452" s="3" t="s">
        <v>3</v>
      </c>
      <c r="HT452" s="3">
        <v>3.7</v>
      </c>
      <c r="HU452" s="9">
        <v>0.65359477124183007</v>
      </c>
      <c r="HV452" s="3">
        <v>1</v>
      </c>
      <c r="HW452" s="9">
        <v>3.2399999999999998E-2</v>
      </c>
      <c r="HX452" s="3" t="s">
        <v>3</v>
      </c>
      <c r="HY452" s="3"/>
      <c r="HZ452" s="3" t="s">
        <v>30</v>
      </c>
      <c r="IA452" s="9">
        <v>12.5</v>
      </c>
      <c r="IB452" s="5">
        <v>37.5</v>
      </c>
      <c r="IC452" s="3" t="s">
        <v>18</v>
      </c>
      <c r="ID452" s="3"/>
      <c r="IE452" s="3" t="s">
        <v>309</v>
      </c>
      <c r="IF452" s="7"/>
      <c r="IG452" s="9">
        <v>1.5873015873015872</v>
      </c>
      <c r="IH452" s="9">
        <v>3.0303030303030303</v>
      </c>
    </row>
    <row r="453" spans="1:242" x14ac:dyDescent="0.25">
      <c r="A453" s="1" t="s">
        <v>576</v>
      </c>
      <c r="B453" s="5">
        <v>93</v>
      </c>
      <c r="C453" s="3"/>
      <c r="D453" s="5">
        <v>18</v>
      </c>
      <c r="E453" s="3" t="s">
        <v>1</v>
      </c>
      <c r="F453" s="3"/>
      <c r="G453" s="2"/>
      <c r="H453" s="3"/>
      <c r="I453" s="3"/>
      <c r="J453" s="5">
        <v>1.46E-6</v>
      </c>
      <c r="K453" s="3" t="s">
        <v>3</v>
      </c>
      <c r="L453" s="3" t="s">
        <v>4</v>
      </c>
      <c r="M453" s="5">
        <v>1.1494252873563218</v>
      </c>
      <c r="N453" s="5">
        <v>18.8</v>
      </c>
      <c r="O453" s="3" t="s">
        <v>3</v>
      </c>
      <c r="P453" s="3"/>
      <c r="Q453" s="3"/>
      <c r="R453" s="5">
        <v>35</v>
      </c>
      <c r="S453" s="3"/>
      <c r="T453" s="3" t="s">
        <v>3</v>
      </c>
      <c r="U453" s="5">
        <v>53.5</v>
      </c>
      <c r="V453" s="3"/>
      <c r="W453" s="5">
        <v>404</v>
      </c>
      <c r="X453" s="3"/>
      <c r="Y453" s="3"/>
      <c r="Z453" s="5">
        <v>6.4999999999999997E-4</v>
      </c>
      <c r="AA453" s="3" t="s">
        <v>8</v>
      </c>
      <c r="AB453" s="2"/>
      <c r="AC453" s="5">
        <v>3.2363636363636362E-10</v>
      </c>
      <c r="AD453" s="3" t="s">
        <v>22</v>
      </c>
      <c r="AE453" s="3" t="s">
        <v>1</v>
      </c>
      <c r="AF453" s="3"/>
      <c r="AG453" s="6">
        <v>3.2499999999999999E-3</v>
      </c>
      <c r="AH453" s="5">
        <v>404</v>
      </c>
      <c r="AI453" s="5">
        <v>130</v>
      </c>
      <c r="AJ453" s="3">
        <v>39</v>
      </c>
      <c r="AK453" s="5">
        <v>404</v>
      </c>
      <c r="AL453" s="5">
        <v>1.234</v>
      </c>
      <c r="AM453" s="3"/>
      <c r="AN453" s="3"/>
      <c r="AO453" s="5">
        <v>404</v>
      </c>
      <c r="AP453" s="5">
        <v>404</v>
      </c>
      <c r="AQ453" s="5">
        <v>100</v>
      </c>
      <c r="AR453" s="5">
        <v>2.35</v>
      </c>
      <c r="AS453" s="3" t="s">
        <v>28</v>
      </c>
      <c r="AT453" s="3" t="s">
        <v>28</v>
      </c>
      <c r="AU453" s="5">
        <v>96</v>
      </c>
      <c r="AV453" s="3"/>
      <c r="AW453" s="5">
        <v>404</v>
      </c>
      <c r="AX453" s="5">
        <v>1.0000000000000001E-5</v>
      </c>
      <c r="AY453" s="2" t="s">
        <v>311</v>
      </c>
      <c r="AZ453" s="5">
        <v>61</v>
      </c>
      <c r="BA453" s="5">
        <v>404</v>
      </c>
      <c r="BB453" s="3" t="s">
        <v>8</v>
      </c>
      <c r="BC453" s="3">
        <v>17</v>
      </c>
      <c r="BD453" s="5">
        <v>0.54347826086956519</v>
      </c>
      <c r="BE453" s="3" t="s">
        <v>447</v>
      </c>
      <c r="BF453" s="6">
        <v>32</v>
      </c>
      <c r="BG453" s="5">
        <v>9.6</v>
      </c>
      <c r="BH453" s="3"/>
      <c r="BI453" s="3"/>
      <c r="BJ453" s="5">
        <v>1.81</v>
      </c>
      <c r="BK453" s="5">
        <v>97</v>
      </c>
      <c r="BL453" s="5">
        <v>1.1363636363636365</v>
      </c>
      <c r="BM453" s="5">
        <v>6</v>
      </c>
      <c r="BN453" s="3"/>
      <c r="BO453" s="3" t="s">
        <v>121</v>
      </c>
      <c r="BP453" s="3" t="s">
        <v>3</v>
      </c>
      <c r="BQ453" s="5">
        <v>3.55</v>
      </c>
      <c r="BR453" s="2" t="s">
        <v>21</v>
      </c>
      <c r="BS453" s="3"/>
      <c r="BT453" s="3"/>
      <c r="BU453" s="3"/>
      <c r="BV453" s="5">
        <v>5.7</v>
      </c>
      <c r="BW453" s="5">
        <v>9</v>
      </c>
      <c r="BX453" s="3" t="s">
        <v>27</v>
      </c>
      <c r="BY453" s="3"/>
      <c r="BZ453" s="5">
        <v>404</v>
      </c>
      <c r="CA453" s="2"/>
      <c r="CB453" s="3" t="s">
        <v>3</v>
      </c>
      <c r="CC453" s="5">
        <v>2.66</v>
      </c>
      <c r="CD453" s="5">
        <v>70</v>
      </c>
      <c r="CE453" s="3"/>
      <c r="CF453" s="5">
        <v>92</v>
      </c>
      <c r="CG453" s="3" t="s">
        <v>312</v>
      </c>
      <c r="CH453" s="3"/>
      <c r="CI453" s="3" t="s">
        <v>27</v>
      </c>
      <c r="CJ453" s="3" t="s">
        <v>1</v>
      </c>
      <c r="CK453" s="2"/>
      <c r="CL453" s="3" t="s">
        <v>22</v>
      </c>
      <c r="CM453" s="5">
        <v>120</v>
      </c>
      <c r="CN453" s="3"/>
      <c r="CO453" s="2"/>
      <c r="CP453" s="3"/>
      <c r="CQ453" s="2"/>
      <c r="CR453" s="5">
        <v>7.24</v>
      </c>
      <c r="CS453" s="5">
        <v>53</v>
      </c>
      <c r="CT453" s="5">
        <v>31</v>
      </c>
      <c r="CU453" s="5">
        <v>11.8</v>
      </c>
      <c r="CV453" s="5">
        <v>998</v>
      </c>
      <c r="CW453" s="5">
        <v>340</v>
      </c>
      <c r="CX453" s="5">
        <v>0.81967213114754101</v>
      </c>
      <c r="CY453" s="5">
        <v>0.85470085470085477</v>
      </c>
      <c r="CZ453" s="3" t="s">
        <v>22</v>
      </c>
      <c r="DA453" s="5">
        <v>5.5E-2</v>
      </c>
      <c r="DB453" s="5">
        <v>1580</v>
      </c>
      <c r="DC453" s="2"/>
      <c r="DD453" s="5">
        <v>243</v>
      </c>
      <c r="DE453" s="3" t="s">
        <v>22</v>
      </c>
      <c r="DF453" s="5">
        <v>0.36630036630036628</v>
      </c>
      <c r="DG453" s="3" t="s">
        <v>3</v>
      </c>
      <c r="DH453" s="5">
        <v>16.5</v>
      </c>
      <c r="DI453" s="3" t="s">
        <v>28</v>
      </c>
      <c r="DJ453" s="3"/>
      <c r="DK453" s="5">
        <v>845</v>
      </c>
      <c r="DL453" s="3" t="s">
        <v>8</v>
      </c>
      <c r="DM453" s="5">
        <v>0.29498525073746312</v>
      </c>
      <c r="DN453" s="3" t="s">
        <v>3</v>
      </c>
      <c r="DO453" s="5">
        <v>110</v>
      </c>
      <c r="DP453" s="3" t="s">
        <v>3</v>
      </c>
      <c r="DQ453" s="5">
        <v>4.5750000000000002</v>
      </c>
      <c r="DR453" s="2"/>
      <c r="DS453" s="3">
        <v>1</v>
      </c>
      <c r="DT453" s="5">
        <v>0.64935064935064934</v>
      </c>
      <c r="DU453" s="2"/>
      <c r="DV453" s="3" t="s">
        <v>3</v>
      </c>
      <c r="DW453" s="5">
        <v>53.5</v>
      </c>
      <c r="DX453" s="3"/>
      <c r="DY453" s="3" t="s">
        <v>8</v>
      </c>
      <c r="DZ453" s="2"/>
      <c r="EA453" s="5">
        <v>1.8181818181818181</v>
      </c>
      <c r="EB453" s="5">
        <v>2.35</v>
      </c>
      <c r="EC453" s="3"/>
      <c r="ED453" s="2"/>
      <c r="EE453" s="2"/>
      <c r="EF453" s="3" t="s">
        <v>1</v>
      </c>
      <c r="EG453" s="3" t="s">
        <v>27</v>
      </c>
      <c r="EH453" s="2"/>
      <c r="EI453" s="2"/>
      <c r="EJ453" s="3" t="s">
        <v>473</v>
      </c>
      <c r="EK453" s="5">
        <v>0.152</v>
      </c>
      <c r="EL453" s="3" t="s">
        <v>1</v>
      </c>
      <c r="EM453" s="3" t="s">
        <v>3</v>
      </c>
      <c r="EN453" s="3" t="s">
        <v>27</v>
      </c>
      <c r="EO453" s="3"/>
      <c r="EP453" s="3" t="s">
        <v>8</v>
      </c>
      <c r="EQ453" s="3"/>
      <c r="ER453" s="5">
        <v>7.35</v>
      </c>
      <c r="ES453" s="3"/>
      <c r="ET453" s="9">
        <v>36</v>
      </c>
      <c r="EU453" s="3" t="s">
        <v>239</v>
      </c>
      <c r="EV453" s="3" t="s">
        <v>28</v>
      </c>
      <c r="EW453" s="9">
        <v>19</v>
      </c>
      <c r="EX453" s="9">
        <v>2.97</v>
      </c>
      <c r="EY453" s="3"/>
      <c r="EZ453" s="3"/>
      <c r="FA453" s="9">
        <v>1.5625</v>
      </c>
      <c r="FB453" s="9">
        <v>1.9000000000000001E-8</v>
      </c>
      <c r="FC453" s="5">
        <v>404</v>
      </c>
      <c r="FD453" s="9">
        <v>2</v>
      </c>
      <c r="FE453" s="2" t="s">
        <v>311</v>
      </c>
      <c r="FF453" s="3" t="s">
        <v>28</v>
      </c>
      <c r="FG453" s="3" t="s">
        <v>1</v>
      </c>
      <c r="FH453" s="9">
        <v>7.55</v>
      </c>
      <c r="FI453" s="3"/>
      <c r="FJ453" s="9">
        <v>15.8</v>
      </c>
      <c r="FK453" s="3" t="s">
        <v>1</v>
      </c>
      <c r="FL453" s="3" t="s">
        <v>1</v>
      </c>
      <c r="FM453" s="3"/>
      <c r="FN453" s="9">
        <v>375</v>
      </c>
      <c r="FO453" s="9">
        <v>1.7999999999999999E-6</v>
      </c>
      <c r="FP453" s="9">
        <v>12</v>
      </c>
      <c r="FQ453" s="3" t="s">
        <v>311</v>
      </c>
      <c r="FR453" s="5">
        <v>6.0999999999999999E-2</v>
      </c>
      <c r="FS453" s="9">
        <v>133</v>
      </c>
      <c r="FT453" s="3" t="s">
        <v>1</v>
      </c>
      <c r="FU453" s="3"/>
      <c r="FV453" s="3" t="s">
        <v>27</v>
      </c>
      <c r="FW453" s="5">
        <v>55</v>
      </c>
      <c r="FX453" s="10">
        <v>4.0000000000000001E-3</v>
      </c>
      <c r="FY453" s="3"/>
      <c r="FZ453" s="3"/>
      <c r="GA453" s="3"/>
      <c r="GB453" s="3"/>
      <c r="GC453" s="3" t="s">
        <v>27</v>
      </c>
      <c r="GD453" s="3"/>
      <c r="GE453" s="3"/>
      <c r="GF453" s="3" t="s">
        <v>30</v>
      </c>
      <c r="GG453" s="3"/>
      <c r="GH453" s="9">
        <v>3.47</v>
      </c>
      <c r="GI453" s="5">
        <v>404</v>
      </c>
      <c r="GJ453" s="5">
        <v>9.7000000000000003E-3</v>
      </c>
      <c r="GK453" s="3"/>
      <c r="GL453" s="2"/>
      <c r="GM453" s="9">
        <v>2.14</v>
      </c>
      <c r="GN453" s="3" t="s">
        <v>31</v>
      </c>
      <c r="GO453" s="3" t="s">
        <v>8</v>
      </c>
      <c r="GP453" s="3"/>
      <c r="GQ453" s="3"/>
      <c r="GR453" s="3" t="s">
        <v>219</v>
      </c>
      <c r="GS453" s="9">
        <v>1.2987012987012987</v>
      </c>
      <c r="GT453" s="9">
        <v>150</v>
      </c>
      <c r="GU453" s="9">
        <v>29.3</v>
      </c>
      <c r="GV453" s="2">
        <v>0.17543859649122809</v>
      </c>
      <c r="GW453" s="9">
        <v>5.4</v>
      </c>
      <c r="GX453" s="2" t="s">
        <v>34</v>
      </c>
      <c r="GY453" s="7"/>
      <c r="GZ453" s="9">
        <v>7.9</v>
      </c>
      <c r="HA453" s="9">
        <v>2.19</v>
      </c>
      <c r="HB453" s="9">
        <v>5.8</v>
      </c>
      <c r="HC453" s="3">
        <v>41.75</v>
      </c>
      <c r="HD453" s="3" t="s">
        <v>3</v>
      </c>
      <c r="HE453" s="9">
        <v>35</v>
      </c>
      <c r="HF453" s="9">
        <v>22.5</v>
      </c>
      <c r="HG453" s="3" t="s">
        <v>467</v>
      </c>
      <c r="HH453" s="5">
        <v>404</v>
      </c>
      <c r="HI453" s="3" t="s">
        <v>311</v>
      </c>
      <c r="HJ453" s="3"/>
      <c r="HK453" s="3" t="s">
        <v>3</v>
      </c>
      <c r="HL453" s="3"/>
      <c r="HM453" s="9">
        <v>0.71099999999999997</v>
      </c>
      <c r="HN453" s="9">
        <v>247</v>
      </c>
      <c r="HO453" s="3" t="s">
        <v>3</v>
      </c>
      <c r="HP453" s="3" t="s">
        <v>1</v>
      </c>
      <c r="HQ453" s="3" t="s">
        <v>28</v>
      </c>
      <c r="HR453" s="9">
        <v>3.4</v>
      </c>
      <c r="HS453" s="3" t="s">
        <v>3</v>
      </c>
      <c r="HT453" s="3">
        <v>3.69</v>
      </c>
      <c r="HU453" s="9">
        <v>0.66225165562913912</v>
      </c>
      <c r="HV453" s="3">
        <v>1</v>
      </c>
      <c r="HW453" s="9">
        <v>3.415E-2</v>
      </c>
      <c r="HX453" s="3" t="s">
        <v>3</v>
      </c>
      <c r="HY453" s="3"/>
      <c r="HZ453" s="3" t="s">
        <v>30</v>
      </c>
      <c r="IA453" s="9">
        <v>16</v>
      </c>
      <c r="IB453" s="5">
        <v>37.5</v>
      </c>
      <c r="IC453" s="3" t="s">
        <v>18</v>
      </c>
      <c r="ID453" s="3"/>
      <c r="IE453" s="3" t="s">
        <v>309</v>
      </c>
      <c r="IF453" s="7"/>
      <c r="IG453" s="9">
        <v>1.6949152542372883</v>
      </c>
      <c r="IH453" s="9">
        <v>3.3333333333333335</v>
      </c>
    </row>
    <row r="454" spans="1:242" x14ac:dyDescent="0.25">
      <c r="A454" s="1" t="s">
        <v>577</v>
      </c>
      <c r="B454" s="5">
        <v>98</v>
      </c>
      <c r="C454" s="3"/>
      <c r="D454" s="5">
        <v>17.3</v>
      </c>
      <c r="E454" s="3" t="s">
        <v>1</v>
      </c>
      <c r="F454" s="3"/>
      <c r="G454" s="2"/>
      <c r="H454" s="3"/>
      <c r="I454" s="3"/>
      <c r="J454" s="5">
        <v>1.9E-6</v>
      </c>
      <c r="K454" s="3" t="s">
        <v>3</v>
      </c>
      <c r="L454" s="3" t="s">
        <v>4</v>
      </c>
      <c r="M454" s="5">
        <v>1.1363636363636365</v>
      </c>
      <c r="N454" s="5">
        <v>19</v>
      </c>
      <c r="O454" s="3" t="s">
        <v>3</v>
      </c>
      <c r="P454" s="3"/>
      <c r="Q454" s="3"/>
      <c r="R454" s="5">
        <v>34</v>
      </c>
      <c r="S454" s="3"/>
      <c r="T454" s="3" t="s">
        <v>3</v>
      </c>
      <c r="U454" s="5">
        <v>54.7</v>
      </c>
      <c r="V454" s="3"/>
      <c r="W454" s="5">
        <v>411</v>
      </c>
      <c r="X454" s="3"/>
      <c r="Y454" s="3"/>
      <c r="Z454" s="5">
        <v>8.0000000000000004E-4</v>
      </c>
      <c r="AA454" s="3" t="s">
        <v>8</v>
      </c>
      <c r="AB454" s="2"/>
      <c r="AC454" s="5">
        <v>4.2E-10</v>
      </c>
      <c r="AD454" s="3" t="s">
        <v>22</v>
      </c>
      <c r="AE454" s="3" t="s">
        <v>1</v>
      </c>
      <c r="AF454" s="3"/>
      <c r="AG454" s="6">
        <v>3.6600000000000001E-3</v>
      </c>
      <c r="AH454" s="5">
        <v>411</v>
      </c>
      <c r="AI454" s="5">
        <v>130</v>
      </c>
      <c r="AJ454" s="3">
        <v>40</v>
      </c>
      <c r="AK454" s="5">
        <v>411</v>
      </c>
      <c r="AL454" s="5">
        <v>1.234</v>
      </c>
      <c r="AM454" s="3"/>
      <c r="AN454" s="3"/>
      <c r="AO454" s="5">
        <v>411</v>
      </c>
      <c r="AP454" s="5">
        <v>411</v>
      </c>
      <c r="AQ454" s="5">
        <v>102</v>
      </c>
      <c r="AR454" s="5">
        <v>2.4</v>
      </c>
      <c r="AS454" s="3" t="s">
        <v>28</v>
      </c>
      <c r="AT454" s="3" t="s">
        <v>28</v>
      </c>
      <c r="AU454" s="5">
        <v>95</v>
      </c>
      <c r="AV454" s="3"/>
      <c r="AW454" s="5">
        <v>411</v>
      </c>
      <c r="AX454" s="5">
        <v>1.1666666666666666E-5</v>
      </c>
      <c r="AY454" s="2" t="s">
        <v>311</v>
      </c>
      <c r="AZ454" s="5">
        <v>54</v>
      </c>
      <c r="BA454" s="5">
        <v>411</v>
      </c>
      <c r="BB454" s="3" t="s">
        <v>8</v>
      </c>
      <c r="BC454" s="3">
        <v>16.5</v>
      </c>
      <c r="BD454" s="5">
        <v>0.5524861878453039</v>
      </c>
      <c r="BE454" s="3" t="s">
        <v>447</v>
      </c>
      <c r="BF454" s="6">
        <v>34.299999999999997</v>
      </c>
      <c r="BG454" s="5">
        <v>9.8000000000000007</v>
      </c>
      <c r="BH454" s="3"/>
      <c r="BI454" s="3"/>
      <c r="BJ454" s="5">
        <v>1.8</v>
      </c>
      <c r="BK454" s="5">
        <v>92</v>
      </c>
      <c r="BL454" s="5">
        <v>1.1363636363636365</v>
      </c>
      <c r="BM454" s="5">
        <v>6.5</v>
      </c>
      <c r="BN454" s="3"/>
      <c r="BO454" s="3" t="s">
        <v>121</v>
      </c>
      <c r="BP454" s="3" t="s">
        <v>3</v>
      </c>
      <c r="BQ454" s="5">
        <v>3.6</v>
      </c>
      <c r="BR454" s="2" t="s">
        <v>21</v>
      </c>
      <c r="BS454" s="3"/>
      <c r="BT454" s="3"/>
      <c r="BU454" s="3"/>
      <c r="BV454" s="5">
        <v>5.8</v>
      </c>
      <c r="BW454" s="5">
        <v>9.1</v>
      </c>
      <c r="BX454" s="3" t="s">
        <v>27</v>
      </c>
      <c r="BY454" s="3"/>
      <c r="BZ454" s="5">
        <v>411</v>
      </c>
      <c r="CA454" s="2"/>
      <c r="CB454" s="3" t="s">
        <v>3</v>
      </c>
      <c r="CC454" s="5">
        <v>2.7</v>
      </c>
      <c r="CD454" s="5">
        <v>75</v>
      </c>
      <c r="CE454" s="3"/>
      <c r="CF454" s="5">
        <v>96</v>
      </c>
      <c r="CG454" s="3" t="s">
        <v>312</v>
      </c>
      <c r="CH454" s="3"/>
      <c r="CI454" s="3" t="s">
        <v>27</v>
      </c>
      <c r="CJ454" s="3" t="s">
        <v>1</v>
      </c>
      <c r="CK454" s="2"/>
      <c r="CL454" s="3" t="s">
        <v>22</v>
      </c>
      <c r="CM454" s="5">
        <v>120</v>
      </c>
      <c r="CN454" s="3"/>
      <c r="CO454" s="2"/>
      <c r="CP454" s="3"/>
      <c r="CQ454" s="2"/>
      <c r="CR454" s="5">
        <v>7.56</v>
      </c>
      <c r="CS454" s="5">
        <v>55</v>
      </c>
      <c r="CT454" s="5">
        <v>31</v>
      </c>
      <c r="CU454" s="5">
        <v>11.85</v>
      </c>
      <c r="CV454" s="5">
        <v>1000</v>
      </c>
      <c r="CW454" s="5">
        <v>360</v>
      </c>
      <c r="CX454" s="5">
        <v>0.9174311926605504</v>
      </c>
      <c r="CY454" s="5">
        <v>0.86206896551724144</v>
      </c>
      <c r="CZ454" s="3" t="s">
        <v>22</v>
      </c>
      <c r="DA454" s="5">
        <v>6.6500000000000004E-2</v>
      </c>
      <c r="DB454" s="5">
        <v>1635</v>
      </c>
      <c r="DC454" s="2"/>
      <c r="DD454" s="5">
        <v>247</v>
      </c>
      <c r="DE454" s="3" t="s">
        <v>22</v>
      </c>
      <c r="DF454" s="5">
        <v>0.36900369003690037</v>
      </c>
      <c r="DG454" s="3" t="s">
        <v>3</v>
      </c>
      <c r="DH454" s="5">
        <v>15.7</v>
      </c>
      <c r="DI454" s="3" t="s">
        <v>28</v>
      </c>
      <c r="DJ454" s="3"/>
      <c r="DK454" s="5">
        <v>835</v>
      </c>
      <c r="DL454" s="3" t="s">
        <v>8</v>
      </c>
      <c r="DM454" s="5">
        <v>0.29411764705882354</v>
      </c>
      <c r="DN454" s="3" t="s">
        <v>3</v>
      </c>
      <c r="DO454" s="5">
        <v>112</v>
      </c>
      <c r="DP454" s="3" t="s">
        <v>3</v>
      </c>
      <c r="DQ454" s="5">
        <v>4.9000000000000004</v>
      </c>
      <c r="DR454" s="2"/>
      <c r="DS454" s="3">
        <v>1</v>
      </c>
      <c r="DT454" s="5">
        <v>0.61728395061728392</v>
      </c>
      <c r="DU454" s="2"/>
      <c r="DV454" s="3" t="s">
        <v>3</v>
      </c>
      <c r="DW454" s="5">
        <v>54.7</v>
      </c>
      <c r="DX454" s="3"/>
      <c r="DY454" s="3" t="s">
        <v>8</v>
      </c>
      <c r="DZ454" s="2"/>
      <c r="EA454" s="5">
        <v>1.8867924528301885</v>
      </c>
      <c r="EB454" s="5">
        <v>2.36</v>
      </c>
      <c r="EC454" s="3"/>
      <c r="ED454" s="2"/>
      <c r="EE454" s="2"/>
      <c r="EF454" s="3" t="s">
        <v>1</v>
      </c>
      <c r="EG454" s="3" t="s">
        <v>27</v>
      </c>
      <c r="EH454" s="2"/>
      <c r="EI454" s="2"/>
      <c r="EJ454" s="3" t="s">
        <v>473</v>
      </c>
      <c r="EK454" s="5">
        <v>0.158</v>
      </c>
      <c r="EL454" s="3" t="s">
        <v>1</v>
      </c>
      <c r="EM454" s="3" t="s">
        <v>3</v>
      </c>
      <c r="EN454" s="3" t="s">
        <v>27</v>
      </c>
      <c r="EO454" s="3"/>
      <c r="EP454" s="3" t="s">
        <v>8</v>
      </c>
      <c r="EQ454" s="3"/>
      <c r="ER454" s="5">
        <v>8</v>
      </c>
      <c r="ES454" s="3"/>
      <c r="ET454" s="9">
        <v>35</v>
      </c>
      <c r="EU454" s="3" t="s">
        <v>239</v>
      </c>
      <c r="EV454" s="3" t="s">
        <v>28</v>
      </c>
      <c r="EW454" s="9">
        <v>20</v>
      </c>
      <c r="EX454" s="9">
        <v>3.02</v>
      </c>
      <c r="EY454" s="3"/>
      <c r="EZ454" s="3"/>
      <c r="FA454" s="9">
        <v>1.5625</v>
      </c>
      <c r="FB454" s="9">
        <v>1.96E-8</v>
      </c>
      <c r="FC454" s="5">
        <v>411</v>
      </c>
      <c r="FD454" s="9">
        <v>2.2222222222222223</v>
      </c>
      <c r="FE454" s="2" t="s">
        <v>311</v>
      </c>
      <c r="FF454" s="3" t="s">
        <v>28</v>
      </c>
      <c r="FG454" s="3" t="s">
        <v>1</v>
      </c>
      <c r="FH454" s="9">
        <v>7.6</v>
      </c>
      <c r="FI454" s="3"/>
      <c r="FJ454" s="9">
        <v>16.399999999999999</v>
      </c>
      <c r="FK454" s="3" t="s">
        <v>1</v>
      </c>
      <c r="FL454" s="3" t="s">
        <v>1</v>
      </c>
      <c r="FM454" s="3"/>
      <c r="FN454" s="9">
        <v>425</v>
      </c>
      <c r="FO454" s="9">
        <v>1.9999999999999999E-6</v>
      </c>
      <c r="FP454" s="9">
        <v>13.5</v>
      </c>
      <c r="FQ454" s="3" t="s">
        <v>311</v>
      </c>
      <c r="FR454" s="5">
        <v>5.3999999999999999E-2</v>
      </c>
      <c r="FS454" s="9">
        <v>139</v>
      </c>
      <c r="FT454" s="3" t="s">
        <v>1</v>
      </c>
      <c r="FU454" s="3"/>
      <c r="FV454" s="3" t="s">
        <v>27</v>
      </c>
      <c r="FW454" s="5">
        <v>66.5</v>
      </c>
      <c r="FX454" s="10">
        <v>4.3E-3</v>
      </c>
      <c r="FY454" s="3"/>
      <c r="FZ454" s="3"/>
      <c r="GA454" s="3"/>
      <c r="GB454" s="3"/>
      <c r="GC454" s="3" t="s">
        <v>27</v>
      </c>
      <c r="GD454" s="3"/>
      <c r="GE454" s="3"/>
      <c r="GF454" s="3" t="s">
        <v>30</v>
      </c>
      <c r="GG454" s="3"/>
      <c r="GH454" s="9">
        <v>3.5</v>
      </c>
      <c r="GI454" s="5">
        <v>411</v>
      </c>
      <c r="GJ454" s="5">
        <v>1.17E-2</v>
      </c>
      <c r="GK454" s="3"/>
      <c r="GL454" s="2"/>
      <c r="GM454" s="9">
        <v>2.15</v>
      </c>
      <c r="GN454" s="3" t="s">
        <v>31</v>
      </c>
      <c r="GO454" s="3" t="s">
        <v>8</v>
      </c>
      <c r="GP454" s="3"/>
      <c r="GQ454" s="3"/>
      <c r="GR454" s="3" t="s">
        <v>219</v>
      </c>
      <c r="GS454" s="9">
        <v>1.25</v>
      </c>
      <c r="GT454" s="9">
        <v>154</v>
      </c>
      <c r="GU454" s="9">
        <v>30.5</v>
      </c>
      <c r="GV454" s="2">
        <v>0.19607843137254902</v>
      </c>
      <c r="GW454" s="9">
        <v>4.4000000000000004</v>
      </c>
      <c r="GX454" s="2" t="s">
        <v>34</v>
      </c>
      <c r="GY454" s="7"/>
      <c r="GZ454" s="9">
        <v>8</v>
      </c>
      <c r="HA454" s="9">
        <v>2.12</v>
      </c>
      <c r="HB454" s="9">
        <v>5.92</v>
      </c>
      <c r="HC454" s="3">
        <v>42.2</v>
      </c>
      <c r="HD454" s="3" t="s">
        <v>3</v>
      </c>
      <c r="HE454" s="9">
        <v>43.2</v>
      </c>
      <c r="HF454" s="9">
        <v>22.8</v>
      </c>
      <c r="HG454" s="3" t="s">
        <v>467</v>
      </c>
      <c r="HH454" s="5">
        <v>411</v>
      </c>
      <c r="HI454" s="3" t="s">
        <v>311</v>
      </c>
      <c r="HJ454" s="3"/>
      <c r="HK454" s="3" t="s">
        <v>3</v>
      </c>
      <c r="HL454" s="3"/>
      <c r="HM454" s="9">
        <v>0.745</v>
      </c>
      <c r="HN454" s="9">
        <v>270</v>
      </c>
      <c r="HO454" s="3" t="s">
        <v>3</v>
      </c>
      <c r="HP454" s="3" t="s">
        <v>1</v>
      </c>
      <c r="HQ454" s="3" t="s">
        <v>28</v>
      </c>
      <c r="HR454" s="9">
        <v>3.1</v>
      </c>
      <c r="HS454" s="3" t="s">
        <v>3</v>
      </c>
      <c r="HT454" s="3">
        <v>3.69</v>
      </c>
      <c r="HU454" s="9">
        <v>0.66666666666666663</v>
      </c>
      <c r="HV454" s="3">
        <v>1</v>
      </c>
      <c r="HW454" s="9">
        <v>3.5750000000000004E-2</v>
      </c>
      <c r="HX454" s="3" t="s">
        <v>3</v>
      </c>
      <c r="HY454" s="3"/>
      <c r="HZ454" s="3" t="s">
        <v>30</v>
      </c>
      <c r="IA454" s="9">
        <v>18</v>
      </c>
      <c r="IB454" s="5">
        <v>36.25</v>
      </c>
      <c r="IC454" s="3" t="s">
        <v>18</v>
      </c>
      <c r="ID454" s="3"/>
      <c r="IE454" s="3" t="s">
        <v>309</v>
      </c>
      <c r="IF454" s="7"/>
      <c r="IG454" s="9">
        <v>1.7241379310344829</v>
      </c>
      <c r="IH454" s="9">
        <v>3.5714285714285712</v>
      </c>
    </row>
    <row r="455" spans="1:242" x14ac:dyDescent="0.25">
      <c r="A455" s="1" t="s">
        <v>578</v>
      </c>
      <c r="B455" s="5">
        <v>99.5</v>
      </c>
      <c r="C455" s="3">
        <v>35</v>
      </c>
      <c r="D455" s="5">
        <v>17.25</v>
      </c>
      <c r="E455" s="3" t="s">
        <v>1</v>
      </c>
      <c r="F455" s="3"/>
      <c r="G455" s="2">
        <v>0.45</v>
      </c>
      <c r="H455" s="3"/>
      <c r="I455" s="3"/>
      <c r="J455" s="5">
        <v>2.5399999999999998E-6</v>
      </c>
      <c r="K455" s="3" t="s">
        <v>3</v>
      </c>
      <c r="L455" s="3" t="s">
        <v>4</v>
      </c>
      <c r="M455" s="5">
        <v>1.1494252873563218</v>
      </c>
      <c r="N455" s="5">
        <v>18.55</v>
      </c>
      <c r="O455" s="3" t="s">
        <v>3</v>
      </c>
      <c r="P455" s="3"/>
      <c r="Q455" s="3">
        <v>0.37593984962406013</v>
      </c>
      <c r="R455" s="5">
        <v>33</v>
      </c>
      <c r="S455" s="3"/>
      <c r="T455" s="3" t="s">
        <v>3</v>
      </c>
      <c r="U455" s="5">
        <v>54.3</v>
      </c>
      <c r="V455" s="3"/>
      <c r="W455" s="5">
        <v>418</v>
      </c>
      <c r="X455" s="3"/>
      <c r="Y455" s="3"/>
      <c r="Z455" s="5">
        <v>8.9999999999999998E-4</v>
      </c>
      <c r="AA455" s="3" t="s">
        <v>8</v>
      </c>
      <c r="AB455" s="2"/>
      <c r="AC455" s="5">
        <v>4.2181818181818182E-10</v>
      </c>
      <c r="AD455" s="3" t="s">
        <v>22</v>
      </c>
      <c r="AE455" s="3" t="s">
        <v>1</v>
      </c>
      <c r="AF455" s="3"/>
      <c r="AG455" s="6">
        <v>3.8799999999999998E-3</v>
      </c>
      <c r="AH455" s="5">
        <v>418</v>
      </c>
      <c r="AI455" s="5">
        <v>130</v>
      </c>
      <c r="AJ455" s="3">
        <v>40</v>
      </c>
      <c r="AK455" s="5">
        <v>418</v>
      </c>
      <c r="AL455" s="5">
        <v>1.232</v>
      </c>
      <c r="AM455" s="3"/>
      <c r="AN455" s="3"/>
      <c r="AO455" s="5">
        <v>418</v>
      </c>
      <c r="AP455" s="5">
        <v>418</v>
      </c>
      <c r="AQ455" s="5">
        <v>95</v>
      </c>
      <c r="AR455" s="5">
        <v>2.39</v>
      </c>
      <c r="AS455" s="3" t="s">
        <v>28</v>
      </c>
      <c r="AT455" s="3" t="s">
        <v>28</v>
      </c>
      <c r="AU455" s="5">
        <v>91</v>
      </c>
      <c r="AV455" s="3"/>
      <c r="AW455" s="5">
        <v>418</v>
      </c>
      <c r="AX455" s="5">
        <v>1.2E-5</v>
      </c>
      <c r="AY455" s="2" t="s">
        <v>311</v>
      </c>
      <c r="AZ455" s="5">
        <v>56</v>
      </c>
      <c r="BA455" s="5">
        <v>418</v>
      </c>
      <c r="BB455" s="3" t="s">
        <v>8</v>
      </c>
      <c r="BC455" s="3">
        <v>17</v>
      </c>
      <c r="BD455" s="5">
        <v>0.55865921787709494</v>
      </c>
      <c r="BE455" s="3" t="s">
        <v>447</v>
      </c>
      <c r="BF455" s="6">
        <v>34.5</v>
      </c>
      <c r="BG455" s="5">
        <v>9.8000000000000007</v>
      </c>
      <c r="BH455" s="3"/>
      <c r="BI455" s="3"/>
      <c r="BJ455" s="5">
        <v>1.74</v>
      </c>
      <c r="BK455" s="5">
        <v>87.5</v>
      </c>
      <c r="BL455" s="5">
        <v>1.1235955056179776</v>
      </c>
      <c r="BM455" s="5">
        <v>6</v>
      </c>
      <c r="BN455" s="3"/>
      <c r="BO455" s="3" t="s">
        <v>121</v>
      </c>
      <c r="BP455" s="3" t="s">
        <v>3</v>
      </c>
      <c r="BQ455" s="5">
        <v>3.6</v>
      </c>
      <c r="BR455" s="2" t="s">
        <v>21</v>
      </c>
      <c r="BS455" s="3"/>
      <c r="BT455" s="3"/>
      <c r="BU455" s="3"/>
      <c r="BV455" s="5">
        <v>5.75</v>
      </c>
      <c r="BW455" s="5">
        <v>8.8000000000000007</v>
      </c>
      <c r="BX455" s="3" t="s">
        <v>27</v>
      </c>
      <c r="BY455" s="3"/>
      <c r="BZ455" s="5">
        <v>418</v>
      </c>
      <c r="CA455" s="2"/>
      <c r="CB455" s="3" t="s">
        <v>3</v>
      </c>
      <c r="CC455" s="5">
        <v>2.63</v>
      </c>
      <c r="CD455" s="5">
        <v>90</v>
      </c>
      <c r="CE455" s="3"/>
      <c r="CF455" s="5">
        <v>99</v>
      </c>
      <c r="CG455" s="3" t="s">
        <v>312</v>
      </c>
      <c r="CH455" s="3"/>
      <c r="CI455" s="3" t="s">
        <v>27</v>
      </c>
      <c r="CJ455" s="3" t="s">
        <v>1</v>
      </c>
      <c r="CK455" s="2">
        <v>1.65</v>
      </c>
      <c r="CL455" s="3" t="s">
        <v>22</v>
      </c>
      <c r="CM455" s="5">
        <v>129</v>
      </c>
      <c r="CN455" s="3"/>
      <c r="CO455" s="2"/>
      <c r="CP455" s="3"/>
      <c r="CQ455" s="2">
        <v>2.85</v>
      </c>
      <c r="CR455" s="5">
        <v>8.14</v>
      </c>
      <c r="CS455" s="5">
        <v>57</v>
      </c>
      <c r="CT455" s="5">
        <v>30.5</v>
      </c>
      <c r="CU455" s="5">
        <v>13</v>
      </c>
      <c r="CV455" s="5">
        <v>1090</v>
      </c>
      <c r="CW455" s="5">
        <v>360</v>
      </c>
      <c r="CX455" s="5">
        <v>0.9174311926605504</v>
      </c>
      <c r="CY455" s="5">
        <v>0.87719298245614041</v>
      </c>
      <c r="CZ455" s="3" t="s">
        <v>22</v>
      </c>
      <c r="DA455" s="5">
        <v>6.9000000000000006E-2</v>
      </c>
      <c r="DB455" s="5">
        <v>1635</v>
      </c>
      <c r="DC455" s="2"/>
      <c r="DD455" s="5">
        <v>236</v>
      </c>
      <c r="DE455" s="3" t="s">
        <v>22</v>
      </c>
      <c r="DF455" s="5">
        <v>0.37174721189591081</v>
      </c>
      <c r="DG455" s="3" t="s">
        <v>3</v>
      </c>
      <c r="DH455" s="5">
        <v>16.600000000000001</v>
      </c>
      <c r="DI455" s="3" t="s">
        <v>28</v>
      </c>
      <c r="DJ455" s="3">
        <v>12</v>
      </c>
      <c r="DK455" s="5">
        <v>905</v>
      </c>
      <c r="DL455" s="3" t="s">
        <v>8</v>
      </c>
      <c r="DM455" s="5">
        <v>0.29154518950437314</v>
      </c>
      <c r="DN455" s="3" t="s">
        <v>3</v>
      </c>
      <c r="DO455" s="5">
        <v>116</v>
      </c>
      <c r="DP455" s="3" t="s">
        <v>3</v>
      </c>
      <c r="DQ455" s="5">
        <v>4.8499999999999996</v>
      </c>
      <c r="DR455" s="2"/>
      <c r="DS455" s="3">
        <v>1</v>
      </c>
      <c r="DT455" s="5">
        <v>0.58139534883720934</v>
      </c>
      <c r="DU455" s="2"/>
      <c r="DV455" s="3" t="s">
        <v>3</v>
      </c>
      <c r="DW455" s="5">
        <v>54.3</v>
      </c>
      <c r="DX455" s="3"/>
      <c r="DY455" s="3" t="s">
        <v>8</v>
      </c>
      <c r="DZ455" s="2"/>
      <c r="EA455" s="5">
        <v>1.8867924528301885</v>
      </c>
      <c r="EB455" s="5">
        <v>2.42</v>
      </c>
      <c r="EC455" s="3"/>
      <c r="ED455" s="2">
        <v>435.25</v>
      </c>
      <c r="EE455" s="2"/>
      <c r="EF455" s="3" t="s">
        <v>1</v>
      </c>
      <c r="EG455" s="3" t="s">
        <v>27</v>
      </c>
      <c r="EH455" s="2">
        <v>80</v>
      </c>
      <c r="EI455" s="2"/>
      <c r="EJ455" s="3" t="s">
        <v>473</v>
      </c>
      <c r="EK455" s="5">
        <v>0.161</v>
      </c>
      <c r="EL455" s="3" t="s">
        <v>1</v>
      </c>
      <c r="EM455" s="3" t="s">
        <v>3</v>
      </c>
      <c r="EN455" s="3" t="s">
        <v>27</v>
      </c>
      <c r="EO455" s="3">
        <v>30</v>
      </c>
      <c r="EP455" s="3" t="s">
        <v>8</v>
      </c>
      <c r="EQ455" s="3"/>
      <c r="ER455" s="5">
        <v>8.15</v>
      </c>
      <c r="ES455" s="3">
        <v>160</v>
      </c>
      <c r="ET455" s="9">
        <v>39</v>
      </c>
      <c r="EU455" s="3" t="s">
        <v>239</v>
      </c>
      <c r="EV455" s="3" t="s">
        <v>28</v>
      </c>
      <c r="EW455" s="9">
        <v>19</v>
      </c>
      <c r="EX455" s="9">
        <v>2.94</v>
      </c>
      <c r="EY455" s="3">
        <v>2</v>
      </c>
      <c r="EZ455" s="3"/>
      <c r="FA455" s="9">
        <v>1.6129032258064517</v>
      </c>
      <c r="FB455" s="9">
        <v>1.96E-8</v>
      </c>
      <c r="FC455" s="5">
        <v>418</v>
      </c>
      <c r="FD455" s="9">
        <v>2.1739130434782608</v>
      </c>
      <c r="FE455" s="2" t="s">
        <v>311</v>
      </c>
      <c r="FF455" s="3" t="s">
        <v>28</v>
      </c>
      <c r="FG455" s="3" t="s">
        <v>1</v>
      </c>
      <c r="FH455" s="9">
        <v>7.55</v>
      </c>
      <c r="FI455" s="3"/>
      <c r="FJ455" s="9">
        <v>17.600000000000001</v>
      </c>
      <c r="FK455" s="3" t="s">
        <v>1</v>
      </c>
      <c r="FL455" s="3" t="s">
        <v>1</v>
      </c>
      <c r="FM455" s="3"/>
      <c r="FN455" s="9">
        <v>425</v>
      </c>
      <c r="FO455" s="9">
        <v>2.0499999999999999E-6</v>
      </c>
      <c r="FP455" s="9">
        <v>15</v>
      </c>
      <c r="FQ455" s="3" t="s">
        <v>311</v>
      </c>
      <c r="FR455" s="5">
        <v>5.0999999999999997E-2</v>
      </c>
      <c r="FS455" s="9">
        <v>139</v>
      </c>
      <c r="FT455" s="3" t="s">
        <v>1</v>
      </c>
      <c r="FU455" s="3"/>
      <c r="FV455" s="3" t="s">
        <v>27</v>
      </c>
      <c r="FW455" s="5">
        <v>69.5</v>
      </c>
      <c r="FX455" s="10">
        <v>4.4900000000000001E-3</v>
      </c>
      <c r="FY455" s="3"/>
      <c r="FZ455" s="3"/>
      <c r="GA455" s="3"/>
      <c r="GB455" s="3"/>
      <c r="GC455" s="3" t="s">
        <v>27</v>
      </c>
      <c r="GD455" s="3"/>
      <c r="GE455" s="3"/>
      <c r="GF455" s="3" t="s">
        <v>30</v>
      </c>
      <c r="GG455" s="3"/>
      <c r="GH455" s="9">
        <v>3.49</v>
      </c>
      <c r="GI455" s="5">
        <v>418</v>
      </c>
      <c r="GJ455" s="5">
        <v>1.23E-2</v>
      </c>
      <c r="GK455" s="3"/>
      <c r="GL455" s="2"/>
      <c r="GM455" s="9">
        <v>2.14</v>
      </c>
      <c r="GN455" s="3" t="s">
        <v>31</v>
      </c>
      <c r="GO455" s="3" t="s">
        <v>8</v>
      </c>
      <c r="GP455" s="3"/>
      <c r="GQ455" s="3"/>
      <c r="GR455" s="3" t="s">
        <v>219</v>
      </c>
      <c r="GS455" s="9">
        <v>1.2658227848101264</v>
      </c>
      <c r="GT455" s="9">
        <v>156</v>
      </c>
      <c r="GU455" s="9">
        <v>34</v>
      </c>
      <c r="GV455" s="2">
        <v>0.19607843137254902</v>
      </c>
      <c r="GW455" s="9">
        <v>4</v>
      </c>
      <c r="GX455" s="2" t="s">
        <v>34</v>
      </c>
      <c r="GY455" s="7"/>
      <c r="GZ455" s="9">
        <v>8</v>
      </c>
      <c r="HA455" s="9">
        <v>2.12</v>
      </c>
      <c r="HB455" s="9">
        <v>5.9</v>
      </c>
      <c r="HC455" s="3">
        <v>44</v>
      </c>
      <c r="HD455" s="3" t="s">
        <v>3</v>
      </c>
      <c r="HE455" s="9">
        <v>43</v>
      </c>
      <c r="HF455" s="9">
        <v>25</v>
      </c>
      <c r="HG455" s="3" t="s">
        <v>467</v>
      </c>
      <c r="HH455" s="5">
        <v>418</v>
      </c>
      <c r="HI455" s="3" t="s">
        <v>311</v>
      </c>
      <c r="HJ455" s="3"/>
      <c r="HK455" s="3" t="s">
        <v>3</v>
      </c>
      <c r="HL455" s="3"/>
      <c r="HM455" s="9">
        <v>0.74299999999999999</v>
      </c>
      <c r="HN455" s="9">
        <v>269</v>
      </c>
      <c r="HO455" s="3" t="s">
        <v>3</v>
      </c>
      <c r="HP455" s="3" t="s">
        <v>1</v>
      </c>
      <c r="HQ455" s="3" t="s">
        <v>28</v>
      </c>
      <c r="HR455" s="9">
        <v>3.4</v>
      </c>
      <c r="HS455" s="3" t="s">
        <v>3</v>
      </c>
      <c r="HT455" s="3">
        <v>3.68</v>
      </c>
      <c r="HU455" s="9">
        <v>0.66666666666666663</v>
      </c>
      <c r="HV455" s="3">
        <v>1</v>
      </c>
      <c r="HW455" s="9">
        <v>3.6499999999999998E-2</v>
      </c>
      <c r="HX455" s="3" t="s">
        <v>3</v>
      </c>
      <c r="HY455" s="3"/>
      <c r="HZ455" s="3" t="s">
        <v>30</v>
      </c>
      <c r="IA455" s="9">
        <v>14</v>
      </c>
      <c r="IB455" s="5">
        <v>36.25</v>
      </c>
      <c r="IC455" s="3" t="s">
        <v>18</v>
      </c>
      <c r="ID455" s="3"/>
      <c r="IE455" s="3" t="s">
        <v>309</v>
      </c>
      <c r="IF455" s="7"/>
      <c r="IG455" s="9">
        <v>1.7241379310344829</v>
      </c>
      <c r="IH455" s="9">
        <v>3.5714285714285712</v>
      </c>
    </row>
    <row r="456" spans="1:242" x14ac:dyDescent="0.25">
      <c r="A456" s="1" t="s">
        <v>579</v>
      </c>
      <c r="B456" s="5">
        <v>98.5</v>
      </c>
      <c r="C456" s="3"/>
      <c r="D456" s="5">
        <v>17.7</v>
      </c>
      <c r="E456" s="3" t="s">
        <v>1</v>
      </c>
      <c r="F456" s="3"/>
      <c r="G456" s="2"/>
      <c r="H456" s="3"/>
      <c r="I456" s="3"/>
      <c r="J456" s="5">
        <v>2.3499999999999999E-6</v>
      </c>
      <c r="K456" s="3" t="s">
        <v>3</v>
      </c>
      <c r="L456" s="3" t="s">
        <v>4</v>
      </c>
      <c r="M456" s="5">
        <v>1.0989010989010988</v>
      </c>
      <c r="N456" s="5">
        <v>18.5</v>
      </c>
      <c r="O456" s="3" t="s">
        <v>3</v>
      </c>
      <c r="P456" s="3"/>
      <c r="Q456" s="3"/>
      <c r="R456" s="5">
        <v>31</v>
      </c>
      <c r="S456" s="3"/>
      <c r="T456" s="3" t="s">
        <v>3</v>
      </c>
      <c r="U456" s="5">
        <v>54.15</v>
      </c>
      <c r="V456" s="3"/>
      <c r="W456" s="5">
        <v>417</v>
      </c>
      <c r="X456" s="3"/>
      <c r="Y456" s="3"/>
      <c r="Z456" s="5">
        <v>9.8999999999999999E-4</v>
      </c>
      <c r="AA456" s="3" t="s">
        <v>8</v>
      </c>
      <c r="AB456" s="2"/>
      <c r="AC456" s="5">
        <v>4.5454545454545455E-10</v>
      </c>
      <c r="AD456" s="3" t="s">
        <v>22</v>
      </c>
      <c r="AE456" s="3" t="s">
        <v>1</v>
      </c>
      <c r="AF456" s="3"/>
      <c r="AG456" s="6">
        <v>3.6600000000000001E-3</v>
      </c>
      <c r="AH456" s="5">
        <v>417</v>
      </c>
      <c r="AI456" s="5">
        <v>130</v>
      </c>
      <c r="AJ456" s="3">
        <v>42</v>
      </c>
      <c r="AK456" s="5">
        <v>417</v>
      </c>
      <c r="AL456" s="5">
        <v>1.2330000000000001</v>
      </c>
      <c r="AM456" s="3"/>
      <c r="AN456" s="3"/>
      <c r="AO456" s="5">
        <v>417</v>
      </c>
      <c r="AP456" s="5">
        <v>417</v>
      </c>
      <c r="AQ456" s="5">
        <v>93</v>
      </c>
      <c r="AR456" s="5">
        <v>2.4500000000000002</v>
      </c>
      <c r="AS456" s="3" t="s">
        <v>28</v>
      </c>
      <c r="AT456" s="3" t="s">
        <v>28</v>
      </c>
      <c r="AU456" s="5">
        <v>100</v>
      </c>
      <c r="AV456" s="3"/>
      <c r="AW456" s="5">
        <v>417</v>
      </c>
      <c r="AX456" s="5">
        <v>1.4166666666666666E-5</v>
      </c>
      <c r="AY456" s="2" t="s">
        <v>311</v>
      </c>
      <c r="AZ456" s="5">
        <v>50</v>
      </c>
      <c r="BA456" s="5">
        <v>417</v>
      </c>
      <c r="BB456" s="3" t="s">
        <v>8</v>
      </c>
      <c r="BC456" s="3">
        <v>18</v>
      </c>
      <c r="BD456" s="5">
        <v>0.57471264367816088</v>
      </c>
      <c r="BE456" s="3" t="s">
        <v>447</v>
      </c>
      <c r="BF456" s="6">
        <v>33.200000000000003</v>
      </c>
      <c r="BG456" s="5">
        <v>9.6999999999999993</v>
      </c>
      <c r="BH456" s="3"/>
      <c r="BI456" s="3"/>
      <c r="BJ456" s="5">
        <v>1.63</v>
      </c>
      <c r="BK456" s="5">
        <v>85</v>
      </c>
      <c r="BL456" s="5">
        <v>1.0989010989010988</v>
      </c>
      <c r="BM456" s="5">
        <v>5</v>
      </c>
      <c r="BN456" s="3"/>
      <c r="BO456" s="3" t="s">
        <v>121</v>
      </c>
      <c r="BP456" s="3" t="s">
        <v>3</v>
      </c>
      <c r="BQ456" s="5">
        <v>3.55</v>
      </c>
      <c r="BR456" s="2" t="s">
        <v>21</v>
      </c>
      <c r="BS456" s="3"/>
      <c r="BT456" s="3"/>
      <c r="BU456" s="3"/>
      <c r="BV456" s="5">
        <v>5.75</v>
      </c>
      <c r="BW456" s="5">
        <v>8.9</v>
      </c>
      <c r="BX456" s="3" t="s">
        <v>27</v>
      </c>
      <c r="BY456" s="3"/>
      <c r="BZ456" s="5">
        <v>417</v>
      </c>
      <c r="CA456" s="2"/>
      <c r="CB456" s="3" t="s">
        <v>3</v>
      </c>
      <c r="CC456" s="5">
        <v>2.63</v>
      </c>
      <c r="CD456" s="5">
        <v>90</v>
      </c>
      <c r="CE456" s="3"/>
      <c r="CF456" s="5">
        <v>100</v>
      </c>
      <c r="CG456" s="3" t="s">
        <v>312</v>
      </c>
      <c r="CH456" s="3"/>
      <c r="CI456" s="3" t="s">
        <v>27</v>
      </c>
      <c r="CJ456" s="3" t="s">
        <v>1</v>
      </c>
      <c r="CK456" s="2"/>
      <c r="CL456" s="3" t="s">
        <v>22</v>
      </c>
      <c r="CM456" s="5">
        <v>142</v>
      </c>
      <c r="CN456" s="3"/>
      <c r="CO456" s="2"/>
      <c r="CP456" s="3"/>
      <c r="CQ456" s="2"/>
      <c r="CR456" s="5">
        <v>7.8</v>
      </c>
      <c r="CS456" s="5">
        <v>56</v>
      </c>
      <c r="CT456" s="5">
        <v>30.35</v>
      </c>
      <c r="CU456" s="5">
        <v>12.9</v>
      </c>
      <c r="CV456" s="5">
        <v>974</v>
      </c>
      <c r="CW456" s="5">
        <v>355</v>
      </c>
      <c r="CX456" s="5">
        <v>0.94339622641509424</v>
      </c>
      <c r="CY456" s="5">
        <v>0.86206896551724144</v>
      </c>
      <c r="CZ456" s="3" t="s">
        <v>22</v>
      </c>
      <c r="DA456" s="5">
        <v>0.106</v>
      </c>
      <c r="DB456" s="5">
        <v>1620</v>
      </c>
      <c r="DC456" s="2"/>
      <c r="DD456" s="5">
        <v>234</v>
      </c>
      <c r="DE456" s="3" t="s">
        <v>22</v>
      </c>
      <c r="DF456" s="5">
        <v>0.37037037037037035</v>
      </c>
      <c r="DG456" s="3" t="s">
        <v>3</v>
      </c>
      <c r="DH456" s="5">
        <v>16</v>
      </c>
      <c r="DI456" s="3" t="s">
        <v>28</v>
      </c>
      <c r="DJ456" s="3"/>
      <c r="DK456" s="5">
        <v>870</v>
      </c>
      <c r="DL456" s="3" t="s">
        <v>8</v>
      </c>
      <c r="DM456" s="5">
        <v>0.29154518950437314</v>
      </c>
      <c r="DN456" s="3" t="s">
        <v>3</v>
      </c>
      <c r="DO456" s="5">
        <v>127</v>
      </c>
      <c r="DP456" s="3" t="s">
        <v>3</v>
      </c>
      <c r="DQ456" s="5">
        <v>5.12</v>
      </c>
      <c r="DR456" s="2"/>
      <c r="DS456" s="3">
        <v>1</v>
      </c>
      <c r="DT456" s="5">
        <v>0.56818181818181823</v>
      </c>
      <c r="DU456" s="2"/>
      <c r="DV456" s="3" t="s">
        <v>3</v>
      </c>
      <c r="DW456" s="5">
        <v>54.15</v>
      </c>
      <c r="DX456" s="3"/>
      <c r="DY456" s="3" t="s">
        <v>8</v>
      </c>
      <c r="DZ456" s="2"/>
      <c r="EA456" s="5">
        <v>2.0408163265306123</v>
      </c>
      <c r="EB456" s="5">
        <v>2.35</v>
      </c>
      <c r="EC456" s="3"/>
      <c r="ED456" s="2"/>
      <c r="EE456" s="2"/>
      <c r="EF456" s="3" t="s">
        <v>1</v>
      </c>
      <c r="EG456" s="3" t="s">
        <v>27</v>
      </c>
      <c r="EH456" s="2"/>
      <c r="EI456" s="2"/>
      <c r="EJ456" s="3" t="s">
        <v>473</v>
      </c>
      <c r="EK456" s="5">
        <v>0.161</v>
      </c>
      <c r="EL456" s="3" t="s">
        <v>1</v>
      </c>
      <c r="EM456" s="3" t="s">
        <v>3</v>
      </c>
      <c r="EN456" s="3" t="s">
        <v>27</v>
      </c>
      <c r="EO456" s="3"/>
      <c r="EP456" s="3" t="s">
        <v>8</v>
      </c>
      <c r="EQ456" s="3"/>
      <c r="ER456" s="5">
        <v>8.1999999999999993</v>
      </c>
      <c r="ES456" s="3"/>
      <c r="ET456" s="9">
        <v>37</v>
      </c>
      <c r="EU456" s="3" t="s">
        <v>239</v>
      </c>
      <c r="EV456" s="3" t="s">
        <v>28</v>
      </c>
      <c r="EW456" s="9">
        <v>19.5</v>
      </c>
      <c r="EX456" s="9">
        <v>2.95</v>
      </c>
      <c r="EY456" s="3"/>
      <c r="EZ456" s="3"/>
      <c r="FA456" s="9">
        <v>1.5384615384615383</v>
      </c>
      <c r="FB456" s="9">
        <v>2E-8</v>
      </c>
      <c r="FC456" s="5">
        <v>417</v>
      </c>
      <c r="FD456" s="9">
        <v>2.1276595744680851</v>
      </c>
      <c r="FE456" s="2" t="s">
        <v>311</v>
      </c>
      <c r="FF456" s="3" t="s">
        <v>28</v>
      </c>
      <c r="FG456" s="3" t="s">
        <v>1</v>
      </c>
      <c r="FH456" s="9">
        <v>7.5</v>
      </c>
      <c r="FI456" s="3"/>
      <c r="FJ456" s="9">
        <v>17.149999999999999</v>
      </c>
      <c r="FK456" s="3" t="s">
        <v>1</v>
      </c>
      <c r="FL456" s="3" t="s">
        <v>1</v>
      </c>
      <c r="FM456" s="3"/>
      <c r="FN456" s="9">
        <v>450</v>
      </c>
      <c r="FO456" s="9">
        <v>2.12E-6</v>
      </c>
      <c r="FP456" s="9">
        <v>24</v>
      </c>
      <c r="FQ456" s="3" t="s">
        <v>311</v>
      </c>
      <c r="FR456" s="5">
        <v>5.7500000000000002E-2</v>
      </c>
      <c r="FS456" s="9">
        <v>140</v>
      </c>
      <c r="FT456" s="3" t="s">
        <v>1</v>
      </c>
      <c r="FU456" s="3"/>
      <c r="FV456" s="3" t="s">
        <v>27</v>
      </c>
      <c r="FW456" s="5">
        <v>77.25</v>
      </c>
      <c r="FX456" s="10">
        <v>4.62E-3</v>
      </c>
      <c r="FY456" s="3"/>
      <c r="FZ456" s="3"/>
      <c r="GA456" s="3"/>
      <c r="GB456" s="3"/>
      <c r="GC456" s="3" t="s">
        <v>27</v>
      </c>
      <c r="GD456" s="3"/>
      <c r="GE456" s="3"/>
      <c r="GF456" s="3" t="s">
        <v>30</v>
      </c>
      <c r="GG456" s="3"/>
      <c r="GH456" s="9">
        <v>3.5</v>
      </c>
      <c r="GI456" s="5">
        <v>417</v>
      </c>
      <c r="GJ456" s="5">
        <v>1.29E-2</v>
      </c>
      <c r="GK456" s="3"/>
      <c r="GL456" s="2"/>
      <c r="GM456" s="9">
        <v>2.14</v>
      </c>
      <c r="GN456" s="3" t="s">
        <v>31</v>
      </c>
      <c r="GO456" s="3" t="s">
        <v>8</v>
      </c>
      <c r="GP456" s="3"/>
      <c r="GQ456" s="3"/>
      <c r="GR456" s="3" t="s">
        <v>219</v>
      </c>
      <c r="GS456" s="9">
        <v>1.1764705882352942</v>
      </c>
      <c r="GT456" s="9">
        <v>157</v>
      </c>
      <c r="GU456" s="9">
        <v>34.6</v>
      </c>
      <c r="GV456" s="2">
        <v>0.19230769230769229</v>
      </c>
      <c r="GW456" s="9">
        <v>4.25</v>
      </c>
      <c r="GX456" s="2" t="s">
        <v>34</v>
      </c>
      <c r="GY456" s="7"/>
      <c r="GZ456" s="9">
        <v>8</v>
      </c>
      <c r="HA456" s="9">
        <v>2.14</v>
      </c>
      <c r="HB456" s="9">
        <v>6.25</v>
      </c>
      <c r="HC456" s="3">
        <v>41.5</v>
      </c>
      <c r="HD456" s="3" t="s">
        <v>3</v>
      </c>
      <c r="HE456" s="9">
        <v>42.5</v>
      </c>
      <c r="HF456" s="9">
        <v>23</v>
      </c>
      <c r="HG456" s="3" t="s">
        <v>467</v>
      </c>
      <c r="HH456" s="5">
        <v>417</v>
      </c>
      <c r="HI456" s="3" t="s">
        <v>311</v>
      </c>
      <c r="HJ456" s="3"/>
      <c r="HK456" s="3" t="s">
        <v>3</v>
      </c>
      <c r="HL456" s="3"/>
      <c r="HM456" s="9">
        <v>0.72</v>
      </c>
      <c r="HN456" s="9">
        <v>271</v>
      </c>
      <c r="HO456" s="3" t="s">
        <v>3</v>
      </c>
      <c r="HP456" s="3" t="s">
        <v>1</v>
      </c>
      <c r="HQ456" s="3" t="s">
        <v>28</v>
      </c>
      <c r="HR456" s="9">
        <v>3.7</v>
      </c>
      <c r="HS456" s="3" t="s">
        <v>3</v>
      </c>
      <c r="HT456" s="3">
        <v>3.7</v>
      </c>
      <c r="HU456" s="9">
        <v>0.67114093959731547</v>
      </c>
      <c r="HV456" s="3">
        <v>1</v>
      </c>
      <c r="HW456" s="9">
        <v>3.7700000000000004E-2</v>
      </c>
      <c r="HX456" s="3" t="s">
        <v>3</v>
      </c>
      <c r="HY456" s="3"/>
      <c r="HZ456" s="3" t="s">
        <v>30</v>
      </c>
      <c r="IA456" s="9">
        <v>14.25</v>
      </c>
      <c r="IB456" s="5">
        <v>40</v>
      </c>
      <c r="IC456" s="3" t="s">
        <v>18</v>
      </c>
      <c r="ID456" s="3"/>
      <c r="IE456" s="3" t="s">
        <v>309</v>
      </c>
      <c r="IF456" s="7"/>
      <c r="IG456" s="9">
        <v>1.6949152542372883</v>
      </c>
      <c r="IH456" s="9">
        <v>3.5714285714285712</v>
      </c>
    </row>
    <row r="457" spans="1:242" x14ac:dyDescent="0.25">
      <c r="A457" s="1" t="s">
        <v>580</v>
      </c>
      <c r="B457" s="5">
        <v>100</v>
      </c>
      <c r="C457" s="3"/>
      <c r="D457" s="5">
        <v>19.75</v>
      </c>
      <c r="E457" s="3" t="s">
        <v>1</v>
      </c>
      <c r="F457" s="3"/>
      <c r="G457" s="2"/>
      <c r="H457" s="3"/>
      <c r="I457" s="3"/>
      <c r="J457" s="5">
        <v>2.3499999999999999E-6</v>
      </c>
      <c r="K457" s="3" t="s">
        <v>3</v>
      </c>
      <c r="L457" s="3" t="s">
        <v>4</v>
      </c>
      <c r="M457" s="5">
        <v>1.1111111111111112</v>
      </c>
      <c r="N457" s="5">
        <v>19.05</v>
      </c>
      <c r="O457" s="3" t="s">
        <v>3</v>
      </c>
      <c r="P457" s="3"/>
      <c r="Q457" s="3"/>
      <c r="R457" s="5">
        <v>33</v>
      </c>
      <c r="S457" s="3"/>
      <c r="T457" s="3" t="s">
        <v>3</v>
      </c>
      <c r="U457" s="5">
        <v>56</v>
      </c>
      <c r="V457" s="3"/>
      <c r="W457" s="5">
        <v>430</v>
      </c>
      <c r="X457" s="3"/>
      <c r="Y457" s="3"/>
      <c r="Z457" s="5">
        <v>1.15E-3</v>
      </c>
      <c r="AA457" s="3" t="s">
        <v>8</v>
      </c>
      <c r="AB457" s="2"/>
      <c r="AC457" s="5">
        <v>4.1454545454545453E-10</v>
      </c>
      <c r="AD457" s="3" t="s">
        <v>22</v>
      </c>
      <c r="AE457" s="3" t="s">
        <v>1</v>
      </c>
      <c r="AF457" s="3"/>
      <c r="AG457" s="6">
        <v>3.9199999999999999E-3</v>
      </c>
      <c r="AH457" s="5">
        <v>430</v>
      </c>
      <c r="AI457" s="5">
        <v>130</v>
      </c>
      <c r="AJ457" s="3">
        <v>44</v>
      </c>
      <c r="AK457" s="5">
        <v>430</v>
      </c>
      <c r="AL457" s="5">
        <v>1.2390000000000001</v>
      </c>
      <c r="AM457" s="3"/>
      <c r="AN457" s="3"/>
      <c r="AO457" s="5">
        <v>430</v>
      </c>
      <c r="AP457" s="5">
        <v>430</v>
      </c>
      <c r="AQ457" s="5">
        <v>96</v>
      </c>
      <c r="AR457" s="5">
        <v>2.68</v>
      </c>
      <c r="AS457" s="3" t="s">
        <v>28</v>
      </c>
      <c r="AT457" s="3" t="s">
        <v>28</v>
      </c>
      <c r="AU457" s="5">
        <v>104</v>
      </c>
      <c r="AV457" s="3"/>
      <c r="AW457" s="5">
        <v>430</v>
      </c>
      <c r="AX457" s="5">
        <v>1.5E-5</v>
      </c>
      <c r="AY457" s="2" t="s">
        <v>311</v>
      </c>
      <c r="AZ457" s="5">
        <v>48</v>
      </c>
      <c r="BA457" s="5">
        <v>430</v>
      </c>
      <c r="BB457" s="3" t="s">
        <v>8</v>
      </c>
      <c r="BC457" s="3">
        <v>18</v>
      </c>
      <c r="BD457" s="5">
        <v>0.58823529411764708</v>
      </c>
      <c r="BE457" s="3" t="s">
        <v>581</v>
      </c>
      <c r="BF457" s="6">
        <v>33.5</v>
      </c>
      <c r="BG457" s="5">
        <v>9.9</v>
      </c>
      <c r="BH457" s="3"/>
      <c r="BI457" s="3"/>
      <c r="BJ457" s="5">
        <v>1.76</v>
      </c>
      <c r="BK457" s="5">
        <v>84</v>
      </c>
      <c r="BL457" s="5">
        <v>1.0989010989010988</v>
      </c>
      <c r="BM457" s="5">
        <v>4.8</v>
      </c>
      <c r="BN457" s="3"/>
      <c r="BO457" s="3" t="s">
        <v>121</v>
      </c>
      <c r="BP457" s="3" t="s">
        <v>3</v>
      </c>
      <c r="BQ457" s="5">
        <v>3.65</v>
      </c>
      <c r="BR457" s="2" t="s">
        <v>21</v>
      </c>
      <c r="BS457" s="3"/>
      <c r="BT457" s="3"/>
      <c r="BU457" s="3"/>
      <c r="BV457" s="5">
        <v>5.85</v>
      </c>
      <c r="BW457" s="5">
        <v>9.15</v>
      </c>
      <c r="BX457" s="3" t="s">
        <v>27</v>
      </c>
      <c r="BY457" s="3"/>
      <c r="BZ457" s="5">
        <v>430</v>
      </c>
      <c r="CA457" s="2"/>
      <c r="CB457" s="3" t="s">
        <v>3</v>
      </c>
      <c r="CC457" s="5">
        <v>2.7</v>
      </c>
      <c r="CD457" s="5">
        <v>85</v>
      </c>
      <c r="CE457" s="3"/>
      <c r="CF457" s="5">
        <v>110</v>
      </c>
      <c r="CG457" s="3" t="s">
        <v>312</v>
      </c>
      <c r="CH457" s="3"/>
      <c r="CI457" s="3" t="s">
        <v>27</v>
      </c>
      <c r="CJ457" s="3" t="s">
        <v>1</v>
      </c>
      <c r="CK457" s="2"/>
      <c r="CL457" s="3" t="s">
        <v>22</v>
      </c>
      <c r="CM457" s="5">
        <v>155</v>
      </c>
      <c r="CN457" s="3"/>
      <c r="CO457" s="2"/>
      <c r="CP457" s="3"/>
      <c r="CQ457" s="2"/>
      <c r="CR457" s="5">
        <v>7.8</v>
      </c>
      <c r="CS457" s="5">
        <v>51</v>
      </c>
      <c r="CT457" s="5">
        <v>31</v>
      </c>
      <c r="CU457" s="5">
        <v>13</v>
      </c>
      <c r="CV457" s="5">
        <v>970</v>
      </c>
      <c r="CW457" s="5">
        <v>363</v>
      </c>
      <c r="CX457" s="5">
        <v>1.0526315789473684</v>
      </c>
      <c r="CY457" s="5">
        <v>0.88495575221238942</v>
      </c>
      <c r="CZ457" s="3" t="s">
        <v>22</v>
      </c>
      <c r="DA457" s="5">
        <v>0.109</v>
      </c>
      <c r="DB457" s="5">
        <v>1655</v>
      </c>
      <c r="DC457" s="2"/>
      <c r="DD457" s="5">
        <v>232</v>
      </c>
      <c r="DE457" s="3" t="s">
        <v>22</v>
      </c>
      <c r="DF457" s="5">
        <v>0.37174721189591081</v>
      </c>
      <c r="DG457" s="3" t="s">
        <v>3</v>
      </c>
      <c r="DH457" s="5">
        <v>15.8</v>
      </c>
      <c r="DI457" s="3" t="s">
        <v>28</v>
      </c>
      <c r="DJ457" s="3"/>
      <c r="DK457" s="5">
        <v>845</v>
      </c>
      <c r="DL457" s="3" t="s">
        <v>8</v>
      </c>
      <c r="DM457" s="5">
        <v>0.29239766081871343</v>
      </c>
      <c r="DN457" s="3" t="s">
        <v>3</v>
      </c>
      <c r="DO457" s="5">
        <v>138</v>
      </c>
      <c r="DP457" s="3" t="s">
        <v>3</v>
      </c>
      <c r="DQ457" s="5">
        <v>5.2750000000000004</v>
      </c>
      <c r="DR457" s="2"/>
      <c r="DS457" s="3">
        <v>1</v>
      </c>
      <c r="DT457" s="5">
        <v>0.52356020942408377</v>
      </c>
      <c r="DU457" s="2"/>
      <c r="DV457" s="3" t="s">
        <v>3</v>
      </c>
      <c r="DW457" s="5">
        <v>56</v>
      </c>
      <c r="DX457" s="3"/>
      <c r="DY457" s="3" t="s">
        <v>8</v>
      </c>
      <c r="DZ457" s="2"/>
      <c r="EA457" s="5">
        <v>2.0833333333333335</v>
      </c>
      <c r="EB457" s="5">
        <v>2.35</v>
      </c>
      <c r="EC457" s="3"/>
      <c r="ED457" s="2"/>
      <c r="EE457" s="2"/>
      <c r="EF457" s="3" t="s">
        <v>1</v>
      </c>
      <c r="EG457" s="3" t="s">
        <v>27</v>
      </c>
      <c r="EH457" s="2"/>
      <c r="EI457" s="2"/>
      <c r="EJ457" s="3" t="s">
        <v>473</v>
      </c>
      <c r="EK457" s="5">
        <v>0.16800000000000001</v>
      </c>
      <c r="EL457" s="3" t="s">
        <v>1</v>
      </c>
      <c r="EM457" s="3" t="s">
        <v>3</v>
      </c>
      <c r="EN457" s="3" t="s">
        <v>27</v>
      </c>
      <c r="EO457" s="3"/>
      <c r="EP457" s="3" t="s">
        <v>8</v>
      </c>
      <c r="EQ457" s="3"/>
      <c r="ER457" s="5">
        <v>8.4</v>
      </c>
      <c r="ES457" s="3"/>
      <c r="ET457" s="9">
        <v>35</v>
      </c>
      <c r="EU457" s="3" t="s">
        <v>239</v>
      </c>
      <c r="EV457" s="3" t="s">
        <v>28</v>
      </c>
      <c r="EW457" s="9">
        <v>19</v>
      </c>
      <c r="EX457" s="9">
        <v>3.02</v>
      </c>
      <c r="EY457" s="3"/>
      <c r="EZ457" s="3"/>
      <c r="FA457" s="9">
        <v>1.5384615384615383</v>
      </c>
      <c r="FB457" s="9">
        <v>2E-8</v>
      </c>
      <c r="FC457" s="5">
        <v>430</v>
      </c>
      <c r="FD457" s="9">
        <v>2.1739130434782608</v>
      </c>
      <c r="FE457" s="2" t="s">
        <v>311</v>
      </c>
      <c r="FF457" s="3" t="s">
        <v>28</v>
      </c>
      <c r="FG457" s="3" t="s">
        <v>1</v>
      </c>
      <c r="FH457" s="9">
        <v>7.6</v>
      </c>
      <c r="FI457" s="3"/>
      <c r="FJ457" s="9">
        <v>17.5</v>
      </c>
      <c r="FK457" s="3" t="s">
        <v>1</v>
      </c>
      <c r="FL457" s="3" t="s">
        <v>1</v>
      </c>
      <c r="FM457" s="3"/>
      <c r="FN457" s="9">
        <v>400</v>
      </c>
      <c r="FO457" s="9">
        <v>2.3499999999999999E-6</v>
      </c>
      <c r="FP457" s="9">
        <v>20</v>
      </c>
      <c r="FQ457" s="3" t="s">
        <v>311</v>
      </c>
      <c r="FR457" s="5">
        <v>7.7499999999999999E-2</v>
      </c>
      <c r="FS457" s="9">
        <v>155</v>
      </c>
      <c r="FT457" s="3" t="s">
        <v>1</v>
      </c>
      <c r="FU457" s="3"/>
      <c r="FV457" s="3" t="s">
        <v>27</v>
      </c>
      <c r="FW457" s="5">
        <v>67</v>
      </c>
      <c r="FX457" s="10">
        <v>4.5300000000000002E-3</v>
      </c>
      <c r="FY457" s="3"/>
      <c r="FZ457" s="3"/>
      <c r="GA457" s="3"/>
      <c r="GB457" s="3"/>
      <c r="GC457" s="3" t="s">
        <v>27</v>
      </c>
      <c r="GD457" s="3"/>
      <c r="GE457" s="3"/>
      <c r="GF457" s="3" t="s">
        <v>30</v>
      </c>
      <c r="GG457" s="3"/>
      <c r="GH457" s="9">
        <v>3.49</v>
      </c>
      <c r="GI457" s="5">
        <v>430</v>
      </c>
      <c r="GJ457" s="5">
        <v>1.4E-2</v>
      </c>
      <c r="GK457" s="3"/>
      <c r="GL457" s="2"/>
      <c r="GM457" s="9">
        <v>2.13</v>
      </c>
      <c r="GN457" s="3" t="s">
        <v>31</v>
      </c>
      <c r="GO457" s="3" t="s">
        <v>8</v>
      </c>
      <c r="GP457" s="3"/>
      <c r="GQ457" s="3"/>
      <c r="GR457" s="3" t="s">
        <v>219</v>
      </c>
      <c r="GS457" s="9">
        <v>1.1904761904761905</v>
      </c>
      <c r="GT457" s="9">
        <v>161</v>
      </c>
      <c r="GU457" s="9">
        <v>34.65</v>
      </c>
      <c r="GV457" s="2">
        <v>0.19607843137254902</v>
      </c>
      <c r="GW457" s="9">
        <v>5.45</v>
      </c>
      <c r="GX457" s="2" t="s">
        <v>34</v>
      </c>
      <c r="GY457" s="7"/>
      <c r="GZ457" s="9">
        <v>8.0500000000000007</v>
      </c>
      <c r="HA457" s="9">
        <v>2.165</v>
      </c>
      <c r="HB457" s="9">
        <v>6.4</v>
      </c>
      <c r="HC457" s="3">
        <v>42.85</v>
      </c>
      <c r="HD457" s="3" t="s">
        <v>3</v>
      </c>
      <c r="HE457" s="9">
        <v>50</v>
      </c>
      <c r="HF457" s="9">
        <v>23.85</v>
      </c>
      <c r="HG457" s="3" t="s">
        <v>467</v>
      </c>
      <c r="HH457" s="5">
        <v>430</v>
      </c>
      <c r="HI457" s="3" t="s">
        <v>311</v>
      </c>
      <c r="HJ457" s="3"/>
      <c r="HK457" s="3" t="s">
        <v>3</v>
      </c>
      <c r="HL457" s="3"/>
      <c r="HM457" s="9">
        <v>0.80500000000000005</v>
      </c>
      <c r="HN457" s="9">
        <v>290</v>
      </c>
      <c r="HO457" s="3" t="s">
        <v>3</v>
      </c>
      <c r="HP457" s="3" t="s">
        <v>1</v>
      </c>
      <c r="HQ457" s="3" t="s">
        <v>28</v>
      </c>
      <c r="HR457" s="9">
        <v>3.7</v>
      </c>
      <c r="HS457" s="3" t="s">
        <v>3</v>
      </c>
      <c r="HT457" s="3">
        <v>3.69</v>
      </c>
      <c r="HU457" s="9">
        <v>0.68965517241379315</v>
      </c>
      <c r="HV457" s="3">
        <v>1</v>
      </c>
      <c r="HW457" s="9">
        <v>3.9600000000000003E-2</v>
      </c>
      <c r="HX457" s="3" t="s">
        <v>3</v>
      </c>
      <c r="HY457" s="3"/>
      <c r="HZ457" s="3" t="s">
        <v>30</v>
      </c>
      <c r="IA457" s="9">
        <v>13.5</v>
      </c>
      <c r="IB457" s="5">
        <v>42.5</v>
      </c>
      <c r="IC457" s="3" t="s">
        <v>18</v>
      </c>
      <c r="ID457" s="3"/>
      <c r="IE457" s="3" t="s">
        <v>309</v>
      </c>
      <c r="IF457" s="7"/>
      <c r="IG457" s="9">
        <v>1.8867924528301885</v>
      </c>
      <c r="IH457" s="9">
        <v>3.125</v>
      </c>
    </row>
    <row r="458" spans="1:242" x14ac:dyDescent="0.25">
      <c r="A458" s="1" t="s">
        <v>582</v>
      </c>
      <c r="B458" s="5">
        <v>102.5</v>
      </c>
      <c r="C458" s="3">
        <v>30</v>
      </c>
      <c r="D458" s="5">
        <v>21.15</v>
      </c>
      <c r="E458" s="3" t="s">
        <v>1</v>
      </c>
      <c r="F458" s="3" t="s">
        <v>21</v>
      </c>
      <c r="G458" s="2">
        <v>0.45</v>
      </c>
      <c r="H458" s="3">
        <v>3.03</v>
      </c>
      <c r="I458" s="3">
        <v>3.03</v>
      </c>
      <c r="J458" s="5">
        <v>2.5899999999999998E-6</v>
      </c>
      <c r="K458" s="3" t="s">
        <v>3</v>
      </c>
      <c r="L458" s="3" t="s">
        <v>4</v>
      </c>
      <c r="M458" s="5">
        <v>1.1111111111111112</v>
      </c>
      <c r="N458" s="5">
        <v>19.3</v>
      </c>
      <c r="O458" s="3" t="s">
        <v>3</v>
      </c>
      <c r="P458" s="3">
        <v>1.2</v>
      </c>
      <c r="Q458" s="3">
        <v>0.37593984962406013</v>
      </c>
      <c r="R458" s="5">
        <v>35.5</v>
      </c>
      <c r="S458" s="3">
        <v>2.17</v>
      </c>
      <c r="T458" s="3" t="s">
        <v>3</v>
      </c>
      <c r="U458" s="5">
        <v>56.3</v>
      </c>
      <c r="V458" s="3">
        <v>2.86</v>
      </c>
      <c r="W458" s="5">
        <v>450</v>
      </c>
      <c r="X458" s="3">
        <v>1.05</v>
      </c>
      <c r="Y458" s="3">
        <v>13.4</v>
      </c>
      <c r="Z458" s="5">
        <v>2E-3</v>
      </c>
      <c r="AA458" s="3" t="s">
        <v>8</v>
      </c>
      <c r="AB458" s="2">
        <v>1.2658227848101264</v>
      </c>
      <c r="AC458" s="5">
        <v>4.9090909090909092E-10</v>
      </c>
      <c r="AD458" s="3" t="s">
        <v>22</v>
      </c>
      <c r="AE458" s="3" t="s">
        <v>21</v>
      </c>
      <c r="AF458" s="3">
        <v>2.15</v>
      </c>
      <c r="AG458" s="6">
        <v>3.8799999999999998E-3</v>
      </c>
      <c r="AH458" s="5">
        <v>450</v>
      </c>
      <c r="AI458" s="5">
        <v>130</v>
      </c>
      <c r="AJ458" s="3">
        <v>46</v>
      </c>
      <c r="AK458" s="5">
        <v>450</v>
      </c>
      <c r="AL458" s="5">
        <v>1.2450000000000001</v>
      </c>
      <c r="AM458" s="3">
        <v>115</v>
      </c>
      <c r="AN458" s="3">
        <v>0.95238095238095233</v>
      </c>
      <c r="AO458" s="5">
        <v>450</v>
      </c>
      <c r="AP458" s="5">
        <v>450</v>
      </c>
      <c r="AQ458" s="5">
        <v>103</v>
      </c>
      <c r="AR458" s="5">
        <v>2.75</v>
      </c>
      <c r="AS458" s="3" t="s">
        <v>28</v>
      </c>
      <c r="AT458" s="3" t="s">
        <v>28</v>
      </c>
      <c r="AU458" s="5">
        <v>107</v>
      </c>
      <c r="AV458" s="3">
        <v>450</v>
      </c>
      <c r="AW458" s="5">
        <v>450</v>
      </c>
      <c r="AX458" s="5">
        <v>1.1666666666666666E-5</v>
      </c>
      <c r="AY458" s="2" t="s">
        <v>311</v>
      </c>
      <c r="AZ458" s="5">
        <v>49</v>
      </c>
      <c r="BA458" s="5">
        <v>450</v>
      </c>
      <c r="BB458" s="3" t="s">
        <v>8</v>
      </c>
      <c r="BC458" s="3">
        <v>18.5</v>
      </c>
      <c r="BD458" s="5">
        <v>0.5988023952095809</v>
      </c>
      <c r="BE458" s="3" t="s">
        <v>581</v>
      </c>
      <c r="BF458" s="6">
        <v>34</v>
      </c>
      <c r="BG458" s="5">
        <v>10.15</v>
      </c>
      <c r="BH458" s="3">
        <v>203</v>
      </c>
      <c r="BI458" s="3">
        <v>3.03</v>
      </c>
      <c r="BJ458" s="5">
        <v>1.85</v>
      </c>
      <c r="BK458" s="5">
        <v>88.5</v>
      </c>
      <c r="BL458" s="5">
        <v>1.1627906976744187</v>
      </c>
      <c r="BM458" s="5">
        <v>4.95</v>
      </c>
      <c r="BN458" s="3">
        <v>1300</v>
      </c>
      <c r="BO458" s="3" t="s">
        <v>121</v>
      </c>
      <c r="BP458" s="3" t="s">
        <v>3</v>
      </c>
      <c r="BQ458" s="5">
        <v>3.7</v>
      </c>
      <c r="BR458" s="2" t="s">
        <v>21</v>
      </c>
      <c r="BS458" s="3">
        <v>0.66666666666666663</v>
      </c>
      <c r="BT458" s="3"/>
      <c r="BU458" s="3">
        <v>1.0869565217391304</v>
      </c>
      <c r="BV458" s="5">
        <v>5.95</v>
      </c>
      <c r="BW458" s="5">
        <v>9.4</v>
      </c>
      <c r="BX458" s="3" t="s">
        <v>27</v>
      </c>
      <c r="BY458" s="4">
        <v>190</v>
      </c>
      <c r="BZ458" s="5">
        <v>450</v>
      </c>
      <c r="CA458" s="2">
        <v>2.8571428571428572</v>
      </c>
      <c r="CB458" s="3" t="s">
        <v>3</v>
      </c>
      <c r="CC458" s="5">
        <v>2.73</v>
      </c>
      <c r="CD458" s="5">
        <v>97</v>
      </c>
      <c r="CE458" s="3">
        <v>0.47393364928909953</v>
      </c>
      <c r="CF458" s="5">
        <v>115</v>
      </c>
      <c r="CG458" s="3" t="s">
        <v>312</v>
      </c>
      <c r="CH458" s="3">
        <v>3.03</v>
      </c>
      <c r="CI458" s="3" t="s">
        <v>27</v>
      </c>
      <c r="CJ458" s="3" t="s">
        <v>1</v>
      </c>
      <c r="CK458" s="2">
        <v>1.7</v>
      </c>
      <c r="CL458" s="3" t="s">
        <v>22</v>
      </c>
      <c r="CM458" s="5">
        <v>175</v>
      </c>
      <c r="CN458" s="3">
        <v>115</v>
      </c>
      <c r="CO458" s="2">
        <v>11</v>
      </c>
      <c r="CP458" s="3">
        <v>5.7</v>
      </c>
      <c r="CQ458" s="2">
        <v>2.86</v>
      </c>
      <c r="CR458" s="5">
        <v>7.78</v>
      </c>
      <c r="CS458" s="5">
        <v>55</v>
      </c>
      <c r="CT458" s="5">
        <v>36.85</v>
      </c>
      <c r="CU458" s="5">
        <v>13.4</v>
      </c>
      <c r="CV458" s="5">
        <v>997</v>
      </c>
      <c r="CW458" s="5">
        <v>370</v>
      </c>
      <c r="CX458" s="5">
        <v>1.0416666666666667</v>
      </c>
      <c r="CY458" s="5">
        <v>0.9174311926605504</v>
      </c>
      <c r="CZ458" s="3" t="s">
        <v>22</v>
      </c>
      <c r="DA458" s="5">
        <v>0.111</v>
      </c>
      <c r="DB458" s="5">
        <v>1700</v>
      </c>
      <c r="DC458" s="5">
        <v>3.57</v>
      </c>
      <c r="DD458" s="5">
        <v>232</v>
      </c>
      <c r="DE458" s="3" t="s">
        <v>22</v>
      </c>
      <c r="DF458" s="5">
        <v>0.37453183520599254</v>
      </c>
      <c r="DG458" s="3" t="s">
        <v>3</v>
      </c>
      <c r="DH458" s="5">
        <v>16.2</v>
      </c>
      <c r="DI458" s="3" t="s">
        <v>28</v>
      </c>
      <c r="DJ458" s="13" t="s">
        <v>583</v>
      </c>
      <c r="DK458" s="5">
        <v>860</v>
      </c>
      <c r="DL458" s="3" t="s">
        <v>8</v>
      </c>
      <c r="DM458" s="5">
        <v>0.29411764705882354</v>
      </c>
      <c r="DN458" s="3" t="s">
        <v>3</v>
      </c>
      <c r="DO458" s="5">
        <v>146</v>
      </c>
      <c r="DP458" s="3" t="s">
        <v>3</v>
      </c>
      <c r="DQ458" s="5">
        <v>5.51</v>
      </c>
      <c r="DR458" s="2">
        <v>1.2658227848101264</v>
      </c>
      <c r="DS458" s="3">
        <v>1</v>
      </c>
      <c r="DT458" s="5">
        <v>0.54644808743169393</v>
      </c>
      <c r="DU458" s="2">
        <v>2.1800000000000002</v>
      </c>
      <c r="DV458" s="3" t="s">
        <v>3</v>
      </c>
      <c r="DW458" s="5">
        <v>56.3</v>
      </c>
      <c r="DX458" s="3">
        <v>7.94</v>
      </c>
      <c r="DY458" s="3" t="s">
        <v>8</v>
      </c>
      <c r="DZ458" s="2">
        <v>884</v>
      </c>
      <c r="EA458" s="5">
        <v>2.0833333333333335</v>
      </c>
      <c r="EB458" s="5">
        <v>2.35</v>
      </c>
      <c r="EC458" s="3">
        <v>9.8000000000000007</v>
      </c>
      <c r="ED458" s="2">
        <v>445</v>
      </c>
      <c r="EE458" s="2">
        <v>0.4854368932038835</v>
      </c>
      <c r="EF458" s="3" t="s">
        <v>1</v>
      </c>
      <c r="EG458" s="3" t="s">
        <v>27</v>
      </c>
      <c r="EH458" s="5">
        <v>147</v>
      </c>
      <c r="EI458" s="2">
        <v>14.73</v>
      </c>
      <c r="EJ458" s="3" t="s">
        <v>473</v>
      </c>
      <c r="EK458" s="5">
        <v>0.17299999999999999</v>
      </c>
      <c r="EL458" s="3" t="s">
        <v>1</v>
      </c>
      <c r="EM458" s="3" t="s">
        <v>3</v>
      </c>
      <c r="EN458" s="3" t="s">
        <v>27</v>
      </c>
      <c r="EO458" s="3">
        <v>30</v>
      </c>
      <c r="EP458" s="3" t="s">
        <v>8</v>
      </c>
      <c r="EQ458" s="3">
        <v>3.03</v>
      </c>
      <c r="ER458" s="5">
        <v>8.75</v>
      </c>
      <c r="ES458" s="3">
        <v>160</v>
      </c>
      <c r="ET458" s="9">
        <v>38</v>
      </c>
      <c r="EU458" s="3" t="s">
        <v>239</v>
      </c>
      <c r="EV458" s="3" t="s">
        <v>28</v>
      </c>
      <c r="EW458" s="9">
        <v>18</v>
      </c>
      <c r="EX458" s="9">
        <v>3.08</v>
      </c>
      <c r="EY458" s="3"/>
      <c r="EZ458" s="3">
        <v>190</v>
      </c>
      <c r="FA458" s="9">
        <v>1.5384615384615383</v>
      </c>
      <c r="FB458" s="9">
        <v>1.9000000000000001E-8</v>
      </c>
      <c r="FC458" s="5">
        <v>450</v>
      </c>
      <c r="FD458" s="9">
        <v>4.166666666666667</v>
      </c>
      <c r="FE458" s="2" t="s">
        <v>311</v>
      </c>
      <c r="FF458" s="3" t="s">
        <v>28</v>
      </c>
      <c r="FG458" s="3" t="s">
        <v>1</v>
      </c>
      <c r="FH458" s="9">
        <v>7.9</v>
      </c>
      <c r="FI458" s="3">
        <v>0.34602076124567471</v>
      </c>
      <c r="FJ458" s="9">
        <v>17.5</v>
      </c>
      <c r="FK458" s="3" t="s">
        <v>1</v>
      </c>
      <c r="FL458" s="3" t="s">
        <v>1</v>
      </c>
      <c r="FM458" s="3">
        <v>1.075268817204301</v>
      </c>
      <c r="FN458" s="9">
        <v>350</v>
      </c>
      <c r="FO458" s="9">
        <v>2.3499999999999999E-6</v>
      </c>
      <c r="FP458" s="9">
        <v>21</v>
      </c>
      <c r="FQ458" s="3" t="s">
        <v>311</v>
      </c>
      <c r="FR458" s="5">
        <v>0.09</v>
      </c>
      <c r="FS458" s="9">
        <v>141</v>
      </c>
      <c r="FT458" s="3" t="s">
        <v>1</v>
      </c>
      <c r="FU458" s="3"/>
      <c r="FV458" s="3" t="s">
        <v>27</v>
      </c>
      <c r="FW458" s="5">
        <v>60.55</v>
      </c>
      <c r="FX458" s="10">
        <v>4.5999999999999999E-3</v>
      </c>
      <c r="FY458" s="3">
        <v>147</v>
      </c>
      <c r="FZ458" s="3"/>
      <c r="GA458" s="3">
        <v>3.03</v>
      </c>
      <c r="GB458" s="3">
        <v>3.03</v>
      </c>
      <c r="GC458" s="3" t="s">
        <v>27</v>
      </c>
      <c r="GD458" s="3">
        <v>3.03</v>
      </c>
      <c r="GE458" s="3">
        <v>1.6666666666666667</v>
      </c>
      <c r="GF458" s="3" t="s">
        <v>30</v>
      </c>
      <c r="GG458" s="3">
        <v>125</v>
      </c>
      <c r="GH458" s="9">
        <v>3.52</v>
      </c>
      <c r="GI458" s="5">
        <v>450</v>
      </c>
      <c r="GJ458" s="5">
        <v>1.55E-2</v>
      </c>
      <c r="GK458" s="3">
        <v>9.73</v>
      </c>
      <c r="GL458" s="2">
        <v>3.4482758620689657</v>
      </c>
      <c r="GM458" s="9">
        <v>2.12</v>
      </c>
      <c r="GN458" s="3" t="s">
        <v>31</v>
      </c>
      <c r="GO458" s="3" t="s">
        <v>8</v>
      </c>
      <c r="GP458" s="3">
        <v>1.3698630136986301</v>
      </c>
      <c r="GQ458" s="3">
        <v>22.1</v>
      </c>
      <c r="GR458" s="3" t="s">
        <v>219</v>
      </c>
      <c r="GS458" s="9">
        <v>1.2658227848101264</v>
      </c>
      <c r="GT458" s="9">
        <v>163</v>
      </c>
      <c r="GU458" s="9">
        <v>34.6</v>
      </c>
      <c r="GV458" s="2">
        <v>0.2</v>
      </c>
      <c r="GW458" s="9">
        <v>5.5</v>
      </c>
      <c r="GX458" s="2" t="s">
        <v>34</v>
      </c>
      <c r="GY458" s="7">
        <v>1.2195121951219512</v>
      </c>
      <c r="GZ458" s="9">
        <v>8.1999999999999993</v>
      </c>
      <c r="HA458" s="9">
        <v>2.1800000000000002</v>
      </c>
      <c r="HB458" s="9">
        <v>6.59</v>
      </c>
      <c r="HC458" s="3">
        <v>42.5</v>
      </c>
      <c r="HD458" s="3" t="s">
        <v>3</v>
      </c>
      <c r="HE458" s="9">
        <v>50</v>
      </c>
      <c r="HF458" s="9">
        <v>23.5</v>
      </c>
      <c r="HG458" s="3" t="s">
        <v>467</v>
      </c>
      <c r="HH458" s="5">
        <v>450</v>
      </c>
      <c r="HI458" s="3" t="s">
        <v>311</v>
      </c>
      <c r="HJ458" s="3">
        <v>1.2345679012345678</v>
      </c>
      <c r="HK458" s="3" t="s">
        <v>3</v>
      </c>
      <c r="HL458" s="3">
        <v>3.57</v>
      </c>
      <c r="HM458" s="9">
        <v>0.81899999999999995</v>
      </c>
      <c r="HN458" s="9">
        <v>315</v>
      </c>
      <c r="HO458" s="3" t="s">
        <v>3</v>
      </c>
      <c r="HP458" s="3" t="s">
        <v>21</v>
      </c>
      <c r="HQ458" s="3" t="s">
        <v>28</v>
      </c>
      <c r="HR458" s="9">
        <v>3.6</v>
      </c>
      <c r="HS458" s="3" t="s">
        <v>3</v>
      </c>
      <c r="HT458" s="3">
        <v>3.69</v>
      </c>
      <c r="HU458" s="9">
        <v>0.68965517241379315</v>
      </c>
      <c r="HV458" s="3">
        <v>1</v>
      </c>
      <c r="HW458" s="9">
        <v>4.3250000000000004E-2</v>
      </c>
      <c r="HX458" s="3" t="s">
        <v>3</v>
      </c>
      <c r="HY458" s="3"/>
      <c r="HZ458" s="3" t="s">
        <v>30</v>
      </c>
      <c r="IA458" s="9">
        <v>13</v>
      </c>
      <c r="IB458" s="5">
        <v>45</v>
      </c>
      <c r="IC458" s="3" t="s">
        <v>18</v>
      </c>
      <c r="ID458" s="4">
        <v>190</v>
      </c>
      <c r="IE458" s="3" t="s">
        <v>309</v>
      </c>
      <c r="IF458" s="7">
        <v>6</v>
      </c>
      <c r="IG458" s="9">
        <v>1.9230769230769229</v>
      </c>
      <c r="IH458" s="9">
        <v>3.2258064516129035</v>
      </c>
    </row>
    <row r="459" spans="1:242" x14ac:dyDescent="0.25">
      <c r="A459" s="1" t="s">
        <v>584</v>
      </c>
      <c r="B459" s="5">
        <v>111</v>
      </c>
      <c r="C459" s="3"/>
      <c r="D459" s="5">
        <v>22.7</v>
      </c>
      <c r="E459" s="3" t="s">
        <v>1</v>
      </c>
      <c r="F459" s="3"/>
      <c r="G459" s="2"/>
      <c r="H459" s="3"/>
      <c r="I459" s="3"/>
      <c r="J459" s="5">
        <v>3.5399999999999996E-6</v>
      </c>
      <c r="K459" s="3" t="s">
        <v>3</v>
      </c>
      <c r="L459" s="3" t="s">
        <v>4</v>
      </c>
      <c r="M459" s="5">
        <v>1.0989010989010988</v>
      </c>
      <c r="N459" s="5">
        <v>19.850000000000001</v>
      </c>
      <c r="O459" s="3" t="s">
        <v>3</v>
      </c>
      <c r="P459" s="3"/>
      <c r="Q459" s="3"/>
      <c r="R459" s="5">
        <v>36</v>
      </c>
      <c r="S459" s="3"/>
      <c r="T459" s="3" t="s">
        <v>3</v>
      </c>
      <c r="U459" s="5">
        <v>58.25</v>
      </c>
      <c r="V459" s="3"/>
      <c r="W459" s="5">
        <v>450</v>
      </c>
      <c r="X459" s="3"/>
      <c r="Y459" s="3"/>
      <c r="Z459" s="5">
        <v>2.15E-3</v>
      </c>
      <c r="AA459" s="3" t="s">
        <v>8</v>
      </c>
      <c r="AB459" s="2"/>
      <c r="AC459" s="5">
        <v>4.8363636363636364E-10</v>
      </c>
      <c r="AD459" s="3" t="s">
        <v>22</v>
      </c>
      <c r="AE459" s="3" t="s">
        <v>1</v>
      </c>
      <c r="AF459" s="3"/>
      <c r="AG459" s="6">
        <v>3.6600000000000001E-3</v>
      </c>
      <c r="AH459" s="5">
        <v>450</v>
      </c>
      <c r="AI459" s="5">
        <v>176</v>
      </c>
      <c r="AJ459" s="3">
        <v>46</v>
      </c>
      <c r="AK459" s="5">
        <v>450</v>
      </c>
      <c r="AL459" s="5">
        <v>1.248</v>
      </c>
      <c r="AM459" s="3"/>
      <c r="AN459" s="3"/>
      <c r="AO459" s="5">
        <v>450</v>
      </c>
      <c r="AP459" s="5">
        <v>450</v>
      </c>
      <c r="AQ459" s="5">
        <v>95</v>
      </c>
      <c r="AR459" s="5">
        <v>2.85</v>
      </c>
      <c r="AS459" s="3" t="s">
        <v>28</v>
      </c>
      <c r="AT459" s="3" t="s">
        <v>28</v>
      </c>
      <c r="AU459" s="5">
        <v>103</v>
      </c>
      <c r="AV459" s="3"/>
      <c r="AW459" s="5">
        <v>450</v>
      </c>
      <c r="AX459" s="5">
        <v>1.1666666666666666E-5</v>
      </c>
      <c r="AY459" s="2" t="s">
        <v>311</v>
      </c>
      <c r="AZ459" s="5">
        <v>51</v>
      </c>
      <c r="BA459" s="5">
        <v>450</v>
      </c>
      <c r="BB459" s="3" t="s">
        <v>8</v>
      </c>
      <c r="BC459" s="3">
        <v>18.5</v>
      </c>
      <c r="BD459" s="5">
        <v>0.58139534883720934</v>
      </c>
      <c r="BE459" s="3" t="s">
        <v>581</v>
      </c>
      <c r="BF459" s="6">
        <v>33.1</v>
      </c>
      <c r="BG459" s="5">
        <v>10.3</v>
      </c>
      <c r="BH459" s="3"/>
      <c r="BI459" s="3"/>
      <c r="BJ459" s="5">
        <v>2.5</v>
      </c>
      <c r="BK459" s="5">
        <v>91</v>
      </c>
      <c r="BL459" s="5">
        <v>1.1363636363636365</v>
      </c>
      <c r="BM459" s="5">
        <v>4.5</v>
      </c>
      <c r="BN459" s="3"/>
      <c r="BO459" s="3" t="s">
        <v>121</v>
      </c>
      <c r="BP459" s="3" t="s">
        <v>3</v>
      </c>
      <c r="BQ459" s="5">
        <v>3.75</v>
      </c>
      <c r="BR459" s="2" t="s">
        <v>21</v>
      </c>
      <c r="BS459" s="3"/>
      <c r="BT459" s="3"/>
      <c r="BU459" s="3"/>
      <c r="BV459" s="5">
        <v>5.98</v>
      </c>
      <c r="BW459" s="5">
        <v>9.9</v>
      </c>
      <c r="BX459" s="3" t="s">
        <v>27</v>
      </c>
      <c r="BY459" s="3"/>
      <c r="BZ459" s="5">
        <v>450</v>
      </c>
      <c r="CA459" s="2"/>
      <c r="CB459" s="3" t="s">
        <v>3</v>
      </c>
      <c r="CC459" s="5">
        <v>2.73</v>
      </c>
      <c r="CD459" s="5">
        <v>93</v>
      </c>
      <c r="CE459" s="3"/>
      <c r="CF459" s="5">
        <v>116</v>
      </c>
      <c r="CG459" s="3" t="s">
        <v>312</v>
      </c>
      <c r="CH459" s="3"/>
      <c r="CI459" s="3" t="s">
        <v>27</v>
      </c>
      <c r="CJ459" s="3" t="s">
        <v>1</v>
      </c>
      <c r="CK459" s="2"/>
      <c r="CL459" s="3" t="s">
        <v>22</v>
      </c>
      <c r="CM459" s="5">
        <v>290</v>
      </c>
      <c r="CN459" s="3"/>
      <c r="CO459" s="2"/>
      <c r="CP459" s="3"/>
      <c r="CQ459" s="2"/>
      <c r="CR459" s="5">
        <v>7.8</v>
      </c>
      <c r="CS459" s="5">
        <v>54</v>
      </c>
      <c r="CT459" s="5">
        <v>37.25</v>
      </c>
      <c r="CU459" s="5">
        <v>13.45</v>
      </c>
      <c r="CV459" s="5">
        <v>1013</v>
      </c>
      <c r="CW459" s="5">
        <v>450</v>
      </c>
      <c r="CX459" s="5">
        <v>1</v>
      </c>
      <c r="CY459" s="5">
        <v>0.55555555555555558</v>
      </c>
      <c r="CZ459" s="3" t="s">
        <v>22</v>
      </c>
      <c r="DA459" s="5">
        <v>0.14000000000000001</v>
      </c>
      <c r="DB459" s="5">
        <v>1760</v>
      </c>
      <c r="DC459" s="2"/>
      <c r="DD459" s="5">
        <v>235</v>
      </c>
      <c r="DE459" s="3" t="s">
        <v>22</v>
      </c>
      <c r="DF459" s="5">
        <v>0.37593984962406013</v>
      </c>
      <c r="DG459" s="3" t="s">
        <v>3</v>
      </c>
      <c r="DH459" s="5">
        <v>15.5</v>
      </c>
      <c r="DI459" s="3" t="s">
        <v>28</v>
      </c>
      <c r="DJ459" s="3"/>
      <c r="DK459" s="5">
        <v>865</v>
      </c>
      <c r="DL459" s="3" t="s">
        <v>8</v>
      </c>
      <c r="DM459" s="5">
        <v>0.29411764705882354</v>
      </c>
      <c r="DN459" s="3" t="s">
        <v>3</v>
      </c>
      <c r="DO459" s="5">
        <v>195</v>
      </c>
      <c r="DP459" s="3" t="s">
        <v>3</v>
      </c>
      <c r="DQ459" s="5">
        <v>5.9</v>
      </c>
      <c r="DR459" s="2"/>
      <c r="DS459" s="3">
        <v>1</v>
      </c>
      <c r="DT459" s="5">
        <v>0.5524861878453039</v>
      </c>
      <c r="DU459" s="2"/>
      <c r="DV459" s="3" t="s">
        <v>3</v>
      </c>
      <c r="DW459" s="5">
        <v>58.25</v>
      </c>
      <c r="DX459" s="3"/>
      <c r="DY459" s="3" t="s">
        <v>8</v>
      </c>
      <c r="DZ459" s="2"/>
      <c r="EA459" s="5">
        <v>2.1276595744680851</v>
      </c>
      <c r="EB459" s="5">
        <v>2.34</v>
      </c>
      <c r="EC459" s="3"/>
      <c r="ED459" s="2"/>
      <c r="EE459" s="2"/>
      <c r="EF459" s="3" t="s">
        <v>1</v>
      </c>
      <c r="EG459" s="3" t="s">
        <v>27</v>
      </c>
      <c r="EH459" s="2"/>
      <c r="EI459" s="2"/>
      <c r="EJ459" s="3" t="s">
        <v>473</v>
      </c>
      <c r="EK459" s="5">
        <v>0.16800000000000001</v>
      </c>
      <c r="EL459" s="3" t="s">
        <v>1</v>
      </c>
      <c r="EM459" s="3" t="s">
        <v>3</v>
      </c>
      <c r="EN459" s="3" t="s">
        <v>27</v>
      </c>
      <c r="EO459" s="3"/>
      <c r="EP459" s="3" t="s">
        <v>8</v>
      </c>
      <c r="EQ459" s="3"/>
      <c r="ER459" s="5">
        <v>8.9499999999999993</v>
      </c>
      <c r="ES459" s="3"/>
      <c r="ET459" s="9">
        <v>37</v>
      </c>
      <c r="EU459" s="3" t="s">
        <v>239</v>
      </c>
      <c r="EV459" s="3" t="s">
        <v>28</v>
      </c>
      <c r="EW459" s="9">
        <v>18</v>
      </c>
      <c r="EX459" s="9">
        <v>3.17</v>
      </c>
      <c r="EY459" s="3"/>
      <c r="EZ459" s="3"/>
      <c r="FA459" s="9">
        <v>1.5625</v>
      </c>
      <c r="FB459" s="9">
        <v>2.4E-8</v>
      </c>
      <c r="FC459" s="5">
        <v>450</v>
      </c>
      <c r="FD459" s="9">
        <v>2.6315789473684212</v>
      </c>
      <c r="FE459" s="2" t="s">
        <v>311</v>
      </c>
      <c r="FF459" s="3" t="s">
        <v>28</v>
      </c>
      <c r="FG459" s="3" t="s">
        <v>1</v>
      </c>
      <c r="FH459" s="9">
        <v>7.95</v>
      </c>
      <c r="FI459" s="3"/>
      <c r="FJ459" s="9">
        <v>17.55</v>
      </c>
      <c r="FK459" s="3" t="s">
        <v>1</v>
      </c>
      <c r="FL459" s="3" t="s">
        <v>1</v>
      </c>
      <c r="FM459" s="3"/>
      <c r="FN459" s="9">
        <v>335</v>
      </c>
      <c r="FO459" s="9">
        <v>2.7499999999999999E-6</v>
      </c>
      <c r="FP459" s="9">
        <v>21</v>
      </c>
      <c r="FQ459" s="3" t="s">
        <v>311</v>
      </c>
      <c r="FR459" s="5">
        <v>7.0000000000000007E-2</v>
      </c>
      <c r="FS459" s="9">
        <v>149</v>
      </c>
      <c r="FT459" s="3" t="s">
        <v>1</v>
      </c>
      <c r="FU459" s="3"/>
      <c r="FV459" s="3" t="s">
        <v>27</v>
      </c>
      <c r="FW459" s="5">
        <v>52.6</v>
      </c>
      <c r="FX459" s="10">
        <v>4.4999999999999997E-3</v>
      </c>
      <c r="FY459" s="3"/>
      <c r="FZ459" s="3"/>
      <c r="GA459" s="3"/>
      <c r="GB459" s="3"/>
      <c r="GC459" s="3" t="s">
        <v>27</v>
      </c>
      <c r="GD459" s="3"/>
      <c r="GE459" s="3"/>
      <c r="GF459" s="3" t="s">
        <v>30</v>
      </c>
      <c r="GG459" s="3"/>
      <c r="GH459" s="9">
        <v>3.54</v>
      </c>
      <c r="GI459" s="5">
        <v>450</v>
      </c>
      <c r="GJ459" s="5">
        <v>1.4999999999999999E-2</v>
      </c>
      <c r="GK459" s="3"/>
      <c r="GL459" s="2"/>
      <c r="GM459" s="9">
        <v>2.13</v>
      </c>
      <c r="GN459" s="3" t="s">
        <v>31</v>
      </c>
      <c r="GO459" s="3" t="s">
        <v>8</v>
      </c>
      <c r="GP459" s="3"/>
      <c r="GQ459" s="3"/>
      <c r="GR459" s="3" t="s">
        <v>219</v>
      </c>
      <c r="GS459" s="9">
        <v>1.3333333333333333</v>
      </c>
      <c r="GT459" s="9">
        <v>164</v>
      </c>
      <c r="GU459" s="9">
        <v>34.700000000000003</v>
      </c>
      <c r="GV459" s="2">
        <v>0.20408163265306123</v>
      </c>
      <c r="GW459" s="9">
        <v>5</v>
      </c>
      <c r="GX459" s="2" t="s">
        <v>34</v>
      </c>
      <c r="GY459" s="7"/>
      <c r="GZ459" s="9">
        <v>8.2200000000000006</v>
      </c>
      <c r="HA459" s="9">
        <v>2.2400000000000002</v>
      </c>
      <c r="HB459" s="9">
        <v>6.8</v>
      </c>
      <c r="HC459" s="3">
        <v>42.5</v>
      </c>
      <c r="HD459" s="3" t="s">
        <v>3</v>
      </c>
      <c r="HE459" s="9">
        <v>45</v>
      </c>
      <c r="HF459" s="9">
        <v>22.95</v>
      </c>
      <c r="HG459" s="3" t="s">
        <v>467</v>
      </c>
      <c r="HH459" s="5">
        <v>450</v>
      </c>
      <c r="HI459" s="3" t="s">
        <v>311</v>
      </c>
      <c r="HJ459" s="3"/>
      <c r="HK459" s="3" t="s">
        <v>3</v>
      </c>
      <c r="HL459" s="3"/>
      <c r="HM459" s="9">
        <v>0.876</v>
      </c>
      <c r="HN459" s="9">
        <v>334</v>
      </c>
      <c r="HO459" s="3" t="s">
        <v>3</v>
      </c>
      <c r="HP459" s="3" t="s">
        <v>1</v>
      </c>
      <c r="HQ459" s="3" t="s">
        <v>28</v>
      </c>
      <c r="HR459" s="9">
        <v>3.4</v>
      </c>
      <c r="HS459" s="3" t="s">
        <v>3</v>
      </c>
      <c r="HT459" s="3">
        <v>3.69</v>
      </c>
      <c r="HU459" s="9">
        <v>0.7142857142857143</v>
      </c>
      <c r="HV459" s="3">
        <v>1</v>
      </c>
      <c r="HW459" s="9">
        <v>4.6600000000000003E-2</v>
      </c>
      <c r="HX459" s="3" t="s">
        <v>3</v>
      </c>
      <c r="HY459" s="3"/>
      <c r="HZ459" s="3" t="s">
        <v>30</v>
      </c>
      <c r="IA459" s="9">
        <v>13.65</v>
      </c>
      <c r="IB459" s="5">
        <v>43.75</v>
      </c>
      <c r="IC459" s="3" t="s">
        <v>18</v>
      </c>
      <c r="ID459" s="3"/>
      <c r="IE459" s="3" t="s">
        <v>309</v>
      </c>
      <c r="IF459" s="7"/>
      <c r="IG459" s="9">
        <v>1.9607843137254901</v>
      </c>
      <c r="IH459" s="9">
        <v>3.2258064516129035</v>
      </c>
    </row>
    <row r="460" spans="1:242" x14ac:dyDescent="0.25">
      <c r="A460" s="1" t="s">
        <v>585</v>
      </c>
      <c r="B460" s="5">
        <v>113.5</v>
      </c>
      <c r="C460" s="3"/>
      <c r="D460" s="5">
        <v>22</v>
      </c>
      <c r="E460" s="3" t="s">
        <v>1</v>
      </c>
      <c r="F460" s="3"/>
      <c r="G460" s="2"/>
      <c r="H460" s="3"/>
      <c r="I460" s="3"/>
      <c r="J460" s="5">
        <v>3.8750000000000002E-6</v>
      </c>
      <c r="K460" s="3" t="s">
        <v>3</v>
      </c>
      <c r="L460" s="3" t="s">
        <v>4</v>
      </c>
      <c r="M460" s="5">
        <v>1.0638297872340425</v>
      </c>
      <c r="N460" s="5">
        <v>19</v>
      </c>
      <c r="O460" s="3" t="s">
        <v>3</v>
      </c>
      <c r="P460" s="3"/>
      <c r="Q460" s="3"/>
      <c r="R460" s="5">
        <v>33</v>
      </c>
      <c r="S460" s="3"/>
      <c r="T460" s="3" t="s">
        <v>3</v>
      </c>
      <c r="U460" s="5">
        <v>55.75</v>
      </c>
      <c r="V460" s="3"/>
      <c r="W460" s="5">
        <v>430</v>
      </c>
      <c r="X460" s="3"/>
      <c r="Y460" s="3"/>
      <c r="Z460" s="5">
        <v>2.2000000000000001E-3</v>
      </c>
      <c r="AA460" s="3" t="s">
        <v>8</v>
      </c>
      <c r="AB460" s="2"/>
      <c r="AC460" s="5">
        <v>5.2727272727272725E-10</v>
      </c>
      <c r="AD460" s="3" t="s">
        <v>22</v>
      </c>
      <c r="AE460" s="3" t="s">
        <v>1</v>
      </c>
      <c r="AF460" s="3"/>
      <c r="AG460" s="6">
        <v>3.5000000000000001E-3</v>
      </c>
      <c r="AH460" s="5">
        <v>430</v>
      </c>
      <c r="AI460" s="5">
        <v>176</v>
      </c>
      <c r="AJ460" s="3">
        <v>44.5</v>
      </c>
      <c r="AK460" s="5">
        <v>430</v>
      </c>
      <c r="AL460" s="5">
        <v>1.2509999999999999</v>
      </c>
      <c r="AM460" s="3"/>
      <c r="AN460" s="3"/>
      <c r="AO460" s="5">
        <v>430</v>
      </c>
      <c r="AP460" s="5">
        <v>430</v>
      </c>
      <c r="AQ460" s="5">
        <v>105</v>
      </c>
      <c r="AR460" s="5">
        <v>2.8</v>
      </c>
      <c r="AS460" s="3" t="s">
        <v>28</v>
      </c>
      <c r="AT460" s="3" t="s">
        <v>28</v>
      </c>
      <c r="AU460" s="5">
        <v>110</v>
      </c>
      <c r="AV460" s="3"/>
      <c r="AW460" s="5">
        <v>430</v>
      </c>
      <c r="AX460" s="5">
        <v>1.0000000000000001E-5</v>
      </c>
      <c r="AY460" s="2" t="s">
        <v>311</v>
      </c>
      <c r="AZ460" s="5">
        <v>52</v>
      </c>
      <c r="BA460" s="5">
        <v>430</v>
      </c>
      <c r="BB460" s="3" t="s">
        <v>8</v>
      </c>
      <c r="BC460" s="3">
        <v>18.25</v>
      </c>
      <c r="BD460" s="5">
        <v>0.57471264367816088</v>
      </c>
      <c r="BE460" s="3" t="s">
        <v>581</v>
      </c>
      <c r="BF460" s="6">
        <v>32.5</v>
      </c>
      <c r="BG460" s="5">
        <v>9.5</v>
      </c>
      <c r="BH460" s="3"/>
      <c r="BI460" s="3"/>
      <c r="BJ460" s="5">
        <v>2.75</v>
      </c>
      <c r="BK460" s="5">
        <v>89</v>
      </c>
      <c r="BL460" s="5">
        <v>1.1764705882352942</v>
      </c>
      <c r="BM460" s="5">
        <v>4.55</v>
      </c>
      <c r="BN460" s="3"/>
      <c r="BO460" s="3" t="s">
        <v>121</v>
      </c>
      <c r="BP460" s="3" t="s">
        <v>3</v>
      </c>
      <c r="BQ460" s="5">
        <v>3.6</v>
      </c>
      <c r="BR460" s="2" t="s">
        <v>21</v>
      </c>
      <c r="BS460" s="3"/>
      <c r="BT460" s="3"/>
      <c r="BU460" s="3"/>
      <c r="BV460" s="5">
        <v>5.6</v>
      </c>
      <c r="BW460" s="5">
        <v>8.5</v>
      </c>
      <c r="BX460" s="3" t="s">
        <v>27</v>
      </c>
      <c r="BY460" s="3"/>
      <c r="BZ460" s="5">
        <v>430</v>
      </c>
      <c r="CA460" s="2"/>
      <c r="CB460" s="3" t="s">
        <v>3</v>
      </c>
      <c r="CC460" s="5">
        <v>2.81</v>
      </c>
      <c r="CD460" s="5">
        <v>92</v>
      </c>
      <c r="CE460" s="3"/>
      <c r="CF460" s="5">
        <v>111</v>
      </c>
      <c r="CG460" s="3" t="s">
        <v>312</v>
      </c>
      <c r="CH460" s="3"/>
      <c r="CI460" s="3" t="s">
        <v>27</v>
      </c>
      <c r="CJ460" s="3" t="s">
        <v>1</v>
      </c>
      <c r="CK460" s="2"/>
      <c r="CL460" s="3" t="s">
        <v>22</v>
      </c>
      <c r="CM460" s="5">
        <v>285</v>
      </c>
      <c r="CN460" s="3"/>
      <c r="CO460" s="2"/>
      <c r="CP460" s="3"/>
      <c r="CQ460" s="2"/>
      <c r="CR460" s="5">
        <v>7.78</v>
      </c>
      <c r="CS460" s="5">
        <v>49</v>
      </c>
      <c r="CT460" s="5">
        <v>35</v>
      </c>
      <c r="CU460" s="5">
        <v>13</v>
      </c>
      <c r="CV460" s="5">
        <v>996</v>
      </c>
      <c r="CW460" s="5">
        <v>430</v>
      </c>
      <c r="CX460" s="5">
        <v>0.95238095238095233</v>
      </c>
      <c r="CY460" s="5">
        <v>0.66225165562913912</v>
      </c>
      <c r="CZ460" s="3" t="s">
        <v>22</v>
      </c>
      <c r="DA460" s="5">
        <v>0.15</v>
      </c>
      <c r="DB460" s="5">
        <v>1690</v>
      </c>
      <c r="DC460" s="2"/>
      <c r="DD460" s="5">
        <v>233</v>
      </c>
      <c r="DE460" s="3" t="s">
        <v>22</v>
      </c>
      <c r="DF460" s="5">
        <v>0.37037037037037035</v>
      </c>
      <c r="DG460" s="3" t="s">
        <v>3</v>
      </c>
      <c r="DH460" s="5">
        <v>15</v>
      </c>
      <c r="DI460" s="3" t="s">
        <v>28</v>
      </c>
      <c r="DJ460" s="3"/>
      <c r="DK460" s="5">
        <v>860</v>
      </c>
      <c r="DL460" s="3" t="s">
        <v>8</v>
      </c>
      <c r="DM460" s="5">
        <v>0.28985507246376813</v>
      </c>
      <c r="DN460" s="3" t="s">
        <v>3</v>
      </c>
      <c r="DO460" s="5">
        <v>190</v>
      </c>
      <c r="DP460" s="3" t="s">
        <v>3</v>
      </c>
      <c r="DQ460" s="5">
        <v>5.84</v>
      </c>
      <c r="DR460" s="2"/>
      <c r="DS460" s="3">
        <v>1</v>
      </c>
      <c r="DT460" s="5">
        <v>0.5714285714285714</v>
      </c>
      <c r="DU460" s="2"/>
      <c r="DV460" s="3" t="s">
        <v>3</v>
      </c>
      <c r="DW460" s="5">
        <v>55.75</v>
      </c>
      <c r="DX460" s="3"/>
      <c r="DY460" s="3" t="s">
        <v>8</v>
      </c>
      <c r="DZ460" s="2"/>
      <c r="EA460" s="5">
        <v>2.0408163265306123</v>
      </c>
      <c r="EB460" s="5">
        <v>2.33</v>
      </c>
      <c r="EC460" s="3"/>
      <c r="ED460" s="2"/>
      <c r="EE460" s="2"/>
      <c r="EF460" s="3" t="s">
        <v>1</v>
      </c>
      <c r="EG460" s="3" t="s">
        <v>27</v>
      </c>
      <c r="EH460" s="2"/>
      <c r="EI460" s="2"/>
      <c r="EJ460" s="3" t="s">
        <v>473</v>
      </c>
      <c r="EK460" s="5">
        <v>0.17499999999999999</v>
      </c>
      <c r="EL460" s="3" t="s">
        <v>1</v>
      </c>
      <c r="EM460" s="3" t="s">
        <v>3</v>
      </c>
      <c r="EN460" s="3" t="s">
        <v>27</v>
      </c>
      <c r="EO460" s="3"/>
      <c r="EP460" s="3" t="s">
        <v>8</v>
      </c>
      <c r="EQ460" s="3"/>
      <c r="ER460" s="5">
        <v>8.4</v>
      </c>
      <c r="ES460" s="3"/>
      <c r="ET460" s="9">
        <v>38.25</v>
      </c>
      <c r="EU460" s="3" t="s">
        <v>239</v>
      </c>
      <c r="EV460" s="3" t="s">
        <v>28</v>
      </c>
      <c r="EW460" s="9">
        <v>17</v>
      </c>
      <c r="EX460" s="9">
        <v>2.95</v>
      </c>
      <c r="EY460" s="3"/>
      <c r="EZ460" s="3"/>
      <c r="FA460" s="9">
        <v>1.5384615384615383</v>
      </c>
      <c r="FB460" s="9">
        <v>2.7E-8</v>
      </c>
      <c r="FC460" s="5">
        <v>430</v>
      </c>
      <c r="FD460" s="9">
        <v>2.8571428571428572</v>
      </c>
      <c r="FE460" s="2" t="s">
        <v>311</v>
      </c>
      <c r="FF460" s="3" t="s">
        <v>28</v>
      </c>
      <c r="FG460" s="3" t="s">
        <v>1</v>
      </c>
      <c r="FH460" s="9">
        <v>7.55</v>
      </c>
      <c r="FI460" s="3"/>
      <c r="FJ460" s="9">
        <v>17.2</v>
      </c>
      <c r="FK460" s="3" t="s">
        <v>1</v>
      </c>
      <c r="FL460" s="3" t="s">
        <v>1</v>
      </c>
      <c r="FM460" s="3"/>
      <c r="FN460" s="9">
        <v>325</v>
      </c>
      <c r="FO460" s="9">
        <v>2.6749999999999998E-6</v>
      </c>
      <c r="FP460" s="9">
        <v>18</v>
      </c>
      <c r="FQ460" s="3" t="s">
        <v>311</v>
      </c>
      <c r="FR460" s="5">
        <v>0.08</v>
      </c>
      <c r="FS460" s="9">
        <v>137</v>
      </c>
      <c r="FT460" s="3" t="s">
        <v>1</v>
      </c>
      <c r="FU460" s="3"/>
      <c r="FV460" s="3" t="s">
        <v>27</v>
      </c>
      <c r="FW460" s="5">
        <v>54.75</v>
      </c>
      <c r="FX460" s="10">
        <v>4.7499999999999999E-3</v>
      </c>
      <c r="FY460" s="3"/>
      <c r="FZ460" s="3"/>
      <c r="GA460" s="3"/>
      <c r="GB460" s="3"/>
      <c r="GC460" s="3" t="s">
        <v>27</v>
      </c>
      <c r="GD460" s="3"/>
      <c r="GE460" s="3"/>
      <c r="GF460" s="3" t="s">
        <v>30</v>
      </c>
      <c r="GG460" s="3"/>
      <c r="GH460" s="9">
        <v>3.7</v>
      </c>
      <c r="GI460" s="5">
        <v>430</v>
      </c>
      <c r="GJ460" s="5">
        <v>1.4E-2</v>
      </c>
      <c r="GK460" s="3"/>
      <c r="GL460" s="2"/>
      <c r="GM460" s="9">
        <v>2.12</v>
      </c>
      <c r="GN460" s="3" t="s">
        <v>31</v>
      </c>
      <c r="GO460" s="3" t="s">
        <v>8</v>
      </c>
      <c r="GP460" s="3"/>
      <c r="GQ460" s="3"/>
      <c r="GR460" s="3" t="s">
        <v>219</v>
      </c>
      <c r="GS460" s="9">
        <v>1.25</v>
      </c>
      <c r="GT460" s="9">
        <v>157</v>
      </c>
      <c r="GU460" s="9">
        <v>34.5</v>
      </c>
      <c r="GV460" s="2">
        <v>0.22727272727272729</v>
      </c>
      <c r="GW460" s="9">
        <v>5</v>
      </c>
      <c r="GX460" s="2" t="s">
        <v>34</v>
      </c>
      <c r="GY460" s="7"/>
      <c r="GZ460" s="9">
        <v>7.9</v>
      </c>
      <c r="HA460" s="9">
        <v>2.13</v>
      </c>
      <c r="HB460" s="9">
        <v>6.75</v>
      </c>
      <c r="HC460" s="3">
        <v>41.95</v>
      </c>
      <c r="HD460" s="3" t="s">
        <v>3</v>
      </c>
      <c r="HE460" s="9">
        <v>43.5</v>
      </c>
      <c r="HF460" s="9">
        <v>22.7</v>
      </c>
      <c r="HG460" s="3" t="s">
        <v>467</v>
      </c>
      <c r="HH460" s="5">
        <v>430</v>
      </c>
      <c r="HI460" s="3" t="s">
        <v>311</v>
      </c>
      <c r="HJ460" s="3"/>
      <c r="HK460" s="3" t="s">
        <v>3</v>
      </c>
      <c r="HL460" s="3"/>
      <c r="HM460" s="9">
        <v>0.83499999999999996</v>
      </c>
      <c r="HN460" s="9">
        <v>375</v>
      </c>
      <c r="HO460" s="3" t="s">
        <v>3</v>
      </c>
      <c r="HP460" s="3" t="s">
        <v>1</v>
      </c>
      <c r="HQ460" s="3" t="s">
        <v>28</v>
      </c>
      <c r="HR460" s="9">
        <v>3.47</v>
      </c>
      <c r="HS460" s="3" t="s">
        <v>3</v>
      </c>
      <c r="HT460" s="3">
        <v>3.75</v>
      </c>
      <c r="HU460" s="9">
        <v>0.67567567567567566</v>
      </c>
      <c r="HV460" s="3">
        <v>1</v>
      </c>
      <c r="HW460" s="9">
        <v>0.05</v>
      </c>
      <c r="HX460" s="3" t="s">
        <v>3</v>
      </c>
      <c r="HY460" s="3"/>
      <c r="HZ460" s="3" t="s">
        <v>30</v>
      </c>
      <c r="IA460" s="9">
        <v>13.5</v>
      </c>
      <c r="IB460" s="5">
        <v>44.25</v>
      </c>
      <c r="IC460" s="3" t="s">
        <v>18</v>
      </c>
      <c r="ID460" s="3"/>
      <c r="IE460" s="3" t="s">
        <v>309</v>
      </c>
      <c r="IF460" s="7"/>
      <c r="IG460" s="9">
        <v>1.9230769230769229</v>
      </c>
      <c r="IH460" s="9">
        <v>3.0303030303030303</v>
      </c>
    </row>
    <row r="461" spans="1:242" x14ac:dyDescent="0.25">
      <c r="A461" s="1" t="s">
        <v>586</v>
      </c>
      <c r="B461" s="5">
        <v>113</v>
      </c>
      <c r="C461" s="3"/>
      <c r="D461" s="5">
        <v>22.5</v>
      </c>
      <c r="E461" s="3" t="s">
        <v>1</v>
      </c>
      <c r="F461" s="3"/>
      <c r="G461" s="2"/>
      <c r="H461" s="3"/>
      <c r="I461" s="3"/>
      <c r="J461" s="5">
        <v>4.3499999999999999E-6</v>
      </c>
      <c r="K461" s="3" t="s">
        <v>3</v>
      </c>
      <c r="L461" s="3" t="s">
        <v>4</v>
      </c>
      <c r="M461" s="5">
        <v>1.0526315789473684</v>
      </c>
      <c r="N461" s="5">
        <v>19.149999999999999</v>
      </c>
      <c r="O461" s="3" t="s">
        <v>3</v>
      </c>
      <c r="P461" s="3"/>
      <c r="Q461" s="3"/>
      <c r="R461" s="5">
        <v>33.5</v>
      </c>
      <c r="S461" s="3"/>
      <c r="T461" s="3" t="s">
        <v>3</v>
      </c>
      <c r="U461" s="5">
        <v>56.75</v>
      </c>
      <c r="V461" s="3"/>
      <c r="W461" s="5">
        <v>440</v>
      </c>
      <c r="X461" s="3"/>
      <c r="Y461" s="3"/>
      <c r="Z461" s="5">
        <v>3.1250000000000002E-3</v>
      </c>
      <c r="AA461" s="3" t="s">
        <v>8</v>
      </c>
      <c r="AB461" s="2"/>
      <c r="AC461" s="5">
        <v>5.5454545454545457E-10</v>
      </c>
      <c r="AD461" s="3" t="s">
        <v>22</v>
      </c>
      <c r="AE461" s="3" t="s">
        <v>1</v>
      </c>
      <c r="AF461" s="3"/>
      <c r="AG461" s="6">
        <v>3.5499999999999998E-3</v>
      </c>
      <c r="AH461" s="5">
        <v>440</v>
      </c>
      <c r="AI461" s="5">
        <v>176</v>
      </c>
      <c r="AJ461" s="3">
        <v>45</v>
      </c>
      <c r="AK461" s="5">
        <v>440</v>
      </c>
      <c r="AL461" s="5">
        <v>1.2769999999999999</v>
      </c>
      <c r="AM461" s="3"/>
      <c r="AN461" s="3"/>
      <c r="AO461" s="5">
        <v>440</v>
      </c>
      <c r="AP461" s="5">
        <v>440</v>
      </c>
      <c r="AQ461" s="5">
        <v>110</v>
      </c>
      <c r="AR461" s="5">
        <v>2.82</v>
      </c>
      <c r="AS461" s="3" t="s">
        <v>28</v>
      </c>
      <c r="AT461" s="3" t="s">
        <v>28</v>
      </c>
      <c r="AU461" s="5">
        <v>115.75</v>
      </c>
      <c r="AV461" s="3"/>
      <c r="AW461" s="5">
        <v>440</v>
      </c>
      <c r="AX461" s="5">
        <v>1.0666666666666667E-5</v>
      </c>
      <c r="AY461" s="2" t="s">
        <v>311</v>
      </c>
      <c r="AZ461" s="5">
        <v>52</v>
      </c>
      <c r="BA461" s="5">
        <v>440</v>
      </c>
      <c r="BB461" s="3" t="s">
        <v>8</v>
      </c>
      <c r="BC461" s="3">
        <v>18.350000000000001</v>
      </c>
      <c r="BD461" s="5">
        <v>0.58139534883720934</v>
      </c>
      <c r="BE461" s="3" t="s">
        <v>581</v>
      </c>
      <c r="BF461" s="6">
        <v>33</v>
      </c>
      <c r="BG461" s="5">
        <v>9.65</v>
      </c>
      <c r="BH461" s="3"/>
      <c r="BI461" s="3"/>
      <c r="BJ461" s="5">
        <v>2.7</v>
      </c>
      <c r="BK461" s="5">
        <v>90</v>
      </c>
      <c r="BL461" s="5">
        <v>1.2195121951219512</v>
      </c>
      <c r="BM461" s="5">
        <v>4.25</v>
      </c>
      <c r="BN461" s="3"/>
      <c r="BO461" s="3" t="s">
        <v>121</v>
      </c>
      <c r="BP461" s="3" t="s">
        <v>3</v>
      </c>
      <c r="BQ461" s="5">
        <v>3.65</v>
      </c>
      <c r="BR461" s="2" t="s">
        <v>21</v>
      </c>
      <c r="BS461" s="3"/>
      <c r="BT461" s="3"/>
      <c r="BU461" s="3"/>
      <c r="BV461" s="5">
        <v>5.7</v>
      </c>
      <c r="BW461" s="5">
        <v>8.15</v>
      </c>
      <c r="BX461" s="3" t="s">
        <v>27</v>
      </c>
      <c r="BY461" s="3"/>
      <c r="BZ461" s="5">
        <v>440</v>
      </c>
      <c r="CA461" s="2"/>
      <c r="CB461" s="3" t="s">
        <v>3</v>
      </c>
      <c r="CC461" s="5">
        <v>2.91</v>
      </c>
      <c r="CD461" s="5">
        <v>94</v>
      </c>
      <c r="CE461" s="3"/>
      <c r="CF461" s="5">
        <v>110</v>
      </c>
      <c r="CG461" s="3" t="s">
        <v>312</v>
      </c>
      <c r="CH461" s="3"/>
      <c r="CI461" s="3" t="s">
        <v>27</v>
      </c>
      <c r="CJ461" s="3" t="s">
        <v>1</v>
      </c>
      <c r="CK461" s="2"/>
      <c r="CL461" s="3" t="s">
        <v>22</v>
      </c>
      <c r="CM461" s="5">
        <v>295</v>
      </c>
      <c r="CN461" s="3"/>
      <c r="CO461" s="2"/>
      <c r="CP461" s="3"/>
      <c r="CQ461" s="2"/>
      <c r="CR461" s="5">
        <v>7.79</v>
      </c>
      <c r="CS461" s="5">
        <v>50</v>
      </c>
      <c r="CT461" s="5">
        <v>37</v>
      </c>
      <c r="CU461" s="5">
        <v>13.1</v>
      </c>
      <c r="CV461" s="5">
        <v>1010</v>
      </c>
      <c r="CW461" s="5">
        <v>415</v>
      </c>
      <c r="CX461" s="5">
        <v>0.99009900990099009</v>
      </c>
      <c r="CY461" s="5">
        <v>0.9009009009009008</v>
      </c>
      <c r="CZ461" s="3" t="s">
        <v>22</v>
      </c>
      <c r="DA461" s="5">
        <v>0.17</v>
      </c>
      <c r="DB461" s="5">
        <v>1695</v>
      </c>
      <c r="DC461" s="2"/>
      <c r="DD461" s="5">
        <v>225</v>
      </c>
      <c r="DE461" s="3" t="s">
        <v>22</v>
      </c>
      <c r="DF461" s="5">
        <v>0.37313432835820892</v>
      </c>
      <c r="DG461" s="3" t="s">
        <v>3</v>
      </c>
      <c r="DH461" s="5">
        <v>15.5</v>
      </c>
      <c r="DI461" s="3" t="s">
        <v>28</v>
      </c>
      <c r="DJ461" s="3"/>
      <c r="DK461" s="5">
        <v>857</v>
      </c>
      <c r="DL461" s="3" t="s">
        <v>8</v>
      </c>
      <c r="DM461" s="5">
        <v>0.29411764705882354</v>
      </c>
      <c r="DN461" s="3" t="s">
        <v>3</v>
      </c>
      <c r="DO461" s="5">
        <v>195</v>
      </c>
      <c r="DP461" s="3" t="s">
        <v>3</v>
      </c>
      <c r="DQ461" s="5">
        <v>5.85</v>
      </c>
      <c r="DR461" s="2"/>
      <c r="DS461" s="3">
        <v>1</v>
      </c>
      <c r="DT461" s="5">
        <v>0.58139534883720934</v>
      </c>
      <c r="DU461" s="2"/>
      <c r="DV461" s="3" t="s">
        <v>3</v>
      </c>
      <c r="DW461" s="5">
        <v>56.75</v>
      </c>
      <c r="DX461" s="3"/>
      <c r="DY461" s="3" t="s">
        <v>8</v>
      </c>
      <c r="DZ461" s="2"/>
      <c r="EA461" s="5">
        <v>2.0833333333333335</v>
      </c>
      <c r="EB461" s="5">
        <v>2.2799999999999998</v>
      </c>
      <c r="EC461" s="3"/>
      <c r="ED461" s="2"/>
      <c r="EE461" s="2"/>
      <c r="EF461" s="3" t="s">
        <v>1</v>
      </c>
      <c r="EG461" s="3" t="s">
        <v>27</v>
      </c>
      <c r="EH461" s="2"/>
      <c r="EI461" s="2"/>
      <c r="EJ461" s="3" t="s">
        <v>473</v>
      </c>
      <c r="EK461" s="5">
        <v>0.17799999999999999</v>
      </c>
      <c r="EL461" s="3" t="s">
        <v>1</v>
      </c>
      <c r="EM461" s="3" t="s">
        <v>3</v>
      </c>
      <c r="EN461" s="3" t="s">
        <v>27</v>
      </c>
      <c r="EO461" s="3"/>
      <c r="EP461" s="3" t="s">
        <v>8</v>
      </c>
      <c r="EQ461" s="3"/>
      <c r="ER461" s="5">
        <v>8.1999999999999993</v>
      </c>
      <c r="ES461" s="3"/>
      <c r="ET461" s="9">
        <v>38.5</v>
      </c>
      <c r="EU461" s="3" t="s">
        <v>239</v>
      </c>
      <c r="EV461" s="3" t="s">
        <v>28</v>
      </c>
      <c r="EW461" s="9">
        <v>18.5</v>
      </c>
      <c r="EX461" s="9">
        <v>2.92</v>
      </c>
      <c r="EY461" s="3"/>
      <c r="EZ461" s="3"/>
      <c r="FA461" s="9">
        <v>1.5151515151515151</v>
      </c>
      <c r="FB461" s="9">
        <v>2.7E-8</v>
      </c>
      <c r="FC461" s="5">
        <v>440</v>
      </c>
      <c r="FD461" s="9">
        <v>2.9411764705882351</v>
      </c>
      <c r="FE461" s="2" t="s">
        <v>311</v>
      </c>
      <c r="FF461" s="3" t="s">
        <v>28</v>
      </c>
      <c r="FG461" s="3" t="s">
        <v>1</v>
      </c>
      <c r="FH461" s="9">
        <v>7.57</v>
      </c>
      <c r="FI461" s="3"/>
      <c r="FJ461" s="9">
        <v>17.25</v>
      </c>
      <c r="FK461" s="3" t="s">
        <v>1</v>
      </c>
      <c r="FL461" s="3" t="s">
        <v>1</v>
      </c>
      <c r="FM461" s="3"/>
      <c r="FN461" s="9">
        <v>385</v>
      </c>
      <c r="FO461" s="9">
        <v>2.7779999999999999E-6</v>
      </c>
      <c r="FP461" s="9">
        <v>17</v>
      </c>
      <c r="FQ461" s="3" t="s">
        <v>311</v>
      </c>
      <c r="FR461" s="5">
        <v>8.5000000000000006E-2</v>
      </c>
      <c r="FS461" s="9">
        <v>138</v>
      </c>
      <c r="FT461" s="3" t="s">
        <v>1</v>
      </c>
      <c r="FU461" s="3"/>
      <c r="FV461" s="3" t="s">
        <v>27</v>
      </c>
      <c r="FW461" s="5">
        <v>50</v>
      </c>
      <c r="FX461" s="10">
        <v>4.6500000000000005E-3</v>
      </c>
      <c r="FY461" s="3"/>
      <c r="FZ461" s="3"/>
      <c r="GA461" s="3"/>
      <c r="GB461" s="3"/>
      <c r="GC461" s="3" t="s">
        <v>27</v>
      </c>
      <c r="GD461" s="3"/>
      <c r="GE461" s="3"/>
      <c r="GF461" s="3" t="s">
        <v>30</v>
      </c>
      <c r="GG461" s="3"/>
      <c r="GH461" s="9">
        <v>3.65</v>
      </c>
      <c r="GI461" s="5">
        <v>440</v>
      </c>
      <c r="GJ461" s="5">
        <v>1.35E-2</v>
      </c>
      <c r="GK461" s="3"/>
      <c r="GL461" s="2"/>
      <c r="GM461" s="9">
        <v>2.08</v>
      </c>
      <c r="GN461" s="3" t="s">
        <v>31</v>
      </c>
      <c r="GO461" s="3" t="s">
        <v>8</v>
      </c>
      <c r="GP461" s="3"/>
      <c r="GQ461" s="3"/>
      <c r="GR461" s="3" t="s">
        <v>219</v>
      </c>
      <c r="GS461" s="9">
        <v>1.2820512820512819</v>
      </c>
      <c r="GT461" s="9">
        <v>150</v>
      </c>
      <c r="GU461" s="9">
        <v>34.75</v>
      </c>
      <c r="GV461" s="2">
        <v>0.25</v>
      </c>
      <c r="GW461" s="9">
        <v>5</v>
      </c>
      <c r="GX461" s="2" t="s">
        <v>34</v>
      </c>
      <c r="GY461" s="7"/>
      <c r="GZ461" s="9">
        <v>7.8</v>
      </c>
      <c r="HA461" s="9">
        <v>2.17</v>
      </c>
      <c r="HB461" s="9">
        <v>6.8</v>
      </c>
      <c r="HC461" s="3">
        <v>41.75</v>
      </c>
      <c r="HD461" s="3" t="s">
        <v>3</v>
      </c>
      <c r="HE461" s="9">
        <v>43.65</v>
      </c>
      <c r="HF461" s="9">
        <v>22.5</v>
      </c>
      <c r="HG461" s="3" t="s">
        <v>467</v>
      </c>
      <c r="HH461" s="5">
        <v>440</v>
      </c>
      <c r="HI461" s="3" t="s">
        <v>311</v>
      </c>
      <c r="HJ461" s="3"/>
      <c r="HK461" s="3" t="s">
        <v>3</v>
      </c>
      <c r="HL461" s="3"/>
      <c r="HM461" s="9">
        <v>0.86499999999999999</v>
      </c>
      <c r="HN461" s="9">
        <v>355</v>
      </c>
      <c r="HO461" s="3" t="s">
        <v>3</v>
      </c>
      <c r="HP461" s="3" t="s">
        <v>1</v>
      </c>
      <c r="HQ461" s="3" t="s">
        <v>28</v>
      </c>
      <c r="HR461" s="9">
        <v>3.55</v>
      </c>
      <c r="HS461" s="3" t="s">
        <v>3</v>
      </c>
      <c r="HT461" s="3">
        <v>3.7</v>
      </c>
      <c r="HU461" s="9">
        <v>0.69444444444444442</v>
      </c>
      <c r="HV461" s="3">
        <v>1</v>
      </c>
      <c r="HW461" s="9">
        <v>5.2650000000000002E-2</v>
      </c>
      <c r="HX461" s="3" t="s">
        <v>3</v>
      </c>
      <c r="HY461" s="3"/>
      <c r="HZ461" s="3" t="s">
        <v>30</v>
      </c>
      <c r="IA461" s="9">
        <v>13.52</v>
      </c>
      <c r="IB461" s="5">
        <v>43.5</v>
      </c>
      <c r="IC461" s="3" t="s">
        <v>18</v>
      </c>
      <c r="ID461" s="3"/>
      <c r="IE461" s="3" t="s">
        <v>309</v>
      </c>
      <c r="IF461" s="7"/>
      <c r="IG461" s="9">
        <v>2</v>
      </c>
      <c r="IH461" s="9">
        <v>3.125</v>
      </c>
    </row>
    <row r="462" spans="1:242" x14ac:dyDescent="0.25">
      <c r="A462" s="1" t="s">
        <v>587</v>
      </c>
      <c r="B462" s="5">
        <v>112.5</v>
      </c>
      <c r="C462" s="3"/>
      <c r="D462" s="5">
        <v>21.9</v>
      </c>
      <c r="E462" s="3" t="s">
        <v>1</v>
      </c>
      <c r="F462" s="3"/>
      <c r="G462" s="2"/>
      <c r="H462" s="3"/>
      <c r="I462" s="3"/>
      <c r="J462" s="5">
        <v>4.7500000000000003E-6</v>
      </c>
      <c r="K462" s="3" t="s">
        <v>3</v>
      </c>
      <c r="L462" s="3" t="s">
        <v>4</v>
      </c>
      <c r="M462" s="5">
        <v>1.0869565217391304</v>
      </c>
      <c r="N462" s="5">
        <v>19</v>
      </c>
      <c r="O462" s="3" t="s">
        <v>3</v>
      </c>
      <c r="P462" s="3"/>
      <c r="Q462" s="3"/>
      <c r="R462" s="5">
        <v>33.75</v>
      </c>
      <c r="S462" s="3"/>
      <c r="T462" s="3" t="s">
        <v>3</v>
      </c>
      <c r="U462" s="5">
        <v>56.5</v>
      </c>
      <c r="V462" s="3"/>
      <c r="W462" s="5">
        <v>450</v>
      </c>
      <c r="X462" s="3"/>
      <c r="Y462" s="3"/>
      <c r="Z462" s="5">
        <v>4.0000000000000001E-3</v>
      </c>
      <c r="AA462" s="3" t="s">
        <v>8</v>
      </c>
      <c r="AB462" s="2"/>
      <c r="AC462" s="5">
        <v>5.7272727272727268E-10</v>
      </c>
      <c r="AD462" s="3" t="s">
        <v>22</v>
      </c>
      <c r="AE462" s="3" t="s">
        <v>1</v>
      </c>
      <c r="AF462" s="3"/>
      <c r="AG462" s="6">
        <v>3.3500000000000001E-3</v>
      </c>
      <c r="AH462" s="5">
        <v>450</v>
      </c>
      <c r="AI462" s="5">
        <v>176</v>
      </c>
      <c r="AJ462" s="3">
        <v>46</v>
      </c>
      <c r="AK462" s="5">
        <v>450</v>
      </c>
      <c r="AL462" s="5">
        <v>1.2849999999999999</v>
      </c>
      <c r="AM462" s="3"/>
      <c r="AN462" s="3"/>
      <c r="AO462" s="5">
        <v>450</v>
      </c>
      <c r="AP462" s="5">
        <v>450</v>
      </c>
      <c r="AQ462" s="5">
        <v>115</v>
      </c>
      <c r="AR462" s="5">
        <v>2.85</v>
      </c>
      <c r="AS462" s="3" t="s">
        <v>28</v>
      </c>
      <c r="AT462" s="3" t="s">
        <v>28</v>
      </c>
      <c r="AU462" s="5">
        <v>119</v>
      </c>
      <c r="AV462" s="3"/>
      <c r="AW462" s="5">
        <v>450</v>
      </c>
      <c r="AX462" s="5">
        <v>1.1333333333333334E-5</v>
      </c>
      <c r="AY462" s="2" t="s">
        <v>311</v>
      </c>
      <c r="AZ462" s="5">
        <v>52.5</v>
      </c>
      <c r="BA462" s="5">
        <v>450</v>
      </c>
      <c r="BB462" s="3" t="s">
        <v>8</v>
      </c>
      <c r="BC462" s="3">
        <v>18</v>
      </c>
      <c r="BD462" s="5">
        <v>0.5714285714285714</v>
      </c>
      <c r="BE462" s="3" t="s">
        <v>581</v>
      </c>
      <c r="BF462" s="6">
        <v>33.5</v>
      </c>
      <c r="BG462" s="5">
        <v>9.85</v>
      </c>
      <c r="BH462" s="3"/>
      <c r="BI462" s="3"/>
      <c r="BJ462" s="5">
        <v>2.9</v>
      </c>
      <c r="BK462" s="5">
        <v>92</v>
      </c>
      <c r="BL462" s="5">
        <v>1.2345679012345678</v>
      </c>
      <c r="BM462" s="5">
        <v>4.25</v>
      </c>
      <c r="BN462" s="3"/>
      <c r="BO462" s="3" t="s">
        <v>121</v>
      </c>
      <c r="BP462" s="3" t="s">
        <v>3</v>
      </c>
      <c r="BQ462" s="5">
        <v>3.7</v>
      </c>
      <c r="BR462" s="2" t="s">
        <v>21</v>
      </c>
      <c r="BS462" s="3"/>
      <c r="BT462" s="3"/>
      <c r="BU462" s="3"/>
      <c r="BV462" s="5">
        <v>5.73</v>
      </c>
      <c r="BW462" s="5">
        <v>8.17</v>
      </c>
      <c r="BX462" s="3" t="s">
        <v>27</v>
      </c>
      <c r="BY462" s="3"/>
      <c r="BZ462" s="5">
        <v>450</v>
      </c>
      <c r="CA462" s="2"/>
      <c r="CB462" s="3" t="s">
        <v>3</v>
      </c>
      <c r="CC462" s="5">
        <v>2.89</v>
      </c>
      <c r="CD462" s="5">
        <v>95</v>
      </c>
      <c r="CE462" s="3"/>
      <c r="CF462" s="5">
        <v>112</v>
      </c>
      <c r="CG462" s="3" t="s">
        <v>312</v>
      </c>
      <c r="CH462" s="3"/>
      <c r="CI462" s="3" t="s">
        <v>27</v>
      </c>
      <c r="CJ462" s="3" t="s">
        <v>1</v>
      </c>
      <c r="CK462" s="2"/>
      <c r="CL462" s="3" t="s">
        <v>22</v>
      </c>
      <c r="CM462" s="5">
        <v>297</v>
      </c>
      <c r="CN462" s="3"/>
      <c r="CO462" s="2"/>
      <c r="CP462" s="3"/>
      <c r="CQ462" s="2"/>
      <c r="CR462" s="5">
        <v>7.81</v>
      </c>
      <c r="CS462" s="5">
        <v>53</v>
      </c>
      <c r="CT462" s="5">
        <v>37.5</v>
      </c>
      <c r="CU462" s="5">
        <v>13.5</v>
      </c>
      <c r="CV462" s="5">
        <v>1021</v>
      </c>
      <c r="CW462" s="5">
        <v>425</v>
      </c>
      <c r="CX462" s="5">
        <v>0.99009900990099009</v>
      </c>
      <c r="CY462" s="5">
        <v>0.90909090909090906</v>
      </c>
      <c r="CZ462" s="3" t="s">
        <v>22</v>
      </c>
      <c r="DA462" s="5">
        <v>0.19</v>
      </c>
      <c r="DB462" s="5">
        <v>1700</v>
      </c>
      <c r="DC462" s="2"/>
      <c r="DD462" s="5">
        <v>227</v>
      </c>
      <c r="DE462" s="3" t="s">
        <v>22</v>
      </c>
      <c r="DF462" s="5">
        <v>0.37313432835820892</v>
      </c>
      <c r="DG462" s="3" t="s">
        <v>3</v>
      </c>
      <c r="DH462" s="5">
        <v>16.45</v>
      </c>
      <c r="DI462" s="3" t="s">
        <v>28</v>
      </c>
      <c r="DJ462" s="3"/>
      <c r="DK462" s="5">
        <v>845</v>
      </c>
      <c r="DL462" s="3" t="s">
        <v>8</v>
      </c>
      <c r="DM462" s="5">
        <v>0.29850746268656714</v>
      </c>
      <c r="DN462" s="3" t="s">
        <v>3</v>
      </c>
      <c r="DO462" s="5">
        <v>250</v>
      </c>
      <c r="DP462" s="3" t="s">
        <v>3</v>
      </c>
      <c r="DQ462" s="5">
        <v>5.73</v>
      </c>
      <c r="DR462" s="2"/>
      <c r="DS462" s="3">
        <v>1</v>
      </c>
      <c r="DT462" s="5">
        <v>0.66666666666666663</v>
      </c>
      <c r="DU462" s="2"/>
      <c r="DV462" s="3" t="s">
        <v>3</v>
      </c>
      <c r="DW462" s="5">
        <v>56.5</v>
      </c>
      <c r="DX462" s="3"/>
      <c r="DY462" s="3" t="s">
        <v>8</v>
      </c>
      <c r="DZ462" s="2"/>
      <c r="EA462" s="5">
        <v>2.0408163265306123</v>
      </c>
      <c r="EB462" s="5">
        <v>2.29</v>
      </c>
      <c r="EC462" s="3"/>
      <c r="ED462" s="2"/>
      <c r="EE462" s="2"/>
      <c r="EF462" s="3" t="s">
        <v>1</v>
      </c>
      <c r="EG462" s="3" t="s">
        <v>27</v>
      </c>
      <c r="EH462" s="2"/>
      <c r="EI462" s="2"/>
      <c r="EJ462" s="3" t="s">
        <v>473</v>
      </c>
      <c r="EK462" s="5">
        <v>0.18</v>
      </c>
      <c r="EL462" s="3" t="s">
        <v>1</v>
      </c>
      <c r="EM462" s="3" t="s">
        <v>3</v>
      </c>
      <c r="EN462" s="3" t="s">
        <v>27</v>
      </c>
      <c r="EO462" s="3"/>
      <c r="EP462" s="3" t="s">
        <v>8</v>
      </c>
      <c r="EQ462" s="3"/>
      <c r="ER462" s="5">
        <v>8.5500000000000007</v>
      </c>
      <c r="ES462" s="3"/>
      <c r="ET462" s="9">
        <v>39</v>
      </c>
      <c r="EU462" s="3" t="s">
        <v>239</v>
      </c>
      <c r="EV462" s="3" t="s">
        <v>28</v>
      </c>
      <c r="EW462" s="9">
        <v>17.25</v>
      </c>
      <c r="EX462" s="9">
        <v>3.02</v>
      </c>
      <c r="EY462" s="3"/>
      <c r="EZ462" s="3"/>
      <c r="FA462" s="9">
        <v>1.5384615384615383</v>
      </c>
      <c r="FB462" s="9">
        <v>2.7400000000000001E-8</v>
      </c>
      <c r="FC462" s="5">
        <v>450</v>
      </c>
      <c r="FD462" s="9">
        <v>3.125</v>
      </c>
      <c r="FE462" s="2" t="s">
        <v>311</v>
      </c>
      <c r="FF462" s="3" t="s">
        <v>28</v>
      </c>
      <c r="FG462" s="3" t="s">
        <v>1</v>
      </c>
      <c r="FH462" s="9">
        <v>7.68</v>
      </c>
      <c r="FI462" s="3"/>
      <c r="FJ462" s="9">
        <v>17.3</v>
      </c>
      <c r="FK462" s="3" t="s">
        <v>1</v>
      </c>
      <c r="FL462" s="3" t="s">
        <v>1</v>
      </c>
      <c r="FM462" s="3"/>
      <c r="FN462" s="9">
        <v>400</v>
      </c>
      <c r="FO462" s="9">
        <v>2.9409999999999999E-6</v>
      </c>
      <c r="FP462" s="9">
        <v>19</v>
      </c>
      <c r="FQ462" s="3" t="s">
        <v>311</v>
      </c>
      <c r="FR462" s="5">
        <v>7.0000000000000007E-2</v>
      </c>
      <c r="FS462" s="9">
        <v>137.75</v>
      </c>
      <c r="FT462" s="3" t="s">
        <v>1</v>
      </c>
      <c r="FU462" s="3"/>
      <c r="FV462" s="3" t="s">
        <v>27</v>
      </c>
      <c r="FW462" s="5">
        <v>45.5</v>
      </c>
      <c r="FX462" s="10">
        <v>4.4000000000000003E-3</v>
      </c>
      <c r="FY462" s="3"/>
      <c r="FZ462" s="3"/>
      <c r="GA462" s="3"/>
      <c r="GB462" s="3"/>
      <c r="GC462" s="3" t="s">
        <v>27</v>
      </c>
      <c r="GD462" s="3"/>
      <c r="GE462" s="3"/>
      <c r="GF462" s="3" t="s">
        <v>30</v>
      </c>
      <c r="GG462" s="3"/>
      <c r="GH462" s="9">
        <v>3.63</v>
      </c>
      <c r="GI462" s="5">
        <v>450</v>
      </c>
      <c r="GJ462" s="5">
        <v>1.355E-2</v>
      </c>
      <c r="GK462" s="3"/>
      <c r="GL462" s="2"/>
      <c r="GM462" s="9">
        <v>2.09</v>
      </c>
      <c r="GN462" s="3" t="s">
        <v>31</v>
      </c>
      <c r="GO462" s="3" t="s">
        <v>8</v>
      </c>
      <c r="GP462" s="3"/>
      <c r="GQ462" s="3"/>
      <c r="GR462" s="3" t="s">
        <v>219</v>
      </c>
      <c r="GS462" s="9">
        <v>1.25</v>
      </c>
      <c r="GT462" s="9">
        <v>152.75</v>
      </c>
      <c r="GU462" s="9">
        <v>34.700000000000003</v>
      </c>
      <c r="GV462" s="2">
        <v>0.25641025641025639</v>
      </c>
      <c r="GW462" s="9">
        <v>5.05</v>
      </c>
      <c r="GX462" s="2" t="s">
        <v>34</v>
      </c>
      <c r="GY462" s="7"/>
      <c r="GZ462" s="9">
        <v>7.99</v>
      </c>
      <c r="HA462" s="9">
        <v>2.2200000000000002</v>
      </c>
      <c r="HB462" s="9">
        <v>6.73</v>
      </c>
      <c r="HC462" s="3">
        <v>41.8</v>
      </c>
      <c r="HD462" s="3" t="s">
        <v>3</v>
      </c>
      <c r="HE462" s="9">
        <v>44.5</v>
      </c>
      <c r="HF462" s="9">
        <v>22.95</v>
      </c>
      <c r="HG462" s="3" t="s">
        <v>467</v>
      </c>
      <c r="HH462" s="5">
        <v>450</v>
      </c>
      <c r="HI462" s="3" t="s">
        <v>311</v>
      </c>
      <c r="HJ462" s="3"/>
      <c r="HK462" s="3" t="s">
        <v>3</v>
      </c>
      <c r="HL462" s="3"/>
      <c r="HM462" s="9">
        <v>0.87</v>
      </c>
      <c r="HN462" s="9">
        <v>341.5</v>
      </c>
      <c r="HO462" s="3" t="s">
        <v>3</v>
      </c>
      <c r="HP462" s="3" t="s">
        <v>1</v>
      </c>
      <c r="HQ462" s="3" t="s">
        <v>28</v>
      </c>
      <c r="HR462" s="9">
        <v>3.6</v>
      </c>
      <c r="HS462" s="3" t="s">
        <v>3</v>
      </c>
      <c r="HT462" s="3">
        <v>3.75</v>
      </c>
      <c r="HU462" s="9">
        <v>0.7142857142857143</v>
      </c>
      <c r="HV462" s="3">
        <v>1</v>
      </c>
      <c r="HW462" s="9">
        <v>5.5E-2</v>
      </c>
      <c r="HX462" s="3" t="s">
        <v>3</v>
      </c>
      <c r="HY462" s="3"/>
      <c r="HZ462" s="3" t="s">
        <v>30</v>
      </c>
      <c r="IA462" s="9">
        <v>15.25</v>
      </c>
      <c r="IB462" s="5">
        <v>42.5</v>
      </c>
      <c r="IC462" s="3" t="s">
        <v>18</v>
      </c>
      <c r="ID462" s="3"/>
      <c r="IE462" s="3" t="s">
        <v>309</v>
      </c>
      <c r="IF462" s="7"/>
      <c r="IG462" s="9">
        <v>2.0408163265306123</v>
      </c>
      <c r="IH462" s="9">
        <v>3.125</v>
      </c>
    </row>
    <row r="463" spans="1:242" x14ac:dyDescent="0.25">
      <c r="A463" s="1" t="s">
        <v>588</v>
      </c>
      <c r="B463" s="5">
        <v>111</v>
      </c>
      <c r="C463" s="3"/>
      <c r="D463" s="5">
        <v>22.5</v>
      </c>
      <c r="E463" s="3" t="s">
        <v>1</v>
      </c>
      <c r="F463" s="3"/>
      <c r="G463" s="2"/>
      <c r="H463" s="3"/>
      <c r="I463" s="3"/>
      <c r="J463" s="5">
        <v>6.0000000000000002E-6</v>
      </c>
      <c r="K463" s="3" t="s">
        <v>3</v>
      </c>
      <c r="L463" s="3" t="s">
        <v>4</v>
      </c>
      <c r="M463" s="5">
        <v>1.1111111111111112</v>
      </c>
      <c r="N463" s="5">
        <v>19.2</v>
      </c>
      <c r="O463" s="3" t="s">
        <v>3</v>
      </c>
      <c r="P463" s="3"/>
      <c r="Q463" s="3"/>
      <c r="R463" s="5">
        <v>33.799999999999997</v>
      </c>
      <c r="S463" s="3"/>
      <c r="T463" s="3" t="s">
        <v>3</v>
      </c>
      <c r="U463" s="5">
        <v>56.55</v>
      </c>
      <c r="V463" s="3"/>
      <c r="W463" s="5">
        <v>455</v>
      </c>
      <c r="X463" s="3"/>
      <c r="Y463" s="3"/>
      <c r="Z463" s="5">
        <v>4.0000000000000001E-3</v>
      </c>
      <c r="AA463" s="3" t="s">
        <v>8</v>
      </c>
      <c r="AB463" s="2"/>
      <c r="AC463" s="5">
        <v>6.1636363636363639E-10</v>
      </c>
      <c r="AD463" s="3" t="s">
        <v>22</v>
      </c>
      <c r="AE463" s="3" t="s">
        <v>1</v>
      </c>
      <c r="AF463" s="3"/>
      <c r="AG463" s="6">
        <v>3.5000000000000001E-3</v>
      </c>
      <c r="AH463" s="5">
        <v>455</v>
      </c>
      <c r="AI463" s="5">
        <v>176</v>
      </c>
      <c r="AJ463" s="3">
        <v>46.5</v>
      </c>
      <c r="AK463" s="5">
        <v>455</v>
      </c>
      <c r="AL463" s="5">
        <v>1.3</v>
      </c>
      <c r="AM463" s="3"/>
      <c r="AN463" s="3"/>
      <c r="AO463" s="5">
        <v>455</v>
      </c>
      <c r="AP463" s="5">
        <v>455</v>
      </c>
      <c r="AQ463" s="5">
        <v>117.5</v>
      </c>
      <c r="AR463" s="5">
        <v>2.87</v>
      </c>
      <c r="AS463" s="3" t="s">
        <v>28</v>
      </c>
      <c r="AT463" s="3" t="s">
        <v>28</v>
      </c>
      <c r="AU463" s="5">
        <v>125</v>
      </c>
      <c r="AV463" s="3"/>
      <c r="AW463" s="5">
        <v>455</v>
      </c>
      <c r="AX463" s="5">
        <v>1.155E-5</v>
      </c>
      <c r="AY463" s="2" t="s">
        <v>311</v>
      </c>
      <c r="AZ463" s="5">
        <v>52.75</v>
      </c>
      <c r="BA463" s="5">
        <v>455</v>
      </c>
      <c r="BB463" s="3" t="s">
        <v>8</v>
      </c>
      <c r="BC463" s="3">
        <v>19</v>
      </c>
      <c r="BD463" s="5">
        <v>0.55555555555555558</v>
      </c>
      <c r="BE463" s="3" t="s">
        <v>581</v>
      </c>
      <c r="BF463" s="6">
        <v>31</v>
      </c>
      <c r="BG463" s="5">
        <v>10</v>
      </c>
      <c r="BH463" s="3"/>
      <c r="BI463" s="3"/>
      <c r="BJ463" s="5">
        <v>2.95</v>
      </c>
      <c r="BK463" s="5">
        <v>95.25</v>
      </c>
      <c r="BL463" s="5">
        <v>1.2345679012345678</v>
      </c>
      <c r="BM463" s="5">
        <v>4.45</v>
      </c>
      <c r="BN463" s="3"/>
      <c r="BO463" s="3" t="s">
        <v>121</v>
      </c>
      <c r="BP463" s="3" t="s">
        <v>3</v>
      </c>
      <c r="BQ463" s="5">
        <v>3.75</v>
      </c>
      <c r="BR463" s="2" t="s">
        <v>21</v>
      </c>
      <c r="BS463" s="3"/>
      <c r="BT463" s="3"/>
      <c r="BU463" s="3"/>
      <c r="BV463" s="5">
        <v>5.75</v>
      </c>
      <c r="BW463" s="5">
        <v>8.35</v>
      </c>
      <c r="BX463" s="3" t="s">
        <v>27</v>
      </c>
      <c r="BY463" s="3"/>
      <c r="BZ463" s="5">
        <v>455</v>
      </c>
      <c r="CA463" s="2"/>
      <c r="CB463" s="3" t="s">
        <v>3</v>
      </c>
      <c r="CC463" s="5">
        <v>3.06</v>
      </c>
      <c r="CD463" s="5">
        <v>97</v>
      </c>
      <c r="CE463" s="3"/>
      <c r="CF463" s="5">
        <v>115</v>
      </c>
      <c r="CG463" s="3" t="s">
        <v>312</v>
      </c>
      <c r="CH463" s="3"/>
      <c r="CI463" s="3" t="s">
        <v>27</v>
      </c>
      <c r="CJ463" s="3" t="s">
        <v>1</v>
      </c>
      <c r="CK463" s="2"/>
      <c r="CL463" s="3" t="s">
        <v>22</v>
      </c>
      <c r="CM463" s="5">
        <v>275</v>
      </c>
      <c r="CN463" s="3"/>
      <c r="CO463" s="2"/>
      <c r="CP463" s="3"/>
      <c r="CQ463" s="2"/>
      <c r="CR463" s="5">
        <v>7.8</v>
      </c>
      <c r="CS463" s="5">
        <v>54.5</v>
      </c>
      <c r="CT463" s="5">
        <v>35.700000000000003</v>
      </c>
      <c r="CU463" s="5">
        <v>14.4</v>
      </c>
      <c r="CV463" s="5">
        <v>1010</v>
      </c>
      <c r="CW463" s="5">
        <v>474</v>
      </c>
      <c r="CX463" s="5">
        <v>1</v>
      </c>
      <c r="CY463" s="5">
        <v>0.9174311926605504</v>
      </c>
      <c r="CZ463" s="3" t="s">
        <v>22</v>
      </c>
      <c r="DA463" s="5">
        <v>0.2</v>
      </c>
      <c r="DB463" s="5">
        <v>1690</v>
      </c>
      <c r="DC463" s="2"/>
      <c r="DD463" s="5">
        <v>232</v>
      </c>
      <c r="DE463" s="3" t="s">
        <v>22</v>
      </c>
      <c r="DF463" s="5">
        <v>0.37735849056603776</v>
      </c>
      <c r="DG463" s="3" t="s">
        <v>3</v>
      </c>
      <c r="DH463" s="5">
        <v>16.75</v>
      </c>
      <c r="DI463" s="3" t="s">
        <v>28</v>
      </c>
      <c r="DJ463" s="3"/>
      <c r="DK463" s="5">
        <v>845</v>
      </c>
      <c r="DL463" s="3" t="s">
        <v>8</v>
      </c>
      <c r="DM463" s="5">
        <v>0.29585798816568049</v>
      </c>
      <c r="DN463" s="3" t="s">
        <v>3</v>
      </c>
      <c r="DO463" s="5">
        <v>280</v>
      </c>
      <c r="DP463" s="3" t="s">
        <v>3</v>
      </c>
      <c r="DQ463" s="5">
        <v>5.87</v>
      </c>
      <c r="DR463" s="2"/>
      <c r="DS463" s="3">
        <v>1</v>
      </c>
      <c r="DT463" s="5">
        <v>0.68965517241379315</v>
      </c>
      <c r="DU463" s="2"/>
      <c r="DV463" s="3" t="s">
        <v>3</v>
      </c>
      <c r="DW463" s="5">
        <v>56.55</v>
      </c>
      <c r="DX463" s="3"/>
      <c r="DY463" s="3" t="s">
        <v>8</v>
      </c>
      <c r="DZ463" s="2"/>
      <c r="EA463" s="5">
        <v>2.0408163265306123</v>
      </c>
      <c r="EB463" s="5">
        <v>2.31</v>
      </c>
      <c r="EC463" s="3"/>
      <c r="ED463" s="2"/>
      <c r="EE463" s="2"/>
      <c r="EF463" s="3" t="s">
        <v>1</v>
      </c>
      <c r="EG463" s="3" t="s">
        <v>27</v>
      </c>
      <c r="EH463" s="2"/>
      <c r="EI463" s="2"/>
      <c r="EJ463" s="3" t="s">
        <v>473</v>
      </c>
      <c r="EK463" s="5">
        <v>0.20499999999999999</v>
      </c>
      <c r="EL463" s="3" t="s">
        <v>1</v>
      </c>
      <c r="EM463" s="3" t="s">
        <v>3</v>
      </c>
      <c r="EN463" s="3" t="s">
        <v>27</v>
      </c>
      <c r="EO463" s="3"/>
      <c r="EP463" s="3" t="s">
        <v>8</v>
      </c>
      <c r="EQ463" s="3"/>
      <c r="ER463" s="5">
        <v>8.75</v>
      </c>
      <c r="ES463" s="3"/>
      <c r="ET463" s="9">
        <v>39</v>
      </c>
      <c r="EU463" s="3" t="s">
        <v>239</v>
      </c>
      <c r="EV463" s="3" t="s">
        <v>28</v>
      </c>
      <c r="EW463" s="9">
        <v>17.3</v>
      </c>
      <c r="EX463" s="9">
        <v>3.06</v>
      </c>
      <c r="EY463" s="3"/>
      <c r="EZ463" s="3"/>
      <c r="FA463" s="9">
        <v>1.5625</v>
      </c>
      <c r="FB463" s="9">
        <v>2.8600000000000001E-8</v>
      </c>
      <c r="FC463" s="5">
        <v>455</v>
      </c>
      <c r="FD463" s="9">
        <v>3.3333333333333335</v>
      </c>
      <c r="FE463" s="2" t="s">
        <v>311</v>
      </c>
      <c r="FF463" s="3" t="s">
        <v>28</v>
      </c>
      <c r="FG463" s="3" t="s">
        <v>1</v>
      </c>
      <c r="FH463" s="9">
        <v>7.75</v>
      </c>
      <c r="FI463" s="3"/>
      <c r="FJ463" s="9">
        <v>17.25</v>
      </c>
      <c r="FK463" s="3" t="s">
        <v>1</v>
      </c>
      <c r="FL463" s="3" t="s">
        <v>1</v>
      </c>
      <c r="FM463" s="3"/>
      <c r="FN463" s="9">
        <v>400</v>
      </c>
      <c r="FO463" s="9">
        <v>3.4999999999999999E-6</v>
      </c>
      <c r="FP463" s="9">
        <v>19.5</v>
      </c>
      <c r="FQ463" s="3" t="s">
        <v>311</v>
      </c>
      <c r="FR463" s="5">
        <v>0.06</v>
      </c>
      <c r="FS463" s="9">
        <v>136.5</v>
      </c>
      <c r="FT463" s="3" t="s">
        <v>1</v>
      </c>
      <c r="FU463" s="3"/>
      <c r="FV463" s="3" t="s">
        <v>27</v>
      </c>
      <c r="FW463" s="5">
        <v>49.5</v>
      </c>
      <c r="FX463" s="10">
        <v>4.3499999999999997E-3</v>
      </c>
      <c r="FY463" s="3"/>
      <c r="FZ463" s="3"/>
      <c r="GA463" s="3"/>
      <c r="GB463" s="3"/>
      <c r="GC463" s="3" t="s">
        <v>27</v>
      </c>
      <c r="GD463" s="3"/>
      <c r="GE463" s="3"/>
      <c r="GF463" s="3" t="s">
        <v>30</v>
      </c>
      <c r="GG463" s="3"/>
      <c r="GH463" s="9">
        <v>3.6</v>
      </c>
      <c r="GI463" s="5">
        <v>455</v>
      </c>
      <c r="GJ463" s="5">
        <v>1.3650000000000001E-2</v>
      </c>
      <c r="GK463" s="3"/>
      <c r="GL463" s="2"/>
      <c r="GM463" s="9">
        <v>2.11</v>
      </c>
      <c r="GN463" s="3" t="s">
        <v>31</v>
      </c>
      <c r="GO463" s="3" t="s">
        <v>8</v>
      </c>
      <c r="GP463" s="3"/>
      <c r="GQ463" s="3"/>
      <c r="GR463" s="3" t="s">
        <v>219</v>
      </c>
      <c r="GS463" s="9">
        <v>1.4285714285714286</v>
      </c>
      <c r="GT463" s="9">
        <v>154</v>
      </c>
      <c r="GU463" s="9">
        <v>34.65</v>
      </c>
      <c r="GV463" s="2">
        <v>0.25641025641025639</v>
      </c>
      <c r="GW463" s="9">
        <v>5</v>
      </c>
      <c r="GX463" s="2" t="s">
        <v>34</v>
      </c>
      <c r="GY463" s="7"/>
      <c r="GZ463" s="9">
        <v>8.0500000000000007</v>
      </c>
      <c r="HA463" s="9">
        <v>2.25</v>
      </c>
      <c r="HB463" s="9">
        <v>7.25</v>
      </c>
      <c r="HC463" s="3">
        <v>42.15</v>
      </c>
      <c r="HD463" s="3" t="s">
        <v>3</v>
      </c>
      <c r="HE463" s="9">
        <v>41</v>
      </c>
      <c r="HF463" s="9">
        <v>23</v>
      </c>
      <c r="HG463" s="3" t="s">
        <v>467</v>
      </c>
      <c r="HH463" s="5">
        <v>455</v>
      </c>
      <c r="HI463" s="3" t="s">
        <v>311</v>
      </c>
      <c r="HJ463" s="3"/>
      <c r="HK463" s="3" t="s">
        <v>3</v>
      </c>
      <c r="HL463" s="3"/>
      <c r="HM463" s="9">
        <v>0.89</v>
      </c>
      <c r="HN463" s="9">
        <v>370</v>
      </c>
      <c r="HO463" s="3" t="s">
        <v>3</v>
      </c>
      <c r="HP463" s="3" t="s">
        <v>1</v>
      </c>
      <c r="HQ463" s="3" t="s">
        <v>28</v>
      </c>
      <c r="HR463" s="9">
        <v>3.75</v>
      </c>
      <c r="HS463" s="3" t="s">
        <v>3</v>
      </c>
      <c r="HT463" s="3">
        <v>3.66</v>
      </c>
      <c r="HU463" s="9">
        <v>0.71942446043165476</v>
      </c>
      <c r="HV463" s="3">
        <v>1</v>
      </c>
      <c r="HW463" s="9">
        <v>5.6350000000000004E-2</v>
      </c>
      <c r="HX463" s="3" t="s">
        <v>3</v>
      </c>
      <c r="HY463" s="3"/>
      <c r="HZ463" s="3" t="s">
        <v>30</v>
      </c>
      <c r="IA463" s="9">
        <v>16.649999999999999</v>
      </c>
      <c r="IB463" s="5">
        <v>43</v>
      </c>
      <c r="IC463" s="3" t="s">
        <v>18</v>
      </c>
      <c r="ID463" s="3"/>
      <c r="IE463" s="3" t="s">
        <v>309</v>
      </c>
      <c r="IF463" s="7"/>
      <c r="IG463" s="9">
        <v>2.0408163265306123</v>
      </c>
      <c r="IH463" s="9">
        <v>3.0303030303030303</v>
      </c>
    </row>
    <row r="464" spans="1:242" x14ac:dyDescent="0.25">
      <c r="A464" s="1" t="s">
        <v>589</v>
      </c>
      <c r="B464" s="5">
        <v>114</v>
      </c>
      <c r="C464" s="3"/>
      <c r="D464" s="5">
        <v>23.3</v>
      </c>
      <c r="E464" s="3" t="s">
        <v>1</v>
      </c>
      <c r="F464" s="3"/>
      <c r="G464" s="2"/>
      <c r="H464" s="3"/>
      <c r="I464" s="3"/>
      <c r="J464" s="5">
        <v>6.4999999999999996E-6</v>
      </c>
      <c r="K464" s="3" t="s">
        <v>3</v>
      </c>
      <c r="L464" s="3" t="s">
        <v>4</v>
      </c>
      <c r="M464" s="5">
        <v>1.1235955056179776</v>
      </c>
      <c r="N464" s="5">
        <v>19.649999999999999</v>
      </c>
      <c r="O464" s="3" t="s">
        <v>3</v>
      </c>
      <c r="P464" s="3"/>
      <c r="Q464" s="3"/>
      <c r="R464" s="5">
        <v>34</v>
      </c>
      <c r="S464" s="3"/>
      <c r="T464" s="3" t="s">
        <v>3</v>
      </c>
      <c r="U464" s="5">
        <v>57.85</v>
      </c>
      <c r="V464" s="3"/>
      <c r="W464" s="5">
        <v>465</v>
      </c>
      <c r="X464" s="3"/>
      <c r="Y464" s="3"/>
      <c r="Z464" s="5">
        <v>4.1000000000000003E-3</v>
      </c>
      <c r="AA464" s="3" t="s">
        <v>8</v>
      </c>
      <c r="AB464" s="2"/>
      <c r="AC464" s="5">
        <v>6.6727272727272728E-10</v>
      </c>
      <c r="AD464" s="3" t="s">
        <v>22</v>
      </c>
      <c r="AE464" s="3" t="s">
        <v>1</v>
      </c>
      <c r="AF464" s="3"/>
      <c r="AG464" s="6">
        <v>3.7499999999999999E-3</v>
      </c>
      <c r="AH464" s="5">
        <v>465</v>
      </c>
      <c r="AI464" s="5">
        <v>176</v>
      </c>
      <c r="AJ464" s="3">
        <v>47.75</v>
      </c>
      <c r="AK464" s="5">
        <v>465</v>
      </c>
      <c r="AL464" s="5">
        <v>1.32</v>
      </c>
      <c r="AM464" s="3"/>
      <c r="AN464" s="3"/>
      <c r="AO464" s="5">
        <v>465</v>
      </c>
      <c r="AP464" s="5">
        <v>465</v>
      </c>
      <c r="AQ464" s="5">
        <v>125</v>
      </c>
      <c r="AR464" s="5">
        <v>2.5</v>
      </c>
      <c r="AS464" s="3" t="s">
        <v>28</v>
      </c>
      <c r="AT464" s="3" t="s">
        <v>28</v>
      </c>
      <c r="AU464" s="5">
        <v>135</v>
      </c>
      <c r="AV464" s="3"/>
      <c r="AW464" s="5">
        <v>465</v>
      </c>
      <c r="AX464" s="5">
        <v>1.1950000000000001E-5</v>
      </c>
      <c r="AY464" s="2" t="s">
        <v>311</v>
      </c>
      <c r="AZ464" s="5">
        <v>54.05</v>
      </c>
      <c r="BA464" s="5">
        <v>465</v>
      </c>
      <c r="BB464" s="3" t="s">
        <v>8</v>
      </c>
      <c r="BC464" s="3">
        <v>20</v>
      </c>
      <c r="BD464" s="5">
        <v>0.5617977528089888</v>
      </c>
      <c r="BE464" s="3" t="s">
        <v>581</v>
      </c>
      <c r="BF464" s="6">
        <v>32.25</v>
      </c>
      <c r="BG464" s="5">
        <v>10.25</v>
      </c>
      <c r="BH464" s="3"/>
      <c r="BI464" s="3"/>
      <c r="BJ464" s="5">
        <v>2.85</v>
      </c>
      <c r="BK464" s="5">
        <v>95.5</v>
      </c>
      <c r="BL464" s="5">
        <v>1.1764705882352942</v>
      </c>
      <c r="BM464" s="5">
        <v>4.6500000000000004</v>
      </c>
      <c r="BN464" s="3"/>
      <c r="BO464" s="3" t="s">
        <v>121</v>
      </c>
      <c r="BP464" s="3" t="s">
        <v>3</v>
      </c>
      <c r="BQ464" s="5">
        <v>3.85</v>
      </c>
      <c r="BR464" s="2" t="s">
        <v>21</v>
      </c>
      <c r="BS464" s="3"/>
      <c r="BT464" s="3"/>
      <c r="BU464" s="3"/>
      <c r="BV464" s="5">
        <v>5.9</v>
      </c>
      <c r="BW464" s="5">
        <v>8.5500000000000007</v>
      </c>
      <c r="BX464" s="3" t="s">
        <v>27</v>
      </c>
      <c r="BY464" s="3"/>
      <c r="BZ464" s="5">
        <v>465</v>
      </c>
      <c r="CA464" s="2"/>
      <c r="CB464" s="3" t="s">
        <v>3</v>
      </c>
      <c r="CC464" s="5">
        <v>3.01</v>
      </c>
      <c r="CD464" s="5">
        <v>99</v>
      </c>
      <c r="CE464" s="3"/>
      <c r="CF464" s="5">
        <v>116</v>
      </c>
      <c r="CG464" s="3" t="s">
        <v>312</v>
      </c>
      <c r="CH464" s="3"/>
      <c r="CI464" s="3" t="s">
        <v>27</v>
      </c>
      <c r="CJ464" s="3" t="s">
        <v>1</v>
      </c>
      <c r="CK464" s="2"/>
      <c r="CL464" s="3" t="s">
        <v>22</v>
      </c>
      <c r="CM464" s="5">
        <v>260</v>
      </c>
      <c r="CN464" s="3"/>
      <c r="CO464" s="2"/>
      <c r="CP464" s="3"/>
      <c r="CQ464" s="2"/>
      <c r="CR464" s="5">
        <v>7.85</v>
      </c>
      <c r="CS464" s="5">
        <v>57.9</v>
      </c>
      <c r="CT464" s="5">
        <v>31.5</v>
      </c>
      <c r="CU464" s="5">
        <v>14.2</v>
      </c>
      <c r="CV464" s="5">
        <v>1020</v>
      </c>
      <c r="CW464" s="5">
        <v>490</v>
      </c>
      <c r="CX464" s="5">
        <v>1.0526315789473684</v>
      </c>
      <c r="CY464" s="5">
        <v>0.90909090909090906</v>
      </c>
      <c r="CZ464" s="3" t="s">
        <v>22</v>
      </c>
      <c r="DA464" s="5">
        <v>0.25</v>
      </c>
      <c r="DB464" s="5">
        <v>1715.75</v>
      </c>
      <c r="DC464" s="2"/>
      <c r="DD464" s="5">
        <v>237</v>
      </c>
      <c r="DE464" s="3" t="s">
        <v>22</v>
      </c>
      <c r="DF464" s="5">
        <v>0.39215686274509809</v>
      </c>
      <c r="DG464" s="3" t="s">
        <v>3</v>
      </c>
      <c r="DH464" s="5">
        <v>17.25</v>
      </c>
      <c r="DI464" s="3" t="s">
        <v>28</v>
      </c>
      <c r="DJ464" s="3"/>
      <c r="DK464" s="5">
        <v>845</v>
      </c>
      <c r="DL464" s="3" t="s">
        <v>8</v>
      </c>
      <c r="DM464" s="5">
        <v>0.30674846625766872</v>
      </c>
      <c r="DN464" s="3" t="s">
        <v>3</v>
      </c>
      <c r="DO464" s="5">
        <v>297</v>
      </c>
      <c r="DP464" s="3" t="s">
        <v>3</v>
      </c>
      <c r="DQ464" s="5">
        <v>6</v>
      </c>
      <c r="DR464" s="2"/>
      <c r="DS464" s="3">
        <v>1</v>
      </c>
      <c r="DT464" s="5">
        <v>0.7142857142857143</v>
      </c>
      <c r="DU464" s="2"/>
      <c r="DV464" s="3" t="s">
        <v>3</v>
      </c>
      <c r="DW464" s="5">
        <v>57.85</v>
      </c>
      <c r="DX464" s="3"/>
      <c r="DY464" s="3" t="s">
        <v>8</v>
      </c>
      <c r="DZ464" s="2"/>
      <c r="EA464" s="5">
        <v>2.1276595744680851</v>
      </c>
      <c r="EB464" s="5">
        <v>2.3199999999999998</v>
      </c>
      <c r="EC464" s="3"/>
      <c r="ED464" s="5">
        <v>465</v>
      </c>
      <c r="EE464" s="2"/>
      <c r="EF464" s="3" t="s">
        <v>1</v>
      </c>
      <c r="EG464" s="3" t="s">
        <v>27</v>
      </c>
      <c r="EH464" s="2"/>
      <c r="EI464" s="2"/>
      <c r="EJ464" s="3" t="s">
        <v>473</v>
      </c>
      <c r="EK464" s="5">
        <v>0.215</v>
      </c>
      <c r="EL464" s="3" t="s">
        <v>1</v>
      </c>
      <c r="EM464" s="3" t="s">
        <v>3</v>
      </c>
      <c r="EN464" s="3" t="s">
        <v>27</v>
      </c>
      <c r="EO464" s="3"/>
      <c r="EP464" s="3" t="s">
        <v>8</v>
      </c>
      <c r="EQ464" s="3"/>
      <c r="ER464" s="5">
        <v>9.0500000000000007</v>
      </c>
      <c r="ES464" s="3"/>
      <c r="ET464" s="9">
        <v>39.049999999999997</v>
      </c>
      <c r="EU464" s="3" t="s">
        <v>239</v>
      </c>
      <c r="EV464" s="3" t="s">
        <v>28</v>
      </c>
      <c r="EW464" s="9">
        <v>17.899999999999999</v>
      </c>
      <c r="EX464" s="9">
        <v>3.15</v>
      </c>
      <c r="EY464" s="3"/>
      <c r="EZ464" s="3"/>
      <c r="FA464" s="9">
        <v>1.6129032258064517</v>
      </c>
      <c r="FB464" s="9">
        <v>4.0000000000000001E-8</v>
      </c>
      <c r="FC464" s="5">
        <v>465</v>
      </c>
      <c r="FD464" s="9">
        <v>3.5714285714285712</v>
      </c>
      <c r="FE464" s="2" t="s">
        <v>311</v>
      </c>
      <c r="FF464" s="3" t="s">
        <v>28</v>
      </c>
      <c r="FG464" s="3" t="s">
        <v>1</v>
      </c>
      <c r="FH464" s="9">
        <v>7.95</v>
      </c>
      <c r="FI464" s="3"/>
      <c r="FJ464" s="9">
        <v>17.25</v>
      </c>
      <c r="FK464" s="3" t="s">
        <v>1</v>
      </c>
      <c r="FL464" s="3" t="s">
        <v>1</v>
      </c>
      <c r="FM464" s="3"/>
      <c r="FN464" s="9">
        <v>430</v>
      </c>
      <c r="FO464" s="9">
        <v>3.7000000000000002E-6</v>
      </c>
      <c r="FP464" s="9">
        <v>22.25</v>
      </c>
      <c r="FQ464" s="3" t="s">
        <v>311</v>
      </c>
      <c r="FR464" s="5">
        <v>5.5E-2</v>
      </c>
      <c r="FS464" s="9">
        <v>145.6</v>
      </c>
      <c r="FT464" s="3" t="s">
        <v>1</v>
      </c>
      <c r="FU464" s="3"/>
      <c r="FV464" s="3" t="s">
        <v>27</v>
      </c>
      <c r="FW464" s="5">
        <v>59</v>
      </c>
      <c r="FX464" s="10">
        <v>4.5799999999999999E-3</v>
      </c>
      <c r="FY464" s="3"/>
      <c r="FZ464" s="3"/>
      <c r="GA464" s="3"/>
      <c r="GB464" s="3"/>
      <c r="GC464" s="3" t="s">
        <v>27</v>
      </c>
      <c r="GD464" s="3"/>
      <c r="GE464" s="3"/>
      <c r="GF464" s="3" t="s">
        <v>30</v>
      </c>
      <c r="GG464" s="3"/>
      <c r="GH464" s="9">
        <v>3.64</v>
      </c>
      <c r="GI464" s="5">
        <v>465</v>
      </c>
      <c r="GJ464" s="5">
        <v>1.3299999999999999E-2</v>
      </c>
      <c r="GK464" s="3"/>
      <c r="GL464" s="2"/>
      <c r="GM464" s="9">
        <v>2.12</v>
      </c>
      <c r="GN464" s="3" t="s">
        <v>31</v>
      </c>
      <c r="GO464" s="3" t="s">
        <v>8</v>
      </c>
      <c r="GP464" s="3"/>
      <c r="GQ464" s="3"/>
      <c r="GR464" s="3" t="s">
        <v>219</v>
      </c>
      <c r="GS464" s="9">
        <v>1.4925373134328357</v>
      </c>
      <c r="GT464" s="9">
        <v>155</v>
      </c>
      <c r="GU464" s="9">
        <v>34.700000000000003</v>
      </c>
      <c r="GV464" s="2">
        <v>0.26315789473684215</v>
      </c>
      <c r="GW464" s="9">
        <v>5.05</v>
      </c>
      <c r="GX464" s="2" t="s">
        <v>34</v>
      </c>
      <c r="GY464" s="7"/>
      <c r="GZ464" s="9">
        <v>8.1999999999999993</v>
      </c>
      <c r="HA464" s="9">
        <v>2.33</v>
      </c>
      <c r="HB464" s="9">
        <v>7.5</v>
      </c>
      <c r="HC464" s="3">
        <v>42</v>
      </c>
      <c r="HD464" s="3" t="s">
        <v>3</v>
      </c>
      <c r="HE464" s="9">
        <v>42.4</v>
      </c>
      <c r="HF464" s="9">
        <v>22.5</v>
      </c>
      <c r="HG464" s="3" t="s">
        <v>467</v>
      </c>
      <c r="HH464" s="5">
        <v>465</v>
      </c>
      <c r="HI464" s="3" t="s">
        <v>311</v>
      </c>
      <c r="HJ464" s="3"/>
      <c r="HK464" s="3" t="s">
        <v>3</v>
      </c>
      <c r="HL464" s="3"/>
      <c r="HM464" s="9">
        <v>0.92</v>
      </c>
      <c r="HN464" s="9">
        <v>360</v>
      </c>
      <c r="HO464" s="3" t="s">
        <v>3</v>
      </c>
      <c r="HP464" s="3" t="s">
        <v>1</v>
      </c>
      <c r="HQ464" s="3" t="s">
        <v>28</v>
      </c>
      <c r="HR464" s="9">
        <v>3.8</v>
      </c>
      <c r="HS464" s="3" t="s">
        <v>3</v>
      </c>
      <c r="HT464" s="3">
        <v>3.79</v>
      </c>
      <c r="HU464" s="9">
        <v>0.73529411764705876</v>
      </c>
      <c r="HV464" s="3">
        <v>1</v>
      </c>
      <c r="HW464" s="9">
        <v>5.3149999999999996E-2</v>
      </c>
      <c r="HX464" s="3" t="s">
        <v>3</v>
      </c>
      <c r="HY464" s="3"/>
      <c r="HZ464" s="3" t="s">
        <v>30</v>
      </c>
      <c r="IA464" s="9">
        <v>16</v>
      </c>
      <c r="IB464" s="5">
        <v>43.75</v>
      </c>
      <c r="IC464" s="3" t="s">
        <v>18</v>
      </c>
      <c r="ID464" s="3"/>
      <c r="IE464" s="3" t="s">
        <v>309</v>
      </c>
      <c r="IF464" s="7"/>
      <c r="IG464" s="9">
        <v>2.1276595744680851</v>
      </c>
      <c r="IH464" s="9">
        <v>3.125</v>
      </c>
    </row>
    <row r="465" spans="1:242" x14ac:dyDescent="0.25">
      <c r="A465" s="1" t="s">
        <v>590</v>
      </c>
      <c r="B465" s="5">
        <v>113.75</v>
      </c>
      <c r="C465" s="3"/>
      <c r="D465" s="5">
        <v>20.5</v>
      </c>
      <c r="E465" s="3" t="s">
        <v>1</v>
      </c>
      <c r="F465" s="3"/>
      <c r="G465" s="2"/>
      <c r="H465" s="3"/>
      <c r="I465" s="3"/>
      <c r="J465" s="5">
        <v>8.4999999999999999E-6</v>
      </c>
      <c r="K465" s="3" t="s">
        <v>3</v>
      </c>
      <c r="L465" s="3" t="s">
        <v>4</v>
      </c>
      <c r="M465" s="5">
        <v>1.2048192771084338</v>
      </c>
      <c r="N465" s="5">
        <v>20.399999999999999</v>
      </c>
      <c r="O465" s="3" t="s">
        <v>3</v>
      </c>
      <c r="P465" s="3"/>
      <c r="Q465" s="3"/>
      <c r="R465" s="5">
        <v>35.299999999999997</v>
      </c>
      <c r="S465" s="3"/>
      <c r="T465" s="3" t="s">
        <v>3</v>
      </c>
      <c r="U465" s="5">
        <v>59.1</v>
      </c>
      <c r="V465" s="3"/>
      <c r="W465" s="5">
        <v>445</v>
      </c>
      <c r="X465" s="3"/>
      <c r="Y465" s="3"/>
      <c r="Z465" s="5">
        <v>8.9999999999999993E-3</v>
      </c>
      <c r="AA465" s="3" t="s">
        <v>8</v>
      </c>
      <c r="AB465" s="2"/>
      <c r="AC465" s="5">
        <v>7.2727272727272728E-10</v>
      </c>
      <c r="AD465" s="3" t="s">
        <v>22</v>
      </c>
      <c r="AE465" s="3" t="s">
        <v>1</v>
      </c>
      <c r="AF465" s="3"/>
      <c r="AG465" s="6">
        <v>4.0999999999999995E-3</v>
      </c>
      <c r="AH465" s="5">
        <v>445</v>
      </c>
      <c r="AI465" s="5">
        <v>176</v>
      </c>
      <c r="AJ465" s="3">
        <v>47</v>
      </c>
      <c r="AK465" s="5">
        <v>445</v>
      </c>
      <c r="AL465" s="5">
        <v>1.31</v>
      </c>
      <c r="AM465" s="3"/>
      <c r="AN465" s="3"/>
      <c r="AO465" s="5">
        <v>445</v>
      </c>
      <c r="AP465" s="5">
        <v>445</v>
      </c>
      <c r="AQ465" s="5">
        <v>130</v>
      </c>
      <c r="AR465" s="5">
        <v>2.3199999999999998</v>
      </c>
      <c r="AS465" s="3" t="s">
        <v>28</v>
      </c>
      <c r="AT465" s="3" t="s">
        <v>28</v>
      </c>
      <c r="AU465" s="5">
        <v>125</v>
      </c>
      <c r="AV465" s="3"/>
      <c r="AW465" s="5">
        <v>445</v>
      </c>
      <c r="AX465" s="5">
        <v>1.2666666666666667E-5</v>
      </c>
      <c r="AY465" s="2" t="s">
        <v>311</v>
      </c>
      <c r="AZ465" s="5">
        <v>53</v>
      </c>
      <c r="BA465" s="5">
        <v>445</v>
      </c>
      <c r="BB465" s="3" t="s">
        <v>8</v>
      </c>
      <c r="BC465" s="3">
        <v>21</v>
      </c>
      <c r="BD465" s="5">
        <v>0.59523809523809523</v>
      </c>
      <c r="BE465" s="3" t="s">
        <v>581</v>
      </c>
      <c r="BF465" s="6">
        <v>33.85</v>
      </c>
      <c r="BG465" s="5">
        <v>10.6</v>
      </c>
      <c r="BH465" s="3"/>
      <c r="BI465" s="3"/>
      <c r="BJ465" s="5">
        <v>2.9</v>
      </c>
      <c r="BK465" s="5">
        <v>95</v>
      </c>
      <c r="BL465" s="5">
        <v>1.2195121951219512</v>
      </c>
      <c r="BM465" s="5">
        <v>4.55</v>
      </c>
      <c r="BN465" s="3"/>
      <c r="BO465" s="3" t="s">
        <v>121</v>
      </c>
      <c r="BP465" s="3" t="s">
        <v>3</v>
      </c>
      <c r="BQ465" s="5">
        <v>4.0999999999999996</v>
      </c>
      <c r="BR465" s="2" t="s">
        <v>21</v>
      </c>
      <c r="BS465" s="3"/>
      <c r="BT465" s="3"/>
      <c r="BU465" s="3"/>
      <c r="BV465" s="5">
        <v>6.1</v>
      </c>
      <c r="BW465" s="5">
        <v>8.9</v>
      </c>
      <c r="BX465" s="3" t="s">
        <v>27</v>
      </c>
      <c r="BY465" s="3"/>
      <c r="BZ465" s="5">
        <v>445</v>
      </c>
      <c r="CA465" s="2"/>
      <c r="CB465" s="3" t="s">
        <v>3</v>
      </c>
      <c r="CC465" s="5">
        <v>3.11</v>
      </c>
      <c r="CD465" s="5">
        <v>95</v>
      </c>
      <c r="CE465" s="3"/>
      <c r="CF465" s="5">
        <v>120.5</v>
      </c>
      <c r="CG465" s="3" t="s">
        <v>312</v>
      </c>
      <c r="CH465" s="3"/>
      <c r="CI465" s="3" t="s">
        <v>27</v>
      </c>
      <c r="CJ465" s="3" t="s">
        <v>1</v>
      </c>
      <c r="CK465" s="2"/>
      <c r="CL465" s="3" t="s">
        <v>22</v>
      </c>
      <c r="CM465" s="5">
        <v>272</v>
      </c>
      <c r="CN465" s="3"/>
      <c r="CO465" s="2"/>
      <c r="CP465" s="3"/>
      <c r="CQ465" s="2"/>
      <c r="CR465" s="5">
        <v>7.82</v>
      </c>
      <c r="CS465" s="5">
        <v>55.85</v>
      </c>
      <c r="CT465" s="5">
        <v>32.75</v>
      </c>
      <c r="CU465" s="5">
        <v>13.5</v>
      </c>
      <c r="CV465" s="5">
        <v>1009</v>
      </c>
      <c r="CW465" s="5">
        <v>520</v>
      </c>
      <c r="CX465" s="5">
        <v>1.0309278350515465</v>
      </c>
      <c r="CY465" s="5">
        <v>0.94339622641509424</v>
      </c>
      <c r="CZ465" s="3" t="s">
        <v>22</v>
      </c>
      <c r="DA465" s="5">
        <v>0.34</v>
      </c>
      <c r="DB465" s="5">
        <v>1774.5</v>
      </c>
      <c r="DC465" s="2"/>
      <c r="DD465" s="5">
        <v>245.5</v>
      </c>
      <c r="DE465" s="3" t="s">
        <v>22</v>
      </c>
      <c r="DF465" s="5">
        <v>0.39525691699604748</v>
      </c>
      <c r="DG465" s="3" t="s">
        <v>3</v>
      </c>
      <c r="DH465" s="5">
        <v>17.05</v>
      </c>
      <c r="DI465" s="3" t="s">
        <v>28</v>
      </c>
      <c r="DJ465" s="3"/>
      <c r="DK465" s="5">
        <v>837.25</v>
      </c>
      <c r="DL465" s="3" t="s">
        <v>8</v>
      </c>
      <c r="DM465" s="5">
        <v>0.303951367781155</v>
      </c>
      <c r="DN465" s="3" t="s">
        <v>3</v>
      </c>
      <c r="DO465" s="5">
        <v>350</v>
      </c>
      <c r="DP465" s="3" t="s">
        <v>3</v>
      </c>
      <c r="DQ465" s="5">
        <v>6.03</v>
      </c>
      <c r="DR465" s="2"/>
      <c r="DS465" s="3">
        <v>1</v>
      </c>
      <c r="DT465" s="5">
        <v>0.78740157480314954</v>
      </c>
      <c r="DU465" s="2"/>
      <c r="DV465" s="3" t="s">
        <v>3</v>
      </c>
      <c r="DW465" s="5">
        <v>59.1</v>
      </c>
      <c r="DX465" s="3"/>
      <c r="DY465" s="3" t="s">
        <v>8</v>
      </c>
      <c r="DZ465" s="2"/>
      <c r="EA465" s="5">
        <v>2.2222222222222223</v>
      </c>
      <c r="EB465" s="5">
        <v>2.34</v>
      </c>
      <c r="EC465" s="3"/>
      <c r="ED465" s="5">
        <v>445</v>
      </c>
      <c r="EE465" s="2"/>
      <c r="EF465" s="3" t="s">
        <v>1</v>
      </c>
      <c r="EG465" s="3" t="s">
        <v>27</v>
      </c>
      <c r="EH465" s="2"/>
      <c r="EI465" s="2"/>
      <c r="EJ465" s="3" t="s">
        <v>473</v>
      </c>
      <c r="EK465" s="5">
        <v>0.21049999999999999</v>
      </c>
      <c r="EL465" s="3" t="s">
        <v>1</v>
      </c>
      <c r="EM465" s="3" t="s">
        <v>3</v>
      </c>
      <c r="EN465" s="3" t="s">
        <v>27</v>
      </c>
      <c r="EO465" s="3"/>
      <c r="EP465" s="3" t="s">
        <v>8</v>
      </c>
      <c r="EQ465" s="3"/>
      <c r="ER465" s="5">
        <v>9.06</v>
      </c>
      <c r="ES465" s="3"/>
      <c r="ET465" s="9">
        <v>39.1</v>
      </c>
      <c r="EU465" s="3" t="s">
        <v>239</v>
      </c>
      <c r="EV465" s="3" t="s">
        <v>28</v>
      </c>
      <c r="EW465" s="9">
        <v>19</v>
      </c>
      <c r="EX465" s="9">
        <v>3.27</v>
      </c>
      <c r="EY465" s="3"/>
      <c r="EZ465" s="3"/>
      <c r="FA465" s="9">
        <v>2</v>
      </c>
      <c r="FB465" s="9">
        <v>3.8999999999999998E-8</v>
      </c>
      <c r="FC465" s="5">
        <v>445</v>
      </c>
      <c r="FD465" s="9">
        <v>3.8461538461538458</v>
      </c>
      <c r="FE465" s="2" t="s">
        <v>311</v>
      </c>
      <c r="FF465" s="3" t="s">
        <v>28</v>
      </c>
      <c r="FG465" s="3" t="s">
        <v>1</v>
      </c>
      <c r="FH465" s="9">
        <v>8.35</v>
      </c>
      <c r="FI465" s="3"/>
      <c r="FJ465" s="9">
        <v>17.2</v>
      </c>
      <c r="FK465" s="3" t="s">
        <v>1</v>
      </c>
      <c r="FL465" s="3" t="s">
        <v>1</v>
      </c>
      <c r="FM465" s="3"/>
      <c r="FN465" s="9">
        <v>435</v>
      </c>
      <c r="FO465" s="9">
        <v>3.6349999999999999E-6</v>
      </c>
      <c r="FP465" s="9">
        <v>19.55</v>
      </c>
      <c r="FQ465" s="3" t="s">
        <v>311</v>
      </c>
      <c r="FR465" s="5">
        <v>5.6000000000000001E-2</v>
      </c>
      <c r="FS465" s="9">
        <v>149.69999999999999</v>
      </c>
      <c r="FT465" s="3" t="s">
        <v>1</v>
      </c>
      <c r="FU465" s="3"/>
      <c r="FV465" s="3" t="s">
        <v>27</v>
      </c>
      <c r="FW465" s="5">
        <v>61.75</v>
      </c>
      <c r="FX465" s="10">
        <v>4.4999999999999997E-3</v>
      </c>
      <c r="FY465" s="3"/>
      <c r="FZ465" s="3"/>
      <c r="GA465" s="3"/>
      <c r="GB465" s="3"/>
      <c r="GC465" s="3" t="s">
        <v>27</v>
      </c>
      <c r="GD465" s="3"/>
      <c r="GE465" s="3"/>
      <c r="GF465" s="3" t="s">
        <v>30</v>
      </c>
      <c r="GG465" s="3"/>
      <c r="GH465" s="9">
        <v>3.55</v>
      </c>
      <c r="GI465" s="5">
        <v>445</v>
      </c>
      <c r="GJ465" s="5">
        <v>1.5434999999999999E-2</v>
      </c>
      <c r="GK465" s="3"/>
      <c r="GL465" s="2"/>
      <c r="GM465" s="9">
        <v>2.15</v>
      </c>
      <c r="GN465" s="3" t="s">
        <v>31</v>
      </c>
      <c r="GO465" s="3" t="s">
        <v>8</v>
      </c>
      <c r="GP465" s="3"/>
      <c r="GQ465" s="3"/>
      <c r="GR465" s="3" t="s">
        <v>219</v>
      </c>
      <c r="GS465" s="9">
        <v>1.6666666666666667</v>
      </c>
      <c r="GT465" s="9">
        <v>162</v>
      </c>
      <c r="GU465" s="9">
        <v>34.75</v>
      </c>
      <c r="GV465" s="2">
        <v>0.24390243902439024</v>
      </c>
      <c r="GW465" s="9">
        <v>5</v>
      </c>
      <c r="GX465" s="2" t="s">
        <v>34</v>
      </c>
      <c r="GY465" s="7"/>
      <c r="GZ465" s="9">
        <v>8.4499999999999993</v>
      </c>
      <c r="HA465" s="9">
        <v>2.4700000000000002</v>
      </c>
      <c r="HB465" s="9">
        <v>8.65</v>
      </c>
      <c r="HC465" s="3">
        <v>42.15</v>
      </c>
      <c r="HD465" s="3" t="s">
        <v>3</v>
      </c>
      <c r="HE465" s="9">
        <v>70.5</v>
      </c>
      <c r="HF465" s="9">
        <v>22.4</v>
      </c>
      <c r="HG465" s="3" t="s">
        <v>467</v>
      </c>
      <c r="HH465" s="5">
        <v>445</v>
      </c>
      <c r="HI465" s="3" t="s">
        <v>311</v>
      </c>
      <c r="HJ465" s="3"/>
      <c r="HK465" s="3" t="s">
        <v>3</v>
      </c>
      <c r="HL465" s="3"/>
      <c r="HM465" s="9">
        <v>0.88</v>
      </c>
      <c r="HN465" s="9">
        <v>352.85</v>
      </c>
      <c r="HO465" s="3" t="s">
        <v>3</v>
      </c>
      <c r="HP465" s="3" t="s">
        <v>1</v>
      </c>
      <c r="HQ465" s="3" t="s">
        <v>28</v>
      </c>
      <c r="HR465" s="9">
        <v>3.9</v>
      </c>
      <c r="HS465" s="3" t="s">
        <v>3</v>
      </c>
      <c r="HT465" s="3">
        <v>3.8</v>
      </c>
      <c r="HU465" s="9">
        <v>0.76923076923076916</v>
      </c>
      <c r="HV465" s="3">
        <v>1</v>
      </c>
      <c r="HW465" s="9">
        <v>5.8799999999999998E-2</v>
      </c>
      <c r="HX465" s="3" t="s">
        <v>3</v>
      </c>
      <c r="HY465" s="3"/>
      <c r="HZ465" s="3" t="s">
        <v>30</v>
      </c>
      <c r="IA465" s="9">
        <v>13.5</v>
      </c>
      <c r="IB465" s="5">
        <v>44.25</v>
      </c>
      <c r="IC465" s="3" t="s">
        <v>18</v>
      </c>
      <c r="ID465" s="3"/>
      <c r="IE465" s="3" t="s">
        <v>309</v>
      </c>
      <c r="IF465" s="7"/>
      <c r="IG465" s="9">
        <v>2.2222222222222223</v>
      </c>
      <c r="IH465" s="9">
        <v>2.9411764705882351</v>
      </c>
    </row>
    <row r="466" spans="1:242" x14ac:dyDescent="0.25">
      <c r="A466" s="1" t="s">
        <v>591</v>
      </c>
      <c r="B466" s="5">
        <v>115</v>
      </c>
      <c r="C466" s="3"/>
      <c r="D466" s="5">
        <v>17.8</v>
      </c>
      <c r="E466" s="3" t="s">
        <v>1</v>
      </c>
      <c r="F466" s="3"/>
      <c r="G466" s="2"/>
      <c r="H466" s="3"/>
      <c r="I466" s="3"/>
      <c r="J466" s="5">
        <v>1.1975E-5</v>
      </c>
      <c r="K466" s="3" t="s">
        <v>3</v>
      </c>
      <c r="L466" s="3" t="s">
        <v>4</v>
      </c>
      <c r="M466" s="5">
        <v>1.1764705882352942</v>
      </c>
      <c r="N466" s="5">
        <v>20.149999999999999</v>
      </c>
      <c r="O466" s="3" t="s">
        <v>3</v>
      </c>
      <c r="P466" s="3"/>
      <c r="Q466" s="3"/>
      <c r="R466" s="5">
        <v>34.799999999999997</v>
      </c>
      <c r="S466" s="3"/>
      <c r="T466" s="3" t="s">
        <v>3</v>
      </c>
      <c r="U466" s="5">
        <v>58.55</v>
      </c>
      <c r="V466" s="3"/>
      <c r="W466" s="5">
        <v>440</v>
      </c>
      <c r="X466" s="3"/>
      <c r="Y466" s="3"/>
      <c r="Z466" s="5">
        <v>1.11E-2</v>
      </c>
      <c r="AA466" s="3" t="s">
        <v>8</v>
      </c>
      <c r="AB466" s="2"/>
      <c r="AC466" s="5">
        <v>9.345454545454545E-10</v>
      </c>
      <c r="AD466" s="3" t="s">
        <v>22</v>
      </c>
      <c r="AE466" s="3" t="s">
        <v>1</v>
      </c>
      <c r="AF466" s="3"/>
      <c r="AG466" s="6">
        <v>4.3499999999999997E-3</v>
      </c>
      <c r="AH466" s="5">
        <v>440</v>
      </c>
      <c r="AI466" s="5">
        <v>176</v>
      </c>
      <c r="AJ466" s="3">
        <v>46.5</v>
      </c>
      <c r="AK466" s="5">
        <v>440</v>
      </c>
      <c r="AL466" s="5">
        <v>1.3</v>
      </c>
      <c r="AM466" s="3"/>
      <c r="AN466" s="3"/>
      <c r="AO466" s="5">
        <v>440</v>
      </c>
      <c r="AP466" s="5">
        <v>440</v>
      </c>
      <c r="AQ466" s="5">
        <v>128</v>
      </c>
      <c r="AR466" s="5">
        <v>2.4</v>
      </c>
      <c r="AS466" s="3" t="s">
        <v>28</v>
      </c>
      <c r="AT466" s="3" t="s">
        <v>28</v>
      </c>
      <c r="AU466" s="5">
        <v>138</v>
      </c>
      <c r="AV466" s="3"/>
      <c r="AW466" s="5">
        <v>440</v>
      </c>
      <c r="AX466" s="5">
        <v>1.2316666666666668E-5</v>
      </c>
      <c r="AY466" s="2" t="s">
        <v>311</v>
      </c>
      <c r="AZ466" s="5">
        <v>55.5</v>
      </c>
      <c r="BA466" s="5">
        <v>440</v>
      </c>
      <c r="BB466" s="3" t="s">
        <v>8</v>
      </c>
      <c r="BC466" s="3">
        <v>20.5</v>
      </c>
      <c r="BD466" s="5">
        <v>0.59171597633136097</v>
      </c>
      <c r="BE466" s="3" t="s">
        <v>581</v>
      </c>
      <c r="BF466" s="6">
        <v>37.049999999999997</v>
      </c>
      <c r="BG466" s="5">
        <v>10.5</v>
      </c>
      <c r="BH466" s="3"/>
      <c r="BI466" s="3"/>
      <c r="BJ466" s="5">
        <v>2.95</v>
      </c>
      <c r="BK466" s="5">
        <v>105</v>
      </c>
      <c r="BL466" s="5">
        <v>1.2195121951219512</v>
      </c>
      <c r="BM466" s="5">
        <v>5</v>
      </c>
      <c r="BN466" s="3"/>
      <c r="BO466" s="3" t="s">
        <v>121</v>
      </c>
      <c r="BP466" s="3" t="s">
        <v>3</v>
      </c>
      <c r="BQ466" s="5">
        <v>4</v>
      </c>
      <c r="BR466" s="2" t="s">
        <v>21</v>
      </c>
      <c r="BS466" s="3"/>
      <c r="BT466" s="3"/>
      <c r="BU466" s="3"/>
      <c r="BV466" s="5">
        <v>6.05</v>
      </c>
      <c r="BW466" s="5">
        <v>8.85</v>
      </c>
      <c r="BX466" s="3" t="s">
        <v>27</v>
      </c>
      <c r="BY466" s="3"/>
      <c r="BZ466" s="5">
        <v>440</v>
      </c>
      <c r="CA466" s="2"/>
      <c r="CB466" s="3" t="s">
        <v>3</v>
      </c>
      <c r="CC466" s="5">
        <v>3.18</v>
      </c>
      <c r="CD466" s="5">
        <v>97</v>
      </c>
      <c r="CE466" s="3"/>
      <c r="CF466" s="5">
        <v>115</v>
      </c>
      <c r="CG466" s="3" t="s">
        <v>312</v>
      </c>
      <c r="CH466" s="3"/>
      <c r="CI466" s="3" t="s">
        <v>27</v>
      </c>
      <c r="CJ466" s="3" t="s">
        <v>1</v>
      </c>
      <c r="CK466" s="2"/>
      <c r="CL466" s="3" t="s">
        <v>22</v>
      </c>
      <c r="CM466" s="5">
        <v>280</v>
      </c>
      <c r="CN466" s="3"/>
      <c r="CO466" s="2"/>
      <c r="CP466" s="3"/>
      <c r="CQ466" s="2"/>
      <c r="CR466" s="5">
        <v>7.83</v>
      </c>
      <c r="CS466" s="5">
        <v>53.95</v>
      </c>
      <c r="CT466" s="5">
        <v>32</v>
      </c>
      <c r="CU466" s="5">
        <v>15.2</v>
      </c>
      <c r="CV466" s="5">
        <v>998</v>
      </c>
      <c r="CW466" s="5">
        <v>505.25</v>
      </c>
      <c r="CX466" s="5">
        <v>1.0204081632653061</v>
      </c>
      <c r="CY466" s="5">
        <v>0.95238095238095233</v>
      </c>
      <c r="CZ466" s="3" t="s">
        <v>22</v>
      </c>
      <c r="DA466" s="5">
        <v>0.42499999999999999</v>
      </c>
      <c r="DB466" s="5">
        <v>1760.8</v>
      </c>
      <c r="DC466" s="2"/>
      <c r="DD466" s="5">
        <v>241</v>
      </c>
      <c r="DE466" s="3" t="s">
        <v>22</v>
      </c>
      <c r="DF466" s="5">
        <v>0.39370078740157477</v>
      </c>
      <c r="DG466" s="3" t="s">
        <v>3</v>
      </c>
      <c r="DH466" s="5">
        <v>16.55</v>
      </c>
      <c r="DI466" s="3" t="s">
        <v>28</v>
      </c>
      <c r="DJ466" s="3"/>
      <c r="DK466" s="5">
        <v>842.1</v>
      </c>
      <c r="DL466" s="3" t="s">
        <v>8</v>
      </c>
      <c r="DM466" s="5">
        <v>0.29850746268656714</v>
      </c>
      <c r="DN466" s="3" t="s">
        <v>3</v>
      </c>
      <c r="DO466" s="5">
        <v>395</v>
      </c>
      <c r="DP466" s="3" t="s">
        <v>3</v>
      </c>
      <c r="DQ466" s="5">
        <v>6.57</v>
      </c>
      <c r="DR466" s="2"/>
      <c r="DS466" s="3">
        <v>1</v>
      </c>
      <c r="DT466" s="5">
        <v>0.84745762711864414</v>
      </c>
      <c r="DU466" s="2"/>
      <c r="DV466" s="3" t="s">
        <v>3</v>
      </c>
      <c r="DW466" s="5">
        <v>58.55</v>
      </c>
      <c r="DX466" s="3"/>
      <c r="DY466" s="3" t="s">
        <v>8</v>
      </c>
      <c r="DZ466" s="2"/>
      <c r="EA466" s="5">
        <v>2.1739130434782608</v>
      </c>
      <c r="EB466" s="5">
        <v>2.34</v>
      </c>
      <c r="EC466" s="3"/>
      <c r="ED466" s="5">
        <v>440</v>
      </c>
      <c r="EE466" s="2"/>
      <c r="EF466" s="3" t="s">
        <v>1</v>
      </c>
      <c r="EG466" s="3" t="s">
        <v>27</v>
      </c>
      <c r="EH466" s="2"/>
      <c r="EI466" s="2"/>
      <c r="EJ466" s="3" t="s">
        <v>473</v>
      </c>
      <c r="EK466" s="5">
        <v>0.21059999999999998</v>
      </c>
      <c r="EL466" s="3" t="s">
        <v>1</v>
      </c>
      <c r="EM466" s="3" t="s">
        <v>3</v>
      </c>
      <c r="EN466" s="3" t="s">
        <v>27</v>
      </c>
      <c r="EO466" s="3"/>
      <c r="EP466" s="3" t="s">
        <v>8</v>
      </c>
      <c r="EQ466" s="3"/>
      <c r="ER466" s="5">
        <v>8.9499999999999993</v>
      </c>
      <c r="ES466" s="3"/>
      <c r="ET466" s="9">
        <v>39.15</v>
      </c>
      <c r="EU466" s="3" t="s">
        <v>239</v>
      </c>
      <c r="EV466" s="3" t="s">
        <v>28</v>
      </c>
      <c r="EW466" s="9">
        <v>18.5</v>
      </c>
      <c r="EX466" s="9">
        <v>3.25</v>
      </c>
      <c r="EY466" s="3"/>
      <c r="EZ466" s="3"/>
      <c r="FA466" s="9">
        <v>1.9607843137254901</v>
      </c>
      <c r="FB466" s="9">
        <v>6.5400000000000003E-8</v>
      </c>
      <c r="FC466" s="5">
        <v>440</v>
      </c>
      <c r="FD466" s="9">
        <v>3.2258064516129035</v>
      </c>
      <c r="FE466" s="2" t="s">
        <v>311</v>
      </c>
      <c r="FF466" s="3" t="s">
        <v>28</v>
      </c>
      <c r="FG466" s="3" t="s">
        <v>1</v>
      </c>
      <c r="FH466" s="9">
        <v>8.2799999999999994</v>
      </c>
      <c r="FI466" s="3"/>
      <c r="FJ466" s="9">
        <v>17.25</v>
      </c>
      <c r="FK466" s="3" t="s">
        <v>1</v>
      </c>
      <c r="FL466" s="3" t="s">
        <v>1</v>
      </c>
      <c r="FM466" s="3"/>
      <c r="FN466" s="9">
        <v>475</v>
      </c>
      <c r="FO466" s="9">
        <v>4.2549999999999999E-6</v>
      </c>
      <c r="FP466" s="9">
        <v>21</v>
      </c>
      <c r="FQ466" s="3" t="s">
        <v>311</v>
      </c>
      <c r="FR466" s="5">
        <v>5.3499999999999999E-2</v>
      </c>
      <c r="FS466" s="9">
        <v>150</v>
      </c>
      <c r="FT466" s="3" t="s">
        <v>1</v>
      </c>
      <c r="FU466" s="3"/>
      <c r="FV466" s="3" t="s">
        <v>27</v>
      </c>
      <c r="FW466" s="5">
        <v>68.599999999999994</v>
      </c>
      <c r="FX466" s="10">
        <v>4.45E-3</v>
      </c>
      <c r="FY466" s="3"/>
      <c r="FZ466" s="3"/>
      <c r="GA466" s="3"/>
      <c r="GB466" s="3"/>
      <c r="GC466" s="3" t="s">
        <v>27</v>
      </c>
      <c r="GD466" s="3"/>
      <c r="GE466" s="3"/>
      <c r="GF466" s="3" t="s">
        <v>30</v>
      </c>
      <c r="GG466" s="3"/>
      <c r="GH466" s="9">
        <v>3.53</v>
      </c>
      <c r="GI466" s="5">
        <v>440</v>
      </c>
      <c r="GJ466" s="5">
        <v>1.6549999999999999E-2</v>
      </c>
      <c r="GK466" s="3"/>
      <c r="GL466" s="2"/>
      <c r="GM466" s="9">
        <v>2.15</v>
      </c>
      <c r="GN466" s="3" t="s">
        <v>31</v>
      </c>
      <c r="GO466" s="3" t="s">
        <v>8</v>
      </c>
      <c r="GP466" s="3"/>
      <c r="GQ466" s="3"/>
      <c r="GR466" s="3" t="s">
        <v>219</v>
      </c>
      <c r="GS466" s="9">
        <v>1.639344262295082</v>
      </c>
      <c r="GT466" s="9">
        <v>162.75</v>
      </c>
      <c r="GU466" s="9">
        <v>34.799999999999997</v>
      </c>
      <c r="GV466" s="2">
        <v>0.23809523809523808</v>
      </c>
      <c r="GW466" s="9">
        <v>5</v>
      </c>
      <c r="GX466" s="2" t="s">
        <v>34</v>
      </c>
      <c r="GY466" s="7"/>
      <c r="GZ466" s="9">
        <v>8.42</v>
      </c>
      <c r="HA466" s="9">
        <v>2.4</v>
      </c>
      <c r="HB466" s="9">
        <v>8.4499999999999993</v>
      </c>
      <c r="HC466" s="3">
        <v>41.55</v>
      </c>
      <c r="HD466" s="3" t="s">
        <v>3</v>
      </c>
      <c r="HE466" s="9">
        <v>68.599999999999994</v>
      </c>
      <c r="HF466" s="9">
        <v>22.75</v>
      </c>
      <c r="HG466" s="3" t="s">
        <v>467</v>
      </c>
      <c r="HH466" s="5">
        <v>440</v>
      </c>
      <c r="HI466" s="3" t="s">
        <v>311</v>
      </c>
      <c r="HJ466" s="3"/>
      <c r="HK466" s="3" t="s">
        <v>3</v>
      </c>
      <c r="HL466" s="3"/>
      <c r="HM466" s="9">
        <v>0.8</v>
      </c>
      <c r="HN466" s="9">
        <v>342.9</v>
      </c>
      <c r="HO466" s="3" t="s">
        <v>3</v>
      </c>
      <c r="HP466" s="3" t="s">
        <v>1</v>
      </c>
      <c r="HQ466" s="3" t="s">
        <v>28</v>
      </c>
      <c r="HR466" s="9">
        <v>4.5</v>
      </c>
      <c r="HS466" s="3" t="s">
        <v>3</v>
      </c>
      <c r="HT466" s="3">
        <v>3.7</v>
      </c>
      <c r="HU466" s="9">
        <v>0.76923076923076916</v>
      </c>
      <c r="HV466" s="3">
        <v>1</v>
      </c>
      <c r="HW466" s="9">
        <v>6.0600000000000001E-2</v>
      </c>
      <c r="HX466" s="3" t="s">
        <v>3</v>
      </c>
      <c r="HY466" s="3"/>
      <c r="HZ466" s="3" t="s">
        <v>30</v>
      </c>
      <c r="IA466" s="9">
        <v>13.55</v>
      </c>
      <c r="IB466" s="5">
        <v>42.5</v>
      </c>
      <c r="IC466" s="3" t="s">
        <v>18</v>
      </c>
      <c r="ID466" s="3"/>
      <c r="IE466" s="3" t="s">
        <v>309</v>
      </c>
      <c r="IF466" s="7"/>
      <c r="IG466" s="9">
        <v>2.1739130434782608</v>
      </c>
      <c r="IH466" s="9">
        <v>2.3809523809523809</v>
      </c>
    </row>
    <row r="467" spans="1:242" x14ac:dyDescent="0.25">
      <c r="A467" s="1" t="s">
        <v>592</v>
      </c>
      <c r="B467" s="5">
        <v>117</v>
      </c>
      <c r="C467" s="3"/>
      <c r="D467" s="5">
        <v>20.85</v>
      </c>
      <c r="E467" s="3" t="s">
        <v>1</v>
      </c>
      <c r="F467" s="3"/>
      <c r="G467" s="2">
        <v>0.47499999999999998</v>
      </c>
      <c r="H467" s="3"/>
      <c r="I467" s="3"/>
      <c r="J467" s="5">
        <v>1.2E-5</v>
      </c>
      <c r="K467" s="3" t="s">
        <v>3</v>
      </c>
      <c r="L467" s="3" t="s">
        <v>4</v>
      </c>
      <c r="M467" s="5">
        <v>1.2048192771084338</v>
      </c>
      <c r="N467" s="5">
        <v>21.3</v>
      </c>
      <c r="O467" s="3" t="s">
        <v>3</v>
      </c>
      <c r="P467" s="3"/>
      <c r="Q467" s="3"/>
      <c r="R467" s="5">
        <v>35.700000000000003</v>
      </c>
      <c r="S467" s="3"/>
      <c r="T467" s="3" t="s">
        <v>3</v>
      </c>
      <c r="U467" s="5">
        <v>62.5</v>
      </c>
      <c r="V467" s="3"/>
      <c r="W467" s="5">
        <v>467.3</v>
      </c>
      <c r="X467" s="3"/>
      <c r="Y467" s="3"/>
      <c r="Z467" s="5">
        <v>1.695E-2</v>
      </c>
      <c r="AA467" s="3" t="s">
        <v>8</v>
      </c>
      <c r="AB467" s="2"/>
      <c r="AC467" s="5">
        <v>1.0854545454545454E-9</v>
      </c>
      <c r="AD467" s="3" t="s">
        <v>22</v>
      </c>
      <c r="AE467" s="3" t="s">
        <v>1</v>
      </c>
      <c r="AF467" s="3"/>
      <c r="AG467" s="6">
        <v>4.4599999999999996E-3</v>
      </c>
      <c r="AH467" s="5">
        <v>467.3</v>
      </c>
      <c r="AI467" s="5">
        <v>176</v>
      </c>
      <c r="AJ467" s="3">
        <v>47.5</v>
      </c>
      <c r="AK467" s="5">
        <v>467.3</v>
      </c>
      <c r="AL467" s="5">
        <v>1.3169999999999999</v>
      </c>
      <c r="AM467" s="3"/>
      <c r="AN467" s="3"/>
      <c r="AO467" s="5">
        <v>467.3</v>
      </c>
      <c r="AP467" s="5">
        <v>467.3</v>
      </c>
      <c r="AQ467" s="5">
        <v>130</v>
      </c>
      <c r="AR467" s="5">
        <v>2.6</v>
      </c>
      <c r="AS467" s="3" t="s">
        <v>28</v>
      </c>
      <c r="AT467" s="3" t="s">
        <v>28</v>
      </c>
      <c r="AU467" s="5">
        <v>122</v>
      </c>
      <c r="AV467" s="3"/>
      <c r="AW467" s="5">
        <v>467.3</v>
      </c>
      <c r="AX467" s="5">
        <v>1.2833333333333333E-5</v>
      </c>
      <c r="AY467" s="2" t="s">
        <v>311</v>
      </c>
      <c r="AZ467" s="5">
        <v>57</v>
      </c>
      <c r="BA467" s="5">
        <v>467.3</v>
      </c>
      <c r="BB467" s="3" t="s">
        <v>8</v>
      </c>
      <c r="BC467" s="3">
        <v>21.25</v>
      </c>
      <c r="BD467" s="5">
        <v>0.61728395061728392</v>
      </c>
      <c r="BE467" s="3" t="s">
        <v>581</v>
      </c>
      <c r="BF467" s="6">
        <v>39.200000000000003</v>
      </c>
      <c r="BG467" s="5">
        <v>10.99</v>
      </c>
      <c r="BH467" s="3"/>
      <c r="BI467" s="3"/>
      <c r="BJ467" s="5">
        <v>2.9</v>
      </c>
      <c r="BK467" s="5">
        <v>108.1</v>
      </c>
      <c r="BL467" s="5">
        <v>1.2345679012345678</v>
      </c>
      <c r="BM467" s="5">
        <v>5.0999999999999996</v>
      </c>
      <c r="BN467" s="3"/>
      <c r="BO467" s="3" t="s">
        <v>121</v>
      </c>
      <c r="BP467" s="3" t="s">
        <v>3</v>
      </c>
      <c r="BQ467" s="5">
        <v>4.2</v>
      </c>
      <c r="BR467" s="2" t="s">
        <v>21</v>
      </c>
      <c r="BS467" s="3"/>
      <c r="BT467" s="3"/>
      <c r="BU467" s="3"/>
      <c r="BV467" s="5">
        <v>6.37</v>
      </c>
      <c r="BW467" s="5">
        <v>9.36</v>
      </c>
      <c r="BX467" s="3" t="s">
        <v>27</v>
      </c>
      <c r="BY467" s="3"/>
      <c r="BZ467" s="5">
        <v>467.3</v>
      </c>
      <c r="CA467" s="2"/>
      <c r="CB467" s="3" t="s">
        <v>3</v>
      </c>
      <c r="CC467" s="5">
        <v>3.06</v>
      </c>
      <c r="CD467" s="5">
        <v>99</v>
      </c>
      <c r="CE467" s="3"/>
      <c r="CF467" s="5">
        <v>122</v>
      </c>
      <c r="CG467" s="3" t="s">
        <v>312</v>
      </c>
      <c r="CH467" s="3"/>
      <c r="CI467" s="3" t="s">
        <v>27</v>
      </c>
      <c r="CJ467" s="3" t="s">
        <v>1</v>
      </c>
      <c r="CK467" s="2"/>
      <c r="CL467" s="3" t="s">
        <v>22</v>
      </c>
      <c r="CM467" s="5">
        <v>270</v>
      </c>
      <c r="CN467" s="3"/>
      <c r="CO467" s="2"/>
      <c r="CP467" s="3"/>
      <c r="CQ467" s="2"/>
      <c r="CR467" s="5">
        <v>7.8</v>
      </c>
      <c r="CS467" s="5">
        <v>64.5</v>
      </c>
      <c r="CT467" s="5">
        <v>33.35</v>
      </c>
      <c r="CU467" s="5">
        <v>14.75</v>
      </c>
      <c r="CV467" s="5">
        <v>1007</v>
      </c>
      <c r="CW467" s="5">
        <v>588.25</v>
      </c>
      <c r="CX467" s="5">
        <v>1.1111111111111112</v>
      </c>
      <c r="CY467" s="5">
        <v>0.98039215686274506</v>
      </c>
      <c r="CZ467" s="3" t="s">
        <v>22</v>
      </c>
      <c r="DA467" s="5">
        <v>0.47499999999999998</v>
      </c>
      <c r="DB467" s="5">
        <v>1898</v>
      </c>
      <c r="DC467" s="2"/>
      <c r="DD467" s="5">
        <v>246.05</v>
      </c>
      <c r="DE467" s="3" t="s">
        <v>22</v>
      </c>
      <c r="DF467" s="5">
        <v>0.4</v>
      </c>
      <c r="DG467" s="3" t="s">
        <v>3</v>
      </c>
      <c r="DH467" s="5">
        <v>16.66</v>
      </c>
      <c r="DI467" s="3" t="s">
        <v>28</v>
      </c>
      <c r="DJ467" s="3"/>
      <c r="DK467" s="5">
        <v>820</v>
      </c>
      <c r="DL467" s="3" t="s">
        <v>8</v>
      </c>
      <c r="DM467" s="5">
        <v>0.30303030303030304</v>
      </c>
      <c r="DN467" s="3" t="s">
        <v>3</v>
      </c>
      <c r="DO467" s="5">
        <v>380</v>
      </c>
      <c r="DP467" s="3" t="s">
        <v>3</v>
      </c>
      <c r="DQ467" s="5">
        <v>7.27</v>
      </c>
      <c r="DR467" s="2"/>
      <c r="DS467" s="3">
        <v>1</v>
      </c>
      <c r="DT467" s="5">
        <v>0.9009009009009008</v>
      </c>
      <c r="DU467" s="2"/>
      <c r="DV467" s="3" t="s">
        <v>3</v>
      </c>
      <c r="DW467" s="5">
        <v>62.5</v>
      </c>
      <c r="DX467" s="3"/>
      <c r="DY467" s="3" t="s">
        <v>8</v>
      </c>
      <c r="DZ467" s="2"/>
      <c r="EA467" s="5">
        <v>2.2727272727272729</v>
      </c>
      <c r="EB467" s="5">
        <v>2.37</v>
      </c>
      <c r="EC467" s="3"/>
      <c r="ED467" s="5">
        <v>467.3</v>
      </c>
      <c r="EE467" s="2"/>
      <c r="EF467" s="3" t="s">
        <v>1</v>
      </c>
      <c r="EG467" s="3" t="s">
        <v>27</v>
      </c>
      <c r="EH467" s="2"/>
      <c r="EI467" s="2"/>
      <c r="EJ467" s="3" t="s">
        <v>473</v>
      </c>
      <c r="EK467" s="5">
        <v>0.21199999999999999</v>
      </c>
      <c r="EL467" s="3" t="s">
        <v>1</v>
      </c>
      <c r="EM467" s="3" t="s">
        <v>3</v>
      </c>
      <c r="EN467" s="3" t="s">
        <v>27</v>
      </c>
      <c r="EO467" s="3"/>
      <c r="EP467" s="3" t="s">
        <v>8</v>
      </c>
      <c r="EQ467" s="3"/>
      <c r="ER467" s="5">
        <v>10.45</v>
      </c>
      <c r="ES467" s="3"/>
      <c r="ET467" s="9">
        <v>39</v>
      </c>
      <c r="EU467" s="3" t="s">
        <v>239</v>
      </c>
      <c r="EV467" s="3" t="s">
        <v>28</v>
      </c>
      <c r="EW467" s="9">
        <v>19.25</v>
      </c>
      <c r="EX467" s="9">
        <v>3.45</v>
      </c>
      <c r="EY467" s="3"/>
      <c r="EZ467" s="3"/>
      <c r="FA467" s="9">
        <v>2.0833333333333335</v>
      </c>
      <c r="FB467" s="9">
        <v>6.5999999999999995E-8</v>
      </c>
      <c r="FC467" s="5">
        <v>467.3</v>
      </c>
      <c r="FD467" s="9">
        <v>3.3333333333333335</v>
      </c>
      <c r="FE467" s="2" t="s">
        <v>311</v>
      </c>
      <c r="FF467" s="3" t="s">
        <v>28</v>
      </c>
      <c r="FG467" s="3" t="s">
        <v>1</v>
      </c>
      <c r="FH467" s="9">
        <v>8.77</v>
      </c>
      <c r="FI467" s="3"/>
      <c r="FJ467" s="9">
        <v>17.149999999999999</v>
      </c>
      <c r="FK467" s="3" t="s">
        <v>1</v>
      </c>
      <c r="FL467" s="3" t="s">
        <v>1</v>
      </c>
      <c r="FM467" s="3"/>
      <c r="FN467" s="9">
        <v>476</v>
      </c>
      <c r="FO467" s="9">
        <v>4.651E-6</v>
      </c>
      <c r="FP467" s="9">
        <v>21</v>
      </c>
      <c r="FQ467" s="3" t="s">
        <v>311</v>
      </c>
      <c r="FR467" s="5">
        <v>5.3199999999999997E-2</v>
      </c>
      <c r="FS467" s="9">
        <v>163.95</v>
      </c>
      <c r="FT467" s="3" t="s">
        <v>1</v>
      </c>
      <c r="FU467" s="3"/>
      <c r="FV467" s="3" t="s">
        <v>27</v>
      </c>
      <c r="FW467" s="5">
        <v>67.5</v>
      </c>
      <c r="FX467" s="10">
        <v>4.7499999999999999E-3</v>
      </c>
      <c r="FY467" s="3"/>
      <c r="FZ467" s="3"/>
      <c r="GA467" s="3"/>
      <c r="GB467" s="3"/>
      <c r="GC467" s="3" t="s">
        <v>27</v>
      </c>
      <c r="GD467" s="3"/>
      <c r="GE467" s="3"/>
      <c r="GF467" s="3" t="s">
        <v>30</v>
      </c>
      <c r="GG467" s="3"/>
      <c r="GH467" s="9">
        <v>3.57</v>
      </c>
      <c r="GI467" s="5">
        <v>467.3</v>
      </c>
      <c r="GJ467" s="5">
        <v>1.9609999999999999E-2</v>
      </c>
      <c r="GK467" s="3"/>
      <c r="GL467" s="2"/>
      <c r="GM467" s="9">
        <v>2.16</v>
      </c>
      <c r="GN467" s="3" t="s">
        <v>31</v>
      </c>
      <c r="GO467" s="3" t="s">
        <v>8</v>
      </c>
      <c r="GP467" s="3"/>
      <c r="GQ467" s="3"/>
      <c r="GR467" s="3" t="s">
        <v>219</v>
      </c>
      <c r="GS467" s="9">
        <v>1.7241379310344829</v>
      </c>
      <c r="GT467" s="9">
        <v>169.5</v>
      </c>
      <c r="GU467" s="9">
        <v>34.799999999999997</v>
      </c>
      <c r="GV467" s="2">
        <v>0.25</v>
      </c>
      <c r="GW467" s="9">
        <v>5</v>
      </c>
      <c r="GX467" s="2" t="s">
        <v>34</v>
      </c>
      <c r="GY467" s="7"/>
      <c r="GZ467" s="9">
        <v>8.6199999999999992</v>
      </c>
      <c r="HA467" s="9">
        <v>2.5</v>
      </c>
      <c r="HB467" s="9">
        <v>8.6199999999999992</v>
      </c>
      <c r="HC467" s="3">
        <v>41.05</v>
      </c>
      <c r="HD467" s="3" t="s">
        <v>3</v>
      </c>
      <c r="HE467" s="9">
        <v>71.45</v>
      </c>
      <c r="HF467" s="9">
        <v>22.9</v>
      </c>
      <c r="HG467" s="3" t="s">
        <v>467</v>
      </c>
      <c r="HH467" s="5">
        <v>467.3</v>
      </c>
      <c r="HI467" s="3" t="s">
        <v>311</v>
      </c>
      <c r="HJ467" s="3"/>
      <c r="HK467" s="3" t="s">
        <v>3</v>
      </c>
      <c r="HL467" s="3"/>
      <c r="HM467" s="9">
        <v>0.88</v>
      </c>
      <c r="HN467" s="9">
        <v>384.6</v>
      </c>
      <c r="HO467" s="3" t="s">
        <v>3</v>
      </c>
      <c r="HP467" s="3" t="s">
        <v>1</v>
      </c>
      <c r="HQ467" s="3" t="s">
        <v>28</v>
      </c>
      <c r="HR467" s="9">
        <v>4.7</v>
      </c>
      <c r="HS467" s="3" t="s">
        <v>3</v>
      </c>
      <c r="HT467" s="3">
        <v>3.68</v>
      </c>
      <c r="HU467" s="9">
        <v>0.8</v>
      </c>
      <c r="HV467" s="3">
        <v>1</v>
      </c>
      <c r="HW467" s="9">
        <v>6.25E-2</v>
      </c>
      <c r="HX467" s="3" t="s">
        <v>3</v>
      </c>
      <c r="HY467" s="3"/>
      <c r="HZ467" s="3" t="s">
        <v>30</v>
      </c>
      <c r="IA467" s="9">
        <v>12.7</v>
      </c>
      <c r="IB467" s="5">
        <v>50</v>
      </c>
      <c r="IC467" s="3" t="s">
        <v>18</v>
      </c>
      <c r="ID467" s="3"/>
      <c r="IE467" s="3" t="s">
        <v>309</v>
      </c>
      <c r="IF467" s="7"/>
      <c r="IG467" s="9">
        <v>2.2727272727272729</v>
      </c>
      <c r="IH467" s="9">
        <v>2.5</v>
      </c>
    </row>
    <row r="468" spans="1:242" x14ac:dyDescent="0.25">
      <c r="A468" s="1" t="s">
        <v>593</v>
      </c>
      <c r="B468" s="5">
        <v>114</v>
      </c>
      <c r="C468" s="3"/>
      <c r="D468" s="5">
        <v>19.25</v>
      </c>
      <c r="E468" s="3" t="s">
        <v>1</v>
      </c>
      <c r="F468" s="3"/>
      <c r="G468" s="2"/>
      <c r="H468" s="3"/>
      <c r="I468" s="3"/>
      <c r="J468" s="5">
        <v>1.5500000000000001E-5</v>
      </c>
      <c r="K468" s="3" t="s">
        <v>3</v>
      </c>
      <c r="L468" s="3" t="s">
        <v>4</v>
      </c>
      <c r="M468" s="5">
        <v>1.1904761904761905</v>
      </c>
      <c r="N468" s="5">
        <v>21.35</v>
      </c>
      <c r="O468" s="3" t="s">
        <v>3</v>
      </c>
      <c r="P468" s="3"/>
      <c r="Q468" s="3"/>
      <c r="R468" s="5">
        <v>35.75</v>
      </c>
      <c r="S468" s="3"/>
      <c r="T468" s="3" t="s">
        <v>3</v>
      </c>
      <c r="U468" s="5">
        <v>62.5</v>
      </c>
      <c r="V468" s="3"/>
      <c r="W468" s="5">
        <v>467.5</v>
      </c>
      <c r="X468" s="3"/>
      <c r="Y468" s="3"/>
      <c r="Z468" s="5">
        <v>1.7000000000000001E-2</v>
      </c>
      <c r="AA468" s="3" t="s">
        <v>8</v>
      </c>
      <c r="AB468" s="2"/>
      <c r="AC468" s="5">
        <v>1.0909090909090909E-9</v>
      </c>
      <c r="AD468" s="3" t="s">
        <v>22</v>
      </c>
      <c r="AE468" s="3" t="s">
        <v>1</v>
      </c>
      <c r="AF468" s="3"/>
      <c r="AG468" s="6">
        <v>4.2399999999999998E-3</v>
      </c>
      <c r="AH468" s="5">
        <v>467.5</v>
      </c>
      <c r="AI468" s="5">
        <v>176</v>
      </c>
      <c r="AJ468" s="3">
        <v>48</v>
      </c>
      <c r="AK468" s="5">
        <v>467.5</v>
      </c>
      <c r="AL468" s="5">
        <v>1.3149999999999999</v>
      </c>
      <c r="AM468" s="3"/>
      <c r="AN468" s="3"/>
      <c r="AO468" s="5">
        <v>467.5</v>
      </c>
      <c r="AP468" s="5">
        <v>467.5</v>
      </c>
      <c r="AQ468" s="5">
        <v>142.75</v>
      </c>
      <c r="AR468" s="5">
        <v>2.62</v>
      </c>
      <c r="AS468" s="3" t="s">
        <v>28</v>
      </c>
      <c r="AT468" s="3" t="s">
        <v>28</v>
      </c>
      <c r="AU468" s="5">
        <v>128.25</v>
      </c>
      <c r="AV468" s="3"/>
      <c r="AW468" s="5">
        <v>467.5</v>
      </c>
      <c r="AX468" s="5">
        <v>1.2816666666666667E-5</v>
      </c>
      <c r="AY468" s="2" t="s">
        <v>311</v>
      </c>
      <c r="AZ468" s="5">
        <v>55.5</v>
      </c>
      <c r="BA468" s="5">
        <v>467.5</v>
      </c>
      <c r="BB468" s="3" t="s">
        <v>8</v>
      </c>
      <c r="BC468" s="3">
        <v>21</v>
      </c>
      <c r="BD468" s="5">
        <v>0.61349693251533743</v>
      </c>
      <c r="BE468" s="3" t="s">
        <v>581</v>
      </c>
      <c r="BF468" s="6">
        <v>39.18</v>
      </c>
      <c r="BG468" s="5">
        <v>10.97</v>
      </c>
      <c r="BH468" s="3"/>
      <c r="BI468" s="3"/>
      <c r="BJ468" s="5">
        <v>2.95</v>
      </c>
      <c r="BK468" s="5">
        <v>124.25</v>
      </c>
      <c r="BL468" s="5">
        <v>1.2345679012345678</v>
      </c>
      <c r="BM468" s="5">
        <v>5</v>
      </c>
      <c r="BN468" s="3"/>
      <c r="BO468" s="3" t="s">
        <v>121</v>
      </c>
      <c r="BP468" s="3" t="s">
        <v>3</v>
      </c>
      <c r="BQ468" s="5">
        <v>4.1500000000000004</v>
      </c>
      <c r="BR468" s="2" t="s">
        <v>21</v>
      </c>
      <c r="BS468" s="3"/>
      <c r="BT468" s="3"/>
      <c r="BU468" s="3"/>
      <c r="BV468" s="5">
        <v>6.39</v>
      </c>
      <c r="BW468" s="5">
        <v>9.24</v>
      </c>
      <c r="BX468" s="3" t="s">
        <v>27</v>
      </c>
      <c r="BY468" s="3"/>
      <c r="BZ468" s="5">
        <v>467.5</v>
      </c>
      <c r="CA468" s="2"/>
      <c r="CB468" s="3" t="s">
        <v>3</v>
      </c>
      <c r="CC468" s="5">
        <v>3.01</v>
      </c>
      <c r="CD468" s="5">
        <v>100</v>
      </c>
      <c r="CE468" s="3"/>
      <c r="CF468" s="5">
        <v>131.5</v>
      </c>
      <c r="CG468" s="3" t="s">
        <v>312</v>
      </c>
      <c r="CH468" s="3"/>
      <c r="CI468" s="3" t="s">
        <v>27</v>
      </c>
      <c r="CJ468" s="3" t="s">
        <v>1</v>
      </c>
      <c r="CK468" s="2"/>
      <c r="CL468" s="3" t="s">
        <v>22</v>
      </c>
      <c r="CM468" s="5">
        <v>285</v>
      </c>
      <c r="CN468" s="3"/>
      <c r="CO468" s="2"/>
      <c r="CP468" s="3"/>
      <c r="CQ468" s="2"/>
      <c r="CR468" s="5">
        <v>7.8</v>
      </c>
      <c r="CS468" s="5">
        <v>64.55</v>
      </c>
      <c r="CT468" s="5">
        <v>33.5</v>
      </c>
      <c r="CU468" s="5">
        <v>14.15</v>
      </c>
      <c r="CV468" s="5">
        <v>1061</v>
      </c>
      <c r="CW468" s="5">
        <v>590</v>
      </c>
      <c r="CX468" s="5">
        <v>1.1111111111111112</v>
      </c>
      <c r="CY468" s="5">
        <v>1</v>
      </c>
      <c r="CZ468" s="3" t="s">
        <v>22</v>
      </c>
      <c r="DA468" s="5">
        <v>0.6</v>
      </c>
      <c r="DB468" s="5">
        <v>1875</v>
      </c>
      <c r="DC468" s="2"/>
      <c r="DD468" s="5">
        <v>244.5</v>
      </c>
      <c r="DE468" s="3" t="s">
        <v>22</v>
      </c>
      <c r="DF468" s="5">
        <v>0.4065040650406504</v>
      </c>
      <c r="DG468" s="3" t="s">
        <v>3</v>
      </c>
      <c r="DH468" s="5">
        <v>16.149999999999999</v>
      </c>
      <c r="DI468" s="3" t="s">
        <v>28</v>
      </c>
      <c r="DJ468" s="3"/>
      <c r="DK468" s="5">
        <v>785</v>
      </c>
      <c r="DL468" s="3" t="s">
        <v>8</v>
      </c>
      <c r="DM468" s="5">
        <v>0.30769230769230771</v>
      </c>
      <c r="DN468" s="3" t="s">
        <v>3</v>
      </c>
      <c r="DO468" s="5">
        <v>375</v>
      </c>
      <c r="DP468" s="3" t="s">
        <v>3</v>
      </c>
      <c r="DQ468" s="5">
        <v>7.6</v>
      </c>
      <c r="DR468" s="2"/>
      <c r="DS468" s="3">
        <v>1</v>
      </c>
      <c r="DT468" s="5">
        <v>0.90909090909090906</v>
      </c>
      <c r="DU468" s="2"/>
      <c r="DV468" s="3" t="s">
        <v>3</v>
      </c>
      <c r="DW468" s="5">
        <v>62.5</v>
      </c>
      <c r="DX468" s="3"/>
      <c r="DY468" s="3" t="s">
        <v>8</v>
      </c>
      <c r="DZ468" s="2"/>
      <c r="EA468" s="5">
        <v>2.2222222222222223</v>
      </c>
      <c r="EB468" s="5">
        <v>2.42</v>
      </c>
      <c r="EC468" s="3"/>
      <c r="ED468" s="5">
        <v>467.5</v>
      </c>
      <c r="EE468" s="2"/>
      <c r="EF468" s="3" t="s">
        <v>1</v>
      </c>
      <c r="EG468" s="3" t="s">
        <v>27</v>
      </c>
      <c r="EH468" s="2"/>
      <c r="EI468" s="2"/>
      <c r="EJ468" s="3" t="s">
        <v>473</v>
      </c>
      <c r="EK468" s="5">
        <v>0.215</v>
      </c>
      <c r="EL468" s="3" t="s">
        <v>1</v>
      </c>
      <c r="EM468" s="3" t="s">
        <v>3</v>
      </c>
      <c r="EN468" s="3" t="s">
        <v>27</v>
      </c>
      <c r="EO468" s="3"/>
      <c r="EP468" s="3" t="s">
        <v>8</v>
      </c>
      <c r="EQ468" s="3"/>
      <c r="ER468" s="5">
        <v>10</v>
      </c>
      <c r="ES468" s="3"/>
      <c r="ET468" s="9">
        <v>39.5</v>
      </c>
      <c r="EU468" s="3" t="s">
        <v>239</v>
      </c>
      <c r="EV468" s="3" t="s">
        <v>28</v>
      </c>
      <c r="EW468" s="9">
        <v>19.2</v>
      </c>
      <c r="EX468" s="9">
        <v>3.42</v>
      </c>
      <c r="EY468" s="3"/>
      <c r="EZ468" s="3"/>
      <c r="FA468" s="9">
        <v>2.0833333333333335</v>
      </c>
      <c r="FB468" s="9">
        <v>8.0000000000000002E-8</v>
      </c>
      <c r="FC468" s="5">
        <v>467.5</v>
      </c>
      <c r="FD468" s="9">
        <v>3.125</v>
      </c>
      <c r="FE468" s="2" t="s">
        <v>311</v>
      </c>
      <c r="FF468" s="3" t="s">
        <v>28</v>
      </c>
      <c r="FG468" s="3" t="s">
        <v>1</v>
      </c>
      <c r="FH468" s="9">
        <v>8.85</v>
      </c>
      <c r="FI468" s="3"/>
      <c r="FJ468" s="9">
        <v>17.149999999999999</v>
      </c>
      <c r="FK468" s="3" t="s">
        <v>1</v>
      </c>
      <c r="FL468" s="3" t="s">
        <v>1</v>
      </c>
      <c r="FM468" s="3"/>
      <c r="FN468" s="9">
        <v>425</v>
      </c>
      <c r="FO468" s="9">
        <v>4.8779999999999997E-6</v>
      </c>
      <c r="FP468" s="9">
        <v>19.5</v>
      </c>
      <c r="FQ468" s="3" t="s">
        <v>311</v>
      </c>
      <c r="FR468" s="5">
        <v>5.45E-2</v>
      </c>
      <c r="FS468" s="9">
        <v>166.1</v>
      </c>
      <c r="FT468" s="3" t="s">
        <v>1</v>
      </c>
      <c r="FU468" s="3"/>
      <c r="FV468" s="3" t="s">
        <v>27</v>
      </c>
      <c r="FW468" s="5">
        <v>60.95</v>
      </c>
      <c r="FX468" s="10">
        <v>4.6500000000000005E-3</v>
      </c>
      <c r="FY468" s="3"/>
      <c r="FZ468" s="3"/>
      <c r="GA468" s="3"/>
      <c r="GB468" s="3"/>
      <c r="GC468" s="3" t="s">
        <v>27</v>
      </c>
      <c r="GD468" s="3"/>
      <c r="GE468" s="3"/>
      <c r="GF468" s="3" t="s">
        <v>30</v>
      </c>
      <c r="GG468" s="3"/>
      <c r="GH468" s="9">
        <v>3.57</v>
      </c>
      <c r="GI468" s="5">
        <v>467.5</v>
      </c>
      <c r="GJ468" s="5">
        <v>2.1739999999999999E-2</v>
      </c>
      <c r="GK468" s="3"/>
      <c r="GL468" s="2"/>
      <c r="GM468" s="9">
        <v>2.16</v>
      </c>
      <c r="GN468" s="3" t="s">
        <v>31</v>
      </c>
      <c r="GO468" s="3" t="s">
        <v>8</v>
      </c>
      <c r="GP468" s="3"/>
      <c r="GQ468" s="3"/>
      <c r="GR468" s="3" t="s">
        <v>219</v>
      </c>
      <c r="GS468" s="9">
        <v>1.8867924528301885</v>
      </c>
      <c r="GT468" s="9">
        <v>171.75</v>
      </c>
      <c r="GU468" s="9">
        <v>34.65</v>
      </c>
      <c r="GV468" s="2">
        <v>0.25</v>
      </c>
      <c r="GW468" s="9">
        <v>5</v>
      </c>
      <c r="GX468" s="2" t="s">
        <v>34</v>
      </c>
      <c r="GY468" s="7"/>
      <c r="GZ468" s="9">
        <v>8.6199999999999992</v>
      </c>
      <c r="HA468" s="9">
        <v>2.5</v>
      </c>
      <c r="HB468" s="9">
        <v>8.6</v>
      </c>
      <c r="HC468" s="3">
        <v>41.95</v>
      </c>
      <c r="HD468" s="3" t="s">
        <v>3</v>
      </c>
      <c r="HE468" s="9">
        <v>71.5</v>
      </c>
      <c r="HF468" s="9">
        <v>23.1</v>
      </c>
      <c r="HG468" s="3" t="s">
        <v>467</v>
      </c>
      <c r="HH468" s="5">
        <v>467.5</v>
      </c>
      <c r="HI468" s="3" t="s">
        <v>311</v>
      </c>
      <c r="HJ468" s="3"/>
      <c r="HK468" s="3" t="s">
        <v>3</v>
      </c>
      <c r="HL468" s="3"/>
      <c r="HM468" s="9">
        <v>0.89</v>
      </c>
      <c r="HN468" s="9">
        <v>390</v>
      </c>
      <c r="HO468" s="3" t="s">
        <v>3</v>
      </c>
      <c r="HP468" s="3" t="s">
        <v>1</v>
      </c>
      <c r="HQ468" s="3" t="s">
        <v>28</v>
      </c>
      <c r="HR468" s="9">
        <v>5.5</v>
      </c>
      <c r="HS468" s="3" t="s">
        <v>3</v>
      </c>
      <c r="HT468" s="3">
        <v>3.73</v>
      </c>
      <c r="HU468" s="9">
        <v>0.81967213114754101</v>
      </c>
      <c r="HV468" s="3">
        <v>1</v>
      </c>
      <c r="HW468" s="9">
        <v>6.8970000000000004E-2</v>
      </c>
      <c r="HX468" s="3" t="s">
        <v>3</v>
      </c>
      <c r="HY468" s="3"/>
      <c r="HZ468" s="3" t="s">
        <v>30</v>
      </c>
      <c r="IA468" s="9">
        <v>12.65</v>
      </c>
      <c r="IB468" s="5">
        <v>56.25</v>
      </c>
      <c r="IC468" s="3" t="s">
        <v>18</v>
      </c>
      <c r="ID468" s="3"/>
      <c r="IE468" s="3" t="s">
        <v>309</v>
      </c>
      <c r="IF468" s="7"/>
      <c r="IG468" s="9">
        <v>2.2222222222222223</v>
      </c>
      <c r="IH468" s="9">
        <v>2.5</v>
      </c>
    </row>
    <row r="469" spans="1:242" x14ac:dyDescent="0.25">
      <c r="A469" s="1" t="s">
        <v>594</v>
      </c>
      <c r="B469" s="5">
        <v>120.5</v>
      </c>
      <c r="C469" s="3"/>
      <c r="D469" s="5">
        <v>22.15</v>
      </c>
      <c r="E469" s="3" t="s">
        <v>1</v>
      </c>
      <c r="F469" s="3"/>
      <c r="G469" s="2"/>
      <c r="H469" s="3"/>
      <c r="I469" s="3"/>
      <c r="J469" s="5">
        <v>1.785E-5</v>
      </c>
      <c r="K469" s="3" t="s">
        <v>3</v>
      </c>
      <c r="L469" s="3" t="s">
        <v>4</v>
      </c>
      <c r="M469" s="5">
        <v>1.1764705882352942</v>
      </c>
      <c r="N469" s="5">
        <v>21.95</v>
      </c>
      <c r="O469" s="3" t="s">
        <v>3</v>
      </c>
      <c r="P469" s="3"/>
      <c r="Q469" s="3"/>
      <c r="R469" s="5">
        <v>36.450000000000003</v>
      </c>
      <c r="S469" s="3"/>
      <c r="T469" s="3" t="s">
        <v>3</v>
      </c>
      <c r="U469" s="5">
        <v>62.35</v>
      </c>
      <c r="V469" s="3"/>
      <c r="W469" s="5">
        <v>472.25</v>
      </c>
      <c r="X469" s="3"/>
      <c r="Y469" s="3"/>
      <c r="Z469" s="5">
        <v>2.1052000000000001E-2</v>
      </c>
      <c r="AA469" s="3" t="s">
        <v>8</v>
      </c>
      <c r="AB469" s="2"/>
      <c r="AC469" s="5">
        <v>1.2109090909090909E-9</v>
      </c>
      <c r="AD469" s="3" t="s">
        <v>22</v>
      </c>
      <c r="AE469" s="3" t="s">
        <v>1</v>
      </c>
      <c r="AF469" s="3"/>
      <c r="AG469" s="6">
        <v>4.1799999999999997E-3</v>
      </c>
      <c r="AH469" s="5">
        <v>472.25</v>
      </c>
      <c r="AI469" s="5">
        <v>176</v>
      </c>
      <c r="AJ469" s="3">
        <v>49</v>
      </c>
      <c r="AK469" s="5">
        <v>472.25</v>
      </c>
      <c r="AL469" s="5">
        <v>1.325</v>
      </c>
      <c r="AM469" s="3"/>
      <c r="AN469" s="3"/>
      <c r="AO469" s="5">
        <v>472.25</v>
      </c>
      <c r="AP469" s="5">
        <v>472.25</v>
      </c>
      <c r="AQ469" s="5">
        <v>140</v>
      </c>
      <c r="AR469" s="5">
        <v>2.78</v>
      </c>
      <c r="AS469" s="3" t="s">
        <v>28</v>
      </c>
      <c r="AT469" s="3" t="s">
        <v>28</v>
      </c>
      <c r="AU469" s="5">
        <v>145</v>
      </c>
      <c r="AV469" s="3"/>
      <c r="AW469" s="5">
        <v>472.25</v>
      </c>
      <c r="AX469" s="5">
        <v>1.3083333333333334E-5</v>
      </c>
      <c r="AY469" s="2" t="s">
        <v>311</v>
      </c>
      <c r="AZ469" s="5">
        <v>57.15</v>
      </c>
      <c r="BA469" s="5">
        <v>472.25</v>
      </c>
      <c r="BB469" s="3" t="s">
        <v>8</v>
      </c>
      <c r="BC469" s="3">
        <v>21.5</v>
      </c>
      <c r="BD469" s="5">
        <v>0.66225165562913912</v>
      </c>
      <c r="BE469" s="3" t="s">
        <v>581</v>
      </c>
      <c r="BF469" s="6">
        <v>36.450000000000003</v>
      </c>
      <c r="BG469" s="5">
        <v>11.09</v>
      </c>
      <c r="BH469" s="3"/>
      <c r="BI469" s="3"/>
      <c r="BJ469" s="5">
        <v>3</v>
      </c>
      <c r="BK469" s="5">
        <v>125</v>
      </c>
      <c r="BL469" s="5">
        <v>1.2987012987012987</v>
      </c>
      <c r="BM469" s="5">
        <v>5</v>
      </c>
      <c r="BN469" s="3"/>
      <c r="BO469" s="3" t="s">
        <v>121</v>
      </c>
      <c r="BP469" s="3" t="s">
        <v>3</v>
      </c>
      <c r="BQ469" s="5">
        <v>4.6500000000000004</v>
      </c>
      <c r="BR469" s="2" t="s">
        <v>21</v>
      </c>
      <c r="BS469" s="3"/>
      <c r="BT469" s="3"/>
      <c r="BU469" s="3"/>
      <c r="BV469" s="5">
        <v>6.42</v>
      </c>
      <c r="BW469" s="5">
        <v>9.5299999999999994</v>
      </c>
      <c r="BX469" s="3" t="s">
        <v>27</v>
      </c>
      <c r="BY469" s="3"/>
      <c r="BZ469" s="5">
        <v>472.25</v>
      </c>
      <c r="CA469" s="2"/>
      <c r="CB469" s="3" t="s">
        <v>3</v>
      </c>
      <c r="CC469" s="5">
        <v>3.11</v>
      </c>
      <c r="CD469" s="5">
        <v>99</v>
      </c>
      <c r="CE469" s="3"/>
      <c r="CF469" s="5">
        <v>147.80000000000001</v>
      </c>
      <c r="CG469" s="3" t="s">
        <v>312</v>
      </c>
      <c r="CH469" s="3"/>
      <c r="CI469" s="3" t="s">
        <v>27</v>
      </c>
      <c r="CJ469" s="3" t="s">
        <v>1</v>
      </c>
      <c r="CK469" s="2"/>
      <c r="CL469" s="3" t="s">
        <v>22</v>
      </c>
      <c r="CM469" s="5">
        <v>292</v>
      </c>
      <c r="CN469" s="3"/>
      <c r="CO469" s="2"/>
      <c r="CP469" s="3"/>
      <c r="CQ469" s="2"/>
      <c r="CR469" s="5">
        <v>7.81</v>
      </c>
      <c r="CS469" s="5">
        <v>63.75</v>
      </c>
      <c r="CT469" s="5">
        <v>40.799999999999997</v>
      </c>
      <c r="CU469" s="5">
        <v>15.17</v>
      </c>
      <c r="CV469" s="5">
        <v>1070</v>
      </c>
      <c r="CW469" s="5">
        <v>600</v>
      </c>
      <c r="CX469" s="5">
        <v>1.2820512820512819</v>
      </c>
      <c r="CY469" s="5">
        <v>1.0204081632653061</v>
      </c>
      <c r="CZ469" s="3" t="s">
        <v>22</v>
      </c>
      <c r="DA469" s="5">
        <v>0.58650000000000002</v>
      </c>
      <c r="DB469" s="5">
        <v>1920</v>
      </c>
      <c r="DC469" s="2"/>
      <c r="DD469" s="5">
        <v>247.15</v>
      </c>
      <c r="DE469" s="3" t="s">
        <v>22</v>
      </c>
      <c r="DF469" s="5">
        <v>0.4081632653061224</v>
      </c>
      <c r="DG469" s="3" t="s">
        <v>3</v>
      </c>
      <c r="DH469" s="5">
        <v>17</v>
      </c>
      <c r="DI469" s="3" t="s">
        <v>28</v>
      </c>
      <c r="DJ469" s="3"/>
      <c r="DK469" s="5">
        <v>785</v>
      </c>
      <c r="DL469" s="3" t="s">
        <v>8</v>
      </c>
      <c r="DM469" s="5">
        <v>0.30769230769230771</v>
      </c>
      <c r="DN469" s="3" t="s">
        <v>3</v>
      </c>
      <c r="DO469" s="5">
        <v>360</v>
      </c>
      <c r="DP469" s="3" t="s">
        <v>3</v>
      </c>
      <c r="DQ469" s="5">
        <v>7.87</v>
      </c>
      <c r="DR469" s="2"/>
      <c r="DS469" s="3">
        <v>1</v>
      </c>
      <c r="DT469" s="5">
        <v>1.0638297872340425</v>
      </c>
      <c r="DU469" s="2"/>
      <c r="DV469" s="3" t="s">
        <v>3</v>
      </c>
      <c r="DW469" s="5">
        <v>62.35</v>
      </c>
      <c r="DX469" s="3">
        <v>8.57</v>
      </c>
      <c r="DY469" s="3" t="s">
        <v>8</v>
      </c>
      <c r="DZ469" s="2"/>
      <c r="EA469" s="5">
        <v>2.3255813953488373</v>
      </c>
      <c r="EB469" s="5">
        <v>2.4300000000000002</v>
      </c>
      <c r="EC469" s="3"/>
      <c r="ED469" s="5">
        <v>472.25</v>
      </c>
      <c r="EE469" s="2"/>
      <c r="EF469" s="3" t="s">
        <v>1</v>
      </c>
      <c r="EG469" s="3" t="s">
        <v>27</v>
      </c>
      <c r="EH469" s="2"/>
      <c r="EI469" s="2"/>
      <c r="EJ469" s="3" t="s">
        <v>473</v>
      </c>
      <c r="EK469" s="5">
        <v>0.22700000000000001</v>
      </c>
      <c r="EL469" s="3" t="s">
        <v>1</v>
      </c>
      <c r="EM469" s="3" t="s">
        <v>3</v>
      </c>
      <c r="EN469" s="3" t="s">
        <v>27</v>
      </c>
      <c r="EO469" s="3"/>
      <c r="EP469" s="3" t="s">
        <v>8</v>
      </c>
      <c r="EQ469" s="3"/>
      <c r="ER469" s="5">
        <v>10</v>
      </c>
      <c r="ES469" s="3"/>
      <c r="ET469" s="9">
        <v>39.1</v>
      </c>
      <c r="EU469" s="3" t="s">
        <v>239</v>
      </c>
      <c r="EV469" s="3" t="s">
        <v>28</v>
      </c>
      <c r="EW469" s="9">
        <v>23.25</v>
      </c>
      <c r="EX469" s="9">
        <v>3.51</v>
      </c>
      <c r="EY469" s="3"/>
      <c r="EZ469" s="3"/>
      <c r="FA469" s="9">
        <v>2</v>
      </c>
      <c r="FB469" s="9">
        <v>8.9000000000000003E-8</v>
      </c>
      <c r="FC469" s="5">
        <v>472.25</v>
      </c>
      <c r="FD469" s="9">
        <v>3.4482758620689657</v>
      </c>
      <c r="FE469" s="2" t="s">
        <v>311</v>
      </c>
      <c r="FF469" s="3" t="s">
        <v>28</v>
      </c>
      <c r="FG469" s="3" t="s">
        <v>1</v>
      </c>
      <c r="FH469" s="9">
        <v>8.9499999999999993</v>
      </c>
      <c r="FI469" s="3"/>
      <c r="FJ469" s="9">
        <v>17.149999999999999</v>
      </c>
      <c r="FK469" s="3" t="s">
        <v>1</v>
      </c>
      <c r="FL469" s="3" t="s">
        <v>1</v>
      </c>
      <c r="FM469" s="3"/>
      <c r="FN469" s="9">
        <v>445</v>
      </c>
      <c r="FO469" s="9">
        <v>5.7139999999999998E-6</v>
      </c>
      <c r="FP469" s="9">
        <v>19.55</v>
      </c>
      <c r="FQ469" s="3" t="s">
        <v>311</v>
      </c>
      <c r="FR469" s="5">
        <v>6.8000000000000005E-2</v>
      </c>
      <c r="FS469" s="9">
        <v>169.45</v>
      </c>
      <c r="FT469" s="3" t="s">
        <v>1</v>
      </c>
      <c r="FU469" s="3"/>
      <c r="FV469" s="3" t="s">
        <v>27</v>
      </c>
      <c r="FW469" s="5">
        <v>55.15</v>
      </c>
      <c r="FX469" s="10">
        <v>4.5500000000000002E-3</v>
      </c>
      <c r="FY469" s="3"/>
      <c r="FZ469" s="3"/>
      <c r="GA469" s="3"/>
      <c r="GB469" s="3"/>
      <c r="GC469" s="3" t="s">
        <v>27</v>
      </c>
      <c r="GD469" s="3"/>
      <c r="GE469" s="3"/>
      <c r="GF469" s="3" t="s">
        <v>30</v>
      </c>
      <c r="GG469" s="3"/>
      <c r="GH469" s="9">
        <v>3.6</v>
      </c>
      <c r="GI469" s="5">
        <v>472.25</v>
      </c>
      <c r="GJ469" s="5">
        <v>2.4285000000000001E-2</v>
      </c>
      <c r="GK469" s="3"/>
      <c r="GL469" s="2"/>
      <c r="GM469" s="9">
        <v>2.17</v>
      </c>
      <c r="GN469" s="3" t="s">
        <v>31</v>
      </c>
      <c r="GO469" s="3" t="s">
        <v>8</v>
      </c>
      <c r="GP469" s="3"/>
      <c r="GQ469" s="3"/>
      <c r="GR469" s="3" t="s">
        <v>219</v>
      </c>
      <c r="GS469" s="9">
        <v>1.8518518518518516</v>
      </c>
      <c r="GT469" s="9">
        <v>175.25</v>
      </c>
      <c r="GU469" s="9">
        <v>34.700000000000003</v>
      </c>
      <c r="GV469" s="2">
        <v>0.25641025641025639</v>
      </c>
      <c r="GW469" s="9">
        <v>6.65</v>
      </c>
      <c r="GX469" s="2" t="s">
        <v>34</v>
      </c>
      <c r="GY469" s="7"/>
      <c r="GZ469" s="9">
        <v>8.82</v>
      </c>
      <c r="HA469" s="9">
        <v>2.5499999999999998</v>
      </c>
      <c r="HB469" s="9">
        <v>10.4</v>
      </c>
      <c r="HC469" s="3">
        <v>42</v>
      </c>
      <c r="HD469" s="3" t="s">
        <v>3</v>
      </c>
      <c r="HE469" s="9">
        <v>72.849999999999994</v>
      </c>
      <c r="HF469" s="9">
        <v>26</v>
      </c>
      <c r="HG469" s="3" t="s">
        <v>467</v>
      </c>
      <c r="HH469" s="5">
        <v>472.25</v>
      </c>
      <c r="HI469" s="3" t="s">
        <v>311</v>
      </c>
      <c r="HJ469" s="3"/>
      <c r="HK469" s="3" t="s">
        <v>3</v>
      </c>
      <c r="HL469" s="3"/>
      <c r="HM469" s="9">
        <v>0.93</v>
      </c>
      <c r="HN469" s="9">
        <v>435</v>
      </c>
      <c r="HO469" s="3" t="s">
        <v>3</v>
      </c>
      <c r="HP469" s="3" t="s">
        <v>1</v>
      </c>
      <c r="HQ469" s="3" t="s">
        <v>28</v>
      </c>
      <c r="HR469" s="9">
        <v>5.65</v>
      </c>
      <c r="HS469" s="3" t="s">
        <v>3</v>
      </c>
      <c r="HT469" s="3">
        <v>3.7199999999999998</v>
      </c>
      <c r="HU469" s="9">
        <v>0.84033613445378152</v>
      </c>
      <c r="HV469" s="3">
        <v>1</v>
      </c>
      <c r="HW469" s="9">
        <v>7.3999999999999996E-2</v>
      </c>
      <c r="HX469" s="3" t="s">
        <v>3</v>
      </c>
      <c r="HY469" s="3"/>
      <c r="HZ469" s="3" t="s">
        <v>30</v>
      </c>
      <c r="IA469" s="9">
        <v>13</v>
      </c>
      <c r="IB469" s="5">
        <v>70</v>
      </c>
      <c r="IC469" s="3" t="s">
        <v>18</v>
      </c>
      <c r="ID469" s="3"/>
      <c r="IE469" s="3" t="s">
        <v>309</v>
      </c>
      <c r="IF469" s="7"/>
      <c r="IG469" s="9">
        <v>4.166666666666667</v>
      </c>
      <c r="IH469" s="9">
        <v>2.5641025641025639</v>
      </c>
    </row>
    <row r="470" spans="1:242" x14ac:dyDescent="0.25">
      <c r="A470" s="1" t="s">
        <v>595</v>
      </c>
      <c r="B470" s="5">
        <v>127.5</v>
      </c>
      <c r="C470" s="3">
        <v>36</v>
      </c>
      <c r="D470" s="5">
        <v>24</v>
      </c>
      <c r="E470" s="3" t="s">
        <v>1</v>
      </c>
      <c r="F470" s="3" t="s">
        <v>21</v>
      </c>
      <c r="G470" s="2">
        <v>1.35</v>
      </c>
      <c r="H470" s="3">
        <v>2.8</v>
      </c>
      <c r="I470" s="3">
        <v>2.8</v>
      </c>
      <c r="J470" s="5">
        <v>1.7899999999999998E-5</v>
      </c>
      <c r="K470" s="3" t="s">
        <v>3</v>
      </c>
      <c r="L470" s="3" t="s">
        <v>4</v>
      </c>
      <c r="M470" s="5">
        <v>1.2345679012345678</v>
      </c>
      <c r="N470" s="5">
        <v>22.35</v>
      </c>
      <c r="O470" s="3" t="s">
        <v>3</v>
      </c>
      <c r="P470" s="3">
        <v>1.0900000000000001</v>
      </c>
      <c r="Q470" s="3">
        <v>0.37593984962406013</v>
      </c>
      <c r="R470" s="5">
        <v>37.75</v>
      </c>
      <c r="S470" s="3">
        <v>2.2000000000000002</v>
      </c>
      <c r="T470" s="3" t="s">
        <v>3</v>
      </c>
      <c r="U470" s="5">
        <v>64.099999999999994</v>
      </c>
      <c r="V470" s="3">
        <v>3.13</v>
      </c>
      <c r="W470" s="5">
        <v>486.5</v>
      </c>
      <c r="X470" s="3">
        <v>1.06</v>
      </c>
      <c r="Y470" s="3">
        <v>14.45</v>
      </c>
      <c r="Z470" s="5">
        <v>2.41E-2</v>
      </c>
      <c r="AA470" s="3" t="s">
        <v>8</v>
      </c>
      <c r="AB470" s="2">
        <v>2.2222222222222223</v>
      </c>
      <c r="AC470" s="5">
        <v>1.3727272727272727E-9</v>
      </c>
      <c r="AD470" s="3" t="s">
        <v>22</v>
      </c>
      <c r="AE470" s="3" t="s">
        <v>21</v>
      </c>
      <c r="AF470" s="3">
        <v>2.35</v>
      </c>
      <c r="AG470" s="6">
        <v>4.4000000000000003E-3</v>
      </c>
      <c r="AH470" s="5">
        <v>486.5</v>
      </c>
      <c r="AI470" s="5">
        <v>176</v>
      </c>
      <c r="AJ470" s="3">
        <v>50</v>
      </c>
      <c r="AK470" s="5">
        <v>486.5</v>
      </c>
      <c r="AL470" s="5">
        <v>1.321</v>
      </c>
      <c r="AM470" s="3">
        <v>134</v>
      </c>
      <c r="AN470" s="3">
        <v>0.90909090909090906</v>
      </c>
      <c r="AO470" s="5">
        <v>486.5</v>
      </c>
      <c r="AP470" s="5">
        <v>486.5</v>
      </c>
      <c r="AQ470" s="5">
        <v>140</v>
      </c>
      <c r="AR470" s="5">
        <v>2.85</v>
      </c>
      <c r="AS470" s="3" t="s">
        <v>28</v>
      </c>
      <c r="AT470" s="3" t="s">
        <v>28</v>
      </c>
      <c r="AU470" s="5">
        <v>137</v>
      </c>
      <c r="AV470" s="3">
        <v>486.5</v>
      </c>
      <c r="AW470" s="5">
        <v>486.5</v>
      </c>
      <c r="AX470" s="5">
        <v>1.3833333333333334E-5</v>
      </c>
      <c r="AY470" s="2" t="s">
        <v>311</v>
      </c>
      <c r="AZ470" s="5">
        <v>58</v>
      </c>
      <c r="BA470" s="5">
        <v>486.5</v>
      </c>
      <c r="BB470" s="3" t="s">
        <v>8</v>
      </c>
      <c r="BC470" s="3">
        <v>22</v>
      </c>
      <c r="BD470" s="5">
        <v>0.70422535211267612</v>
      </c>
      <c r="BE470" s="3" t="s">
        <v>581</v>
      </c>
      <c r="BF470" s="6">
        <v>37.700000000000003</v>
      </c>
      <c r="BG470" s="5">
        <v>11.35</v>
      </c>
      <c r="BH470" s="3">
        <v>211.5</v>
      </c>
      <c r="BI470" s="3">
        <v>2.8</v>
      </c>
      <c r="BJ470" s="5">
        <v>3.13</v>
      </c>
      <c r="BK470" s="5">
        <v>128.25</v>
      </c>
      <c r="BL470" s="5">
        <v>1.3333333333333333</v>
      </c>
      <c r="BM470" s="5">
        <v>5</v>
      </c>
      <c r="BN470" s="3">
        <v>1750</v>
      </c>
      <c r="BO470" s="3" t="s">
        <v>121</v>
      </c>
      <c r="BP470" s="3" t="s">
        <v>3</v>
      </c>
      <c r="BQ470" s="5">
        <v>4.8</v>
      </c>
      <c r="BR470" s="2" t="s">
        <v>21</v>
      </c>
      <c r="BS470" s="3">
        <v>0.95238095238095233</v>
      </c>
      <c r="BT470" s="3"/>
      <c r="BU470" s="3">
        <v>1.1627906976744187</v>
      </c>
      <c r="BV470" s="5">
        <v>6.68</v>
      </c>
      <c r="BW470" s="5">
        <v>9.74</v>
      </c>
      <c r="BX470" s="3" t="s">
        <v>27</v>
      </c>
      <c r="BY470" s="4">
        <v>178.98</v>
      </c>
      <c r="BZ470" s="5">
        <v>486.5</v>
      </c>
      <c r="CA470" s="2">
        <v>4.7619047619047619</v>
      </c>
      <c r="CB470" s="3" t="s">
        <v>3</v>
      </c>
      <c r="CC470" s="5">
        <v>3.18</v>
      </c>
      <c r="CD470" s="5">
        <v>100</v>
      </c>
      <c r="CE470" s="3">
        <v>0.87719298245614041</v>
      </c>
      <c r="CF470" s="5">
        <v>153</v>
      </c>
      <c r="CG470" s="3" t="s">
        <v>312</v>
      </c>
      <c r="CH470" s="3">
        <v>2.8</v>
      </c>
      <c r="CI470" s="3" t="s">
        <v>27</v>
      </c>
      <c r="CJ470" s="3" t="s">
        <v>1</v>
      </c>
      <c r="CK470" s="2">
        <v>1.82</v>
      </c>
      <c r="CL470" s="3" t="s">
        <v>22</v>
      </c>
      <c r="CM470" s="5">
        <v>300</v>
      </c>
      <c r="CN470" s="3">
        <v>170</v>
      </c>
      <c r="CO470" s="2">
        <v>20</v>
      </c>
      <c r="CP470" s="2">
        <v>7.2</v>
      </c>
      <c r="CQ470" s="2">
        <v>3.14</v>
      </c>
      <c r="CR470" s="5">
        <v>7.85</v>
      </c>
      <c r="CS470" s="5">
        <v>68.150000000000006</v>
      </c>
      <c r="CT470" s="5">
        <v>42.25</v>
      </c>
      <c r="CU470" s="5">
        <v>14.45</v>
      </c>
      <c r="CV470" s="5">
        <v>1099</v>
      </c>
      <c r="CW470" s="5">
        <v>622</v>
      </c>
      <c r="CX470" s="5">
        <v>1.2578616352201257</v>
      </c>
      <c r="CY470" s="5">
        <v>1.0309278350515465</v>
      </c>
      <c r="CZ470" s="3" t="s">
        <v>22</v>
      </c>
      <c r="DA470" s="5">
        <v>0.85199999999999998</v>
      </c>
      <c r="DB470" s="5">
        <v>1958</v>
      </c>
      <c r="DC470" s="5">
        <v>5.6</v>
      </c>
      <c r="DD470" s="5">
        <v>254</v>
      </c>
      <c r="DE470" s="3" t="s">
        <v>22</v>
      </c>
      <c r="DF470" s="5">
        <v>0.41666666666666669</v>
      </c>
      <c r="DG470" s="3" t="s">
        <v>3</v>
      </c>
      <c r="DH470" s="5">
        <v>18.53</v>
      </c>
      <c r="DI470" s="3" t="s">
        <v>28</v>
      </c>
      <c r="DJ470" s="3">
        <v>13</v>
      </c>
      <c r="DK470" s="5">
        <v>754.3</v>
      </c>
      <c r="DL470" s="3" t="s">
        <v>8</v>
      </c>
      <c r="DM470" s="5">
        <v>0.3125</v>
      </c>
      <c r="DN470" s="3" t="s">
        <v>3</v>
      </c>
      <c r="DO470" s="5">
        <v>350</v>
      </c>
      <c r="DP470" s="3" t="s">
        <v>3</v>
      </c>
      <c r="DQ470" s="5">
        <v>8.89</v>
      </c>
      <c r="DR470" s="2">
        <v>2</v>
      </c>
      <c r="DS470" s="3">
        <v>1</v>
      </c>
      <c r="DT470" s="5">
        <v>0.96153846153846145</v>
      </c>
      <c r="DU470" s="2">
        <v>2.64</v>
      </c>
      <c r="DV470" s="3" t="s">
        <v>3</v>
      </c>
      <c r="DW470" s="5">
        <v>64.099999999999994</v>
      </c>
      <c r="DX470" s="3">
        <v>8.52</v>
      </c>
      <c r="DY470" s="3" t="s">
        <v>8</v>
      </c>
      <c r="DZ470" s="2">
        <v>880</v>
      </c>
      <c r="EA470" s="5">
        <v>2.3809523809523809</v>
      </c>
      <c r="EB470" s="5">
        <v>2.4700000000000002</v>
      </c>
      <c r="EC470" s="3">
        <v>8.8000000000000007</v>
      </c>
      <c r="ED470" s="5">
        <v>486.5</v>
      </c>
      <c r="EE470" s="2">
        <v>0.55555555555555558</v>
      </c>
      <c r="EF470" s="3" t="s">
        <v>1</v>
      </c>
      <c r="EG470" s="3" t="s">
        <v>27</v>
      </c>
      <c r="EH470" s="5">
        <v>155</v>
      </c>
      <c r="EI470" s="2">
        <v>16</v>
      </c>
      <c r="EJ470" s="3" t="s">
        <v>473</v>
      </c>
      <c r="EK470" s="5">
        <v>0.23250000000000001</v>
      </c>
      <c r="EL470" s="3" t="s">
        <v>1</v>
      </c>
      <c r="EM470" s="3" t="s">
        <v>3</v>
      </c>
      <c r="EN470" s="3" t="s">
        <v>27</v>
      </c>
      <c r="EO470" s="3">
        <v>35</v>
      </c>
      <c r="EP470" s="3" t="s">
        <v>8</v>
      </c>
      <c r="EQ470" s="3">
        <v>2.8</v>
      </c>
      <c r="ER470" s="5">
        <v>10.15</v>
      </c>
      <c r="ES470" s="3">
        <v>1450</v>
      </c>
      <c r="ET470" s="9">
        <v>44</v>
      </c>
      <c r="EU470" s="3" t="s">
        <v>239</v>
      </c>
      <c r="EV470" s="3" t="s">
        <v>28</v>
      </c>
      <c r="EW470" s="9">
        <v>24</v>
      </c>
      <c r="EX470" s="9">
        <v>3.59</v>
      </c>
      <c r="EY470" s="3">
        <v>2.0499999999999998</v>
      </c>
      <c r="EZ470" s="3">
        <v>178.98</v>
      </c>
      <c r="FA470" s="9">
        <v>2.0408163265306123</v>
      </c>
      <c r="FB470" s="9">
        <v>8.9400000000000006E-8</v>
      </c>
      <c r="FC470" s="5">
        <v>486.5</v>
      </c>
      <c r="FD470" s="9">
        <v>3.5714285714285712</v>
      </c>
      <c r="FE470" s="2" t="s">
        <v>311</v>
      </c>
      <c r="FF470" s="3" t="s">
        <v>28</v>
      </c>
      <c r="FG470" s="3" t="s">
        <v>1</v>
      </c>
      <c r="FH470" s="9">
        <v>9.25</v>
      </c>
      <c r="FI470" s="3"/>
      <c r="FJ470" s="9">
        <v>17.05</v>
      </c>
      <c r="FK470" s="3" t="s">
        <v>1</v>
      </c>
      <c r="FL470" s="3" t="s">
        <v>1</v>
      </c>
      <c r="FM470" s="3">
        <v>1.0638297872340425</v>
      </c>
      <c r="FN470" s="9">
        <v>447</v>
      </c>
      <c r="FO470" s="9">
        <v>5.8850000000000004E-6</v>
      </c>
      <c r="FP470" s="9">
        <v>20</v>
      </c>
      <c r="FQ470" s="3" t="s">
        <v>311</v>
      </c>
      <c r="FR470" s="5">
        <v>6.6000000000000003E-2</v>
      </c>
      <c r="FS470" s="9">
        <v>180.2</v>
      </c>
      <c r="FT470" s="3" t="s">
        <v>1</v>
      </c>
      <c r="FU470" s="3">
        <v>3.7</v>
      </c>
      <c r="FV470" s="3" t="s">
        <v>27</v>
      </c>
      <c r="FW470" s="5">
        <v>57.1</v>
      </c>
      <c r="FX470" s="10">
        <v>4.9000000000000007E-3</v>
      </c>
      <c r="FY470" s="3">
        <v>176</v>
      </c>
      <c r="FZ470" s="3"/>
      <c r="GA470" s="3">
        <v>2.8</v>
      </c>
      <c r="GB470" s="3">
        <v>2.8</v>
      </c>
      <c r="GC470" s="3" t="s">
        <v>27</v>
      </c>
      <c r="GD470" s="3">
        <v>2.8</v>
      </c>
      <c r="GE470" s="3">
        <v>2.5</v>
      </c>
      <c r="GF470" s="3" t="s">
        <v>21</v>
      </c>
      <c r="GG470" s="3">
        <v>110</v>
      </c>
      <c r="GH470" s="9">
        <v>3.64</v>
      </c>
      <c r="GI470" s="5">
        <v>486.5</v>
      </c>
      <c r="GJ470" s="5">
        <v>2.5149999999999999E-2</v>
      </c>
      <c r="GK470" s="3"/>
      <c r="GL470" s="2">
        <v>4.3478260869565215</v>
      </c>
      <c r="GM470" s="9">
        <v>2.2200000000000002</v>
      </c>
      <c r="GN470" s="3" t="s">
        <v>31</v>
      </c>
      <c r="GO470" s="3" t="s">
        <v>8</v>
      </c>
      <c r="GP470" s="3">
        <v>1.3888888888888888</v>
      </c>
      <c r="GQ470" s="3">
        <v>30</v>
      </c>
      <c r="GR470" s="3" t="s">
        <v>219</v>
      </c>
      <c r="GS470" s="9">
        <v>2</v>
      </c>
      <c r="GT470" s="9">
        <v>175.5</v>
      </c>
      <c r="GU470" s="9">
        <v>34.75</v>
      </c>
      <c r="GV470" s="2">
        <v>0.26315789473684215</v>
      </c>
      <c r="GW470" s="9">
        <v>6.65</v>
      </c>
      <c r="GX470" s="2" t="s">
        <v>34</v>
      </c>
      <c r="GY470" s="7">
        <v>2.0408163265306123</v>
      </c>
      <c r="GZ470" s="9">
        <v>9.1</v>
      </c>
      <c r="HA470" s="9">
        <v>2.64</v>
      </c>
      <c r="HB470" s="9">
        <v>10.75</v>
      </c>
      <c r="HC470" s="3">
        <v>41</v>
      </c>
      <c r="HD470" s="3" t="s">
        <v>3</v>
      </c>
      <c r="HE470" s="9">
        <v>70</v>
      </c>
      <c r="HF470" s="9">
        <v>25.75</v>
      </c>
      <c r="HG470" s="3" t="s">
        <v>467</v>
      </c>
      <c r="HH470" s="5">
        <v>486.5</v>
      </c>
      <c r="HI470" s="3" t="s">
        <v>311</v>
      </c>
      <c r="HJ470" s="3">
        <v>1.2987012987012987</v>
      </c>
      <c r="HK470" s="3" t="s">
        <v>3</v>
      </c>
      <c r="HL470" s="3">
        <v>3.85</v>
      </c>
      <c r="HM470" s="9">
        <v>0.96</v>
      </c>
      <c r="HN470" s="9">
        <v>450</v>
      </c>
      <c r="HO470" s="3" t="s">
        <v>3</v>
      </c>
      <c r="HP470" s="3" t="s">
        <v>21</v>
      </c>
      <c r="HQ470" s="3" t="s">
        <v>28</v>
      </c>
      <c r="HR470" s="9">
        <v>5.7</v>
      </c>
      <c r="HS470" s="3" t="s">
        <v>3</v>
      </c>
      <c r="HT470" s="3">
        <v>3.73</v>
      </c>
      <c r="HU470" s="9">
        <v>0.86206896551724144</v>
      </c>
      <c r="HV470" s="3">
        <v>1</v>
      </c>
      <c r="HW470" s="9">
        <v>7.6950000000000005E-2</v>
      </c>
      <c r="HX470" s="3" t="s">
        <v>3</v>
      </c>
      <c r="HY470" s="3"/>
      <c r="HZ470" s="3">
        <v>1958</v>
      </c>
      <c r="IA470" s="9">
        <v>13.35</v>
      </c>
      <c r="IB470" s="5">
        <v>87.5</v>
      </c>
      <c r="IC470" s="3" t="s">
        <v>18</v>
      </c>
      <c r="ID470" s="4">
        <v>178.98</v>
      </c>
      <c r="IE470" s="3" t="s">
        <v>309</v>
      </c>
      <c r="IF470" s="7">
        <v>7.05</v>
      </c>
      <c r="IG470" s="9">
        <v>4.3478260869565215</v>
      </c>
      <c r="IH470" s="9">
        <v>2.7027027027027026</v>
      </c>
    </row>
    <row r="471" spans="1:242" x14ac:dyDescent="0.25">
      <c r="A471" s="1" t="s">
        <v>596</v>
      </c>
      <c r="B471" s="5">
        <v>140.5</v>
      </c>
      <c r="C471" s="3"/>
      <c r="D471" s="5">
        <v>24.8</v>
      </c>
      <c r="E471" s="3" t="s">
        <v>1</v>
      </c>
      <c r="F471" s="3"/>
      <c r="G471" s="2"/>
      <c r="H471" s="3">
        <v>3</v>
      </c>
      <c r="I471" s="3">
        <v>3</v>
      </c>
      <c r="J471" s="5">
        <v>2.4000000000000001E-5</v>
      </c>
      <c r="K471" s="3" t="s">
        <v>3</v>
      </c>
      <c r="L471" s="3" t="s">
        <v>4</v>
      </c>
      <c r="M471" s="5">
        <v>1.2345679012345678</v>
      </c>
      <c r="N471" s="5">
        <v>22.15</v>
      </c>
      <c r="O471" s="3" t="s">
        <v>3</v>
      </c>
      <c r="P471" s="3">
        <v>1.08</v>
      </c>
      <c r="Q471" s="3">
        <v>0.38461538461538458</v>
      </c>
      <c r="R471" s="5">
        <v>38.1</v>
      </c>
      <c r="S471" s="3">
        <v>2.25</v>
      </c>
      <c r="T471" s="3" t="s">
        <v>3</v>
      </c>
      <c r="U471" s="5">
        <v>63.45</v>
      </c>
      <c r="V471" s="3">
        <v>3.12</v>
      </c>
      <c r="W471" s="5">
        <v>489</v>
      </c>
      <c r="X471" s="3"/>
      <c r="Y471" s="3"/>
      <c r="Z471" s="5">
        <v>0.12</v>
      </c>
      <c r="AA471" s="3" t="s">
        <v>8</v>
      </c>
      <c r="AB471" s="2">
        <v>2.3255813953488373</v>
      </c>
      <c r="AC471" s="5">
        <v>1.4545454545454546E-9</v>
      </c>
      <c r="AD471" s="3" t="s">
        <v>22</v>
      </c>
      <c r="AE471" s="3" t="s">
        <v>1</v>
      </c>
      <c r="AF471" s="3"/>
      <c r="AG471" s="6">
        <v>4.45E-3</v>
      </c>
      <c r="AH471" s="5">
        <v>489</v>
      </c>
      <c r="AI471" s="5">
        <v>177.65</v>
      </c>
      <c r="AJ471" s="3">
        <v>48.75</v>
      </c>
      <c r="AK471" s="5">
        <v>489</v>
      </c>
      <c r="AL471" s="5">
        <v>1.33</v>
      </c>
      <c r="AM471" s="3"/>
      <c r="AN471" s="3"/>
      <c r="AO471" s="5">
        <v>489</v>
      </c>
      <c r="AP471" s="5">
        <v>489</v>
      </c>
      <c r="AQ471" s="5">
        <v>142.75</v>
      </c>
      <c r="AR471" s="5">
        <v>2.9</v>
      </c>
      <c r="AS471" s="3" t="s">
        <v>28</v>
      </c>
      <c r="AT471" s="3" t="s">
        <v>28</v>
      </c>
      <c r="AU471" s="5">
        <v>132.44999999999999</v>
      </c>
      <c r="AV471" s="3"/>
      <c r="AW471" s="5">
        <v>489</v>
      </c>
      <c r="AX471" s="5">
        <v>1.3666666666666667E-5</v>
      </c>
      <c r="AY471" s="2" t="s">
        <v>311</v>
      </c>
      <c r="AZ471" s="5">
        <v>60.6</v>
      </c>
      <c r="BA471" s="5">
        <v>489</v>
      </c>
      <c r="BB471" s="3" t="s">
        <v>8</v>
      </c>
      <c r="BC471" s="3">
        <v>22.25</v>
      </c>
      <c r="BD471" s="5">
        <v>0.70921985815602839</v>
      </c>
      <c r="BE471" s="3" t="s">
        <v>581</v>
      </c>
      <c r="BF471" s="6">
        <v>37.25</v>
      </c>
      <c r="BG471" s="5">
        <v>11.3</v>
      </c>
      <c r="BH471" s="3">
        <v>213.2</v>
      </c>
      <c r="BI471" s="3">
        <v>3</v>
      </c>
      <c r="BJ471" s="5">
        <v>3.3</v>
      </c>
      <c r="BK471" s="5">
        <v>128.19999999999999</v>
      </c>
      <c r="BL471" s="5">
        <v>1.3157894736842106</v>
      </c>
      <c r="BM471" s="5">
        <v>4.95</v>
      </c>
      <c r="BN471" s="5">
        <v>489</v>
      </c>
      <c r="BO471" s="3" t="s">
        <v>121</v>
      </c>
      <c r="BP471" s="3" t="s">
        <v>3</v>
      </c>
      <c r="BQ471" s="5">
        <v>4.8499999999999996</v>
      </c>
      <c r="BR471" s="2" t="s">
        <v>21</v>
      </c>
      <c r="BS471" s="3"/>
      <c r="BT471" s="3"/>
      <c r="BU471" s="3">
        <v>1.1627906976744187</v>
      </c>
      <c r="BV471" s="5">
        <v>6.62</v>
      </c>
      <c r="BW471" s="5">
        <v>9.69</v>
      </c>
      <c r="BX471" s="3" t="s">
        <v>27</v>
      </c>
      <c r="BY471" s="3"/>
      <c r="BZ471" s="5">
        <v>489</v>
      </c>
      <c r="CA471" s="5">
        <v>4.7619047619047619</v>
      </c>
      <c r="CB471" s="3" t="s">
        <v>3</v>
      </c>
      <c r="CC471" s="5">
        <v>3.17</v>
      </c>
      <c r="CD471" s="5">
        <v>130</v>
      </c>
      <c r="CE471" s="3"/>
      <c r="CF471" s="5">
        <v>136.65</v>
      </c>
      <c r="CG471" s="3" t="s">
        <v>312</v>
      </c>
      <c r="CH471" s="3">
        <v>3</v>
      </c>
      <c r="CI471" s="3" t="s">
        <v>27</v>
      </c>
      <c r="CJ471" s="3" t="s">
        <v>1</v>
      </c>
      <c r="CK471" s="5">
        <v>1.8</v>
      </c>
      <c r="CL471" s="3" t="s">
        <v>22</v>
      </c>
      <c r="CM471" s="5">
        <v>298</v>
      </c>
      <c r="CN471" s="3"/>
      <c r="CO471" s="5">
        <v>19</v>
      </c>
      <c r="CP471" s="5">
        <v>7.15</v>
      </c>
      <c r="CQ471" s="5">
        <v>3.11</v>
      </c>
      <c r="CR471" s="5">
        <v>7.85</v>
      </c>
      <c r="CS471" s="5">
        <v>68.349999999999994</v>
      </c>
      <c r="CT471" s="5">
        <v>42.65</v>
      </c>
      <c r="CU471" s="5">
        <v>15</v>
      </c>
      <c r="CV471" s="5">
        <v>1099</v>
      </c>
      <c r="CW471" s="5">
        <v>627</v>
      </c>
      <c r="CX471" s="5">
        <v>1.2345679012345678</v>
      </c>
      <c r="CY471" s="5">
        <v>1.0416666666666667</v>
      </c>
      <c r="CZ471" s="3" t="s">
        <v>22</v>
      </c>
      <c r="DA471" s="5">
        <v>0.92500000000000004</v>
      </c>
      <c r="DB471" s="5">
        <v>1945.25</v>
      </c>
      <c r="DC471" s="2">
        <v>5.55</v>
      </c>
      <c r="DD471" s="5">
        <v>254.4</v>
      </c>
      <c r="DE471" s="3" t="s">
        <v>22</v>
      </c>
      <c r="DF471" s="5">
        <v>0.3968253968253968</v>
      </c>
      <c r="DG471" s="3" t="s">
        <v>3</v>
      </c>
      <c r="DH471" s="5">
        <v>17.75</v>
      </c>
      <c r="DI471" s="3" t="s">
        <v>28</v>
      </c>
      <c r="DJ471" s="3"/>
      <c r="DK471" s="5">
        <v>784</v>
      </c>
      <c r="DL471" s="3" t="s">
        <v>8</v>
      </c>
      <c r="DM471" s="5">
        <v>0.30959752321981426</v>
      </c>
      <c r="DN471" s="3" t="s">
        <v>3</v>
      </c>
      <c r="DO471" s="5">
        <v>355</v>
      </c>
      <c r="DP471" s="3" t="s">
        <v>3</v>
      </c>
      <c r="DQ471" s="5">
        <v>11.72</v>
      </c>
      <c r="DR471" s="5">
        <v>2.3255813953488373</v>
      </c>
      <c r="DS471" s="3">
        <v>1</v>
      </c>
      <c r="DT471" s="5">
        <v>0.76335877862595414</v>
      </c>
      <c r="DU471" s="2"/>
      <c r="DV471" s="3" t="s">
        <v>3</v>
      </c>
      <c r="DW471" s="5">
        <v>63.45</v>
      </c>
      <c r="DX471" s="3">
        <v>8.6</v>
      </c>
      <c r="DY471" s="3" t="s">
        <v>8</v>
      </c>
      <c r="DZ471" s="5">
        <v>880</v>
      </c>
      <c r="EA471" s="5">
        <v>2.7777777777777777</v>
      </c>
      <c r="EB471" s="5">
        <v>2.5299999999999998</v>
      </c>
      <c r="EC471" s="3">
        <v>8.8800000000000008</v>
      </c>
      <c r="ED471" s="5">
        <v>489</v>
      </c>
      <c r="EE471" s="5">
        <v>0.54054054054054046</v>
      </c>
      <c r="EF471" s="3" t="s">
        <v>1</v>
      </c>
      <c r="EG471" s="3" t="s">
        <v>27</v>
      </c>
      <c r="EH471" s="2"/>
      <c r="EI471" s="5">
        <v>15.5</v>
      </c>
      <c r="EJ471" s="3" t="s">
        <v>473</v>
      </c>
      <c r="EK471" s="5">
        <v>0.23255000000000001</v>
      </c>
      <c r="EL471" s="3" t="s">
        <v>1</v>
      </c>
      <c r="EM471" s="3" t="s">
        <v>3</v>
      </c>
      <c r="EN471" s="3" t="s">
        <v>27</v>
      </c>
      <c r="EO471" s="3"/>
      <c r="EP471" s="3" t="s">
        <v>8</v>
      </c>
      <c r="EQ471" s="3">
        <v>3</v>
      </c>
      <c r="ER471" s="5">
        <v>10.25</v>
      </c>
      <c r="ES471" s="3"/>
      <c r="ET471" s="9">
        <v>44.45</v>
      </c>
      <c r="EU471" s="3" t="s">
        <v>239</v>
      </c>
      <c r="EV471" s="3" t="s">
        <v>28</v>
      </c>
      <c r="EW471" s="9">
        <v>24.25</v>
      </c>
      <c r="EX471" s="9">
        <v>3.58</v>
      </c>
      <c r="EY471" s="3">
        <v>2</v>
      </c>
      <c r="EZ471" s="3"/>
      <c r="FA471" s="9">
        <v>2.0408163265306123</v>
      </c>
      <c r="FB471" s="9">
        <v>9.5239999999999998E-8</v>
      </c>
      <c r="FC471" s="5">
        <v>489</v>
      </c>
      <c r="FD471" s="9">
        <v>3.5714285714285712</v>
      </c>
      <c r="FE471" s="2" t="s">
        <v>311</v>
      </c>
      <c r="FF471" s="3" t="s">
        <v>28</v>
      </c>
      <c r="FG471" s="3" t="s">
        <v>1</v>
      </c>
      <c r="FH471" s="9">
        <v>9.19</v>
      </c>
      <c r="FI471" s="3">
        <v>0.35335689045936397</v>
      </c>
      <c r="FJ471" s="9">
        <v>15.65</v>
      </c>
      <c r="FK471" s="3" t="s">
        <v>1</v>
      </c>
      <c r="FL471" s="3" t="s">
        <v>1</v>
      </c>
      <c r="FM471" s="3">
        <v>1.0638297872340425</v>
      </c>
      <c r="FN471" s="9">
        <v>445</v>
      </c>
      <c r="FO471" s="9">
        <v>7.1420000000000004E-6</v>
      </c>
      <c r="FP471" s="9">
        <v>18.7</v>
      </c>
      <c r="FQ471" s="3" t="s">
        <v>311</v>
      </c>
      <c r="FR471" s="5">
        <v>6.6625000000000004E-2</v>
      </c>
      <c r="FS471" s="9">
        <v>174.75</v>
      </c>
      <c r="FT471" s="3" t="s">
        <v>1</v>
      </c>
      <c r="FU471" s="3">
        <v>3.69</v>
      </c>
      <c r="FV471" s="3" t="s">
        <v>27</v>
      </c>
      <c r="FW471" s="5">
        <v>54.65</v>
      </c>
      <c r="FX471" s="10">
        <v>4.9500000000000004E-3</v>
      </c>
      <c r="FY471" s="3">
        <v>177.65</v>
      </c>
      <c r="FZ471" s="3"/>
      <c r="GA471" s="3">
        <v>3</v>
      </c>
      <c r="GB471" s="3">
        <v>3</v>
      </c>
      <c r="GC471" s="3" t="s">
        <v>27</v>
      </c>
      <c r="GD471" s="3">
        <v>3</v>
      </c>
      <c r="GE471" s="3">
        <v>2.5641025641025639</v>
      </c>
      <c r="GF471" s="3" t="s">
        <v>30</v>
      </c>
      <c r="GG471" s="3"/>
      <c r="GH471" s="9">
        <v>3.63</v>
      </c>
      <c r="GI471" s="5">
        <v>489</v>
      </c>
      <c r="GJ471" s="5">
        <v>2.538E-2</v>
      </c>
      <c r="GK471" s="3"/>
      <c r="GL471" s="5">
        <v>4.3478260869565215</v>
      </c>
      <c r="GM471" s="9">
        <v>2.23</v>
      </c>
      <c r="GN471" s="3" t="s">
        <v>31</v>
      </c>
      <c r="GO471" s="3" t="s">
        <v>8</v>
      </c>
      <c r="GP471" s="3"/>
      <c r="GQ471" s="3">
        <v>40</v>
      </c>
      <c r="GR471" s="3" t="s">
        <v>219</v>
      </c>
      <c r="GS471" s="9">
        <v>2.3255813953488373</v>
      </c>
      <c r="GT471" s="9">
        <v>177.1</v>
      </c>
      <c r="GU471" s="9">
        <v>34.799999999999997</v>
      </c>
      <c r="GV471" s="2">
        <v>0.30303030303030304</v>
      </c>
      <c r="GW471" s="9">
        <v>6.65</v>
      </c>
      <c r="GX471" s="2" t="s">
        <v>34</v>
      </c>
      <c r="GY471" s="9">
        <v>2.3255813953488373</v>
      </c>
      <c r="GZ471" s="9">
        <v>9.0299999999999994</v>
      </c>
      <c r="HA471" s="9">
        <v>2.665</v>
      </c>
      <c r="HB471" s="9">
        <v>11.6</v>
      </c>
      <c r="HC471" s="3">
        <v>40.25</v>
      </c>
      <c r="HD471" s="3" t="s">
        <v>3</v>
      </c>
      <c r="HE471" s="9">
        <v>66.650000000000006</v>
      </c>
      <c r="HF471" s="9">
        <v>26</v>
      </c>
      <c r="HG471" s="3" t="s">
        <v>467</v>
      </c>
      <c r="HH471" s="5">
        <v>489</v>
      </c>
      <c r="HI471" s="3" t="s">
        <v>311</v>
      </c>
      <c r="HJ471" s="3">
        <v>1.3157894736842106</v>
      </c>
      <c r="HK471" s="3" t="s">
        <v>3</v>
      </c>
      <c r="HL471" s="3">
        <v>3.85</v>
      </c>
      <c r="HM471" s="9">
        <v>0.97</v>
      </c>
      <c r="HN471" s="9">
        <v>463.5</v>
      </c>
      <c r="HO471" s="3" t="s">
        <v>3</v>
      </c>
      <c r="HP471" s="3" t="s">
        <v>1</v>
      </c>
      <c r="HQ471" s="3" t="s">
        <v>28</v>
      </c>
      <c r="HR471" s="9">
        <v>5.9</v>
      </c>
      <c r="HS471" s="3" t="s">
        <v>3</v>
      </c>
      <c r="HT471" s="3">
        <v>3.71</v>
      </c>
      <c r="HU471" s="9">
        <v>0.89285714285714279</v>
      </c>
      <c r="HV471" s="3">
        <v>1</v>
      </c>
      <c r="HW471" s="9">
        <v>0.08</v>
      </c>
      <c r="HX471" s="3" t="s">
        <v>3</v>
      </c>
      <c r="HY471" s="3">
        <v>123.95</v>
      </c>
      <c r="HZ471" s="3" t="s">
        <v>30</v>
      </c>
      <c r="IA471" s="9">
        <v>13.13</v>
      </c>
      <c r="IB471" s="5">
        <v>93.75</v>
      </c>
      <c r="IC471" s="3" t="s">
        <v>18</v>
      </c>
      <c r="ID471" s="3"/>
      <c r="IE471" s="3" t="s">
        <v>309</v>
      </c>
      <c r="IF471" s="7"/>
      <c r="IG471" s="9">
        <v>4.4444444444444446</v>
      </c>
      <c r="IH471" s="9">
        <v>2.7777777777777777</v>
      </c>
    </row>
    <row r="472" spans="1:242" x14ac:dyDescent="0.25">
      <c r="A472" s="1" t="s">
        <v>597</v>
      </c>
      <c r="B472" s="5">
        <v>151.5</v>
      </c>
      <c r="C472" s="3"/>
      <c r="D472" s="5">
        <v>27.5</v>
      </c>
      <c r="E472" s="3" t="s">
        <v>1</v>
      </c>
      <c r="F472" s="3"/>
      <c r="G472" s="2"/>
      <c r="H472" s="3">
        <v>3.03</v>
      </c>
      <c r="I472" s="3">
        <v>3.03</v>
      </c>
      <c r="J472" s="5">
        <v>4.6499999999999999E-5</v>
      </c>
      <c r="K472" s="3" t="s">
        <v>3</v>
      </c>
      <c r="L472" s="3" t="s">
        <v>4</v>
      </c>
      <c r="M472" s="5">
        <v>1.4705882352941175</v>
      </c>
      <c r="N472" s="5">
        <v>24.05</v>
      </c>
      <c r="O472" s="3" t="s">
        <v>3</v>
      </c>
      <c r="P472" s="3">
        <v>1.08</v>
      </c>
      <c r="Q472" s="3">
        <v>0.38022813688212931</v>
      </c>
      <c r="R472" s="5">
        <v>41.29</v>
      </c>
      <c r="S472" s="3">
        <v>2.2000000000000002</v>
      </c>
      <c r="T472" s="3" t="s">
        <v>3</v>
      </c>
      <c r="U472" s="5">
        <v>68.8</v>
      </c>
      <c r="V472" s="3">
        <v>3.13</v>
      </c>
      <c r="W472" s="5">
        <v>524.20000000000005</v>
      </c>
      <c r="X472" s="3"/>
      <c r="Y472" s="3"/>
      <c r="Z472" s="5">
        <v>0.15</v>
      </c>
      <c r="AA472" s="3" t="s">
        <v>8</v>
      </c>
      <c r="AB472" s="2">
        <v>2.2222222222222223</v>
      </c>
      <c r="AC472" s="5">
        <v>1.5472727272727273E-9</v>
      </c>
      <c r="AD472" s="3" t="s">
        <v>22</v>
      </c>
      <c r="AE472" s="3" t="s">
        <v>1</v>
      </c>
      <c r="AF472" s="3"/>
      <c r="AG472" s="6">
        <v>4.45E-3</v>
      </c>
      <c r="AH472" s="5">
        <v>524.20000000000005</v>
      </c>
      <c r="AI472" s="5">
        <v>192.7</v>
      </c>
      <c r="AJ472" s="3">
        <v>52</v>
      </c>
      <c r="AK472" s="5">
        <v>524.20000000000005</v>
      </c>
      <c r="AL472" s="5">
        <v>1.37</v>
      </c>
      <c r="AM472" s="3"/>
      <c r="AN472" s="3"/>
      <c r="AO472" s="5">
        <v>524.20000000000005</v>
      </c>
      <c r="AP472" s="5">
        <v>524.20000000000005</v>
      </c>
      <c r="AQ472" s="5">
        <v>148.15</v>
      </c>
      <c r="AR472" s="5">
        <v>3.1</v>
      </c>
      <c r="AS472" s="3" t="s">
        <v>28</v>
      </c>
      <c r="AT472" s="3" t="s">
        <v>28</v>
      </c>
      <c r="AU472" s="5">
        <v>135.15</v>
      </c>
      <c r="AV472" s="3"/>
      <c r="AW472" s="5">
        <v>524.20000000000005</v>
      </c>
      <c r="AX472" s="5">
        <v>1.4816666666666668E-5</v>
      </c>
      <c r="AY472" s="2" t="s">
        <v>311</v>
      </c>
      <c r="AZ472" s="5">
        <v>60.6</v>
      </c>
      <c r="BA472" s="5">
        <v>524.20000000000005</v>
      </c>
      <c r="BB472" s="3" t="s">
        <v>8</v>
      </c>
      <c r="BC472" s="3">
        <v>24</v>
      </c>
      <c r="BD472" s="5">
        <v>0.7142857142857143</v>
      </c>
      <c r="BE472" s="3" t="s">
        <v>581</v>
      </c>
      <c r="BF472" s="6">
        <v>37.75</v>
      </c>
      <c r="BG472" s="5">
        <v>12.3</v>
      </c>
      <c r="BH472" s="3">
        <v>231.2</v>
      </c>
      <c r="BI472" s="3">
        <v>3.03</v>
      </c>
      <c r="BJ472" s="5">
        <v>3.33</v>
      </c>
      <c r="BK472" s="5">
        <v>131.5</v>
      </c>
      <c r="BL472" s="5">
        <v>1.3698630136986301</v>
      </c>
      <c r="BM472" s="5">
        <v>5</v>
      </c>
      <c r="BN472" s="5">
        <v>524.20000000000005</v>
      </c>
      <c r="BO472" s="3" t="s">
        <v>121</v>
      </c>
      <c r="BP472" s="3" t="s">
        <v>3</v>
      </c>
      <c r="BQ472" s="5">
        <v>5.25</v>
      </c>
      <c r="BR472" s="2" t="s">
        <v>21</v>
      </c>
      <c r="BS472" s="3"/>
      <c r="BT472" s="3"/>
      <c r="BU472" s="3">
        <v>1.25</v>
      </c>
      <c r="BV472" s="5">
        <v>7.1</v>
      </c>
      <c r="BW472" s="5">
        <v>10.45</v>
      </c>
      <c r="BX472" s="3" t="s">
        <v>27</v>
      </c>
      <c r="BY472" s="3"/>
      <c r="BZ472" s="5">
        <v>524.20000000000005</v>
      </c>
      <c r="CA472" s="5">
        <v>5.2631578947368425</v>
      </c>
      <c r="CB472" s="3" t="s">
        <v>3</v>
      </c>
      <c r="CC472" s="5">
        <v>3.43</v>
      </c>
      <c r="CD472" s="5">
        <v>135</v>
      </c>
      <c r="CE472" s="3"/>
      <c r="CF472" s="5">
        <v>142.69999999999999</v>
      </c>
      <c r="CG472" s="3" t="s">
        <v>312</v>
      </c>
      <c r="CH472" s="3">
        <v>3.03</v>
      </c>
      <c r="CI472" s="3" t="s">
        <v>27</v>
      </c>
      <c r="CJ472" s="3" t="s">
        <v>1</v>
      </c>
      <c r="CK472" s="5">
        <v>2.08</v>
      </c>
      <c r="CL472" s="3" t="s">
        <v>22</v>
      </c>
      <c r="CM472" s="5">
        <v>290</v>
      </c>
      <c r="CN472" s="3"/>
      <c r="CO472" s="5">
        <v>21</v>
      </c>
      <c r="CP472" s="5">
        <v>7.15</v>
      </c>
      <c r="CQ472" s="5">
        <v>3.12</v>
      </c>
      <c r="CR472" s="5">
        <v>7.86</v>
      </c>
      <c r="CS472" s="5">
        <v>70.05</v>
      </c>
      <c r="CT472" s="5">
        <v>46.25</v>
      </c>
      <c r="CU472" s="5">
        <v>15</v>
      </c>
      <c r="CV472" s="5">
        <v>1100</v>
      </c>
      <c r="CW472" s="5">
        <v>680</v>
      </c>
      <c r="CX472" s="5">
        <v>1.2048192771084338</v>
      </c>
      <c r="CY472" s="5">
        <v>1.0989010989010988</v>
      </c>
      <c r="CZ472" s="3" t="s">
        <v>22</v>
      </c>
      <c r="DA472" s="5">
        <v>0.98</v>
      </c>
      <c r="DB472" s="5">
        <v>2125</v>
      </c>
      <c r="DC472" s="2">
        <v>6.25</v>
      </c>
      <c r="DD472" s="5">
        <v>264.5</v>
      </c>
      <c r="DE472" s="3" t="s">
        <v>22</v>
      </c>
      <c r="DF472" s="5">
        <v>0.43103448275862072</v>
      </c>
      <c r="DG472" s="3" t="s">
        <v>3</v>
      </c>
      <c r="DH472" s="5">
        <v>18.8</v>
      </c>
      <c r="DI472" s="3" t="s">
        <v>28</v>
      </c>
      <c r="DJ472" s="3"/>
      <c r="DK472" s="5">
        <v>825.7</v>
      </c>
      <c r="DL472" s="3" t="s">
        <v>8</v>
      </c>
      <c r="DM472" s="5">
        <v>0.3105590062111801</v>
      </c>
      <c r="DN472" s="3" t="s">
        <v>3</v>
      </c>
      <c r="DO472" s="5">
        <v>370</v>
      </c>
      <c r="DP472" s="3" t="s">
        <v>3</v>
      </c>
      <c r="DQ472" s="5">
        <v>16.100000000000001</v>
      </c>
      <c r="DR472" s="5">
        <v>2.2222222222222223</v>
      </c>
      <c r="DS472" s="3">
        <v>1</v>
      </c>
      <c r="DT472" s="5">
        <v>0.82644628099173556</v>
      </c>
      <c r="DU472" s="2"/>
      <c r="DV472" s="3" t="s">
        <v>3</v>
      </c>
      <c r="DW472" s="5">
        <v>68.8</v>
      </c>
      <c r="DX472" s="3">
        <v>8.32</v>
      </c>
      <c r="DY472" s="3" t="s">
        <v>8</v>
      </c>
      <c r="DZ472" s="5">
        <v>963</v>
      </c>
      <c r="EA472" s="5">
        <v>3.0303030303030303</v>
      </c>
      <c r="EB472" s="5">
        <v>2.6</v>
      </c>
      <c r="EC472" s="3">
        <v>9.6300000000000008</v>
      </c>
      <c r="ED472" s="5">
        <v>524.20000000000005</v>
      </c>
      <c r="EE472" s="5">
        <v>0.55555555555555558</v>
      </c>
      <c r="EF472" s="3" t="s">
        <v>1</v>
      </c>
      <c r="EG472" s="3" t="s">
        <v>27</v>
      </c>
      <c r="EH472" s="2"/>
      <c r="EI472" s="5">
        <v>15</v>
      </c>
      <c r="EJ472" s="3" t="s">
        <v>473</v>
      </c>
      <c r="EK472" s="5">
        <v>0.247</v>
      </c>
      <c r="EL472" s="3" t="s">
        <v>1</v>
      </c>
      <c r="EM472" s="3" t="s">
        <v>3</v>
      </c>
      <c r="EN472" s="3" t="s">
        <v>27</v>
      </c>
      <c r="EO472" s="3"/>
      <c r="EP472" s="3" t="s">
        <v>8</v>
      </c>
      <c r="EQ472" s="3">
        <v>3.03</v>
      </c>
      <c r="ER472" s="5">
        <v>10.5</v>
      </c>
      <c r="ES472" s="3"/>
      <c r="ET472" s="9">
        <v>48.2</v>
      </c>
      <c r="EU472" s="3" t="s">
        <v>239</v>
      </c>
      <c r="EV472" s="3" t="s">
        <v>28</v>
      </c>
      <c r="EW472" s="9">
        <v>26.3</v>
      </c>
      <c r="EX472" s="9">
        <v>3.89</v>
      </c>
      <c r="EY472" s="3">
        <v>2</v>
      </c>
      <c r="EZ472" s="3"/>
      <c r="FA472" s="9">
        <v>2.2222222222222223</v>
      </c>
      <c r="FB472" s="9">
        <v>9.9999999999999995E-8</v>
      </c>
      <c r="FC472" s="5">
        <v>524.20000000000005</v>
      </c>
      <c r="FD472" s="9">
        <v>3.8461538461538458</v>
      </c>
      <c r="FE472" s="2" t="s">
        <v>311</v>
      </c>
      <c r="FF472" s="3" t="s">
        <v>28</v>
      </c>
      <c r="FG472" s="3" t="s">
        <v>1</v>
      </c>
      <c r="FH472" s="9">
        <v>9.8000000000000007</v>
      </c>
      <c r="FI472" s="3">
        <v>0.35714285714285715</v>
      </c>
      <c r="FJ472" s="9">
        <v>17.25</v>
      </c>
      <c r="FK472" s="3" t="s">
        <v>1</v>
      </c>
      <c r="FL472" s="3" t="s">
        <v>1</v>
      </c>
      <c r="FM472" s="3">
        <v>1.075268817204301</v>
      </c>
      <c r="FN472" s="9">
        <v>465.1</v>
      </c>
      <c r="FO472" s="9">
        <v>7.6920000000000002E-6</v>
      </c>
      <c r="FP472" s="9">
        <v>19.93</v>
      </c>
      <c r="FQ472" s="3" t="s">
        <v>311</v>
      </c>
      <c r="FR472" s="5">
        <v>7.2249999999999995E-2</v>
      </c>
      <c r="FS472" s="9">
        <v>186.45</v>
      </c>
      <c r="FT472" s="3" t="s">
        <v>1</v>
      </c>
      <c r="FU472" s="3">
        <v>3.66</v>
      </c>
      <c r="FV472" s="3" t="s">
        <v>27</v>
      </c>
      <c r="FW472" s="5">
        <v>52.55</v>
      </c>
      <c r="FX472" s="10">
        <v>5.1500000000000001E-3</v>
      </c>
      <c r="FY472" s="3">
        <v>192.65</v>
      </c>
      <c r="FZ472" s="3"/>
      <c r="GA472" s="3">
        <v>3.03</v>
      </c>
      <c r="GB472" s="3">
        <v>3.03</v>
      </c>
      <c r="GC472" s="3" t="s">
        <v>27</v>
      </c>
      <c r="GD472" s="3">
        <v>3.03</v>
      </c>
      <c r="GE472" s="3">
        <v>2.7777777777777777</v>
      </c>
      <c r="GF472" s="3" t="s">
        <v>30</v>
      </c>
      <c r="GG472" s="3"/>
      <c r="GH472" s="9">
        <v>3.6</v>
      </c>
      <c r="GI472" s="5">
        <v>524.20000000000005</v>
      </c>
      <c r="GJ472" s="5">
        <v>2.7525000000000001E-2</v>
      </c>
      <c r="GK472" s="3"/>
      <c r="GL472" s="5">
        <v>6.25</v>
      </c>
      <c r="GM472" s="9">
        <v>2.2999999999999998</v>
      </c>
      <c r="GN472" s="3" t="s">
        <v>31</v>
      </c>
      <c r="GO472" s="3" t="s">
        <v>8</v>
      </c>
      <c r="GP472" s="3"/>
      <c r="GQ472" s="3">
        <v>45.3</v>
      </c>
      <c r="GR472" s="3" t="s">
        <v>219</v>
      </c>
      <c r="GS472" s="9">
        <v>2.2222222222222223</v>
      </c>
      <c r="GT472" s="9">
        <v>189.5</v>
      </c>
      <c r="GU472" s="9">
        <v>32.4</v>
      </c>
      <c r="GV472" s="2">
        <v>0.43478260869565216</v>
      </c>
      <c r="GW472" s="9">
        <v>6.65</v>
      </c>
      <c r="GX472" s="2" t="s">
        <v>34</v>
      </c>
      <c r="GY472" s="9">
        <v>2.2222222222222223</v>
      </c>
      <c r="GZ472" s="9">
        <v>9.5500000000000007</v>
      </c>
      <c r="HA472" s="9">
        <v>2.89</v>
      </c>
      <c r="HB472" s="9">
        <v>13.15</v>
      </c>
      <c r="HC472" s="3">
        <v>43.6</v>
      </c>
      <c r="HD472" s="3" t="s">
        <v>3</v>
      </c>
      <c r="HE472" s="9">
        <v>72.25</v>
      </c>
      <c r="HF472" s="9">
        <v>27.5</v>
      </c>
      <c r="HG472" s="3" t="s">
        <v>467</v>
      </c>
      <c r="HH472" s="5">
        <v>524.20000000000005</v>
      </c>
      <c r="HI472" s="3" t="s">
        <v>311</v>
      </c>
      <c r="HJ472" s="3">
        <v>1.4705882352941175</v>
      </c>
      <c r="HK472" s="3" t="s">
        <v>3</v>
      </c>
      <c r="HL472" s="3">
        <v>3.85</v>
      </c>
      <c r="HM472" s="9">
        <v>0.98</v>
      </c>
      <c r="HN472" s="9">
        <v>502.6</v>
      </c>
      <c r="HO472" s="3" t="s">
        <v>3</v>
      </c>
      <c r="HP472" s="3" t="s">
        <v>1</v>
      </c>
      <c r="HQ472" s="3" t="s">
        <v>28</v>
      </c>
      <c r="HR472" s="9">
        <v>6.1</v>
      </c>
      <c r="HS472" s="3" t="s">
        <v>3</v>
      </c>
      <c r="HT472" s="3">
        <v>3.66</v>
      </c>
      <c r="HU472" s="9">
        <v>0.95238095238095233</v>
      </c>
      <c r="HV472" s="3">
        <v>1</v>
      </c>
      <c r="HW472" s="9">
        <v>9.0899999999999995E-2</v>
      </c>
      <c r="HX472" s="3" t="s">
        <v>3</v>
      </c>
      <c r="HY472" s="3">
        <v>136</v>
      </c>
      <c r="HZ472" s="3" t="s">
        <v>30</v>
      </c>
      <c r="IA472" s="9">
        <v>14.08</v>
      </c>
      <c r="IB472" s="5">
        <v>95</v>
      </c>
      <c r="IC472" s="3" t="s">
        <v>18</v>
      </c>
      <c r="ID472" s="3"/>
      <c r="IE472" s="3" t="s">
        <v>309</v>
      </c>
      <c r="IF472" s="7"/>
      <c r="IG472" s="9">
        <v>4.8076923076923075</v>
      </c>
      <c r="IH472" s="9">
        <v>3.0303030303030303</v>
      </c>
    </row>
    <row r="473" spans="1:242" x14ac:dyDescent="0.25">
      <c r="A473" s="1" t="s">
        <v>598</v>
      </c>
      <c r="B473" s="5">
        <v>137.5</v>
      </c>
      <c r="C473" s="3"/>
      <c r="D473" s="5">
        <v>26.87</v>
      </c>
      <c r="E473" s="3" t="s">
        <v>1</v>
      </c>
      <c r="F473" s="3"/>
      <c r="G473" s="2"/>
      <c r="H473" s="3">
        <v>3</v>
      </c>
      <c r="I473" s="3">
        <v>3</v>
      </c>
      <c r="J473" s="5">
        <v>5.0000000000000002E-5</v>
      </c>
      <c r="K473" s="3" t="s">
        <v>3</v>
      </c>
      <c r="L473" s="3" t="s">
        <v>4</v>
      </c>
      <c r="M473" s="5">
        <v>1.4285714285714286</v>
      </c>
      <c r="N473" s="5">
        <v>21.75</v>
      </c>
      <c r="O473" s="3" t="s">
        <v>3</v>
      </c>
      <c r="P473" s="3">
        <v>1.08</v>
      </c>
      <c r="Q473" s="3">
        <v>0.36630036630036628</v>
      </c>
      <c r="R473" s="5">
        <v>37.4</v>
      </c>
      <c r="S473" s="3">
        <v>2.2000000000000002</v>
      </c>
      <c r="T473" s="3" t="s">
        <v>3</v>
      </c>
      <c r="U473" s="5">
        <v>62.75</v>
      </c>
      <c r="V473" s="3">
        <v>3.13</v>
      </c>
      <c r="W473" s="5">
        <v>473.1</v>
      </c>
      <c r="X473" s="3"/>
      <c r="Y473" s="3"/>
      <c r="Z473" s="5">
        <v>0.155</v>
      </c>
      <c r="AA473" s="3" t="s">
        <v>8</v>
      </c>
      <c r="AB473" s="2">
        <v>2.0408163265306123</v>
      </c>
      <c r="AC473" s="5">
        <v>1.9138181818181819E-9</v>
      </c>
      <c r="AD473" s="3" t="s">
        <v>22</v>
      </c>
      <c r="AE473" s="3" t="s">
        <v>1</v>
      </c>
      <c r="AF473" s="3"/>
      <c r="AG473" s="6">
        <v>4.0300000000000006E-3</v>
      </c>
      <c r="AH473" s="5">
        <v>473.1</v>
      </c>
      <c r="AI473" s="5">
        <v>175.65</v>
      </c>
      <c r="AJ473" s="3">
        <v>50</v>
      </c>
      <c r="AK473" s="5">
        <v>473.1</v>
      </c>
      <c r="AL473" s="5">
        <v>1.42</v>
      </c>
      <c r="AM473" s="3"/>
      <c r="AN473" s="3"/>
      <c r="AO473" s="5">
        <v>473.1</v>
      </c>
      <c r="AP473" s="5">
        <v>473.1</v>
      </c>
      <c r="AQ473" s="5">
        <v>175.45</v>
      </c>
      <c r="AR473" s="5">
        <v>2.85</v>
      </c>
      <c r="AS473" s="3" t="s">
        <v>28</v>
      </c>
      <c r="AT473" s="3" t="s">
        <v>28</v>
      </c>
      <c r="AU473" s="5">
        <v>135</v>
      </c>
      <c r="AV473" s="3"/>
      <c r="AW473" s="5">
        <v>473.1</v>
      </c>
      <c r="AX473" s="5">
        <v>1.3433333333333332E-5</v>
      </c>
      <c r="AY473" s="2" t="s">
        <v>311</v>
      </c>
      <c r="AZ473" s="5">
        <v>60</v>
      </c>
      <c r="BA473" s="5">
        <v>473.1</v>
      </c>
      <c r="BB473" s="3" t="s">
        <v>8</v>
      </c>
      <c r="BC473" s="3">
        <v>23.5</v>
      </c>
      <c r="BD473" s="5">
        <v>0.6097560975609756</v>
      </c>
      <c r="BE473" s="3" t="s">
        <v>581</v>
      </c>
      <c r="BF473" s="6">
        <v>33</v>
      </c>
      <c r="BG473" s="5">
        <v>11.05</v>
      </c>
      <c r="BH473" s="3">
        <v>209.5</v>
      </c>
      <c r="BI473" s="3">
        <v>3</v>
      </c>
      <c r="BJ473" s="5">
        <v>3.3</v>
      </c>
      <c r="BK473" s="5">
        <v>129.85</v>
      </c>
      <c r="BL473" s="5">
        <v>1.2820512820512819</v>
      </c>
      <c r="BM473" s="5">
        <v>4.95</v>
      </c>
      <c r="BN473" s="5">
        <v>473.1</v>
      </c>
      <c r="BO473" s="3" t="s">
        <v>121</v>
      </c>
      <c r="BP473" s="3" t="s">
        <v>3</v>
      </c>
      <c r="BQ473" s="5">
        <v>4.75</v>
      </c>
      <c r="BR473" s="2" t="s">
        <v>21</v>
      </c>
      <c r="BS473" s="3"/>
      <c r="BT473" s="3"/>
      <c r="BU473" s="3">
        <v>1.1904761904761905</v>
      </c>
      <c r="BV473" s="5">
        <v>6.45</v>
      </c>
      <c r="BW473" s="5">
        <v>9.4499999999999993</v>
      </c>
      <c r="BX473" s="3" t="s">
        <v>27</v>
      </c>
      <c r="BY473" s="3"/>
      <c r="BZ473" s="5">
        <v>473.1</v>
      </c>
      <c r="CA473" s="5">
        <v>4.7619047619047619</v>
      </c>
      <c r="CB473" s="3" t="s">
        <v>3</v>
      </c>
      <c r="CC473" s="5">
        <v>3.1</v>
      </c>
      <c r="CD473" s="5">
        <v>120</v>
      </c>
      <c r="CE473" s="3"/>
      <c r="CF473" s="5">
        <v>143.55000000000001</v>
      </c>
      <c r="CG473" s="3" t="s">
        <v>312</v>
      </c>
      <c r="CH473" s="3">
        <v>3</v>
      </c>
      <c r="CI473" s="3" t="s">
        <v>27</v>
      </c>
      <c r="CJ473" s="3" t="s">
        <v>1</v>
      </c>
      <c r="CK473" s="5">
        <v>2.2000000000000002</v>
      </c>
      <c r="CL473" s="3" t="s">
        <v>22</v>
      </c>
      <c r="CM473" s="5">
        <v>300</v>
      </c>
      <c r="CN473" s="3"/>
      <c r="CO473" s="5">
        <v>21</v>
      </c>
      <c r="CP473" s="5">
        <v>7.15</v>
      </c>
      <c r="CQ473" s="5">
        <v>3.12</v>
      </c>
      <c r="CR473" s="5">
        <v>7.33</v>
      </c>
      <c r="CS473" s="5">
        <v>65.099999999999994</v>
      </c>
      <c r="CT473" s="5">
        <v>41.9</v>
      </c>
      <c r="CU473" s="5">
        <v>14.35</v>
      </c>
      <c r="CV473" s="5">
        <v>1098</v>
      </c>
      <c r="CW473" s="5">
        <v>616.5</v>
      </c>
      <c r="CX473" s="5">
        <v>1.0101010101010102</v>
      </c>
      <c r="CY473" s="5">
        <v>1.0101010101010102</v>
      </c>
      <c r="CZ473" s="3" t="s">
        <v>22</v>
      </c>
      <c r="DA473" s="5">
        <v>0.95</v>
      </c>
      <c r="DB473" s="5">
        <v>1955.25</v>
      </c>
      <c r="DC473" s="2">
        <v>6.3</v>
      </c>
      <c r="DD473" s="5">
        <v>251.9</v>
      </c>
      <c r="DE473" s="3" t="s">
        <v>22</v>
      </c>
      <c r="DF473" s="5">
        <v>0.41322314049586778</v>
      </c>
      <c r="DG473" s="3" t="s">
        <v>3</v>
      </c>
      <c r="DH473" s="5">
        <v>17.5</v>
      </c>
      <c r="DI473" s="3" t="s">
        <v>28</v>
      </c>
      <c r="DJ473" s="3"/>
      <c r="DK473" s="5">
        <v>748.5</v>
      </c>
      <c r="DL473" s="3" t="s">
        <v>8</v>
      </c>
      <c r="DM473" s="5">
        <v>0.30120481927710846</v>
      </c>
      <c r="DN473" s="3" t="s">
        <v>3</v>
      </c>
      <c r="DO473" s="5">
        <v>360</v>
      </c>
      <c r="DP473" s="3" t="s">
        <v>3</v>
      </c>
      <c r="DQ473" s="5">
        <v>17.649999999999999</v>
      </c>
      <c r="DR473" s="5">
        <v>2.0833333333333335</v>
      </c>
      <c r="DS473" s="3">
        <v>1</v>
      </c>
      <c r="DT473" s="5">
        <v>0.74626865671641784</v>
      </c>
      <c r="DU473" s="2"/>
      <c r="DV473" s="3" t="s">
        <v>3</v>
      </c>
      <c r="DW473" s="5">
        <v>62.75</v>
      </c>
      <c r="DX473" s="3">
        <v>8.0500000000000007</v>
      </c>
      <c r="DY473" s="3" t="s">
        <v>8</v>
      </c>
      <c r="DZ473" s="5">
        <v>873</v>
      </c>
      <c r="EA473" s="5">
        <v>2.7777777777777777</v>
      </c>
      <c r="EB473" s="5">
        <v>2.4700000000000002</v>
      </c>
      <c r="EC473" s="3">
        <v>8.75</v>
      </c>
      <c r="ED473" s="5">
        <v>473.1</v>
      </c>
      <c r="EE473" s="5">
        <v>0.46296296296296291</v>
      </c>
      <c r="EF473" s="3" t="s">
        <v>1</v>
      </c>
      <c r="EG473" s="3" t="s">
        <v>27</v>
      </c>
      <c r="EH473" s="2"/>
      <c r="EI473" s="5">
        <v>14.5</v>
      </c>
      <c r="EJ473" s="3" t="s">
        <v>473</v>
      </c>
      <c r="EK473" s="5">
        <v>0.26315</v>
      </c>
      <c r="EL473" s="3" t="s">
        <v>1</v>
      </c>
      <c r="EM473" s="3" t="s">
        <v>3</v>
      </c>
      <c r="EN473" s="3" t="s">
        <v>27</v>
      </c>
      <c r="EO473" s="3"/>
      <c r="EP473" s="3" t="s">
        <v>8</v>
      </c>
      <c r="EQ473" s="3">
        <v>3</v>
      </c>
      <c r="ER473" s="5">
        <v>9.6999999999999993</v>
      </c>
      <c r="ES473" s="3"/>
      <c r="ET473" s="9">
        <v>43.65</v>
      </c>
      <c r="EU473" s="3" t="s">
        <v>239</v>
      </c>
      <c r="EV473" s="3" t="s">
        <v>28</v>
      </c>
      <c r="EW473" s="9">
        <v>23.8</v>
      </c>
      <c r="EX473" s="9">
        <v>3.51</v>
      </c>
      <c r="EY473" s="3">
        <v>2</v>
      </c>
      <c r="EZ473" s="3"/>
      <c r="FA473" s="9">
        <v>2.0408163265306123</v>
      </c>
      <c r="FB473" s="9">
        <v>1.01E-7</v>
      </c>
      <c r="FC473" s="5">
        <v>473.1</v>
      </c>
      <c r="FD473" s="9">
        <v>3.4482758620689657</v>
      </c>
      <c r="FE473" s="2" t="s">
        <v>311</v>
      </c>
      <c r="FF473" s="3" t="s">
        <v>28</v>
      </c>
      <c r="FG473" s="3" t="s">
        <v>1</v>
      </c>
      <c r="FH473" s="9">
        <v>8.9600000000000009</v>
      </c>
      <c r="FI473" s="3">
        <v>0.34482758620689657</v>
      </c>
      <c r="FJ473" s="9">
        <v>15.65</v>
      </c>
      <c r="FK473" s="3" t="s">
        <v>1</v>
      </c>
      <c r="FL473" s="3" t="s">
        <v>1</v>
      </c>
      <c r="FM473" s="3">
        <v>0.99009900990099009</v>
      </c>
      <c r="FN473" s="9">
        <v>470</v>
      </c>
      <c r="FO473" s="9">
        <v>8.3299999999999999E-6</v>
      </c>
      <c r="FP473" s="9">
        <v>16.899999999999999</v>
      </c>
      <c r="FQ473" s="3" t="s">
        <v>311</v>
      </c>
      <c r="FR473" s="5">
        <v>5.8220000000000008E-2</v>
      </c>
      <c r="FS473" s="9">
        <v>169.05</v>
      </c>
      <c r="FT473" s="3" t="s">
        <v>1</v>
      </c>
      <c r="FU473" s="3">
        <v>3.66</v>
      </c>
      <c r="FV473" s="3" t="s">
        <v>27</v>
      </c>
      <c r="FW473" s="5">
        <v>58.88</v>
      </c>
      <c r="FX473" s="10">
        <v>4.5999999999999999E-3</v>
      </c>
      <c r="FY473" s="3">
        <v>174.7</v>
      </c>
      <c r="FZ473" s="3"/>
      <c r="GA473" s="3">
        <v>3</v>
      </c>
      <c r="GB473" s="3">
        <v>3</v>
      </c>
      <c r="GC473" s="3" t="s">
        <v>27</v>
      </c>
      <c r="GD473" s="3">
        <v>3</v>
      </c>
      <c r="GE473" s="3">
        <v>2.5</v>
      </c>
      <c r="GF473" s="3" t="s">
        <v>30</v>
      </c>
      <c r="GG473" s="3"/>
      <c r="GH473" s="9">
        <v>3.52</v>
      </c>
      <c r="GI473" s="5">
        <v>473.1</v>
      </c>
      <c r="GJ473" s="5">
        <v>2.3819999999999997E-2</v>
      </c>
      <c r="GK473" s="3"/>
      <c r="GL473" s="5">
        <v>5.8823529411764701</v>
      </c>
      <c r="GM473" s="9">
        <v>2.19</v>
      </c>
      <c r="GN473" s="3" t="s">
        <v>31</v>
      </c>
      <c r="GO473" s="3" t="s">
        <v>8</v>
      </c>
      <c r="GP473" s="3"/>
      <c r="GQ473" s="3">
        <v>48.5</v>
      </c>
      <c r="GR473" s="3" t="s">
        <v>219</v>
      </c>
      <c r="GS473" s="9">
        <v>2.0408163265306123</v>
      </c>
      <c r="GT473" s="9">
        <v>171.8</v>
      </c>
      <c r="GU473" s="9">
        <v>31.7</v>
      </c>
      <c r="GV473" s="2">
        <v>0.3125</v>
      </c>
      <c r="GW473" s="9">
        <v>6.65</v>
      </c>
      <c r="GX473" s="2" t="s">
        <v>34</v>
      </c>
      <c r="GY473" s="9">
        <v>2.0408163265306123</v>
      </c>
      <c r="GZ473" s="9">
        <v>8.9600000000000009</v>
      </c>
      <c r="HA473" s="9">
        <v>2.62</v>
      </c>
      <c r="HB473" s="9">
        <v>11.9</v>
      </c>
      <c r="HC473" s="3">
        <v>38.950000000000003</v>
      </c>
      <c r="HD473" s="3" t="s">
        <v>3</v>
      </c>
      <c r="HE473" s="9">
        <v>65.5</v>
      </c>
      <c r="HF473" s="9">
        <v>24.4</v>
      </c>
      <c r="HG473" s="3" t="s">
        <v>467</v>
      </c>
      <c r="HH473" s="5">
        <v>473.1</v>
      </c>
      <c r="HI473" s="3" t="s">
        <v>311</v>
      </c>
      <c r="HJ473" s="3">
        <v>1.3333333333333333</v>
      </c>
      <c r="HK473" s="3" t="s">
        <v>3</v>
      </c>
      <c r="HL473" s="3">
        <v>3.85</v>
      </c>
      <c r="HM473" s="9">
        <v>0.88</v>
      </c>
      <c r="HN473" s="9">
        <v>476.35</v>
      </c>
      <c r="HO473" s="3" t="s">
        <v>3</v>
      </c>
      <c r="HP473" s="3" t="s">
        <v>1</v>
      </c>
      <c r="HQ473" s="3" t="s">
        <v>28</v>
      </c>
      <c r="HR473" s="9">
        <v>6.5</v>
      </c>
      <c r="HS473" s="3" t="s">
        <v>3</v>
      </c>
      <c r="HT473" s="3">
        <v>3.69</v>
      </c>
      <c r="HU473" s="9">
        <v>0.81967213114754101</v>
      </c>
      <c r="HV473" s="3">
        <v>1</v>
      </c>
      <c r="HW473" s="9">
        <v>9.5250000000000001E-2</v>
      </c>
      <c r="HX473" s="3" t="s">
        <v>3</v>
      </c>
      <c r="HY473" s="3">
        <v>123.3</v>
      </c>
      <c r="HZ473" s="3" t="s">
        <v>30</v>
      </c>
      <c r="IA473" s="9">
        <v>14.3</v>
      </c>
      <c r="IB473" s="5">
        <v>98.75</v>
      </c>
      <c r="IC473" s="3" t="s">
        <v>18</v>
      </c>
      <c r="ID473" s="3"/>
      <c r="IE473" s="3" t="s">
        <v>309</v>
      </c>
      <c r="IF473" s="7"/>
      <c r="IG473" s="9">
        <v>4.3478260869565215</v>
      </c>
      <c r="IH473" s="9">
        <v>2.7777777777777777</v>
      </c>
    </row>
    <row r="474" spans="1:242" x14ac:dyDescent="0.25">
      <c r="A474" s="1" t="s">
        <v>599</v>
      </c>
      <c r="B474" s="5">
        <v>138.5</v>
      </c>
      <c r="C474" s="3"/>
      <c r="D474" s="5">
        <v>29</v>
      </c>
      <c r="E474" s="3" t="s">
        <v>1</v>
      </c>
      <c r="F474" s="3"/>
      <c r="G474" s="2"/>
      <c r="H474" s="3">
        <v>3.1</v>
      </c>
      <c r="I474" s="3">
        <v>3.1</v>
      </c>
      <c r="J474" s="5">
        <v>7.25E-5</v>
      </c>
      <c r="K474" s="3" t="s">
        <v>3</v>
      </c>
      <c r="L474" s="3" t="s">
        <v>4</v>
      </c>
      <c r="M474" s="5">
        <v>1.5151515151515151</v>
      </c>
      <c r="N474" s="5">
        <v>21.95</v>
      </c>
      <c r="O474" s="3" t="s">
        <v>3</v>
      </c>
      <c r="P474" s="3">
        <v>1.1000000000000001</v>
      </c>
      <c r="Q474" s="3">
        <v>0.39840637450199207</v>
      </c>
      <c r="R474" s="5">
        <v>37.299999999999997</v>
      </c>
      <c r="S474" s="3">
        <v>2.1800000000000002</v>
      </c>
      <c r="T474" s="3" t="s">
        <v>3</v>
      </c>
      <c r="U474" s="5">
        <v>63.27</v>
      </c>
      <c r="V474" s="3">
        <v>3.1</v>
      </c>
      <c r="W474" s="5">
        <v>474.5</v>
      </c>
      <c r="X474" s="3"/>
      <c r="Y474" s="3"/>
      <c r="Z474" s="5">
        <v>0.25</v>
      </c>
      <c r="AA474" s="3" t="s">
        <v>8</v>
      </c>
      <c r="AB474" s="2">
        <v>2.0408163265306123</v>
      </c>
      <c r="AC474" s="5">
        <v>2.2727272727272727E-9</v>
      </c>
      <c r="AD474" s="3" t="s">
        <v>22</v>
      </c>
      <c r="AE474" s="3" t="s">
        <v>1</v>
      </c>
      <c r="AF474" s="3"/>
      <c r="AG474" s="6">
        <v>5.2500000000000003E-3</v>
      </c>
      <c r="AH474" s="5">
        <v>474.5</v>
      </c>
      <c r="AI474" s="5">
        <v>174</v>
      </c>
      <c r="AJ474" s="3">
        <v>49</v>
      </c>
      <c r="AK474" s="5">
        <v>474.5</v>
      </c>
      <c r="AL474" s="5">
        <v>1.37</v>
      </c>
      <c r="AM474" s="3"/>
      <c r="AN474" s="3"/>
      <c r="AO474" s="5">
        <v>474.5</v>
      </c>
      <c r="AP474" s="5">
        <v>474.5</v>
      </c>
      <c r="AQ474" s="5">
        <v>192.5</v>
      </c>
      <c r="AR474" s="5">
        <v>2.87</v>
      </c>
      <c r="AS474" s="3" t="s">
        <v>28</v>
      </c>
      <c r="AT474" s="3" t="s">
        <v>28</v>
      </c>
      <c r="AU474" s="5">
        <v>153.75</v>
      </c>
      <c r="AV474" s="3"/>
      <c r="AW474" s="5">
        <v>474.5</v>
      </c>
      <c r="AX474" s="5">
        <v>1.3383333333333333E-5</v>
      </c>
      <c r="AY474" s="2" t="s">
        <v>311</v>
      </c>
      <c r="AZ474" s="5">
        <v>60.55</v>
      </c>
      <c r="BA474" s="5">
        <v>474.5</v>
      </c>
      <c r="BB474" s="3" t="s">
        <v>8</v>
      </c>
      <c r="BC474" s="3">
        <v>23.75</v>
      </c>
      <c r="BD474" s="5">
        <v>0.62893081761006286</v>
      </c>
      <c r="BE474" s="3" t="s">
        <v>581</v>
      </c>
      <c r="BF474" s="6">
        <v>32.450000000000003</v>
      </c>
      <c r="BG474" s="5">
        <v>11.2</v>
      </c>
      <c r="BH474" s="3">
        <v>208.8</v>
      </c>
      <c r="BI474" s="3">
        <v>3.1</v>
      </c>
      <c r="BJ474" s="5">
        <v>3.35</v>
      </c>
      <c r="BK474" s="5">
        <v>130</v>
      </c>
      <c r="BL474" s="5">
        <v>1.4084507042253522</v>
      </c>
      <c r="BM474" s="5">
        <v>5.25</v>
      </c>
      <c r="BN474" s="5">
        <v>474.5</v>
      </c>
      <c r="BO474" s="3" t="s">
        <v>121</v>
      </c>
      <c r="BP474" s="3" t="s">
        <v>3</v>
      </c>
      <c r="BQ474" s="5">
        <v>4.75</v>
      </c>
      <c r="BR474" s="2" t="s">
        <v>21</v>
      </c>
      <c r="BS474" s="3"/>
      <c r="BT474" s="3"/>
      <c r="BU474" s="3">
        <v>1.2345679012345678</v>
      </c>
      <c r="BV474" s="5">
        <v>6.53</v>
      </c>
      <c r="BW474" s="5">
        <v>9.49</v>
      </c>
      <c r="BX474" s="3" t="s">
        <v>27</v>
      </c>
      <c r="BY474" s="3"/>
      <c r="BZ474" s="5">
        <v>474.5</v>
      </c>
      <c r="CA474" s="5">
        <v>4.5454545454545459</v>
      </c>
      <c r="CB474" s="3" t="s">
        <v>3</v>
      </c>
      <c r="CC474" s="5">
        <v>3.12</v>
      </c>
      <c r="CD474" s="5">
        <v>125</v>
      </c>
      <c r="CE474" s="3"/>
      <c r="CF474" s="5">
        <v>139.19999999999999</v>
      </c>
      <c r="CG474" s="3" t="s">
        <v>312</v>
      </c>
      <c r="CH474" s="3">
        <v>3.1</v>
      </c>
      <c r="CI474" s="3" t="s">
        <v>27</v>
      </c>
      <c r="CJ474" s="3" t="s">
        <v>1</v>
      </c>
      <c r="CK474" s="5">
        <v>4</v>
      </c>
      <c r="CL474" s="3" t="s">
        <v>22</v>
      </c>
      <c r="CM474" s="5">
        <v>292</v>
      </c>
      <c r="CN474" s="3"/>
      <c r="CO474" s="5">
        <v>25</v>
      </c>
      <c r="CP474" s="5">
        <v>7.15</v>
      </c>
      <c r="CQ474" s="5">
        <v>3.05</v>
      </c>
      <c r="CR474" s="5">
        <v>8.0299999999999994</v>
      </c>
      <c r="CS474" s="5">
        <v>70.099999999999994</v>
      </c>
      <c r="CT474" s="5">
        <v>41.75</v>
      </c>
      <c r="CU474" s="5">
        <v>15.85</v>
      </c>
      <c r="CV474" s="5">
        <v>1120</v>
      </c>
      <c r="CW474" s="5">
        <v>614.15</v>
      </c>
      <c r="CX474" s="5">
        <v>1.0416666666666667</v>
      </c>
      <c r="CY474" s="5">
        <v>1</v>
      </c>
      <c r="CZ474" s="3" t="s">
        <v>22</v>
      </c>
      <c r="DA474" s="5">
        <v>0.97</v>
      </c>
      <c r="DB474" s="5">
        <v>1977.25</v>
      </c>
      <c r="DC474" s="2">
        <v>6.56</v>
      </c>
      <c r="DD474" s="5">
        <v>250.95</v>
      </c>
      <c r="DE474" s="3" t="s">
        <v>22</v>
      </c>
      <c r="DF474" s="5">
        <v>0.43478260869565222</v>
      </c>
      <c r="DG474" s="3" t="s">
        <v>3</v>
      </c>
      <c r="DH474" s="5">
        <v>18.98</v>
      </c>
      <c r="DI474" s="3" t="s">
        <v>28</v>
      </c>
      <c r="DJ474" s="3"/>
      <c r="DK474" s="5">
        <v>803.1</v>
      </c>
      <c r="DL474" s="3" t="s">
        <v>8</v>
      </c>
      <c r="DM474" s="5">
        <v>0.31446540880503143</v>
      </c>
      <c r="DN474" s="3" t="s">
        <v>3</v>
      </c>
      <c r="DO474" s="5">
        <v>380</v>
      </c>
      <c r="DP474" s="3" t="s">
        <v>3</v>
      </c>
      <c r="DQ474" s="5">
        <v>17.239999999999998</v>
      </c>
      <c r="DR474" s="5">
        <v>2.0408163265306123</v>
      </c>
      <c r="DS474" s="3">
        <v>1</v>
      </c>
      <c r="DT474" s="5">
        <v>0.74626865671641784</v>
      </c>
      <c r="DU474" s="2"/>
      <c r="DV474" s="3" t="s">
        <v>3</v>
      </c>
      <c r="DW474" s="5">
        <v>63.27</v>
      </c>
      <c r="DX474" s="3">
        <v>8.0299999999999994</v>
      </c>
      <c r="DY474" s="3" t="s">
        <v>8</v>
      </c>
      <c r="DZ474" s="5">
        <v>870</v>
      </c>
      <c r="EA474" s="5">
        <v>2.7777777777777777</v>
      </c>
      <c r="EB474" s="5">
        <v>2.5099999999999998</v>
      </c>
      <c r="EC474" s="3">
        <v>8.6999999999999993</v>
      </c>
      <c r="ED474" s="5">
        <v>474.5</v>
      </c>
      <c r="EE474" s="5">
        <v>0.48780487804878053</v>
      </c>
      <c r="EF474" s="3" t="s">
        <v>1</v>
      </c>
      <c r="EG474" s="3" t="s">
        <v>27</v>
      </c>
      <c r="EH474" s="2"/>
      <c r="EI474" s="5">
        <v>15.5</v>
      </c>
      <c r="EJ474" s="3" t="s">
        <v>473</v>
      </c>
      <c r="EK474" s="5">
        <v>0.27</v>
      </c>
      <c r="EL474" s="3" t="s">
        <v>1</v>
      </c>
      <c r="EM474" s="3" t="s">
        <v>3</v>
      </c>
      <c r="EN474" s="3" t="s">
        <v>27</v>
      </c>
      <c r="EO474" s="3"/>
      <c r="EP474" s="3" t="s">
        <v>8</v>
      </c>
      <c r="EQ474" s="3">
        <v>3.1</v>
      </c>
      <c r="ER474" s="5">
        <v>9.85</v>
      </c>
      <c r="ES474" s="3"/>
      <c r="ET474" s="9">
        <v>43.5</v>
      </c>
      <c r="EU474" s="3" t="s">
        <v>239</v>
      </c>
      <c r="EV474" s="3" t="s">
        <v>28</v>
      </c>
      <c r="EW474" s="9">
        <v>23.75</v>
      </c>
      <c r="EX474" s="9">
        <v>3.52</v>
      </c>
      <c r="EY474" s="3">
        <v>2.0499999999999998</v>
      </c>
      <c r="EZ474" s="3"/>
      <c r="FA474" s="9">
        <v>2.2222222222222223</v>
      </c>
      <c r="FB474" s="9">
        <v>1.43E-7</v>
      </c>
      <c r="FC474" s="5">
        <v>474.5</v>
      </c>
      <c r="FD474" s="9">
        <v>3.4482758620689657</v>
      </c>
      <c r="FE474" s="2" t="s">
        <v>311</v>
      </c>
      <c r="FF474" s="3" t="s">
        <v>28</v>
      </c>
      <c r="FG474" s="3" t="s">
        <v>1</v>
      </c>
      <c r="FH474" s="9">
        <v>9</v>
      </c>
      <c r="FI474" s="3">
        <v>0.36496350364963503</v>
      </c>
      <c r="FJ474" s="9">
        <v>15.9</v>
      </c>
      <c r="FK474" s="3" t="s">
        <v>1</v>
      </c>
      <c r="FL474" s="3" t="s">
        <v>1</v>
      </c>
      <c r="FM474" s="3">
        <v>1.0416666666666667</v>
      </c>
      <c r="FN474" s="9">
        <v>500</v>
      </c>
      <c r="FO474" s="9">
        <v>9.5000000000000005E-6</v>
      </c>
      <c r="FP474" s="9">
        <v>18.850000000000001</v>
      </c>
      <c r="FQ474" s="3" t="s">
        <v>311</v>
      </c>
      <c r="FR474" s="5">
        <v>5.8000000000000003E-2</v>
      </c>
      <c r="FS474" s="9">
        <v>173.4</v>
      </c>
      <c r="FT474" s="3" t="s">
        <v>1</v>
      </c>
      <c r="FU474" s="3">
        <v>3.8</v>
      </c>
      <c r="FV474" s="3" t="s">
        <v>27</v>
      </c>
      <c r="FW474" s="5">
        <v>67.8</v>
      </c>
      <c r="FX474" s="10">
        <v>4.6600000000000001E-3</v>
      </c>
      <c r="FY474" s="3">
        <v>174</v>
      </c>
      <c r="FZ474" s="3"/>
      <c r="GA474" s="3">
        <v>3.1</v>
      </c>
      <c r="GB474" s="3">
        <v>3.1</v>
      </c>
      <c r="GC474" s="3" t="s">
        <v>27</v>
      </c>
      <c r="GD474" s="3">
        <v>3.1</v>
      </c>
      <c r="GE474" s="3">
        <v>2.5</v>
      </c>
      <c r="GF474" s="3" t="s">
        <v>30</v>
      </c>
      <c r="GG474" s="3"/>
      <c r="GH474" s="9">
        <v>3.7</v>
      </c>
      <c r="GI474" s="5">
        <v>474.5</v>
      </c>
      <c r="GJ474" s="5">
        <v>2.4855000000000002E-2</v>
      </c>
      <c r="GK474" s="3"/>
      <c r="GL474" s="5">
        <v>8.3333333333333339</v>
      </c>
      <c r="GM474" s="9">
        <v>2.21</v>
      </c>
      <c r="GN474" s="3" t="s">
        <v>31</v>
      </c>
      <c r="GO474" s="3" t="s">
        <v>8</v>
      </c>
      <c r="GP474" s="3"/>
      <c r="GQ474" s="3">
        <v>50.3</v>
      </c>
      <c r="GR474" s="3" t="s">
        <v>219</v>
      </c>
      <c r="GS474" s="9">
        <v>2.0408163265306123</v>
      </c>
      <c r="GT474" s="9">
        <v>173.4</v>
      </c>
      <c r="GU474" s="9">
        <v>32</v>
      </c>
      <c r="GV474" s="2">
        <v>0.3125</v>
      </c>
      <c r="GW474" s="9">
        <v>6.7</v>
      </c>
      <c r="GX474" s="2" t="s">
        <v>34</v>
      </c>
      <c r="GY474" s="9">
        <v>2.0408163265306123</v>
      </c>
      <c r="GZ474" s="9">
        <v>9.0399999999999991</v>
      </c>
      <c r="HA474" s="9">
        <v>2.61</v>
      </c>
      <c r="HB474" s="9">
        <v>11.85</v>
      </c>
      <c r="HC474" s="3">
        <v>40.15</v>
      </c>
      <c r="HD474" s="3" t="s">
        <v>3</v>
      </c>
      <c r="HE474" s="9">
        <v>65.25</v>
      </c>
      <c r="HF474" s="9">
        <v>28.25</v>
      </c>
      <c r="HG474" s="3" t="s">
        <v>467</v>
      </c>
      <c r="HH474" s="5">
        <v>474.5</v>
      </c>
      <c r="HI474" s="3" t="s">
        <v>311</v>
      </c>
      <c r="HJ474" s="3">
        <v>1.1627906976744187</v>
      </c>
      <c r="HK474" s="3" t="s">
        <v>3</v>
      </c>
      <c r="HL474" s="3">
        <v>3.8</v>
      </c>
      <c r="HM474" s="9">
        <v>0.85</v>
      </c>
      <c r="HN474" s="9">
        <v>453.9</v>
      </c>
      <c r="HO474" s="3" t="s">
        <v>3</v>
      </c>
      <c r="HP474" s="3" t="s">
        <v>1</v>
      </c>
      <c r="HQ474" s="3" t="s">
        <v>28</v>
      </c>
      <c r="HR474" s="9">
        <v>7</v>
      </c>
      <c r="HS474" s="3" t="s">
        <v>3</v>
      </c>
      <c r="HT474" s="3">
        <v>3.84</v>
      </c>
      <c r="HU474" s="9">
        <v>0.81967213114754101</v>
      </c>
      <c r="HV474" s="3">
        <v>1</v>
      </c>
      <c r="HW474" s="9">
        <v>0.115</v>
      </c>
      <c r="HX474" s="3" t="s">
        <v>3</v>
      </c>
      <c r="HY474" s="3">
        <v>122.8</v>
      </c>
      <c r="HZ474" s="3" t="s">
        <v>30</v>
      </c>
      <c r="IA474" s="9">
        <v>13.5</v>
      </c>
      <c r="IB474" s="5">
        <v>100</v>
      </c>
      <c r="IC474" s="3" t="s">
        <v>18</v>
      </c>
      <c r="ID474" s="3"/>
      <c r="IE474" s="3" t="s">
        <v>309</v>
      </c>
      <c r="IF474" s="7"/>
      <c r="IG474" s="9">
        <v>4.3478260869565215</v>
      </c>
      <c r="IH474" s="9">
        <v>2.7777777777777777</v>
      </c>
    </row>
    <row r="475" spans="1:242" x14ac:dyDescent="0.25">
      <c r="A475" s="1" t="s">
        <v>600</v>
      </c>
      <c r="B475" s="5">
        <v>139.25</v>
      </c>
      <c r="C475" s="3"/>
      <c r="D475" s="5">
        <v>28.65</v>
      </c>
      <c r="E475" s="3" t="s">
        <v>1</v>
      </c>
      <c r="F475" s="3"/>
      <c r="G475" s="2"/>
      <c r="H475" s="3">
        <v>3.05</v>
      </c>
      <c r="I475" s="3">
        <v>3.05</v>
      </c>
      <c r="J475" s="5">
        <v>8.2999999999999998E-5</v>
      </c>
      <c r="K475" s="3" t="s">
        <v>3</v>
      </c>
      <c r="L475" s="3" t="s">
        <v>4</v>
      </c>
      <c r="M475" s="5">
        <v>1.4705882352941175</v>
      </c>
      <c r="N475" s="5">
        <v>21.6</v>
      </c>
      <c r="O475" s="3" t="s">
        <v>3</v>
      </c>
      <c r="P475" s="3">
        <v>1.08</v>
      </c>
      <c r="Q475" s="3">
        <v>0.38167938931297707</v>
      </c>
      <c r="R475" s="5">
        <v>46.9</v>
      </c>
      <c r="S475" s="3">
        <v>2.2000000000000002</v>
      </c>
      <c r="T475" s="3" t="s">
        <v>3</v>
      </c>
      <c r="U475" s="5">
        <v>61.87</v>
      </c>
      <c r="V475" s="3">
        <v>3.13</v>
      </c>
      <c r="W475" s="5">
        <v>466.95</v>
      </c>
      <c r="X475" s="3"/>
      <c r="Y475" s="3"/>
      <c r="Z475" s="5">
        <v>0.3</v>
      </c>
      <c r="AA475" s="3" t="s">
        <v>8</v>
      </c>
      <c r="AB475" s="2">
        <v>2.2727272727272729</v>
      </c>
      <c r="AC475" s="5">
        <v>2.3461818181818182E-9</v>
      </c>
      <c r="AD475" s="3" t="s">
        <v>22</v>
      </c>
      <c r="AE475" s="3" t="s">
        <v>1</v>
      </c>
      <c r="AF475" s="3"/>
      <c r="AG475" s="6">
        <v>4.0999999999999995E-3</v>
      </c>
      <c r="AH475" s="5">
        <v>466.95</v>
      </c>
      <c r="AI475" s="5">
        <v>172</v>
      </c>
      <c r="AJ475" s="3">
        <v>48.5</v>
      </c>
      <c r="AK475" s="5">
        <v>466.95</v>
      </c>
      <c r="AL475" s="5">
        <v>1.39</v>
      </c>
      <c r="AM475" s="3"/>
      <c r="AN475" s="3"/>
      <c r="AO475" s="5">
        <v>466.95</v>
      </c>
      <c r="AP475" s="5">
        <v>466.95</v>
      </c>
      <c r="AQ475" s="5">
        <v>202</v>
      </c>
      <c r="AR475" s="5">
        <v>2.87</v>
      </c>
      <c r="AS475" s="3" t="s">
        <v>28</v>
      </c>
      <c r="AT475" s="3" t="s">
        <v>28</v>
      </c>
      <c r="AU475" s="5">
        <v>173.9</v>
      </c>
      <c r="AV475" s="3"/>
      <c r="AW475" s="5">
        <v>466.95</v>
      </c>
      <c r="AX475" s="5">
        <v>1.5633333333333332E-5</v>
      </c>
      <c r="AY475" s="2" t="s">
        <v>311</v>
      </c>
      <c r="AZ475" s="5">
        <v>60.6</v>
      </c>
      <c r="BA475" s="5">
        <v>466.95</v>
      </c>
      <c r="BB475" s="3" t="s">
        <v>8</v>
      </c>
      <c r="BC475" s="3">
        <v>24</v>
      </c>
      <c r="BD475" s="5">
        <v>0.6211180124223602</v>
      </c>
      <c r="BE475" s="3" t="s">
        <v>581</v>
      </c>
      <c r="BF475" s="6">
        <v>32.5</v>
      </c>
      <c r="BG475" s="5">
        <v>11.1</v>
      </c>
      <c r="BH475" s="3">
        <v>206.5</v>
      </c>
      <c r="BI475" s="3">
        <v>3.05</v>
      </c>
      <c r="BJ475" s="5">
        <v>3.3</v>
      </c>
      <c r="BK475" s="5">
        <v>127.4</v>
      </c>
      <c r="BL475" s="5">
        <v>1.3513513513513513</v>
      </c>
      <c r="BM475" s="5">
        <v>5.4</v>
      </c>
      <c r="BN475" s="5">
        <v>466.95</v>
      </c>
      <c r="BO475" s="3" t="s">
        <v>121</v>
      </c>
      <c r="BP475" s="3" t="s">
        <v>3</v>
      </c>
      <c r="BQ475" s="5">
        <v>4.7</v>
      </c>
      <c r="BR475" s="2" t="s">
        <v>21</v>
      </c>
      <c r="BS475" s="3"/>
      <c r="BT475" s="3"/>
      <c r="BU475" s="3">
        <v>1.25</v>
      </c>
      <c r="BV475" s="5">
        <v>6.4</v>
      </c>
      <c r="BW475" s="5">
        <v>9.33</v>
      </c>
      <c r="BX475" s="3" t="s">
        <v>27</v>
      </c>
      <c r="BY475" s="3"/>
      <c r="BZ475" s="5">
        <v>466.95</v>
      </c>
      <c r="CA475" s="5">
        <v>4.5454545454545459</v>
      </c>
      <c r="CB475" s="3" t="s">
        <v>3</v>
      </c>
      <c r="CC475" s="5">
        <v>3.07</v>
      </c>
      <c r="CD475" s="5">
        <v>122</v>
      </c>
      <c r="CE475" s="3"/>
      <c r="CF475" s="5">
        <v>137.6</v>
      </c>
      <c r="CG475" s="3" t="s">
        <v>312</v>
      </c>
      <c r="CH475" s="3">
        <v>3.05</v>
      </c>
      <c r="CI475" s="3" t="s">
        <v>27</v>
      </c>
      <c r="CJ475" s="3" t="s">
        <v>1</v>
      </c>
      <c r="CK475" s="5">
        <v>4</v>
      </c>
      <c r="CL475" s="3" t="s">
        <v>22</v>
      </c>
      <c r="CM475" s="5">
        <v>295</v>
      </c>
      <c r="CN475" s="3"/>
      <c r="CO475" s="5">
        <v>30</v>
      </c>
      <c r="CP475" s="5">
        <v>7.15</v>
      </c>
      <c r="CQ475" s="5">
        <v>3.12</v>
      </c>
      <c r="CR475" s="5">
        <v>7.75</v>
      </c>
      <c r="CS475" s="5">
        <v>66.599999999999994</v>
      </c>
      <c r="CT475" s="5">
        <v>41.3</v>
      </c>
      <c r="CU475" s="5">
        <v>15.65</v>
      </c>
      <c r="CV475" s="5">
        <v>1110</v>
      </c>
      <c r="CW475" s="5">
        <v>607.1</v>
      </c>
      <c r="CX475" s="5">
        <v>1.0309278350515465</v>
      </c>
      <c r="CY475" s="5">
        <v>0.99009900990099009</v>
      </c>
      <c r="CZ475" s="3" t="s">
        <v>22</v>
      </c>
      <c r="DA475" s="5">
        <v>1.2</v>
      </c>
      <c r="DB475" s="5">
        <v>1954.5</v>
      </c>
      <c r="DC475" s="2">
        <v>6.25</v>
      </c>
      <c r="DD475" s="5">
        <v>250.5</v>
      </c>
      <c r="DE475" s="3" t="s">
        <v>22</v>
      </c>
      <c r="DF475" s="5">
        <v>0.41666666666666669</v>
      </c>
      <c r="DG475" s="3" t="s">
        <v>3</v>
      </c>
      <c r="DH475" s="5">
        <v>18.75</v>
      </c>
      <c r="DI475" s="3" t="s">
        <v>28</v>
      </c>
      <c r="DJ475" s="3"/>
      <c r="DK475" s="5">
        <v>874.5</v>
      </c>
      <c r="DL475" s="3" t="s">
        <v>8</v>
      </c>
      <c r="DM475" s="5">
        <v>0.3048780487804878</v>
      </c>
      <c r="DN475" s="3" t="s">
        <v>3</v>
      </c>
      <c r="DO475" s="5">
        <v>390</v>
      </c>
      <c r="DP475" s="3" t="s">
        <v>3</v>
      </c>
      <c r="DQ475" s="5">
        <v>15.88</v>
      </c>
      <c r="DR475" s="5">
        <v>2.2727272727272729</v>
      </c>
      <c r="DS475" s="3">
        <v>1</v>
      </c>
      <c r="DT475" s="5">
        <v>0.79365079365079361</v>
      </c>
      <c r="DU475" s="2"/>
      <c r="DV475" s="3" t="s">
        <v>3</v>
      </c>
      <c r="DW475" s="5">
        <v>61.87</v>
      </c>
      <c r="DX475" s="3">
        <v>7.95</v>
      </c>
      <c r="DY475" s="3" t="s">
        <v>8</v>
      </c>
      <c r="DZ475" s="5">
        <v>860</v>
      </c>
      <c r="EA475" s="5">
        <v>2.7027027027027026</v>
      </c>
      <c r="EB475" s="5">
        <v>2.5</v>
      </c>
      <c r="EC475" s="3">
        <v>8.6</v>
      </c>
      <c r="ED475" s="5">
        <v>466.95</v>
      </c>
      <c r="EE475" s="5">
        <v>0.48309178743961356</v>
      </c>
      <c r="EF475" s="3" t="s">
        <v>1</v>
      </c>
      <c r="EG475" s="3" t="s">
        <v>27</v>
      </c>
      <c r="EH475" s="2"/>
      <c r="EI475" s="5">
        <v>14.85</v>
      </c>
      <c r="EJ475" s="3" t="s">
        <v>473</v>
      </c>
      <c r="EK475" s="5">
        <v>0.28999999999999998</v>
      </c>
      <c r="EL475" s="3" t="s">
        <v>1</v>
      </c>
      <c r="EM475" s="3" t="s">
        <v>3</v>
      </c>
      <c r="EN475" s="3" t="s">
        <v>27</v>
      </c>
      <c r="EO475" s="3"/>
      <c r="EP475" s="3" t="s">
        <v>8</v>
      </c>
      <c r="EQ475" s="3">
        <v>3.05</v>
      </c>
      <c r="ER475" s="5">
        <v>9.75</v>
      </c>
      <c r="ES475" s="3"/>
      <c r="ET475" s="9">
        <v>43</v>
      </c>
      <c r="EU475" s="3" t="s">
        <v>239</v>
      </c>
      <c r="EV475" s="3" t="s">
        <v>28</v>
      </c>
      <c r="EW475" s="9">
        <v>23.45</v>
      </c>
      <c r="EX475" s="9">
        <v>3.45</v>
      </c>
      <c r="EY475" s="3">
        <v>2</v>
      </c>
      <c r="EZ475" s="3"/>
      <c r="FA475" s="9">
        <v>2.1276595744680851</v>
      </c>
      <c r="FB475" s="9">
        <v>1.586E-7</v>
      </c>
      <c r="FC475" s="5">
        <v>466.95</v>
      </c>
      <c r="FD475" s="9">
        <v>4</v>
      </c>
      <c r="FE475" s="2" t="s">
        <v>311</v>
      </c>
      <c r="FF475" s="3" t="s">
        <v>28</v>
      </c>
      <c r="FG475" s="3" t="s">
        <v>1</v>
      </c>
      <c r="FH475" s="9">
        <v>8.85</v>
      </c>
      <c r="FI475" s="3">
        <v>0.35335689045936397</v>
      </c>
      <c r="FJ475" s="9">
        <v>16.149999999999999</v>
      </c>
      <c r="FK475" s="3" t="s">
        <v>1</v>
      </c>
      <c r="FL475" s="3" t="s">
        <v>1</v>
      </c>
      <c r="FM475" s="3">
        <v>1.0989010989010988</v>
      </c>
      <c r="FN475" s="9">
        <v>689.7</v>
      </c>
      <c r="FO475" s="9">
        <v>1.111E-5</v>
      </c>
      <c r="FP475" s="9">
        <v>18.8</v>
      </c>
      <c r="FQ475" s="3" t="s">
        <v>311</v>
      </c>
      <c r="FR475" s="5">
        <v>5.7500000000000002E-2</v>
      </c>
      <c r="FS475" s="9">
        <v>168.6</v>
      </c>
      <c r="FT475" s="3" t="s">
        <v>1</v>
      </c>
      <c r="FU475" s="3">
        <v>3.66</v>
      </c>
      <c r="FV475" s="3" t="s">
        <v>27</v>
      </c>
      <c r="FW475" s="5">
        <v>63.7</v>
      </c>
      <c r="FX475" s="10">
        <v>4.6100000000000004E-3</v>
      </c>
      <c r="FY475" s="3">
        <v>172</v>
      </c>
      <c r="FZ475" s="3"/>
      <c r="GA475" s="3">
        <v>3.05</v>
      </c>
      <c r="GB475" s="3">
        <v>3.05</v>
      </c>
      <c r="GC475" s="3" t="s">
        <v>27</v>
      </c>
      <c r="GD475" s="3">
        <v>3.05</v>
      </c>
      <c r="GE475" s="3">
        <v>2.4390243902439024</v>
      </c>
      <c r="GF475" s="3" t="s">
        <v>30</v>
      </c>
      <c r="GG475" s="3"/>
      <c r="GH475" s="9">
        <v>3.63</v>
      </c>
      <c r="GI475" s="5">
        <v>466.95</v>
      </c>
      <c r="GJ475" s="5">
        <v>2.4569999999999998E-2</v>
      </c>
      <c r="GK475" s="3"/>
      <c r="GL475" s="5">
        <v>7.6923076923076916</v>
      </c>
      <c r="GM475" s="9">
        <v>2.2400000000000002</v>
      </c>
      <c r="GN475" s="3" t="s">
        <v>31</v>
      </c>
      <c r="GO475" s="3" t="s">
        <v>8</v>
      </c>
      <c r="GP475" s="3"/>
      <c r="GQ475" s="3">
        <v>49.5</v>
      </c>
      <c r="GR475" s="3" t="s">
        <v>219</v>
      </c>
      <c r="GS475" s="9">
        <v>2.2727272727272729</v>
      </c>
      <c r="GT475" s="9">
        <v>171.4</v>
      </c>
      <c r="GU475" s="9">
        <v>32.5</v>
      </c>
      <c r="GV475" s="2">
        <v>0.30303030303030304</v>
      </c>
      <c r="GW475" s="9">
        <v>6.65</v>
      </c>
      <c r="GX475" s="2" t="s">
        <v>34</v>
      </c>
      <c r="GY475" s="9">
        <v>2.2727272727272729</v>
      </c>
      <c r="GZ475" s="9">
        <v>8.9</v>
      </c>
      <c r="HA475" s="9">
        <v>2.58</v>
      </c>
      <c r="HB475" s="9">
        <v>11.75</v>
      </c>
      <c r="HC475" s="3">
        <v>40.950000000000003</v>
      </c>
      <c r="HD475" s="3" t="s">
        <v>3</v>
      </c>
      <c r="HE475" s="9">
        <v>64.5</v>
      </c>
      <c r="HF475" s="9">
        <v>26.45</v>
      </c>
      <c r="HG475" s="3" t="s">
        <v>467</v>
      </c>
      <c r="HH475" s="5">
        <v>466.95</v>
      </c>
      <c r="HI475" s="3" t="s">
        <v>311</v>
      </c>
      <c r="HJ475" s="3">
        <v>1.5873015873015872</v>
      </c>
      <c r="HK475" s="3" t="s">
        <v>3</v>
      </c>
      <c r="HL475" s="3">
        <v>3.85</v>
      </c>
      <c r="HM475" s="9">
        <v>0.83</v>
      </c>
      <c r="HN475" s="9">
        <v>516</v>
      </c>
      <c r="HO475" s="3" t="s">
        <v>3</v>
      </c>
      <c r="HP475" s="3" t="s">
        <v>1</v>
      </c>
      <c r="HQ475" s="3" t="s">
        <v>28</v>
      </c>
      <c r="HR475" s="9">
        <v>8.5</v>
      </c>
      <c r="HS475" s="3" t="s">
        <v>3</v>
      </c>
      <c r="HT475" s="3">
        <v>3.69</v>
      </c>
      <c r="HU475" s="9">
        <v>0.79365079365079361</v>
      </c>
      <c r="HV475" s="3">
        <v>1</v>
      </c>
      <c r="HW475" s="9">
        <v>0.111</v>
      </c>
      <c r="HX475" s="3" t="s">
        <v>3</v>
      </c>
      <c r="HY475" s="3">
        <v>121.4</v>
      </c>
      <c r="HZ475" s="3" t="s">
        <v>30</v>
      </c>
      <c r="IA475" s="9">
        <v>13.5</v>
      </c>
      <c r="IB475" s="5">
        <v>125</v>
      </c>
      <c r="IC475" s="3" t="s">
        <v>18</v>
      </c>
      <c r="ID475" s="3"/>
      <c r="IE475" s="3" t="s">
        <v>309</v>
      </c>
      <c r="IF475" s="7"/>
      <c r="IG475" s="9">
        <v>4.3478260869565215</v>
      </c>
      <c r="IH475" s="9">
        <v>2.7027027027027026</v>
      </c>
    </row>
    <row r="476" spans="1:242" x14ac:dyDescent="0.25">
      <c r="A476" s="1" t="s">
        <v>601</v>
      </c>
      <c r="B476" s="5">
        <v>137.5</v>
      </c>
      <c r="C476" s="3"/>
      <c r="D476" s="5">
        <v>26.4</v>
      </c>
      <c r="E476" s="3" t="s">
        <v>1</v>
      </c>
      <c r="F476" s="3"/>
      <c r="G476" s="2"/>
      <c r="H476" s="3">
        <v>3.05</v>
      </c>
      <c r="I476" s="3">
        <v>3.05</v>
      </c>
      <c r="J476" s="5">
        <v>8.4999999999999993E-5</v>
      </c>
      <c r="K476" s="3" t="s">
        <v>3</v>
      </c>
      <c r="L476" s="3" t="s">
        <v>4</v>
      </c>
      <c r="M476" s="5">
        <v>1.4925373134328357</v>
      </c>
      <c r="N476" s="5">
        <v>21.35</v>
      </c>
      <c r="O476" s="3" t="s">
        <v>3</v>
      </c>
      <c r="P476" s="3">
        <v>1.08</v>
      </c>
      <c r="Q476" s="3">
        <v>0.37593984962406013</v>
      </c>
      <c r="R476" s="5">
        <v>46.2</v>
      </c>
      <c r="S476" s="3">
        <v>2.2000000000000002</v>
      </c>
      <c r="T476" s="3" t="s">
        <v>3</v>
      </c>
      <c r="U476" s="5">
        <v>61.2</v>
      </c>
      <c r="V476" s="3">
        <v>3.3</v>
      </c>
      <c r="W476" s="5">
        <v>459.75</v>
      </c>
      <c r="X476" s="3"/>
      <c r="Y476" s="3"/>
      <c r="Z476" s="5">
        <v>0.54</v>
      </c>
      <c r="AA476" s="3" t="s">
        <v>8</v>
      </c>
      <c r="AB476" s="2">
        <v>2.2727272727272729</v>
      </c>
      <c r="AC476" s="5">
        <v>2.5974545454545455E-9</v>
      </c>
      <c r="AD476" s="3" t="s">
        <v>22</v>
      </c>
      <c r="AE476" s="3" t="s">
        <v>1</v>
      </c>
      <c r="AF476" s="3"/>
      <c r="AG476" s="6">
        <v>4.0300000000000006E-3</v>
      </c>
      <c r="AH476" s="5">
        <v>459.75</v>
      </c>
      <c r="AI476" s="5">
        <v>169.35</v>
      </c>
      <c r="AJ476" s="3">
        <v>48</v>
      </c>
      <c r="AK476" s="5">
        <v>459.75</v>
      </c>
      <c r="AL476" s="5">
        <v>1.39</v>
      </c>
      <c r="AM476" s="3"/>
      <c r="AN476" s="3"/>
      <c r="AO476" s="5">
        <v>459.75</v>
      </c>
      <c r="AP476" s="5">
        <v>459.75</v>
      </c>
      <c r="AQ476" s="5">
        <v>198</v>
      </c>
      <c r="AR476" s="5">
        <v>2.9</v>
      </c>
      <c r="AS476" s="3" t="s">
        <v>28</v>
      </c>
      <c r="AT476" s="3" t="s">
        <v>28</v>
      </c>
      <c r="AU476" s="5">
        <v>169.5</v>
      </c>
      <c r="AV476" s="3"/>
      <c r="AW476" s="5">
        <v>459.75</v>
      </c>
      <c r="AX476" s="5">
        <v>1.5400000000000002E-5</v>
      </c>
      <c r="AY476" s="2" t="s">
        <v>311</v>
      </c>
      <c r="AZ476" s="5">
        <v>60.6</v>
      </c>
      <c r="BA476" s="5">
        <v>459.75</v>
      </c>
      <c r="BB476" s="3" t="s">
        <v>8</v>
      </c>
      <c r="BC476" s="3">
        <v>23.75</v>
      </c>
      <c r="BD476" s="5">
        <v>0.61349693251533743</v>
      </c>
      <c r="BE476" s="3" t="s">
        <v>581</v>
      </c>
      <c r="BF476" s="6">
        <v>36.049999999999997</v>
      </c>
      <c r="BG476" s="5">
        <v>10.8</v>
      </c>
      <c r="BH476" s="3">
        <v>203.2</v>
      </c>
      <c r="BI476" s="3">
        <v>3.05</v>
      </c>
      <c r="BJ476" s="5">
        <v>3.33</v>
      </c>
      <c r="BK476" s="5">
        <v>125</v>
      </c>
      <c r="BL476" s="5">
        <v>1.4492753623188408</v>
      </c>
      <c r="BM476" s="5">
        <v>7.15</v>
      </c>
      <c r="BN476" s="5">
        <v>459.75</v>
      </c>
      <c r="BO476" s="3" t="s">
        <v>121</v>
      </c>
      <c r="BP476" s="3" t="s">
        <v>3</v>
      </c>
      <c r="BQ476" s="5">
        <v>4.62</v>
      </c>
      <c r="BR476" s="2" t="s">
        <v>21</v>
      </c>
      <c r="BS476" s="3"/>
      <c r="BT476" s="3"/>
      <c r="BU476" s="3">
        <v>1.2048192771084338</v>
      </c>
      <c r="BV476" s="5">
        <v>6.27</v>
      </c>
      <c r="BW476" s="5">
        <v>9.19</v>
      </c>
      <c r="BX476" s="3" t="s">
        <v>27</v>
      </c>
      <c r="BY476" s="3"/>
      <c r="BZ476" s="5">
        <v>459.75</v>
      </c>
      <c r="CA476" s="5">
        <v>4.5454545454545459</v>
      </c>
      <c r="CB476" s="3" t="s">
        <v>3</v>
      </c>
      <c r="CC476" s="5">
        <v>3.02</v>
      </c>
      <c r="CD476" s="5">
        <v>140</v>
      </c>
      <c r="CE476" s="3"/>
      <c r="CF476" s="5">
        <v>147.25</v>
      </c>
      <c r="CG476" s="3" t="s">
        <v>312</v>
      </c>
      <c r="CH476" s="3">
        <v>3.05</v>
      </c>
      <c r="CI476" s="3" t="s">
        <v>27</v>
      </c>
      <c r="CJ476" s="3" t="s">
        <v>1</v>
      </c>
      <c r="CK476" s="5">
        <v>4</v>
      </c>
      <c r="CL476" s="3" t="s">
        <v>22</v>
      </c>
      <c r="CM476" s="5">
        <v>298</v>
      </c>
      <c r="CN476" s="3"/>
      <c r="CO476" s="5">
        <v>33</v>
      </c>
      <c r="CP476" s="5">
        <v>7.15</v>
      </c>
      <c r="CQ476" s="5">
        <v>3.3</v>
      </c>
      <c r="CR476" s="5">
        <v>7.53</v>
      </c>
      <c r="CS476" s="5">
        <v>65.55</v>
      </c>
      <c r="CT476" s="5">
        <v>40.65</v>
      </c>
      <c r="CU476" s="5">
        <v>14.95</v>
      </c>
      <c r="CV476" s="5">
        <v>1104</v>
      </c>
      <c r="CW476" s="5">
        <v>597.65</v>
      </c>
      <c r="CX476" s="5">
        <v>1</v>
      </c>
      <c r="CY476" s="5">
        <v>0.98039215686274506</v>
      </c>
      <c r="CZ476" s="3" t="s">
        <v>22</v>
      </c>
      <c r="DA476" s="5">
        <v>1.3312999999999999</v>
      </c>
      <c r="DB476" s="5">
        <v>1924.25</v>
      </c>
      <c r="DC476" s="2">
        <v>6.25</v>
      </c>
      <c r="DD476" s="5">
        <v>248.4</v>
      </c>
      <c r="DE476" s="3" t="s">
        <v>22</v>
      </c>
      <c r="DF476" s="5">
        <v>0.4065040650406504</v>
      </c>
      <c r="DG476" s="3" t="s">
        <v>3</v>
      </c>
      <c r="DH476" s="5">
        <v>18.5</v>
      </c>
      <c r="DI476" s="3" t="s">
        <v>28</v>
      </c>
      <c r="DJ476" s="3"/>
      <c r="DK476" s="5">
        <v>891.25</v>
      </c>
      <c r="DL476" s="3" t="s">
        <v>8</v>
      </c>
      <c r="DM476" s="5">
        <v>0.30769230769230771</v>
      </c>
      <c r="DN476" s="3" t="s">
        <v>3</v>
      </c>
      <c r="DO476" s="5">
        <v>400</v>
      </c>
      <c r="DP476" s="3" t="s">
        <v>3</v>
      </c>
      <c r="DQ476" s="5">
        <v>15.65</v>
      </c>
      <c r="DR476" s="5">
        <v>2.2727272727272729</v>
      </c>
      <c r="DS476" s="3">
        <v>1</v>
      </c>
      <c r="DT476" s="5">
        <v>0.78125</v>
      </c>
      <c r="DU476" s="2"/>
      <c r="DV476" s="3" t="s">
        <v>3</v>
      </c>
      <c r="DW476" s="5">
        <v>61.2</v>
      </c>
      <c r="DX476" s="3">
        <v>7.82</v>
      </c>
      <c r="DY476" s="3" t="s">
        <v>8</v>
      </c>
      <c r="DZ476" s="5">
        <v>847</v>
      </c>
      <c r="EA476" s="5">
        <v>2.7027027027027026</v>
      </c>
      <c r="EB476" s="5">
        <v>2.4700000000000002</v>
      </c>
      <c r="EC476" s="3">
        <v>8.4700000000000006</v>
      </c>
      <c r="ED476" s="5">
        <v>459.75</v>
      </c>
      <c r="EE476" s="5">
        <v>0.47393364928909953</v>
      </c>
      <c r="EF476" s="3" t="s">
        <v>1</v>
      </c>
      <c r="EG476" s="3" t="s">
        <v>27</v>
      </c>
      <c r="EH476" s="2"/>
      <c r="EI476" s="5">
        <v>14.5</v>
      </c>
      <c r="EJ476" s="3" t="s">
        <v>473</v>
      </c>
      <c r="EK476" s="5">
        <v>0.30769999999999997</v>
      </c>
      <c r="EL476" s="3" t="s">
        <v>1</v>
      </c>
      <c r="EM476" s="3" t="s">
        <v>3</v>
      </c>
      <c r="EN476" s="3" t="s">
        <v>27</v>
      </c>
      <c r="EO476" s="3"/>
      <c r="EP476" s="3" t="s">
        <v>8</v>
      </c>
      <c r="EQ476" s="3">
        <v>3.05</v>
      </c>
      <c r="ER476" s="5">
        <v>9.77</v>
      </c>
      <c r="ES476" s="3"/>
      <c r="ET476" s="9">
        <v>42.35</v>
      </c>
      <c r="EU476" s="3" t="s">
        <v>239</v>
      </c>
      <c r="EV476" s="3" t="s">
        <v>28</v>
      </c>
      <c r="EW476" s="9">
        <v>23.1</v>
      </c>
      <c r="EX476" s="9">
        <v>3.41</v>
      </c>
      <c r="EY476" s="3">
        <v>2</v>
      </c>
      <c r="EZ476" s="3"/>
      <c r="FA476" s="9">
        <v>2.2222222222222223</v>
      </c>
      <c r="FB476" s="9">
        <v>1.5629999999999999E-7</v>
      </c>
      <c r="FC476" s="5">
        <v>459.75</v>
      </c>
      <c r="FD476" s="9">
        <v>3.8461538461538458</v>
      </c>
      <c r="FE476" s="2" t="s">
        <v>311</v>
      </c>
      <c r="FF476" s="3" t="s">
        <v>28</v>
      </c>
      <c r="FG476" s="3" t="s">
        <v>1</v>
      </c>
      <c r="FH476" s="9">
        <v>8.68</v>
      </c>
      <c r="FI476" s="3">
        <v>0.34843205574912889</v>
      </c>
      <c r="FJ476" s="9">
        <v>15.39</v>
      </c>
      <c r="FK476" s="3" t="s">
        <v>1</v>
      </c>
      <c r="FL476" s="3" t="s">
        <v>1</v>
      </c>
      <c r="FM476" s="3">
        <v>1.075268817204301</v>
      </c>
      <c r="FN476" s="9">
        <v>666.65</v>
      </c>
      <c r="FO476" s="9">
        <v>1.2986999999999999E-5</v>
      </c>
      <c r="FP476" s="9">
        <v>18.5</v>
      </c>
      <c r="FQ476" s="3" t="s">
        <v>311</v>
      </c>
      <c r="FR476" s="5">
        <v>5.6500000000000002E-2</v>
      </c>
      <c r="FS476" s="9">
        <v>167.1</v>
      </c>
      <c r="FT476" s="3" t="s">
        <v>1</v>
      </c>
      <c r="FU476" s="3">
        <v>3.68</v>
      </c>
      <c r="FV476" s="3" t="s">
        <v>27</v>
      </c>
      <c r="FW476" s="5">
        <v>69.599999999999994</v>
      </c>
      <c r="FX476" s="10">
        <v>4.7000000000000002E-3</v>
      </c>
      <c r="FY476" s="3">
        <v>169.3</v>
      </c>
      <c r="FZ476" s="3"/>
      <c r="GA476" s="3">
        <v>3.05</v>
      </c>
      <c r="GB476" s="3">
        <v>3.05</v>
      </c>
      <c r="GC476" s="3" t="s">
        <v>27</v>
      </c>
      <c r="GD476" s="3">
        <v>3.05</v>
      </c>
      <c r="GE476" s="3">
        <v>2.4390243902439024</v>
      </c>
      <c r="GF476" s="3" t="s">
        <v>30</v>
      </c>
      <c r="GG476" s="3"/>
      <c r="GH476" s="9">
        <v>3.65</v>
      </c>
      <c r="GI476" s="5">
        <v>459.75</v>
      </c>
      <c r="GJ476" s="5">
        <v>2.8225E-2</v>
      </c>
      <c r="GK476" s="3"/>
      <c r="GL476" s="5">
        <v>7.6923076923076916</v>
      </c>
      <c r="GM476" s="9">
        <v>2.21</v>
      </c>
      <c r="GN476" s="3" t="s">
        <v>31</v>
      </c>
      <c r="GO476" s="3" t="s">
        <v>8</v>
      </c>
      <c r="GP476" s="3"/>
      <c r="GQ476" s="3">
        <v>47</v>
      </c>
      <c r="GR476" s="3" t="s">
        <v>219</v>
      </c>
      <c r="GS476" s="9">
        <v>2.2727272727272729</v>
      </c>
      <c r="GT476" s="9">
        <v>171.05</v>
      </c>
      <c r="GU476" s="9">
        <v>32.25</v>
      </c>
      <c r="GV476" s="2">
        <v>0.30303030303030304</v>
      </c>
      <c r="GW476" s="9">
        <v>6.65</v>
      </c>
      <c r="GX476" s="2" t="s">
        <v>34</v>
      </c>
      <c r="GY476" s="9">
        <v>2.2727272727272729</v>
      </c>
      <c r="GZ476" s="9">
        <v>8.76</v>
      </c>
      <c r="HA476" s="9">
        <v>2.54</v>
      </c>
      <c r="HB476" s="9">
        <v>11.55</v>
      </c>
      <c r="HC476" s="3">
        <v>40.35</v>
      </c>
      <c r="HD476" s="3" t="s">
        <v>3</v>
      </c>
      <c r="HE476" s="9">
        <v>63.5</v>
      </c>
      <c r="HF476" s="9">
        <v>26.05</v>
      </c>
      <c r="HG476" s="3" t="s">
        <v>467</v>
      </c>
      <c r="HH476" s="5">
        <v>459.75</v>
      </c>
      <c r="HI476" s="3" t="s">
        <v>311</v>
      </c>
      <c r="HJ476" s="3">
        <v>1.5625</v>
      </c>
      <c r="HK476" s="3" t="s">
        <v>3</v>
      </c>
      <c r="HL476" s="3">
        <v>3.85</v>
      </c>
      <c r="HM476" s="9">
        <v>0.78</v>
      </c>
      <c r="HN476" s="9">
        <v>488.5</v>
      </c>
      <c r="HO476" s="3" t="s">
        <v>3</v>
      </c>
      <c r="HP476" s="3" t="s">
        <v>1</v>
      </c>
      <c r="HQ476" s="3" t="s">
        <v>28</v>
      </c>
      <c r="HR476" s="9">
        <v>9</v>
      </c>
      <c r="HS476" s="3" t="s">
        <v>3</v>
      </c>
      <c r="HT476" s="3">
        <v>3.69</v>
      </c>
      <c r="HU476" s="9">
        <v>0.75757575757575757</v>
      </c>
      <c r="HV476" s="3">
        <v>1</v>
      </c>
      <c r="HW476" s="9">
        <v>0.1031</v>
      </c>
      <c r="HX476" s="3" t="s">
        <v>3</v>
      </c>
      <c r="HY476" s="3">
        <v>119.5</v>
      </c>
      <c r="HZ476" s="3" t="s">
        <v>30</v>
      </c>
      <c r="IA476" s="9">
        <v>13.5</v>
      </c>
      <c r="IB476" s="5">
        <v>180</v>
      </c>
      <c r="IC476" s="3" t="s">
        <v>18</v>
      </c>
      <c r="ID476" s="3"/>
      <c r="IE476" s="3" t="s">
        <v>309</v>
      </c>
      <c r="IF476" s="7"/>
      <c r="IG476" s="9">
        <v>4.166666666666667</v>
      </c>
      <c r="IH476" s="9">
        <v>1.8181818181818181</v>
      </c>
    </row>
    <row r="477" spans="1:242" x14ac:dyDescent="0.25">
      <c r="A477" s="1" t="s">
        <v>602</v>
      </c>
      <c r="B477" s="5">
        <v>130.5</v>
      </c>
      <c r="C477" s="3"/>
      <c r="D477" s="5">
        <v>24</v>
      </c>
      <c r="E477" s="3" t="s">
        <v>1</v>
      </c>
      <c r="F477" s="3"/>
      <c r="G477" s="2"/>
      <c r="H477" s="3">
        <v>3.03</v>
      </c>
      <c r="I477" s="3">
        <v>3.03</v>
      </c>
      <c r="J477" s="5">
        <v>8.7000000000000001E-5</v>
      </c>
      <c r="K477" s="3" t="s">
        <v>3</v>
      </c>
      <c r="L477" s="3" t="s">
        <v>4</v>
      </c>
      <c r="M477" s="5">
        <v>1.4285714285714286</v>
      </c>
      <c r="N477" s="5">
        <v>19.95</v>
      </c>
      <c r="O477" s="3" t="s">
        <v>3</v>
      </c>
      <c r="P477" s="3">
        <v>1.08</v>
      </c>
      <c r="Q477" s="3">
        <v>0.37878787878787878</v>
      </c>
      <c r="R477" s="5">
        <v>92.4</v>
      </c>
      <c r="S477" s="3">
        <v>2.1800000000000002</v>
      </c>
      <c r="T477" s="3" t="s">
        <v>3</v>
      </c>
      <c r="U477" s="5">
        <v>58.05</v>
      </c>
      <c r="V477" s="3">
        <v>3.33</v>
      </c>
      <c r="W477" s="5">
        <v>429.75</v>
      </c>
      <c r="X477" s="3"/>
      <c r="Y477" s="3"/>
      <c r="Z477" s="5">
        <v>0.85</v>
      </c>
      <c r="AA477" s="3" t="s">
        <v>8</v>
      </c>
      <c r="AB477" s="2">
        <v>2.6315789473684212</v>
      </c>
      <c r="AC477" s="5">
        <v>3.1621818181818183E-9</v>
      </c>
      <c r="AD477" s="3" t="s">
        <v>22</v>
      </c>
      <c r="AE477" s="3" t="s">
        <v>1</v>
      </c>
      <c r="AF477" s="3"/>
      <c r="AG477" s="6">
        <v>3.8500000000000001E-3</v>
      </c>
      <c r="AH477" s="5">
        <v>429.75</v>
      </c>
      <c r="AI477" s="5">
        <v>154</v>
      </c>
      <c r="AJ477" s="3">
        <v>49.5</v>
      </c>
      <c r="AK477" s="5">
        <v>429.75</v>
      </c>
      <c r="AL477" s="5">
        <v>1.38</v>
      </c>
      <c r="AM477" s="3"/>
      <c r="AN477" s="3"/>
      <c r="AO477" s="5">
        <v>429.75</v>
      </c>
      <c r="AP477" s="5">
        <v>429.75</v>
      </c>
      <c r="AQ477" s="5">
        <v>212.75</v>
      </c>
      <c r="AR477" s="5">
        <v>2.89</v>
      </c>
      <c r="AS477" s="3" t="s">
        <v>28</v>
      </c>
      <c r="AT477" s="3" t="s">
        <v>28</v>
      </c>
      <c r="AU477" s="5">
        <v>168.1</v>
      </c>
      <c r="AV477" s="3"/>
      <c r="AW477" s="5">
        <v>429.75</v>
      </c>
      <c r="AX477" s="5">
        <v>1.4E-5</v>
      </c>
      <c r="AY477" s="2" t="s">
        <v>311</v>
      </c>
      <c r="AZ477" s="5">
        <v>60.5</v>
      </c>
      <c r="BA477" s="5">
        <v>429.75</v>
      </c>
      <c r="BB477" s="3" t="s">
        <v>8</v>
      </c>
      <c r="BC477" s="3">
        <v>23.5</v>
      </c>
      <c r="BD477" s="5">
        <v>0.56818181818181823</v>
      </c>
      <c r="BE477" s="3" t="s">
        <v>581</v>
      </c>
      <c r="BF477" s="6">
        <v>34.25</v>
      </c>
      <c r="BG477" s="5">
        <v>10.15</v>
      </c>
      <c r="BH477" s="3">
        <v>184.8</v>
      </c>
      <c r="BI477" s="3">
        <v>3.03</v>
      </c>
      <c r="BJ477" s="5">
        <v>3.3</v>
      </c>
      <c r="BK477" s="5">
        <v>117.7</v>
      </c>
      <c r="BL477" s="5">
        <v>1.4492753623188408</v>
      </c>
      <c r="BM477" s="5">
        <v>7.15</v>
      </c>
      <c r="BN477" s="5">
        <v>429.75</v>
      </c>
      <c r="BO477" s="3" t="s">
        <v>121</v>
      </c>
      <c r="BP477" s="3" t="s">
        <v>3</v>
      </c>
      <c r="BQ477" s="5">
        <v>5.15</v>
      </c>
      <c r="BR477" s="2" t="s">
        <v>21</v>
      </c>
      <c r="BS477" s="3"/>
      <c r="BT477" s="3"/>
      <c r="BU477" s="3">
        <v>1.0989010989010988</v>
      </c>
      <c r="BV477" s="5">
        <v>5.95</v>
      </c>
      <c r="BW477" s="5">
        <v>8.6199999999999992</v>
      </c>
      <c r="BX477" s="3" t="s">
        <v>27</v>
      </c>
      <c r="BY477" s="3"/>
      <c r="BZ477" s="5">
        <v>429.75</v>
      </c>
      <c r="CA477" s="5">
        <v>4.166666666666667</v>
      </c>
      <c r="CB477" s="3" t="s">
        <v>3</v>
      </c>
      <c r="CC477" s="5">
        <v>2.85</v>
      </c>
      <c r="CD477" s="5">
        <v>130</v>
      </c>
      <c r="CE477" s="3"/>
      <c r="CF477" s="5">
        <v>137.9</v>
      </c>
      <c r="CG477" s="3" t="s">
        <v>312</v>
      </c>
      <c r="CH477" s="3">
        <v>3.03</v>
      </c>
      <c r="CI477" s="3" t="s">
        <v>27</v>
      </c>
      <c r="CJ477" s="3" t="s">
        <v>1</v>
      </c>
      <c r="CK477" s="5">
        <v>4</v>
      </c>
      <c r="CL477" s="3" t="s">
        <v>22</v>
      </c>
      <c r="CM477" s="5">
        <v>300</v>
      </c>
      <c r="CN477" s="3"/>
      <c r="CO477" s="5">
        <v>33</v>
      </c>
      <c r="CP477" s="5">
        <v>7.14</v>
      </c>
      <c r="CQ477" s="5">
        <v>3.25</v>
      </c>
      <c r="CR477" s="5">
        <v>7.22</v>
      </c>
      <c r="CS477" s="5">
        <v>59.25</v>
      </c>
      <c r="CT477" s="5">
        <v>36.950000000000003</v>
      </c>
      <c r="CU477" s="5">
        <v>14.45</v>
      </c>
      <c r="CV477" s="5">
        <v>1090</v>
      </c>
      <c r="CW477" s="5">
        <v>543.5</v>
      </c>
      <c r="CX477" s="5">
        <v>1.0526315789473684</v>
      </c>
      <c r="CY477" s="5">
        <v>0.90909090909090906</v>
      </c>
      <c r="CZ477" s="3" t="s">
        <v>22</v>
      </c>
      <c r="DA477" s="5">
        <v>1.6</v>
      </c>
      <c r="DB477" s="5">
        <v>1893.44</v>
      </c>
      <c r="DC477" s="2">
        <v>6.2</v>
      </c>
      <c r="DD477" s="5">
        <v>240.65</v>
      </c>
      <c r="DE477" s="3" t="s">
        <v>22</v>
      </c>
      <c r="DF477" s="5">
        <v>0.40160642570281119</v>
      </c>
      <c r="DG477" s="3" t="s">
        <v>3</v>
      </c>
      <c r="DH477" s="5">
        <v>16.2</v>
      </c>
      <c r="DI477" s="3" t="s">
        <v>28</v>
      </c>
      <c r="DJ477" s="3"/>
      <c r="DK477" s="5">
        <v>840</v>
      </c>
      <c r="DL477" s="3" t="s">
        <v>8</v>
      </c>
      <c r="DM477" s="5">
        <v>0.303951367781155</v>
      </c>
      <c r="DN477" s="3" t="s">
        <v>3</v>
      </c>
      <c r="DO477" s="5">
        <v>370</v>
      </c>
      <c r="DP477" s="3" t="s">
        <v>3</v>
      </c>
      <c r="DQ477" s="5">
        <v>15.91</v>
      </c>
      <c r="DR477" s="5">
        <v>2.6315789473684212</v>
      </c>
      <c r="DS477" s="3">
        <v>1</v>
      </c>
      <c r="DT477" s="5">
        <v>0.85470085470085477</v>
      </c>
      <c r="DU477" s="2"/>
      <c r="DV477" s="3" t="s">
        <v>3</v>
      </c>
      <c r="DW477" s="5">
        <v>58.05</v>
      </c>
      <c r="DX477" s="3">
        <v>7.57</v>
      </c>
      <c r="DY477" s="3" t="s">
        <v>8</v>
      </c>
      <c r="DZ477" s="5">
        <v>770</v>
      </c>
      <c r="EA477" s="5">
        <v>2.5641025641025639</v>
      </c>
      <c r="EB477" s="5">
        <v>2.31</v>
      </c>
      <c r="EC477" s="3">
        <v>6.6</v>
      </c>
      <c r="ED477" s="5">
        <v>429.75</v>
      </c>
      <c r="EE477" s="5">
        <v>0.44052863436123346</v>
      </c>
      <c r="EF477" s="3" t="s">
        <v>1</v>
      </c>
      <c r="EG477" s="3" t="s">
        <v>27</v>
      </c>
      <c r="EH477" s="2"/>
      <c r="EI477" s="5">
        <v>13</v>
      </c>
      <c r="EJ477" s="3" t="s">
        <v>473</v>
      </c>
      <c r="EK477" s="5">
        <v>0.39200000000000002</v>
      </c>
      <c r="EL477" s="3" t="s">
        <v>1</v>
      </c>
      <c r="EM477" s="3" t="s">
        <v>3</v>
      </c>
      <c r="EN477" s="3" t="s">
        <v>27</v>
      </c>
      <c r="EO477" s="3"/>
      <c r="EP477" s="3" t="s">
        <v>8</v>
      </c>
      <c r="EQ477" s="3">
        <v>3.03</v>
      </c>
      <c r="ER477" s="5">
        <v>9.6</v>
      </c>
      <c r="ES477" s="3"/>
      <c r="ET477" s="9">
        <v>38.5</v>
      </c>
      <c r="EU477" s="3" t="s">
        <v>239</v>
      </c>
      <c r="EV477" s="3" t="s">
        <v>28</v>
      </c>
      <c r="EW477" s="9">
        <v>21</v>
      </c>
      <c r="EX477" s="9">
        <v>3.2</v>
      </c>
      <c r="EY477" s="3">
        <v>2</v>
      </c>
      <c r="EZ477" s="3"/>
      <c r="FA477" s="9">
        <v>2</v>
      </c>
      <c r="FB477" s="9">
        <v>1.43E-7</v>
      </c>
      <c r="FC477" s="5">
        <v>429.75</v>
      </c>
      <c r="FD477" s="9">
        <v>3.5714285714285712</v>
      </c>
      <c r="FE477" s="2" t="s">
        <v>311</v>
      </c>
      <c r="FF477" s="3" t="s">
        <v>28</v>
      </c>
      <c r="FG477" s="3" t="s">
        <v>1</v>
      </c>
      <c r="FH477" s="9">
        <v>8.25</v>
      </c>
      <c r="FI477" s="3">
        <v>0.34965034965034969</v>
      </c>
      <c r="FJ477" s="9">
        <v>14.45</v>
      </c>
      <c r="FK477" s="3" t="s">
        <v>1</v>
      </c>
      <c r="FL477" s="3" t="s">
        <v>1</v>
      </c>
      <c r="FM477" s="3">
        <v>0.98039215686274506</v>
      </c>
      <c r="FN477" s="9">
        <v>800</v>
      </c>
      <c r="FO477" s="9">
        <v>1.4493E-5</v>
      </c>
      <c r="FP477" s="9">
        <v>18.7</v>
      </c>
      <c r="FQ477" s="3" t="s">
        <v>311</v>
      </c>
      <c r="FR477" s="5">
        <v>5.7750000000000003E-2</v>
      </c>
      <c r="FS477" s="9">
        <v>161.55000000000001</v>
      </c>
      <c r="FT477" s="3" t="s">
        <v>1</v>
      </c>
      <c r="FU477" s="3">
        <v>3.7</v>
      </c>
      <c r="FV477" s="3" t="s">
        <v>27</v>
      </c>
      <c r="FW477" s="5">
        <v>63.3</v>
      </c>
      <c r="FX477" s="10">
        <v>5.4999999999999997E-3</v>
      </c>
      <c r="FY477" s="3">
        <v>154</v>
      </c>
      <c r="FZ477" s="3"/>
      <c r="GA477" s="3">
        <v>3.03</v>
      </c>
      <c r="GB477" s="3">
        <v>3.03</v>
      </c>
      <c r="GC477" s="3" t="s">
        <v>27</v>
      </c>
      <c r="GD477" s="3">
        <v>3.03</v>
      </c>
      <c r="GE477" s="3">
        <v>2.2222222222222223</v>
      </c>
      <c r="GF477" s="3" t="s">
        <v>30</v>
      </c>
      <c r="GG477" s="3"/>
      <c r="GH477" s="9">
        <v>3.65</v>
      </c>
      <c r="GI477" s="5">
        <v>429.75</v>
      </c>
      <c r="GJ477" s="5">
        <v>2.8875000000000001E-2</v>
      </c>
      <c r="GK477" s="3"/>
      <c r="GL477" s="5">
        <v>8.3333333333333339</v>
      </c>
      <c r="GM477" s="9">
        <v>2.15</v>
      </c>
      <c r="GN477" s="3" t="s">
        <v>31</v>
      </c>
      <c r="GO477" s="3" t="s">
        <v>8</v>
      </c>
      <c r="GP477" s="3"/>
      <c r="GQ477" s="3">
        <v>49</v>
      </c>
      <c r="GR477" s="3" t="s">
        <v>219</v>
      </c>
      <c r="GS477" s="9">
        <v>2.6315789473684212</v>
      </c>
      <c r="GT477" s="9">
        <v>162.1</v>
      </c>
      <c r="GU477" s="9">
        <v>30</v>
      </c>
      <c r="GV477" s="2">
        <v>0.3125</v>
      </c>
      <c r="GW477" s="9">
        <v>6.6</v>
      </c>
      <c r="GX477" s="2" t="s">
        <v>34</v>
      </c>
      <c r="GY477" s="9">
        <v>2.6315789473684212</v>
      </c>
      <c r="GZ477" s="9">
        <v>8.3000000000000007</v>
      </c>
      <c r="HA477" s="9">
        <v>2.31</v>
      </c>
      <c r="HB477" s="9">
        <v>10.5</v>
      </c>
      <c r="HC477" s="3">
        <v>37</v>
      </c>
      <c r="HD477" s="3" t="s">
        <v>3</v>
      </c>
      <c r="HE477" s="9">
        <v>71.099999999999994</v>
      </c>
      <c r="HF477" s="9">
        <v>23.7</v>
      </c>
      <c r="HG477" s="3" t="s">
        <v>467</v>
      </c>
      <c r="HH477" s="5">
        <v>429.75</v>
      </c>
      <c r="HI477" s="3" t="s">
        <v>311</v>
      </c>
      <c r="HJ477" s="3">
        <v>1.4285714285714286</v>
      </c>
      <c r="HK477" s="3" t="s">
        <v>3</v>
      </c>
      <c r="HL477" s="3">
        <v>3.82</v>
      </c>
      <c r="HM477" s="9">
        <v>0.76</v>
      </c>
      <c r="HN477" s="9">
        <v>513</v>
      </c>
      <c r="HO477" s="3" t="s">
        <v>3</v>
      </c>
      <c r="HP477" s="3" t="s">
        <v>1</v>
      </c>
      <c r="HQ477" s="3" t="s">
        <v>28</v>
      </c>
      <c r="HR477" s="9">
        <v>9.75</v>
      </c>
      <c r="HS477" s="3" t="s">
        <v>3</v>
      </c>
      <c r="HT477" s="3">
        <v>3.73</v>
      </c>
      <c r="HU477" s="9">
        <v>0.70422535211267612</v>
      </c>
      <c r="HV477" s="3">
        <v>1</v>
      </c>
      <c r="HW477" s="9">
        <v>0.11299999999999999</v>
      </c>
      <c r="HX477" s="3" t="s">
        <v>3</v>
      </c>
      <c r="HY477" s="3">
        <v>108.75</v>
      </c>
      <c r="HZ477" s="3" t="s">
        <v>30</v>
      </c>
      <c r="IA477" s="9">
        <v>14.7</v>
      </c>
      <c r="IB477" s="5">
        <v>225</v>
      </c>
      <c r="IC477" s="3" t="s">
        <v>18</v>
      </c>
      <c r="ID477" s="3"/>
      <c r="IE477" s="3" t="s">
        <v>309</v>
      </c>
      <c r="IF477" s="7"/>
      <c r="IG477" s="9">
        <v>3.8461538461538458</v>
      </c>
      <c r="IH477" s="9">
        <v>1.639344262295082</v>
      </c>
    </row>
    <row r="478" spans="1:242" x14ac:dyDescent="0.25">
      <c r="A478" s="1" t="s">
        <v>603</v>
      </c>
      <c r="B478" s="5">
        <v>131.5</v>
      </c>
      <c r="C478" s="3"/>
      <c r="D478" s="5">
        <v>26.25</v>
      </c>
      <c r="E478" s="3" t="s">
        <v>1</v>
      </c>
      <c r="F478" s="3"/>
      <c r="G478" s="2"/>
      <c r="H478" s="3">
        <v>3.04</v>
      </c>
      <c r="I478" s="3">
        <v>3.04</v>
      </c>
      <c r="J478" s="5">
        <v>9.0000000000000006E-5</v>
      </c>
      <c r="K478" s="3" t="s">
        <v>3</v>
      </c>
      <c r="L478" s="3" t="s">
        <v>4</v>
      </c>
      <c r="M478" s="5">
        <v>1.4492753623188408</v>
      </c>
      <c r="N478" s="5">
        <v>19.850000000000001</v>
      </c>
      <c r="O478" s="3" t="s">
        <v>3</v>
      </c>
      <c r="P478" s="3">
        <v>1.1100000000000001</v>
      </c>
      <c r="Q478" s="3">
        <v>0.38759689922480617</v>
      </c>
      <c r="R478" s="5">
        <v>93.2</v>
      </c>
      <c r="S478" s="3">
        <v>2.21</v>
      </c>
      <c r="T478" s="3" t="s">
        <v>3</v>
      </c>
      <c r="U478" s="5">
        <v>58.25</v>
      </c>
      <c r="V478" s="3">
        <v>3.32</v>
      </c>
      <c r="W478" s="5">
        <v>434.45</v>
      </c>
      <c r="X478" s="3"/>
      <c r="Y478" s="3"/>
      <c r="Z478" s="5">
        <v>1.5</v>
      </c>
      <c r="AA478" s="3" t="s">
        <v>8</v>
      </c>
      <c r="AB478" s="2">
        <v>2.9411764705882351</v>
      </c>
      <c r="AC478" s="5">
        <v>3.7879999999999997E-9</v>
      </c>
      <c r="AD478" s="3" t="s">
        <v>22</v>
      </c>
      <c r="AE478" s="3" t="s">
        <v>1</v>
      </c>
      <c r="AF478" s="3"/>
      <c r="AG478" s="6">
        <v>4.2399999999999998E-3</v>
      </c>
      <c r="AH478" s="5">
        <v>434.45</v>
      </c>
      <c r="AI478" s="5">
        <v>155.35</v>
      </c>
      <c r="AJ478" s="3">
        <v>51</v>
      </c>
      <c r="AK478" s="5">
        <v>434.45</v>
      </c>
      <c r="AL478" s="5">
        <v>1.38</v>
      </c>
      <c r="AM478" s="3"/>
      <c r="AN478" s="3"/>
      <c r="AO478" s="5">
        <v>434.45</v>
      </c>
      <c r="AP478" s="5">
        <v>434.45</v>
      </c>
      <c r="AQ478" s="5">
        <v>235.3</v>
      </c>
      <c r="AR478" s="5">
        <v>2.91</v>
      </c>
      <c r="AS478" s="3" t="s">
        <v>28</v>
      </c>
      <c r="AT478" s="3" t="s">
        <v>28</v>
      </c>
      <c r="AU478" s="5">
        <v>169.5</v>
      </c>
      <c r="AV478" s="3"/>
      <c r="AW478" s="5">
        <v>434.45</v>
      </c>
      <c r="AX478" s="5">
        <v>2.2183333333333332E-5</v>
      </c>
      <c r="AY478" s="2" t="s">
        <v>311</v>
      </c>
      <c r="AZ478" s="5">
        <v>60.7</v>
      </c>
      <c r="BA478" s="5">
        <v>434.45</v>
      </c>
      <c r="BB478" s="3" t="s">
        <v>8</v>
      </c>
      <c r="BC478" s="3">
        <v>25</v>
      </c>
      <c r="BD478" s="5">
        <v>0.58823529411764708</v>
      </c>
      <c r="BE478" s="3" t="s">
        <v>581</v>
      </c>
      <c r="BF478" s="6">
        <v>35.85</v>
      </c>
      <c r="BG478" s="5">
        <v>10.25</v>
      </c>
      <c r="BH478" s="3">
        <v>186.4</v>
      </c>
      <c r="BI478" s="3">
        <v>3.04</v>
      </c>
      <c r="BJ478" s="5">
        <v>3.32</v>
      </c>
      <c r="BK478" s="5">
        <v>124.25</v>
      </c>
      <c r="BL478" s="5">
        <v>1.5384615384615383</v>
      </c>
      <c r="BM478" s="5">
        <v>7.17</v>
      </c>
      <c r="BN478" s="5">
        <v>434.45</v>
      </c>
      <c r="BO478" s="3" t="s">
        <v>121</v>
      </c>
      <c r="BP478" s="3" t="s">
        <v>3</v>
      </c>
      <c r="BQ478" s="5">
        <v>5.18</v>
      </c>
      <c r="BR478" s="2" t="s">
        <v>21</v>
      </c>
      <c r="BS478" s="3"/>
      <c r="BT478" s="3"/>
      <c r="BU478" s="3">
        <v>1.1363636363636365</v>
      </c>
      <c r="BV478" s="5">
        <v>6.01</v>
      </c>
      <c r="BW478" s="5">
        <v>8.66</v>
      </c>
      <c r="BX478" s="3" t="s">
        <v>27</v>
      </c>
      <c r="BY478" s="3"/>
      <c r="BZ478" s="5">
        <v>434.45</v>
      </c>
      <c r="CA478" s="5">
        <v>4.166666666666667</v>
      </c>
      <c r="CB478" s="3" t="s">
        <v>3</v>
      </c>
      <c r="CC478" s="5">
        <v>2.84</v>
      </c>
      <c r="CD478" s="5">
        <v>135</v>
      </c>
      <c r="CE478" s="3"/>
      <c r="CF478" s="5">
        <v>143.4</v>
      </c>
      <c r="CG478" s="3" t="s">
        <v>312</v>
      </c>
      <c r="CH478" s="3">
        <v>3.04</v>
      </c>
      <c r="CI478" s="3" t="s">
        <v>27</v>
      </c>
      <c r="CJ478" s="3" t="s">
        <v>1</v>
      </c>
      <c r="CK478" s="5">
        <v>5</v>
      </c>
      <c r="CL478" s="3" t="s">
        <v>22</v>
      </c>
      <c r="CM478" s="5">
        <v>310</v>
      </c>
      <c r="CN478" s="3"/>
      <c r="CO478" s="5">
        <v>33</v>
      </c>
      <c r="CP478" s="5">
        <v>7.17</v>
      </c>
      <c r="CQ478" s="5">
        <v>3.29</v>
      </c>
      <c r="CR478" s="5">
        <v>7.9</v>
      </c>
      <c r="CS478" s="5">
        <v>59.75</v>
      </c>
      <c r="CT478" s="5">
        <v>37.299999999999997</v>
      </c>
      <c r="CU478" s="5">
        <v>14.55</v>
      </c>
      <c r="CV478" s="5">
        <v>1100</v>
      </c>
      <c r="CW478" s="5">
        <v>621.35</v>
      </c>
      <c r="CX478" s="5">
        <v>1.1111111111111112</v>
      </c>
      <c r="CY478" s="5">
        <v>0.9174311926605504</v>
      </c>
      <c r="CZ478" s="3" t="s">
        <v>22</v>
      </c>
      <c r="DA478" s="5">
        <v>1.65</v>
      </c>
      <c r="DB478" s="5">
        <v>1894.5</v>
      </c>
      <c r="DC478" s="2">
        <v>6.28</v>
      </c>
      <c r="DD478" s="5">
        <v>240.2</v>
      </c>
      <c r="DE478" s="3" t="s">
        <v>22</v>
      </c>
      <c r="DF478" s="5">
        <v>0.39840637450199207</v>
      </c>
      <c r="DG478" s="3" t="s">
        <v>3</v>
      </c>
      <c r="DH478" s="5">
        <v>17.25</v>
      </c>
      <c r="DI478" s="3" t="s">
        <v>28</v>
      </c>
      <c r="DJ478" s="3"/>
      <c r="DK478" s="5">
        <v>847.25</v>
      </c>
      <c r="DL478" s="3" t="s">
        <v>8</v>
      </c>
      <c r="DM478" s="5">
        <v>0.3105590062111801</v>
      </c>
      <c r="DN478" s="3" t="s">
        <v>3</v>
      </c>
      <c r="DO478" s="5">
        <v>410</v>
      </c>
      <c r="DP478" s="3" t="s">
        <v>3</v>
      </c>
      <c r="DQ478" s="5">
        <v>18.38</v>
      </c>
      <c r="DR478" s="5">
        <v>2.9411764705882351</v>
      </c>
      <c r="DS478" s="3">
        <v>1</v>
      </c>
      <c r="DT478" s="5">
        <v>0.93457943925233644</v>
      </c>
      <c r="DU478" s="2"/>
      <c r="DV478" s="3" t="s">
        <v>3</v>
      </c>
      <c r="DW478" s="5">
        <v>58.25</v>
      </c>
      <c r="DX478" s="3">
        <v>7.9</v>
      </c>
      <c r="DY478" s="3" t="s">
        <v>8</v>
      </c>
      <c r="DZ478" s="5">
        <v>777</v>
      </c>
      <c r="EA478" s="5">
        <v>2.4390243902439024</v>
      </c>
      <c r="EB478" s="5">
        <v>2.4500000000000002</v>
      </c>
      <c r="EC478" s="3">
        <v>6.65</v>
      </c>
      <c r="ED478" s="5">
        <v>434.45</v>
      </c>
      <c r="EE478" s="5">
        <v>0.46511627906976744</v>
      </c>
      <c r="EF478" s="3" t="s">
        <v>1</v>
      </c>
      <c r="EG478" s="3" t="s">
        <v>27</v>
      </c>
      <c r="EH478" s="2"/>
      <c r="EI478" s="5">
        <v>14.5</v>
      </c>
      <c r="EJ478" s="3" t="s">
        <v>473</v>
      </c>
      <c r="EK478" s="5">
        <v>0.39500000000000002</v>
      </c>
      <c r="EL478" s="3" t="s">
        <v>1</v>
      </c>
      <c r="EM478" s="3" t="s">
        <v>3</v>
      </c>
      <c r="EN478" s="3" t="s">
        <v>27</v>
      </c>
      <c r="EO478" s="3"/>
      <c r="EP478" s="3" t="s">
        <v>8</v>
      </c>
      <c r="EQ478" s="3">
        <v>3.04</v>
      </c>
      <c r="ER478" s="5">
        <v>10.6</v>
      </c>
      <c r="ES478" s="3"/>
      <c r="ET478" s="9">
        <v>38.85</v>
      </c>
      <c r="EU478" s="3" t="s">
        <v>239</v>
      </c>
      <c r="EV478" s="3" t="s">
        <v>28</v>
      </c>
      <c r="EW478" s="9">
        <v>21.2</v>
      </c>
      <c r="EX478" s="9">
        <v>3.2</v>
      </c>
      <c r="EY478" s="3">
        <v>2.0299999999999998</v>
      </c>
      <c r="EZ478" s="3"/>
      <c r="FA478" s="9">
        <v>1.8518518518518516</v>
      </c>
      <c r="FB478" s="9">
        <v>2.22E-7</v>
      </c>
      <c r="FC478" s="5">
        <v>434.45</v>
      </c>
      <c r="FD478" s="9">
        <v>4.166666666666667</v>
      </c>
      <c r="FE478" s="2" t="s">
        <v>311</v>
      </c>
      <c r="FF478" s="3" t="s">
        <v>28</v>
      </c>
      <c r="FG478" s="3" t="s">
        <v>1</v>
      </c>
      <c r="FH478" s="9">
        <v>8.3000000000000007</v>
      </c>
      <c r="FI478" s="3">
        <v>0.35087719298245612</v>
      </c>
      <c r="FJ478" s="9">
        <v>16.100000000000001</v>
      </c>
      <c r="FK478" s="3" t="s">
        <v>1</v>
      </c>
      <c r="FL478" s="3" t="s">
        <v>1</v>
      </c>
      <c r="FM478" s="3">
        <v>1.0309278350515465</v>
      </c>
      <c r="FN478" s="9">
        <v>1000</v>
      </c>
      <c r="FO478" s="9">
        <v>2.1053E-5</v>
      </c>
      <c r="FP478" s="9">
        <v>18.600000000000001</v>
      </c>
      <c r="FQ478" s="3" t="s">
        <v>311</v>
      </c>
      <c r="FR478" s="5">
        <v>6.6570000000000004E-2</v>
      </c>
      <c r="FS478" s="9">
        <v>166.4</v>
      </c>
      <c r="FT478" s="3" t="s">
        <v>1</v>
      </c>
      <c r="FU478" s="3">
        <v>3.68</v>
      </c>
      <c r="FV478" s="3" t="s">
        <v>27</v>
      </c>
      <c r="FW478" s="5">
        <v>67.55</v>
      </c>
      <c r="FX478" s="10">
        <v>4.6500000000000005E-3</v>
      </c>
      <c r="FY478" s="3">
        <v>155.35</v>
      </c>
      <c r="FZ478" s="3"/>
      <c r="GA478" s="3">
        <v>3.04</v>
      </c>
      <c r="GB478" s="3">
        <v>3.04</v>
      </c>
      <c r="GC478" s="3" t="s">
        <v>27</v>
      </c>
      <c r="GD478" s="3">
        <v>3.04</v>
      </c>
      <c r="GE478" s="3">
        <v>2.2222222222222223</v>
      </c>
      <c r="GF478" s="3" t="s">
        <v>30</v>
      </c>
      <c r="GG478" s="3"/>
      <c r="GH478" s="9">
        <v>3.67</v>
      </c>
      <c r="GI478" s="5">
        <v>434.45</v>
      </c>
      <c r="GJ478" s="5">
        <v>3.585E-2</v>
      </c>
      <c r="GK478" s="3"/>
      <c r="GL478" s="5">
        <v>8.3333333333333339</v>
      </c>
      <c r="GM478" s="9">
        <v>2.27</v>
      </c>
      <c r="GN478" s="3" t="s">
        <v>31</v>
      </c>
      <c r="GO478" s="3" t="s">
        <v>8</v>
      </c>
      <c r="GP478" s="3"/>
      <c r="GQ478" s="3">
        <v>50</v>
      </c>
      <c r="GR478" s="3" t="s">
        <v>219</v>
      </c>
      <c r="GS478" s="9">
        <v>2.9411764705882351</v>
      </c>
      <c r="GT478" s="9">
        <v>165.85</v>
      </c>
      <c r="GU478" s="9">
        <v>31</v>
      </c>
      <c r="GV478" s="2">
        <v>0.3571428571428571</v>
      </c>
      <c r="GW478" s="9">
        <v>6.63</v>
      </c>
      <c r="GX478" s="2" t="s">
        <v>34</v>
      </c>
      <c r="GY478" s="9">
        <v>2.9411764705882351</v>
      </c>
      <c r="GZ478" s="9">
        <v>8.4</v>
      </c>
      <c r="HA478" s="9">
        <v>2.33</v>
      </c>
      <c r="HB478" s="9">
        <v>11.35</v>
      </c>
      <c r="HC478" s="3">
        <v>38.85</v>
      </c>
      <c r="HD478" s="3" t="s">
        <v>3</v>
      </c>
      <c r="HE478" s="9">
        <v>71.7</v>
      </c>
      <c r="HF478" s="9">
        <v>24.5</v>
      </c>
      <c r="HG478" s="3" t="s">
        <v>467</v>
      </c>
      <c r="HH478" s="5">
        <v>434.45</v>
      </c>
      <c r="HI478" s="3" t="s">
        <v>311</v>
      </c>
      <c r="HJ478" s="3">
        <v>1.4285714285714286</v>
      </c>
      <c r="HK478" s="3" t="s">
        <v>3</v>
      </c>
      <c r="HL478" s="3">
        <v>3.85</v>
      </c>
      <c r="HM478" s="9">
        <v>0.9</v>
      </c>
      <c r="HN478" s="9">
        <v>517.79999999999995</v>
      </c>
      <c r="HO478" s="3" t="s">
        <v>3</v>
      </c>
      <c r="HP478" s="3" t="s">
        <v>1</v>
      </c>
      <c r="HQ478" s="3" t="s">
        <v>28</v>
      </c>
      <c r="HR478" s="9">
        <v>10</v>
      </c>
      <c r="HS478" s="3" t="s">
        <v>3</v>
      </c>
      <c r="HT478" s="3">
        <v>3.7</v>
      </c>
      <c r="HU478" s="9">
        <v>0.72992700729927007</v>
      </c>
      <c r="HV478" s="3">
        <v>1</v>
      </c>
      <c r="HW478" s="9">
        <v>0.11765</v>
      </c>
      <c r="HX478" s="3" t="s">
        <v>3</v>
      </c>
      <c r="HY478" s="3">
        <v>109.65</v>
      </c>
      <c r="HZ478" s="3" t="s">
        <v>30</v>
      </c>
      <c r="IA478" s="9">
        <v>15.05</v>
      </c>
      <c r="IB478" s="5">
        <v>250</v>
      </c>
      <c r="IC478" s="3" t="s">
        <v>18</v>
      </c>
      <c r="ID478" s="3"/>
      <c r="IE478" s="3" t="s">
        <v>309</v>
      </c>
      <c r="IF478" s="7"/>
      <c r="IG478" s="9">
        <v>3.8461538461538458</v>
      </c>
      <c r="IH478" s="9">
        <v>2.5641025641025639</v>
      </c>
    </row>
    <row r="479" spans="1:242" x14ac:dyDescent="0.25">
      <c r="A479" s="1" t="s">
        <v>604</v>
      </c>
      <c r="B479" s="5">
        <v>130.5</v>
      </c>
      <c r="C479" s="3"/>
      <c r="D479" s="5">
        <v>20.6</v>
      </c>
      <c r="E479" s="3" t="s">
        <v>1</v>
      </c>
      <c r="F479" s="3"/>
      <c r="G479" s="2"/>
      <c r="H479" s="3">
        <v>3.02</v>
      </c>
      <c r="I479" s="3">
        <v>3.02</v>
      </c>
      <c r="J479" s="5">
        <v>1.05E-4</v>
      </c>
      <c r="K479" s="3" t="s">
        <v>3</v>
      </c>
      <c r="L479" s="3" t="s">
        <v>4</v>
      </c>
      <c r="M479" s="5">
        <v>1.4492753623188408</v>
      </c>
      <c r="N479" s="5">
        <v>18.75</v>
      </c>
      <c r="O479" s="3" t="s">
        <v>3</v>
      </c>
      <c r="P479" s="3">
        <v>1.1100000000000001</v>
      </c>
      <c r="Q479" s="3">
        <v>0.38461538461538458</v>
      </c>
      <c r="R479" s="5">
        <v>87.6</v>
      </c>
      <c r="S479" s="3">
        <v>2.19</v>
      </c>
      <c r="T479" s="3" t="s">
        <v>3</v>
      </c>
      <c r="U479" s="5">
        <v>54.6</v>
      </c>
      <c r="V479" s="3">
        <v>3.3</v>
      </c>
      <c r="W479" s="5">
        <v>411.25</v>
      </c>
      <c r="X479" s="3"/>
      <c r="Y479" s="3"/>
      <c r="Z479" s="5">
        <v>1</v>
      </c>
      <c r="AA479" s="3" t="s">
        <v>8</v>
      </c>
      <c r="AB479" s="2">
        <v>2.7027027027027026</v>
      </c>
      <c r="AC479" s="5">
        <v>3.8076363636363635E-9</v>
      </c>
      <c r="AD479" s="3" t="s">
        <v>22</v>
      </c>
      <c r="AE479" s="3" t="s">
        <v>1</v>
      </c>
      <c r="AF479" s="3"/>
      <c r="AG479" s="6">
        <v>3.98E-3</v>
      </c>
      <c r="AH479" s="5">
        <v>411.25</v>
      </c>
      <c r="AI479" s="5">
        <v>146</v>
      </c>
      <c r="AJ479" s="3">
        <v>53</v>
      </c>
      <c r="AK479" s="5">
        <v>411.25</v>
      </c>
      <c r="AL479" s="5">
        <v>1.35</v>
      </c>
      <c r="AM479" s="3"/>
      <c r="AN479" s="3"/>
      <c r="AO479" s="5">
        <v>411.25</v>
      </c>
      <c r="AP479" s="5">
        <v>411.25</v>
      </c>
      <c r="AQ479" s="5">
        <v>238.1</v>
      </c>
      <c r="AR479" s="5">
        <v>3</v>
      </c>
      <c r="AS479" s="3" t="s">
        <v>28</v>
      </c>
      <c r="AT479" s="3" t="s">
        <v>28</v>
      </c>
      <c r="AU479" s="5">
        <v>175.45</v>
      </c>
      <c r="AV479" s="3"/>
      <c r="AW479" s="5">
        <v>411.25</v>
      </c>
      <c r="AX479" s="5">
        <v>2.0849999999999999E-5</v>
      </c>
      <c r="AY479" s="2" t="s">
        <v>311</v>
      </c>
      <c r="AZ479" s="5">
        <v>60.55</v>
      </c>
      <c r="BA479" s="5">
        <v>411.25</v>
      </c>
      <c r="BB479" s="3" t="s">
        <v>8</v>
      </c>
      <c r="BC479" s="3">
        <v>23.75</v>
      </c>
      <c r="BD479" s="5">
        <v>0.55555555555555558</v>
      </c>
      <c r="BE479" s="3" t="s">
        <v>581</v>
      </c>
      <c r="BF479" s="5">
        <v>33.69</v>
      </c>
      <c r="BG479" s="5">
        <v>9.75</v>
      </c>
      <c r="BH479" s="3">
        <v>175.2</v>
      </c>
      <c r="BI479" s="3">
        <v>3.02</v>
      </c>
      <c r="BJ479" s="5">
        <v>3.3</v>
      </c>
      <c r="BK479" s="5">
        <v>121.2</v>
      </c>
      <c r="BL479" s="5">
        <v>1.7857142857142856</v>
      </c>
      <c r="BM479" s="5">
        <v>7.15</v>
      </c>
      <c r="BN479" s="5">
        <v>411.25</v>
      </c>
      <c r="BO479" s="3" t="s">
        <v>121</v>
      </c>
      <c r="BP479" s="3" t="s">
        <v>3</v>
      </c>
      <c r="BQ479" s="5">
        <v>4.87</v>
      </c>
      <c r="BR479" s="2" t="s">
        <v>21</v>
      </c>
      <c r="BS479" s="3"/>
      <c r="BT479" s="3"/>
      <c r="BU479" s="3">
        <v>1.0638297872340425</v>
      </c>
      <c r="BV479" s="5">
        <v>5.76</v>
      </c>
      <c r="BW479" s="5">
        <v>8.15</v>
      </c>
      <c r="BX479" s="3" t="s">
        <v>27</v>
      </c>
      <c r="BY479" s="3"/>
      <c r="BZ479" s="5">
        <v>411.25</v>
      </c>
      <c r="CA479" s="5">
        <v>3.7037037037037033</v>
      </c>
      <c r="CB479" s="3" t="s">
        <v>3</v>
      </c>
      <c r="CC479" s="5">
        <v>2.68</v>
      </c>
      <c r="CD479" s="5">
        <v>130</v>
      </c>
      <c r="CE479" s="3"/>
      <c r="CF479" s="5">
        <v>148.5</v>
      </c>
      <c r="CG479" s="3" t="s">
        <v>312</v>
      </c>
      <c r="CH479" s="3">
        <v>3.02</v>
      </c>
      <c r="CI479" s="3" t="s">
        <v>27</v>
      </c>
      <c r="CJ479" s="3" t="s">
        <v>1</v>
      </c>
      <c r="CK479" s="5">
        <v>5</v>
      </c>
      <c r="CL479" s="3" t="s">
        <v>22</v>
      </c>
      <c r="CM479" s="5">
        <v>325</v>
      </c>
      <c r="CN479" s="3"/>
      <c r="CO479" s="5">
        <v>32</v>
      </c>
      <c r="CP479" s="5">
        <v>7.14</v>
      </c>
      <c r="CQ479" s="5">
        <v>3.33</v>
      </c>
      <c r="CR479" s="5">
        <v>7.18</v>
      </c>
      <c r="CS479" s="5">
        <v>59.2</v>
      </c>
      <c r="CT479" s="5">
        <v>35.049999999999997</v>
      </c>
      <c r="CU479" s="5">
        <v>13.3</v>
      </c>
      <c r="CV479" s="5">
        <v>1000</v>
      </c>
      <c r="CW479" s="5">
        <v>584</v>
      </c>
      <c r="CX479" s="5">
        <v>1.0638297872340425</v>
      </c>
      <c r="CY479" s="5">
        <v>0.87719298245614041</v>
      </c>
      <c r="CZ479" s="3" t="s">
        <v>22</v>
      </c>
      <c r="DA479" s="5">
        <v>1.68</v>
      </c>
      <c r="DB479" s="5">
        <v>1809.9</v>
      </c>
      <c r="DC479" s="2">
        <v>6.24</v>
      </c>
      <c r="DD479" s="5">
        <v>216.85</v>
      </c>
      <c r="DE479" s="3" t="s">
        <v>22</v>
      </c>
      <c r="DF479" s="5">
        <v>0.38910505836575876</v>
      </c>
      <c r="DG479" s="3" t="s">
        <v>3</v>
      </c>
      <c r="DH479" s="5">
        <v>16.25</v>
      </c>
      <c r="DI479" s="3" t="s">
        <v>28</v>
      </c>
      <c r="DJ479" s="3"/>
      <c r="DK479" s="5">
        <v>782.15</v>
      </c>
      <c r="DL479" s="3" t="s">
        <v>8</v>
      </c>
      <c r="DM479" s="5">
        <v>0.30211480362537763</v>
      </c>
      <c r="DN479" s="3" t="s">
        <v>3</v>
      </c>
      <c r="DO479" s="5">
        <v>420</v>
      </c>
      <c r="DP479" s="3" t="s">
        <v>3</v>
      </c>
      <c r="DQ479" s="5">
        <v>18.55</v>
      </c>
      <c r="DR479" s="5">
        <v>2.2222222222222223</v>
      </c>
      <c r="DS479" s="3">
        <v>1</v>
      </c>
      <c r="DT479" s="5">
        <v>0.87719298245614041</v>
      </c>
      <c r="DU479" s="2"/>
      <c r="DV479" s="3" t="s">
        <v>3</v>
      </c>
      <c r="DW479" s="5">
        <v>54.6</v>
      </c>
      <c r="DX479" s="3">
        <v>7.43</v>
      </c>
      <c r="DY479" s="3" t="s">
        <v>8</v>
      </c>
      <c r="DZ479" s="5">
        <v>730</v>
      </c>
      <c r="EA479" s="5">
        <v>2.3255813953488373</v>
      </c>
      <c r="EB479" s="5">
        <v>2.19</v>
      </c>
      <c r="EC479" s="3">
        <v>6.25</v>
      </c>
      <c r="ED479" s="5">
        <v>411.25</v>
      </c>
      <c r="EE479" s="5">
        <v>0.43478260869565222</v>
      </c>
      <c r="EF479" s="3" t="s">
        <v>1</v>
      </c>
      <c r="EG479" s="3" t="s">
        <v>27</v>
      </c>
      <c r="EH479" s="2"/>
      <c r="EI479" s="5">
        <v>13.5</v>
      </c>
      <c r="EJ479" s="3" t="s">
        <v>473</v>
      </c>
      <c r="EK479" s="5">
        <v>0.39</v>
      </c>
      <c r="EL479" s="3" t="s">
        <v>1</v>
      </c>
      <c r="EM479" s="3" t="s">
        <v>3</v>
      </c>
      <c r="EN479" s="3" t="s">
        <v>27</v>
      </c>
      <c r="EO479" s="3"/>
      <c r="EP479" s="3" t="s">
        <v>8</v>
      </c>
      <c r="EQ479" s="3">
        <v>3.02</v>
      </c>
      <c r="ER479" s="5">
        <v>10.199999999999999</v>
      </c>
      <c r="ES479" s="3"/>
      <c r="ET479" s="9">
        <v>36.5</v>
      </c>
      <c r="EU479" s="3" t="s">
        <v>239</v>
      </c>
      <c r="EV479" s="3" t="s">
        <v>28</v>
      </c>
      <c r="EW479" s="9">
        <v>19.899999999999999</v>
      </c>
      <c r="EX479" s="9">
        <v>3.03</v>
      </c>
      <c r="EY479" s="3">
        <v>1.99</v>
      </c>
      <c r="EZ479" s="3"/>
      <c r="FA479" s="9">
        <v>1.7543859649122808</v>
      </c>
      <c r="FB479" s="9">
        <v>2.2000000000000001E-7</v>
      </c>
      <c r="FC479" s="5">
        <v>411.25</v>
      </c>
      <c r="FD479" s="9">
        <v>4</v>
      </c>
      <c r="FE479" s="2" t="s">
        <v>311</v>
      </c>
      <c r="FF479" s="3" t="s">
        <v>28</v>
      </c>
      <c r="FG479" s="3" t="s">
        <v>1</v>
      </c>
      <c r="FH479" s="9">
        <v>7.96</v>
      </c>
      <c r="FI479" s="3">
        <v>0.35335689045936397</v>
      </c>
      <c r="FJ479" s="9">
        <v>15.1</v>
      </c>
      <c r="FK479" s="3" t="s">
        <v>1</v>
      </c>
      <c r="FL479" s="3" t="s">
        <v>1</v>
      </c>
      <c r="FM479" s="3">
        <v>0.970873786407767</v>
      </c>
      <c r="FN479" s="9">
        <v>990</v>
      </c>
      <c r="FO479" s="9">
        <v>2.0999999999999999E-5</v>
      </c>
      <c r="FP479" s="9">
        <v>18.75</v>
      </c>
      <c r="FQ479" s="3" t="s">
        <v>311</v>
      </c>
      <c r="FR479" s="5">
        <v>5.475E-2</v>
      </c>
      <c r="FS479" s="9">
        <v>159.25</v>
      </c>
      <c r="FT479" s="3" t="s">
        <v>1</v>
      </c>
      <c r="FU479" s="3">
        <v>3.7</v>
      </c>
      <c r="FV479" s="3" t="s">
        <v>27</v>
      </c>
      <c r="FW479" s="5">
        <v>63.5</v>
      </c>
      <c r="FX479" s="10">
        <v>4.4000000000000003E-3</v>
      </c>
      <c r="FY479" s="3">
        <v>146</v>
      </c>
      <c r="FZ479" s="3"/>
      <c r="GA479" s="3">
        <v>3.02</v>
      </c>
      <c r="GB479" s="3">
        <v>3.02</v>
      </c>
      <c r="GC479" s="3" t="s">
        <v>27</v>
      </c>
      <c r="GD479" s="3">
        <v>3.02</v>
      </c>
      <c r="GE479" s="3">
        <v>2.0833333333333335</v>
      </c>
      <c r="GF479" s="3" t="s">
        <v>30</v>
      </c>
      <c r="GG479" s="3"/>
      <c r="GH479" s="9">
        <v>3.68</v>
      </c>
      <c r="GI479" s="5">
        <v>411.25</v>
      </c>
      <c r="GJ479" s="5">
        <v>3.1285E-2</v>
      </c>
      <c r="GK479" s="3"/>
      <c r="GL479" s="5">
        <v>7.6923076923076916</v>
      </c>
      <c r="GM479" s="9">
        <v>2.09</v>
      </c>
      <c r="GN479" s="3" t="s">
        <v>31</v>
      </c>
      <c r="GO479" s="3" t="s">
        <v>8</v>
      </c>
      <c r="GP479" s="3"/>
      <c r="GQ479" s="3">
        <v>63.5</v>
      </c>
      <c r="GR479" s="3" t="s">
        <v>219</v>
      </c>
      <c r="GS479" s="9">
        <v>2.2222222222222223</v>
      </c>
      <c r="GT479" s="9">
        <v>162.80000000000001</v>
      </c>
      <c r="GU479" s="9">
        <v>29.95</v>
      </c>
      <c r="GV479" s="2">
        <v>0.33333333333333337</v>
      </c>
      <c r="GW479" s="9">
        <v>6.6</v>
      </c>
      <c r="GX479" s="2" t="s">
        <v>34</v>
      </c>
      <c r="GY479" s="9">
        <v>2.3255813953488373</v>
      </c>
      <c r="GZ479" s="9">
        <v>8.0500000000000007</v>
      </c>
      <c r="HA479" s="9">
        <v>2.19</v>
      </c>
      <c r="HB479" s="9">
        <v>11.85</v>
      </c>
      <c r="HC479" s="3">
        <v>35.9</v>
      </c>
      <c r="HD479" s="3" t="s">
        <v>3</v>
      </c>
      <c r="HE479" s="9">
        <v>67.400000000000006</v>
      </c>
      <c r="HF479" s="9">
        <v>21.9</v>
      </c>
      <c r="HG479" s="3" t="s">
        <v>467</v>
      </c>
      <c r="HH479" s="5">
        <v>411.25</v>
      </c>
      <c r="HI479" s="3" t="s">
        <v>311</v>
      </c>
      <c r="HJ479" s="3">
        <v>1.3513513513513513</v>
      </c>
      <c r="HK479" s="3" t="s">
        <v>3</v>
      </c>
      <c r="HL479" s="3">
        <v>3.8</v>
      </c>
      <c r="HM479" s="9">
        <v>0.89</v>
      </c>
      <c r="HN479" s="9">
        <v>533.6</v>
      </c>
      <c r="HO479" s="3" t="s">
        <v>3</v>
      </c>
      <c r="HP479" s="3" t="s">
        <v>1</v>
      </c>
      <c r="HQ479" s="3" t="s">
        <v>28</v>
      </c>
      <c r="HR479" s="9">
        <v>12.5</v>
      </c>
      <c r="HS479" s="3" t="s">
        <v>3</v>
      </c>
      <c r="HT479" s="3">
        <v>3.7</v>
      </c>
      <c r="HU479" s="9">
        <v>0.70422535211267612</v>
      </c>
      <c r="HV479" s="3">
        <v>1</v>
      </c>
      <c r="HW479" s="9">
        <v>0.13</v>
      </c>
      <c r="HX479" s="3" t="s">
        <v>3</v>
      </c>
      <c r="HY479" s="3">
        <v>103</v>
      </c>
      <c r="HZ479" s="3" t="s">
        <v>30</v>
      </c>
      <c r="IA479" s="9">
        <v>15.4</v>
      </c>
      <c r="IB479" s="5">
        <v>162.5</v>
      </c>
      <c r="IC479" s="3" t="s">
        <v>18</v>
      </c>
      <c r="ID479" s="3"/>
      <c r="IE479" s="3" t="s">
        <v>309</v>
      </c>
      <c r="IF479" s="7"/>
      <c r="IG479" s="9">
        <v>3.7037037037037033</v>
      </c>
      <c r="IH479" s="9">
        <v>2.4390243902439024</v>
      </c>
    </row>
    <row r="480" spans="1:242" x14ac:dyDescent="0.25">
      <c r="A480" s="1" t="s">
        <v>605</v>
      </c>
      <c r="B480" s="5">
        <v>131.5</v>
      </c>
      <c r="C480" s="3"/>
      <c r="D480" s="5">
        <v>20.45</v>
      </c>
      <c r="E480" s="3" t="s">
        <v>1</v>
      </c>
      <c r="F480" s="3"/>
      <c r="G480" s="2"/>
      <c r="H480" s="3">
        <v>3.03</v>
      </c>
      <c r="I480" s="3">
        <v>3.03</v>
      </c>
      <c r="J480" s="5">
        <v>1.03E-4</v>
      </c>
      <c r="K480" s="3" t="s">
        <v>3</v>
      </c>
      <c r="L480" s="3" t="s">
        <v>4</v>
      </c>
      <c r="M480" s="5">
        <v>1.4285714285714286</v>
      </c>
      <c r="N480" s="5">
        <v>18.649999999999999</v>
      </c>
      <c r="O480" s="3" t="s">
        <v>3</v>
      </c>
      <c r="P480" s="3">
        <v>1.1100000000000001</v>
      </c>
      <c r="Q480" s="3">
        <v>0.38759689922480617</v>
      </c>
      <c r="R480" s="5">
        <v>86.8</v>
      </c>
      <c r="S480" s="3">
        <v>2.2000000000000002</v>
      </c>
      <c r="T480" s="3" t="s">
        <v>3</v>
      </c>
      <c r="U480" s="5">
        <v>54</v>
      </c>
      <c r="V480" s="3">
        <v>3.3</v>
      </c>
      <c r="W480" s="5">
        <v>405.6</v>
      </c>
      <c r="X480" s="3"/>
      <c r="Y480" s="3"/>
      <c r="Z480" s="5">
        <v>1.1200000000000001</v>
      </c>
      <c r="AA480" s="3" t="s">
        <v>8</v>
      </c>
      <c r="AB480" s="2">
        <v>2.7027027027027026</v>
      </c>
      <c r="AC480" s="5">
        <v>4.133090909090909E-9</v>
      </c>
      <c r="AD480" s="3" t="s">
        <v>22</v>
      </c>
      <c r="AE480" s="3" t="s">
        <v>1</v>
      </c>
      <c r="AF480" s="3"/>
      <c r="AG480" s="6">
        <v>4.3499999999999997E-3</v>
      </c>
      <c r="AH480" s="5">
        <v>405.6</v>
      </c>
      <c r="AI480" s="5">
        <v>144.69999999999999</v>
      </c>
      <c r="AJ480" s="3">
        <v>52</v>
      </c>
      <c r="AK480" s="5">
        <v>405.6</v>
      </c>
      <c r="AL480" s="5">
        <v>1.37</v>
      </c>
      <c r="AM480" s="3"/>
      <c r="AN480" s="3"/>
      <c r="AO480" s="5">
        <v>405.6</v>
      </c>
      <c r="AP480" s="5">
        <v>405.6</v>
      </c>
      <c r="AQ480" s="5">
        <v>224.7</v>
      </c>
      <c r="AR480" s="5">
        <v>3.35</v>
      </c>
      <c r="AS480" s="3" t="s">
        <v>28</v>
      </c>
      <c r="AT480" s="3" t="s">
        <v>28</v>
      </c>
      <c r="AU480" s="5">
        <v>177</v>
      </c>
      <c r="AV480" s="3"/>
      <c r="AW480" s="5">
        <v>405.6</v>
      </c>
      <c r="AX480" s="5">
        <v>2.0666666666666666E-5</v>
      </c>
      <c r="AY480" s="2" t="s">
        <v>311</v>
      </c>
      <c r="AZ480" s="5">
        <v>60.6</v>
      </c>
      <c r="BA480" s="5">
        <v>405.6</v>
      </c>
      <c r="BB480" s="3" t="s">
        <v>8</v>
      </c>
      <c r="BC480" s="3">
        <v>24.5</v>
      </c>
      <c r="BD480" s="5">
        <v>0.54945054945054939</v>
      </c>
      <c r="BE480" s="3" t="s">
        <v>581</v>
      </c>
      <c r="BF480" s="6">
        <v>34.15</v>
      </c>
      <c r="BG480" s="5">
        <v>9.59</v>
      </c>
      <c r="BH480" s="3">
        <v>173.6</v>
      </c>
      <c r="BI480" s="3">
        <v>3.03</v>
      </c>
      <c r="BJ480" s="5">
        <v>3.45</v>
      </c>
      <c r="BK480" s="5">
        <v>129.9</v>
      </c>
      <c r="BL480" s="5">
        <v>1.7241379310344829</v>
      </c>
      <c r="BM480" s="5">
        <v>14.29</v>
      </c>
      <c r="BN480" s="5">
        <v>405.6</v>
      </c>
      <c r="BO480" s="3" t="s">
        <v>121</v>
      </c>
      <c r="BP480" s="3" t="s">
        <v>3</v>
      </c>
      <c r="BQ480" s="5">
        <v>4.8</v>
      </c>
      <c r="BR480" s="2" t="s">
        <v>21</v>
      </c>
      <c r="BS480" s="3"/>
      <c r="BT480" s="3"/>
      <c r="BU480" s="3">
        <v>1.0869565217391304</v>
      </c>
      <c r="BV480" s="5">
        <v>5.67</v>
      </c>
      <c r="BW480" s="5">
        <v>8.08</v>
      </c>
      <c r="BX480" s="3" t="s">
        <v>27</v>
      </c>
      <c r="BY480" s="3"/>
      <c r="BZ480" s="5">
        <v>405.6</v>
      </c>
      <c r="CA480" s="5">
        <v>3.7037037037037033</v>
      </c>
      <c r="CB480" s="3" t="s">
        <v>3</v>
      </c>
      <c r="CC480" s="5">
        <v>2.65</v>
      </c>
      <c r="CD480" s="5">
        <v>138</v>
      </c>
      <c r="CE480" s="3"/>
      <c r="CF480" s="5">
        <v>170.2</v>
      </c>
      <c r="CG480" s="3" t="s">
        <v>312</v>
      </c>
      <c r="CH480" s="3">
        <v>3.03</v>
      </c>
      <c r="CI480" s="3" t="s">
        <v>27</v>
      </c>
      <c r="CJ480" s="3" t="s">
        <v>1</v>
      </c>
      <c r="CK480" s="5">
        <v>5</v>
      </c>
      <c r="CL480" s="3" t="s">
        <v>22</v>
      </c>
      <c r="CM480" s="5">
        <v>340</v>
      </c>
      <c r="CN480" s="3"/>
      <c r="CO480" s="5">
        <v>33</v>
      </c>
      <c r="CP480" s="5">
        <v>8.3000000000000007</v>
      </c>
      <c r="CQ480" s="5">
        <v>3.3</v>
      </c>
      <c r="CR480" s="5">
        <v>7.36</v>
      </c>
      <c r="CS480" s="5">
        <v>60.3</v>
      </c>
      <c r="CT480" s="5">
        <v>37.75</v>
      </c>
      <c r="CU480" s="5">
        <v>13.15</v>
      </c>
      <c r="CV480" s="5">
        <v>1120</v>
      </c>
      <c r="CW480" s="5">
        <v>578.70000000000005</v>
      </c>
      <c r="CX480" s="5">
        <v>1.0869565217391304</v>
      </c>
      <c r="CY480" s="5">
        <v>0.86956521739130443</v>
      </c>
      <c r="CZ480" s="3" t="s">
        <v>22</v>
      </c>
      <c r="DA480" s="5">
        <v>1.7</v>
      </c>
      <c r="DB480" s="5">
        <v>1781.6</v>
      </c>
      <c r="DC480" s="2">
        <v>6.65</v>
      </c>
      <c r="DD480" s="5">
        <v>213.8</v>
      </c>
      <c r="DE480" s="3" t="s">
        <v>22</v>
      </c>
      <c r="DF480" s="5">
        <v>0.390625</v>
      </c>
      <c r="DG480" s="3" t="s">
        <v>3</v>
      </c>
      <c r="DH480" s="5">
        <v>16.100000000000001</v>
      </c>
      <c r="DI480" s="3" t="s">
        <v>28</v>
      </c>
      <c r="DJ480" s="3"/>
      <c r="DK480" s="5">
        <v>723.5</v>
      </c>
      <c r="DL480" s="3" t="s">
        <v>8</v>
      </c>
      <c r="DM480" s="5">
        <v>0.3058103975535168</v>
      </c>
      <c r="DN480" s="3" t="s">
        <v>3</v>
      </c>
      <c r="DO480" s="5">
        <v>435</v>
      </c>
      <c r="DP480" s="3" t="s">
        <v>3</v>
      </c>
      <c r="DQ480" s="5">
        <v>16.78</v>
      </c>
      <c r="DR480" s="5">
        <v>2.6315789473684212</v>
      </c>
      <c r="DS480" s="3">
        <v>1</v>
      </c>
      <c r="DT480" s="5">
        <v>0.86956521739130443</v>
      </c>
      <c r="DU480" s="2"/>
      <c r="DV480" s="3" t="s">
        <v>3</v>
      </c>
      <c r="DW480" s="5">
        <v>54</v>
      </c>
      <c r="DX480" s="3">
        <v>7.61</v>
      </c>
      <c r="DY480" s="3" t="s">
        <v>8</v>
      </c>
      <c r="DZ480" s="5">
        <v>725</v>
      </c>
      <c r="EA480" s="5">
        <v>2.2727272727272729</v>
      </c>
      <c r="EB480" s="5">
        <v>2.35</v>
      </c>
      <c r="EC480" s="3">
        <v>6.2</v>
      </c>
      <c r="ED480" s="5">
        <v>405.6</v>
      </c>
      <c r="EE480" s="5">
        <v>0.42918454935622319</v>
      </c>
      <c r="EF480" s="3" t="s">
        <v>1</v>
      </c>
      <c r="EG480" s="3" t="s">
        <v>27</v>
      </c>
      <c r="EH480" s="2"/>
      <c r="EI480" s="5">
        <v>13.75</v>
      </c>
      <c r="EJ480" s="3" t="s">
        <v>473</v>
      </c>
      <c r="EK480" s="5">
        <v>0.51200000000000001</v>
      </c>
      <c r="EL480" s="3" t="s">
        <v>1</v>
      </c>
      <c r="EM480" s="3" t="s">
        <v>3</v>
      </c>
      <c r="EN480" s="3" t="s">
        <v>27</v>
      </c>
      <c r="EO480" s="3"/>
      <c r="EP480" s="3" t="s">
        <v>8</v>
      </c>
      <c r="EQ480" s="3">
        <v>3.03</v>
      </c>
      <c r="ER480" s="5">
        <v>10.35</v>
      </c>
      <c r="ES480" s="3"/>
      <c r="ET480" s="9">
        <v>36.200000000000003</v>
      </c>
      <c r="EU480" s="3" t="s">
        <v>239</v>
      </c>
      <c r="EV480" s="3" t="s">
        <v>28</v>
      </c>
      <c r="EW480" s="9">
        <v>20.65</v>
      </c>
      <c r="EX480" s="9">
        <v>2.99</v>
      </c>
      <c r="EY480" s="3">
        <v>2</v>
      </c>
      <c r="EZ480" s="3"/>
      <c r="FA480" s="9">
        <v>1.6949152542372883</v>
      </c>
      <c r="FB480" s="9">
        <v>2.8579999999999998E-7</v>
      </c>
      <c r="FC480" s="5">
        <v>405.6</v>
      </c>
      <c r="FD480" s="9">
        <v>4</v>
      </c>
      <c r="FE480" s="2" t="s">
        <v>311</v>
      </c>
      <c r="FF480" s="3" t="s">
        <v>28</v>
      </c>
      <c r="FG480" s="3" t="s">
        <v>1</v>
      </c>
      <c r="FH480" s="9">
        <v>7.93</v>
      </c>
      <c r="FI480" s="3">
        <v>0.35335689045936397</v>
      </c>
      <c r="FJ480" s="9">
        <v>15.5</v>
      </c>
      <c r="FK480" s="3" t="s">
        <v>1</v>
      </c>
      <c r="FL480" s="3" t="s">
        <v>1</v>
      </c>
      <c r="FM480" s="3">
        <v>0.96153846153846145</v>
      </c>
      <c r="FN480" s="9">
        <v>1000</v>
      </c>
      <c r="FO480" s="9">
        <v>2.1505000000000002E-5</v>
      </c>
      <c r="FP480" s="9">
        <v>18.8</v>
      </c>
      <c r="FQ480" s="3" t="s">
        <v>311</v>
      </c>
      <c r="FR480" s="5">
        <v>6.2E-2</v>
      </c>
      <c r="FS480" s="9">
        <v>168.2</v>
      </c>
      <c r="FT480" s="3" t="s">
        <v>1</v>
      </c>
      <c r="FU480" s="3">
        <v>3.71</v>
      </c>
      <c r="FV480" s="3" t="s">
        <v>27</v>
      </c>
      <c r="FW480" s="5">
        <v>64.75</v>
      </c>
      <c r="FX480" s="10">
        <v>4.8499999999999993E-3</v>
      </c>
      <c r="FY480" s="3">
        <v>144.6</v>
      </c>
      <c r="FZ480" s="3"/>
      <c r="GA480" s="3">
        <v>3.03</v>
      </c>
      <c r="GB480" s="3">
        <v>3.03</v>
      </c>
      <c r="GC480" s="3" t="s">
        <v>27</v>
      </c>
      <c r="GD480" s="3">
        <v>3.03</v>
      </c>
      <c r="GE480" s="3">
        <v>2.0833333333333335</v>
      </c>
      <c r="GF480" s="3" t="s">
        <v>30</v>
      </c>
      <c r="GG480" s="3"/>
      <c r="GH480" s="9">
        <v>3.68</v>
      </c>
      <c r="GI480" s="5">
        <v>405.6</v>
      </c>
      <c r="GJ480" s="5">
        <v>3.6160000000000005E-2</v>
      </c>
      <c r="GK480" s="3"/>
      <c r="GL480" s="5">
        <v>7.6923076923076916</v>
      </c>
      <c r="GM480" s="9">
        <v>2.04</v>
      </c>
      <c r="GN480" s="3" t="s">
        <v>31</v>
      </c>
      <c r="GO480" s="3" t="s">
        <v>8</v>
      </c>
      <c r="GP480" s="3"/>
      <c r="GQ480" s="3">
        <v>72.8</v>
      </c>
      <c r="GR480" s="3" t="s">
        <v>219</v>
      </c>
      <c r="GS480" s="9">
        <v>2.6315789473684212</v>
      </c>
      <c r="GT480" s="9">
        <v>163.75</v>
      </c>
      <c r="GU480" s="9">
        <v>27.5</v>
      </c>
      <c r="GV480" s="2">
        <v>0.33333333333333337</v>
      </c>
      <c r="GW480" s="9">
        <v>10</v>
      </c>
      <c r="GX480" s="2" t="s">
        <v>34</v>
      </c>
      <c r="GY480" s="9">
        <v>2.7027027027027026</v>
      </c>
      <c r="GZ480" s="9">
        <v>7.95</v>
      </c>
      <c r="HA480" s="9">
        <v>2.17</v>
      </c>
      <c r="HB480" s="9">
        <v>14</v>
      </c>
      <c r="HC480" s="3">
        <v>38.6</v>
      </c>
      <c r="HD480" s="3" t="s">
        <v>3</v>
      </c>
      <c r="HE480" s="9">
        <v>66.8</v>
      </c>
      <c r="HF480" s="9">
        <v>22.25</v>
      </c>
      <c r="HG480" s="3" t="s">
        <v>467</v>
      </c>
      <c r="HH480" s="5">
        <v>405.6</v>
      </c>
      <c r="HI480" s="3" t="s">
        <v>311</v>
      </c>
      <c r="HJ480" s="3">
        <v>1.4492753623188408</v>
      </c>
      <c r="HK480" s="3" t="s">
        <v>3</v>
      </c>
      <c r="HL480" s="3">
        <v>4</v>
      </c>
      <c r="HM480" s="9">
        <v>0.94</v>
      </c>
      <c r="HN480" s="9">
        <v>549.4</v>
      </c>
      <c r="HO480" s="3" t="s">
        <v>3</v>
      </c>
      <c r="HP480" s="3" t="s">
        <v>1</v>
      </c>
      <c r="HQ480" s="3" t="s">
        <v>28</v>
      </c>
      <c r="HR480" s="9">
        <v>13</v>
      </c>
      <c r="HS480" s="3" t="s">
        <v>3</v>
      </c>
      <c r="HT480" s="3">
        <v>3.74</v>
      </c>
      <c r="HU480" s="9">
        <v>0.70422535211267612</v>
      </c>
      <c r="HV480" s="3">
        <v>1</v>
      </c>
      <c r="HW480" s="9">
        <v>0.12820000000000001</v>
      </c>
      <c r="HX480" s="3" t="s">
        <v>3</v>
      </c>
      <c r="HY480" s="3">
        <v>108.5</v>
      </c>
      <c r="HZ480" s="3" t="s">
        <v>30</v>
      </c>
      <c r="IA480" s="9">
        <v>15.5</v>
      </c>
      <c r="IB480" s="5">
        <v>143.75</v>
      </c>
      <c r="IC480" s="3" t="s">
        <v>18</v>
      </c>
      <c r="ID480" s="3"/>
      <c r="IE480" s="3" t="s">
        <v>309</v>
      </c>
      <c r="IF480" s="7"/>
      <c r="IG480" s="9">
        <v>10</v>
      </c>
      <c r="IH480" s="9">
        <v>2.4390243902439024</v>
      </c>
    </row>
    <row r="481" spans="1:242" x14ac:dyDescent="0.25">
      <c r="A481" s="1" t="s">
        <v>606</v>
      </c>
      <c r="B481" s="5">
        <v>133.75</v>
      </c>
      <c r="C481" s="3"/>
      <c r="D481" s="5">
        <v>19.649999999999999</v>
      </c>
      <c r="E481" s="3" t="s">
        <v>1</v>
      </c>
      <c r="F481" s="3"/>
      <c r="G481" s="2"/>
      <c r="H481" s="3">
        <v>3</v>
      </c>
      <c r="I481" s="3">
        <v>3</v>
      </c>
      <c r="J481" s="5">
        <v>1.05E-4</v>
      </c>
      <c r="K481" s="3" t="s">
        <v>3</v>
      </c>
      <c r="L481" s="3" t="s">
        <v>4</v>
      </c>
      <c r="M481" s="5">
        <v>1.4925373134328357</v>
      </c>
      <c r="N481" s="5">
        <v>17.7</v>
      </c>
      <c r="O481" s="3" t="s">
        <v>3</v>
      </c>
      <c r="P481" s="3">
        <v>1.1100000000000001</v>
      </c>
      <c r="Q481" s="3">
        <v>0.37174721189591081</v>
      </c>
      <c r="R481" s="5">
        <v>83.5</v>
      </c>
      <c r="S481" s="3">
        <v>2.2200000000000002</v>
      </c>
      <c r="T481" s="3" t="s">
        <v>3</v>
      </c>
      <c r="U481" s="5">
        <v>51</v>
      </c>
      <c r="V481" s="3">
        <v>3.3</v>
      </c>
      <c r="W481" s="5">
        <v>386.1</v>
      </c>
      <c r="X481" s="3"/>
      <c r="Y481" s="3"/>
      <c r="Z481" s="5">
        <v>1.1599999999999999</v>
      </c>
      <c r="AA481" s="3" t="s">
        <v>8</v>
      </c>
      <c r="AB481" s="2">
        <v>2.6315789473684212</v>
      </c>
      <c r="AC481" s="5">
        <v>5.194909090909091E-9</v>
      </c>
      <c r="AD481" s="3" t="s">
        <v>22</v>
      </c>
      <c r="AE481" s="3" t="s">
        <v>1</v>
      </c>
      <c r="AF481" s="3"/>
      <c r="AG481" s="6">
        <v>4.2000000000000006E-3</v>
      </c>
      <c r="AH481" s="5">
        <v>386.1</v>
      </c>
      <c r="AI481" s="5">
        <v>139</v>
      </c>
      <c r="AJ481" s="3">
        <v>54</v>
      </c>
      <c r="AK481" s="5">
        <v>386.1</v>
      </c>
      <c r="AL481" s="5">
        <v>1.38</v>
      </c>
      <c r="AM481" s="3"/>
      <c r="AN481" s="3"/>
      <c r="AO481" s="5">
        <v>386.1</v>
      </c>
      <c r="AP481" s="5">
        <v>386.1</v>
      </c>
      <c r="AQ481" s="5">
        <v>227.25</v>
      </c>
      <c r="AR481" s="5">
        <v>3.4</v>
      </c>
      <c r="AS481" s="3" t="s">
        <v>28</v>
      </c>
      <c r="AT481" s="3" t="s">
        <v>28</v>
      </c>
      <c r="AU481" s="5">
        <v>190.5</v>
      </c>
      <c r="AV481" s="3"/>
      <c r="AW481" s="5">
        <v>386.1</v>
      </c>
      <c r="AX481" s="5">
        <v>1.9866666666666667E-5</v>
      </c>
      <c r="AY481" s="2" t="s">
        <v>311</v>
      </c>
      <c r="AZ481" s="5">
        <v>60.6</v>
      </c>
      <c r="BA481" s="5">
        <v>386.1</v>
      </c>
      <c r="BB481" s="3" t="s">
        <v>8</v>
      </c>
      <c r="BC481" s="3">
        <v>24</v>
      </c>
      <c r="BD481" s="5">
        <v>0.54945054945054939</v>
      </c>
      <c r="BE481" s="3" t="s">
        <v>581</v>
      </c>
      <c r="BF481" s="6">
        <v>33.65</v>
      </c>
      <c r="BG481" s="5">
        <v>9.07</v>
      </c>
      <c r="BH481" s="3">
        <v>166.8</v>
      </c>
      <c r="BI481" s="3">
        <v>3</v>
      </c>
      <c r="BJ481" s="5">
        <v>3.4</v>
      </c>
      <c r="BK481" s="5">
        <v>138.85</v>
      </c>
      <c r="BL481" s="5">
        <v>1.6666666666666667</v>
      </c>
      <c r="BM481" s="5">
        <v>8.35</v>
      </c>
      <c r="BN481" s="5">
        <v>386.1</v>
      </c>
      <c r="BO481" s="3" t="s">
        <v>121</v>
      </c>
      <c r="BP481" s="3" t="s">
        <v>3</v>
      </c>
      <c r="BQ481" s="5">
        <v>4.6500000000000004</v>
      </c>
      <c r="BR481" s="2" t="s">
        <v>21</v>
      </c>
      <c r="BS481" s="3"/>
      <c r="BT481" s="3"/>
      <c r="BU481" s="3">
        <v>1.0416666666666667</v>
      </c>
      <c r="BV481" s="5">
        <v>5.42</v>
      </c>
      <c r="BW481" s="5">
        <v>7.65</v>
      </c>
      <c r="BX481" s="3" t="s">
        <v>27</v>
      </c>
      <c r="BY481" s="3"/>
      <c r="BZ481" s="5">
        <v>386.1</v>
      </c>
      <c r="CA481" s="5">
        <v>3.5714285714285712</v>
      </c>
      <c r="CB481" s="3" t="s">
        <v>3</v>
      </c>
      <c r="CC481" s="5">
        <v>2.5099999999999998</v>
      </c>
      <c r="CD481" s="5">
        <v>125</v>
      </c>
      <c r="CE481" s="3"/>
      <c r="CF481" s="5">
        <v>184.5</v>
      </c>
      <c r="CG481" s="3" t="s">
        <v>312</v>
      </c>
      <c r="CH481" s="3">
        <v>3</v>
      </c>
      <c r="CI481" s="3" t="s">
        <v>27</v>
      </c>
      <c r="CJ481" s="3" t="s">
        <v>1</v>
      </c>
      <c r="CK481" s="5">
        <v>5</v>
      </c>
      <c r="CL481" s="3" t="s">
        <v>22</v>
      </c>
      <c r="CM481" s="5">
        <v>335</v>
      </c>
      <c r="CN481" s="3"/>
      <c r="CO481" s="5">
        <v>32</v>
      </c>
      <c r="CP481" s="5">
        <v>8.25</v>
      </c>
      <c r="CQ481" s="5">
        <v>3.29</v>
      </c>
      <c r="CR481" s="5">
        <v>7.38</v>
      </c>
      <c r="CS481" s="5">
        <v>65.2</v>
      </c>
      <c r="CT481" s="5">
        <v>36.25</v>
      </c>
      <c r="CU481" s="5">
        <v>13.05</v>
      </c>
      <c r="CV481" s="5">
        <v>1125</v>
      </c>
      <c r="CW481" s="5">
        <v>556</v>
      </c>
      <c r="CX481" s="5">
        <v>1.0416666666666667</v>
      </c>
      <c r="CY481" s="5">
        <v>0.83333333333333337</v>
      </c>
      <c r="CZ481" s="3" t="s">
        <v>22</v>
      </c>
      <c r="DA481" s="5">
        <v>1.6</v>
      </c>
      <c r="DB481" s="5">
        <v>1704.8</v>
      </c>
      <c r="DC481" s="2">
        <v>6.25</v>
      </c>
      <c r="DD481" s="5">
        <v>203.4</v>
      </c>
      <c r="DE481" s="3" t="s">
        <v>22</v>
      </c>
      <c r="DF481" s="5">
        <v>0.37174721189591081</v>
      </c>
      <c r="DG481" s="3" t="s">
        <v>3</v>
      </c>
      <c r="DH481" s="5">
        <v>16.05</v>
      </c>
      <c r="DI481" s="3" t="s">
        <v>28</v>
      </c>
      <c r="DJ481" s="3"/>
      <c r="DK481" s="5">
        <v>772.25</v>
      </c>
      <c r="DL481" s="3" t="s">
        <v>8</v>
      </c>
      <c r="DM481" s="5">
        <v>0.29154518950437314</v>
      </c>
      <c r="DN481" s="3" t="s">
        <v>3</v>
      </c>
      <c r="DO481" s="5">
        <v>447</v>
      </c>
      <c r="DP481" s="3" t="s">
        <v>3</v>
      </c>
      <c r="DQ481" s="5">
        <v>17.8</v>
      </c>
      <c r="DR481" s="5">
        <v>2.7777777777777777</v>
      </c>
      <c r="DS481" s="3">
        <v>1</v>
      </c>
      <c r="DT481" s="5">
        <v>0.83333333333333337</v>
      </c>
      <c r="DU481" s="2"/>
      <c r="DV481" s="3" t="s">
        <v>3</v>
      </c>
      <c r="DW481" s="5">
        <v>51</v>
      </c>
      <c r="DX481" s="3">
        <v>7.58</v>
      </c>
      <c r="DY481" s="3" t="s">
        <v>8</v>
      </c>
      <c r="DZ481" s="5">
        <v>695</v>
      </c>
      <c r="EA481" s="5">
        <v>2.1739130434782608</v>
      </c>
      <c r="EB481" s="5">
        <v>2.3199999999999998</v>
      </c>
      <c r="EC481" s="3">
        <v>6.13</v>
      </c>
      <c r="ED481" s="5">
        <v>386.1</v>
      </c>
      <c r="EE481" s="5">
        <v>0.42918454935622319</v>
      </c>
      <c r="EF481" s="3" t="s">
        <v>1</v>
      </c>
      <c r="EG481" s="3" t="s">
        <v>27</v>
      </c>
      <c r="EH481" s="2"/>
      <c r="EI481" s="5">
        <v>14</v>
      </c>
      <c r="EJ481" s="3" t="s">
        <v>473</v>
      </c>
      <c r="EK481" s="5">
        <v>0.5</v>
      </c>
      <c r="EL481" s="3" t="s">
        <v>1</v>
      </c>
      <c r="EM481" s="3" t="s">
        <v>3</v>
      </c>
      <c r="EN481" s="3" t="s">
        <v>27</v>
      </c>
      <c r="EO481" s="3"/>
      <c r="EP481" s="3" t="s">
        <v>8</v>
      </c>
      <c r="EQ481" s="3">
        <v>3</v>
      </c>
      <c r="ER481" s="5">
        <v>10.199999999999999</v>
      </c>
      <c r="ES481" s="3"/>
      <c r="ET481" s="9">
        <v>34.75</v>
      </c>
      <c r="EU481" s="3" t="s">
        <v>239</v>
      </c>
      <c r="EV481" s="3" t="s">
        <v>28</v>
      </c>
      <c r="EW481" s="9">
        <v>23.15</v>
      </c>
      <c r="EX481" s="9">
        <v>2.83</v>
      </c>
      <c r="EY481" s="3">
        <v>1.98</v>
      </c>
      <c r="EZ481" s="3"/>
      <c r="FA481" s="9">
        <v>1.6666666666666667</v>
      </c>
      <c r="FB481" s="9">
        <v>2.8599999999999999E-7</v>
      </c>
      <c r="FC481" s="5">
        <v>386.1</v>
      </c>
      <c r="FD481" s="9">
        <v>3.8461538461538458</v>
      </c>
      <c r="FE481" s="2" t="s">
        <v>311</v>
      </c>
      <c r="FF481" s="3" t="s">
        <v>28</v>
      </c>
      <c r="FG481" s="3" t="s">
        <v>1</v>
      </c>
      <c r="FH481" s="9">
        <v>7.65</v>
      </c>
      <c r="FI481" s="3">
        <v>0.34482758620689657</v>
      </c>
      <c r="FJ481" s="9">
        <v>15.45</v>
      </c>
      <c r="FK481" s="3" t="s">
        <v>1</v>
      </c>
      <c r="FL481" s="3" t="s">
        <v>1</v>
      </c>
      <c r="FM481" s="3">
        <v>0.92592592592592582</v>
      </c>
      <c r="FN481" s="9">
        <v>995</v>
      </c>
      <c r="FO481" s="9">
        <v>2.1500000000000001E-5</v>
      </c>
      <c r="FP481" s="9">
        <v>18.8</v>
      </c>
      <c r="FQ481" s="3" t="s">
        <v>311</v>
      </c>
      <c r="FR481" s="5">
        <v>5.9575000000000003E-2</v>
      </c>
      <c r="FS481" s="9">
        <v>161.6</v>
      </c>
      <c r="FT481" s="3" t="s">
        <v>1</v>
      </c>
      <c r="FU481" s="3">
        <v>3.65</v>
      </c>
      <c r="FV481" s="3" t="s">
        <v>27</v>
      </c>
      <c r="FW481" s="5">
        <v>58.75</v>
      </c>
      <c r="FX481" s="10">
        <v>5.5599999999999998E-3</v>
      </c>
      <c r="FY481" s="3">
        <v>139</v>
      </c>
      <c r="FZ481" s="3"/>
      <c r="GA481" s="3">
        <v>3</v>
      </c>
      <c r="GB481" s="3">
        <v>3</v>
      </c>
      <c r="GC481" s="3" t="s">
        <v>27</v>
      </c>
      <c r="GD481" s="3">
        <v>3</v>
      </c>
      <c r="GE481" s="3">
        <v>2.4390243902439024</v>
      </c>
      <c r="GF481" s="3" t="s">
        <v>30</v>
      </c>
      <c r="GG481" s="3"/>
      <c r="GH481" s="9">
        <v>3.61</v>
      </c>
      <c r="GI481" s="5">
        <v>386.1</v>
      </c>
      <c r="GJ481" s="5">
        <v>3.2325E-2</v>
      </c>
      <c r="GK481" s="3"/>
      <c r="GL481" s="5">
        <v>7.6923076923076916</v>
      </c>
      <c r="GM481" s="9">
        <v>2.02</v>
      </c>
      <c r="GN481" s="3" t="s">
        <v>31</v>
      </c>
      <c r="GO481" s="3" t="s">
        <v>8</v>
      </c>
      <c r="GP481" s="3"/>
      <c r="GQ481" s="3">
        <v>84</v>
      </c>
      <c r="GR481" s="3" t="s">
        <v>219</v>
      </c>
      <c r="GS481" s="9">
        <v>2.7777777777777777</v>
      </c>
      <c r="GT481" s="9">
        <v>157.4</v>
      </c>
      <c r="GU481" s="9">
        <v>28</v>
      </c>
      <c r="GV481" s="2">
        <v>0.32258064516129037</v>
      </c>
      <c r="GW481" s="9">
        <v>10</v>
      </c>
      <c r="GX481" s="2" t="s">
        <v>34</v>
      </c>
      <c r="GY481" s="9">
        <v>2.5</v>
      </c>
      <c r="GZ481" s="9">
        <v>7.62</v>
      </c>
      <c r="HA481" s="9">
        <v>2.09</v>
      </c>
      <c r="HB481" s="9">
        <v>13.45</v>
      </c>
      <c r="HC481" s="3">
        <v>37.9</v>
      </c>
      <c r="HD481" s="3" t="s">
        <v>3</v>
      </c>
      <c r="HE481" s="9">
        <v>64.150000000000006</v>
      </c>
      <c r="HF481" s="9">
        <v>23.85</v>
      </c>
      <c r="HG481" s="3" t="s">
        <v>467</v>
      </c>
      <c r="HH481" s="5">
        <v>386.1</v>
      </c>
      <c r="HI481" s="3" t="s">
        <v>311</v>
      </c>
      <c r="HJ481" s="3">
        <v>1.6129032258064517</v>
      </c>
      <c r="HK481" s="3" t="s">
        <v>3</v>
      </c>
      <c r="HL481" s="3">
        <v>4</v>
      </c>
      <c r="HM481" s="9">
        <v>0.91</v>
      </c>
      <c r="HN481" s="9">
        <v>613.25</v>
      </c>
      <c r="HO481" s="3" t="s">
        <v>3</v>
      </c>
      <c r="HP481" s="3" t="s">
        <v>1</v>
      </c>
      <c r="HQ481" s="3" t="s">
        <v>28</v>
      </c>
      <c r="HR481" s="9">
        <v>15</v>
      </c>
      <c r="HS481" s="3" t="s">
        <v>3</v>
      </c>
      <c r="HT481" s="3">
        <v>3.66</v>
      </c>
      <c r="HU481" s="9">
        <v>0.67114093959731547</v>
      </c>
      <c r="HV481" s="3">
        <v>1</v>
      </c>
      <c r="HW481" s="9">
        <v>0.13790000000000002</v>
      </c>
      <c r="HX481" s="3" t="s">
        <v>3</v>
      </c>
      <c r="HY481" s="3">
        <v>104.25</v>
      </c>
      <c r="HZ481" s="3" t="s">
        <v>30</v>
      </c>
      <c r="IA481" s="9">
        <v>16.149999999999999</v>
      </c>
      <c r="IB481" s="5">
        <v>137.5</v>
      </c>
      <c r="IC481" s="3" t="s">
        <v>18</v>
      </c>
      <c r="ID481" s="3"/>
      <c r="IE481" s="3" t="s">
        <v>309</v>
      </c>
      <c r="IF481" s="7"/>
      <c r="IG481" s="9">
        <v>8.3333333333333339</v>
      </c>
      <c r="IH481" s="9">
        <v>2.3255813953488373</v>
      </c>
    </row>
    <row r="482" spans="1:242" x14ac:dyDescent="0.25">
      <c r="A482" s="1" t="s">
        <v>607</v>
      </c>
      <c r="B482" s="5">
        <v>136.5</v>
      </c>
      <c r="C482" s="3">
        <v>38</v>
      </c>
      <c r="D482" s="5">
        <v>20.75</v>
      </c>
      <c r="E482" s="3" t="s">
        <v>1</v>
      </c>
      <c r="F482" s="3"/>
      <c r="G482" s="2">
        <v>1.65</v>
      </c>
      <c r="H482" s="3">
        <v>3</v>
      </c>
      <c r="I482" s="3">
        <v>3</v>
      </c>
      <c r="J482" s="5">
        <v>1.1200000000000001E-4</v>
      </c>
      <c r="K482" s="3" t="s">
        <v>3</v>
      </c>
      <c r="L482" s="3" t="s">
        <v>4</v>
      </c>
      <c r="M482" s="5">
        <v>1.4492753623188408</v>
      </c>
      <c r="N482" s="5">
        <v>17.350000000000001</v>
      </c>
      <c r="O482" s="3" t="s">
        <v>3</v>
      </c>
      <c r="P482" s="3">
        <v>1.1100000000000001</v>
      </c>
      <c r="Q482" s="3">
        <v>0.38022813688212931</v>
      </c>
      <c r="R482" s="5">
        <v>83</v>
      </c>
      <c r="S482" s="3">
        <v>2.2200000000000002</v>
      </c>
      <c r="T482" s="3" t="s">
        <v>3</v>
      </c>
      <c r="U482" s="5">
        <v>50.85</v>
      </c>
      <c r="V482" s="3">
        <v>3.25</v>
      </c>
      <c r="W482" s="5">
        <v>380</v>
      </c>
      <c r="X482" s="3"/>
      <c r="Y482" s="3">
        <v>14</v>
      </c>
      <c r="Z482" s="5">
        <v>1.85</v>
      </c>
      <c r="AA482" s="3" t="s">
        <v>8</v>
      </c>
      <c r="AB482" s="2">
        <v>2.5641025641025639</v>
      </c>
      <c r="AC482" s="5">
        <v>5.6818181818181822E-9</v>
      </c>
      <c r="AD482" s="3" t="s">
        <v>22</v>
      </c>
      <c r="AE482" s="3" t="s">
        <v>1</v>
      </c>
      <c r="AF482" s="3"/>
      <c r="AG482" s="6">
        <v>5.1900000000000002E-3</v>
      </c>
      <c r="AH482" s="5">
        <v>380</v>
      </c>
      <c r="AI482" s="5">
        <v>140</v>
      </c>
      <c r="AJ482" s="3">
        <v>55</v>
      </c>
      <c r="AK482" s="5">
        <v>380</v>
      </c>
      <c r="AL482" s="5">
        <v>1.41</v>
      </c>
      <c r="AM482" s="3"/>
      <c r="AN482" s="3"/>
      <c r="AO482" s="5">
        <v>380</v>
      </c>
      <c r="AP482" s="5">
        <v>380</v>
      </c>
      <c r="AQ482" s="5">
        <v>225</v>
      </c>
      <c r="AR482" s="5">
        <v>3.5</v>
      </c>
      <c r="AS482" s="3" t="s">
        <v>28</v>
      </c>
      <c r="AT482" s="3" t="s">
        <v>28</v>
      </c>
      <c r="AU482" s="5">
        <v>187.75</v>
      </c>
      <c r="AV482" s="3">
        <v>435</v>
      </c>
      <c r="AW482" s="5">
        <v>380</v>
      </c>
      <c r="AX482" s="5">
        <v>1.9766666666666665E-5</v>
      </c>
      <c r="AY482" s="2" t="s">
        <v>311</v>
      </c>
      <c r="AZ482" s="5">
        <v>66.5</v>
      </c>
      <c r="BA482" s="5">
        <v>380</v>
      </c>
      <c r="BB482" s="3" t="s">
        <v>8</v>
      </c>
      <c r="BC482" s="3">
        <v>25</v>
      </c>
      <c r="BD482" s="5">
        <v>0.54644808743169393</v>
      </c>
      <c r="BE482" s="3" t="s">
        <v>581</v>
      </c>
      <c r="BF482" s="6">
        <v>33.5</v>
      </c>
      <c r="BG482" s="5">
        <v>8.98</v>
      </c>
      <c r="BH482" s="3">
        <v>166</v>
      </c>
      <c r="BI482" s="3">
        <v>3</v>
      </c>
      <c r="BJ482" s="5">
        <v>3.35</v>
      </c>
      <c r="BK482" s="5">
        <v>141.5</v>
      </c>
      <c r="BL482" s="5">
        <v>1.7241379310344829</v>
      </c>
      <c r="BM482" s="5">
        <v>14.3</v>
      </c>
      <c r="BN482" s="5">
        <v>380</v>
      </c>
      <c r="BO482" s="3" t="s">
        <v>121</v>
      </c>
      <c r="BP482" s="3" t="s">
        <v>3</v>
      </c>
      <c r="BQ482" s="5">
        <v>4.6100000000000003</v>
      </c>
      <c r="BR482" s="2" t="s">
        <v>21</v>
      </c>
      <c r="BS482" s="3"/>
      <c r="BT482" s="3"/>
      <c r="BU482" s="3">
        <v>1.0416666666666667</v>
      </c>
      <c r="BV482" s="5">
        <v>5.43</v>
      </c>
      <c r="BW482" s="5">
        <v>7.55</v>
      </c>
      <c r="BX482" s="3" t="s">
        <v>27</v>
      </c>
      <c r="BY482" s="3"/>
      <c r="BZ482" s="5">
        <v>380</v>
      </c>
      <c r="CA482" s="5">
        <v>3.7037037037037033</v>
      </c>
      <c r="CB482" s="3" t="s">
        <v>3</v>
      </c>
      <c r="CC482" s="5">
        <v>2.4500000000000002</v>
      </c>
      <c r="CD482" s="5">
        <v>145</v>
      </c>
      <c r="CE482" s="3"/>
      <c r="CF482" s="5">
        <v>185.25</v>
      </c>
      <c r="CG482" s="3" t="s">
        <v>312</v>
      </c>
      <c r="CH482" s="3">
        <v>3</v>
      </c>
      <c r="CI482" s="3" t="s">
        <v>27</v>
      </c>
      <c r="CJ482" s="3" t="s">
        <v>1</v>
      </c>
      <c r="CK482" s="5">
        <v>5</v>
      </c>
      <c r="CL482" s="3" t="s">
        <v>22</v>
      </c>
      <c r="CM482" s="5">
        <v>345</v>
      </c>
      <c r="CN482" s="3">
        <v>225</v>
      </c>
      <c r="CO482" s="5">
        <v>35</v>
      </c>
      <c r="CP482" s="5">
        <v>8.3000000000000007</v>
      </c>
      <c r="CQ482" s="5">
        <v>3.32</v>
      </c>
      <c r="CR482" s="5">
        <v>7.69</v>
      </c>
      <c r="CS482" s="5">
        <v>64.849999999999994</v>
      </c>
      <c r="CT482" s="5">
        <v>36.1</v>
      </c>
      <c r="CU482" s="5">
        <v>13.85</v>
      </c>
      <c r="CV482" s="5">
        <v>1200</v>
      </c>
      <c r="CW482" s="5">
        <v>553.5</v>
      </c>
      <c r="CX482" s="5">
        <v>1.0869565217391304</v>
      </c>
      <c r="CY482" s="5">
        <v>0.82644628099173556</v>
      </c>
      <c r="CZ482" s="3" t="s">
        <v>22</v>
      </c>
      <c r="DA482" s="5">
        <v>1.61</v>
      </c>
      <c r="DB482" s="5">
        <v>1675</v>
      </c>
      <c r="DC482" s="5">
        <v>6.5</v>
      </c>
      <c r="DD482" s="5">
        <v>203.45</v>
      </c>
      <c r="DE482" s="3" t="s">
        <v>22</v>
      </c>
      <c r="DF482" s="5">
        <v>0.38022813688212931</v>
      </c>
      <c r="DG482" s="3" t="s">
        <v>3</v>
      </c>
      <c r="DH482" s="5">
        <v>15.96</v>
      </c>
      <c r="DI482" s="3" t="s">
        <v>28</v>
      </c>
      <c r="DJ482" s="3">
        <v>12.5</v>
      </c>
      <c r="DK482" s="5">
        <v>798.12</v>
      </c>
      <c r="DL482" s="3" t="s">
        <v>8</v>
      </c>
      <c r="DM482" s="5">
        <v>0.29411764705882354</v>
      </c>
      <c r="DN482" s="3" t="s">
        <v>3</v>
      </c>
      <c r="DO482" s="5">
        <v>460</v>
      </c>
      <c r="DP482" s="3" t="s">
        <v>3</v>
      </c>
      <c r="DQ482" s="5">
        <v>18.100000000000001</v>
      </c>
      <c r="DR482" s="5">
        <v>2.5</v>
      </c>
      <c r="DS482" s="3">
        <v>1</v>
      </c>
      <c r="DT482" s="5">
        <v>0.82644628099173556</v>
      </c>
      <c r="DU482" s="2"/>
      <c r="DV482" s="3" t="s">
        <v>3</v>
      </c>
      <c r="DW482" s="5">
        <v>50.85</v>
      </c>
      <c r="DX482" s="3">
        <v>7.55</v>
      </c>
      <c r="DY482" s="3" t="s">
        <v>8</v>
      </c>
      <c r="DZ482" s="5">
        <v>692</v>
      </c>
      <c r="EA482" s="5">
        <v>2.1739130434782608</v>
      </c>
      <c r="EB482" s="5">
        <v>2.44</v>
      </c>
      <c r="EC482" s="3">
        <v>6.1</v>
      </c>
      <c r="ED482" s="5">
        <v>380</v>
      </c>
      <c r="EE482" s="5">
        <v>0.42735042735042739</v>
      </c>
      <c r="EF482" s="3" t="s">
        <v>1</v>
      </c>
      <c r="EG482" s="3" t="s">
        <v>27</v>
      </c>
      <c r="EH482" s="5">
        <v>167</v>
      </c>
      <c r="EI482" s="5">
        <v>14</v>
      </c>
      <c r="EJ482" s="3" t="s">
        <v>473</v>
      </c>
      <c r="EK482" s="5">
        <v>0.46500000000000002</v>
      </c>
      <c r="EL482" s="3" t="s">
        <v>1</v>
      </c>
      <c r="EM482" s="3" t="s">
        <v>3</v>
      </c>
      <c r="EN482" s="3" t="s">
        <v>27</v>
      </c>
      <c r="EO482" s="3">
        <v>40</v>
      </c>
      <c r="EP482" s="3" t="s">
        <v>8</v>
      </c>
      <c r="EQ482" s="3">
        <v>3</v>
      </c>
      <c r="ER482" s="5">
        <v>10.25</v>
      </c>
      <c r="ES482" s="3">
        <v>1750</v>
      </c>
      <c r="ET482" s="9">
        <v>34.6</v>
      </c>
      <c r="EU482" s="3" t="s">
        <v>239</v>
      </c>
      <c r="EV482" s="3" t="s">
        <v>28</v>
      </c>
      <c r="EW482" s="9">
        <v>23.05</v>
      </c>
      <c r="EX482" s="9">
        <v>2.77</v>
      </c>
      <c r="EY482" s="3">
        <v>2</v>
      </c>
      <c r="EZ482" s="3"/>
      <c r="FA482" s="9">
        <v>1.8518518518518516</v>
      </c>
      <c r="FB482" s="9">
        <v>3.0699999999999998E-7</v>
      </c>
      <c r="FC482" s="5">
        <v>380</v>
      </c>
      <c r="FD482" s="9">
        <v>3.7037037037037033</v>
      </c>
      <c r="FE482" s="2" t="s">
        <v>311</v>
      </c>
      <c r="FF482" s="3" t="s">
        <v>28</v>
      </c>
      <c r="FG482" s="3" t="s">
        <v>1</v>
      </c>
      <c r="FH482" s="9">
        <v>7.58</v>
      </c>
      <c r="FI482" s="3">
        <v>0.34602076124567471</v>
      </c>
      <c r="FJ482" s="9">
        <v>16.600000000000001</v>
      </c>
      <c r="FK482" s="3" t="s">
        <v>1</v>
      </c>
      <c r="FL482" s="3" t="s">
        <v>1</v>
      </c>
      <c r="FM482" s="3">
        <v>1.0101010101010102</v>
      </c>
      <c r="FN482" s="9">
        <v>1000</v>
      </c>
      <c r="FO482" s="9">
        <v>2.0999999999999999E-5</v>
      </c>
      <c r="FP482" s="9">
        <v>20.3</v>
      </c>
      <c r="FQ482" s="3" t="s">
        <v>311</v>
      </c>
      <c r="FR482" s="5">
        <v>5.9285000000000004E-2</v>
      </c>
      <c r="FS482" s="9">
        <v>160.85</v>
      </c>
      <c r="FT482" s="3" t="s">
        <v>1</v>
      </c>
      <c r="FU482" s="3">
        <v>3.66</v>
      </c>
      <c r="FV482" s="3" t="s">
        <v>27</v>
      </c>
      <c r="FW482" s="5">
        <v>60.15</v>
      </c>
      <c r="FX482" s="10">
        <v>5.5300000000000002E-3</v>
      </c>
      <c r="FY482" s="3">
        <v>138.30000000000001</v>
      </c>
      <c r="FZ482" s="3"/>
      <c r="GA482" s="3">
        <v>3</v>
      </c>
      <c r="GB482" s="3">
        <v>3</v>
      </c>
      <c r="GC482" s="3" t="s">
        <v>27</v>
      </c>
      <c r="GD482" s="3">
        <v>3</v>
      </c>
      <c r="GE482" s="3">
        <v>2.4390243902439024</v>
      </c>
      <c r="GF482" s="3" t="s">
        <v>30</v>
      </c>
      <c r="GG482" s="3">
        <v>165</v>
      </c>
      <c r="GH482" s="9">
        <v>3.67</v>
      </c>
      <c r="GI482" s="5">
        <v>380</v>
      </c>
      <c r="GJ482" s="5">
        <v>3.4798000000000003E-2</v>
      </c>
      <c r="GK482" s="3"/>
      <c r="GL482" s="5">
        <v>7.6923076923076916</v>
      </c>
      <c r="GM482" s="9">
        <v>2.0499999999999998</v>
      </c>
      <c r="GN482" s="3" t="s">
        <v>31</v>
      </c>
      <c r="GO482" s="3" t="s">
        <v>8</v>
      </c>
      <c r="GP482" s="3">
        <v>1.6949152542372883</v>
      </c>
      <c r="GQ482" s="3">
        <v>105</v>
      </c>
      <c r="GR482" s="3" t="s">
        <v>219</v>
      </c>
      <c r="GS482" s="9">
        <v>2.5</v>
      </c>
      <c r="GT482" s="9">
        <v>156.6</v>
      </c>
      <c r="GU482" s="9">
        <v>33</v>
      </c>
      <c r="GV482" s="2">
        <v>0.32258064516129037</v>
      </c>
      <c r="GW482" s="9">
        <v>16.5</v>
      </c>
      <c r="GX482" s="2" t="s">
        <v>34</v>
      </c>
      <c r="GY482" s="9">
        <v>2.5641025641025639</v>
      </c>
      <c r="GZ482" s="9">
        <v>7.58</v>
      </c>
      <c r="HA482" s="9">
        <v>2.08</v>
      </c>
      <c r="HB482" s="9">
        <v>13.85</v>
      </c>
      <c r="HC482" s="3">
        <v>39.5</v>
      </c>
      <c r="HD482" s="3" t="s">
        <v>3</v>
      </c>
      <c r="HE482" s="9">
        <v>59.3</v>
      </c>
      <c r="HF482" s="9">
        <v>25.95</v>
      </c>
      <c r="HG482" s="3" t="s">
        <v>467</v>
      </c>
      <c r="HH482" s="5">
        <v>380</v>
      </c>
      <c r="HI482" s="3" t="s">
        <v>311</v>
      </c>
      <c r="HJ482" s="3">
        <v>1.5873015873015872</v>
      </c>
      <c r="HK482" s="3" t="s">
        <v>3</v>
      </c>
      <c r="HL482" s="3">
        <v>5</v>
      </c>
      <c r="HM482" s="9">
        <v>0.85</v>
      </c>
      <c r="HN482" s="9">
        <v>592.85</v>
      </c>
      <c r="HO482" s="3" t="s">
        <v>3</v>
      </c>
      <c r="HP482" s="3" t="s">
        <v>1</v>
      </c>
      <c r="HQ482" s="3" t="s">
        <v>28</v>
      </c>
      <c r="HR482" s="9">
        <v>17.5</v>
      </c>
      <c r="HS482" s="3" t="s">
        <v>3</v>
      </c>
      <c r="HT482" s="3">
        <v>3.67</v>
      </c>
      <c r="HU482" s="9">
        <v>0.69444444444444442</v>
      </c>
      <c r="HV482" s="3">
        <v>1</v>
      </c>
      <c r="HW482" s="9">
        <v>0.14000000000000001</v>
      </c>
      <c r="HX482" s="3" t="s">
        <v>3</v>
      </c>
      <c r="HY482" s="3">
        <v>166</v>
      </c>
      <c r="HZ482" s="3" t="s">
        <v>30</v>
      </c>
      <c r="IA482" s="9">
        <v>18</v>
      </c>
      <c r="IB482" s="5">
        <v>118.75</v>
      </c>
      <c r="IC482" s="3" t="s">
        <v>18</v>
      </c>
      <c r="ID482" s="3"/>
      <c r="IE482" s="3" t="s">
        <v>309</v>
      </c>
      <c r="IF482" s="7">
        <v>10.65</v>
      </c>
      <c r="IG482" s="9">
        <v>7.6923076923076916</v>
      </c>
      <c r="IH482" s="9">
        <v>2.3255813953488373</v>
      </c>
    </row>
    <row r="483" spans="1:242" x14ac:dyDescent="0.25">
      <c r="A483" s="1" t="s">
        <v>608</v>
      </c>
      <c r="B483" s="5">
        <v>140.5</v>
      </c>
      <c r="C483" s="3"/>
      <c r="D483" s="5">
        <v>23.2</v>
      </c>
      <c r="E483" s="3" t="s">
        <v>1</v>
      </c>
      <c r="F483" s="3"/>
      <c r="G483" s="2"/>
      <c r="H483" s="3">
        <v>2.95</v>
      </c>
      <c r="I483" s="3">
        <v>2.95</v>
      </c>
      <c r="J483" s="5">
        <v>1E-4</v>
      </c>
      <c r="K483" s="3" t="s">
        <v>3</v>
      </c>
      <c r="L483" s="3"/>
      <c r="M483" s="5">
        <v>1.4084507042253522</v>
      </c>
      <c r="N483" s="5">
        <v>16.8</v>
      </c>
      <c r="O483" s="3" t="s">
        <v>3</v>
      </c>
      <c r="P483" s="3">
        <v>1.1100000000000001</v>
      </c>
      <c r="Q483" s="3">
        <v>0.37878787878787878</v>
      </c>
      <c r="R483" s="5">
        <v>81.2</v>
      </c>
      <c r="S483" s="3">
        <v>2.2200000000000002</v>
      </c>
      <c r="T483" s="3" t="s">
        <v>3</v>
      </c>
      <c r="U483" s="5">
        <v>49.5</v>
      </c>
      <c r="V483" s="3">
        <v>3</v>
      </c>
      <c r="W483" s="5">
        <v>368.25</v>
      </c>
      <c r="X483" s="3"/>
      <c r="Y483" s="3"/>
      <c r="Z483" s="5">
        <v>2</v>
      </c>
      <c r="AA483" s="3" t="s">
        <v>8</v>
      </c>
      <c r="AB483" s="2">
        <v>2.5641025641025639</v>
      </c>
      <c r="AC483" s="5">
        <v>5.961818181818182E-9</v>
      </c>
      <c r="AD483" s="3" t="s">
        <v>22</v>
      </c>
      <c r="AE483" s="3" t="s">
        <v>1</v>
      </c>
      <c r="AF483" s="3"/>
      <c r="AG483" s="6">
        <v>4.5100000000000001E-3</v>
      </c>
      <c r="AH483" s="5">
        <v>368.25</v>
      </c>
      <c r="AI483" s="5">
        <v>135.30000000000001</v>
      </c>
      <c r="AJ483" s="3" t="s">
        <v>21</v>
      </c>
      <c r="AK483" s="5">
        <v>368.25</v>
      </c>
      <c r="AL483" s="5">
        <v>1.42</v>
      </c>
      <c r="AM483" s="3"/>
      <c r="AN483" s="3"/>
      <c r="AO483" s="5">
        <v>368.25</v>
      </c>
      <c r="AP483" s="5">
        <v>368.25</v>
      </c>
      <c r="AQ483" s="5">
        <v>222.25</v>
      </c>
      <c r="AR483" s="5">
        <v>3.85</v>
      </c>
      <c r="AS483" s="3" t="s">
        <v>28</v>
      </c>
      <c r="AT483" s="3" t="s">
        <v>28</v>
      </c>
      <c r="AU483" s="5">
        <v>192.3</v>
      </c>
      <c r="AV483" s="3"/>
      <c r="AW483" s="5">
        <v>368.25</v>
      </c>
      <c r="AX483" s="5">
        <v>2.2550000000000003E-5</v>
      </c>
      <c r="AY483" s="2" t="s">
        <v>311</v>
      </c>
      <c r="AZ483" s="5">
        <v>66</v>
      </c>
      <c r="BA483" s="5">
        <v>368.25</v>
      </c>
      <c r="BB483" s="3" t="s">
        <v>8</v>
      </c>
      <c r="BC483" s="3">
        <v>25.5</v>
      </c>
      <c r="BD483" s="5">
        <v>0.53475935828876997</v>
      </c>
      <c r="BE483" s="3" t="s">
        <v>581</v>
      </c>
      <c r="BF483" s="6">
        <v>32.25</v>
      </c>
      <c r="BG483" s="5">
        <v>8.85</v>
      </c>
      <c r="BH483" s="3">
        <v>162.5</v>
      </c>
      <c r="BI483" s="3">
        <v>2.95</v>
      </c>
      <c r="BJ483" s="5">
        <v>3.25</v>
      </c>
      <c r="BK483" s="5">
        <v>144.94999999999999</v>
      </c>
      <c r="BL483" s="5">
        <v>1.6949152542372883</v>
      </c>
      <c r="BM483" s="5">
        <v>14.25</v>
      </c>
      <c r="BN483" s="5">
        <v>368.25</v>
      </c>
      <c r="BO483" s="3" t="s">
        <v>121</v>
      </c>
      <c r="BP483" s="3" t="s">
        <v>3</v>
      </c>
      <c r="BQ483" s="5">
        <v>4.0999999999999996</v>
      </c>
      <c r="BR483" s="2" t="s">
        <v>21</v>
      </c>
      <c r="BS483" s="3"/>
      <c r="BT483" s="3"/>
      <c r="BU483" s="3">
        <v>1.0989010989010988</v>
      </c>
      <c r="BV483" s="5">
        <v>5.38</v>
      </c>
      <c r="BW483" s="5">
        <v>7.35</v>
      </c>
      <c r="BX483" s="3" t="s">
        <v>27</v>
      </c>
      <c r="BY483" s="3"/>
      <c r="BZ483" s="5">
        <v>368.25</v>
      </c>
      <c r="CA483" s="5">
        <v>4.7619047619047619</v>
      </c>
      <c r="CB483" s="3" t="s">
        <v>3</v>
      </c>
      <c r="CC483" s="5">
        <v>2.39</v>
      </c>
      <c r="CD483" s="5">
        <v>150</v>
      </c>
      <c r="CE483" s="3"/>
      <c r="CF483" s="5">
        <v>162.4</v>
      </c>
      <c r="CG483" s="3" t="s">
        <v>312</v>
      </c>
      <c r="CH483" s="3">
        <v>2.95</v>
      </c>
      <c r="CI483" s="3" t="s">
        <v>27</v>
      </c>
      <c r="CJ483" s="3" t="s">
        <v>1</v>
      </c>
      <c r="CK483" s="5">
        <v>5</v>
      </c>
      <c r="CL483" s="3" t="s">
        <v>22</v>
      </c>
      <c r="CM483" s="5">
        <v>375</v>
      </c>
      <c r="CN483" s="3"/>
      <c r="CO483" s="5">
        <v>32</v>
      </c>
      <c r="CP483" s="5">
        <v>8.35</v>
      </c>
      <c r="CQ483" s="5">
        <v>3.35</v>
      </c>
      <c r="CR483" s="5">
        <v>7.59</v>
      </c>
      <c r="CS483" s="5">
        <v>59.7</v>
      </c>
      <c r="CT483" s="5">
        <v>35.299999999999997</v>
      </c>
      <c r="CU483" s="5">
        <v>14</v>
      </c>
      <c r="CV483" s="5">
        <v>1250</v>
      </c>
      <c r="CW483" s="5">
        <v>580</v>
      </c>
      <c r="CX483" s="5">
        <v>1.0638297872340425</v>
      </c>
      <c r="CY483" s="5">
        <v>0.8</v>
      </c>
      <c r="CZ483" s="3" t="s">
        <v>22</v>
      </c>
      <c r="DA483" s="5">
        <v>1.65</v>
      </c>
      <c r="DB483" s="5">
        <v>1673.5</v>
      </c>
      <c r="DC483" s="2">
        <v>6.65</v>
      </c>
      <c r="DD483" s="5">
        <v>194.25</v>
      </c>
      <c r="DE483" s="3" t="s">
        <v>22</v>
      </c>
      <c r="DF483" s="5">
        <v>0.37313432835820892</v>
      </c>
      <c r="DG483" s="3" t="s">
        <v>3</v>
      </c>
      <c r="DH483" s="5">
        <v>15.65</v>
      </c>
      <c r="DI483" s="3" t="s">
        <v>28</v>
      </c>
      <c r="DJ483" s="3"/>
      <c r="DK483" s="5">
        <v>812</v>
      </c>
      <c r="DL483" s="3" t="s">
        <v>8</v>
      </c>
      <c r="DM483" s="5">
        <v>0.28818443804034583</v>
      </c>
      <c r="DN483" s="3" t="s">
        <v>3</v>
      </c>
      <c r="DO483" s="5">
        <v>477</v>
      </c>
      <c r="DP483" s="3" t="s">
        <v>3</v>
      </c>
      <c r="DQ483" s="5">
        <v>24</v>
      </c>
      <c r="DR483" s="5">
        <v>2.4390243902439024</v>
      </c>
      <c r="DS483" s="3">
        <v>1</v>
      </c>
      <c r="DT483" s="5">
        <v>0.9009009009009008</v>
      </c>
      <c r="DU483" s="2"/>
      <c r="DV483" s="3" t="s">
        <v>3</v>
      </c>
      <c r="DW483" s="5">
        <v>49.5</v>
      </c>
      <c r="DX483" s="3">
        <v>6.8</v>
      </c>
      <c r="DY483" s="3" t="s">
        <v>8</v>
      </c>
      <c r="DZ483" s="5">
        <v>677</v>
      </c>
      <c r="EA483" s="5">
        <v>2.1276595744680851</v>
      </c>
      <c r="EB483" s="5">
        <v>2.39</v>
      </c>
      <c r="EC483" s="3">
        <v>6.15</v>
      </c>
      <c r="ED483" s="5">
        <v>368.25</v>
      </c>
      <c r="EE483" s="5">
        <v>0.41841004184100417</v>
      </c>
      <c r="EF483" s="3" t="s">
        <v>1</v>
      </c>
      <c r="EG483" s="3" t="s">
        <v>27</v>
      </c>
      <c r="EH483" s="2"/>
      <c r="EI483" s="5">
        <v>14.05</v>
      </c>
      <c r="EJ483" s="3" t="s">
        <v>473</v>
      </c>
      <c r="EK483" s="5">
        <v>0.47620000000000001</v>
      </c>
      <c r="EL483" s="3" t="s">
        <v>1</v>
      </c>
      <c r="EM483" s="3" t="s">
        <v>3</v>
      </c>
      <c r="EN483" s="3" t="s">
        <v>27</v>
      </c>
      <c r="EO483" s="3"/>
      <c r="EP483" s="3" t="s">
        <v>8</v>
      </c>
      <c r="EQ483" s="3">
        <v>2.95</v>
      </c>
      <c r="ER483" s="5">
        <v>9.4499999999999993</v>
      </c>
      <c r="ES483" s="3"/>
      <c r="ET483" s="9">
        <v>33.85</v>
      </c>
      <c r="EU483" s="3" t="s">
        <v>239</v>
      </c>
      <c r="EV483" s="3" t="s">
        <v>28</v>
      </c>
      <c r="EW483" s="9">
        <v>22.55</v>
      </c>
      <c r="EX483" s="9">
        <v>2.7</v>
      </c>
      <c r="EY483" s="3">
        <v>2</v>
      </c>
      <c r="EZ483" s="3"/>
      <c r="FA483" s="9">
        <v>1.8181818181818181</v>
      </c>
      <c r="FB483" s="9">
        <v>3.9999999999999998E-7</v>
      </c>
      <c r="FC483" s="5">
        <v>368.25</v>
      </c>
      <c r="FD483" s="9">
        <v>3.7037037037037033</v>
      </c>
      <c r="FE483" s="2" t="s">
        <v>311</v>
      </c>
      <c r="FF483" s="3" t="s">
        <v>28</v>
      </c>
      <c r="FG483" s="3" t="s">
        <v>1</v>
      </c>
      <c r="FH483" s="9">
        <v>7.48</v>
      </c>
      <c r="FI483" s="3">
        <v>0.39370078740157477</v>
      </c>
      <c r="FJ483" s="9">
        <v>14</v>
      </c>
      <c r="FK483" s="3" t="s">
        <v>1</v>
      </c>
      <c r="FL483" s="3" t="s">
        <v>1</v>
      </c>
      <c r="FM483" s="3">
        <v>1.0416666666666667</v>
      </c>
      <c r="FN483" s="9">
        <v>1000</v>
      </c>
      <c r="FO483" s="9">
        <v>2.02E-5</v>
      </c>
      <c r="FP483" s="9">
        <v>20.399999999999999</v>
      </c>
      <c r="FQ483" s="3" t="s">
        <v>311</v>
      </c>
      <c r="FR483" s="5">
        <v>6.7670000000000008E-2</v>
      </c>
      <c r="FS483" s="9">
        <v>158.6</v>
      </c>
      <c r="FT483" s="3" t="s">
        <v>1</v>
      </c>
      <c r="FU483" s="3">
        <v>3.63</v>
      </c>
      <c r="FV483" s="3" t="s">
        <v>27</v>
      </c>
      <c r="FW483" s="5">
        <v>60.6</v>
      </c>
      <c r="FX483" s="10">
        <v>4.7800000000000004E-3</v>
      </c>
      <c r="FY483" s="3">
        <v>135.30000000000001</v>
      </c>
      <c r="FZ483" s="3"/>
      <c r="GA483" s="3">
        <v>2.95</v>
      </c>
      <c r="GB483" s="3">
        <v>2.95</v>
      </c>
      <c r="GC483" s="3" t="s">
        <v>27</v>
      </c>
      <c r="GD483" s="3">
        <v>2.95</v>
      </c>
      <c r="GE483" s="3">
        <v>2.1276595744680851</v>
      </c>
      <c r="GF483" s="3" t="s">
        <v>30</v>
      </c>
      <c r="GG483" s="3"/>
      <c r="GH483" s="9">
        <v>3.66</v>
      </c>
      <c r="GI483" s="5">
        <v>368.25</v>
      </c>
      <c r="GJ483" s="5">
        <v>4.5110000000000004E-2</v>
      </c>
      <c r="GK483" s="3"/>
      <c r="GL483" s="5">
        <v>7.1428571428571423</v>
      </c>
      <c r="GM483" s="9">
        <v>2.06</v>
      </c>
      <c r="GN483" s="3" t="s">
        <v>31</v>
      </c>
      <c r="GO483" s="3" t="s">
        <v>8</v>
      </c>
      <c r="GP483" s="3"/>
      <c r="GQ483" s="3">
        <v>120</v>
      </c>
      <c r="GR483" s="3" t="s">
        <v>219</v>
      </c>
      <c r="GS483" s="9">
        <v>2.4390243902439024</v>
      </c>
      <c r="GT483" s="9">
        <v>150.94999999999999</v>
      </c>
      <c r="GU483" s="9">
        <v>31</v>
      </c>
      <c r="GV483" s="2">
        <v>0.5</v>
      </c>
      <c r="GW483" s="9">
        <v>12.5</v>
      </c>
      <c r="GX483" s="2" t="s">
        <v>34</v>
      </c>
      <c r="GY483" s="9">
        <v>2.5641025641025639</v>
      </c>
      <c r="GZ483" s="9">
        <v>7.55</v>
      </c>
      <c r="HA483" s="9">
        <v>2.0299999999999998</v>
      </c>
      <c r="HB483" s="9">
        <v>14.25</v>
      </c>
      <c r="HC483" s="3">
        <v>38.65</v>
      </c>
      <c r="HD483" s="3" t="s">
        <v>3</v>
      </c>
      <c r="HE483" s="9">
        <v>90</v>
      </c>
      <c r="HF483" s="9">
        <v>26.2</v>
      </c>
      <c r="HG483" s="3" t="s">
        <v>467</v>
      </c>
      <c r="HH483" s="5">
        <v>368.25</v>
      </c>
      <c r="HI483" s="3" t="s">
        <v>311</v>
      </c>
      <c r="HJ483" s="3">
        <v>1.5625</v>
      </c>
      <c r="HK483" s="3" t="s">
        <v>3</v>
      </c>
      <c r="HL483" s="3">
        <v>4.75</v>
      </c>
      <c r="HM483" s="9">
        <v>0.85</v>
      </c>
      <c r="HN483" s="9">
        <v>580</v>
      </c>
      <c r="HO483" s="3" t="s">
        <v>3</v>
      </c>
      <c r="HP483" s="3" t="s">
        <v>1</v>
      </c>
      <c r="HQ483" s="3" t="s">
        <v>28</v>
      </c>
      <c r="HR483" s="9">
        <v>18</v>
      </c>
      <c r="HS483" s="3" t="s">
        <v>3</v>
      </c>
      <c r="HT483" s="3">
        <v>3.69</v>
      </c>
      <c r="HU483" s="9">
        <v>0.7142857142857143</v>
      </c>
      <c r="HV483" s="3">
        <v>1</v>
      </c>
      <c r="HW483" s="9">
        <v>0.14285</v>
      </c>
      <c r="HX483" s="3" t="s">
        <v>3</v>
      </c>
      <c r="HY483" s="3">
        <v>162.4</v>
      </c>
      <c r="HZ483" s="3" t="s">
        <v>30</v>
      </c>
      <c r="IA483" s="9">
        <v>19.2</v>
      </c>
      <c r="IB483" s="5">
        <v>125</v>
      </c>
      <c r="IC483" s="3" t="s">
        <v>18</v>
      </c>
      <c r="ID483" s="3"/>
      <c r="IE483" s="3" t="s">
        <v>309</v>
      </c>
      <c r="IF483" s="7">
        <v>10.68</v>
      </c>
      <c r="IG483" s="9">
        <v>9.0909090909090917</v>
      </c>
      <c r="IH483" s="9">
        <v>2.2727272727272729</v>
      </c>
    </row>
    <row r="484" spans="1:242" x14ac:dyDescent="0.25">
      <c r="A484" s="1" t="s">
        <v>609</v>
      </c>
      <c r="B484" s="5">
        <v>140.5</v>
      </c>
      <c r="C484" s="3"/>
      <c r="D484" s="5">
        <v>24.95</v>
      </c>
      <c r="E484" s="3" t="s">
        <v>1</v>
      </c>
      <c r="F484" s="3"/>
      <c r="G484" s="2"/>
      <c r="H484" s="3">
        <v>3</v>
      </c>
      <c r="I484" s="3">
        <v>3</v>
      </c>
      <c r="J484" s="5">
        <v>9.4999999999999992E-5</v>
      </c>
      <c r="K484" s="3" t="s">
        <v>3</v>
      </c>
      <c r="L484" s="3"/>
      <c r="M484" s="5">
        <v>1.4492753623188408</v>
      </c>
      <c r="N484" s="5">
        <v>15.5</v>
      </c>
      <c r="O484" s="3" t="s">
        <v>3</v>
      </c>
      <c r="P484" s="3">
        <v>1.1200000000000001</v>
      </c>
      <c r="Q484" s="3">
        <v>0.37735849056603776</v>
      </c>
      <c r="R484" s="5">
        <v>78.8</v>
      </c>
      <c r="S484" s="3">
        <v>2.21</v>
      </c>
      <c r="T484" s="3" t="s">
        <v>3</v>
      </c>
      <c r="U484" s="5">
        <v>45.6</v>
      </c>
      <c r="V484" s="3">
        <v>3</v>
      </c>
      <c r="W484" s="5">
        <v>341.55</v>
      </c>
      <c r="X484" s="3"/>
      <c r="Y484" s="3"/>
      <c r="Z484" s="5">
        <v>1.95</v>
      </c>
      <c r="AA484" s="3" t="s">
        <v>8</v>
      </c>
      <c r="AB484" s="2">
        <v>1.9607843137254901</v>
      </c>
      <c r="AC484" s="5">
        <v>6.6363636363636364E-9</v>
      </c>
      <c r="AD484" s="3" t="s">
        <v>22</v>
      </c>
      <c r="AE484" s="3" t="s">
        <v>1</v>
      </c>
      <c r="AF484" s="3"/>
      <c r="AG484" s="6">
        <v>3.7499999999999999E-3</v>
      </c>
      <c r="AH484" s="5">
        <v>341.55</v>
      </c>
      <c r="AI484" s="5">
        <v>124.5</v>
      </c>
      <c r="AJ484" s="3" t="s">
        <v>21</v>
      </c>
      <c r="AK484" s="5">
        <v>341.55</v>
      </c>
      <c r="AL484" s="5">
        <v>1.4</v>
      </c>
      <c r="AM484" s="3"/>
      <c r="AN484" s="3"/>
      <c r="AO484" s="5">
        <v>341.55</v>
      </c>
      <c r="AP484" s="5">
        <v>341.55</v>
      </c>
      <c r="AQ484" s="5">
        <v>217.5</v>
      </c>
      <c r="AR484" s="5">
        <v>3.75</v>
      </c>
      <c r="AS484" s="3" t="s">
        <v>28</v>
      </c>
      <c r="AT484" s="3" t="s">
        <v>28</v>
      </c>
      <c r="AU484" s="5">
        <v>190</v>
      </c>
      <c r="AV484" s="3"/>
      <c r="AW484" s="5">
        <v>341.55</v>
      </c>
      <c r="AX484" s="5">
        <v>2.0766666666666665E-5</v>
      </c>
      <c r="AY484" s="2" t="s">
        <v>311</v>
      </c>
      <c r="AZ484" s="5">
        <v>62</v>
      </c>
      <c r="BA484" s="5">
        <v>341.55</v>
      </c>
      <c r="BB484" s="3" t="s">
        <v>8</v>
      </c>
      <c r="BC484" s="3">
        <v>22</v>
      </c>
      <c r="BD484" s="5">
        <v>0.49261083743842371</v>
      </c>
      <c r="BE484" s="3" t="s">
        <v>581</v>
      </c>
      <c r="BF484" s="6">
        <v>30.65</v>
      </c>
      <c r="BG484" s="5">
        <v>8.1999999999999993</v>
      </c>
      <c r="BH484" s="3">
        <v>146.85</v>
      </c>
      <c r="BI484" s="3">
        <v>3</v>
      </c>
      <c r="BJ484" s="5">
        <v>3.2</v>
      </c>
      <c r="BK484" s="5">
        <v>166</v>
      </c>
      <c r="BL484" s="5">
        <v>1.6129032258064517</v>
      </c>
      <c r="BM484" s="5">
        <v>13</v>
      </c>
      <c r="BN484" s="5">
        <v>341.55</v>
      </c>
      <c r="BO484" s="3" t="s">
        <v>121</v>
      </c>
      <c r="BP484" s="3" t="s">
        <v>3</v>
      </c>
      <c r="BQ484" s="5">
        <v>4.1500000000000004</v>
      </c>
      <c r="BR484" s="2" t="s">
        <v>21</v>
      </c>
      <c r="BS484" s="3"/>
      <c r="BT484" s="3"/>
      <c r="BU484" s="3">
        <v>1.0416666666666667</v>
      </c>
      <c r="BV484" s="5">
        <v>5.0999999999999996</v>
      </c>
      <c r="BW484" s="5">
        <v>6.85</v>
      </c>
      <c r="BX484" s="3" t="s">
        <v>27</v>
      </c>
      <c r="BY484" s="3"/>
      <c r="BZ484" s="5">
        <v>341.55</v>
      </c>
      <c r="CA484" s="5">
        <v>5.8823529411764701</v>
      </c>
      <c r="CB484" s="3" t="s">
        <v>3</v>
      </c>
      <c r="CC484" s="5">
        <v>2.2200000000000002</v>
      </c>
      <c r="CD484" s="5">
        <v>160</v>
      </c>
      <c r="CE484" s="3"/>
      <c r="CF484" s="5">
        <v>155.85</v>
      </c>
      <c r="CG484" s="3" t="s">
        <v>312</v>
      </c>
      <c r="CH484" s="3">
        <v>3</v>
      </c>
      <c r="CI484" s="3" t="s">
        <v>27</v>
      </c>
      <c r="CJ484" s="3" t="s">
        <v>1</v>
      </c>
      <c r="CK484" s="5">
        <v>5</v>
      </c>
      <c r="CL484" s="3" t="s">
        <v>22</v>
      </c>
      <c r="CM484" s="5">
        <v>360</v>
      </c>
      <c r="CN484" s="3"/>
      <c r="CO484" s="5">
        <v>30</v>
      </c>
      <c r="CP484" s="5">
        <v>8.1999999999999993</v>
      </c>
      <c r="CQ484" s="5">
        <v>3.3</v>
      </c>
      <c r="CR484" s="5">
        <v>7.2</v>
      </c>
      <c r="CS484" s="5">
        <v>58.45</v>
      </c>
      <c r="CT484" s="5">
        <v>32.5</v>
      </c>
      <c r="CU484" s="5">
        <v>13.35</v>
      </c>
      <c r="CV484" s="5">
        <v>1175</v>
      </c>
      <c r="CW484" s="5">
        <v>625</v>
      </c>
      <c r="CX484" s="5">
        <v>1.0416666666666667</v>
      </c>
      <c r="CY484" s="5">
        <v>0.74626865671641784</v>
      </c>
      <c r="CZ484" s="3" t="s">
        <v>22</v>
      </c>
      <c r="DA484" s="5">
        <v>1.6</v>
      </c>
      <c r="DB484" s="5">
        <v>1510</v>
      </c>
      <c r="DC484" s="2">
        <v>6.6</v>
      </c>
      <c r="DD484" s="5">
        <v>180.65</v>
      </c>
      <c r="DE484" s="3" t="s">
        <v>22</v>
      </c>
      <c r="DF484" s="5">
        <v>0.35714285714285715</v>
      </c>
      <c r="DG484" s="3" t="s">
        <v>3</v>
      </c>
      <c r="DH484" s="5">
        <v>14.95</v>
      </c>
      <c r="DI484" s="3" t="s">
        <v>28</v>
      </c>
      <c r="DJ484" s="3"/>
      <c r="DK484" s="5">
        <v>850</v>
      </c>
      <c r="DL484" s="3" t="s">
        <v>8</v>
      </c>
      <c r="DM484" s="5">
        <v>0.2857142857142857</v>
      </c>
      <c r="DN484" s="3" t="s">
        <v>3</v>
      </c>
      <c r="DO484" s="5">
        <v>470</v>
      </c>
      <c r="DP484" s="3" t="s">
        <v>3</v>
      </c>
      <c r="DQ484" s="5">
        <v>19.45</v>
      </c>
      <c r="DR484" s="5">
        <v>1.9230769230769229</v>
      </c>
      <c r="DS484" s="3">
        <v>1</v>
      </c>
      <c r="DT484" s="5">
        <v>0.93457943925233644</v>
      </c>
      <c r="DU484" s="2"/>
      <c r="DV484" s="3" t="s">
        <v>3</v>
      </c>
      <c r="DW484" s="5">
        <v>45.6</v>
      </c>
      <c r="DX484" s="3">
        <v>6.25</v>
      </c>
      <c r="DY484" s="3" t="s">
        <v>8</v>
      </c>
      <c r="DZ484" s="5">
        <v>748</v>
      </c>
      <c r="EA484" s="5">
        <v>1.9607843137254901</v>
      </c>
      <c r="EB484" s="5">
        <v>2.4300000000000002</v>
      </c>
      <c r="EC484" s="3">
        <v>6.03</v>
      </c>
      <c r="ED484" s="5">
        <v>341.55</v>
      </c>
      <c r="EE484" s="5">
        <v>0.39370078740157477</v>
      </c>
      <c r="EF484" s="3" t="s">
        <v>1</v>
      </c>
      <c r="EG484" s="3" t="s">
        <v>27</v>
      </c>
      <c r="EH484" s="2"/>
      <c r="EI484" s="5">
        <v>14</v>
      </c>
      <c r="EJ484" s="3" t="s">
        <v>473</v>
      </c>
      <c r="EK484" s="5">
        <v>0.48499999999999999</v>
      </c>
      <c r="EL484" s="3" t="s">
        <v>1</v>
      </c>
      <c r="EM484" s="3" t="s">
        <v>3</v>
      </c>
      <c r="EN484" s="3" t="s">
        <v>27</v>
      </c>
      <c r="EO484" s="3"/>
      <c r="EP484" s="3" t="s">
        <v>8</v>
      </c>
      <c r="EQ484" s="3">
        <v>3</v>
      </c>
      <c r="ER484" s="5">
        <v>9</v>
      </c>
      <c r="ES484" s="3"/>
      <c r="ET484" s="9">
        <v>36.799999999999997</v>
      </c>
      <c r="EU484" s="3" t="s">
        <v>239</v>
      </c>
      <c r="EV484" s="3" t="s">
        <v>28</v>
      </c>
      <c r="EW484" s="9">
        <v>20.75</v>
      </c>
      <c r="EX484" s="9">
        <v>2.5099999999999998</v>
      </c>
      <c r="EY484" s="3">
        <v>2</v>
      </c>
      <c r="EZ484" s="3"/>
      <c r="FA484" s="9">
        <v>1.7857142857142856</v>
      </c>
      <c r="FB484" s="9">
        <v>3.7E-7</v>
      </c>
      <c r="FC484" s="5">
        <v>341.55</v>
      </c>
      <c r="FD484" s="9">
        <v>3.4482758620689657</v>
      </c>
      <c r="FE484" s="2" t="s">
        <v>311</v>
      </c>
      <c r="FF484" s="3" t="s">
        <v>28</v>
      </c>
      <c r="FG484" s="3" t="s">
        <v>1</v>
      </c>
      <c r="FH484" s="9">
        <v>6.96</v>
      </c>
      <c r="FI484" s="3">
        <v>0.39370078740157477</v>
      </c>
      <c r="FJ484" s="9">
        <v>15.58</v>
      </c>
      <c r="FK484" s="3" t="s">
        <v>1</v>
      </c>
      <c r="FL484" s="3" t="s">
        <v>1</v>
      </c>
      <c r="FM484" s="3">
        <v>1.0526315789473684</v>
      </c>
      <c r="FN484" s="9">
        <v>1000</v>
      </c>
      <c r="FO484" s="9">
        <v>2.105E-5</v>
      </c>
      <c r="FP484" s="9">
        <v>22.7</v>
      </c>
      <c r="FQ484" s="3" t="s">
        <v>311</v>
      </c>
      <c r="FR484" s="5">
        <v>5.3449999999999998E-2</v>
      </c>
      <c r="FS484" s="9">
        <v>146</v>
      </c>
      <c r="FT484" s="3" t="s">
        <v>1</v>
      </c>
      <c r="FU484" s="3">
        <v>3.63</v>
      </c>
      <c r="FV484" s="3" t="s">
        <v>27</v>
      </c>
      <c r="FW484" s="5">
        <v>53.35</v>
      </c>
      <c r="FX484" s="10">
        <v>4.9900000000000005E-3</v>
      </c>
      <c r="FY484" s="3">
        <v>124.7</v>
      </c>
      <c r="FZ484" s="3"/>
      <c r="GA484" s="3">
        <v>3</v>
      </c>
      <c r="GB484" s="3">
        <v>3</v>
      </c>
      <c r="GC484" s="3" t="s">
        <v>27</v>
      </c>
      <c r="GD484" s="3">
        <v>3</v>
      </c>
      <c r="GE484" s="3">
        <v>2</v>
      </c>
      <c r="GF484" s="3" t="s">
        <v>30</v>
      </c>
      <c r="GG484" s="3"/>
      <c r="GH484" s="9">
        <v>3.63</v>
      </c>
      <c r="GI484" s="5">
        <v>341.55</v>
      </c>
      <c r="GJ484" s="5">
        <v>4.1555000000000002E-2</v>
      </c>
      <c r="GK484" s="3"/>
      <c r="GL484" s="5">
        <v>6.666666666666667</v>
      </c>
      <c r="GM484" s="9">
        <v>2.11</v>
      </c>
      <c r="GN484" s="3" t="s">
        <v>31</v>
      </c>
      <c r="GO484" s="3" t="s">
        <v>8</v>
      </c>
      <c r="GP484" s="3"/>
      <c r="GQ484" s="3">
        <v>130</v>
      </c>
      <c r="GR484" s="3" t="s">
        <v>219</v>
      </c>
      <c r="GS484" s="9">
        <v>1.9230769230769229</v>
      </c>
      <c r="GT484" s="9">
        <v>142</v>
      </c>
      <c r="GU484" s="9">
        <v>29.75</v>
      </c>
      <c r="GV484" s="2">
        <v>0.625</v>
      </c>
      <c r="GW484" s="9">
        <v>12.2</v>
      </c>
      <c r="GX484" s="2" t="s">
        <v>34</v>
      </c>
      <c r="GY484" s="9">
        <v>1.9230769230769229</v>
      </c>
      <c r="GZ484" s="9">
        <v>7.16</v>
      </c>
      <c r="HA484" s="9">
        <v>1.87</v>
      </c>
      <c r="HB484" s="9">
        <v>16.600000000000001</v>
      </c>
      <c r="HC484" s="3">
        <v>39.700000000000003</v>
      </c>
      <c r="HD484" s="3" t="s">
        <v>3</v>
      </c>
      <c r="HE484" s="9">
        <v>110</v>
      </c>
      <c r="HF484" s="9">
        <v>24.75</v>
      </c>
      <c r="HG484" s="3" t="s">
        <v>467</v>
      </c>
      <c r="HH484" s="5">
        <v>341.55</v>
      </c>
      <c r="HI484" s="3" t="s">
        <v>311</v>
      </c>
      <c r="HJ484" s="3">
        <v>1.4285714285714286</v>
      </c>
      <c r="HK484" s="3" t="s">
        <v>3</v>
      </c>
      <c r="HL484" s="3">
        <v>4.5</v>
      </c>
      <c r="HM484" s="9">
        <v>0.71</v>
      </c>
      <c r="HN484" s="9">
        <v>623</v>
      </c>
      <c r="HO484" s="3" t="s">
        <v>3</v>
      </c>
      <c r="HP484" s="3" t="s">
        <v>1</v>
      </c>
      <c r="HQ484" s="3" t="s">
        <v>28</v>
      </c>
      <c r="HR484" s="9">
        <v>18.5</v>
      </c>
      <c r="HS484" s="3" t="s">
        <v>3</v>
      </c>
      <c r="HT484" s="3">
        <v>3.67</v>
      </c>
      <c r="HU484" s="9">
        <v>0.69444444444444442</v>
      </c>
      <c r="HV484" s="3">
        <v>1</v>
      </c>
      <c r="HW484" s="9">
        <v>0.15</v>
      </c>
      <c r="HX484" s="3" t="s">
        <v>3</v>
      </c>
      <c r="HY484" s="3">
        <v>149.6</v>
      </c>
      <c r="HZ484" s="3" t="s">
        <v>30</v>
      </c>
      <c r="IA484" s="9">
        <v>20</v>
      </c>
      <c r="IB484" s="5">
        <v>137.5</v>
      </c>
      <c r="IC484" s="3" t="s">
        <v>18</v>
      </c>
      <c r="ID484" s="3"/>
      <c r="IE484" s="3" t="s">
        <v>309</v>
      </c>
      <c r="IF484" s="7">
        <v>9.85</v>
      </c>
      <c r="IG484" s="9">
        <v>7.6923076923076916</v>
      </c>
      <c r="IH484" s="9">
        <v>2.0833333333333335</v>
      </c>
    </row>
    <row r="485" spans="1:242" x14ac:dyDescent="0.25">
      <c r="A485" s="1" t="s">
        <v>610</v>
      </c>
      <c r="B485" s="5">
        <v>137.5</v>
      </c>
      <c r="C485" s="3"/>
      <c r="D485" s="5">
        <v>25.5</v>
      </c>
      <c r="E485" s="3" t="s">
        <v>1</v>
      </c>
      <c r="F485" s="3"/>
      <c r="G485" s="2"/>
      <c r="H485" s="3">
        <v>3.1</v>
      </c>
      <c r="I485" s="3">
        <v>3.1</v>
      </c>
      <c r="J485" s="5">
        <v>1E-4</v>
      </c>
      <c r="K485" s="3" t="s">
        <v>3</v>
      </c>
      <c r="L485" s="3"/>
      <c r="M485" s="5">
        <v>1.4285714285714286</v>
      </c>
      <c r="N485" s="5">
        <v>15.9</v>
      </c>
      <c r="O485" s="3" t="s">
        <v>3</v>
      </c>
      <c r="P485" s="3">
        <v>1.1100000000000001</v>
      </c>
      <c r="Q485" s="3">
        <v>0.38167938931297707</v>
      </c>
      <c r="R485" s="5">
        <v>76.5</v>
      </c>
      <c r="S485" s="3">
        <v>2.2000000000000002</v>
      </c>
      <c r="T485" s="3" t="s">
        <v>3</v>
      </c>
      <c r="U485" s="5">
        <v>47.5</v>
      </c>
      <c r="V485" s="3">
        <v>3.1</v>
      </c>
      <c r="W485" s="5">
        <v>348.9</v>
      </c>
      <c r="X485" s="3"/>
      <c r="Y485" s="3"/>
      <c r="Z485" s="5">
        <v>2.1</v>
      </c>
      <c r="AA485" s="3" t="s">
        <v>8</v>
      </c>
      <c r="AB485" s="2">
        <v>2.0408163265306123</v>
      </c>
      <c r="AC485" s="5">
        <v>6.3636363636363634E-9</v>
      </c>
      <c r="AD485" s="3" t="s">
        <v>22</v>
      </c>
      <c r="AE485" s="3" t="s">
        <v>1</v>
      </c>
      <c r="AF485" s="3"/>
      <c r="AG485" s="6">
        <v>3.8500000000000001E-3</v>
      </c>
      <c r="AH485" s="5">
        <v>348.9</v>
      </c>
      <c r="AI485" s="5">
        <v>127.3</v>
      </c>
      <c r="AJ485" s="3" t="s">
        <v>21</v>
      </c>
      <c r="AK485" s="5">
        <v>348.9</v>
      </c>
      <c r="AL485" s="5">
        <v>1.42</v>
      </c>
      <c r="AM485" s="3"/>
      <c r="AN485" s="3"/>
      <c r="AO485" s="5">
        <v>348.9</v>
      </c>
      <c r="AP485" s="5">
        <v>348.9</v>
      </c>
      <c r="AQ485" s="5">
        <v>222.5</v>
      </c>
      <c r="AR485" s="5">
        <v>3.82</v>
      </c>
      <c r="AS485" s="3" t="s">
        <v>28</v>
      </c>
      <c r="AT485" s="3" t="s">
        <v>28</v>
      </c>
      <c r="AU485" s="5">
        <v>198</v>
      </c>
      <c r="AV485" s="3"/>
      <c r="AW485" s="5">
        <v>348.9</v>
      </c>
      <c r="AX485" s="5">
        <v>2.1233333333333336E-5</v>
      </c>
      <c r="AY485" s="2" t="s">
        <v>311</v>
      </c>
      <c r="AZ485" s="5">
        <v>65</v>
      </c>
      <c r="BA485" s="5">
        <v>348.9</v>
      </c>
      <c r="BB485" s="3" t="s">
        <v>8</v>
      </c>
      <c r="BC485" s="3">
        <v>24</v>
      </c>
      <c r="BD485" s="5">
        <v>0.5</v>
      </c>
      <c r="BE485" s="3" t="s">
        <v>581</v>
      </c>
      <c r="BF485" s="6">
        <v>27.3</v>
      </c>
      <c r="BG485" s="5">
        <v>8.6300000000000008</v>
      </c>
      <c r="BH485" s="3">
        <v>201</v>
      </c>
      <c r="BI485" s="3">
        <v>3.1</v>
      </c>
      <c r="BJ485" s="5">
        <v>3.22</v>
      </c>
      <c r="BK485" s="5">
        <v>160</v>
      </c>
      <c r="BL485" s="5">
        <v>1.6666666666666667</v>
      </c>
      <c r="BM485" s="5">
        <v>13.9</v>
      </c>
      <c r="BN485" s="5">
        <v>348.9</v>
      </c>
      <c r="BO485" s="3" t="s">
        <v>121</v>
      </c>
      <c r="BP485" s="3" t="s">
        <v>3</v>
      </c>
      <c r="BQ485" s="5">
        <v>4.25</v>
      </c>
      <c r="BR485" s="2" t="s">
        <v>21</v>
      </c>
      <c r="BS485" s="3"/>
      <c r="BT485" s="3"/>
      <c r="BU485" s="3">
        <v>1.1235955056179776</v>
      </c>
      <c r="BV485" s="5">
        <v>5.1100000000000003</v>
      </c>
      <c r="BW485" s="5">
        <v>7.2</v>
      </c>
      <c r="BX485" s="3" t="s">
        <v>27</v>
      </c>
      <c r="BY485" s="3"/>
      <c r="BZ485" s="5">
        <v>348.9</v>
      </c>
      <c r="CA485" s="5">
        <v>5.8823529411764701</v>
      </c>
      <c r="CB485" s="3" t="s">
        <v>3</v>
      </c>
      <c r="CC485" s="5">
        <v>2.2799999999999998</v>
      </c>
      <c r="CD485" s="5">
        <v>165</v>
      </c>
      <c r="CE485" s="3"/>
      <c r="CF485" s="5">
        <v>141.5</v>
      </c>
      <c r="CG485" s="3" t="s">
        <v>312</v>
      </c>
      <c r="CH485" s="3">
        <v>3.1</v>
      </c>
      <c r="CI485" s="3" t="s">
        <v>27</v>
      </c>
      <c r="CJ485" s="3" t="s">
        <v>1</v>
      </c>
      <c r="CK485" s="5">
        <v>5</v>
      </c>
      <c r="CL485" s="3" t="s">
        <v>22</v>
      </c>
      <c r="CM485" s="5">
        <v>390</v>
      </c>
      <c r="CN485" s="3"/>
      <c r="CO485" s="5">
        <v>33</v>
      </c>
      <c r="CP485" s="5">
        <v>8.4</v>
      </c>
      <c r="CQ485" s="5">
        <v>3.33</v>
      </c>
      <c r="CR485" s="5">
        <v>7.75</v>
      </c>
      <c r="CS485" s="5">
        <v>54.6</v>
      </c>
      <c r="CT485" s="5">
        <v>36.4</v>
      </c>
      <c r="CU485" s="5">
        <v>13.9</v>
      </c>
      <c r="CV485" s="5">
        <v>1200</v>
      </c>
      <c r="CW485" s="5">
        <v>636</v>
      </c>
      <c r="CX485" s="5">
        <v>1.0309278350515465</v>
      </c>
      <c r="CY485" s="5">
        <v>0.67567567567567566</v>
      </c>
      <c r="CZ485" s="3" t="s">
        <v>22</v>
      </c>
      <c r="DA485" s="5">
        <v>1.62</v>
      </c>
      <c r="DB485" s="5">
        <v>1536</v>
      </c>
      <c r="DC485" s="2">
        <v>6.67</v>
      </c>
      <c r="DD485" s="5">
        <v>179.35</v>
      </c>
      <c r="DE485" s="3" t="s">
        <v>22</v>
      </c>
      <c r="DF485" s="5">
        <v>0.37037037037037035</v>
      </c>
      <c r="DG485" s="3" t="s">
        <v>3</v>
      </c>
      <c r="DH485" s="5">
        <v>15.3</v>
      </c>
      <c r="DI485" s="3" t="s">
        <v>28</v>
      </c>
      <c r="DJ485" s="3"/>
      <c r="DK485" s="5">
        <v>868</v>
      </c>
      <c r="DL485" s="3" t="s">
        <v>8</v>
      </c>
      <c r="DM485" s="5">
        <v>0.28985507246376813</v>
      </c>
      <c r="DN485" s="3" t="s">
        <v>3</v>
      </c>
      <c r="DO485" s="5">
        <v>480</v>
      </c>
      <c r="DP485" s="3" t="s">
        <v>3</v>
      </c>
      <c r="DQ485" s="5">
        <v>22.75</v>
      </c>
      <c r="DR485" s="5">
        <v>2.1739130434782608</v>
      </c>
      <c r="DS485" s="3">
        <v>1</v>
      </c>
      <c r="DT485" s="5">
        <v>0.95238095238095233</v>
      </c>
      <c r="DU485" s="2"/>
      <c r="DV485" s="3" t="s">
        <v>3</v>
      </c>
      <c r="DW485" s="5">
        <v>47.5</v>
      </c>
      <c r="DX485" s="3">
        <v>7.65</v>
      </c>
      <c r="DY485" s="3" t="s">
        <v>8</v>
      </c>
      <c r="DZ485" s="5">
        <v>764</v>
      </c>
      <c r="EA485" s="5">
        <v>2</v>
      </c>
      <c r="EB485" s="5">
        <v>2.5099999999999998</v>
      </c>
      <c r="EC485" s="3">
        <v>6.06</v>
      </c>
      <c r="ED485" s="5">
        <v>348.9</v>
      </c>
      <c r="EE485" s="5">
        <v>0.40160642570281119</v>
      </c>
      <c r="EF485" s="3" t="s">
        <v>1</v>
      </c>
      <c r="EG485" s="3" t="s">
        <v>27</v>
      </c>
      <c r="EH485" s="2"/>
      <c r="EI485" s="5">
        <v>14.1</v>
      </c>
      <c r="EJ485" s="3" t="s">
        <v>473</v>
      </c>
      <c r="EK485" s="5">
        <v>0.5</v>
      </c>
      <c r="EL485" s="3" t="s">
        <v>1</v>
      </c>
      <c r="EM485" s="3" t="s">
        <v>3</v>
      </c>
      <c r="EN485" s="3" t="s">
        <v>27</v>
      </c>
      <c r="EO485" s="3"/>
      <c r="EP485" s="3" t="s">
        <v>8</v>
      </c>
      <c r="EQ485" s="3">
        <v>3.1</v>
      </c>
      <c r="ER485" s="5">
        <v>9.3000000000000007</v>
      </c>
      <c r="ES485" s="3"/>
      <c r="ET485" s="9">
        <v>35.4</v>
      </c>
      <c r="EU485" s="3" t="s">
        <v>239</v>
      </c>
      <c r="EV485" s="3" t="s">
        <v>28</v>
      </c>
      <c r="EW485" s="9">
        <v>21.25</v>
      </c>
      <c r="EX485" s="9">
        <v>2.58</v>
      </c>
      <c r="EY485" s="3">
        <v>2</v>
      </c>
      <c r="EZ485" s="3"/>
      <c r="FA485" s="9">
        <v>1.8518518518518516</v>
      </c>
      <c r="FB485" s="9">
        <v>3.9499999999999998E-7</v>
      </c>
      <c r="FC485" s="5">
        <v>348.9</v>
      </c>
      <c r="FD485" s="9">
        <v>3.4482758620689657</v>
      </c>
      <c r="FE485" s="2" t="s">
        <v>311</v>
      </c>
      <c r="FF485" s="3" t="s">
        <v>28</v>
      </c>
      <c r="FG485" s="3" t="s">
        <v>1</v>
      </c>
      <c r="FH485" s="9">
        <v>7.15</v>
      </c>
      <c r="FI485" s="3">
        <v>0.39840637450199207</v>
      </c>
      <c r="FJ485" s="9">
        <v>15.92</v>
      </c>
      <c r="FK485" s="3" t="s">
        <v>1</v>
      </c>
      <c r="FL485" s="3" t="s">
        <v>1</v>
      </c>
      <c r="FM485" s="3">
        <v>1.0309278350515465</v>
      </c>
      <c r="FN485" s="9">
        <v>1010</v>
      </c>
      <c r="FO485" s="9">
        <v>2.02E-5</v>
      </c>
      <c r="FP485" s="9">
        <v>21</v>
      </c>
      <c r="FQ485" s="3" t="s">
        <v>311</v>
      </c>
      <c r="FR485" s="5">
        <v>5.4570000000000007E-2</v>
      </c>
      <c r="FS485" s="9">
        <v>149.19999999999999</v>
      </c>
      <c r="FT485" s="3" t="s">
        <v>1</v>
      </c>
      <c r="FU485" s="3">
        <v>3.71</v>
      </c>
      <c r="FV485" s="3" t="s">
        <v>27</v>
      </c>
      <c r="FW485" s="5">
        <v>58.75</v>
      </c>
      <c r="FX485" s="10">
        <v>4.4999999999999997E-3</v>
      </c>
      <c r="FY485" s="3">
        <v>127.3</v>
      </c>
      <c r="FZ485" s="3"/>
      <c r="GA485" s="3">
        <v>3.1</v>
      </c>
      <c r="GB485" s="3">
        <v>3.1</v>
      </c>
      <c r="GC485" s="3" t="s">
        <v>27</v>
      </c>
      <c r="GD485" s="3">
        <v>3.1</v>
      </c>
      <c r="GE485" s="3">
        <v>2.0408163265306123</v>
      </c>
      <c r="GF485" s="3" t="s">
        <v>30</v>
      </c>
      <c r="GG485" s="3"/>
      <c r="GH485" s="9">
        <v>3.78</v>
      </c>
      <c r="GI485" s="5">
        <v>348.9</v>
      </c>
      <c r="GJ485" s="5">
        <v>3.4750000000000003E-2</v>
      </c>
      <c r="GK485" s="3"/>
      <c r="GL485" s="5">
        <v>7.1428571428571423</v>
      </c>
      <c r="GM485" s="9">
        <v>2.2999999999999998</v>
      </c>
      <c r="GN485" s="3" t="s">
        <v>31</v>
      </c>
      <c r="GO485" s="3" t="s">
        <v>8</v>
      </c>
      <c r="GP485" s="3"/>
      <c r="GQ485" s="3">
        <v>135</v>
      </c>
      <c r="GR485" s="3" t="s">
        <v>219</v>
      </c>
      <c r="GS485" s="9">
        <v>2.1739130434782608</v>
      </c>
      <c r="GT485" s="9">
        <v>149</v>
      </c>
      <c r="GU485" s="9">
        <v>30</v>
      </c>
      <c r="GV485" s="2">
        <v>0.76923076923076916</v>
      </c>
      <c r="GW485" s="9">
        <v>12.3</v>
      </c>
      <c r="GX485" s="2" t="s">
        <v>34</v>
      </c>
      <c r="GY485" s="9">
        <v>2.0408163265306123</v>
      </c>
      <c r="GZ485" s="9">
        <v>7.26</v>
      </c>
      <c r="HA485" s="9">
        <v>1.91</v>
      </c>
      <c r="HB485" s="9">
        <v>15.9</v>
      </c>
      <c r="HC485" s="3">
        <v>38.200000000000003</v>
      </c>
      <c r="HD485" s="3" t="s">
        <v>3</v>
      </c>
      <c r="HE485" s="9">
        <v>130</v>
      </c>
      <c r="HF485" s="9">
        <v>25.5</v>
      </c>
      <c r="HG485" s="3" t="s">
        <v>467</v>
      </c>
      <c r="HH485" s="5">
        <v>348.9</v>
      </c>
      <c r="HI485" s="3" t="s">
        <v>311</v>
      </c>
      <c r="HJ485" s="3">
        <v>1.4705882352941175</v>
      </c>
      <c r="HK485" s="3" t="s">
        <v>3</v>
      </c>
      <c r="HL485" s="3">
        <v>5</v>
      </c>
      <c r="HM485" s="9">
        <v>0.75</v>
      </c>
      <c r="HN485" s="9">
        <v>597</v>
      </c>
      <c r="HO485" s="3" t="s">
        <v>3</v>
      </c>
      <c r="HP485" s="3" t="s">
        <v>1</v>
      </c>
      <c r="HQ485" s="3" t="s">
        <v>28</v>
      </c>
      <c r="HR485" s="9">
        <v>18.25</v>
      </c>
      <c r="HS485" s="3" t="s">
        <v>3</v>
      </c>
      <c r="HT485" s="3">
        <v>3.73</v>
      </c>
      <c r="HU485" s="9">
        <v>0.67114093959731547</v>
      </c>
      <c r="HV485" s="3">
        <v>1</v>
      </c>
      <c r="HW485" s="9">
        <v>0.152</v>
      </c>
      <c r="HX485" s="3" t="s">
        <v>3</v>
      </c>
      <c r="HY485" s="3">
        <v>152.80000000000001</v>
      </c>
      <c r="HZ485" s="3" t="s">
        <v>30</v>
      </c>
      <c r="IA485" s="9">
        <v>20.83</v>
      </c>
      <c r="IB485" s="5">
        <v>122.5</v>
      </c>
      <c r="IC485" s="3" t="s">
        <v>18</v>
      </c>
      <c r="ID485" s="3"/>
      <c r="IE485" s="3" t="s">
        <v>309</v>
      </c>
      <c r="IF485" s="7">
        <v>10.050000000000001</v>
      </c>
      <c r="IG485" s="9">
        <v>8.3333333333333339</v>
      </c>
      <c r="IH485" s="9">
        <v>2.1276595744680851</v>
      </c>
    </row>
    <row r="486" spans="1:242" x14ac:dyDescent="0.25">
      <c r="A486" s="1" t="s">
        <v>611</v>
      </c>
      <c r="B486" s="5">
        <v>141.5</v>
      </c>
      <c r="C486" s="3"/>
      <c r="D486" s="5">
        <v>25.1</v>
      </c>
      <c r="E486" s="3" t="s">
        <v>1</v>
      </c>
      <c r="F486" s="3"/>
      <c r="G486" s="2"/>
      <c r="H486" s="3">
        <v>3.05</v>
      </c>
      <c r="I486" s="3">
        <v>3.05</v>
      </c>
      <c r="J486" s="5">
        <v>1.0400000000000001E-4</v>
      </c>
      <c r="K486" s="3" t="s">
        <v>3</v>
      </c>
      <c r="L486" s="3"/>
      <c r="M486" s="5">
        <v>1.3513513513513513</v>
      </c>
      <c r="N486" s="5">
        <v>15.25</v>
      </c>
      <c r="O486" s="3" t="s">
        <v>3</v>
      </c>
      <c r="P486" s="3">
        <v>1.1000000000000001</v>
      </c>
      <c r="Q486" s="3">
        <v>0.37593984962406013</v>
      </c>
      <c r="R486" s="5">
        <v>72.8</v>
      </c>
      <c r="S486" s="3">
        <v>2.2000000000000002</v>
      </c>
      <c r="T486" s="3" t="s">
        <v>3</v>
      </c>
      <c r="U486" s="5">
        <v>44.4</v>
      </c>
      <c r="V486" s="3">
        <v>3.05</v>
      </c>
      <c r="W486" s="5">
        <v>343.4</v>
      </c>
      <c r="X486" s="3"/>
      <c r="Y486" s="3"/>
      <c r="Z486" s="5">
        <v>2</v>
      </c>
      <c r="AA486" s="3" t="s">
        <v>8</v>
      </c>
      <c r="AB486" s="2">
        <v>2.4390243902439024</v>
      </c>
      <c r="AC486" s="5">
        <v>6.3636363636363634E-9</v>
      </c>
      <c r="AD486" s="3" t="s">
        <v>22</v>
      </c>
      <c r="AE486" s="3" t="s">
        <v>1</v>
      </c>
      <c r="AF486" s="3"/>
      <c r="AG486" s="6">
        <v>3.65E-3</v>
      </c>
      <c r="AH486" s="5">
        <v>343.4</v>
      </c>
      <c r="AI486" s="5">
        <v>121.4</v>
      </c>
      <c r="AJ486" s="3" t="s">
        <v>21</v>
      </c>
      <c r="AK486" s="5">
        <v>343.4</v>
      </c>
      <c r="AL486" s="5">
        <v>1.4</v>
      </c>
      <c r="AM486" s="3"/>
      <c r="AN486" s="3"/>
      <c r="AO486" s="5">
        <v>343.4</v>
      </c>
      <c r="AP486" s="5">
        <v>343.4</v>
      </c>
      <c r="AQ486" s="5">
        <v>220</v>
      </c>
      <c r="AR486" s="5">
        <v>3.87</v>
      </c>
      <c r="AS486" s="3" t="s">
        <v>28</v>
      </c>
      <c r="AT486" s="3" t="s">
        <v>28</v>
      </c>
      <c r="AU486" s="5">
        <v>204.5</v>
      </c>
      <c r="AV486" s="3"/>
      <c r="AW486" s="5">
        <v>343.4</v>
      </c>
      <c r="AX486" s="5">
        <v>2.0250000000000001E-5</v>
      </c>
      <c r="AY486" s="2" t="s">
        <v>311</v>
      </c>
      <c r="AZ486" s="5">
        <v>66</v>
      </c>
      <c r="BA486" s="5">
        <v>343.4</v>
      </c>
      <c r="BB486" s="3" t="s">
        <v>8</v>
      </c>
      <c r="BC486" s="3">
        <v>23</v>
      </c>
      <c r="BD486" s="5">
        <v>0.47169811320754712</v>
      </c>
      <c r="BE486" s="3" t="s">
        <v>581</v>
      </c>
      <c r="BF486" s="6">
        <v>28</v>
      </c>
      <c r="BG486" s="5">
        <v>8.15</v>
      </c>
      <c r="BH486" s="3">
        <v>191.5</v>
      </c>
      <c r="BI486" s="3">
        <v>3.05</v>
      </c>
      <c r="BJ486" s="5">
        <v>3.25</v>
      </c>
      <c r="BK486" s="5">
        <v>185.2</v>
      </c>
      <c r="BL486" s="5">
        <v>1.6666666666666667</v>
      </c>
      <c r="BM486" s="5">
        <v>14</v>
      </c>
      <c r="BN486" s="5">
        <v>343.4</v>
      </c>
      <c r="BO486" s="3" t="s">
        <v>121</v>
      </c>
      <c r="BP486" s="3" t="s">
        <v>3</v>
      </c>
      <c r="BQ486" s="5">
        <v>3.85</v>
      </c>
      <c r="BR486" s="2" t="s">
        <v>21</v>
      </c>
      <c r="BS486" s="3"/>
      <c r="BT486" s="3"/>
      <c r="BU486" s="3">
        <v>1.075268817204301</v>
      </c>
      <c r="BV486" s="5">
        <v>4.95</v>
      </c>
      <c r="BW486" s="5">
        <v>6.9</v>
      </c>
      <c r="BX486" s="3" t="s">
        <v>27</v>
      </c>
      <c r="BY486" s="3"/>
      <c r="BZ486" s="5">
        <v>343.4</v>
      </c>
      <c r="CA486" s="5">
        <v>5.5555555555555554</v>
      </c>
      <c r="CB486" s="3" t="s">
        <v>3</v>
      </c>
      <c r="CC486" s="5">
        <v>2.1800000000000002</v>
      </c>
      <c r="CD486" s="5">
        <v>170</v>
      </c>
      <c r="CE486" s="3"/>
      <c r="CF486" s="5">
        <v>140</v>
      </c>
      <c r="CG486" s="3" t="s">
        <v>312</v>
      </c>
      <c r="CH486" s="3">
        <v>3.05</v>
      </c>
      <c r="CI486" s="3" t="s">
        <v>27</v>
      </c>
      <c r="CJ486" s="3" t="s">
        <v>1</v>
      </c>
      <c r="CK486" s="5">
        <v>5</v>
      </c>
      <c r="CL486" s="3" t="s">
        <v>22</v>
      </c>
      <c r="CM486" s="5">
        <v>375</v>
      </c>
      <c r="CN486" s="3"/>
      <c r="CO486" s="5">
        <v>31</v>
      </c>
      <c r="CP486" s="5">
        <v>8.3000000000000007</v>
      </c>
      <c r="CQ486" s="5">
        <v>3.3</v>
      </c>
      <c r="CR486" s="5">
        <v>7.75</v>
      </c>
      <c r="CS486" s="5">
        <v>58.7</v>
      </c>
      <c r="CT486" s="5">
        <v>34.700000000000003</v>
      </c>
      <c r="CU486" s="5">
        <v>13</v>
      </c>
      <c r="CV486" s="5">
        <v>1210</v>
      </c>
      <c r="CW486" s="5">
        <v>610</v>
      </c>
      <c r="CX486" s="5">
        <v>1.075268817204301</v>
      </c>
      <c r="CY486" s="5">
        <v>0.69930069930069938</v>
      </c>
      <c r="CZ486" s="3" t="s">
        <v>22</v>
      </c>
      <c r="DA486" s="5">
        <v>1.6</v>
      </c>
      <c r="DB486" s="5">
        <v>1485</v>
      </c>
      <c r="DC486" s="2">
        <v>6.65</v>
      </c>
      <c r="DD486" s="5">
        <v>167.35</v>
      </c>
      <c r="DE486" s="3" t="s">
        <v>22</v>
      </c>
      <c r="DF486" s="5">
        <v>0.35087719298245612</v>
      </c>
      <c r="DG486" s="3" t="s">
        <v>3</v>
      </c>
      <c r="DH486" s="5">
        <v>14.85</v>
      </c>
      <c r="DI486" s="3" t="s">
        <v>28</v>
      </c>
      <c r="DJ486" s="3"/>
      <c r="DK486" s="5">
        <v>865</v>
      </c>
      <c r="DL486" s="3" t="s">
        <v>8</v>
      </c>
      <c r="DM486" s="5">
        <v>0.28735632183908044</v>
      </c>
      <c r="DN486" s="3" t="s">
        <v>3</v>
      </c>
      <c r="DO486" s="5">
        <v>475</v>
      </c>
      <c r="DP486" s="3" t="s">
        <v>3</v>
      </c>
      <c r="DQ486" s="5">
        <v>25.8</v>
      </c>
      <c r="DR486" s="5">
        <v>2.4390243902439024</v>
      </c>
      <c r="DS486" s="3">
        <v>1</v>
      </c>
      <c r="DT486" s="5">
        <v>1.0416666666666667</v>
      </c>
      <c r="DU486" s="2"/>
      <c r="DV486" s="3" t="s">
        <v>3</v>
      </c>
      <c r="DW486" s="5">
        <v>44.4</v>
      </c>
      <c r="DX486" s="3">
        <v>7.3</v>
      </c>
      <c r="DY486" s="3" t="s">
        <v>8</v>
      </c>
      <c r="DZ486" s="5">
        <v>910</v>
      </c>
      <c r="EA486" s="5">
        <v>1.9230769230769229</v>
      </c>
      <c r="EB486" s="5">
        <v>2.4900000000000002</v>
      </c>
      <c r="EC486" s="3">
        <v>5.87</v>
      </c>
      <c r="ED486" s="5">
        <v>343.4</v>
      </c>
      <c r="EE486" s="5">
        <v>0.38314176245210729</v>
      </c>
      <c r="EF486" s="3" t="s">
        <v>1</v>
      </c>
      <c r="EG486" s="3" t="s">
        <v>27</v>
      </c>
      <c r="EH486" s="2"/>
      <c r="EI486" s="5">
        <v>14</v>
      </c>
      <c r="EJ486" s="3" t="s">
        <v>473</v>
      </c>
      <c r="EK486" s="5">
        <v>0.52600000000000002</v>
      </c>
      <c r="EL486" s="3" t="s">
        <v>1</v>
      </c>
      <c r="EM486" s="3" t="s">
        <v>3</v>
      </c>
      <c r="EN486" s="3" t="s">
        <v>27</v>
      </c>
      <c r="EO486" s="3"/>
      <c r="EP486" s="3" t="s">
        <v>8</v>
      </c>
      <c r="EQ486" s="3">
        <v>3.05</v>
      </c>
      <c r="ER486" s="5">
        <v>8.8000000000000007</v>
      </c>
      <c r="ES486" s="3"/>
      <c r="ET486" s="9">
        <v>38</v>
      </c>
      <c r="EU486" s="3" t="s">
        <v>239</v>
      </c>
      <c r="EV486" s="3" t="s">
        <v>28</v>
      </c>
      <c r="EW486" s="9">
        <v>21.4</v>
      </c>
      <c r="EX486" s="9">
        <v>2.4500000000000002</v>
      </c>
      <c r="EY486" s="3">
        <v>2</v>
      </c>
      <c r="EZ486" s="3"/>
      <c r="FA486" s="9">
        <v>1.7241379310344829</v>
      </c>
      <c r="FB486" s="9">
        <v>3.9799999999999999E-7</v>
      </c>
      <c r="FC486" s="5">
        <v>343.4</v>
      </c>
      <c r="FD486" s="9">
        <v>3.3333333333333335</v>
      </c>
      <c r="FE486" s="2" t="s">
        <v>311</v>
      </c>
      <c r="FF486" s="3" t="s">
        <v>28</v>
      </c>
      <c r="FG486" s="3" t="s">
        <v>1</v>
      </c>
      <c r="FH486" s="9">
        <v>6.94</v>
      </c>
      <c r="FI486" s="3">
        <v>0.39215686274509809</v>
      </c>
      <c r="FJ486" s="9">
        <v>15.8</v>
      </c>
      <c r="FK486" s="3" t="s">
        <v>1</v>
      </c>
      <c r="FL486" s="3" t="s">
        <v>1</v>
      </c>
      <c r="FM486" s="3">
        <v>1.0204081632653061</v>
      </c>
      <c r="FN486" s="9">
        <v>1050</v>
      </c>
      <c r="FO486" s="9">
        <v>2.0850000000000002E-5</v>
      </c>
      <c r="FP486" s="9">
        <v>20.75</v>
      </c>
      <c r="FQ486" s="3" t="s">
        <v>311</v>
      </c>
      <c r="FR486" s="5">
        <v>6.0999999999999999E-2</v>
      </c>
      <c r="FS486" s="9">
        <v>143.30000000000001</v>
      </c>
      <c r="FT486" s="3" t="s">
        <v>1</v>
      </c>
      <c r="FU486" s="3">
        <v>3.6</v>
      </c>
      <c r="FV486" s="3" t="s">
        <v>27</v>
      </c>
      <c r="FW486" s="5">
        <v>58.7</v>
      </c>
      <c r="FX486" s="10">
        <v>3.8999999999999998E-3</v>
      </c>
      <c r="FY486" s="3">
        <v>121.4</v>
      </c>
      <c r="FZ486" s="3"/>
      <c r="GA486" s="3">
        <v>3.05</v>
      </c>
      <c r="GB486" s="3">
        <v>3.05</v>
      </c>
      <c r="GC486" s="3" t="s">
        <v>27</v>
      </c>
      <c r="GD486" s="3">
        <v>3.05</v>
      </c>
      <c r="GE486" s="3">
        <v>2.0833333333333335</v>
      </c>
      <c r="GF486" s="3" t="s">
        <v>30</v>
      </c>
      <c r="GG486" s="3"/>
      <c r="GH486" s="9">
        <v>3.53</v>
      </c>
      <c r="GI486" s="5">
        <v>343.4</v>
      </c>
      <c r="GJ486" s="5">
        <v>3.6499999999999998E-2</v>
      </c>
      <c r="GK486" s="3"/>
      <c r="GL486" s="5">
        <v>8.3333333333333339</v>
      </c>
      <c r="GM486" s="9">
        <v>2.0499999999999998</v>
      </c>
      <c r="GN486" s="3" t="s">
        <v>31</v>
      </c>
      <c r="GO486" s="3" t="s">
        <v>8</v>
      </c>
      <c r="GP486" s="3"/>
      <c r="GQ486" s="3">
        <v>125</v>
      </c>
      <c r="GR486" s="3" t="s">
        <v>219</v>
      </c>
      <c r="GS486" s="9">
        <v>2.4390243902439024</v>
      </c>
      <c r="GT486" s="9">
        <v>144</v>
      </c>
      <c r="GU486" s="9">
        <v>29</v>
      </c>
      <c r="GV486" s="2">
        <v>0.71428571428571419</v>
      </c>
      <c r="GW486" s="9">
        <v>12.4</v>
      </c>
      <c r="GX486" s="2" t="s">
        <v>34</v>
      </c>
      <c r="GY486" s="9">
        <v>2.4390243902439024</v>
      </c>
      <c r="GZ486" s="9">
        <v>7</v>
      </c>
      <c r="HA486" s="9">
        <v>1.82</v>
      </c>
      <c r="HB486" s="9">
        <v>15.15</v>
      </c>
      <c r="HC486" s="3">
        <v>38.75</v>
      </c>
      <c r="HD486" s="3" t="s">
        <v>3</v>
      </c>
      <c r="HE486" s="9">
        <v>145</v>
      </c>
      <c r="HF486" s="9">
        <v>24.7</v>
      </c>
      <c r="HG486" s="3" t="s">
        <v>467</v>
      </c>
      <c r="HH486" s="5">
        <v>343.4</v>
      </c>
      <c r="HI486" s="3" t="s">
        <v>311</v>
      </c>
      <c r="HJ486" s="3">
        <v>1.4084507042253522</v>
      </c>
      <c r="HK486" s="3" t="s">
        <v>3</v>
      </c>
      <c r="HL486" s="3">
        <v>4</v>
      </c>
      <c r="HM486" s="9">
        <v>0.8</v>
      </c>
      <c r="HN486" s="9">
        <v>607</v>
      </c>
      <c r="HO486" s="3" t="s">
        <v>3</v>
      </c>
      <c r="HP486" s="3" t="s">
        <v>1</v>
      </c>
      <c r="HQ486" s="3" t="s">
        <v>28</v>
      </c>
      <c r="HR486" s="9">
        <v>19</v>
      </c>
      <c r="HS486" s="3" t="s">
        <v>3</v>
      </c>
      <c r="HT486" s="3">
        <v>3.62</v>
      </c>
      <c r="HU486" s="9">
        <v>0.64935064935064934</v>
      </c>
      <c r="HV486" s="3">
        <v>1</v>
      </c>
      <c r="HW486" s="9">
        <v>0.15625</v>
      </c>
      <c r="HX486" s="3" t="s">
        <v>3</v>
      </c>
      <c r="HY486" s="3">
        <v>145.6</v>
      </c>
      <c r="HZ486" s="3" t="s">
        <v>30</v>
      </c>
      <c r="IA486" s="9">
        <v>20.2</v>
      </c>
      <c r="IB486" s="5">
        <v>142.5</v>
      </c>
      <c r="IC486" s="3" t="s">
        <v>18</v>
      </c>
      <c r="ID486" s="3"/>
      <c r="IE486" s="3" t="s">
        <v>309</v>
      </c>
      <c r="IF486" s="7">
        <v>9.25</v>
      </c>
      <c r="IG486" s="9">
        <v>8.3333333333333339</v>
      </c>
      <c r="IH486" s="9">
        <v>2.0408163265306123</v>
      </c>
    </row>
    <row r="487" spans="1:242" x14ac:dyDescent="0.25">
      <c r="A487" s="1" t="s">
        <v>612</v>
      </c>
      <c r="B487" s="5">
        <v>152</v>
      </c>
      <c r="C487" s="3"/>
      <c r="D487" s="5">
        <v>22.7</v>
      </c>
      <c r="E487" s="3" t="s">
        <v>1</v>
      </c>
      <c r="F487" s="3"/>
      <c r="G487" s="2"/>
      <c r="H487" s="3">
        <v>2.95</v>
      </c>
      <c r="I487" s="3">
        <v>2.95</v>
      </c>
      <c r="J487" s="5">
        <v>1.0400000000000001E-4</v>
      </c>
      <c r="K487" s="3" t="s">
        <v>3</v>
      </c>
      <c r="L487" s="3"/>
      <c r="M487" s="5">
        <v>1.4285714285714286</v>
      </c>
      <c r="N487" s="5">
        <v>16.399999999999999</v>
      </c>
      <c r="O487" s="3" t="s">
        <v>3</v>
      </c>
      <c r="P487" s="3">
        <v>1.08</v>
      </c>
      <c r="Q487" s="3">
        <v>0.39370078740157477</v>
      </c>
      <c r="R487" s="5">
        <v>84.9</v>
      </c>
      <c r="S487" s="3">
        <v>2.2200000000000002</v>
      </c>
      <c r="T487" s="3" t="s">
        <v>3</v>
      </c>
      <c r="U487" s="5">
        <v>48</v>
      </c>
      <c r="V487" s="3">
        <v>3.1</v>
      </c>
      <c r="W487" s="5">
        <v>368.5</v>
      </c>
      <c r="X487" s="3"/>
      <c r="Y487" s="3"/>
      <c r="Z487" s="5">
        <v>2.15</v>
      </c>
      <c r="AA487" s="3" t="s">
        <v>8</v>
      </c>
      <c r="AB487" s="2">
        <v>2.9411764705882351</v>
      </c>
      <c r="AC487" s="5">
        <v>7.9090909090909092E-9</v>
      </c>
      <c r="AD487" s="3" t="s">
        <v>22</v>
      </c>
      <c r="AE487" s="3" t="s">
        <v>1</v>
      </c>
      <c r="AF487" s="3"/>
      <c r="AG487" s="6">
        <v>3.8500000000000001E-3</v>
      </c>
      <c r="AH487" s="5">
        <v>368.5</v>
      </c>
      <c r="AI487" s="5">
        <v>128.69999999999999</v>
      </c>
      <c r="AJ487" s="3" t="s">
        <v>21</v>
      </c>
      <c r="AK487" s="5">
        <v>368.5</v>
      </c>
      <c r="AL487" s="5">
        <v>1.4</v>
      </c>
      <c r="AM487" s="3"/>
      <c r="AN487" s="3"/>
      <c r="AO487" s="5">
        <v>368.5</v>
      </c>
      <c r="AP487" s="5">
        <v>368.5</v>
      </c>
      <c r="AQ487" s="5">
        <v>230</v>
      </c>
      <c r="AR487" s="5">
        <v>4.0999999999999996</v>
      </c>
      <c r="AS487" s="3" t="s">
        <v>28</v>
      </c>
      <c r="AT487" s="3" t="s">
        <v>28</v>
      </c>
      <c r="AU487" s="5">
        <v>212.75</v>
      </c>
      <c r="AV487" s="3"/>
      <c r="AW487" s="5">
        <v>368.5</v>
      </c>
      <c r="AX487" s="5">
        <v>2.145E-5</v>
      </c>
      <c r="AY487" s="2" t="s">
        <v>311</v>
      </c>
      <c r="AZ487" s="5">
        <v>68</v>
      </c>
      <c r="BA487" s="5">
        <v>368.5</v>
      </c>
      <c r="BB487" s="3" t="s">
        <v>8</v>
      </c>
      <c r="BC487" s="3">
        <v>29.5</v>
      </c>
      <c r="BD487" s="5">
        <v>0.50251256281407031</v>
      </c>
      <c r="BE487" s="3" t="s">
        <v>581</v>
      </c>
      <c r="BF487" s="6">
        <v>29.7</v>
      </c>
      <c r="BG487" s="5">
        <v>8.65</v>
      </c>
      <c r="BH487" s="3">
        <v>203.15</v>
      </c>
      <c r="BI487" s="3">
        <v>2.95</v>
      </c>
      <c r="BJ487" s="5">
        <v>3.3</v>
      </c>
      <c r="BK487" s="5">
        <v>181.8</v>
      </c>
      <c r="BL487" s="5">
        <v>1.9230769230769229</v>
      </c>
      <c r="BM487" s="5">
        <v>14.3</v>
      </c>
      <c r="BN487" s="5">
        <v>368.5</v>
      </c>
      <c r="BO487" s="3" t="s">
        <v>121</v>
      </c>
      <c r="BP487" s="3" t="s">
        <v>3</v>
      </c>
      <c r="BQ487" s="5">
        <v>4.0599999999999996</v>
      </c>
      <c r="BR487" s="2" t="s">
        <v>21</v>
      </c>
      <c r="BS487" s="3"/>
      <c r="BT487" s="3"/>
      <c r="BU487" s="3">
        <v>1.1627906976744187</v>
      </c>
      <c r="BV487" s="5">
        <v>5.35</v>
      </c>
      <c r="BW487" s="5">
        <v>7.4</v>
      </c>
      <c r="BX487" s="3" t="s">
        <v>27</v>
      </c>
      <c r="BY487" s="3"/>
      <c r="BZ487" s="5">
        <v>368.5</v>
      </c>
      <c r="CA487" s="5">
        <v>6.666666666666667</v>
      </c>
      <c r="CB487" s="3" t="s">
        <v>3</v>
      </c>
      <c r="CC487" s="5">
        <v>2.33</v>
      </c>
      <c r="CD487" s="5">
        <v>185</v>
      </c>
      <c r="CE487" s="3"/>
      <c r="CF487" s="5">
        <v>142.94999999999999</v>
      </c>
      <c r="CG487" s="3" t="s">
        <v>312</v>
      </c>
      <c r="CH487" s="3">
        <v>2.95</v>
      </c>
      <c r="CI487" s="3" t="s">
        <v>27</v>
      </c>
      <c r="CJ487" s="3" t="s">
        <v>1</v>
      </c>
      <c r="CK487" s="5">
        <v>5</v>
      </c>
      <c r="CL487" s="3" t="s">
        <v>22</v>
      </c>
      <c r="CM487" s="5">
        <v>400</v>
      </c>
      <c r="CN487" s="3"/>
      <c r="CO487" s="5">
        <v>50</v>
      </c>
      <c r="CP487" s="5">
        <v>8.5</v>
      </c>
      <c r="CQ487" s="5">
        <v>3.5</v>
      </c>
      <c r="CR487" s="5">
        <v>8.3000000000000007</v>
      </c>
      <c r="CS487" s="5">
        <v>62.25</v>
      </c>
      <c r="CT487" s="5">
        <v>36.75</v>
      </c>
      <c r="CU487" s="5">
        <v>14.05</v>
      </c>
      <c r="CV487" s="5">
        <v>1300</v>
      </c>
      <c r="CW487" s="5">
        <v>645</v>
      </c>
      <c r="CX487" s="5">
        <v>1.1363636363636365</v>
      </c>
      <c r="CY487" s="5">
        <v>0.7407407407407407</v>
      </c>
      <c r="CZ487" s="3" t="s">
        <v>22</v>
      </c>
      <c r="DA487" s="5">
        <v>1.61</v>
      </c>
      <c r="DB487" s="5">
        <v>1595</v>
      </c>
      <c r="DC487" s="2">
        <v>6.45</v>
      </c>
      <c r="DD487" s="5">
        <v>174.65</v>
      </c>
      <c r="DE487" s="3" t="s">
        <v>22</v>
      </c>
      <c r="DF487" s="5">
        <v>0.36363636363636365</v>
      </c>
      <c r="DG487" s="3" t="s">
        <v>3</v>
      </c>
      <c r="DH487" s="5">
        <v>16.45</v>
      </c>
      <c r="DI487" s="3" t="s">
        <v>28</v>
      </c>
      <c r="DJ487" s="3"/>
      <c r="DK487" s="5">
        <v>919.5</v>
      </c>
      <c r="DL487" s="3" t="s">
        <v>8</v>
      </c>
      <c r="DM487" s="5">
        <v>0.30769230769230771</v>
      </c>
      <c r="DN487" s="3" t="s">
        <v>3</v>
      </c>
      <c r="DO487" s="5">
        <v>480</v>
      </c>
      <c r="DP487" s="3" t="s">
        <v>3</v>
      </c>
      <c r="DQ487" s="5">
        <v>32.4</v>
      </c>
      <c r="DR487" s="5">
        <v>2.9411764705882351</v>
      </c>
      <c r="DS487" s="3">
        <v>1</v>
      </c>
      <c r="DT487" s="5">
        <v>1.0989010989010988</v>
      </c>
      <c r="DU487" s="2"/>
      <c r="DV487" s="3" t="s">
        <v>3</v>
      </c>
      <c r="DW487" s="5">
        <v>48</v>
      </c>
      <c r="DX487" s="3">
        <v>8.98</v>
      </c>
      <c r="DY487" s="3" t="s">
        <v>8</v>
      </c>
      <c r="DZ487" s="5">
        <v>965</v>
      </c>
      <c r="EA487" s="5">
        <v>2.0408163265306123</v>
      </c>
      <c r="EB487" s="5">
        <v>2.72</v>
      </c>
      <c r="EC487" s="3">
        <v>6.65</v>
      </c>
      <c r="ED487" s="5">
        <v>368.5</v>
      </c>
      <c r="EE487" s="5">
        <v>0.4065040650406504</v>
      </c>
      <c r="EF487" s="3" t="s">
        <v>1</v>
      </c>
      <c r="EG487" s="3" t="s">
        <v>27</v>
      </c>
      <c r="EH487" s="2"/>
      <c r="EI487" s="5">
        <v>14.15</v>
      </c>
      <c r="EJ487" s="3" t="s">
        <v>473</v>
      </c>
      <c r="EK487" s="5">
        <v>0.58799999999999997</v>
      </c>
      <c r="EL487" s="3" t="s">
        <v>1</v>
      </c>
      <c r="EM487" s="3" t="s">
        <v>3</v>
      </c>
      <c r="EN487" s="3" t="s">
        <v>27</v>
      </c>
      <c r="EO487" s="3"/>
      <c r="EP487" s="3" t="s">
        <v>8</v>
      </c>
      <c r="EQ487" s="3">
        <v>2.95</v>
      </c>
      <c r="ER487" s="5">
        <v>9.5</v>
      </c>
      <c r="ES487" s="3"/>
      <c r="ET487" s="9">
        <v>39.700000000000003</v>
      </c>
      <c r="EU487" s="3" t="s">
        <v>239</v>
      </c>
      <c r="EV487" s="3" t="s">
        <v>28</v>
      </c>
      <c r="EW487" s="9">
        <v>22.7</v>
      </c>
      <c r="EX487" s="9">
        <v>2.61</v>
      </c>
      <c r="EY487" s="3">
        <v>2</v>
      </c>
      <c r="EZ487" s="3"/>
      <c r="FA487" s="9">
        <v>1.7857142857142856</v>
      </c>
      <c r="FB487" s="9">
        <v>4.2E-7</v>
      </c>
      <c r="FC487" s="5">
        <v>368.5</v>
      </c>
      <c r="FD487" s="9">
        <v>3.5714285714285712</v>
      </c>
      <c r="FE487" s="2" t="s">
        <v>311</v>
      </c>
      <c r="FF487" s="3" t="s">
        <v>28</v>
      </c>
      <c r="FG487" s="3" t="s">
        <v>1</v>
      </c>
      <c r="FH487" s="9">
        <v>7.88</v>
      </c>
      <c r="FI487" s="3">
        <v>0.40485829959514169</v>
      </c>
      <c r="FJ487" s="9">
        <v>17.149999999999999</v>
      </c>
      <c r="FK487" s="3" t="s">
        <v>1</v>
      </c>
      <c r="FL487" s="3" t="s">
        <v>1</v>
      </c>
      <c r="FM487" s="3">
        <v>1.0309278350515465</v>
      </c>
      <c r="FN487" s="9">
        <v>1100</v>
      </c>
      <c r="FO487" s="9">
        <v>2.0850000000000002E-5</v>
      </c>
      <c r="FP487" s="9">
        <v>20.8</v>
      </c>
      <c r="FQ487" s="3" t="s">
        <v>311</v>
      </c>
      <c r="FR487" s="5">
        <v>5.5149999999999998E-2</v>
      </c>
      <c r="FS487" s="9">
        <v>154.4</v>
      </c>
      <c r="FT487" s="3" t="s">
        <v>1</v>
      </c>
      <c r="FU487" s="3">
        <v>3.78</v>
      </c>
      <c r="FV487" s="3" t="s">
        <v>27</v>
      </c>
      <c r="FW487" s="5">
        <v>63.28</v>
      </c>
      <c r="FX487" s="10">
        <v>3.6800000000000001E-3</v>
      </c>
      <c r="FY487" s="3">
        <v>128.69999999999999</v>
      </c>
      <c r="FZ487" s="3"/>
      <c r="GA487" s="3">
        <v>2.95</v>
      </c>
      <c r="GB487" s="3">
        <v>2.95</v>
      </c>
      <c r="GC487" s="3" t="s">
        <v>27</v>
      </c>
      <c r="GD487" s="3">
        <v>2.95</v>
      </c>
      <c r="GE487" s="3">
        <v>2.1276595744680851</v>
      </c>
      <c r="GF487" s="3" t="s">
        <v>30</v>
      </c>
      <c r="GG487" s="3"/>
      <c r="GH487" s="9">
        <v>3.82</v>
      </c>
      <c r="GI487" s="5">
        <v>368.5</v>
      </c>
      <c r="GJ487" s="5">
        <v>3.8600000000000002E-2</v>
      </c>
      <c r="GK487" s="3"/>
      <c r="GL487" s="5">
        <v>7.1428571428571423</v>
      </c>
      <c r="GM487" s="9">
        <v>2.33</v>
      </c>
      <c r="GN487" s="3" t="s">
        <v>31</v>
      </c>
      <c r="GO487" s="3" t="s">
        <v>8</v>
      </c>
      <c r="GP487" s="3"/>
      <c r="GQ487" s="3">
        <v>150</v>
      </c>
      <c r="GR487" s="3" t="s">
        <v>219</v>
      </c>
      <c r="GS487" s="9">
        <v>2.9411764705882351</v>
      </c>
      <c r="GT487" s="9">
        <v>145.69999999999999</v>
      </c>
      <c r="GU487" s="9">
        <v>27.5</v>
      </c>
      <c r="GV487" s="2">
        <v>0.76923076923076916</v>
      </c>
      <c r="GW487" s="9">
        <v>12.5</v>
      </c>
      <c r="GX487" s="2" t="s">
        <v>34</v>
      </c>
      <c r="GY487" s="9">
        <v>2.9411764705882351</v>
      </c>
      <c r="GZ487" s="9">
        <v>7.42</v>
      </c>
      <c r="HA487" s="9">
        <v>1.93</v>
      </c>
      <c r="HB487" s="9">
        <v>18.399999999999999</v>
      </c>
      <c r="HC487" s="3">
        <v>39.4</v>
      </c>
      <c r="HD487" s="3" t="s">
        <v>3</v>
      </c>
      <c r="HE487" s="9">
        <v>152</v>
      </c>
      <c r="HF487" s="9">
        <v>25.75</v>
      </c>
      <c r="HG487" s="3" t="s">
        <v>467</v>
      </c>
      <c r="HH487" s="5">
        <v>368.5</v>
      </c>
      <c r="HI487" s="3" t="s">
        <v>311</v>
      </c>
      <c r="HJ487" s="3">
        <v>1.4925373134328357</v>
      </c>
      <c r="HK487" s="3" t="s">
        <v>3</v>
      </c>
      <c r="HL487" s="3">
        <v>4</v>
      </c>
      <c r="HM487" s="9">
        <v>0.78</v>
      </c>
      <c r="HN487" s="9">
        <v>665.5</v>
      </c>
      <c r="HO487" s="3" t="s">
        <v>3</v>
      </c>
      <c r="HP487" s="3" t="s">
        <v>1</v>
      </c>
      <c r="HQ487" s="3" t="s">
        <v>28</v>
      </c>
      <c r="HR487" s="9">
        <v>49.75</v>
      </c>
      <c r="HS487" s="3" t="s">
        <v>3</v>
      </c>
      <c r="HT487" s="3">
        <v>3.92</v>
      </c>
      <c r="HU487" s="9">
        <v>0.67567567567567566</v>
      </c>
      <c r="HV487" s="3">
        <v>1</v>
      </c>
      <c r="HW487" s="9">
        <v>0.16</v>
      </c>
      <c r="HX487" s="3" t="s">
        <v>3</v>
      </c>
      <c r="HY487" s="3">
        <v>154.4</v>
      </c>
      <c r="HZ487" s="3" t="s">
        <v>30</v>
      </c>
      <c r="IA487" s="9">
        <v>21.98</v>
      </c>
      <c r="IB487" s="5">
        <v>150</v>
      </c>
      <c r="IC487" s="3" t="s">
        <v>18</v>
      </c>
      <c r="ID487" s="3"/>
      <c r="IE487" s="3" t="s">
        <v>309</v>
      </c>
      <c r="IF487" s="7">
        <v>9.9</v>
      </c>
      <c r="IG487" s="9">
        <v>10</v>
      </c>
      <c r="IH487" s="9">
        <v>2.1276595744680851</v>
      </c>
    </row>
    <row r="488" spans="1:242" x14ac:dyDescent="0.25">
      <c r="A488" s="1" t="s">
        <v>613</v>
      </c>
      <c r="B488" s="5">
        <v>148.5</v>
      </c>
      <c r="C488" s="3"/>
      <c r="D488" s="5">
        <v>20.6</v>
      </c>
      <c r="E488" s="3" t="s">
        <v>1</v>
      </c>
      <c r="F488" s="3"/>
      <c r="G488" s="2"/>
      <c r="H488" s="3">
        <v>295</v>
      </c>
      <c r="I488" s="3">
        <v>295</v>
      </c>
      <c r="J488" s="5">
        <v>1.1E-4</v>
      </c>
      <c r="K488" s="3" t="s">
        <v>3</v>
      </c>
      <c r="L488" s="3"/>
      <c r="M488" s="5">
        <v>1.4705882352941175</v>
      </c>
      <c r="N488" s="5">
        <v>15.35</v>
      </c>
      <c r="O488" s="3" t="s">
        <v>3</v>
      </c>
      <c r="P488" s="3">
        <v>1.06</v>
      </c>
      <c r="Q488" s="3">
        <v>0.38759689922480617</v>
      </c>
      <c r="R488" s="5">
        <v>81.5</v>
      </c>
      <c r="S488" s="3">
        <v>2.2000000000000002</v>
      </c>
      <c r="T488" s="3" t="s">
        <v>3</v>
      </c>
      <c r="U488" s="5">
        <v>45</v>
      </c>
      <c r="V488" s="3">
        <v>3.07</v>
      </c>
      <c r="W488" s="5">
        <v>352.95</v>
      </c>
      <c r="X488" s="3"/>
      <c r="Y488" s="3"/>
      <c r="Z488" s="5">
        <v>2.1</v>
      </c>
      <c r="AA488" s="3" t="s">
        <v>8</v>
      </c>
      <c r="AB488" s="2">
        <v>2.8571428571428572</v>
      </c>
      <c r="AC488" s="5">
        <v>7.89090909090909E-9</v>
      </c>
      <c r="AD488" s="3" t="s">
        <v>22</v>
      </c>
      <c r="AE488" s="3" t="s">
        <v>1</v>
      </c>
      <c r="AF488" s="3"/>
      <c r="AG488" s="6">
        <v>4.0000000000000001E-3</v>
      </c>
      <c r="AH488" s="5">
        <v>352.95</v>
      </c>
      <c r="AI488" s="5">
        <v>120</v>
      </c>
      <c r="AJ488" s="3" t="s">
        <v>21</v>
      </c>
      <c r="AK488" s="5">
        <v>352.95</v>
      </c>
      <c r="AL488" s="5">
        <v>1.41</v>
      </c>
      <c r="AM488" s="3"/>
      <c r="AN488" s="3"/>
      <c r="AO488" s="5">
        <v>352.95</v>
      </c>
      <c r="AP488" s="5">
        <v>352.95</v>
      </c>
      <c r="AQ488" s="5">
        <v>220</v>
      </c>
      <c r="AR488" s="5">
        <v>3.85</v>
      </c>
      <c r="AS488" s="3" t="s">
        <v>28</v>
      </c>
      <c r="AT488" s="3" t="s">
        <v>28</v>
      </c>
      <c r="AU488" s="5">
        <v>212</v>
      </c>
      <c r="AV488" s="3"/>
      <c r="AW488" s="5">
        <v>352.95</v>
      </c>
      <c r="AX488" s="5">
        <v>2.0000000000000002E-5</v>
      </c>
      <c r="AY488" s="2" t="s">
        <v>311</v>
      </c>
      <c r="AZ488" s="5">
        <v>66.5</v>
      </c>
      <c r="BA488" s="5">
        <v>352.95</v>
      </c>
      <c r="BB488" s="3" t="s">
        <v>8</v>
      </c>
      <c r="BC488" s="3">
        <v>28.75</v>
      </c>
      <c r="BD488" s="5">
        <v>0.47619047619047616</v>
      </c>
      <c r="BE488" s="3" t="s">
        <v>581</v>
      </c>
      <c r="BF488" s="6">
        <v>29.5</v>
      </c>
      <c r="BG488" s="5">
        <v>8.15</v>
      </c>
      <c r="BH488" s="3">
        <v>189.5</v>
      </c>
      <c r="BI488" s="3">
        <v>295</v>
      </c>
      <c r="BJ488" s="5">
        <v>3.25</v>
      </c>
      <c r="BK488" s="5">
        <v>188.7</v>
      </c>
      <c r="BL488" s="5">
        <v>1.8181818181818181</v>
      </c>
      <c r="BM488" s="5">
        <v>14.5</v>
      </c>
      <c r="BN488" s="5">
        <v>352.95</v>
      </c>
      <c r="BO488" s="3" t="s">
        <v>121</v>
      </c>
      <c r="BP488" s="3" t="s">
        <v>3</v>
      </c>
      <c r="BQ488" s="5">
        <v>3.8</v>
      </c>
      <c r="BR488" s="2" t="s">
        <v>21</v>
      </c>
      <c r="BS488" s="3"/>
      <c r="BT488" s="3"/>
      <c r="BU488" s="3">
        <v>1.1627906976744187</v>
      </c>
      <c r="BV488" s="5">
        <v>5.0999999999999996</v>
      </c>
      <c r="BW488" s="5">
        <v>7.02</v>
      </c>
      <c r="BX488" s="3" t="s">
        <v>27</v>
      </c>
      <c r="BY488" s="3"/>
      <c r="BZ488" s="5">
        <v>352.95</v>
      </c>
      <c r="CA488" s="5">
        <v>6.666666666666667</v>
      </c>
      <c r="CB488" s="3" t="s">
        <v>3</v>
      </c>
      <c r="CC488" s="5">
        <v>2.21</v>
      </c>
      <c r="CD488" s="5">
        <v>180</v>
      </c>
      <c r="CE488" s="3"/>
      <c r="CF488" s="5">
        <v>133.5</v>
      </c>
      <c r="CG488" s="3" t="s">
        <v>312</v>
      </c>
      <c r="CH488" s="3">
        <v>295</v>
      </c>
      <c r="CI488" s="3" t="s">
        <v>27</v>
      </c>
      <c r="CJ488" s="3" t="s">
        <v>1</v>
      </c>
      <c r="CK488" s="5">
        <v>4</v>
      </c>
      <c r="CL488" s="3" t="s">
        <v>22</v>
      </c>
      <c r="CM488" s="5">
        <v>390</v>
      </c>
      <c r="CN488" s="3"/>
      <c r="CO488" s="5">
        <v>50</v>
      </c>
      <c r="CP488" s="5">
        <v>8.3000000000000007</v>
      </c>
      <c r="CQ488" s="5">
        <v>3.35</v>
      </c>
      <c r="CR488" s="5">
        <v>8</v>
      </c>
      <c r="CS488" s="5">
        <v>56.25</v>
      </c>
      <c r="CT488" s="5">
        <v>34.299999999999997</v>
      </c>
      <c r="CU488" s="5">
        <v>13.45</v>
      </c>
      <c r="CV488" s="5">
        <v>1275</v>
      </c>
      <c r="CW488" s="5">
        <v>643</v>
      </c>
      <c r="CX488" s="5">
        <v>1.0869565217391304</v>
      </c>
      <c r="CY488" s="5">
        <v>0.70422535211267612</v>
      </c>
      <c r="CZ488" s="3" t="s">
        <v>22</v>
      </c>
      <c r="DA488" s="5">
        <v>1.58</v>
      </c>
      <c r="DB488" s="5">
        <v>1512.6</v>
      </c>
      <c r="DC488" s="2">
        <v>6.45</v>
      </c>
      <c r="DD488" s="5">
        <v>163.6</v>
      </c>
      <c r="DE488" s="3" t="s">
        <v>22</v>
      </c>
      <c r="DF488" s="5">
        <v>0.35335689045936397</v>
      </c>
      <c r="DG488" s="3" t="s">
        <v>3</v>
      </c>
      <c r="DH488" s="5">
        <v>15.3</v>
      </c>
      <c r="DI488" s="3" t="s">
        <v>28</v>
      </c>
      <c r="DJ488" s="3"/>
      <c r="DK488" s="5">
        <v>947.5</v>
      </c>
      <c r="DL488" s="3" t="s">
        <v>8</v>
      </c>
      <c r="DM488" s="5">
        <v>0.2857142857142857</v>
      </c>
      <c r="DN488" s="3" t="s">
        <v>3</v>
      </c>
      <c r="DO488" s="5">
        <v>495</v>
      </c>
      <c r="DP488" s="3" t="s">
        <v>3</v>
      </c>
      <c r="DQ488" s="5">
        <v>41.6</v>
      </c>
      <c r="DR488" s="5">
        <v>2.8571428571428572</v>
      </c>
      <c r="DS488" s="3">
        <v>1</v>
      </c>
      <c r="DT488" s="5">
        <v>1.0309278350515465</v>
      </c>
      <c r="DU488" s="2"/>
      <c r="DV488" s="3" t="s">
        <v>3</v>
      </c>
      <c r="DW488" s="5">
        <v>45</v>
      </c>
      <c r="DX488" s="3">
        <v>8.3699999999999992</v>
      </c>
      <c r="DY488" s="3" t="s">
        <v>8</v>
      </c>
      <c r="DZ488" s="5">
        <v>900</v>
      </c>
      <c r="EA488" s="5">
        <v>1.8867924528301885</v>
      </c>
      <c r="EB488" s="5">
        <v>2.69</v>
      </c>
      <c r="EC488" s="3">
        <v>6.67</v>
      </c>
      <c r="ED488" s="5">
        <v>352.95</v>
      </c>
      <c r="EE488" s="5">
        <v>0.37878787878787878</v>
      </c>
      <c r="EF488" s="3" t="s">
        <v>1</v>
      </c>
      <c r="EG488" s="3" t="s">
        <v>27</v>
      </c>
      <c r="EH488" s="2"/>
      <c r="EI488" s="5">
        <v>14.1</v>
      </c>
      <c r="EJ488" s="3" t="s">
        <v>473</v>
      </c>
      <c r="EK488" s="5">
        <v>0.71499999999999997</v>
      </c>
      <c r="EL488" s="3" t="s">
        <v>1</v>
      </c>
      <c r="EM488" s="3" t="s">
        <v>3</v>
      </c>
      <c r="EN488" s="3" t="s">
        <v>27</v>
      </c>
      <c r="EO488" s="3"/>
      <c r="EP488" s="3" t="s">
        <v>8</v>
      </c>
      <c r="EQ488" s="3">
        <v>295</v>
      </c>
      <c r="ER488" s="5">
        <v>9.1</v>
      </c>
      <c r="ES488" s="3"/>
      <c r="ET488" s="9">
        <v>37.700000000000003</v>
      </c>
      <c r="EU488" s="3" t="s">
        <v>239</v>
      </c>
      <c r="EV488" s="3" t="s">
        <v>28</v>
      </c>
      <c r="EW488" s="9">
        <v>21.2</v>
      </c>
      <c r="EX488" s="9">
        <v>2.48</v>
      </c>
      <c r="EY488" s="3">
        <v>1.96</v>
      </c>
      <c r="EZ488" s="3"/>
      <c r="FA488" s="9">
        <v>1.8518518518518516</v>
      </c>
      <c r="FB488" s="9">
        <v>3.9999999999999998E-7</v>
      </c>
      <c r="FC488" s="5">
        <v>352.95</v>
      </c>
      <c r="FD488" s="9">
        <v>3.2258064516129035</v>
      </c>
      <c r="FE488" s="2" t="s">
        <v>311</v>
      </c>
      <c r="FF488" s="3" t="s">
        <v>28</v>
      </c>
      <c r="FG488" s="3" t="s">
        <v>1</v>
      </c>
      <c r="FH488" s="9">
        <v>7.5</v>
      </c>
      <c r="FI488" s="3">
        <v>0.39525691699604748</v>
      </c>
      <c r="FJ488" s="9">
        <v>16.350000000000001</v>
      </c>
      <c r="FK488" s="3" t="s">
        <v>1</v>
      </c>
      <c r="FL488" s="3" t="s">
        <v>1</v>
      </c>
      <c r="FM488" s="3">
        <v>1.0416666666666667</v>
      </c>
      <c r="FN488" s="9">
        <v>1075</v>
      </c>
      <c r="FO488" s="9">
        <v>1.925E-5</v>
      </c>
      <c r="FP488" s="9">
        <v>20.9</v>
      </c>
      <c r="FQ488" s="3" t="s">
        <v>311</v>
      </c>
      <c r="FR488" s="5">
        <v>0.06</v>
      </c>
      <c r="FS488" s="9">
        <v>147.55000000000001</v>
      </c>
      <c r="FT488" s="3" t="s">
        <v>1</v>
      </c>
      <c r="FU488" s="3">
        <v>3.67</v>
      </c>
      <c r="FV488" s="3" t="s">
        <v>27</v>
      </c>
      <c r="FW488" s="5">
        <v>61</v>
      </c>
      <c r="FX488" s="10">
        <v>3.79E-3</v>
      </c>
      <c r="FY488" s="3">
        <v>120</v>
      </c>
      <c r="FZ488" s="3"/>
      <c r="GA488" s="3">
        <v>295</v>
      </c>
      <c r="GB488" s="3">
        <v>295</v>
      </c>
      <c r="GC488" s="3" t="s">
        <v>27</v>
      </c>
      <c r="GD488" s="3">
        <v>295</v>
      </c>
      <c r="GE488" s="3">
        <v>2</v>
      </c>
      <c r="GF488" s="3" t="s">
        <v>30</v>
      </c>
      <c r="GG488" s="3"/>
      <c r="GH488" s="9">
        <v>3.79</v>
      </c>
      <c r="GI488" s="5">
        <v>352.95</v>
      </c>
      <c r="GJ488" s="5">
        <v>0.04</v>
      </c>
      <c r="GK488" s="3"/>
      <c r="GL488" s="5">
        <v>6.666666666666667</v>
      </c>
      <c r="GM488" s="9">
        <v>2.2000000000000002</v>
      </c>
      <c r="GN488" s="3" t="s">
        <v>31</v>
      </c>
      <c r="GO488" s="3" t="s">
        <v>8</v>
      </c>
      <c r="GP488" s="3"/>
      <c r="GQ488" s="3">
        <v>140</v>
      </c>
      <c r="GR488" s="3" t="s">
        <v>219</v>
      </c>
      <c r="GS488" s="9">
        <v>2.8571428571428572</v>
      </c>
      <c r="GT488" s="9">
        <v>139</v>
      </c>
      <c r="GU488" s="9">
        <v>25.7</v>
      </c>
      <c r="GV488" s="2">
        <v>0.71428571428571419</v>
      </c>
      <c r="GW488" s="9">
        <v>12.45</v>
      </c>
      <c r="GX488" s="2" t="s">
        <v>34</v>
      </c>
      <c r="GY488" s="9">
        <v>2.8571428571428572</v>
      </c>
      <c r="GZ488" s="9">
        <v>7.13</v>
      </c>
      <c r="HA488" s="9">
        <v>1.8</v>
      </c>
      <c r="HB488" s="9">
        <v>18</v>
      </c>
      <c r="HC488" s="3">
        <v>39.15</v>
      </c>
      <c r="HD488" s="3" t="s">
        <v>3</v>
      </c>
      <c r="HE488" s="9">
        <v>160</v>
      </c>
      <c r="HF488" s="9">
        <v>25</v>
      </c>
      <c r="HG488" s="3" t="s">
        <v>467</v>
      </c>
      <c r="HH488" s="5">
        <v>352.95</v>
      </c>
      <c r="HI488" s="3" t="s">
        <v>311</v>
      </c>
      <c r="HJ488" s="3">
        <v>1.3888888888888888</v>
      </c>
      <c r="HK488" s="3" t="s">
        <v>3</v>
      </c>
      <c r="HL488" s="3">
        <v>4.25</v>
      </c>
      <c r="HM488" s="9">
        <v>0.79</v>
      </c>
      <c r="HN488" s="9">
        <v>642.85</v>
      </c>
      <c r="HO488" s="3" t="s">
        <v>3</v>
      </c>
      <c r="HP488" s="3" t="s">
        <v>1</v>
      </c>
      <c r="HQ488" s="3" t="s">
        <v>28</v>
      </c>
      <c r="HR488" s="9">
        <v>50</v>
      </c>
      <c r="HS488" s="3" t="s">
        <v>3</v>
      </c>
      <c r="HT488" s="3">
        <v>3.71</v>
      </c>
      <c r="HU488" s="9">
        <v>0.65359477124183007</v>
      </c>
      <c r="HV488" s="3">
        <v>1</v>
      </c>
      <c r="HW488" s="9">
        <v>0.16600000000000001</v>
      </c>
      <c r="HX488" s="3" t="s">
        <v>3</v>
      </c>
      <c r="HY488" s="3">
        <v>144</v>
      </c>
      <c r="HZ488" s="3" t="s">
        <v>30</v>
      </c>
      <c r="IA488" s="9">
        <v>18.87</v>
      </c>
      <c r="IB488" s="5">
        <v>161.25</v>
      </c>
      <c r="IC488" s="3" t="s">
        <v>18</v>
      </c>
      <c r="ID488" s="3"/>
      <c r="IE488" s="3" t="s">
        <v>309</v>
      </c>
      <c r="IF488" s="7">
        <v>9.25</v>
      </c>
      <c r="IG488" s="9">
        <v>9.0909090909090917</v>
      </c>
      <c r="IH488" s="9">
        <v>2</v>
      </c>
    </row>
    <row r="489" spans="1:242" x14ac:dyDescent="0.25">
      <c r="A489" s="1" t="s">
        <v>614</v>
      </c>
      <c r="B489" s="5">
        <v>152.5</v>
      </c>
      <c r="C489" s="3"/>
      <c r="D489" s="5">
        <v>19.75</v>
      </c>
      <c r="E489" s="3" t="s">
        <v>1</v>
      </c>
      <c r="F489" s="3"/>
      <c r="G489" s="2"/>
      <c r="H489" s="3">
        <v>3.03</v>
      </c>
      <c r="I489" s="3">
        <v>3.03</v>
      </c>
      <c r="J489" s="5">
        <v>1.1499999999999999E-4</v>
      </c>
      <c r="K489" s="3" t="s">
        <v>3</v>
      </c>
      <c r="L489" s="3"/>
      <c r="M489" s="5">
        <v>1.6129032258064517</v>
      </c>
      <c r="N489" s="5">
        <v>14.95</v>
      </c>
      <c r="O489" s="3" t="s">
        <v>3</v>
      </c>
      <c r="P489" s="3">
        <v>1.06</v>
      </c>
      <c r="Q489" s="3">
        <v>0.38910505836575876</v>
      </c>
      <c r="R489" s="5">
        <v>82</v>
      </c>
      <c r="S489" s="3">
        <v>2.19</v>
      </c>
      <c r="T489" s="3" t="s">
        <v>3</v>
      </c>
      <c r="U489" s="5">
        <v>44.2</v>
      </c>
      <c r="V489" s="3">
        <v>3.12</v>
      </c>
      <c r="W489" s="5">
        <v>351.8</v>
      </c>
      <c r="X489" s="3"/>
      <c r="Y489" s="3"/>
      <c r="Z489" s="5">
        <v>2</v>
      </c>
      <c r="AA489" s="3" t="s">
        <v>8</v>
      </c>
      <c r="AB489" s="2">
        <v>2.7777777777777777</v>
      </c>
      <c r="AC489" s="5">
        <v>9.5636363636363631E-9</v>
      </c>
      <c r="AD489" s="3" t="s">
        <v>22</v>
      </c>
      <c r="AE489" s="3" t="s">
        <v>1</v>
      </c>
      <c r="AF489" s="3"/>
      <c r="AG489" s="6">
        <v>3.81E-3</v>
      </c>
      <c r="AH489" s="5">
        <v>351.8</v>
      </c>
      <c r="AI489" s="5">
        <v>115</v>
      </c>
      <c r="AJ489" s="3" t="s">
        <v>21</v>
      </c>
      <c r="AK489" s="5">
        <v>351.8</v>
      </c>
      <c r="AL489" s="5">
        <v>1.41</v>
      </c>
      <c r="AM489" s="3"/>
      <c r="AN489" s="3"/>
      <c r="AO489" s="5">
        <v>351.8</v>
      </c>
      <c r="AP489" s="5">
        <v>351.8</v>
      </c>
      <c r="AQ489" s="5">
        <v>225</v>
      </c>
      <c r="AR489" s="5">
        <v>4.2</v>
      </c>
      <c r="AS489" s="3" t="s">
        <v>28</v>
      </c>
      <c r="AT489" s="3" t="s">
        <v>28</v>
      </c>
      <c r="AU489" s="5">
        <v>215</v>
      </c>
      <c r="AV489" s="3"/>
      <c r="AW489" s="5">
        <v>351.8</v>
      </c>
      <c r="AX489" s="5">
        <v>2.0666666666666666E-5</v>
      </c>
      <c r="AY489" s="2" t="s">
        <v>311</v>
      </c>
      <c r="AZ489" s="5">
        <v>65</v>
      </c>
      <c r="BA489" s="5">
        <v>351.8</v>
      </c>
      <c r="BB489" s="3" t="s">
        <v>8</v>
      </c>
      <c r="BC489" s="3">
        <v>28.5</v>
      </c>
      <c r="BD489" s="5">
        <v>0.48309178743961356</v>
      </c>
      <c r="BE489" s="3" t="s">
        <v>581</v>
      </c>
      <c r="BF489" s="6">
        <v>28.6</v>
      </c>
      <c r="BG489" s="5">
        <v>8.0500000000000007</v>
      </c>
      <c r="BH489" s="3">
        <v>180.5</v>
      </c>
      <c r="BI489" s="3">
        <v>3.03</v>
      </c>
      <c r="BJ489" s="5">
        <v>3.22</v>
      </c>
      <c r="BK489" s="5">
        <v>181</v>
      </c>
      <c r="BL489" s="5">
        <v>1.7543859649122808</v>
      </c>
      <c r="BM489" s="5">
        <v>11.5</v>
      </c>
      <c r="BN489" s="5">
        <v>351.8</v>
      </c>
      <c r="BO489" s="3" t="s">
        <v>121</v>
      </c>
      <c r="BP489" s="3" t="s">
        <v>3</v>
      </c>
      <c r="BQ489" s="5">
        <v>3.6</v>
      </c>
      <c r="BR489" s="2" t="s">
        <v>21</v>
      </c>
      <c r="BS489" s="3"/>
      <c r="BT489" s="3"/>
      <c r="BU489" s="3">
        <v>1.1764705882352942</v>
      </c>
      <c r="BV489" s="5">
        <v>5.05</v>
      </c>
      <c r="BW489" s="5">
        <v>6.9</v>
      </c>
      <c r="BX489" s="3" t="s">
        <v>27</v>
      </c>
      <c r="BY489" s="3"/>
      <c r="BZ489" s="5">
        <v>351.8</v>
      </c>
      <c r="CA489" s="5">
        <v>7.1428571428571423</v>
      </c>
      <c r="CB489" s="3" t="s">
        <v>3</v>
      </c>
      <c r="CC489" s="5">
        <v>2.13</v>
      </c>
      <c r="CD489" s="5">
        <v>182</v>
      </c>
      <c r="CE489" s="3"/>
      <c r="CF489" s="5">
        <v>137.19999999999999</v>
      </c>
      <c r="CG489" s="3" t="s">
        <v>312</v>
      </c>
      <c r="CH489" s="3">
        <v>3.03</v>
      </c>
      <c r="CI489" s="3" t="s">
        <v>27</v>
      </c>
      <c r="CJ489" s="3" t="s">
        <v>1</v>
      </c>
      <c r="CK489" s="5">
        <v>4.0999999999999996</v>
      </c>
      <c r="CL489" s="3" t="s">
        <v>22</v>
      </c>
      <c r="CM489" s="5">
        <v>395</v>
      </c>
      <c r="CN489" s="3"/>
      <c r="CO489" s="5">
        <v>51</v>
      </c>
      <c r="CP489" s="5">
        <v>8.35</v>
      </c>
      <c r="CQ489" s="5">
        <v>3.25</v>
      </c>
      <c r="CR489" s="5">
        <v>8.15</v>
      </c>
      <c r="CS489" s="5">
        <v>51.2</v>
      </c>
      <c r="CT489" s="5">
        <v>32.700000000000003</v>
      </c>
      <c r="CU489" s="5">
        <v>13.7</v>
      </c>
      <c r="CV489" s="5">
        <v>1250</v>
      </c>
      <c r="CW489" s="5">
        <v>686</v>
      </c>
      <c r="CX489" s="5">
        <v>1.1494252873563218</v>
      </c>
      <c r="CY489" s="5">
        <v>0.69930069930069938</v>
      </c>
      <c r="CZ489" s="3" t="s">
        <v>22</v>
      </c>
      <c r="DA489" s="5">
        <v>1.72</v>
      </c>
      <c r="DB489" s="5">
        <v>1472.5</v>
      </c>
      <c r="DC489" s="2">
        <v>6.43</v>
      </c>
      <c r="DD489" s="5">
        <v>156.6</v>
      </c>
      <c r="DE489" s="3" t="s">
        <v>22</v>
      </c>
      <c r="DF489" s="5">
        <v>0.35335689045936397</v>
      </c>
      <c r="DG489" s="3" t="s">
        <v>3</v>
      </c>
      <c r="DH489" s="5">
        <v>15.1</v>
      </c>
      <c r="DI489" s="3" t="s">
        <v>28</v>
      </c>
      <c r="DJ489" s="3"/>
      <c r="DK489" s="5">
        <v>902.6</v>
      </c>
      <c r="DL489" s="3" t="s">
        <v>8</v>
      </c>
      <c r="DM489" s="5">
        <v>0.29325513196480935</v>
      </c>
      <c r="DN489" s="3" t="s">
        <v>3</v>
      </c>
      <c r="DO489" s="5">
        <v>500</v>
      </c>
      <c r="DP489" s="3" t="s">
        <v>3</v>
      </c>
      <c r="DQ489" s="5">
        <v>44.55</v>
      </c>
      <c r="DR489" s="5">
        <v>3.4482758620689657</v>
      </c>
      <c r="DS489" s="3">
        <v>1</v>
      </c>
      <c r="DT489" s="5">
        <v>1.0101010101010102</v>
      </c>
      <c r="DU489" s="2"/>
      <c r="DV489" s="3" t="s">
        <v>3</v>
      </c>
      <c r="DW489" s="5">
        <v>44.2</v>
      </c>
      <c r="DX489" s="3">
        <v>7.98</v>
      </c>
      <c r="DY489" s="3" t="s">
        <v>8</v>
      </c>
      <c r="DZ489" s="5">
        <v>850</v>
      </c>
      <c r="EA489" s="5">
        <v>1.8181818181818181</v>
      </c>
      <c r="EB489" s="5">
        <v>2.64</v>
      </c>
      <c r="EC489" s="3">
        <v>6.6</v>
      </c>
      <c r="ED489" s="5">
        <v>351.8</v>
      </c>
      <c r="EE489" s="5">
        <v>0.38461538461538458</v>
      </c>
      <c r="EF489" s="3" t="s">
        <v>1</v>
      </c>
      <c r="EG489" s="3" t="s">
        <v>27</v>
      </c>
      <c r="EH489" s="2"/>
      <c r="EI489" s="5">
        <v>14</v>
      </c>
      <c r="EJ489" s="3" t="s">
        <v>473</v>
      </c>
      <c r="EK489" s="5">
        <v>0.69</v>
      </c>
      <c r="EL489" s="3" t="s">
        <v>1</v>
      </c>
      <c r="EM489" s="3" t="s">
        <v>3</v>
      </c>
      <c r="EN489" s="3" t="s">
        <v>27</v>
      </c>
      <c r="EO489" s="3"/>
      <c r="EP489" s="3" t="s">
        <v>8</v>
      </c>
      <c r="EQ489" s="3">
        <v>3.03</v>
      </c>
      <c r="ER489" s="5">
        <v>8.75</v>
      </c>
      <c r="ES489" s="3"/>
      <c r="ET489" s="9">
        <v>36.4</v>
      </c>
      <c r="EU489" s="3" t="s">
        <v>239</v>
      </c>
      <c r="EV489" s="3" t="s">
        <v>28</v>
      </c>
      <c r="EW489" s="9">
        <v>21.45</v>
      </c>
      <c r="EX489" s="9">
        <v>2.39</v>
      </c>
      <c r="EY489" s="3">
        <v>1.96</v>
      </c>
      <c r="EZ489" s="3"/>
      <c r="FA489" s="9">
        <v>1.8867924528301885</v>
      </c>
      <c r="FB489" s="9">
        <v>3.7500000000000001E-7</v>
      </c>
      <c r="FC489" s="5">
        <v>351.8</v>
      </c>
      <c r="FD489" s="9">
        <v>3.125</v>
      </c>
      <c r="FE489" s="2" t="s">
        <v>311</v>
      </c>
      <c r="FF489" s="3" t="s">
        <v>28</v>
      </c>
      <c r="FG489" s="3" t="s">
        <v>1</v>
      </c>
      <c r="FH489" s="9">
        <v>7.4</v>
      </c>
      <c r="FI489" s="3">
        <v>0.40322580645161293</v>
      </c>
      <c r="FJ489" s="9">
        <v>15.95</v>
      </c>
      <c r="FK489" s="3" t="s">
        <v>1</v>
      </c>
      <c r="FL489" s="3" t="s">
        <v>1</v>
      </c>
      <c r="FM489" s="3">
        <v>1.0638297872340425</v>
      </c>
      <c r="FN489" s="9">
        <v>1000</v>
      </c>
      <c r="FO489" s="9">
        <v>2.0000000000000002E-5</v>
      </c>
      <c r="FP489" s="9">
        <v>20.85</v>
      </c>
      <c r="FQ489" s="3" t="s">
        <v>311</v>
      </c>
      <c r="FR489" s="5">
        <v>6.8599999999999994E-2</v>
      </c>
      <c r="FS489" s="9">
        <v>145.5</v>
      </c>
      <c r="FT489" s="3" t="s">
        <v>1</v>
      </c>
      <c r="FU489" s="3">
        <v>3.77</v>
      </c>
      <c r="FV489" s="3" t="s">
        <v>27</v>
      </c>
      <c r="FW489" s="5">
        <v>63.5</v>
      </c>
      <c r="FX489" s="10">
        <v>3.6099999999999999E-3</v>
      </c>
      <c r="FY489" s="3">
        <v>130</v>
      </c>
      <c r="FZ489" s="3"/>
      <c r="GA489" s="3">
        <v>3.03</v>
      </c>
      <c r="GB489" s="3">
        <v>3.03</v>
      </c>
      <c r="GC489" s="3" t="s">
        <v>27</v>
      </c>
      <c r="GD489" s="3">
        <v>3.03</v>
      </c>
      <c r="GE489" s="3">
        <v>2.1276595744680851</v>
      </c>
      <c r="GF489" s="3" t="s">
        <v>30</v>
      </c>
      <c r="GG489" s="3"/>
      <c r="GH489" s="9">
        <v>3.77</v>
      </c>
      <c r="GI489" s="5">
        <v>351.8</v>
      </c>
      <c r="GJ489" s="5">
        <v>4.3975E-2</v>
      </c>
      <c r="GK489" s="3"/>
      <c r="GL489" s="9">
        <v>50</v>
      </c>
      <c r="GM489" s="9">
        <v>2.2000000000000002</v>
      </c>
      <c r="GN489" s="3" t="s">
        <v>31</v>
      </c>
      <c r="GO489" s="3" t="s">
        <v>8</v>
      </c>
      <c r="GP489" s="3"/>
      <c r="GQ489" s="3">
        <v>145</v>
      </c>
      <c r="GR489" s="3" t="s">
        <v>219</v>
      </c>
      <c r="GS489" s="9">
        <v>3.4482758620689657</v>
      </c>
      <c r="GT489" s="9">
        <v>136.65</v>
      </c>
      <c r="GU489" s="9">
        <v>26.6</v>
      </c>
      <c r="GV489" s="2">
        <v>0.66666666666666674</v>
      </c>
      <c r="GW489" s="9">
        <v>12.5</v>
      </c>
      <c r="GX489" s="2" t="s">
        <v>34</v>
      </c>
      <c r="GY489" s="9">
        <v>3.4482758620689657</v>
      </c>
      <c r="GZ489" s="9">
        <v>6.96</v>
      </c>
      <c r="HA489" s="9">
        <v>1.72</v>
      </c>
      <c r="HB489" s="9">
        <v>23.65</v>
      </c>
      <c r="HC489" s="3">
        <v>38.1</v>
      </c>
      <c r="HD489" s="3" t="s">
        <v>3</v>
      </c>
      <c r="HE489" s="9">
        <v>175</v>
      </c>
      <c r="HF489" s="9">
        <v>24.85</v>
      </c>
      <c r="HG489" s="3" t="s">
        <v>467</v>
      </c>
      <c r="HH489" s="5">
        <v>351.8</v>
      </c>
      <c r="HI489" s="3" t="s">
        <v>311</v>
      </c>
      <c r="HJ489" s="3">
        <v>1.3157894736842106</v>
      </c>
      <c r="HK489" s="3" t="s">
        <v>3</v>
      </c>
      <c r="HL489" s="3">
        <v>5.26</v>
      </c>
      <c r="HM489" s="9">
        <v>0.78</v>
      </c>
      <c r="HN489" s="9">
        <v>686</v>
      </c>
      <c r="HO489" s="3" t="s">
        <v>3</v>
      </c>
      <c r="HP489" s="3" t="s">
        <v>1</v>
      </c>
      <c r="HQ489" s="3" t="s">
        <v>28</v>
      </c>
      <c r="HR489" s="9">
        <v>57.5</v>
      </c>
      <c r="HS489" s="3" t="s">
        <v>3</v>
      </c>
      <c r="HT489" s="3">
        <v>3.77</v>
      </c>
      <c r="HU489" s="9">
        <v>0.67114093959731547</v>
      </c>
      <c r="HV489" s="3">
        <v>1</v>
      </c>
      <c r="HW489" s="9">
        <v>0.17240000000000003</v>
      </c>
      <c r="HX489" s="3" t="s">
        <v>3</v>
      </c>
      <c r="HY489" s="3">
        <v>130</v>
      </c>
      <c r="HZ489" s="3" t="s">
        <v>30</v>
      </c>
      <c r="IA489" s="9">
        <v>22.5</v>
      </c>
      <c r="IB489" s="5">
        <v>167.5</v>
      </c>
      <c r="IC489" s="3" t="s">
        <v>18</v>
      </c>
      <c r="ID489" s="3"/>
      <c r="IE489" s="3" t="s">
        <v>309</v>
      </c>
      <c r="IF489" s="7">
        <v>8.7899999999999991</v>
      </c>
      <c r="IG489" s="9">
        <v>7.6923076923076916</v>
      </c>
      <c r="IH489" s="9">
        <v>1.9230769230769229</v>
      </c>
    </row>
    <row r="490" spans="1:242" x14ac:dyDescent="0.25">
      <c r="A490" s="1" t="s">
        <v>615</v>
      </c>
      <c r="B490" s="5">
        <v>147</v>
      </c>
      <c r="C490" s="3"/>
      <c r="D490" s="5">
        <v>19.25</v>
      </c>
      <c r="E490" s="3" t="s">
        <v>1</v>
      </c>
      <c r="F490" s="3"/>
      <c r="G490" s="2"/>
      <c r="H490" s="3">
        <v>3.02</v>
      </c>
      <c r="I490" s="3">
        <v>3.02</v>
      </c>
      <c r="J490" s="5">
        <v>1.22E-4</v>
      </c>
      <c r="K490" s="3" t="s">
        <v>3</v>
      </c>
      <c r="L490" s="3"/>
      <c r="M490" s="5">
        <v>1.6129032258064517</v>
      </c>
      <c r="N490" s="5">
        <v>14.25</v>
      </c>
      <c r="O490" s="3" t="s">
        <v>3</v>
      </c>
      <c r="P490" s="3">
        <v>1.06</v>
      </c>
      <c r="Q490" s="3">
        <v>0.38022813688212931</v>
      </c>
      <c r="R490" s="5">
        <v>90</v>
      </c>
      <c r="S490" s="3">
        <v>2.1800000000000002</v>
      </c>
      <c r="T490" s="3" t="s">
        <v>3</v>
      </c>
      <c r="U490" s="5">
        <v>42.45</v>
      </c>
      <c r="V490" s="3">
        <v>3.15</v>
      </c>
      <c r="W490" s="5">
        <v>330.3</v>
      </c>
      <c r="X490" s="3"/>
      <c r="Y490" s="3"/>
      <c r="Z490" s="5">
        <v>2.1</v>
      </c>
      <c r="AA490" s="3" t="s">
        <v>8</v>
      </c>
      <c r="AB490" s="2">
        <v>2.8571428571428572</v>
      </c>
      <c r="AC490" s="5">
        <v>9.6363636363636368E-9</v>
      </c>
      <c r="AD490" s="3" t="s">
        <v>22</v>
      </c>
      <c r="AE490" s="3" t="s">
        <v>1</v>
      </c>
      <c r="AF490" s="3"/>
      <c r="AG490" s="6">
        <v>4.0899999999999999E-3</v>
      </c>
      <c r="AH490" s="5">
        <v>330.3</v>
      </c>
      <c r="AI490" s="5">
        <v>148.65</v>
      </c>
      <c r="AJ490" s="3" t="s">
        <v>21</v>
      </c>
      <c r="AK490" s="5">
        <v>330.3</v>
      </c>
      <c r="AL490" s="5">
        <v>1.41</v>
      </c>
      <c r="AM490" s="3"/>
      <c r="AN490" s="3"/>
      <c r="AO490" s="5">
        <v>330.3</v>
      </c>
      <c r="AP490" s="5">
        <v>330.3</v>
      </c>
      <c r="AQ490" s="5">
        <v>232.5</v>
      </c>
      <c r="AR490" s="5">
        <v>4.1500000000000004</v>
      </c>
      <c r="AS490" s="3" t="s">
        <v>28</v>
      </c>
      <c r="AT490" s="3" t="s">
        <v>28</v>
      </c>
      <c r="AU490" s="5">
        <v>222.25</v>
      </c>
      <c r="AV490" s="3"/>
      <c r="AW490" s="5">
        <v>330.3</v>
      </c>
      <c r="AX490" s="5">
        <v>2.1833333333333333E-5</v>
      </c>
      <c r="AY490" s="2" t="s">
        <v>311</v>
      </c>
      <c r="AZ490" s="5">
        <v>67</v>
      </c>
      <c r="BA490" s="5">
        <v>330.3</v>
      </c>
      <c r="BB490" s="3" t="s">
        <v>8</v>
      </c>
      <c r="BC490" s="3">
        <v>29</v>
      </c>
      <c r="BD490" s="5">
        <v>0.47393364928909953</v>
      </c>
      <c r="BE490" s="3" t="s">
        <v>581</v>
      </c>
      <c r="BF490" s="6">
        <v>30</v>
      </c>
      <c r="BG490" s="5">
        <v>7.7</v>
      </c>
      <c r="BH490" s="3">
        <v>172.1</v>
      </c>
      <c r="BI490" s="3">
        <v>3.02</v>
      </c>
      <c r="BJ490" s="5">
        <v>3.2</v>
      </c>
      <c r="BK490" s="5">
        <v>190</v>
      </c>
      <c r="BL490" s="5">
        <v>1.8181818181818181</v>
      </c>
      <c r="BM490" s="5">
        <v>11.1</v>
      </c>
      <c r="BN490" s="5">
        <v>330.3</v>
      </c>
      <c r="BO490" s="3" t="s">
        <v>121</v>
      </c>
      <c r="BP490" s="3" t="s">
        <v>3</v>
      </c>
      <c r="BQ490" s="5">
        <v>3.45</v>
      </c>
      <c r="BR490" s="2" t="s">
        <v>21</v>
      </c>
      <c r="BS490" s="3"/>
      <c r="BT490" s="3"/>
      <c r="BU490" s="3">
        <v>1.0869565217391304</v>
      </c>
      <c r="BV490" s="5">
        <v>4.8499999999999996</v>
      </c>
      <c r="BW490" s="5">
        <v>6.62</v>
      </c>
      <c r="BX490" s="3" t="s">
        <v>27</v>
      </c>
      <c r="BY490" s="3"/>
      <c r="BZ490" s="5">
        <v>330.3</v>
      </c>
      <c r="CA490" s="5">
        <v>6.666666666666667</v>
      </c>
      <c r="CB490" s="3" t="s">
        <v>3</v>
      </c>
      <c r="CC490" s="5">
        <v>2.0299999999999998</v>
      </c>
      <c r="CD490" s="5">
        <v>185</v>
      </c>
      <c r="CE490" s="3"/>
      <c r="CF490" s="5">
        <v>132.9</v>
      </c>
      <c r="CG490" s="3" t="s">
        <v>312</v>
      </c>
      <c r="CH490" s="3">
        <v>3.02</v>
      </c>
      <c r="CI490" s="3" t="s">
        <v>27</v>
      </c>
      <c r="CJ490" s="3" t="s">
        <v>1</v>
      </c>
      <c r="CK490" s="5">
        <v>4.1500000000000004</v>
      </c>
      <c r="CL490" s="3" t="s">
        <v>22</v>
      </c>
      <c r="CM490" s="5">
        <v>400</v>
      </c>
      <c r="CN490" s="3"/>
      <c r="CO490" s="5">
        <v>50</v>
      </c>
      <c r="CP490" s="5">
        <v>8.4</v>
      </c>
      <c r="CQ490" s="5">
        <v>3.3</v>
      </c>
      <c r="CR490" s="5">
        <v>7.8</v>
      </c>
      <c r="CS490" s="5">
        <v>56.4</v>
      </c>
      <c r="CT490" s="5">
        <v>36.4</v>
      </c>
      <c r="CU490" s="5">
        <v>13.4</v>
      </c>
      <c r="CV490" s="5">
        <v>1450</v>
      </c>
      <c r="CW490" s="5">
        <v>654</v>
      </c>
      <c r="CX490" s="5">
        <v>1.1627906976744187</v>
      </c>
      <c r="CY490" s="5">
        <v>0.7246376811594204</v>
      </c>
      <c r="CZ490" s="3" t="s">
        <v>22</v>
      </c>
      <c r="DA490" s="5">
        <v>1.5</v>
      </c>
      <c r="DB490" s="5">
        <v>1397.5</v>
      </c>
      <c r="DC490" s="2">
        <v>6.45</v>
      </c>
      <c r="DD490" s="5">
        <v>154.25</v>
      </c>
      <c r="DE490" s="3" t="s">
        <v>22</v>
      </c>
      <c r="DF490" s="5">
        <v>0.35587188612099646</v>
      </c>
      <c r="DG490" s="3" t="s">
        <v>3</v>
      </c>
      <c r="DH490" s="5">
        <v>15.6</v>
      </c>
      <c r="DI490" s="3" t="s">
        <v>28</v>
      </c>
      <c r="DJ490" s="3"/>
      <c r="DK490" s="5">
        <v>860.5</v>
      </c>
      <c r="DL490" s="3" t="s">
        <v>8</v>
      </c>
      <c r="DM490" s="5">
        <v>0.29498525073746312</v>
      </c>
      <c r="DN490" s="3" t="s">
        <v>3</v>
      </c>
      <c r="DO490" s="5">
        <v>520</v>
      </c>
      <c r="DP490" s="3" t="s">
        <v>3</v>
      </c>
      <c r="DQ490" s="5">
        <v>40.700000000000003</v>
      </c>
      <c r="DR490" s="5">
        <v>2.8571428571428572</v>
      </c>
      <c r="DS490" s="3">
        <v>1</v>
      </c>
      <c r="DT490" s="5">
        <v>0.96153846153846145</v>
      </c>
      <c r="DU490" s="2"/>
      <c r="DV490" s="3" t="s">
        <v>3</v>
      </c>
      <c r="DW490" s="5">
        <v>42.45</v>
      </c>
      <c r="DX490" s="3">
        <v>7.98</v>
      </c>
      <c r="DY490" s="3" t="s">
        <v>8</v>
      </c>
      <c r="DZ490" s="5">
        <v>899</v>
      </c>
      <c r="EA490" s="5">
        <v>2.0408163265306123</v>
      </c>
      <c r="EB490" s="5">
        <v>2.5499999999999998</v>
      </c>
      <c r="EC490" s="3">
        <v>6.29</v>
      </c>
      <c r="ED490" s="5">
        <v>330.3</v>
      </c>
      <c r="EE490" s="5">
        <v>0.37174721189591081</v>
      </c>
      <c r="EF490" s="3" t="s">
        <v>1</v>
      </c>
      <c r="EG490" s="3" t="s">
        <v>27</v>
      </c>
      <c r="EH490" s="2"/>
      <c r="EI490" s="5">
        <v>14.5</v>
      </c>
      <c r="EJ490" s="3" t="s">
        <v>473</v>
      </c>
      <c r="EK490" s="5">
        <v>0.74</v>
      </c>
      <c r="EL490" s="3" t="s">
        <v>1</v>
      </c>
      <c r="EM490" s="3" t="s">
        <v>3</v>
      </c>
      <c r="EN490" s="3" t="s">
        <v>27</v>
      </c>
      <c r="EO490" s="3"/>
      <c r="EP490" s="3" t="s">
        <v>8</v>
      </c>
      <c r="EQ490" s="3">
        <v>3.02</v>
      </c>
      <c r="ER490" s="5">
        <v>9.35</v>
      </c>
      <c r="ES490" s="3"/>
      <c r="ET490" s="9">
        <v>35.15</v>
      </c>
      <c r="EU490" s="3" t="s">
        <v>239</v>
      </c>
      <c r="EV490" s="3" t="s">
        <v>28</v>
      </c>
      <c r="EW490" s="9">
        <v>23.35</v>
      </c>
      <c r="EX490" s="9">
        <v>2.2999999999999998</v>
      </c>
      <c r="EY490" s="3">
        <v>1.97</v>
      </c>
      <c r="EZ490" s="3"/>
      <c r="FA490" s="9">
        <v>1.9607843137254901</v>
      </c>
      <c r="FB490" s="9">
        <v>3.8000000000000001E-7</v>
      </c>
      <c r="FC490" s="5">
        <v>330.3</v>
      </c>
      <c r="FD490" s="9">
        <v>3.7037037037037033</v>
      </c>
      <c r="FE490" s="2" t="s">
        <v>311</v>
      </c>
      <c r="FF490" s="3" t="s">
        <v>28</v>
      </c>
      <c r="FG490" s="3" t="s">
        <v>1</v>
      </c>
      <c r="FH490" s="9">
        <v>7.25</v>
      </c>
      <c r="FI490" s="3">
        <v>0.39840637450199207</v>
      </c>
      <c r="FJ490" s="9">
        <v>16.350000000000001</v>
      </c>
      <c r="FK490" s="3" t="s">
        <v>1</v>
      </c>
      <c r="FL490" s="3" t="s">
        <v>1</v>
      </c>
      <c r="FM490" s="3">
        <v>1.0309278350515465</v>
      </c>
      <c r="FN490" s="9">
        <v>1000</v>
      </c>
      <c r="FO490" s="9">
        <v>1.9199999999999999E-5</v>
      </c>
      <c r="FP490" s="9">
        <v>20.95</v>
      </c>
      <c r="FQ490" s="3" t="s">
        <v>311</v>
      </c>
      <c r="FR490" s="5">
        <v>6.54E-2</v>
      </c>
      <c r="FS490" s="9">
        <v>146.5</v>
      </c>
      <c r="FT490" s="3" t="s">
        <v>1</v>
      </c>
      <c r="FU490" s="3">
        <v>3.67</v>
      </c>
      <c r="FV490" s="3" t="s">
        <v>27</v>
      </c>
      <c r="FW490" s="5">
        <v>62.9</v>
      </c>
      <c r="FX490" s="10">
        <v>3.6700000000000001E-3</v>
      </c>
      <c r="FY490" s="3">
        <v>140</v>
      </c>
      <c r="FZ490" s="3"/>
      <c r="GA490" s="3">
        <v>3.02</v>
      </c>
      <c r="GB490" s="3">
        <v>3.02</v>
      </c>
      <c r="GC490" s="3" t="s">
        <v>27</v>
      </c>
      <c r="GD490" s="3">
        <v>3.02</v>
      </c>
      <c r="GE490" s="3">
        <v>2.1739130434782608</v>
      </c>
      <c r="GF490" s="3" t="s">
        <v>30</v>
      </c>
      <c r="GG490" s="3"/>
      <c r="GH490" s="9">
        <v>3.76</v>
      </c>
      <c r="GI490" s="5">
        <v>330.3</v>
      </c>
      <c r="GJ490" s="5">
        <v>4.8800000000000003E-2</v>
      </c>
      <c r="GK490" s="3"/>
      <c r="GL490" s="9">
        <v>50</v>
      </c>
      <c r="GM490" s="9">
        <v>2.19</v>
      </c>
      <c r="GN490" s="3" t="s">
        <v>31</v>
      </c>
      <c r="GO490" s="3" t="s">
        <v>8</v>
      </c>
      <c r="GP490" s="3"/>
      <c r="GQ490" s="3">
        <v>150</v>
      </c>
      <c r="GR490" s="3" t="s">
        <v>219</v>
      </c>
      <c r="GS490" s="9">
        <v>2.8571428571428572</v>
      </c>
      <c r="GT490" s="9">
        <v>133.5</v>
      </c>
      <c r="GU490" s="9">
        <v>26.2</v>
      </c>
      <c r="GV490" s="2">
        <v>0.55555555555555558</v>
      </c>
      <c r="GW490" s="9">
        <v>12.5</v>
      </c>
      <c r="GX490" s="2" t="s">
        <v>34</v>
      </c>
      <c r="GY490" s="9">
        <v>2.8571428571428572</v>
      </c>
      <c r="GZ490" s="9">
        <v>6.85</v>
      </c>
      <c r="HA490" s="9">
        <v>1.64</v>
      </c>
      <c r="HB490" s="9">
        <v>24.25</v>
      </c>
      <c r="HC490" s="3">
        <v>37.5</v>
      </c>
      <c r="HD490" s="3" t="s">
        <v>3</v>
      </c>
      <c r="HE490" s="9">
        <v>180</v>
      </c>
      <c r="HF490" s="9">
        <v>24.6</v>
      </c>
      <c r="HG490" s="3" t="s">
        <v>467</v>
      </c>
      <c r="HH490" s="5">
        <v>330.3</v>
      </c>
      <c r="HI490" s="3" t="s">
        <v>311</v>
      </c>
      <c r="HJ490" s="3">
        <v>1.4285714285714286</v>
      </c>
      <c r="HK490" s="3" t="s">
        <v>3</v>
      </c>
      <c r="HL490" s="3">
        <v>5.25</v>
      </c>
      <c r="HM490" s="9">
        <v>0.96</v>
      </c>
      <c r="HN490" s="9">
        <v>630</v>
      </c>
      <c r="HO490" s="3" t="s">
        <v>3</v>
      </c>
      <c r="HP490" s="3" t="s">
        <v>1</v>
      </c>
      <c r="HQ490" s="3" t="s">
        <v>28</v>
      </c>
      <c r="HR490" s="9">
        <v>42</v>
      </c>
      <c r="HS490" s="3" t="s">
        <v>3</v>
      </c>
      <c r="HT490" s="3">
        <v>3.7</v>
      </c>
      <c r="HU490" s="9">
        <v>0.66666666666666663</v>
      </c>
      <c r="HV490" s="3">
        <v>1</v>
      </c>
      <c r="HW490" s="9">
        <v>0.17849999999999999</v>
      </c>
      <c r="HX490" s="3" t="s">
        <v>3</v>
      </c>
      <c r="HY490" s="3">
        <v>125</v>
      </c>
      <c r="HZ490" s="3" t="s">
        <v>30</v>
      </c>
      <c r="IA490" s="9">
        <v>22.7</v>
      </c>
      <c r="IB490" s="5">
        <v>175</v>
      </c>
      <c r="IC490" s="3" t="s">
        <v>18</v>
      </c>
      <c r="ID490" s="3"/>
      <c r="IE490" s="3" t="s">
        <v>309</v>
      </c>
      <c r="IF490" s="7">
        <v>9.1</v>
      </c>
      <c r="IG490" s="9">
        <v>7.1428571428571423</v>
      </c>
      <c r="IH490" s="9">
        <v>2.0408163265306123</v>
      </c>
    </row>
    <row r="491" spans="1:242" x14ac:dyDescent="0.25">
      <c r="A491" s="1" t="s">
        <v>616</v>
      </c>
      <c r="B491" s="5">
        <v>147.5</v>
      </c>
      <c r="C491" s="3"/>
      <c r="D491" s="5">
        <v>18.95</v>
      </c>
      <c r="E491" s="3" t="s">
        <v>1</v>
      </c>
      <c r="F491" s="3"/>
      <c r="G491" s="2"/>
      <c r="H491" s="3">
        <v>3.13</v>
      </c>
      <c r="I491" s="3">
        <v>3.13</v>
      </c>
      <c r="J491" s="5">
        <v>1.65E-4</v>
      </c>
      <c r="K491" s="3" t="s">
        <v>3</v>
      </c>
      <c r="L491" s="3"/>
      <c r="M491" s="5">
        <v>1.6129032258064517</v>
      </c>
      <c r="N491" s="5">
        <v>14.4</v>
      </c>
      <c r="O491" s="3" t="s">
        <v>3</v>
      </c>
      <c r="P491" s="3">
        <v>1.0900000000000001</v>
      </c>
      <c r="Q491" s="3">
        <v>0.38910505836575876</v>
      </c>
      <c r="R491" s="5">
        <v>97</v>
      </c>
      <c r="S491" s="3">
        <v>2.21</v>
      </c>
      <c r="T491" s="3" t="s">
        <v>3</v>
      </c>
      <c r="U491" s="5">
        <v>42.99</v>
      </c>
      <c r="V491" s="3">
        <v>3.2</v>
      </c>
      <c r="W491" s="5">
        <v>334.35</v>
      </c>
      <c r="X491" s="3"/>
      <c r="Y491" s="3"/>
      <c r="Z491" s="5">
        <v>2.15</v>
      </c>
      <c r="AA491" s="3" t="s">
        <v>8</v>
      </c>
      <c r="AB491" s="2">
        <v>2.4390243902439024</v>
      </c>
      <c r="AC491" s="5">
        <v>9.727272727272728E-9</v>
      </c>
      <c r="AD491" s="3" t="s">
        <v>22</v>
      </c>
      <c r="AE491" s="3" t="s">
        <v>1</v>
      </c>
      <c r="AF491" s="3"/>
      <c r="AG491" s="6">
        <v>3.8500000000000001E-3</v>
      </c>
      <c r="AH491" s="5">
        <v>334.35</v>
      </c>
      <c r="AI491" s="5">
        <v>150.44999999999999</v>
      </c>
      <c r="AJ491" s="3" t="s">
        <v>21</v>
      </c>
      <c r="AK491" s="5">
        <v>334.35</v>
      </c>
      <c r="AL491" s="5">
        <v>1.41</v>
      </c>
      <c r="AM491" s="3"/>
      <c r="AN491" s="3"/>
      <c r="AO491" s="5">
        <v>334.35</v>
      </c>
      <c r="AP491" s="5">
        <v>334.35</v>
      </c>
      <c r="AQ491" s="5">
        <v>238.1</v>
      </c>
      <c r="AR491" s="5">
        <v>4.25</v>
      </c>
      <c r="AS491" s="3" t="s">
        <v>28</v>
      </c>
      <c r="AT491" s="3" t="s">
        <v>28</v>
      </c>
      <c r="AU491" s="5">
        <v>227.3</v>
      </c>
      <c r="AV491" s="3"/>
      <c r="AW491" s="5">
        <v>334.35</v>
      </c>
      <c r="AX491" s="5">
        <v>2.2666666666666668E-5</v>
      </c>
      <c r="AY491" s="2" t="s">
        <v>311</v>
      </c>
      <c r="AZ491" s="5">
        <v>71.5</v>
      </c>
      <c r="BA491" s="5">
        <v>334.35</v>
      </c>
      <c r="BB491" s="3" t="s">
        <v>8</v>
      </c>
      <c r="BC491" s="3">
        <v>29.25</v>
      </c>
      <c r="BD491" s="5">
        <v>0.48076923076923073</v>
      </c>
      <c r="BE491" s="3" t="s">
        <v>581</v>
      </c>
      <c r="BF491" s="6">
        <v>29.55</v>
      </c>
      <c r="BG491" s="5">
        <v>7.8</v>
      </c>
      <c r="BH491" s="3">
        <v>194.7</v>
      </c>
      <c r="BI491" s="3">
        <v>3.13</v>
      </c>
      <c r="BJ491" s="5">
        <v>3.35</v>
      </c>
      <c r="BK491" s="5">
        <v>200</v>
      </c>
      <c r="BL491" s="5">
        <v>1.8518518518518516</v>
      </c>
      <c r="BM491" s="5">
        <v>10</v>
      </c>
      <c r="BN491" s="5">
        <v>334.35</v>
      </c>
      <c r="BO491" s="3" t="s">
        <v>121</v>
      </c>
      <c r="BP491" s="3" t="s">
        <v>3</v>
      </c>
      <c r="BQ491" s="5">
        <v>3.5</v>
      </c>
      <c r="BR491" s="2" t="s">
        <v>21</v>
      </c>
      <c r="BS491" s="3"/>
      <c r="BT491" s="3"/>
      <c r="BU491" s="3">
        <v>1.1764705882352942</v>
      </c>
      <c r="BV491" s="5">
        <v>4.9000000000000004</v>
      </c>
      <c r="BW491" s="5">
        <v>6.7</v>
      </c>
      <c r="BX491" s="3" t="s">
        <v>27</v>
      </c>
      <c r="BY491" s="3"/>
      <c r="BZ491" s="5">
        <v>334.35</v>
      </c>
      <c r="CA491" s="5">
        <v>6.666666666666667</v>
      </c>
      <c r="CB491" s="3" t="s">
        <v>3</v>
      </c>
      <c r="CC491" s="5">
        <v>2.04</v>
      </c>
      <c r="CD491" s="5">
        <v>200</v>
      </c>
      <c r="CE491" s="3"/>
      <c r="CF491" s="5">
        <v>137.9</v>
      </c>
      <c r="CG491" s="3" t="s">
        <v>312</v>
      </c>
      <c r="CH491" s="3">
        <v>3.13</v>
      </c>
      <c r="CI491" s="3" t="s">
        <v>27</v>
      </c>
      <c r="CJ491" s="3" t="s">
        <v>1</v>
      </c>
      <c r="CK491" s="5">
        <v>4.1500000000000004</v>
      </c>
      <c r="CL491" s="3" t="s">
        <v>22</v>
      </c>
      <c r="CM491" s="5">
        <v>415</v>
      </c>
      <c r="CN491" s="3"/>
      <c r="CO491" s="5">
        <v>52</v>
      </c>
      <c r="CP491" s="5">
        <v>8.4499999999999993</v>
      </c>
      <c r="CQ491" s="5">
        <v>3.35</v>
      </c>
      <c r="CR491" s="5">
        <v>7.9</v>
      </c>
      <c r="CS491" s="5">
        <v>61.3</v>
      </c>
      <c r="CT491" s="5">
        <v>38.950000000000003</v>
      </c>
      <c r="CU491" s="5">
        <v>14.4</v>
      </c>
      <c r="CV491" s="5">
        <v>1850</v>
      </c>
      <c r="CW491" s="5">
        <v>662</v>
      </c>
      <c r="CX491" s="5">
        <v>1.1764705882352942</v>
      </c>
      <c r="CY491" s="5">
        <v>0.73529411764705876</v>
      </c>
      <c r="CZ491" s="3" t="s">
        <v>22</v>
      </c>
      <c r="DA491" s="5">
        <v>1.65</v>
      </c>
      <c r="DB491" s="5">
        <v>1408.5</v>
      </c>
      <c r="DC491" s="2">
        <v>6.5</v>
      </c>
      <c r="DD491" s="5">
        <v>153.94999999999999</v>
      </c>
      <c r="DE491" s="3" t="s">
        <v>22</v>
      </c>
      <c r="DF491" s="5">
        <v>0.35714285714285715</v>
      </c>
      <c r="DG491" s="3" t="s">
        <v>3</v>
      </c>
      <c r="DH491" s="5">
        <v>15.75</v>
      </c>
      <c r="DI491" s="3" t="s">
        <v>28</v>
      </c>
      <c r="DJ491" s="3"/>
      <c r="DK491" s="5">
        <v>871</v>
      </c>
      <c r="DL491" s="3" t="s">
        <v>8</v>
      </c>
      <c r="DM491" s="5">
        <v>0.29850746268656714</v>
      </c>
      <c r="DN491" s="3" t="s">
        <v>3</v>
      </c>
      <c r="DO491" s="5">
        <v>540</v>
      </c>
      <c r="DP491" s="3" t="s">
        <v>3</v>
      </c>
      <c r="DQ491" s="5">
        <v>45</v>
      </c>
      <c r="DR491" s="5">
        <v>2.3809523809523809</v>
      </c>
      <c r="DS491" s="3">
        <v>1</v>
      </c>
      <c r="DT491" s="5">
        <v>1.0989010989010988</v>
      </c>
      <c r="DU491" s="2"/>
      <c r="DV491" s="3" t="s">
        <v>3</v>
      </c>
      <c r="DW491" s="5">
        <v>42.99</v>
      </c>
      <c r="DX491" s="3">
        <v>8.07</v>
      </c>
      <c r="DY491" s="3" t="s">
        <v>8</v>
      </c>
      <c r="DZ491" s="5">
        <v>910</v>
      </c>
      <c r="EA491" s="5">
        <v>2.0833333333333335</v>
      </c>
      <c r="EB491" s="5">
        <v>2.67</v>
      </c>
      <c r="EC491" s="3">
        <v>6.37</v>
      </c>
      <c r="ED491" s="5">
        <v>334.35</v>
      </c>
      <c r="EE491" s="5">
        <v>0.37593984962406013</v>
      </c>
      <c r="EF491" s="3" t="s">
        <v>1</v>
      </c>
      <c r="EG491" s="3" t="s">
        <v>27</v>
      </c>
      <c r="EH491" s="2"/>
      <c r="EI491" s="5">
        <v>14.75</v>
      </c>
      <c r="EJ491" s="3" t="s">
        <v>473</v>
      </c>
      <c r="EK491" s="5">
        <v>0.81499999999999995</v>
      </c>
      <c r="EL491" s="3" t="s">
        <v>1</v>
      </c>
      <c r="EM491" s="3" t="s">
        <v>3</v>
      </c>
      <c r="EN491" s="3" t="s">
        <v>27</v>
      </c>
      <c r="EO491" s="3"/>
      <c r="EP491" s="3" t="s">
        <v>8</v>
      </c>
      <c r="EQ491" s="3">
        <v>3.13</v>
      </c>
      <c r="ER491" s="5">
        <v>9.4499999999999993</v>
      </c>
      <c r="ES491" s="3"/>
      <c r="ET491" s="9">
        <v>35.450000000000003</v>
      </c>
      <c r="EU491" s="3" t="s">
        <v>239</v>
      </c>
      <c r="EV491" s="3" t="s">
        <v>28</v>
      </c>
      <c r="EW491" s="9">
        <v>23.65</v>
      </c>
      <c r="EX491" s="9">
        <v>2.31</v>
      </c>
      <c r="EY491" s="3">
        <v>2</v>
      </c>
      <c r="EZ491" s="3"/>
      <c r="FA491" s="9">
        <v>2</v>
      </c>
      <c r="FB491" s="9">
        <v>9.9999999999999995E-7</v>
      </c>
      <c r="FC491" s="5">
        <v>334.35</v>
      </c>
      <c r="FD491" s="9">
        <v>5.2631578947368425</v>
      </c>
      <c r="FE491" s="2" t="s">
        <v>311</v>
      </c>
      <c r="FF491" s="3" t="s">
        <v>28</v>
      </c>
      <c r="FG491" s="3" t="s">
        <v>1</v>
      </c>
      <c r="FH491" s="9">
        <v>7.4</v>
      </c>
      <c r="FI491" s="3">
        <v>0.4081632653061224</v>
      </c>
      <c r="FJ491" s="9">
        <v>17.399999999999999</v>
      </c>
      <c r="FK491" s="3" t="s">
        <v>1</v>
      </c>
      <c r="FL491" s="3" t="s">
        <v>1</v>
      </c>
      <c r="FM491" s="3">
        <v>1.0309278350515465</v>
      </c>
      <c r="FN491" s="9">
        <v>950</v>
      </c>
      <c r="FO491" s="9">
        <v>1.8499999999999999E-5</v>
      </c>
      <c r="FP491" s="9">
        <v>21</v>
      </c>
      <c r="FQ491" s="3" t="s">
        <v>311</v>
      </c>
      <c r="FR491" s="5">
        <v>7.3499999999999996E-2</v>
      </c>
      <c r="FS491" s="9">
        <v>144</v>
      </c>
      <c r="FT491" s="3" t="s">
        <v>1</v>
      </c>
      <c r="FU491" s="3">
        <v>3.72</v>
      </c>
      <c r="FV491" s="3" t="s">
        <v>27</v>
      </c>
      <c r="FW491" s="5">
        <v>63</v>
      </c>
      <c r="FX491" s="10">
        <v>3.5499999999999998E-3</v>
      </c>
      <c r="FY491" s="3">
        <v>110</v>
      </c>
      <c r="FZ491" s="3"/>
      <c r="GA491" s="3">
        <v>3.13</v>
      </c>
      <c r="GB491" s="3">
        <v>3.13</v>
      </c>
      <c r="GC491" s="3" t="s">
        <v>27</v>
      </c>
      <c r="GD491" s="3">
        <v>3.13</v>
      </c>
      <c r="GE491" s="3">
        <v>4.166666666666667</v>
      </c>
      <c r="GF491" s="3" t="s">
        <v>30</v>
      </c>
      <c r="GG491" s="3"/>
      <c r="GH491" s="9">
        <v>3.78</v>
      </c>
      <c r="GI491" s="5">
        <v>334.35</v>
      </c>
      <c r="GJ491" s="5">
        <v>5.0900000000000001E-2</v>
      </c>
      <c r="GK491" s="3"/>
      <c r="GL491" s="9">
        <v>50</v>
      </c>
      <c r="GM491" s="9">
        <v>2.1800000000000002</v>
      </c>
      <c r="GN491" s="3" t="s">
        <v>31</v>
      </c>
      <c r="GO491" s="3" t="s">
        <v>8</v>
      </c>
      <c r="GP491" s="3"/>
      <c r="GQ491" s="3">
        <v>152</v>
      </c>
      <c r="GR491" s="3" t="s">
        <v>219</v>
      </c>
      <c r="GS491" s="9">
        <v>2.3809523809523809</v>
      </c>
      <c r="GT491" s="9">
        <v>135.1</v>
      </c>
      <c r="GU491" s="9">
        <v>26.5</v>
      </c>
      <c r="GV491" s="2">
        <v>0.55555555555555558</v>
      </c>
      <c r="GW491" s="9">
        <v>12.5</v>
      </c>
      <c r="GX491" s="2" t="s">
        <v>34</v>
      </c>
      <c r="GY491" s="9">
        <v>2.3809523809523809</v>
      </c>
      <c r="GZ491" s="9">
        <v>6.97</v>
      </c>
      <c r="HA491" s="9">
        <v>1.66</v>
      </c>
      <c r="HB491" s="9">
        <v>23.65</v>
      </c>
      <c r="HC491" s="3">
        <v>37.200000000000003</v>
      </c>
      <c r="HD491" s="3" t="s">
        <v>3</v>
      </c>
      <c r="HE491" s="9">
        <v>190</v>
      </c>
      <c r="HF491" s="9">
        <v>25.25</v>
      </c>
      <c r="HG491" s="3" t="s">
        <v>467</v>
      </c>
      <c r="HH491" s="5">
        <v>334.35</v>
      </c>
      <c r="HI491" s="3" t="s">
        <v>311</v>
      </c>
      <c r="HJ491" s="3">
        <v>1.7857142857142856</v>
      </c>
      <c r="HK491" s="3" t="s">
        <v>3</v>
      </c>
      <c r="HL491" s="3">
        <v>5.27</v>
      </c>
      <c r="HM491" s="9">
        <v>0.87</v>
      </c>
      <c r="HN491" s="9">
        <v>640</v>
      </c>
      <c r="HO491" s="3" t="s">
        <v>3</v>
      </c>
      <c r="HP491" s="3" t="s">
        <v>1</v>
      </c>
      <c r="HQ491" s="3" t="s">
        <v>28</v>
      </c>
      <c r="HR491" s="9">
        <v>50</v>
      </c>
      <c r="HS491" s="3" t="s">
        <v>3</v>
      </c>
      <c r="HT491" s="3">
        <v>3.76</v>
      </c>
      <c r="HU491" s="9">
        <v>0.70422535211267612</v>
      </c>
      <c r="HV491" s="3">
        <v>1</v>
      </c>
      <c r="HW491" s="9">
        <v>0.18179999999999999</v>
      </c>
      <c r="HX491" s="3" t="s">
        <v>3</v>
      </c>
      <c r="HY491" s="3">
        <v>123</v>
      </c>
      <c r="HZ491" s="3" t="s">
        <v>30</v>
      </c>
      <c r="IA491" s="9">
        <v>22.5</v>
      </c>
      <c r="IB491" s="5">
        <v>187.5</v>
      </c>
      <c r="IC491" s="3" t="s">
        <v>18</v>
      </c>
      <c r="ID491" s="3"/>
      <c r="IE491" s="3" t="s">
        <v>309</v>
      </c>
      <c r="IF491" s="7">
        <v>9.8000000000000007</v>
      </c>
      <c r="IG491" s="9">
        <v>10</v>
      </c>
      <c r="IH491" s="9">
        <v>2.3809523809523809</v>
      </c>
    </row>
    <row r="492" spans="1:242" x14ac:dyDescent="0.25">
      <c r="A492" s="1" t="s">
        <v>617</v>
      </c>
      <c r="B492" s="5">
        <v>148.5</v>
      </c>
      <c r="C492" s="3"/>
      <c r="D492" s="5">
        <v>18.850000000000001</v>
      </c>
      <c r="E492" s="3" t="s">
        <v>1</v>
      </c>
      <c r="F492" s="3"/>
      <c r="G492" s="2"/>
      <c r="H492" s="3">
        <v>3.23</v>
      </c>
      <c r="I492" s="3">
        <v>3.23</v>
      </c>
      <c r="J492" s="5">
        <v>1.6999999999999999E-4</v>
      </c>
      <c r="K492" s="3" t="s">
        <v>3</v>
      </c>
      <c r="L492" s="3"/>
      <c r="M492" s="5">
        <v>1.5873015873015872</v>
      </c>
      <c r="N492" s="5">
        <v>14.4</v>
      </c>
      <c r="O492" s="3" t="s">
        <v>3</v>
      </c>
      <c r="P492" s="3">
        <v>1.1000000000000001</v>
      </c>
      <c r="Q492" s="3">
        <v>0.39370078740157477</v>
      </c>
      <c r="R492" s="5">
        <v>99.5</v>
      </c>
      <c r="S492" s="3">
        <v>2.2200000000000002</v>
      </c>
      <c r="T492" s="3" t="s">
        <v>3</v>
      </c>
      <c r="U492" s="5">
        <v>42.7</v>
      </c>
      <c r="V492" s="3">
        <v>3.25</v>
      </c>
      <c r="W492" s="5">
        <v>335.65</v>
      </c>
      <c r="X492" s="3"/>
      <c r="Y492" s="3"/>
      <c r="Z492" s="5">
        <v>2.1749999999999998</v>
      </c>
      <c r="AA492" s="3" t="s">
        <v>8</v>
      </c>
      <c r="AB492" s="2">
        <v>2.7027027027027026</v>
      </c>
      <c r="AC492" s="5">
        <v>1.0999999999999999E-8</v>
      </c>
      <c r="AD492" s="3" t="s">
        <v>22</v>
      </c>
      <c r="AE492" s="3" t="s">
        <v>1</v>
      </c>
      <c r="AF492" s="3"/>
      <c r="AG492" s="6">
        <v>3.9500000000000004E-3</v>
      </c>
      <c r="AH492" s="5">
        <v>335.65</v>
      </c>
      <c r="AI492" s="5">
        <v>154.1</v>
      </c>
      <c r="AJ492" s="3" t="s">
        <v>21</v>
      </c>
      <c r="AK492" s="5">
        <v>335.65</v>
      </c>
      <c r="AL492" s="5">
        <v>1.4</v>
      </c>
      <c r="AM492" s="3"/>
      <c r="AN492" s="3"/>
      <c r="AO492" s="5">
        <v>335.65</v>
      </c>
      <c r="AP492" s="5">
        <v>335.65</v>
      </c>
      <c r="AQ492" s="5">
        <v>243.9</v>
      </c>
      <c r="AR492" s="5">
        <v>4.3</v>
      </c>
      <c r="AS492" s="3" t="s">
        <v>28</v>
      </c>
      <c r="AT492" s="3" t="s">
        <v>28</v>
      </c>
      <c r="AU492" s="5">
        <v>232.55</v>
      </c>
      <c r="AV492" s="3"/>
      <c r="AW492" s="5">
        <v>335.65</v>
      </c>
      <c r="AX492" s="5">
        <v>2.3166666666666666E-5</v>
      </c>
      <c r="AY492" s="2" t="s">
        <v>311</v>
      </c>
      <c r="AZ492" s="5">
        <v>76.95</v>
      </c>
      <c r="BA492" s="5">
        <v>335.65</v>
      </c>
      <c r="BB492" s="3" t="s">
        <v>8</v>
      </c>
      <c r="BC492" s="3">
        <v>30</v>
      </c>
      <c r="BD492" s="5">
        <v>0.51282051282051289</v>
      </c>
      <c r="BE492" s="3" t="s">
        <v>581</v>
      </c>
      <c r="BF492" s="6">
        <v>31.4</v>
      </c>
      <c r="BG492" s="5">
        <v>7.7</v>
      </c>
      <c r="BH492" s="3">
        <v>211.85</v>
      </c>
      <c r="BI492" s="3">
        <v>3.23</v>
      </c>
      <c r="BJ492" s="5">
        <v>3.33</v>
      </c>
      <c r="BK492" s="5">
        <v>181.8</v>
      </c>
      <c r="BL492" s="5">
        <v>1.8867924528301885</v>
      </c>
      <c r="BM492" s="5">
        <v>10.25</v>
      </c>
      <c r="BN492" s="5">
        <v>335.65</v>
      </c>
      <c r="BO492" s="3" t="s">
        <v>121</v>
      </c>
      <c r="BP492" s="3" t="s">
        <v>3</v>
      </c>
      <c r="BQ492" s="5">
        <v>3.57</v>
      </c>
      <c r="BR492" s="2" t="s">
        <v>21</v>
      </c>
      <c r="BS492" s="3"/>
      <c r="BT492" s="3"/>
      <c r="BU492" s="3">
        <v>1.25</v>
      </c>
      <c r="BV492" s="5">
        <v>4.95</v>
      </c>
      <c r="BW492" s="5">
        <v>6.71</v>
      </c>
      <c r="BX492" s="3" t="s">
        <v>27</v>
      </c>
      <c r="BY492" s="3"/>
      <c r="BZ492" s="5">
        <v>335.65</v>
      </c>
      <c r="CA492" s="5">
        <v>7.6923076923076916</v>
      </c>
      <c r="CB492" s="3" t="s">
        <v>3</v>
      </c>
      <c r="CC492" s="5">
        <v>2.0499999999999998</v>
      </c>
      <c r="CD492" s="5">
        <v>215</v>
      </c>
      <c r="CE492" s="3"/>
      <c r="CF492" s="5">
        <v>154.1</v>
      </c>
      <c r="CG492" s="3" t="s">
        <v>312</v>
      </c>
      <c r="CH492" s="3">
        <v>3.23</v>
      </c>
      <c r="CI492" s="3" t="s">
        <v>27</v>
      </c>
      <c r="CJ492" s="3" t="s">
        <v>1</v>
      </c>
      <c r="CK492" s="5">
        <v>4.18</v>
      </c>
      <c r="CL492" s="3" t="s">
        <v>22</v>
      </c>
      <c r="CM492" s="5">
        <v>425</v>
      </c>
      <c r="CN492" s="3"/>
      <c r="CO492" s="5">
        <v>50</v>
      </c>
      <c r="CP492" s="5">
        <v>8.5</v>
      </c>
      <c r="CQ492" s="5">
        <v>3.4</v>
      </c>
      <c r="CR492" s="5">
        <v>8.1</v>
      </c>
      <c r="CS492" s="5">
        <v>60.55</v>
      </c>
      <c r="CT492" s="5">
        <v>39.9</v>
      </c>
      <c r="CU492" s="5">
        <v>14.45</v>
      </c>
      <c r="CV492" s="5">
        <v>1825</v>
      </c>
      <c r="CW492" s="5">
        <v>770</v>
      </c>
      <c r="CX492" s="5">
        <v>1.25</v>
      </c>
      <c r="CY492" s="5">
        <v>0.75187969924812026</v>
      </c>
      <c r="CZ492" s="3" t="s">
        <v>22</v>
      </c>
      <c r="DA492" s="5">
        <v>1.69</v>
      </c>
      <c r="DB492" s="5">
        <v>1424.5</v>
      </c>
      <c r="DC492" s="2">
        <v>6.48</v>
      </c>
      <c r="DD492" s="5">
        <v>163.75</v>
      </c>
      <c r="DE492" s="3" t="s">
        <v>22</v>
      </c>
      <c r="DF492" s="5">
        <v>0.36101083032490977</v>
      </c>
      <c r="DG492" s="3" t="s">
        <v>3</v>
      </c>
      <c r="DH492" s="5">
        <v>17.850000000000001</v>
      </c>
      <c r="DI492" s="3" t="s">
        <v>28</v>
      </c>
      <c r="DJ492" s="3"/>
      <c r="DK492" s="5">
        <v>925</v>
      </c>
      <c r="DL492" s="3" t="s">
        <v>8</v>
      </c>
      <c r="DM492" s="5">
        <v>0.3058103975535168</v>
      </c>
      <c r="DN492" s="3" t="s">
        <v>3</v>
      </c>
      <c r="DO492" s="5">
        <v>555</v>
      </c>
      <c r="DP492" s="3" t="s">
        <v>3</v>
      </c>
      <c r="DQ492" s="5">
        <v>50</v>
      </c>
      <c r="DR492" s="5">
        <v>2.7027027027027026</v>
      </c>
      <c r="DS492" s="3">
        <v>1</v>
      </c>
      <c r="DT492" s="5">
        <v>1.2987012987012987</v>
      </c>
      <c r="DU492" s="2"/>
      <c r="DV492" s="3" t="s">
        <v>3</v>
      </c>
      <c r="DW492" s="5">
        <v>42.7</v>
      </c>
      <c r="DX492" s="3">
        <v>8.3000000000000007</v>
      </c>
      <c r="DY492" s="3" t="s">
        <v>8</v>
      </c>
      <c r="DZ492" s="5">
        <v>848</v>
      </c>
      <c r="EA492" s="5">
        <v>2.4390243902439024</v>
      </c>
      <c r="EB492" s="5">
        <v>2.73</v>
      </c>
      <c r="EC492" s="3">
        <v>6.52</v>
      </c>
      <c r="ED492" s="5">
        <v>335.65</v>
      </c>
      <c r="EE492" s="5">
        <v>0.38910505836575876</v>
      </c>
      <c r="EF492" s="3" t="s">
        <v>1</v>
      </c>
      <c r="EG492" s="3" t="s">
        <v>27</v>
      </c>
      <c r="EH492" s="2"/>
      <c r="EI492" s="5">
        <v>15</v>
      </c>
      <c r="EJ492" s="3" t="s">
        <v>473</v>
      </c>
      <c r="EK492" s="5">
        <v>0.86950000000000005</v>
      </c>
      <c r="EL492" s="3" t="s">
        <v>1</v>
      </c>
      <c r="EM492" s="3" t="s">
        <v>3</v>
      </c>
      <c r="EN492" s="3" t="s">
        <v>27</v>
      </c>
      <c r="EO492" s="3"/>
      <c r="EP492" s="3" t="s">
        <v>8</v>
      </c>
      <c r="EQ492" s="3">
        <v>3.23</v>
      </c>
      <c r="ER492" s="5">
        <v>9.5500000000000007</v>
      </c>
      <c r="ES492" s="3"/>
      <c r="ET492" s="9">
        <v>36.1</v>
      </c>
      <c r="EU492" s="3" t="s">
        <v>239</v>
      </c>
      <c r="EV492" s="3" t="s">
        <v>28</v>
      </c>
      <c r="EW492" s="9">
        <v>24.2</v>
      </c>
      <c r="EX492" s="9">
        <v>2.31</v>
      </c>
      <c r="EY492" s="3">
        <v>2.08</v>
      </c>
      <c r="EZ492" s="3"/>
      <c r="FA492" s="9">
        <v>2.0408163265306123</v>
      </c>
      <c r="FB492" s="9">
        <v>1.02E-6</v>
      </c>
      <c r="FC492" s="5">
        <v>335.65</v>
      </c>
      <c r="FD492" s="9">
        <v>6.666666666666667</v>
      </c>
      <c r="FE492" s="2" t="s">
        <v>311</v>
      </c>
      <c r="FF492" s="3" t="s">
        <v>28</v>
      </c>
      <c r="FG492" s="3" t="s">
        <v>1</v>
      </c>
      <c r="FH492" s="9">
        <v>7.53</v>
      </c>
      <c r="FI492" s="3">
        <v>0.4081632653061224</v>
      </c>
      <c r="FJ492" s="9">
        <v>17.850000000000001</v>
      </c>
      <c r="FK492" s="3" t="s">
        <v>1</v>
      </c>
      <c r="FL492" s="3" t="s">
        <v>1</v>
      </c>
      <c r="FM492" s="3">
        <v>1.0526315789473684</v>
      </c>
      <c r="FN492" s="9">
        <v>870</v>
      </c>
      <c r="FO492" s="9">
        <v>2.02E-5</v>
      </c>
      <c r="FP492" s="9">
        <v>20.55</v>
      </c>
      <c r="FQ492" s="3" t="s">
        <v>311</v>
      </c>
      <c r="FR492" s="5">
        <v>7.5499999999999998E-2</v>
      </c>
      <c r="FS492" s="9">
        <v>160</v>
      </c>
      <c r="FT492" s="3" t="s">
        <v>1</v>
      </c>
      <c r="FU492" s="3">
        <v>3.77</v>
      </c>
      <c r="FV492" s="3" t="s">
        <v>27</v>
      </c>
      <c r="FW492" s="5">
        <v>64.599999999999994</v>
      </c>
      <c r="FX492" s="10">
        <v>4.0000000000000001E-3</v>
      </c>
      <c r="FY492" s="3">
        <v>115</v>
      </c>
      <c r="FZ492" s="3"/>
      <c r="GA492" s="3">
        <v>3.23</v>
      </c>
      <c r="GB492" s="3">
        <v>3.23</v>
      </c>
      <c r="GC492" s="3" t="s">
        <v>27</v>
      </c>
      <c r="GD492" s="3">
        <v>3.23</v>
      </c>
      <c r="GE492" s="3">
        <v>4.166666666666667</v>
      </c>
      <c r="GF492" s="3" t="s">
        <v>30</v>
      </c>
      <c r="GG492" s="3"/>
      <c r="GH492" s="9">
        <v>3.87</v>
      </c>
      <c r="GI492" s="5">
        <v>335.65</v>
      </c>
      <c r="GJ492" s="5">
        <v>4.9149999999999999E-2</v>
      </c>
      <c r="GK492" s="3"/>
      <c r="GL492" s="9">
        <v>50</v>
      </c>
      <c r="GM492" s="9">
        <v>2.2599999999999998</v>
      </c>
      <c r="GN492" s="3" t="s">
        <v>31</v>
      </c>
      <c r="GO492" s="3" t="s">
        <v>8</v>
      </c>
      <c r="GP492" s="3"/>
      <c r="GQ492" s="3">
        <v>145</v>
      </c>
      <c r="GR492" s="3" t="s">
        <v>219</v>
      </c>
      <c r="GS492" s="9">
        <v>2.7027027027027026</v>
      </c>
      <c r="GT492" s="9">
        <v>137.25</v>
      </c>
      <c r="GU492" s="9">
        <v>27.15</v>
      </c>
      <c r="GV492" s="2">
        <v>0.66666666666666674</v>
      </c>
      <c r="GW492" s="9">
        <v>15</v>
      </c>
      <c r="GX492" s="2" t="s">
        <v>34</v>
      </c>
      <c r="GY492" s="9">
        <v>2.7027027027027026</v>
      </c>
      <c r="GZ492" s="9">
        <v>7.1</v>
      </c>
      <c r="HA492" s="9">
        <v>1.7</v>
      </c>
      <c r="HB492" s="9">
        <v>24.2</v>
      </c>
      <c r="HC492" s="3">
        <v>39.4</v>
      </c>
      <c r="HD492" s="3" t="s">
        <v>3</v>
      </c>
      <c r="HE492" s="9">
        <v>220</v>
      </c>
      <c r="HF492" s="9">
        <v>26.3</v>
      </c>
      <c r="HG492" s="3" t="s">
        <v>467</v>
      </c>
      <c r="HH492" s="5">
        <v>335.65</v>
      </c>
      <c r="HI492" s="3" t="s">
        <v>311</v>
      </c>
      <c r="HJ492" s="3">
        <v>1.8181818181818181</v>
      </c>
      <c r="HK492" s="3" t="s">
        <v>3</v>
      </c>
      <c r="HL492" s="3">
        <v>5.25</v>
      </c>
      <c r="HM492" s="9">
        <v>0.89</v>
      </c>
      <c r="HN492" s="9">
        <v>706</v>
      </c>
      <c r="HO492" s="3" t="s">
        <v>3</v>
      </c>
      <c r="HP492" s="3" t="s">
        <v>1</v>
      </c>
      <c r="HQ492" s="3" t="s">
        <v>28</v>
      </c>
      <c r="HR492" s="9">
        <v>50.5</v>
      </c>
      <c r="HS492" s="3" t="s">
        <v>3</v>
      </c>
      <c r="HT492" s="3">
        <v>3.79</v>
      </c>
      <c r="HU492" s="9">
        <v>0.7142857142857143</v>
      </c>
      <c r="HV492" s="3">
        <v>1</v>
      </c>
      <c r="HW492" s="9">
        <v>0.18869999999999998</v>
      </c>
      <c r="HX492" s="3" t="s">
        <v>3</v>
      </c>
      <c r="HY492" s="3">
        <v>125</v>
      </c>
      <c r="HZ492" s="3" t="s">
        <v>30</v>
      </c>
      <c r="IA492" s="9">
        <v>26.3</v>
      </c>
      <c r="IB492" s="5">
        <v>206.25</v>
      </c>
      <c r="IC492" s="3" t="s">
        <v>18</v>
      </c>
      <c r="ID492" s="3"/>
      <c r="IE492" s="3" t="s">
        <v>309</v>
      </c>
      <c r="IF492" s="7">
        <v>11</v>
      </c>
      <c r="IG492" s="9">
        <v>16.666666666666668</v>
      </c>
      <c r="IH492" s="9">
        <v>2.6315789473684212</v>
      </c>
    </row>
    <row r="493" spans="1:242" x14ac:dyDescent="0.25">
      <c r="A493" s="1" t="s">
        <v>618</v>
      </c>
      <c r="B493" s="5">
        <v>159.5</v>
      </c>
      <c r="C493" s="3"/>
      <c r="D493" s="5">
        <v>16.25</v>
      </c>
      <c r="E493" s="3" t="s">
        <v>1</v>
      </c>
      <c r="F493" s="3"/>
      <c r="G493" s="2"/>
      <c r="H493" s="3">
        <v>3.13</v>
      </c>
      <c r="I493" s="3">
        <v>3.13</v>
      </c>
      <c r="J493" s="5">
        <v>1.8200000000000001E-4</v>
      </c>
      <c r="K493" s="3" t="s">
        <v>3</v>
      </c>
      <c r="L493" s="3"/>
      <c r="M493" s="5">
        <v>1.5151515151515151</v>
      </c>
      <c r="N493" s="5">
        <v>13.8</v>
      </c>
      <c r="O493" s="3" t="s">
        <v>3</v>
      </c>
      <c r="P493" s="3">
        <v>1.1000000000000001</v>
      </c>
      <c r="Q493" s="3">
        <v>0.38314176245210729</v>
      </c>
      <c r="R493" s="5">
        <v>96.75</v>
      </c>
      <c r="S493" s="3">
        <v>2.2200000000000002</v>
      </c>
      <c r="T493" s="3" t="s">
        <v>3</v>
      </c>
      <c r="U493" s="5">
        <v>40.950000000000003</v>
      </c>
      <c r="V493" s="3">
        <v>3.3</v>
      </c>
      <c r="W493" s="5">
        <v>321.8</v>
      </c>
      <c r="X493" s="3"/>
      <c r="Y493" s="3"/>
      <c r="Z493" s="5">
        <v>2.145</v>
      </c>
      <c r="AA493" s="3" t="s">
        <v>8</v>
      </c>
      <c r="AB493" s="2">
        <v>2.3255813953488373</v>
      </c>
      <c r="AC493" s="5">
        <v>1.1363636363636364E-8</v>
      </c>
      <c r="AD493" s="3" t="s">
        <v>22</v>
      </c>
      <c r="AE493" s="3" t="s">
        <v>1</v>
      </c>
      <c r="AF493" s="3"/>
      <c r="AG493" s="6">
        <v>3.8E-3</v>
      </c>
      <c r="AH493" s="5">
        <v>321.8</v>
      </c>
      <c r="AI493" s="5">
        <v>147.80000000000001</v>
      </c>
      <c r="AJ493" s="3" t="s">
        <v>21</v>
      </c>
      <c r="AK493" s="5">
        <v>321.8</v>
      </c>
      <c r="AL493" s="5">
        <v>1.4</v>
      </c>
      <c r="AM493" s="3"/>
      <c r="AN493" s="3"/>
      <c r="AO493" s="5">
        <v>321.8</v>
      </c>
      <c r="AP493" s="5">
        <v>321.8</v>
      </c>
      <c r="AQ493" s="5">
        <v>238.1</v>
      </c>
      <c r="AR493" s="5">
        <v>4.0999999999999996</v>
      </c>
      <c r="AS493" s="3" t="s">
        <v>28</v>
      </c>
      <c r="AT493" s="3" t="s">
        <v>28</v>
      </c>
      <c r="AU493" s="5">
        <v>238.1</v>
      </c>
      <c r="AV493" s="3"/>
      <c r="AW493" s="5">
        <v>321.8</v>
      </c>
      <c r="AX493" s="5">
        <v>2.3333333333333332E-5</v>
      </c>
      <c r="AY493" s="2" t="s">
        <v>311</v>
      </c>
      <c r="AZ493" s="5">
        <v>76.75</v>
      </c>
      <c r="BA493" s="5">
        <v>321.8</v>
      </c>
      <c r="BB493" s="3" t="s">
        <v>8</v>
      </c>
      <c r="BC493" s="3">
        <v>28.5</v>
      </c>
      <c r="BD493" s="5">
        <v>0.50761421319796951</v>
      </c>
      <c r="BE493" s="3" t="s">
        <v>581</v>
      </c>
      <c r="BF493" s="6">
        <v>27.1</v>
      </c>
      <c r="BG493" s="5">
        <v>7.47</v>
      </c>
      <c r="BH493" s="3">
        <v>203.1</v>
      </c>
      <c r="BI493" s="3">
        <v>3.13</v>
      </c>
      <c r="BJ493" s="5">
        <v>3.23</v>
      </c>
      <c r="BK493" s="5">
        <v>161.30000000000001</v>
      </c>
      <c r="BL493" s="5">
        <v>1.9607843137254901</v>
      </c>
      <c r="BM493" s="5">
        <v>10.1</v>
      </c>
      <c r="BN493" s="5">
        <v>321.8</v>
      </c>
      <c r="BO493" s="3" t="s">
        <v>121</v>
      </c>
      <c r="BP493" s="3" t="s">
        <v>3</v>
      </c>
      <c r="BQ493" s="5">
        <v>3.8</v>
      </c>
      <c r="BR493" s="2" t="s">
        <v>21</v>
      </c>
      <c r="BS493" s="3"/>
      <c r="BT493" s="3"/>
      <c r="BU493" s="3">
        <v>1.2048192771084338</v>
      </c>
      <c r="BV493" s="5">
        <v>4.8099999999999996</v>
      </c>
      <c r="BW493" s="5">
        <v>6.37</v>
      </c>
      <c r="BX493" s="3" t="s">
        <v>27</v>
      </c>
      <c r="BY493" s="3"/>
      <c r="BZ493" s="5">
        <v>321.8</v>
      </c>
      <c r="CA493" s="5">
        <v>8.3333333333333339</v>
      </c>
      <c r="CB493" s="3" t="s">
        <v>3</v>
      </c>
      <c r="CC493" s="5">
        <v>1.96</v>
      </c>
      <c r="CD493" s="5">
        <v>210</v>
      </c>
      <c r="CE493" s="3"/>
      <c r="CF493" s="5">
        <v>147.75</v>
      </c>
      <c r="CG493" s="3" t="s">
        <v>312</v>
      </c>
      <c r="CH493" s="3">
        <v>3.13</v>
      </c>
      <c r="CI493" s="3" t="s">
        <v>27</v>
      </c>
      <c r="CJ493" s="3" t="s">
        <v>1</v>
      </c>
      <c r="CK493" s="5">
        <v>4.0999999999999996</v>
      </c>
      <c r="CL493" s="3" t="s">
        <v>22</v>
      </c>
      <c r="CM493" s="5">
        <v>410</v>
      </c>
      <c r="CN493" s="3"/>
      <c r="CO493" s="5">
        <v>49</v>
      </c>
      <c r="CP493" s="5">
        <v>8.35</v>
      </c>
      <c r="CQ493" s="5">
        <v>3.3</v>
      </c>
      <c r="CR493" s="5">
        <v>7.55</v>
      </c>
      <c r="CS493" s="5">
        <v>61.35</v>
      </c>
      <c r="CT493" s="5">
        <v>38.25</v>
      </c>
      <c r="CU493" s="5">
        <v>14.15</v>
      </c>
      <c r="CV493" s="5">
        <v>1820</v>
      </c>
      <c r="CW493" s="5">
        <v>812</v>
      </c>
      <c r="CX493" s="5">
        <v>1.3333333333333333</v>
      </c>
      <c r="CY493" s="5">
        <v>0.7246376811594204</v>
      </c>
      <c r="CZ493" s="3" t="s">
        <v>22</v>
      </c>
      <c r="DA493" s="5">
        <v>1.67</v>
      </c>
      <c r="DB493" s="5">
        <v>1384.1</v>
      </c>
      <c r="DC493" s="2">
        <v>6.45</v>
      </c>
      <c r="DD493" s="5">
        <v>160.1</v>
      </c>
      <c r="DE493" s="3" t="s">
        <v>22</v>
      </c>
      <c r="DF493" s="5">
        <v>0.35335689045936397</v>
      </c>
      <c r="DG493" s="3" t="s">
        <v>3</v>
      </c>
      <c r="DH493" s="5">
        <v>16.649999999999999</v>
      </c>
      <c r="DI493" s="3" t="s">
        <v>28</v>
      </c>
      <c r="DJ493" s="3"/>
      <c r="DK493" s="5">
        <v>990</v>
      </c>
      <c r="DL493" s="3" t="s">
        <v>8</v>
      </c>
      <c r="DM493" s="5">
        <v>0.29585798816568049</v>
      </c>
      <c r="DN493" s="3" t="s">
        <v>3</v>
      </c>
      <c r="DO493" s="5">
        <v>570</v>
      </c>
      <c r="DP493" s="3" t="s">
        <v>3</v>
      </c>
      <c r="DQ493" s="5">
        <v>65</v>
      </c>
      <c r="DR493" s="5">
        <v>2.3809523809523809</v>
      </c>
      <c r="DS493" s="3">
        <v>1</v>
      </c>
      <c r="DT493" s="5">
        <v>1.2987012987012987</v>
      </c>
      <c r="DU493" s="2"/>
      <c r="DV493" s="3" t="s">
        <v>3</v>
      </c>
      <c r="DW493" s="5">
        <v>40.950000000000003</v>
      </c>
      <c r="DX493" s="3">
        <v>7.95</v>
      </c>
      <c r="DY493" s="3" t="s">
        <v>8</v>
      </c>
      <c r="DZ493" s="5">
        <v>820</v>
      </c>
      <c r="EA493" s="5">
        <v>2.3255813953488373</v>
      </c>
      <c r="EB493" s="5">
        <v>2.58</v>
      </c>
      <c r="EC493" s="3">
        <v>6.25</v>
      </c>
      <c r="ED493" s="5">
        <v>321.8</v>
      </c>
      <c r="EE493" s="5">
        <v>0.37735849056603776</v>
      </c>
      <c r="EF493" s="3" t="s">
        <v>1</v>
      </c>
      <c r="EG493" s="3" t="s">
        <v>27</v>
      </c>
      <c r="EH493" s="2"/>
      <c r="EI493" s="5">
        <v>14.8</v>
      </c>
      <c r="EJ493" s="3" t="s">
        <v>473</v>
      </c>
      <c r="EK493" s="5">
        <v>0.92600000000000005</v>
      </c>
      <c r="EL493" s="3" t="s">
        <v>1</v>
      </c>
      <c r="EM493" s="3" t="s">
        <v>3</v>
      </c>
      <c r="EN493" s="3" t="s">
        <v>27</v>
      </c>
      <c r="EO493" s="3"/>
      <c r="EP493" s="3" t="s">
        <v>8</v>
      </c>
      <c r="EQ493" s="3">
        <v>3.13</v>
      </c>
      <c r="ER493" s="5">
        <v>8.8000000000000007</v>
      </c>
      <c r="ES493" s="3"/>
      <c r="ET493" s="9">
        <v>35</v>
      </c>
      <c r="EU493" s="3" t="s">
        <v>239</v>
      </c>
      <c r="EV493" s="3" t="s">
        <v>28</v>
      </c>
      <c r="EW493" s="9">
        <v>22.5</v>
      </c>
      <c r="EX493" s="9">
        <v>2.25</v>
      </c>
      <c r="EY493" s="3">
        <v>2.13</v>
      </c>
      <c r="EZ493" s="3"/>
      <c r="FA493" s="9">
        <v>1.9230769230769229</v>
      </c>
      <c r="FB493" s="9">
        <v>1.0100000000000001E-6</v>
      </c>
      <c r="FC493" s="5">
        <v>321.8</v>
      </c>
      <c r="FD493" s="9">
        <v>7.6923076923076916</v>
      </c>
      <c r="FE493" s="2" t="s">
        <v>311</v>
      </c>
      <c r="FF493" s="3" t="s">
        <v>28</v>
      </c>
      <c r="FG493" s="3" t="s">
        <v>1</v>
      </c>
      <c r="FH493" s="9">
        <v>7.52</v>
      </c>
      <c r="FI493" s="3">
        <v>0.38759689922480617</v>
      </c>
      <c r="FJ493" s="9">
        <v>17.2</v>
      </c>
      <c r="FK493" s="3" t="s">
        <v>1</v>
      </c>
      <c r="FL493" s="3" t="s">
        <v>1</v>
      </c>
      <c r="FM493" s="3">
        <v>1.1111111111111112</v>
      </c>
      <c r="FN493" s="9">
        <v>850</v>
      </c>
      <c r="FO493" s="9">
        <v>2.1500000000000001E-5</v>
      </c>
      <c r="FP493" s="9">
        <v>20.5</v>
      </c>
      <c r="FQ493" s="3" t="s">
        <v>311</v>
      </c>
      <c r="FR493" s="5">
        <v>0.08</v>
      </c>
      <c r="FS493" s="9">
        <v>153.30000000000001</v>
      </c>
      <c r="FT493" s="3" t="s">
        <v>1</v>
      </c>
      <c r="FU493" s="3">
        <v>3.69</v>
      </c>
      <c r="FV493" s="3" t="s">
        <v>27</v>
      </c>
      <c r="FW493" s="5">
        <v>61.9</v>
      </c>
      <c r="FX493" s="10">
        <v>4.0999999999999995E-3</v>
      </c>
      <c r="FY493" s="3">
        <v>108.5</v>
      </c>
      <c r="FZ493" s="3"/>
      <c r="GA493" s="3">
        <v>3.13</v>
      </c>
      <c r="GB493" s="3">
        <v>3.13</v>
      </c>
      <c r="GC493" s="3" t="s">
        <v>27</v>
      </c>
      <c r="GD493" s="3">
        <v>3.13</v>
      </c>
      <c r="GE493" s="3">
        <v>4</v>
      </c>
      <c r="GF493" s="3" t="s">
        <v>30</v>
      </c>
      <c r="GG493" s="3"/>
      <c r="GH493" s="9">
        <v>3.78</v>
      </c>
      <c r="GI493" s="5">
        <v>321.8</v>
      </c>
      <c r="GJ493" s="5">
        <v>0.05</v>
      </c>
      <c r="GK493" s="3"/>
      <c r="GL493" s="9">
        <v>50</v>
      </c>
      <c r="GM493" s="9">
        <v>2.11</v>
      </c>
      <c r="GN493" s="3" t="s">
        <v>31</v>
      </c>
      <c r="GO493" s="3" t="s">
        <v>8</v>
      </c>
      <c r="GP493" s="3"/>
      <c r="GQ493" s="3">
        <v>140</v>
      </c>
      <c r="GR493" s="3" t="s">
        <v>219</v>
      </c>
      <c r="GS493" s="9">
        <v>2.3809523809523809</v>
      </c>
      <c r="GT493" s="9">
        <v>132.65</v>
      </c>
      <c r="GU493" s="9">
        <v>28</v>
      </c>
      <c r="GV493" s="2">
        <v>0.71428571428571419</v>
      </c>
      <c r="GW493" s="9" t="s">
        <v>21</v>
      </c>
      <c r="GX493" s="2" t="s">
        <v>34</v>
      </c>
      <c r="GY493" s="9">
        <v>2.3255813953488373</v>
      </c>
      <c r="GZ493" s="9">
        <v>6.85</v>
      </c>
      <c r="HA493" s="9">
        <v>1.63</v>
      </c>
      <c r="HB493" s="9">
        <v>27.1</v>
      </c>
      <c r="HC493" s="3">
        <v>40.6</v>
      </c>
      <c r="HD493" s="3" t="s">
        <v>3</v>
      </c>
      <c r="HE493" s="9">
        <v>200</v>
      </c>
      <c r="HF493" s="9">
        <v>26</v>
      </c>
      <c r="HG493" s="3" t="s">
        <v>467</v>
      </c>
      <c r="HH493" s="5">
        <v>321.8</v>
      </c>
      <c r="HI493" s="3" t="s">
        <v>311</v>
      </c>
      <c r="HJ493" s="3">
        <v>1.7543859649122808</v>
      </c>
      <c r="HK493" s="3" t="s">
        <v>3</v>
      </c>
      <c r="HL493" s="3">
        <v>5</v>
      </c>
      <c r="HM493" s="9">
        <v>0.9</v>
      </c>
      <c r="HN493" s="9">
        <v>773</v>
      </c>
      <c r="HO493" s="3" t="s">
        <v>3</v>
      </c>
      <c r="HP493" s="3" t="s">
        <v>1</v>
      </c>
      <c r="HQ493" s="3" t="s">
        <v>28</v>
      </c>
      <c r="HR493" s="9">
        <v>71.5</v>
      </c>
      <c r="HS493" s="3" t="s">
        <v>3</v>
      </c>
      <c r="HT493" s="3">
        <v>3.78</v>
      </c>
      <c r="HU493" s="9">
        <v>0.68965517241379315</v>
      </c>
      <c r="HV493" s="3">
        <v>1</v>
      </c>
      <c r="HW493" s="9">
        <v>0.1925</v>
      </c>
      <c r="HX493" s="3" t="s">
        <v>3</v>
      </c>
      <c r="HY493" s="3">
        <v>120</v>
      </c>
      <c r="HZ493" s="3" t="s">
        <v>30</v>
      </c>
      <c r="IA493" s="9">
        <v>30</v>
      </c>
      <c r="IB493" s="5">
        <v>225</v>
      </c>
      <c r="IC493" s="3" t="s">
        <v>18</v>
      </c>
      <c r="ID493" s="3"/>
      <c r="IE493" s="3" t="s">
        <v>309</v>
      </c>
      <c r="IF493" s="7">
        <v>11.75</v>
      </c>
      <c r="IG493" s="9">
        <v>20</v>
      </c>
      <c r="IH493" s="9">
        <v>2.5</v>
      </c>
    </row>
    <row r="494" spans="1:242" x14ac:dyDescent="0.25">
      <c r="A494" s="1" t="s">
        <v>619</v>
      </c>
      <c r="B494" s="5">
        <v>161.5</v>
      </c>
      <c r="C494" s="3">
        <v>39</v>
      </c>
      <c r="D494" s="5">
        <v>16.7</v>
      </c>
      <c r="E494" s="3" t="s">
        <v>1</v>
      </c>
      <c r="F494" s="3" t="s">
        <v>21</v>
      </c>
      <c r="G494" s="2">
        <v>1.85</v>
      </c>
      <c r="H494" s="3">
        <v>3.13</v>
      </c>
      <c r="I494" s="3">
        <v>3.13</v>
      </c>
      <c r="J494" s="5">
        <v>2.1000000000000001E-4</v>
      </c>
      <c r="K494" s="3" t="s">
        <v>3</v>
      </c>
      <c r="L494" s="3">
        <v>2.09</v>
      </c>
      <c r="M494" s="5">
        <v>1.5151515151515151</v>
      </c>
      <c r="N494" s="5">
        <v>13.6</v>
      </c>
      <c r="O494" s="3" t="s">
        <v>3</v>
      </c>
      <c r="P494" s="3">
        <v>1.1000000000000001</v>
      </c>
      <c r="Q494" s="3">
        <v>0.38167938931297707</v>
      </c>
      <c r="R494" s="5">
        <v>98</v>
      </c>
      <c r="S494" s="3">
        <v>2.2200000000000002</v>
      </c>
      <c r="T494" s="3" t="s">
        <v>3</v>
      </c>
      <c r="U494" s="5">
        <v>40.65</v>
      </c>
      <c r="V494" s="3">
        <v>3.3</v>
      </c>
      <c r="W494" s="5">
        <v>319</v>
      </c>
      <c r="X494" s="3">
        <v>1.08</v>
      </c>
      <c r="Y494" s="3">
        <v>14.15</v>
      </c>
      <c r="Z494" s="5">
        <v>2.13</v>
      </c>
      <c r="AA494" s="3" t="s">
        <v>8</v>
      </c>
      <c r="AB494" s="2">
        <v>2.5641025641025639</v>
      </c>
      <c r="AC494" s="5">
        <v>1.1454545454545454E-8</v>
      </c>
      <c r="AD494" s="3" t="s">
        <v>22</v>
      </c>
      <c r="AE494" s="3" t="s">
        <v>21</v>
      </c>
      <c r="AF494" s="3">
        <v>2.2000000000000002</v>
      </c>
      <c r="AG494" s="6">
        <v>3.7799999999999999E-3</v>
      </c>
      <c r="AH494" s="5">
        <v>319</v>
      </c>
      <c r="AI494" s="5">
        <v>147.69999999999999</v>
      </c>
      <c r="AJ494" s="3">
        <v>130</v>
      </c>
      <c r="AK494" s="5">
        <v>319</v>
      </c>
      <c r="AL494" s="5">
        <v>1.37</v>
      </c>
      <c r="AM494" s="3">
        <v>140</v>
      </c>
      <c r="AN494" s="3">
        <v>0.90909090909090906</v>
      </c>
      <c r="AO494" s="5">
        <v>319</v>
      </c>
      <c r="AP494" s="5">
        <v>319</v>
      </c>
      <c r="AQ494" s="5">
        <v>232.6</v>
      </c>
      <c r="AR494" s="5">
        <v>4.0599999999999996</v>
      </c>
      <c r="AS494" s="3" t="s">
        <v>28</v>
      </c>
      <c r="AT494" s="3" t="s">
        <v>28</v>
      </c>
      <c r="AU494" s="5">
        <v>243.9</v>
      </c>
      <c r="AV494" s="3">
        <v>360</v>
      </c>
      <c r="AW494" s="5">
        <v>319</v>
      </c>
      <c r="AX494" s="5">
        <v>2.4916666666666668E-5</v>
      </c>
      <c r="AY494" s="2" t="s">
        <v>311</v>
      </c>
      <c r="AZ494" s="5">
        <v>76.900000000000006</v>
      </c>
      <c r="BA494" s="5">
        <v>319</v>
      </c>
      <c r="BB494" s="3" t="s">
        <v>8</v>
      </c>
      <c r="BC494" s="3">
        <v>29</v>
      </c>
      <c r="BD494" s="5">
        <v>0.51546391752577325</v>
      </c>
      <c r="BE494" s="3" t="s">
        <v>581</v>
      </c>
      <c r="BF494" s="6">
        <v>27.55</v>
      </c>
      <c r="BG494" s="5">
        <v>7.35</v>
      </c>
      <c r="BH494" s="3">
        <v>203.15</v>
      </c>
      <c r="BI494" s="3">
        <v>3.13</v>
      </c>
      <c r="BJ494" s="5">
        <v>3.22</v>
      </c>
      <c r="BK494" s="5">
        <v>161.5</v>
      </c>
      <c r="BL494" s="5">
        <v>2</v>
      </c>
      <c r="BM494" s="5">
        <v>9.1</v>
      </c>
      <c r="BN494" s="5">
        <v>319</v>
      </c>
      <c r="BO494" s="3" t="s">
        <v>121</v>
      </c>
      <c r="BP494" s="3" t="s">
        <v>3</v>
      </c>
      <c r="BQ494" s="5">
        <v>3.83</v>
      </c>
      <c r="BR494" s="2" t="s">
        <v>21</v>
      </c>
      <c r="BS494" s="3">
        <v>1.1111111111111112</v>
      </c>
      <c r="BT494" s="3"/>
      <c r="BU494" s="3">
        <v>1.2048192771084338</v>
      </c>
      <c r="BV494" s="5">
        <v>4.75</v>
      </c>
      <c r="BW494" s="5">
        <v>6.37</v>
      </c>
      <c r="BX494" s="3" t="s">
        <v>27</v>
      </c>
      <c r="BY494" s="4">
        <v>120.37</v>
      </c>
      <c r="BZ494" s="5">
        <v>319</v>
      </c>
      <c r="CA494" s="5">
        <v>8.3333333333333339</v>
      </c>
      <c r="CB494" s="3" t="s">
        <v>3</v>
      </c>
      <c r="CC494" s="5">
        <v>1.93</v>
      </c>
      <c r="CD494" s="5">
        <v>218</v>
      </c>
      <c r="CE494" s="3">
        <v>1.1111111111111112</v>
      </c>
      <c r="CF494" s="5">
        <v>147.69999999999999</v>
      </c>
      <c r="CG494" s="3" t="s">
        <v>312</v>
      </c>
      <c r="CH494" s="3">
        <v>3.13</v>
      </c>
      <c r="CI494" s="3" t="s">
        <v>27</v>
      </c>
      <c r="CJ494" s="3" t="s">
        <v>1</v>
      </c>
      <c r="CK494" s="5">
        <v>3.7</v>
      </c>
      <c r="CL494" s="3" t="s">
        <v>22</v>
      </c>
      <c r="CM494" s="5">
        <v>420</v>
      </c>
      <c r="CN494" s="3">
        <v>320</v>
      </c>
      <c r="CO494" s="5">
        <v>47</v>
      </c>
      <c r="CP494" s="5">
        <v>8.4</v>
      </c>
      <c r="CQ494" s="5">
        <v>3</v>
      </c>
      <c r="CR494" s="5">
        <v>7.55</v>
      </c>
      <c r="CS494" s="5">
        <v>61.4</v>
      </c>
      <c r="CT494" s="5">
        <v>38.5</v>
      </c>
      <c r="CU494" s="5">
        <v>14.15</v>
      </c>
      <c r="CV494" s="5">
        <v>1825</v>
      </c>
      <c r="CW494" s="5">
        <v>815</v>
      </c>
      <c r="CX494" s="5">
        <v>1.3888888888888888</v>
      </c>
      <c r="CY494" s="5">
        <v>0.7246376811594204</v>
      </c>
      <c r="CZ494" s="3" t="s">
        <v>22</v>
      </c>
      <c r="DA494" s="5">
        <v>1.55</v>
      </c>
      <c r="DB494" s="5">
        <v>1331.95</v>
      </c>
      <c r="DC494" s="5">
        <v>6.47</v>
      </c>
      <c r="DD494" s="5">
        <v>159.30000000000001</v>
      </c>
      <c r="DE494" s="3" t="s">
        <v>22</v>
      </c>
      <c r="DF494" s="5">
        <v>0.3546099290780142</v>
      </c>
      <c r="DG494" s="3" t="s">
        <v>3</v>
      </c>
      <c r="DH494" s="5">
        <v>17.100000000000001</v>
      </c>
      <c r="DI494" s="3" t="s">
        <v>28</v>
      </c>
      <c r="DJ494" s="3">
        <v>13</v>
      </c>
      <c r="DK494" s="5">
        <v>1000</v>
      </c>
      <c r="DL494" s="3" t="s">
        <v>8</v>
      </c>
      <c r="DM494" s="5">
        <v>0.29239766081871343</v>
      </c>
      <c r="DN494" s="3" t="s">
        <v>3</v>
      </c>
      <c r="DO494" s="5">
        <v>595</v>
      </c>
      <c r="DP494" s="3" t="s">
        <v>3</v>
      </c>
      <c r="DQ494" s="5">
        <v>87</v>
      </c>
      <c r="DR494" s="5">
        <v>2.7027027027027026</v>
      </c>
      <c r="DS494" s="3">
        <v>1</v>
      </c>
      <c r="DT494" s="5">
        <v>1.3333333333333333</v>
      </c>
      <c r="DU494" s="2">
        <v>1.63</v>
      </c>
      <c r="DV494" s="3" t="s">
        <v>3</v>
      </c>
      <c r="DW494" s="5">
        <v>40.65</v>
      </c>
      <c r="DX494" s="3">
        <v>7.95</v>
      </c>
      <c r="DY494" s="3" t="s">
        <v>8</v>
      </c>
      <c r="DZ494" s="5">
        <v>815</v>
      </c>
      <c r="EA494" s="5">
        <v>2.3809523809523809</v>
      </c>
      <c r="EB494" s="5">
        <v>2.62</v>
      </c>
      <c r="EC494" s="3">
        <v>6.9</v>
      </c>
      <c r="ED494" s="5">
        <v>319</v>
      </c>
      <c r="EE494" s="5">
        <v>0.38759689922480617</v>
      </c>
      <c r="EF494" s="3" t="s">
        <v>1</v>
      </c>
      <c r="EG494" s="3" t="s">
        <v>27</v>
      </c>
      <c r="EH494" s="5">
        <v>175</v>
      </c>
      <c r="EI494" s="5">
        <v>14.2</v>
      </c>
      <c r="EJ494" s="3" t="s">
        <v>473</v>
      </c>
      <c r="EK494" s="5">
        <v>0.98</v>
      </c>
      <c r="EL494" s="3" t="s">
        <v>1</v>
      </c>
      <c r="EM494" s="3" t="s">
        <v>3</v>
      </c>
      <c r="EN494" s="3" t="s">
        <v>27</v>
      </c>
      <c r="EO494" s="3">
        <v>45</v>
      </c>
      <c r="EP494" s="3" t="s">
        <v>8</v>
      </c>
      <c r="EQ494" s="3">
        <v>3.13</v>
      </c>
      <c r="ER494" s="5">
        <v>8.7799999999999994</v>
      </c>
      <c r="ES494" s="3">
        <v>1950</v>
      </c>
      <c r="ET494" s="9">
        <v>35</v>
      </c>
      <c r="EU494" s="3" t="s">
        <v>239</v>
      </c>
      <c r="EV494" s="3" t="s">
        <v>28</v>
      </c>
      <c r="EW494" s="9">
        <v>23</v>
      </c>
      <c r="EX494" s="9">
        <v>2.1800000000000002</v>
      </c>
      <c r="EY494" s="3">
        <v>2.13</v>
      </c>
      <c r="EZ494" s="3">
        <v>120.37</v>
      </c>
      <c r="FA494" s="9">
        <v>1.9230769230769229</v>
      </c>
      <c r="FB494" s="9">
        <v>1.02E-6</v>
      </c>
      <c r="FC494" s="5">
        <v>319</v>
      </c>
      <c r="FD494" s="9">
        <v>7.6923076923076916</v>
      </c>
      <c r="FE494" s="2" t="s">
        <v>311</v>
      </c>
      <c r="FF494" s="3" t="s">
        <v>28</v>
      </c>
      <c r="FG494" s="3" t="s">
        <v>1</v>
      </c>
      <c r="FH494" s="9">
        <v>7.35</v>
      </c>
      <c r="FI494" s="3">
        <v>0.39215686274509809</v>
      </c>
      <c r="FJ494" s="9">
        <v>17.350000000000001</v>
      </c>
      <c r="FK494" s="3" t="s">
        <v>1</v>
      </c>
      <c r="FL494" s="3" t="s">
        <v>1</v>
      </c>
      <c r="FM494" s="3">
        <v>1.0869565217391304</v>
      </c>
      <c r="FN494" s="9">
        <v>885</v>
      </c>
      <c r="FO494" s="9">
        <v>2.2750000000000001E-5</v>
      </c>
      <c r="FP494" s="9">
        <v>21</v>
      </c>
      <c r="FQ494" s="3" t="s">
        <v>311</v>
      </c>
      <c r="FR494" s="5">
        <v>8.7499999999999994E-2</v>
      </c>
      <c r="FS494" s="9">
        <v>150</v>
      </c>
      <c r="FT494" s="3" t="s">
        <v>1</v>
      </c>
      <c r="FU494" s="3">
        <v>3.75</v>
      </c>
      <c r="FV494" s="3" t="s">
        <v>27</v>
      </c>
      <c r="FW494" s="5">
        <v>60.2</v>
      </c>
      <c r="FX494" s="10">
        <v>4.15E-3</v>
      </c>
      <c r="FY494" s="3">
        <v>109</v>
      </c>
      <c r="FZ494" s="3"/>
      <c r="GA494" s="3">
        <v>3.13</v>
      </c>
      <c r="GB494" s="3">
        <v>3.13</v>
      </c>
      <c r="GC494" s="3" t="s">
        <v>27</v>
      </c>
      <c r="GD494" s="3">
        <v>3.13</v>
      </c>
      <c r="GE494" s="3">
        <v>4.166666666666667</v>
      </c>
      <c r="GF494" s="3" t="s">
        <v>21</v>
      </c>
      <c r="GG494" s="3">
        <v>140</v>
      </c>
      <c r="GH494" s="9">
        <v>3.85</v>
      </c>
      <c r="GI494" s="5">
        <v>319</v>
      </c>
      <c r="GJ494" s="5">
        <v>5.5E-2</v>
      </c>
      <c r="GK494" s="3"/>
      <c r="GL494" s="9">
        <v>50</v>
      </c>
      <c r="GM494" s="9">
        <v>2.17</v>
      </c>
      <c r="GN494" s="3" t="s">
        <v>31</v>
      </c>
      <c r="GO494" s="3" t="s">
        <v>8</v>
      </c>
      <c r="GP494" s="3">
        <v>2.0833333333333335</v>
      </c>
      <c r="GQ494" s="3">
        <v>147</v>
      </c>
      <c r="GR494" s="3" t="s">
        <v>219</v>
      </c>
      <c r="GS494" s="9">
        <v>2.7027027027027026</v>
      </c>
      <c r="GT494" s="9">
        <v>133</v>
      </c>
      <c r="GU494" s="9">
        <v>29.25</v>
      </c>
      <c r="GV494" s="2">
        <v>0.55555555555555558</v>
      </c>
      <c r="GW494" s="9">
        <v>18</v>
      </c>
      <c r="GX494" s="2" t="s">
        <v>34</v>
      </c>
      <c r="GY494" s="9">
        <v>2.6315789473684212</v>
      </c>
      <c r="GZ494" s="9">
        <v>6.85</v>
      </c>
      <c r="HA494" s="9">
        <v>1.63</v>
      </c>
      <c r="HB494" s="9">
        <v>27.25</v>
      </c>
      <c r="HC494" s="3">
        <v>38.5</v>
      </c>
      <c r="HD494" s="3" t="s">
        <v>3</v>
      </c>
      <c r="HE494" s="9">
        <v>180</v>
      </c>
      <c r="HF494" s="9">
        <v>25.5</v>
      </c>
      <c r="HG494" s="3" t="s">
        <v>467</v>
      </c>
      <c r="HH494" s="5">
        <v>319</v>
      </c>
      <c r="HI494" s="3" t="s">
        <v>311</v>
      </c>
      <c r="HJ494" s="3">
        <v>1.7857142857142856</v>
      </c>
      <c r="HK494" s="3" t="s">
        <v>3</v>
      </c>
      <c r="HL494" s="3">
        <v>4.55</v>
      </c>
      <c r="HM494" s="9">
        <v>0.87</v>
      </c>
      <c r="HN494" s="9">
        <v>812</v>
      </c>
      <c r="HO494" s="3" t="s">
        <v>3</v>
      </c>
      <c r="HP494" s="3" t="s">
        <v>21</v>
      </c>
      <c r="HQ494" s="3" t="s">
        <v>28</v>
      </c>
      <c r="HR494" s="9">
        <v>105</v>
      </c>
      <c r="HS494" s="3" t="s">
        <v>3</v>
      </c>
      <c r="HT494" s="3">
        <v>3.77</v>
      </c>
      <c r="HU494" s="9">
        <v>0.67567567567567566</v>
      </c>
      <c r="HV494" s="3">
        <v>1</v>
      </c>
      <c r="HW494" s="9">
        <v>0.2</v>
      </c>
      <c r="HX494" s="3" t="s">
        <v>3</v>
      </c>
      <c r="HY494" s="3">
        <v>118</v>
      </c>
      <c r="HZ494" s="3">
        <v>1331.95</v>
      </c>
      <c r="IA494" s="9">
        <v>25</v>
      </c>
      <c r="IB494" s="5">
        <v>250</v>
      </c>
      <c r="IC494" s="3" t="s">
        <v>18</v>
      </c>
      <c r="ID494" s="4">
        <v>120.37</v>
      </c>
      <c r="IE494" s="3" t="s">
        <v>309</v>
      </c>
      <c r="IF494" s="7">
        <v>12.1</v>
      </c>
      <c r="IG494" s="9">
        <v>16.666666666666668</v>
      </c>
      <c r="IH494" s="9">
        <v>2.8571428571428572</v>
      </c>
    </row>
    <row r="495" spans="1:242" x14ac:dyDescent="0.25">
      <c r="A495" s="1" t="s">
        <v>620</v>
      </c>
      <c r="B495" s="5">
        <v>163</v>
      </c>
      <c r="C495" s="3"/>
      <c r="D495" s="5">
        <v>16.7</v>
      </c>
      <c r="E495" s="3" t="s">
        <v>1</v>
      </c>
      <c r="F495" s="3"/>
      <c r="G495" s="2"/>
      <c r="H495" s="3">
        <v>3.14</v>
      </c>
      <c r="I495" s="3">
        <v>3.14</v>
      </c>
      <c r="J495" s="5">
        <v>2.2000000000000001E-4</v>
      </c>
      <c r="K495" s="3" t="s">
        <v>3</v>
      </c>
      <c r="L495" s="3"/>
      <c r="M495" s="5">
        <v>1.5384615384615383</v>
      </c>
      <c r="N495" s="5">
        <v>12.95</v>
      </c>
      <c r="O495" s="3" t="s">
        <v>3</v>
      </c>
      <c r="P495" s="3">
        <v>1.1000000000000001</v>
      </c>
      <c r="Q495" s="3">
        <v>0.390625</v>
      </c>
      <c r="R495" s="5">
        <v>100</v>
      </c>
      <c r="S495" s="3">
        <v>2.2000000000000002</v>
      </c>
      <c r="T495" s="3" t="s">
        <v>3</v>
      </c>
      <c r="U495" s="5">
        <v>38.630000000000003</v>
      </c>
      <c r="V495" s="3">
        <v>3</v>
      </c>
      <c r="W495" s="5">
        <v>310</v>
      </c>
      <c r="X495" s="3"/>
      <c r="Y495" s="3"/>
      <c r="Z495" s="5">
        <v>2.15</v>
      </c>
      <c r="AA495" s="3" t="s">
        <v>8</v>
      </c>
      <c r="AB495" s="2">
        <v>2.4390243902439024</v>
      </c>
      <c r="AC495" s="5">
        <v>1.1363636363636364E-8</v>
      </c>
      <c r="AD495" s="3" t="s">
        <v>22</v>
      </c>
      <c r="AE495" s="3" t="s">
        <v>1</v>
      </c>
      <c r="AF495" s="3"/>
      <c r="AG495" s="6">
        <v>3.5000000000000001E-3</v>
      </c>
      <c r="AH495" s="5">
        <v>310</v>
      </c>
      <c r="AI495" s="5">
        <v>147.15</v>
      </c>
      <c r="AJ495" s="3" t="s">
        <v>21</v>
      </c>
      <c r="AK495" s="5">
        <v>310</v>
      </c>
      <c r="AL495" s="5">
        <v>1.38</v>
      </c>
      <c r="AM495" s="3"/>
      <c r="AN495" s="3"/>
      <c r="AO495" s="5">
        <v>310</v>
      </c>
      <c r="AP495" s="5">
        <v>310</v>
      </c>
      <c r="AQ495" s="5">
        <v>238.1</v>
      </c>
      <c r="AR495" s="5">
        <v>3.9</v>
      </c>
      <c r="AS495" s="3" t="s">
        <v>28</v>
      </c>
      <c r="AT495" s="3" t="s">
        <v>28</v>
      </c>
      <c r="AU495" s="5">
        <v>250</v>
      </c>
      <c r="AV495" s="3"/>
      <c r="AW495" s="5">
        <v>310</v>
      </c>
      <c r="AX495" s="5">
        <v>2.6666666666666667E-5</v>
      </c>
      <c r="AY495" s="2" t="s">
        <v>311</v>
      </c>
      <c r="AZ495" s="5">
        <v>77</v>
      </c>
      <c r="BA495" s="5">
        <v>310</v>
      </c>
      <c r="BB495" s="3" t="s">
        <v>8</v>
      </c>
      <c r="BC495" s="3">
        <v>30</v>
      </c>
      <c r="BD495" s="5">
        <v>0.5</v>
      </c>
      <c r="BE495" s="3" t="s">
        <v>581</v>
      </c>
      <c r="BF495" s="6">
        <v>26.2</v>
      </c>
      <c r="BG495" s="5">
        <v>6.98</v>
      </c>
      <c r="BH495" s="3">
        <v>206</v>
      </c>
      <c r="BI495" s="3">
        <v>3.14</v>
      </c>
      <c r="BJ495" s="5">
        <v>3.3</v>
      </c>
      <c r="BK495" s="5">
        <v>161.4</v>
      </c>
      <c r="BL495" s="5">
        <v>1.8867924528301885</v>
      </c>
      <c r="BM495" s="5">
        <v>9.1999999999999993</v>
      </c>
      <c r="BN495" s="5">
        <v>310</v>
      </c>
      <c r="BO495" s="3" t="s">
        <v>121</v>
      </c>
      <c r="BP495" s="3" t="s">
        <v>3</v>
      </c>
      <c r="BQ495" s="5">
        <v>4.12</v>
      </c>
      <c r="BR495" s="2" t="s">
        <v>21</v>
      </c>
      <c r="BS495" s="3"/>
      <c r="BT495" s="3"/>
      <c r="BU495" s="3">
        <v>1.1494252873563218</v>
      </c>
      <c r="BV495" s="5">
        <v>4.5999999999999996</v>
      </c>
      <c r="BW495" s="5">
        <v>6.16</v>
      </c>
      <c r="BX495" s="3" t="s">
        <v>27</v>
      </c>
      <c r="BY495" s="3"/>
      <c r="BZ495" s="5">
        <v>310</v>
      </c>
      <c r="CA495" s="5">
        <v>7.6923076923076916</v>
      </c>
      <c r="CB495" s="3" t="s">
        <v>3</v>
      </c>
      <c r="CC495" s="5">
        <v>1.84</v>
      </c>
      <c r="CD495" s="5">
        <v>220</v>
      </c>
      <c r="CE495" s="3"/>
      <c r="CF495" s="5">
        <v>147.15</v>
      </c>
      <c r="CG495" s="3" t="s">
        <v>312</v>
      </c>
      <c r="CH495" s="3">
        <v>3.14</v>
      </c>
      <c r="CI495" s="3" t="s">
        <v>27</v>
      </c>
      <c r="CJ495" s="3" t="s">
        <v>1</v>
      </c>
      <c r="CK495" s="5">
        <v>3.7</v>
      </c>
      <c r="CL495" s="3" t="s">
        <v>22</v>
      </c>
      <c r="CM495" s="5">
        <v>430</v>
      </c>
      <c r="CN495" s="3"/>
      <c r="CO495" s="5">
        <v>50</v>
      </c>
      <c r="CP495" s="5">
        <v>8.3800000000000008</v>
      </c>
      <c r="CQ495" s="5">
        <v>2.94</v>
      </c>
      <c r="CR495" s="5">
        <v>7.7</v>
      </c>
      <c r="CS495" s="5">
        <v>57.25</v>
      </c>
      <c r="CT495" s="5">
        <v>36.35</v>
      </c>
      <c r="CU495" s="5">
        <v>14</v>
      </c>
      <c r="CV495" s="5">
        <v>1820</v>
      </c>
      <c r="CW495" s="5">
        <v>850</v>
      </c>
      <c r="CX495" s="5">
        <v>1.3157894736842106</v>
      </c>
      <c r="CY495" s="5">
        <v>0.66225165562913912</v>
      </c>
      <c r="CZ495" s="3" t="s">
        <v>22</v>
      </c>
      <c r="DA495" s="5">
        <v>1.8</v>
      </c>
      <c r="DB495" s="5">
        <v>1320.5</v>
      </c>
      <c r="DC495" s="5">
        <v>6.05</v>
      </c>
      <c r="DD495" s="5">
        <v>153.75</v>
      </c>
      <c r="DE495" s="3" t="s">
        <v>22</v>
      </c>
      <c r="DF495" s="5">
        <v>0.3546099290780142</v>
      </c>
      <c r="DG495" s="3" t="s">
        <v>3</v>
      </c>
      <c r="DH495" s="5">
        <v>16.7</v>
      </c>
      <c r="DI495" s="3" t="s">
        <v>28</v>
      </c>
      <c r="DJ495" s="3"/>
      <c r="DK495" s="5">
        <v>985</v>
      </c>
      <c r="DL495" s="3" t="s">
        <v>8</v>
      </c>
      <c r="DM495" s="5">
        <v>0.29411764705882354</v>
      </c>
      <c r="DN495" s="3" t="s">
        <v>3</v>
      </c>
      <c r="DO495" s="5">
        <v>598</v>
      </c>
      <c r="DP495" s="3" t="s">
        <v>3</v>
      </c>
      <c r="DQ495" s="5">
        <v>89</v>
      </c>
      <c r="DR495" s="5">
        <v>2.3809523809523809</v>
      </c>
      <c r="DS495" s="3">
        <v>1</v>
      </c>
      <c r="DT495" s="5">
        <v>1.25</v>
      </c>
      <c r="DU495" s="2"/>
      <c r="DV495" s="3" t="s">
        <v>3</v>
      </c>
      <c r="DW495" s="5">
        <v>38.630000000000003</v>
      </c>
      <c r="DX495" s="3">
        <v>7.75</v>
      </c>
      <c r="DY495" s="3" t="s">
        <v>8</v>
      </c>
      <c r="DZ495" s="5">
        <v>778</v>
      </c>
      <c r="EA495" s="5">
        <v>2.2222222222222223</v>
      </c>
      <c r="EB495" s="5">
        <v>2.58</v>
      </c>
      <c r="EC495" s="3">
        <v>6.87</v>
      </c>
      <c r="ED495" s="5">
        <v>310</v>
      </c>
      <c r="EE495" s="5">
        <v>0.36764705882352938</v>
      </c>
      <c r="EF495" s="3" t="s">
        <v>1</v>
      </c>
      <c r="EG495" s="3" t="s">
        <v>27</v>
      </c>
      <c r="EH495" s="2"/>
      <c r="EI495" s="5">
        <v>14.1</v>
      </c>
      <c r="EJ495" s="3" t="s">
        <v>473</v>
      </c>
      <c r="EK495" s="5">
        <v>1.04</v>
      </c>
      <c r="EL495" s="3" t="s">
        <v>1</v>
      </c>
      <c r="EM495" s="3" t="s">
        <v>3</v>
      </c>
      <c r="EN495" s="3" t="s">
        <v>27</v>
      </c>
      <c r="EO495" s="3"/>
      <c r="EP495" s="3" t="s">
        <v>8</v>
      </c>
      <c r="EQ495" s="3">
        <v>3.14</v>
      </c>
      <c r="ER495" s="5">
        <v>8.4</v>
      </c>
      <c r="ES495" s="3"/>
      <c r="ET495" s="9">
        <v>38.75</v>
      </c>
      <c r="EU495" s="3" t="s">
        <v>239</v>
      </c>
      <c r="EV495" s="3" t="s">
        <v>28</v>
      </c>
      <c r="EW495" s="9">
        <v>21</v>
      </c>
      <c r="EX495" s="9">
        <v>2.13</v>
      </c>
      <c r="EY495" s="3">
        <v>2.13</v>
      </c>
      <c r="EZ495" s="3"/>
      <c r="FA495" s="9">
        <v>1.8867924528301885</v>
      </c>
      <c r="FB495" s="9">
        <v>1.0300000000000001E-6</v>
      </c>
      <c r="FC495" s="5">
        <v>310</v>
      </c>
      <c r="FD495" s="9">
        <v>6.666666666666667</v>
      </c>
      <c r="FE495" s="2" t="s">
        <v>311</v>
      </c>
      <c r="FF495" s="3" t="s">
        <v>28</v>
      </c>
      <c r="FG495" s="3" t="s">
        <v>1</v>
      </c>
      <c r="FH495" s="9">
        <v>7.15</v>
      </c>
      <c r="FI495" s="3">
        <v>0.40160642570281119</v>
      </c>
      <c r="FJ495" s="9">
        <v>17</v>
      </c>
      <c r="FK495" s="3" t="s">
        <v>1</v>
      </c>
      <c r="FL495" s="3" t="s">
        <v>1</v>
      </c>
      <c r="FM495" s="3">
        <v>1.0526315789473684</v>
      </c>
      <c r="FN495" s="9">
        <v>875</v>
      </c>
      <c r="FO495" s="9">
        <v>2.2750000000000001E-5</v>
      </c>
      <c r="FP495" s="9">
        <v>22</v>
      </c>
      <c r="FQ495" s="3" t="s">
        <v>311</v>
      </c>
      <c r="FR495" s="5">
        <v>0.09</v>
      </c>
      <c r="FS495" s="9">
        <v>154</v>
      </c>
      <c r="FT495" s="3" t="s">
        <v>1</v>
      </c>
      <c r="FU495" s="3">
        <v>3.82</v>
      </c>
      <c r="FV495" s="3" t="s">
        <v>27</v>
      </c>
      <c r="FW495" s="5">
        <v>63</v>
      </c>
      <c r="FX495" s="10">
        <v>4.0999999999999995E-3</v>
      </c>
      <c r="FY495" s="3">
        <v>103</v>
      </c>
      <c r="FZ495" s="3"/>
      <c r="GA495" s="3">
        <v>3.14</v>
      </c>
      <c r="GB495" s="3">
        <v>3.14</v>
      </c>
      <c r="GC495" s="3" t="s">
        <v>27</v>
      </c>
      <c r="GD495" s="3">
        <v>3.14</v>
      </c>
      <c r="GE495" s="3">
        <v>4</v>
      </c>
      <c r="GF495" s="3" t="s">
        <v>30</v>
      </c>
      <c r="GG495" s="3"/>
      <c r="GH495" s="9">
        <v>3.86</v>
      </c>
      <c r="GI495" s="5">
        <v>310</v>
      </c>
      <c r="GJ495" s="5">
        <v>5.6179999999999994E-2</v>
      </c>
      <c r="GK495" s="3"/>
      <c r="GL495" s="9">
        <v>50</v>
      </c>
      <c r="GM495" s="9">
        <v>2.15</v>
      </c>
      <c r="GN495" s="3" t="s">
        <v>31</v>
      </c>
      <c r="GO495" s="3" t="s">
        <v>8</v>
      </c>
      <c r="GP495" s="3"/>
      <c r="GQ495" s="3">
        <v>150</v>
      </c>
      <c r="GR495" s="3" t="s">
        <v>219</v>
      </c>
      <c r="GS495" s="9">
        <v>2.3809523809523809</v>
      </c>
      <c r="GT495" s="9">
        <v>130</v>
      </c>
      <c r="GU495" s="9">
        <v>30</v>
      </c>
      <c r="GV495" s="2">
        <v>0.5</v>
      </c>
      <c r="GW495" s="9">
        <v>20</v>
      </c>
      <c r="GX495" s="2" t="s">
        <v>34</v>
      </c>
      <c r="GY495" s="9">
        <v>2.5</v>
      </c>
      <c r="GZ495" s="9">
        <v>6.7</v>
      </c>
      <c r="HA495" s="9">
        <v>1.55</v>
      </c>
      <c r="HB495" s="9">
        <v>27.95</v>
      </c>
      <c r="HC495" s="3">
        <v>36.35</v>
      </c>
      <c r="HD495" s="3" t="s">
        <v>3</v>
      </c>
      <c r="HE495" s="9">
        <v>170</v>
      </c>
      <c r="HF495" s="9">
        <v>27.5</v>
      </c>
      <c r="HG495" s="3" t="s">
        <v>467</v>
      </c>
      <c r="HH495" s="5">
        <v>310</v>
      </c>
      <c r="HI495" s="3" t="s">
        <v>311</v>
      </c>
      <c r="HJ495" s="3">
        <v>1.8518518518518516</v>
      </c>
      <c r="HK495" s="3" t="s">
        <v>3</v>
      </c>
      <c r="HL495" s="3">
        <v>5</v>
      </c>
      <c r="HM495" s="9">
        <v>0.86</v>
      </c>
      <c r="HN495" s="9">
        <v>850</v>
      </c>
      <c r="HO495" s="3" t="s">
        <v>3</v>
      </c>
      <c r="HP495" s="3" t="s">
        <v>1</v>
      </c>
      <c r="HQ495" s="3" t="s">
        <v>28</v>
      </c>
      <c r="HR495" s="9">
        <v>110</v>
      </c>
      <c r="HS495" s="3" t="s">
        <v>3</v>
      </c>
      <c r="HT495" s="3">
        <v>3.85</v>
      </c>
      <c r="HU495" s="9">
        <v>0.65789473684210531</v>
      </c>
      <c r="HV495" s="3">
        <v>1</v>
      </c>
      <c r="HW495" s="9">
        <v>0.2</v>
      </c>
      <c r="HX495" s="3" t="s">
        <v>3</v>
      </c>
      <c r="HY495" s="3">
        <v>117</v>
      </c>
      <c r="HZ495" s="3" t="s">
        <v>30</v>
      </c>
      <c r="IA495" s="9">
        <v>25.95</v>
      </c>
      <c r="IB495" s="5">
        <v>275</v>
      </c>
      <c r="IC495" s="3" t="s">
        <v>18</v>
      </c>
      <c r="ID495" s="3"/>
      <c r="IE495" s="3" t="s">
        <v>309</v>
      </c>
      <c r="IF495" s="7">
        <v>12.1</v>
      </c>
      <c r="IG495" s="9">
        <v>25</v>
      </c>
      <c r="IH495" s="9">
        <v>2.6315789473684212</v>
      </c>
    </row>
    <row r="496" spans="1:242" x14ac:dyDescent="0.25">
      <c r="A496" s="1" t="s">
        <v>621</v>
      </c>
      <c r="B496" s="5">
        <v>165</v>
      </c>
      <c r="C496" s="3"/>
      <c r="D496" s="5">
        <v>19.2</v>
      </c>
      <c r="E496" s="3" t="s">
        <v>1</v>
      </c>
      <c r="F496" s="3"/>
      <c r="G496" s="2"/>
      <c r="H496" s="3">
        <v>3.13</v>
      </c>
      <c r="I496" s="3">
        <v>3.13</v>
      </c>
      <c r="J496" s="5">
        <v>2.6000000000000003E-4</v>
      </c>
      <c r="K496" s="3" t="s">
        <v>3</v>
      </c>
      <c r="L496" s="3"/>
      <c r="M496" s="5">
        <v>1.5151515151515151</v>
      </c>
      <c r="N496" s="5">
        <v>12.85</v>
      </c>
      <c r="O496" s="3" t="s">
        <v>3</v>
      </c>
      <c r="P496" s="3">
        <v>1.0900000000000001</v>
      </c>
      <c r="Q496" s="3">
        <v>0.37878787878787878</v>
      </c>
      <c r="R496" s="5">
        <v>98</v>
      </c>
      <c r="S496" s="3">
        <v>2.2200000000000002</v>
      </c>
      <c r="T496" s="3" t="s">
        <v>3</v>
      </c>
      <c r="U496" s="5">
        <v>38.1</v>
      </c>
      <c r="V496" s="3">
        <v>3.3</v>
      </c>
      <c r="W496" s="5">
        <v>305</v>
      </c>
      <c r="X496" s="3"/>
      <c r="Y496" s="3"/>
      <c r="Z496" s="5">
        <v>2.15</v>
      </c>
      <c r="AA496" s="3" t="s">
        <v>8</v>
      </c>
      <c r="AB496" s="2">
        <v>2.2222222222222223</v>
      </c>
      <c r="AC496" s="5">
        <v>1.3472727272727271E-8</v>
      </c>
      <c r="AD496" s="3" t="s">
        <v>22</v>
      </c>
      <c r="AE496" s="3" t="s">
        <v>1</v>
      </c>
      <c r="AF496" s="3"/>
      <c r="AG496" s="6">
        <v>3.4500000000000004E-3</v>
      </c>
      <c r="AH496" s="5">
        <v>305</v>
      </c>
      <c r="AI496" s="5">
        <v>146.19999999999999</v>
      </c>
      <c r="AJ496" s="3" t="s">
        <v>21</v>
      </c>
      <c r="AK496" s="5">
        <v>305</v>
      </c>
      <c r="AL496" s="5">
        <v>1.36</v>
      </c>
      <c r="AM496" s="3"/>
      <c r="AN496" s="3"/>
      <c r="AO496" s="5">
        <v>305</v>
      </c>
      <c r="AP496" s="5">
        <v>305</v>
      </c>
      <c r="AQ496" s="5">
        <v>240</v>
      </c>
      <c r="AR496" s="5">
        <v>4</v>
      </c>
      <c r="AS496" s="3" t="s">
        <v>28</v>
      </c>
      <c r="AT496" s="3" t="s">
        <v>28</v>
      </c>
      <c r="AU496" s="5">
        <v>252</v>
      </c>
      <c r="AV496" s="3"/>
      <c r="AW496" s="5">
        <v>305</v>
      </c>
      <c r="AX496" s="5">
        <v>3.1333333333333334E-5</v>
      </c>
      <c r="AY496" s="2"/>
      <c r="AZ496" s="5">
        <v>76.849999999999994</v>
      </c>
      <c r="BA496" s="5">
        <v>305</v>
      </c>
      <c r="BB496" s="3" t="s">
        <v>8</v>
      </c>
      <c r="BC496" s="3">
        <v>31</v>
      </c>
      <c r="BD496" s="5">
        <v>0.49504950495049505</v>
      </c>
      <c r="BE496" s="3" t="s">
        <v>581</v>
      </c>
      <c r="BF496" s="6">
        <v>25.6</v>
      </c>
      <c r="BG496" s="5">
        <v>6.86</v>
      </c>
      <c r="BH496" s="3">
        <v>205</v>
      </c>
      <c r="BI496" s="3">
        <v>3.13</v>
      </c>
      <c r="BJ496" s="5">
        <v>3.33</v>
      </c>
      <c r="BK496" s="5">
        <v>161.30000000000001</v>
      </c>
      <c r="BL496" s="5">
        <v>2</v>
      </c>
      <c r="BM496" s="5">
        <v>9.1</v>
      </c>
      <c r="BN496" s="5">
        <v>305</v>
      </c>
      <c r="BO496" s="3" t="s">
        <v>121</v>
      </c>
      <c r="BP496" s="3" t="s">
        <v>3</v>
      </c>
      <c r="BQ496" s="5">
        <v>4.0999999999999996</v>
      </c>
      <c r="BR496" s="2" t="s">
        <v>21</v>
      </c>
      <c r="BS496" s="3"/>
      <c r="BT496" s="3"/>
      <c r="BU496" s="3">
        <v>1.1363636363636365</v>
      </c>
      <c r="BV496" s="5">
        <v>4.55</v>
      </c>
      <c r="BW496" s="5">
        <v>6.1</v>
      </c>
      <c r="BX496" s="3" t="s">
        <v>27</v>
      </c>
      <c r="BY496" s="3"/>
      <c r="BZ496" s="5">
        <v>305</v>
      </c>
      <c r="CA496" s="5">
        <v>7.6923076923076916</v>
      </c>
      <c r="CB496" s="3" t="s">
        <v>3</v>
      </c>
      <c r="CC496" s="5">
        <v>1.82</v>
      </c>
      <c r="CD496" s="5">
        <v>215</v>
      </c>
      <c r="CE496" s="3"/>
      <c r="CF496" s="5">
        <v>140</v>
      </c>
      <c r="CG496" s="3" t="s">
        <v>312</v>
      </c>
      <c r="CH496" s="3">
        <v>3.13</v>
      </c>
      <c r="CI496" s="3" t="s">
        <v>27</v>
      </c>
      <c r="CJ496" s="3" t="s">
        <v>1</v>
      </c>
      <c r="CK496" s="5">
        <v>3.35</v>
      </c>
      <c r="CL496" s="3" t="s">
        <v>22</v>
      </c>
      <c r="CM496" s="5">
        <v>450</v>
      </c>
      <c r="CN496" s="3"/>
      <c r="CO496" s="5">
        <v>48</v>
      </c>
      <c r="CP496" s="5">
        <v>8.35</v>
      </c>
      <c r="CQ496" s="5">
        <v>2.8</v>
      </c>
      <c r="CR496" s="5">
        <v>7.65</v>
      </c>
      <c r="CS496" s="5">
        <v>57.9</v>
      </c>
      <c r="CT496" s="5">
        <v>38.4</v>
      </c>
      <c r="CU496" s="5">
        <v>13.85</v>
      </c>
      <c r="CV496" s="5">
        <v>1875</v>
      </c>
      <c r="CW496" s="5">
        <v>910</v>
      </c>
      <c r="CX496" s="5">
        <v>1.2987012987012987</v>
      </c>
      <c r="CY496" s="5">
        <v>0.68027210884353739</v>
      </c>
      <c r="CZ496" s="3" t="s">
        <v>22</v>
      </c>
      <c r="DA496" s="5">
        <v>1.8</v>
      </c>
      <c r="DB496" s="5">
        <v>1290</v>
      </c>
      <c r="DC496" s="5">
        <v>6</v>
      </c>
      <c r="DD496" s="5">
        <v>152.75</v>
      </c>
      <c r="DE496" s="3" t="s">
        <v>22</v>
      </c>
      <c r="DF496" s="5">
        <v>0.34482758620689657</v>
      </c>
      <c r="DG496" s="3" t="s">
        <v>3</v>
      </c>
      <c r="DH496" s="5">
        <v>16.850000000000001</v>
      </c>
      <c r="DI496" s="3" t="s">
        <v>28</v>
      </c>
      <c r="DJ496" s="3"/>
      <c r="DK496" s="5">
        <v>950</v>
      </c>
      <c r="DL496" s="3" t="s">
        <v>8</v>
      </c>
      <c r="DM496" s="5">
        <v>0.28169014084507044</v>
      </c>
      <c r="DN496" s="3" t="s">
        <v>3</v>
      </c>
      <c r="DO496" s="5">
        <v>580</v>
      </c>
      <c r="DP496" s="3" t="s">
        <v>3</v>
      </c>
      <c r="DQ496" s="5">
        <v>100</v>
      </c>
      <c r="DR496" s="5">
        <v>2.1739130434782608</v>
      </c>
      <c r="DS496" s="3">
        <v>1</v>
      </c>
      <c r="DT496" s="5">
        <v>1.2345679012345678</v>
      </c>
      <c r="DU496" s="2"/>
      <c r="DV496" s="3" t="s">
        <v>3</v>
      </c>
      <c r="DW496" s="5">
        <v>38.1</v>
      </c>
      <c r="DX496" s="3">
        <v>7.68</v>
      </c>
      <c r="DY496" s="3" t="s">
        <v>8</v>
      </c>
      <c r="DZ496" s="5">
        <v>800</v>
      </c>
      <c r="EA496" s="5">
        <v>2.7777777777777777</v>
      </c>
      <c r="EB496" s="5">
        <v>2.56</v>
      </c>
      <c r="EC496" s="3">
        <v>7.14</v>
      </c>
      <c r="ED496" s="5">
        <v>305</v>
      </c>
      <c r="EE496" s="5">
        <v>0.36496350364963503</v>
      </c>
      <c r="EF496" s="3" t="s">
        <v>1</v>
      </c>
      <c r="EG496" s="3" t="s">
        <v>27</v>
      </c>
      <c r="EH496" s="2"/>
      <c r="EI496" s="5">
        <v>14</v>
      </c>
      <c r="EJ496" s="3" t="s">
        <v>473</v>
      </c>
      <c r="EK496" s="5">
        <v>1.1399999999999999</v>
      </c>
      <c r="EL496" s="3" t="s">
        <v>1</v>
      </c>
      <c r="EM496" s="3" t="s">
        <v>3</v>
      </c>
      <c r="EN496" s="3" t="s">
        <v>27</v>
      </c>
      <c r="EO496" s="3"/>
      <c r="EP496" s="3" t="s">
        <v>8</v>
      </c>
      <c r="EQ496" s="3">
        <v>3.13</v>
      </c>
      <c r="ER496" s="5">
        <v>8.4499999999999993</v>
      </c>
      <c r="ES496" s="3"/>
      <c r="ET496" s="9">
        <v>39.65</v>
      </c>
      <c r="EU496" s="3" t="s">
        <v>239</v>
      </c>
      <c r="EV496" s="3" t="s">
        <v>28</v>
      </c>
      <c r="EW496" s="9">
        <v>20.5</v>
      </c>
      <c r="EX496" s="9">
        <v>2.12</v>
      </c>
      <c r="EY496" s="3">
        <v>2.12</v>
      </c>
      <c r="EZ496" s="3"/>
      <c r="FA496" s="9">
        <v>1.8518518518518516</v>
      </c>
      <c r="FB496" s="9">
        <v>9.9999999999999995E-7</v>
      </c>
      <c r="FC496" s="5">
        <v>305</v>
      </c>
      <c r="FD496" s="9">
        <v>7.1428571428571423</v>
      </c>
      <c r="FE496" s="2" t="s">
        <v>311</v>
      </c>
      <c r="FF496" s="3" t="s">
        <v>28</v>
      </c>
      <c r="FG496" s="3" t="s">
        <v>1</v>
      </c>
      <c r="FH496" s="9">
        <v>7.05</v>
      </c>
      <c r="FI496" s="3">
        <v>0.38910505836575876</v>
      </c>
      <c r="FJ496" s="9">
        <v>18</v>
      </c>
      <c r="FK496" s="3" t="s">
        <v>1</v>
      </c>
      <c r="FL496" s="3" t="s">
        <v>1</v>
      </c>
      <c r="FM496" s="3">
        <v>1.0416666666666667</v>
      </c>
      <c r="FN496" s="9">
        <v>860</v>
      </c>
      <c r="FO496" s="9">
        <v>2.27E-5</v>
      </c>
      <c r="FP496" s="9">
        <v>23.5</v>
      </c>
      <c r="FQ496" s="3" t="s">
        <v>311</v>
      </c>
      <c r="FR496" s="5">
        <v>9.7500000000000003E-2</v>
      </c>
      <c r="FS496" s="9">
        <v>153</v>
      </c>
      <c r="FT496" s="3" t="s">
        <v>1</v>
      </c>
      <c r="FU496" s="3">
        <v>3.8</v>
      </c>
      <c r="FV496" s="3" t="s">
        <v>27</v>
      </c>
      <c r="FW496" s="5">
        <v>62.25</v>
      </c>
      <c r="FX496" s="10">
        <v>4.3899999999999998E-3</v>
      </c>
      <c r="FY496" s="3">
        <v>102.5</v>
      </c>
      <c r="FZ496" s="3"/>
      <c r="GA496" s="3">
        <v>3.13</v>
      </c>
      <c r="GB496" s="3">
        <v>3.13</v>
      </c>
      <c r="GC496" s="3" t="s">
        <v>27</v>
      </c>
      <c r="GD496" s="3">
        <v>3.13</v>
      </c>
      <c r="GE496" s="3">
        <v>4</v>
      </c>
      <c r="GF496" s="3" t="s">
        <v>30</v>
      </c>
      <c r="GG496" s="3"/>
      <c r="GH496" s="9">
        <v>3.8</v>
      </c>
      <c r="GI496" s="5">
        <v>305</v>
      </c>
      <c r="GJ496" s="5">
        <v>6.1400000000000003E-2</v>
      </c>
      <c r="GK496" s="3"/>
      <c r="GL496" s="5">
        <v>200</v>
      </c>
      <c r="GM496" s="9">
        <v>2.17</v>
      </c>
      <c r="GN496" s="3" t="s">
        <v>31</v>
      </c>
      <c r="GO496" s="3" t="s">
        <v>8</v>
      </c>
      <c r="GP496" s="3"/>
      <c r="GQ496" s="3">
        <v>152</v>
      </c>
      <c r="GR496" s="3" t="s">
        <v>219</v>
      </c>
      <c r="GS496" s="9">
        <v>2.1739130434782608</v>
      </c>
      <c r="GT496" s="9">
        <v>129</v>
      </c>
      <c r="GU496" s="9">
        <v>30.75</v>
      </c>
      <c r="GV496" s="2">
        <v>0.5</v>
      </c>
      <c r="GW496" s="9">
        <v>19</v>
      </c>
      <c r="GX496" s="2" t="s">
        <v>34</v>
      </c>
      <c r="GY496" s="9">
        <v>2.2222222222222223</v>
      </c>
      <c r="GZ496" s="9">
        <v>6.65</v>
      </c>
      <c r="HA496" s="9">
        <v>1.54</v>
      </c>
      <c r="HB496" s="9">
        <v>27.9</v>
      </c>
      <c r="HC496" s="3">
        <v>34</v>
      </c>
      <c r="HD496" s="3" t="s">
        <v>3</v>
      </c>
      <c r="HE496" s="9">
        <v>150</v>
      </c>
      <c r="HF496" s="9">
        <v>27</v>
      </c>
      <c r="HG496" s="3" t="s">
        <v>467</v>
      </c>
      <c r="HH496" s="5">
        <v>305</v>
      </c>
      <c r="HI496" s="3" t="s">
        <v>311</v>
      </c>
      <c r="HJ496" s="3">
        <v>1.7857142857142856</v>
      </c>
      <c r="HK496" s="3" t="s">
        <v>3</v>
      </c>
      <c r="HL496" s="3">
        <v>4.55</v>
      </c>
      <c r="HM496" s="9">
        <v>0.89</v>
      </c>
      <c r="HN496" s="9">
        <v>875</v>
      </c>
      <c r="HO496" s="3" t="s">
        <v>3</v>
      </c>
      <c r="HP496" s="3" t="s">
        <v>1</v>
      </c>
      <c r="HQ496" s="3" t="s">
        <v>28</v>
      </c>
      <c r="HR496" s="9">
        <v>115.5</v>
      </c>
      <c r="HS496" s="3" t="s">
        <v>3</v>
      </c>
      <c r="HT496" s="3">
        <v>3.8</v>
      </c>
      <c r="HU496" s="9">
        <v>0.64516129032258063</v>
      </c>
      <c r="HV496" s="3">
        <v>1</v>
      </c>
      <c r="HW496" s="9">
        <v>0.21299999999999999</v>
      </c>
      <c r="HX496" s="3" t="s">
        <v>3</v>
      </c>
      <c r="HY496" s="3">
        <v>118</v>
      </c>
      <c r="HZ496" s="3" t="s">
        <v>30</v>
      </c>
      <c r="IA496" s="9">
        <v>25.3</v>
      </c>
      <c r="IB496" s="5">
        <v>287.5</v>
      </c>
      <c r="IC496" s="3" t="s">
        <v>18</v>
      </c>
      <c r="ID496" s="3"/>
      <c r="IE496" s="3" t="s">
        <v>309</v>
      </c>
      <c r="IF496" s="7">
        <v>12.2</v>
      </c>
      <c r="IG496" s="9">
        <v>14.285714285714285</v>
      </c>
      <c r="IH496" s="9">
        <v>2.5</v>
      </c>
    </row>
    <row r="497" spans="1:242" x14ac:dyDescent="0.25">
      <c r="A497" s="1" t="s">
        <v>622</v>
      </c>
      <c r="B497" s="5">
        <v>167</v>
      </c>
      <c r="C497" s="3"/>
      <c r="D497" s="5">
        <v>21.57</v>
      </c>
      <c r="E497" s="3" t="s">
        <v>1</v>
      </c>
      <c r="F497" s="3"/>
      <c r="G497" s="2">
        <v>2</v>
      </c>
      <c r="H497" s="3">
        <v>2.95</v>
      </c>
      <c r="I497" s="3">
        <v>2.95</v>
      </c>
      <c r="J497" s="5">
        <v>2.63E-4</v>
      </c>
      <c r="K497" s="3" t="s">
        <v>3</v>
      </c>
      <c r="L497" s="3"/>
      <c r="M497" s="5">
        <v>1.4492753623188408</v>
      </c>
      <c r="N497" s="5">
        <v>12.79</v>
      </c>
      <c r="O497" s="3" t="s">
        <v>3</v>
      </c>
      <c r="P497" s="3">
        <v>1.0900000000000001</v>
      </c>
      <c r="Q497" s="3">
        <v>0.39370078740157477</v>
      </c>
      <c r="R497" s="5">
        <v>96</v>
      </c>
      <c r="S497" s="3">
        <v>2.17</v>
      </c>
      <c r="T497" s="3" t="s">
        <v>3</v>
      </c>
      <c r="U497" s="5">
        <v>37.590000000000003</v>
      </c>
      <c r="V497" s="3">
        <v>3.3</v>
      </c>
      <c r="W497" s="5">
        <v>300</v>
      </c>
      <c r="X497" s="3"/>
      <c r="Y497" s="3">
        <v>15.55</v>
      </c>
      <c r="Z497" s="5">
        <v>2.17</v>
      </c>
      <c r="AA497" s="3" t="s">
        <v>8</v>
      </c>
      <c r="AB497" s="2">
        <v>2.1739130434782608</v>
      </c>
      <c r="AC497" s="5">
        <v>1.3469090909090909E-8</v>
      </c>
      <c r="AD497" s="3" t="s">
        <v>22</v>
      </c>
      <c r="AE497" s="3" t="s">
        <v>1</v>
      </c>
      <c r="AF497" s="3"/>
      <c r="AG497" s="6">
        <v>3.5600000000000002E-3</v>
      </c>
      <c r="AH497" s="5">
        <v>300</v>
      </c>
      <c r="AI497" s="5">
        <v>137.30000000000001</v>
      </c>
      <c r="AJ497" s="3">
        <v>120</v>
      </c>
      <c r="AK497" s="5">
        <v>300</v>
      </c>
      <c r="AL497" s="5">
        <v>1.34</v>
      </c>
      <c r="AM497" s="3"/>
      <c r="AN497" s="3"/>
      <c r="AO497" s="5">
        <v>300</v>
      </c>
      <c r="AP497" s="5">
        <v>300</v>
      </c>
      <c r="AQ497" s="5">
        <v>238</v>
      </c>
      <c r="AR497" s="5">
        <v>4.25</v>
      </c>
      <c r="AS497" s="3" t="s">
        <v>28</v>
      </c>
      <c r="AT497" s="3" t="s">
        <v>28</v>
      </c>
      <c r="AU497" s="5">
        <v>249</v>
      </c>
      <c r="AV497" s="3">
        <v>357</v>
      </c>
      <c r="AW497" s="5">
        <v>300</v>
      </c>
      <c r="AX497" s="5">
        <v>3.3000000000000003E-5</v>
      </c>
      <c r="AY497" s="2"/>
      <c r="AZ497" s="5">
        <v>76.900000000000006</v>
      </c>
      <c r="BA497" s="5">
        <v>300</v>
      </c>
      <c r="BB497" s="3" t="s">
        <v>8</v>
      </c>
      <c r="BC497" s="3">
        <v>32.5</v>
      </c>
      <c r="BD497" s="5">
        <v>0.48780487804878053</v>
      </c>
      <c r="BE497" s="3" t="s">
        <v>581</v>
      </c>
      <c r="BF497" s="6">
        <v>26.6</v>
      </c>
      <c r="BG497" s="5">
        <v>6.85</v>
      </c>
      <c r="BH497" s="3">
        <v>275.45</v>
      </c>
      <c r="BI497" s="3">
        <v>2.95</v>
      </c>
      <c r="BJ497" s="5">
        <v>3.4</v>
      </c>
      <c r="BK497" s="5">
        <v>166.6</v>
      </c>
      <c r="BL497" s="5">
        <v>2.0408163265306123</v>
      </c>
      <c r="BM497" s="5">
        <v>9.15</v>
      </c>
      <c r="BN497" s="5">
        <v>300</v>
      </c>
      <c r="BO497" s="3" t="s">
        <v>121</v>
      </c>
      <c r="BP497" s="3" t="s">
        <v>3</v>
      </c>
      <c r="BQ497" s="5">
        <v>5.5</v>
      </c>
      <c r="BR497" s="2" t="s">
        <v>21</v>
      </c>
      <c r="BS497" s="3"/>
      <c r="BT497" s="3"/>
      <c r="BU497" s="3">
        <v>1.1494252873563218</v>
      </c>
      <c r="BV497" s="5">
        <v>4.45</v>
      </c>
      <c r="BW497" s="5">
        <v>6</v>
      </c>
      <c r="BX497" s="3" t="s">
        <v>27</v>
      </c>
      <c r="BY497" s="3"/>
      <c r="BZ497" s="5">
        <v>300</v>
      </c>
      <c r="CA497" s="5">
        <v>7.6923076923076916</v>
      </c>
      <c r="CB497" s="3" t="s">
        <v>3</v>
      </c>
      <c r="CC497" s="5">
        <v>1.81</v>
      </c>
      <c r="CD497" s="5">
        <v>205</v>
      </c>
      <c r="CE497" s="3"/>
      <c r="CF497" s="5">
        <v>135</v>
      </c>
      <c r="CG497" s="3" t="s">
        <v>312</v>
      </c>
      <c r="CH497" s="3">
        <v>2.95</v>
      </c>
      <c r="CI497" s="3" t="s">
        <v>27</v>
      </c>
      <c r="CJ497" s="3" t="s">
        <v>1</v>
      </c>
      <c r="CK497" s="5">
        <v>3.35</v>
      </c>
      <c r="CL497" s="3" t="s">
        <v>22</v>
      </c>
      <c r="CM497" s="5">
        <v>450</v>
      </c>
      <c r="CN497" s="3"/>
      <c r="CO497" s="5">
        <v>50</v>
      </c>
      <c r="CP497" s="5">
        <v>8.35</v>
      </c>
      <c r="CQ497" s="5">
        <v>2.75</v>
      </c>
      <c r="CR497" s="5">
        <v>7.58</v>
      </c>
      <c r="CS497" s="5">
        <v>60.6</v>
      </c>
      <c r="CT497" s="5">
        <v>37.880000000000003</v>
      </c>
      <c r="CU497" s="5">
        <v>15.55</v>
      </c>
      <c r="CV497" s="5">
        <v>1900</v>
      </c>
      <c r="CW497" s="5">
        <v>955</v>
      </c>
      <c r="CX497" s="5">
        <v>1.2345679012345678</v>
      </c>
      <c r="CY497" s="5">
        <v>0.67114093959731547</v>
      </c>
      <c r="CZ497" s="3" t="s">
        <v>22</v>
      </c>
      <c r="DA497" s="5">
        <v>1.78</v>
      </c>
      <c r="DB497" s="5">
        <v>1295</v>
      </c>
      <c r="DC497" s="5">
        <v>6.05</v>
      </c>
      <c r="DD497" s="5">
        <v>148.5</v>
      </c>
      <c r="DE497" s="3" t="s">
        <v>22</v>
      </c>
      <c r="DF497" s="5">
        <v>0.34482758620689657</v>
      </c>
      <c r="DG497" s="3" t="s">
        <v>3</v>
      </c>
      <c r="DH497" s="5">
        <v>18.95</v>
      </c>
      <c r="DI497" s="3" t="s">
        <v>28</v>
      </c>
      <c r="DJ497" s="3">
        <v>13.75</v>
      </c>
      <c r="DK497" s="5">
        <v>925</v>
      </c>
      <c r="DL497" s="3" t="s">
        <v>8</v>
      </c>
      <c r="DM497" s="5">
        <v>0.2808988764044944</v>
      </c>
      <c r="DN497" s="3" t="s">
        <v>3</v>
      </c>
      <c r="DO497" s="5">
        <v>575</v>
      </c>
      <c r="DP497" s="3" t="s">
        <v>3</v>
      </c>
      <c r="DQ497" s="5">
        <v>115</v>
      </c>
      <c r="DR497" s="5">
        <v>2.2222222222222223</v>
      </c>
      <c r="DS497" s="3">
        <v>1</v>
      </c>
      <c r="DT497" s="5">
        <v>1.3698630136986301</v>
      </c>
      <c r="DU497" s="2"/>
      <c r="DV497" s="3" t="s">
        <v>3</v>
      </c>
      <c r="DW497" s="5">
        <v>37.590000000000003</v>
      </c>
      <c r="DX497" s="3">
        <v>8.4</v>
      </c>
      <c r="DY497" s="3" t="s">
        <v>8</v>
      </c>
      <c r="DZ497" s="5">
        <v>850</v>
      </c>
      <c r="EA497" s="5">
        <v>2.5</v>
      </c>
      <c r="EB497" s="5">
        <v>2.5</v>
      </c>
      <c r="EC497" s="3">
        <v>11</v>
      </c>
      <c r="ED497" s="5">
        <v>300</v>
      </c>
      <c r="EE497" s="5">
        <v>0.36101083032490977</v>
      </c>
      <c r="EF497" s="3" t="s">
        <v>1</v>
      </c>
      <c r="EG497" s="3" t="s">
        <v>27</v>
      </c>
      <c r="EH497" s="2">
        <v>170</v>
      </c>
      <c r="EI497" s="5">
        <v>13.75</v>
      </c>
      <c r="EJ497" s="3" t="s">
        <v>473</v>
      </c>
      <c r="EK497" s="5">
        <v>1.2050000000000001</v>
      </c>
      <c r="EL497" s="3" t="s">
        <v>1</v>
      </c>
      <c r="EM497" s="3" t="s">
        <v>3</v>
      </c>
      <c r="EN497" s="3" t="s">
        <v>27</v>
      </c>
      <c r="EO497" s="3">
        <v>38</v>
      </c>
      <c r="EP497" s="3" t="s">
        <v>8</v>
      </c>
      <c r="EQ497" s="3">
        <v>2.95</v>
      </c>
      <c r="ER497" s="5">
        <v>8.65</v>
      </c>
      <c r="ES497" s="3">
        <v>2225</v>
      </c>
      <c r="ET497" s="9">
        <v>40.6</v>
      </c>
      <c r="EU497" s="3" t="s">
        <v>239</v>
      </c>
      <c r="EV497" s="3" t="s">
        <v>28</v>
      </c>
      <c r="EW497" s="9">
        <v>27.55</v>
      </c>
      <c r="EX497" s="9">
        <v>2.0499999999999998</v>
      </c>
      <c r="EY497" s="3">
        <v>2.04</v>
      </c>
      <c r="EZ497" s="3"/>
      <c r="FA497" s="9">
        <v>1.7857142857142856</v>
      </c>
      <c r="FB497" s="9">
        <v>9.9999999999999995E-7</v>
      </c>
      <c r="FC497" s="5">
        <v>300</v>
      </c>
      <c r="FD497" s="9">
        <v>6.25</v>
      </c>
      <c r="FE497" s="2" t="s">
        <v>311</v>
      </c>
      <c r="FF497" s="3" t="s">
        <v>28</v>
      </c>
      <c r="FG497" s="3" t="s">
        <v>1</v>
      </c>
      <c r="FH497" s="9">
        <v>6.85</v>
      </c>
      <c r="FI497" s="3">
        <v>0.4</v>
      </c>
      <c r="FJ497" s="9">
        <v>17.850000000000001</v>
      </c>
      <c r="FK497" s="3" t="s">
        <v>1</v>
      </c>
      <c r="FL497" s="3" t="s">
        <v>1</v>
      </c>
      <c r="FM497" s="3">
        <v>1.0526315789473684</v>
      </c>
      <c r="FN497" s="9">
        <v>880</v>
      </c>
      <c r="FO497" s="9">
        <v>2.2050000000000001E-5</v>
      </c>
      <c r="FP497" s="9">
        <v>24</v>
      </c>
      <c r="FQ497" s="3" t="s">
        <v>311</v>
      </c>
      <c r="FR497" s="5">
        <v>0.1</v>
      </c>
      <c r="FS497" s="9">
        <v>150</v>
      </c>
      <c r="FT497" s="3" t="s">
        <v>1</v>
      </c>
      <c r="FU497" s="3">
        <v>3.75</v>
      </c>
      <c r="FV497" s="3" t="s">
        <v>27</v>
      </c>
      <c r="FW497" s="5">
        <v>65.849999999999994</v>
      </c>
      <c r="FX497" s="10">
        <v>4.3299999999999996E-3</v>
      </c>
      <c r="FY497" s="3">
        <v>101</v>
      </c>
      <c r="FZ497" s="3"/>
      <c r="GA497" s="3">
        <v>2.95</v>
      </c>
      <c r="GB497" s="3">
        <v>2.95</v>
      </c>
      <c r="GC497" s="3" t="s">
        <v>27</v>
      </c>
      <c r="GD497" s="3">
        <v>2.95</v>
      </c>
      <c r="GE497" s="3">
        <v>3.3333333333333335</v>
      </c>
      <c r="GF497" s="3" t="s">
        <v>30</v>
      </c>
      <c r="GG497" s="3"/>
      <c r="GH497" s="9">
        <v>3.84</v>
      </c>
      <c r="GI497" s="5">
        <v>300</v>
      </c>
      <c r="GJ497" s="5">
        <v>7.2139999999999996E-2</v>
      </c>
      <c r="GK497" s="3"/>
      <c r="GL497" s="5">
        <v>125</v>
      </c>
      <c r="GM497" s="9">
        <v>2.14</v>
      </c>
      <c r="GN497" s="3" t="s">
        <v>31</v>
      </c>
      <c r="GO497" s="3" t="s">
        <v>8</v>
      </c>
      <c r="GP497" s="3"/>
      <c r="GQ497" s="3">
        <v>150</v>
      </c>
      <c r="GR497" s="3" t="s">
        <v>219</v>
      </c>
      <c r="GS497" s="9">
        <v>2.2222222222222223</v>
      </c>
      <c r="GT497" s="9">
        <v>130.5</v>
      </c>
      <c r="GU497" s="9">
        <v>31.5</v>
      </c>
      <c r="GV497" s="2">
        <v>0.55555555555555558</v>
      </c>
      <c r="GW497" s="9">
        <v>21</v>
      </c>
      <c r="GX497" s="2" t="s">
        <v>34</v>
      </c>
      <c r="GY497" s="9">
        <v>2.2222222222222223</v>
      </c>
      <c r="GZ497" s="9">
        <v>6.35</v>
      </c>
      <c r="HA497" s="9">
        <v>1.52</v>
      </c>
      <c r="HB497" s="9">
        <v>26.85</v>
      </c>
      <c r="HC497" s="3">
        <v>32.75</v>
      </c>
      <c r="HD497" s="3" t="s">
        <v>3</v>
      </c>
      <c r="HE497" s="9">
        <v>160</v>
      </c>
      <c r="HF497" s="9">
        <v>27.25</v>
      </c>
      <c r="HG497" s="3" t="s">
        <v>467</v>
      </c>
      <c r="HH497" s="5">
        <v>300</v>
      </c>
      <c r="HI497" s="3" t="s">
        <v>311</v>
      </c>
      <c r="HJ497" s="3">
        <v>1.639344262295082</v>
      </c>
      <c r="HK497" s="3" t="s">
        <v>3</v>
      </c>
      <c r="HL497" s="3">
        <v>4.3499999999999996</v>
      </c>
      <c r="HM497" s="9">
        <v>0.85</v>
      </c>
      <c r="HN497" s="9">
        <v>891</v>
      </c>
      <c r="HO497" s="3" t="s">
        <v>3</v>
      </c>
      <c r="HP497" s="3" t="s">
        <v>1</v>
      </c>
      <c r="HQ497" s="3" t="s">
        <v>28</v>
      </c>
      <c r="HR497" s="9">
        <v>127</v>
      </c>
      <c r="HS497" s="3" t="s">
        <v>3</v>
      </c>
      <c r="HT497" s="3">
        <v>3.79</v>
      </c>
      <c r="HU497" s="9">
        <v>0.625</v>
      </c>
      <c r="HV497" s="3">
        <v>1</v>
      </c>
      <c r="HW497" s="9">
        <v>0.21274999999999999</v>
      </c>
      <c r="HX497" s="3" t="s">
        <v>3</v>
      </c>
      <c r="HY497" s="3">
        <v>115</v>
      </c>
      <c r="HZ497" s="3" t="s">
        <v>30</v>
      </c>
      <c r="IA497" s="9">
        <v>24.4</v>
      </c>
      <c r="IB497" s="5">
        <v>322.5</v>
      </c>
      <c r="IC497" s="3" t="s">
        <v>18</v>
      </c>
      <c r="ID497" s="3"/>
      <c r="IE497" s="3" t="s">
        <v>309</v>
      </c>
      <c r="IF497" s="7">
        <v>21.15</v>
      </c>
      <c r="IG497" s="9">
        <v>11.111111111111111</v>
      </c>
      <c r="IH497" s="9">
        <v>2.7777777777777777</v>
      </c>
    </row>
    <row r="498" spans="1:242" x14ac:dyDescent="0.25">
      <c r="A498" s="1" t="s">
        <v>623</v>
      </c>
      <c r="B498" s="5">
        <v>170</v>
      </c>
      <c r="C498" s="3"/>
      <c r="D498" s="5">
        <v>27.8</v>
      </c>
      <c r="E498" s="3" t="s">
        <v>1</v>
      </c>
      <c r="F498" s="3"/>
      <c r="G498" s="2"/>
      <c r="H498" s="3">
        <v>2.94</v>
      </c>
      <c r="I498" s="3">
        <v>2.94</v>
      </c>
      <c r="J498" s="5">
        <v>2.8600000000000001E-4</v>
      </c>
      <c r="K498" s="3" t="s">
        <v>3</v>
      </c>
      <c r="L498" s="3"/>
      <c r="M498" s="5">
        <v>1.4084507042253522</v>
      </c>
      <c r="N498" s="5">
        <v>12.54</v>
      </c>
      <c r="O498" s="3" t="s">
        <v>3</v>
      </c>
      <c r="P498" s="3">
        <v>1.0900000000000001</v>
      </c>
      <c r="Q498" s="3">
        <v>0.38910505836575876</v>
      </c>
      <c r="R498" s="5">
        <v>99</v>
      </c>
      <c r="S498" s="3">
        <v>2.1800000000000002</v>
      </c>
      <c r="T498" s="3" t="s">
        <v>3</v>
      </c>
      <c r="U498" s="5">
        <v>37.15</v>
      </c>
      <c r="V498" s="3">
        <v>3.33</v>
      </c>
      <c r="W498" s="5">
        <v>306</v>
      </c>
      <c r="X498" s="3"/>
      <c r="Y498" s="3"/>
      <c r="Z498" s="5">
        <v>2.2000000000000002</v>
      </c>
      <c r="AA498" s="3" t="s">
        <v>8</v>
      </c>
      <c r="AB498" s="2">
        <v>2.0833333333333335</v>
      </c>
      <c r="AC498" s="5">
        <v>1.2981818181818183E-8</v>
      </c>
      <c r="AD498" s="3" t="s">
        <v>22</v>
      </c>
      <c r="AE498" s="3" t="s">
        <v>1</v>
      </c>
      <c r="AF498" s="3"/>
      <c r="AG498" s="6">
        <v>3.4500000000000004E-3</v>
      </c>
      <c r="AH498" s="5">
        <v>306</v>
      </c>
      <c r="AI498" s="5">
        <v>140</v>
      </c>
      <c r="AJ498" s="3" t="s">
        <v>21</v>
      </c>
      <c r="AK498" s="5">
        <v>306</v>
      </c>
      <c r="AL498" s="5">
        <v>1.36</v>
      </c>
      <c r="AM498" s="3"/>
      <c r="AN498" s="3"/>
      <c r="AO498" s="5">
        <v>306</v>
      </c>
      <c r="AP498" s="5">
        <v>306</v>
      </c>
      <c r="AQ498" s="5">
        <v>250</v>
      </c>
      <c r="AR498" s="5">
        <v>4.55</v>
      </c>
      <c r="AS498" s="3" t="s">
        <v>28</v>
      </c>
      <c r="AT498" s="3" t="s">
        <v>28</v>
      </c>
      <c r="AU498" s="5">
        <v>263</v>
      </c>
      <c r="AV498" s="3"/>
      <c r="AW498" s="5">
        <v>306</v>
      </c>
      <c r="AX498" s="5">
        <v>3.3333333333333335E-5</v>
      </c>
      <c r="AY498" s="2"/>
      <c r="AZ498" s="5">
        <v>77</v>
      </c>
      <c r="BA498" s="5">
        <v>306</v>
      </c>
      <c r="BB498" s="3" t="s">
        <v>8</v>
      </c>
      <c r="BC498" s="3">
        <v>33</v>
      </c>
      <c r="BD498" s="5">
        <v>0.48309178743961356</v>
      </c>
      <c r="BE498" s="3" t="s">
        <v>581</v>
      </c>
      <c r="BF498" s="6">
        <v>25.65</v>
      </c>
      <c r="BG498" s="5">
        <v>6.72</v>
      </c>
      <c r="BH498" s="3">
        <v>225</v>
      </c>
      <c r="BI498" s="3">
        <v>2.94</v>
      </c>
      <c r="BJ498" s="5">
        <v>3.55</v>
      </c>
      <c r="BK498" s="5">
        <v>185.2</v>
      </c>
      <c r="BL498" s="5">
        <v>2.1276595744680851</v>
      </c>
      <c r="BM498" s="5">
        <v>9.1</v>
      </c>
      <c r="BN498" s="5">
        <v>306</v>
      </c>
      <c r="BO498" s="3" t="s">
        <v>121</v>
      </c>
      <c r="BP498" s="3" t="s">
        <v>3</v>
      </c>
      <c r="BQ498" s="5">
        <v>6.5</v>
      </c>
      <c r="BR498" s="2" t="s">
        <v>21</v>
      </c>
      <c r="BS498" s="3"/>
      <c r="BT498" s="3"/>
      <c r="BU498" s="3">
        <v>1.1627906976744187</v>
      </c>
      <c r="BV498" s="5" t="s">
        <v>21</v>
      </c>
      <c r="BW498" s="5">
        <v>5.95</v>
      </c>
      <c r="BX498" s="3" t="s">
        <v>27</v>
      </c>
      <c r="BY498" s="3"/>
      <c r="BZ498" s="5">
        <v>306</v>
      </c>
      <c r="CA498" s="5">
        <v>7.1428571428571423</v>
      </c>
      <c r="CB498" s="3" t="s">
        <v>3</v>
      </c>
      <c r="CC498" s="5">
        <v>1.79</v>
      </c>
      <c r="CD498" s="5">
        <v>210</v>
      </c>
      <c r="CE498" s="3"/>
      <c r="CF498" s="5">
        <v>130</v>
      </c>
      <c r="CG498" s="3" t="s">
        <v>312</v>
      </c>
      <c r="CH498" s="3">
        <v>2.94</v>
      </c>
      <c r="CI498" s="3" t="s">
        <v>27</v>
      </c>
      <c r="CJ498" s="3" t="s">
        <v>1</v>
      </c>
      <c r="CK498" s="5">
        <v>3.32</v>
      </c>
      <c r="CL498" s="3" t="s">
        <v>22</v>
      </c>
      <c r="CM498" s="5">
        <v>445</v>
      </c>
      <c r="CN498" s="3"/>
      <c r="CO498" s="5">
        <v>52</v>
      </c>
      <c r="CP498" s="5">
        <v>8.3000000000000007</v>
      </c>
      <c r="CQ498" s="5">
        <v>2.77</v>
      </c>
      <c r="CR498" s="5">
        <v>7.4</v>
      </c>
      <c r="CS498" s="5">
        <v>58.5</v>
      </c>
      <c r="CT498" s="5">
        <v>36.5</v>
      </c>
      <c r="CU498" s="5">
        <v>15</v>
      </c>
      <c r="CV498" s="5">
        <v>1950</v>
      </c>
      <c r="CW498" s="5">
        <v>970</v>
      </c>
      <c r="CX498" s="5">
        <v>1.1904761904761905</v>
      </c>
      <c r="CY498" s="5">
        <v>0.64935064935064934</v>
      </c>
      <c r="CZ498" s="3" t="s">
        <v>22</v>
      </c>
      <c r="DA498" s="5">
        <v>1.82</v>
      </c>
      <c r="DB498" s="5">
        <v>1285</v>
      </c>
      <c r="DC498" s="5">
        <v>6.25</v>
      </c>
      <c r="DD498" s="5">
        <v>140.69999999999999</v>
      </c>
      <c r="DE498" s="3" t="s">
        <v>22</v>
      </c>
      <c r="DF498" s="5">
        <v>0.3436426116838488</v>
      </c>
      <c r="DG498" s="3" t="s">
        <v>3</v>
      </c>
      <c r="DH498" s="5">
        <v>18.850000000000001</v>
      </c>
      <c r="DI498" s="3" t="s">
        <v>28</v>
      </c>
      <c r="DJ498" s="3"/>
      <c r="DK498" s="5">
        <v>920</v>
      </c>
      <c r="DL498" s="3" t="s">
        <v>8</v>
      </c>
      <c r="DM498" s="5">
        <v>0.27548209366391185</v>
      </c>
      <c r="DN498" s="3" t="s">
        <v>3</v>
      </c>
      <c r="DO498" s="5">
        <v>570</v>
      </c>
      <c r="DP498" s="3" t="s">
        <v>3</v>
      </c>
      <c r="DQ498" s="5">
        <v>117</v>
      </c>
      <c r="DR498" s="5">
        <v>2.3255813953488373</v>
      </c>
      <c r="DS498" s="3">
        <v>1</v>
      </c>
      <c r="DT498" s="5">
        <v>1.1764705882352942</v>
      </c>
      <c r="DU498" s="2"/>
      <c r="DV498" s="3" t="s">
        <v>3</v>
      </c>
      <c r="DW498" s="5">
        <v>37.15</v>
      </c>
      <c r="DX498" s="3">
        <v>8.1</v>
      </c>
      <c r="DY498" s="3" t="s">
        <v>8</v>
      </c>
      <c r="DZ498" s="5">
        <v>900</v>
      </c>
      <c r="EA498" s="5">
        <v>2.4390243902439024</v>
      </c>
      <c r="EB498" s="5">
        <v>2.48</v>
      </c>
      <c r="EC498" s="3">
        <v>9.75</v>
      </c>
      <c r="ED498" s="5">
        <v>306</v>
      </c>
      <c r="EE498" s="5">
        <v>0.35714285714285715</v>
      </c>
      <c r="EF498" s="3" t="s">
        <v>1</v>
      </c>
      <c r="EG498" s="3" t="s">
        <v>27</v>
      </c>
      <c r="EH498" s="2"/>
      <c r="EI498" s="5">
        <v>13.5</v>
      </c>
      <c r="EJ498" s="3" t="s">
        <v>473</v>
      </c>
      <c r="EK498" s="5">
        <v>1.298</v>
      </c>
      <c r="EL498" s="3" t="s">
        <v>1</v>
      </c>
      <c r="EM498" s="3" t="s">
        <v>3</v>
      </c>
      <c r="EN498" s="3" t="s">
        <v>27</v>
      </c>
      <c r="EO498" s="3"/>
      <c r="EP498" s="3" t="s">
        <v>8</v>
      </c>
      <c r="EQ498" s="3">
        <v>2.94</v>
      </c>
      <c r="ER498" s="5">
        <v>8.6</v>
      </c>
      <c r="ES498" s="3"/>
      <c r="ET498" s="9" t="s">
        <v>21</v>
      </c>
      <c r="EU498" s="3" t="s">
        <v>239</v>
      </c>
      <c r="EV498" s="3" t="s">
        <v>28</v>
      </c>
      <c r="EW498" s="9">
        <v>26.5</v>
      </c>
      <c r="EX498" s="9">
        <v>2.02</v>
      </c>
      <c r="EY498" s="3">
        <v>2.0499999999999998</v>
      </c>
      <c r="EZ498" s="3"/>
      <c r="FA498" s="9">
        <v>1.7241379310344829</v>
      </c>
      <c r="FB498" s="9">
        <v>1.04E-6</v>
      </c>
      <c r="FC498" s="5">
        <v>306</v>
      </c>
      <c r="FD498" s="9">
        <v>5.5555555555555554</v>
      </c>
      <c r="FE498" s="2" t="s">
        <v>311</v>
      </c>
      <c r="FF498" s="3" t="s">
        <v>28</v>
      </c>
      <c r="FG498" s="3" t="s">
        <v>1</v>
      </c>
      <c r="FH498" s="9">
        <v>6.68</v>
      </c>
      <c r="FI498" s="3">
        <v>0.4</v>
      </c>
      <c r="FJ498" s="9">
        <v>17.899999999999999</v>
      </c>
      <c r="FK498" s="3" t="s">
        <v>1</v>
      </c>
      <c r="FL498" s="3" t="s">
        <v>1</v>
      </c>
      <c r="FM498" s="3">
        <v>1.0309278350515465</v>
      </c>
      <c r="FN498" s="9">
        <v>870</v>
      </c>
      <c r="FO498" s="9">
        <v>2.5300000000000002E-5</v>
      </c>
      <c r="FP498" s="9">
        <v>22</v>
      </c>
      <c r="FQ498" s="3" t="s">
        <v>311</v>
      </c>
      <c r="FR498" s="5">
        <v>0.10100000000000001</v>
      </c>
      <c r="FS498" s="9">
        <v>149</v>
      </c>
      <c r="FT498" s="3" t="s">
        <v>1</v>
      </c>
      <c r="FU498" s="3">
        <v>3.74</v>
      </c>
      <c r="FV498" s="3" t="s">
        <v>27</v>
      </c>
      <c r="FW498" s="5">
        <v>63.5</v>
      </c>
      <c r="FX498" s="10">
        <v>4.2500000000000003E-3</v>
      </c>
      <c r="FY498" s="3">
        <v>98</v>
      </c>
      <c r="FZ498" s="3"/>
      <c r="GA498" s="3">
        <v>2.94</v>
      </c>
      <c r="GB498" s="3">
        <v>2.94</v>
      </c>
      <c r="GC498" s="3" t="s">
        <v>27</v>
      </c>
      <c r="GD498" s="3">
        <v>2.94</v>
      </c>
      <c r="GE498" s="3">
        <v>3.0303030303030303</v>
      </c>
      <c r="GF498" s="3" t="s">
        <v>30</v>
      </c>
      <c r="GG498" s="3"/>
      <c r="GH498" s="9">
        <v>3.79</v>
      </c>
      <c r="GI498" s="5">
        <v>306</v>
      </c>
      <c r="GJ498" s="5">
        <v>6.8900000000000003E-2</v>
      </c>
      <c r="GK498" s="3"/>
      <c r="GL498" s="5">
        <v>111.11111111111111</v>
      </c>
      <c r="GM498" s="9">
        <v>2.12</v>
      </c>
      <c r="GN498" s="3" t="s">
        <v>31</v>
      </c>
      <c r="GO498" s="3" t="s">
        <v>8</v>
      </c>
      <c r="GP498" s="3"/>
      <c r="GQ498" s="3">
        <v>155</v>
      </c>
      <c r="GR498" s="3" t="s">
        <v>219</v>
      </c>
      <c r="GS498" s="9">
        <v>2.3255813953488373</v>
      </c>
      <c r="GT498" s="9">
        <v>131</v>
      </c>
      <c r="GU498" s="9">
        <v>31</v>
      </c>
      <c r="GV498" s="2">
        <v>0.625</v>
      </c>
      <c r="GW498" s="9">
        <v>20</v>
      </c>
      <c r="GX498" s="2" t="s">
        <v>34</v>
      </c>
      <c r="GY498" s="9">
        <v>2.3255813953488373</v>
      </c>
      <c r="GZ498" s="9">
        <v>6.25</v>
      </c>
      <c r="HA498" s="9">
        <v>1.46</v>
      </c>
      <c r="HB498" s="9">
        <v>26.55</v>
      </c>
      <c r="HC498" s="3">
        <v>34.35</v>
      </c>
      <c r="HD498" s="3" t="s">
        <v>3</v>
      </c>
      <c r="HE498" s="9">
        <v>165</v>
      </c>
      <c r="HF498" s="9">
        <v>26.5</v>
      </c>
      <c r="HG498" s="3" t="s">
        <v>467</v>
      </c>
      <c r="HH498" s="5">
        <v>306</v>
      </c>
      <c r="HI498" s="3" t="s">
        <v>311</v>
      </c>
      <c r="HJ498" s="3">
        <v>1.5873015873015872</v>
      </c>
      <c r="HK498" s="3" t="s">
        <v>3</v>
      </c>
      <c r="HL498" s="3">
        <v>4.3499999999999996</v>
      </c>
      <c r="HM498" s="9">
        <v>0.83</v>
      </c>
      <c r="HN498" s="9">
        <v>885</v>
      </c>
      <c r="HO498" s="3" t="s">
        <v>3</v>
      </c>
      <c r="HP498" s="3" t="s">
        <v>1</v>
      </c>
      <c r="HQ498" s="3" t="s">
        <v>28</v>
      </c>
      <c r="HR498" s="9">
        <v>180</v>
      </c>
      <c r="HS498" s="3" t="s">
        <v>3</v>
      </c>
      <c r="HT498" s="3">
        <v>3.75</v>
      </c>
      <c r="HU498" s="9">
        <v>0.60606060606060608</v>
      </c>
      <c r="HV498" s="3">
        <v>1</v>
      </c>
      <c r="HW498" s="9">
        <v>0.23250000000000001</v>
      </c>
      <c r="HX498" s="3" t="s">
        <v>3</v>
      </c>
      <c r="HY498" s="3">
        <v>112</v>
      </c>
      <c r="HZ498" s="3" t="s">
        <v>30</v>
      </c>
      <c r="IA498" s="9">
        <v>25.65</v>
      </c>
      <c r="IB498" s="5">
        <v>325</v>
      </c>
      <c r="IC498" s="3" t="s">
        <v>18</v>
      </c>
      <c r="ID498" s="3"/>
      <c r="IE498" s="3" t="s">
        <v>309</v>
      </c>
      <c r="IF498" s="7">
        <v>11.75</v>
      </c>
      <c r="IG498" s="9">
        <v>10</v>
      </c>
      <c r="IH498" s="9">
        <v>2.6315789473684212</v>
      </c>
    </row>
    <row r="499" spans="1:242" x14ac:dyDescent="0.25">
      <c r="A499" s="1" t="s">
        <v>624</v>
      </c>
      <c r="B499" s="5">
        <v>174</v>
      </c>
      <c r="C499" s="3"/>
      <c r="D499" s="5">
        <v>25.25</v>
      </c>
      <c r="E499" s="3" t="s">
        <v>1</v>
      </c>
      <c r="F499" s="3"/>
      <c r="G499" s="2"/>
      <c r="H499" s="3">
        <v>2.94</v>
      </c>
      <c r="I499" s="3">
        <v>2.94</v>
      </c>
      <c r="J499" s="5">
        <v>2.8499999999999999E-4</v>
      </c>
      <c r="K499" s="3" t="s">
        <v>3</v>
      </c>
      <c r="L499" s="3"/>
      <c r="M499" s="5">
        <v>1.3888888888888888</v>
      </c>
      <c r="N499" s="5">
        <v>12.4</v>
      </c>
      <c r="O499" s="3" t="s">
        <v>3</v>
      </c>
      <c r="P499" s="3">
        <v>1.1000000000000001</v>
      </c>
      <c r="Q499" s="3">
        <v>0.38610038610038611</v>
      </c>
      <c r="R499" s="5">
        <v>95</v>
      </c>
      <c r="S499" s="3">
        <v>2.08</v>
      </c>
      <c r="T499" s="3" t="s">
        <v>3</v>
      </c>
      <c r="U499" s="5">
        <v>36.700000000000003</v>
      </c>
      <c r="V499" s="3">
        <v>3.3</v>
      </c>
      <c r="W499" s="5">
        <v>295</v>
      </c>
      <c r="X499" s="3"/>
      <c r="Y499" s="3"/>
      <c r="Z499" s="5">
        <v>2.1800000000000002</v>
      </c>
      <c r="AA499" s="3" t="s">
        <v>8</v>
      </c>
      <c r="AB499" s="2">
        <v>2.0833333333333335</v>
      </c>
      <c r="AC499" s="5">
        <v>1.4272727272727273E-8</v>
      </c>
      <c r="AD499" s="3" t="s">
        <v>22</v>
      </c>
      <c r="AE499" s="3" t="s">
        <v>1</v>
      </c>
      <c r="AF499" s="3"/>
      <c r="AG499" s="6">
        <v>3.8500000000000001E-3</v>
      </c>
      <c r="AH499" s="5">
        <v>295</v>
      </c>
      <c r="AI499" s="5">
        <v>141</v>
      </c>
      <c r="AJ499" s="3" t="s">
        <v>21</v>
      </c>
      <c r="AK499" s="5">
        <v>295</v>
      </c>
      <c r="AL499" s="5">
        <v>1.37</v>
      </c>
      <c r="AM499" s="3"/>
      <c r="AN499" s="3"/>
      <c r="AO499" s="5">
        <v>295</v>
      </c>
      <c r="AP499" s="5">
        <v>295</v>
      </c>
      <c r="AQ499" s="5">
        <v>250</v>
      </c>
      <c r="AR499" s="5">
        <v>4.53</v>
      </c>
      <c r="AS499" s="3" t="s">
        <v>28</v>
      </c>
      <c r="AT499" s="3" t="s">
        <v>28</v>
      </c>
      <c r="AU499" s="5">
        <v>263.25</v>
      </c>
      <c r="AV499" s="3"/>
      <c r="AW499" s="5">
        <v>295</v>
      </c>
      <c r="AX499" s="5">
        <v>4.0000000000000003E-5</v>
      </c>
      <c r="AY499" s="2"/>
      <c r="AZ499" s="5">
        <v>76.8</v>
      </c>
      <c r="BA499" s="5">
        <v>295</v>
      </c>
      <c r="BB499" s="3" t="s">
        <v>8</v>
      </c>
      <c r="BC499" s="3">
        <v>32</v>
      </c>
      <c r="BD499" s="5">
        <v>0.47846889952153115</v>
      </c>
      <c r="BE499" s="3" t="s">
        <v>581</v>
      </c>
      <c r="BF499" s="6">
        <v>26.35</v>
      </c>
      <c r="BG499" s="5">
        <v>6.65</v>
      </c>
      <c r="BH499" s="3">
        <v>233.1</v>
      </c>
      <c r="BI499" s="3">
        <v>2.94</v>
      </c>
      <c r="BJ499" s="5">
        <v>3.75</v>
      </c>
      <c r="BK499" s="5">
        <v>200</v>
      </c>
      <c r="BL499" s="5">
        <v>2</v>
      </c>
      <c r="BM499" s="5">
        <v>9.09</v>
      </c>
      <c r="BN499" s="5">
        <v>295</v>
      </c>
      <c r="BO499" s="3" t="s">
        <v>121</v>
      </c>
      <c r="BP499" s="3" t="s">
        <v>3</v>
      </c>
      <c r="BQ499" s="5">
        <v>6.45</v>
      </c>
      <c r="BR499" s="2" t="s">
        <v>21</v>
      </c>
      <c r="BS499" s="3"/>
      <c r="BT499" s="3"/>
      <c r="BU499" s="3">
        <v>1.1904761904761905</v>
      </c>
      <c r="BV499" s="5" t="s">
        <v>21</v>
      </c>
      <c r="BW499" s="5">
        <v>5.9</v>
      </c>
      <c r="BX499" s="3" t="s">
        <v>27</v>
      </c>
      <c r="BY499" s="3"/>
      <c r="BZ499" s="5">
        <v>295</v>
      </c>
      <c r="CA499" s="5">
        <v>7.1428571428571423</v>
      </c>
      <c r="CB499" s="3" t="s">
        <v>3</v>
      </c>
      <c r="CC499" s="5">
        <v>1.77</v>
      </c>
      <c r="CD499" s="5">
        <v>210</v>
      </c>
      <c r="CE499" s="3"/>
      <c r="CF499" s="5">
        <v>129</v>
      </c>
      <c r="CG499" s="3" t="s">
        <v>312</v>
      </c>
      <c r="CH499" s="3">
        <v>2.94</v>
      </c>
      <c r="CI499" s="3" t="s">
        <v>27</v>
      </c>
      <c r="CJ499" s="3" t="s">
        <v>1</v>
      </c>
      <c r="CK499" s="5">
        <v>3.32</v>
      </c>
      <c r="CL499" s="3" t="s">
        <v>22</v>
      </c>
      <c r="CM499" s="5">
        <v>448</v>
      </c>
      <c r="CN499" s="3"/>
      <c r="CO499" s="5">
        <v>51</v>
      </c>
      <c r="CP499" s="5">
        <v>8.32</v>
      </c>
      <c r="CQ499" s="5">
        <v>2.78</v>
      </c>
      <c r="CR499" s="5">
        <v>7.63</v>
      </c>
      <c r="CS499" s="5">
        <v>58</v>
      </c>
      <c r="CT499" s="5">
        <v>36.25</v>
      </c>
      <c r="CU499" s="5">
        <v>15.7</v>
      </c>
      <c r="CV499" s="5">
        <v>1925</v>
      </c>
      <c r="CW499" s="5">
        <v>960</v>
      </c>
      <c r="CX499" s="5">
        <v>1.2658227848101264</v>
      </c>
      <c r="CY499" s="5">
        <v>0.64516129032258063</v>
      </c>
      <c r="CZ499" s="3" t="s">
        <v>22</v>
      </c>
      <c r="DA499" s="5">
        <v>1.89</v>
      </c>
      <c r="DB499" s="5">
        <v>1300</v>
      </c>
      <c r="DC499" s="5">
        <v>6.45</v>
      </c>
      <c r="DD499" s="5">
        <v>143.85</v>
      </c>
      <c r="DE499" s="3" t="s">
        <v>22</v>
      </c>
      <c r="DF499" s="5">
        <v>0.34129692832764502</v>
      </c>
      <c r="DG499" s="3" t="s">
        <v>3</v>
      </c>
      <c r="DH499" s="5">
        <v>18.7</v>
      </c>
      <c r="DI499" s="3" t="s">
        <v>28</v>
      </c>
      <c r="DJ499" s="3"/>
      <c r="DK499" s="5">
        <v>915</v>
      </c>
      <c r="DL499" s="3" t="s">
        <v>8</v>
      </c>
      <c r="DM499" s="5">
        <v>0.27624309392265195</v>
      </c>
      <c r="DN499" s="3" t="s">
        <v>3</v>
      </c>
      <c r="DO499" s="5">
        <v>572</v>
      </c>
      <c r="DP499" s="3" t="s">
        <v>3</v>
      </c>
      <c r="DQ499" s="5">
        <v>122</v>
      </c>
      <c r="DR499" s="5">
        <v>2.7777777777777777</v>
      </c>
      <c r="DS499" s="3">
        <v>1</v>
      </c>
      <c r="DT499" s="5">
        <v>1.3157894736842106</v>
      </c>
      <c r="DU499" s="2"/>
      <c r="DV499" s="3" t="s">
        <v>3</v>
      </c>
      <c r="DW499" s="5">
        <v>36.700000000000003</v>
      </c>
      <c r="DX499" s="3">
        <v>8.0500000000000007</v>
      </c>
      <c r="DY499" s="3" t="s">
        <v>8</v>
      </c>
      <c r="DZ499" s="5">
        <v>1000</v>
      </c>
      <c r="EA499" s="5">
        <v>2.4390243902439024</v>
      </c>
      <c r="EB499" s="5">
        <v>2.4500000000000002</v>
      </c>
      <c r="EC499" s="3">
        <v>10.5</v>
      </c>
      <c r="ED499" s="5">
        <v>295</v>
      </c>
      <c r="EE499" s="5">
        <v>0.34843205574912889</v>
      </c>
      <c r="EF499" s="3" t="s">
        <v>1</v>
      </c>
      <c r="EG499" s="3" t="s">
        <v>27</v>
      </c>
      <c r="EH499" s="2"/>
      <c r="EI499" s="5">
        <v>13.75</v>
      </c>
      <c r="EJ499" s="3" t="s">
        <v>473</v>
      </c>
      <c r="EK499" s="5">
        <v>1.4079999999999999</v>
      </c>
      <c r="EL499" s="3" t="s">
        <v>1</v>
      </c>
      <c r="EM499" s="3" t="s">
        <v>3</v>
      </c>
      <c r="EN499" s="3" t="s">
        <v>27</v>
      </c>
      <c r="EO499" s="3"/>
      <c r="EP499" s="3" t="s">
        <v>8</v>
      </c>
      <c r="EQ499" s="3">
        <v>2.94</v>
      </c>
      <c r="ER499" s="5">
        <v>8.4</v>
      </c>
      <c r="ES499" s="3"/>
      <c r="ET499" s="9" t="s">
        <v>21</v>
      </c>
      <c r="EU499" s="3" t="s">
        <v>239</v>
      </c>
      <c r="EV499" s="3" t="s">
        <v>28</v>
      </c>
      <c r="EW499" s="9">
        <v>26.4</v>
      </c>
      <c r="EX499" s="9">
        <v>1.99</v>
      </c>
      <c r="EY499" s="3">
        <v>2.04</v>
      </c>
      <c r="EZ499" s="3"/>
      <c r="FA499" s="9">
        <v>1.6949152542372883</v>
      </c>
      <c r="FB499" s="9">
        <v>1.13E-6</v>
      </c>
      <c r="FC499" s="5">
        <v>295</v>
      </c>
      <c r="FD499" s="9">
        <v>5.5555555555555554</v>
      </c>
      <c r="FE499" s="2" t="s">
        <v>311</v>
      </c>
      <c r="FF499" s="3" t="s">
        <v>28</v>
      </c>
      <c r="FG499" s="3" t="s">
        <v>1</v>
      </c>
      <c r="FH499" s="9">
        <v>6.63</v>
      </c>
      <c r="FI499" s="3">
        <v>0.3968253968253968</v>
      </c>
      <c r="FJ499" s="9">
        <v>18.25</v>
      </c>
      <c r="FK499" s="3" t="s">
        <v>1</v>
      </c>
      <c r="FL499" s="3" t="s">
        <v>1</v>
      </c>
      <c r="FM499" s="3">
        <v>1.0204081632653061</v>
      </c>
      <c r="FN499" s="9">
        <v>875</v>
      </c>
      <c r="FO499" s="9">
        <v>2.55E-5</v>
      </c>
      <c r="FP499" s="9">
        <v>22.5</v>
      </c>
      <c r="FQ499" s="3" t="s">
        <v>311</v>
      </c>
      <c r="FR499" s="5">
        <v>0.105</v>
      </c>
      <c r="FS499" s="9">
        <v>153</v>
      </c>
      <c r="FT499" s="3" t="s">
        <v>1</v>
      </c>
      <c r="FU499" s="3">
        <v>3.69</v>
      </c>
      <c r="FV499" s="3" t="s">
        <v>27</v>
      </c>
      <c r="FW499" s="5">
        <v>60.5</v>
      </c>
      <c r="FX499" s="10">
        <v>4.2000000000000006E-3</v>
      </c>
      <c r="FY499" s="3">
        <v>97</v>
      </c>
      <c r="FZ499" s="3"/>
      <c r="GA499" s="3">
        <v>2.94</v>
      </c>
      <c r="GB499" s="3">
        <v>2.94</v>
      </c>
      <c r="GC499" s="3" t="s">
        <v>27</v>
      </c>
      <c r="GD499" s="3">
        <v>2.94</v>
      </c>
      <c r="GE499" s="3">
        <v>2.9411764705882351</v>
      </c>
      <c r="GF499" s="3" t="s">
        <v>30</v>
      </c>
      <c r="GG499" s="3"/>
      <c r="GH499" s="9">
        <v>3.77</v>
      </c>
      <c r="GI499" s="5">
        <v>295</v>
      </c>
      <c r="GJ499" s="5">
        <v>7.6999999999999999E-2</v>
      </c>
      <c r="GK499" s="3"/>
      <c r="GL499" s="5">
        <v>100</v>
      </c>
      <c r="GM499" s="9">
        <v>2.1</v>
      </c>
      <c r="GN499" s="3" t="s">
        <v>31</v>
      </c>
      <c r="GO499" s="3" t="s">
        <v>8</v>
      </c>
      <c r="GP499" s="3"/>
      <c r="GQ499" s="3">
        <v>160</v>
      </c>
      <c r="GR499" s="3" t="s">
        <v>219</v>
      </c>
      <c r="GS499" s="9">
        <v>2.7777777777777777</v>
      </c>
      <c r="GT499" s="9">
        <v>129</v>
      </c>
      <c r="GU499" s="9">
        <v>30</v>
      </c>
      <c r="GV499" s="2">
        <v>0.58823529411764697</v>
      </c>
      <c r="GW499" s="9">
        <v>20</v>
      </c>
      <c r="GX499" s="2" t="s">
        <v>34</v>
      </c>
      <c r="GY499" s="9">
        <v>2.7777777777777777</v>
      </c>
      <c r="GZ499" s="9">
        <v>6.2</v>
      </c>
      <c r="HA499" s="9">
        <v>1.45</v>
      </c>
      <c r="HB499" s="9">
        <v>29</v>
      </c>
      <c r="HC499" s="3">
        <v>31.35</v>
      </c>
      <c r="HD499" s="3" t="s">
        <v>3</v>
      </c>
      <c r="HE499" s="9">
        <v>170</v>
      </c>
      <c r="HF499" s="9">
        <v>25.5</v>
      </c>
      <c r="HG499" s="3" t="s">
        <v>467</v>
      </c>
      <c r="HH499" s="5">
        <v>295</v>
      </c>
      <c r="HI499" s="3" t="s">
        <v>311</v>
      </c>
      <c r="HJ499" s="3">
        <v>1.5625</v>
      </c>
      <c r="HK499" s="3" t="s">
        <v>3</v>
      </c>
      <c r="HL499" s="3">
        <v>4.55</v>
      </c>
      <c r="HM499" s="9">
        <v>0.85</v>
      </c>
      <c r="HN499" s="9">
        <v>900</v>
      </c>
      <c r="HO499" s="3" t="s">
        <v>3</v>
      </c>
      <c r="HP499" s="3" t="s">
        <v>1</v>
      </c>
      <c r="HQ499" s="3" t="s">
        <v>28</v>
      </c>
      <c r="HR499" s="9">
        <v>150</v>
      </c>
      <c r="HS499" s="3" t="s">
        <v>3</v>
      </c>
      <c r="HT499" s="3">
        <v>3.72</v>
      </c>
      <c r="HU499" s="9">
        <v>0.59171597633136097</v>
      </c>
      <c r="HV499" s="3">
        <v>1</v>
      </c>
      <c r="HW499" s="9">
        <v>0.23809999999999998</v>
      </c>
      <c r="HX499" s="3" t="s">
        <v>3</v>
      </c>
      <c r="HY499" s="3">
        <v>112</v>
      </c>
      <c r="HZ499" s="3" t="s">
        <v>30</v>
      </c>
      <c r="IA499" s="9">
        <v>33.299999999999997</v>
      </c>
      <c r="IB499" s="5">
        <v>322.5</v>
      </c>
      <c r="IC499" s="3" t="s">
        <v>18</v>
      </c>
      <c r="ID499" s="3"/>
      <c r="IE499" s="3" t="s">
        <v>309</v>
      </c>
      <c r="IF499" s="7">
        <v>11.6</v>
      </c>
      <c r="IG499" s="9">
        <v>10</v>
      </c>
      <c r="IH499" s="9">
        <v>2.6315789473684212</v>
      </c>
    </row>
    <row r="500" spans="1:242" x14ac:dyDescent="0.25">
      <c r="A500" s="1" t="s">
        <v>625</v>
      </c>
      <c r="B500" s="5">
        <v>180</v>
      </c>
      <c r="C500" s="3"/>
      <c r="D500" s="5">
        <v>24.5</v>
      </c>
      <c r="E500" s="3" t="s">
        <v>1</v>
      </c>
      <c r="F500" s="3"/>
      <c r="G500" s="2"/>
      <c r="H500" s="3">
        <v>2.95</v>
      </c>
      <c r="I500" s="3">
        <v>2.95</v>
      </c>
      <c r="J500" s="5">
        <v>2.4399999999999999E-4</v>
      </c>
      <c r="K500" s="3" t="s">
        <v>3</v>
      </c>
      <c r="L500" s="3"/>
      <c r="M500" s="5">
        <v>1.4492753623188408</v>
      </c>
      <c r="N500" s="5">
        <v>12.95</v>
      </c>
      <c r="O500" s="3" t="s">
        <v>3</v>
      </c>
      <c r="P500" s="3">
        <v>1.1000000000000001</v>
      </c>
      <c r="Q500" s="3">
        <v>0.3968253968253968</v>
      </c>
      <c r="R500" s="5">
        <v>97</v>
      </c>
      <c r="S500" s="3">
        <v>2.09</v>
      </c>
      <c r="T500" s="3" t="s">
        <v>3</v>
      </c>
      <c r="U500" s="5">
        <v>38.25</v>
      </c>
      <c r="V500" s="3">
        <v>3.32</v>
      </c>
      <c r="W500" s="5">
        <v>307.5</v>
      </c>
      <c r="X500" s="3"/>
      <c r="Y500" s="3"/>
      <c r="Z500" s="5">
        <v>2.2000000000000002</v>
      </c>
      <c r="AA500" s="3" t="s">
        <v>8</v>
      </c>
      <c r="AB500" s="2">
        <v>2.1739130434782608</v>
      </c>
      <c r="AC500" s="5">
        <v>2.138181818181818E-8</v>
      </c>
      <c r="AD500" s="3" t="s">
        <v>22</v>
      </c>
      <c r="AE500" s="3" t="s">
        <v>1</v>
      </c>
      <c r="AF500" s="3"/>
      <c r="AG500" s="6">
        <v>4.0800000000000003E-3</v>
      </c>
      <c r="AH500" s="5">
        <v>307.5</v>
      </c>
      <c r="AI500" s="5">
        <v>145</v>
      </c>
      <c r="AJ500" s="3" t="s">
        <v>21</v>
      </c>
      <c r="AK500" s="5">
        <v>307.5</v>
      </c>
      <c r="AL500" s="5">
        <v>1.36</v>
      </c>
      <c r="AM500" s="3"/>
      <c r="AN500" s="3"/>
      <c r="AO500" s="5">
        <v>307.5</v>
      </c>
      <c r="AP500" s="5">
        <v>307.5</v>
      </c>
      <c r="AQ500" s="5">
        <v>256.5</v>
      </c>
      <c r="AR500" s="5">
        <v>4.6500000000000004</v>
      </c>
      <c r="AS500" s="3" t="s">
        <v>28</v>
      </c>
      <c r="AT500" s="3" t="s">
        <v>28</v>
      </c>
      <c r="AU500" s="5">
        <v>270.3</v>
      </c>
      <c r="AV500" s="3"/>
      <c r="AW500" s="5">
        <v>307.5</v>
      </c>
      <c r="AX500" s="5">
        <v>4.3000000000000002E-5</v>
      </c>
      <c r="AY500" s="2"/>
      <c r="AZ500" s="5">
        <v>77</v>
      </c>
      <c r="BA500" s="5">
        <v>307.5</v>
      </c>
      <c r="BB500" s="3" t="s">
        <v>8</v>
      </c>
      <c r="BC500" s="3">
        <v>31.5</v>
      </c>
      <c r="BD500" s="5">
        <v>0.48780487804878053</v>
      </c>
      <c r="BE500" s="3" t="s">
        <v>581</v>
      </c>
      <c r="BF500" s="6">
        <v>27.8</v>
      </c>
      <c r="BG500" s="5">
        <v>6.92</v>
      </c>
      <c r="BH500" s="3">
        <v>235.5</v>
      </c>
      <c r="BI500" s="3">
        <v>2.95</v>
      </c>
      <c r="BJ500" s="5">
        <v>4.25</v>
      </c>
      <c r="BK500" s="5">
        <v>210</v>
      </c>
      <c r="BL500" s="5">
        <v>2.1276595744680851</v>
      </c>
      <c r="BM500" s="5">
        <v>9.11</v>
      </c>
      <c r="BN500" s="5">
        <v>307.5</v>
      </c>
      <c r="BO500" s="3" t="s">
        <v>121</v>
      </c>
      <c r="BP500" s="3" t="s">
        <v>3</v>
      </c>
      <c r="BQ500" s="5">
        <v>6.8</v>
      </c>
      <c r="BR500" s="2" t="s">
        <v>21</v>
      </c>
      <c r="BS500" s="3"/>
      <c r="BT500" s="3"/>
      <c r="BU500" s="3">
        <v>1.25</v>
      </c>
      <c r="BV500" s="5" t="s">
        <v>21</v>
      </c>
      <c r="BW500" s="5">
        <v>6.12</v>
      </c>
      <c r="BX500" s="3" t="s">
        <v>27</v>
      </c>
      <c r="BY500" s="3"/>
      <c r="BZ500" s="5">
        <v>307.5</v>
      </c>
      <c r="CA500" s="5">
        <v>7.6923076923076916</v>
      </c>
      <c r="CB500" s="3" t="s">
        <v>3</v>
      </c>
      <c r="CC500" s="5">
        <v>1.84</v>
      </c>
      <c r="CD500" s="5">
        <v>215</v>
      </c>
      <c r="CE500" s="3"/>
      <c r="CF500" s="5">
        <v>133</v>
      </c>
      <c r="CG500" s="3" t="s">
        <v>312</v>
      </c>
      <c r="CH500" s="3">
        <v>2.95</v>
      </c>
      <c r="CI500" s="3" t="s">
        <v>27</v>
      </c>
      <c r="CJ500" s="3" t="s">
        <v>1</v>
      </c>
      <c r="CK500" s="5">
        <v>3.34</v>
      </c>
      <c r="CL500" s="3" t="s">
        <v>22</v>
      </c>
      <c r="CM500" s="5">
        <v>450</v>
      </c>
      <c r="CN500" s="3"/>
      <c r="CO500" s="5">
        <v>53</v>
      </c>
      <c r="CP500" s="5">
        <v>8.35</v>
      </c>
      <c r="CQ500" s="5">
        <v>2.8</v>
      </c>
      <c r="CR500" s="5">
        <v>7.85</v>
      </c>
      <c r="CS500" s="5">
        <v>61.2</v>
      </c>
      <c r="CT500" s="5">
        <v>38.25</v>
      </c>
      <c r="CU500" s="5">
        <v>16.55</v>
      </c>
      <c r="CV500" s="5">
        <v>1950</v>
      </c>
      <c r="CW500" s="5">
        <v>980</v>
      </c>
      <c r="CX500" s="5">
        <v>1.3333333333333333</v>
      </c>
      <c r="CY500" s="5">
        <v>0.68027210884353739</v>
      </c>
      <c r="CZ500" s="3" t="s">
        <v>22</v>
      </c>
      <c r="DA500" s="5">
        <v>1.78</v>
      </c>
      <c r="DB500" s="5">
        <v>1346</v>
      </c>
      <c r="DC500" s="5">
        <v>6.45</v>
      </c>
      <c r="DD500" s="5">
        <v>149.94999999999999</v>
      </c>
      <c r="DE500" s="3" t="s">
        <v>22</v>
      </c>
      <c r="DF500" s="5">
        <v>0.35211267605633806</v>
      </c>
      <c r="DG500" s="3" t="s">
        <v>3</v>
      </c>
      <c r="DH500" s="5">
        <v>19.75</v>
      </c>
      <c r="DI500" s="3" t="s">
        <v>28</v>
      </c>
      <c r="DJ500" s="3"/>
      <c r="DK500" s="5">
        <v>930</v>
      </c>
      <c r="DL500" s="3" t="s">
        <v>8</v>
      </c>
      <c r="DM500" s="5">
        <v>0.2857142857142857</v>
      </c>
      <c r="DN500" s="3" t="s">
        <v>3</v>
      </c>
      <c r="DO500" s="5">
        <v>580</v>
      </c>
      <c r="DP500" s="3" t="s">
        <v>3</v>
      </c>
      <c r="DQ500" s="5">
        <v>142</v>
      </c>
      <c r="DR500" s="5">
        <v>2.7777777777777777</v>
      </c>
      <c r="DS500" s="3">
        <v>1</v>
      </c>
      <c r="DT500" s="5">
        <v>1.3333333333333333</v>
      </c>
      <c r="DU500" s="2"/>
      <c r="DV500" s="3" t="s">
        <v>3</v>
      </c>
      <c r="DW500" s="5">
        <v>38.25</v>
      </c>
      <c r="DX500" s="3">
        <v>8.5</v>
      </c>
      <c r="DY500" s="3" t="s">
        <v>8</v>
      </c>
      <c r="DZ500" s="5">
        <v>1500</v>
      </c>
      <c r="EA500" s="5">
        <v>2.5641025641025639</v>
      </c>
      <c r="EB500" s="5">
        <v>2.62</v>
      </c>
      <c r="EC500" s="3">
        <v>10.75</v>
      </c>
      <c r="ED500" s="5">
        <v>307.5</v>
      </c>
      <c r="EE500" s="5">
        <v>0.34965034965034969</v>
      </c>
      <c r="EF500" s="3" t="s">
        <v>1</v>
      </c>
      <c r="EG500" s="3" t="s">
        <v>27</v>
      </c>
      <c r="EH500" s="2"/>
      <c r="EI500" s="5">
        <v>14</v>
      </c>
      <c r="EJ500" s="3" t="s">
        <v>473</v>
      </c>
      <c r="EK500" s="5">
        <v>1.47</v>
      </c>
      <c r="EL500" s="3" t="s">
        <v>1</v>
      </c>
      <c r="EM500" s="3" t="s">
        <v>3</v>
      </c>
      <c r="EN500" s="3" t="s">
        <v>27</v>
      </c>
      <c r="EO500" s="3"/>
      <c r="EP500" s="3" t="s">
        <v>8</v>
      </c>
      <c r="EQ500" s="3">
        <v>2.95</v>
      </c>
      <c r="ER500" s="5">
        <v>8.6199999999999992</v>
      </c>
      <c r="ES500" s="3"/>
      <c r="ET500" s="9" t="s">
        <v>21</v>
      </c>
      <c r="EU500" s="3" t="s">
        <v>239</v>
      </c>
      <c r="EV500" s="3" t="s">
        <v>28</v>
      </c>
      <c r="EW500" s="9">
        <v>27.8</v>
      </c>
      <c r="EX500" s="9">
        <v>2.0699999999999998</v>
      </c>
      <c r="EY500" s="3">
        <v>2.0499999999999998</v>
      </c>
      <c r="EZ500" s="3"/>
      <c r="FA500" s="9">
        <v>1.7241379310344829</v>
      </c>
      <c r="FB500" s="9">
        <v>1.1799999999999999E-6</v>
      </c>
      <c r="FC500" s="5">
        <v>307.5</v>
      </c>
      <c r="FD500" s="9">
        <v>6.666666666666667</v>
      </c>
      <c r="FE500" s="2" t="s">
        <v>311</v>
      </c>
      <c r="FF500" s="3" t="s">
        <v>28</v>
      </c>
      <c r="FG500" s="3" t="s">
        <v>1</v>
      </c>
      <c r="FH500" s="9">
        <v>6.8</v>
      </c>
      <c r="FI500" s="3">
        <v>0.4081632653061224</v>
      </c>
      <c r="FJ500" s="9">
        <v>18.8</v>
      </c>
      <c r="FK500" s="3" t="s">
        <v>1</v>
      </c>
      <c r="FL500" s="3" t="s">
        <v>1</v>
      </c>
      <c r="FM500" s="3">
        <v>1.0638297872340425</v>
      </c>
      <c r="FN500" s="9">
        <v>910</v>
      </c>
      <c r="FO500" s="9">
        <v>2.6949999999999998E-5</v>
      </c>
      <c r="FP500" s="9">
        <v>24</v>
      </c>
      <c r="FQ500" s="3" t="s">
        <v>311</v>
      </c>
      <c r="FR500" s="5">
        <v>0.11</v>
      </c>
      <c r="FS500" s="9">
        <v>160</v>
      </c>
      <c r="FT500" s="3" t="s">
        <v>1</v>
      </c>
      <c r="FU500" s="3">
        <v>3.73</v>
      </c>
      <c r="FV500" s="3" t="s">
        <v>27</v>
      </c>
      <c r="FW500" s="5">
        <v>63.75</v>
      </c>
      <c r="FX500" s="10">
        <v>4.3E-3</v>
      </c>
      <c r="FY500" s="3">
        <v>102</v>
      </c>
      <c r="FZ500" s="3"/>
      <c r="GA500" s="3">
        <v>2.95</v>
      </c>
      <c r="GB500" s="3">
        <v>2.95</v>
      </c>
      <c r="GC500" s="3" t="s">
        <v>27</v>
      </c>
      <c r="GD500" s="3">
        <v>2.95</v>
      </c>
      <c r="GE500" s="3">
        <v>3.0303030303030303</v>
      </c>
      <c r="GF500" s="3" t="s">
        <v>30</v>
      </c>
      <c r="GG500" s="3"/>
      <c r="GH500" s="9">
        <v>3.85</v>
      </c>
      <c r="GI500" s="5">
        <v>307.5</v>
      </c>
      <c r="GJ500" s="5">
        <v>8.6900000000000005E-2</v>
      </c>
      <c r="GK500" s="3"/>
      <c r="GL500" s="5">
        <v>50</v>
      </c>
      <c r="GM500" s="9">
        <v>2.15</v>
      </c>
      <c r="GN500" s="3" t="s">
        <v>31</v>
      </c>
      <c r="GO500" s="3" t="s">
        <v>8</v>
      </c>
      <c r="GP500" s="3"/>
      <c r="GQ500" s="3">
        <v>163</v>
      </c>
      <c r="GR500" s="3" t="s">
        <v>219</v>
      </c>
      <c r="GS500" s="9">
        <v>2.7777777777777777</v>
      </c>
      <c r="GT500" s="9">
        <v>129</v>
      </c>
      <c r="GU500" s="9">
        <v>33</v>
      </c>
      <c r="GV500" s="2">
        <v>0.55555555555555558</v>
      </c>
      <c r="GW500" s="9">
        <v>21</v>
      </c>
      <c r="GX500" s="2" t="s">
        <v>34</v>
      </c>
      <c r="GY500" s="9">
        <v>2.7777777777777777</v>
      </c>
      <c r="GZ500" s="9">
        <v>6.43</v>
      </c>
      <c r="HA500" s="9">
        <v>1.53</v>
      </c>
      <c r="HB500" s="9">
        <v>31.85</v>
      </c>
      <c r="HC500" s="3">
        <v>33.25</v>
      </c>
      <c r="HD500" s="3" t="s">
        <v>3</v>
      </c>
      <c r="HE500" s="9">
        <v>165</v>
      </c>
      <c r="HF500" s="9">
        <v>26</v>
      </c>
      <c r="HG500" s="3" t="s">
        <v>467</v>
      </c>
      <c r="HH500" s="5">
        <v>307.5</v>
      </c>
      <c r="HI500" s="3" t="s">
        <v>311</v>
      </c>
      <c r="HJ500" s="3">
        <v>1.6666666666666667</v>
      </c>
      <c r="HK500" s="3" t="s">
        <v>3</v>
      </c>
      <c r="HL500" s="3">
        <v>4.55</v>
      </c>
      <c r="HM500" s="9">
        <v>0.88</v>
      </c>
      <c r="HN500" s="9">
        <v>960</v>
      </c>
      <c r="HO500" s="3" t="s">
        <v>3</v>
      </c>
      <c r="HP500" s="3" t="s">
        <v>1</v>
      </c>
      <c r="HQ500" s="3" t="s">
        <v>28</v>
      </c>
      <c r="HR500" s="9">
        <v>90</v>
      </c>
      <c r="HS500" s="3" t="s">
        <v>3</v>
      </c>
      <c r="HT500" s="3">
        <v>3.78</v>
      </c>
      <c r="HU500" s="9">
        <v>0.625</v>
      </c>
      <c r="HV500" s="3">
        <v>1</v>
      </c>
      <c r="HW500" s="9">
        <v>0.25</v>
      </c>
      <c r="HX500" s="3" t="s">
        <v>3</v>
      </c>
      <c r="HY500" s="3">
        <v>117</v>
      </c>
      <c r="HZ500" s="3" t="s">
        <v>30</v>
      </c>
      <c r="IA500" s="9">
        <v>33</v>
      </c>
      <c r="IB500" s="5">
        <v>350</v>
      </c>
      <c r="IC500" s="3" t="s">
        <v>18</v>
      </c>
      <c r="ID500" s="3"/>
      <c r="IE500" s="3" t="s">
        <v>309</v>
      </c>
      <c r="IF500" s="7">
        <v>12.25</v>
      </c>
      <c r="IG500" s="9">
        <v>14.285714285714285</v>
      </c>
      <c r="IH500" s="9">
        <v>2.7777777777777777</v>
      </c>
    </row>
    <row r="501" spans="1:242" x14ac:dyDescent="0.25">
      <c r="A501" s="1" t="s">
        <v>626</v>
      </c>
      <c r="B501" s="5">
        <v>182</v>
      </c>
      <c r="C501" s="3"/>
      <c r="D501" s="5">
        <v>24.25</v>
      </c>
      <c r="E501" s="3" t="s">
        <v>1</v>
      </c>
      <c r="F501" s="3"/>
      <c r="G501" s="2"/>
      <c r="H501" s="3">
        <v>2.97</v>
      </c>
      <c r="I501" s="3">
        <v>2.97</v>
      </c>
      <c r="J501" s="5">
        <v>2.8600000000000001E-4</v>
      </c>
      <c r="K501" s="3" t="s">
        <v>3</v>
      </c>
      <c r="L501" s="3"/>
      <c r="M501" s="5">
        <v>1.4492753623188408</v>
      </c>
      <c r="N501" s="5">
        <v>13</v>
      </c>
      <c r="O501" s="3" t="s">
        <v>3</v>
      </c>
      <c r="P501" s="3">
        <v>1.1000000000000001</v>
      </c>
      <c r="Q501" s="3">
        <v>0.39525691699604748</v>
      </c>
      <c r="R501" s="5">
        <v>100</v>
      </c>
      <c r="S501" s="3">
        <v>2.1</v>
      </c>
      <c r="T501" s="3" t="s">
        <v>3</v>
      </c>
      <c r="U501" s="5">
        <v>38.6</v>
      </c>
      <c r="V501" s="3">
        <v>3.33</v>
      </c>
      <c r="W501" s="5">
        <v>309.5</v>
      </c>
      <c r="X501" s="3"/>
      <c r="Y501" s="3"/>
      <c r="Z501" s="5">
        <v>2.2200000000000002</v>
      </c>
      <c r="AA501" s="3" t="s">
        <v>8</v>
      </c>
      <c r="AB501" s="2">
        <v>2.2222222222222223</v>
      </c>
      <c r="AC501" s="5">
        <v>2.4236363636363637E-8</v>
      </c>
      <c r="AD501" s="3" t="s">
        <v>22</v>
      </c>
      <c r="AE501" s="3" t="s">
        <v>1</v>
      </c>
      <c r="AF501" s="3"/>
      <c r="AG501" s="6">
        <v>4.1099999999999999E-3</v>
      </c>
      <c r="AH501" s="5">
        <v>309.5</v>
      </c>
      <c r="AI501" s="5">
        <v>144</v>
      </c>
      <c r="AJ501" s="3" t="s">
        <v>21</v>
      </c>
      <c r="AK501" s="5">
        <v>309.5</v>
      </c>
      <c r="AL501" s="5">
        <v>1.36</v>
      </c>
      <c r="AM501" s="3"/>
      <c r="AN501" s="3"/>
      <c r="AO501" s="5">
        <v>309.5</v>
      </c>
      <c r="AP501" s="5">
        <v>309.5</v>
      </c>
      <c r="AQ501" s="5">
        <v>270.25</v>
      </c>
      <c r="AR501" s="5">
        <v>4.67</v>
      </c>
      <c r="AS501" s="3" t="s">
        <v>28</v>
      </c>
      <c r="AT501" s="3" t="s">
        <v>28</v>
      </c>
      <c r="AU501" s="5">
        <v>280</v>
      </c>
      <c r="AV501" s="3"/>
      <c r="AW501" s="5">
        <v>309.5</v>
      </c>
      <c r="AX501" s="5">
        <v>4.5000000000000003E-5</v>
      </c>
      <c r="AY501" s="2"/>
      <c r="AZ501" s="5">
        <v>77.099999999999994</v>
      </c>
      <c r="BA501" s="5">
        <v>309.5</v>
      </c>
      <c r="BB501" s="3" t="s">
        <v>8</v>
      </c>
      <c r="BC501" s="3">
        <v>32.5</v>
      </c>
      <c r="BD501" s="5">
        <v>0.49019607843137253</v>
      </c>
      <c r="BE501" s="3" t="s">
        <v>581</v>
      </c>
      <c r="BF501" s="6">
        <v>29.05</v>
      </c>
      <c r="BG501" s="5">
        <v>7.02</v>
      </c>
      <c r="BH501" s="3">
        <v>236.9</v>
      </c>
      <c r="BI501" s="3">
        <v>2.97</v>
      </c>
      <c r="BJ501" s="5">
        <v>4.3499999999999996</v>
      </c>
      <c r="BK501" s="5">
        <v>217.5</v>
      </c>
      <c r="BL501" s="5">
        <v>2.1739130434782608</v>
      </c>
      <c r="BM501" s="5">
        <v>9.1199999999999992</v>
      </c>
      <c r="BN501" s="5">
        <v>309.5</v>
      </c>
      <c r="BO501" s="3" t="s">
        <v>121</v>
      </c>
      <c r="BP501" s="3" t="s">
        <v>3</v>
      </c>
      <c r="BQ501" s="5">
        <v>6.85</v>
      </c>
      <c r="BR501" s="2" t="s">
        <v>21</v>
      </c>
      <c r="BS501" s="3"/>
      <c r="BT501" s="3"/>
      <c r="BU501" s="3">
        <v>1.3513513513513513</v>
      </c>
      <c r="BV501" s="5" t="s">
        <v>21</v>
      </c>
      <c r="BW501" s="5">
        <v>6.18</v>
      </c>
      <c r="BX501" s="3" t="s">
        <v>27</v>
      </c>
      <c r="BY501" s="3"/>
      <c r="BZ501" s="5">
        <v>309.5</v>
      </c>
      <c r="CA501" s="5">
        <v>7.6923076923076916</v>
      </c>
      <c r="CB501" s="3" t="s">
        <v>3</v>
      </c>
      <c r="CC501" s="5">
        <v>1.86</v>
      </c>
      <c r="CD501" s="5">
        <v>221</v>
      </c>
      <c r="CE501" s="3"/>
      <c r="CF501" s="5">
        <v>138.1</v>
      </c>
      <c r="CG501" s="3" t="s">
        <v>312</v>
      </c>
      <c r="CH501" s="3">
        <v>2.97</v>
      </c>
      <c r="CI501" s="3" t="s">
        <v>27</v>
      </c>
      <c r="CJ501" s="3" t="s">
        <v>1</v>
      </c>
      <c r="CK501" s="5">
        <v>3.3</v>
      </c>
      <c r="CL501" s="3" t="s">
        <v>22</v>
      </c>
      <c r="CM501" s="5">
        <v>452</v>
      </c>
      <c r="CN501" s="3"/>
      <c r="CO501" s="5">
        <v>54</v>
      </c>
      <c r="CP501" s="5">
        <v>8.3699999999999992</v>
      </c>
      <c r="CQ501" s="5">
        <v>2.79</v>
      </c>
      <c r="CR501" s="5">
        <v>7.9</v>
      </c>
      <c r="CS501" s="5">
        <v>61.6</v>
      </c>
      <c r="CT501" s="5">
        <v>38.5</v>
      </c>
      <c r="CU501" s="5">
        <v>15.8</v>
      </c>
      <c r="CV501" s="5">
        <v>1950</v>
      </c>
      <c r="CW501" s="5">
        <v>1050</v>
      </c>
      <c r="CX501" s="5">
        <v>1.4925373134328357</v>
      </c>
      <c r="CY501" s="5">
        <v>0.68965517241379315</v>
      </c>
      <c r="CZ501" s="3" t="s">
        <v>22</v>
      </c>
      <c r="DA501" s="5">
        <v>1.78</v>
      </c>
      <c r="DB501" s="5">
        <v>1347</v>
      </c>
      <c r="DC501" s="5">
        <v>6.42</v>
      </c>
      <c r="DD501" s="5">
        <v>142.41999999999999</v>
      </c>
      <c r="DE501" s="3" t="s">
        <v>22</v>
      </c>
      <c r="DF501" s="5">
        <v>0.3546099290780142</v>
      </c>
      <c r="DG501" s="3" t="s">
        <v>3</v>
      </c>
      <c r="DH501" s="5">
        <v>19.850000000000001</v>
      </c>
      <c r="DI501" s="3" t="s">
        <v>28</v>
      </c>
      <c r="DJ501" s="3"/>
      <c r="DK501" s="5">
        <v>925</v>
      </c>
      <c r="DL501" s="3" t="s">
        <v>8</v>
      </c>
      <c r="DM501" s="5">
        <v>0.29411764705882354</v>
      </c>
      <c r="DN501" s="3" t="s">
        <v>3</v>
      </c>
      <c r="DO501" s="5">
        <v>585</v>
      </c>
      <c r="DP501" s="3" t="s">
        <v>3</v>
      </c>
      <c r="DQ501" s="5">
        <v>220</v>
      </c>
      <c r="DR501" s="5">
        <v>2.5641025641025639</v>
      </c>
      <c r="DS501" s="3">
        <v>1</v>
      </c>
      <c r="DT501" s="5">
        <v>1.3333333333333333</v>
      </c>
      <c r="DU501" s="2"/>
      <c r="DV501" s="3" t="s">
        <v>3</v>
      </c>
      <c r="DW501" s="5">
        <v>38.6</v>
      </c>
      <c r="DX501" s="3">
        <v>8.35</v>
      </c>
      <c r="DY501" s="3" t="s">
        <v>8</v>
      </c>
      <c r="DZ501" s="5">
        <v>1600</v>
      </c>
      <c r="EA501" s="5">
        <v>2.5641025641025639</v>
      </c>
      <c r="EB501" s="5">
        <v>2.63</v>
      </c>
      <c r="EC501" s="3">
        <v>10.9</v>
      </c>
      <c r="ED501" s="5">
        <v>309.5</v>
      </c>
      <c r="EE501" s="5">
        <v>0.34965034965034969</v>
      </c>
      <c r="EF501" s="3" t="s">
        <v>1</v>
      </c>
      <c r="EG501" s="3" t="s">
        <v>27</v>
      </c>
      <c r="EH501" s="2"/>
      <c r="EI501" s="5">
        <v>13.95</v>
      </c>
      <c r="EJ501" s="3" t="s">
        <v>473</v>
      </c>
      <c r="EK501" s="5">
        <v>1.613</v>
      </c>
      <c r="EL501" s="3" t="s">
        <v>1</v>
      </c>
      <c r="EM501" s="3" t="s">
        <v>3</v>
      </c>
      <c r="EN501" s="3" t="s">
        <v>27</v>
      </c>
      <c r="EO501" s="3"/>
      <c r="EP501" s="3" t="s">
        <v>8</v>
      </c>
      <c r="EQ501" s="3">
        <v>2.97</v>
      </c>
      <c r="ER501" s="5">
        <v>8.68</v>
      </c>
      <c r="ES501" s="3"/>
      <c r="ET501" s="9" t="s">
        <v>21</v>
      </c>
      <c r="EU501" s="3" t="s">
        <v>239</v>
      </c>
      <c r="EV501" s="3" t="s">
        <v>28</v>
      </c>
      <c r="EW501" s="9">
        <v>28</v>
      </c>
      <c r="EX501" s="9">
        <v>2.11</v>
      </c>
      <c r="EY501" s="3">
        <v>2.0499999999999998</v>
      </c>
      <c r="EZ501" s="3"/>
      <c r="FA501" s="9">
        <v>1.7543859649122808</v>
      </c>
      <c r="FB501" s="9">
        <v>1.22E-6</v>
      </c>
      <c r="FC501" s="5">
        <v>309.5</v>
      </c>
      <c r="FD501" s="9">
        <v>6.25</v>
      </c>
      <c r="FE501" s="2" t="s">
        <v>311</v>
      </c>
      <c r="FF501" s="3" t="s">
        <v>28</v>
      </c>
      <c r="FG501" s="3" t="s">
        <v>1</v>
      </c>
      <c r="FH501" s="9">
        <v>6.83</v>
      </c>
      <c r="FI501" s="3">
        <v>0.4098360655737705</v>
      </c>
      <c r="FJ501" s="9">
        <v>18.95</v>
      </c>
      <c r="FK501" s="3" t="s">
        <v>1</v>
      </c>
      <c r="FL501" s="3" t="s">
        <v>1</v>
      </c>
      <c r="FM501" s="3">
        <v>1.0526315789473684</v>
      </c>
      <c r="FN501" s="9">
        <v>970</v>
      </c>
      <c r="FO501" s="9">
        <v>2.8E-5</v>
      </c>
      <c r="FP501" s="9">
        <v>23.75</v>
      </c>
      <c r="FQ501" s="3" t="s">
        <v>311</v>
      </c>
      <c r="FR501" s="5">
        <v>0.125</v>
      </c>
      <c r="FS501" s="9">
        <v>165</v>
      </c>
      <c r="FT501" s="3" t="s">
        <v>1</v>
      </c>
      <c r="FU501" s="3">
        <v>3.76</v>
      </c>
      <c r="FV501" s="3" t="s">
        <v>27</v>
      </c>
      <c r="FW501" s="5">
        <v>71.650000000000006</v>
      </c>
      <c r="FX501" s="10">
        <v>4.3200000000000001E-3</v>
      </c>
      <c r="FY501" s="3">
        <v>103</v>
      </c>
      <c r="FZ501" s="3"/>
      <c r="GA501" s="3">
        <v>2.97</v>
      </c>
      <c r="GB501" s="3">
        <v>2.97</v>
      </c>
      <c r="GC501" s="3" t="s">
        <v>27</v>
      </c>
      <c r="GD501" s="3">
        <v>2.97</v>
      </c>
      <c r="GE501" s="3">
        <v>3.125</v>
      </c>
      <c r="GF501" s="3" t="s">
        <v>30</v>
      </c>
      <c r="GG501" s="3"/>
      <c r="GH501" s="9">
        <v>3.87</v>
      </c>
      <c r="GI501" s="5">
        <v>309.5</v>
      </c>
      <c r="GJ501" s="5">
        <v>9.2499999999999999E-2</v>
      </c>
      <c r="GK501" s="7"/>
      <c r="GL501" s="5">
        <v>58.823529411764703</v>
      </c>
      <c r="GM501" s="9">
        <v>2.14</v>
      </c>
      <c r="GN501" s="3" t="s">
        <v>31</v>
      </c>
      <c r="GO501" s="3" t="s">
        <v>8</v>
      </c>
      <c r="GP501" s="3"/>
      <c r="GQ501" s="3">
        <v>169</v>
      </c>
      <c r="GR501" s="3" t="s">
        <v>219</v>
      </c>
      <c r="GS501" s="9">
        <v>2.5641025641025639</v>
      </c>
      <c r="GT501" s="9">
        <v>127</v>
      </c>
      <c r="GU501" s="9">
        <v>31.5</v>
      </c>
      <c r="GV501" s="2">
        <v>0.58823529411764697</v>
      </c>
      <c r="GW501" s="9">
        <v>22.5</v>
      </c>
      <c r="GX501" s="2" t="s">
        <v>34</v>
      </c>
      <c r="GY501" s="9">
        <v>2.5641025641025639</v>
      </c>
      <c r="GZ501" s="9">
        <v>6.46</v>
      </c>
      <c r="HA501" s="9">
        <v>1.54</v>
      </c>
      <c r="HB501" s="9">
        <v>34.25</v>
      </c>
      <c r="HC501" s="3">
        <v>32.450000000000003</v>
      </c>
      <c r="HD501" s="3" t="s">
        <v>3</v>
      </c>
      <c r="HE501" s="9">
        <v>155</v>
      </c>
      <c r="HF501" s="9">
        <v>25.75</v>
      </c>
      <c r="HG501" s="3" t="s">
        <v>467</v>
      </c>
      <c r="HH501" s="5">
        <v>309.5</v>
      </c>
      <c r="HI501" s="3" t="s">
        <v>311</v>
      </c>
      <c r="HJ501" s="3">
        <v>1.6666666666666667</v>
      </c>
      <c r="HK501" s="3" t="s">
        <v>3</v>
      </c>
      <c r="HL501" s="3">
        <v>4.5599999999999996</v>
      </c>
      <c r="HM501" s="9">
        <v>0.88</v>
      </c>
      <c r="HN501" s="9">
        <v>980</v>
      </c>
      <c r="HO501" s="3" t="s">
        <v>3</v>
      </c>
      <c r="HP501" s="3" t="s">
        <v>1</v>
      </c>
      <c r="HQ501" s="3" t="s">
        <v>28</v>
      </c>
      <c r="HR501" s="9">
        <v>155</v>
      </c>
      <c r="HS501" s="3" t="s">
        <v>3</v>
      </c>
      <c r="HT501" s="3">
        <v>3.8</v>
      </c>
      <c r="HU501" s="9">
        <v>0.62893081761006286</v>
      </c>
      <c r="HV501" s="3">
        <v>1</v>
      </c>
      <c r="HW501" s="9">
        <v>0.27024999999999999</v>
      </c>
      <c r="HX501" s="3" t="s">
        <v>3</v>
      </c>
      <c r="HY501" s="3">
        <v>112</v>
      </c>
      <c r="HZ501" s="3" t="s">
        <v>30</v>
      </c>
      <c r="IA501" s="9">
        <v>36.5</v>
      </c>
      <c r="IB501" s="5">
        <v>348.75</v>
      </c>
      <c r="IC501" s="3" t="s">
        <v>18</v>
      </c>
      <c r="ID501" s="3"/>
      <c r="IE501" s="3" t="s">
        <v>309</v>
      </c>
      <c r="IF501" s="7">
        <v>12.85</v>
      </c>
      <c r="IG501" s="9">
        <v>11.111111111111111</v>
      </c>
      <c r="IH501" s="9">
        <v>2.7777777777777777</v>
      </c>
    </row>
    <row r="502" spans="1:242" x14ac:dyDescent="0.25">
      <c r="A502" s="1" t="s">
        <v>627</v>
      </c>
      <c r="B502" s="5">
        <v>186</v>
      </c>
      <c r="C502" s="3"/>
      <c r="D502" s="5">
        <v>25</v>
      </c>
      <c r="E502" s="3" t="s">
        <v>1</v>
      </c>
      <c r="F502" s="3"/>
      <c r="G502" s="2"/>
      <c r="H502" s="3">
        <v>2.94</v>
      </c>
      <c r="I502" s="3">
        <v>2.94</v>
      </c>
      <c r="J502" s="5">
        <v>3.4500000000000004E-4</v>
      </c>
      <c r="K502" s="3" t="s">
        <v>3</v>
      </c>
      <c r="L502" s="3"/>
      <c r="M502" s="5">
        <v>1.4285714285714286</v>
      </c>
      <c r="N502" s="5">
        <v>12.79</v>
      </c>
      <c r="O502" s="3" t="s">
        <v>3</v>
      </c>
      <c r="P502" s="3">
        <v>1.1000000000000001</v>
      </c>
      <c r="Q502" s="3">
        <v>0.38461538461538458</v>
      </c>
      <c r="R502" s="5">
        <v>99</v>
      </c>
      <c r="S502" s="3">
        <v>2.08</v>
      </c>
      <c r="T502" s="3" t="s">
        <v>3</v>
      </c>
      <c r="U502" s="5">
        <v>37.97</v>
      </c>
      <c r="V502" s="3">
        <v>3.33</v>
      </c>
      <c r="W502" s="5">
        <v>305</v>
      </c>
      <c r="X502" s="3"/>
      <c r="Y502" s="3"/>
      <c r="Z502" s="5">
        <v>2.2000000000000002</v>
      </c>
      <c r="AA502" s="3" t="s">
        <v>8</v>
      </c>
      <c r="AB502" s="2">
        <v>2.1276595744680851</v>
      </c>
      <c r="AC502" s="5">
        <v>2.5072727272727273E-8</v>
      </c>
      <c r="AD502" s="3" t="s">
        <v>22</v>
      </c>
      <c r="AE502" s="3" t="s">
        <v>1</v>
      </c>
      <c r="AF502" s="3"/>
      <c r="AG502" s="6">
        <v>4.0499999999999998E-3</v>
      </c>
      <c r="AH502" s="5">
        <v>305</v>
      </c>
      <c r="AI502" s="5">
        <v>140</v>
      </c>
      <c r="AJ502" s="3" t="s">
        <v>21</v>
      </c>
      <c r="AK502" s="5">
        <v>305</v>
      </c>
      <c r="AL502" s="5">
        <v>1.34</v>
      </c>
      <c r="AM502" s="3"/>
      <c r="AN502" s="3"/>
      <c r="AO502" s="5">
        <v>305</v>
      </c>
      <c r="AP502" s="5">
        <v>305</v>
      </c>
      <c r="AQ502" s="5">
        <v>270</v>
      </c>
      <c r="AR502" s="5">
        <v>4.58</v>
      </c>
      <c r="AS502" s="3" t="s">
        <v>28</v>
      </c>
      <c r="AT502" s="3" t="s">
        <v>28</v>
      </c>
      <c r="AU502" s="5">
        <v>294.10000000000002</v>
      </c>
      <c r="AV502" s="3"/>
      <c r="AW502" s="5">
        <v>305</v>
      </c>
      <c r="AX502" s="5">
        <v>4.7333333333333336E-5</v>
      </c>
      <c r="AY502" s="2"/>
      <c r="AZ502" s="5">
        <v>78</v>
      </c>
      <c r="BA502" s="5">
        <v>305</v>
      </c>
      <c r="BB502" s="3" t="s">
        <v>8</v>
      </c>
      <c r="BC502" s="3">
        <v>33</v>
      </c>
      <c r="BD502" s="5">
        <v>0.48780487804878053</v>
      </c>
      <c r="BE502" s="3" t="s">
        <v>581</v>
      </c>
      <c r="BF502" s="6">
        <v>28.3</v>
      </c>
      <c r="BG502" s="5">
        <v>7.01</v>
      </c>
      <c r="BH502" s="3">
        <v>230</v>
      </c>
      <c r="BI502" s="3">
        <v>2.94</v>
      </c>
      <c r="BJ502" s="5">
        <v>4.4000000000000004</v>
      </c>
      <c r="BK502" s="5">
        <v>222.2</v>
      </c>
      <c r="BL502" s="5">
        <v>2.0833333333333335</v>
      </c>
      <c r="BM502" s="5">
        <v>9.1</v>
      </c>
      <c r="BN502" s="5">
        <v>305</v>
      </c>
      <c r="BO502" s="3" t="s">
        <v>121</v>
      </c>
      <c r="BP502" s="3" t="s">
        <v>3</v>
      </c>
      <c r="BQ502" s="5">
        <v>6.7</v>
      </c>
      <c r="BR502" s="2" t="s">
        <v>21</v>
      </c>
      <c r="BS502" s="3"/>
      <c r="BT502" s="3"/>
      <c r="BU502" s="3">
        <v>1.4084507042253522</v>
      </c>
      <c r="BV502" s="5" t="s">
        <v>21</v>
      </c>
      <c r="BW502" s="5">
        <v>6.09</v>
      </c>
      <c r="BX502" s="3" t="s">
        <v>27</v>
      </c>
      <c r="BY502" s="3"/>
      <c r="BZ502" s="5">
        <v>305</v>
      </c>
      <c r="CA502" s="5">
        <v>7.6923076923076916</v>
      </c>
      <c r="CB502" s="3" t="s">
        <v>3</v>
      </c>
      <c r="CC502" s="5">
        <v>1.82</v>
      </c>
      <c r="CD502" s="5">
        <v>220</v>
      </c>
      <c r="CE502" s="3"/>
      <c r="CF502" s="5">
        <v>138.9</v>
      </c>
      <c r="CG502" s="3" t="s">
        <v>312</v>
      </c>
      <c r="CH502" s="3">
        <v>2.94</v>
      </c>
      <c r="CI502" s="3" t="s">
        <v>27</v>
      </c>
      <c r="CJ502" s="3" t="s">
        <v>1</v>
      </c>
      <c r="CK502" s="5">
        <v>3.31</v>
      </c>
      <c r="CL502" s="3" t="s">
        <v>22</v>
      </c>
      <c r="CM502" s="5">
        <v>455</v>
      </c>
      <c r="CN502" s="3"/>
      <c r="CO502" s="5">
        <v>52</v>
      </c>
      <c r="CP502" s="5">
        <v>8.35</v>
      </c>
      <c r="CQ502" s="5">
        <v>2.78</v>
      </c>
      <c r="CR502" s="5">
        <v>7.89</v>
      </c>
      <c r="CS502" s="5">
        <v>60</v>
      </c>
      <c r="CT502" s="5">
        <v>37.5</v>
      </c>
      <c r="CU502" s="5">
        <v>15.5</v>
      </c>
      <c r="CV502" s="5">
        <v>1960</v>
      </c>
      <c r="CW502" s="5">
        <v>1055</v>
      </c>
      <c r="CX502" s="5">
        <v>1.4925373134328357</v>
      </c>
      <c r="CY502" s="5">
        <v>0.66666666666666663</v>
      </c>
      <c r="CZ502" s="3" t="s">
        <v>22</v>
      </c>
      <c r="DA502" s="5">
        <v>1.75</v>
      </c>
      <c r="DB502" s="5">
        <v>1320</v>
      </c>
      <c r="DC502" s="5">
        <v>6.44</v>
      </c>
      <c r="DD502" s="5">
        <v>143.19999999999999</v>
      </c>
      <c r="DE502" s="3" t="s">
        <v>22</v>
      </c>
      <c r="DF502" s="5">
        <v>0.35335689045936397</v>
      </c>
      <c r="DG502" s="3" t="s">
        <v>3</v>
      </c>
      <c r="DH502" s="5">
        <v>20.7</v>
      </c>
      <c r="DI502" s="3" t="s">
        <v>28</v>
      </c>
      <c r="DJ502" s="3"/>
      <c r="DK502" s="5">
        <v>928</v>
      </c>
      <c r="DL502" s="3" t="s">
        <v>8</v>
      </c>
      <c r="DM502" s="5">
        <v>0.2857142857142857</v>
      </c>
      <c r="DN502" s="3" t="s">
        <v>3</v>
      </c>
      <c r="DO502" s="5">
        <v>582</v>
      </c>
      <c r="DP502" s="3" t="s">
        <v>3</v>
      </c>
      <c r="DQ502" s="5">
        <v>268</v>
      </c>
      <c r="DR502" s="5">
        <v>2.2727272727272729</v>
      </c>
      <c r="DS502" s="3">
        <v>1</v>
      </c>
      <c r="DT502" s="5">
        <v>1.2987012987012987</v>
      </c>
      <c r="DU502" s="2"/>
      <c r="DV502" s="3" t="s">
        <v>3</v>
      </c>
      <c r="DW502" s="5">
        <v>37.97</v>
      </c>
      <c r="DX502" s="3">
        <v>8.33</v>
      </c>
      <c r="DY502" s="3" t="s">
        <v>8</v>
      </c>
      <c r="DZ502" s="5">
        <v>1750</v>
      </c>
      <c r="EA502" s="5">
        <v>2.6315789473684212</v>
      </c>
      <c r="EB502" s="5">
        <v>2.56</v>
      </c>
      <c r="EC502" s="3">
        <v>9.9</v>
      </c>
      <c r="ED502" s="5">
        <v>305</v>
      </c>
      <c r="EE502" s="5">
        <v>0.34843205574912889</v>
      </c>
      <c r="EF502" s="3" t="s">
        <v>1</v>
      </c>
      <c r="EG502" s="3" t="s">
        <v>27</v>
      </c>
      <c r="EH502" s="2"/>
      <c r="EI502" s="5">
        <v>13.5</v>
      </c>
      <c r="EJ502" s="3" t="s">
        <v>473</v>
      </c>
      <c r="EK502" s="5">
        <v>1.6659999999999999</v>
      </c>
      <c r="EL502" s="3" t="s">
        <v>1</v>
      </c>
      <c r="EM502" s="3" t="s">
        <v>3</v>
      </c>
      <c r="EN502" s="3" t="s">
        <v>27</v>
      </c>
      <c r="EO502" s="3"/>
      <c r="EP502" s="3" t="s">
        <v>8</v>
      </c>
      <c r="EQ502" s="3">
        <v>2.94</v>
      </c>
      <c r="ER502" s="5">
        <v>8.9499999999999993</v>
      </c>
      <c r="ES502" s="3"/>
      <c r="ET502" s="9" t="s">
        <v>21</v>
      </c>
      <c r="EU502" s="3" t="s">
        <v>239</v>
      </c>
      <c r="EV502" s="3" t="s">
        <v>28</v>
      </c>
      <c r="EW502" s="9">
        <v>27.5</v>
      </c>
      <c r="EX502" s="9">
        <v>2.0499999999999998</v>
      </c>
      <c r="EY502" s="3">
        <v>2.04</v>
      </c>
      <c r="EZ502" s="3"/>
      <c r="FA502" s="9">
        <v>1.6666666666666667</v>
      </c>
      <c r="FB502" s="9">
        <v>1.2699999999999999E-6</v>
      </c>
      <c r="FC502" s="5">
        <v>305</v>
      </c>
      <c r="FD502" s="9">
        <v>5</v>
      </c>
      <c r="FE502" s="2" t="s">
        <v>311</v>
      </c>
      <c r="FF502" s="3" t="s">
        <v>28</v>
      </c>
      <c r="FG502" s="3" t="s">
        <v>1</v>
      </c>
      <c r="FH502" s="9">
        <v>6.7</v>
      </c>
      <c r="FI502" s="3">
        <v>0.4</v>
      </c>
      <c r="FJ502" s="9">
        <v>18.75</v>
      </c>
      <c r="FK502" s="3" t="s">
        <v>1</v>
      </c>
      <c r="FL502" s="3" t="s">
        <v>1</v>
      </c>
      <c r="FM502" s="3">
        <v>0.98039215686274506</v>
      </c>
      <c r="FN502" s="9">
        <v>1000</v>
      </c>
      <c r="FO502" s="9">
        <v>5.5500000000000001E-5</v>
      </c>
      <c r="FP502" s="9">
        <v>21.75</v>
      </c>
      <c r="FQ502" s="3" t="s">
        <v>311</v>
      </c>
      <c r="FR502" s="5">
        <v>0.11749999999999999</v>
      </c>
      <c r="FS502" s="9">
        <v>155</v>
      </c>
      <c r="FT502" s="3" t="s">
        <v>1</v>
      </c>
      <c r="FU502" s="3">
        <v>3.7</v>
      </c>
      <c r="FV502" s="3" t="s">
        <v>27</v>
      </c>
      <c r="FW502" s="5">
        <v>71.400000000000006</v>
      </c>
      <c r="FX502" s="10">
        <v>4.5999999999999999E-3</v>
      </c>
      <c r="FY502" s="3">
        <v>100</v>
      </c>
      <c r="FZ502" s="3"/>
      <c r="GA502" s="3">
        <v>2.94</v>
      </c>
      <c r="GB502" s="3">
        <v>2.94</v>
      </c>
      <c r="GC502" s="3" t="s">
        <v>27</v>
      </c>
      <c r="GD502" s="3">
        <v>2.94</v>
      </c>
      <c r="GE502" s="3">
        <v>3.0303030303030303</v>
      </c>
      <c r="GF502" s="3" t="s">
        <v>30</v>
      </c>
      <c r="GG502" s="3"/>
      <c r="GH502" s="9">
        <v>3.8</v>
      </c>
      <c r="GI502" s="5">
        <v>305</v>
      </c>
      <c r="GJ502" s="5">
        <v>0.11</v>
      </c>
      <c r="GK502" s="7"/>
      <c r="GL502" s="5">
        <v>52.631578947368425</v>
      </c>
      <c r="GM502" s="9">
        <v>2.1</v>
      </c>
      <c r="GN502" s="3" t="s">
        <v>31</v>
      </c>
      <c r="GO502" s="3" t="s">
        <v>8</v>
      </c>
      <c r="GP502" s="3"/>
      <c r="GQ502" s="3">
        <v>175</v>
      </c>
      <c r="GR502" s="3" t="s">
        <v>219</v>
      </c>
      <c r="GS502" s="9">
        <v>2.2727272727272729</v>
      </c>
      <c r="GT502" s="9">
        <v>125</v>
      </c>
      <c r="GU502" s="9">
        <v>31</v>
      </c>
      <c r="GV502" s="2">
        <v>0.71428571428571419</v>
      </c>
      <c r="GW502" s="9">
        <v>21</v>
      </c>
      <c r="GX502" s="2" t="s">
        <v>34</v>
      </c>
      <c r="GY502" s="9">
        <v>2.2727272727272729</v>
      </c>
      <c r="GZ502" s="9">
        <v>6.38</v>
      </c>
      <c r="HA502" s="9">
        <v>1.5</v>
      </c>
      <c r="HB502" s="9">
        <v>31.5</v>
      </c>
      <c r="HC502" s="3">
        <v>31.5</v>
      </c>
      <c r="HD502" s="3" t="s">
        <v>3</v>
      </c>
      <c r="HE502" s="9">
        <v>160</v>
      </c>
      <c r="HF502" s="9">
        <v>26.1</v>
      </c>
      <c r="HG502" s="3" t="s">
        <v>467</v>
      </c>
      <c r="HH502" s="5">
        <v>305</v>
      </c>
      <c r="HI502" s="3" t="s">
        <v>311</v>
      </c>
      <c r="HJ502" s="3">
        <v>1.6129032258064517</v>
      </c>
      <c r="HK502" s="3" t="s">
        <v>3</v>
      </c>
      <c r="HL502" s="3">
        <v>4.5599999999999996</v>
      </c>
      <c r="HM502" s="9">
        <v>0.8</v>
      </c>
      <c r="HN502" s="9">
        <v>975</v>
      </c>
      <c r="HO502" s="3" t="s">
        <v>3</v>
      </c>
      <c r="HP502" s="3" t="s">
        <v>1</v>
      </c>
      <c r="HQ502" s="3" t="s">
        <v>28</v>
      </c>
      <c r="HR502" s="9">
        <v>195</v>
      </c>
      <c r="HS502" s="3" t="s">
        <v>3</v>
      </c>
      <c r="HT502" s="3">
        <v>3.75</v>
      </c>
      <c r="HU502" s="9">
        <v>0.61728395061728392</v>
      </c>
      <c r="HV502" s="3">
        <v>1</v>
      </c>
      <c r="HW502" s="9">
        <v>0.27</v>
      </c>
      <c r="HX502" s="3" t="s">
        <v>3</v>
      </c>
      <c r="HY502" s="3">
        <v>111</v>
      </c>
      <c r="HZ502" s="3" t="s">
        <v>30</v>
      </c>
      <c r="IA502" s="9">
        <v>40</v>
      </c>
      <c r="IB502" s="5">
        <v>343.75</v>
      </c>
      <c r="IC502" s="3" t="s">
        <v>18</v>
      </c>
      <c r="ID502" s="3"/>
      <c r="IE502" s="3" t="s">
        <v>309</v>
      </c>
      <c r="IF502" s="7">
        <v>12.5</v>
      </c>
      <c r="IG502" s="9">
        <v>10</v>
      </c>
      <c r="IH502" s="9">
        <v>2.7027027027027026</v>
      </c>
    </row>
    <row r="503" spans="1:242" x14ac:dyDescent="0.25">
      <c r="A503" s="1" t="s">
        <v>628</v>
      </c>
      <c r="B503" s="5">
        <v>190</v>
      </c>
      <c r="C503" s="3"/>
      <c r="D503" s="5">
        <v>25.25</v>
      </c>
      <c r="E503" s="3" t="s">
        <v>1</v>
      </c>
      <c r="F503" s="3"/>
      <c r="G503" s="2"/>
      <c r="H503" s="3">
        <v>2.95</v>
      </c>
      <c r="I503" s="3">
        <v>2.95</v>
      </c>
      <c r="J503" s="5">
        <v>4.0000000000000002E-4</v>
      </c>
      <c r="K503" s="3" t="s">
        <v>3</v>
      </c>
      <c r="L503" s="3"/>
      <c r="M503" s="5">
        <v>1.3698630136986301</v>
      </c>
      <c r="N503" s="5">
        <v>12.85</v>
      </c>
      <c r="O503" s="3" t="s">
        <v>3</v>
      </c>
      <c r="P503" s="3">
        <v>1.0900000000000001</v>
      </c>
      <c r="Q503" s="3">
        <v>0.38910505836575876</v>
      </c>
      <c r="R503" s="5">
        <v>102</v>
      </c>
      <c r="S503" s="3">
        <v>2.0699999999999998</v>
      </c>
      <c r="T503" s="3" t="s">
        <v>3</v>
      </c>
      <c r="U503" s="5">
        <v>38.15</v>
      </c>
      <c r="V503" s="3">
        <v>3.32</v>
      </c>
      <c r="W503" s="5">
        <v>306.10000000000002</v>
      </c>
      <c r="X503" s="3"/>
      <c r="Y503" s="3"/>
      <c r="Z503" s="5">
        <v>2.2000000000000002</v>
      </c>
      <c r="AA503" s="3" t="s">
        <v>8</v>
      </c>
      <c r="AB503" s="2">
        <v>2.1739130434782608</v>
      </c>
      <c r="AC503" s="5">
        <v>2.5963636363636366E-8</v>
      </c>
      <c r="AD503" s="3" t="s">
        <v>22</v>
      </c>
      <c r="AE503" s="3" t="s">
        <v>1</v>
      </c>
      <c r="AF503" s="3"/>
      <c r="AG503" s="6">
        <v>4.6500000000000005E-3</v>
      </c>
      <c r="AH503" s="5">
        <v>306.10000000000002</v>
      </c>
      <c r="AI503" s="5">
        <v>138</v>
      </c>
      <c r="AJ503" s="3" t="s">
        <v>21</v>
      </c>
      <c r="AK503" s="5">
        <v>306.10000000000002</v>
      </c>
      <c r="AL503" s="5">
        <v>1.34</v>
      </c>
      <c r="AM503" s="3"/>
      <c r="AN503" s="3"/>
      <c r="AO503" s="5">
        <v>306.10000000000002</v>
      </c>
      <c r="AP503" s="5">
        <v>306.10000000000002</v>
      </c>
      <c r="AQ503" s="5">
        <v>270.5</v>
      </c>
      <c r="AR503" s="5">
        <v>4.5999999999999996</v>
      </c>
      <c r="AS503" s="3" t="s">
        <v>28</v>
      </c>
      <c r="AT503" s="3" t="s">
        <v>28</v>
      </c>
      <c r="AU503" s="5">
        <v>294</v>
      </c>
      <c r="AV503" s="3"/>
      <c r="AW503" s="5">
        <v>306.10000000000002</v>
      </c>
      <c r="AX503" s="5">
        <v>4.6666666666666665E-5</v>
      </c>
      <c r="AY503" s="2"/>
      <c r="AZ503" s="5">
        <v>79</v>
      </c>
      <c r="BA503" s="5">
        <v>306.10000000000002</v>
      </c>
      <c r="BB503" s="3" t="s">
        <v>8</v>
      </c>
      <c r="BC503" s="3">
        <v>34</v>
      </c>
      <c r="BD503" s="5">
        <v>0.49019607843137253</v>
      </c>
      <c r="BE503" s="3" t="s">
        <v>581</v>
      </c>
      <c r="BF503" s="6">
        <v>30.3</v>
      </c>
      <c r="BG503" s="5">
        <v>7.08</v>
      </c>
      <c r="BH503" s="3">
        <v>233</v>
      </c>
      <c r="BI503" s="3">
        <v>2.95</v>
      </c>
      <c r="BJ503" s="5">
        <v>4.5999999999999996</v>
      </c>
      <c r="BK503" s="5">
        <v>232.5</v>
      </c>
      <c r="BL503" s="5">
        <v>2.0833333333333335</v>
      </c>
      <c r="BM503" s="5">
        <v>9.09</v>
      </c>
      <c r="BN503" s="5">
        <v>306.10000000000002</v>
      </c>
      <c r="BO503" s="3" t="s">
        <v>121</v>
      </c>
      <c r="BP503" s="3" t="s">
        <v>3</v>
      </c>
      <c r="BQ503" s="5">
        <v>6.73</v>
      </c>
      <c r="BR503" s="2" t="s">
        <v>21</v>
      </c>
      <c r="BS503" s="3"/>
      <c r="BT503" s="3"/>
      <c r="BU503" s="3">
        <v>1.4492753623188408</v>
      </c>
      <c r="BV503" s="5" t="s">
        <v>21</v>
      </c>
      <c r="BW503" s="5">
        <v>6.09</v>
      </c>
      <c r="BX503" s="3" t="s">
        <v>27</v>
      </c>
      <c r="BY503" s="3"/>
      <c r="BZ503" s="5">
        <v>306.10000000000002</v>
      </c>
      <c r="CA503" s="5">
        <v>7.6923076923076916</v>
      </c>
      <c r="CB503" s="3" t="s">
        <v>3</v>
      </c>
      <c r="CC503" s="5">
        <v>1.82</v>
      </c>
      <c r="CD503" s="5">
        <v>225</v>
      </c>
      <c r="CE503" s="3"/>
      <c r="CF503" s="5">
        <v>139.6</v>
      </c>
      <c r="CG503" s="3" t="s">
        <v>312</v>
      </c>
      <c r="CH503" s="3">
        <v>2.95</v>
      </c>
      <c r="CI503" s="3" t="s">
        <v>27</v>
      </c>
      <c r="CJ503" s="3" t="s">
        <v>1</v>
      </c>
      <c r="CK503" s="5">
        <v>3.32</v>
      </c>
      <c r="CL503" s="3" t="s">
        <v>22</v>
      </c>
      <c r="CM503" s="5">
        <v>470</v>
      </c>
      <c r="CN503" s="3"/>
      <c r="CO503" s="5">
        <v>50</v>
      </c>
      <c r="CP503" s="5">
        <v>8.3699999999999992</v>
      </c>
      <c r="CQ503" s="5">
        <v>2.78</v>
      </c>
      <c r="CR503" s="5">
        <v>7.97</v>
      </c>
      <c r="CS503" s="5">
        <v>60.6</v>
      </c>
      <c r="CT503" s="5">
        <v>37.9</v>
      </c>
      <c r="CU503" s="5">
        <v>15.55</v>
      </c>
      <c r="CV503" s="5">
        <v>1970</v>
      </c>
      <c r="CW503" s="5">
        <v>1100</v>
      </c>
      <c r="CX503" s="5">
        <v>1.639344262295082</v>
      </c>
      <c r="CY503" s="5">
        <v>0.67114093959731547</v>
      </c>
      <c r="CZ503" s="3" t="s">
        <v>22</v>
      </c>
      <c r="DA503" s="5">
        <v>1.77</v>
      </c>
      <c r="DB503" s="5">
        <v>1329</v>
      </c>
      <c r="DC503" s="5">
        <v>6.45</v>
      </c>
      <c r="DD503" s="5">
        <v>144.65</v>
      </c>
      <c r="DE503" s="3" t="s">
        <v>22</v>
      </c>
      <c r="DF503" s="5">
        <v>0.35335689045936397</v>
      </c>
      <c r="DG503" s="3" t="s">
        <v>3</v>
      </c>
      <c r="DH503" s="5">
        <v>22</v>
      </c>
      <c r="DI503" s="3" t="s">
        <v>28</v>
      </c>
      <c r="DJ503" s="3"/>
      <c r="DK503" s="5">
        <v>925</v>
      </c>
      <c r="DL503" s="3" t="s">
        <v>8</v>
      </c>
      <c r="DM503" s="5">
        <v>0.28818443804034583</v>
      </c>
      <c r="DN503" s="3" t="s">
        <v>3</v>
      </c>
      <c r="DO503" s="5">
        <v>587</v>
      </c>
      <c r="DP503" s="3" t="s">
        <v>3</v>
      </c>
      <c r="DQ503" s="5">
        <v>590</v>
      </c>
      <c r="DR503" s="5">
        <v>2.3255813953488373</v>
      </c>
      <c r="DS503" s="3">
        <v>1</v>
      </c>
      <c r="DT503" s="5">
        <v>1.3157894736842106</v>
      </c>
      <c r="DU503" s="2"/>
      <c r="DV503" s="3" t="s">
        <v>3</v>
      </c>
      <c r="DW503" s="5">
        <v>38.15</v>
      </c>
      <c r="DX503" s="3">
        <v>8.42</v>
      </c>
      <c r="DY503" s="3" t="s">
        <v>8</v>
      </c>
      <c r="DZ503" s="5">
        <v>1800</v>
      </c>
      <c r="EA503" s="5">
        <v>2.6315789473684212</v>
      </c>
      <c r="EB503" s="5">
        <v>2.57</v>
      </c>
      <c r="EC503" s="3">
        <v>10.3</v>
      </c>
      <c r="ED503" s="5">
        <v>306.10000000000002</v>
      </c>
      <c r="EE503" s="5">
        <v>0.35335689045936397</v>
      </c>
      <c r="EF503" s="3" t="s">
        <v>1</v>
      </c>
      <c r="EG503" s="3" t="s">
        <v>27</v>
      </c>
      <c r="EH503" s="2"/>
      <c r="EI503" s="5">
        <v>13.8</v>
      </c>
      <c r="EJ503" s="3" t="s">
        <v>473</v>
      </c>
      <c r="EK503" s="5">
        <v>1.8180000000000001</v>
      </c>
      <c r="EL503" s="3" t="s">
        <v>1</v>
      </c>
      <c r="EM503" s="3" t="s">
        <v>3</v>
      </c>
      <c r="EN503" s="3" t="s">
        <v>27</v>
      </c>
      <c r="EO503" s="3"/>
      <c r="EP503" s="3" t="s">
        <v>8</v>
      </c>
      <c r="EQ503" s="3">
        <v>2.95</v>
      </c>
      <c r="ER503" s="5">
        <v>9.0500000000000007</v>
      </c>
      <c r="ES503" s="3"/>
      <c r="ET503" s="9" t="s">
        <v>21</v>
      </c>
      <c r="EU503" s="3" t="s">
        <v>239</v>
      </c>
      <c r="EV503" s="3" t="s">
        <v>28</v>
      </c>
      <c r="EW503" s="9">
        <v>27.6</v>
      </c>
      <c r="EX503" s="9">
        <v>2.0499999999999998</v>
      </c>
      <c r="EY503" s="3">
        <v>2.0499999999999998</v>
      </c>
      <c r="EZ503" s="3"/>
      <c r="FA503" s="9">
        <v>1.5873015873015872</v>
      </c>
      <c r="FB503" s="9">
        <v>1.3E-6</v>
      </c>
      <c r="FC503" s="5">
        <v>306.10000000000002</v>
      </c>
      <c r="FD503" s="9">
        <v>4.7619047619047619</v>
      </c>
      <c r="FE503" s="2" t="s">
        <v>311</v>
      </c>
      <c r="FF503" s="3" t="s">
        <v>28</v>
      </c>
      <c r="FG503" s="3" t="s">
        <v>1</v>
      </c>
      <c r="FH503" s="9">
        <v>6.73</v>
      </c>
      <c r="FI503" s="3">
        <v>0.40322580645161293</v>
      </c>
      <c r="FJ503" s="9">
        <v>18.95</v>
      </c>
      <c r="FK503" s="3" t="s">
        <v>1</v>
      </c>
      <c r="FL503" s="3" t="s">
        <v>1</v>
      </c>
      <c r="FM503" s="3">
        <v>0.95238095238095233</v>
      </c>
      <c r="FN503" s="9">
        <v>1010</v>
      </c>
      <c r="FO503" s="9">
        <v>5.5999999999999999E-5</v>
      </c>
      <c r="FP503" s="9">
        <v>22</v>
      </c>
      <c r="FQ503" s="3" t="s">
        <v>311</v>
      </c>
      <c r="FR503" s="5">
        <v>0.12</v>
      </c>
      <c r="FS503" s="9">
        <v>160</v>
      </c>
      <c r="FT503" s="3" t="s">
        <v>1</v>
      </c>
      <c r="FU503" s="3">
        <v>3.74</v>
      </c>
      <c r="FV503" s="3" t="s">
        <v>27</v>
      </c>
      <c r="FW503" s="5">
        <v>72.150000000000006</v>
      </c>
      <c r="FX503" s="10">
        <v>4.6500000000000005E-3</v>
      </c>
      <c r="FY503" s="3">
        <v>101</v>
      </c>
      <c r="FZ503" s="3"/>
      <c r="GA503" s="3">
        <v>2.95</v>
      </c>
      <c r="GB503" s="3">
        <v>2.95</v>
      </c>
      <c r="GC503" s="3" t="s">
        <v>27</v>
      </c>
      <c r="GD503" s="3">
        <v>2.95</v>
      </c>
      <c r="GE503" s="3">
        <v>3.0303030303030303</v>
      </c>
      <c r="GF503" s="3" t="s">
        <v>30</v>
      </c>
      <c r="GG503" s="3"/>
      <c r="GH503" s="9">
        <v>3.84</v>
      </c>
      <c r="GI503" s="5">
        <v>306.10000000000002</v>
      </c>
      <c r="GJ503" s="5">
        <v>0.1</v>
      </c>
      <c r="GK503" s="7"/>
      <c r="GL503" s="5">
        <v>50</v>
      </c>
      <c r="GM503" s="9">
        <v>2.1</v>
      </c>
      <c r="GN503" s="3" t="s">
        <v>31</v>
      </c>
      <c r="GO503" s="3" t="s">
        <v>8</v>
      </c>
      <c r="GP503" s="3"/>
      <c r="GQ503" s="3">
        <v>180</v>
      </c>
      <c r="GR503" s="3" t="s">
        <v>219</v>
      </c>
      <c r="GS503" s="9">
        <v>2.3255813953488373</v>
      </c>
      <c r="GT503" s="9">
        <v>123</v>
      </c>
      <c r="GU503" s="9">
        <v>31.5</v>
      </c>
      <c r="GV503" s="2">
        <v>0.71428571428571419</v>
      </c>
      <c r="GW503" s="9">
        <v>20.5</v>
      </c>
      <c r="GX503" s="2" t="s">
        <v>34</v>
      </c>
      <c r="GY503" s="9">
        <v>2.3255813953488373</v>
      </c>
      <c r="GZ503" s="9">
        <v>6.45</v>
      </c>
      <c r="HA503" s="9">
        <v>1.52</v>
      </c>
      <c r="HB503" s="9">
        <v>35.75</v>
      </c>
      <c r="HC503" s="3">
        <v>31.9</v>
      </c>
      <c r="HD503" s="3" t="s">
        <v>3</v>
      </c>
      <c r="HE503" s="9">
        <v>160</v>
      </c>
      <c r="HF503" s="9">
        <v>26.35</v>
      </c>
      <c r="HG503" s="3" t="s">
        <v>467</v>
      </c>
      <c r="HH503" s="5">
        <v>306.10000000000002</v>
      </c>
      <c r="HI503" s="3" t="s">
        <v>311</v>
      </c>
      <c r="HJ503" s="3">
        <v>1.639344262295082</v>
      </c>
      <c r="HK503" s="3" t="s">
        <v>3</v>
      </c>
      <c r="HL503" s="3">
        <v>5</v>
      </c>
      <c r="HM503" s="9">
        <v>0.8</v>
      </c>
      <c r="HN503" s="9">
        <v>980</v>
      </c>
      <c r="HO503" s="3" t="s">
        <v>3</v>
      </c>
      <c r="HP503" s="3" t="s">
        <v>1</v>
      </c>
      <c r="HQ503" s="3" t="s">
        <v>28</v>
      </c>
      <c r="HR503" s="9">
        <v>200</v>
      </c>
      <c r="HS503" s="3" t="s">
        <v>3</v>
      </c>
      <c r="HT503" s="3">
        <v>3.74</v>
      </c>
      <c r="HU503" s="9">
        <v>0.6097560975609756</v>
      </c>
      <c r="HV503" s="3">
        <v>1</v>
      </c>
      <c r="HW503" s="9">
        <v>0.27775</v>
      </c>
      <c r="HX503" s="3" t="s">
        <v>3</v>
      </c>
      <c r="HY503" s="3">
        <v>112</v>
      </c>
      <c r="HZ503" s="3" t="s">
        <v>30</v>
      </c>
      <c r="IA503" s="9">
        <v>40</v>
      </c>
      <c r="IB503" s="5">
        <v>350</v>
      </c>
      <c r="IC503" s="3" t="s">
        <v>18</v>
      </c>
      <c r="ID503" s="3"/>
      <c r="IE503" s="3" t="s">
        <v>309</v>
      </c>
      <c r="IF503" s="7">
        <v>12.65</v>
      </c>
      <c r="IG503" s="9">
        <v>11.111111111111111</v>
      </c>
      <c r="IH503" s="9">
        <v>2.7777777777777777</v>
      </c>
    </row>
    <row r="504" spans="1:242" x14ac:dyDescent="0.25">
      <c r="A504" s="1" t="s">
        <v>629</v>
      </c>
      <c r="B504" s="5">
        <v>194</v>
      </c>
      <c r="C504" s="3"/>
      <c r="D504" s="5">
        <v>24.95</v>
      </c>
      <c r="E504" s="3" t="s">
        <v>1</v>
      </c>
      <c r="F504" s="3"/>
      <c r="G504" s="2"/>
      <c r="H504" s="3">
        <v>3.23</v>
      </c>
      <c r="I504" s="3">
        <v>3.23</v>
      </c>
      <c r="J504" s="5">
        <v>5.0000000000000001E-4</v>
      </c>
      <c r="K504" s="3" t="s">
        <v>3</v>
      </c>
      <c r="L504" s="3"/>
      <c r="M504" s="5">
        <v>1.4705882352941175</v>
      </c>
      <c r="N504" s="5">
        <v>12.2</v>
      </c>
      <c r="O504" s="3" t="s">
        <v>3</v>
      </c>
      <c r="P504" s="3">
        <v>1.0900000000000001</v>
      </c>
      <c r="Q504" s="3">
        <v>0.39215686274509809</v>
      </c>
      <c r="R504" s="5">
        <v>100</v>
      </c>
      <c r="S504" s="3">
        <v>2.0699999999999998</v>
      </c>
      <c r="T504" s="3" t="s">
        <v>3</v>
      </c>
      <c r="U504" s="5">
        <v>36.4</v>
      </c>
      <c r="V504" s="3">
        <v>3.3</v>
      </c>
      <c r="W504" s="5">
        <v>295</v>
      </c>
      <c r="X504" s="3"/>
      <c r="Y504" s="3"/>
      <c r="Z504" s="5">
        <v>2.2200000000000002</v>
      </c>
      <c r="AA504" s="3" t="s">
        <v>8</v>
      </c>
      <c r="AB504" s="2">
        <v>2.1276595744680851</v>
      </c>
      <c r="AC504" s="5">
        <v>3.0290909090909092E-8</v>
      </c>
      <c r="AD504" s="3" t="s">
        <v>22</v>
      </c>
      <c r="AE504" s="3" t="s">
        <v>1</v>
      </c>
      <c r="AF504" s="3"/>
      <c r="AG504" s="6">
        <v>4.4000000000000003E-3</v>
      </c>
      <c r="AH504" s="5">
        <v>295</v>
      </c>
      <c r="AI504" s="5">
        <v>136.75</v>
      </c>
      <c r="AJ504" s="3" t="s">
        <v>21</v>
      </c>
      <c r="AK504" s="5">
        <v>295</v>
      </c>
      <c r="AL504" s="5">
        <v>1.33</v>
      </c>
      <c r="AM504" s="3"/>
      <c r="AN504" s="3"/>
      <c r="AO504" s="5">
        <v>295</v>
      </c>
      <c r="AP504" s="5">
        <v>295</v>
      </c>
      <c r="AQ504" s="5">
        <v>285.7</v>
      </c>
      <c r="AR504" s="5">
        <v>4.3499999999999996</v>
      </c>
      <c r="AS504" s="3" t="s">
        <v>28</v>
      </c>
      <c r="AT504" s="3" t="s">
        <v>28</v>
      </c>
      <c r="AU504" s="5">
        <v>303</v>
      </c>
      <c r="AV504" s="3"/>
      <c r="AW504" s="5">
        <v>295</v>
      </c>
      <c r="AX504" s="5">
        <v>4.8000000000000001E-5</v>
      </c>
      <c r="AY504" s="2"/>
      <c r="AZ504" s="5">
        <v>82</v>
      </c>
      <c r="BA504" s="5">
        <v>295</v>
      </c>
      <c r="BB504" s="3" t="s">
        <v>8</v>
      </c>
      <c r="BC504" s="3">
        <v>31</v>
      </c>
      <c r="BD504" s="5">
        <v>0.47619047619047616</v>
      </c>
      <c r="BE504" s="3" t="s">
        <v>581</v>
      </c>
      <c r="BF504" s="5">
        <v>28.7</v>
      </c>
      <c r="BG504" s="5">
        <v>6.69</v>
      </c>
      <c r="BH504" s="3">
        <v>221</v>
      </c>
      <c r="BI504" s="3">
        <v>3.23</v>
      </c>
      <c r="BJ504" s="5">
        <v>4.76</v>
      </c>
      <c r="BK504" s="5">
        <v>294.10000000000002</v>
      </c>
      <c r="BL504" s="5">
        <v>1.9607843137254901</v>
      </c>
      <c r="BM504" s="5">
        <v>10</v>
      </c>
      <c r="BN504" s="5">
        <v>295</v>
      </c>
      <c r="BO504" s="3" t="s">
        <v>121</v>
      </c>
      <c r="BP504" s="3" t="s">
        <v>3</v>
      </c>
      <c r="BQ504" s="5">
        <v>6.4</v>
      </c>
      <c r="BR504" s="2" t="s">
        <v>21</v>
      </c>
      <c r="BS504" s="3"/>
      <c r="BT504" s="3"/>
      <c r="BU504" s="3">
        <v>1.6949152542372883</v>
      </c>
      <c r="BV504" s="5" t="s">
        <v>21</v>
      </c>
      <c r="BW504" s="5">
        <v>5.89</v>
      </c>
      <c r="BX504" s="3" t="s">
        <v>27</v>
      </c>
      <c r="BY504" s="3"/>
      <c r="BZ504" s="5">
        <v>295</v>
      </c>
      <c r="CA504" s="5">
        <v>7.6923076923076916</v>
      </c>
      <c r="CB504" s="3" t="s">
        <v>3</v>
      </c>
      <c r="CC504" s="5">
        <v>1.73</v>
      </c>
      <c r="CD504" s="5">
        <v>223</v>
      </c>
      <c r="CE504" s="3"/>
      <c r="CF504" s="5">
        <v>138.69999999999999</v>
      </c>
      <c r="CG504" s="3" t="s">
        <v>312</v>
      </c>
      <c r="CH504" s="3">
        <v>3.23</v>
      </c>
      <c r="CI504" s="3" t="s">
        <v>27</v>
      </c>
      <c r="CJ504" s="3" t="s">
        <v>1</v>
      </c>
      <c r="CK504" s="5">
        <v>3.33</v>
      </c>
      <c r="CL504" s="3" t="s">
        <v>22</v>
      </c>
      <c r="CM504" s="5">
        <v>480</v>
      </c>
      <c r="CN504" s="3"/>
      <c r="CO504" s="5">
        <v>52</v>
      </c>
      <c r="CP504" s="5">
        <v>8.36</v>
      </c>
      <c r="CQ504" s="5">
        <v>2.8</v>
      </c>
      <c r="CR504" s="5">
        <v>7.65</v>
      </c>
      <c r="CS504" s="5">
        <v>57.5</v>
      </c>
      <c r="CT504" s="5">
        <v>35.869999999999997</v>
      </c>
      <c r="CU504" s="5">
        <v>14.75</v>
      </c>
      <c r="CV504" s="5">
        <v>1875</v>
      </c>
      <c r="CW504" s="5">
        <v>1000</v>
      </c>
      <c r="CX504" s="5">
        <v>1.7543859649122808</v>
      </c>
      <c r="CY504" s="5">
        <v>0.63694267515923564</v>
      </c>
      <c r="CZ504" s="3" t="s">
        <v>22</v>
      </c>
      <c r="DA504" s="5">
        <v>1.72</v>
      </c>
      <c r="DB504" s="5">
        <v>1285</v>
      </c>
      <c r="DC504" s="5">
        <v>6.47</v>
      </c>
      <c r="DD504" s="5">
        <v>138.97999999999999</v>
      </c>
      <c r="DE504" s="3" t="s">
        <v>22</v>
      </c>
      <c r="DF504" s="5">
        <v>0.35587188612099646</v>
      </c>
      <c r="DG504" s="3" t="s">
        <v>3</v>
      </c>
      <c r="DH504" s="5">
        <v>23.5</v>
      </c>
      <c r="DI504" s="3" t="s">
        <v>28</v>
      </c>
      <c r="DJ504" s="3"/>
      <c r="DK504" s="5">
        <v>920</v>
      </c>
      <c r="DL504" s="3" t="s">
        <v>8</v>
      </c>
      <c r="DM504" s="5">
        <v>0.28735632183908044</v>
      </c>
      <c r="DN504" s="3" t="s">
        <v>3</v>
      </c>
      <c r="DO504" s="5">
        <v>600</v>
      </c>
      <c r="DP504" s="3" t="s">
        <v>3</v>
      </c>
      <c r="DQ504" s="5">
        <v>610</v>
      </c>
      <c r="DR504" s="5">
        <v>2.1739130434782608</v>
      </c>
      <c r="DS504" s="3">
        <v>1</v>
      </c>
      <c r="DT504" s="5">
        <v>1.25</v>
      </c>
      <c r="DU504" s="2"/>
      <c r="DV504" s="3" t="s">
        <v>3</v>
      </c>
      <c r="DW504" s="5">
        <v>36.4</v>
      </c>
      <c r="DX504" s="3">
        <v>7.97</v>
      </c>
      <c r="DY504" s="3" t="s">
        <v>8</v>
      </c>
      <c r="DZ504" s="5">
        <v>1725</v>
      </c>
      <c r="EA504" s="5">
        <v>2.5</v>
      </c>
      <c r="EB504" s="5">
        <v>2.56</v>
      </c>
      <c r="EC504" s="3">
        <v>10</v>
      </c>
      <c r="ED504" s="5">
        <v>295</v>
      </c>
      <c r="EE504" s="5">
        <v>0.35087719298245612</v>
      </c>
      <c r="EF504" s="3" t="s">
        <v>1</v>
      </c>
      <c r="EG504" s="3" t="s">
        <v>27</v>
      </c>
      <c r="EH504" s="2"/>
      <c r="EI504" s="5">
        <v>13.5</v>
      </c>
      <c r="EJ504" s="3" t="s">
        <v>473</v>
      </c>
      <c r="EK504" s="5">
        <v>1.923</v>
      </c>
      <c r="EL504" s="3" t="s">
        <v>1</v>
      </c>
      <c r="EM504" s="3" t="s">
        <v>3</v>
      </c>
      <c r="EN504" s="3" t="s">
        <v>27</v>
      </c>
      <c r="EO504" s="3"/>
      <c r="EP504" s="3" t="s">
        <v>8</v>
      </c>
      <c r="EQ504" s="3">
        <v>3.23</v>
      </c>
      <c r="ER504" s="5">
        <v>8.6999999999999993</v>
      </c>
      <c r="ES504" s="3"/>
      <c r="ET504" s="9" t="s">
        <v>21</v>
      </c>
      <c r="EU504" s="3" t="s">
        <v>239</v>
      </c>
      <c r="EV504" s="3" t="s">
        <v>28</v>
      </c>
      <c r="EW504" s="9">
        <v>26.1</v>
      </c>
      <c r="EX504" s="9">
        <v>1.95</v>
      </c>
      <c r="EY504" s="3">
        <v>2.08</v>
      </c>
      <c r="EZ504" s="3"/>
      <c r="FA504" s="9">
        <v>1.5873015873015872</v>
      </c>
      <c r="FB504" s="9">
        <v>1.5999999999999999E-6</v>
      </c>
      <c r="FC504" s="5">
        <v>295</v>
      </c>
      <c r="FD504" s="9">
        <v>4.3478260869565215</v>
      </c>
      <c r="FE504" s="2" t="s">
        <v>311</v>
      </c>
      <c r="FF504" s="3" t="s">
        <v>28</v>
      </c>
      <c r="FG504" s="3" t="s">
        <v>1</v>
      </c>
      <c r="FH504" s="9">
        <v>6.58</v>
      </c>
      <c r="FI504" s="3">
        <v>0.40485829959514169</v>
      </c>
      <c r="FJ504" s="9">
        <v>18</v>
      </c>
      <c r="FK504" s="3" t="s">
        <v>1</v>
      </c>
      <c r="FL504" s="3" t="s">
        <v>1</v>
      </c>
      <c r="FM504" s="3">
        <v>0.93457943925233644</v>
      </c>
      <c r="FN504" s="9">
        <v>1110</v>
      </c>
      <c r="FO504" s="9">
        <v>8.5000000000000006E-5</v>
      </c>
      <c r="FP504" s="9">
        <v>24</v>
      </c>
      <c r="FQ504" s="3" t="s">
        <v>311</v>
      </c>
      <c r="FR504" s="5">
        <v>0.125</v>
      </c>
      <c r="FS504" s="9">
        <v>152</v>
      </c>
      <c r="FT504" s="3" t="s">
        <v>1</v>
      </c>
      <c r="FU504" s="3">
        <v>3.68</v>
      </c>
      <c r="FV504" s="3" t="s">
        <v>27</v>
      </c>
      <c r="FW504" s="5">
        <v>70</v>
      </c>
      <c r="FX504" s="10">
        <v>4.6299999999999996E-3</v>
      </c>
      <c r="FY504" s="3">
        <v>97</v>
      </c>
      <c r="FZ504" s="3"/>
      <c r="GA504" s="3">
        <v>3.23</v>
      </c>
      <c r="GB504" s="3">
        <v>3.23</v>
      </c>
      <c r="GC504" s="3" t="s">
        <v>27</v>
      </c>
      <c r="GD504" s="3">
        <v>3.23</v>
      </c>
      <c r="GE504" s="3">
        <v>2.8571428571428572</v>
      </c>
      <c r="GF504" s="3" t="s">
        <v>30</v>
      </c>
      <c r="GG504" s="3"/>
      <c r="GH504" s="9">
        <v>3.83</v>
      </c>
      <c r="GI504" s="5">
        <v>295</v>
      </c>
      <c r="GJ504" s="5">
        <v>0.115</v>
      </c>
      <c r="GK504" s="7"/>
      <c r="GL504" s="5">
        <v>47.619047619047613</v>
      </c>
      <c r="GM504" s="9">
        <v>2.09</v>
      </c>
      <c r="GN504" s="3" t="s">
        <v>31</v>
      </c>
      <c r="GO504" s="3" t="s">
        <v>8</v>
      </c>
      <c r="GP504" s="3"/>
      <c r="GQ504" s="3">
        <v>182</v>
      </c>
      <c r="GR504" s="3" t="s">
        <v>219</v>
      </c>
      <c r="GS504" s="9">
        <v>2.1739130434782608</v>
      </c>
      <c r="GT504" s="9">
        <v>119</v>
      </c>
      <c r="GU504" s="9">
        <v>31.25</v>
      </c>
      <c r="GV504" s="2">
        <v>0.76923076923076916</v>
      </c>
      <c r="GW504" s="9">
        <v>18</v>
      </c>
      <c r="GX504" s="2" t="s">
        <v>34</v>
      </c>
      <c r="GY504" s="9">
        <v>2.1739130434782608</v>
      </c>
      <c r="GZ504" s="9">
        <v>6.25</v>
      </c>
      <c r="HA504" s="9">
        <v>1.44</v>
      </c>
      <c r="HB504" s="9">
        <v>38</v>
      </c>
      <c r="HC504" s="3">
        <v>30.2</v>
      </c>
      <c r="HD504" s="3" t="s">
        <v>3</v>
      </c>
      <c r="HE504" s="9">
        <v>183</v>
      </c>
      <c r="HF504" s="9">
        <v>26.2</v>
      </c>
      <c r="HG504" s="3" t="s">
        <v>467</v>
      </c>
      <c r="HH504" s="5">
        <v>295</v>
      </c>
      <c r="HI504" s="3" t="s">
        <v>311</v>
      </c>
      <c r="HJ504" s="3">
        <v>1.5625</v>
      </c>
      <c r="HK504" s="3" t="s">
        <v>3</v>
      </c>
      <c r="HL504" s="3">
        <v>5.05</v>
      </c>
      <c r="HM504" s="9">
        <v>0.78</v>
      </c>
      <c r="HN504" s="9">
        <v>985</v>
      </c>
      <c r="HO504" s="3" t="s">
        <v>3</v>
      </c>
      <c r="HP504" s="3" t="s">
        <v>1</v>
      </c>
      <c r="HQ504" s="3" t="s">
        <v>28</v>
      </c>
      <c r="HR504" s="9">
        <v>240</v>
      </c>
      <c r="HS504" s="3" t="s">
        <v>3</v>
      </c>
      <c r="HT504" s="3">
        <v>3.73</v>
      </c>
      <c r="HU504" s="9">
        <v>0.58139534883720934</v>
      </c>
      <c r="HV504" s="3">
        <v>1</v>
      </c>
      <c r="HW504" s="9">
        <v>0.30299999999999999</v>
      </c>
      <c r="HX504" s="3" t="s">
        <v>3</v>
      </c>
      <c r="HY504" s="3">
        <v>110</v>
      </c>
      <c r="HZ504" s="3" t="s">
        <v>30</v>
      </c>
      <c r="IA504" s="9">
        <v>39.75</v>
      </c>
      <c r="IB504" s="5">
        <v>352.5</v>
      </c>
      <c r="IC504" s="3" t="s">
        <v>18</v>
      </c>
      <c r="ID504" s="3"/>
      <c r="IE504" s="3" t="s">
        <v>309</v>
      </c>
      <c r="IF504" s="7">
        <v>12</v>
      </c>
      <c r="IG504" s="9">
        <v>12.5</v>
      </c>
      <c r="IH504" s="9">
        <v>2.6315789473684212</v>
      </c>
    </row>
    <row r="505" spans="1:242" x14ac:dyDescent="0.25">
      <c r="A505" s="1" t="s">
        <v>630</v>
      </c>
      <c r="B505" s="5">
        <v>197</v>
      </c>
      <c r="C505" s="3"/>
      <c r="D505" s="5">
        <v>23.6</v>
      </c>
      <c r="E505" s="3" t="s">
        <v>1</v>
      </c>
      <c r="F505" s="3"/>
      <c r="G505" s="2"/>
      <c r="H505" s="3">
        <v>3.24</v>
      </c>
      <c r="I505" s="3">
        <v>3.24</v>
      </c>
      <c r="J505" s="5">
        <v>5.2599999999999999E-4</v>
      </c>
      <c r="K505" s="3" t="s">
        <v>3</v>
      </c>
      <c r="L505" s="3"/>
      <c r="M505" s="5">
        <v>1.4084507042253522</v>
      </c>
      <c r="N505" s="5">
        <v>11.6</v>
      </c>
      <c r="O505" s="3" t="s">
        <v>3</v>
      </c>
      <c r="P505" s="3">
        <v>1.08</v>
      </c>
      <c r="Q505" s="3">
        <v>0.38167938931297707</v>
      </c>
      <c r="R505" s="5">
        <v>95</v>
      </c>
      <c r="S505" s="3">
        <v>2.06</v>
      </c>
      <c r="T505" s="3" t="s">
        <v>3</v>
      </c>
      <c r="U505" s="5">
        <v>34.65</v>
      </c>
      <c r="V505" s="3">
        <v>3.31</v>
      </c>
      <c r="W505" s="5">
        <v>280</v>
      </c>
      <c r="X505" s="3"/>
      <c r="Y505" s="3"/>
      <c r="Z505" s="5">
        <v>2.2999999999999998</v>
      </c>
      <c r="AA505" s="3" t="s">
        <v>8</v>
      </c>
      <c r="AB505" s="2">
        <v>2.0833333333333335</v>
      </c>
      <c r="AC505" s="5">
        <v>3.0363636363636362E-8</v>
      </c>
      <c r="AD505" s="3" t="s">
        <v>22</v>
      </c>
      <c r="AE505" s="3" t="s">
        <v>1</v>
      </c>
      <c r="AF505" s="3"/>
      <c r="AG505" s="6">
        <v>4.1700000000000001E-3</v>
      </c>
      <c r="AH505" s="5">
        <v>280</v>
      </c>
      <c r="AI505" s="5">
        <v>130</v>
      </c>
      <c r="AJ505" s="3" t="s">
        <v>21</v>
      </c>
      <c r="AK505" s="5">
        <v>280</v>
      </c>
      <c r="AL505" s="5">
        <v>1.33</v>
      </c>
      <c r="AM505" s="3"/>
      <c r="AN505" s="3"/>
      <c r="AO505" s="5">
        <v>280</v>
      </c>
      <c r="AP505" s="5">
        <v>280</v>
      </c>
      <c r="AQ505" s="5">
        <v>285.5</v>
      </c>
      <c r="AR505" s="5">
        <v>4.25</v>
      </c>
      <c r="AS505" s="3" t="s">
        <v>28</v>
      </c>
      <c r="AT505" s="3" t="s">
        <v>28</v>
      </c>
      <c r="AU505" s="5">
        <v>300</v>
      </c>
      <c r="AV505" s="3"/>
      <c r="AW505" s="5">
        <v>280</v>
      </c>
      <c r="AX505" s="5">
        <v>4.7333333333333336E-5</v>
      </c>
      <c r="AY505" s="2"/>
      <c r="AZ505" s="5">
        <v>84</v>
      </c>
      <c r="BA505" s="5">
        <v>280</v>
      </c>
      <c r="BB505" s="3" t="s">
        <v>8</v>
      </c>
      <c r="BC505" s="3">
        <v>29</v>
      </c>
      <c r="BD505" s="5">
        <v>0.46728971962616822</v>
      </c>
      <c r="BE505" s="3" t="s">
        <v>581</v>
      </c>
      <c r="BF505" s="6">
        <v>28.25</v>
      </c>
      <c r="BG505" s="5">
        <v>6.41</v>
      </c>
      <c r="BH505" s="3">
        <v>210</v>
      </c>
      <c r="BI505" s="3">
        <v>3.24</v>
      </c>
      <c r="BJ505" s="5">
        <v>4.8</v>
      </c>
      <c r="BK505" s="5">
        <v>295</v>
      </c>
      <c r="BL505" s="5">
        <v>1.8518518518518516</v>
      </c>
      <c r="BM505" s="5">
        <v>10.5</v>
      </c>
      <c r="BN505" s="5">
        <v>280</v>
      </c>
      <c r="BO505" s="3" t="s">
        <v>121</v>
      </c>
      <c r="BP505" s="3" t="s">
        <v>3</v>
      </c>
      <c r="BQ505" s="5">
        <v>6.05</v>
      </c>
      <c r="BR505" s="2" t="s">
        <v>21</v>
      </c>
      <c r="BS505" s="3"/>
      <c r="BT505" s="3"/>
      <c r="BU505" s="3">
        <v>1.7543859649122808</v>
      </c>
      <c r="BV505" s="5" t="s">
        <v>21</v>
      </c>
      <c r="BW505" s="5">
        <v>5.65</v>
      </c>
      <c r="BX505" s="3" t="s">
        <v>27</v>
      </c>
      <c r="BY505" s="3"/>
      <c r="BZ505" s="5">
        <v>280</v>
      </c>
      <c r="CA505" s="5">
        <v>7.6923076923076916</v>
      </c>
      <c r="CB505" s="3" t="s">
        <v>3</v>
      </c>
      <c r="CC505" s="5">
        <v>1.65</v>
      </c>
      <c r="CD505" s="5">
        <v>220</v>
      </c>
      <c r="CE505" s="3"/>
      <c r="CF505" s="5">
        <v>141.1</v>
      </c>
      <c r="CG505" s="3" t="s">
        <v>312</v>
      </c>
      <c r="CH505" s="3">
        <v>3.24</v>
      </c>
      <c r="CI505" s="3" t="s">
        <v>27</v>
      </c>
      <c r="CJ505" s="3" t="s">
        <v>1</v>
      </c>
      <c r="CK505" s="5">
        <v>3.31</v>
      </c>
      <c r="CL505" s="3" t="s">
        <v>22</v>
      </c>
      <c r="CM505" s="5">
        <v>475</v>
      </c>
      <c r="CN505" s="3"/>
      <c r="CO505" s="5">
        <v>53</v>
      </c>
      <c r="CP505" s="5">
        <v>9</v>
      </c>
      <c r="CQ505" s="5">
        <v>2.81</v>
      </c>
      <c r="CR505" s="5">
        <v>7.48</v>
      </c>
      <c r="CS505" s="5">
        <v>57.65</v>
      </c>
      <c r="CT505" s="5">
        <v>34.700000000000003</v>
      </c>
      <c r="CU505" s="5">
        <v>14.65</v>
      </c>
      <c r="CV505" s="5">
        <v>1850</v>
      </c>
      <c r="CW505" s="5">
        <v>1075</v>
      </c>
      <c r="CX505" s="5">
        <v>1.8181818181818181</v>
      </c>
      <c r="CY505" s="5">
        <v>0.62893081761006286</v>
      </c>
      <c r="CZ505" s="3" t="s">
        <v>22</v>
      </c>
      <c r="DA505" s="5">
        <v>1.7</v>
      </c>
      <c r="DB505" s="5">
        <v>1220</v>
      </c>
      <c r="DC505" s="5">
        <v>6.49</v>
      </c>
      <c r="DD505" s="5">
        <v>133.80000000000001</v>
      </c>
      <c r="DE505" s="3" t="s">
        <v>22</v>
      </c>
      <c r="DF505" s="5">
        <v>0.36363636363636365</v>
      </c>
      <c r="DG505" s="3" t="s">
        <v>3</v>
      </c>
      <c r="DH505" s="5">
        <v>21</v>
      </c>
      <c r="DI505" s="3" t="s">
        <v>28</v>
      </c>
      <c r="DJ505" s="3"/>
      <c r="DK505" s="5">
        <v>900</v>
      </c>
      <c r="DL505" s="3" t="s">
        <v>8</v>
      </c>
      <c r="DM505" s="5">
        <v>0.2857142857142857</v>
      </c>
      <c r="DN505" s="3" t="s">
        <v>3</v>
      </c>
      <c r="DO505" s="5">
        <v>625</v>
      </c>
      <c r="DP505" s="3" t="s">
        <v>3</v>
      </c>
      <c r="DQ505" s="5">
        <v>670</v>
      </c>
      <c r="DR505" s="5">
        <v>2.2727272727272729</v>
      </c>
      <c r="DS505" s="3">
        <v>1</v>
      </c>
      <c r="DT505" s="5">
        <v>1.1764705882352942</v>
      </c>
      <c r="DU505" s="2"/>
      <c r="DV505" s="3" t="s">
        <v>3</v>
      </c>
      <c r="DW505" s="5">
        <v>34.65</v>
      </c>
      <c r="DX505" s="3">
        <v>8.1999999999999993</v>
      </c>
      <c r="DY505" s="3" t="s">
        <v>8</v>
      </c>
      <c r="DZ505" s="5">
        <v>1650</v>
      </c>
      <c r="EA505" s="5">
        <v>2.3809523809523809</v>
      </c>
      <c r="EB505" s="5">
        <v>2.5099999999999998</v>
      </c>
      <c r="EC505" s="3">
        <v>9.9</v>
      </c>
      <c r="ED505" s="5">
        <v>280</v>
      </c>
      <c r="EE505" s="5">
        <v>0.34482758620689657</v>
      </c>
      <c r="EF505" s="3" t="s">
        <v>1</v>
      </c>
      <c r="EG505" s="3" t="s">
        <v>27</v>
      </c>
      <c r="EH505" s="2"/>
      <c r="EI505" s="5">
        <v>13.25</v>
      </c>
      <c r="EJ505" s="3" t="s">
        <v>473</v>
      </c>
      <c r="EK505" s="5">
        <v>3.35</v>
      </c>
      <c r="EL505" s="3" t="s">
        <v>1</v>
      </c>
      <c r="EM505" s="3" t="s">
        <v>3</v>
      </c>
      <c r="EN505" s="3" t="s">
        <v>27</v>
      </c>
      <c r="EO505" s="3"/>
      <c r="EP505" s="3" t="s">
        <v>8</v>
      </c>
      <c r="EQ505" s="3">
        <v>3.24</v>
      </c>
      <c r="ER505" s="5">
        <v>8.35</v>
      </c>
      <c r="ES505" s="3"/>
      <c r="ET505" s="9" t="s">
        <v>21</v>
      </c>
      <c r="EU505" s="3" t="s">
        <v>239</v>
      </c>
      <c r="EV505" s="3" t="s">
        <v>28</v>
      </c>
      <c r="EW505" s="9">
        <v>24.75</v>
      </c>
      <c r="EX505" s="9">
        <v>1.85</v>
      </c>
      <c r="EY505" s="3">
        <v>2.08</v>
      </c>
      <c r="EZ505" s="3"/>
      <c r="FA505" s="9">
        <v>1.5151515151515151</v>
      </c>
      <c r="FB505" s="9">
        <v>1.9999999999999999E-6</v>
      </c>
      <c r="FC505" s="5">
        <v>280</v>
      </c>
      <c r="FD505" s="9">
        <v>4.5454545454545459</v>
      </c>
      <c r="FE505" s="2" t="s">
        <v>311</v>
      </c>
      <c r="FF505" s="3" t="s">
        <v>28</v>
      </c>
      <c r="FG505" s="3" t="s">
        <v>1</v>
      </c>
      <c r="FH505" s="9">
        <v>6.45</v>
      </c>
      <c r="FI505" s="3">
        <v>0.40485829959514169</v>
      </c>
      <c r="FJ505" s="9">
        <v>19</v>
      </c>
      <c r="FK505" s="3" t="s">
        <v>1</v>
      </c>
      <c r="FL505" s="3" t="s">
        <v>1</v>
      </c>
      <c r="FM505" s="3">
        <v>0.9174311926605504</v>
      </c>
      <c r="FN505" s="9">
        <v>1110</v>
      </c>
      <c r="FO505" s="9">
        <v>8.7000000000000001E-5</v>
      </c>
      <c r="FP505" s="9">
        <v>22</v>
      </c>
      <c r="FQ505" s="3" t="s">
        <v>311</v>
      </c>
      <c r="FR505" s="5">
        <v>0.13</v>
      </c>
      <c r="FS505" s="9">
        <v>150</v>
      </c>
      <c r="FT505" s="3" t="s">
        <v>1</v>
      </c>
      <c r="FU505" s="3">
        <v>3.76</v>
      </c>
      <c r="FV505" s="3" t="s">
        <v>27</v>
      </c>
      <c r="FW505" s="5">
        <v>66.099999999999994</v>
      </c>
      <c r="FX505" s="10">
        <v>4.5199999999999997E-3</v>
      </c>
      <c r="FY505" s="3">
        <v>90.5</v>
      </c>
      <c r="FZ505" s="3"/>
      <c r="GA505" s="3">
        <v>3.24</v>
      </c>
      <c r="GB505" s="3">
        <v>3.24</v>
      </c>
      <c r="GC505" s="3" t="s">
        <v>27</v>
      </c>
      <c r="GD505" s="3">
        <v>3.24</v>
      </c>
      <c r="GE505" s="3">
        <v>2.7027027027027026</v>
      </c>
      <c r="GF505" s="3" t="s">
        <v>30</v>
      </c>
      <c r="GG505" s="3"/>
      <c r="GH505" s="9">
        <v>3.82</v>
      </c>
      <c r="GI505" s="5">
        <v>280</v>
      </c>
      <c r="GJ505" s="5">
        <v>0.14699999999999999</v>
      </c>
      <c r="GK505" s="7"/>
      <c r="GL505" s="5">
        <v>45.45454545454546</v>
      </c>
      <c r="GM505" s="9">
        <v>2.0499999999999998</v>
      </c>
      <c r="GN505" s="3" t="s">
        <v>31</v>
      </c>
      <c r="GO505" s="3" t="s">
        <v>8</v>
      </c>
      <c r="GP505" s="3"/>
      <c r="GQ505" s="3">
        <v>190</v>
      </c>
      <c r="GR505" s="3" t="s">
        <v>219</v>
      </c>
      <c r="GS505" s="9">
        <v>2.2727272727272729</v>
      </c>
      <c r="GT505" s="9">
        <v>117</v>
      </c>
      <c r="GU505" s="9">
        <v>31.75</v>
      </c>
      <c r="GV505" s="2">
        <v>0.83333333333333337</v>
      </c>
      <c r="GW505" s="9">
        <v>15</v>
      </c>
      <c r="GX505" s="2" t="s">
        <v>34</v>
      </c>
      <c r="GY505" s="9">
        <v>2.2727272727272729</v>
      </c>
      <c r="GZ505" s="9">
        <v>6</v>
      </c>
      <c r="HA505" s="9">
        <v>1.36</v>
      </c>
      <c r="HB505" s="9">
        <v>40.5</v>
      </c>
      <c r="HC505" s="3">
        <v>29.8</v>
      </c>
      <c r="HD505" s="3" t="s">
        <v>3</v>
      </c>
      <c r="HE505" s="9">
        <v>205</v>
      </c>
      <c r="HF505" s="9">
        <v>26</v>
      </c>
      <c r="HG505" s="3" t="s">
        <v>467</v>
      </c>
      <c r="HH505" s="5">
        <v>280</v>
      </c>
      <c r="HI505" s="3" t="s">
        <v>311</v>
      </c>
      <c r="HJ505" s="3">
        <v>1.4705882352941175</v>
      </c>
      <c r="HK505" s="3" t="s">
        <v>3</v>
      </c>
      <c r="HL505" s="3">
        <v>5.05</v>
      </c>
      <c r="HM505" s="9">
        <v>0.82</v>
      </c>
      <c r="HN505" s="9">
        <v>985</v>
      </c>
      <c r="HO505" s="3" t="s">
        <v>3</v>
      </c>
      <c r="HP505" s="3" t="s">
        <v>1</v>
      </c>
      <c r="HQ505" s="3" t="s">
        <v>28</v>
      </c>
      <c r="HR505" s="9">
        <v>245</v>
      </c>
      <c r="HS505" s="3" t="s">
        <v>3</v>
      </c>
      <c r="HT505" s="3">
        <v>3.76</v>
      </c>
      <c r="HU505" s="9">
        <v>0.54945054945054939</v>
      </c>
      <c r="HV505" s="3">
        <v>1</v>
      </c>
      <c r="HW505" s="9">
        <v>0.30499999999999999</v>
      </c>
      <c r="HX505" s="3" t="s">
        <v>3</v>
      </c>
      <c r="HY505" s="3">
        <v>107</v>
      </c>
      <c r="HZ505" s="3" t="s">
        <v>30</v>
      </c>
      <c r="IA505" s="9">
        <v>40</v>
      </c>
      <c r="IB505" s="5">
        <v>375</v>
      </c>
      <c r="IC505" s="3" t="s">
        <v>18</v>
      </c>
      <c r="ID505" s="3"/>
      <c r="IE505" s="3" t="s">
        <v>309</v>
      </c>
      <c r="IF505" s="7">
        <v>11.3</v>
      </c>
      <c r="IG505" s="9">
        <v>14.285714285714285</v>
      </c>
      <c r="IH505" s="9">
        <v>2.5</v>
      </c>
    </row>
    <row r="506" spans="1:242" x14ac:dyDescent="0.25">
      <c r="A506" s="1" t="s">
        <v>631</v>
      </c>
      <c r="B506" s="5">
        <v>198</v>
      </c>
      <c r="C506" s="3">
        <v>40</v>
      </c>
      <c r="D506" s="5">
        <v>25.6</v>
      </c>
      <c r="E506" s="3" t="s">
        <v>1</v>
      </c>
      <c r="F506" s="3"/>
      <c r="G506" s="2">
        <v>2.1</v>
      </c>
      <c r="H506" s="3">
        <v>3.25</v>
      </c>
      <c r="I506" s="3">
        <v>3.25</v>
      </c>
      <c r="J506" s="5">
        <v>5.5000000000000003E-4</v>
      </c>
      <c r="K506" s="3" t="s">
        <v>3</v>
      </c>
      <c r="L506" s="3"/>
      <c r="M506" s="5">
        <v>1.4084507042253522</v>
      </c>
      <c r="N506" s="5">
        <v>11.55</v>
      </c>
      <c r="O506" s="3" t="s">
        <v>3</v>
      </c>
      <c r="P506" s="3">
        <v>1.0900000000000001</v>
      </c>
      <c r="Q506" s="3">
        <v>0.38910505836575876</v>
      </c>
      <c r="R506" s="5">
        <v>97</v>
      </c>
      <c r="S506" s="3">
        <v>2.08</v>
      </c>
      <c r="T506" s="3" t="s">
        <v>3</v>
      </c>
      <c r="U506" s="5">
        <v>34.4</v>
      </c>
      <c r="V506" s="3">
        <v>3.33</v>
      </c>
      <c r="W506" s="5">
        <v>277</v>
      </c>
      <c r="X506" s="3"/>
      <c r="Y506" s="3">
        <v>14.55</v>
      </c>
      <c r="Z506" s="5">
        <v>2.35</v>
      </c>
      <c r="AA506" s="3" t="s">
        <v>8</v>
      </c>
      <c r="AB506" s="2">
        <v>2.0833333333333335</v>
      </c>
      <c r="AC506" s="5">
        <v>3.563636363636364E-8</v>
      </c>
      <c r="AD506" s="3" t="s">
        <v>22</v>
      </c>
      <c r="AE506" s="3" t="s">
        <v>1</v>
      </c>
      <c r="AF506" s="3"/>
      <c r="AG506" s="6">
        <v>4.3E-3</v>
      </c>
      <c r="AH506" s="5">
        <v>277</v>
      </c>
      <c r="AI506" s="5">
        <v>128</v>
      </c>
      <c r="AJ506" s="3">
        <v>150</v>
      </c>
      <c r="AK506" s="5">
        <v>277</v>
      </c>
      <c r="AL506" s="5">
        <v>1.31</v>
      </c>
      <c r="AM506" s="3"/>
      <c r="AN506" s="3"/>
      <c r="AO506" s="5">
        <v>277</v>
      </c>
      <c r="AP506" s="5">
        <v>277</v>
      </c>
      <c r="AQ506" s="5">
        <v>285</v>
      </c>
      <c r="AR506" s="5">
        <v>4.4800000000000004</v>
      </c>
      <c r="AS506" s="3" t="s">
        <v>28</v>
      </c>
      <c r="AT506" s="3" t="s">
        <v>28</v>
      </c>
      <c r="AU506" s="5">
        <v>305</v>
      </c>
      <c r="AV506" s="3">
        <v>325</v>
      </c>
      <c r="AW506" s="5">
        <v>277</v>
      </c>
      <c r="AX506" s="5">
        <v>5.0000000000000002E-5</v>
      </c>
      <c r="AY506" s="2"/>
      <c r="AZ506" s="5">
        <v>87</v>
      </c>
      <c r="BA506" s="5">
        <v>277</v>
      </c>
      <c r="BB506" s="3" t="s">
        <v>8</v>
      </c>
      <c r="BC506" s="3">
        <v>30</v>
      </c>
      <c r="BD506" s="5">
        <v>0.4587155963302752</v>
      </c>
      <c r="BE506" s="3" t="s">
        <v>581</v>
      </c>
      <c r="BF506" s="6">
        <v>28.6</v>
      </c>
      <c r="BG506" s="5">
        <v>6.3</v>
      </c>
      <c r="BH506" s="3">
        <v>208</v>
      </c>
      <c r="BI506" s="3">
        <v>3.25</v>
      </c>
      <c r="BJ506" s="5">
        <v>5.25</v>
      </c>
      <c r="BK506" s="5">
        <v>290</v>
      </c>
      <c r="BL506" s="5">
        <v>2.0833333333333335</v>
      </c>
      <c r="BM506" s="5">
        <v>10</v>
      </c>
      <c r="BN506" s="5">
        <v>277</v>
      </c>
      <c r="BO506" s="3" t="s">
        <v>121</v>
      </c>
      <c r="BP506" s="3" t="s">
        <v>3</v>
      </c>
      <c r="BQ506" s="5">
        <v>6</v>
      </c>
      <c r="BR506" s="2" t="s">
        <v>21</v>
      </c>
      <c r="BS506" s="3"/>
      <c r="BT506" s="3"/>
      <c r="BU506" s="3">
        <v>1.7241379310344829</v>
      </c>
      <c r="BV506" s="5" t="s">
        <v>21</v>
      </c>
      <c r="BW506" s="5">
        <v>5.55</v>
      </c>
      <c r="BX506" s="3" t="s">
        <v>27</v>
      </c>
      <c r="BY506" s="3"/>
      <c r="BZ506" s="5">
        <v>277</v>
      </c>
      <c r="CA506" s="5">
        <v>8.3333333333333339</v>
      </c>
      <c r="CB506" s="3" t="s">
        <v>3</v>
      </c>
      <c r="CC506" s="5">
        <v>1.64</v>
      </c>
      <c r="CD506" s="5">
        <v>227</v>
      </c>
      <c r="CE506" s="3"/>
      <c r="CF506" s="5">
        <v>138.6</v>
      </c>
      <c r="CG506" s="3" t="s">
        <v>312</v>
      </c>
      <c r="CH506" s="3">
        <v>3.25</v>
      </c>
      <c r="CI506" s="3" t="s">
        <v>27</v>
      </c>
      <c r="CJ506" s="3" t="s">
        <v>1</v>
      </c>
      <c r="CK506" s="5">
        <v>3.32</v>
      </c>
      <c r="CL506" s="3" t="s">
        <v>22</v>
      </c>
      <c r="CM506" s="5">
        <v>490</v>
      </c>
      <c r="CN506" s="3">
        <v>1000</v>
      </c>
      <c r="CO506" s="5">
        <v>51</v>
      </c>
      <c r="CP506" s="5">
        <v>11</v>
      </c>
      <c r="CQ506" s="5">
        <v>2.85</v>
      </c>
      <c r="CR506" s="5">
        <v>7.69</v>
      </c>
      <c r="CS506" s="5">
        <v>62.55</v>
      </c>
      <c r="CT506" s="5">
        <v>35</v>
      </c>
      <c r="CU506" s="5">
        <v>14.55</v>
      </c>
      <c r="CV506" s="5">
        <v>1900</v>
      </c>
      <c r="CW506" s="5">
        <v>1100</v>
      </c>
      <c r="CX506" s="5">
        <v>1.7857142857142856</v>
      </c>
      <c r="CY506" s="5">
        <v>0.625</v>
      </c>
      <c r="CZ506" s="3" t="s">
        <v>22</v>
      </c>
      <c r="DA506" s="5">
        <v>1.7</v>
      </c>
      <c r="DB506" s="5">
        <v>1217</v>
      </c>
      <c r="DC506" s="5">
        <v>6.5</v>
      </c>
      <c r="DD506" s="5">
        <v>128.69999999999999</v>
      </c>
      <c r="DE506" s="3" t="s">
        <v>22</v>
      </c>
      <c r="DF506" s="5">
        <v>0.36101083032490977</v>
      </c>
      <c r="DG506" s="3" t="s">
        <v>3</v>
      </c>
      <c r="DH506" s="5">
        <v>20</v>
      </c>
      <c r="DI506" s="3" t="s">
        <v>28</v>
      </c>
      <c r="DJ506" s="3">
        <v>14.9</v>
      </c>
      <c r="DK506" s="5">
        <v>890</v>
      </c>
      <c r="DL506" s="3" t="s">
        <v>8</v>
      </c>
      <c r="DM506" s="5">
        <v>0.2770083102493075</v>
      </c>
      <c r="DN506" s="3" t="s">
        <v>3</v>
      </c>
      <c r="DO506" s="5">
        <v>630</v>
      </c>
      <c r="DP506" s="3" t="s">
        <v>3</v>
      </c>
      <c r="DQ506" s="5">
        <v>690</v>
      </c>
      <c r="DR506" s="5">
        <v>2.2727272727272729</v>
      </c>
      <c r="DS506" s="3">
        <v>1</v>
      </c>
      <c r="DT506" s="5">
        <v>1.1111111111111112</v>
      </c>
      <c r="DU506" s="2"/>
      <c r="DV506" s="3" t="s">
        <v>3</v>
      </c>
      <c r="DW506" s="5">
        <v>34.4</v>
      </c>
      <c r="DX506" s="3">
        <v>8.15</v>
      </c>
      <c r="DY506" s="3" t="s">
        <v>8</v>
      </c>
      <c r="DZ506" s="5">
        <v>1600</v>
      </c>
      <c r="EA506" s="5">
        <v>2.3255813953488373</v>
      </c>
      <c r="EB506" s="5">
        <v>2.59</v>
      </c>
      <c r="EC506" s="3">
        <v>9.8000000000000007</v>
      </c>
      <c r="ED506" s="5">
        <v>277</v>
      </c>
      <c r="EE506" s="5">
        <v>0.33333333333333331</v>
      </c>
      <c r="EF506" s="3" t="s">
        <v>1</v>
      </c>
      <c r="EG506" s="3" t="s">
        <v>27</v>
      </c>
      <c r="EH506" s="5">
        <v>195</v>
      </c>
      <c r="EI506" s="5">
        <v>13</v>
      </c>
      <c r="EJ506" s="3" t="s">
        <v>473</v>
      </c>
      <c r="EK506" s="5">
        <v>2.8570000000000002</v>
      </c>
      <c r="EL506" s="3" t="s">
        <v>1</v>
      </c>
      <c r="EM506" s="3" t="s">
        <v>3</v>
      </c>
      <c r="EN506" s="3" t="s">
        <v>27</v>
      </c>
      <c r="EO506" s="3">
        <v>40</v>
      </c>
      <c r="EP506" s="3" t="s">
        <v>8</v>
      </c>
      <c r="EQ506" s="3">
        <v>3.25</v>
      </c>
      <c r="ER506" s="5">
        <v>8.1999999999999993</v>
      </c>
      <c r="ES506" s="3">
        <v>975</v>
      </c>
      <c r="ET506" s="9" t="s">
        <v>21</v>
      </c>
      <c r="EU506" s="3" t="s">
        <v>239</v>
      </c>
      <c r="EV506" s="3" t="s">
        <v>28</v>
      </c>
      <c r="EW506" s="9">
        <v>24.75</v>
      </c>
      <c r="EX506" s="9">
        <v>1.84</v>
      </c>
      <c r="EY506" s="3">
        <v>2.08</v>
      </c>
      <c r="EZ506" s="3"/>
      <c r="FA506" s="9">
        <v>1.4925373134328357</v>
      </c>
      <c r="FB506" s="9">
        <v>3.9999999999999998E-6</v>
      </c>
      <c r="FC506" s="5">
        <v>277</v>
      </c>
      <c r="FD506" s="9">
        <v>5</v>
      </c>
      <c r="FE506" s="2" t="s">
        <v>311</v>
      </c>
      <c r="FF506" s="3" t="s">
        <v>28</v>
      </c>
      <c r="FG506" s="3" t="s">
        <v>1</v>
      </c>
      <c r="FH506" s="9">
        <v>6.35</v>
      </c>
      <c r="FI506" s="3">
        <v>0.40160642570281119</v>
      </c>
      <c r="FJ506" s="9">
        <v>20.7</v>
      </c>
      <c r="FK506" s="3" t="s">
        <v>1</v>
      </c>
      <c r="FL506" s="3" t="s">
        <v>1</v>
      </c>
      <c r="FM506" s="3">
        <v>0.9174311926605504</v>
      </c>
      <c r="FN506" s="9">
        <v>1111</v>
      </c>
      <c r="FO506" s="9">
        <v>1.25E-4</v>
      </c>
      <c r="FP506" s="9">
        <v>22.5</v>
      </c>
      <c r="FQ506" s="3" t="s">
        <v>311</v>
      </c>
      <c r="FR506" s="5">
        <v>0.13</v>
      </c>
      <c r="FS506" s="9">
        <v>151</v>
      </c>
      <c r="FT506" s="3" t="s">
        <v>1</v>
      </c>
      <c r="FU506" s="3">
        <v>3.74</v>
      </c>
      <c r="FV506" s="3" t="s">
        <v>27</v>
      </c>
      <c r="FW506" s="5">
        <v>67.25</v>
      </c>
      <c r="FX506" s="10">
        <v>5.3499999999999997E-3</v>
      </c>
      <c r="FY506" s="3">
        <v>89.75</v>
      </c>
      <c r="FZ506" s="3"/>
      <c r="GA506" s="3">
        <v>3.25</v>
      </c>
      <c r="GB506" s="3">
        <v>3.25</v>
      </c>
      <c r="GC506" s="3" t="s">
        <v>27</v>
      </c>
      <c r="GD506" s="3">
        <v>3.25</v>
      </c>
      <c r="GE506" s="3">
        <v>2.7027027027027026</v>
      </c>
      <c r="GF506" s="3" t="s">
        <v>30</v>
      </c>
      <c r="GG506" s="3">
        <v>152</v>
      </c>
      <c r="GH506" s="9">
        <v>3.84</v>
      </c>
      <c r="GI506" s="5">
        <v>277</v>
      </c>
      <c r="GJ506" s="5">
        <v>0.13800000000000001</v>
      </c>
      <c r="GK506" s="7"/>
      <c r="GL506" s="5">
        <v>50</v>
      </c>
      <c r="GM506" s="9">
        <v>2.09</v>
      </c>
      <c r="GN506" s="3" t="s">
        <v>31</v>
      </c>
      <c r="GO506" s="3" t="s">
        <v>8</v>
      </c>
      <c r="GP506" s="3">
        <v>1.9230769230769229</v>
      </c>
      <c r="GQ506" s="3">
        <v>205</v>
      </c>
      <c r="GR506" s="3" t="s">
        <v>219</v>
      </c>
      <c r="GS506" s="9">
        <v>2.2727272727272729</v>
      </c>
      <c r="GT506" s="9">
        <v>115</v>
      </c>
      <c r="GU506" s="9">
        <v>31.5</v>
      </c>
      <c r="GV506" s="2">
        <v>0.83333333333333337</v>
      </c>
      <c r="GW506" s="9">
        <v>12.5</v>
      </c>
      <c r="GX506" s="2" t="s">
        <v>34</v>
      </c>
      <c r="GY506" s="9">
        <v>2.2727272727272729</v>
      </c>
      <c r="GZ506" s="9">
        <v>5.95</v>
      </c>
      <c r="HA506" s="9">
        <v>1.35</v>
      </c>
      <c r="HB506" s="9">
        <v>45</v>
      </c>
      <c r="HC506" s="3">
        <v>29.55</v>
      </c>
      <c r="HD506" s="3" t="s">
        <v>3</v>
      </c>
      <c r="HE506" s="9">
        <v>200</v>
      </c>
      <c r="HF506" s="9">
        <v>25.9</v>
      </c>
      <c r="HG506" s="3" t="s">
        <v>467</v>
      </c>
      <c r="HH506" s="5">
        <v>277</v>
      </c>
      <c r="HI506" s="3" t="s">
        <v>311</v>
      </c>
      <c r="HJ506" s="3">
        <v>1.4492753623188408</v>
      </c>
      <c r="HK506" s="3" t="s">
        <v>3</v>
      </c>
      <c r="HL506" s="3">
        <v>5</v>
      </c>
      <c r="HM506" s="9">
        <v>0.79</v>
      </c>
      <c r="HN506" s="9">
        <v>1100</v>
      </c>
      <c r="HO506" s="3" t="s">
        <v>3</v>
      </c>
      <c r="HP506" s="3" t="s">
        <v>1</v>
      </c>
      <c r="HQ506" s="3" t="s">
        <v>28</v>
      </c>
      <c r="HR506" s="9">
        <v>290</v>
      </c>
      <c r="HS506" s="3" t="s">
        <v>3</v>
      </c>
      <c r="HT506" s="3">
        <v>3.74</v>
      </c>
      <c r="HU506" s="9">
        <v>0.54945054945054939</v>
      </c>
      <c r="HV506" s="3">
        <v>1</v>
      </c>
      <c r="HW506" s="9">
        <v>0.32</v>
      </c>
      <c r="HX506" s="3" t="s">
        <v>3</v>
      </c>
      <c r="HY506" s="3">
        <v>105</v>
      </c>
      <c r="HZ506" s="3" t="s">
        <v>30</v>
      </c>
      <c r="IA506" s="9">
        <v>36.5</v>
      </c>
      <c r="IB506" s="5">
        <v>437.5</v>
      </c>
      <c r="IC506" s="3" t="s">
        <v>18</v>
      </c>
      <c r="ID506" s="3"/>
      <c r="IE506" s="3" t="s">
        <v>309</v>
      </c>
      <c r="IF506" s="7">
        <v>11.25</v>
      </c>
      <c r="IG506" s="9">
        <v>14.285714285714285</v>
      </c>
      <c r="IH506" s="9">
        <v>2.5</v>
      </c>
    </row>
    <row r="507" spans="1:242" x14ac:dyDescent="0.25">
      <c r="A507" s="1" t="s">
        <v>632</v>
      </c>
      <c r="B507" s="5">
        <v>196</v>
      </c>
      <c r="C507" s="3"/>
      <c r="D507" s="5">
        <v>26.4</v>
      </c>
      <c r="E507" s="3" t="s">
        <v>1</v>
      </c>
      <c r="F507" s="3"/>
      <c r="G507" s="2"/>
      <c r="H507" s="3">
        <v>3.23</v>
      </c>
      <c r="I507" s="3">
        <v>3.23</v>
      </c>
      <c r="J507" s="5">
        <v>7.7000000000000007E-4</v>
      </c>
      <c r="K507" s="3" t="s">
        <v>3</v>
      </c>
      <c r="L507" s="3"/>
      <c r="M507" s="5">
        <v>1.4285714285714286</v>
      </c>
      <c r="N507" s="5">
        <v>11.9</v>
      </c>
      <c r="O507" s="3" t="s">
        <v>3</v>
      </c>
      <c r="P507" s="3">
        <v>1.08</v>
      </c>
      <c r="Q507" s="3">
        <v>0.39525691699604748</v>
      </c>
      <c r="R507" s="5">
        <v>98</v>
      </c>
      <c r="S507" s="3">
        <v>2.17</v>
      </c>
      <c r="T507" s="3" t="s">
        <v>3</v>
      </c>
      <c r="U507" s="5">
        <v>35.5</v>
      </c>
      <c r="V507" s="3">
        <v>3.33</v>
      </c>
      <c r="W507" s="5">
        <v>285.60000000000002</v>
      </c>
      <c r="X507" s="3"/>
      <c r="Y507" s="3"/>
      <c r="Z507" s="5">
        <v>2.4</v>
      </c>
      <c r="AA507" s="3" t="s">
        <v>8</v>
      </c>
      <c r="AB507" s="2">
        <v>1.9607843137254901</v>
      </c>
      <c r="AC507" s="5">
        <v>4.0363636363636366E-8</v>
      </c>
      <c r="AD507" s="3" t="s">
        <v>22</v>
      </c>
      <c r="AE507" s="3" t="s">
        <v>1</v>
      </c>
      <c r="AF507" s="3"/>
      <c r="AG507" s="6">
        <v>4.2599999999999999E-3</v>
      </c>
      <c r="AH507" s="5">
        <v>285.60000000000002</v>
      </c>
      <c r="AI507" s="5">
        <v>131.9</v>
      </c>
      <c r="AJ507" s="3" t="s">
        <v>21</v>
      </c>
      <c r="AK507" s="5">
        <v>285.60000000000002</v>
      </c>
      <c r="AL507" s="5">
        <v>1.3</v>
      </c>
      <c r="AM507" s="3"/>
      <c r="AN507" s="3"/>
      <c r="AO507" s="5">
        <v>285.60000000000002</v>
      </c>
      <c r="AP507" s="5">
        <v>285.60000000000002</v>
      </c>
      <c r="AQ507" s="5">
        <v>285.7</v>
      </c>
      <c r="AR507" s="5">
        <v>4.5999999999999996</v>
      </c>
      <c r="AS507" s="3" t="s">
        <v>28</v>
      </c>
      <c r="AT507" s="3" t="s">
        <v>28</v>
      </c>
      <c r="AU507" s="5">
        <v>303</v>
      </c>
      <c r="AV507" s="3"/>
      <c r="AW507" s="5">
        <v>285.60000000000002</v>
      </c>
      <c r="AX507" s="5">
        <v>5.1666666666666664E-5</v>
      </c>
      <c r="AY507" s="2"/>
      <c r="AZ507" s="5">
        <v>88</v>
      </c>
      <c r="BA507" s="5">
        <v>285.60000000000002</v>
      </c>
      <c r="BB507" s="3" t="s">
        <v>8</v>
      </c>
      <c r="BC507" s="3">
        <v>31</v>
      </c>
      <c r="BD507" s="5">
        <v>0.45454545454545453</v>
      </c>
      <c r="BE507" s="3" t="s">
        <v>581</v>
      </c>
      <c r="BF507" s="6">
        <v>29.5</v>
      </c>
      <c r="BG507" s="5">
        <v>6.5</v>
      </c>
      <c r="BH507" s="3">
        <v>213</v>
      </c>
      <c r="BI507" s="3">
        <v>3.23</v>
      </c>
      <c r="BJ507" s="5">
        <v>5.55</v>
      </c>
      <c r="BK507" s="5">
        <v>294.10000000000002</v>
      </c>
      <c r="BL507" s="5">
        <v>2.1276595744680851</v>
      </c>
      <c r="BM507" s="5">
        <v>10.5</v>
      </c>
      <c r="BN507" s="5">
        <v>285.60000000000002</v>
      </c>
      <c r="BO507" s="3" t="s">
        <v>121</v>
      </c>
      <c r="BP507" s="3" t="s">
        <v>3</v>
      </c>
      <c r="BQ507" s="5">
        <v>6.15</v>
      </c>
      <c r="BR507" s="2" t="s">
        <v>21</v>
      </c>
      <c r="BS507" s="3"/>
      <c r="BT507" s="3"/>
      <c r="BU507" s="3">
        <v>1.6949152542372883</v>
      </c>
      <c r="BV507" s="5" t="s">
        <v>21</v>
      </c>
      <c r="BW507" s="5">
        <v>5.7</v>
      </c>
      <c r="BX507" s="3" t="s">
        <v>27</v>
      </c>
      <c r="BY507" s="3"/>
      <c r="BZ507" s="5">
        <v>285.60000000000002</v>
      </c>
      <c r="CA507" s="5">
        <v>7.6923076923076916</v>
      </c>
      <c r="CB507" s="3" t="s">
        <v>3</v>
      </c>
      <c r="CC507" s="5">
        <v>1.7</v>
      </c>
      <c r="CD507" s="5">
        <v>230</v>
      </c>
      <c r="CE507" s="3"/>
      <c r="CF507" s="5">
        <v>141.30000000000001</v>
      </c>
      <c r="CG507" s="3" t="s">
        <v>312</v>
      </c>
      <c r="CH507" s="3">
        <v>3.23</v>
      </c>
      <c r="CI507" s="3" t="s">
        <v>27</v>
      </c>
      <c r="CJ507" s="3" t="s">
        <v>1</v>
      </c>
      <c r="CK507" s="5">
        <v>3.3</v>
      </c>
      <c r="CL507" s="3" t="s">
        <v>22</v>
      </c>
      <c r="CM507" s="5">
        <v>500</v>
      </c>
      <c r="CN507" s="3"/>
      <c r="CO507" s="5">
        <v>50</v>
      </c>
      <c r="CP507" s="5">
        <v>12.5</v>
      </c>
      <c r="CQ507" s="5">
        <v>2.86</v>
      </c>
      <c r="CR507" s="5">
        <v>7.91</v>
      </c>
      <c r="CS507" s="5">
        <v>64.5</v>
      </c>
      <c r="CT507" s="5">
        <v>38</v>
      </c>
      <c r="CU507" s="5">
        <v>15.4</v>
      </c>
      <c r="CV507" s="5">
        <v>1950</v>
      </c>
      <c r="CW507" s="5">
        <v>1000</v>
      </c>
      <c r="CX507" s="5">
        <v>1.8518518518518516</v>
      </c>
      <c r="CY507" s="5">
        <v>0.64516129032258063</v>
      </c>
      <c r="CZ507" s="3" t="s">
        <v>22</v>
      </c>
      <c r="DA507" s="5">
        <v>1.69</v>
      </c>
      <c r="DB507" s="5">
        <v>1255</v>
      </c>
      <c r="DC507" s="5">
        <v>6.45</v>
      </c>
      <c r="DD507" s="5">
        <v>129.5</v>
      </c>
      <c r="DE507" s="3" t="s">
        <v>22</v>
      </c>
      <c r="DF507" s="5">
        <v>0.34965034965034969</v>
      </c>
      <c r="DG507" s="3" t="s">
        <v>3</v>
      </c>
      <c r="DH507" s="5">
        <v>19.8</v>
      </c>
      <c r="DI507" s="3" t="s">
        <v>28</v>
      </c>
      <c r="DJ507" s="3"/>
      <c r="DK507" s="5">
        <v>900</v>
      </c>
      <c r="DL507" s="3" t="s">
        <v>8</v>
      </c>
      <c r="DM507" s="5">
        <v>0.2857142857142857</v>
      </c>
      <c r="DN507" s="3" t="s">
        <v>3</v>
      </c>
      <c r="DO507" s="5">
        <v>650</v>
      </c>
      <c r="DP507" s="3" t="s">
        <v>3</v>
      </c>
      <c r="DQ507" s="5">
        <v>650</v>
      </c>
      <c r="DR507" s="5">
        <v>2.1276595744680851</v>
      </c>
      <c r="DS507" s="2"/>
      <c r="DT507" s="5">
        <v>1.1111111111111112</v>
      </c>
      <c r="DU507" s="2"/>
      <c r="DV507" s="3" t="s">
        <v>3</v>
      </c>
      <c r="DW507" s="5">
        <v>35.5</v>
      </c>
      <c r="DX507" s="3">
        <v>8.4</v>
      </c>
      <c r="DY507" s="3" t="s">
        <v>8</v>
      </c>
      <c r="DZ507" s="5">
        <v>1550</v>
      </c>
      <c r="EA507" s="5">
        <v>2.3809523809523809</v>
      </c>
      <c r="EB507" s="5">
        <v>2.66</v>
      </c>
      <c r="EC507" s="3">
        <v>10.45</v>
      </c>
      <c r="ED507" s="5">
        <v>285.60000000000002</v>
      </c>
      <c r="EE507" s="5">
        <v>0.33557046979865773</v>
      </c>
      <c r="EF507" s="3" t="s">
        <v>1</v>
      </c>
      <c r="EG507" s="3" t="s">
        <v>27</v>
      </c>
      <c r="EH507" s="2"/>
      <c r="EI507" s="5">
        <v>13.15</v>
      </c>
      <c r="EJ507" s="3" t="s">
        <v>473</v>
      </c>
      <c r="EK507" s="5">
        <v>2.86</v>
      </c>
      <c r="EL507" s="3" t="s">
        <v>1</v>
      </c>
      <c r="EM507" s="3" t="s">
        <v>3</v>
      </c>
      <c r="EN507" s="3" t="s">
        <v>27</v>
      </c>
      <c r="EO507" s="3"/>
      <c r="EP507" s="3" t="s">
        <v>8</v>
      </c>
      <c r="EQ507" s="3">
        <v>3.23</v>
      </c>
      <c r="ER507" s="5">
        <v>8.25</v>
      </c>
      <c r="ES507" s="3"/>
      <c r="ET507" s="9" t="s">
        <v>21</v>
      </c>
      <c r="EU507" s="3" t="s">
        <v>239</v>
      </c>
      <c r="EV507" s="3" t="s">
        <v>28</v>
      </c>
      <c r="EW507" s="9">
        <v>24.5</v>
      </c>
      <c r="EX507" s="9">
        <v>1.9</v>
      </c>
      <c r="EY507" s="3">
        <v>2.08</v>
      </c>
      <c r="EZ507" s="3"/>
      <c r="FA507" s="9">
        <v>1.5384615384615383</v>
      </c>
      <c r="FB507" s="9">
        <v>1.0000000000000001E-5</v>
      </c>
      <c r="FC507" s="5">
        <v>285.60000000000002</v>
      </c>
      <c r="FD507" s="9">
        <v>5</v>
      </c>
      <c r="FE507" s="2" t="s">
        <v>311</v>
      </c>
      <c r="FF507" s="3" t="s">
        <v>28</v>
      </c>
      <c r="FG507" s="3" t="s">
        <v>1</v>
      </c>
      <c r="FH507" s="9">
        <v>6.45</v>
      </c>
      <c r="FI507" s="3">
        <v>0.40160642570281119</v>
      </c>
      <c r="FJ507" s="9">
        <v>19.100000000000001</v>
      </c>
      <c r="FK507" s="3" t="s">
        <v>1</v>
      </c>
      <c r="FL507" s="3" t="s">
        <v>1</v>
      </c>
      <c r="FM507" s="3">
        <v>0.92592592592592582</v>
      </c>
      <c r="FN507" s="9">
        <v>1200</v>
      </c>
      <c r="FO507" s="9">
        <v>1.45E-4</v>
      </c>
      <c r="FP507" s="9">
        <v>22.5</v>
      </c>
      <c r="FQ507" s="3" t="s">
        <v>311</v>
      </c>
      <c r="FR507" s="5">
        <v>0.13250000000000001</v>
      </c>
      <c r="FS507" s="9">
        <v>150</v>
      </c>
      <c r="FT507" s="3" t="s">
        <v>1</v>
      </c>
      <c r="FU507" s="3">
        <v>3.77</v>
      </c>
      <c r="FV507" s="3" t="s">
        <v>27</v>
      </c>
      <c r="FW507" s="5">
        <v>72.900000000000006</v>
      </c>
      <c r="FX507" s="10">
        <v>5.5500000000000002E-3</v>
      </c>
      <c r="FY507" s="3">
        <v>92.5</v>
      </c>
      <c r="FZ507" s="3"/>
      <c r="GA507" s="3">
        <v>3.23</v>
      </c>
      <c r="GB507" s="3">
        <v>3.23</v>
      </c>
      <c r="GC507" s="3" t="s">
        <v>27</v>
      </c>
      <c r="GD507" s="3">
        <v>3.23</v>
      </c>
      <c r="GE507" s="3">
        <v>2.7777777777777777</v>
      </c>
      <c r="GF507" s="3" t="s">
        <v>30</v>
      </c>
      <c r="GG507" s="3"/>
      <c r="GH507" s="9">
        <v>3.87</v>
      </c>
      <c r="GI507" s="5">
        <v>285.60000000000002</v>
      </c>
      <c r="GJ507" s="5">
        <v>0.15</v>
      </c>
      <c r="GK507" s="7"/>
      <c r="GL507" s="5">
        <v>50</v>
      </c>
      <c r="GM507" s="9">
        <v>2.0699999999999998</v>
      </c>
      <c r="GN507" s="3" t="s">
        <v>31</v>
      </c>
      <c r="GO507" s="3" t="s">
        <v>8</v>
      </c>
      <c r="GP507" s="3"/>
      <c r="GQ507" s="3">
        <v>230</v>
      </c>
      <c r="GR507" s="3" t="s">
        <v>219</v>
      </c>
      <c r="GS507" s="9">
        <v>2.1276595744680851</v>
      </c>
      <c r="GT507" s="9">
        <v>113.5</v>
      </c>
      <c r="GU507" s="9">
        <v>32</v>
      </c>
      <c r="GV507" s="2">
        <v>0.90909090909090917</v>
      </c>
      <c r="GW507" s="9">
        <v>12</v>
      </c>
      <c r="GX507" s="2" t="s">
        <v>34</v>
      </c>
      <c r="GY507" s="9">
        <v>2.1276595744680851</v>
      </c>
      <c r="GZ507" s="9">
        <v>6.1</v>
      </c>
      <c r="HA507" s="9">
        <v>1.39</v>
      </c>
      <c r="HB507" s="9">
        <v>47.5</v>
      </c>
      <c r="HC507" s="3">
        <v>30.4</v>
      </c>
      <c r="HD507" s="3" t="s">
        <v>3</v>
      </c>
      <c r="HE507" s="9">
        <v>210</v>
      </c>
      <c r="HF507" s="9">
        <v>25.8</v>
      </c>
      <c r="HG507" s="3" t="s">
        <v>467</v>
      </c>
      <c r="HH507" s="5">
        <v>285.60000000000002</v>
      </c>
      <c r="HI507" s="3" t="s">
        <v>311</v>
      </c>
      <c r="HJ507" s="3">
        <v>1.4925373134328357</v>
      </c>
      <c r="HK507" s="3" t="s">
        <v>3</v>
      </c>
      <c r="HL507" s="3">
        <v>5.0999999999999996</v>
      </c>
      <c r="HM507" s="9">
        <v>0.8</v>
      </c>
      <c r="HN507" s="9">
        <v>1365</v>
      </c>
      <c r="HO507" s="3" t="s">
        <v>3</v>
      </c>
      <c r="HP507" s="3" t="s">
        <v>1</v>
      </c>
      <c r="HQ507" s="3" t="s">
        <v>28</v>
      </c>
      <c r="HR507" s="9">
        <v>300</v>
      </c>
      <c r="HS507" s="3" t="s">
        <v>3</v>
      </c>
      <c r="HT507" s="3">
        <v>3.79</v>
      </c>
      <c r="HU507" s="9">
        <v>0.5714285714285714</v>
      </c>
      <c r="HV507" s="3">
        <v>1</v>
      </c>
      <c r="HW507" s="9">
        <v>0.33300000000000002</v>
      </c>
      <c r="HX507" s="3" t="s">
        <v>3</v>
      </c>
      <c r="HY507" s="3">
        <v>108</v>
      </c>
      <c r="HZ507" s="3" t="s">
        <v>30</v>
      </c>
      <c r="IA507" s="9">
        <v>38.5</v>
      </c>
      <c r="IB507" s="5">
        <v>500</v>
      </c>
      <c r="IC507" s="3" t="s">
        <v>18</v>
      </c>
      <c r="ID507" s="3"/>
      <c r="IE507" s="3" t="s">
        <v>309</v>
      </c>
      <c r="IF507" s="7">
        <v>11.55</v>
      </c>
      <c r="IG507" s="9">
        <v>14.285714285714285</v>
      </c>
      <c r="IH507" s="9">
        <v>3.125</v>
      </c>
    </row>
    <row r="508" spans="1:242" x14ac:dyDescent="0.25">
      <c r="A508" s="1" t="s">
        <v>633</v>
      </c>
      <c r="B508" s="5">
        <v>200</v>
      </c>
      <c r="C508" s="3"/>
      <c r="D508" s="5">
        <v>25.35</v>
      </c>
      <c r="E508" s="3" t="s">
        <v>1</v>
      </c>
      <c r="F508" s="3"/>
      <c r="G508" s="2"/>
      <c r="H508" s="3">
        <v>3.24</v>
      </c>
      <c r="I508" s="3">
        <v>3.24</v>
      </c>
      <c r="J508" s="5">
        <v>8.0999999999999996E-4</v>
      </c>
      <c r="K508" s="3" t="s">
        <v>3</v>
      </c>
      <c r="L508" s="3"/>
      <c r="M508" s="5">
        <v>1.4084507042253522</v>
      </c>
      <c r="N508" s="5">
        <v>11.87</v>
      </c>
      <c r="O508" s="3" t="s">
        <v>3</v>
      </c>
      <c r="P508" s="3">
        <v>1.08</v>
      </c>
      <c r="Q508" s="3">
        <v>0.39215686274509809</v>
      </c>
      <c r="R508" s="5">
        <v>97</v>
      </c>
      <c r="S508" s="3">
        <v>2.17</v>
      </c>
      <c r="T508" s="3" t="s">
        <v>3</v>
      </c>
      <c r="U508" s="5">
        <v>35.75</v>
      </c>
      <c r="V508" s="3">
        <v>3.32</v>
      </c>
      <c r="W508" s="5">
        <v>287.64999999999998</v>
      </c>
      <c r="X508" s="3"/>
      <c r="Y508" s="3"/>
      <c r="Z508" s="5">
        <v>2.4500000000000002</v>
      </c>
      <c r="AA508" s="3" t="s">
        <v>8</v>
      </c>
      <c r="AB508" s="2">
        <v>2</v>
      </c>
      <c r="AC508" s="5">
        <v>5.8363636363636362E-8</v>
      </c>
      <c r="AD508" s="3" t="s">
        <v>22</v>
      </c>
      <c r="AE508" s="3" t="s">
        <v>1</v>
      </c>
      <c r="AF508" s="3"/>
      <c r="AG508" s="6">
        <v>4.2900000000000004E-3</v>
      </c>
      <c r="AH508" s="5">
        <v>287.64999999999998</v>
      </c>
      <c r="AI508" s="5">
        <v>146.85</v>
      </c>
      <c r="AJ508" s="3" t="s">
        <v>21</v>
      </c>
      <c r="AK508" s="5">
        <v>287.64999999999998</v>
      </c>
      <c r="AL508" s="5">
        <v>1.28</v>
      </c>
      <c r="AM508" s="3"/>
      <c r="AN508" s="3"/>
      <c r="AO508" s="5">
        <v>287.64999999999998</v>
      </c>
      <c r="AP508" s="5">
        <v>287.64999999999998</v>
      </c>
      <c r="AQ508" s="5">
        <v>300</v>
      </c>
      <c r="AR508" s="5">
        <v>4.8499999999999996</v>
      </c>
      <c r="AS508" s="3" t="s">
        <v>28</v>
      </c>
      <c r="AT508" s="3" t="s">
        <v>28</v>
      </c>
      <c r="AU508" s="5">
        <v>305</v>
      </c>
      <c r="AV508" s="3"/>
      <c r="AW508" s="5">
        <v>287.64999999999998</v>
      </c>
      <c r="AX508" s="5">
        <v>5.3333333333333333E-5</v>
      </c>
      <c r="AY508" s="2"/>
      <c r="AZ508" s="5">
        <v>90</v>
      </c>
      <c r="BA508" s="5">
        <v>287.64999999999998</v>
      </c>
      <c r="BB508" s="3" t="s">
        <v>8</v>
      </c>
      <c r="BC508" s="3">
        <v>33</v>
      </c>
      <c r="BD508" s="5">
        <v>0.45662100456621008</v>
      </c>
      <c r="BE508" s="3" t="s">
        <v>581</v>
      </c>
      <c r="BF508" s="5">
        <v>30.35</v>
      </c>
      <c r="BG508" s="5">
        <v>6.5</v>
      </c>
      <c r="BH508" s="3">
        <v>214.6</v>
      </c>
      <c r="BI508" s="3">
        <v>3.24</v>
      </c>
      <c r="BJ508" s="5">
        <v>6.05</v>
      </c>
      <c r="BK508" s="5">
        <v>475</v>
      </c>
      <c r="BL508" s="5">
        <v>2</v>
      </c>
      <c r="BM508" s="5">
        <v>11</v>
      </c>
      <c r="BN508" s="5">
        <v>287.64999999999998</v>
      </c>
      <c r="BO508" s="3" t="s">
        <v>121</v>
      </c>
      <c r="BP508" s="3" t="s">
        <v>3</v>
      </c>
      <c r="BQ508" s="5">
        <v>6.2</v>
      </c>
      <c r="BR508" s="2" t="s">
        <v>21</v>
      </c>
      <c r="BS508" s="3"/>
      <c r="BT508" s="3"/>
      <c r="BU508" s="3">
        <v>1.639344262295082</v>
      </c>
      <c r="BV508" s="5" t="s">
        <v>21</v>
      </c>
      <c r="BW508" s="5">
        <v>5.75</v>
      </c>
      <c r="BX508" s="3" t="s">
        <v>27</v>
      </c>
      <c r="BY508" s="3"/>
      <c r="BZ508" s="5">
        <v>287.64999999999998</v>
      </c>
      <c r="CA508" s="5">
        <v>7.6923076923076916</v>
      </c>
      <c r="CB508" s="3" t="s">
        <v>3</v>
      </c>
      <c r="CC508" s="5">
        <v>1.69</v>
      </c>
      <c r="CD508" s="5">
        <v>229</v>
      </c>
      <c r="CE508" s="3"/>
      <c r="CF508" s="5">
        <v>142.35</v>
      </c>
      <c r="CG508" s="3" t="s">
        <v>312</v>
      </c>
      <c r="CH508" s="3">
        <v>3.24</v>
      </c>
      <c r="CI508" s="3" t="s">
        <v>27</v>
      </c>
      <c r="CJ508" s="3" t="s">
        <v>1</v>
      </c>
      <c r="CK508" s="5">
        <v>3.3</v>
      </c>
      <c r="CL508" s="3" t="s">
        <v>22</v>
      </c>
      <c r="CM508" s="5">
        <v>495</v>
      </c>
      <c r="CN508" s="3"/>
      <c r="CO508" s="5">
        <v>52</v>
      </c>
      <c r="CP508" s="5">
        <v>12.3</v>
      </c>
      <c r="CQ508" s="5">
        <v>3.22</v>
      </c>
      <c r="CR508" s="5">
        <v>7.97</v>
      </c>
      <c r="CS508" s="5">
        <v>68.05</v>
      </c>
      <c r="CT508" s="5">
        <v>39.75</v>
      </c>
      <c r="CU508" s="5">
        <v>16.5</v>
      </c>
      <c r="CV508" s="5">
        <v>1925</v>
      </c>
      <c r="CW508" s="5">
        <v>1125</v>
      </c>
      <c r="CX508" s="5">
        <v>2</v>
      </c>
      <c r="CY508" s="5">
        <v>0.64935064935064934</v>
      </c>
      <c r="CZ508" s="3" t="s">
        <v>22</v>
      </c>
      <c r="DA508" s="5">
        <v>1.7</v>
      </c>
      <c r="DB508" s="5">
        <v>1250</v>
      </c>
      <c r="DC508" s="5">
        <v>6.48</v>
      </c>
      <c r="DD508" s="5">
        <v>129.15</v>
      </c>
      <c r="DE508" s="3" t="s">
        <v>22</v>
      </c>
      <c r="DF508" s="5">
        <v>0.3546099290780142</v>
      </c>
      <c r="DG508" s="3" t="s">
        <v>3</v>
      </c>
      <c r="DH508" s="5">
        <v>20.65</v>
      </c>
      <c r="DI508" s="3" t="s">
        <v>28</v>
      </c>
      <c r="DJ508" s="3"/>
      <c r="DK508" s="5">
        <v>910</v>
      </c>
      <c r="DL508" s="3" t="s">
        <v>8</v>
      </c>
      <c r="DM508" s="5">
        <v>0.28490028490028491</v>
      </c>
      <c r="DN508" s="3" t="s">
        <v>3</v>
      </c>
      <c r="DO508" s="5">
        <v>640</v>
      </c>
      <c r="DP508" s="3" t="s">
        <v>3</v>
      </c>
      <c r="DQ508" s="5">
        <v>520</v>
      </c>
      <c r="DR508" s="5">
        <v>2</v>
      </c>
      <c r="DS508" s="2"/>
      <c r="DT508" s="5">
        <v>1.1111111111111112</v>
      </c>
      <c r="DU508" s="2"/>
      <c r="DV508" s="3" t="s">
        <v>3</v>
      </c>
      <c r="DW508" s="5">
        <v>35.75</v>
      </c>
      <c r="DX508" s="3">
        <v>8.4499999999999993</v>
      </c>
      <c r="DY508" s="3" t="s">
        <v>8</v>
      </c>
      <c r="DZ508" s="5">
        <v>1500</v>
      </c>
      <c r="EA508" s="5">
        <v>2.6315789473684212</v>
      </c>
      <c r="EB508" s="5">
        <v>2.68</v>
      </c>
      <c r="EC508" s="3">
        <v>9.85</v>
      </c>
      <c r="ED508" s="5">
        <v>287.64999999999998</v>
      </c>
      <c r="EE508" s="5">
        <v>0.33670033670033667</v>
      </c>
      <c r="EF508" s="3" t="s">
        <v>1</v>
      </c>
      <c r="EG508" s="3" t="s">
        <v>27</v>
      </c>
      <c r="EH508" s="2"/>
      <c r="EI508" s="5">
        <v>13.25</v>
      </c>
      <c r="EJ508" s="3" t="s">
        <v>473</v>
      </c>
      <c r="EK508" s="5">
        <v>2.875</v>
      </c>
      <c r="EL508" s="3" t="s">
        <v>1</v>
      </c>
      <c r="EM508" s="3" t="s">
        <v>3</v>
      </c>
      <c r="EN508" s="3" t="s">
        <v>27</v>
      </c>
      <c r="EO508" s="3"/>
      <c r="EP508" s="3" t="s">
        <v>8</v>
      </c>
      <c r="EQ508" s="3">
        <v>3.24</v>
      </c>
      <c r="ER508" s="5">
        <v>8.1999999999999993</v>
      </c>
      <c r="ES508" s="3"/>
      <c r="ET508" s="9" t="s">
        <v>21</v>
      </c>
      <c r="EU508" s="3" t="s">
        <v>239</v>
      </c>
      <c r="EV508" s="3" t="s">
        <v>28</v>
      </c>
      <c r="EW508" s="9">
        <v>24.75</v>
      </c>
      <c r="EX508" s="9">
        <v>1.9</v>
      </c>
      <c r="EY508" s="3">
        <v>2.0699999999999998</v>
      </c>
      <c r="EZ508" s="3"/>
      <c r="FA508" s="9">
        <v>1.5384615384615383</v>
      </c>
      <c r="FB508" s="9">
        <v>1.1E-5</v>
      </c>
      <c r="FC508" s="5">
        <v>287.64999999999998</v>
      </c>
      <c r="FD508" s="9">
        <v>5.5555555555555554</v>
      </c>
      <c r="FE508" s="2" t="s">
        <v>311</v>
      </c>
      <c r="FF508" s="3" t="s">
        <v>28</v>
      </c>
      <c r="FG508" s="3" t="s">
        <v>1</v>
      </c>
      <c r="FH508" s="9">
        <v>6.47</v>
      </c>
      <c r="FI508" s="3">
        <v>0.39840637450199207</v>
      </c>
      <c r="FJ508" s="9">
        <v>19.25</v>
      </c>
      <c r="FK508" s="3" t="s">
        <v>1</v>
      </c>
      <c r="FL508" s="3" t="s">
        <v>1</v>
      </c>
      <c r="FM508" s="3">
        <v>9.2592592592592587E-2</v>
      </c>
      <c r="FN508" s="9">
        <v>1150</v>
      </c>
      <c r="FO508" s="9">
        <v>1.4999999999999999E-4</v>
      </c>
      <c r="FP508" s="9">
        <v>22</v>
      </c>
      <c r="FQ508" s="3" t="s">
        <v>311</v>
      </c>
      <c r="FR508" s="5">
        <v>0.13</v>
      </c>
      <c r="FS508" s="9">
        <v>153</v>
      </c>
      <c r="FT508" s="3" t="s">
        <v>1</v>
      </c>
      <c r="FU508" s="3">
        <v>3.77</v>
      </c>
      <c r="FV508" s="3" t="s">
        <v>27</v>
      </c>
      <c r="FW508" s="5">
        <v>73.5</v>
      </c>
      <c r="FX508" s="10">
        <v>5.5999999999999999E-3</v>
      </c>
      <c r="FY508" s="3">
        <v>93</v>
      </c>
      <c r="FZ508" s="3"/>
      <c r="GA508" s="3">
        <v>3.24</v>
      </c>
      <c r="GB508" s="3">
        <v>3.24</v>
      </c>
      <c r="GC508" s="3" t="s">
        <v>27</v>
      </c>
      <c r="GD508" s="3">
        <v>3.24</v>
      </c>
      <c r="GE508" s="3">
        <v>2.7777777777777777</v>
      </c>
      <c r="GF508" s="3" t="s">
        <v>30</v>
      </c>
      <c r="GG508" s="3"/>
      <c r="GH508" s="9">
        <v>3.85</v>
      </c>
      <c r="GI508" s="5">
        <v>287.64999999999998</v>
      </c>
      <c r="GJ508" s="5">
        <v>0.1575</v>
      </c>
      <c r="GK508" s="7"/>
      <c r="GL508" s="5">
        <v>50</v>
      </c>
      <c r="GM508" s="9">
        <v>2.0499999999999998</v>
      </c>
      <c r="GN508" s="3" t="s">
        <v>31</v>
      </c>
      <c r="GO508" s="3" t="s">
        <v>8</v>
      </c>
      <c r="GP508" s="3"/>
      <c r="GQ508" s="3">
        <v>245</v>
      </c>
      <c r="GR508" s="3" t="s">
        <v>219</v>
      </c>
      <c r="GS508" s="9">
        <v>2</v>
      </c>
      <c r="GT508" s="9">
        <v>115.5</v>
      </c>
      <c r="GU508" s="9">
        <v>32.5</v>
      </c>
      <c r="GV508" s="2">
        <v>1.1111111111111112</v>
      </c>
      <c r="GW508" s="9">
        <v>10</v>
      </c>
      <c r="GX508" s="2" t="s">
        <v>34</v>
      </c>
      <c r="GY508" s="9">
        <v>2</v>
      </c>
      <c r="GZ508" s="9">
        <v>6.05</v>
      </c>
      <c r="HA508" s="9">
        <v>1.4</v>
      </c>
      <c r="HB508" s="9">
        <v>50</v>
      </c>
      <c r="HC508" s="3">
        <v>30.7</v>
      </c>
      <c r="HD508" s="3" t="s">
        <v>3</v>
      </c>
      <c r="HE508" s="9">
        <v>195</v>
      </c>
      <c r="HF508" s="9">
        <v>25.75</v>
      </c>
      <c r="HG508" s="3" t="s">
        <v>467</v>
      </c>
      <c r="HH508" s="5">
        <v>287.64999999999998</v>
      </c>
      <c r="HI508" s="3" t="s">
        <v>311</v>
      </c>
      <c r="HJ508" s="3">
        <v>1.5151515151515151</v>
      </c>
      <c r="HK508" s="3" t="s">
        <v>3</v>
      </c>
      <c r="HL508" s="3">
        <v>5.15</v>
      </c>
      <c r="HM508" s="9">
        <v>0.87</v>
      </c>
      <c r="HN508" s="9">
        <v>1350</v>
      </c>
      <c r="HO508" s="3" t="s">
        <v>3</v>
      </c>
      <c r="HP508" s="3" t="s">
        <v>1</v>
      </c>
      <c r="HQ508" s="3" t="s">
        <v>28</v>
      </c>
      <c r="HR508" s="9">
        <v>350</v>
      </c>
      <c r="HS508" s="3" t="s">
        <v>3</v>
      </c>
      <c r="HT508" s="3">
        <v>3.77</v>
      </c>
      <c r="HU508" s="9">
        <v>0.56818181818181823</v>
      </c>
      <c r="HV508" s="3">
        <v>1</v>
      </c>
      <c r="HW508" s="9">
        <v>0.35499999999999998</v>
      </c>
      <c r="HX508" s="3" t="s">
        <v>3</v>
      </c>
      <c r="HY508" s="3">
        <v>108.9</v>
      </c>
      <c r="HZ508" s="3" t="s">
        <v>30</v>
      </c>
      <c r="IA508" s="9">
        <v>39</v>
      </c>
      <c r="IB508" s="5">
        <v>625</v>
      </c>
      <c r="IC508" s="3" t="s">
        <v>18</v>
      </c>
      <c r="ID508" s="3"/>
      <c r="IE508" s="3" t="s">
        <v>309</v>
      </c>
      <c r="IF508" s="7">
        <v>11.65</v>
      </c>
      <c r="IG508" s="9">
        <v>14.285714285714285</v>
      </c>
      <c r="IH508" s="9">
        <v>3.125</v>
      </c>
    </row>
    <row r="509" spans="1:242" x14ac:dyDescent="0.25">
      <c r="A509" s="1" t="s">
        <v>634</v>
      </c>
      <c r="B509" s="5">
        <v>215</v>
      </c>
      <c r="C509" s="3">
        <v>40</v>
      </c>
      <c r="D509" s="5">
        <v>25.5</v>
      </c>
      <c r="E509" s="3" t="s">
        <v>1</v>
      </c>
      <c r="F509" s="3"/>
      <c r="G509" s="2"/>
      <c r="H509" s="3">
        <v>3.25</v>
      </c>
      <c r="I509" s="3">
        <v>3.25</v>
      </c>
      <c r="J509" s="5">
        <v>8.4000000000000003E-4</v>
      </c>
      <c r="K509" s="3" t="s">
        <v>3</v>
      </c>
      <c r="L509" s="3"/>
      <c r="M509" s="5">
        <v>1.3698630136986301</v>
      </c>
      <c r="N509" s="5">
        <v>11.91</v>
      </c>
      <c r="O509" s="3" t="s">
        <v>3</v>
      </c>
      <c r="P509" s="3">
        <v>1.1000000000000001</v>
      </c>
      <c r="Q509" s="3">
        <v>0.39525691699604748</v>
      </c>
      <c r="R509" s="5">
        <v>99</v>
      </c>
      <c r="S509" s="3">
        <v>2.17</v>
      </c>
      <c r="T509" s="3" t="s">
        <v>3</v>
      </c>
      <c r="U509" s="5">
        <v>35.5</v>
      </c>
      <c r="V509" s="3">
        <v>3.33</v>
      </c>
      <c r="W509" s="5">
        <v>289.7</v>
      </c>
      <c r="X509" s="3"/>
      <c r="Y509" s="3"/>
      <c r="Z509" s="5">
        <v>2.4700000000000002</v>
      </c>
      <c r="AA509" s="3" t="s">
        <v>8</v>
      </c>
      <c r="AB509" s="2">
        <v>2</v>
      </c>
      <c r="AC509" s="5">
        <v>6.6109090909090918E-8</v>
      </c>
      <c r="AD509" s="3" t="s">
        <v>22</v>
      </c>
      <c r="AE509" s="3" t="s">
        <v>1</v>
      </c>
      <c r="AF509" s="3"/>
      <c r="AG509" s="6">
        <v>5.0999999999999995E-3</v>
      </c>
      <c r="AH509" s="5">
        <v>289.7</v>
      </c>
      <c r="AI509" s="5">
        <v>147.9</v>
      </c>
      <c r="AJ509" s="3" t="s">
        <v>21</v>
      </c>
      <c r="AK509" s="5">
        <v>289.7</v>
      </c>
      <c r="AL509" s="5">
        <v>1.26</v>
      </c>
      <c r="AM509" s="3"/>
      <c r="AN509" s="3"/>
      <c r="AO509" s="5">
        <v>289.7</v>
      </c>
      <c r="AP509" s="5">
        <v>289.7</v>
      </c>
      <c r="AQ509" s="5">
        <v>312.5</v>
      </c>
      <c r="AR509" s="5">
        <v>5</v>
      </c>
      <c r="AS509" s="3" t="s">
        <v>28</v>
      </c>
      <c r="AT509" s="3" t="s">
        <v>28</v>
      </c>
      <c r="AU509" s="5">
        <v>330</v>
      </c>
      <c r="AV509" s="3"/>
      <c r="AW509" s="5">
        <v>289.7</v>
      </c>
      <c r="AX509" s="5">
        <v>6.166666666666667E-5</v>
      </c>
      <c r="AY509" s="2"/>
      <c r="AZ509" s="5">
        <v>90</v>
      </c>
      <c r="BA509" s="5">
        <v>289.7</v>
      </c>
      <c r="BB509" s="3" t="s">
        <v>8</v>
      </c>
      <c r="BC509" s="3">
        <v>32</v>
      </c>
      <c r="BD509" s="5">
        <v>0.45248868778280543</v>
      </c>
      <c r="BE509" s="3" t="s">
        <v>581</v>
      </c>
      <c r="BF509" s="6">
        <v>26.5</v>
      </c>
      <c r="BG509" s="5">
        <v>6.48</v>
      </c>
      <c r="BH509" s="3">
        <v>216.15</v>
      </c>
      <c r="BI509" s="3">
        <v>3.25</v>
      </c>
      <c r="BJ509" s="5">
        <v>6.25</v>
      </c>
      <c r="BK509" s="5">
        <v>500</v>
      </c>
      <c r="BL509" s="5">
        <v>2.0833333333333335</v>
      </c>
      <c r="BM509" s="5">
        <v>11.25</v>
      </c>
      <c r="BN509" s="5">
        <v>289.7</v>
      </c>
      <c r="BO509" s="3" t="s">
        <v>121</v>
      </c>
      <c r="BP509" s="3" t="s">
        <v>3</v>
      </c>
      <c r="BQ509" s="5">
        <v>6.25</v>
      </c>
      <c r="BR509" s="2" t="s">
        <v>21</v>
      </c>
      <c r="BS509" s="3"/>
      <c r="BT509" s="3"/>
      <c r="BU509" s="3">
        <v>1.6666666666666667</v>
      </c>
      <c r="BV509" s="5" t="s">
        <v>21</v>
      </c>
      <c r="BW509" s="5">
        <v>5.76</v>
      </c>
      <c r="BX509" s="3" t="s">
        <v>27</v>
      </c>
      <c r="BY509" s="3"/>
      <c r="BZ509" s="5">
        <v>289.7</v>
      </c>
      <c r="CA509" s="5">
        <v>8.3333333333333339</v>
      </c>
      <c r="CB509" s="3" t="s">
        <v>3</v>
      </c>
      <c r="CC509" s="5">
        <v>1.7</v>
      </c>
      <c r="CD509" s="5">
        <v>232</v>
      </c>
      <c r="CE509" s="3"/>
      <c r="CF509" s="5">
        <v>140.75</v>
      </c>
      <c r="CG509" s="3" t="s">
        <v>312</v>
      </c>
      <c r="CH509" s="3">
        <v>3.25</v>
      </c>
      <c r="CI509" s="3" t="s">
        <v>27</v>
      </c>
      <c r="CJ509" s="3" t="s">
        <v>1</v>
      </c>
      <c r="CK509" s="5">
        <v>3.33</v>
      </c>
      <c r="CL509" s="3" t="s">
        <v>22</v>
      </c>
      <c r="CM509" s="5">
        <v>510</v>
      </c>
      <c r="CN509" s="3"/>
      <c r="CO509" s="5">
        <v>51</v>
      </c>
      <c r="CP509" s="5">
        <v>12.4</v>
      </c>
      <c r="CQ509" s="5">
        <v>3.23</v>
      </c>
      <c r="CR509" s="5">
        <v>8.0299999999999994</v>
      </c>
      <c r="CS509" s="5">
        <v>65.5</v>
      </c>
      <c r="CT509" s="5">
        <v>40</v>
      </c>
      <c r="CU509" s="5">
        <v>16.7</v>
      </c>
      <c r="CV509" s="5">
        <v>1970</v>
      </c>
      <c r="CW509" s="5">
        <v>1200</v>
      </c>
      <c r="CX509" s="5">
        <v>2.0408163265306123</v>
      </c>
      <c r="CY509" s="5">
        <v>0.65359477124183007</v>
      </c>
      <c r="CZ509" s="3" t="s">
        <v>22</v>
      </c>
      <c r="DA509" s="5">
        <v>1.71</v>
      </c>
      <c r="DB509" s="5">
        <v>1260</v>
      </c>
      <c r="DC509" s="5">
        <v>6.5</v>
      </c>
      <c r="DD509" s="5">
        <v>128.30000000000001</v>
      </c>
      <c r="DE509" s="3" t="s">
        <v>22</v>
      </c>
      <c r="DF509" s="5">
        <v>0.35714285714285715</v>
      </c>
      <c r="DG509" s="3" t="s">
        <v>3</v>
      </c>
      <c r="DH509" s="5">
        <v>20.75</v>
      </c>
      <c r="DI509" s="3" t="s">
        <v>28</v>
      </c>
      <c r="DJ509" s="3"/>
      <c r="DK509" s="5">
        <v>895</v>
      </c>
      <c r="DL509" s="3" t="s">
        <v>8</v>
      </c>
      <c r="DM509" s="5">
        <v>0.28409090909090912</v>
      </c>
      <c r="DN509" s="3" t="s">
        <v>3</v>
      </c>
      <c r="DO509" s="5">
        <v>635</v>
      </c>
      <c r="DP509" s="3" t="s">
        <v>3</v>
      </c>
      <c r="DQ509" s="5">
        <v>365</v>
      </c>
      <c r="DR509" s="5">
        <v>2.2222222222222223</v>
      </c>
      <c r="DS509" s="2"/>
      <c r="DT509" s="5">
        <v>1.1235955056179776</v>
      </c>
      <c r="DU509" s="2"/>
      <c r="DV509" s="3" t="s">
        <v>3</v>
      </c>
      <c r="DW509" s="5">
        <v>35.5</v>
      </c>
      <c r="DX509" s="3">
        <v>8.52</v>
      </c>
      <c r="DY509" s="3" t="s">
        <v>8</v>
      </c>
      <c r="DZ509" s="5">
        <v>1590</v>
      </c>
      <c r="EA509" s="5">
        <v>3.125</v>
      </c>
      <c r="EB509" s="5">
        <v>2.7</v>
      </c>
      <c r="EC509" s="3">
        <v>9.9</v>
      </c>
      <c r="ED509" s="5">
        <v>289.7</v>
      </c>
      <c r="EE509" s="5">
        <v>0.33444816053511706</v>
      </c>
      <c r="EF509" s="3" t="s">
        <v>1</v>
      </c>
      <c r="EG509" s="3" t="s">
        <v>27</v>
      </c>
      <c r="EH509" s="2"/>
      <c r="EI509" s="5">
        <v>13.5</v>
      </c>
      <c r="EJ509" s="3" t="s">
        <v>473</v>
      </c>
      <c r="EK509" s="5">
        <v>2.89</v>
      </c>
      <c r="EL509" s="3" t="s">
        <v>1</v>
      </c>
      <c r="EM509" s="3" t="s">
        <v>3</v>
      </c>
      <c r="EN509" s="3" t="s">
        <v>27</v>
      </c>
      <c r="EO509" s="3"/>
      <c r="EP509" s="3" t="s">
        <v>8</v>
      </c>
      <c r="EQ509" s="3">
        <v>3.25</v>
      </c>
      <c r="ER509" s="5">
        <v>8.15</v>
      </c>
      <c r="ES509" s="3">
        <v>925</v>
      </c>
      <c r="ET509" s="9" t="s">
        <v>21</v>
      </c>
      <c r="EU509" s="3" t="s">
        <v>239</v>
      </c>
      <c r="EV509" s="3" t="s">
        <v>28</v>
      </c>
      <c r="EW509" s="9">
        <v>25</v>
      </c>
      <c r="EX509" s="9">
        <v>1.91</v>
      </c>
      <c r="EY509" s="3">
        <v>2.09</v>
      </c>
      <c r="EZ509" s="3"/>
      <c r="FA509" s="9">
        <v>1.5625</v>
      </c>
      <c r="FB509" s="9">
        <v>1.2E-5</v>
      </c>
      <c r="FC509" s="5">
        <v>289.7</v>
      </c>
      <c r="FD509" s="9">
        <v>6.25</v>
      </c>
      <c r="FE509" s="2" t="s">
        <v>311</v>
      </c>
      <c r="FF509" s="3" t="s">
        <v>28</v>
      </c>
      <c r="FG509" s="3" t="s">
        <v>1</v>
      </c>
      <c r="FH509" s="9">
        <v>6.42</v>
      </c>
      <c r="FI509" s="3">
        <v>0.40160642570281119</v>
      </c>
      <c r="FJ509" s="9">
        <v>19.5</v>
      </c>
      <c r="FK509" s="3" t="s">
        <v>1</v>
      </c>
      <c r="FL509" s="3" t="s">
        <v>1</v>
      </c>
      <c r="FM509" s="3">
        <v>0.93457943925233644</v>
      </c>
      <c r="FN509" s="9">
        <v>1100</v>
      </c>
      <c r="FO509" s="9">
        <v>1.55E-4</v>
      </c>
      <c r="FP509" s="9">
        <v>21.75</v>
      </c>
      <c r="FQ509" s="3" t="s">
        <v>311</v>
      </c>
      <c r="FR509" s="5">
        <v>0.1295</v>
      </c>
      <c r="FS509" s="9">
        <v>155</v>
      </c>
      <c r="FT509" s="3" t="s">
        <v>1</v>
      </c>
      <c r="FU509" s="3">
        <v>3.75</v>
      </c>
      <c r="FV509" s="3" t="s">
        <v>27</v>
      </c>
      <c r="FW509" s="5">
        <v>72.099999999999994</v>
      </c>
      <c r="FX509" s="10">
        <v>5.6500000000000005E-3</v>
      </c>
      <c r="FY509" s="3">
        <v>93.75</v>
      </c>
      <c r="FZ509" s="3"/>
      <c r="GA509" s="3">
        <v>3.25</v>
      </c>
      <c r="GB509" s="3">
        <v>3.25</v>
      </c>
      <c r="GC509" s="3" t="s">
        <v>27</v>
      </c>
      <c r="GD509" s="3">
        <v>3.25</v>
      </c>
      <c r="GE509" s="3">
        <v>2.8571428571428572</v>
      </c>
      <c r="GF509" s="3" t="s">
        <v>30</v>
      </c>
      <c r="GG509" s="3"/>
      <c r="GH509" s="9">
        <v>3.88</v>
      </c>
      <c r="GI509" s="5">
        <v>289.7</v>
      </c>
      <c r="GJ509" s="5">
        <v>0.16950000000000001</v>
      </c>
      <c r="GK509" s="7"/>
      <c r="GL509" s="5">
        <v>52.631578947368425</v>
      </c>
      <c r="GM509" s="9">
        <v>2.02</v>
      </c>
      <c r="GN509" s="3" t="s">
        <v>31</v>
      </c>
      <c r="GO509" s="3" t="s">
        <v>8</v>
      </c>
      <c r="GP509" s="3"/>
      <c r="GQ509" s="3">
        <v>250</v>
      </c>
      <c r="GR509" s="3" t="s">
        <v>219</v>
      </c>
      <c r="GS509" s="9">
        <v>2.2222222222222223</v>
      </c>
      <c r="GT509" s="9">
        <v>113.3</v>
      </c>
      <c r="GU509" s="9">
        <v>33</v>
      </c>
      <c r="GV509" s="2">
        <v>1</v>
      </c>
      <c r="GW509" s="9">
        <v>10.5</v>
      </c>
      <c r="GX509" s="2" t="s">
        <v>34</v>
      </c>
      <c r="GY509" s="9">
        <v>2.2222222222222223</v>
      </c>
      <c r="GZ509" s="9">
        <v>6</v>
      </c>
      <c r="HA509" s="9">
        <v>1.41</v>
      </c>
      <c r="HB509" s="9">
        <v>52.4</v>
      </c>
      <c r="HC509" s="3">
        <v>30.8</v>
      </c>
      <c r="HD509" s="3" t="s">
        <v>3</v>
      </c>
      <c r="HE509" s="9">
        <v>200</v>
      </c>
      <c r="HF509" s="9">
        <v>25.9</v>
      </c>
      <c r="HG509" s="3" t="s">
        <v>467</v>
      </c>
      <c r="HH509" s="5">
        <v>289.7</v>
      </c>
      <c r="HI509" s="3" t="s">
        <v>311</v>
      </c>
      <c r="HJ509" s="3">
        <v>1.5151515151515151</v>
      </c>
      <c r="HK509" s="3" t="s">
        <v>3</v>
      </c>
      <c r="HL509" s="3">
        <v>5.25</v>
      </c>
      <c r="HM509" s="9">
        <v>0.86</v>
      </c>
      <c r="HN509" s="9">
        <v>1425</v>
      </c>
      <c r="HO509" s="3" t="s">
        <v>3</v>
      </c>
      <c r="HP509" s="3" t="s">
        <v>1</v>
      </c>
      <c r="HQ509" s="3" t="s">
        <v>28</v>
      </c>
      <c r="HR509" s="9">
        <v>365</v>
      </c>
      <c r="HS509" s="3" t="s">
        <v>3</v>
      </c>
      <c r="HT509" s="3">
        <v>3.8</v>
      </c>
      <c r="HU509" s="9">
        <v>0.54054054054054046</v>
      </c>
      <c r="HV509" s="3">
        <v>1</v>
      </c>
      <c r="HW509" s="9">
        <v>0.35699999999999998</v>
      </c>
      <c r="HX509" s="3" t="s">
        <v>3</v>
      </c>
      <c r="HY509" s="3">
        <v>109</v>
      </c>
      <c r="HZ509" s="3" t="s">
        <v>30</v>
      </c>
      <c r="IA509" s="9">
        <v>39.75</v>
      </c>
      <c r="IB509" s="5">
        <v>750</v>
      </c>
      <c r="IC509" s="3" t="s">
        <v>18</v>
      </c>
      <c r="ID509" s="3"/>
      <c r="IE509" s="3" t="s">
        <v>309</v>
      </c>
      <c r="IF509" s="7">
        <v>11.7</v>
      </c>
      <c r="IG509" s="9">
        <v>20</v>
      </c>
      <c r="IH509" s="9">
        <v>3.2258064516129035</v>
      </c>
    </row>
    <row r="510" spans="1:242" x14ac:dyDescent="0.25">
      <c r="A510" s="1" t="s">
        <v>635</v>
      </c>
      <c r="B510" s="5">
        <v>219</v>
      </c>
      <c r="C510" s="3"/>
      <c r="D510" s="5">
        <v>25.6</v>
      </c>
      <c r="E510" s="3" t="s">
        <v>1</v>
      </c>
      <c r="F510" s="3"/>
      <c r="G510" s="2"/>
      <c r="H510" s="3">
        <v>3.25</v>
      </c>
      <c r="I510" s="3">
        <v>3.25</v>
      </c>
      <c r="J510" s="5">
        <v>8.4499999999999994E-4</v>
      </c>
      <c r="K510" s="3" t="s">
        <v>3</v>
      </c>
      <c r="L510" s="3"/>
      <c r="M510" s="5">
        <v>1.3333333333333333</v>
      </c>
      <c r="N510" s="5">
        <v>11.85</v>
      </c>
      <c r="O510" s="3" t="s">
        <v>3</v>
      </c>
      <c r="P510" s="3">
        <v>1.1000000000000001</v>
      </c>
      <c r="Q510" s="3">
        <v>0.39525691699604748</v>
      </c>
      <c r="R510" s="5">
        <v>100</v>
      </c>
      <c r="S510" s="3">
        <v>2.13</v>
      </c>
      <c r="T510" s="3" t="s">
        <v>3</v>
      </c>
      <c r="U510" s="5">
        <v>35.5</v>
      </c>
      <c r="V510" s="3">
        <v>2.9</v>
      </c>
      <c r="W510" s="5">
        <v>285.3</v>
      </c>
      <c r="X510" s="3"/>
      <c r="Y510" s="3"/>
      <c r="Z510" s="5">
        <v>2.5</v>
      </c>
      <c r="AA510" s="3" t="s">
        <v>8</v>
      </c>
      <c r="AB510" s="2">
        <v>2.0408163265306123</v>
      </c>
      <c r="AC510" s="5">
        <v>6.8618181818181808E-8</v>
      </c>
      <c r="AD510" s="3" t="s">
        <v>22</v>
      </c>
      <c r="AE510" s="3" t="s">
        <v>1</v>
      </c>
      <c r="AF510" s="3"/>
      <c r="AG510" s="6">
        <v>5.1200000000000004E-3</v>
      </c>
      <c r="AH510" s="5">
        <v>285.3</v>
      </c>
      <c r="AI510" s="5">
        <v>150</v>
      </c>
      <c r="AJ510" s="3" t="s">
        <v>21</v>
      </c>
      <c r="AK510" s="5">
        <v>285.3</v>
      </c>
      <c r="AL510" s="5">
        <v>1.26</v>
      </c>
      <c r="AM510" s="3"/>
      <c r="AN510" s="3"/>
      <c r="AO510" s="5">
        <v>285.3</v>
      </c>
      <c r="AP510" s="5">
        <v>285.3</v>
      </c>
      <c r="AQ510" s="5">
        <v>315</v>
      </c>
      <c r="AR510" s="5">
        <v>5.4</v>
      </c>
      <c r="AS510" s="3" t="s">
        <v>28</v>
      </c>
      <c r="AT510" s="3" t="s">
        <v>28</v>
      </c>
      <c r="AU510" s="5">
        <v>333.5</v>
      </c>
      <c r="AV510" s="3"/>
      <c r="AW510" s="5">
        <v>285.3</v>
      </c>
      <c r="AX510" s="5">
        <v>6.3333333333333332E-5</v>
      </c>
      <c r="AY510" s="2"/>
      <c r="AZ510" s="5">
        <v>90</v>
      </c>
      <c r="BA510" s="5">
        <v>285.3</v>
      </c>
      <c r="BB510" s="3" t="s">
        <v>8</v>
      </c>
      <c r="BC510" s="3">
        <v>34</v>
      </c>
      <c r="BD510" s="5">
        <v>0.45248868778280543</v>
      </c>
      <c r="BE510" s="3" t="s">
        <v>581</v>
      </c>
      <c r="BF510" s="6">
        <v>28.1</v>
      </c>
      <c r="BG510" s="5">
        <v>6.51</v>
      </c>
      <c r="BH510" s="3">
        <v>216.15</v>
      </c>
      <c r="BI510" s="3">
        <v>3.25</v>
      </c>
      <c r="BJ510" s="5">
        <v>6.65</v>
      </c>
      <c r="BK510" s="5">
        <v>500</v>
      </c>
      <c r="BL510" s="5">
        <v>2.0833333333333335</v>
      </c>
      <c r="BM510" s="5">
        <v>11.2</v>
      </c>
      <c r="BN510" s="5">
        <v>285.3</v>
      </c>
      <c r="BO510" s="3" t="s">
        <v>121</v>
      </c>
      <c r="BP510" s="3" t="s">
        <v>3</v>
      </c>
      <c r="BQ510" s="5">
        <v>6.25</v>
      </c>
      <c r="BR510" s="2" t="s">
        <v>21</v>
      </c>
      <c r="BS510" s="3"/>
      <c r="BT510" s="3"/>
      <c r="BU510" s="3">
        <v>1.6666666666666667</v>
      </c>
      <c r="BV510" s="5" t="s">
        <v>21</v>
      </c>
      <c r="BW510" s="5">
        <v>5.71</v>
      </c>
      <c r="BX510" s="3" t="s">
        <v>27</v>
      </c>
      <c r="BY510" s="3"/>
      <c r="BZ510" s="5">
        <v>285.3</v>
      </c>
      <c r="CA510" s="5">
        <v>8.3333333333333339</v>
      </c>
      <c r="CB510" s="3" t="s">
        <v>3</v>
      </c>
      <c r="CC510" s="5">
        <v>1.69</v>
      </c>
      <c r="CD510" s="5">
        <v>230</v>
      </c>
      <c r="CE510" s="3"/>
      <c r="CF510" s="5">
        <v>141</v>
      </c>
      <c r="CG510" s="3" t="s">
        <v>312</v>
      </c>
      <c r="CH510" s="3">
        <v>3.25</v>
      </c>
      <c r="CI510" s="3" t="s">
        <v>27</v>
      </c>
      <c r="CJ510" s="3" t="s">
        <v>1</v>
      </c>
      <c r="CK510" s="5">
        <v>3.33</v>
      </c>
      <c r="CL510" s="3" t="s">
        <v>22</v>
      </c>
      <c r="CM510" s="5">
        <v>515</v>
      </c>
      <c r="CN510" s="3"/>
      <c r="CO510" s="5">
        <v>50</v>
      </c>
      <c r="CP510" s="5">
        <v>12.55</v>
      </c>
      <c r="CQ510" s="5">
        <v>3.25</v>
      </c>
      <c r="CR510" s="5">
        <v>8.0500000000000007</v>
      </c>
      <c r="CS510" s="5">
        <v>65.75</v>
      </c>
      <c r="CT510" s="5">
        <v>39.799999999999997</v>
      </c>
      <c r="CU510" s="5">
        <v>16.75</v>
      </c>
      <c r="CV510" s="5">
        <v>1975</v>
      </c>
      <c r="CW510" s="5">
        <v>1100</v>
      </c>
      <c r="CX510" s="5">
        <v>2.0408163265306123</v>
      </c>
      <c r="CY510" s="5">
        <v>0.63291139240506322</v>
      </c>
      <c r="CZ510" s="3" t="s">
        <v>22</v>
      </c>
      <c r="DA510" s="5">
        <v>1.73</v>
      </c>
      <c r="DB510" s="5">
        <v>1255</v>
      </c>
      <c r="DC510" s="5">
        <v>6.5</v>
      </c>
      <c r="DD510" s="5">
        <v>126</v>
      </c>
      <c r="DE510" s="3" t="s">
        <v>22</v>
      </c>
      <c r="DF510" s="5">
        <v>0.36363636363636365</v>
      </c>
      <c r="DG510" s="3" t="s">
        <v>3</v>
      </c>
      <c r="DH510" s="5">
        <v>20.75</v>
      </c>
      <c r="DI510" s="3" t="s">
        <v>28</v>
      </c>
      <c r="DJ510" s="3"/>
      <c r="DK510" s="5">
        <v>915</v>
      </c>
      <c r="DL510" s="3" t="s">
        <v>8</v>
      </c>
      <c r="DM510" s="5">
        <v>0.2808988764044944</v>
      </c>
      <c r="DN510" s="3" t="s">
        <v>3</v>
      </c>
      <c r="DO510" s="5">
        <v>645</v>
      </c>
      <c r="DP510" s="3" t="s">
        <v>3</v>
      </c>
      <c r="DQ510" s="5">
        <v>400</v>
      </c>
      <c r="DR510" s="5">
        <v>2.4390243902439024</v>
      </c>
      <c r="DS510" s="2"/>
      <c r="DT510" s="5">
        <v>1.1363636363636365</v>
      </c>
      <c r="DU510" s="2"/>
      <c r="DV510" s="3" t="s">
        <v>3</v>
      </c>
      <c r="DW510" s="5">
        <v>35.5</v>
      </c>
      <c r="DX510" s="3">
        <v>8.5</v>
      </c>
      <c r="DY510" s="3" t="s">
        <v>8</v>
      </c>
      <c r="DZ510" s="5">
        <v>1650</v>
      </c>
      <c r="EA510" s="5">
        <v>3.125</v>
      </c>
      <c r="EB510" s="5">
        <v>2.6</v>
      </c>
      <c r="EC510" s="3">
        <v>10</v>
      </c>
      <c r="ED510" s="5">
        <v>285.3</v>
      </c>
      <c r="EE510" s="5">
        <v>0.33783783783783783</v>
      </c>
      <c r="EF510" s="3" t="s">
        <v>1</v>
      </c>
      <c r="EG510" s="3" t="s">
        <v>27</v>
      </c>
      <c r="EH510" s="2"/>
      <c r="EI510" s="5">
        <v>13.4</v>
      </c>
      <c r="EJ510" s="3" t="s">
        <v>473</v>
      </c>
      <c r="EK510" s="5">
        <v>2.88</v>
      </c>
      <c r="EL510" s="3" t="s">
        <v>1</v>
      </c>
      <c r="EM510" s="3" t="s">
        <v>3</v>
      </c>
      <c r="EN510" s="3" t="s">
        <v>27</v>
      </c>
      <c r="EO510" s="3"/>
      <c r="EP510" s="3" t="s">
        <v>8</v>
      </c>
      <c r="EQ510" s="3">
        <v>3.25</v>
      </c>
      <c r="ER510" s="5">
        <v>8.25</v>
      </c>
      <c r="ES510" s="3"/>
      <c r="ET510" s="9" t="s">
        <v>21</v>
      </c>
      <c r="EU510" s="3" t="s">
        <v>239</v>
      </c>
      <c r="EV510" s="3" t="s">
        <v>28</v>
      </c>
      <c r="EW510" s="9">
        <v>25</v>
      </c>
      <c r="EX510" s="9">
        <v>1.89</v>
      </c>
      <c r="EY510" s="3">
        <v>2.08</v>
      </c>
      <c r="EZ510" s="3"/>
      <c r="FA510" s="9">
        <v>1.4925373134328357</v>
      </c>
      <c r="FB510" s="9">
        <v>1.38E-5</v>
      </c>
      <c r="FC510" s="5">
        <v>285.3</v>
      </c>
      <c r="FD510" s="9">
        <v>6.666666666666667</v>
      </c>
      <c r="FE510" s="2" t="s">
        <v>311</v>
      </c>
      <c r="FF510" s="3" t="s">
        <v>28</v>
      </c>
      <c r="FG510" s="3" t="s">
        <v>1</v>
      </c>
      <c r="FH510" s="9">
        <v>6.35</v>
      </c>
      <c r="FI510" s="3">
        <v>0.39215686274509809</v>
      </c>
      <c r="FJ510" s="9">
        <v>19.5</v>
      </c>
      <c r="FK510" s="3" t="s">
        <v>1</v>
      </c>
      <c r="FL510" s="3" t="s">
        <v>1</v>
      </c>
      <c r="FM510" s="3">
        <v>0.90909090909090906</v>
      </c>
      <c r="FN510" s="9">
        <v>1175</v>
      </c>
      <c r="FO510" s="9">
        <v>1.7000000000000001E-4</v>
      </c>
      <c r="FP510" s="9">
        <v>22</v>
      </c>
      <c r="FQ510" s="3" t="s">
        <v>311</v>
      </c>
      <c r="FR510" s="5">
        <v>0.13500000000000001</v>
      </c>
      <c r="FS510" s="9">
        <v>157</v>
      </c>
      <c r="FT510" s="3" t="s">
        <v>1</v>
      </c>
      <c r="FU510" s="3">
        <v>3.75</v>
      </c>
      <c r="FV510" s="3" t="s">
        <v>27</v>
      </c>
      <c r="FW510" s="5">
        <v>72.25</v>
      </c>
      <c r="FX510" s="10">
        <v>5.7000000000000002E-3</v>
      </c>
      <c r="FY510" s="3">
        <v>93.65</v>
      </c>
      <c r="FZ510" s="3"/>
      <c r="GA510" s="3">
        <v>3.25</v>
      </c>
      <c r="GB510" s="3">
        <v>3.25</v>
      </c>
      <c r="GC510" s="3" t="s">
        <v>27</v>
      </c>
      <c r="GD510" s="3">
        <v>3.25</v>
      </c>
      <c r="GE510" s="3">
        <v>2.8571428571428572</v>
      </c>
      <c r="GF510" s="3" t="s">
        <v>30</v>
      </c>
      <c r="GG510" s="3"/>
      <c r="GH510" s="9">
        <v>3.8</v>
      </c>
      <c r="GI510" s="5">
        <v>285.3</v>
      </c>
      <c r="GJ510" s="5">
        <v>0.18</v>
      </c>
      <c r="GK510" s="7"/>
      <c r="GL510" s="5">
        <v>55.555555555555557</v>
      </c>
      <c r="GM510" s="9">
        <v>2.0499999999999998</v>
      </c>
      <c r="GN510" s="3" t="s">
        <v>31</v>
      </c>
      <c r="GO510" s="3" t="s">
        <v>8</v>
      </c>
      <c r="GP510" s="3"/>
      <c r="GQ510" s="3">
        <v>275</v>
      </c>
      <c r="GR510" s="3" t="s">
        <v>219</v>
      </c>
      <c r="GS510" s="9">
        <v>2.4390243902439024</v>
      </c>
      <c r="GT510" s="9">
        <v>112.5</v>
      </c>
      <c r="GU510" s="9">
        <v>32.75</v>
      </c>
      <c r="GV510" s="2">
        <v>0.90909090909090917</v>
      </c>
      <c r="GW510" s="9">
        <v>8</v>
      </c>
      <c r="GX510" s="2" t="s">
        <v>34</v>
      </c>
      <c r="GY510" s="9">
        <v>2.2222222222222223</v>
      </c>
      <c r="GZ510" s="9">
        <v>5.95</v>
      </c>
      <c r="HA510" s="9">
        <v>1.41</v>
      </c>
      <c r="HB510" s="9">
        <v>59.8</v>
      </c>
      <c r="HC510" s="3">
        <v>30.9</v>
      </c>
      <c r="HD510" s="3" t="s">
        <v>3</v>
      </c>
      <c r="HE510" s="9">
        <v>190</v>
      </c>
      <c r="HF510" s="9">
        <v>25.85</v>
      </c>
      <c r="HG510" s="3" t="s">
        <v>467</v>
      </c>
      <c r="HH510" s="5">
        <v>285.3</v>
      </c>
      <c r="HI510" s="3" t="s">
        <v>311</v>
      </c>
      <c r="HJ510" s="3">
        <v>1.5384615384615383</v>
      </c>
      <c r="HK510" s="3" t="s">
        <v>3</v>
      </c>
      <c r="HL510" s="3">
        <v>5.25</v>
      </c>
      <c r="HM510" s="9">
        <v>0.86</v>
      </c>
      <c r="HN510" s="9">
        <v>1490</v>
      </c>
      <c r="HO510" s="3" t="s">
        <v>3</v>
      </c>
      <c r="HP510" s="3" t="s">
        <v>1</v>
      </c>
      <c r="HQ510" s="3" t="s">
        <v>28</v>
      </c>
      <c r="HR510" s="9">
        <v>380</v>
      </c>
      <c r="HS510" s="3" t="s">
        <v>3</v>
      </c>
      <c r="HT510" s="3">
        <v>3.75</v>
      </c>
      <c r="HU510" s="9">
        <v>0.5376344086021505</v>
      </c>
      <c r="HV510" s="3">
        <v>1</v>
      </c>
      <c r="HW510" s="9">
        <v>0.37</v>
      </c>
      <c r="HX510" s="3" t="s">
        <v>3</v>
      </c>
      <c r="HY510" s="3">
        <v>110</v>
      </c>
      <c r="HZ510" s="3" t="s">
        <v>30</v>
      </c>
      <c r="IA510" s="9">
        <v>39.5</v>
      </c>
      <c r="IB510" s="5">
        <v>787.5</v>
      </c>
      <c r="IC510" s="3" t="s">
        <v>18</v>
      </c>
      <c r="ID510" s="3"/>
      <c r="IE510" s="3" t="s">
        <v>309</v>
      </c>
      <c r="IF510" s="7">
        <v>12</v>
      </c>
      <c r="IG510" s="9">
        <v>20</v>
      </c>
      <c r="IH510" s="9">
        <v>3.3333333333333335</v>
      </c>
    </row>
    <row r="511" spans="1:242" x14ac:dyDescent="0.25">
      <c r="A511" s="1" t="s">
        <v>636</v>
      </c>
      <c r="B511" s="5">
        <v>230</v>
      </c>
      <c r="C511" s="3"/>
      <c r="D511" s="5">
        <v>27.5</v>
      </c>
      <c r="E511" s="3" t="s">
        <v>1</v>
      </c>
      <c r="F511" s="3"/>
      <c r="G511" s="2"/>
      <c r="H511" s="3">
        <v>3.17</v>
      </c>
      <c r="I511" s="3">
        <v>3.17</v>
      </c>
      <c r="J511" s="5">
        <v>1.0499999999999999E-3</v>
      </c>
      <c r="K511" s="3" t="s">
        <v>3</v>
      </c>
      <c r="L511" s="3"/>
      <c r="M511" s="5">
        <v>1.25</v>
      </c>
      <c r="N511" s="5">
        <v>12.15</v>
      </c>
      <c r="O511" s="3" t="s">
        <v>3</v>
      </c>
      <c r="P511" s="3">
        <v>1.1100000000000001</v>
      </c>
      <c r="Q511" s="3">
        <v>0.39525691699604748</v>
      </c>
      <c r="R511" s="5">
        <v>115.5</v>
      </c>
      <c r="S511" s="3">
        <v>2.13</v>
      </c>
      <c r="T511" s="3" t="s">
        <v>3</v>
      </c>
      <c r="U511" s="5">
        <v>36.15</v>
      </c>
      <c r="V511" s="3">
        <v>2.7</v>
      </c>
      <c r="W511" s="5">
        <v>290.45</v>
      </c>
      <c r="X511" s="3"/>
      <c r="Y511" s="3"/>
      <c r="Z511" s="5">
        <v>2.5499999999999998</v>
      </c>
      <c r="AA511" s="3" t="s">
        <v>8</v>
      </c>
      <c r="AB511" s="2">
        <v>2.0833333333333335</v>
      </c>
      <c r="AC511" s="5">
        <v>9.0909090909090915E-8</v>
      </c>
      <c r="AD511" s="3" t="s">
        <v>22</v>
      </c>
      <c r="AE511" s="3" t="s">
        <v>1</v>
      </c>
      <c r="AF511" s="3"/>
      <c r="AG511" s="6">
        <v>4.45E-3</v>
      </c>
      <c r="AH511" s="5">
        <v>290.45</v>
      </c>
      <c r="AI511" s="5">
        <v>152.1</v>
      </c>
      <c r="AJ511" s="3" t="s">
        <v>21</v>
      </c>
      <c r="AK511" s="5">
        <v>290.45</v>
      </c>
      <c r="AL511" s="5">
        <v>1.24</v>
      </c>
      <c r="AM511" s="3"/>
      <c r="AN511" s="3"/>
      <c r="AO511" s="5">
        <v>290.45</v>
      </c>
      <c r="AP511" s="5">
        <v>290.45</v>
      </c>
      <c r="AQ511" s="5">
        <v>312.5</v>
      </c>
      <c r="AR511" s="5">
        <v>5.8</v>
      </c>
      <c r="AS511" s="3" t="s">
        <v>28</v>
      </c>
      <c r="AT511" s="3" t="s">
        <v>28</v>
      </c>
      <c r="AU511" s="5">
        <v>312.5</v>
      </c>
      <c r="AV511" s="3"/>
      <c r="AW511" s="5">
        <v>290.45</v>
      </c>
      <c r="AX511" s="5">
        <v>6.666666666666667E-5</v>
      </c>
      <c r="AY511" s="2"/>
      <c r="AZ511" s="5">
        <v>89</v>
      </c>
      <c r="BA511" s="5">
        <v>290.45</v>
      </c>
      <c r="BB511" s="3" t="s">
        <v>8</v>
      </c>
      <c r="BC511" s="3">
        <v>33</v>
      </c>
      <c r="BD511" s="5">
        <v>0.45454545454545453</v>
      </c>
      <c r="BE511" s="3" t="s">
        <v>581</v>
      </c>
      <c r="BF511" s="6">
        <v>30.1</v>
      </c>
      <c r="BG511" s="5">
        <v>6.59</v>
      </c>
      <c r="BH511" s="3">
        <v>222.5</v>
      </c>
      <c r="BI511" s="3">
        <v>3.17</v>
      </c>
      <c r="BJ511" s="5">
        <v>6.9</v>
      </c>
      <c r="BK511" s="5">
        <v>550</v>
      </c>
      <c r="BL511" s="5">
        <v>2.2727272727272729</v>
      </c>
      <c r="BM511" s="5">
        <v>12.75</v>
      </c>
      <c r="BN511" s="5">
        <v>290.45</v>
      </c>
      <c r="BO511" s="3" t="s">
        <v>121</v>
      </c>
      <c r="BP511" s="3" t="s">
        <v>3</v>
      </c>
      <c r="BQ511" s="5">
        <v>6.45</v>
      </c>
      <c r="BR511" s="2" t="s">
        <v>21</v>
      </c>
      <c r="BS511" s="3"/>
      <c r="BT511" s="3"/>
      <c r="BU511" s="3">
        <v>1.6129032258064517</v>
      </c>
      <c r="BV511" s="5" t="s">
        <v>21</v>
      </c>
      <c r="BW511" s="5">
        <v>5.8</v>
      </c>
      <c r="BX511" s="3" t="s">
        <v>27</v>
      </c>
      <c r="BY511" s="3"/>
      <c r="BZ511" s="5">
        <v>290.45</v>
      </c>
      <c r="CA511" s="5">
        <v>8.3333333333333339</v>
      </c>
      <c r="CB511" s="3" t="s">
        <v>3</v>
      </c>
      <c r="CC511" s="5">
        <v>1.73</v>
      </c>
      <c r="CD511" s="5">
        <v>235</v>
      </c>
      <c r="CE511" s="3"/>
      <c r="CF511" s="5">
        <v>141.19999999999999</v>
      </c>
      <c r="CG511" s="3" t="s">
        <v>312</v>
      </c>
      <c r="CH511" s="3">
        <v>3.17</v>
      </c>
      <c r="CI511" s="3" t="s">
        <v>27</v>
      </c>
      <c r="CJ511" s="3" t="s">
        <v>1</v>
      </c>
      <c r="CK511" s="5">
        <v>3.35</v>
      </c>
      <c r="CL511" s="3" t="s">
        <v>22</v>
      </c>
      <c r="CM511" s="5">
        <v>525</v>
      </c>
      <c r="CN511" s="3"/>
      <c r="CO511" s="5">
        <v>50</v>
      </c>
      <c r="CP511" s="5">
        <v>12.6</v>
      </c>
      <c r="CQ511" s="5">
        <v>3.1</v>
      </c>
      <c r="CR511" s="5">
        <v>8.25</v>
      </c>
      <c r="CS511" s="5">
        <v>62.8</v>
      </c>
      <c r="CT511" s="5">
        <v>43</v>
      </c>
      <c r="CU511" s="5">
        <v>17</v>
      </c>
      <c r="CV511" s="5">
        <v>2000</v>
      </c>
      <c r="CW511" s="5">
        <v>1000</v>
      </c>
      <c r="CX511" s="5">
        <v>2.5</v>
      </c>
      <c r="CY511" s="5">
        <v>0.64935064935064934</v>
      </c>
      <c r="CZ511" s="3" t="s">
        <v>22</v>
      </c>
      <c r="DA511" s="5">
        <v>1.75</v>
      </c>
      <c r="DB511" s="5">
        <v>1290</v>
      </c>
      <c r="DC511" s="5">
        <v>6.6</v>
      </c>
      <c r="DD511" s="5">
        <v>126.25</v>
      </c>
      <c r="DE511" s="3" t="s">
        <v>22</v>
      </c>
      <c r="DF511" s="5">
        <v>0.37037037037037035</v>
      </c>
      <c r="DG511" s="3" t="s">
        <v>3</v>
      </c>
      <c r="DH511" s="5">
        <v>21.5</v>
      </c>
      <c r="DI511" s="3" t="s">
        <v>28</v>
      </c>
      <c r="DJ511" s="3"/>
      <c r="DK511" s="5">
        <v>900</v>
      </c>
      <c r="DL511" s="3" t="s">
        <v>8</v>
      </c>
      <c r="DM511" s="5">
        <v>0.28985507246376813</v>
      </c>
      <c r="DN511" s="3" t="s">
        <v>3</v>
      </c>
      <c r="DO511" s="5">
        <v>650</v>
      </c>
      <c r="DP511" s="3" t="s">
        <v>3</v>
      </c>
      <c r="DQ511" s="5">
        <v>425</v>
      </c>
      <c r="DR511" s="5">
        <v>2.4390243902439024</v>
      </c>
      <c r="DS511" s="2"/>
      <c r="DT511" s="5">
        <v>1.1764705882352942</v>
      </c>
      <c r="DU511" s="2"/>
      <c r="DV511" s="3" t="s">
        <v>3</v>
      </c>
      <c r="DW511" s="5">
        <v>36.15</v>
      </c>
      <c r="DX511" s="3">
        <v>8.85</v>
      </c>
      <c r="DY511" s="3" t="s">
        <v>8</v>
      </c>
      <c r="DZ511" s="5">
        <v>1675</v>
      </c>
      <c r="EA511" s="5">
        <v>3.2258064516129035</v>
      </c>
      <c r="EB511" s="5">
        <v>2.63</v>
      </c>
      <c r="EC511" s="3">
        <v>9.6999999999999993</v>
      </c>
      <c r="ED511" s="5">
        <v>290.45</v>
      </c>
      <c r="EE511" s="5">
        <v>0.32786885245901642</v>
      </c>
      <c r="EF511" s="3" t="s">
        <v>1</v>
      </c>
      <c r="EG511" s="3" t="s">
        <v>27</v>
      </c>
      <c r="EH511" s="2"/>
      <c r="EI511" s="5">
        <v>13.65</v>
      </c>
      <c r="EJ511" s="3" t="s">
        <v>473</v>
      </c>
      <c r="EK511" s="5">
        <v>2.94</v>
      </c>
      <c r="EL511" s="3" t="s">
        <v>1</v>
      </c>
      <c r="EM511" s="3" t="s">
        <v>3</v>
      </c>
      <c r="EN511" s="3" t="s">
        <v>27</v>
      </c>
      <c r="EO511" s="3"/>
      <c r="EP511" s="3" t="s">
        <v>8</v>
      </c>
      <c r="EQ511" s="3">
        <v>3.17</v>
      </c>
      <c r="ER511" s="5">
        <v>8.5</v>
      </c>
      <c r="ES511" s="3"/>
      <c r="ET511" s="9" t="s">
        <v>21</v>
      </c>
      <c r="EU511" s="3" t="s">
        <v>239</v>
      </c>
      <c r="EV511" s="3" t="s">
        <v>28</v>
      </c>
      <c r="EW511" s="9">
        <v>26.15</v>
      </c>
      <c r="EX511" s="9">
        <v>1.94</v>
      </c>
      <c r="EY511" s="3">
        <v>1.99</v>
      </c>
      <c r="EZ511" s="3"/>
      <c r="FA511" s="9">
        <v>1.4925373134328357</v>
      </c>
      <c r="FB511" s="9">
        <v>1.5E-5</v>
      </c>
      <c r="FC511" s="5">
        <v>290.45</v>
      </c>
      <c r="FD511" s="9">
        <v>6.25</v>
      </c>
      <c r="FE511" s="2" t="s">
        <v>311</v>
      </c>
      <c r="FF511" s="3" t="s">
        <v>28</v>
      </c>
      <c r="FG511" s="3" t="s">
        <v>1</v>
      </c>
      <c r="FH511" s="9">
        <v>6.27</v>
      </c>
      <c r="FI511" s="3">
        <v>0.41841004184100417</v>
      </c>
      <c r="FJ511" s="9">
        <v>19.95</v>
      </c>
      <c r="FK511" s="3" t="s">
        <v>1</v>
      </c>
      <c r="FL511" s="3" t="s">
        <v>1</v>
      </c>
      <c r="FM511" s="3">
        <v>0.95238095238095233</v>
      </c>
      <c r="FN511" s="9">
        <v>1150</v>
      </c>
      <c r="FO511" s="9">
        <v>2.05E-4</v>
      </c>
      <c r="FP511" s="9">
        <v>22.5</v>
      </c>
      <c r="FQ511" s="3" t="s">
        <v>311</v>
      </c>
      <c r="FR511" s="5">
        <v>0.14749999999999999</v>
      </c>
      <c r="FS511" s="9">
        <v>162</v>
      </c>
      <c r="FT511" s="3" t="s">
        <v>1</v>
      </c>
      <c r="FU511" s="3">
        <v>3.75</v>
      </c>
      <c r="FV511" s="3" t="s">
        <v>27</v>
      </c>
      <c r="FW511" s="5">
        <v>74.5</v>
      </c>
      <c r="FX511" s="10">
        <v>5.7999999999999996E-3</v>
      </c>
      <c r="FY511" s="3">
        <v>96.5</v>
      </c>
      <c r="FZ511" s="3"/>
      <c r="GA511" s="3">
        <v>3.17</v>
      </c>
      <c r="GB511" s="3">
        <v>3.17</v>
      </c>
      <c r="GC511" s="3" t="s">
        <v>27</v>
      </c>
      <c r="GD511" s="3">
        <v>3.17</v>
      </c>
      <c r="GE511" s="3">
        <v>2.6315789473684212</v>
      </c>
      <c r="GF511" s="3" t="s">
        <v>30</v>
      </c>
      <c r="GG511" s="3"/>
      <c r="GH511" s="9">
        <v>3.8</v>
      </c>
      <c r="GI511" s="5">
        <v>290.45</v>
      </c>
      <c r="GJ511" s="5">
        <v>0.215</v>
      </c>
      <c r="GK511" s="7"/>
      <c r="GL511" s="5">
        <v>526.31578947368416</v>
      </c>
      <c r="GM511" s="9">
        <v>2.0499999999999998</v>
      </c>
      <c r="GN511" s="3" t="s">
        <v>31</v>
      </c>
      <c r="GO511" s="3" t="s">
        <v>8</v>
      </c>
      <c r="GP511" s="3"/>
      <c r="GQ511" s="3">
        <v>280</v>
      </c>
      <c r="GR511" s="3" t="s">
        <v>219</v>
      </c>
      <c r="GS511" s="9">
        <v>2.4390243902439024</v>
      </c>
      <c r="GT511" s="9">
        <v>114.75</v>
      </c>
      <c r="GU511" s="9">
        <v>33</v>
      </c>
      <c r="GV511" s="2">
        <v>0.90909090909090917</v>
      </c>
      <c r="GW511" s="9">
        <v>8</v>
      </c>
      <c r="GX511" s="2" t="s">
        <v>34</v>
      </c>
      <c r="GY511" s="9">
        <v>2.4390243902439024</v>
      </c>
      <c r="GZ511" s="9">
        <v>6</v>
      </c>
      <c r="HA511" s="9">
        <v>1.45</v>
      </c>
      <c r="HB511" s="9">
        <v>60</v>
      </c>
      <c r="HC511" s="3">
        <v>31.1</v>
      </c>
      <c r="HD511" s="3" t="s">
        <v>3</v>
      </c>
      <c r="HE511" s="9">
        <v>195</v>
      </c>
      <c r="HF511" s="9">
        <v>25.5</v>
      </c>
      <c r="HG511" s="3" t="s">
        <v>467</v>
      </c>
      <c r="HH511" s="5">
        <v>290.45</v>
      </c>
      <c r="HI511" s="3" t="s">
        <v>311</v>
      </c>
      <c r="HJ511" s="3">
        <v>1.5625</v>
      </c>
      <c r="HK511" s="3" t="s">
        <v>3</v>
      </c>
      <c r="HL511" s="3">
        <v>5.3</v>
      </c>
      <c r="HM511" s="9">
        <v>0.88</v>
      </c>
      <c r="HN511" s="9">
        <v>1525</v>
      </c>
      <c r="HO511" s="3" t="s">
        <v>3</v>
      </c>
      <c r="HP511" s="3" t="s">
        <v>1</v>
      </c>
      <c r="HQ511" s="3" t="s">
        <v>28</v>
      </c>
      <c r="HR511" s="9">
        <v>395</v>
      </c>
      <c r="HS511" s="3" t="s">
        <v>3</v>
      </c>
      <c r="HT511" s="3">
        <v>3.75</v>
      </c>
      <c r="HU511" s="9">
        <v>0.54054054054054046</v>
      </c>
      <c r="HV511" s="3">
        <v>1</v>
      </c>
      <c r="HW511" s="9">
        <v>0.38500000000000001</v>
      </c>
      <c r="HX511" s="3" t="s">
        <v>3</v>
      </c>
      <c r="HY511" s="3">
        <v>115.5</v>
      </c>
      <c r="HZ511" s="3" t="s">
        <v>30</v>
      </c>
      <c r="IA511" s="9">
        <v>38.5</v>
      </c>
      <c r="IB511" s="5">
        <v>862.5</v>
      </c>
      <c r="IC511" s="3" t="s">
        <v>18</v>
      </c>
      <c r="ID511" s="3"/>
      <c r="IE511" s="3" t="s">
        <v>309</v>
      </c>
      <c r="IF511" s="7">
        <v>12.25</v>
      </c>
      <c r="IG511" s="9">
        <v>33.333333333333336</v>
      </c>
      <c r="IH511" s="9">
        <v>3.125</v>
      </c>
    </row>
    <row r="512" spans="1:242" x14ac:dyDescent="0.25">
      <c r="A512" s="1" t="s">
        <v>637</v>
      </c>
      <c r="B512" s="5">
        <v>237</v>
      </c>
      <c r="C512" s="3"/>
      <c r="D512" s="5">
        <v>28.75</v>
      </c>
      <c r="E512" s="3" t="s">
        <v>1</v>
      </c>
      <c r="F512" s="3"/>
      <c r="G512" s="2"/>
      <c r="H512" s="3">
        <v>3.2</v>
      </c>
      <c r="I512" s="3">
        <v>3.2</v>
      </c>
      <c r="J512" s="5">
        <v>1.175E-3</v>
      </c>
      <c r="K512" s="3" t="s">
        <v>3</v>
      </c>
      <c r="L512" s="3"/>
      <c r="M512" s="5">
        <v>1.25</v>
      </c>
      <c r="N512" s="5">
        <v>12.9</v>
      </c>
      <c r="O512" s="3" t="s">
        <v>3</v>
      </c>
      <c r="P512" s="3">
        <v>1.1000000000000001</v>
      </c>
      <c r="Q512" s="3">
        <v>0.39215686274509809</v>
      </c>
      <c r="R512" s="5">
        <v>120.7</v>
      </c>
      <c r="S512" s="3">
        <v>2.13</v>
      </c>
      <c r="T512" s="3" t="s">
        <v>3</v>
      </c>
      <c r="U512" s="5">
        <v>38.25</v>
      </c>
      <c r="V512" s="3">
        <v>2.5</v>
      </c>
      <c r="W512" s="5">
        <v>308.5</v>
      </c>
      <c r="X512" s="3"/>
      <c r="Y512" s="3"/>
      <c r="Z512" s="5">
        <v>2.6</v>
      </c>
      <c r="AA512" s="3" t="s">
        <v>8</v>
      </c>
      <c r="AB512" s="2">
        <v>2.1739130434782608</v>
      </c>
      <c r="AC512" s="5">
        <v>1.0690909090909091E-7</v>
      </c>
      <c r="AD512" s="3" t="s">
        <v>22</v>
      </c>
      <c r="AE512" s="3" t="s">
        <v>1</v>
      </c>
      <c r="AF512" s="3"/>
      <c r="AG512" s="6">
        <v>4.6500000000000005E-3</v>
      </c>
      <c r="AH512" s="5">
        <v>308.5</v>
      </c>
      <c r="AI512" s="5">
        <v>188.75</v>
      </c>
      <c r="AJ512" s="3" t="s">
        <v>21</v>
      </c>
      <c r="AK512" s="5">
        <v>308.5</v>
      </c>
      <c r="AL512" s="5">
        <v>1.23</v>
      </c>
      <c r="AM512" s="3"/>
      <c r="AN512" s="3"/>
      <c r="AO512" s="5">
        <v>308.5</v>
      </c>
      <c r="AP512" s="5">
        <v>308.5</v>
      </c>
      <c r="AQ512" s="5">
        <v>320.8</v>
      </c>
      <c r="AR512" s="5">
        <v>6.3</v>
      </c>
      <c r="AS512" s="3" t="s">
        <v>28</v>
      </c>
      <c r="AT512" s="3" t="s">
        <v>28</v>
      </c>
      <c r="AU512" s="5">
        <v>344.8</v>
      </c>
      <c r="AV512" s="3"/>
      <c r="AW512" s="5">
        <v>308.5</v>
      </c>
      <c r="AX512" s="5">
        <v>7.4999999999999993E-5</v>
      </c>
      <c r="AY512" s="2"/>
      <c r="AZ512" s="5">
        <v>90</v>
      </c>
      <c r="BA512" s="5">
        <v>308.5</v>
      </c>
      <c r="BB512" s="3" t="s">
        <v>8</v>
      </c>
      <c r="BC512" s="3">
        <v>32</v>
      </c>
      <c r="BD512" s="5">
        <v>0.48076923076923073</v>
      </c>
      <c r="BE512" s="3" t="s">
        <v>581</v>
      </c>
      <c r="BF512" s="6">
        <v>31.8</v>
      </c>
      <c r="BG512" s="5">
        <v>6.95</v>
      </c>
      <c r="BH512" s="3">
        <v>232.3</v>
      </c>
      <c r="BI512" s="3">
        <v>3.2</v>
      </c>
      <c r="BJ512" s="5">
        <v>7.85</v>
      </c>
      <c r="BK512" s="5">
        <v>625</v>
      </c>
      <c r="BL512" s="5">
        <v>2.3809523809523809</v>
      </c>
      <c r="BM512" s="5">
        <v>13</v>
      </c>
      <c r="BN512" s="5">
        <v>308.5</v>
      </c>
      <c r="BO512" s="3" t="s">
        <v>121</v>
      </c>
      <c r="BP512" s="3" t="s">
        <v>3</v>
      </c>
      <c r="BQ512" s="5">
        <v>6.7</v>
      </c>
      <c r="BR512" s="2" t="s">
        <v>21</v>
      </c>
      <c r="BS512" s="3"/>
      <c r="BT512" s="3"/>
      <c r="BU512" s="3">
        <v>1.5873015873015872</v>
      </c>
      <c r="BV512" s="5" t="s">
        <v>21</v>
      </c>
      <c r="BW512" s="5">
        <v>6.25</v>
      </c>
      <c r="BX512" s="3" t="s">
        <v>27</v>
      </c>
      <c r="BY512" s="3"/>
      <c r="BZ512" s="5">
        <v>308.5</v>
      </c>
      <c r="CA512" s="5">
        <v>8.3333333333333339</v>
      </c>
      <c r="CB512" s="3" t="s">
        <v>3</v>
      </c>
      <c r="CC512" s="5">
        <v>1.82</v>
      </c>
      <c r="CD512" s="5">
        <v>240</v>
      </c>
      <c r="CE512" s="3"/>
      <c r="CF512" s="5">
        <v>155</v>
      </c>
      <c r="CG512" s="3" t="s">
        <v>312</v>
      </c>
      <c r="CH512" s="3">
        <v>3.2</v>
      </c>
      <c r="CI512" s="3" t="s">
        <v>27</v>
      </c>
      <c r="CJ512" s="3" t="s">
        <v>1</v>
      </c>
      <c r="CK512" s="5">
        <v>3.37</v>
      </c>
      <c r="CL512" s="3" t="s">
        <v>22</v>
      </c>
      <c r="CM512" s="5">
        <v>537</v>
      </c>
      <c r="CN512" s="3"/>
      <c r="CO512" s="5">
        <v>49</v>
      </c>
      <c r="CP512" s="5">
        <v>1.65</v>
      </c>
      <c r="CQ512" s="5">
        <v>3.12</v>
      </c>
      <c r="CR512" s="5">
        <v>7.95</v>
      </c>
      <c r="CS512" s="5">
        <v>65.650000000000006</v>
      </c>
      <c r="CT512" s="5">
        <v>47</v>
      </c>
      <c r="CU512" s="5">
        <v>18.25</v>
      </c>
      <c r="CV512" s="5">
        <v>2050</v>
      </c>
      <c r="CW512" s="5">
        <v>975</v>
      </c>
      <c r="CX512" s="5">
        <v>2.3809523809523809</v>
      </c>
      <c r="CY512" s="5">
        <v>0.68027210884353739</v>
      </c>
      <c r="CZ512" s="3" t="s">
        <v>22</v>
      </c>
      <c r="DA512" s="5">
        <v>1.8</v>
      </c>
      <c r="DB512" s="5">
        <v>1360</v>
      </c>
      <c r="DC512" s="5">
        <v>6.55</v>
      </c>
      <c r="DD512" s="5">
        <v>134.19999999999999</v>
      </c>
      <c r="DE512" s="3" t="s">
        <v>22</v>
      </c>
      <c r="DF512" s="5">
        <v>0.38461538461538458</v>
      </c>
      <c r="DG512" s="3" t="s">
        <v>3</v>
      </c>
      <c r="DH512" s="5">
        <v>23</v>
      </c>
      <c r="DI512" s="3" t="s">
        <v>28</v>
      </c>
      <c r="DJ512" s="3"/>
      <c r="DK512" s="5">
        <v>875</v>
      </c>
      <c r="DL512" s="3" t="s">
        <v>8</v>
      </c>
      <c r="DM512" s="5">
        <v>0.2857142857142857</v>
      </c>
      <c r="DN512" s="3" t="s">
        <v>3</v>
      </c>
      <c r="DO512" s="5">
        <v>655</v>
      </c>
      <c r="DP512" s="3" t="s">
        <v>3</v>
      </c>
      <c r="DQ512" s="5">
        <v>450</v>
      </c>
      <c r="DR512" s="5">
        <v>2.4390243902439024</v>
      </c>
      <c r="DS512" s="2"/>
      <c r="DT512" s="5">
        <v>1.1494252873563218</v>
      </c>
      <c r="DU512" s="2"/>
      <c r="DV512" s="3" t="s">
        <v>3</v>
      </c>
      <c r="DW512" s="5">
        <v>38.25</v>
      </c>
      <c r="DX512" s="3">
        <v>8.65</v>
      </c>
      <c r="DY512" s="3" t="s">
        <v>8</v>
      </c>
      <c r="DZ512" s="5">
        <v>1700</v>
      </c>
      <c r="EA512" s="5">
        <v>3.3333333333333335</v>
      </c>
      <c r="EB512" s="5">
        <v>2.7</v>
      </c>
      <c r="EC512" s="3">
        <v>10.4</v>
      </c>
      <c r="ED512" s="5">
        <v>308.5</v>
      </c>
      <c r="EE512" s="5">
        <v>0.34482758620689657</v>
      </c>
      <c r="EF512" s="3" t="s">
        <v>1</v>
      </c>
      <c r="EG512" s="3" t="s">
        <v>27</v>
      </c>
      <c r="EH512" s="2"/>
      <c r="EI512" s="5">
        <v>14.1</v>
      </c>
      <c r="EJ512" s="3" t="s">
        <v>473</v>
      </c>
      <c r="EK512" s="5">
        <v>2.95</v>
      </c>
      <c r="EL512" s="3" t="s">
        <v>1</v>
      </c>
      <c r="EM512" s="3" t="s">
        <v>3</v>
      </c>
      <c r="EN512" s="3" t="s">
        <v>27</v>
      </c>
      <c r="EO512" s="3"/>
      <c r="EP512" s="3" t="s">
        <v>8</v>
      </c>
      <c r="EQ512" s="3">
        <v>3.2</v>
      </c>
      <c r="ER512" s="5">
        <v>8.65</v>
      </c>
      <c r="ES512" s="3"/>
      <c r="ET512" s="9" t="s">
        <v>21</v>
      </c>
      <c r="EU512" s="3" t="s">
        <v>239</v>
      </c>
      <c r="EV512" s="3" t="s">
        <v>28</v>
      </c>
      <c r="EW512" s="9">
        <v>28.5</v>
      </c>
      <c r="EX512" s="9">
        <v>2.0499999999999998</v>
      </c>
      <c r="EY512" s="3">
        <v>2.0499999999999998</v>
      </c>
      <c r="EZ512" s="3"/>
      <c r="FA512" s="9">
        <v>1.5151515151515151</v>
      </c>
      <c r="FB512" s="9">
        <v>4.0000000000000003E-5</v>
      </c>
      <c r="FC512" s="5">
        <v>308.5</v>
      </c>
      <c r="FD512" s="9">
        <v>6.666666666666667</v>
      </c>
      <c r="FE512" s="2" t="s">
        <v>311</v>
      </c>
      <c r="FF512" s="3" t="s">
        <v>28</v>
      </c>
      <c r="FG512" s="3" t="s">
        <v>1</v>
      </c>
      <c r="FH512" s="9">
        <v>6.7</v>
      </c>
      <c r="FI512" s="3">
        <v>0.4</v>
      </c>
      <c r="FJ512" s="9">
        <v>20.149999999999999</v>
      </c>
      <c r="FK512" s="3" t="s">
        <v>1</v>
      </c>
      <c r="FL512" s="3" t="s">
        <v>1</v>
      </c>
      <c r="FM512" s="3">
        <v>0.9174311926605504</v>
      </c>
      <c r="FN512" s="9">
        <v>1250</v>
      </c>
      <c r="FO512" s="9">
        <v>2.3000000000000001E-4</v>
      </c>
      <c r="FP512" s="9">
        <v>23.15</v>
      </c>
      <c r="FQ512" s="3" t="s">
        <v>311</v>
      </c>
      <c r="FR512" s="5">
        <v>0.15</v>
      </c>
      <c r="FS512" s="9">
        <v>165</v>
      </c>
      <c r="FT512" s="3" t="s">
        <v>1</v>
      </c>
      <c r="FU512" s="3">
        <v>3.78</v>
      </c>
      <c r="FV512" s="3" t="s">
        <v>27</v>
      </c>
      <c r="FW512" s="5">
        <v>86.5</v>
      </c>
      <c r="FX512" s="10">
        <v>6.0499999999999998E-3</v>
      </c>
      <c r="FY512" s="3">
        <v>100.65</v>
      </c>
      <c r="FZ512" s="3"/>
      <c r="GA512" s="3">
        <v>3.2</v>
      </c>
      <c r="GB512" s="3">
        <v>3.2</v>
      </c>
      <c r="GC512" s="3" t="s">
        <v>27</v>
      </c>
      <c r="GD512" s="3">
        <v>3.2</v>
      </c>
      <c r="GE512" s="3">
        <v>2.5</v>
      </c>
      <c r="GF512" s="3" t="s">
        <v>30</v>
      </c>
      <c r="GG512" s="3"/>
      <c r="GH512" s="9">
        <v>3.82</v>
      </c>
      <c r="GI512" s="5">
        <v>308.5</v>
      </c>
      <c r="GJ512" s="5">
        <v>0.27</v>
      </c>
      <c r="GK512" s="7"/>
      <c r="GL512" s="5">
        <v>555.55555555555554</v>
      </c>
      <c r="GM512" s="9">
        <v>2.08</v>
      </c>
      <c r="GN512" s="3" t="s">
        <v>31</v>
      </c>
      <c r="GO512" s="3" t="s">
        <v>8</v>
      </c>
      <c r="GP512" s="3"/>
      <c r="GQ512" s="3">
        <v>295</v>
      </c>
      <c r="GR512" s="3" t="s">
        <v>219</v>
      </c>
      <c r="GS512" s="9">
        <v>2.4390243902439024</v>
      </c>
      <c r="GT512" s="9">
        <v>122.5</v>
      </c>
      <c r="GU512" s="9">
        <v>33.25</v>
      </c>
      <c r="GV512" s="2">
        <v>1</v>
      </c>
      <c r="GW512" s="9">
        <v>8.25</v>
      </c>
      <c r="GX512" s="2" t="s">
        <v>34</v>
      </c>
      <c r="GY512" s="9">
        <v>2.4390243902439024</v>
      </c>
      <c r="GZ512" s="9">
        <v>6.25</v>
      </c>
      <c r="HA512" s="9">
        <v>1.51</v>
      </c>
      <c r="HB512" s="9">
        <v>59</v>
      </c>
      <c r="HC512" s="3">
        <v>30.85</v>
      </c>
      <c r="HD512" s="3" t="s">
        <v>3</v>
      </c>
      <c r="HE512" s="9">
        <v>200</v>
      </c>
      <c r="HF512" s="9">
        <v>25.75</v>
      </c>
      <c r="HG512" s="3" t="s">
        <v>467</v>
      </c>
      <c r="HH512" s="5">
        <v>308.5</v>
      </c>
      <c r="HI512" s="3" t="s">
        <v>311</v>
      </c>
      <c r="HJ512" s="3">
        <v>1.4705882352941175</v>
      </c>
      <c r="HK512" s="3" t="s">
        <v>3</v>
      </c>
      <c r="HL512" s="3">
        <v>5.45</v>
      </c>
      <c r="HM512" s="9">
        <v>0.94</v>
      </c>
      <c r="HN512" s="9">
        <v>1585</v>
      </c>
      <c r="HO512" s="3" t="s">
        <v>3</v>
      </c>
      <c r="HP512" s="3" t="s">
        <v>1</v>
      </c>
      <c r="HQ512" s="3" t="s">
        <v>28</v>
      </c>
      <c r="HR512" s="9">
        <v>400</v>
      </c>
      <c r="HS512" s="3" t="s">
        <v>3</v>
      </c>
      <c r="HT512" s="3">
        <v>3.78</v>
      </c>
      <c r="HU512" s="9">
        <v>0.58139534883720934</v>
      </c>
      <c r="HV512" s="3">
        <v>1</v>
      </c>
      <c r="HW512" s="9">
        <v>0.4</v>
      </c>
      <c r="HX512" s="3" t="s">
        <v>3</v>
      </c>
      <c r="HY512" s="3">
        <v>117</v>
      </c>
      <c r="HZ512" s="3" t="s">
        <v>30</v>
      </c>
      <c r="IA512" s="9">
        <v>40</v>
      </c>
      <c r="IB512" s="5">
        <v>875</v>
      </c>
      <c r="IC512" s="3" t="s">
        <v>18</v>
      </c>
      <c r="ID512" s="3"/>
      <c r="IE512" s="3" t="s">
        <v>309</v>
      </c>
      <c r="IF512" s="7">
        <v>12.6</v>
      </c>
      <c r="IG512" s="9">
        <v>50</v>
      </c>
      <c r="IH512" s="9">
        <v>3.3333333333333335</v>
      </c>
    </row>
    <row r="513" spans="1:242" x14ac:dyDescent="0.25">
      <c r="A513" s="1" t="s">
        <v>638</v>
      </c>
      <c r="B513" s="5">
        <v>240</v>
      </c>
      <c r="C513" s="3"/>
      <c r="D513" s="5">
        <v>29.9</v>
      </c>
      <c r="E513" s="3" t="s">
        <v>1</v>
      </c>
      <c r="F513" s="3"/>
      <c r="G513" s="2"/>
      <c r="H513" s="3">
        <v>3.2</v>
      </c>
      <c r="I513" s="3">
        <v>3.2</v>
      </c>
      <c r="J513" s="5">
        <v>1.3500000000000001E-3</v>
      </c>
      <c r="K513" s="3" t="s">
        <v>3</v>
      </c>
      <c r="L513" s="3"/>
      <c r="M513" s="5">
        <v>1.2658227848101264</v>
      </c>
      <c r="N513" s="5">
        <v>13.25</v>
      </c>
      <c r="O513" s="3" t="s">
        <v>3</v>
      </c>
      <c r="P513" s="3">
        <v>1.0900000000000001</v>
      </c>
      <c r="Q513" s="3">
        <v>0.3968253968253968</v>
      </c>
      <c r="R513" s="5">
        <v>125.15</v>
      </c>
      <c r="S513" s="3">
        <v>2.15</v>
      </c>
      <c r="T513" s="3" t="s">
        <v>3</v>
      </c>
      <c r="U513" s="5">
        <v>39.950000000000003</v>
      </c>
      <c r="V513" s="3">
        <v>2.5</v>
      </c>
      <c r="W513" s="5">
        <v>318.75</v>
      </c>
      <c r="X513" s="3"/>
      <c r="Y513" s="3"/>
      <c r="Z513" s="5">
        <v>2.62</v>
      </c>
      <c r="AA513" s="3" t="s">
        <v>8</v>
      </c>
      <c r="AB513" s="2">
        <v>2.2222222222222223</v>
      </c>
      <c r="AC513" s="5">
        <v>1.3963636363636364E-7</v>
      </c>
      <c r="AD513" s="3" t="s">
        <v>22</v>
      </c>
      <c r="AE513" s="3" t="s">
        <v>1</v>
      </c>
      <c r="AF513" s="3"/>
      <c r="AG513" s="6">
        <v>5.0499999999999998E-3</v>
      </c>
      <c r="AH513" s="5">
        <v>318.75</v>
      </c>
      <c r="AI513" s="5">
        <v>196.26</v>
      </c>
      <c r="AJ513" s="3" t="s">
        <v>21</v>
      </c>
      <c r="AK513" s="5">
        <v>318.75</v>
      </c>
      <c r="AL513" s="5">
        <v>1.23</v>
      </c>
      <c r="AM513" s="3"/>
      <c r="AN513" s="3"/>
      <c r="AO513" s="5">
        <v>318.75</v>
      </c>
      <c r="AP513" s="5">
        <v>318.75</v>
      </c>
      <c r="AQ513" s="5">
        <v>323.5</v>
      </c>
      <c r="AR513" s="5">
        <v>7</v>
      </c>
      <c r="AS513" s="3" t="s">
        <v>28</v>
      </c>
      <c r="AT513" s="3" t="s">
        <v>28</v>
      </c>
      <c r="AU513" s="5">
        <v>345</v>
      </c>
      <c r="AV513" s="3"/>
      <c r="AW513" s="5">
        <v>318.75</v>
      </c>
      <c r="AX513" s="5">
        <v>8.5000000000000006E-5</v>
      </c>
      <c r="AY513" s="2"/>
      <c r="AZ513" s="5">
        <v>92</v>
      </c>
      <c r="BA513" s="5">
        <v>318.75</v>
      </c>
      <c r="BB513" s="3" t="s">
        <v>8</v>
      </c>
      <c r="BC513" s="3">
        <v>34</v>
      </c>
      <c r="BD513" s="5">
        <v>0.48309178743961356</v>
      </c>
      <c r="BE513" s="3" t="s">
        <v>581</v>
      </c>
      <c r="BF513" s="6">
        <v>34.85</v>
      </c>
      <c r="BG513" s="5">
        <v>7.15</v>
      </c>
      <c r="BH513" s="3">
        <v>224.3</v>
      </c>
      <c r="BI513" s="3">
        <v>3.2</v>
      </c>
      <c r="BJ513" s="5">
        <v>8.1999999999999993</v>
      </c>
      <c r="BK513" s="5">
        <v>620</v>
      </c>
      <c r="BL513" s="5">
        <v>2.5</v>
      </c>
      <c r="BM513" s="5">
        <v>14.5</v>
      </c>
      <c r="BN513" s="5">
        <v>318.75</v>
      </c>
      <c r="BO513" s="3" t="s">
        <v>121</v>
      </c>
      <c r="BP513" s="3" t="s">
        <v>3</v>
      </c>
      <c r="BQ513" s="5">
        <v>6.95</v>
      </c>
      <c r="BR513" s="2" t="s">
        <v>21</v>
      </c>
      <c r="BS513" s="3"/>
      <c r="BT513" s="3"/>
      <c r="BU513" s="3">
        <v>1.639344262295082</v>
      </c>
      <c r="BV513" s="5" t="s">
        <v>21</v>
      </c>
      <c r="BW513" s="5">
        <v>6.5</v>
      </c>
      <c r="BX513" s="3" t="s">
        <v>27</v>
      </c>
      <c r="BY513" s="3"/>
      <c r="BZ513" s="5">
        <v>318.75</v>
      </c>
      <c r="CA513" s="5">
        <v>9.0909090909090917</v>
      </c>
      <c r="CB513" s="3" t="s">
        <v>3</v>
      </c>
      <c r="CC513" s="5">
        <v>1.88</v>
      </c>
      <c r="CD513" s="5">
        <v>242</v>
      </c>
      <c r="CE513" s="3"/>
      <c r="CF513" s="5">
        <v>162</v>
      </c>
      <c r="CG513" s="3" t="s">
        <v>312</v>
      </c>
      <c r="CH513" s="3">
        <v>3.2</v>
      </c>
      <c r="CI513" s="3" t="s">
        <v>27</v>
      </c>
      <c r="CJ513" s="3" t="s">
        <v>1</v>
      </c>
      <c r="CK513" s="5">
        <v>3.35</v>
      </c>
      <c r="CL513" s="3" t="s">
        <v>22</v>
      </c>
      <c r="CM513" s="5">
        <v>540</v>
      </c>
      <c r="CN513" s="3"/>
      <c r="CO513" s="5">
        <v>50</v>
      </c>
      <c r="CP513" s="5">
        <v>12.55</v>
      </c>
      <c r="CQ513" s="5">
        <v>3.11</v>
      </c>
      <c r="CR513" s="5">
        <v>8.0500000000000007</v>
      </c>
      <c r="CS513" s="5">
        <v>68.25</v>
      </c>
      <c r="CT513" s="5">
        <v>47.5</v>
      </c>
      <c r="CU513" s="5">
        <v>18.5</v>
      </c>
      <c r="CV513" s="5">
        <v>2100</v>
      </c>
      <c r="CW513" s="5">
        <v>900</v>
      </c>
      <c r="CX513" s="5">
        <v>1.8181818181818181</v>
      </c>
      <c r="CY513" s="5">
        <v>0.70422535211267612</v>
      </c>
      <c r="CZ513" s="3" t="s">
        <v>22</v>
      </c>
      <c r="DA513" s="5">
        <v>1.77</v>
      </c>
      <c r="DB513" s="5">
        <v>1395</v>
      </c>
      <c r="DC513" s="5">
        <v>6.57</v>
      </c>
      <c r="DD513" s="5">
        <v>133.6</v>
      </c>
      <c r="DE513" s="3" t="s">
        <v>22</v>
      </c>
      <c r="DF513" s="5">
        <v>0.4081632653061224</v>
      </c>
      <c r="DG513" s="3" t="s">
        <v>3</v>
      </c>
      <c r="DH513" s="5">
        <v>23.25</v>
      </c>
      <c r="DI513" s="3" t="s">
        <v>28</v>
      </c>
      <c r="DJ513" s="3"/>
      <c r="DK513" s="5">
        <v>850</v>
      </c>
      <c r="DL513" s="3" t="s">
        <v>8</v>
      </c>
      <c r="DM513" s="5">
        <v>0.28818443804034583</v>
      </c>
      <c r="DN513" s="3" t="s">
        <v>3</v>
      </c>
      <c r="DO513" s="5">
        <v>650</v>
      </c>
      <c r="DP513" s="3" t="s">
        <v>3</v>
      </c>
      <c r="DQ513" s="5">
        <v>490</v>
      </c>
      <c r="DR513" s="5">
        <v>2.5</v>
      </c>
      <c r="DS513" s="2"/>
      <c r="DT513" s="5">
        <v>1.0526315789473684</v>
      </c>
      <c r="DU513" s="2"/>
      <c r="DV513" s="3" t="s">
        <v>3</v>
      </c>
      <c r="DW513" s="5">
        <v>39.950000000000003</v>
      </c>
      <c r="DX513" s="3">
        <v>8.9499999999999993</v>
      </c>
      <c r="DY513" s="3" t="s">
        <v>8</v>
      </c>
      <c r="DZ513" s="5">
        <v>1695</v>
      </c>
      <c r="EA513" s="5">
        <v>3.4482758620689657</v>
      </c>
      <c r="EB513" s="5">
        <v>2.71</v>
      </c>
      <c r="EC513" s="3">
        <v>10.15</v>
      </c>
      <c r="ED513" s="5">
        <v>318.75</v>
      </c>
      <c r="EE513" s="5">
        <v>0.34482758620689657</v>
      </c>
      <c r="EF513" s="3" t="s">
        <v>1</v>
      </c>
      <c r="EG513" s="3" t="s">
        <v>27</v>
      </c>
      <c r="EH513" s="2"/>
      <c r="EI513" s="5">
        <v>14.75</v>
      </c>
      <c r="EJ513" s="3" t="s">
        <v>473</v>
      </c>
      <c r="EK513" s="5">
        <v>2.63</v>
      </c>
      <c r="EL513" s="3" t="s">
        <v>1</v>
      </c>
      <c r="EM513" s="3" t="s">
        <v>3</v>
      </c>
      <c r="EN513" s="3" t="s">
        <v>27</v>
      </c>
      <c r="EO513" s="3"/>
      <c r="EP513" s="3" t="s">
        <v>8</v>
      </c>
      <c r="EQ513" s="3">
        <v>3.2</v>
      </c>
      <c r="ER513" s="5">
        <v>9</v>
      </c>
      <c r="ES513" s="3"/>
      <c r="ET513" s="9" t="s">
        <v>21</v>
      </c>
      <c r="EU513" s="3" t="s">
        <v>239</v>
      </c>
      <c r="EV513" s="3" t="s">
        <v>28</v>
      </c>
      <c r="EW513" s="9">
        <v>29.2</v>
      </c>
      <c r="EX513" s="9">
        <v>2.12</v>
      </c>
      <c r="EY513" s="3">
        <v>2.0699999999999998</v>
      </c>
      <c r="EZ513" s="3"/>
      <c r="FA513" s="9">
        <v>1.5873015873015872</v>
      </c>
      <c r="FB513" s="9">
        <v>8.9999999999999998E-4</v>
      </c>
      <c r="FC513" s="5">
        <v>318.75</v>
      </c>
      <c r="FD513" s="9">
        <v>7.1428571428571423</v>
      </c>
      <c r="FE513" s="2" t="s">
        <v>311</v>
      </c>
      <c r="FF513" s="3" t="s">
        <v>28</v>
      </c>
      <c r="FG513" s="3" t="s">
        <v>1</v>
      </c>
      <c r="FH513" s="9">
        <v>6.8</v>
      </c>
      <c r="FI513" s="3">
        <v>0.3968253968253968</v>
      </c>
      <c r="FJ513" s="9">
        <v>20.95</v>
      </c>
      <c r="FK513" s="3" t="s">
        <v>1</v>
      </c>
      <c r="FL513" s="3" t="s">
        <v>1</v>
      </c>
      <c r="FM513" s="3">
        <v>0.90909090909090906</v>
      </c>
      <c r="FN513" s="9">
        <v>1275</v>
      </c>
      <c r="FO513" s="9">
        <v>2.4000000000000001E-4</v>
      </c>
      <c r="FP513" s="9">
        <v>22.75</v>
      </c>
      <c r="FQ513" s="3" t="s">
        <v>311</v>
      </c>
      <c r="FR513" s="5">
        <v>0.17499999999999999</v>
      </c>
      <c r="FS513" s="9">
        <v>179</v>
      </c>
      <c r="FT513" s="3" t="s">
        <v>1</v>
      </c>
      <c r="FU513" s="3">
        <v>3.75</v>
      </c>
      <c r="FV513" s="3" t="s">
        <v>27</v>
      </c>
      <c r="FW513" s="5">
        <v>95.25</v>
      </c>
      <c r="FX513" s="10">
        <v>6.3E-3</v>
      </c>
      <c r="FY513" s="3">
        <v>104.7</v>
      </c>
      <c r="FZ513" s="3"/>
      <c r="GA513" s="3">
        <v>3.2</v>
      </c>
      <c r="GB513" s="3">
        <v>3.2</v>
      </c>
      <c r="GC513" s="3" t="s">
        <v>27</v>
      </c>
      <c r="GD513" s="3">
        <v>3.2</v>
      </c>
      <c r="GE513" s="3">
        <v>2.6315789473684212</v>
      </c>
      <c r="GF513" s="3" t="s">
        <v>30</v>
      </c>
      <c r="GG513" s="3"/>
      <c r="GH513" s="9">
        <v>3.83</v>
      </c>
      <c r="GI513" s="5">
        <v>318.75</v>
      </c>
      <c r="GJ513" s="5">
        <v>0.29499999999999998</v>
      </c>
      <c r="GK513" s="3"/>
      <c r="GL513" s="5">
        <v>555.55555555555554</v>
      </c>
      <c r="GM513" s="9">
        <v>2.09</v>
      </c>
      <c r="GN513" s="3" t="s">
        <v>31</v>
      </c>
      <c r="GO513" s="3" t="s">
        <v>8</v>
      </c>
      <c r="GP513" s="3"/>
      <c r="GQ513" s="3">
        <v>300</v>
      </c>
      <c r="GR513" s="3" t="s">
        <v>219</v>
      </c>
      <c r="GS513" s="9">
        <v>2.5</v>
      </c>
      <c r="GT513" s="9">
        <v>124.6</v>
      </c>
      <c r="GU513" s="9">
        <v>34</v>
      </c>
      <c r="GV513" s="2">
        <v>1</v>
      </c>
      <c r="GW513" s="9">
        <v>8.5</v>
      </c>
      <c r="GX513" s="2" t="s">
        <v>34</v>
      </c>
      <c r="GY513" s="9">
        <v>2.5</v>
      </c>
      <c r="GZ513" s="9">
        <v>6.5</v>
      </c>
      <c r="HA513" s="9">
        <v>1.57</v>
      </c>
      <c r="HB513" s="9">
        <v>57.5</v>
      </c>
      <c r="HC513" s="3">
        <v>29.75</v>
      </c>
      <c r="HD513" s="3" t="s">
        <v>3</v>
      </c>
      <c r="HE513" s="9">
        <v>205</v>
      </c>
      <c r="HF513" s="9">
        <v>25.8</v>
      </c>
      <c r="HG513" s="3" t="s">
        <v>467</v>
      </c>
      <c r="HH513" s="5">
        <v>318.75</v>
      </c>
      <c r="HI513" s="3" t="s">
        <v>311</v>
      </c>
      <c r="HJ513" s="3">
        <v>1.5384615384615383</v>
      </c>
      <c r="HK513" s="3" t="s">
        <v>3</v>
      </c>
      <c r="HL513" s="3">
        <v>5.7</v>
      </c>
      <c r="HM513" s="9">
        <v>0.97</v>
      </c>
      <c r="HN513" s="9">
        <v>1675</v>
      </c>
      <c r="HO513" s="3" t="s">
        <v>3</v>
      </c>
      <c r="HP513" s="3" t="s">
        <v>1</v>
      </c>
      <c r="HQ513" s="3" t="s">
        <v>28</v>
      </c>
      <c r="HR513" s="9">
        <v>585</v>
      </c>
      <c r="HS513" s="3" t="s">
        <v>3</v>
      </c>
      <c r="HT513" s="3">
        <v>3.78</v>
      </c>
      <c r="HU513" s="9">
        <v>0.58479532163742687</v>
      </c>
      <c r="HV513" s="3">
        <v>1</v>
      </c>
      <c r="HW513" s="9">
        <v>0.42</v>
      </c>
      <c r="HX513" s="3" t="s">
        <v>3</v>
      </c>
      <c r="HY513" s="3">
        <v>119</v>
      </c>
      <c r="HZ513" s="3" t="s">
        <v>30</v>
      </c>
      <c r="IA513" s="9">
        <v>39.75</v>
      </c>
      <c r="IB513" s="5">
        <v>912.5</v>
      </c>
      <c r="IC513" s="3" t="s">
        <v>18</v>
      </c>
      <c r="ID513" s="3"/>
      <c r="IE513" s="3" t="s">
        <v>309</v>
      </c>
      <c r="IF513" s="7">
        <v>13.1</v>
      </c>
      <c r="IG513" s="9">
        <v>50</v>
      </c>
      <c r="IH513" s="9">
        <v>3.4482758620689657</v>
      </c>
    </row>
    <row r="514" spans="1:242" x14ac:dyDescent="0.25">
      <c r="A514" s="1" t="s">
        <v>639</v>
      </c>
      <c r="B514" s="5">
        <v>244</v>
      </c>
      <c r="C514" s="3"/>
      <c r="D514" s="5">
        <v>31.6</v>
      </c>
      <c r="E514" s="3" t="s">
        <v>1</v>
      </c>
      <c r="F514" s="3"/>
      <c r="G514" s="2"/>
      <c r="H514" s="3">
        <v>3.19</v>
      </c>
      <c r="I514" s="3">
        <v>3.19</v>
      </c>
      <c r="J514" s="5">
        <v>1.6000000000000001E-3</v>
      </c>
      <c r="K514" s="3" t="s">
        <v>3</v>
      </c>
      <c r="L514" s="3"/>
      <c r="M514" s="5">
        <v>1.2820512820512819</v>
      </c>
      <c r="N514" s="5">
        <v>13.3</v>
      </c>
      <c r="O514" s="3" t="s">
        <v>3</v>
      </c>
      <c r="P514" s="3">
        <v>1.1000000000000001</v>
      </c>
      <c r="Q514" s="3">
        <v>0.390625</v>
      </c>
      <c r="R514" s="5">
        <v>126.5</v>
      </c>
      <c r="S514" s="3">
        <v>2.17</v>
      </c>
      <c r="T514" s="3" t="s">
        <v>3</v>
      </c>
      <c r="U514" s="5">
        <v>39.9</v>
      </c>
      <c r="V514" s="3">
        <v>2.5</v>
      </c>
      <c r="W514" s="5">
        <v>319.5</v>
      </c>
      <c r="X514" s="3"/>
      <c r="Y514" s="3"/>
      <c r="Z514" s="5">
        <v>2.58</v>
      </c>
      <c r="AA514" s="3" t="s">
        <v>8</v>
      </c>
      <c r="AB514" s="2">
        <v>2.0408163265306123</v>
      </c>
      <c r="AC514" s="5">
        <v>1.8181818181818183E-7</v>
      </c>
      <c r="AD514" s="3" t="s">
        <v>22</v>
      </c>
      <c r="AE514" s="3" t="s">
        <v>1</v>
      </c>
      <c r="AF514" s="3"/>
      <c r="AG514" s="6">
        <v>5.7499999999999999E-3</v>
      </c>
      <c r="AH514" s="5">
        <v>319.5</v>
      </c>
      <c r="AI514" s="5">
        <v>180</v>
      </c>
      <c r="AJ514" s="3" t="s">
        <v>21</v>
      </c>
      <c r="AK514" s="5">
        <v>319.5</v>
      </c>
      <c r="AL514" s="5">
        <v>1.26</v>
      </c>
      <c r="AM514" s="3"/>
      <c r="AN514" s="3"/>
      <c r="AO514" s="5">
        <v>319.5</v>
      </c>
      <c r="AP514" s="5">
        <v>319.5</v>
      </c>
      <c r="AQ514" s="5">
        <v>315</v>
      </c>
      <c r="AR514" s="5">
        <v>8</v>
      </c>
      <c r="AS514" s="3" t="s">
        <v>28</v>
      </c>
      <c r="AT514" s="3" t="s">
        <v>28</v>
      </c>
      <c r="AU514" s="5">
        <v>370.4</v>
      </c>
      <c r="AV514" s="3"/>
      <c r="AW514" s="5">
        <v>319.5</v>
      </c>
      <c r="AX514" s="5">
        <v>9.0000000000000006E-5</v>
      </c>
      <c r="AY514" s="2"/>
      <c r="AZ514" s="5">
        <v>91</v>
      </c>
      <c r="BA514" s="5">
        <v>319.5</v>
      </c>
      <c r="BB514" s="3" t="s">
        <v>8</v>
      </c>
      <c r="BC514" s="3">
        <v>36</v>
      </c>
      <c r="BD514" s="5">
        <v>0.4854368932038835</v>
      </c>
      <c r="BE514" s="3" t="s">
        <v>581</v>
      </c>
      <c r="BF514" s="6">
        <v>35.950000000000003</v>
      </c>
      <c r="BG514" s="5">
        <v>7.19</v>
      </c>
      <c r="BH514" s="3">
        <v>210.8</v>
      </c>
      <c r="BI514" s="3">
        <v>3.19</v>
      </c>
      <c r="BJ514" s="5">
        <v>8.15</v>
      </c>
      <c r="BK514" s="5">
        <v>626</v>
      </c>
      <c r="BL514" s="5">
        <v>2.3255813953488373</v>
      </c>
      <c r="BM514" s="5">
        <v>15</v>
      </c>
      <c r="BN514" s="5">
        <v>319.5</v>
      </c>
      <c r="BO514" s="3" t="s">
        <v>121</v>
      </c>
      <c r="BP514" s="3" t="s">
        <v>3</v>
      </c>
      <c r="BQ514" s="5">
        <v>7.05</v>
      </c>
      <c r="BR514" s="2" t="s">
        <v>21</v>
      </c>
      <c r="BS514" s="3"/>
      <c r="BT514" s="3"/>
      <c r="BU514" s="3">
        <v>1.639344262295082</v>
      </c>
      <c r="BV514" s="5" t="s">
        <v>21</v>
      </c>
      <c r="BW514" s="5">
        <v>6.4</v>
      </c>
      <c r="BX514" s="3" t="s">
        <v>27</v>
      </c>
      <c r="BY514" s="3"/>
      <c r="BZ514" s="5">
        <v>319.5</v>
      </c>
      <c r="CA514" s="5">
        <v>10</v>
      </c>
      <c r="CB514" s="3" t="s">
        <v>3</v>
      </c>
      <c r="CC514" s="5">
        <v>1.9</v>
      </c>
      <c r="CD514" s="5">
        <v>245</v>
      </c>
      <c r="CE514" s="3"/>
      <c r="CF514" s="5">
        <v>169.5</v>
      </c>
      <c r="CG514" s="3" t="s">
        <v>312</v>
      </c>
      <c r="CH514" s="3">
        <v>3.19</v>
      </c>
      <c r="CI514" s="3" t="s">
        <v>27</v>
      </c>
      <c r="CJ514" s="3" t="s">
        <v>1</v>
      </c>
      <c r="CK514" s="5">
        <v>3.3</v>
      </c>
      <c r="CL514" s="3" t="s">
        <v>22</v>
      </c>
      <c r="CM514" s="5">
        <v>545</v>
      </c>
      <c r="CN514" s="3"/>
      <c r="CO514" s="5">
        <v>51</v>
      </c>
      <c r="CP514" s="5">
        <v>12.65</v>
      </c>
      <c r="CQ514" s="5">
        <v>3.13</v>
      </c>
      <c r="CR514" s="5">
        <v>8</v>
      </c>
      <c r="CS514" s="5">
        <v>67.3</v>
      </c>
      <c r="CT514" s="5">
        <v>48</v>
      </c>
      <c r="CU514" s="5">
        <v>18.5</v>
      </c>
      <c r="CV514" s="5">
        <v>2075</v>
      </c>
      <c r="CW514" s="5">
        <v>875</v>
      </c>
      <c r="CX514" s="5">
        <v>1.4705882352941175</v>
      </c>
      <c r="CY514" s="5">
        <v>0.69930069930069938</v>
      </c>
      <c r="CZ514" s="3" t="s">
        <v>22</v>
      </c>
      <c r="DA514" s="5">
        <v>1.82</v>
      </c>
      <c r="DB514" s="5">
        <v>1395</v>
      </c>
      <c r="DC514" s="5">
        <v>6.58</v>
      </c>
      <c r="DD514" s="5">
        <v>136.9</v>
      </c>
      <c r="DE514" s="3" t="s">
        <v>22</v>
      </c>
      <c r="DF514" s="5">
        <v>0.43478260869565222</v>
      </c>
      <c r="DG514" s="3" t="s">
        <v>3</v>
      </c>
      <c r="DH514" s="5">
        <v>22.95</v>
      </c>
      <c r="DI514" s="3" t="s">
        <v>28</v>
      </c>
      <c r="DJ514" s="3"/>
      <c r="DK514" s="5">
        <v>835</v>
      </c>
      <c r="DL514" s="3" t="s">
        <v>8</v>
      </c>
      <c r="DM514" s="5">
        <v>0.28985507246376813</v>
      </c>
      <c r="DN514" s="3" t="s">
        <v>3</v>
      </c>
      <c r="DO514" s="5">
        <v>660</v>
      </c>
      <c r="DP514" s="3" t="s">
        <v>3</v>
      </c>
      <c r="DQ514" s="5">
        <v>510</v>
      </c>
      <c r="DR514" s="5">
        <v>2.6315789473684212</v>
      </c>
      <c r="DS514" s="2"/>
      <c r="DT514" s="5">
        <v>0.95238095238095233</v>
      </c>
      <c r="DU514" s="2"/>
      <c r="DV514" s="3" t="s">
        <v>3</v>
      </c>
      <c r="DW514" s="5">
        <v>39.9</v>
      </c>
      <c r="DX514" s="3">
        <v>9.0500000000000007</v>
      </c>
      <c r="DY514" s="3" t="s">
        <v>8</v>
      </c>
      <c r="DZ514" s="5">
        <v>1750</v>
      </c>
      <c r="EA514" s="5">
        <v>3.5714285714285712</v>
      </c>
      <c r="EB514" s="5">
        <v>2.7</v>
      </c>
      <c r="EC514" s="3">
        <v>11.3</v>
      </c>
      <c r="ED514" s="5">
        <v>319.5</v>
      </c>
      <c r="EE514" s="5">
        <v>0.3436426116838488</v>
      </c>
      <c r="EF514" s="3" t="s">
        <v>1</v>
      </c>
      <c r="EG514" s="3" t="s">
        <v>27</v>
      </c>
      <c r="EH514" s="2"/>
      <c r="EI514" s="5">
        <v>15</v>
      </c>
      <c r="EJ514" s="3" t="s">
        <v>473</v>
      </c>
      <c r="EK514" s="5">
        <v>2.65</v>
      </c>
      <c r="EL514" s="3" t="s">
        <v>1</v>
      </c>
      <c r="EM514" s="3" t="s">
        <v>3</v>
      </c>
      <c r="EN514" s="3" t="s">
        <v>27</v>
      </c>
      <c r="EO514" s="3"/>
      <c r="EP514" s="3" t="s">
        <v>8</v>
      </c>
      <c r="EQ514" s="3">
        <v>3.19</v>
      </c>
      <c r="ER514" s="5">
        <v>8.8000000000000007</v>
      </c>
      <c r="ES514" s="3"/>
      <c r="ET514" s="9" t="s">
        <v>21</v>
      </c>
      <c r="EU514" s="3" t="s">
        <v>239</v>
      </c>
      <c r="EV514" s="3" t="s">
        <v>28</v>
      </c>
      <c r="EW514" s="9">
        <v>33.5</v>
      </c>
      <c r="EX514" s="9">
        <v>2.12</v>
      </c>
      <c r="EY514" s="3">
        <v>2</v>
      </c>
      <c r="EZ514" s="3"/>
      <c r="FA514" s="9">
        <v>1.6666666666666667</v>
      </c>
      <c r="FB514" s="9">
        <v>1.5100000000000001E-4</v>
      </c>
      <c r="FC514" s="5">
        <v>319.5</v>
      </c>
      <c r="FD514" s="9">
        <v>7.1428571428571423</v>
      </c>
      <c r="FE514" s="2" t="s">
        <v>311</v>
      </c>
      <c r="FF514" s="3" t="s">
        <v>28</v>
      </c>
      <c r="FG514" s="3" t="s">
        <v>1</v>
      </c>
      <c r="FH514" s="9">
        <v>6.9</v>
      </c>
      <c r="FI514" s="3">
        <v>0.39525691699604748</v>
      </c>
      <c r="FJ514" s="9">
        <v>21</v>
      </c>
      <c r="FK514" s="3" t="s">
        <v>1</v>
      </c>
      <c r="FL514" s="3" t="s">
        <v>1</v>
      </c>
      <c r="FM514" s="3">
        <v>0.96153846153846145</v>
      </c>
      <c r="FN514" s="9">
        <v>1260</v>
      </c>
      <c r="FO514" s="9">
        <v>3.8499999999999998E-4</v>
      </c>
      <c r="FP514" s="9">
        <v>23</v>
      </c>
      <c r="FQ514" s="3" t="s">
        <v>311</v>
      </c>
      <c r="FR514" s="5">
        <v>0.19</v>
      </c>
      <c r="FS514" s="9">
        <v>185</v>
      </c>
      <c r="FT514" s="3" t="s">
        <v>1</v>
      </c>
      <c r="FU514" s="3">
        <v>3.76</v>
      </c>
      <c r="FV514" s="3" t="s">
        <v>27</v>
      </c>
      <c r="FW514" s="5">
        <v>95.8</v>
      </c>
      <c r="FX514" s="10">
        <v>6.4999999999999997E-3</v>
      </c>
      <c r="FY514" s="3">
        <v>105.5</v>
      </c>
      <c r="FZ514" s="3"/>
      <c r="GA514" s="3">
        <v>3.19</v>
      </c>
      <c r="GB514" s="3">
        <v>3.19</v>
      </c>
      <c r="GC514" s="3" t="s">
        <v>27</v>
      </c>
      <c r="GD514" s="3">
        <v>3.19</v>
      </c>
      <c r="GE514" s="3">
        <v>2.6315789473684212</v>
      </c>
      <c r="GF514" s="3" t="s">
        <v>30</v>
      </c>
      <c r="GG514" s="3"/>
      <c r="GH514" s="9">
        <v>3.83</v>
      </c>
      <c r="GI514" s="5">
        <v>319.5</v>
      </c>
      <c r="GJ514" s="5">
        <v>0.35</v>
      </c>
      <c r="GK514" s="3"/>
      <c r="GL514" s="5">
        <v>588.23529411764707</v>
      </c>
      <c r="GM514" s="9">
        <v>2.0499999999999998</v>
      </c>
      <c r="GN514" s="3" t="s">
        <v>31</v>
      </c>
      <c r="GO514" s="3" t="s">
        <v>8</v>
      </c>
      <c r="GP514" s="3"/>
      <c r="GQ514" s="3">
        <v>310</v>
      </c>
      <c r="GR514" s="3" t="s">
        <v>219</v>
      </c>
      <c r="GS514" s="9">
        <v>2.6315789473684212</v>
      </c>
      <c r="GT514" s="9">
        <v>123.8</v>
      </c>
      <c r="GU514" s="9">
        <v>34.25</v>
      </c>
      <c r="GV514" s="2">
        <v>1.1111111111111112</v>
      </c>
      <c r="GW514" s="9">
        <v>8.6</v>
      </c>
      <c r="GX514" s="2" t="s">
        <v>34</v>
      </c>
      <c r="GY514" s="9">
        <v>2.7777777777777777</v>
      </c>
      <c r="GZ514" s="9">
        <v>6.48</v>
      </c>
      <c r="HA514" s="9">
        <v>1.58</v>
      </c>
      <c r="HB514" s="9">
        <v>59.75</v>
      </c>
      <c r="HC514" s="3">
        <v>29</v>
      </c>
      <c r="HD514" s="3" t="s">
        <v>3</v>
      </c>
      <c r="HE514" s="9">
        <v>212</v>
      </c>
      <c r="HF514" s="9">
        <v>25.9</v>
      </c>
      <c r="HG514" s="3" t="s">
        <v>467</v>
      </c>
      <c r="HH514" s="5">
        <v>319.5</v>
      </c>
      <c r="HI514" s="3" t="s">
        <v>311</v>
      </c>
      <c r="HJ514" s="3">
        <v>1.6666666666666667</v>
      </c>
      <c r="HK514" s="3" t="s">
        <v>3</v>
      </c>
      <c r="HL514" s="3">
        <v>6.65</v>
      </c>
      <c r="HM514" s="9">
        <v>0.96</v>
      </c>
      <c r="HN514" s="9">
        <v>1700</v>
      </c>
      <c r="HO514" s="3" t="s">
        <v>3</v>
      </c>
      <c r="HP514" s="3" t="s">
        <v>1</v>
      </c>
      <c r="HQ514" s="3" t="s">
        <v>28</v>
      </c>
      <c r="HR514" s="9">
        <v>600</v>
      </c>
      <c r="HS514" s="3" t="s">
        <v>3</v>
      </c>
      <c r="HT514" s="3">
        <v>3.75</v>
      </c>
      <c r="HU514" s="9">
        <v>0.59171597633136097</v>
      </c>
      <c r="HV514" s="3">
        <v>1</v>
      </c>
      <c r="HW514" s="9">
        <v>0.44</v>
      </c>
      <c r="HX514" s="3" t="s">
        <v>3</v>
      </c>
      <c r="HY514" s="3">
        <v>125</v>
      </c>
      <c r="HZ514" s="3" t="s">
        <v>30</v>
      </c>
      <c r="IA514" s="9">
        <v>38.5</v>
      </c>
      <c r="IB514" s="5">
        <v>900</v>
      </c>
      <c r="IC514" s="3" t="s">
        <v>18</v>
      </c>
      <c r="ID514" s="3"/>
      <c r="IE514" s="3" t="s">
        <v>309</v>
      </c>
      <c r="IF514" s="7">
        <v>12.7</v>
      </c>
      <c r="IG514" s="9">
        <v>33.333333333333336</v>
      </c>
      <c r="IH514" s="9">
        <v>3.3333333333333335</v>
      </c>
    </row>
    <row r="515" spans="1:242" x14ac:dyDescent="0.25">
      <c r="A515" s="1" t="s">
        <v>640</v>
      </c>
      <c r="B515" s="5">
        <v>259</v>
      </c>
      <c r="C515" s="3"/>
      <c r="D515" s="5">
        <v>32.5</v>
      </c>
      <c r="E515" s="3" t="s">
        <v>1</v>
      </c>
      <c r="F515" s="3"/>
      <c r="G515" s="2"/>
      <c r="H515" s="3">
        <v>3.2</v>
      </c>
      <c r="I515" s="3">
        <v>3.2</v>
      </c>
      <c r="J515" s="5">
        <v>1.6000000000000001E-3</v>
      </c>
      <c r="K515" s="3" t="s">
        <v>3</v>
      </c>
      <c r="L515" s="3"/>
      <c r="M515" s="5">
        <v>1.3333333333333333</v>
      </c>
      <c r="N515" s="5">
        <v>13.25</v>
      </c>
      <c r="O515" s="3" t="s">
        <v>3</v>
      </c>
      <c r="P515" s="3">
        <v>1.1000000000000001</v>
      </c>
      <c r="Q515" s="3">
        <v>0.38314176245210729</v>
      </c>
      <c r="R515" s="5">
        <v>128</v>
      </c>
      <c r="S515" s="3">
        <v>2.1800000000000002</v>
      </c>
      <c r="T515" s="3" t="s">
        <v>3</v>
      </c>
      <c r="U515" s="5">
        <v>39.950000000000003</v>
      </c>
      <c r="V515" s="3">
        <v>2.5</v>
      </c>
      <c r="W515" s="5">
        <v>325</v>
      </c>
      <c r="X515" s="3"/>
      <c r="Y515" s="3"/>
      <c r="Z515" s="5">
        <v>2.6</v>
      </c>
      <c r="AA515" s="3" t="s">
        <v>8</v>
      </c>
      <c r="AB515" s="2">
        <v>2</v>
      </c>
      <c r="AC515" s="5">
        <v>2.2363636363636365E-7</v>
      </c>
      <c r="AD515" s="3" t="s">
        <v>22</v>
      </c>
      <c r="AE515" s="3" t="s">
        <v>1</v>
      </c>
      <c r="AF515" s="3"/>
      <c r="AG515" s="6">
        <v>5.7999999999999996E-3</v>
      </c>
      <c r="AH515" s="5">
        <v>325</v>
      </c>
      <c r="AI515" s="5">
        <v>185</v>
      </c>
      <c r="AJ515" s="3" t="s">
        <v>21</v>
      </c>
      <c r="AK515" s="5">
        <v>325</v>
      </c>
      <c r="AL515" s="5">
        <v>1.24</v>
      </c>
      <c r="AM515" s="3"/>
      <c r="AN515" s="3"/>
      <c r="AO515" s="5">
        <v>325</v>
      </c>
      <c r="AP515" s="5">
        <v>325</v>
      </c>
      <c r="AQ515" s="5">
        <v>313</v>
      </c>
      <c r="AR515" s="5">
        <v>7.9</v>
      </c>
      <c r="AS515" s="3" t="s">
        <v>28</v>
      </c>
      <c r="AT515" s="3" t="s">
        <v>28</v>
      </c>
      <c r="AU515" s="5">
        <v>375</v>
      </c>
      <c r="AV515" s="3"/>
      <c r="AW515" s="5">
        <v>325</v>
      </c>
      <c r="AX515" s="5">
        <v>9.5000000000000005E-5</v>
      </c>
      <c r="AY515" s="2"/>
      <c r="AZ515" s="5">
        <v>90</v>
      </c>
      <c r="BA515" s="5">
        <v>325</v>
      </c>
      <c r="BB515" s="3" t="s">
        <v>8</v>
      </c>
      <c r="BC515" s="3">
        <v>32</v>
      </c>
      <c r="BD515" s="5">
        <v>0.49504950495049505</v>
      </c>
      <c r="BE515" s="3" t="s">
        <v>581</v>
      </c>
      <c r="BF515" s="6">
        <v>34.75</v>
      </c>
      <c r="BG515" s="5">
        <v>7.2</v>
      </c>
      <c r="BH515" s="3">
        <v>212</v>
      </c>
      <c r="BI515" s="3">
        <v>3.2</v>
      </c>
      <c r="BJ515" s="5">
        <v>8</v>
      </c>
      <c r="BK515" s="5">
        <v>625</v>
      </c>
      <c r="BL515" s="5">
        <v>2.3809523809523809</v>
      </c>
      <c r="BM515" s="5">
        <v>14.7</v>
      </c>
      <c r="BN515" s="5">
        <v>325</v>
      </c>
      <c r="BO515" s="3" t="s">
        <v>121</v>
      </c>
      <c r="BP515" s="3" t="s">
        <v>3</v>
      </c>
      <c r="BQ515" s="5">
        <v>7</v>
      </c>
      <c r="BR515" s="2" t="s">
        <v>21</v>
      </c>
      <c r="BS515" s="3"/>
      <c r="BT515" s="3"/>
      <c r="BU515" s="3">
        <v>1.5873015873015872</v>
      </c>
      <c r="BV515" s="5" t="s">
        <v>21</v>
      </c>
      <c r="BW515" s="5">
        <v>6.41</v>
      </c>
      <c r="BX515" s="3" t="s">
        <v>27</v>
      </c>
      <c r="BY515" s="3"/>
      <c r="BZ515" s="5">
        <v>325</v>
      </c>
      <c r="CA515" s="5">
        <v>10</v>
      </c>
      <c r="CB515" s="3" t="s">
        <v>3</v>
      </c>
      <c r="CC515" s="5">
        <v>1.88</v>
      </c>
      <c r="CD515" s="5">
        <v>260</v>
      </c>
      <c r="CE515" s="3"/>
      <c r="CF515" s="5">
        <v>167</v>
      </c>
      <c r="CG515" s="3" t="s">
        <v>312</v>
      </c>
      <c r="CH515" s="3">
        <v>3.2</v>
      </c>
      <c r="CI515" s="3" t="s">
        <v>27</v>
      </c>
      <c r="CJ515" s="3" t="s">
        <v>1</v>
      </c>
      <c r="CK515" s="5">
        <v>3.33</v>
      </c>
      <c r="CL515" s="3" t="s">
        <v>22</v>
      </c>
      <c r="CM515" s="5">
        <v>560</v>
      </c>
      <c r="CN515" s="3"/>
      <c r="CO515" s="5">
        <v>50</v>
      </c>
      <c r="CP515" s="5">
        <v>12.6</v>
      </c>
      <c r="CQ515" s="5">
        <v>3.15</v>
      </c>
      <c r="CR515" s="5">
        <v>7.9</v>
      </c>
      <c r="CS515" s="5">
        <v>70.75</v>
      </c>
      <c r="CT515" s="5">
        <v>47.9</v>
      </c>
      <c r="CU515" s="5">
        <v>18.2</v>
      </c>
      <c r="CV515" s="5">
        <v>2050</v>
      </c>
      <c r="CW515" s="5">
        <v>850</v>
      </c>
      <c r="CX515" s="5">
        <v>1.4285714285714286</v>
      </c>
      <c r="CY515" s="5">
        <v>0.70422535211267612</v>
      </c>
      <c r="CZ515" s="3" t="s">
        <v>22</v>
      </c>
      <c r="DA515" s="5">
        <v>1.8</v>
      </c>
      <c r="DB515" s="5">
        <v>1405</v>
      </c>
      <c r="DC515" s="5">
        <v>6.6</v>
      </c>
      <c r="DD515" s="5">
        <v>134.26</v>
      </c>
      <c r="DE515" s="3" t="s">
        <v>22</v>
      </c>
      <c r="DF515" s="5">
        <v>0.47619047619047616</v>
      </c>
      <c r="DG515" s="3" t="s">
        <v>3</v>
      </c>
      <c r="DH515" s="5">
        <v>23</v>
      </c>
      <c r="DI515" s="3" t="s">
        <v>28</v>
      </c>
      <c r="DJ515" s="3"/>
      <c r="DK515" s="5">
        <v>800</v>
      </c>
      <c r="DL515" s="3" t="s">
        <v>8</v>
      </c>
      <c r="DM515" s="5">
        <v>0.28901734104046245</v>
      </c>
      <c r="DN515" s="3" t="s">
        <v>3</v>
      </c>
      <c r="DO515" s="5">
        <v>655</v>
      </c>
      <c r="DP515" s="3" t="s">
        <v>3</v>
      </c>
      <c r="DQ515" s="5">
        <v>530</v>
      </c>
      <c r="DR515" s="5">
        <v>2.5</v>
      </c>
      <c r="DS515" s="2"/>
      <c r="DT515" s="5">
        <v>0.90909090909090906</v>
      </c>
      <c r="DU515" s="2"/>
      <c r="DV515" s="3" t="s">
        <v>3</v>
      </c>
      <c r="DW515" s="5">
        <v>39.950000000000003</v>
      </c>
      <c r="DX515" s="3">
        <v>9.09</v>
      </c>
      <c r="DY515" s="3" t="s">
        <v>8</v>
      </c>
      <c r="DZ515" s="5">
        <v>1700</v>
      </c>
      <c r="EA515" s="5">
        <v>3.4482758620689657</v>
      </c>
      <c r="EB515" s="5">
        <v>2.67</v>
      </c>
      <c r="EC515" s="3">
        <v>11.2</v>
      </c>
      <c r="ED515" s="5">
        <v>325</v>
      </c>
      <c r="EE515" s="5">
        <v>0.34602076124567471</v>
      </c>
      <c r="EF515" s="3" t="s">
        <v>1</v>
      </c>
      <c r="EG515" s="3" t="s">
        <v>27</v>
      </c>
      <c r="EH515" s="2"/>
      <c r="EI515" s="5">
        <v>14.9</v>
      </c>
      <c r="EJ515" s="3" t="s">
        <v>473</v>
      </c>
      <c r="EK515" s="5">
        <v>2.64</v>
      </c>
      <c r="EL515" s="3" t="s">
        <v>1</v>
      </c>
      <c r="EM515" s="3" t="s">
        <v>3</v>
      </c>
      <c r="EN515" s="3" t="s">
        <v>27</v>
      </c>
      <c r="EO515" s="3"/>
      <c r="EP515" s="3" t="s">
        <v>8</v>
      </c>
      <c r="EQ515" s="3">
        <v>3.2</v>
      </c>
      <c r="ER515" s="5">
        <v>9</v>
      </c>
      <c r="ES515" s="3"/>
      <c r="ET515" s="9" t="s">
        <v>21</v>
      </c>
      <c r="EU515" s="3" t="s">
        <v>239</v>
      </c>
      <c r="EV515" s="3" t="s">
        <v>28</v>
      </c>
      <c r="EW515" s="9">
        <v>35.5</v>
      </c>
      <c r="EX515" s="9">
        <v>2.12</v>
      </c>
      <c r="EY515" s="3">
        <v>2.0499999999999998</v>
      </c>
      <c r="EZ515" s="3"/>
      <c r="FA515" s="9">
        <v>1.5873015873015872</v>
      </c>
      <c r="FB515" s="9">
        <v>2.3000000000000001E-4</v>
      </c>
      <c r="FC515" s="5">
        <v>325</v>
      </c>
      <c r="FD515" s="9">
        <v>6.666666666666667</v>
      </c>
      <c r="FE515" s="2" t="s">
        <v>311</v>
      </c>
      <c r="FF515" s="3" t="s">
        <v>28</v>
      </c>
      <c r="FG515" s="3" t="s">
        <v>1</v>
      </c>
      <c r="FH515" s="9">
        <v>6.95</v>
      </c>
      <c r="FI515" s="3">
        <v>0.38759689922480617</v>
      </c>
      <c r="FJ515" s="9">
        <v>21.5</v>
      </c>
      <c r="FK515" s="3" t="s">
        <v>1</v>
      </c>
      <c r="FL515" s="3" t="s">
        <v>1</v>
      </c>
      <c r="FM515" s="3">
        <v>0.970873786407767</v>
      </c>
      <c r="FN515" s="9">
        <v>1275</v>
      </c>
      <c r="FO515" s="9">
        <v>4.4999999999999999E-4</v>
      </c>
      <c r="FP515" s="9">
        <v>22.9</v>
      </c>
      <c r="FQ515" s="3" t="s">
        <v>311</v>
      </c>
      <c r="FR515" s="5">
        <v>0.22500000000000001</v>
      </c>
      <c r="FS515" s="9">
        <v>180</v>
      </c>
      <c r="FT515" s="3" t="s">
        <v>1</v>
      </c>
      <c r="FU515" s="3">
        <v>3.74</v>
      </c>
      <c r="FV515" s="3" t="s">
        <v>27</v>
      </c>
      <c r="FW515" s="5">
        <v>96.5</v>
      </c>
      <c r="FX515" s="10">
        <v>6.7499999999999999E-3</v>
      </c>
      <c r="FY515" s="3">
        <v>106.9</v>
      </c>
      <c r="FZ515" s="3"/>
      <c r="GA515" s="3">
        <v>3.2</v>
      </c>
      <c r="GB515" s="3">
        <v>3.2</v>
      </c>
      <c r="GC515" s="3" t="s">
        <v>27</v>
      </c>
      <c r="GD515" s="3">
        <v>3.2</v>
      </c>
      <c r="GE515" s="3">
        <v>2.6315789473684212</v>
      </c>
      <c r="GF515" s="3" t="s">
        <v>30</v>
      </c>
      <c r="GG515" s="3"/>
      <c r="GH515" s="9">
        <v>3.79</v>
      </c>
      <c r="GI515" s="5">
        <v>325</v>
      </c>
      <c r="GJ515" s="5">
        <v>0.4</v>
      </c>
      <c r="GK515" s="3"/>
      <c r="GL515" s="5">
        <v>555.55555555555554</v>
      </c>
      <c r="GM515" s="9">
        <v>2.0699999999999998</v>
      </c>
      <c r="GN515" s="3" t="s">
        <v>31</v>
      </c>
      <c r="GO515" s="3" t="s">
        <v>8</v>
      </c>
      <c r="GP515" s="3"/>
      <c r="GQ515" s="3">
        <v>370</v>
      </c>
      <c r="GR515" s="3" t="s">
        <v>219</v>
      </c>
      <c r="GS515" s="9">
        <v>2.5</v>
      </c>
      <c r="GT515" s="9">
        <v>124.7</v>
      </c>
      <c r="GU515" s="9">
        <v>37.5</v>
      </c>
      <c r="GV515" s="2">
        <v>1.25</v>
      </c>
      <c r="GW515" s="9">
        <v>9</v>
      </c>
      <c r="GX515" s="2" t="s">
        <v>34</v>
      </c>
      <c r="GY515" s="9">
        <v>2.7777777777777777</v>
      </c>
      <c r="GZ515" s="9">
        <v>6.45</v>
      </c>
      <c r="HA515" s="9">
        <v>1.59</v>
      </c>
      <c r="HB515" s="9">
        <v>57</v>
      </c>
      <c r="HC515" s="3">
        <v>31.1</v>
      </c>
      <c r="HD515" s="3" t="s">
        <v>3</v>
      </c>
      <c r="HE515" s="9">
        <v>215</v>
      </c>
      <c r="HF515" s="9">
        <v>25.5</v>
      </c>
      <c r="HG515" s="3" t="s">
        <v>467</v>
      </c>
      <c r="HH515" s="5">
        <v>325</v>
      </c>
      <c r="HI515" s="3" t="s">
        <v>311</v>
      </c>
      <c r="HJ515" s="3">
        <v>1.7241379310344829</v>
      </c>
      <c r="HK515" s="3" t="s">
        <v>3</v>
      </c>
      <c r="HL515" s="3">
        <v>6.65</v>
      </c>
      <c r="HM515" s="9">
        <v>0.96</v>
      </c>
      <c r="HN515" s="9">
        <v>1850</v>
      </c>
      <c r="HO515" s="3" t="s">
        <v>3</v>
      </c>
      <c r="HP515" s="3" t="s">
        <v>1</v>
      </c>
      <c r="HQ515" s="3" t="s">
        <v>28</v>
      </c>
      <c r="HR515" s="9">
        <v>575</v>
      </c>
      <c r="HS515" s="3" t="s">
        <v>3</v>
      </c>
      <c r="HT515" s="3">
        <v>3.72</v>
      </c>
      <c r="HU515" s="9">
        <v>0.59523809523809523</v>
      </c>
      <c r="HV515" s="3">
        <v>1</v>
      </c>
      <c r="HW515" s="9">
        <v>0.45500000000000002</v>
      </c>
      <c r="HX515" s="3" t="s">
        <v>3</v>
      </c>
      <c r="HY515" s="3">
        <v>128</v>
      </c>
      <c r="HZ515" s="3" t="s">
        <v>30</v>
      </c>
      <c r="IA515" s="9">
        <v>39</v>
      </c>
      <c r="IB515" s="5">
        <v>4510</v>
      </c>
      <c r="IC515" s="3" t="s">
        <v>18</v>
      </c>
      <c r="ID515" s="3"/>
      <c r="IE515" s="3" t="s">
        <v>309</v>
      </c>
      <c r="IF515" s="7">
        <v>12.75</v>
      </c>
      <c r="IG515" s="9">
        <v>50</v>
      </c>
      <c r="IH515" s="9">
        <v>3.125</v>
      </c>
    </row>
    <row r="516" spans="1:242" x14ac:dyDescent="0.25">
      <c r="A516" s="1" t="s">
        <v>641</v>
      </c>
      <c r="B516" s="5">
        <v>264</v>
      </c>
      <c r="C516" s="3"/>
      <c r="D516" s="5">
        <v>33.75</v>
      </c>
      <c r="E516" s="3" t="s">
        <v>1</v>
      </c>
      <c r="F516" s="3"/>
      <c r="G516" s="2"/>
      <c r="H516" s="3">
        <v>3.2</v>
      </c>
      <c r="I516" s="3">
        <v>3.2</v>
      </c>
      <c r="J516" s="5">
        <v>1.6750000000000001E-3</v>
      </c>
      <c r="K516" s="3" t="s">
        <v>3</v>
      </c>
      <c r="L516" s="3"/>
      <c r="M516" s="5">
        <v>1.25</v>
      </c>
      <c r="N516" s="5">
        <v>12.5</v>
      </c>
      <c r="O516" s="3" t="s">
        <v>3</v>
      </c>
      <c r="P516" s="3">
        <v>1.0900000000000001</v>
      </c>
      <c r="Q516" s="3">
        <v>0.37878787878787878</v>
      </c>
      <c r="R516" s="5">
        <v>120</v>
      </c>
      <c r="S516" s="3">
        <v>2.25</v>
      </c>
      <c r="T516" s="3" t="s">
        <v>3</v>
      </c>
      <c r="U516" s="5">
        <v>37.450000000000003</v>
      </c>
      <c r="V516" s="3">
        <v>2.5</v>
      </c>
      <c r="W516" s="5">
        <v>305</v>
      </c>
      <c r="X516" s="3"/>
      <c r="Y516" s="3"/>
      <c r="Z516" s="5">
        <v>2.64</v>
      </c>
      <c r="AA516" s="3" t="s">
        <v>8</v>
      </c>
      <c r="AB516" s="2">
        <v>2</v>
      </c>
      <c r="AC516" s="5">
        <v>3.3090909090909089E-7</v>
      </c>
      <c r="AD516" s="3" t="s">
        <v>22</v>
      </c>
      <c r="AE516" s="3" t="s">
        <v>1</v>
      </c>
      <c r="AF516" s="3"/>
      <c r="AG516" s="6">
        <v>5.9000000000000007E-3</v>
      </c>
      <c r="AH516" s="5">
        <v>305</v>
      </c>
      <c r="AI516" s="5">
        <v>182</v>
      </c>
      <c r="AJ516" s="3" t="s">
        <v>21</v>
      </c>
      <c r="AK516" s="5">
        <v>305</v>
      </c>
      <c r="AL516" s="5">
        <v>1.22</v>
      </c>
      <c r="AM516" s="3"/>
      <c r="AN516" s="3"/>
      <c r="AO516" s="5">
        <v>305</v>
      </c>
      <c r="AP516" s="5">
        <v>305</v>
      </c>
      <c r="AQ516" s="5">
        <v>310</v>
      </c>
      <c r="AR516" s="5">
        <v>8.1999999999999993</v>
      </c>
      <c r="AS516" s="3" t="s">
        <v>28</v>
      </c>
      <c r="AT516" s="3" t="s">
        <v>28</v>
      </c>
      <c r="AU516" s="5">
        <v>379</v>
      </c>
      <c r="AV516" s="3"/>
      <c r="AW516" s="5">
        <v>305</v>
      </c>
      <c r="AX516" s="5">
        <v>9.6666666666666667E-5</v>
      </c>
      <c r="AY516" s="2"/>
      <c r="AZ516" s="5">
        <v>95</v>
      </c>
      <c r="BA516" s="5">
        <v>305</v>
      </c>
      <c r="BB516" s="3" t="s">
        <v>8</v>
      </c>
      <c r="BC516" s="3">
        <v>34</v>
      </c>
      <c r="BD516" s="5">
        <v>0.47169811320754712</v>
      </c>
      <c r="BE516" s="3" t="s">
        <v>581</v>
      </c>
      <c r="BF516" s="6">
        <v>38.799999999999997</v>
      </c>
      <c r="BG516" s="5">
        <v>6.8</v>
      </c>
      <c r="BH516" s="3">
        <v>200</v>
      </c>
      <c r="BI516" s="3">
        <v>3.2</v>
      </c>
      <c r="BJ516" s="5">
        <v>7.75</v>
      </c>
      <c r="BK516" s="5">
        <v>620</v>
      </c>
      <c r="BL516" s="5">
        <v>2.2222222222222223</v>
      </c>
      <c r="BM516" s="5">
        <v>14.5</v>
      </c>
      <c r="BN516" s="5">
        <v>305</v>
      </c>
      <c r="BO516" s="3" t="s">
        <v>121</v>
      </c>
      <c r="BP516" s="3" t="s">
        <v>3</v>
      </c>
      <c r="BQ516" s="5">
        <v>6.85</v>
      </c>
      <c r="BR516" s="2" t="s">
        <v>21</v>
      </c>
      <c r="BS516" s="3"/>
      <c r="BT516" s="3"/>
      <c r="BU516" s="3">
        <v>1.4925373134328357</v>
      </c>
      <c r="BV516" s="5" t="s">
        <v>21</v>
      </c>
      <c r="BW516" s="5">
        <v>6.05</v>
      </c>
      <c r="BX516" s="3" t="s">
        <v>27</v>
      </c>
      <c r="BY516" s="3"/>
      <c r="BZ516" s="5">
        <v>305</v>
      </c>
      <c r="CA516" s="5">
        <v>8.3333333333333339</v>
      </c>
      <c r="CB516" s="3" t="s">
        <v>3</v>
      </c>
      <c r="CC516" s="5">
        <v>1.78</v>
      </c>
      <c r="CD516" s="5">
        <v>275</v>
      </c>
      <c r="CE516" s="3"/>
      <c r="CF516" s="5">
        <v>165</v>
      </c>
      <c r="CG516" s="3" t="s">
        <v>312</v>
      </c>
      <c r="CH516" s="3">
        <v>3.2</v>
      </c>
      <c r="CI516" s="3" t="s">
        <v>27</v>
      </c>
      <c r="CJ516" s="3" t="s">
        <v>1</v>
      </c>
      <c r="CK516" s="5">
        <v>3.4</v>
      </c>
      <c r="CL516" s="3" t="s">
        <v>22</v>
      </c>
      <c r="CM516" s="5">
        <v>575</v>
      </c>
      <c r="CN516" s="3"/>
      <c r="CO516" s="5">
        <v>51</v>
      </c>
      <c r="CP516" s="5">
        <v>12.55</v>
      </c>
      <c r="CQ516" s="5">
        <v>3.35</v>
      </c>
      <c r="CR516" s="5">
        <v>7.9</v>
      </c>
      <c r="CS516" s="5">
        <v>66.5</v>
      </c>
      <c r="CT516" s="5">
        <v>46.5</v>
      </c>
      <c r="CU516" s="5">
        <v>17.95</v>
      </c>
      <c r="CV516" s="5">
        <v>2100</v>
      </c>
      <c r="CW516" s="5">
        <v>880</v>
      </c>
      <c r="CX516" s="5">
        <v>1.3888888888888888</v>
      </c>
      <c r="CY516" s="5">
        <v>0.66666666666666663</v>
      </c>
      <c r="CZ516" s="3" t="s">
        <v>22</v>
      </c>
      <c r="DA516" s="5">
        <v>1.85</v>
      </c>
      <c r="DB516" s="5">
        <v>1315</v>
      </c>
      <c r="DC516" s="5">
        <v>6.67</v>
      </c>
      <c r="DD516" s="5">
        <v>124.5</v>
      </c>
      <c r="DE516" s="3" t="s">
        <v>22</v>
      </c>
      <c r="DF516" s="5">
        <v>0.5</v>
      </c>
      <c r="DG516" s="3" t="s">
        <v>3</v>
      </c>
      <c r="DH516" s="5">
        <v>22.75</v>
      </c>
      <c r="DI516" s="3" t="s">
        <v>28</v>
      </c>
      <c r="DJ516" s="3"/>
      <c r="DK516" s="5">
        <v>795</v>
      </c>
      <c r="DL516" s="3" t="s">
        <v>8</v>
      </c>
      <c r="DM516" s="5">
        <v>0.28653295128939826</v>
      </c>
      <c r="DN516" s="3" t="s">
        <v>3</v>
      </c>
      <c r="DO516" s="5">
        <v>665</v>
      </c>
      <c r="DP516" s="3" t="s">
        <v>3</v>
      </c>
      <c r="DQ516" s="5">
        <v>565</v>
      </c>
      <c r="DR516" s="5">
        <v>2.3809523809523809</v>
      </c>
      <c r="DS516" s="2"/>
      <c r="DT516" s="5">
        <v>0.86956521739130443</v>
      </c>
      <c r="DU516" s="2"/>
      <c r="DV516" s="3" t="s">
        <v>3</v>
      </c>
      <c r="DW516" s="5">
        <v>37.450000000000003</v>
      </c>
      <c r="DX516" s="3">
        <v>8.5</v>
      </c>
      <c r="DY516" s="3" t="s">
        <v>8</v>
      </c>
      <c r="DZ516" s="5">
        <v>1725</v>
      </c>
      <c r="EA516" s="5">
        <v>3.2258064516129035</v>
      </c>
      <c r="EB516" s="5">
        <v>2.64</v>
      </c>
      <c r="EC516" s="3">
        <v>11</v>
      </c>
      <c r="ED516" s="5">
        <v>305</v>
      </c>
      <c r="EE516" s="5">
        <v>0.33333333333333331</v>
      </c>
      <c r="EF516" s="3" t="s">
        <v>1</v>
      </c>
      <c r="EG516" s="3" t="s">
        <v>27</v>
      </c>
      <c r="EH516" s="2"/>
      <c r="EI516" s="5">
        <v>14.5</v>
      </c>
      <c r="EJ516" s="3" t="s">
        <v>473</v>
      </c>
      <c r="EK516" s="5">
        <v>2.6349999999999998</v>
      </c>
      <c r="EL516" s="3" t="s">
        <v>1</v>
      </c>
      <c r="EM516" s="3" t="s">
        <v>3</v>
      </c>
      <c r="EN516" s="3" t="s">
        <v>27</v>
      </c>
      <c r="EO516" s="3"/>
      <c r="EP516" s="3" t="s">
        <v>8</v>
      </c>
      <c r="EQ516" s="3">
        <v>3.2</v>
      </c>
      <c r="ER516" s="5">
        <v>8.4</v>
      </c>
      <c r="ES516" s="3"/>
      <c r="ET516" s="9" t="s">
        <v>21</v>
      </c>
      <c r="EU516" s="3" t="s">
        <v>239</v>
      </c>
      <c r="EV516" s="3" t="s">
        <v>28</v>
      </c>
      <c r="EW516" s="9">
        <v>33.1</v>
      </c>
      <c r="EX516" s="9">
        <v>1.99</v>
      </c>
      <c r="EY516" s="3">
        <v>2.04</v>
      </c>
      <c r="EZ516" s="3"/>
      <c r="FA516" s="9">
        <v>1.5151515151515151</v>
      </c>
      <c r="FB516" s="9">
        <v>4.0000000000000002E-4</v>
      </c>
      <c r="FC516" s="5">
        <v>305</v>
      </c>
      <c r="FD516" s="9">
        <v>7.1428571428571423</v>
      </c>
      <c r="FE516" s="2" t="s">
        <v>311</v>
      </c>
      <c r="FF516" s="3" t="s">
        <v>28</v>
      </c>
      <c r="FG516" s="3" t="s">
        <v>1</v>
      </c>
      <c r="FH516" s="9">
        <v>6.8</v>
      </c>
      <c r="FI516" s="3">
        <v>0.38610038610038611</v>
      </c>
      <c r="FJ516" s="9">
        <v>20.95</v>
      </c>
      <c r="FK516" s="3" t="s">
        <v>1</v>
      </c>
      <c r="FL516" s="3" t="s">
        <v>1</v>
      </c>
      <c r="FM516" s="3">
        <v>0.9009009009009008</v>
      </c>
      <c r="FN516" s="9">
        <v>1250</v>
      </c>
      <c r="FO516" s="9">
        <v>5.9000000000000003E-4</v>
      </c>
      <c r="FP516" s="9">
        <v>22.75</v>
      </c>
      <c r="FQ516" s="3" t="s">
        <v>311</v>
      </c>
      <c r="FR516" s="5">
        <v>0.27</v>
      </c>
      <c r="FS516" s="9">
        <v>175</v>
      </c>
      <c r="FT516" s="3" t="s">
        <v>1</v>
      </c>
      <c r="FU516" s="3">
        <v>3.68</v>
      </c>
      <c r="FV516" s="3" t="s">
        <v>27</v>
      </c>
      <c r="FW516" s="5">
        <v>82.7</v>
      </c>
      <c r="FX516" s="10">
        <v>6.7999999999999996E-3</v>
      </c>
      <c r="FY516" s="3">
        <v>99.7</v>
      </c>
      <c r="FZ516" s="3"/>
      <c r="GA516" s="3">
        <v>3.2</v>
      </c>
      <c r="GB516" s="3">
        <v>3.2</v>
      </c>
      <c r="GC516" s="3" t="s">
        <v>27</v>
      </c>
      <c r="GD516" s="3">
        <v>3.2</v>
      </c>
      <c r="GE516" s="3">
        <v>2.5</v>
      </c>
      <c r="GF516" s="3" t="s">
        <v>30</v>
      </c>
      <c r="GG516" s="3"/>
      <c r="GH516" s="9">
        <v>3.82</v>
      </c>
      <c r="GI516" s="5">
        <v>305</v>
      </c>
      <c r="GJ516" s="5">
        <v>0.42499999999999999</v>
      </c>
      <c r="GK516" s="3"/>
      <c r="GL516" s="5">
        <v>555.55555555555554</v>
      </c>
      <c r="GM516" s="9">
        <v>2.0099999999999998</v>
      </c>
      <c r="GN516" s="3" t="s">
        <v>31</v>
      </c>
      <c r="GO516" s="3" t="s">
        <v>8</v>
      </c>
      <c r="GP516" s="3"/>
      <c r="GQ516" s="3">
        <v>395</v>
      </c>
      <c r="GR516" s="3" t="s">
        <v>219</v>
      </c>
      <c r="GS516" s="9">
        <v>2.3809523809523809</v>
      </c>
      <c r="GT516" s="9">
        <v>118</v>
      </c>
      <c r="GU516" s="9">
        <v>38.1</v>
      </c>
      <c r="GV516" s="2">
        <v>1.4285714285714284</v>
      </c>
      <c r="GW516" s="9">
        <v>9.9499999999999993</v>
      </c>
      <c r="GX516" s="2" t="s">
        <v>34</v>
      </c>
      <c r="GY516" s="9">
        <v>2.7027027027027026</v>
      </c>
      <c r="GZ516" s="9">
        <v>6.15</v>
      </c>
      <c r="HA516" s="9">
        <v>1.49</v>
      </c>
      <c r="HB516" s="9">
        <v>53</v>
      </c>
      <c r="HC516" s="3">
        <v>29.05</v>
      </c>
      <c r="HD516" s="3" t="s">
        <v>3</v>
      </c>
      <c r="HE516" s="9">
        <v>220</v>
      </c>
      <c r="HF516" s="9">
        <v>24</v>
      </c>
      <c r="HG516" s="3" t="s">
        <v>467</v>
      </c>
      <c r="HH516" s="5">
        <v>305</v>
      </c>
      <c r="HI516" s="3" t="s">
        <v>311</v>
      </c>
      <c r="HJ516" s="3">
        <v>1.6949152542372883</v>
      </c>
      <c r="HK516" s="3" t="s">
        <v>3</v>
      </c>
      <c r="HL516" s="3">
        <v>6.7</v>
      </c>
      <c r="HM516" s="9">
        <v>0.93</v>
      </c>
      <c r="HN516" s="9">
        <v>1970</v>
      </c>
      <c r="HO516" s="3" t="s">
        <v>3</v>
      </c>
      <c r="HP516" s="3" t="s">
        <v>1</v>
      </c>
      <c r="HQ516" s="3" t="s">
        <v>28</v>
      </c>
      <c r="HR516" s="9">
        <v>580</v>
      </c>
      <c r="HS516" s="3" t="s">
        <v>3</v>
      </c>
      <c r="HT516" s="3">
        <v>3.77</v>
      </c>
      <c r="HU516" s="9">
        <v>0.56497175141242939</v>
      </c>
      <c r="HV516" s="3">
        <v>1</v>
      </c>
      <c r="HW516" s="9">
        <v>0.47800000000000004</v>
      </c>
      <c r="HX516" s="3" t="s">
        <v>3</v>
      </c>
      <c r="HY516" s="3">
        <v>125.3</v>
      </c>
      <c r="HZ516" s="3" t="s">
        <v>30</v>
      </c>
      <c r="IA516" s="9">
        <v>40.5</v>
      </c>
      <c r="IB516" s="5">
        <v>4700</v>
      </c>
      <c r="IC516" s="3" t="s">
        <v>18</v>
      </c>
      <c r="ID516" s="3"/>
      <c r="IE516" s="3" t="s">
        <v>309</v>
      </c>
      <c r="IF516" s="7">
        <v>11.9</v>
      </c>
      <c r="IG516" s="9">
        <v>50</v>
      </c>
      <c r="IH516" s="9">
        <v>2.9411764705882351</v>
      </c>
    </row>
    <row r="517" spans="1:242" x14ac:dyDescent="0.25">
      <c r="A517" s="1" t="s">
        <v>642</v>
      </c>
      <c r="B517" s="5">
        <v>270</v>
      </c>
      <c r="C517" s="3"/>
      <c r="D517" s="5">
        <v>34.5</v>
      </c>
      <c r="E517" s="3" t="s">
        <v>1</v>
      </c>
      <c r="F517" s="3"/>
      <c r="G517" s="2"/>
      <c r="H517" s="3">
        <v>3.19</v>
      </c>
      <c r="I517" s="3">
        <v>3.19</v>
      </c>
      <c r="J517" s="5">
        <v>1.8500000000000001E-3</v>
      </c>
      <c r="K517" s="3" t="s">
        <v>3</v>
      </c>
      <c r="L517" s="3"/>
      <c r="M517" s="5">
        <v>1.2195121951219512</v>
      </c>
      <c r="N517" s="5">
        <v>12.25</v>
      </c>
      <c r="O517" s="3" t="s">
        <v>3</v>
      </c>
      <c r="P517" s="3">
        <v>1.1100000000000001</v>
      </c>
      <c r="Q517" s="3">
        <v>0.38167938931297707</v>
      </c>
      <c r="R517" s="5">
        <v>124</v>
      </c>
      <c r="S517" s="3">
        <v>2.2999999999999998</v>
      </c>
      <c r="T517" s="3" t="s">
        <v>3</v>
      </c>
      <c r="U517" s="5">
        <v>36.75</v>
      </c>
      <c r="V517" s="3">
        <v>2.5</v>
      </c>
      <c r="W517" s="5">
        <v>300</v>
      </c>
      <c r="X517" s="3"/>
      <c r="Y517" s="3"/>
      <c r="Z517" s="5">
        <v>2.62</v>
      </c>
      <c r="AA517" s="3" t="s">
        <v>8</v>
      </c>
      <c r="AB517" s="2">
        <v>2.2222222222222223</v>
      </c>
      <c r="AC517" s="5">
        <v>3.6363636363636366E-7</v>
      </c>
      <c r="AD517" s="3" t="s">
        <v>22</v>
      </c>
      <c r="AE517" s="3" t="s">
        <v>1</v>
      </c>
      <c r="AF517" s="3"/>
      <c r="AG517" s="6">
        <v>6.0999999999999995E-3</v>
      </c>
      <c r="AH517" s="5">
        <v>300</v>
      </c>
      <c r="AI517" s="5">
        <v>186</v>
      </c>
      <c r="AJ517" s="3" t="s">
        <v>21</v>
      </c>
      <c r="AK517" s="5">
        <v>300</v>
      </c>
      <c r="AL517" s="5">
        <v>1.21</v>
      </c>
      <c r="AM517" s="3"/>
      <c r="AN517" s="3"/>
      <c r="AO517" s="5">
        <v>300</v>
      </c>
      <c r="AP517" s="5">
        <v>300</v>
      </c>
      <c r="AQ517" s="5">
        <v>312</v>
      </c>
      <c r="AR517" s="5">
        <v>9</v>
      </c>
      <c r="AS517" s="3" t="s">
        <v>28</v>
      </c>
      <c r="AT517" s="3" t="s">
        <v>28</v>
      </c>
      <c r="AU517" s="5">
        <v>382</v>
      </c>
      <c r="AV517" s="3"/>
      <c r="AW517" s="5">
        <v>300</v>
      </c>
      <c r="AX517" s="5">
        <v>1.0166666666666667E-4</v>
      </c>
      <c r="AY517" s="2"/>
      <c r="AZ517" s="5">
        <v>97</v>
      </c>
      <c r="BA517" s="5">
        <v>300</v>
      </c>
      <c r="BB517" s="3" t="s">
        <v>8</v>
      </c>
      <c r="BC517" s="3">
        <v>35</v>
      </c>
      <c r="BD517" s="5">
        <v>0.47619047619047616</v>
      </c>
      <c r="BE517" s="3" t="s">
        <v>581</v>
      </c>
      <c r="BF517" s="6">
        <v>39.5</v>
      </c>
      <c r="BG517" s="5">
        <v>6.7</v>
      </c>
      <c r="BH517" s="3">
        <v>198</v>
      </c>
      <c r="BI517" s="3">
        <v>3.19</v>
      </c>
      <c r="BJ517" s="5">
        <v>7.5</v>
      </c>
      <c r="BK517" s="5">
        <v>600</v>
      </c>
      <c r="BL517" s="5">
        <v>2.2222222222222223</v>
      </c>
      <c r="BM517" s="5">
        <v>14.65</v>
      </c>
      <c r="BN517" s="5">
        <v>300</v>
      </c>
      <c r="BO517" s="3" t="s">
        <v>121</v>
      </c>
      <c r="BP517" s="3" t="s">
        <v>3</v>
      </c>
      <c r="BQ517" s="5">
        <v>6.8</v>
      </c>
      <c r="BR517" s="2" t="s">
        <v>21</v>
      </c>
      <c r="BS517" s="3"/>
      <c r="BT517" s="3"/>
      <c r="BU517" s="3">
        <v>1.4492753623188408</v>
      </c>
      <c r="BV517" s="5" t="s">
        <v>21</v>
      </c>
      <c r="BW517" s="5">
        <v>5.95</v>
      </c>
      <c r="BX517" s="3" t="s">
        <v>27</v>
      </c>
      <c r="BY517" s="3"/>
      <c r="BZ517" s="5">
        <v>300</v>
      </c>
      <c r="CA517" s="5">
        <v>9.0909090909090917</v>
      </c>
      <c r="CB517" s="3" t="s">
        <v>3</v>
      </c>
      <c r="CC517" s="5">
        <v>1.75</v>
      </c>
      <c r="CD517" s="5">
        <v>298</v>
      </c>
      <c r="CE517" s="3"/>
      <c r="CF517" s="5">
        <v>162</v>
      </c>
      <c r="CG517" s="3" t="s">
        <v>312</v>
      </c>
      <c r="CH517" s="3">
        <v>3.19</v>
      </c>
      <c r="CI517" s="3" t="s">
        <v>27</v>
      </c>
      <c r="CJ517" s="3" t="s">
        <v>1</v>
      </c>
      <c r="CK517" s="5">
        <v>3.42</v>
      </c>
      <c r="CL517" s="3" t="s">
        <v>22</v>
      </c>
      <c r="CM517" s="5">
        <v>580</v>
      </c>
      <c r="CN517" s="3"/>
      <c r="CO517" s="5">
        <v>52</v>
      </c>
      <c r="CP517" s="5">
        <v>12.5</v>
      </c>
      <c r="CQ517" s="5">
        <v>3.5</v>
      </c>
      <c r="CR517" s="5">
        <v>7.7</v>
      </c>
      <c r="CS517" s="5">
        <v>78.8</v>
      </c>
      <c r="CT517" s="5">
        <v>45.8</v>
      </c>
      <c r="CU517" s="5">
        <v>17.5</v>
      </c>
      <c r="CV517" s="5">
        <v>2100</v>
      </c>
      <c r="CW517" s="5">
        <v>800</v>
      </c>
      <c r="CX517" s="5">
        <v>1.3513513513513513</v>
      </c>
      <c r="CY517" s="5">
        <v>0.65359477124183007</v>
      </c>
      <c r="CZ517" s="3" t="s">
        <v>22</v>
      </c>
      <c r="DA517" s="5">
        <v>1.89</v>
      </c>
      <c r="DB517" s="5">
        <v>1290</v>
      </c>
      <c r="DC517" s="5">
        <v>6.65</v>
      </c>
      <c r="DD517" s="5">
        <v>122.5</v>
      </c>
      <c r="DE517" s="3" t="s">
        <v>22</v>
      </c>
      <c r="DF517" s="5">
        <v>0.5181347150259068</v>
      </c>
      <c r="DG517" s="3" t="s">
        <v>3</v>
      </c>
      <c r="DH517" s="5">
        <v>21.9</v>
      </c>
      <c r="DI517" s="3" t="s">
        <v>28</v>
      </c>
      <c r="DJ517" s="3"/>
      <c r="DK517" s="5">
        <v>770</v>
      </c>
      <c r="DL517" s="3" t="s">
        <v>8</v>
      </c>
      <c r="DM517" s="5">
        <v>0.2857142857142857</v>
      </c>
      <c r="DN517" s="3" t="s">
        <v>3</v>
      </c>
      <c r="DO517" s="5">
        <v>660</v>
      </c>
      <c r="DP517" s="3" t="s">
        <v>3</v>
      </c>
      <c r="DQ517" s="5">
        <v>580</v>
      </c>
      <c r="DR517" s="5">
        <v>2.3809523809523809</v>
      </c>
      <c r="DS517" s="2"/>
      <c r="DT517" s="5">
        <v>0.89285714285714279</v>
      </c>
      <c r="DU517" s="2"/>
      <c r="DV517" s="3" t="s">
        <v>3</v>
      </c>
      <c r="DW517" s="5">
        <v>36.75</v>
      </c>
      <c r="DX517" s="3">
        <v>8.3000000000000007</v>
      </c>
      <c r="DY517" s="3" t="s">
        <v>8</v>
      </c>
      <c r="DZ517" s="5">
        <v>1750</v>
      </c>
      <c r="EA517" s="5">
        <v>3.125</v>
      </c>
      <c r="EB517" s="5">
        <v>2.67</v>
      </c>
      <c r="EC517" s="3">
        <v>10.7</v>
      </c>
      <c r="ED517" s="5">
        <v>300</v>
      </c>
      <c r="EE517" s="5">
        <v>0.32786885245901642</v>
      </c>
      <c r="EF517" s="3" t="s">
        <v>1</v>
      </c>
      <c r="EG517" s="3" t="s">
        <v>27</v>
      </c>
      <c r="EH517" s="2"/>
      <c r="EI517" s="5">
        <v>14.25</v>
      </c>
      <c r="EJ517" s="3" t="s">
        <v>473</v>
      </c>
      <c r="EK517" s="5">
        <v>2.625</v>
      </c>
      <c r="EL517" s="3" t="s">
        <v>1</v>
      </c>
      <c r="EM517" s="3" t="s">
        <v>3</v>
      </c>
      <c r="EN517" s="3" t="s">
        <v>27</v>
      </c>
      <c r="EO517" s="3"/>
      <c r="EP517" s="3" t="s">
        <v>8</v>
      </c>
      <c r="EQ517" s="3">
        <v>3.19</v>
      </c>
      <c r="ER517" s="5">
        <v>8.4</v>
      </c>
      <c r="ES517" s="3"/>
      <c r="ET517" s="9" t="s">
        <v>21</v>
      </c>
      <c r="EU517" s="3" t="s">
        <v>239</v>
      </c>
      <c r="EV517" s="3" t="s">
        <v>28</v>
      </c>
      <c r="EW517" s="9">
        <v>32.5</v>
      </c>
      <c r="EX517" s="9">
        <v>1.96</v>
      </c>
      <c r="EY517" s="3">
        <v>2</v>
      </c>
      <c r="EZ517" s="3"/>
      <c r="FA517" s="9">
        <v>1.4925373134328357</v>
      </c>
      <c r="FB517" s="9">
        <v>5.7799999999999995E-4</v>
      </c>
      <c r="FC517" s="5">
        <v>300</v>
      </c>
      <c r="FD517" s="9">
        <v>7.6923076923076916</v>
      </c>
      <c r="FE517" s="2" t="s">
        <v>311</v>
      </c>
      <c r="FF517" s="3" t="s">
        <v>28</v>
      </c>
      <c r="FG517" s="3" t="s">
        <v>1</v>
      </c>
      <c r="FH517" s="9">
        <v>6.75</v>
      </c>
      <c r="FI517" s="3">
        <v>0.38167938931297707</v>
      </c>
      <c r="FJ517" s="9">
        <v>20.8</v>
      </c>
      <c r="FK517" s="3" t="s">
        <v>1</v>
      </c>
      <c r="FL517" s="3" t="s">
        <v>1</v>
      </c>
      <c r="FM517" s="3">
        <v>0.88495575221238942</v>
      </c>
      <c r="FN517" s="9">
        <v>1260</v>
      </c>
      <c r="FO517" s="9">
        <v>7.1500000000000003E-4</v>
      </c>
      <c r="FP517" s="9">
        <v>22.5</v>
      </c>
      <c r="FQ517" s="3" t="s">
        <v>311</v>
      </c>
      <c r="FR517" s="5">
        <v>0.3</v>
      </c>
      <c r="FS517" s="9">
        <v>169</v>
      </c>
      <c r="FT517" s="3" t="s">
        <v>1</v>
      </c>
      <c r="FU517" s="3">
        <v>3.69</v>
      </c>
      <c r="FV517" s="3" t="s">
        <v>27</v>
      </c>
      <c r="FW517" s="5">
        <v>72.900000000000006</v>
      </c>
      <c r="FX517" s="10">
        <v>6.9000000000000008E-3</v>
      </c>
      <c r="FY517" s="3">
        <v>97.5</v>
      </c>
      <c r="FZ517" s="3"/>
      <c r="GA517" s="3">
        <v>3.19</v>
      </c>
      <c r="GB517" s="3">
        <v>3.19</v>
      </c>
      <c r="GC517" s="3" t="s">
        <v>27</v>
      </c>
      <c r="GD517" s="3">
        <v>3.19</v>
      </c>
      <c r="GE517" s="3">
        <v>2.4390243902439024</v>
      </c>
      <c r="GF517" s="3" t="s">
        <v>30</v>
      </c>
      <c r="GG517" s="3"/>
      <c r="GH517" s="9">
        <v>3.84</v>
      </c>
      <c r="GI517" s="5">
        <v>300</v>
      </c>
      <c r="GJ517" s="5">
        <v>0.52749999999999997</v>
      </c>
      <c r="GK517" s="3"/>
      <c r="GL517" s="5">
        <v>588.23529411764707</v>
      </c>
      <c r="GM517" s="9">
        <v>1.97</v>
      </c>
      <c r="GN517" s="3" t="s">
        <v>31</v>
      </c>
      <c r="GO517" s="3" t="s">
        <v>8</v>
      </c>
      <c r="GP517" s="3"/>
      <c r="GQ517" s="3">
        <v>420</v>
      </c>
      <c r="GR517" s="3" t="s">
        <v>219</v>
      </c>
      <c r="GS517" s="9">
        <v>2.3809523809523809</v>
      </c>
      <c r="GT517" s="9">
        <v>115.5</v>
      </c>
      <c r="GU517" s="9">
        <v>40</v>
      </c>
      <c r="GV517" s="2">
        <v>2</v>
      </c>
      <c r="GW517" s="9">
        <v>11.7</v>
      </c>
      <c r="GX517" s="2" t="s">
        <v>34</v>
      </c>
      <c r="GY517" s="9">
        <v>2.6315789473684212</v>
      </c>
      <c r="GZ517" s="9">
        <v>6.05</v>
      </c>
      <c r="HA517" s="9">
        <v>1.46</v>
      </c>
      <c r="HB517" s="9">
        <v>50</v>
      </c>
      <c r="HC517" s="3">
        <v>28.85</v>
      </c>
      <c r="HD517" s="3" t="s">
        <v>3</v>
      </c>
      <c r="HE517" s="9">
        <v>240</v>
      </c>
      <c r="HF517" s="9">
        <v>24.3</v>
      </c>
      <c r="HG517" s="3" t="s">
        <v>467</v>
      </c>
      <c r="HH517" s="5">
        <v>300</v>
      </c>
      <c r="HI517" s="3" t="s">
        <v>311</v>
      </c>
      <c r="HJ517" s="3">
        <v>1.7543859649122808</v>
      </c>
      <c r="HK517" s="3" t="s">
        <v>3</v>
      </c>
      <c r="HL517" s="3">
        <v>6.69</v>
      </c>
      <c r="HM517" s="9">
        <v>0.97</v>
      </c>
      <c r="HN517" s="9">
        <v>1990</v>
      </c>
      <c r="HO517" s="3" t="s">
        <v>3</v>
      </c>
      <c r="HP517" s="3" t="s">
        <v>1</v>
      </c>
      <c r="HQ517" s="3" t="s">
        <v>28</v>
      </c>
      <c r="HR517" s="9">
        <v>525</v>
      </c>
      <c r="HS517" s="3" t="s">
        <v>3</v>
      </c>
      <c r="HT517" s="3">
        <v>3.72</v>
      </c>
      <c r="HU517" s="9">
        <v>0.54054054054054046</v>
      </c>
      <c r="HV517" s="3">
        <v>1</v>
      </c>
      <c r="HW517" s="9">
        <v>0.505</v>
      </c>
      <c r="HX517" s="3" t="s">
        <v>3</v>
      </c>
      <c r="HY517" s="3">
        <v>122</v>
      </c>
      <c r="HZ517" s="3" t="s">
        <v>30</v>
      </c>
      <c r="IA517" s="9">
        <v>41.2</v>
      </c>
      <c r="IB517" s="5">
        <v>4850</v>
      </c>
      <c r="IC517" s="3" t="s">
        <v>18</v>
      </c>
      <c r="ID517" s="3"/>
      <c r="IE517" s="3" t="s">
        <v>309</v>
      </c>
      <c r="IF517" s="7">
        <v>11.7</v>
      </c>
      <c r="IG517" s="9">
        <v>100</v>
      </c>
      <c r="IH517" s="9">
        <v>3.0303030303030303</v>
      </c>
    </row>
    <row r="518" spans="1:242" x14ac:dyDescent="0.25">
      <c r="A518" s="1" t="s">
        <v>643</v>
      </c>
      <c r="B518" s="5">
        <v>290</v>
      </c>
      <c r="C518" s="3">
        <v>35</v>
      </c>
      <c r="D518" s="5">
        <v>34.700000000000003</v>
      </c>
      <c r="E518" s="3" t="s">
        <v>1</v>
      </c>
      <c r="F518" s="3" t="s">
        <v>21</v>
      </c>
      <c r="G518" s="2">
        <v>1.85</v>
      </c>
      <c r="H518" s="3">
        <v>3.23</v>
      </c>
      <c r="I518" s="3">
        <v>3.23</v>
      </c>
      <c r="J518" s="5">
        <v>2E-3</v>
      </c>
      <c r="K518" s="3" t="s">
        <v>3</v>
      </c>
      <c r="L518" s="3">
        <v>2.04</v>
      </c>
      <c r="M518" s="5">
        <v>1.1904761904761905</v>
      </c>
      <c r="N518" s="5">
        <v>12.6</v>
      </c>
      <c r="O518" s="3" t="s">
        <v>3</v>
      </c>
      <c r="P518" s="3">
        <v>1.1200000000000001</v>
      </c>
      <c r="Q518" s="3">
        <v>0.38610038610038611</v>
      </c>
      <c r="R518" s="5">
        <v>120</v>
      </c>
      <c r="S518" s="3">
        <v>2.33</v>
      </c>
      <c r="T518" s="3" t="s">
        <v>3</v>
      </c>
      <c r="U518" s="5">
        <v>37.700000000000003</v>
      </c>
      <c r="V518" s="3">
        <v>2.5</v>
      </c>
      <c r="W518" s="5">
        <v>310</v>
      </c>
      <c r="X518" s="3">
        <v>1.25</v>
      </c>
      <c r="Y518" s="3">
        <v>17</v>
      </c>
      <c r="Z518" s="5">
        <v>2.65</v>
      </c>
      <c r="AA518" s="3" t="s">
        <v>8</v>
      </c>
      <c r="AB518" s="2">
        <v>2.3255813953488373</v>
      </c>
      <c r="AC518" s="5">
        <v>4.3636363636363636E-7</v>
      </c>
      <c r="AD518" s="3" t="s">
        <v>22</v>
      </c>
      <c r="AE518" s="3" t="s">
        <v>21</v>
      </c>
      <c r="AF518" s="3">
        <v>2.09</v>
      </c>
      <c r="AG518" s="5">
        <v>6.4999999999999997E-3</v>
      </c>
      <c r="AH518" s="5">
        <v>310</v>
      </c>
      <c r="AI518" s="5">
        <v>188</v>
      </c>
      <c r="AJ518" s="3">
        <v>170</v>
      </c>
      <c r="AK518" s="5">
        <v>310</v>
      </c>
      <c r="AL518" s="5">
        <v>1.21</v>
      </c>
      <c r="AM518" s="3">
        <v>140</v>
      </c>
      <c r="AN518" s="3">
        <v>1</v>
      </c>
      <c r="AO518" s="5">
        <v>310</v>
      </c>
      <c r="AP518" s="5">
        <v>310</v>
      </c>
      <c r="AQ518" s="5">
        <v>320</v>
      </c>
      <c r="AR518" s="5">
        <v>10</v>
      </c>
      <c r="AS518" s="3" t="s">
        <v>28</v>
      </c>
      <c r="AT518" s="3" t="s">
        <v>28</v>
      </c>
      <c r="AU518" s="5">
        <v>385</v>
      </c>
      <c r="AV518" s="3">
        <v>315</v>
      </c>
      <c r="AW518" s="5">
        <v>310</v>
      </c>
      <c r="AX518" s="5">
        <v>1.0333333333333333E-4</v>
      </c>
      <c r="AY518" s="2"/>
      <c r="AZ518" s="5">
        <v>98</v>
      </c>
      <c r="BA518" s="5">
        <v>310</v>
      </c>
      <c r="BB518" s="3" t="s">
        <v>8</v>
      </c>
      <c r="BC518" s="3">
        <v>35</v>
      </c>
      <c r="BD518" s="5">
        <v>0.47846889952153115</v>
      </c>
      <c r="BE518" s="3" t="s">
        <v>581</v>
      </c>
      <c r="BF518" s="6">
        <v>45.75</v>
      </c>
      <c r="BG518" s="5">
        <v>7</v>
      </c>
      <c r="BH518" s="3">
        <v>202</v>
      </c>
      <c r="BI518" s="3">
        <v>3.23</v>
      </c>
      <c r="BJ518" s="5">
        <v>7.2</v>
      </c>
      <c r="BK518" s="5">
        <v>595</v>
      </c>
      <c r="BL518" s="5">
        <v>2.4390243902439024</v>
      </c>
      <c r="BM518" s="5">
        <v>14.75</v>
      </c>
      <c r="BN518" s="5">
        <v>310</v>
      </c>
      <c r="BO518" s="3" t="s">
        <v>121</v>
      </c>
      <c r="BP518" s="3" t="s">
        <v>3</v>
      </c>
      <c r="BQ518" s="5">
        <v>6.75</v>
      </c>
      <c r="BR518" s="2" t="s">
        <v>21</v>
      </c>
      <c r="BS518" s="3">
        <v>0.68965517241379315</v>
      </c>
      <c r="BT518" s="3"/>
      <c r="BU518" s="3">
        <v>1.5873015873015872</v>
      </c>
      <c r="BV518" s="5" t="s">
        <v>21</v>
      </c>
      <c r="BW518" s="5">
        <v>6.15</v>
      </c>
      <c r="BX518" s="3" t="s">
        <v>27</v>
      </c>
      <c r="BY518" s="4">
        <v>116.55</v>
      </c>
      <c r="BZ518" s="5">
        <v>310</v>
      </c>
      <c r="CA518" s="5">
        <v>9.0909090909090917</v>
      </c>
      <c r="CB518" s="3" t="s">
        <v>3</v>
      </c>
      <c r="CC518" s="5">
        <v>1.79</v>
      </c>
      <c r="CD518" s="5">
        <v>310</v>
      </c>
      <c r="CE518" s="3">
        <v>0.68965517241379315</v>
      </c>
      <c r="CF518" s="5">
        <v>160</v>
      </c>
      <c r="CG518" s="3" t="s">
        <v>312</v>
      </c>
      <c r="CH518" s="3">
        <v>3.23</v>
      </c>
      <c r="CI518" s="3" t="s">
        <v>27</v>
      </c>
      <c r="CJ518" s="3" t="s">
        <v>1</v>
      </c>
      <c r="CK518" s="5">
        <v>3.45</v>
      </c>
      <c r="CL518" s="3" t="s">
        <v>22</v>
      </c>
      <c r="CM518" s="5">
        <v>585</v>
      </c>
      <c r="CN518" s="3">
        <v>1800</v>
      </c>
      <c r="CO518" s="5">
        <v>53</v>
      </c>
      <c r="CP518" s="5">
        <v>12.55</v>
      </c>
      <c r="CQ518" s="5">
        <v>3.7</v>
      </c>
      <c r="CR518" s="5">
        <v>7.87</v>
      </c>
      <c r="CS518" s="5">
        <v>82</v>
      </c>
      <c r="CT518" s="5">
        <v>48.5</v>
      </c>
      <c r="CU518" s="5">
        <v>17</v>
      </c>
      <c r="CV518" s="5">
        <v>2000</v>
      </c>
      <c r="CW518" s="5">
        <v>775</v>
      </c>
      <c r="CX518" s="5">
        <v>1.3333333333333333</v>
      </c>
      <c r="CY518" s="5">
        <v>0.67114093959731547</v>
      </c>
      <c r="CZ518" s="3" t="s">
        <v>22</v>
      </c>
      <c r="DA518" s="5">
        <v>1.98</v>
      </c>
      <c r="DB518" s="5">
        <v>1320</v>
      </c>
      <c r="DC518" s="5">
        <v>6.7</v>
      </c>
      <c r="DD518" s="5">
        <v>126.25</v>
      </c>
      <c r="DE518" s="3" t="s">
        <v>22</v>
      </c>
      <c r="DF518" s="5">
        <v>0.52631578947368418</v>
      </c>
      <c r="DG518" s="3" t="s">
        <v>3</v>
      </c>
      <c r="DH518" s="5">
        <v>21</v>
      </c>
      <c r="DI518" s="3" t="s">
        <v>28</v>
      </c>
      <c r="DJ518" s="3">
        <v>16</v>
      </c>
      <c r="DK518" s="5">
        <v>750</v>
      </c>
      <c r="DL518" s="3" t="s">
        <v>8</v>
      </c>
      <c r="DM518" s="5">
        <v>0.29411764705882354</v>
      </c>
      <c r="DN518" s="3" t="s">
        <v>3</v>
      </c>
      <c r="DO518" s="5">
        <v>670</v>
      </c>
      <c r="DP518" s="3" t="s">
        <v>3</v>
      </c>
      <c r="DQ518" s="5">
        <v>590</v>
      </c>
      <c r="DR518" s="5">
        <v>2.5</v>
      </c>
      <c r="DS518" s="2">
        <v>1.5</v>
      </c>
      <c r="DT518" s="5">
        <v>0.90909090909090906</v>
      </c>
      <c r="DU518" s="2">
        <v>1.52</v>
      </c>
      <c r="DV518" s="3" t="s">
        <v>3</v>
      </c>
      <c r="DW518" s="5">
        <v>37.700000000000003</v>
      </c>
      <c r="DX518" s="3">
        <v>8.65</v>
      </c>
      <c r="DY518" s="3" t="s">
        <v>8</v>
      </c>
      <c r="DZ518" s="5">
        <v>1775</v>
      </c>
      <c r="EA518" s="5">
        <v>3.2258064516129035</v>
      </c>
      <c r="EB518" s="5">
        <v>2.78</v>
      </c>
      <c r="EC518" s="3">
        <v>10.5</v>
      </c>
      <c r="ED518" s="5">
        <v>310</v>
      </c>
      <c r="EE518" s="5">
        <v>0.3401360544217687</v>
      </c>
      <c r="EF518" s="3" t="s">
        <v>1</v>
      </c>
      <c r="EG518" s="3" t="s">
        <v>27</v>
      </c>
      <c r="EH518" s="5">
        <v>200</v>
      </c>
      <c r="EI518" s="5">
        <v>14.2</v>
      </c>
      <c r="EJ518" s="3" t="s">
        <v>473</v>
      </c>
      <c r="EK518" s="5">
        <v>2.63</v>
      </c>
      <c r="EL518" s="3" t="s">
        <v>1</v>
      </c>
      <c r="EM518" s="3" t="s">
        <v>3</v>
      </c>
      <c r="EN518" s="3" t="s">
        <v>27</v>
      </c>
      <c r="EO518" s="3">
        <v>47</v>
      </c>
      <c r="EP518" s="3" t="s">
        <v>8</v>
      </c>
      <c r="EQ518" s="3">
        <v>3.23</v>
      </c>
      <c r="ER518" s="5">
        <v>8.5500000000000007</v>
      </c>
      <c r="ES518" s="3">
        <v>1000</v>
      </c>
      <c r="ET518" s="9" t="s">
        <v>21</v>
      </c>
      <c r="EU518" s="3" t="s">
        <v>239</v>
      </c>
      <c r="EV518" s="3" t="s">
        <v>28</v>
      </c>
      <c r="EW518" s="9">
        <v>40.5</v>
      </c>
      <c r="EX518" s="9">
        <v>2.02</v>
      </c>
      <c r="EY518" s="3">
        <v>2.02</v>
      </c>
      <c r="EZ518" s="3">
        <v>116.55</v>
      </c>
      <c r="FA518" s="9">
        <v>1.5873015873015872</v>
      </c>
      <c r="FB518" s="9">
        <v>9.5E-4</v>
      </c>
      <c r="FC518" s="5">
        <v>310</v>
      </c>
      <c r="FD518" s="9">
        <v>10</v>
      </c>
      <c r="FE518" s="2" t="s">
        <v>311</v>
      </c>
      <c r="FF518" s="3" t="s">
        <v>28</v>
      </c>
      <c r="FG518" s="3" t="s">
        <v>1</v>
      </c>
      <c r="FH518" s="9">
        <v>6.6</v>
      </c>
      <c r="FI518" s="3">
        <v>0.39370078740157477</v>
      </c>
      <c r="FJ518" s="9">
        <v>20.5</v>
      </c>
      <c r="FK518" s="3" t="s">
        <v>1</v>
      </c>
      <c r="FL518" s="3" t="s">
        <v>1</v>
      </c>
      <c r="FM518" s="3">
        <v>0.9174311926605504</v>
      </c>
      <c r="FN518" s="9">
        <v>1250</v>
      </c>
      <c r="FO518" s="9">
        <v>1.6999999999999999E-3</v>
      </c>
      <c r="FP518" s="9">
        <v>22</v>
      </c>
      <c r="FQ518" s="3" t="s">
        <v>311</v>
      </c>
      <c r="FR518" s="5">
        <v>0.32</v>
      </c>
      <c r="FS518" s="9">
        <v>165</v>
      </c>
      <c r="FT518" s="3" t="s">
        <v>1</v>
      </c>
      <c r="FU518" s="3">
        <v>3.79</v>
      </c>
      <c r="FV518" s="3" t="s">
        <v>27</v>
      </c>
      <c r="FW518" s="5">
        <v>95</v>
      </c>
      <c r="FX518" s="10">
        <v>7.2500000000000004E-3</v>
      </c>
      <c r="FY518" s="3">
        <v>100</v>
      </c>
      <c r="FZ518" s="3"/>
      <c r="GA518" s="3">
        <v>3.23</v>
      </c>
      <c r="GB518" s="3">
        <v>3.23</v>
      </c>
      <c r="GC518" s="3" t="s">
        <v>27</v>
      </c>
      <c r="GD518" s="3">
        <v>3.23</v>
      </c>
      <c r="GE518" s="3">
        <v>2.5641025641025639</v>
      </c>
      <c r="GF518" s="3" t="s">
        <v>21</v>
      </c>
      <c r="GG518" s="3">
        <v>160</v>
      </c>
      <c r="GH518" s="9">
        <v>3.84</v>
      </c>
      <c r="GI518" s="5">
        <v>310</v>
      </c>
      <c r="GJ518" s="5">
        <v>0.61</v>
      </c>
      <c r="GK518" s="3"/>
      <c r="GL518" s="5">
        <v>588.23529411764707</v>
      </c>
      <c r="GM518" s="9">
        <v>1.98</v>
      </c>
      <c r="GN518" s="3" t="s">
        <v>31</v>
      </c>
      <c r="GO518" s="3" t="s">
        <v>8</v>
      </c>
      <c r="GP518" s="3">
        <v>2.2222222222222223</v>
      </c>
      <c r="GQ518" s="3">
        <v>460</v>
      </c>
      <c r="GR518" s="3" t="s">
        <v>219</v>
      </c>
      <c r="GS518" s="9">
        <v>2.5</v>
      </c>
      <c r="GT518" s="9">
        <v>116</v>
      </c>
      <c r="GU518" s="9">
        <v>45</v>
      </c>
      <c r="GV518" s="2">
        <v>1.6666666666666667</v>
      </c>
      <c r="GW518" s="9">
        <v>11.55</v>
      </c>
      <c r="GX518" s="2" t="s">
        <v>34</v>
      </c>
      <c r="GY518" s="9">
        <v>2.7777777777777777</v>
      </c>
      <c r="GZ518" s="9">
        <v>6.16</v>
      </c>
      <c r="HA518" s="9">
        <v>1.52</v>
      </c>
      <c r="HB518" s="9">
        <v>51</v>
      </c>
      <c r="HC518" s="3">
        <v>29.5</v>
      </c>
      <c r="HD518" s="3" t="s">
        <v>3</v>
      </c>
      <c r="HE518" s="9">
        <v>250</v>
      </c>
      <c r="HF518" s="9">
        <v>25.5</v>
      </c>
      <c r="HG518" s="3" t="s">
        <v>467</v>
      </c>
      <c r="HH518" s="5">
        <v>310</v>
      </c>
      <c r="HI518" s="3" t="s">
        <v>311</v>
      </c>
      <c r="HJ518" s="3">
        <v>1.8181818181818181</v>
      </c>
      <c r="HK518" s="3" t="s">
        <v>3</v>
      </c>
      <c r="HL518" s="3">
        <v>6.69</v>
      </c>
      <c r="HM518" s="9">
        <v>1.01</v>
      </c>
      <c r="HN518" s="9">
        <v>1980</v>
      </c>
      <c r="HO518" s="3" t="s">
        <v>3</v>
      </c>
      <c r="HP518" s="3" t="s">
        <v>21</v>
      </c>
      <c r="HQ518" s="3" t="s">
        <v>28</v>
      </c>
      <c r="HR518" s="9">
        <v>595</v>
      </c>
      <c r="HS518" s="3" t="s">
        <v>3</v>
      </c>
      <c r="HT518" s="3">
        <v>3.85</v>
      </c>
      <c r="HU518" s="9">
        <v>0.55555555555555558</v>
      </c>
      <c r="HV518" s="3">
        <v>1</v>
      </c>
      <c r="HW518" s="9">
        <v>0.5</v>
      </c>
      <c r="HX518" s="3" t="s">
        <v>3</v>
      </c>
      <c r="HY518" s="3">
        <v>126.5</v>
      </c>
      <c r="HZ518" s="3">
        <v>1320</v>
      </c>
      <c r="IA518" s="9">
        <v>42</v>
      </c>
      <c r="IB518" s="5">
        <v>5100</v>
      </c>
      <c r="IC518" s="3" t="s">
        <v>18</v>
      </c>
      <c r="ID518" s="4">
        <v>116.55</v>
      </c>
      <c r="IE518" s="3" t="s">
        <v>309</v>
      </c>
      <c r="IF518" s="7">
        <v>12</v>
      </c>
      <c r="IG518" s="9">
        <v>100</v>
      </c>
      <c r="IH518" s="9">
        <v>2.8571428571428572</v>
      </c>
    </row>
    <row r="519" spans="1:242" x14ac:dyDescent="0.25">
      <c r="A519" s="1" t="s">
        <v>644</v>
      </c>
      <c r="B519" s="5">
        <v>310</v>
      </c>
      <c r="C519" s="3"/>
      <c r="D519" s="5">
        <v>36.25</v>
      </c>
      <c r="E519" s="3" t="s">
        <v>1</v>
      </c>
      <c r="F519" s="3"/>
      <c r="G519" s="2"/>
      <c r="H519" s="3">
        <v>3.2</v>
      </c>
      <c r="I519" s="3">
        <v>3.2</v>
      </c>
      <c r="J519" s="5">
        <v>2.2000000000000001E-3</v>
      </c>
      <c r="K519" s="3" t="s">
        <v>3</v>
      </c>
      <c r="L519" s="3">
        <v>2.0499999999999998</v>
      </c>
      <c r="M519" s="5">
        <v>1.1494252873563218</v>
      </c>
      <c r="N519" s="5">
        <v>13.15</v>
      </c>
      <c r="O519" s="3" t="s">
        <v>3</v>
      </c>
      <c r="P519" s="3">
        <v>1.1499999999999999</v>
      </c>
      <c r="Q519" s="3">
        <v>0.39215686274509809</v>
      </c>
      <c r="R519" s="5">
        <v>115</v>
      </c>
      <c r="S519" s="3">
        <v>2.38</v>
      </c>
      <c r="T519" s="3" t="s">
        <v>3</v>
      </c>
      <c r="U519" s="5">
        <v>39.200000000000003</v>
      </c>
      <c r="V519" s="3">
        <v>2.52</v>
      </c>
      <c r="W519" s="5">
        <v>340</v>
      </c>
      <c r="X519" s="3"/>
      <c r="Y519" s="3">
        <v>16.8</v>
      </c>
      <c r="Z519" s="5">
        <v>2.67</v>
      </c>
      <c r="AA519" s="3" t="s">
        <v>8</v>
      </c>
      <c r="AB519" s="5">
        <v>2.4390243902439024</v>
      </c>
      <c r="AC519" s="5">
        <v>5.5636363636363632E-7</v>
      </c>
      <c r="AD519" s="3" t="s">
        <v>22</v>
      </c>
      <c r="AE519" s="3" t="s">
        <v>1</v>
      </c>
      <c r="AF519" s="3"/>
      <c r="AG519" s="6">
        <v>6.5499999999999994E-3</v>
      </c>
      <c r="AH519" s="5">
        <v>340</v>
      </c>
      <c r="AI519" s="5">
        <v>185</v>
      </c>
      <c r="AJ519" s="3">
        <v>185</v>
      </c>
      <c r="AK519" s="5">
        <v>340</v>
      </c>
      <c r="AL519" s="5">
        <v>1.2</v>
      </c>
      <c r="AM519" s="3"/>
      <c r="AN519" s="3"/>
      <c r="AO519" s="5">
        <v>340</v>
      </c>
      <c r="AP519" s="5">
        <v>340</v>
      </c>
      <c r="AQ519" s="5">
        <v>315</v>
      </c>
      <c r="AR519" s="5">
        <v>9.5</v>
      </c>
      <c r="AS519" s="3" t="s">
        <v>28</v>
      </c>
      <c r="AT519" s="3" t="s">
        <v>28</v>
      </c>
      <c r="AU519" s="5">
        <v>435</v>
      </c>
      <c r="AV519" s="3"/>
      <c r="AW519" s="5">
        <v>340</v>
      </c>
      <c r="AX519" s="5">
        <v>1.4166666666666668E-4</v>
      </c>
      <c r="AY519" s="2"/>
      <c r="AZ519" s="5">
        <v>100</v>
      </c>
      <c r="BA519" s="5">
        <v>340</v>
      </c>
      <c r="BB519" s="3" t="s">
        <v>8</v>
      </c>
      <c r="BC519" s="3">
        <v>34.25</v>
      </c>
      <c r="BD519" s="5">
        <v>0.48076923076923073</v>
      </c>
      <c r="BE519" s="3" t="s">
        <v>581</v>
      </c>
      <c r="BF519" s="6">
        <v>42</v>
      </c>
      <c r="BG519" s="5">
        <v>7.25</v>
      </c>
      <c r="BH519" s="3">
        <v>211</v>
      </c>
      <c r="BI519" s="3">
        <v>3.2</v>
      </c>
      <c r="BJ519" s="5">
        <v>7.25</v>
      </c>
      <c r="BK519" s="5">
        <v>625</v>
      </c>
      <c r="BL519" s="5">
        <v>2.5</v>
      </c>
      <c r="BM519" s="5">
        <v>14.5</v>
      </c>
      <c r="BN519" s="5">
        <v>340</v>
      </c>
      <c r="BO519" s="3" t="s">
        <v>121</v>
      </c>
      <c r="BP519" s="3" t="s">
        <v>3</v>
      </c>
      <c r="BQ519" s="5">
        <v>6.5</v>
      </c>
      <c r="BR519" s="2" t="s">
        <v>21</v>
      </c>
      <c r="BS519" s="3"/>
      <c r="BT519" s="3"/>
      <c r="BU519" s="3">
        <v>1.5151515151515151</v>
      </c>
      <c r="BV519" s="5">
        <v>4.3</v>
      </c>
      <c r="BW519" s="5">
        <v>6.35</v>
      </c>
      <c r="BX519" s="3" t="s">
        <v>27</v>
      </c>
      <c r="BY519" s="3"/>
      <c r="BZ519" s="5">
        <v>340</v>
      </c>
      <c r="CA519" s="5">
        <v>8.3333333333333339</v>
      </c>
      <c r="CB519" s="3" t="s">
        <v>3</v>
      </c>
      <c r="CC519" s="5">
        <v>1.88</v>
      </c>
      <c r="CD519" s="5">
        <v>315</v>
      </c>
      <c r="CE519" s="3"/>
      <c r="CF519" s="5">
        <v>162</v>
      </c>
      <c r="CG519" s="3" t="s">
        <v>312</v>
      </c>
      <c r="CH519" s="3">
        <v>3.2</v>
      </c>
      <c r="CI519" s="3" t="s">
        <v>27</v>
      </c>
      <c r="CJ519" s="3" t="s">
        <v>1</v>
      </c>
      <c r="CK519" s="5">
        <v>3.7</v>
      </c>
      <c r="CL519" s="3" t="s">
        <v>22</v>
      </c>
      <c r="CM519" s="5">
        <v>575</v>
      </c>
      <c r="CN519" s="3"/>
      <c r="CO519" s="5">
        <v>54</v>
      </c>
      <c r="CP519" s="5">
        <v>16.5</v>
      </c>
      <c r="CQ519" s="5">
        <v>3.72</v>
      </c>
      <c r="CR519" s="5">
        <v>7.82</v>
      </c>
      <c r="CS519" s="5">
        <v>77</v>
      </c>
      <c r="CT519" s="5">
        <v>51.9</v>
      </c>
      <c r="CU519" s="5">
        <v>16.8</v>
      </c>
      <c r="CV519" s="5">
        <v>1975</v>
      </c>
      <c r="CW519" s="5">
        <v>750</v>
      </c>
      <c r="CX519" s="5">
        <v>1.6666666666666667</v>
      </c>
      <c r="CY519" s="5">
        <v>0.69444444444444442</v>
      </c>
      <c r="CZ519" s="3" t="s">
        <v>22</v>
      </c>
      <c r="DA519" s="5">
        <v>2.0499999999999998</v>
      </c>
      <c r="DB519" s="5">
        <v>1370</v>
      </c>
      <c r="DC519" s="5">
        <v>6.74</v>
      </c>
      <c r="DD519" s="5">
        <v>129</v>
      </c>
      <c r="DE519" s="3" t="s">
        <v>22</v>
      </c>
      <c r="DF519" s="5">
        <v>0.53191489361702127</v>
      </c>
      <c r="DG519" s="3" t="s">
        <v>3</v>
      </c>
      <c r="DH519" s="5">
        <v>21.75</v>
      </c>
      <c r="DI519" s="3" t="s">
        <v>28</v>
      </c>
      <c r="DJ519" s="3"/>
      <c r="DK519" s="5">
        <v>715</v>
      </c>
      <c r="DL519" s="3" t="s">
        <v>8</v>
      </c>
      <c r="DM519" s="5">
        <v>0.29585798816568049</v>
      </c>
      <c r="DN519" s="3" t="s">
        <v>3</v>
      </c>
      <c r="DO519" s="5">
        <v>665</v>
      </c>
      <c r="DP519" s="3" t="s">
        <v>3</v>
      </c>
      <c r="DQ519" s="5">
        <v>600</v>
      </c>
      <c r="DR519" s="5">
        <v>2.5641025641025639</v>
      </c>
      <c r="DS519" s="2"/>
      <c r="DT519" s="5">
        <v>0.90909090909090906</v>
      </c>
      <c r="DU519" s="2"/>
      <c r="DV519" s="3" t="s">
        <v>3</v>
      </c>
      <c r="DW519" s="5">
        <v>39.200000000000003</v>
      </c>
      <c r="DX519" s="3">
        <v>9.0500000000000007</v>
      </c>
      <c r="DY519" s="3" t="s">
        <v>8</v>
      </c>
      <c r="DZ519" s="5">
        <v>1730</v>
      </c>
      <c r="EA519" s="5">
        <v>3.3333333333333335</v>
      </c>
      <c r="EB519" s="5">
        <v>2.8</v>
      </c>
      <c r="EC519" s="3">
        <v>10.55</v>
      </c>
      <c r="ED519" s="5">
        <v>340</v>
      </c>
      <c r="EE519" s="5">
        <v>0.34482758620689657</v>
      </c>
      <c r="EF519" s="3" t="s">
        <v>1</v>
      </c>
      <c r="EG519" s="3" t="s">
        <v>27</v>
      </c>
      <c r="EH519" s="2"/>
      <c r="EI519" s="5">
        <v>14.95</v>
      </c>
      <c r="EJ519" s="3" t="s">
        <v>473</v>
      </c>
      <c r="EK519" s="5">
        <v>2.645</v>
      </c>
      <c r="EL519" s="3" t="s">
        <v>1</v>
      </c>
      <c r="EM519" s="3" t="s">
        <v>3</v>
      </c>
      <c r="EN519" s="3" t="s">
        <v>27</v>
      </c>
      <c r="EO519" s="3"/>
      <c r="EP519" s="3" t="s">
        <v>8</v>
      </c>
      <c r="EQ519" s="3">
        <v>3.2</v>
      </c>
      <c r="ER519" s="5">
        <v>8.65</v>
      </c>
      <c r="ES519" s="3"/>
      <c r="ET519" s="9">
        <v>52</v>
      </c>
      <c r="EU519" s="3" t="s">
        <v>239</v>
      </c>
      <c r="EV519" s="3" t="s">
        <v>28</v>
      </c>
      <c r="EW519" s="9">
        <v>42.25</v>
      </c>
      <c r="EX519" s="9">
        <v>2.1</v>
      </c>
      <c r="EY519" s="3">
        <v>2.02</v>
      </c>
      <c r="EZ519" s="3"/>
      <c r="FA519" s="9">
        <v>1.6129032258064517</v>
      </c>
      <c r="FB519" s="9">
        <v>1.1000000000000001E-3</v>
      </c>
      <c r="FC519" s="5">
        <v>340</v>
      </c>
      <c r="FD519" s="9">
        <v>11.111111111111111</v>
      </c>
      <c r="FE519" s="2" t="s">
        <v>311</v>
      </c>
      <c r="FF519" s="3" t="s">
        <v>28</v>
      </c>
      <c r="FG519" s="3" t="s">
        <v>1</v>
      </c>
      <c r="FH519" s="9">
        <v>6.75</v>
      </c>
      <c r="FI519" s="3">
        <v>0.3968253968253968</v>
      </c>
      <c r="FJ519" s="9">
        <v>21.1</v>
      </c>
      <c r="FK519" s="3" t="s">
        <v>1</v>
      </c>
      <c r="FL519" s="3" t="s">
        <v>1</v>
      </c>
      <c r="FM519" s="3">
        <v>0.93457943925233644</v>
      </c>
      <c r="FN519" s="9">
        <v>1300</v>
      </c>
      <c r="FO519" s="9">
        <v>2E-3</v>
      </c>
      <c r="FP519" s="9">
        <v>22.75</v>
      </c>
      <c r="FQ519" s="3" t="s">
        <v>311</v>
      </c>
      <c r="FR519" s="5">
        <v>0.3</v>
      </c>
      <c r="FS519" s="9">
        <v>160</v>
      </c>
      <c r="FT519" s="3" t="s">
        <v>1</v>
      </c>
      <c r="FU519" s="3">
        <v>3.75</v>
      </c>
      <c r="FV519" s="3" t="s">
        <v>27</v>
      </c>
      <c r="FW519" s="5">
        <v>90</v>
      </c>
      <c r="FX519" s="10">
        <v>8.9999999999999993E-3</v>
      </c>
      <c r="FY519" s="3">
        <v>106</v>
      </c>
      <c r="FZ519" s="3"/>
      <c r="GA519" s="3">
        <v>3.2</v>
      </c>
      <c r="GB519" s="3">
        <v>3.2</v>
      </c>
      <c r="GC519" s="3" t="s">
        <v>27</v>
      </c>
      <c r="GD519" s="3">
        <v>3.2</v>
      </c>
      <c r="GE519" s="3">
        <v>2.2727272727272729</v>
      </c>
      <c r="GF519" s="3" t="s">
        <v>30</v>
      </c>
      <c r="GG519" s="3"/>
      <c r="GH519" s="9">
        <v>3.81</v>
      </c>
      <c r="GI519" s="5">
        <v>340</v>
      </c>
      <c r="GJ519" s="5">
        <v>0.64</v>
      </c>
      <c r="GK519" s="3">
        <v>5.75</v>
      </c>
      <c r="GL519" s="5">
        <v>555</v>
      </c>
      <c r="GM519" s="9">
        <v>1.94</v>
      </c>
      <c r="GN519" s="3" t="s">
        <v>31</v>
      </c>
      <c r="GO519" s="3" t="s">
        <v>8</v>
      </c>
      <c r="GP519" s="3"/>
      <c r="GQ519" s="3">
        <v>500</v>
      </c>
      <c r="GR519" s="3" t="s">
        <v>219</v>
      </c>
      <c r="GS519" s="9">
        <v>2.5641025641025639</v>
      </c>
      <c r="GT519" s="9">
        <v>116.75</v>
      </c>
      <c r="GU519" s="9">
        <v>42.5</v>
      </c>
      <c r="GV519" s="2">
        <v>1.4285714285714284</v>
      </c>
      <c r="GW519" s="9">
        <v>12.8</v>
      </c>
      <c r="GX519" s="2" t="s">
        <v>34</v>
      </c>
      <c r="GY519" s="9">
        <v>2.8571428571428572</v>
      </c>
      <c r="GZ519" s="9">
        <v>6.35</v>
      </c>
      <c r="HA519" s="9">
        <v>1.58</v>
      </c>
      <c r="HB519" s="9">
        <v>52</v>
      </c>
      <c r="HC519" s="3">
        <v>28.8</v>
      </c>
      <c r="HD519" s="3" t="s">
        <v>3</v>
      </c>
      <c r="HE519" s="9">
        <v>255</v>
      </c>
      <c r="HF519" s="9">
        <v>25.3</v>
      </c>
      <c r="HG519" s="3" t="s">
        <v>467</v>
      </c>
      <c r="HH519" s="5">
        <v>340</v>
      </c>
      <c r="HI519" s="3" t="s">
        <v>311</v>
      </c>
      <c r="HJ519" s="3">
        <v>1.8181818181818181</v>
      </c>
      <c r="HK519" s="3" t="s">
        <v>3</v>
      </c>
      <c r="HL519" s="3">
        <v>6.7</v>
      </c>
      <c r="HM519" s="9">
        <v>1.05</v>
      </c>
      <c r="HN519" s="9">
        <v>2000</v>
      </c>
      <c r="HO519" s="3" t="s">
        <v>3</v>
      </c>
      <c r="HP519" s="3" t="s">
        <v>1</v>
      </c>
      <c r="HQ519" s="3" t="s">
        <v>28</v>
      </c>
      <c r="HR519" s="9">
        <v>625</v>
      </c>
      <c r="HS519" s="3" t="s">
        <v>3</v>
      </c>
      <c r="HT519" s="3">
        <v>3.79</v>
      </c>
      <c r="HU519" s="9">
        <v>0.56818181818181823</v>
      </c>
      <c r="HV519" s="3">
        <v>1</v>
      </c>
      <c r="HW519" s="9">
        <v>0.52749999999999997</v>
      </c>
      <c r="HX519" s="3" t="s">
        <v>3</v>
      </c>
      <c r="HY519" s="3">
        <v>132</v>
      </c>
      <c r="HZ519" s="3" t="s">
        <v>30</v>
      </c>
      <c r="IA519" s="9">
        <v>45.5</v>
      </c>
      <c r="IB519" s="5">
        <v>6500</v>
      </c>
      <c r="IC519" s="3" t="s">
        <v>18</v>
      </c>
      <c r="ID519" s="3"/>
      <c r="IE519" s="3" t="s">
        <v>309</v>
      </c>
      <c r="IF519" s="7">
        <v>12.5</v>
      </c>
      <c r="IG519" s="9">
        <v>100</v>
      </c>
      <c r="IH519" s="9">
        <v>2.8571428571428572</v>
      </c>
    </row>
    <row r="520" spans="1:242" x14ac:dyDescent="0.25">
      <c r="A520" s="1" t="s">
        <v>645</v>
      </c>
      <c r="B520" s="5">
        <v>330</v>
      </c>
      <c r="C520" s="3"/>
      <c r="D520" s="5">
        <v>34.65</v>
      </c>
      <c r="E520" s="3" t="s">
        <v>1</v>
      </c>
      <c r="F520" s="3"/>
      <c r="G520" s="2"/>
      <c r="H520" s="3">
        <v>3</v>
      </c>
      <c r="I520" s="3">
        <v>3</v>
      </c>
      <c r="J520" s="5">
        <v>3.5999999999999999E-3</v>
      </c>
      <c r="K520" s="3" t="s">
        <v>3</v>
      </c>
      <c r="L520" s="3">
        <v>2.0299999999999998</v>
      </c>
      <c r="M520" s="5">
        <v>1.2658227848101264</v>
      </c>
      <c r="N520" s="5">
        <v>12.95</v>
      </c>
      <c r="O520" s="3" t="s">
        <v>3</v>
      </c>
      <c r="P520" s="3">
        <v>1.1499999999999999</v>
      </c>
      <c r="Q520" s="3">
        <v>0.38461538461538458</v>
      </c>
      <c r="R520" s="5">
        <v>100</v>
      </c>
      <c r="S520" s="3">
        <v>2.37</v>
      </c>
      <c r="T520" s="3" t="s">
        <v>3</v>
      </c>
      <c r="U520" s="5">
        <v>38.6</v>
      </c>
      <c r="V520" s="3">
        <v>2.5</v>
      </c>
      <c r="W520" s="5">
        <v>320</v>
      </c>
      <c r="X520" s="3"/>
      <c r="Y520" s="3">
        <v>16.399999999999999</v>
      </c>
      <c r="Z520" s="5">
        <v>2.68</v>
      </c>
      <c r="AA520" s="3" t="s">
        <v>8</v>
      </c>
      <c r="AB520" s="5">
        <v>2.3809523809523809</v>
      </c>
      <c r="AC520" s="5">
        <v>7.0909090909090905E-7</v>
      </c>
      <c r="AD520" s="3" t="s">
        <v>22</v>
      </c>
      <c r="AE520" s="3" t="s">
        <v>1</v>
      </c>
      <c r="AF520" s="3"/>
      <c r="AG520" s="6">
        <v>5.9800000000000001E-3</v>
      </c>
      <c r="AH520" s="5">
        <v>320</v>
      </c>
      <c r="AI520" s="5">
        <v>173</v>
      </c>
      <c r="AJ520" s="3">
        <v>192</v>
      </c>
      <c r="AK520" s="5">
        <v>320</v>
      </c>
      <c r="AL520" s="5">
        <v>1.2</v>
      </c>
      <c r="AM520" s="3"/>
      <c r="AN520" s="3"/>
      <c r="AO520" s="5">
        <v>320</v>
      </c>
      <c r="AP520" s="5">
        <v>320</v>
      </c>
      <c r="AQ520" s="5">
        <v>290</v>
      </c>
      <c r="AR520" s="5">
        <v>9</v>
      </c>
      <c r="AS520" s="3" t="s">
        <v>28</v>
      </c>
      <c r="AT520" s="3" t="s">
        <v>28</v>
      </c>
      <c r="AU520" s="5">
        <v>475</v>
      </c>
      <c r="AV520" s="3"/>
      <c r="AW520" s="5">
        <v>320</v>
      </c>
      <c r="AX520" s="5">
        <v>1.3333333333333334E-4</v>
      </c>
      <c r="AY520" s="2"/>
      <c r="AZ520" s="5">
        <v>100</v>
      </c>
      <c r="BA520" s="5">
        <v>320</v>
      </c>
      <c r="BB520" s="3" t="s">
        <v>8</v>
      </c>
      <c r="BC520" s="3">
        <v>33</v>
      </c>
      <c r="BD520" s="5">
        <v>0.47846889952153115</v>
      </c>
      <c r="BE520" s="3" t="s">
        <v>581</v>
      </c>
      <c r="BF520" s="6">
        <v>38.5</v>
      </c>
      <c r="BG520" s="5">
        <v>7.1</v>
      </c>
      <c r="BH520" s="3">
        <v>208</v>
      </c>
      <c r="BI520" s="3">
        <v>3</v>
      </c>
      <c r="BJ520" s="5">
        <v>7.15</v>
      </c>
      <c r="BK520" s="5">
        <v>627</v>
      </c>
      <c r="BL520" s="5">
        <v>2.4390243902439024</v>
      </c>
      <c r="BM520" s="5">
        <v>14.6</v>
      </c>
      <c r="BN520" s="5">
        <v>320</v>
      </c>
      <c r="BO520" s="3" t="s">
        <v>121</v>
      </c>
      <c r="BP520" s="3" t="s">
        <v>3</v>
      </c>
      <c r="BQ520" s="5">
        <v>6</v>
      </c>
      <c r="BR520" s="2" t="s">
        <v>21</v>
      </c>
      <c r="BS520" s="3"/>
      <c r="BT520" s="3"/>
      <c r="BU520" s="3">
        <v>1.4925373134328357</v>
      </c>
      <c r="BV520" s="5">
        <v>4.2699999999999996</v>
      </c>
      <c r="BW520" s="5">
        <v>6.25</v>
      </c>
      <c r="BX520" s="3" t="s">
        <v>27</v>
      </c>
      <c r="BY520" s="3"/>
      <c r="BZ520" s="5">
        <v>320</v>
      </c>
      <c r="CA520" s="5">
        <v>7.6923076923076916</v>
      </c>
      <c r="CB520" s="3" t="s">
        <v>3</v>
      </c>
      <c r="CC520" s="5">
        <v>1.83</v>
      </c>
      <c r="CD520" s="5">
        <v>300</v>
      </c>
      <c r="CE520" s="3"/>
      <c r="CF520" s="5">
        <v>158</v>
      </c>
      <c r="CG520" s="3" t="s">
        <v>312</v>
      </c>
      <c r="CH520" s="3">
        <v>3</v>
      </c>
      <c r="CI520" s="3" t="s">
        <v>27</v>
      </c>
      <c r="CJ520" s="3" t="s">
        <v>1</v>
      </c>
      <c r="CK520" s="5">
        <v>3.68</v>
      </c>
      <c r="CL520" s="3" t="s">
        <v>22</v>
      </c>
      <c r="CM520" s="5">
        <v>580</v>
      </c>
      <c r="CN520" s="3"/>
      <c r="CO520" s="5">
        <v>55</v>
      </c>
      <c r="CP520" s="5">
        <v>16.600000000000001</v>
      </c>
      <c r="CQ520" s="5">
        <v>3.71</v>
      </c>
      <c r="CR520" s="5">
        <v>7.7</v>
      </c>
      <c r="CS520" s="5">
        <v>75</v>
      </c>
      <c r="CT520" s="5">
        <v>51.1</v>
      </c>
      <c r="CU520" s="5">
        <v>16.399999999999999</v>
      </c>
      <c r="CV520" s="5">
        <v>1890</v>
      </c>
      <c r="CW520" s="5">
        <v>790</v>
      </c>
      <c r="CX520" s="5">
        <v>1.5873015873015872</v>
      </c>
      <c r="CY520" s="5">
        <v>0.68965517241379315</v>
      </c>
      <c r="CZ520" s="3" t="s">
        <v>22</v>
      </c>
      <c r="DA520" s="5">
        <v>2</v>
      </c>
      <c r="DB520" s="5">
        <v>1350</v>
      </c>
      <c r="DC520" s="5">
        <v>6.72</v>
      </c>
      <c r="DD520" s="5">
        <v>127.25</v>
      </c>
      <c r="DE520" s="3" t="s">
        <v>22</v>
      </c>
      <c r="DF520" s="5">
        <v>0.625</v>
      </c>
      <c r="DG520" s="3" t="s">
        <v>3</v>
      </c>
      <c r="DH520" s="5">
        <v>20.8</v>
      </c>
      <c r="DI520" s="3" t="s">
        <v>28</v>
      </c>
      <c r="DJ520" s="3"/>
      <c r="DK520" s="5">
        <v>700</v>
      </c>
      <c r="DL520" s="3" t="s">
        <v>8</v>
      </c>
      <c r="DM520" s="5">
        <v>0.28985507246376813</v>
      </c>
      <c r="DN520" s="3" t="s">
        <v>3</v>
      </c>
      <c r="DO520" s="5">
        <v>620</v>
      </c>
      <c r="DP520" s="3" t="s">
        <v>3</v>
      </c>
      <c r="DQ520" s="5">
        <v>500</v>
      </c>
      <c r="DR520" s="5">
        <v>2.5641025641025639</v>
      </c>
      <c r="DS520" s="2"/>
      <c r="DT520" s="5">
        <v>0.86956521739130443</v>
      </c>
      <c r="DU520" s="2"/>
      <c r="DV520" s="3" t="s">
        <v>3</v>
      </c>
      <c r="DW520" s="5">
        <v>38.6</v>
      </c>
      <c r="DX520" s="3">
        <v>8.9</v>
      </c>
      <c r="DY520" s="3" t="s">
        <v>8</v>
      </c>
      <c r="DZ520" s="5">
        <v>1680</v>
      </c>
      <c r="EA520" s="5">
        <v>3.2258064516129035</v>
      </c>
      <c r="EB520" s="5">
        <v>2.76</v>
      </c>
      <c r="EC520" s="3">
        <v>10.4</v>
      </c>
      <c r="ED520" s="5">
        <v>320</v>
      </c>
      <c r="EE520" s="5">
        <v>0.34482758620689657</v>
      </c>
      <c r="EF520" s="3" t="s">
        <v>1</v>
      </c>
      <c r="EG520" s="3" t="s">
        <v>27</v>
      </c>
      <c r="EH520" s="2"/>
      <c r="EI520" s="5">
        <v>15</v>
      </c>
      <c r="EJ520" s="3" t="s">
        <v>473</v>
      </c>
      <c r="EK520" s="5">
        <v>2.58</v>
      </c>
      <c r="EL520" s="3" t="s">
        <v>1</v>
      </c>
      <c r="EM520" s="3" t="s">
        <v>3</v>
      </c>
      <c r="EN520" s="3" t="s">
        <v>27</v>
      </c>
      <c r="EO520" s="3"/>
      <c r="EP520" s="3" t="s">
        <v>8</v>
      </c>
      <c r="EQ520" s="3">
        <v>3</v>
      </c>
      <c r="ER520" s="5">
        <v>8.4</v>
      </c>
      <c r="ES520" s="3"/>
      <c r="ET520" s="9">
        <v>49</v>
      </c>
      <c r="EU520" s="3" t="s">
        <v>239</v>
      </c>
      <c r="EV520" s="3" t="s">
        <v>28</v>
      </c>
      <c r="EW520" s="9">
        <v>41.5</v>
      </c>
      <c r="EX520" s="9">
        <v>2.06</v>
      </c>
      <c r="EY520" s="3">
        <v>2.0299999999999998</v>
      </c>
      <c r="EZ520" s="3"/>
      <c r="FA520" s="9">
        <v>1.5873015873015872</v>
      </c>
      <c r="FB520" s="9">
        <v>1.1999999999999999E-3</v>
      </c>
      <c r="FC520" s="5">
        <v>320</v>
      </c>
      <c r="FD520" s="9">
        <v>10</v>
      </c>
      <c r="FE520" s="2" t="s">
        <v>311</v>
      </c>
      <c r="FF520" s="3" t="s">
        <v>28</v>
      </c>
      <c r="FG520" s="3" t="s">
        <v>1</v>
      </c>
      <c r="FH520" s="9">
        <v>6.7</v>
      </c>
      <c r="FI520" s="3">
        <v>0.390625</v>
      </c>
      <c r="FJ520" s="9">
        <v>20.2</v>
      </c>
      <c r="FK520" s="3" t="s">
        <v>1</v>
      </c>
      <c r="FL520" s="3" t="s">
        <v>1</v>
      </c>
      <c r="FM520" s="3">
        <v>0.9174311926605504</v>
      </c>
      <c r="FN520" s="9">
        <v>1650</v>
      </c>
      <c r="FO520" s="9">
        <v>2.0999999999999999E-3</v>
      </c>
      <c r="FP520" s="9">
        <v>22.5</v>
      </c>
      <c r="FQ520" s="3" t="s">
        <v>311</v>
      </c>
      <c r="FR520" s="5">
        <v>0.28000000000000003</v>
      </c>
      <c r="FS520" s="9">
        <v>155</v>
      </c>
      <c r="FT520" s="3" t="s">
        <v>1</v>
      </c>
      <c r="FU520" s="3">
        <v>3.7</v>
      </c>
      <c r="FV520" s="3" t="s">
        <v>27</v>
      </c>
      <c r="FW520" s="5">
        <v>89</v>
      </c>
      <c r="FX520" s="10">
        <v>8.8999999999999999E-3</v>
      </c>
      <c r="FY520" s="3">
        <v>103</v>
      </c>
      <c r="FZ520" s="3"/>
      <c r="GA520" s="3">
        <v>3</v>
      </c>
      <c r="GB520" s="3">
        <v>3</v>
      </c>
      <c r="GC520" s="3" t="s">
        <v>27</v>
      </c>
      <c r="GD520" s="3">
        <v>3</v>
      </c>
      <c r="GE520" s="3">
        <v>2.2222222222222223</v>
      </c>
      <c r="GF520" s="3" t="s">
        <v>30</v>
      </c>
      <c r="GG520" s="3"/>
      <c r="GH520" s="9">
        <v>3.8</v>
      </c>
      <c r="GI520" s="5">
        <v>320</v>
      </c>
      <c r="GJ520" s="5">
        <v>0.83750000000000002</v>
      </c>
      <c r="GK520" s="3">
        <v>5.6</v>
      </c>
      <c r="GL520" s="5">
        <v>500</v>
      </c>
      <c r="GM520" s="9">
        <v>1.91</v>
      </c>
      <c r="GN520" s="3" t="s">
        <v>31</v>
      </c>
      <c r="GO520" s="3" t="s">
        <v>8</v>
      </c>
      <c r="GP520" s="3"/>
      <c r="GQ520" s="3">
        <v>650</v>
      </c>
      <c r="GR520" s="3" t="s">
        <v>219</v>
      </c>
      <c r="GS520" s="9">
        <v>2.5641025641025639</v>
      </c>
      <c r="GT520" s="9">
        <v>113.5</v>
      </c>
      <c r="GU520" s="9">
        <v>41.6</v>
      </c>
      <c r="GV520" s="2">
        <v>1.6666666666666667</v>
      </c>
      <c r="GW520" s="9">
        <v>13.75</v>
      </c>
      <c r="GX520" s="2" t="s">
        <v>34</v>
      </c>
      <c r="GY520" s="9">
        <v>2.8571428571428572</v>
      </c>
      <c r="GZ520" s="9">
        <v>6.3</v>
      </c>
      <c r="HA520" s="9">
        <v>1.56</v>
      </c>
      <c r="HB520" s="9">
        <v>50</v>
      </c>
      <c r="HC520" s="3">
        <v>28.3</v>
      </c>
      <c r="HD520" s="3" t="s">
        <v>3</v>
      </c>
      <c r="HE520" s="9">
        <v>250</v>
      </c>
      <c r="HF520" s="9">
        <v>24.95</v>
      </c>
      <c r="HG520" s="3" t="s">
        <v>467</v>
      </c>
      <c r="HH520" s="5">
        <v>320</v>
      </c>
      <c r="HI520" s="3" t="s">
        <v>311</v>
      </c>
      <c r="HJ520" s="3">
        <v>1.4285714285714286</v>
      </c>
      <c r="HK520" s="3" t="s">
        <v>3</v>
      </c>
      <c r="HL520" s="3">
        <v>6.65</v>
      </c>
      <c r="HM520" s="9">
        <v>0.97</v>
      </c>
      <c r="HN520" s="9">
        <v>1950</v>
      </c>
      <c r="HO520" s="3" t="s">
        <v>3</v>
      </c>
      <c r="HP520" s="3" t="s">
        <v>1</v>
      </c>
      <c r="HQ520" s="3" t="s">
        <v>28</v>
      </c>
      <c r="HR520" s="9">
        <v>575</v>
      </c>
      <c r="HS520" s="3" t="s">
        <v>3</v>
      </c>
      <c r="HT520" s="3">
        <v>3.73</v>
      </c>
      <c r="HU520" s="9">
        <v>0.57471264367816088</v>
      </c>
      <c r="HV520" s="3">
        <v>1</v>
      </c>
      <c r="HW520" s="9">
        <v>0.55500000000000005</v>
      </c>
      <c r="HX520" s="3" t="s">
        <v>3</v>
      </c>
      <c r="HY520" s="3">
        <v>130</v>
      </c>
      <c r="HZ520" s="3" t="s">
        <v>30</v>
      </c>
      <c r="IA520" s="9">
        <v>44</v>
      </c>
      <c r="IB520" s="5">
        <v>6750</v>
      </c>
      <c r="IC520" s="3" t="s">
        <v>18</v>
      </c>
      <c r="ID520" s="3"/>
      <c r="IE520" s="3" t="s">
        <v>309</v>
      </c>
      <c r="IF520" s="7">
        <v>12.1</v>
      </c>
      <c r="IG520" s="9">
        <v>100</v>
      </c>
      <c r="IH520" s="9">
        <v>2.8571428571428572</v>
      </c>
    </row>
    <row r="521" spans="1:242" x14ac:dyDescent="0.25">
      <c r="A521" s="1" t="s">
        <v>646</v>
      </c>
      <c r="B521" s="5">
        <v>345</v>
      </c>
      <c r="C521" s="3"/>
      <c r="D521" s="5">
        <v>34.85</v>
      </c>
      <c r="E521" s="3" t="s">
        <v>1</v>
      </c>
      <c r="F521" s="3"/>
      <c r="G521" s="2"/>
      <c r="H521" s="3">
        <v>2.9</v>
      </c>
      <c r="I521" s="3">
        <v>2.9</v>
      </c>
      <c r="J521" s="5">
        <v>5.4999999999999997E-3</v>
      </c>
      <c r="K521" s="3" t="s">
        <v>3</v>
      </c>
      <c r="L521" s="3">
        <v>2.04</v>
      </c>
      <c r="M521" s="5">
        <v>1.2345679012345678</v>
      </c>
      <c r="N521" s="5">
        <v>13.25</v>
      </c>
      <c r="O521" s="3" t="s">
        <v>3</v>
      </c>
      <c r="P521" s="3">
        <v>1.1599999999999999</v>
      </c>
      <c r="Q521" s="3">
        <v>0.38314176245210729</v>
      </c>
      <c r="R521" s="5">
        <v>98</v>
      </c>
      <c r="S521" s="3">
        <v>2.38</v>
      </c>
      <c r="T521" s="3" t="s">
        <v>3</v>
      </c>
      <c r="U521" s="5">
        <v>39.799999999999997</v>
      </c>
      <c r="V521" s="3">
        <v>2.5</v>
      </c>
      <c r="W521" s="5">
        <v>320</v>
      </c>
      <c r="X521" s="3"/>
      <c r="Y521" s="3">
        <v>17.45</v>
      </c>
      <c r="Z521" s="5">
        <v>2.66</v>
      </c>
      <c r="AA521" s="3" t="s">
        <v>8</v>
      </c>
      <c r="AB521" s="5">
        <v>2.5641025641025639</v>
      </c>
      <c r="AC521" s="5">
        <v>7.6363636363636364E-7</v>
      </c>
      <c r="AD521" s="3" t="s">
        <v>22</v>
      </c>
      <c r="AE521" s="3" t="s">
        <v>1</v>
      </c>
      <c r="AF521" s="3"/>
      <c r="AG521" s="5">
        <v>6.0499999999999998E-3</v>
      </c>
      <c r="AH521" s="5">
        <v>320</v>
      </c>
      <c r="AI521" s="5">
        <v>178.9</v>
      </c>
      <c r="AJ521" s="3">
        <v>195</v>
      </c>
      <c r="AK521" s="5">
        <v>320</v>
      </c>
      <c r="AL521" s="5">
        <v>1.21</v>
      </c>
      <c r="AM521" s="3"/>
      <c r="AN521" s="3"/>
      <c r="AO521" s="5">
        <v>320</v>
      </c>
      <c r="AP521" s="5">
        <v>320</v>
      </c>
      <c r="AQ521" s="5">
        <v>300</v>
      </c>
      <c r="AR521" s="5">
        <v>9.25</v>
      </c>
      <c r="AS521" s="3" t="s">
        <v>28</v>
      </c>
      <c r="AT521" s="3" t="s">
        <v>28</v>
      </c>
      <c r="AU521" s="5">
        <v>478</v>
      </c>
      <c r="AV521" s="3"/>
      <c r="AW521" s="5">
        <v>320</v>
      </c>
      <c r="AX521" s="5">
        <v>1.5833333333333332E-4</v>
      </c>
      <c r="AY521" s="2"/>
      <c r="AZ521" s="5">
        <v>102</v>
      </c>
      <c r="BA521" s="5">
        <v>320</v>
      </c>
      <c r="BB521" s="3" t="s">
        <v>8</v>
      </c>
      <c r="BC521" s="3">
        <v>35</v>
      </c>
      <c r="BD521" s="5">
        <v>0.49261083743842371</v>
      </c>
      <c r="BE521" s="3" t="s">
        <v>581</v>
      </c>
      <c r="BF521" s="6">
        <v>41.5</v>
      </c>
      <c r="BG521" s="5">
        <v>7.3</v>
      </c>
      <c r="BH521" s="3">
        <v>220.5</v>
      </c>
      <c r="BI521" s="3">
        <v>2.9</v>
      </c>
      <c r="BJ521" s="5">
        <v>7.17</v>
      </c>
      <c r="BK521" s="5">
        <v>630</v>
      </c>
      <c r="BL521" s="5">
        <v>2.5641025641025639</v>
      </c>
      <c r="BM521" s="5">
        <v>13.75</v>
      </c>
      <c r="BN521" s="5">
        <v>320</v>
      </c>
      <c r="BO521" s="3" t="s">
        <v>121</v>
      </c>
      <c r="BP521" s="3" t="s">
        <v>3</v>
      </c>
      <c r="BQ521" s="5">
        <v>5.9</v>
      </c>
      <c r="BR521" s="2" t="s">
        <v>21</v>
      </c>
      <c r="BS521" s="3"/>
      <c r="BT521" s="3"/>
      <c r="BU521" s="3">
        <v>1.4492753623188408</v>
      </c>
      <c r="BV521" s="5">
        <v>4.25</v>
      </c>
      <c r="BW521" s="5">
        <v>6.4</v>
      </c>
      <c r="BX521" s="3" t="s">
        <v>27</v>
      </c>
      <c r="BY521" s="3"/>
      <c r="BZ521" s="5">
        <v>320</v>
      </c>
      <c r="CA521" s="5">
        <v>7.1428571428571423</v>
      </c>
      <c r="CB521" s="3" t="s">
        <v>3</v>
      </c>
      <c r="CC521" s="5">
        <v>1.89</v>
      </c>
      <c r="CD521" s="5">
        <v>305</v>
      </c>
      <c r="CE521" s="3"/>
      <c r="CF521" s="5">
        <v>160</v>
      </c>
      <c r="CG521" s="3" t="s">
        <v>312</v>
      </c>
      <c r="CH521" s="3">
        <v>2.9</v>
      </c>
      <c r="CI521" s="3" t="s">
        <v>27</v>
      </c>
      <c r="CJ521" s="3" t="s">
        <v>1</v>
      </c>
      <c r="CK521" s="5">
        <v>3.69</v>
      </c>
      <c r="CL521" s="3" t="s">
        <v>22</v>
      </c>
      <c r="CM521" s="5">
        <v>595</v>
      </c>
      <c r="CN521" s="3"/>
      <c r="CO521" s="5">
        <v>53</v>
      </c>
      <c r="CP521" s="5">
        <v>16.75</v>
      </c>
      <c r="CQ521" s="5">
        <v>3.7</v>
      </c>
      <c r="CR521" s="5">
        <v>7.8</v>
      </c>
      <c r="CS521" s="5">
        <v>78.900000000000006</v>
      </c>
      <c r="CT521" s="5">
        <v>54.25</v>
      </c>
      <c r="CU521" s="5">
        <v>17.45</v>
      </c>
      <c r="CV521" s="5">
        <v>1850</v>
      </c>
      <c r="CW521" s="5">
        <v>875</v>
      </c>
      <c r="CX521" s="5">
        <v>2.1276595744680851</v>
      </c>
      <c r="CY521" s="5">
        <v>0.70422535211267612</v>
      </c>
      <c r="CZ521" s="3" t="s">
        <v>22</v>
      </c>
      <c r="DA521" s="5">
        <v>2.0499999999999998</v>
      </c>
      <c r="DB521" s="5">
        <v>1380</v>
      </c>
      <c r="DC521" s="5">
        <v>6.7</v>
      </c>
      <c r="DD521" s="5">
        <v>132.94999999999999</v>
      </c>
      <c r="DE521" s="3" t="s">
        <v>22</v>
      </c>
      <c r="DF521" s="5">
        <v>0.64516129032258063</v>
      </c>
      <c r="DG521" s="3" t="s">
        <v>3</v>
      </c>
      <c r="DH521" s="5">
        <v>22</v>
      </c>
      <c r="DI521" s="3" t="s">
        <v>28</v>
      </c>
      <c r="DJ521" s="3"/>
      <c r="DK521" s="5">
        <v>675</v>
      </c>
      <c r="DL521" s="3" t="s">
        <v>8</v>
      </c>
      <c r="DM521" s="5">
        <v>0.29850746268656714</v>
      </c>
      <c r="DN521" s="3" t="s">
        <v>3</v>
      </c>
      <c r="DO521" s="5">
        <v>615</v>
      </c>
      <c r="DP521" s="3" t="s">
        <v>3</v>
      </c>
      <c r="DQ521" s="5">
        <v>550</v>
      </c>
      <c r="DR521" s="5">
        <v>2.7027027027027026</v>
      </c>
      <c r="DS521" s="2"/>
      <c r="DT521" s="5">
        <v>0.83333333333333337</v>
      </c>
      <c r="DU521" s="2"/>
      <c r="DV521" s="3" t="s">
        <v>3</v>
      </c>
      <c r="DW521" s="5">
        <v>39.799999999999997</v>
      </c>
      <c r="DX521" s="3">
        <v>9.4499999999999993</v>
      </c>
      <c r="DY521" s="3" t="s">
        <v>8</v>
      </c>
      <c r="DZ521" s="5">
        <v>1700</v>
      </c>
      <c r="EA521" s="5">
        <v>3.4482758620689657</v>
      </c>
      <c r="EB521" s="5">
        <v>2.78</v>
      </c>
      <c r="EC521" s="3">
        <v>9.75</v>
      </c>
      <c r="ED521" s="5">
        <v>320</v>
      </c>
      <c r="EE521" s="5">
        <v>0.34843205574912889</v>
      </c>
      <c r="EF521" s="3" t="s">
        <v>1</v>
      </c>
      <c r="EG521" s="3" t="s">
        <v>27</v>
      </c>
      <c r="EH521" s="2"/>
      <c r="EI521" s="5">
        <v>15.1</v>
      </c>
      <c r="EJ521" s="3" t="s">
        <v>473</v>
      </c>
      <c r="EK521" s="5">
        <v>2.5649999999999999</v>
      </c>
      <c r="EL521" s="3" t="s">
        <v>1</v>
      </c>
      <c r="EM521" s="3" t="s">
        <v>3</v>
      </c>
      <c r="EN521" s="3" t="s">
        <v>27</v>
      </c>
      <c r="EO521" s="3"/>
      <c r="EP521" s="3" t="s">
        <v>8</v>
      </c>
      <c r="EQ521" s="3">
        <v>2.9</v>
      </c>
      <c r="ER521" s="5">
        <v>8.85</v>
      </c>
      <c r="ES521" s="3"/>
      <c r="ET521" s="9">
        <v>48</v>
      </c>
      <c r="EU521" s="3" t="s">
        <v>239</v>
      </c>
      <c r="EV521" s="3" t="s">
        <v>28</v>
      </c>
      <c r="EW521" s="9">
        <v>44.15</v>
      </c>
      <c r="EX521" s="9">
        <v>2.13</v>
      </c>
      <c r="EY521" s="3">
        <v>2.0299999999999998</v>
      </c>
      <c r="EZ521" s="3"/>
      <c r="FA521" s="9">
        <v>1.6129032258064517</v>
      </c>
      <c r="FB521" s="9">
        <v>1.1800000000000001E-3</v>
      </c>
      <c r="FC521" s="5">
        <v>320</v>
      </c>
      <c r="FD521" s="9">
        <v>9.0909090909090917</v>
      </c>
      <c r="FE521" s="2" t="s">
        <v>311</v>
      </c>
      <c r="FF521" s="3" t="s">
        <v>28</v>
      </c>
      <c r="FG521" s="3" t="s">
        <v>1</v>
      </c>
      <c r="FH521" s="9">
        <v>6.85</v>
      </c>
      <c r="FI521" s="3">
        <v>0.4</v>
      </c>
      <c r="FJ521" s="9">
        <v>20.05</v>
      </c>
      <c r="FK521" s="3" t="s">
        <v>1</v>
      </c>
      <c r="FL521" s="3" t="s">
        <v>1</v>
      </c>
      <c r="FM521" s="3">
        <v>0.9174311926605504</v>
      </c>
      <c r="FN521" s="9">
        <v>1625</v>
      </c>
      <c r="FO521" s="9">
        <v>2.15E-3</v>
      </c>
      <c r="FP521" s="9">
        <v>22.05</v>
      </c>
      <c r="FQ521" s="3" t="s">
        <v>311</v>
      </c>
      <c r="FR521" s="5">
        <v>0.3</v>
      </c>
      <c r="FS521" s="9">
        <v>155.5</v>
      </c>
      <c r="FT521" s="3" t="s">
        <v>1</v>
      </c>
      <c r="FU521" s="3">
        <v>3.7</v>
      </c>
      <c r="FV521" s="3" t="s">
        <v>27</v>
      </c>
      <c r="FW521" s="5">
        <v>95</v>
      </c>
      <c r="FX521" s="10">
        <v>9.1999999999999998E-3</v>
      </c>
      <c r="FY521" s="3">
        <v>110.5</v>
      </c>
      <c r="FZ521" s="3"/>
      <c r="GA521" s="3">
        <v>2.9</v>
      </c>
      <c r="GB521" s="3">
        <v>2.9</v>
      </c>
      <c r="GC521" s="3" t="s">
        <v>27</v>
      </c>
      <c r="GD521" s="3">
        <v>2.9</v>
      </c>
      <c r="GE521" s="3">
        <v>2.3809523809523809</v>
      </c>
      <c r="GF521" s="3" t="s">
        <v>30</v>
      </c>
      <c r="GG521" s="3"/>
      <c r="GH521" s="9">
        <v>3.85</v>
      </c>
      <c r="GI521" s="5">
        <v>320</v>
      </c>
      <c r="GJ521" s="5">
        <v>1.05</v>
      </c>
      <c r="GK521" s="3">
        <v>5.7</v>
      </c>
      <c r="GL521" s="5">
        <v>500</v>
      </c>
      <c r="GM521" s="9">
        <v>1.98</v>
      </c>
      <c r="GN521" s="3" t="s">
        <v>31</v>
      </c>
      <c r="GO521" s="3" t="s">
        <v>8</v>
      </c>
      <c r="GP521" s="3"/>
      <c r="GQ521" s="3">
        <v>700</v>
      </c>
      <c r="GR521" s="3" t="s">
        <v>219</v>
      </c>
      <c r="GS521" s="9">
        <v>2.7027027027027026</v>
      </c>
      <c r="GT521" s="9">
        <v>118</v>
      </c>
      <c r="GU521" s="9">
        <v>44.15</v>
      </c>
      <c r="GV521" s="2">
        <v>2</v>
      </c>
      <c r="GW521" s="9">
        <v>15.75</v>
      </c>
      <c r="GX521" s="2" t="s">
        <v>34</v>
      </c>
      <c r="GY521" s="9">
        <v>3.0303030303030303</v>
      </c>
      <c r="GZ521" s="9">
        <v>6.4</v>
      </c>
      <c r="HA521" s="9">
        <v>1.66</v>
      </c>
      <c r="HB521" s="9">
        <v>49</v>
      </c>
      <c r="HC521" s="3">
        <v>27.6</v>
      </c>
      <c r="HD521" s="3" t="s">
        <v>3</v>
      </c>
      <c r="HE521" s="9">
        <v>260</v>
      </c>
      <c r="HF521" s="9">
        <v>26.5</v>
      </c>
      <c r="HG521" s="3" t="s">
        <v>467</v>
      </c>
      <c r="HH521" s="5">
        <v>320</v>
      </c>
      <c r="HI521" s="3" t="s">
        <v>311</v>
      </c>
      <c r="HJ521" s="3">
        <v>1.5384615384615383</v>
      </c>
      <c r="HK521" s="3" t="s">
        <v>3</v>
      </c>
      <c r="HL521" s="3">
        <v>6.68</v>
      </c>
      <c r="HM521" s="9">
        <v>1</v>
      </c>
      <c r="HN521" s="9">
        <v>2000</v>
      </c>
      <c r="HO521" s="3" t="s">
        <v>3</v>
      </c>
      <c r="HP521" s="3" t="s">
        <v>1</v>
      </c>
      <c r="HQ521" s="3" t="s">
        <v>28</v>
      </c>
      <c r="HR521" s="9">
        <v>560</v>
      </c>
      <c r="HS521" s="3" t="s">
        <v>3</v>
      </c>
      <c r="HT521" s="3">
        <v>3.72</v>
      </c>
      <c r="HU521" s="9">
        <v>0.59171597633136097</v>
      </c>
      <c r="HV521" s="3">
        <v>1</v>
      </c>
      <c r="HW521" s="9">
        <v>0.55000000000000004</v>
      </c>
      <c r="HX521" s="3" t="s">
        <v>3</v>
      </c>
      <c r="HY521" s="3">
        <v>138</v>
      </c>
      <c r="HZ521" s="3" t="s">
        <v>30</v>
      </c>
      <c r="IA521" s="9">
        <v>45</v>
      </c>
      <c r="IB521" s="5">
        <v>6000</v>
      </c>
      <c r="IC521" s="3" t="s">
        <v>18</v>
      </c>
      <c r="ID521" s="3"/>
      <c r="IE521" s="3" t="s">
        <v>309</v>
      </c>
      <c r="IF521" s="7">
        <v>12.05</v>
      </c>
      <c r="IG521" s="9">
        <v>111.11111111111111</v>
      </c>
      <c r="IH521" s="9">
        <v>3.0303030303030303</v>
      </c>
    </row>
    <row r="522" spans="1:242" x14ac:dyDescent="0.25">
      <c r="A522" s="1" t="s">
        <v>647</v>
      </c>
      <c r="B522" s="5">
        <v>350</v>
      </c>
      <c r="C522" s="3"/>
      <c r="D522" s="5">
        <v>35.25</v>
      </c>
      <c r="E522" s="3" t="s">
        <v>1</v>
      </c>
      <c r="F522" s="3"/>
      <c r="G522" s="2"/>
      <c r="H522" s="3">
        <v>2.8</v>
      </c>
      <c r="I522" s="3">
        <v>2.8</v>
      </c>
      <c r="J522" s="5">
        <v>7.4999999999999997E-3</v>
      </c>
      <c r="K522" s="3" t="s">
        <v>3</v>
      </c>
      <c r="L522" s="3">
        <v>2.0299999999999998</v>
      </c>
      <c r="M522" s="5">
        <v>1.2820512820512819</v>
      </c>
      <c r="N522" s="5">
        <v>13.3</v>
      </c>
      <c r="O522" s="3" t="s">
        <v>3</v>
      </c>
      <c r="P522" s="3">
        <v>1.1599999999999999</v>
      </c>
      <c r="Q522" s="3">
        <v>0.38461538461538458</v>
      </c>
      <c r="R522" s="5">
        <v>85</v>
      </c>
      <c r="S522" s="3">
        <v>2.35</v>
      </c>
      <c r="T522" s="3" t="s">
        <v>3</v>
      </c>
      <c r="U522" s="5">
        <v>39.700000000000003</v>
      </c>
      <c r="V522" s="3">
        <v>2.5099999999999998</v>
      </c>
      <c r="W522" s="5">
        <v>322</v>
      </c>
      <c r="X522" s="3"/>
      <c r="Y522" s="3">
        <v>17.649999999999999</v>
      </c>
      <c r="Z522" s="5">
        <v>2.65</v>
      </c>
      <c r="AA522" s="3" t="s">
        <v>8</v>
      </c>
      <c r="AB522" s="5">
        <v>2.2222222222222223</v>
      </c>
      <c r="AC522" s="5">
        <v>9.4545454545454547E-7</v>
      </c>
      <c r="AD522" s="3" t="s">
        <v>22</v>
      </c>
      <c r="AE522" s="3" t="s">
        <v>1</v>
      </c>
      <c r="AF522" s="3"/>
      <c r="AG522" s="6">
        <v>6.3499999999999997E-3</v>
      </c>
      <c r="AH522" s="5">
        <v>322</v>
      </c>
      <c r="AI522" s="5">
        <v>182</v>
      </c>
      <c r="AJ522" s="3">
        <v>197</v>
      </c>
      <c r="AK522" s="5">
        <v>322</v>
      </c>
      <c r="AL522" s="5">
        <v>1.21</v>
      </c>
      <c r="AM522" s="3"/>
      <c r="AN522" s="3"/>
      <c r="AO522" s="5">
        <v>322</v>
      </c>
      <c r="AP522" s="5">
        <v>322</v>
      </c>
      <c r="AQ522" s="5">
        <v>295</v>
      </c>
      <c r="AR522" s="5">
        <v>9.75</v>
      </c>
      <c r="AS522" s="3" t="s">
        <v>28</v>
      </c>
      <c r="AT522" s="3" t="s">
        <v>28</v>
      </c>
      <c r="AU522" s="5">
        <v>478</v>
      </c>
      <c r="AV522" s="3"/>
      <c r="AW522" s="5">
        <v>322</v>
      </c>
      <c r="AX522" s="5">
        <v>1.6000000000000001E-4</v>
      </c>
      <c r="AY522" s="2"/>
      <c r="AZ522" s="5">
        <v>100</v>
      </c>
      <c r="BA522" s="5">
        <v>322</v>
      </c>
      <c r="BB522" s="3" t="s">
        <v>8</v>
      </c>
      <c r="BC522" s="3">
        <v>37</v>
      </c>
      <c r="BD522" s="5">
        <v>0.49019607843137253</v>
      </c>
      <c r="BE522" s="3" t="s">
        <v>581</v>
      </c>
      <c r="BF522" s="6">
        <v>39.5</v>
      </c>
      <c r="BG522" s="5">
        <v>7.35</v>
      </c>
      <c r="BH522" s="3">
        <v>225</v>
      </c>
      <c r="BI522" s="3">
        <v>2.8</v>
      </c>
      <c r="BJ522" s="5">
        <v>7.18</v>
      </c>
      <c r="BK522" s="5">
        <v>628</v>
      </c>
      <c r="BL522" s="5">
        <v>2.7027027027027026</v>
      </c>
      <c r="BM522" s="5">
        <v>13.25</v>
      </c>
      <c r="BN522" s="5">
        <v>322</v>
      </c>
      <c r="BO522" s="3" t="s">
        <v>121</v>
      </c>
      <c r="BP522" s="3" t="s">
        <v>3</v>
      </c>
      <c r="BQ522" s="5">
        <v>5.85</v>
      </c>
      <c r="BR522" s="2" t="s">
        <v>21</v>
      </c>
      <c r="BS522" s="3"/>
      <c r="BT522" s="3"/>
      <c r="BU522" s="3">
        <v>1.4492753623188408</v>
      </c>
      <c r="BV522" s="5">
        <v>4.2</v>
      </c>
      <c r="BW522" s="5">
        <v>6.4</v>
      </c>
      <c r="BX522" s="3" t="s">
        <v>27</v>
      </c>
      <c r="BY522" s="3"/>
      <c r="BZ522" s="5">
        <v>322</v>
      </c>
      <c r="CA522" s="5">
        <v>6.666666666666667</v>
      </c>
      <c r="CB522" s="3" t="s">
        <v>3</v>
      </c>
      <c r="CC522" s="5">
        <v>1.89</v>
      </c>
      <c r="CD522" s="5">
        <v>310</v>
      </c>
      <c r="CE522" s="3"/>
      <c r="CF522" s="5">
        <v>162</v>
      </c>
      <c r="CG522" s="3" t="s">
        <v>312</v>
      </c>
      <c r="CH522" s="3">
        <v>2.8</v>
      </c>
      <c r="CI522" s="3" t="s">
        <v>27</v>
      </c>
      <c r="CJ522" s="3" t="s">
        <v>1</v>
      </c>
      <c r="CK522" s="5">
        <v>3.7</v>
      </c>
      <c r="CL522" s="3" t="s">
        <v>22</v>
      </c>
      <c r="CM522" s="5">
        <v>600</v>
      </c>
      <c r="CN522" s="3"/>
      <c r="CO522" s="5">
        <v>57</v>
      </c>
      <c r="CP522" s="5">
        <v>16.75</v>
      </c>
      <c r="CQ522" s="5">
        <v>3.75</v>
      </c>
      <c r="CR522" s="5">
        <v>7.8</v>
      </c>
      <c r="CS522" s="5">
        <v>80</v>
      </c>
      <c r="CT522" s="5">
        <v>55</v>
      </c>
      <c r="CU522" s="5">
        <v>17.649999999999999</v>
      </c>
      <c r="CV522" s="5">
        <v>1780</v>
      </c>
      <c r="CW522" s="5">
        <v>950</v>
      </c>
      <c r="CX522" s="5">
        <v>2.2222222222222223</v>
      </c>
      <c r="CY522" s="5">
        <v>0.70422535211267612</v>
      </c>
      <c r="CZ522" s="3" t="s">
        <v>22</v>
      </c>
      <c r="DA522" s="5">
        <v>2.1</v>
      </c>
      <c r="DB522" s="5">
        <v>1380</v>
      </c>
      <c r="DC522" s="5">
        <v>7.38</v>
      </c>
      <c r="DD522" s="5">
        <v>133.75</v>
      </c>
      <c r="DE522" s="3" t="s">
        <v>22</v>
      </c>
      <c r="DF522" s="5">
        <v>0.66666666666666663</v>
      </c>
      <c r="DG522" s="3" t="s">
        <v>3</v>
      </c>
      <c r="DH522" s="5">
        <v>22.5</v>
      </c>
      <c r="DI522" s="3" t="s">
        <v>28</v>
      </c>
      <c r="DJ522" s="3"/>
      <c r="DK522" s="5">
        <v>656</v>
      </c>
      <c r="DL522" s="3" t="s">
        <v>8</v>
      </c>
      <c r="DM522" s="5">
        <v>0.29673590504451036</v>
      </c>
      <c r="DN522" s="3" t="s">
        <v>3</v>
      </c>
      <c r="DO522" s="5">
        <v>618</v>
      </c>
      <c r="DP522" s="3" t="s">
        <v>3</v>
      </c>
      <c r="DQ522" s="5">
        <v>700</v>
      </c>
      <c r="DR522" s="5">
        <v>2.9411764705882351</v>
      </c>
      <c r="DS522" s="2"/>
      <c r="DT522" s="5">
        <v>0.81967213114754101</v>
      </c>
      <c r="DU522" s="2"/>
      <c r="DV522" s="3" t="s">
        <v>3</v>
      </c>
      <c r="DW522" s="5">
        <v>39.700000000000003</v>
      </c>
      <c r="DX522" s="3">
        <v>9.0500000000000007</v>
      </c>
      <c r="DY522" s="3" t="s">
        <v>8</v>
      </c>
      <c r="DZ522" s="5">
        <v>1675</v>
      </c>
      <c r="EA522" s="5">
        <v>3.5714285714285712</v>
      </c>
      <c r="EB522" s="5">
        <v>2.72</v>
      </c>
      <c r="EC522" s="3">
        <v>9.85</v>
      </c>
      <c r="ED522" s="5">
        <v>322</v>
      </c>
      <c r="EE522" s="5">
        <v>0.34843205574912889</v>
      </c>
      <c r="EF522" s="3" t="s">
        <v>1</v>
      </c>
      <c r="EG522" s="3" t="s">
        <v>27</v>
      </c>
      <c r="EH522" s="2"/>
      <c r="EI522" s="5">
        <v>15.4</v>
      </c>
      <c r="EJ522" s="3" t="s">
        <v>473</v>
      </c>
      <c r="EK522" s="5">
        <v>2.5649999999999999</v>
      </c>
      <c r="EL522" s="3" t="s">
        <v>1</v>
      </c>
      <c r="EM522" s="3" t="s">
        <v>3</v>
      </c>
      <c r="EN522" s="3" t="s">
        <v>27</v>
      </c>
      <c r="EO522" s="3"/>
      <c r="EP522" s="3" t="s">
        <v>8</v>
      </c>
      <c r="EQ522" s="3">
        <v>2.8</v>
      </c>
      <c r="ER522" s="5">
        <v>8.9499999999999993</v>
      </c>
      <c r="ES522" s="3"/>
      <c r="ET522" s="9">
        <v>49</v>
      </c>
      <c r="EU522" s="3" t="s">
        <v>239</v>
      </c>
      <c r="EV522" s="3" t="s">
        <v>28</v>
      </c>
      <c r="EW522" s="9">
        <v>45</v>
      </c>
      <c r="EX522" s="9">
        <v>2.13</v>
      </c>
      <c r="EY522" s="3">
        <v>2.02</v>
      </c>
      <c r="EZ522" s="3"/>
      <c r="FA522" s="9">
        <v>1.639344262295082</v>
      </c>
      <c r="FB522" s="9">
        <v>1.4E-3</v>
      </c>
      <c r="FC522" s="5">
        <v>322</v>
      </c>
      <c r="FD522" s="9">
        <v>12.5</v>
      </c>
      <c r="FE522" s="2" t="s">
        <v>311</v>
      </c>
      <c r="FF522" s="3" t="s">
        <v>28</v>
      </c>
      <c r="FG522" s="3" t="s">
        <v>1</v>
      </c>
      <c r="FH522" s="9">
        <v>6.85</v>
      </c>
      <c r="FI522" s="3">
        <v>0.3968253968253968</v>
      </c>
      <c r="FJ522" s="9">
        <v>20.5</v>
      </c>
      <c r="FK522" s="3" t="s">
        <v>1</v>
      </c>
      <c r="FL522" s="3" t="s">
        <v>1</v>
      </c>
      <c r="FM522" s="3">
        <v>0.93457943925233644</v>
      </c>
      <c r="FN522" s="9">
        <v>1600</v>
      </c>
      <c r="FO522" s="9">
        <v>2.5000000000000001E-3</v>
      </c>
      <c r="FP522" s="9">
        <v>22.5</v>
      </c>
      <c r="FQ522" s="3" t="s">
        <v>311</v>
      </c>
      <c r="FR522" s="5">
        <v>0.32</v>
      </c>
      <c r="FS522" s="9">
        <v>158</v>
      </c>
      <c r="FT522" s="3" t="s">
        <v>1</v>
      </c>
      <c r="FU522" s="3">
        <v>3.76</v>
      </c>
      <c r="FV522" s="3" t="s">
        <v>27</v>
      </c>
      <c r="FW522" s="5">
        <v>99</v>
      </c>
      <c r="FX522" s="10">
        <v>9.9000000000000008E-3</v>
      </c>
      <c r="FY522" s="3">
        <v>112</v>
      </c>
      <c r="FZ522" s="3"/>
      <c r="GA522" s="3">
        <v>2.8</v>
      </c>
      <c r="GB522" s="3">
        <v>2.8</v>
      </c>
      <c r="GC522" s="3" t="s">
        <v>27</v>
      </c>
      <c r="GD522" s="3">
        <v>2.8</v>
      </c>
      <c r="GE522" s="3">
        <v>2.3809523809523809</v>
      </c>
      <c r="GF522" s="3" t="s">
        <v>30</v>
      </c>
      <c r="GG522" s="3"/>
      <c r="GH522" s="9">
        <v>3.83</v>
      </c>
      <c r="GI522" s="5">
        <v>322</v>
      </c>
      <c r="GJ522" s="5">
        <v>1.2</v>
      </c>
      <c r="GK522" s="3">
        <v>5.8</v>
      </c>
      <c r="GL522" s="5">
        <v>500</v>
      </c>
      <c r="GM522" s="9">
        <v>1.96</v>
      </c>
      <c r="GN522" s="3" t="s">
        <v>31</v>
      </c>
      <c r="GO522" s="3" t="s">
        <v>8</v>
      </c>
      <c r="GP522" s="3"/>
      <c r="GQ522" s="3">
        <v>770</v>
      </c>
      <c r="GR522" s="3" t="s">
        <v>219</v>
      </c>
      <c r="GS522" s="9">
        <v>2.9411764705882351</v>
      </c>
      <c r="GT522" s="9">
        <v>129.80000000000001</v>
      </c>
      <c r="GU522" s="9">
        <v>45</v>
      </c>
      <c r="GV522" s="2">
        <v>2</v>
      </c>
      <c r="GW522" s="9">
        <v>15.9</v>
      </c>
      <c r="GX522" s="2" t="s">
        <v>34</v>
      </c>
      <c r="GY522" s="9">
        <v>3.0303030303030303</v>
      </c>
      <c r="GZ522" s="9">
        <v>6.4</v>
      </c>
      <c r="HA522" s="9">
        <v>1.68</v>
      </c>
      <c r="HB522" s="9">
        <v>48</v>
      </c>
      <c r="HC522" s="3">
        <v>26.8</v>
      </c>
      <c r="HD522" s="3" t="s">
        <v>3</v>
      </c>
      <c r="HE522" s="9">
        <v>265</v>
      </c>
      <c r="HF522" s="9">
        <v>26.75</v>
      </c>
      <c r="HG522" s="3" t="s">
        <v>467</v>
      </c>
      <c r="HH522" s="5">
        <v>322</v>
      </c>
      <c r="HI522" s="3" t="s">
        <v>311</v>
      </c>
      <c r="HJ522" s="3">
        <v>1.5151515151515151</v>
      </c>
      <c r="HK522" s="3" t="s">
        <v>3</v>
      </c>
      <c r="HL522" s="3">
        <v>6.67</v>
      </c>
      <c r="HM522" s="9">
        <v>1.02</v>
      </c>
      <c r="HN522" s="9">
        <v>2100</v>
      </c>
      <c r="HO522" s="3" t="s">
        <v>3</v>
      </c>
      <c r="HP522" s="3" t="s">
        <v>1</v>
      </c>
      <c r="HQ522" s="3" t="s">
        <v>28</v>
      </c>
      <c r="HR522" s="9">
        <v>565</v>
      </c>
      <c r="HS522" s="3" t="s">
        <v>3</v>
      </c>
      <c r="HT522" s="3">
        <v>3.76</v>
      </c>
      <c r="HU522" s="9">
        <v>0.59171597633136097</v>
      </c>
      <c r="HV522" s="3">
        <v>1</v>
      </c>
      <c r="HW522" s="9">
        <v>0.55000000000000004</v>
      </c>
      <c r="HX522" s="3" t="s">
        <v>3</v>
      </c>
      <c r="HY522" s="3">
        <v>140</v>
      </c>
      <c r="HZ522" s="3" t="s">
        <v>30</v>
      </c>
      <c r="IA522" s="9">
        <v>45</v>
      </c>
      <c r="IB522" s="5">
        <v>5900</v>
      </c>
      <c r="IC522" s="3" t="s">
        <v>18</v>
      </c>
      <c r="ID522" s="3"/>
      <c r="IE522" s="3" t="s">
        <v>309</v>
      </c>
      <c r="IF522" s="7">
        <v>12.25</v>
      </c>
      <c r="IG522" s="9">
        <v>111.11111111111111</v>
      </c>
      <c r="IH522" s="9">
        <v>3.0303030303030303</v>
      </c>
    </row>
    <row r="523" spans="1:242" x14ac:dyDescent="0.25">
      <c r="A523" s="1" t="s">
        <v>648</v>
      </c>
      <c r="B523" s="5">
        <v>355</v>
      </c>
      <c r="C523" s="3"/>
      <c r="D523" s="5">
        <v>38.299999999999997</v>
      </c>
      <c r="E523" s="3" t="s">
        <v>1</v>
      </c>
      <c r="F523" s="3"/>
      <c r="G523" s="2"/>
      <c r="H523" s="3">
        <v>2.85</v>
      </c>
      <c r="I523" s="3">
        <v>2.85</v>
      </c>
      <c r="J523" s="5">
        <v>2.5000000000000001E-2</v>
      </c>
      <c r="K523" s="3" t="s">
        <v>3</v>
      </c>
      <c r="L523" s="3">
        <v>2.04</v>
      </c>
      <c r="M523" s="5">
        <v>1.3333333333333333</v>
      </c>
      <c r="N523" s="5">
        <v>14</v>
      </c>
      <c r="O523" s="3" t="s">
        <v>3</v>
      </c>
      <c r="P523" s="3">
        <v>1.17</v>
      </c>
      <c r="Q523" s="3">
        <v>0.37735849056603776</v>
      </c>
      <c r="R523" s="5">
        <v>90</v>
      </c>
      <c r="S523" s="3">
        <v>2.36</v>
      </c>
      <c r="T523" s="3" t="s">
        <v>3</v>
      </c>
      <c r="U523" s="5">
        <v>40.49</v>
      </c>
      <c r="V523" s="3">
        <v>2.52</v>
      </c>
      <c r="W523" s="5">
        <v>340</v>
      </c>
      <c r="X523" s="3"/>
      <c r="Y523" s="3">
        <v>19.149999999999999</v>
      </c>
      <c r="Z523" s="5">
        <v>2.67</v>
      </c>
      <c r="AA523" s="3" t="s">
        <v>8</v>
      </c>
      <c r="AB523" s="5">
        <v>2.2727272727272729</v>
      </c>
      <c r="AC523" s="5">
        <v>1.1999999999999999E-6</v>
      </c>
      <c r="AD523" s="3" t="s">
        <v>22</v>
      </c>
      <c r="AE523" s="3" t="s">
        <v>1</v>
      </c>
      <c r="AF523" s="3"/>
      <c r="AG523" s="6">
        <v>6.4999999999999997E-3</v>
      </c>
      <c r="AH523" s="5">
        <v>340</v>
      </c>
      <c r="AI523" s="5">
        <v>190</v>
      </c>
      <c r="AJ523" s="3">
        <v>210</v>
      </c>
      <c r="AK523" s="5">
        <v>340</v>
      </c>
      <c r="AL523" s="5">
        <v>1.23</v>
      </c>
      <c r="AM523" s="3"/>
      <c r="AN523" s="3"/>
      <c r="AO523" s="5">
        <v>340</v>
      </c>
      <c r="AP523" s="5">
        <v>340</v>
      </c>
      <c r="AQ523" s="5">
        <v>312</v>
      </c>
      <c r="AR523" s="5">
        <v>10.5</v>
      </c>
      <c r="AS523" s="3" t="s">
        <v>28</v>
      </c>
      <c r="AT523" s="3" t="s">
        <v>28</v>
      </c>
      <c r="AU523" s="5">
        <v>480</v>
      </c>
      <c r="AV523" s="3"/>
      <c r="AW523" s="5">
        <v>340</v>
      </c>
      <c r="AX523" s="5">
        <v>1.65E-4</v>
      </c>
      <c r="AY523" s="2"/>
      <c r="AZ523" s="5">
        <v>105</v>
      </c>
      <c r="BA523" s="5">
        <v>340</v>
      </c>
      <c r="BB523" s="3" t="s">
        <v>8</v>
      </c>
      <c r="BC523" s="3">
        <v>40</v>
      </c>
      <c r="BD523" s="5">
        <v>0.51546391752577325</v>
      </c>
      <c r="BE523" s="3" t="s">
        <v>581</v>
      </c>
      <c r="BF523" s="6">
        <v>43.15</v>
      </c>
      <c r="BG523" s="5">
        <v>7.75</v>
      </c>
      <c r="BH523" s="3">
        <v>230</v>
      </c>
      <c r="BI523" s="3">
        <v>2.85</v>
      </c>
      <c r="BJ523" s="5">
        <v>7.2</v>
      </c>
      <c r="BK523" s="5">
        <v>630</v>
      </c>
      <c r="BL523" s="5">
        <v>2.9411764705882351</v>
      </c>
      <c r="BM523" s="5">
        <v>13</v>
      </c>
      <c r="BN523" s="5">
        <v>340</v>
      </c>
      <c r="BO523" s="3" t="s">
        <v>121</v>
      </c>
      <c r="BP523" s="3" t="s">
        <v>3</v>
      </c>
      <c r="BQ523" s="5">
        <v>6</v>
      </c>
      <c r="BR523" s="2" t="s">
        <v>21</v>
      </c>
      <c r="BS523" s="3"/>
      <c r="BT523" s="3"/>
      <c r="BU523" s="3">
        <v>1.5384615384615383</v>
      </c>
      <c r="BV523" s="5">
        <v>4.45</v>
      </c>
      <c r="BW523" s="5">
        <v>6.75</v>
      </c>
      <c r="BX523" s="3" t="s">
        <v>27</v>
      </c>
      <c r="BY523" s="3"/>
      <c r="BZ523" s="5">
        <v>340</v>
      </c>
      <c r="CA523" s="5">
        <v>7.1428571428571423</v>
      </c>
      <c r="CB523" s="3" t="s">
        <v>3</v>
      </c>
      <c r="CC523" s="5">
        <v>2</v>
      </c>
      <c r="CD523" s="5">
        <v>315</v>
      </c>
      <c r="CE523" s="3"/>
      <c r="CF523" s="5">
        <v>169</v>
      </c>
      <c r="CG523" s="3" t="s">
        <v>312</v>
      </c>
      <c r="CH523" s="3">
        <v>2.85</v>
      </c>
      <c r="CI523" s="3" t="s">
        <v>27</v>
      </c>
      <c r="CJ523" s="3" t="s">
        <v>1</v>
      </c>
      <c r="CK523" s="5">
        <v>3.72</v>
      </c>
      <c r="CL523" s="3" t="s">
        <v>22</v>
      </c>
      <c r="CM523" s="5">
        <v>625</v>
      </c>
      <c r="CN523" s="3"/>
      <c r="CO523" s="5">
        <v>58</v>
      </c>
      <c r="CP523" s="5">
        <v>16.899999999999999</v>
      </c>
      <c r="CQ523" s="5">
        <v>3.77</v>
      </c>
      <c r="CR523" s="5">
        <v>7.65</v>
      </c>
      <c r="CS523" s="5">
        <v>80.25</v>
      </c>
      <c r="CT523" s="5">
        <v>58</v>
      </c>
      <c r="CU523" s="5">
        <v>19.149999999999999</v>
      </c>
      <c r="CV523" s="5">
        <v>1815</v>
      </c>
      <c r="CW523" s="5">
        <v>1100</v>
      </c>
      <c r="CX523" s="5">
        <v>2.5</v>
      </c>
      <c r="CY523" s="5">
        <v>0.7407407407407407</v>
      </c>
      <c r="CZ523" s="3" t="s">
        <v>22</v>
      </c>
      <c r="DA523" s="5">
        <v>2.08</v>
      </c>
      <c r="DB523" s="5">
        <v>1432</v>
      </c>
      <c r="DC523" s="5">
        <v>7.4</v>
      </c>
      <c r="DD523" s="5">
        <v>142.25</v>
      </c>
      <c r="DE523" s="3" t="s">
        <v>22</v>
      </c>
      <c r="DF523" s="5">
        <v>0.67567567567567566</v>
      </c>
      <c r="DG523" s="3" t="s">
        <v>3</v>
      </c>
      <c r="DH523" s="5">
        <v>23</v>
      </c>
      <c r="DI523" s="3" t="s">
        <v>28</v>
      </c>
      <c r="DJ523" s="3"/>
      <c r="DK523" s="5">
        <v>677</v>
      </c>
      <c r="DL523" s="3" t="s">
        <v>8</v>
      </c>
      <c r="DM523" s="5">
        <v>0.3003003003003003</v>
      </c>
      <c r="DN523" s="3" t="s">
        <v>3</v>
      </c>
      <c r="DO523" s="5">
        <v>620</v>
      </c>
      <c r="DP523" s="3" t="s">
        <v>3</v>
      </c>
      <c r="DQ523" s="5">
        <v>690</v>
      </c>
      <c r="DR523" s="5">
        <v>2.6315789473684212</v>
      </c>
      <c r="DS523" s="2"/>
      <c r="DT523" s="5">
        <v>0.84033613445378152</v>
      </c>
      <c r="DU523" s="2"/>
      <c r="DV523" s="3" t="s">
        <v>3</v>
      </c>
      <c r="DW523" s="5">
        <v>40.49</v>
      </c>
      <c r="DX523" s="3">
        <v>9.3000000000000007</v>
      </c>
      <c r="DY523" s="3" t="s">
        <v>8</v>
      </c>
      <c r="DZ523" s="5">
        <v>1690</v>
      </c>
      <c r="EA523" s="5">
        <v>3.7037037037037033</v>
      </c>
      <c r="EB523" s="5">
        <v>2.76</v>
      </c>
      <c r="EC523" s="3">
        <v>9.9499999999999993</v>
      </c>
      <c r="ED523" s="5">
        <v>340</v>
      </c>
      <c r="EE523" s="5">
        <v>0.36363636363636365</v>
      </c>
      <c r="EF523" s="3" t="s">
        <v>1</v>
      </c>
      <c r="EG523" s="3" t="s">
        <v>27</v>
      </c>
      <c r="EH523" s="2"/>
      <c r="EI523" s="5">
        <v>16.3</v>
      </c>
      <c r="EJ523" s="3" t="s">
        <v>473</v>
      </c>
      <c r="EK523" s="5">
        <v>2.6349999999999998</v>
      </c>
      <c r="EL523" s="3" t="s">
        <v>1</v>
      </c>
      <c r="EM523" s="3" t="s">
        <v>3</v>
      </c>
      <c r="EN523" s="3" t="s">
        <v>27</v>
      </c>
      <c r="EO523" s="3"/>
      <c r="EP523" s="3" t="s">
        <v>8</v>
      </c>
      <c r="EQ523" s="3">
        <v>2.85</v>
      </c>
      <c r="ER523" s="5">
        <v>9.1</v>
      </c>
      <c r="ES523" s="3"/>
      <c r="ET523" s="9">
        <v>55</v>
      </c>
      <c r="EU523" s="3" t="s">
        <v>239</v>
      </c>
      <c r="EV523" s="3" t="s">
        <v>28</v>
      </c>
      <c r="EW523" s="9">
        <v>46</v>
      </c>
      <c r="EX523" s="9">
        <v>2.2400000000000002</v>
      </c>
      <c r="EY523" s="3">
        <v>2.0299999999999998</v>
      </c>
      <c r="EZ523" s="3"/>
      <c r="FA523" s="9">
        <v>1.7241379310344829</v>
      </c>
      <c r="FB523" s="9">
        <v>2E-3</v>
      </c>
      <c r="FC523" s="5">
        <v>340</v>
      </c>
      <c r="FD523" s="9">
        <v>14.285714285714285</v>
      </c>
      <c r="FE523" s="2" t="s">
        <v>311</v>
      </c>
      <c r="FF523" s="3" t="s">
        <v>28</v>
      </c>
      <c r="FG523" s="3" t="s">
        <v>1</v>
      </c>
      <c r="FH523" s="9">
        <v>7.15</v>
      </c>
      <c r="FI523" s="3">
        <v>0.39215686274509809</v>
      </c>
      <c r="FJ523" s="9">
        <v>22.25</v>
      </c>
      <c r="FK523" s="3" t="s">
        <v>1</v>
      </c>
      <c r="FL523" s="3" t="s">
        <v>1</v>
      </c>
      <c r="FM523" s="3">
        <v>0.96153846153846145</v>
      </c>
      <c r="FN523" s="9">
        <v>1650</v>
      </c>
      <c r="FO523" s="9">
        <v>3.1250000000000002E-3</v>
      </c>
      <c r="FP523" s="9">
        <v>23</v>
      </c>
      <c r="FQ523" s="3" t="s">
        <v>311</v>
      </c>
      <c r="FR523" s="5">
        <v>0.38</v>
      </c>
      <c r="FS523" s="9">
        <v>159</v>
      </c>
      <c r="FT523" s="3" t="s">
        <v>1</v>
      </c>
      <c r="FU523" s="3">
        <v>3.71</v>
      </c>
      <c r="FV523" s="3" t="s">
        <v>27</v>
      </c>
      <c r="FW523" s="5">
        <v>108</v>
      </c>
      <c r="FX523" s="10">
        <v>1.2500000000000001E-2</v>
      </c>
      <c r="FY523" s="3">
        <v>115</v>
      </c>
      <c r="FZ523" s="3"/>
      <c r="GA523" s="3">
        <v>2.85</v>
      </c>
      <c r="GB523" s="3">
        <v>2.85</v>
      </c>
      <c r="GC523" s="3" t="s">
        <v>27</v>
      </c>
      <c r="GD523" s="3">
        <v>2.85</v>
      </c>
      <c r="GE523" s="3">
        <v>2.3255813953488373</v>
      </c>
      <c r="GF523" s="3" t="s">
        <v>30</v>
      </c>
      <c r="GG523" s="3"/>
      <c r="GH523" s="9">
        <v>3.8</v>
      </c>
      <c r="GI523" s="5">
        <v>340</v>
      </c>
      <c r="GJ523" s="5">
        <v>1.45</v>
      </c>
      <c r="GK523" s="3">
        <v>5.95</v>
      </c>
      <c r="GL523" s="5">
        <v>500</v>
      </c>
      <c r="GM523" s="9">
        <v>1.97</v>
      </c>
      <c r="GN523" s="3" t="s">
        <v>31</v>
      </c>
      <c r="GO523" s="3" t="s">
        <v>8</v>
      </c>
      <c r="GP523" s="3"/>
      <c r="GQ523" s="3">
        <v>790</v>
      </c>
      <c r="GR523" s="3" t="s">
        <v>219</v>
      </c>
      <c r="GS523" s="9">
        <v>2.6315789473684212</v>
      </c>
      <c r="GT523" s="9">
        <v>125.9</v>
      </c>
      <c r="GU523" s="9">
        <v>46</v>
      </c>
      <c r="GV523" s="2">
        <v>2</v>
      </c>
      <c r="GW523" s="9">
        <v>16.100000000000001</v>
      </c>
      <c r="GX523" s="2" t="s">
        <v>34</v>
      </c>
      <c r="GY523" s="9">
        <v>3.125</v>
      </c>
      <c r="GZ523" s="9">
        <v>6.69</v>
      </c>
      <c r="HA523" s="9">
        <v>1.73</v>
      </c>
      <c r="HB523" s="9">
        <v>46</v>
      </c>
      <c r="HC523" s="3">
        <v>26.5</v>
      </c>
      <c r="HD523" s="3" t="s">
        <v>3</v>
      </c>
      <c r="HE523" s="9">
        <v>269</v>
      </c>
      <c r="HF523" s="9">
        <v>26.3</v>
      </c>
      <c r="HG523" s="3" t="s">
        <v>467</v>
      </c>
      <c r="HH523" s="5">
        <v>340</v>
      </c>
      <c r="HI523" s="3" t="s">
        <v>311</v>
      </c>
      <c r="HJ523" s="3">
        <v>1.5625</v>
      </c>
      <c r="HK523" s="3" t="s">
        <v>3</v>
      </c>
      <c r="HL523" s="3">
        <v>6.9</v>
      </c>
      <c r="HM523" s="9">
        <v>1</v>
      </c>
      <c r="HN523" s="9">
        <v>2250</v>
      </c>
      <c r="HO523" s="3" t="s">
        <v>3</v>
      </c>
      <c r="HP523" s="3" t="s">
        <v>1</v>
      </c>
      <c r="HQ523" s="3" t="s">
        <v>28</v>
      </c>
      <c r="HR523" s="9">
        <v>595</v>
      </c>
      <c r="HS523" s="3" t="s">
        <v>3</v>
      </c>
      <c r="HT523" s="3">
        <v>3.75</v>
      </c>
      <c r="HU523" s="9">
        <v>0.63694267515923564</v>
      </c>
      <c r="HV523" s="3">
        <v>1</v>
      </c>
      <c r="HW523" s="9">
        <v>0.625</v>
      </c>
      <c r="HX523" s="3" t="s">
        <v>3</v>
      </c>
      <c r="HY523" s="3">
        <v>143.75</v>
      </c>
      <c r="HZ523" s="3" t="s">
        <v>30</v>
      </c>
      <c r="IA523" s="9">
        <v>43.5</v>
      </c>
      <c r="IB523" s="5">
        <v>5100</v>
      </c>
      <c r="IC523" s="3" t="s">
        <v>18</v>
      </c>
      <c r="ID523" s="3"/>
      <c r="IE523" s="3" t="s">
        <v>309</v>
      </c>
      <c r="IF523" s="7">
        <v>12.5</v>
      </c>
      <c r="IG523" s="9">
        <v>125</v>
      </c>
      <c r="IH523" s="9">
        <v>3.8461538461538458</v>
      </c>
    </row>
    <row r="524" spans="1:242" x14ac:dyDescent="0.25">
      <c r="A524" s="1" t="s">
        <v>649</v>
      </c>
      <c r="B524" s="5">
        <v>369</v>
      </c>
      <c r="C524" s="3">
        <v>34.5</v>
      </c>
      <c r="D524" s="5">
        <v>37.5</v>
      </c>
      <c r="E524" s="3" t="s">
        <v>1</v>
      </c>
      <c r="F524" s="3"/>
      <c r="G524" s="2">
        <v>2.25</v>
      </c>
      <c r="H524" s="3">
        <v>2.82</v>
      </c>
      <c r="I524" s="3">
        <v>2.82</v>
      </c>
      <c r="J524" s="5">
        <v>0.04</v>
      </c>
      <c r="K524" s="3" t="s">
        <v>3</v>
      </c>
      <c r="L524" s="3">
        <v>2.0299999999999998</v>
      </c>
      <c r="M524" s="5">
        <v>1.3157894736842106</v>
      </c>
      <c r="N524" s="5">
        <v>13.8</v>
      </c>
      <c r="O524" s="3" t="s">
        <v>3</v>
      </c>
      <c r="P524" s="3">
        <v>1.1499999999999999</v>
      </c>
      <c r="Q524" s="3">
        <v>0.38167938931297707</v>
      </c>
      <c r="R524" s="5">
        <v>92</v>
      </c>
      <c r="S524" s="3">
        <v>2.35</v>
      </c>
      <c r="T524" s="3" t="s">
        <v>3</v>
      </c>
      <c r="U524" s="5">
        <v>41.15</v>
      </c>
      <c r="V524" s="3">
        <v>2.5</v>
      </c>
      <c r="W524" s="5">
        <v>335</v>
      </c>
      <c r="X524" s="3"/>
      <c r="Y524" s="3">
        <v>19.5</v>
      </c>
      <c r="Z524" s="5">
        <v>2.68</v>
      </c>
      <c r="AA524" s="3" t="s">
        <v>8</v>
      </c>
      <c r="AB524" s="5">
        <v>2.2222222222222223</v>
      </c>
      <c r="AC524" s="5">
        <v>1.1818181818181818E-6</v>
      </c>
      <c r="AD524" s="3" t="s">
        <v>22</v>
      </c>
      <c r="AE524" s="3" t="s">
        <v>1</v>
      </c>
      <c r="AF524" s="3"/>
      <c r="AG524" s="5">
        <v>9.2499999999999995E-3</v>
      </c>
      <c r="AH524" s="5">
        <v>335</v>
      </c>
      <c r="AI524" s="5">
        <v>185</v>
      </c>
      <c r="AJ524" s="3">
        <v>225</v>
      </c>
      <c r="AK524" s="5">
        <v>335</v>
      </c>
      <c r="AL524" s="5">
        <v>1.22</v>
      </c>
      <c r="AM524" s="3"/>
      <c r="AN524" s="3"/>
      <c r="AO524" s="5">
        <v>335</v>
      </c>
      <c r="AP524" s="5">
        <v>335</v>
      </c>
      <c r="AQ524" s="5">
        <v>310</v>
      </c>
      <c r="AR524" s="5">
        <v>11</v>
      </c>
      <c r="AS524" s="3" t="s">
        <v>28</v>
      </c>
      <c r="AT524" s="3" t="s">
        <v>28</v>
      </c>
      <c r="AU524" s="5">
        <v>470</v>
      </c>
      <c r="AV524" s="3">
        <v>350</v>
      </c>
      <c r="AW524" s="5">
        <v>335</v>
      </c>
      <c r="AX524" s="5">
        <v>1.6000000000000001E-4</v>
      </c>
      <c r="AY524" s="2"/>
      <c r="AZ524" s="5">
        <v>100</v>
      </c>
      <c r="BA524" s="5">
        <v>335</v>
      </c>
      <c r="BB524" s="3" t="s">
        <v>8</v>
      </c>
      <c r="BC524" s="3">
        <v>38</v>
      </c>
      <c r="BD524" s="5">
        <v>0.51282051282051289</v>
      </c>
      <c r="BE524" s="3" t="s">
        <v>581</v>
      </c>
      <c r="BF524" s="6">
        <v>47.2</v>
      </c>
      <c r="BG524" s="5">
        <v>7.6</v>
      </c>
      <c r="BH524" s="3">
        <v>225</v>
      </c>
      <c r="BI524" s="3">
        <v>2.82</v>
      </c>
      <c r="BJ524" s="5">
        <v>7.15</v>
      </c>
      <c r="BK524" s="5">
        <v>615</v>
      </c>
      <c r="BL524" s="5">
        <v>3.125</v>
      </c>
      <c r="BM524" s="5">
        <v>11</v>
      </c>
      <c r="BN524" s="5">
        <v>335</v>
      </c>
      <c r="BO524" s="3" t="s">
        <v>121</v>
      </c>
      <c r="BP524" s="3" t="s">
        <v>3</v>
      </c>
      <c r="BQ524" s="5">
        <v>5.95</v>
      </c>
      <c r="BR524" s="2" t="s">
        <v>21</v>
      </c>
      <c r="BS524" s="3"/>
      <c r="BT524" s="3"/>
      <c r="BU524" s="3">
        <v>1.4705882352941175</v>
      </c>
      <c r="BV524" s="5">
        <v>4.42</v>
      </c>
      <c r="BW524" s="5">
        <v>6.65</v>
      </c>
      <c r="BX524" s="3" t="s">
        <v>27</v>
      </c>
      <c r="BY524" s="3"/>
      <c r="BZ524" s="5">
        <v>335</v>
      </c>
      <c r="CA524" s="5">
        <v>7.6923076923076916</v>
      </c>
      <c r="CB524" s="3" t="s">
        <v>3</v>
      </c>
      <c r="CC524" s="5">
        <v>1.96</v>
      </c>
      <c r="CD524" s="5">
        <v>339</v>
      </c>
      <c r="CE524" s="3"/>
      <c r="CF524" s="5">
        <v>172</v>
      </c>
      <c r="CG524" s="3" t="s">
        <v>312</v>
      </c>
      <c r="CH524" s="3">
        <v>2.82</v>
      </c>
      <c r="CI524" s="3" t="s">
        <v>27</v>
      </c>
      <c r="CJ524" s="3" t="s">
        <v>1</v>
      </c>
      <c r="CK524" s="5">
        <v>3.7</v>
      </c>
      <c r="CL524" s="3" t="s">
        <v>22</v>
      </c>
      <c r="CM524" s="5">
        <v>630</v>
      </c>
      <c r="CN524" s="3">
        <v>1870</v>
      </c>
      <c r="CO524" s="5">
        <v>51</v>
      </c>
      <c r="CP524" s="5">
        <v>16</v>
      </c>
      <c r="CQ524" s="5">
        <v>3.7</v>
      </c>
      <c r="CR524" s="5">
        <v>7.64</v>
      </c>
      <c r="CS524" s="5">
        <v>87</v>
      </c>
      <c r="CT524" s="5">
        <v>60.1</v>
      </c>
      <c r="CU524" s="5">
        <v>19.5</v>
      </c>
      <c r="CV524" s="5">
        <v>1780</v>
      </c>
      <c r="CW524" s="5">
        <v>1275</v>
      </c>
      <c r="CX524" s="5">
        <v>2.5641025641025639</v>
      </c>
      <c r="CY524" s="5">
        <v>0.72992700729927007</v>
      </c>
      <c r="CZ524" s="3" t="s">
        <v>22</v>
      </c>
      <c r="DA524" s="5">
        <v>2.0499999999999998</v>
      </c>
      <c r="DB524" s="5">
        <v>1475</v>
      </c>
      <c r="DC524" s="5">
        <v>7.32</v>
      </c>
      <c r="DD524" s="5">
        <v>144.80000000000001</v>
      </c>
      <c r="DE524" s="3" t="s">
        <v>22</v>
      </c>
      <c r="DF524" s="5">
        <v>0.76923076923076916</v>
      </c>
      <c r="DG524" s="3" t="s">
        <v>3</v>
      </c>
      <c r="DH524" s="5">
        <v>24.5</v>
      </c>
      <c r="DI524" s="3" t="s">
        <v>28</v>
      </c>
      <c r="DJ524" s="3">
        <v>16.5</v>
      </c>
      <c r="DK524" s="5">
        <v>700</v>
      </c>
      <c r="DL524" s="3" t="s">
        <v>8</v>
      </c>
      <c r="DM524" s="5">
        <v>0.30303030303030304</v>
      </c>
      <c r="DN524" s="3" t="s">
        <v>3</v>
      </c>
      <c r="DO524" s="5">
        <v>610</v>
      </c>
      <c r="DP524" s="3" t="s">
        <v>3</v>
      </c>
      <c r="DQ524" s="5">
        <v>670</v>
      </c>
      <c r="DR524" s="5">
        <v>3.0303030303030303</v>
      </c>
      <c r="DS524" s="2"/>
      <c r="DT524" s="5">
        <v>0.86206896551724144</v>
      </c>
      <c r="DU524" s="2"/>
      <c r="DV524" s="3" t="s">
        <v>3</v>
      </c>
      <c r="DW524" s="5">
        <v>41.15</v>
      </c>
      <c r="DX524" s="3">
        <v>8.85</v>
      </c>
      <c r="DY524" s="3" t="s">
        <v>8</v>
      </c>
      <c r="DZ524" s="5">
        <v>1650</v>
      </c>
      <c r="EA524" s="5">
        <v>3.5714285714285712</v>
      </c>
      <c r="EB524" s="5">
        <v>2.7</v>
      </c>
      <c r="EC524" s="3">
        <v>9.35</v>
      </c>
      <c r="ED524" s="5">
        <v>335</v>
      </c>
      <c r="EE524" s="5">
        <v>0.3623188405797102</v>
      </c>
      <c r="EF524" s="3" t="s">
        <v>1</v>
      </c>
      <c r="EG524" s="3" t="s">
        <v>27</v>
      </c>
      <c r="EH524" s="2">
        <v>230</v>
      </c>
      <c r="EI524" s="5">
        <v>16.5</v>
      </c>
      <c r="EJ524" s="3" t="s">
        <v>473</v>
      </c>
      <c r="EK524" s="5">
        <v>2.7</v>
      </c>
      <c r="EL524" s="3" t="s">
        <v>1</v>
      </c>
      <c r="EM524" s="3" t="s">
        <v>3</v>
      </c>
      <c r="EN524" s="3" t="s">
        <v>27</v>
      </c>
      <c r="EO524" s="3">
        <v>45</v>
      </c>
      <c r="EP524" s="3" t="s">
        <v>8</v>
      </c>
      <c r="EQ524" s="3">
        <v>2.82</v>
      </c>
      <c r="ER524" s="5">
        <v>10</v>
      </c>
      <c r="ES524" s="3">
        <v>1275</v>
      </c>
      <c r="ET524" s="9">
        <v>58</v>
      </c>
      <c r="EU524" s="3" t="s">
        <v>239</v>
      </c>
      <c r="EV524" s="3" t="s">
        <v>28</v>
      </c>
      <c r="EW524" s="9">
        <v>44.8</v>
      </c>
      <c r="EX524" s="9">
        <v>2.21</v>
      </c>
      <c r="EY524" s="3">
        <v>2.04</v>
      </c>
      <c r="EZ524" s="3"/>
      <c r="FA524" s="9">
        <v>1.7543859649122808</v>
      </c>
      <c r="FB524" s="9">
        <v>6.0000000000000001E-3</v>
      </c>
      <c r="FC524" s="5">
        <v>335</v>
      </c>
      <c r="FD524" s="9">
        <v>11.111111111111111</v>
      </c>
      <c r="FE524" s="2" t="s">
        <v>311</v>
      </c>
      <c r="FF524" s="3" t="s">
        <v>28</v>
      </c>
      <c r="FG524" s="3" t="s">
        <v>1</v>
      </c>
      <c r="FH524" s="9">
        <v>7.15</v>
      </c>
      <c r="FI524" s="3">
        <v>0.39525691699604748</v>
      </c>
      <c r="FJ524" s="9">
        <v>21.9</v>
      </c>
      <c r="FK524" s="3" t="s">
        <v>1</v>
      </c>
      <c r="FL524" s="3" t="s">
        <v>1</v>
      </c>
      <c r="FM524" s="3">
        <v>0.970873786407767</v>
      </c>
      <c r="FN524" s="9">
        <v>1500</v>
      </c>
      <c r="FO524" s="9">
        <v>3.4499999999999999E-3</v>
      </c>
      <c r="FP524" s="9">
        <v>22.5</v>
      </c>
      <c r="FQ524" s="3" t="s">
        <v>311</v>
      </c>
      <c r="FR524" s="5">
        <v>0.41</v>
      </c>
      <c r="FS524" s="9">
        <v>164</v>
      </c>
      <c r="FT524" s="3" t="s">
        <v>1</v>
      </c>
      <c r="FU524" s="3">
        <v>3.75</v>
      </c>
      <c r="FV524" s="3" t="s">
        <v>27</v>
      </c>
      <c r="FW524" s="5">
        <v>120</v>
      </c>
      <c r="FX524" s="10">
        <v>1.375E-2</v>
      </c>
      <c r="FY524" s="3">
        <v>112</v>
      </c>
      <c r="FZ524" s="3"/>
      <c r="GA524" s="3">
        <v>2.82</v>
      </c>
      <c r="GB524" s="3">
        <v>2.82</v>
      </c>
      <c r="GC524" s="3" t="s">
        <v>27</v>
      </c>
      <c r="GD524" s="3">
        <v>2.82</v>
      </c>
      <c r="GE524" s="3">
        <v>2.3809523809523809</v>
      </c>
      <c r="GF524" s="3" t="s">
        <v>30</v>
      </c>
      <c r="GG524" s="3">
        <v>170</v>
      </c>
      <c r="GH524" s="9">
        <v>3.78</v>
      </c>
      <c r="GI524" s="5">
        <v>335</v>
      </c>
      <c r="GJ524" s="5">
        <v>1.8</v>
      </c>
      <c r="GK524" s="3">
        <v>6</v>
      </c>
      <c r="GL524" s="5">
        <v>330</v>
      </c>
      <c r="GM524" s="9">
        <v>1.99</v>
      </c>
      <c r="GN524" s="3" t="s">
        <v>31</v>
      </c>
      <c r="GO524" s="3" t="s">
        <v>8</v>
      </c>
      <c r="GP524" s="3">
        <v>2.5</v>
      </c>
      <c r="GQ524" s="3">
        <v>800</v>
      </c>
      <c r="GR524" s="3" t="s">
        <v>219</v>
      </c>
      <c r="GS524" s="9">
        <v>3.0303030303030303</v>
      </c>
      <c r="GT524" s="9">
        <v>130</v>
      </c>
      <c r="GU524" s="9">
        <v>44.8</v>
      </c>
      <c r="GV524" s="2">
        <v>2.5</v>
      </c>
      <c r="GW524" s="9">
        <v>15.75</v>
      </c>
      <c r="GX524" s="2" t="s">
        <v>34</v>
      </c>
      <c r="GY524" s="9">
        <v>3.0303030303030303</v>
      </c>
      <c r="GZ524" s="9">
        <v>6.67</v>
      </c>
      <c r="HA524" s="9">
        <v>1.68</v>
      </c>
      <c r="HB524" s="9">
        <v>44</v>
      </c>
      <c r="HC524" s="3">
        <v>25.85</v>
      </c>
      <c r="HD524" s="3" t="s">
        <v>3</v>
      </c>
      <c r="HE524" s="9">
        <v>275</v>
      </c>
      <c r="HF524" s="9">
        <v>27</v>
      </c>
      <c r="HG524" s="3" t="s">
        <v>467</v>
      </c>
      <c r="HH524" s="5">
        <v>335</v>
      </c>
      <c r="HI524" s="3" t="s">
        <v>311</v>
      </c>
      <c r="HJ524" s="3">
        <v>1.5384615384615383</v>
      </c>
      <c r="HK524" s="3" t="s">
        <v>3</v>
      </c>
      <c r="HL524" s="3">
        <v>6.5</v>
      </c>
      <c r="HM524" s="9">
        <v>0.98</v>
      </c>
      <c r="HN524" s="9">
        <v>2175</v>
      </c>
      <c r="HO524" s="3" t="s">
        <v>3</v>
      </c>
      <c r="HP524" s="3" t="s">
        <v>1</v>
      </c>
      <c r="HQ524" s="3" t="s">
        <v>28</v>
      </c>
      <c r="HR524" s="9">
        <v>600</v>
      </c>
      <c r="HS524" s="3" t="s">
        <v>3</v>
      </c>
      <c r="HT524" s="3">
        <v>3.77</v>
      </c>
      <c r="HU524" s="9">
        <v>0.64516129032258063</v>
      </c>
      <c r="HV524" s="3">
        <v>1</v>
      </c>
      <c r="HW524" s="9">
        <v>0.66500000000000004</v>
      </c>
      <c r="HX524" s="3" t="s">
        <v>3</v>
      </c>
      <c r="HY524" s="3">
        <v>140</v>
      </c>
      <c r="HZ524" s="3" t="s">
        <v>30</v>
      </c>
      <c r="IA524" s="9">
        <v>42</v>
      </c>
      <c r="IB524" s="5">
        <v>5000</v>
      </c>
      <c r="IC524" s="3" t="s">
        <v>18</v>
      </c>
      <c r="ID524" s="3"/>
      <c r="IE524" s="3" t="s">
        <v>309</v>
      </c>
      <c r="IF524" s="7">
        <v>12.2</v>
      </c>
      <c r="IG524" s="9">
        <v>142.85714285714286</v>
      </c>
      <c r="IH524" s="9">
        <v>4.5454545454545459</v>
      </c>
    </row>
    <row r="525" spans="1:242" x14ac:dyDescent="0.25">
      <c r="A525" s="1" t="s">
        <v>650</v>
      </c>
      <c r="B525" s="5">
        <v>380</v>
      </c>
      <c r="C525" s="3"/>
      <c r="D525" s="5">
        <v>37.979999999999997</v>
      </c>
      <c r="E525" s="3" t="s">
        <v>1</v>
      </c>
      <c r="F525" s="3"/>
      <c r="G525" s="2"/>
      <c r="H525" s="3">
        <v>2.87</v>
      </c>
      <c r="I525" s="3">
        <v>2.87</v>
      </c>
      <c r="J525" s="5">
        <v>7.1499999999999994E-2</v>
      </c>
      <c r="K525" s="3" t="s">
        <v>3</v>
      </c>
      <c r="L525" s="3">
        <v>2.0099999999999998</v>
      </c>
      <c r="M525" s="5">
        <v>1.3157894736842106</v>
      </c>
      <c r="N525" s="5">
        <v>13.2</v>
      </c>
      <c r="O525" s="3" t="s">
        <v>3</v>
      </c>
      <c r="P525" s="3">
        <v>1.1400000000000001</v>
      </c>
      <c r="Q525" s="3">
        <v>0.37735849056603776</v>
      </c>
      <c r="R525" s="5">
        <v>90</v>
      </c>
      <c r="S525" s="3">
        <v>2.3199999999999998</v>
      </c>
      <c r="T525" s="3" t="s">
        <v>3</v>
      </c>
      <c r="U525" s="5">
        <v>39.299999999999997</v>
      </c>
      <c r="V525" s="3">
        <v>2.4900000000000002</v>
      </c>
      <c r="W525" s="5">
        <v>320</v>
      </c>
      <c r="X525" s="3"/>
      <c r="Y525" s="3">
        <v>19</v>
      </c>
      <c r="Z525" s="5">
        <v>2.7</v>
      </c>
      <c r="AA525" s="3" t="s">
        <v>8</v>
      </c>
      <c r="AB525" s="5">
        <v>2.1739130434782608</v>
      </c>
      <c r="AC525" s="5">
        <v>1.3454545454545455E-6</v>
      </c>
      <c r="AD525" s="3" t="s">
        <v>22</v>
      </c>
      <c r="AE525" s="3" t="s">
        <v>1</v>
      </c>
      <c r="AF525" s="3"/>
      <c r="AG525" s="6">
        <v>9.1999999999999998E-3</v>
      </c>
      <c r="AH525" s="5">
        <v>320</v>
      </c>
      <c r="AI525" s="5">
        <v>200</v>
      </c>
      <c r="AJ525" s="3">
        <v>230</v>
      </c>
      <c r="AK525" s="5">
        <v>320</v>
      </c>
      <c r="AL525" s="5">
        <v>1.2</v>
      </c>
      <c r="AM525" s="3"/>
      <c r="AN525" s="3"/>
      <c r="AO525" s="5">
        <v>320</v>
      </c>
      <c r="AP525" s="5">
        <v>320</v>
      </c>
      <c r="AQ525" s="5">
        <v>345</v>
      </c>
      <c r="AR525" s="5">
        <v>12.5</v>
      </c>
      <c r="AS525" s="3" t="s">
        <v>28</v>
      </c>
      <c r="AT525" s="3" t="s">
        <v>28</v>
      </c>
      <c r="AU525" s="5">
        <v>475</v>
      </c>
      <c r="AV525" s="3"/>
      <c r="AW525" s="5">
        <v>320</v>
      </c>
      <c r="AX525" s="5">
        <v>1.6333333333333334E-4</v>
      </c>
      <c r="AY525" s="2"/>
      <c r="AZ525" s="5">
        <v>99</v>
      </c>
      <c r="BA525" s="5">
        <v>320</v>
      </c>
      <c r="BB525" s="3" t="s">
        <v>8</v>
      </c>
      <c r="BC525" s="3">
        <v>39</v>
      </c>
      <c r="BD525" s="5">
        <v>0.49261083743842371</v>
      </c>
      <c r="BE525" s="3" t="s">
        <v>581</v>
      </c>
      <c r="BF525" s="6">
        <v>46.75</v>
      </c>
      <c r="BG525" s="5">
        <v>7.25</v>
      </c>
      <c r="BH525" s="3">
        <v>215</v>
      </c>
      <c r="BI525" s="3">
        <v>2.87</v>
      </c>
      <c r="BJ525" s="5">
        <v>7.14</v>
      </c>
      <c r="BK525" s="5">
        <v>620</v>
      </c>
      <c r="BL525" s="5">
        <v>2.6315789473684212</v>
      </c>
      <c r="BM525" s="5">
        <v>9</v>
      </c>
      <c r="BN525" s="5">
        <v>320</v>
      </c>
      <c r="BO525" s="3" t="s">
        <v>121</v>
      </c>
      <c r="BP525" s="3" t="s">
        <v>3</v>
      </c>
      <c r="BQ525" s="5">
        <v>5.8</v>
      </c>
      <c r="BR525" s="2" t="s">
        <v>21</v>
      </c>
      <c r="BS525" s="3"/>
      <c r="BT525" s="3"/>
      <c r="BU525" s="3">
        <v>1.5384615384615383</v>
      </c>
      <c r="BV525" s="5">
        <v>4.4000000000000004</v>
      </c>
      <c r="BW525" s="5">
        <v>6.4</v>
      </c>
      <c r="BX525" s="3" t="s">
        <v>27</v>
      </c>
      <c r="BY525" s="3"/>
      <c r="BZ525" s="5">
        <v>320</v>
      </c>
      <c r="CA525" s="5">
        <v>7.6923076923076916</v>
      </c>
      <c r="CB525" s="3" t="s">
        <v>3</v>
      </c>
      <c r="CC525" s="5">
        <v>1.9</v>
      </c>
      <c r="CD525" s="5">
        <v>340</v>
      </c>
      <c r="CE525" s="3"/>
      <c r="CF525" s="5">
        <v>180</v>
      </c>
      <c r="CG525" s="3" t="s">
        <v>312</v>
      </c>
      <c r="CH525" s="3">
        <v>2.87</v>
      </c>
      <c r="CI525" s="3" t="s">
        <v>27</v>
      </c>
      <c r="CJ525" s="3" t="s">
        <v>1</v>
      </c>
      <c r="CK525" s="5">
        <v>3.7</v>
      </c>
      <c r="CL525" s="3" t="s">
        <v>22</v>
      </c>
      <c r="CM525" s="5">
        <v>645</v>
      </c>
      <c r="CN525" s="3"/>
      <c r="CO525" s="5">
        <v>49</v>
      </c>
      <c r="CP525" s="5">
        <v>15.9</v>
      </c>
      <c r="CQ525" s="5">
        <v>3.65</v>
      </c>
      <c r="CR525" s="5">
        <v>7.69</v>
      </c>
      <c r="CS525" s="5">
        <v>85</v>
      </c>
      <c r="CT525" s="5">
        <f>(CT524+CT526)/2</f>
        <v>63.05</v>
      </c>
      <c r="CU525" s="5">
        <v>19</v>
      </c>
      <c r="CV525" s="5">
        <v>1790</v>
      </c>
      <c r="CW525" s="5">
        <v>1350</v>
      </c>
      <c r="CX525" s="5">
        <v>2.2727272727272729</v>
      </c>
      <c r="CY525" s="5">
        <v>0.69444444444444442</v>
      </c>
      <c r="CZ525" s="3" t="s">
        <v>22</v>
      </c>
      <c r="DA525" s="5">
        <v>2.04</v>
      </c>
      <c r="DB525" s="5">
        <v>1400</v>
      </c>
      <c r="DC525" s="5">
        <v>7.3</v>
      </c>
      <c r="DD525" s="5">
        <v>140</v>
      </c>
      <c r="DE525" s="3" t="s">
        <v>22</v>
      </c>
      <c r="DF525" s="5">
        <v>0.85470085470085477</v>
      </c>
      <c r="DG525" s="3" t="s">
        <v>3</v>
      </c>
      <c r="DH525" s="5">
        <v>22.75</v>
      </c>
      <c r="DI525" s="3" t="s">
        <v>28</v>
      </c>
      <c r="DJ525" s="3"/>
      <c r="DK525" s="5">
        <v>670</v>
      </c>
      <c r="DL525" s="3" t="s">
        <v>8</v>
      </c>
      <c r="DM525" s="5">
        <v>0.29673590504451036</v>
      </c>
      <c r="DN525" s="3" t="s">
        <v>3</v>
      </c>
      <c r="DO525" s="5">
        <v>600</v>
      </c>
      <c r="DP525" s="3" t="s">
        <v>3</v>
      </c>
      <c r="DQ525" s="5">
        <v>700</v>
      </c>
      <c r="DR525" s="5">
        <v>2.8571428571428572</v>
      </c>
      <c r="DS525" s="2"/>
      <c r="DT525" s="5">
        <v>0.83333333333333337</v>
      </c>
      <c r="DU525" s="2"/>
      <c r="DV525" s="3" t="s">
        <v>3</v>
      </c>
      <c r="DW525" s="5">
        <v>39.299999999999997</v>
      </c>
      <c r="DX525" s="3">
        <v>8.5500000000000007</v>
      </c>
      <c r="DY525" s="3" t="s">
        <v>8</v>
      </c>
      <c r="DZ525" s="5">
        <v>1575</v>
      </c>
      <c r="EA525" s="5">
        <v>3.4482758620689657</v>
      </c>
      <c r="EB525" s="5">
        <v>2.67</v>
      </c>
      <c r="EC525" s="3">
        <v>9.3000000000000007</v>
      </c>
      <c r="ED525" s="5">
        <v>320</v>
      </c>
      <c r="EE525" s="5">
        <v>0.36101083032490977</v>
      </c>
      <c r="EF525" s="3" t="s">
        <v>1</v>
      </c>
      <c r="EG525" s="3" t="s">
        <v>27</v>
      </c>
      <c r="EH525" s="2"/>
      <c r="EI525" s="5">
        <v>16.2</v>
      </c>
      <c r="EJ525" s="3" t="s">
        <v>473</v>
      </c>
      <c r="EK525" s="5">
        <v>2.7749999999999999</v>
      </c>
      <c r="EL525" s="3" t="s">
        <v>1</v>
      </c>
      <c r="EM525" s="3" t="s">
        <v>3</v>
      </c>
      <c r="EN525" s="3" t="s">
        <v>27</v>
      </c>
      <c r="EO525" s="3"/>
      <c r="EP525" s="3" t="s">
        <v>8</v>
      </c>
      <c r="EQ525" s="3">
        <v>2.87</v>
      </c>
      <c r="ER525" s="5">
        <v>9.15</v>
      </c>
      <c r="ES525" s="3"/>
      <c r="ET525" s="9">
        <v>60</v>
      </c>
      <c r="EU525" s="3" t="s">
        <v>239</v>
      </c>
      <c r="EV525" s="3" t="s">
        <v>28</v>
      </c>
      <c r="EW525" s="9">
        <v>43.5</v>
      </c>
      <c r="EX525" s="9">
        <v>2.15</v>
      </c>
      <c r="EY525" s="3">
        <v>2.0099999999999998</v>
      </c>
      <c r="EZ525" s="3"/>
      <c r="FA525" s="9">
        <v>1.7543859649122808</v>
      </c>
      <c r="FB525" s="9">
        <v>7.7999999999999996E-3</v>
      </c>
      <c r="FC525" s="5">
        <v>320</v>
      </c>
      <c r="FD525" s="9">
        <v>12.5</v>
      </c>
      <c r="FE525" s="2" t="s">
        <v>311</v>
      </c>
      <c r="FF525" s="3" t="s">
        <v>28</v>
      </c>
      <c r="FG525" s="3" t="s">
        <v>1</v>
      </c>
      <c r="FH525" s="9">
        <v>6.9</v>
      </c>
      <c r="FI525" s="3">
        <v>0.38910505836575876</v>
      </c>
      <c r="FJ525" s="9">
        <v>21.85</v>
      </c>
      <c r="FK525" s="3" t="s">
        <v>1</v>
      </c>
      <c r="FL525" s="3" t="s">
        <v>1</v>
      </c>
      <c r="FM525" s="3">
        <v>0.95238095238095233</v>
      </c>
      <c r="FN525" s="9">
        <v>1670</v>
      </c>
      <c r="FO525" s="9">
        <v>3.4749999999999998E-3</v>
      </c>
      <c r="FP525" s="9">
        <v>22</v>
      </c>
      <c r="FQ525" s="3" t="s">
        <v>311</v>
      </c>
      <c r="FR525" s="5">
        <v>0.68899999999999995</v>
      </c>
      <c r="FS525" s="9">
        <v>160</v>
      </c>
      <c r="FT525" s="3" t="s">
        <v>1</v>
      </c>
      <c r="FU525" s="3">
        <v>3.68</v>
      </c>
      <c r="FV525" s="3" t="s">
        <v>27</v>
      </c>
      <c r="FW525" s="5">
        <v>115</v>
      </c>
      <c r="FX525" s="10">
        <v>1.2999999999999999E-2</v>
      </c>
      <c r="FY525" s="3">
        <v>110</v>
      </c>
      <c r="FZ525" s="3"/>
      <c r="GA525" s="3">
        <v>2.87</v>
      </c>
      <c r="GB525" s="3">
        <v>2.87</v>
      </c>
      <c r="GC525" s="3" t="s">
        <v>27</v>
      </c>
      <c r="GD525" s="3">
        <v>2.87</v>
      </c>
      <c r="GE525" s="3">
        <v>2.2727272727272729</v>
      </c>
      <c r="GF525" s="3" t="s">
        <v>30</v>
      </c>
      <c r="GG525" s="3"/>
      <c r="GH525" s="9">
        <v>3.79</v>
      </c>
      <c r="GI525" s="5">
        <v>320</v>
      </c>
      <c r="GJ525" s="5">
        <v>2.1</v>
      </c>
      <c r="GK525" s="3">
        <v>5.8</v>
      </c>
      <c r="GL525" s="5">
        <v>110</v>
      </c>
      <c r="GM525" s="9">
        <v>1.95</v>
      </c>
      <c r="GN525" s="3" t="s">
        <v>31</v>
      </c>
      <c r="GO525" s="3" t="s">
        <v>8</v>
      </c>
      <c r="GP525" s="3"/>
      <c r="GQ525" s="3">
        <v>850</v>
      </c>
      <c r="GR525" s="3" t="s">
        <v>219</v>
      </c>
      <c r="GS525" s="9">
        <v>2.8571428571428572</v>
      </c>
      <c r="GT525" s="9">
        <v>120</v>
      </c>
      <c r="GU525" s="9">
        <v>43.5</v>
      </c>
      <c r="GV525" s="2">
        <v>1.67</v>
      </c>
      <c r="GW525" s="9">
        <v>15</v>
      </c>
      <c r="GX525" s="2" t="s">
        <v>34</v>
      </c>
      <c r="GY525" s="9">
        <v>2.9411764705882351</v>
      </c>
      <c r="GZ525" s="9">
        <v>6.45</v>
      </c>
      <c r="HA525" s="9">
        <v>1.61</v>
      </c>
      <c r="HB525" s="9">
        <v>42</v>
      </c>
      <c r="HC525" s="3">
        <v>24.85</v>
      </c>
      <c r="HD525" s="3" t="s">
        <v>3</v>
      </c>
      <c r="HE525" s="9">
        <v>260</v>
      </c>
      <c r="HF525" s="9">
        <v>25</v>
      </c>
      <c r="HG525" s="3" t="s">
        <v>467</v>
      </c>
      <c r="HH525" s="5">
        <v>320</v>
      </c>
      <c r="HI525" s="3" t="s">
        <v>311</v>
      </c>
      <c r="HJ525" s="3">
        <v>1.4705882352941175</v>
      </c>
      <c r="HK525" s="3" t="s">
        <v>3</v>
      </c>
      <c r="HL525" s="3">
        <v>6.45</v>
      </c>
      <c r="HM525" s="9">
        <v>0.95</v>
      </c>
      <c r="HN525" s="9">
        <v>2195</v>
      </c>
      <c r="HO525" s="3" t="s">
        <v>3</v>
      </c>
      <c r="HP525" s="3" t="s">
        <v>1</v>
      </c>
      <c r="HQ525" s="3" t="s">
        <v>28</v>
      </c>
      <c r="HR525" s="9">
        <v>575</v>
      </c>
      <c r="HS525" s="3" t="s">
        <v>3</v>
      </c>
      <c r="HT525" s="3">
        <v>3.7</v>
      </c>
      <c r="HU525" s="9">
        <v>0.60606060606060608</v>
      </c>
      <c r="HV525" s="3">
        <v>1</v>
      </c>
      <c r="HW525" s="9">
        <v>0.71499999999999997</v>
      </c>
      <c r="HX525" s="3" t="s">
        <v>3</v>
      </c>
      <c r="HY525" s="3">
        <v>136</v>
      </c>
      <c r="HZ525" s="3" t="s">
        <v>30</v>
      </c>
      <c r="IA525" s="9">
        <v>43</v>
      </c>
      <c r="IB525" s="5">
        <v>4900</v>
      </c>
      <c r="IC525" s="3" t="s">
        <v>18</v>
      </c>
      <c r="ID525" s="3"/>
      <c r="IE525" s="3" t="s">
        <v>309</v>
      </c>
      <c r="IF525" s="7">
        <v>11.9</v>
      </c>
      <c r="IG525" s="9">
        <v>100</v>
      </c>
      <c r="IH525" s="9">
        <v>4</v>
      </c>
    </row>
    <row r="526" spans="1:242" x14ac:dyDescent="0.25">
      <c r="A526" s="1" t="s">
        <v>651</v>
      </c>
      <c r="B526" s="5">
        <v>395</v>
      </c>
      <c r="C526" s="3"/>
      <c r="D526" s="5">
        <v>39.75</v>
      </c>
      <c r="E526" s="3" t="s">
        <v>1</v>
      </c>
      <c r="F526" s="3"/>
      <c r="G526" s="2"/>
      <c r="H526" s="3">
        <v>2.88</v>
      </c>
      <c r="I526" s="3">
        <v>2.88</v>
      </c>
      <c r="J526" s="5">
        <v>7.17E-2</v>
      </c>
      <c r="K526" s="3" t="s">
        <v>3</v>
      </c>
      <c r="L526" s="3">
        <v>2.0299999999999998</v>
      </c>
      <c r="M526" s="5">
        <v>1.3157894736842106</v>
      </c>
      <c r="N526" s="5">
        <v>13.8</v>
      </c>
      <c r="O526" s="3" t="s">
        <v>3</v>
      </c>
      <c r="P526" s="3">
        <v>1.1499999999999999</v>
      </c>
      <c r="Q526" s="3">
        <v>0.38461538461538458</v>
      </c>
      <c r="R526" s="5">
        <v>91</v>
      </c>
      <c r="S526" s="3">
        <v>2.34</v>
      </c>
      <c r="T526" s="3" t="s">
        <v>3</v>
      </c>
      <c r="U526" s="5">
        <v>41.1</v>
      </c>
      <c r="V526" s="3">
        <v>2.48</v>
      </c>
      <c r="W526" s="5">
        <v>332</v>
      </c>
      <c r="X526" s="3"/>
      <c r="Y526" s="3">
        <v>19.100000000000001</v>
      </c>
      <c r="Z526" s="5">
        <v>2.85</v>
      </c>
      <c r="AA526" s="3" t="s">
        <v>8</v>
      </c>
      <c r="AB526" s="5">
        <v>2.2727272727272729</v>
      </c>
      <c r="AC526" s="5">
        <v>1.6909090909090909E-6</v>
      </c>
      <c r="AD526" s="3" t="s">
        <v>22</v>
      </c>
      <c r="AE526" s="3" t="s">
        <v>1</v>
      </c>
      <c r="AF526" s="3"/>
      <c r="AG526" s="6">
        <v>1.025E-2</v>
      </c>
      <c r="AH526" s="5">
        <v>332</v>
      </c>
      <c r="AI526" s="5">
        <v>218</v>
      </c>
      <c r="AJ526" s="3">
        <v>240</v>
      </c>
      <c r="AK526" s="5">
        <v>332</v>
      </c>
      <c r="AL526" s="5">
        <v>1.2</v>
      </c>
      <c r="AM526" s="3"/>
      <c r="AN526" s="3"/>
      <c r="AO526" s="5">
        <v>332</v>
      </c>
      <c r="AP526" s="5">
        <v>332</v>
      </c>
      <c r="AQ526" s="5">
        <v>348</v>
      </c>
      <c r="AR526" s="5">
        <v>13</v>
      </c>
      <c r="AS526" s="3" t="s">
        <v>28</v>
      </c>
      <c r="AT526" s="3" t="s">
        <v>28</v>
      </c>
      <c r="AU526" s="5">
        <v>477</v>
      </c>
      <c r="AV526" s="3"/>
      <c r="AW526" s="5">
        <v>332</v>
      </c>
      <c r="AX526" s="5">
        <v>1.6666666666666666E-4</v>
      </c>
      <c r="AY526" s="2"/>
      <c r="AZ526" s="5">
        <v>100</v>
      </c>
      <c r="BA526" s="5">
        <v>332</v>
      </c>
      <c r="BB526" s="3" t="s">
        <v>8</v>
      </c>
      <c r="BC526" s="3">
        <v>41</v>
      </c>
      <c r="BD526" s="5">
        <v>0.51020408163265307</v>
      </c>
      <c r="BE526" s="3" t="s">
        <v>581</v>
      </c>
      <c r="BF526" s="6">
        <v>49</v>
      </c>
      <c r="BG526" s="5">
        <v>7.6</v>
      </c>
      <c r="BH526" s="3">
        <v>225.8</v>
      </c>
      <c r="BI526" s="3">
        <v>2.88</v>
      </c>
      <c r="BJ526" s="5">
        <v>7.17</v>
      </c>
      <c r="BK526" s="5">
        <v>650</v>
      </c>
      <c r="BL526" s="5">
        <v>2.5641025641025639</v>
      </c>
      <c r="BM526" s="5">
        <v>9.3000000000000007</v>
      </c>
      <c r="BN526" s="5">
        <v>332</v>
      </c>
      <c r="BO526" s="3" t="s">
        <v>121</v>
      </c>
      <c r="BP526" s="3" t="s">
        <v>3</v>
      </c>
      <c r="BQ526" s="5">
        <v>5.85</v>
      </c>
      <c r="BR526" s="2" t="s">
        <v>21</v>
      </c>
      <c r="BS526" s="3"/>
      <c r="BT526" s="3"/>
      <c r="BU526" s="3">
        <v>1.6129032258064517</v>
      </c>
      <c r="BV526" s="5">
        <v>4.45</v>
      </c>
      <c r="BW526" s="5">
        <v>6.6</v>
      </c>
      <c r="BX526" s="3" t="s">
        <v>27</v>
      </c>
      <c r="BY526" s="3"/>
      <c r="BZ526" s="5">
        <v>332</v>
      </c>
      <c r="CA526" s="5">
        <v>8.3333333333333339</v>
      </c>
      <c r="CB526" s="3" t="s">
        <v>3</v>
      </c>
      <c r="CC526" s="5">
        <v>1.96</v>
      </c>
      <c r="CD526" s="5">
        <v>350</v>
      </c>
      <c r="CE526" s="3"/>
      <c r="CF526" s="5">
        <v>182</v>
      </c>
      <c r="CG526" s="3" t="s">
        <v>312</v>
      </c>
      <c r="CH526" s="3">
        <v>2.88</v>
      </c>
      <c r="CI526" s="3" t="s">
        <v>27</v>
      </c>
      <c r="CJ526" s="3" t="s">
        <v>1</v>
      </c>
      <c r="CK526" s="5">
        <v>3.72</v>
      </c>
      <c r="CL526" s="3" t="s">
        <v>22</v>
      </c>
      <c r="CM526" s="5">
        <v>650</v>
      </c>
      <c r="CN526" s="3"/>
      <c r="CO526" s="5">
        <v>50</v>
      </c>
      <c r="CP526" s="5">
        <v>16.5</v>
      </c>
      <c r="CQ526" s="5">
        <v>3.75</v>
      </c>
      <c r="CR526" s="5">
        <v>8.0500000000000007</v>
      </c>
      <c r="CS526" s="5">
        <v>82.5</v>
      </c>
      <c r="CT526" s="5">
        <v>66</v>
      </c>
      <c r="CU526" s="5">
        <v>19.100000000000001</v>
      </c>
      <c r="CV526" s="5">
        <v>1798</v>
      </c>
      <c r="CW526" s="5">
        <v>1470</v>
      </c>
      <c r="CX526" s="5">
        <v>3.0303030303030303</v>
      </c>
      <c r="CY526" s="5">
        <v>0.7246376811594204</v>
      </c>
      <c r="CZ526" s="3" t="s">
        <v>22</v>
      </c>
      <c r="DA526" s="5">
        <v>1.99</v>
      </c>
      <c r="DB526" s="5">
        <v>1410</v>
      </c>
      <c r="DC526" s="5">
        <v>7.35</v>
      </c>
      <c r="DD526" s="5">
        <v>145</v>
      </c>
      <c r="DE526" s="3" t="s">
        <v>22</v>
      </c>
      <c r="DF526" s="5">
        <v>0.7407407407407407</v>
      </c>
      <c r="DG526" s="3" t="s">
        <v>3</v>
      </c>
      <c r="DH526" s="5">
        <v>23.25</v>
      </c>
      <c r="DI526" s="3" t="s">
        <v>28</v>
      </c>
      <c r="DJ526" s="3"/>
      <c r="DK526" s="5">
        <v>673</v>
      </c>
      <c r="DL526" s="3" t="s">
        <v>8</v>
      </c>
      <c r="DM526" s="5">
        <v>0.3058103975535168</v>
      </c>
      <c r="DN526" s="3" t="s">
        <v>3</v>
      </c>
      <c r="DO526" s="5">
        <v>650</v>
      </c>
      <c r="DP526" s="3" t="s">
        <v>3</v>
      </c>
      <c r="DQ526" s="5">
        <v>650</v>
      </c>
      <c r="DR526" s="5">
        <v>2.7777777777777777</v>
      </c>
      <c r="DS526" s="2"/>
      <c r="DT526" s="5">
        <v>0.84745762711864414</v>
      </c>
      <c r="DU526" s="2"/>
      <c r="DV526" s="3" t="s">
        <v>3</v>
      </c>
      <c r="DW526" s="5">
        <v>41.1</v>
      </c>
      <c r="DX526" s="3">
        <v>8.9</v>
      </c>
      <c r="DY526" s="3" t="s">
        <v>8</v>
      </c>
      <c r="DZ526" s="5">
        <v>1600</v>
      </c>
      <c r="EA526" s="5">
        <v>3.5714285714285712</v>
      </c>
      <c r="EB526" s="5">
        <v>2.7</v>
      </c>
      <c r="EC526" s="3">
        <v>9.4499999999999993</v>
      </c>
      <c r="ED526" s="5">
        <v>332</v>
      </c>
      <c r="EE526" s="5">
        <v>0.35971223021582738</v>
      </c>
      <c r="EF526" s="3" t="s">
        <v>1</v>
      </c>
      <c r="EG526" s="3" t="s">
        <v>27</v>
      </c>
      <c r="EH526" s="2"/>
      <c r="EI526" s="5">
        <v>16.7</v>
      </c>
      <c r="EJ526" s="3" t="s">
        <v>473</v>
      </c>
      <c r="EK526" s="5">
        <v>2.85</v>
      </c>
      <c r="EL526" s="3" t="s">
        <v>1</v>
      </c>
      <c r="EM526" s="3" t="s">
        <v>3</v>
      </c>
      <c r="EN526" s="3" t="s">
        <v>27</v>
      </c>
      <c r="EO526" s="3"/>
      <c r="EP526" s="3" t="s">
        <v>8</v>
      </c>
      <c r="EQ526" s="3">
        <v>2.88</v>
      </c>
      <c r="ER526" s="5">
        <v>9.6999999999999993</v>
      </c>
      <c r="ES526" s="3"/>
      <c r="ET526" s="9">
        <v>65</v>
      </c>
      <c r="EU526" s="3" t="s">
        <v>239</v>
      </c>
      <c r="EV526" s="3" t="s">
        <v>28</v>
      </c>
      <c r="EW526" s="9">
        <v>45</v>
      </c>
      <c r="EX526" s="9">
        <v>2.21</v>
      </c>
      <c r="EY526" s="3">
        <v>2</v>
      </c>
      <c r="EZ526" s="3"/>
      <c r="FA526" s="9">
        <v>1.7241379310344829</v>
      </c>
      <c r="FB526" s="9">
        <v>8.0000000000000002E-3</v>
      </c>
      <c r="FC526" s="5">
        <v>332</v>
      </c>
      <c r="FD526" s="9">
        <v>10</v>
      </c>
      <c r="FE526" s="2" t="s">
        <v>311</v>
      </c>
      <c r="FF526" s="3" t="s">
        <v>28</v>
      </c>
      <c r="FG526" s="3" t="s">
        <v>1</v>
      </c>
      <c r="FH526" s="9">
        <v>7.14</v>
      </c>
      <c r="FI526" s="3">
        <v>0.39215686274509809</v>
      </c>
      <c r="FJ526" s="9">
        <v>21.85</v>
      </c>
      <c r="FK526" s="3" t="s">
        <v>1</v>
      </c>
      <c r="FL526" s="3" t="s">
        <v>1</v>
      </c>
      <c r="FM526" s="3">
        <v>0.93457943925233644</v>
      </c>
      <c r="FN526" s="9">
        <v>1700</v>
      </c>
      <c r="FO526" s="9">
        <v>4.4999999999999997E-3</v>
      </c>
      <c r="FP526" s="9">
        <v>22.5</v>
      </c>
      <c r="FQ526" s="3" t="s">
        <v>311</v>
      </c>
      <c r="FR526" s="5">
        <v>0.7</v>
      </c>
      <c r="FS526" s="9">
        <v>165</v>
      </c>
      <c r="FT526" s="3" t="s">
        <v>1</v>
      </c>
      <c r="FU526" s="3">
        <v>3.7</v>
      </c>
      <c r="FV526" s="3" t="s">
        <v>27</v>
      </c>
      <c r="FW526" s="5">
        <v>125</v>
      </c>
      <c r="FX526" s="10">
        <v>1.35E-2</v>
      </c>
      <c r="FY526" s="3">
        <v>113</v>
      </c>
      <c r="FZ526" s="3"/>
      <c r="GA526" s="3">
        <v>2.88</v>
      </c>
      <c r="GB526" s="3">
        <v>2.88</v>
      </c>
      <c r="GC526" s="3" t="s">
        <v>27</v>
      </c>
      <c r="GD526" s="3">
        <v>2.88</v>
      </c>
      <c r="GE526" s="3">
        <v>2.4390243902439024</v>
      </c>
      <c r="GF526" s="3" t="s">
        <v>30</v>
      </c>
      <c r="GG526" s="3"/>
      <c r="GH526" s="9">
        <v>3.84</v>
      </c>
      <c r="GI526" s="5">
        <v>332</v>
      </c>
      <c r="GJ526" s="5">
        <v>3.3780000000000001</v>
      </c>
      <c r="GK526" s="3">
        <v>6.1</v>
      </c>
      <c r="GL526" s="5">
        <v>100</v>
      </c>
      <c r="GM526" s="9">
        <v>1.98</v>
      </c>
      <c r="GN526" s="3" t="s">
        <v>31</v>
      </c>
      <c r="GO526" s="3" t="s">
        <v>8</v>
      </c>
      <c r="GP526" s="3"/>
      <c r="GQ526" s="3">
        <v>900</v>
      </c>
      <c r="GR526" s="3" t="s">
        <v>219</v>
      </c>
      <c r="GS526" s="9">
        <v>2.7777777777777777</v>
      </c>
      <c r="GT526" s="9">
        <v>127</v>
      </c>
      <c r="GU526" s="9">
        <v>47</v>
      </c>
      <c r="GV526" s="2">
        <v>1.4300000000000002</v>
      </c>
      <c r="GW526" s="9">
        <v>15.5</v>
      </c>
      <c r="GX526" s="2" t="s">
        <v>34</v>
      </c>
      <c r="GY526" s="9">
        <v>3.0303030303030303</v>
      </c>
      <c r="GZ526" s="9">
        <v>6.65</v>
      </c>
      <c r="HA526" s="9">
        <v>1.69</v>
      </c>
      <c r="HB526" s="9">
        <v>45</v>
      </c>
      <c r="HC526" s="3">
        <v>25.95</v>
      </c>
      <c r="HD526" s="3" t="s">
        <v>3</v>
      </c>
      <c r="HE526" s="9">
        <v>270</v>
      </c>
      <c r="HF526" s="9">
        <v>28</v>
      </c>
      <c r="HG526" s="3" t="s">
        <v>467</v>
      </c>
      <c r="HH526" s="5">
        <v>332</v>
      </c>
      <c r="HI526" s="3" t="s">
        <v>311</v>
      </c>
      <c r="HJ526" s="3">
        <v>1.5384615384615383</v>
      </c>
      <c r="HK526" s="3" t="s">
        <v>3</v>
      </c>
      <c r="HL526" s="3">
        <v>6.5</v>
      </c>
      <c r="HM526" s="9">
        <v>0.95</v>
      </c>
      <c r="HN526" s="9">
        <v>2213</v>
      </c>
      <c r="HO526" s="3" t="s">
        <v>3</v>
      </c>
      <c r="HP526" s="3" t="s">
        <v>1</v>
      </c>
      <c r="HQ526" s="3" t="s">
        <v>28</v>
      </c>
      <c r="HR526" s="9">
        <v>625</v>
      </c>
      <c r="HS526" s="3" t="s">
        <v>3</v>
      </c>
      <c r="HT526" s="3">
        <v>3.75</v>
      </c>
      <c r="HU526" s="9">
        <v>0.63694267515923564</v>
      </c>
      <c r="HV526" s="3">
        <v>1</v>
      </c>
      <c r="HW526" s="9">
        <v>0.71699999999999997</v>
      </c>
      <c r="HX526" s="3" t="s">
        <v>3</v>
      </c>
      <c r="HY526" s="3">
        <v>141</v>
      </c>
      <c r="HZ526" s="3" t="s">
        <v>30</v>
      </c>
      <c r="IA526" s="9">
        <v>44</v>
      </c>
      <c r="IB526" s="5">
        <v>5000</v>
      </c>
      <c r="IC526" s="3" t="s">
        <v>18</v>
      </c>
      <c r="ID526" s="3"/>
      <c r="IE526" s="3" t="s">
        <v>309</v>
      </c>
      <c r="IF526" s="7">
        <v>12.3</v>
      </c>
      <c r="IG526" s="9">
        <v>100</v>
      </c>
      <c r="IH526" s="9">
        <v>4.166666666666667</v>
      </c>
    </row>
    <row r="527" spans="1:242" x14ac:dyDescent="0.25">
      <c r="A527" s="1" t="s">
        <v>652</v>
      </c>
      <c r="B527" s="5">
        <v>398</v>
      </c>
      <c r="C527" s="3"/>
      <c r="D527" s="5">
        <v>38</v>
      </c>
      <c r="E527" s="3" t="s">
        <v>1</v>
      </c>
      <c r="F527" s="3"/>
      <c r="G527" s="2"/>
      <c r="H527" s="3">
        <v>2.95</v>
      </c>
      <c r="I527" s="3">
        <v>2.95</v>
      </c>
      <c r="J527" s="5">
        <v>7.1499999999999994E-2</v>
      </c>
      <c r="K527" s="3" t="s">
        <v>3</v>
      </c>
      <c r="L527" s="3">
        <v>2.0099999999999998</v>
      </c>
      <c r="M527" s="5">
        <v>1.2987012987012987</v>
      </c>
      <c r="N527" s="5">
        <v>13.17</v>
      </c>
      <c r="O527" s="3" t="s">
        <v>3</v>
      </c>
      <c r="P527" s="3">
        <v>1.1499999999999999</v>
      </c>
      <c r="Q527" s="3">
        <v>0.38022813688212931</v>
      </c>
      <c r="R527" s="5">
        <v>89</v>
      </c>
      <c r="S527" s="3">
        <v>2.33</v>
      </c>
      <c r="T527" s="3" t="s">
        <v>3</v>
      </c>
      <c r="U527" s="5">
        <v>39.4</v>
      </c>
      <c r="V527" s="3">
        <v>2.4699999999999998</v>
      </c>
      <c r="W527" s="5">
        <v>318.25</v>
      </c>
      <c r="X527" s="3"/>
      <c r="Y527" s="3">
        <v>18.75</v>
      </c>
      <c r="Z527" s="5">
        <v>2.91</v>
      </c>
      <c r="AA527" s="3" t="s">
        <v>8</v>
      </c>
      <c r="AB527" s="5">
        <v>2.1739130434782608</v>
      </c>
      <c r="AC527" s="5">
        <v>2.9090909090909093E-6</v>
      </c>
      <c r="AD527" s="3" t="s">
        <v>22</v>
      </c>
      <c r="AE527" s="3" t="s">
        <v>1</v>
      </c>
      <c r="AF527" s="3"/>
      <c r="AG527" s="5">
        <v>1.01E-2</v>
      </c>
      <c r="AH527" s="5">
        <v>318.25</v>
      </c>
      <c r="AI527" s="5">
        <v>208</v>
      </c>
      <c r="AJ527" s="3">
        <v>250</v>
      </c>
      <c r="AK527" s="5">
        <v>318.25</v>
      </c>
      <c r="AL527" s="5">
        <v>1.19</v>
      </c>
      <c r="AM527" s="3"/>
      <c r="AN527" s="3"/>
      <c r="AO527" s="5">
        <v>318.25</v>
      </c>
      <c r="AP527" s="5">
        <v>318.25</v>
      </c>
      <c r="AQ527" s="5">
        <v>345</v>
      </c>
      <c r="AR527" s="5">
        <v>12</v>
      </c>
      <c r="AS527" s="3" t="s">
        <v>28</v>
      </c>
      <c r="AT527" s="3" t="s">
        <v>28</v>
      </c>
      <c r="AU527" s="5">
        <v>475</v>
      </c>
      <c r="AV527" s="3"/>
      <c r="AW527" s="5">
        <v>318.25</v>
      </c>
      <c r="AX527" s="5">
        <v>1.7333333333333334E-4</v>
      </c>
      <c r="AY527" s="2"/>
      <c r="AZ527" s="5">
        <v>98</v>
      </c>
      <c r="BA527" s="5">
        <v>318.25</v>
      </c>
      <c r="BB527" s="3" t="s">
        <v>8</v>
      </c>
      <c r="BC527" s="3">
        <v>40</v>
      </c>
      <c r="BD527" s="5">
        <v>0.51282051282051289</v>
      </c>
      <c r="BE527" s="3" t="s">
        <v>581</v>
      </c>
      <c r="BF527" s="6">
        <v>44.5</v>
      </c>
      <c r="BG527" s="5">
        <v>7.27</v>
      </c>
      <c r="BH527" s="3">
        <v>215.5</v>
      </c>
      <c r="BI527" s="3">
        <v>2.95</v>
      </c>
      <c r="BJ527" s="5">
        <v>7.15</v>
      </c>
      <c r="BK527" s="5">
        <v>665</v>
      </c>
      <c r="BL527" s="5">
        <v>2.3809523809523809</v>
      </c>
      <c r="BM527" s="5">
        <v>9.15</v>
      </c>
      <c r="BN527" s="5">
        <v>318.25</v>
      </c>
      <c r="BO527" s="3" t="s">
        <v>121</v>
      </c>
      <c r="BP527" s="3" t="s">
        <v>3</v>
      </c>
      <c r="BQ527" s="5">
        <v>5.8</v>
      </c>
      <c r="BR527" s="2" t="s">
        <v>21</v>
      </c>
      <c r="BS527" s="3"/>
      <c r="BT527" s="3"/>
      <c r="BU527" s="3">
        <v>1.5384615384615383</v>
      </c>
      <c r="BV527" s="5">
        <v>4.4000000000000004</v>
      </c>
      <c r="BW527" s="5">
        <v>6.35</v>
      </c>
      <c r="BX527" s="3" t="s">
        <v>27</v>
      </c>
      <c r="BY527" s="3"/>
      <c r="BZ527" s="5">
        <v>318.25</v>
      </c>
      <c r="CA527" s="5">
        <v>8.3333333333333339</v>
      </c>
      <c r="CB527" s="3" t="s">
        <v>3</v>
      </c>
      <c r="CC527" s="5">
        <v>1.88</v>
      </c>
      <c r="CD527" s="5">
        <v>347</v>
      </c>
      <c r="CE527" s="3"/>
      <c r="CF527" s="5">
        <v>179</v>
      </c>
      <c r="CG527" s="3" t="s">
        <v>312</v>
      </c>
      <c r="CH527" s="3">
        <v>2.95</v>
      </c>
      <c r="CI527" s="3" t="s">
        <v>27</v>
      </c>
      <c r="CJ527" s="3" t="s">
        <v>1</v>
      </c>
      <c r="CK527" s="5">
        <v>3.7</v>
      </c>
      <c r="CL527" s="3" t="s">
        <v>22</v>
      </c>
      <c r="CM527" s="5">
        <v>665</v>
      </c>
      <c r="CN527" s="3"/>
      <c r="CO527" s="5">
        <v>50</v>
      </c>
      <c r="CP527" s="5">
        <v>16.600000000000001</v>
      </c>
      <c r="CQ527" s="5">
        <v>3.72</v>
      </c>
      <c r="CR527" s="5">
        <v>7.8</v>
      </c>
      <c r="CS527" s="5">
        <v>85</v>
      </c>
      <c r="CT527" s="5">
        <v>65</v>
      </c>
      <c r="CU527" s="5">
        <v>18.75</v>
      </c>
      <c r="CV527" s="5">
        <v>1795</v>
      </c>
      <c r="CW527" s="5">
        <v>1390</v>
      </c>
      <c r="CX527" s="5">
        <v>2.9411764705882351</v>
      </c>
      <c r="CY527" s="5">
        <v>0.69930069930069938</v>
      </c>
      <c r="CZ527" s="3" t="s">
        <v>22</v>
      </c>
      <c r="DA527" s="5">
        <v>2</v>
      </c>
      <c r="DB527" s="5">
        <v>1370</v>
      </c>
      <c r="DC527" s="5">
        <v>7.33</v>
      </c>
      <c r="DD527" s="5">
        <v>140</v>
      </c>
      <c r="DE527" s="3" t="s">
        <v>22</v>
      </c>
      <c r="DF527" s="5">
        <v>0.68965517241379315</v>
      </c>
      <c r="DG527" s="3" t="s">
        <v>3</v>
      </c>
      <c r="DH527" s="5">
        <v>22.1</v>
      </c>
      <c r="DI527" s="3" t="s">
        <v>28</v>
      </c>
      <c r="DJ527" s="3"/>
      <c r="DK527" s="5">
        <v>670</v>
      </c>
      <c r="DL527" s="3" t="s">
        <v>8</v>
      </c>
      <c r="DM527" s="5">
        <v>0.30303030303030304</v>
      </c>
      <c r="DN527" s="3" t="s">
        <v>3</v>
      </c>
      <c r="DO527" s="5">
        <v>700</v>
      </c>
      <c r="DP527" s="3" t="s">
        <v>3</v>
      </c>
      <c r="DQ527" s="5">
        <v>600</v>
      </c>
      <c r="DR527" s="5">
        <v>2.7777777777777777</v>
      </c>
      <c r="DS527" s="2"/>
      <c r="DT527" s="5">
        <v>0.83333333333333337</v>
      </c>
      <c r="DU527" s="2"/>
      <c r="DV527" s="3" t="s">
        <v>3</v>
      </c>
      <c r="DW527" s="5">
        <v>39.4</v>
      </c>
      <c r="DX527" s="3">
        <v>8.5</v>
      </c>
      <c r="DY527" s="3" t="s">
        <v>8</v>
      </c>
      <c r="DZ527" s="5">
        <v>1550</v>
      </c>
      <c r="EA527" s="5">
        <v>3.8461538461538458</v>
      </c>
      <c r="EB527" s="5">
        <v>2.71</v>
      </c>
      <c r="EC527" s="3">
        <v>9.4</v>
      </c>
      <c r="ED527" s="5">
        <v>318.25</v>
      </c>
      <c r="EE527" s="5">
        <v>0.35714285714285715</v>
      </c>
      <c r="EF527" s="3" t="s">
        <v>1</v>
      </c>
      <c r="EG527" s="3" t="s">
        <v>27</v>
      </c>
      <c r="EH527" s="2"/>
      <c r="EI527" s="5">
        <v>16.5</v>
      </c>
      <c r="EJ527" s="3" t="s">
        <v>473</v>
      </c>
      <c r="EK527" s="5">
        <v>2.8570000000000002</v>
      </c>
      <c r="EL527" s="3" t="s">
        <v>1</v>
      </c>
      <c r="EM527" s="3" t="s">
        <v>3</v>
      </c>
      <c r="EN527" s="3" t="s">
        <v>27</v>
      </c>
      <c r="EO527" s="3"/>
      <c r="EP527" s="3" t="s">
        <v>8</v>
      </c>
      <c r="EQ527" s="3">
        <v>2.95</v>
      </c>
      <c r="ER527" s="5">
        <v>9.5</v>
      </c>
      <c r="ES527" s="3"/>
      <c r="ET527" s="9">
        <v>63</v>
      </c>
      <c r="EU527" s="3" t="s">
        <v>239</v>
      </c>
      <c r="EV527" s="3" t="s">
        <v>28</v>
      </c>
      <c r="EW527" s="9">
        <v>43</v>
      </c>
      <c r="EX527" s="9">
        <v>2.13</v>
      </c>
      <c r="EY527" s="3">
        <v>2</v>
      </c>
      <c r="EZ527" s="3"/>
      <c r="FA527" s="9">
        <v>1.7543859649122808</v>
      </c>
      <c r="FB527" s="9">
        <v>8.3999999999999995E-3</v>
      </c>
      <c r="FC527" s="5">
        <v>318.25</v>
      </c>
      <c r="FD527" s="9">
        <v>9.09</v>
      </c>
      <c r="FE527" s="2" t="s">
        <v>311</v>
      </c>
      <c r="FF527" s="3" t="s">
        <v>28</v>
      </c>
      <c r="FG527" s="3" t="s">
        <v>1</v>
      </c>
      <c r="FH527" s="9">
        <v>6.9</v>
      </c>
      <c r="FI527" s="3">
        <v>0.39370078740157477</v>
      </c>
      <c r="FJ527" s="9">
        <v>21.5</v>
      </c>
      <c r="FK527" s="3" t="s">
        <v>1</v>
      </c>
      <c r="FL527" s="3" t="s">
        <v>1</v>
      </c>
      <c r="FM527" s="3">
        <v>0.92592592592592582</v>
      </c>
      <c r="FN527" s="9">
        <v>1690</v>
      </c>
      <c r="FO527" s="9">
        <v>6.2500000000000003E-3</v>
      </c>
      <c r="FP527" s="9">
        <v>22.75</v>
      </c>
      <c r="FQ527" s="3" t="s">
        <v>311</v>
      </c>
      <c r="FR527" s="5">
        <v>0.69</v>
      </c>
      <c r="FS527" s="9">
        <v>162</v>
      </c>
      <c r="FT527" s="3" t="s">
        <v>1</v>
      </c>
      <c r="FU527" s="3">
        <v>3.67</v>
      </c>
      <c r="FV527" s="3" t="s">
        <v>27</v>
      </c>
      <c r="FW527" s="5">
        <v>129</v>
      </c>
      <c r="FX527" s="10">
        <v>1.325E-2</v>
      </c>
      <c r="FY527" s="3">
        <v>109</v>
      </c>
      <c r="FZ527" s="3"/>
      <c r="GA527" s="3">
        <v>2.95</v>
      </c>
      <c r="GB527" s="3">
        <v>2.95</v>
      </c>
      <c r="GC527" s="3" t="s">
        <v>27</v>
      </c>
      <c r="GD527" s="3">
        <v>2.95</v>
      </c>
      <c r="GE527" s="3">
        <v>2.4390243902439024</v>
      </c>
      <c r="GF527" s="3" t="s">
        <v>30</v>
      </c>
      <c r="GG527" s="3"/>
      <c r="GH527" s="9">
        <v>3.78</v>
      </c>
      <c r="GI527" s="5">
        <v>318.25</v>
      </c>
      <c r="GJ527" s="5">
        <v>4.0374999999999996</v>
      </c>
      <c r="GK527" s="3">
        <v>6.05</v>
      </c>
      <c r="GL527" s="5">
        <v>100</v>
      </c>
      <c r="GM527" s="9">
        <v>1.97</v>
      </c>
      <c r="GN527" s="3" t="s">
        <v>31</v>
      </c>
      <c r="GO527" s="3" t="s">
        <v>8</v>
      </c>
      <c r="GP527" s="3"/>
      <c r="GQ527" s="3">
        <v>1000</v>
      </c>
      <c r="GR527" s="3" t="s">
        <v>219</v>
      </c>
      <c r="GS527" s="9">
        <v>2.7777777777777777</v>
      </c>
      <c r="GT527" s="9">
        <v>125</v>
      </c>
      <c r="GU527" s="9">
        <v>48</v>
      </c>
      <c r="GV527" s="2">
        <v>1.25</v>
      </c>
      <c r="GW527" s="9">
        <v>15.25</v>
      </c>
      <c r="GX527" s="2" t="s">
        <v>34</v>
      </c>
      <c r="GY527" s="9">
        <v>2.9411764705882351</v>
      </c>
      <c r="GZ527" s="9">
        <v>6.45</v>
      </c>
      <c r="HA527" s="9">
        <v>1.62</v>
      </c>
      <c r="HB527" s="9">
        <v>43</v>
      </c>
      <c r="HC527" s="3">
        <v>25.3</v>
      </c>
      <c r="HD527" s="3" t="s">
        <v>3</v>
      </c>
      <c r="HE527" s="9">
        <v>265</v>
      </c>
      <c r="HF527" s="9">
        <v>27</v>
      </c>
      <c r="HG527" s="3" t="s">
        <v>467</v>
      </c>
      <c r="HH527" s="5">
        <v>318.25</v>
      </c>
      <c r="HI527" s="3" t="s">
        <v>311</v>
      </c>
      <c r="HJ527" s="3">
        <v>1.4705882352941175</v>
      </c>
      <c r="HK527" s="3" t="s">
        <v>3</v>
      </c>
      <c r="HL527" s="3">
        <v>6.6</v>
      </c>
      <c r="HM527" s="9">
        <v>0.94</v>
      </c>
      <c r="HN527" s="9">
        <v>2300</v>
      </c>
      <c r="HO527" s="3" t="s">
        <v>3</v>
      </c>
      <c r="HP527" s="3" t="s">
        <v>1</v>
      </c>
      <c r="HQ527" s="3" t="s">
        <v>28</v>
      </c>
      <c r="HR527" s="9">
        <v>610</v>
      </c>
      <c r="HS527" s="3" t="s">
        <v>3</v>
      </c>
      <c r="HT527" s="3">
        <v>3.7</v>
      </c>
      <c r="HU527" s="9">
        <v>0.61349693251533743</v>
      </c>
      <c r="HV527" s="3">
        <v>1</v>
      </c>
      <c r="HW527" s="9">
        <v>0.76900000000000002</v>
      </c>
      <c r="HX527" s="3" t="s">
        <v>3</v>
      </c>
      <c r="HY527" s="3">
        <v>135</v>
      </c>
      <c r="HZ527" s="3" t="s">
        <v>30</v>
      </c>
      <c r="IA527" s="9">
        <v>40</v>
      </c>
      <c r="IB527" s="5">
        <v>4850</v>
      </c>
      <c r="IC527" s="3" t="s">
        <v>18</v>
      </c>
      <c r="ID527" s="3"/>
      <c r="IE527" s="3" t="s">
        <v>309</v>
      </c>
      <c r="IF527" s="7">
        <v>11.75</v>
      </c>
      <c r="IG527" s="9">
        <v>100</v>
      </c>
      <c r="IH527" s="9">
        <v>3.8461538461538458</v>
      </c>
    </row>
    <row r="528" spans="1:242" x14ac:dyDescent="0.25">
      <c r="A528" s="1" t="s">
        <v>653</v>
      </c>
      <c r="B528" s="5">
        <v>410</v>
      </c>
      <c r="C528" s="3"/>
      <c r="D528" s="5">
        <v>38</v>
      </c>
      <c r="E528" s="3" t="s">
        <v>1</v>
      </c>
      <c r="F528" s="3"/>
      <c r="G528" s="2"/>
      <c r="H528" s="3">
        <v>2.95</v>
      </c>
      <c r="I528" s="3">
        <v>2.95</v>
      </c>
      <c r="J528" s="5">
        <v>8.2000000000000003E-2</v>
      </c>
      <c r="K528" s="3" t="s">
        <v>3</v>
      </c>
      <c r="L528" s="3">
        <v>2</v>
      </c>
      <c r="M528" s="5">
        <v>1.2820512820512819</v>
      </c>
      <c r="N528" s="5">
        <v>12.95</v>
      </c>
      <c r="O528" s="3" t="s">
        <v>3</v>
      </c>
      <c r="P528" s="3">
        <v>1.1499999999999999</v>
      </c>
      <c r="Q528" s="3">
        <v>0.38167938931297707</v>
      </c>
      <c r="R528" s="5">
        <v>85</v>
      </c>
      <c r="S528" s="3">
        <v>2.3199999999999998</v>
      </c>
      <c r="T528" s="3" t="s">
        <v>3</v>
      </c>
      <c r="U528" s="5">
        <v>38.75</v>
      </c>
      <c r="V528" s="3">
        <v>2.46</v>
      </c>
      <c r="W528" s="5">
        <v>315</v>
      </c>
      <c r="X528" s="3"/>
      <c r="Y528" s="3">
        <v>20.2</v>
      </c>
      <c r="Z528" s="5">
        <v>2.95</v>
      </c>
      <c r="AA528" s="3" t="s">
        <v>8</v>
      </c>
      <c r="AB528" s="5">
        <v>2.1739130434782608</v>
      </c>
      <c r="AC528" s="5">
        <v>5.0181818181818186E-6</v>
      </c>
      <c r="AD528" s="3" t="s">
        <v>22</v>
      </c>
      <c r="AE528" s="3" t="s">
        <v>1</v>
      </c>
      <c r="AF528" s="3"/>
      <c r="AG528" s="6">
        <v>1.0199999999999999E-2</v>
      </c>
      <c r="AH528" s="5">
        <v>315</v>
      </c>
      <c r="AI528" s="5">
        <v>210</v>
      </c>
      <c r="AJ528" s="3">
        <v>255</v>
      </c>
      <c r="AK528" s="5">
        <v>315</v>
      </c>
      <c r="AL528" s="5">
        <v>1.2</v>
      </c>
      <c r="AM528" s="3"/>
      <c r="AN528" s="3"/>
      <c r="AO528" s="5">
        <v>315</v>
      </c>
      <c r="AP528" s="5">
        <v>315</v>
      </c>
      <c r="AQ528" s="5">
        <v>357</v>
      </c>
      <c r="AR528" s="5">
        <v>13.5</v>
      </c>
      <c r="AS528" s="3" t="s">
        <v>28</v>
      </c>
      <c r="AT528" s="3" t="s">
        <v>28</v>
      </c>
      <c r="AU528" s="5">
        <v>476</v>
      </c>
      <c r="AV528" s="3"/>
      <c r="AW528" s="5">
        <v>315</v>
      </c>
      <c r="AX528" s="5">
        <v>1.8333333333333334E-4</v>
      </c>
      <c r="AY528" s="2"/>
      <c r="AZ528" s="5">
        <v>102</v>
      </c>
      <c r="BA528" s="5">
        <v>315</v>
      </c>
      <c r="BB528" s="3" t="s">
        <v>8</v>
      </c>
      <c r="BC528" s="3">
        <v>40</v>
      </c>
      <c r="BD528" s="5">
        <v>0.51282051282051289</v>
      </c>
      <c r="BE528" s="3" t="s">
        <v>581</v>
      </c>
      <c r="BF528" s="6">
        <v>42.5</v>
      </c>
      <c r="BG528" s="5">
        <v>7.15</v>
      </c>
      <c r="BH528" s="3">
        <v>216</v>
      </c>
      <c r="BI528" s="3">
        <v>2.95</v>
      </c>
      <c r="BJ528" s="5">
        <v>8.6999999999999993</v>
      </c>
      <c r="BK528" s="5">
        <v>665</v>
      </c>
      <c r="BL528" s="5">
        <v>2.5</v>
      </c>
      <c r="BM528" s="5">
        <v>9.1999999999999993</v>
      </c>
      <c r="BN528" s="5">
        <v>315</v>
      </c>
      <c r="BO528" s="3" t="s">
        <v>121</v>
      </c>
      <c r="BP528" s="3" t="s">
        <v>3</v>
      </c>
      <c r="BQ528" s="5">
        <v>5.8</v>
      </c>
      <c r="BR528" s="2" t="s">
        <v>21</v>
      </c>
      <c r="BS528" s="3"/>
      <c r="BT528" s="3"/>
      <c r="BU528" s="3">
        <v>1.5625</v>
      </c>
      <c r="BV528" s="5">
        <v>4.38</v>
      </c>
      <c r="BW528" s="5">
        <v>6.3</v>
      </c>
      <c r="BX528" s="3" t="s">
        <v>27</v>
      </c>
      <c r="BY528" s="3"/>
      <c r="BZ528" s="5">
        <v>315</v>
      </c>
      <c r="CA528" s="5">
        <v>8.3333333333333339</v>
      </c>
      <c r="CB528" s="3" t="s">
        <v>3</v>
      </c>
      <c r="CC528" s="5">
        <v>1.85</v>
      </c>
      <c r="CD528" s="5">
        <v>345</v>
      </c>
      <c r="CE528" s="3"/>
      <c r="CF528" s="5">
        <v>180</v>
      </c>
      <c r="CG528" s="3" t="s">
        <v>312</v>
      </c>
      <c r="CH528" s="3">
        <v>2.95</v>
      </c>
      <c r="CI528" s="3" t="s">
        <v>27</v>
      </c>
      <c r="CJ528" s="3" t="s">
        <v>1</v>
      </c>
      <c r="CK528" s="5">
        <v>3.7</v>
      </c>
      <c r="CL528" s="3" t="s">
        <v>22</v>
      </c>
      <c r="CM528" s="5">
        <v>670</v>
      </c>
      <c r="CN528" s="3"/>
      <c r="CO528" s="5">
        <v>65</v>
      </c>
      <c r="CP528" s="5">
        <v>16.55</v>
      </c>
      <c r="CQ528" s="5">
        <v>4.0999999999999996</v>
      </c>
      <c r="CR528" s="5">
        <v>7.8</v>
      </c>
      <c r="CS528" s="5">
        <v>82</v>
      </c>
      <c r="CT528" s="5">
        <v>63</v>
      </c>
      <c r="CU528" s="5">
        <v>20.2</v>
      </c>
      <c r="CV528" s="5">
        <v>1800</v>
      </c>
      <c r="CW528" s="5">
        <v>1300</v>
      </c>
      <c r="CX528" s="5">
        <v>3.0303030303030303</v>
      </c>
      <c r="CY528" s="5">
        <v>0.69444444444444442</v>
      </c>
      <c r="CZ528" s="3" t="s">
        <v>22</v>
      </c>
      <c r="DA528" s="5">
        <v>2.02</v>
      </c>
      <c r="DB528" s="5">
        <v>1355</v>
      </c>
      <c r="DC528" s="5">
        <v>7.35</v>
      </c>
      <c r="DD528" s="5">
        <v>143</v>
      </c>
      <c r="DE528" s="3" t="s">
        <v>22</v>
      </c>
      <c r="DF528" s="5">
        <v>0.70422535211267612</v>
      </c>
      <c r="DG528" s="3" t="s">
        <v>3</v>
      </c>
      <c r="DH528" s="5">
        <v>22</v>
      </c>
      <c r="DI528" s="3" t="s">
        <v>28</v>
      </c>
      <c r="DJ528" s="3"/>
      <c r="DK528" s="5">
        <v>673</v>
      </c>
      <c r="DL528" s="3" t="s">
        <v>8</v>
      </c>
      <c r="DM528" s="5">
        <v>0.30303030303030304</v>
      </c>
      <c r="DN528" s="3" t="s">
        <v>3</v>
      </c>
      <c r="DO528" s="5">
        <v>720</v>
      </c>
      <c r="DP528" s="3" t="s">
        <v>3</v>
      </c>
      <c r="DQ528" s="5">
        <v>570</v>
      </c>
      <c r="DR528" s="5">
        <v>2.6315789473684212</v>
      </c>
      <c r="DS528" s="2"/>
      <c r="DT528" s="5">
        <v>0.90909090909090906</v>
      </c>
      <c r="DU528" s="2"/>
      <c r="DV528" s="3" t="s">
        <v>3</v>
      </c>
      <c r="DW528" s="5">
        <v>38.75</v>
      </c>
      <c r="DX528" s="3">
        <v>8.5</v>
      </c>
      <c r="DY528" s="3" t="s">
        <v>8</v>
      </c>
      <c r="DZ528" s="5">
        <v>1575</v>
      </c>
      <c r="EA528" s="5">
        <v>3.8461538461538458</v>
      </c>
      <c r="EB528" s="5">
        <v>2.71</v>
      </c>
      <c r="EC528" s="3">
        <v>9.6</v>
      </c>
      <c r="ED528" s="5">
        <v>315</v>
      </c>
      <c r="EE528" s="5">
        <v>0.35211267605633806</v>
      </c>
      <c r="EF528" s="3" t="s">
        <v>1</v>
      </c>
      <c r="EG528" s="3" t="s">
        <v>27</v>
      </c>
      <c r="EH528" s="2"/>
      <c r="EI528" s="5">
        <v>16.5</v>
      </c>
      <c r="EJ528" s="3" t="s">
        <v>473</v>
      </c>
      <c r="EK528" s="5">
        <v>2.86</v>
      </c>
      <c r="EL528" s="3" t="s">
        <v>1</v>
      </c>
      <c r="EM528" s="3" t="s">
        <v>3</v>
      </c>
      <c r="EN528" s="3" t="s">
        <v>27</v>
      </c>
      <c r="EO528" s="3"/>
      <c r="EP528" s="3" t="s">
        <v>8</v>
      </c>
      <c r="EQ528" s="3">
        <v>2.95</v>
      </c>
      <c r="ER528" s="5">
        <v>9.5500000000000007</v>
      </c>
      <c r="ES528" s="3"/>
      <c r="ET528" s="9">
        <v>60</v>
      </c>
      <c r="EU528" s="3" t="s">
        <v>239</v>
      </c>
      <c r="EV528" s="3" t="s">
        <v>28</v>
      </c>
      <c r="EW528" s="9">
        <v>44</v>
      </c>
      <c r="EX528" s="9">
        <v>2.1</v>
      </c>
      <c r="EY528" s="3">
        <v>2</v>
      </c>
      <c r="EZ528" s="3"/>
      <c r="FA528" s="9">
        <v>1.7543859649122808</v>
      </c>
      <c r="FB528" s="9">
        <v>9.4000000000000004E-3</v>
      </c>
      <c r="FC528" s="5">
        <v>315</v>
      </c>
      <c r="FD528" s="9">
        <v>9.1</v>
      </c>
      <c r="FE528" s="2" t="s">
        <v>311</v>
      </c>
      <c r="FF528" s="3" t="s">
        <v>28</v>
      </c>
      <c r="FG528" s="3" t="s">
        <v>1</v>
      </c>
      <c r="FH528" s="9">
        <v>6.91</v>
      </c>
      <c r="FI528" s="3">
        <v>0.38461538461538458</v>
      </c>
      <c r="FJ528" s="9">
        <v>22</v>
      </c>
      <c r="FK528" s="3" t="s">
        <v>1</v>
      </c>
      <c r="FL528" s="3" t="s">
        <v>1</v>
      </c>
      <c r="FM528" s="3">
        <v>0.93457943925233644</v>
      </c>
      <c r="FN528" s="9">
        <v>1600</v>
      </c>
      <c r="FO528" s="9">
        <v>6.6600000000000001E-3</v>
      </c>
      <c r="FP528" s="9">
        <v>23.25</v>
      </c>
      <c r="FQ528" s="3" t="s">
        <v>311</v>
      </c>
      <c r="FR528" s="5">
        <v>0.72</v>
      </c>
      <c r="FS528" s="9">
        <v>160</v>
      </c>
      <c r="FT528" s="3" t="s">
        <v>1</v>
      </c>
      <c r="FU528" s="3">
        <v>3.67</v>
      </c>
      <c r="FV528" s="3" t="s">
        <v>27</v>
      </c>
      <c r="FW528" s="5">
        <v>131</v>
      </c>
      <c r="FX528" s="10">
        <v>1.4999999999999999E-2</v>
      </c>
      <c r="FY528" s="3">
        <v>110</v>
      </c>
      <c r="FZ528" s="3"/>
      <c r="GA528" s="3">
        <v>2.95</v>
      </c>
      <c r="GB528" s="3">
        <v>2.95</v>
      </c>
      <c r="GC528" s="3" t="s">
        <v>27</v>
      </c>
      <c r="GD528" s="3">
        <v>2.95</v>
      </c>
      <c r="GE528" s="3">
        <v>2.4390243902439024</v>
      </c>
      <c r="GF528" s="3" t="s">
        <v>30</v>
      </c>
      <c r="GG528" s="3"/>
      <c r="GH528" s="9">
        <v>3.73</v>
      </c>
      <c r="GI528" s="5">
        <v>315</v>
      </c>
      <c r="GJ528" s="5">
        <v>6.46</v>
      </c>
      <c r="GK528" s="3">
        <v>6.05</v>
      </c>
      <c r="GL528" s="5">
        <v>100</v>
      </c>
      <c r="GM528" s="9">
        <v>1.96</v>
      </c>
      <c r="GN528" s="3" t="s">
        <v>31</v>
      </c>
      <c r="GO528" s="3" t="s">
        <v>8</v>
      </c>
      <c r="GP528" s="3"/>
      <c r="GQ528" s="3">
        <v>1200</v>
      </c>
      <c r="GR528" s="3" t="s">
        <v>219</v>
      </c>
      <c r="GS528" s="9">
        <v>2.6315789473684212</v>
      </c>
      <c r="GT528" s="9">
        <v>123</v>
      </c>
      <c r="GU528" s="9">
        <v>49</v>
      </c>
      <c r="GV528" s="2">
        <v>1.25</v>
      </c>
      <c r="GW528" s="9">
        <v>15.5</v>
      </c>
      <c r="GX528" s="2" t="s">
        <v>34</v>
      </c>
      <c r="GY528" s="9">
        <v>2.9411764705882351</v>
      </c>
      <c r="GZ528" s="9">
        <v>6.45</v>
      </c>
      <c r="HA528" s="9">
        <v>1.62</v>
      </c>
      <c r="HB528" s="9">
        <v>43</v>
      </c>
      <c r="HC528" s="3">
        <v>25.4</v>
      </c>
      <c r="HD528" s="3" t="s">
        <v>3</v>
      </c>
      <c r="HE528" s="9">
        <v>267</v>
      </c>
      <c r="HF528" s="9">
        <v>27.5</v>
      </c>
      <c r="HG528" s="3" t="s">
        <v>467</v>
      </c>
      <c r="HH528" s="5">
        <v>315</v>
      </c>
      <c r="HI528" s="3" t="s">
        <v>311</v>
      </c>
      <c r="HJ528" s="3">
        <v>1.4705882352941175</v>
      </c>
      <c r="HK528" s="3" t="s">
        <v>3</v>
      </c>
      <c r="HL528" s="3">
        <v>6.6</v>
      </c>
      <c r="HM528" s="9">
        <v>0.95</v>
      </c>
      <c r="HN528" s="9">
        <v>2400</v>
      </c>
      <c r="HO528" s="3" t="s">
        <v>3</v>
      </c>
      <c r="HP528" s="3" t="s">
        <v>1</v>
      </c>
      <c r="HQ528" s="3" t="s">
        <v>28</v>
      </c>
      <c r="HR528" s="9">
        <v>620</v>
      </c>
      <c r="HS528" s="3" t="s">
        <v>3</v>
      </c>
      <c r="HT528" s="3">
        <v>3.7</v>
      </c>
      <c r="HU528" s="9">
        <v>0.63291139240506322</v>
      </c>
      <c r="HV528" s="3">
        <v>1</v>
      </c>
      <c r="HW528" s="9">
        <v>0.77</v>
      </c>
      <c r="HX528" s="3" t="s">
        <v>3</v>
      </c>
      <c r="HY528" s="3">
        <v>130</v>
      </c>
      <c r="HZ528" s="3" t="s">
        <v>30</v>
      </c>
      <c r="IA528" s="9">
        <v>40</v>
      </c>
      <c r="IB528" s="5">
        <v>4900</v>
      </c>
      <c r="IC528" s="3" t="s">
        <v>18</v>
      </c>
      <c r="ID528" s="3"/>
      <c r="IE528" s="3" t="s">
        <v>309</v>
      </c>
      <c r="IF528" s="7">
        <v>11.8</v>
      </c>
      <c r="IG528" s="9">
        <v>100</v>
      </c>
      <c r="IH528" s="9">
        <v>3.8461538461538458</v>
      </c>
    </row>
    <row r="529" spans="1:242" x14ac:dyDescent="0.25">
      <c r="A529" s="1" t="s">
        <v>654</v>
      </c>
      <c r="B529" s="5">
        <v>415</v>
      </c>
      <c r="C529" s="3"/>
      <c r="D529" s="5">
        <v>37.5</v>
      </c>
      <c r="E529" s="3" t="s">
        <v>1</v>
      </c>
      <c r="F529" s="3"/>
      <c r="G529" s="2"/>
      <c r="H529" s="3">
        <v>2.98</v>
      </c>
      <c r="I529" s="3">
        <v>2.98</v>
      </c>
      <c r="J529" s="5">
        <v>0.11</v>
      </c>
      <c r="K529" s="3" t="s">
        <v>3</v>
      </c>
      <c r="L529" s="3">
        <v>2</v>
      </c>
      <c r="M529" s="5">
        <v>1.2820512820512819</v>
      </c>
      <c r="N529" s="5">
        <v>12.8</v>
      </c>
      <c r="O529" s="3" t="s">
        <v>3</v>
      </c>
      <c r="P529" s="3">
        <v>1.1400000000000001</v>
      </c>
      <c r="Q529" s="3">
        <v>3.787878787878788E-3</v>
      </c>
      <c r="R529" s="5">
        <v>90</v>
      </c>
      <c r="S529" s="3">
        <v>2.2999999999999998</v>
      </c>
      <c r="T529" s="3" t="s">
        <v>3</v>
      </c>
      <c r="U529" s="5">
        <v>37.9</v>
      </c>
      <c r="V529" s="3">
        <v>2.4500000000000002</v>
      </c>
      <c r="W529" s="5">
        <v>310</v>
      </c>
      <c r="X529" s="3"/>
      <c r="Y529" s="3">
        <v>19.5</v>
      </c>
      <c r="Z529" s="5">
        <v>2.93</v>
      </c>
      <c r="AA529" s="3" t="s">
        <v>8</v>
      </c>
      <c r="AB529" s="5">
        <v>2.1276595744680851</v>
      </c>
      <c r="AC529" s="5">
        <v>5.4545454545454545E-6</v>
      </c>
      <c r="AD529" s="3" t="s">
        <v>22</v>
      </c>
      <c r="AE529" s="3" t="s">
        <v>1</v>
      </c>
      <c r="AF529" s="3"/>
      <c r="AG529" s="6">
        <v>0.01</v>
      </c>
      <c r="AH529" s="5">
        <v>310</v>
      </c>
      <c r="AI529" s="5">
        <v>207</v>
      </c>
      <c r="AJ529" s="3">
        <v>270</v>
      </c>
      <c r="AK529" s="5">
        <v>310</v>
      </c>
      <c r="AL529" s="5">
        <v>1.18</v>
      </c>
      <c r="AM529" s="3"/>
      <c r="AN529" s="3"/>
      <c r="AO529" s="5">
        <v>310</v>
      </c>
      <c r="AP529" s="5">
        <v>310</v>
      </c>
      <c r="AQ529" s="5">
        <v>350</v>
      </c>
      <c r="AR529" s="5">
        <v>14</v>
      </c>
      <c r="AS529" s="3" t="s">
        <v>28</v>
      </c>
      <c r="AT529" s="3" t="s">
        <v>28</v>
      </c>
      <c r="AU529" s="5">
        <v>500</v>
      </c>
      <c r="AV529" s="3"/>
      <c r="AW529" s="5">
        <v>310</v>
      </c>
      <c r="AX529" s="5">
        <v>1.8666666666666666E-4</v>
      </c>
      <c r="AY529" s="2"/>
      <c r="AZ529" s="5">
        <v>100</v>
      </c>
      <c r="BA529" s="5">
        <v>310</v>
      </c>
      <c r="BB529" s="3" t="s">
        <v>8</v>
      </c>
      <c r="BC529" s="3">
        <v>42</v>
      </c>
      <c r="BD529" s="5">
        <v>0.50761421319796951</v>
      </c>
      <c r="BE529" s="3" t="s">
        <v>581</v>
      </c>
      <c r="BF529" s="6">
        <v>40</v>
      </c>
      <c r="BG529" s="5">
        <v>7</v>
      </c>
      <c r="BH529" s="3">
        <v>214</v>
      </c>
      <c r="BI529" s="3">
        <v>2.98</v>
      </c>
      <c r="BJ529" s="5">
        <v>10</v>
      </c>
      <c r="BK529" s="5">
        <v>650</v>
      </c>
      <c r="BL529" s="5">
        <v>2.5</v>
      </c>
      <c r="BM529" s="5">
        <v>9.5</v>
      </c>
      <c r="BN529" s="5">
        <v>310</v>
      </c>
      <c r="BO529" s="3" t="s">
        <v>121</v>
      </c>
      <c r="BP529" s="3" t="s">
        <v>3</v>
      </c>
      <c r="BQ529" s="5">
        <v>5.75</v>
      </c>
      <c r="BR529" s="2" t="s">
        <v>21</v>
      </c>
      <c r="BS529" s="3"/>
      <c r="BT529" s="3"/>
      <c r="BU529" s="3">
        <v>1.5384615384615383</v>
      </c>
      <c r="BV529" s="5">
        <v>4.28</v>
      </c>
      <c r="BW529" s="5">
        <v>6.25</v>
      </c>
      <c r="BX529" s="3" t="s">
        <v>27</v>
      </c>
      <c r="BY529" s="3"/>
      <c r="BZ529" s="5">
        <v>310</v>
      </c>
      <c r="CA529" s="5">
        <v>9.0909090909090917</v>
      </c>
      <c r="CB529" s="3" t="s">
        <v>3</v>
      </c>
      <c r="CC529" s="5">
        <v>1.8</v>
      </c>
      <c r="CD529" s="5">
        <v>350</v>
      </c>
      <c r="CE529" s="3"/>
      <c r="CF529" s="5">
        <v>172</v>
      </c>
      <c r="CG529" s="3" t="s">
        <v>312</v>
      </c>
      <c r="CH529" s="3">
        <v>2.98</v>
      </c>
      <c r="CI529" s="3" t="s">
        <v>27</v>
      </c>
      <c r="CJ529" s="3" t="s">
        <v>1</v>
      </c>
      <c r="CK529" s="5">
        <v>3.75</v>
      </c>
      <c r="CL529" s="3" t="s">
        <v>22</v>
      </c>
      <c r="CM529" s="5">
        <v>670</v>
      </c>
      <c r="CN529" s="3"/>
      <c r="CO529" s="5">
        <v>65</v>
      </c>
      <c r="CP529" s="5">
        <v>16.5</v>
      </c>
      <c r="CQ529" s="5">
        <v>4</v>
      </c>
      <c r="CR529" s="5">
        <v>7.85</v>
      </c>
      <c r="CS529" s="5">
        <v>84</v>
      </c>
      <c r="CT529" s="5">
        <v>64</v>
      </c>
      <c r="CU529" s="5">
        <v>19.5</v>
      </c>
      <c r="CV529" s="5">
        <v>1810</v>
      </c>
      <c r="CW529" s="5">
        <v>1500</v>
      </c>
      <c r="CX529" s="5">
        <v>2.8571428571428572</v>
      </c>
      <c r="CY529" s="5">
        <v>0.68493150684931503</v>
      </c>
      <c r="CZ529" s="3" t="s">
        <v>22</v>
      </c>
      <c r="DA529" s="5">
        <v>2.02</v>
      </c>
      <c r="DB529" s="5">
        <v>1330</v>
      </c>
      <c r="DC529" s="5">
        <v>8</v>
      </c>
      <c r="DD529" s="5">
        <v>143</v>
      </c>
      <c r="DE529" s="3" t="s">
        <v>22</v>
      </c>
      <c r="DF529" s="5">
        <v>0.69444444444444442</v>
      </c>
      <c r="DG529" s="3" t="s">
        <v>3</v>
      </c>
      <c r="DH529" s="5">
        <v>22</v>
      </c>
      <c r="DI529" s="3" t="s">
        <v>28</v>
      </c>
      <c r="DJ529" s="3"/>
      <c r="DK529" s="5">
        <v>674</v>
      </c>
      <c r="DL529" s="3" t="s">
        <v>8</v>
      </c>
      <c r="DM529" s="5">
        <v>0.3003003003003003</v>
      </c>
      <c r="DN529" s="3" t="s">
        <v>3</v>
      </c>
      <c r="DO529" s="5">
        <v>735</v>
      </c>
      <c r="DP529" s="3" t="s">
        <v>3</v>
      </c>
      <c r="DQ529" s="5">
        <v>540</v>
      </c>
      <c r="DR529" s="5">
        <v>2.7027027027027026</v>
      </c>
      <c r="DS529" s="2"/>
      <c r="DT529" s="5">
        <v>0.88495575221238942</v>
      </c>
      <c r="DU529" s="2"/>
      <c r="DV529" s="3" t="s">
        <v>3</v>
      </c>
      <c r="DW529" s="5">
        <v>37.9</v>
      </c>
      <c r="DX529" s="3">
        <v>8.4499999999999993</v>
      </c>
      <c r="DY529" s="3" t="s">
        <v>8</v>
      </c>
      <c r="DZ529" s="5">
        <v>1600</v>
      </c>
      <c r="EA529" s="5">
        <v>3.7037037037037033</v>
      </c>
      <c r="EB529" s="5">
        <v>2.7</v>
      </c>
      <c r="EC529" s="3">
        <v>9.58</v>
      </c>
      <c r="ED529" s="5">
        <v>310</v>
      </c>
      <c r="EE529" s="5">
        <v>0.35087719298245612</v>
      </c>
      <c r="EF529" s="3" t="s">
        <v>1</v>
      </c>
      <c r="EG529" s="3" t="s">
        <v>27</v>
      </c>
      <c r="EH529" s="2"/>
      <c r="EI529" s="5">
        <v>16.3</v>
      </c>
      <c r="EJ529" s="3" t="s">
        <v>473</v>
      </c>
      <c r="EK529" s="5">
        <v>2.94</v>
      </c>
      <c r="EL529" s="3" t="s">
        <v>1</v>
      </c>
      <c r="EM529" s="3" t="s">
        <v>3</v>
      </c>
      <c r="EN529" s="3" t="s">
        <v>27</v>
      </c>
      <c r="EO529" s="3"/>
      <c r="EP529" s="3" t="s">
        <v>8</v>
      </c>
      <c r="EQ529" s="3">
        <v>2.98</v>
      </c>
      <c r="ER529" s="5">
        <v>9.52</v>
      </c>
      <c r="ES529" s="3"/>
      <c r="ET529" s="9">
        <v>62</v>
      </c>
      <c r="EU529" s="3" t="s">
        <v>239</v>
      </c>
      <c r="EV529" s="3" t="s">
        <v>28</v>
      </c>
      <c r="EW529" s="9">
        <v>42.75</v>
      </c>
      <c r="EX529" s="9">
        <v>2.08</v>
      </c>
      <c r="EY529" s="3">
        <v>2</v>
      </c>
      <c r="EZ529" s="3"/>
      <c r="FA529" s="9">
        <v>1.7241379310344829</v>
      </c>
      <c r="FB529" s="9">
        <v>9.7999999999999997E-3</v>
      </c>
      <c r="FC529" s="5">
        <v>310</v>
      </c>
      <c r="FD529" s="9">
        <v>9.1</v>
      </c>
      <c r="FE529" s="2" t="s">
        <v>311</v>
      </c>
      <c r="FF529" s="3" t="s">
        <v>28</v>
      </c>
      <c r="FG529" s="3" t="s">
        <v>1</v>
      </c>
      <c r="FH529" s="9">
        <v>6.89</v>
      </c>
      <c r="FI529" s="3">
        <v>0.39370078740157477</v>
      </c>
      <c r="FJ529" s="9">
        <v>22.5</v>
      </c>
      <c r="FK529" s="3" t="s">
        <v>1</v>
      </c>
      <c r="FL529" s="3" t="s">
        <v>1</v>
      </c>
      <c r="FM529" s="3">
        <v>0.92592592592592582</v>
      </c>
      <c r="FN529" s="9">
        <v>1575</v>
      </c>
      <c r="FO529" s="9">
        <v>1.2E-2</v>
      </c>
      <c r="FP529" s="9">
        <v>23</v>
      </c>
      <c r="FQ529" s="3" t="s">
        <v>311</v>
      </c>
      <c r="FR529" s="5">
        <v>0.9</v>
      </c>
      <c r="FS529" s="9">
        <v>160</v>
      </c>
      <c r="FT529" s="3" t="s">
        <v>1</v>
      </c>
      <c r="FU529" s="3">
        <v>3.67</v>
      </c>
      <c r="FV529" s="3" t="s">
        <v>27</v>
      </c>
      <c r="FW529" s="5">
        <v>128</v>
      </c>
      <c r="FX529" s="10">
        <v>1.4E-2</v>
      </c>
      <c r="FY529" s="3">
        <v>107</v>
      </c>
      <c r="FZ529" s="3"/>
      <c r="GA529" s="3">
        <v>2.98</v>
      </c>
      <c r="GB529" s="3">
        <v>2.98</v>
      </c>
      <c r="GC529" s="3" t="s">
        <v>27</v>
      </c>
      <c r="GD529" s="3">
        <v>2.98</v>
      </c>
      <c r="GE529" s="3">
        <v>2.5</v>
      </c>
      <c r="GF529" s="3" t="s">
        <v>30</v>
      </c>
      <c r="GG529" s="3"/>
      <c r="GH529" s="9">
        <v>3.76</v>
      </c>
      <c r="GI529" s="5">
        <v>310</v>
      </c>
      <c r="GJ529" s="5">
        <v>7.98</v>
      </c>
      <c r="GK529" s="3">
        <v>6</v>
      </c>
      <c r="GL529" s="5">
        <v>250</v>
      </c>
      <c r="GM529" s="9">
        <v>1.95</v>
      </c>
      <c r="GN529" s="3" t="s">
        <v>31</v>
      </c>
      <c r="GO529" s="3" t="s">
        <v>8</v>
      </c>
      <c r="GP529" s="3"/>
      <c r="GQ529" s="3">
        <v>1500</v>
      </c>
      <c r="GR529" s="3" t="s">
        <v>219</v>
      </c>
      <c r="GS529" s="9">
        <v>2.7027027027027026</v>
      </c>
      <c r="GT529" s="9">
        <v>122</v>
      </c>
      <c r="GU529" s="9">
        <v>49</v>
      </c>
      <c r="GV529" s="2">
        <v>1.4300000000000002</v>
      </c>
      <c r="GW529" s="9">
        <v>15</v>
      </c>
      <c r="GX529" s="2" t="s">
        <v>34</v>
      </c>
      <c r="GY529" s="9">
        <v>2.9411764705882351</v>
      </c>
      <c r="GZ529" s="9">
        <v>6.4</v>
      </c>
      <c r="HA529" s="9">
        <v>1.6</v>
      </c>
      <c r="HB529" s="9">
        <v>41</v>
      </c>
      <c r="HC529" s="3">
        <v>25.9</v>
      </c>
      <c r="HD529" s="3" t="s">
        <v>3</v>
      </c>
      <c r="HE529" s="9">
        <v>275</v>
      </c>
      <c r="HF529" s="9">
        <v>27.25</v>
      </c>
      <c r="HG529" s="3" t="s">
        <v>467</v>
      </c>
      <c r="HH529" s="5">
        <v>310</v>
      </c>
      <c r="HI529" s="3" t="s">
        <v>311</v>
      </c>
      <c r="HJ529" s="3">
        <v>1.4492753623188408</v>
      </c>
      <c r="HK529" s="3" t="s">
        <v>3</v>
      </c>
      <c r="HL529" s="3">
        <v>6.5</v>
      </c>
      <c r="HM529" s="9">
        <v>0.95</v>
      </c>
      <c r="HN529" s="9">
        <v>2370</v>
      </c>
      <c r="HO529" s="3" t="s">
        <v>3</v>
      </c>
      <c r="HP529" s="3" t="s">
        <v>1</v>
      </c>
      <c r="HQ529" s="3" t="s">
        <v>28</v>
      </c>
      <c r="HR529" s="9">
        <v>615</v>
      </c>
      <c r="HS529" s="3" t="s">
        <v>3</v>
      </c>
      <c r="HT529" s="3">
        <v>3.69</v>
      </c>
      <c r="HU529" s="9">
        <v>0.63694267515923564</v>
      </c>
      <c r="HV529" s="3">
        <v>1</v>
      </c>
      <c r="HW529" s="9">
        <v>0.83</v>
      </c>
      <c r="HX529" s="3" t="s">
        <v>3</v>
      </c>
      <c r="HY529" s="3">
        <v>128</v>
      </c>
      <c r="HZ529" s="3" t="s">
        <v>30</v>
      </c>
      <c r="IA529" s="9">
        <v>48.5</v>
      </c>
      <c r="IB529" s="5">
        <v>4950</v>
      </c>
      <c r="IC529" s="3" t="s">
        <v>18</v>
      </c>
      <c r="ID529" s="3"/>
      <c r="IE529" s="3" t="s">
        <v>309</v>
      </c>
      <c r="IF529" s="7">
        <v>11.7</v>
      </c>
      <c r="IG529" s="9">
        <v>111.11111111111111</v>
      </c>
      <c r="IH529" s="9">
        <v>4</v>
      </c>
    </row>
    <row r="530" spans="1:242" x14ac:dyDescent="0.25">
      <c r="A530" s="1" t="s">
        <v>655</v>
      </c>
      <c r="B530" s="5">
        <v>418</v>
      </c>
      <c r="C530" s="3">
        <v>70</v>
      </c>
      <c r="D530" s="5">
        <v>36.75</v>
      </c>
      <c r="E530" s="3" t="s">
        <v>1</v>
      </c>
      <c r="F530" s="3"/>
      <c r="G530" s="2">
        <v>1.7749999999999999</v>
      </c>
      <c r="H530" s="3">
        <v>3</v>
      </c>
      <c r="I530" s="3">
        <v>3</v>
      </c>
      <c r="J530" s="5">
        <v>0.36499999999999999</v>
      </c>
      <c r="K530" s="3" t="s">
        <v>3</v>
      </c>
      <c r="L530" s="3">
        <v>2.0099999999999998</v>
      </c>
      <c r="M530" s="5">
        <v>1.2658227848101264</v>
      </c>
      <c r="N530" s="5">
        <v>12.2</v>
      </c>
      <c r="O530" s="3" t="s">
        <v>3</v>
      </c>
      <c r="P530" s="3">
        <v>1.1499999999999999</v>
      </c>
      <c r="Q530" s="3">
        <v>0.38167938931297707</v>
      </c>
      <c r="R530" s="5">
        <v>100</v>
      </c>
      <c r="S530" s="3">
        <v>2.2999999999999998</v>
      </c>
      <c r="T530" s="3" t="s">
        <v>3</v>
      </c>
      <c r="U530" s="5">
        <v>36.25</v>
      </c>
      <c r="V530" s="3">
        <v>2.4699999999999998</v>
      </c>
      <c r="W530" s="5">
        <v>305</v>
      </c>
      <c r="X530" s="3"/>
      <c r="Y530" s="3">
        <v>19</v>
      </c>
      <c r="Z530" s="5">
        <v>3</v>
      </c>
      <c r="AA530" s="3" t="s">
        <v>8</v>
      </c>
      <c r="AB530" s="5">
        <v>2.0408163265306123</v>
      </c>
      <c r="AC530" s="5">
        <v>1.1272727272727272E-5</v>
      </c>
      <c r="AD530" s="3" t="s">
        <v>22</v>
      </c>
      <c r="AE530" s="3" t="s">
        <v>1</v>
      </c>
      <c r="AF530" s="3"/>
      <c r="AG530" s="5">
        <v>1.2500000000000001E-2</v>
      </c>
      <c r="AH530" s="5">
        <v>305</v>
      </c>
      <c r="AI530" s="5">
        <v>205</v>
      </c>
      <c r="AJ530" s="3">
        <v>285</v>
      </c>
      <c r="AK530" s="5">
        <v>305</v>
      </c>
      <c r="AL530" s="5">
        <v>1.18</v>
      </c>
      <c r="AM530" s="3">
        <v>95</v>
      </c>
      <c r="AN530" s="3"/>
      <c r="AO530" s="5">
        <v>305</v>
      </c>
      <c r="AP530" s="5">
        <v>305</v>
      </c>
      <c r="AQ530" s="5">
        <v>355</v>
      </c>
      <c r="AR530" s="5">
        <v>15</v>
      </c>
      <c r="AS530" s="3" t="s">
        <v>28</v>
      </c>
      <c r="AT530" s="3" t="s">
        <v>28</v>
      </c>
      <c r="AU530" s="5">
        <v>495</v>
      </c>
      <c r="AV530" s="3">
        <v>310</v>
      </c>
      <c r="AW530" s="5">
        <v>305</v>
      </c>
      <c r="AX530" s="5">
        <v>2.0000000000000001E-4</v>
      </c>
      <c r="AY530" s="2"/>
      <c r="AZ530" s="5">
        <v>98</v>
      </c>
      <c r="BA530" s="5">
        <v>305</v>
      </c>
      <c r="BB530" s="3" t="s">
        <v>8</v>
      </c>
      <c r="BC530" s="3">
        <v>45</v>
      </c>
      <c r="BD530" s="5">
        <v>0.50251256281407031</v>
      </c>
      <c r="BE530" s="3" t="s">
        <v>581</v>
      </c>
      <c r="BF530" s="6">
        <v>43</v>
      </c>
      <c r="BG530" s="5">
        <v>6.85</v>
      </c>
      <c r="BH530" s="3">
        <v>210</v>
      </c>
      <c r="BI530" s="3">
        <v>3</v>
      </c>
      <c r="BJ530" s="5">
        <v>10.5</v>
      </c>
      <c r="BK530" s="5">
        <v>750</v>
      </c>
      <c r="BL530" s="5">
        <v>2.4390243902439024</v>
      </c>
      <c r="BM530" s="5">
        <v>9.25</v>
      </c>
      <c r="BN530" s="5">
        <v>305</v>
      </c>
      <c r="BO530" s="3" t="s">
        <v>121</v>
      </c>
      <c r="BP530" s="3" t="s">
        <v>3</v>
      </c>
      <c r="BQ530" s="5">
        <v>5.82</v>
      </c>
      <c r="BR530" s="2" t="s">
        <v>21</v>
      </c>
      <c r="BS530" s="3"/>
      <c r="BT530" s="3"/>
      <c r="BU530" s="3">
        <v>1.4925373134328357</v>
      </c>
      <c r="BV530" s="5">
        <v>4.17</v>
      </c>
      <c r="BW530" s="5">
        <v>6.1</v>
      </c>
      <c r="BX530" s="3" t="s">
        <v>27</v>
      </c>
      <c r="BY530" s="3"/>
      <c r="BZ530" s="5">
        <v>305</v>
      </c>
      <c r="CA530" s="5">
        <v>9.0909090909090917</v>
      </c>
      <c r="CB530" s="3" t="s">
        <v>3</v>
      </c>
      <c r="CC530" s="5">
        <v>1.72</v>
      </c>
      <c r="CD530" s="5">
        <v>355</v>
      </c>
      <c r="CE530" s="3"/>
      <c r="CF530" s="5">
        <v>170</v>
      </c>
      <c r="CG530" s="3" t="s">
        <v>312</v>
      </c>
      <c r="CH530" s="3">
        <v>3</v>
      </c>
      <c r="CI530" s="3" t="s">
        <v>27</v>
      </c>
      <c r="CJ530" s="3" t="s">
        <v>1</v>
      </c>
      <c r="CK530" s="5">
        <v>3.72</v>
      </c>
      <c r="CL530" s="3" t="s">
        <v>22</v>
      </c>
      <c r="CM530" s="5">
        <v>690</v>
      </c>
      <c r="CN530" s="3">
        <v>2250</v>
      </c>
      <c r="CO530" s="5">
        <v>62</v>
      </c>
      <c r="CP530" s="5">
        <v>16.75</v>
      </c>
      <c r="CQ530" s="5">
        <v>4.4000000000000004</v>
      </c>
      <c r="CR530" s="5">
        <v>7.82</v>
      </c>
      <c r="CS530" s="5">
        <v>88</v>
      </c>
      <c r="CT530" s="5">
        <v>62</v>
      </c>
      <c r="CU530" s="5">
        <v>19</v>
      </c>
      <c r="CV530" s="5">
        <v>1850</v>
      </c>
      <c r="CW530" s="5">
        <v>1450</v>
      </c>
      <c r="CX530" s="5">
        <v>2.7777777777777777</v>
      </c>
      <c r="CY530" s="5">
        <v>0.64516129032258063</v>
      </c>
      <c r="CZ530" s="3" t="s">
        <v>22</v>
      </c>
      <c r="DA530" s="5">
        <v>1.99</v>
      </c>
      <c r="DB530" s="5">
        <v>1315</v>
      </c>
      <c r="DC530" s="5">
        <v>8.3000000000000007</v>
      </c>
      <c r="DD530" s="5">
        <v>144</v>
      </c>
      <c r="DE530" s="3" t="s">
        <v>22</v>
      </c>
      <c r="DF530" s="5">
        <v>0.68027210884353739</v>
      </c>
      <c r="DG530" s="3" t="s">
        <v>3</v>
      </c>
      <c r="DH530" s="5">
        <v>22.5</v>
      </c>
      <c r="DI530" s="3" t="s">
        <v>28</v>
      </c>
      <c r="DJ530" s="3">
        <v>16.75</v>
      </c>
      <c r="DK530" s="5">
        <v>680</v>
      </c>
      <c r="DL530" s="3" t="s">
        <v>8</v>
      </c>
      <c r="DM530" s="5">
        <v>0.29940119760479045</v>
      </c>
      <c r="DN530" s="3" t="s">
        <v>3</v>
      </c>
      <c r="DO530" s="5">
        <v>760</v>
      </c>
      <c r="DP530" s="3" t="s">
        <v>3</v>
      </c>
      <c r="DQ530" s="5">
        <v>555</v>
      </c>
      <c r="DR530" s="5">
        <v>2.7027027027027026</v>
      </c>
      <c r="DS530" s="5">
        <v>2.5</v>
      </c>
      <c r="DT530" s="5">
        <v>1.0309278350515465</v>
      </c>
      <c r="DU530" s="2"/>
      <c r="DV530" s="3" t="s">
        <v>3</v>
      </c>
      <c r="DW530" s="5">
        <v>36.25</v>
      </c>
      <c r="DX530" s="3">
        <v>8.8000000000000007</v>
      </c>
      <c r="DY530" s="3" t="s">
        <v>8</v>
      </c>
      <c r="DZ530" s="5">
        <v>1580</v>
      </c>
      <c r="EA530" s="5">
        <v>3.5714285714285712</v>
      </c>
      <c r="EB530" s="5">
        <v>2.71</v>
      </c>
      <c r="EC530" s="3">
        <v>9.5500000000000007</v>
      </c>
      <c r="ED530" s="5">
        <v>305</v>
      </c>
      <c r="EE530" s="5">
        <v>0.34843205574912889</v>
      </c>
      <c r="EF530" s="3" t="s">
        <v>1</v>
      </c>
      <c r="EG530" s="3" t="s">
        <v>27</v>
      </c>
      <c r="EH530" s="5">
        <v>250</v>
      </c>
      <c r="EI530" s="5">
        <v>16.2</v>
      </c>
      <c r="EJ530" s="3" t="s">
        <v>473</v>
      </c>
      <c r="EK530" s="5">
        <v>2.9350000000000001</v>
      </c>
      <c r="EL530" s="3" t="s">
        <v>1</v>
      </c>
      <c r="EM530" s="3" t="s">
        <v>3</v>
      </c>
      <c r="EN530" s="3" t="s">
        <v>27</v>
      </c>
      <c r="EO530" s="3">
        <v>50</v>
      </c>
      <c r="EP530" s="3" t="s">
        <v>8</v>
      </c>
      <c r="EQ530" s="3">
        <v>3</v>
      </c>
      <c r="ER530" s="5">
        <v>9.5</v>
      </c>
      <c r="ES530" s="3">
        <v>1200</v>
      </c>
      <c r="ET530" s="9">
        <v>65</v>
      </c>
      <c r="EU530" s="3" t="s">
        <v>239</v>
      </c>
      <c r="EV530" s="3" t="s">
        <v>28</v>
      </c>
      <c r="EW530" s="9">
        <v>42</v>
      </c>
      <c r="EX530" s="9">
        <v>2</v>
      </c>
      <c r="EY530" s="3">
        <v>2.0099999999999998</v>
      </c>
      <c r="EZ530" s="3"/>
      <c r="FA530" s="9">
        <v>1.6949152542372883</v>
      </c>
      <c r="FB530" s="9">
        <v>0.01</v>
      </c>
      <c r="FC530" s="5">
        <v>305</v>
      </c>
      <c r="FD530" s="9">
        <v>10</v>
      </c>
      <c r="FE530" s="2" t="s">
        <v>311</v>
      </c>
      <c r="FF530" s="3" t="s">
        <v>28</v>
      </c>
      <c r="FG530" s="3" t="s">
        <v>1</v>
      </c>
      <c r="FH530" s="9">
        <v>6.78</v>
      </c>
      <c r="FI530" s="3">
        <v>0.390625</v>
      </c>
      <c r="FJ530" s="9">
        <v>22.75</v>
      </c>
      <c r="FK530" s="3" t="s">
        <v>1</v>
      </c>
      <c r="FL530" s="3" t="s">
        <v>1</v>
      </c>
      <c r="FM530" s="3">
        <v>0.90909090909090906</v>
      </c>
      <c r="FN530" s="9">
        <v>1590</v>
      </c>
      <c r="FO530" s="9">
        <v>1.4999999999999999E-2</v>
      </c>
      <c r="FP530" s="9">
        <v>23.25</v>
      </c>
      <c r="FQ530" s="3" t="s">
        <v>311</v>
      </c>
      <c r="FR530" s="5">
        <v>1.27</v>
      </c>
      <c r="FS530" s="9">
        <v>157</v>
      </c>
      <c r="FT530" s="3" t="s">
        <v>1</v>
      </c>
      <c r="FU530" s="3">
        <v>3.7</v>
      </c>
      <c r="FV530" s="3" t="s">
        <v>27</v>
      </c>
      <c r="FW530" s="5">
        <v>120</v>
      </c>
      <c r="FX530" s="10">
        <v>1.375E-2</v>
      </c>
      <c r="FY530" s="3">
        <v>105</v>
      </c>
      <c r="FZ530" s="3"/>
      <c r="GA530" s="3">
        <v>3</v>
      </c>
      <c r="GB530" s="3">
        <v>3</v>
      </c>
      <c r="GC530" s="3" t="s">
        <v>27</v>
      </c>
      <c r="GD530" s="3">
        <v>3</v>
      </c>
      <c r="GE530" s="3">
        <v>2.4390243902439024</v>
      </c>
      <c r="GF530" s="3" t="s">
        <v>30</v>
      </c>
      <c r="GG530" s="3">
        <v>175</v>
      </c>
      <c r="GH530" s="9">
        <v>3.81</v>
      </c>
      <c r="GI530" s="5">
        <v>305</v>
      </c>
      <c r="GJ530" s="5">
        <v>15</v>
      </c>
      <c r="GK530" s="3">
        <v>6</v>
      </c>
      <c r="GL530" s="5">
        <v>400</v>
      </c>
      <c r="GM530" s="9">
        <v>1.92</v>
      </c>
      <c r="GN530" s="3" t="s">
        <v>31</v>
      </c>
      <c r="GO530" s="3" t="s">
        <v>8</v>
      </c>
      <c r="GP530" s="3">
        <v>2.6315789473684212</v>
      </c>
      <c r="GQ530" s="3">
        <v>1800</v>
      </c>
      <c r="GR530" s="3" t="s">
        <v>219</v>
      </c>
      <c r="GS530" s="9">
        <v>2.7027027027027026</v>
      </c>
      <c r="GT530" s="9">
        <v>120</v>
      </c>
      <c r="GU530" s="9">
        <v>48</v>
      </c>
      <c r="GV530" s="2">
        <v>2.1</v>
      </c>
      <c r="GW530" s="9">
        <v>15.2</v>
      </c>
      <c r="GX530" s="2" t="s">
        <v>34</v>
      </c>
      <c r="GY530" s="9">
        <v>2.8571428571428572</v>
      </c>
      <c r="GZ530" s="9">
        <v>6.4</v>
      </c>
      <c r="HA530" s="9">
        <v>1.54</v>
      </c>
      <c r="HB530" s="9">
        <v>40</v>
      </c>
      <c r="HC530" s="3">
        <v>25.8</v>
      </c>
      <c r="HD530" s="3" t="s">
        <v>3</v>
      </c>
      <c r="HE530" s="9">
        <v>277</v>
      </c>
      <c r="HF530" s="9">
        <v>27</v>
      </c>
      <c r="HG530" s="3" t="s">
        <v>467</v>
      </c>
      <c r="HH530" s="5">
        <v>305</v>
      </c>
      <c r="HI530" s="3" t="s">
        <v>311</v>
      </c>
      <c r="HJ530" s="3">
        <v>1.4285714285714286</v>
      </c>
      <c r="HK530" s="3" t="s">
        <v>3</v>
      </c>
      <c r="HL530" s="3">
        <v>6.65</v>
      </c>
      <c r="HM530" s="9">
        <v>0.94</v>
      </c>
      <c r="HN530" s="9">
        <v>2350</v>
      </c>
      <c r="HO530" s="3" t="s">
        <v>3</v>
      </c>
      <c r="HP530" s="3" t="s">
        <v>1</v>
      </c>
      <c r="HQ530" s="3" t="s">
        <v>28</v>
      </c>
      <c r="HR530" s="9">
        <v>618</v>
      </c>
      <c r="HS530" s="3" t="s">
        <v>3</v>
      </c>
      <c r="HT530" s="3">
        <v>3.71</v>
      </c>
      <c r="HU530" s="9">
        <v>0.625</v>
      </c>
      <c r="HV530" s="3">
        <v>1</v>
      </c>
      <c r="HW530" s="9">
        <v>0.9</v>
      </c>
      <c r="HX530" s="3" t="s">
        <v>3</v>
      </c>
      <c r="HY530" s="3">
        <v>125</v>
      </c>
      <c r="HZ530" s="3" t="s">
        <v>30</v>
      </c>
      <c r="IA530" s="9">
        <v>48.7</v>
      </c>
      <c r="IB530" s="5">
        <v>4800</v>
      </c>
      <c r="IC530" s="3" t="s">
        <v>18</v>
      </c>
      <c r="ID530" s="3"/>
      <c r="IE530" s="3" t="s">
        <v>309</v>
      </c>
      <c r="IF530" s="7">
        <v>11.5</v>
      </c>
      <c r="IG530" s="9">
        <v>111.11111111111111</v>
      </c>
      <c r="IH530" s="9">
        <v>4</v>
      </c>
    </row>
    <row r="531" spans="1:242" x14ac:dyDescent="0.25">
      <c r="A531" s="1" t="s">
        <v>656</v>
      </c>
      <c r="B531" s="5">
        <v>450</v>
      </c>
      <c r="C531" s="3"/>
      <c r="D531" s="5">
        <v>35.5</v>
      </c>
      <c r="E531" s="3" t="s">
        <v>1</v>
      </c>
      <c r="F531" s="3"/>
      <c r="G531" s="2"/>
      <c r="H531" s="3">
        <v>3.1</v>
      </c>
      <c r="I531" s="3">
        <v>3.1</v>
      </c>
      <c r="J531" s="5">
        <v>0.2</v>
      </c>
      <c r="K531" s="3" t="s">
        <v>3</v>
      </c>
      <c r="L531" s="3">
        <v>2</v>
      </c>
      <c r="M531" s="5">
        <v>1.2987012987012987</v>
      </c>
      <c r="N531" s="5">
        <v>12</v>
      </c>
      <c r="O531" s="3" t="s">
        <v>3</v>
      </c>
      <c r="P531" s="3">
        <v>1.1499999999999999</v>
      </c>
      <c r="Q531" s="3">
        <v>0.38022813688212931</v>
      </c>
      <c r="R531" s="5">
        <v>100</v>
      </c>
      <c r="S531" s="3">
        <v>2.2999999999999998</v>
      </c>
      <c r="T531" s="3" t="s">
        <v>3</v>
      </c>
      <c r="U531" s="5">
        <v>35.75</v>
      </c>
      <c r="V531" s="3">
        <v>2.4500000000000002</v>
      </c>
      <c r="W531" s="5">
        <v>299</v>
      </c>
      <c r="X531" s="3"/>
      <c r="Y531" s="3">
        <v>18.75</v>
      </c>
      <c r="Z531" s="5">
        <v>3.02</v>
      </c>
      <c r="AA531" s="3" t="s">
        <v>8</v>
      </c>
      <c r="AB531" s="5">
        <v>2</v>
      </c>
      <c r="AC531" s="5">
        <v>1.4545454545454545E-5</v>
      </c>
      <c r="AD531" s="3" t="s">
        <v>22</v>
      </c>
      <c r="AE531" s="3" t="s">
        <v>1</v>
      </c>
      <c r="AF531" s="3"/>
      <c r="AG531" s="6">
        <v>1.0999999999999999E-2</v>
      </c>
      <c r="AH531" s="5">
        <v>299</v>
      </c>
      <c r="AI531" s="5">
        <v>200</v>
      </c>
      <c r="AJ531" s="3">
        <v>290</v>
      </c>
      <c r="AK531" s="5">
        <v>299</v>
      </c>
      <c r="AL531" s="5">
        <v>1.21</v>
      </c>
      <c r="AM531" s="3"/>
      <c r="AN531" s="3"/>
      <c r="AO531" s="5">
        <v>299</v>
      </c>
      <c r="AP531" s="5">
        <v>299</v>
      </c>
      <c r="AQ531" s="5">
        <v>357</v>
      </c>
      <c r="AR531" s="5">
        <v>13.75</v>
      </c>
      <c r="AS531" s="3" t="s">
        <v>28</v>
      </c>
      <c r="AT531" s="3" t="s">
        <v>28</v>
      </c>
      <c r="AU531" s="5">
        <v>498</v>
      </c>
      <c r="AV531" s="3"/>
      <c r="AW531" s="5">
        <v>299</v>
      </c>
      <c r="AX531" s="5">
        <v>2.0333333333333333E-4</v>
      </c>
      <c r="AY531" s="2"/>
      <c r="AZ531" s="5">
        <v>99</v>
      </c>
      <c r="BA531" s="5">
        <v>299</v>
      </c>
      <c r="BB531" s="3" t="s">
        <v>8</v>
      </c>
      <c r="BC531" s="3">
        <v>47</v>
      </c>
      <c r="BD531" s="5">
        <v>0.48780487804878053</v>
      </c>
      <c r="BE531" s="3" t="s">
        <v>581</v>
      </c>
      <c r="BF531" s="6">
        <v>41</v>
      </c>
      <c r="BG531" s="5">
        <v>6.65</v>
      </c>
      <c r="BH531" s="3">
        <v>205</v>
      </c>
      <c r="BI531" s="3">
        <v>3.1</v>
      </c>
      <c r="BJ531" s="5">
        <v>10.35</v>
      </c>
      <c r="BK531" s="5">
        <v>760</v>
      </c>
      <c r="BL531" s="5">
        <v>2.3809523809523809</v>
      </c>
      <c r="BM531" s="5">
        <v>9.15</v>
      </c>
      <c r="BN531" s="5">
        <v>299</v>
      </c>
      <c r="BO531" s="3" t="s">
        <v>121</v>
      </c>
      <c r="BP531" s="3" t="s">
        <v>3</v>
      </c>
      <c r="BQ531" s="5">
        <v>5.9</v>
      </c>
      <c r="BR531" s="2" t="s">
        <v>21</v>
      </c>
      <c r="BS531" s="3"/>
      <c r="BT531" s="3"/>
      <c r="BU531" s="3">
        <v>1.4705882352941175</v>
      </c>
      <c r="BV531" s="5">
        <v>4.05</v>
      </c>
      <c r="BW531" s="5">
        <v>5.9</v>
      </c>
      <c r="BX531" s="3" t="s">
        <v>27</v>
      </c>
      <c r="BY531" s="3"/>
      <c r="BZ531" s="5">
        <v>299</v>
      </c>
      <c r="CA531" s="5">
        <v>9.0909090909090917</v>
      </c>
      <c r="CB531" s="3" t="s">
        <v>3</v>
      </c>
      <c r="CC531" s="5">
        <v>1.7</v>
      </c>
      <c r="CD531" s="5">
        <v>352</v>
      </c>
      <c r="CE531" s="3"/>
      <c r="CF531" s="5">
        <v>166</v>
      </c>
      <c r="CG531" s="3" t="s">
        <v>312</v>
      </c>
      <c r="CH531" s="3">
        <v>3.1</v>
      </c>
      <c r="CI531" s="3" t="s">
        <v>27</v>
      </c>
      <c r="CJ531" s="3" t="s">
        <v>1</v>
      </c>
      <c r="CK531" s="5">
        <v>3.95</v>
      </c>
      <c r="CL531" s="3" t="s">
        <v>22</v>
      </c>
      <c r="CM531" s="5">
        <v>695</v>
      </c>
      <c r="CN531" s="3"/>
      <c r="CO531" s="5">
        <v>63</v>
      </c>
      <c r="CP531" s="5">
        <v>17.25</v>
      </c>
      <c r="CQ531" s="5">
        <v>4.42</v>
      </c>
      <c r="CR531" s="5">
        <v>7.55</v>
      </c>
      <c r="CS531" s="5">
        <v>85</v>
      </c>
      <c r="CT531" s="5">
        <v>61.5</v>
      </c>
      <c r="CU531" s="5">
        <v>18.75</v>
      </c>
      <c r="CV531" s="5">
        <v>1825</v>
      </c>
      <c r="CW531" s="5">
        <v>1400</v>
      </c>
      <c r="CX531" s="5">
        <v>3.125</v>
      </c>
      <c r="CY531" s="5">
        <v>0.63694267515923564</v>
      </c>
      <c r="CZ531" s="3" t="s">
        <v>22</v>
      </c>
      <c r="DA531" s="5">
        <v>1.95</v>
      </c>
      <c r="DB531" s="5">
        <v>1295</v>
      </c>
      <c r="DC531" s="5">
        <v>8.5</v>
      </c>
      <c r="DD531" s="5">
        <v>145</v>
      </c>
      <c r="DE531" s="3" t="s">
        <v>22</v>
      </c>
      <c r="DF531" s="5">
        <v>0.67114093959731547</v>
      </c>
      <c r="DG531" s="3" t="s">
        <v>3</v>
      </c>
      <c r="DH531" s="5">
        <v>21.7</v>
      </c>
      <c r="DI531" s="3" t="s">
        <v>28</v>
      </c>
      <c r="DJ531" s="3"/>
      <c r="DK531" s="5">
        <v>695</v>
      </c>
      <c r="DL531" s="3" t="s">
        <v>8</v>
      </c>
      <c r="DM531" s="5">
        <v>0.29850746268656714</v>
      </c>
      <c r="DN531" s="3" t="s">
        <v>3</v>
      </c>
      <c r="DO531" s="5">
        <v>800</v>
      </c>
      <c r="DP531" s="3" t="s">
        <v>3</v>
      </c>
      <c r="DQ531" s="5">
        <v>525</v>
      </c>
      <c r="DR531" s="5">
        <v>2.6315789473684212</v>
      </c>
      <c r="DS531" s="2"/>
      <c r="DT531" s="5">
        <v>1</v>
      </c>
      <c r="DU531" s="2"/>
      <c r="DV531" s="3" t="s">
        <v>3</v>
      </c>
      <c r="DW531" s="5">
        <v>35.75</v>
      </c>
      <c r="DX531" s="3">
        <v>8.65</v>
      </c>
      <c r="DY531" s="3" t="s">
        <v>8</v>
      </c>
      <c r="DZ531" s="5">
        <v>1575</v>
      </c>
      <c r="EA531" s="5">
        <v>3.7037037037037033</v>
      </c>
      <c r="EB531" s="5">
        <v>2.7</v>
      </c>
      <c r="EC531" s="3">
        <v>9.5299999999999994</v>
      </c>
      <c r="ED531" s="5">
        <v>299</v>
      </c>
      <c r="EE531" s="5">
        <v>0.33557046979865773</v>
      </c>
      <c r="EF531" s="3" t="s">
        <v>1</v>
      </c>
      <c r="EG531" s="3" t="s">
        <v>27</v>
      </c>
      <c r="EH531" s="2"/>
      <c r="EI531" s="5">
        <v>16</v>
      </c>
      <c r="EJ531" s="3" t="s">
        <v>473</v>
      </c>
      <c r="EK531" s="5">
        <v>2.9409999999999998</v>
      </c>
      <c r="EL531" s="3" t="s">
        <v>1</v>
      </c>
      <c r="EM531" s="3" t="s">
        <v>3</v>
      </c>
      <c r="EN531" s="3" t="s">
        <v>27</v>
      </c>
      <c r="EO531" s="3"/>
      <c r="EP531" s="3" t="s">
        <v>8</v>
      </c>
      <c r="EQ531" s="3">
        <v>3.1</v>
      </c>
      <c r="ER531" s="5">
        <v>9.25</v>
      </c>
      <c r="ES531" s="3"/>
      <c r="ET531" s="9">
        <v>68</v>
      </c>
      <c r="EU531" s="3" t="s">
        <v>239</v>
      </c>
      <c r="EV531" s="3" t="s">
        <v>28</v>
      </c>
      <c r="EW531" s="9">
        <v>41</v>
      </c>
      <c r="EX531" s="9">
        <v>1.95</v>
      </c>
      <c r="EY531" s="3">
        <v>2.0099999999999998</v>
      </c>
      <c r="EZ531" s="3"/>
      <c r="FA531" s="9">
        <v>1.6949152542372883</v>
      </c>
      <c r="FB531" s="9">
        <v>1.0999999999999999E-2</v>
      </c>
      <c r="FC531" s="5">
        <v>299</v>
      </c>
      <c r="FD531" s="9">
        <v>8.33</v>
      </c>
      <c r="FE531" s="2" t="s">
        <v>311</v>
      </c>
      <c r="FF531" s="3" t="s">
        <v>28</v>
      </c>
      <c r="FG531" s="3" t="s">
        <v>1</v>
      </c>
      <c r="FH531" s="9">
        <v>6.63</v>
      </c>
      <c r="FI531" s="3">
        <v>0.390625</v>
      </c>
      <c r="FJ531" s="9">
        <v>22.75</v>
      </c>
      <c r="FK531" s="3" t="s">
        <v>1</v>
      </c>
      <c r="FL531" s="3" t="s">
        <v>1</v>
      </c>
      <c r="FM531" s="3">
        <v>1.0416666666666667</v>
      </c>
      <c r="FN531" s="9">
        <v>1600</v>
      </c>
      <c r="FO531" s="9">
        <v>1.43E-2</v>
      </c>
      <c r="FP531" s="9">
        <v>23.5</v>
      </c>
      <c r="FQ531" s="3" t="s">
        <v>311</v>
      </c>
      <c r="FR531" s="5">
        <v>1</v>
      </c>
      <c r="FS531" s="9">
        <v>152</v>
      </c>
      <c r="FT531" s="3" t="s">
        <v>1</v>
      </c>
      <c r="FU531" s="3">
        <v>3.7</v>
      </c>
      <c r="FV531" s="3" t="s">
        <v>27</v>
      </c>
      <c r="FW531" s="5">
        <v>90</v>
      </c>
      <c r="FX531" s="10">
        <v>1.2800000000000001E-2</v>
      </c>
      <c r="FY531" s="3">
        <v>102</v>
      </c>
      <c r="FZ531" s="3"/>
      <c r="GA531" s="3">
        <v>3.1</v>
      </c>
      <c r="GB531" s="3">
        <v>3.1</v>
      </c>
      <c r="GC531" s="3" t="s">
        <v>27</v>
      </c>
      <c r="GD531" s="3">
        <v>3.1</v>
      </c>
      <c r="GE531" s="3">
        <v>2.5</v>
      </c>
      <c r="GF531" s="3" t="s">
        <v>30</v>
      </c>
      <c r="GG531" s="3"/>
      <c r="GH531" s="9">
        <v>3.8</v>
      </c>
      <c r="GI531" s="5">
        <v>299</v>
      </c>
      <c r="GJ531" s="5">
        <v>15</v>
      </c>
      <c r="GK531" s="3">
        <v>5.9</v>
      </c>
      <c r="GL531" s="5">
        <v>400</v>
      </c>
      <c r="GM531" s="9">
        <v>1.88</v>
      </c>
      <c r="GN531" s="3" t="s">
        <v>31</v>
      </c>
      <c r="GO531" s="3" t="s">
        <v>8</v>
      </c>
      <c r="GP531" s="3"/>
      <c r="GQ531" s="3">
        <v>1775</v>
      </c>
      <c r="GR531" s="3" t="s">
        <v>219</v>
      </c>
      <c r="GS531" s="9">
        <v>2.6315789473684212</v>
      </c>
      <c r="GT531" s="9">
        <v>110</v>
      </c>
      <c r="GU531" s="9">
        <v>49.5</v>
      </c>
      <c r="GV531" s="2">
        <v>2.5</v>
      </c>
      <c r="GW531" s="9">
        <v>15.25</v>
      </c>
      <c r="GX531" s="2" t="s">
        <v>34</v>
      </c>
      <c r="GY531" s="9">
        <v>2.7777777777777777</v>
      </c>
      <c r="GZ531" s="9">
        <v>6.3</v>
      </c>
      <c r="HA531" s="9">
        <v>1.5</v>
      </c>
      <c r="HB531" s="9">
        <v>39</v>
      </c>
      <c r="HC531" s="3">
        <v>26.15</v>
      </c>
      <c r="HD531" s="3" t="s">
        <v>3</v>
      </c>
      <c r="HE531" s="9">
        <v>280</v>
      </c>
      <c r="HF531" s="9">
        <v>26.5</v>
      </c>
      <c r="HG531" s="3" t="s">
        <v>467</v>
      </c>
      <c r="HH531" s="5">
        <v>299</v>
      </c>
      <c r="HI531" s="3" t="s">
        <v>311</v>
      </c>
      <c r="HJ531" s="3">
        <v>1.3698630136986301</v>
      </c>
      <c r="HK531" s="3" t="s">
        <v>3</v>
      </c>
      <c r="HL531" s="3">
        <v>6.7</v>
      </c>
      <c r="HM531" s="9">
        <v>0.91</v>
      </c>
      <c r="HN531" s="9">
        <v>2360</v>
      </c>
      <c r="HO531" s="3" t="s">
        <v>3</v>
      </c>
      <c r="HP531" s="3" t="s">
        <v>1</v>
      </c>
      <c r="HQ531" s="3" t="s">
        <v>28</v>
      </c>
      <c r="HR531" s="9">
        <v>620</v>
      </c>
      <c r="HS531" s="3" t="s">
        <v>3</v>
      </c>
      <c r="HT531" s="3">
        <v>3.7</v>
      </c>
      <c r="HU531" s="9">
        <v>0.5988023952095809</v>
      </c>
      <c r="HV531" s="3">
        <v>1</v>
      </c>
      <c r="HW531" s="9">
        <v>0.91</v>
      </c>
      <c r="HX531" s="3" t="s">
        <v>3</v>
      </c>
      <c r="HY531" s="3">
        <v>120</v>
      </c>
      <c r="HZ531" s="3" t="s">
        <v>30</v>
      </c>
      <c r="IA531" s="9">
        <v>48.3</v>
      </c>
      <c r="IB531" s="5">
        <v>4750</v>
      </c>
      <c r="IC531" s="3" t="s">
        <v>18</v>
      </c>
      <c r="ID531" s="3"/>
      <c r="IE531" s="3" t="s">
        <v>309</v>
      </c>
      <c r="IF531" s="7">
        <v>11.25</v>
      </c>
      <c r="IG531" s="9">
        <v>111.11111111111111</v>
      </c>
      <c r="IH531" s="9">
        <v>3.8461538461538458</v>
      </c>
    </row>
    <row r="532" spans="1:242" x14ac:dyDescent="0.25">
      <c r="A532" s="1" t="s">
        <v>657</v>
      </c>
      <c r="B532" s="5">
        <v>500</v>
      </c>
      <c r="C532" s="3"/>
      <c r="D532" s="5">
        <v>35.25</v>
      </c>
      <c r="E532" s="3" t="s">
        <v>1</v>
      </c>
      <c r="F532" s="3"/>
      <c r="G532" s="2"/>
      <c r="H532" s="3">
        <v>3.15</v>
      </c>
      <c r="I532" s="3">
        <v>3.15</v>
      </c>
      <c r="J532" s="5">
        <v>0.65</v>
      </c>
      <c r="K532" s="3" t="s">
        <v>3</v>
      </c>
      <c r="L532" s="3">
        <v>2</v>
      </c>
      <c r="M532" s="5">
        <v>1.3157894736842106</v>
      </c>
      <c r="N532" s="5">
        <v>11.95</v>
      </c>
      <c r="O532" s="3" t="s">
        <v>3</v>
      </c>
      <c r="P532" s="3">
        <v>1.1499999999999999</v>
      </c>
      <c r="Q532" s="3">
        <v>0.37878787878787878</v>
      </c>
      <c r="R532" s="5">
        <v>110</v>
      </c>
      <c r="S532" s="3">
        <v>2.35</v>
      </c>
      <c r="T532" s="3" t="s">
        <v>3</v>
      </c>
      <c r="U532" s="5">
        <v>35.4</v>
      </c>
      <c r="V532" s="3">
        <v>2.4699999999999998</v>
      </c>
      <c r="W532" s="5">
        <v>295</v>
      </c>
      <c r="X532" s="3"/>
      <c r="Y532" s="3">
        <v>18.25</v>
      </c>
      <c r="Z532" s="5">
        <v>3.08</v>
      </c>
      <c r="AA532" s="3" t="s">
        <v>8</v>
      </c>
      <c r="AB532" s="5">
        <v>2</v>
      </c>
      <c r="AC532" s="5">
        <v>2.690909090909091E-5</v>
      </c>
      <c r="AD532" s="3" t="s">
        <v>22</v>
      </c>
      <c r="AE532" s="3" t="s">
        <v>1</v>
      </c>
      <c r="AF532" s="3"/>
      <c r="AG532" s="6">
        <v>0.01</v>
      </c>
      <c r="AH532" s="5">
        <v>295</v>
      </c>
      <c r="AI532" s="5">
        <v>200</v>
      </c>
      <c r="AJ532" s="3">
        <v>305</v>
      </c>
      <c r="AK532" s="5">
        <v>295</v>
      </c>
      <c r="AL532" s="5">
        <v>1.22</v>
      </c>
      <c r="AM532" s="3"/>
      <c r="AN532" s="3"/>
      <c r="AO532" s="5">
        <v>295</v>
      </c>
      <c r="AP532" s="5">
        <v>295</v>
      </c>
      <c r="AQ532" s="5">
        <v>360</v>
      </c>
      <c r="AR532" s="5">
        <v>14</v>
      </c>
      <c r="AS532" s="3" t="s">
        <v>28</v>
      </c>
      <c r="AT532" s="3" t="s">
        <v>28</v>
      </c>
      <c r="AU532" s="5">
        <v>500</v>
      </c>
      <c r="AV532" s="3"/>
      <c r="AW532" s="5">
        <v>295</v>
      </c>
      <c r="AX532" s="5">
        <v>2.1333333333333333E-4</v>
      </c>
      <c r="AY532" s="2"/>
      <c r="AZ532" s="5">
        <v>100</v>
      </c>
      <c r="BA532" s="5">
        <v>295</v>
      </c>
      <c r="BB532" s="3" t="s">
        <v>8</v>
      </c>
      <c r="BC532" s="3">
        <v>50</v>
      </c>
      <c r="BD532" s="5">
        <v>0.48076923076923073</v>
      </c>
      <c r="BE532" s="3" t="s">
        <v>581</v>
      </c>
      <c r="BF532" s="6">
        <v>41</v>
      </c>
      <c r="BG532" s="5">
        <v>6.6</v>
      </c>
      <c r="BH532" s="3">
        <v>200</v>
      </c>
      <c r="BI532" s="3">
        <v>3.15</v>
      </c>
      <c r="BJ532" s="5">
        <v>10.1</v>
      </c>
      <c r="BK532" s="5">
        <v>765</v>
      </c>
      <c r="BL532" s="5">
        <v>2.2727272727272729</v>
      </c>
      <c r="BM532" s="5">
        <v>9.15</v>
      </c>
      <c r="BN532" s="5">
        <v>295</v>
      </c>
      <c r="BO532" s="3" t="s">
        <v>121</v>
      </c>
      <c r="BP532" s="3" t="s">
        <v>3</v>
      </c>
      <c r="BQ532" s="5">
        <v>5.95</v>
      </c>
      <c r="BR532" s="2" t="s">
        <v>21</v>
      </c>
      <c r="BS532" s="3"/>
      <c r="BT532" s="3"/>
      <c r="BU532" s="3">
        <v>1.4285714285714286</v>
      </c>
      <c r="BV532" s="5">
        <v>4</v>
      </c>
      <c r="BW532" s="5">
        <v>5.8</v>
      </c>
      <c r="BX532" s="3" t="s">
        <v>27</v>
      </c>
      <c r="BY532" s="3"/>
      <c r="BZ532" s="5">
        <v>295</v>
      </c>
      <c r="CA532" s="5">
        <v>9.0909090909090917</v>
      </c>
      <c r="CB532" s="3" t="s">
        <v>3</v>
      </c>
      <c r="CC532" s="5">
        <v>1.69</v>
      </c>
      <c r="CD532" s="5">
        <v>350</v>
      </c>
      <c r="CE532" s="3"/>
      <c r="CF532" s="5">
        <v>163</v>
      </c>
      <c r="CG532" s="3" t="s">
        <v>312</v>
      </c>
      <c r="CH532" s="3">
        <v>3.15</v>
      </c>
      <c r="CI532" s="3" t="s">
        <v>27</v>
      </c>
      <c r="CJ532" s="3" t="s">
        <v>1</v>
      </c>
      <c r="CK532" s="5">
        <v>4.1500000000000004</v>
      </c>
      <c r="CL532" s="3" t="s">
        <v>22</v>
      </c>
      <c r="CM532" s="5">
        <v>710</v>
      </c>
      <c r="CN532" s="3"/>
      <c r="CO532" s="5">
        <v>72</v>
      </c>
      <c r="CP532" s="5">
        <v>17.75</v>
      </c>
      <c r="CQ532" s="5">
        <v>4.8499999999999996</v>
      </c>
      <c r="CR532" s="5">
        <v>7.65</v>
      </c>
      <c r="CS532" s="5">
        <v>85.25</v>
      </c>
      <c r="CT532" s="5">
        <v>61</v>
      </c>
      <c r="CU532" s="5">
        <v>18.25</v>
      </c>
      <c r="CV532" s="5">
        <v>1820</v>
      </c>
      <c r="CW532" s="5">
        <v>1375</v>
      </c>
      <c r="CX532" s="5">
        <v>3.0303030303030303</v>
      </c>
      <c r="CY532" s="5">
        <v>0.63291139240506322</v>
      </c>
      <c r="CZ532" s="3" t="s">
        <v>22</v>
      </c>
      <c r="DA532" s="5">
        <v>2</v>
      </c>
      <c r="DB532" s="5">
        <v>1275</v>
      </c>
      <c r="DC532" s="5">
        <v>9.1</v>
      </c>
      <c r="DD532" s="5">
        <v>149</v>
      </c>
      <c r="DE532" s="3" t="s">
        <v>22</v>
      </c>
      <c r="DF532" s="5">
        <v>0.68493150684931503</v>
      </c>
      <c r="DG532" s="3" t="s">
        <v>3</v>
      </c>
      <c r="DH532" s="5">
        <v>21.5</v>
      </c>
      <c r="DI532" s="3" t="s">
        <v>28</v>
      </c>
      <c r="DJ532" s="3"/>
      <c r="DK532" s="5">
        <v>697</v>
      </c>
      <c r="DL532" s="3" t="s">
        <v>8</v>
      </c>
      <c r="DM532" s="5">
        <v>0.29673590504451036</v>
      </c>
      <c r="DN532" s="3" t="s">
        <v>3</v>
      </c>
      <c r="DO532" s="5">
        <v>825</v>
      </c>
      <c r="DP532" s="3" t="s">
        <v>3</v>
      </c>
      <c r="DQ532" s="5">
        <v>530</v>
      </c>
      <c r="DR532" s="5">
        <v>2.7027027027027026</v>
      </c>
      <c r="DS532" s="2"/>
      <c r="DT532" s="5">
        <v>1.0101010101010102</v>
      </c>
      <c r="DU532" s="2"/>
      <c r="DV532" s="3" t="s">
        <v>3</v>
      </c>
      <c r="DW532" s="5">
        <v>35.4</v>
      </c>
      <c r="DX532" s="3">
        <v>8.5500000000000007</v>
      </c>
      <c r="DY532" s="3" t="s">
        <v>8</v>
      </c>
      <c r="DZ532" s="5">
        <v>1600</v>
      </c>
      <c r="EA532" s="5">
        <v>3.5714285714285712</v>
      </c>
      <c r="EB532" s="5">
        <v>2.69</v>
      </c>
      <c r="EC532" s="3">
        <v>9.4499999999999993</v>
      </c>
      <c r="ED532" s="5">
        <v>295</v>
      </c>
      <c r="EE532" s="5">
        <v>0.33333333333333331</v>
      </c>
      <c r="EF532" s="3" t="s">
        <v>1</v>
      </c>
      <c r="EG532" s="3" t="s">
        <v>27</v>
      </c>
      <c r="EH532" s="2"/>
      <c r="EI532" s="5">
        <v>15.95</v>
      </c>
      <c r="EJ532" s="3" t="s">
        <v>473</v>
      </c>
      <c r="EK532" s="5">
        <v>2.9449999999999998</v>
      </c>
      <c r="EL532" s="3" t="s">
        <v>1</v>
      </c>
      <c r="EM532" s="3" t="s">
        <v>3</v>
      </c>
      <c r="EN532" s="3" t="s">
        <v>27</v>
      </c>
      <c r="EO532" s="3"/>
      <c r="EP532" s="3" t="s">
        <v>8</v>
      </c>
      <c r="EQ532" s="3">
        <v>3.15</v>
      </c>
      <c r="ER532" s="5">
        <v>9.1</v>
      </c>
      <c r="ES532" s="3"/>
      <c r="ET532" s="9">
        <v>69</v>
      </c>
      <c r="EU532" s="3" t="s">
        <v>239</v>
      </c>
      <c r="EV532" s="3" t="s">
        <v>28</v>
      </c>
      <c r="EW532" s="9">
        <v>40</v>
      </c>
      <c r="EX532" s="9">
        <v>1.92</v>
      </c>
      <c r="EY532" s="3">
        <v>2</v>
      </c>
      <c r="EZ532" s="3"/>
      <c r="FA532" s="9">
        <v>1.7241379310344829</v>
      </c>
      <c r="FB532" s="9">
        <v>1.2E-2</v>
      </c>
      <c r="FC532" s="5">
        <v>295</v>
      </c>
      <c r="FD532" s="9">
        <v>9.1</v>
      </c>
      <c r="FE532" s="2" t="s">
        <v>311</v>
      </c>
      <c r="FF532" s="3" t="s">
        <v>28</v>
      </c>
      <c r="FG532" s="3" t="s">
        <v>1</v>
      </c>
      <c r="FH532" s="9">
        <v>6.58</v>
      </c>
      <c r="FI532" s="3">
        <v>0.38910505836575876</v>
      </c>
      <c r="FJ532" s="9">
        <v>22.8</v>
      </c>
      <c r="FK532" s="3" t="s">
        <v>1</v>
      </c>
      <c r="FL532" s="3" t="s">
        <v>1</v>
      </c>
      <c r="FM532" s="3">
        <v>1.0101010101010102</v>
      </c>
      <c r="FN532" s="9">
        <v>1650</v>
      </c>
      <c r="FO532" s="9">
        <v>1.5650000000000001E-2</v>
      </c>
      <c r="FP532" s="9">
        <v>23.6</v>
      </c>
      <c r="FQ532" s="3" t="s">
        <v>311</v>
      </c>
      <c r="FR532" s="5">
        <v>0.98499999999999999</v>
      </c>
      <c r="FS532" s="9">
        <v>150</v>
      </c>
      <c r="FT532" s="3" t="s">
        <v>1</v>
      </c>
      <c r="FU532" s="3">
        <v>3.69</v>
      </c>
      <c r="FV532" s="3" t="s">
        <v>27</v>
      </c>
      <c r="FW532" s="5">
        <v>120</v>
      </c>
      <c r="FX532" s="10">
        <v>1.2749999999999999E-2</v>
      </c>
      <c r="FY532" s="3">
        <v>100</v>
      </c>
      <c r="FZ532" s="3"/>
      <c r="GA532" s="3">
        <v>3.15</v>
      </c>
      <c r="GB532" s="3">
        <v>3.15</v>
      </c>
      <c r="GC532" s="3" t="s">
        <v>27</v>
      </c>
      <c r="GD532" s="3">
        <v>3.15</v>
      </c>
      <c r="GE532" s="3">
        <v>2.5641025641025639</v>
      </c>
      <c r="GF532" s="3" t="s">
        <v>30</v>
      </c>
      <c r="GG532" s="3"/>
      <c r="GH532" s="9">
        <v>3.79</v>
      </c>
      <c r="GI532" s="5">
        <v>295</v>
      </c>
      <c r="GJ532" s="5">
        <v>15</v>
      </c>
      <c r="GK532" s="3">
        <v>5.87</v>
      </c>
      <c r="GL532" s="5">
        <v>410</v>
      </c>
      <c r="GM532" s="9">
        <v>1.87</v>
      </c>
      <c r="GN532" s="3" t="s">
        <v>31</v>
      </c>
      <c r="GO532" s="3" t="s">
        <v>8</v>
      </c>
      <c r="GP532" s="3"/>
      <c r="GQ532" s="3">
        <v>1750</v>
      </c>
      <c r="GR532" s="3" t="s">
        <v>219</v>
      </c>
      <c r="GS532" s="9">
        <v>2.7027027027027026</v>
      </c>
      <c r="GT532" s="9">
        <v>110</v>
      </c>
      <c r="GU532" s="9">
        <v>50</v>
      </c>
      <c r="GV532" s="2">
        <v>3.3</v>
      </c>
      <c r="GW532" s="9">
        <v>15.5</v>
      </c>
      <c r="GX532" s="2" t="s">
        <v>34</v>
      </c>
      <c r="GY532" s="9">
        <v>2.7027027027027026</v>
      </c>
      <c r="GZ532" s="9">
        <v>6.25</v>
      </c>
      <c r="HA532" s="9">
        <v>1.49</v>
      </c>
      <c r="HB532" s="9">
        <v>40</v>
      </c>
      <c r="HC532" s="3">
        <v>26</v>
      </c>
      <c r="HD532" s="3" t="s">
        <v>3</v>
      </c>
      <c r="HE532" s="9">
        <v>285</v>
      </c>
      <c r="HF532" s="9">
        <v>26.25</v>
      </c>
      <c r="HG532" s="3" t="s">
        <v>467</v>
      </c>
      <c r="HH532" s="5">
        <v>295</v>
      </c>
      <c r="HI532" s="3" t="s">
        <v>311</v>
      </c>
      <c r="HJ532" s="3">
        <v>1.3513513513513513</v>
      </c>
      <c r="HK532" s="3" t="s">
        <v>3</v>
      </c>
      <c r="HL532" s="3">
        <v>6.7</v>
      </c>
      <c r="HM532" s="9">
        <v>0.9</v>
      </c>
      <c r="HN532" s="9">
        <v>2450</v>
      </c>
      <c r="HO532" s="3" t="s">
        <v>3</v>
      </c>
      <c r="HP532" s="3" t="s">
        <v>1</v>
      </c>
      <c r="HQ532" s="3" t="s">
        <v>28</v>
      </c>
      <c r="HR532" s="9">
        <v>625</v>
      </c>
      <c r="HS532" s="3" t="s">
        <v>3</v>
      </c>
      <c r="HT532" s="3">
        <v>3.77</v>
      </c>
      <c r="HU532" s="9">
        <v>0.59523809523809523</v>
      </c>
      <c r="HV532" s="3">
        <v>1</v>
      </c>
      <c r="HW532" s="9">
        <v>1</v>
      </c>
      <c r="HX532" s="3" t="s">
        <v>3</v>
      </c>
      <c r="HY532" s="3">
        <v>125</v>
      </c>
      <c r="HZ532" s="3" t="s">
        <v>30</v>
      </c>
      <c r="IA532" s="9">
        <v>48.5</v>
      </c>
      <c r="IB532" s="5">
        <v>4700</v>
      </c>
      <c r="IC532" s="3" t="s">
        <v>18</v>
      </c>
      <c r="ID532" s="3"/>
      <c r="IE532" s="3" t="s">
        <v>309</v>
      </c>
      <c r="IF532" s="7">
        <v>12.5</v>
      </c>
      <c r="IG532" s="9">
        <v>111.11111111111111</v>
      </c>
      <c r="IH532" s="9">
        <v>3.8461538461538458</v>
      </c>
    </row>
    <row r="533" spans="1:242" x14ac:dyDescent="0.25">
      <c r="A533" s="1" t="s">
        <v>658</v>
      </c>
      <c r="B533" s="5">
        <v>525</v>
      </c>
      <c r="C533" s="3"/>
      <c r="D533" s="5">
        <v>35.200000000000003</v>
      </c>
      <c r="E533" s="3" t="s">
        <v>1</v>
      </c>
      <c r="F533" s="3"/>
      <c r="G533" s="2"/>
      <c r="H533" s="3">
        <v>3.13</v>
      </c>
      <c r="I533" s="3">
        <v>3.13</v>
      </c>
      <c r="J533" s="5">
        <v>0.55500000000000005</v>
      </c>
      <c r="K533" s="3" t="s">
        <v>3</v>
      </c>
      <c r="L533" s="3">
        <v>2.0099999999999998</v>
      </c>
      <c r="M533" s="5">
        <v>1.3333333333333333</v>
      </c>
      <c r="N533" s="5">
        <v>11.92</v>
      </c>
      <c r="O533" s="3" t="s">
        <v>3</v>
      </c>
      <c r="P533" s="3">
        <v>1.1499999999999999</v>
      </c>
      <c r="Q533" s="3">
        <v>0.37735849056603776</v>
      </c>
      <c r="R533" s="5">
        <v>105</v>
      </c>
      <c r="S533" s="3">
        <v>2.35</v>
      </c>
      <c r="T533" s="3" t="s">
        <v>3</v>
      </c>
      <c r="U533" s="5">
        <v>35.450000000000003</v>
      </c>
      <c r="V533" s="3">
        <v>2.4500000000000002</v>
      </c>
      <c r="W533" s="5">
        <v>292</v>
      </c>
      <c r="X533" s="3"/>
      <c r="Y533" s="3">
        <v>19.3</v>
      </c>
      <c r="Z533" s="5">
        <v>3.09</v>
      </c>
      <c r="AA533" s="3" t="s">
        <v>8</v>
      </c>
      <c r="AB533" s="5">
        <v>2</v>
      </c>
      <c r="AC533" s="5">
        <v>2.1818181818181818E-5</v>
      </c>
      <c r="AD533" s="3" t="s">
        <v>22</v>
      </c>
      <c r="AE533" s="3" t="s">
        <v>1</v>
      </c>
      <c r="AF533" s="3"/>
      <c r="AG533" s="5">
        <v>0.01</v>
      </c>
      <c r="AH533" s="5">
        <v>292</v>
      </c>
      <c r="AI533" s="5">
        <v>205</v>
      </c>
      <c r="AJ533" s="3">
        <v>355</v>
      </c>
      <c r="AK533" s="5">
        <v>292</v>
      </c>
      <c r="AL533" s="5">
        <v>1.2</v>
      </c>
      <c r="AM533" s="3"/>
      <c r="AN533" s="3"/>
      <c r="AO533" s="5">
        <v>292</v>
      </c>
      <c r="AP533" s="5">
        <v>292</v>
      </c>
      <c r="AQ533" s="5">
        <v>340</v>
      </c>
      <c r="AR533" s="5">
        <v>13.5</v>
      </c>
      <c r="AS533" s="3" t="s">
        <v>28</v>
      </c>
      <c r="AT533" s="3" t="s">
        <v>28</v>
      </c>
      <c r="AU533" s="5">
        <v>500</v>
      </c>
      <c r="AV533" s="3"/>
      <c r="AW533" s="5">
        <v>292</v>
      </c>
      <c r="AX533" s="5">
        <v>2.1499999999999999E-4</v>
      </c>
      <c r="AY533" s="2"/>
      <c r="AZ533" s="5">
        <v>100</v>
      </c>
      <c r="BA533" s="5">
        <v>292</v>
      </c>
      <c r="BB533" s="3" t="s">
        <v>8</v>
      </c>
      <c r="BC533" s="3">
        <v>52</v>
      </c>
      <c r="BD533" s="5">
        <v>0.48780487804878053</v>
      </c>
      <c r="BE533" s="3" t="s">
        <v>581</v>
      </c>
      <c r="BF533" s="6">
        <v>40</v>
      </c>
      <c r="BG533" s="5">
        <v>6.5</v>
      </c>
      <c r="BH533" s="3">
        <v>200</v>
      </c>
      <c r="BI533" s="3">
        <v>3.13</v>
      </c>
      <c r="BJ533" s="5">
        <v>10.5</v>
      </c>
      <c r="BK533" s="5">
        <v>835</v>
      </c>
      <c r="BL533" s="5">
        <v>2.5</v>
      </c>
      <c r="BM533" s="5">
        <v>9.1199999999999992</v>
      </c>
      <c r="BN533" s="5">
        <v>292</v>
      </c>
      <c r="BO533" s="3" t="s">
        <v>121</v>
      </c>
      <c r="BP533" s="3" t="s">
        <v>3</v>
      </c>
      <c r="BQ533" s="5">
        <v>5.97</v>
      </c>
      <c r="BR533" s="2" t="s">
        <v>21</v>
      </c>
      <c r="BS533" s="3"/>
      <c r="BT533" s="3"/>
      <c r="BU533" s="3">
        <v>1.4285714285714286</v>
      </c>
      <c r="BV533" s="5">
        <v>4</v>
      </c>
      <c r="BW533" s="5">
        <v>5.75</v>
      </c>
      <c r="BX533" s="3" t="s">
        <v>27</v>
      </c>
      <c r="BY533" s="3"/>
      <c r="BZ533" s="5">
        <v>292</v>
      </c>
      <c r="CA533" s="5">
        <v>10</v>
      </c>
      <c r="CB533" s="3" t="s">
        <v>3</v>
      </c>
      <c r="CC533" s="5">
        <v>1.69</v>
      </c>
      <c r="CD533" s="5">
        <v>355</v>
      </c>
      <c r="CE533" s="3"/>
      <c r="CF533" s="5">
        <v>162</v>
      </c>
      <c r="CG533" s="3" t="s">
        <v>312</v>
      </c>
      <c r="CH533" s="3">
        <v>3.13</v>
      </c>
      <c r="CI533" s="3" t="s">
        <v>27</v>
      </c>
      <c r="CJ533" s="3" t="s">
        <v>1</v>
      </c>
      <c r="CK533" s="5">
        <v>4.78</v>
      </c>
      <c r="CL533" s="3" t="s">
        <v>22</v>
      </c>
      <c r="CM533" s="5">
        <v>730</v>
      </c>
      <c r="CN533" s="3"/>
      <c r="CO533" s="5">
        <v>75</v>
      </c>
      <c r="CP533" s="5">
        <v>17.75</v>
      </c>
      <c r="CQ533" s="5">
        <v>5.13</v>
      </c>
      <c r="CR533" s="5">
        <v>7.67</v>
      </c>
      <c r="CS533" s="5">
        <v>85.45</v>
      </c>
      <c r="CT533" s="5">
        <v>62</v>
      </c>
      <c r="CU533" s="5">
        <v>19.3</v>
      </c>
      <c r="CV533" s="5">
        <v>1825</v>
      </c>
      <c r="CW533" s="5">
        <v>1350</v>
      </c>
      <c r="CX533" s="5">
        <v>3.0303030303030303</v>
      </c>
      <c r="CY533" s="5">
        <v>0.63291139240506322</v>
      </c>
      <c r="CZ533" s="3" t="s">
        <v>22</v>
      </c>
      <c r="DA533" s="5">
        <v>2.1</v>
      </c>
      <c r="DB533" s="5">
        <v>1265</v>
      </c>
      <c r="DC533" s="5">
        <v>9.1</v>
      </c>
      <c r="DD533" s="5">
        <v>158.5</v>
      </c>
      <c r="DE533" s="3" t="s">
        <v>22</v>
      </c>
      <c r="DF533" s="5">
        <v>0.67567567567567566</v>
      </c>
      <c r="DG533" s="3" t="s">
        <v>3</v>
      </c>
      <c r="DH533" s="5">
        <v>23.95</v>
      </c>
      <c r="DI533" s="3" t="s">
        <v>28</v>
      </c>
      <c r="DJ533" s="3"/>
      <c r="DK533" s="5">
        <v>712</v>
      </c>
      <c r="DL533" s="3" t="s">
        <v>8</v>
      </c>
      <c r="DM533" s="5">
        <v>0.29585798816568049</v>
      </c>
      <c r="DN533" s="3" t="s">
        <v>3</v>
      </c>
      <c r="DO533" s="5">
        <v>820</v>
      </c>
      <c r="DP533" s="3" t="s">
        <v>3</v>
      </c>
      <c r="DQ533" s="5">
        <v>600</v>
      </c>
      <c r="DR533" s="5">
        <v>2.7027027027027026</v>
      </c>
      <c r="DS533" s="2"/>
      <c r="DT533" s="5">
        <v>1.0101010101010102</v>
      </c>
      <c r="DU533" s="2"/>
      <c r="DV533" s="3" t="s">
        <v>3</v>
      </c>
      <c r="DW533" s="5">
        <v>35.450000000000003</v>
      </c>
      <c r="DX533" s="3">
        <v>8.5500000000000007</v>
      </c>
      <c r="DY533" s="3" t="s">
        <v>8</v>
      </c>
      <c r="DZ533" s="5">
        <v>1600</v>
      </c>
      <c r="EA533" s="5">
        <v>3.5714285714285712</v>
      </c>
      <c r="EB533" s="5">
        <v>2.72</v>
      </c>
      <c r="EC533" s="3">
        <v>9.5</v>
      </c>
      <c r="ED533" s="5">
        <v>292</v>
      </c>
      <c r="EE533" s="5">
        <v>0.33333333333333331</v>
      </c>
      <c r="EF533" s="3" t="s">
        <v>1</v>
      </c>
      <c r="EG533" s="3" t="s">
        <v>27</v>
      </c>
      <c r="EH533" s="2"/>
      <c r="EI533" s="5">
        <v>16</v>
      </c>
      <c r="EJ533" s="3" t="s">
        <v>473</v>
      </c>
      <c r="EK533" s="5">
        <v>2.9449999999999998</v>
      </c>
      <c r="EL533" s="3" t="s">
        <v>1</v>
      </c>
      <c r="EM533" s="3" t="s">
        <v>3</v>
      </c>
      <c r="EN533" s="3" t="s">
        <v>27</v>
      </c>
      <c r="EO533" s="3"/>
      <c r="EP533" s="3" t="s">
        <v>8</v>
      </c>
      <c r="EQ533" s="3">
        <v>3.13</v>
      </c>
      <c r="ER533" s="5">
        <v>9.35</v>
      </c>
      <c r="ES533" s="3"/>
      <c r="ET533" s="9">
        <v>69</v>
      </c>
      <c r="EU533" s="3" t="s">
        <v>239</v>
      </c>
      <c r="EV533" s="3" t="s">
        <v>28</v>
      </c>
      <c r="EW533" s="9">
        <v>40</v>
      </c>
      <c r="EX533" s="9">
        <v>1.92</v>
      </c>
      <c r="EY533" s="3">
        <v>2</v>
      </c>
      <c r="EZ533" s="3"/>
      <c r="FA533" s="9">
        <v>1.7241379310344829</v>
      </c>
      <c r="FB533" s="9">
        <v>1.6E-2</v>
      </c>
      <c r="FC533" s="5">
        <v>292</v>
      </c>
      <c r="FD533" s="9">
        <v>9.1</v>
      </c>
      <c r="FE533" s="2" t="s">
        <v>311</v>
      </c>
      <c r="FF533" s="3" t="s">
        <v>28</v>
      </c>
      <c r="FG533" s="3" t="s">
        <v>1</v>
      </c>
      <c r="FH533" s="9">
        <v>6.55</v>
      </c>
      <c r="FI533" s="3">
        <v>0.38461538461538458</v>
      </c>
      <c r="FJ533" s="9">
        <v>23</v>
      </c>
      <c r="FK533" s="3" t="s">
        <v>1</v>
      </c>
      <c r="FL533" s="3" t="s">
        <v>1</v>
      </c>
      <c r="FM533" s="3">
        <v>1.0101010101010102</v>
      </c>
      <c r="FN533" s="9">
        <v>1625</v>
      </c>
      <c r="FO533" s="9">
        <v>2.8000000000000001E-2</v>
      </c>
      <c r="FP533" s="9">
        <v>23.75</v>
      </c>
      <c r="FQ533" s="3" t="s">
        <v>311</v>
      </c>
      <c r="FR533" s="5">
        <v>0.98</v>
      </c>
      <c r="FS533" s="9">
        <v>151</v>
      </c>
      <c r="FT533" s="3" t="s">
        <v>1</v>
      </c>
      <c r="FU533" s="3">
        <v>3.67</v>
      </c>
      <c r="FV533" s="3" t="s">
        <v>27</v>
      </c>
      <c r="FW533" s="5">
        <v>110</v>
      </c>
      <c r="FX533" s="10">
        <v>1.295E-2</v>
      </c>
      <c r="FY533" s="3">
        <v>100</v>
      </c>
      <c r="FZ533" s="3"/>
      <c r="GA533" s="3">
        <v>3.13</v>
      </c>
      <c r="GB533" s="3">
        <v>3.13</v>
      </c>
      <c r="GC533" s="3" t="s">
        <v>27</v>
      </c>
      <c r="GD533" s="3">
        <v>3.13</v>
      </c>
      <c r="GE533" s="3">
        <v>2.5641025641025639</v>
      </c>
      <c r="GF533" s="3" t="s">
        <v>30</v>
      </c>
      <c r="GG533" s="3"/>
      <c r="GH533" s="9">
        <v>3.77</v>
      </c>
      <c r="GI533" s="5">
        <v>292</v>
      </c>
      <c r="GJ533" s="5">
        <v>14</v>
      </c>
      <c r="GK533" s="3">
        <v>5.89</v>
      </c>
      <c r="GL533" s="5">
        <v>425</v>
      </c>
      <c r="GM533" s="9">
        <v>1.87</v>
      </c>
      <c r="GN533" s="3" t="s">
        <v>31</v>
      </c>
      <c r="GO533" s="3" t="s">
        <v>8</v>
      </c>
      <c r="GP533" s="3"/>
      <c r="GQ533" s="3">
        <v>1700</v>
      </c>
      <c r="GR533" s="3" t="s">
        <v>219</v>
      </c>
      <c r="GS533" s="9">
        <v>2.7027027027027026</v>
      </c>
      <c r="GT533" s="9">
        <v>109</v>
      </c>
      <c r="GU533" s="9">
        <v>50</v>
      </c>
      <c r="GV533" s="2">
        <v>4</v>
      </c>
      <c r="GW533" s="9">
        <v>15.5</v>
      </c>
      <c r="GX533" s="2" t="s">
        <v>34</v>
      </c>
      <c r="GY533" s="9">
        <v>2.7777777777777777</v>
      </c>
      <c r="GZ533" s="9">
        <v>6.25</v>
      </c>
      <c r="HA533" s="9">
        <v>1.5</v>
      </c>
      <c r="HB533" s="9">
        <v>40</v>
      </c>
      <c r="HC533" s="3">
        <v>26</v>
      </c>
      <c r="HD533" s="3" t="s">
        <v>3</v>
      </c>
      <c r="HE533" s="9">
        <v>295</v>
      </c>
      <c r="HF533" s="9">
        <v>26.25</v>
      </c>
      <c r="HG533" s="3" t="s">
        <v>467</v>
      </c>
      <c r="HH533" s="5">
        <v>292</v>
      </c>
      <c r="HI533" s="3" t="s">
        <v>311</v>
      </c>
      <c r="HJ533" s="3">
        <v>1.3513513513513513</v>
      </c>
      <c r="HK533" s="3" t="s">
        <v>3</v>
      </c>
      <c r="HL533" s="3">
        <v>6.2</v>
      </c>
      <c r="HM533" s="9">
        <v>0.95</v>
      </c>
      <c r="HN533" s="9">
        <v>2500</v>
      </c>
      <c r="HO533" s="3" t="s">
        <v>3</v>
      </c>
      <c r="HP533" s="3" t="s">
        <v>1</v>
      </c>
      <c r="HQ533" s="3" t="s">
        <v>28</v>
      </c>
      <c r="HR533" s="9">
        <v>630</v>
      </c>
      <c r="HS533" s="3" t="s">
        <v>3</v>
      </c>
      <c r="HT533" s="3">
        <v>3.74</v>
      </c>
      <c r="HU533" s="9">
        <v>0.58139534883720934</v>
      </c>
      <c r="HV533" s="3">
        <v>1</v>
      </c>
      <c r="HW533" s="9">
        <v>1</v>
      </c>
      <c r="HX533" s="3" t="s">
        <v>3</v>
      </c>
      <c r="HY533" s="3">
        <v>132</v>
      </c>
      <c r="HZ533" s="3" t="s">
        <v>30</v>
      </c>
      <c r="IA533" s="9">
        <v>46.75</v>
      </c>
      <c r="IB533" s="5">
        <v>4700</v>
      </c>
      <c r="IC533" s="3" t="s">
        <v>18</v>
      </c>
      <c r="ID533" s="3"/>
      <c r="IE533" s="3" t="s">
        <v>309</v>
      </c>
      <c r="IF533" s="7">
        <v>12.9</v>
      </c>
      <c r="IG533" s="9">
        <v>111.11111111111111</v>
      </c>
      <c r="IH533" s="9">
        <v>3.7037037037037033</v>
      </c>
    </row>
    <row r="534" spans="1:242" x14ac:dyDescent="0.25">
      <c r="A534" s="1" t="s">
        <v>659</v>
      </c>
      <c r="B534" s="5">
        <v>530</v>
      </c>
      <c r="C534" s="3"/>
      <c r="D534" s="5">
        <v>35</v>
      </c>
      <c r="E534" s="3" t="s">
        <v>1</v>
      </c>
      <c r="F534" s="3"/>
      <c r="G534" s="2"/>
      <c r="H534" s="3">
        <v>2.95</v>
      </c>
      <c r="I534" s="3">
        <v>2.95</v>
      </c>
      <c r="J534" s="5">
        <v>0.63</v>
      </c>
      <c r="K534" s="3" t="s">
        <v>3</v>
      </c>
      <c r="L534" s="3">
        <v>2</v>
      </c>
      <c r="M534" s="5">
        <v>1.3333333333333333</v>
      </c>
      <c r="N534" s="5">
        <v>11.87</v>
      </c>
      <c r="O534" s="3" t="s">
        <v>3</v>
      </c>
      <c r="P534" s="3">
        <v>1.1499999999999999</v>
      </c>
      <c r="Q534" s="3">
        <v>0.37735849056603776</v>
      </c>
      <c r="R534" s="5">
        <v>110</v>
      </c>
      <c r="S534" s="3">
        <v>2.37</v>
      </c>
      <c r="T534" s="3" t="s">
        <v>3</v>
      </c>
      <c r="U534" s="5">
        <v>35.1</v>
      </c>
      <c r="V534" s="3">
        <v>2.4699999999999998</v>
      </c>
      <c r="W534" s="5">
        <v>290</v>
      </c>
      <c r="X534" s="3"/>
      <c r="Y534" s="3">
        <v>19</v>
      </c>
      <c r="Z534" s="5">
        <v>3.12</v>
      </c>
      <c r="AA534" s="3" t="s">
        <v>8</v>
      </c>
      <c r="AB534" s="5">
        <v>1.9607843137254901</v>
      </c>
      <c r="AC534" s="5">
        <v>2.4363636363636364E-5</v>
      </c>
      <c r="AD534" s="3" t="s">
        <v>22</v>
      </c>
      <c r="AE534" s="3" t="s">
        <v>1</v>
      </c>
      <c r="AF534" s="3"/>
      <c r="AG534" s="6">
        <v>8.8999999999999999E-3</v>
      </c>
      <c r="AH534" s="5">
        <v>290</v>
      </c>
      <c r="AI534" s="5">
        <v>195</v>
      </c>
      <c r="AJ534" s="3">
        <v>390</v>
      </c>
      <c r="AK534" s="5">
        <v>290</v>
      </c>
      <c r="AL534" s="5">
        <v>1.19</v>
      </c>
      <c r="AM534" s="3"/>
      <c r="AN534" s="3"/>
      <c r="AO534" s="5">
        <v>290</v>
      </c>
      <c r="AP534" s="5">
        <v>290</v>
      </c>
      <c r="AQ534" s="5">
        <v>357</v>
      </c>
      <c r="AR534" s="5">
        <v>13.25</v>
      </c>
      <c r="AS534" s="3" t="s">
        <v>28</v>
      </c>
      <c r="AT534" s="3" t="s">
        <v>28</v>
      </c>
      <c r="AU534" s="5">
        <v>495</v>
      </c>
      <c r="AV534" s="3"/>
      <c r="AW534" s="5">
        <v>290</v>
      </c>
      <c r="AX534" s="5">
        <v>2.2333333333333333E-4</v>
      </c>
      <c r="AY534" s="2"/>
      <c r="AZ534" s="5">
        <v>100</v>
      </c>
      <c r="BA534" s="5">
        <v>290</v>
      </c>
      <c r="BB534" s="3" t="s">
        <v>8</v>
      </c>
      <c r="BC534" s="3">
        <v>54</v>
      </c>
      <c r="BD534" s="5">
        <v>0.4854368932038835</v>
      </c>
      <c r="BE534" s="3" t="s">
        <v>581</v>
      </c>
      <c r="BF534" s="6">
        <v>38</v>
      </c>
      <c r="BG534" s="5">
        <v>6.45</v>
      </c>
      <c r="BH534" s="3">
        <v>198</v>
      </c>
      <c r="BI534" s="3">
        <v>2.95</v>
      </c>
      <c r="BJ534" s="5">
        <v>14.25</v>
      </c>
      <c r="BK534" s="5">
        <v>1000</v>
      </c>
      <c r="BL534" s="5">
        <v>2.4390243902439024</v>
      </c>
      <c r="BM534" s="5">
        <v>9.1</v>
      </c>
      <c r="BN534" s="5">
        <v>290</v>
      </c>
      <c r="BO534" s="3" t="s">
        <v>121</v>
      </c>
      <c r="BP534" s="3" t="s">
        <v>3</v>
      </c>
      <c r="BQ534" s="5">
        <v>6</v>
      </c>
      <c r="BR534" s="2" t="s">
        <v>21</v>
      </c>
      <c r="BS534" s="3"/>
      <c r="BT534" s="3"/>
      <c r="BU534" s="3">
        <v>1.3888888888888888</v>
      </c>
      <c r="BV534" s="5">
        <v>3.98</v>
      </c>
      <c r="BW534" s="5">
        <v>5.7</v>
      </c>
      <c r="BX534" s="3" t="s">
        <v>27</v>
      </c>
      <c r="BY534" s="3"/>
      <c r="BZ534" s="5">
        <v>290</v>
      </c>
      <c r="CA534" s="5">
        <v>9.0909090909090917</v>
      </c>
      <c r="CB534" s="3" t="s">
        <v>3</v>
      </c>
      <c r="CC534" s="5">
        <v>1.68</v>
      </c>
      <c r="CD534" s="5">
        <v>358</v>
      </c>
      <c r="CE534" s="3"/>
      <c r="CF534" s="5">
        <v>160</v>
      </c>
      <c r="CG534" s="3" t="s">
        <v>312</v>
      </c>
      <c r="CH534" s="3">
        <v>2.95</v>
      </c>
      <c r="CI534" s="3" t="s">
        <v>27</v>
      </c>
      <c r="CJ534" s="3" t="s">
        <v>1</v>
      </c>
      <c r="CK534" s="5">
        <v>4.8899999999999997</v>
      </c>
      <c r="CL534" s="3" t="s">
        <v>22</v>
      </c>
      <c r="CM534" s="5">
        <v>740</v>
      </c>
      <c r="CN534" s="3"/>
      <c r="CO534" s="5">
        <v>77</v>
      </c>
      <c r="CP534" s="5">
        <v>18.25</v>
      </c>
      <c r="CQ534" s="5">
        <v>4.55</v>
      </c>
      <c r="CR534" s="5">
        <v>7.55</v>
      </c>
      <c r="CS534" s="5">
        <v>82</v>
      </c>
      <c r="CT534" s="5">
        <v>61</v>
      </c>
      <c r="CU534" s="5">
        <v>19</v>
      </c>
      <c r="CV534" s="5">
        <v>1829</v>
      </c>
      <c r="CW534" s="5">
        <v>1300</v>
      </c>
      <c r="CX534" s="5">
        <v>2.9411764705882351</v>
      </c>
      <c r="CY534" s="5">
        <v>0.625</v>
      </c>
      <c r="CZ534" s="3" t="s">
        <v>22</v>
      </c>
      <c r="DA534" s="5">
        <v>2.0499999999999998</v>
      </c>
      <c r="DB534" s="5">
        <v>1260</v>
      </c>
      <c r="DC534" s="5">
        <v>9.1</v>
      </c>
      <c r="DD534" s="5">
        <v>159</v>
      </c>
      <c r="DE534" s="3" t="s">
        <v>22</v>
      </c>
      <c r="DF534" s="5">
        <v>0.67114093959731547</v>
      </c>
      <c r="DG534" s="3" t="s">
        <v>3</v>
      </c>
      <c r="DH534" s="5">
        <v>23.5</v>
      </c>
      <c r="DI534" s="3" t="s">
        <v>28</v>
      </c>
      <c r="DJ534" s="3"/>
      <c r="DK534" s="5">
        <v>710</v>
      </c>
      <c r="DL534" s="3" t="s">
        <v>8</v>
      </c>
      <c r="DM534" s="5">
        <v>0.29850746268656714</v>
      </c>
      <c r="DN534" s="3" t="s">
        <v>3</v>
      </c>
      <c r="DO534" s="5">
        <v>815</v>
      </c>
      <c r="DP534" s="3" t="s">
        <v>3</v>
      </c>
      <c r="DQ534" s="5">
        <v>630</v>
      </c>
      <c r="DR534" s="5">
        <v>2.7777777777777777</v>
      </c>
      <c r="DS534" s="2"/>
      <c r="DT534" s="5">
        <v>1</v>
      </c>
      <c r="DU534" s="2"/>
      <c r="DV534" s="3" t="s">
        <v>3</v>
      </c>
      <c r="DW534" s="5">
        <v>35.1</v>
      </c>
      <c r="DX534" s="3">
        <v>8.4499999999999993</v>
      </c>
      <c r="DY534" s="3" t="s">
        <v>8</v>
      </c>
      <c r="DZ534" s="5">
        <v>1590</v>
      </c>
      <c r="EA534" s="5">
        <v>3.4482758620689657</v>
      </c>
      <c r="EB534" s="5">
        <v>2.71</v>
      </c>
      <c r="EC534" s="3">
        <v>9.85</v>
      </c>
      <c r="ED534" s="5">
        <v>290</v>
      </c>
      <c r="EE534" s="5">
        <v>0.33222591362126247</v>
      </c>
      <c r="EF534" s="3" t="s">
        <v>1</v>
      </c>
      <c r="EG534" s="3" t="s">
        <v>27</v>
      </c>
      <c r="EH534" s="2"/>
      <c r="EI534" s="5">
        <v>15.9</v>
      </c>
      <c r="EJ534" s="3" t="s">
        <v>473</v>
      </c>
      <c r="EK534" s="5">
        <v>2.9</v>
      </c>
      <c r="EL534" s="3" t="s">
        <v>1</v>
      </c>
      <c r="EM534" s="3" t="s">
        <v>3</v>
      </c>
      <c r="EN534" s="3" t="s">
        <v>27</v>
      </c>
      <c r="EO534" s="3"/>
      <c r="EP534" s="3" t="s">
        <v>8</v>
      </c>
      <c r="EQ534" s="3">
        <v>2.95</v>
      </c>
      <c r="ER534" s="5">
        <v>9.5</v>
      </c>
      <c r="ES534" s="3"/>
      <c r="ET534" s="9">
        <v>70</v>
      </c>
      <c r="EU534" s="3" t="s">
        <v>239</v>
      </c>
      <c r="EV534" s="3" t="s">
        <v>28</v>
      </c>
      <c r="EW534" s="9">
        <v>39.5</v>
      </c>
      <c r="EX534" s="9">
        <v>1.9</v>
      </c>
      <c r="EY534" s="3">
        <v>2</v>
      </c>
      <c r="EZ534" s="3"/>
      <c r="FA534" s="9">
        <v>1.7241379310344829</v>
      </c>
      <c r="FB534" s="9">
        <v>3.3000000000000002E-2</v>
      </c>
      <c r="FC534" s="5">
        <v>290</v>
      </c>
      <c r="FD534" s="9">
        <v>9.1</v>
      </c>
      <c r="FE534" s="2" t="s">
        <v>311</v>
      </c>
      <c r="FF534" s="3" t="s">
        <v>28</v>
      </c>
      <c r="FG534" s="3" t="s">
        <v>1</v>
      </c>
      <c r="FH534" s="9">
        <v>6.55</v>
      </c>
      <c r="FI534" s="3">
        <v>0.38461538461538458</v>
      </c>
      <c r="FJ534" s="9">
        <v>23.5</v>
      </c>
      <c r="FK534" s="3" t="s">
        <v>1</v>
      </c>
      <c r="FL534" s="3" t="s">
        <v>1</v>
      </c>
      <c r="FM534" s="3">
        <v>1</v>
      </c>
      <c r="FN534" s="9">
        <v>1595</v>
      </c>
      <c r="FO534" s="9">
        <v>3.3349999999999998E-2</v>
      </c>
      <c r="FP534" s="9">
        <v>23.25</v>
      </c>
      <c r="FQ534" s="3" t="s">
        <v>311</v>
      </c>
      <c r="FR534" s="5">
        <v>0.98250000000000004</v>
      </c>
      <c r="FS534" s="9">
        <v>149</v>
      </c>
      <c r="FT534" s="3" t="s">
        <v>1</v>
      </c>
      <c r="FU534" s="3">
        <v>3.68</v>
      </c>
      <c r="FV534" s="3" t="s">
        <v>27</v>
      </c>
      <c r="FW534" s="5">
        <v>125</v>
      </c>
      <c r="FX534" s="10">
        <v>1.2999999999999999E-2</v>
      </c>
      <c r="FY534" s="3">
        <v>105</v>
      </c>
      <c r="FZ534" s="3"/>
      <c r="GA534" s="3">
        <v>2.95</v>
      </c>
      <c r="GB534" s="3">
        <v>2.95</v>
      </c>
      <c r="GC534" s="3" t="s">
        <v>27</v>
      </c>
      <c r="GD534" s="3">
        <v>2.95</v>
      </c>
      <c r="GE534" s="3">
        <v>2.5</v>
      </c>
      <c r="GF534" s="3" t="s">
        <v>30</v>
      </c>
      <c r="GG534" s="3"/>
      <c r="GH534" s="9">
        <v>3.79</v>
      </c>
      <c r="GI534" s="5">
        <v>290</v>
      </c>
      <c r="GJ534" s="5">
        <v>14</v>
      </c>
      <c r="GK534" s="3">
        <v>5.88</v>
      </c>
      <c r="GL534" s="5">
        <v>450</v>
      </c>
      <c r="GM534" s="9">
        <v>1.89</v>
      </c>
      <c r="GN534" s="3" t="s">
        <v>31</v>
      </c>
      <c r="GO534" s="3" t="s">
        <v>8</v>
      </c>
      <c r="GP534" s="3"/>
      <c r="GQ534" s="3">
        <v>1790</v>
      </c>
      <c r="GR534" s="3" t="s">
        <v>219</v>
      </c>
      <c r="GS534" s="9">
        <v>2.6315789473684212</v>
      </c>
      <c r="GT534" s="9">
        <v>108</v>
      </c>
      <c r="GU534" s="9">
        <v>51</v>
      </c>
      <c r="GV534" s="2">
        <v>5</v>
      </c>
      <c r="GW534" s="9">
        <v>15.45</v>
      </c>
      <c r="GX534" s="2" t="s">
        <v>34</v>
      </c>
      <c r="GY534" s="9">
        <v>2.7027027027027026</v>
      </c>
      <c r="GZ534" s="9">
        <v>6.2</v>
      </c>
      <c r="HA534" s="9">
        <v>1.46</v>
      </c>
      <c r="HB534" s="9">
        <v>42</v>
      </c>
      <c r="HC534" s="3">
        <v>26.7</v>
      </c>
      <c r="HD534" s="3" t="s">
        <v>3</v>
      </c>
      <c r="HE534" s="9">
        <v>290</v>
      </c>
      <c r="HF534" s="9">
        <v>26.3</v>
      </c>
      <c r="HG534" s="3" t="s">
        <v>467</v>
      </c>
      <c r="HH534" s="5">
        <v>290</v>
      </c>
      <c r="HI534" s="3" t="s">
        <v>311</v>
      </c>
      <c r="HJ534" s="3">
        <v>1.3698630136986301</v>
      </c>
      <c r="HK534" s="3" t="s">
        <v>3</v>
      </c>
      <c r="HL534" s="3">
        <v>6</v>
      </c>
      <c r="HM534" s="9">
        <v>0.94</v>
      </c>
      <c r="HN534" s="9">
        <v>2570</v>
      </c>
      <c r="HO534" s="3" t="s">
        <v>3</v>
      </c>
      <c r="HP534" s="3" t="s">
        <v>1</v>
      </c>
      <c r="HQ534" s="3" t="s">
        <v>28</v>
      </c>
      <c r="HR534" s="9">
        <v>637</v>
      </c>
      <c r="HS534" s="3" t="s">
        <v>3</v>
      </c>
      <c r="HT534" s="3">
        <v>3.72</v>
      </c>
      <c r="HU534" s="9">
        <v>0.6097560975609756</v>
      </c>
      <c r="HV534" s="3">
        <v>1</v>
      </c>
      <c r="HW534" s="9">
        <v>1.25</v>
      </c>
      <c r="HX534" s="3" t="s">
        <v>3</v>
      </c>
      <c r="HY534" s="3">
        <v>135</v>
      </c>
      <c r="HZ534" s="3" t="s">
        <v>30</v>
      </c>
      <c r="IA534" s="9">
        <v>52.9</v>
      </c>
      <c r="IB534" s="5">
        <v>4725</v>
      </c>
      <c r="IC534" s="3" t="s">
        <v>18</v>
      </c>
      <c r="ID534" s="3"/>
      <c r="IE534" s="3" t="s">
        <v>309</v>
      </c>
      <c r="IF534" s="7">
        <v>13</v>
      </c>
      <c r="IG534" s="9">
        <v>117.64705882352941</v>
      </c>
      <c r="IH534" s="9">
        <v>3.8461538461538458</v>
      </c>
    </row>
    <row r="535" spans="1:242" x14ac:dyDescent="0.25">
      <c r="A535" s="1" t="s">
        <v>660</v>
      </c>
      <c r="B535" s="5">
        <v>545</v>
      </c>
      <c r="C535" s="3"/>
      <c r="D535" s="5">
        <v>34.85</v>
      </c>
      <c r="E535" s="3" t="s">
        <v>1</v>
      </c>
      <c r="F535" s="3"/>
      <c r="G535" s="2"/>
      <c r="H535" s="3">
        <v>2.9699999999999998</v>
      </c>
      <c r="I535" s="3">
        <v>2.9699999999999998</v>
      </c>
      <c r="J535" s="5">
        <v>0.64</v>
      </c>
      <c r="K535" s="3" t="s">
        <v>3</v>
      </c>
      <c r="L535" s="3">
        <v>2</v>
      </c>
      <c r="M535" s="5">
        <v>1.2987012987012987</v>
      </c>
      <c r="N535" s="5">
        <v>11.9</v>
      </c>
      <c r="O535" s="3" t="s">
        <v>3</v>
      </c>
      <c r="P535" s="3">
        <v>1.1499999999999999</v>
      </c>
      <c r="Q535" s="3">
        <v>0.37453183520599254</v>
      </c>
      <c r="R535" s="5">
        <v>117</v>
      </c>
      <c r="S535" s="3">
        <v>2.35</v>
      </c>
      <c r="T535" s="3" t="s">
        <v>3</v>
      </c>
      <c r="U535" s="5">
        <v>34.950000000000003</v>
      </c>
      <c r="V535" s="3">
        <v>2.4500000000000002</v>
      </c>
      <c r="W535" s="5">
        <v>289</v>
      </c>
      <c r="X535" s="3"/>
      <c r="Y535" s="3">
        <v>19</v>
      </c>
      <c r="Z535" s="5">
        <v>3.18</v>
      </c>
      <c r="AA535" s="3" t="s">
        <v>8</v>
      </c>
      <c r="AB535" s="5">
        <v>1.9230769230769229</v>
      </c>
      <c r="AC535" s="5">
        <v>2.5454545454545454E-5</v>
      </c>
      <c r="AD535" s="3" t="s">
        <v>22</v>
      </c>
      <c r="AE535" s="3" t="s">
        <v>1</v>
      </c>
      <c r="AF535" s="3"/>
      <c r="AG535" s="6">
        <v>0.01</v>
      </c>
      <c r="AH535" s="5">
        <v>289</v>
      </c>
      <c r="AI535" s="5">
        <v>192</v>
      </c>
      <c r="AJ535" s="3">
        <v>410</v>
      </c>
      <c r="AK535" s="5">
        <v>289</v>
      </c>
      <c r="AL535" s="5">
        <v>1.2</v>
      </c>
      <c r="AM535" s="3"/>
      <c r="AN535" s="3"/>
      <c r="AO535" s="5">
        <v>289</v>
      </c>
      <c r="AP535" s="5">
        <v>289</v>
      </c>
      <c r="AQ535" s="5">
        <v>359</v>
      </c>
      <c r="AR535" s="5">
        <v>13.55</v>
      </c>
      <c r="AS535" s="3" t="s">
        <v>28</v>
      </c>
      <c r="AT535" s="3" t="s">
        <v>28</v>
      </c>
      <c r="AU535" s="5">
        <v>525</v>
      </c>
      <c r="AV535" s="3"/>
      <c r="AW535" s="5">
        <v>289</v>
      </c>
      <c r="AX535" s="5">
        <v>2.3333333333333333E-4</v>
      </c>
      <c r="AY535" s="2"/>
      <c r="AZ535" s="5">
        <v>102</v>
      </c>
      <c r="BA535" s="5">
        <v>289</v>
      </c>
      <c r="BB535" s="3" t="s">
        <v>8</v>
      </c>
      <c r="BC535" s="3">
        <v>55</v>
      </c>
      <c r="BD535" s="5">
        <v>0.48309178743961356</v>
      </c>
      <c r="BE535" s="3" t="s">
        <v>581</v>
      </c>
      <c r="BF535" s="6">
        <v>37</v>
      </c>
      <c r="BG535" s="5">
        <v>6.49</v>
      </c>
      <c r="BH535" s="3">
        <v>195</v>
      </c>
      <c r="BI535" s="3">
        <v>2.9699999999999998</v>
      </c>
      <c r="BJ535" s="5">
        <v>14.5</v>
      </c>
      <c r="BK535" s="5">
        <v>1050</v>
      </c>
      <c r="BL535" s="5">
        <v>2.7027027027027026</v>
      </c>
      <c r="BM535" s="5">
        <v>9.1</v>
      </c>
      <c r="BN535" s="5">
        <v>289</v>
      </c>
      <c r="BO535" s="3" t="s">
        <v>121</v>
      </c>
      <c r="BP535" s="3" t="s">
        <v>3</v>
      </c>
      <c r="BQ535" s="5">
        <v>6.05</v>
      </c>
      <c r="BR535" s="2" t="s">
        <v>21</v>
      </c>
      <c r="BS535" s="3"/>
      <c r="BT535" s="3"/>
      <c r="BU535" s="3">
        <v>1.4925373134328357</v>
      </c>
      <c r="BV535" s="5">
        <v>3.98</v>
      </c>
      <c r="BW535" s="5">
        <v>5.7</v>
      </c>
      <c r="BX535" s="3" t="s">
        <v>27</v>
      </c>
      <c r="BY535" s="3"/>
      <c r="BZ535" s="5">
        <v>289</v>
      </c>
      <c r="CA535" s="5">
        <v>9.0909090909090917</v>
      </c>
      <c r="CB535" s="3" t="s">
        <v>3</v>
      </c>
      <c r="CC535" s="5">
        <v>1.69</v>
      </c>
      <c r="CD535" s="5">
        <v>360</v>
      </c>
      <c r="CE535" s="3"/>
      <c r="CF535" s="5">
        <v>160</v>
      </c>
      <c r="CG535" s="3" t="s">
        <v>312</v>
      </c>
      <c r="CH535" s="3">
        <v>2.9699999999999998</v>
      </c>
      <c r="CI535" s="3" t="s">
        <v>27</v>
      </c>
      <c r="CJ535" s="3" t="s">
        <v>1</v>
      </c>
      <c r="CK535" s="5">
        <v>5</v>
      </c>
      <c r="CL535" s="3" t="s">
        <v>22</v>
      </c>
      <c r="CM535" s="5">
        <v>745</v>
      </c>
      <c r="CN535" s="3"/>
      <c r="CO535" s="5">
        <v>76</v>
      </c>
      <c r="CP535" s="5">
        <v>18.5</v>
      </c>
      <c r="CQ535" s="5">
        <v>5.25</v>
      </c>
      <c r="CR535" s="5">
        <v>7.52</v>
      </c>
      <c r="CS535" s="5">
        <v>72</v>
      </c>
      <c r="CT535" s="5">
        <v>61.5</v>
      </c>
      <c r="CU535" s="5">
        <v>19</v>
      </c>
      <c r="CV535" s="5">
        <v>1835</v>
      </c>
      <c r="CW535" s="5">
        <v>1250</v>
      </c>
      <c r="CX535" s="5">
        <v>2.8571428571428572</v>
      </c>
      <c r="CY535" s="5">
        <v>0.63291139240506322</v>
      </c>
      <c r="CZ535" s="3" t="s">
        <v>22</v>
      </c>
      <c r="DA535" s="5">
        <v>2.0699999999999998</v>
      </c>
      <c r="DB535" s="5">
        <v>1250</v>
      </c>
      <c r="DC535" s="5">
        <v>9.1</v>
      </c>
      <c r="DD535" s="5">
        <v>154</v>
      </c>
      <c r="DE535" s="3" t="s">
        <v>22</v>
      </c>
      <c r="DF535" s="5">
        <v>0.67567567567567566</v>
      </c>
      <c r="DG535" s="3" t="s">
        <v>3</v>
      </c>
      <c r="DH535" s="5">
        <v>24</v>
      </c>
      <c r="DI535" s="3" t="s">
        <v>28</v>
      </c>
      <c r="DJ535" s="3"/>
      <c r="DK535" s="5">
        <v>712</v>
      </c>
      <c r="DL535" s="3" t="s">
        <v>8</v>
      </c>
      <c r="DM535" s="5">
        <v>0.29673590504451036</v>
      </c>
      <c r="DN535" s="3" t="s">
        <v>3</v>
      </c>
      <c r="DO535" s="5">
        <v>820</v>
      </c>
      <c r="DP535" s="3" t="s">
        <v>3</v>
      </c>
      <c r="DQ535" s="5">
        <v>650</v>
      </c>
      <c r="DR535" s="5">
        <v>3.125</v>
      </c>
      <c r="DS535" s="2"/>
      <c r="DT535" s="5">
        <v>1</v>
      </c>
      <c r="DU535" s="2"/>
      <c r="DV535" s="3" t="s">
        <v>3</v>
      </c>
      <c r="DW535" s="5">
        <v>34.950000000000003</v>
      </c>
      <c r="DX535" s="3">
        <v>8.6999999999999993</v>
      </c>
      <c r="DY535" s="3" t="s">
        <v>8</v>
      </c>
      <c r="DZ535" s="5">
        <v>1595</v>
      </c>
      <c r="EA535" s="5">
        <v>3.3333333333333335</v>
      </c>
      <c r="EB535" s="5">
        <v>2.71</v>
      </c>
      <c r="EC535" s="3">
        <v>9.9</v>
      </c>
      <c r="ED535" s="5">
        <v>289</v>
      </c>
      <c r="EE535" s="5">
        <v>0.33222591362126247</v>
      </c>
      <c r="EF535" s="3" t="s">
        <v>1</v>
      </c>
      <c r="EG535" s="3" t="s">
        <v>27</v>
      </c>
      <c r="EH535" s="2"/>
      <c r="EI535" s="5">
        <v>15.95</v>
      </c>
      <c r="EJ535" s="3" t="s">
        <v>473</v>
      </c>
      <c r="EK535" s="5">
        <v>3.03</v>
      </c>
      <c r="EL535" s="3" t="s">
        <v>1</v>
      </c>
      <c r="EM535" s="3" t="s">
        <v>3</v>
      </c>
      <c r="EN535" s="3" t="s">
        <v>27</v>
      </c>
      <c r="EO535" s="3"/>
      <c r="EP535" s="3" t="s">
        <v>8</v>
      </c>
      <c r="EQ535" s="3">
        <v>2.9699999999999998</v>
      </c>
      <c r="ER535" s="5">
        <v>9.4499999999999993</v>
      </c>
      <c r="ES535" s="3"/>
      <c r="ET535" s="9">
        <v>68</v>
      </c>
      <c r="EU535" s="3" t="s">
        <v>239</v>
      </c>
      <c r="EV535" s="3" t="s">
        <v>28</v>
      </c>
      <c r="EW535" s="9">
        <v>39.25</v>
      </c>
      <c r="EX535" s="9">
        <v>1.91</v>
      </c>
      <c r="EY535" s="3">
        <v>2</v>
      </c>
      <c r="EZ535" s="3"/>
      <c r="FA535" s="9">
        <v>1.7241379310344829</v>
      </c>
      <c r="FB535" s="9">
        <v>4.5999999999999999E-2</v>
      </c>
      <c r="FC535" s="5">
        <v>289</v>
      </c>
      <c r="FD535" s="9">
        <v>9.1</v>
      </c>
      <c r="FE535" s="2" t="s">
        <v>311</v>
      </c>
      <c r="FF535" s="3" t="s">
        <v>28</v>
      </c>
      <c r="FG535" s="3" t="s">
        <v>1</v>
      </c>
      <c r="FH535" s="9">
        <v>6.54</v>
      </c>
      <c r="FI535" s="3">
        <v>0.390625</v>
      </c>
      <c r="FJ535" s="9">
        <v>23.5</v>
      </c>
      <c r="FK535" s="3" t="s">
        <v>1</v>
      </c>
      <c r="FL535" s="3" t="s">
        <v>1</v>
      </c>
      <c r="FM535" s="3">
        <v>1.0101010101010102</v>
      </c>
      <c r="FN535" s="9">
        <v>1575</v>
      </c>
      <c r="FO535" s="9">
        <v>5.2699999999999997E-2</v>
      </c>
      <c r="FP535" s="9">
        <v>23.5</v>
      </c>
      <c r="FQ535" s="3" t="s">
        <v>311</v>
      </c>
      <c r="FR535" s="5">
        <v>0.98250000000000004</v>
      </c>
      <c r="FS535" s="9">
        <v>150</v>
      </c>
      <c r="FT535" s="3" t="s">
        <v>1</v>
      </c>
      <c r="FU535" s="3">
        <v>3.7</v>
      </c>
      <c r="FV535" s="3" t="s">
        <v>27</v>
      </c>
      <c r="FW535" s="5">
        <v>135</v>
      </c>
      <c r="FX535" s="10">
        <v>1.3900000000000001E-2</v>
      </c>
      <c r="FY535" s="3">
        <v>103</v>
      </c>
      <c r="FZ535" s="3"/>
      <c r="GA535" s="3">
        <v>2.9699999999999998</v>
      </c>
      <c r="GB535" s="3">
        <v>2.9699999999999998</v>
      </c>
      <c r="GC535" s="3" t="s">
        <v>27</v>
      </c>
      <c r="GD535" s="3">
        <v>2.9699999999999998</v>
      </c>
      <c r="GE535" s="3">
        <v>2.5</v>
      </c>
      <c r="GF535" s="3" t="s">
        <v>30</v>
      </c>
      <c r="GG535" s="3"/>
      <c r="GH535" s="9">
        <v>3.77</v>
      </c>
      <c r="GI535" s="5">
        <v>289</v>
      </c>
      <c r="GJ535" s="5">
        <v>14</v>
      </c>
      <c r="GK535" s="3">
        <v>5.89</v>
      </c>
      <c r="GL535" s="5">
        <v>475</v>
      </c>
      <c r="GM535" s="9">
        <v>1.89</v>
      </c>
      <c r="GN535" s="3" t="s">
        <v>31</v>
      </c>
      <c r="GO535" s="3" t="s">
        <v>8</v>
      </c>
      <c r="GP535" s="3"/>
      <c r="GQ535" s="3">
        <v>1800</v>
      </c>
      <c r="GR535" s="3" t="s">
        <v>219</v>
      </c>
      <c r="GS535" s="9">
        <v>3.125</v>
      </c>
      <c r="GT535" s="9">
        <v>107</v>
      </c>
      <c r="GU535" s="9">
        <v>50.75</v>
      </c>
      <c r="GV535" s="2">
        <v>4.9749999999999996</v>
      </c>
      <c r="GW535" s="9">
        <v>15.55</v>
      </c>
      <c r="GX535" s="2" t="s">
        <v>34</v>
      </c>
      <c r="GY535" s="9">
        <v>2.6315789473684212</v>
      </c>
      <c r="GZ535" s="9">
        <v>6.18</v>
      </c>
      <c r="HA535" s="9">
        <v>1.43</v>
      </c>
      <c r="HB535" s="9">
        <v>41</v>
      </c>
      <c r="HC535" s="3">
        <v>26.8</v>
      </c>
      <c r="HD535" s="3" t="s">
        <v>3</v>
      </c>
      <c r="HE535" s="9">
        <v>300</v>
      </c>
      <c r="HF535" s="9">
        <v>26.6</v>
      </c>
      <c r="HG535" s="3" t="s">
        <v>467</v>
      </c>
      <c r="HH535" s="5">
        <v>289</v>
      </c>
      <c r="HI535" s="3" t="s">
        <v>311</v>
      </c>
      <c r="HJ535" s="3">
        <v>1.4492753623188408</v>
      </c>
      <c r="HK535" s="3" t="s">
        <v>3</v>
      </c>
      <c r="HL535" s="3">
        <v>5.9</v>
      </c>
      <c r="HM535" s="9">
        <v>0.93</v>
      </c>
      <c r="HN535" s="9">
        <v>2600</v>
      </c>
      <c r="HO535" s="3" t="s">
        <v>3</v>
      </c>
      <c r="HP535" s="3" t="s">
        <v>1</v>
      </c>
      <c r="HQ535" s="3" t="s">
        <v>28</v>
      </c>
      <c r="HR535" s="9">
        <v>670</v>
      </c>
      <c r="HS535" s="3" t="s">
        <v>3</v>
      </c>
      <c r="HT535" s="3">
        <v>3.77</v>
      </c>
      <c r="HU535" s="9">
        <v>0.5988023952095809</v>
      </c>
      <c r="HV535" s="3">
        <v>1</v>
      </c>
      <c r="HW535" s="9">
        <v>1.2549999999999999</v>
      </c>
      <c r="HX535" s="3" t="s">
        <v>3</v>
      </c>
      <c r="HY535" s="3">
        <v>137</v>
      </c>
      <c r="HZ535" s="3" t="s">
        <v>30</v>
      </c>
      <c r="IA535" s="9">
        <v>52.8</v>
      </c>
      <c r="IB535" s="5">
        <v>4825</v>
      </c>
      <c r="IC535" s="3" t="s">
        <v>18</v>
      </c>
      <c r="ID535" s="3"/>
      <c r="IE535" s="3" t="s">
        <v>309</v>
      </c>
      <c r="IF535" s="7">
        <v>14</v>
      </c>
      <c r="IG535" s="9">
        <v>125</v>
      </c>
      <c r="IH535" s="9">
        <v>3.3333333333333335</v>
      </c>
    </row>
    <row r="536" spans="1:242" x14ac:dyDescent="0.25">
      <c r="A536" s="1" t="s">
        <v>661</v>
      </c>
      <c r="B536" s="5">
        <v>610</v>
      </c>
      <c r="C536" s="3"/>
      <c r="D536" s="5">
        <v>34.700000000000003</v>
      </c>
      <c r="E536" s="3" t="s">
        <v>1</v>
      </c>
      <c r="F536" s="3"/>
      <c r="G536" s="2"/>
      <c r="H536" s="3">
        <v>2.89</v>
      </c>
      <c r="I536" s="3">
        <v>2.89</v>
      </c>
      <c r="J536" s="5">
        <v>0.63749999999999996</v>
      </c>
      <c r="K536" s="3" t="s">
        <v>3</v>
      </c>
      <c r="L536" s="3">
        <v>2</v>
      </c>
      <c r="M536" s="5">
        <v>1.2658227848101264</v>
      </c>
      <c r="N536" s="5">
        <v>11.75</v>
      </c>
      <c r="O536" s="3" t="s">
        <v>3</v>
      </c>
      <c r="P536" s="3">
        <v>1.1000000000000001</v>
      </c>
      <c r="Q536" s="3">
        <v>0.37313432835820892</v>
      </c>
      <c r="R536" s="5">
        <v>115</v>
      </c>
      <c r="S536" s="3">
        <v>2.2000000000000002</v>
      </c>
      <c r="T536" s="3" t="s">
        <v>3</v>
      </c>
      <c r="U536" s="5">
        <v>34.5</v>
      </c>
      <c r="V536" s="3">
        <v>2.4500000000000002</v>
      </c>
      <c r="W536" s="5">
        <v>285</v>
      </c>
      <c r="X536" s="3"/>
      <c r="Y536" s="3">
        <v>20.2</v>
      </c>
      <c r="Z536" s="5">
        <v>3.2</v>
      </c>
      <c r="AA536" s="3" t="s">
        <v>8</v>
      </c>
      <c r="AB536" s="5">
        <v>1.8867924528301885</v>
      </c>
      <c r="AC536" s="5">
        <v>2.7272727272727273E-5</v>
      </c>
      <c r="AD536" s="3" t="s">
        <v>22</v>
      </c>
      <c r="AE536" s="3" t="s">
        <v>1</v>
      </c>
      <c r="AF536" s="3"/>
      <c r="AG536" s="5">
        <v>8.9999999999999993E-3</v>
      </c>
      <c r="AH536" s="5">
        <v>285</v>
      </c>
      <c r="AI536" s="5">
        <v>187</v>
      </c>
      <c r="AJ536" s="3">
        <v>475</v>
      </c>
      <c r="AK536" s="5">
        <v>285</v>
      </c>
      <c r="AL536" s="5">
        <v>1.2</v>
      </c>
      <c r="AM536" s="3"/>
      <c r="AN536" s="3"/>
      <c r="AO536" s="5">
        <v>285</v>
      </c>
      <c r="AP536" s="5">
        <v>285</v>
      </c>
      <c r="AQ536" s="5">
        <v>357</v>
      </c>
      <c r="AR536" s="5">
        <v>13.5</v>
      </c>
      <c r="AS536" s="3" t="s">
        <v>28</v>
      </c>
      <c r="AT536" s="3" t="s">
        <v>28</v>
      </c>
      <c r="AU536" s="5">
        <v>520</v>
      </c>
      <c r="AV536" s="3"/>
      <c r="AW536" s="5">
        <v>285</v>
      </c>
      <c r="AX536" s="5">
        <v>2.3666666666666665E-4</v>
      </c>
      <c r="AY536" s="2"/>
      <c r="AZ536" s="5">
        <v>101</v>
      </c>
      <c r="BA536" s="5">
        <v>285</v>
      </c>
      <c r="BB536" s="3" t="s">
        <v>8</v>
      </c>
      <c r="BC536" s="3">
        <v>55</v>
      </c>
      <c r="BD536" s="5">
        <v>0.47619047619047616</v>
      </c>
      <c r="BE536" s="3" t="s">
        <v>581</v>
      </c>
      <c r="BF536" s="6">
        <v>35</v>
      </c>
      <c r="BG536" s="5">
        <v>6.38</v>
      </c>
      <c r="BH536" s="3">
        <v>190</v>
      </c>
      <c r="BI536" s="3">
        <v>2.89</v>
      </c>
      <c r="BJ536" s="5">
        <v>14.45</v>
      </c>
      <c r="BK536" s="5">
        <v>1050</v>
      </c>
      <c r="BL536" s="5">
        <v>2.6315789473684212</v>
      </c>
      <c r="BM536" s="5">
        <v>9.1</v>
      </c>
      <c r="BN536" s="5">
        <v>285</v>
      </c>
      <c r="BO536" s="3" t="s">
        <v>121</v>
      </c>
      <c r="BP536" s="3" t="s">
        <v>3</v>
      </c>
      <c r="BQ536" s="5">
        <v>6.1</v>
      </c>
      <c r="BR536" s="2" t="s">
        <v>21</v>
      </c>
      <c r="BS536" s="3"/>
      <c r="BT536" s="3"/>
      <c r="BU536" s="3">
        <v>1.4925373134328357</v>
      </c>
      <c r="BV536" s="5">
        <v>3.93</v>
      </c>
      <c r="BW536" s="5">
        <v>5.62</v>
      </c>
      <c r="BX536" s="3" t="s">
        <v>27</v>
      </c>
      <c r="BY536" s="3"/>
      <c r="BZ536" s="5">
        <v>285</v>
      </c>
      <c r="CA536" s="5">
        <v>9.0909090909090917</v>
      </c>
      <c r="CB536" s="3" t="s">
        <v>3</v>
      </c>
      <c r="CC536" s="5">
        <v>1.67</v>
      </c>
      <c r="CD536" s="5">
        <v>362</v>
      </c>
      <c r="CE536" s="3"/>
      <c r="CF536" s="5">
        <v>160</v>
      </c>
      <c r="CG536" s="3" t="s">
        <v>312</v>
      </c>
      <c r="CH536" s="3">
        <v>2.89</v>
      </c>
      <c r="CI536" s="3" t="s">
        <v>27</v>
      </c>
      <c r="CJ536" s="3" t="s">
        <v>1</v>
      </c>
      <c r="CK536" s="5">
        <v>5</v>
      </c>
      <c r="CL536" s="3" t="s">
        <v>22</v>
      </c>
      <c r="CM536" s="5">
        <v>745</v>
      </c>
      <c r="CN536" s="3"/>
      <c r="CO536" s="5">
        <v>75</v>
      </c>
      <c r="CP536" s="5">
        <v>18.5</v>
      </c>
      <c r="CQ536" s="5">
        <v>5.25</v>
      </c>
      <c r="CR536" s="5">
        <v>7.65</v>
      </c>
      <c r="CS536" s="5">
        <v>80</v>
      </c>
      <c r="CT536" s="5">
        <v>60.9</v>
      </c>
      <c r="CU536" s="5">
        <v>20.2</v>
      </c>
      <c r="CV536" s="5">
        <v>1885</v>
      </c>
      <c r="CW536" s="5">
        <v>1240</v>
      </c>
      <c r="CX536" s="5">
        <v>2.8571428571428572</v>
      </c>
      <c r="CY536" s="5">
        <v>0.62893081761006286</v>
      </c>
      <c r="CZ536" s="3" t="s">
        <v>22</v>
      </c>
      <c r="DA536" s="5">
        <v>2.12</v>
      </c>
      <c r="DB536" s="5">
        <v>1240</v>
      </c>
      <c r="DC536" s="5">
        <v>9.1</v>
      </c>
      <c r="DD536" s="5">
        <v>153</v>
      </c>
      <c r="DE536" s="3" t="s">
        <v>22</v>
      </c>
      <c r="DF536" s="5">
        <v>0.67567567567567566</v>
      </c>
      <c r="DG536" s="3" t="s">
        <v>3</v>
      </c>
      <c r="DH536" s="5">
        <v>24.75</v>
      </c>
      <c r="DI536" s="3" t="s">
        <v>28</v>
      </c>
      <c r="DJ536" s="3"/>
      <c r="DK536" s="5">
        <v>720</v>
      </c>
      <c r="DL536" s="3" t="s">
        <v>8</v>
      </c>
      <c r="DM536" s="5">
        <v>0.29411764705882354</v>
      </c>
      <c r="DN536" s="3" t="s">
        <v>3</v>
      </c>
      <c r="DO536" s="5">
        <v>825</v>
      </c>
      <c r="DP536" s="3" t="s">
        <v>3</v>
      </c>
      <c r="DQ536" s="5">
        <v>670</v>
      </c>
      <c r="DR536" s="5">
        <v>2.8571428571428572</v>
      </c>
      <c r="DS536" s="2"/>
      <c r="DT536" s="5">
        <v>0.96153846153846145</v>
      </c>
      <c r="DU536" s="2"/>
      <c r="DV536" s="3" t="s">
        <v>3</v>
      </c>
      <c r="DW536" s="5">
        <v>34.5</v>
      </c>
      <c r="DX536" s="3">
        <v>8.8000000000000007</v>
      </c>
      <c r="DY536" s="3" t="s">
        <v>8</v>
      </c>
      <c r="DZ536" s="5">
        <v>1600</v>
      </c>
      <c r="EA536" s="5">
        <v>3.3333333333333335</v>
      </c>
      <c r="EB536" s="5">
        <v>2.7</v>
      </c>
      <c r="EC536" s="3">
        <v>9.9</v>
      </c>
      <c r="ED536" s="5">
        <v>285</v>
      </c>
      <c r="EE536" s="5">
        <v>0.32786885245901642</v>
      </c>
      <c r="EF536" s="3" t="s">
        <v>1</v>
      </c>
      <c r="EG536" s="3" t="s">
        <v>27</v>
      </c>
      <c r="EH536" s="2"/>
      <c r="EI536" s="5">
        <v>15.8</v>
      </c>
      <c r="EJ536" s="3" t="s">
        <v>473</v>
      </c>
      <c r="EK536" s="5">
        <v>3.05</v>
      </c>
      <c r="EL536" s="3" t="s">
        <v>1</v>
      </c>
      <c r="EM536" s="3" t="s">
        <v>3</v>
      </c>
      <c r="EN536" s="3" t="s">
        <v>27</v>
      </c>
      <c r="EO536" s="3"/>
      <c r="EP536" s="3" t="s">
        <v>8</v>
      </c>
      <c r="EQ536" s="3">
        <v>2.89</v>
      </c>
      <c r="ER536" s="5">
        <v>9.5</v>
      </c>
      <c r="ES536" s="3"/>
      <c r="ET536" s="9">
        <v>72</v>
      </c>
      <c r="EU536" s="3" t="s">
        <v>239</v>
      </c>
      <c r="EV536" s="3" t="s">
        <v>28</v>
      </c>
      <c r="EW536" s="9">
        <v>38</v>
      </c>
      <c r="EX536" s="9">
        <v>1.89</v>
      </c>
      <c r="EY536" s="3">
        <v>2</v>
      </c>
      <c r="EZ536" s="3"/>
      <c r="FA536" s="9">
        <v>1.7241379310344829</v>
      </c>
      <c r="FB536" s="9">
        <v>7.0000000000000007E-2</v>
      </c>
      <c r="FC536" s="5">
        <v>285</v>
      </c>
      <c r="FD536" s="9">
        <v>10</v>
      </c>
      <c r="FE536" s="2" t="s">
        <v>311</v>
      </c>
      <c r="FF536" s="3" t="s">
        <v>28</v>
      </c>
      <c r="FG536" s="3" t="s">
        <v>1</v>
      </c>
      <c r="FH536" s="9">
        <v>6.45</v>
      </c>
      <c r="FI536" s="3">
        <v>0.38759689922480617</v>
      </c>
      <c r="FJ536" s="9">
        <v>23.25</v>
      </c>
      <c r="FK536" s="3" t="s">
        <v>1</v>
      </c>
      <c r="FL536" s="3" t="s">
        <v>1</v>
      </c>
      <c r="FM536" s="3">
        <v>0.99009900990099009</v>
      </c>
      <c r="FN536" s="9">
        <v>1585</v>
      </c>
      <c r="FO536" s="9">
        <v>5.2999999999999999E-2</v>
      </c>
      <c r="FP536" s="9">
        <v>23.8</v>
      </c>
      <c r="FQ536" s="3" t="s">
        <v>311</v>
      </c>
      <c r="FR536" s="5">
        <v>1.2250000000000001</v>
      </c>
      <c r="FS536" s="9">
        <v>148</v>
      </c>
      <c r="FT536" s="3" t="s">
        <v>1</v>
      </c>
      <c r="FU536" s="3">
        <v>3.68</v>
      </c>
      <c r="FV536" s="3" t="s">
        <v>27</v>
      </c>
      <c r="FW536" s="5">
        <v>140</v>
      </c>
      <c r="FX536" s="10">
        <v>1.7000000000000001E-2</v>
      </c>
      <c r="FY536" s="3">
        <v>100</v>
      </c>
      <c r="FZ536" s="3"/>
      <c r="GA536" s="3">
        <v>2.89</v>
      </c>
      <c r="GB536" s="3">
        <v>2.89</v>
      </c>
      <c r="GC536" s="3" t="s">
        <v>27</v>
      </c>
      <c r="GD536" s="3">
        <v>2.89</v>
      </c>
      <c r="GE536" s="3">
        <v>2.5641025641025639</v>
      </c>
      <c r="GF536" s="3" t="s">
        <v>30</v>
      </c>
      <c r="GG536" s="3"/>
      <c r="GH536" s="9">
        <v>3.8</v>
      </c>
      <c r="GI536" s="5">
        <v>285</v>
      </c>
      <c r="GJ536" s="5">
        <v>14</v>
      </c>
      <c r="GK536" s="3">
        <v>5.9</v>
      </c>
      <c r="GL536" s="5">
        <v>460</v>
      </c>
      <c r="GM536" s="9">
        <v>1.85</v>
      </c>
      <c r="GN536" s="3" t="s">
        <v>31</v>
      </c>
      <c r="GO536" s="3" t="s">
        <v>8</v>
      </c>
      <c r="GP536" s="3"/>
      <c r="GQ536" s="3">
        <v>2000</v>
      </c>
      <c r="GR536" s="3" t="s">
        <v>219</v>
      </c>
      <c r="GS536" s="9">
        <v>2.8571428571428572</v>
      </c>
      <c r="GT536" s="9">
        <v>105</v>
      </c>
      <c r="GU536" s="9">
        <v>50.25</v>
      </c>
      <c r="GV536" s="2">
        <v>4.95</v>
      </c>
      <c r="GW536" s="9">
        <v>15.6</v>
      </c>
      <c r="GX536" s="2" t="s">
        <v>34</v>
      </c>
      <c r="GY536" s="9">
        <v>2.7777777777777777</v>
      </c>
      <c r="GZ536" s="9">
        <v>6.1</v>
      </c>
      <c r="HA536" s="9">
        <v>1.41</v>
      </c>
      <c r="HB536" s="9">
        <v>39</v>
      </c>
      <c r="HC536" s="3">
        <v>27.3</v>
      </c>
      <c r="HD536" s="3" t="s">
        <v>3</v>
      </c>
      <c r="HE536" s="9">
        <v>300</v>
      </c>
      <c r="HF536" s="9">
        <v>26.5</v>
      </c>
      <c r="HG536" s="3" t="s">
        <v>467</v>
      </c>
      <c r="HH536" s="5">
        <v>285</v>
      </c>
      <c r="HI536" s="3" t="s">
        <v>311</v>
      </c>
      <c r="HJ536" s="3">
        <v>1.4705882352941175</v>
      </c>
      <c r="HK536" s="3" t="s">
        <v>3</v>
      </c>
      <c r="HL536" s="3">
        <v>5.95</v>
      </c>
      <c r="HM536" s="9">
        <v>0.92</v>
      </c>
      <c r="HN536" s="9">
        <v>2700</v>
      </c>
      <c r="HO536" s="3" t="s">
        <v>3</v>
      </c>
      <c r="HP536" s="3" t="s">
        <v>1</v>
      </c>
      <c r="HQ536" s="3" t="s">
        <v>28</v>
      </c>
      <c r="HR536" s="9">
        <v>665</v>
      </c>
      <c r="HS536" s="3" t="s">
        <v>3</v>
      </c>
      <c r="HT536" s="3">
        <v>3.7</v>
      </c>
      <c r="HU536" s="9">
        <v>0.58139534883720934</v>
      </c>
      <c r="HV536" s="3">
        <v>1</v>
      </c>
      <c r="HW536" s="9">
        <v>1.26</v>
      </c>
      <c r="HX536" s="3" t="s">
        <v>3</v>
      </c>
      <c r="HY536" s="3">
        <v>137</v>
      </c>
      <c r="HZ536" s="3" t="s">
        <v>30</v>
      </c>
      <c r="IA536" s="9">
        <v>52.75</v>
      </c>
      <c r="IB536" s="5">
        <v>5500</v>
      </c>
      <c r="IC536" s="3" t="s">
        <v>18</v>
      </c>
      <c r="ID536" s="3"/>
      <c r="IE536" s="3" t="s">
        <v>309</v>
      </c>
      <c r="IF536" s="7">
        <v>13.85</v>
      </c>
      <c r="IG536" s="9">
        <v>125</v>
      </c>
      <c r="IH536" s="9">
        <v>3.2258064516129035</v>
      </c>
    </row>
    <row r="537" spans="1:242" x14ac:dyDescent="0.25">
      <c r="A537" s="1" t="s">
        <v>662</v>
      </c>
      <c r="B537" s="5">
        <v>635</v>
      </c>
      <c r="C537" s="3"/>
      <c r="D537" s="5">
        <v>33.35</v>
      </c>
      <c r="E537" s="3" t="s">
        <v>1</v>
      </c>
      <c r="F537" s="3"/>
      <c r="G537" s="2"/>
      <c r="H537" s="3">
        <v>2.9</v>
      </c>
      <c r="I537" s="3">
        <v>2.9</v>
      </c>
      <c r="J537" s="5">
        <v>0.74</v>
      </c>
      <c r="K537" s="3" t="s">
        <v>3</v>
      </c>
      <c r="L537" s="3">
        <v>2</v>
      </c>
      <c r="M537" s="5">
        <v>1.2820512820512819</v>
      </c>
      <c r="N537" s="5">
        <v>11.3</v>
      </c>
      <c r="O537" s="3" t="s">
        <v>3</v>
      </c>
      <c r="P537" s="3">
        <v>1.1100000000000001</v>
      </c>
      <c r="Q537" s="3">
        <v>0.38461538461538458</v>
      </c>
      <c r="R537" s="5">
        <v>114</v>
      </c>
      <c r="S537" s="3">
        <v>2.2000000000000002</v>
      </c>
      <c r="T537" s="3" t="s">
        <v>3</v>
      </c>
      <c r="U537" s="5">
        <v>33.25</v>
      </c>
      <c r="V537" s="3">
        <v>2.48</v>
      </c>
      <c r="W537" s="5">
        <v>280</v>
      </c>
      <c r="X537" s="3"/>
      <c r="Y537" s="3">
        <v>19.5</v>
      </c>
      <c r="Z537" s="5">
        <v>3.22</v>
      </c>
      <c r="AA537" s="3" t="s">
        <v>8</v>
      </c>
      <c r="AB537" s="5">
        <v>1.8518518518518516</v>
      </c>
      <c r="AC537" s="5">
        <v>3.0909090909090909E-5</v>
      </c>
      <c r="AD537" s="3" t="s">
        <v>22</v>
      </c>
      <c r="AE537" s="3" t="s">
        <v>1</v>
      </c>
      <c r="AF537" s="3"/>
      <c r="AG537" s="6">
        <v>9.1500000000000001E-3</v>
      </c>
      <c r="AH537" s="5">
        <v>280</v>
      </c>
      <c r="AI537" s="5">
        <v>185</v>
      </c>
      <c r="AJ537" s="3">
        <v>545</v>
      </c>
      <c r="AK537" s="5">
        <v>280</v>
      </c>
      <c r="AL537" s="5">
        <v>1.18</v>
      </c>
      <c r="AM537" s="3"/>
      <c r="AN537" s="3"/>
      <c r="AO537" s="5">
        <v>280</v>
      </c>
      <c r="AP537" s="5">
        <v>280</v>
      </c>
      <c r="AQ537" s="5">
        <v>355</v>
      </c>
      <c r="AR537" s="5">
        <v>13.7</v>
      </c>
      <c r="AS537" s="3" t="s">
        <v>28</v>
      </c>
      <c r="AT537" s="3" t="s">
        <v>28</v>
      </c>
      <c r="AU537" s="5">
        <v>545</v>
      </c>
      <c r="AV537" s="3"/>
      <c r="AW537" s="5">
        <v>280</v>
      </c>
      <c r="AX537" s="5">
        <v>2.5333333333333333E-4</v>
      </c>
      <c r="AY537" s="2"/>
      <c r="AZ537" s="5">
        <v>100</v>
      </c>
      <c r="BA537" s="5">
        <v>280</v>
      </c>
      <c r="BB537" s="3" t="s">
        <v>8</v>
      </c>
      <c r="BC537" s="3">
        <v>57</v>
      </c>
      <c r="BD537" s="5">
        <v>0.47169811320754712</v>
      </c>
      <c r="BE537" s="3" t="s">
        <v>581</v>
      </c>
      <c r="BF537" s="6">
        <v>33</v>
      </c>
      <c r="BG537" s="5">
        <v>6.2</v>
      </c>
      <c r="BH537" s="3">
        <v>185</v>
      </c>
      <c r="BI537" s="3">
        <v>2.9</v>
      </c>
      <c r="BJ537" s="5">
        <v>15</v>
      </c>
      <c r="BK537" s="5">
        <v>1050</v>
      </c>
      <c r="BL537" s="5">
        <v>2.5641025641025639</v>
      </c>
      <c r="BM537" s="5">
        <v>9.1</v>
      </c>
      <c r="BN537" s="5">
        <v>280</v>
      </c>
      <c r="BO537" s="3" t="s">
        <v>121</v>
      </c>
      <c r="BP537" s="3" t="s">
        <v>3</v>
      </c>
      <c r="BQ537" s="5">
        <v>6.08</v>
      </c>
      <c r="BR537" s="2" t="s">
        <v>21</v>
      </c>
      <c r="BS537" s="3"/>
      <c r="BT537" s="3"/>
      <c r="BU537" s="3">
        <v>1.4705882352941175</v>
      </c>
      <c r="BV537" s="5">
        <v>3.88</v>
      </c>
      <c r="BW537" s="5">
        <v>5.55</v>
      </c>
      <c r="BX537" s="3" t="s">
        <v>27</v>
      </c>
      <c r="BY537" s="3"/>
      <c r="BZ537" s="5">
        <v>280</v>
      </c>
      <c r="CA537" s="5">
        <v>9.0909090909090917</v>
      </c>
      <c r="CB537" s="3" t="s">
        <v>3</v>
      </c>
      <c r="CC537" s="5">
        <v>1.63</v>
      </c>
      <c r="CD537" s="5">
        <v>360</v>
      </c>
      <c r="CE537" s="3"/>
      <c r="CF537" s="5">
        <v>158</v>
      </c>
      <c r="CG537" s="3" t="s">
        <v>312</v>
      </c>
      <c r="CH537" s="3">
        <v>2.9</v>
      </c>
      <c r="CI537" s="3" t="s">
        <v>27</v>
      </c>
      <c r="CJ537" s="3" t="s">
        <v>1</v>
      </c>
      <c r="CK537" s="5">
        <v>5</v>
      </c>
      <c r="CL537" s="3" t="s">
        <v>22</v>
      </c>
      <c r="CM537" s="5">
        <v>740</v>
      </c>
      <c r="CN537" s="3"/>
      <c r="CO537" s="5">
        <v>73</v>
      </c>
      <c r="CP537" s="5">
        <v>18.45</v>
      </c>
      <c r="CQ537" s="5">
        <v>5.27</v>
      </c>
      <c r="CR537" s="5">
        <v>7.58</v>
      </c>
      <c r="CS537" s="5">
        <v>74</v>
      </c>
      <c r="CT537" s="5">
        <v>59</v>
      </c>
      <c r="CU537" s="5">
        <v>19.5</v>
      </c>
      <c r="CV537" s="5">
        <v>1860</v>
      </c>
      <c r="CW537" s="5">
        <v>1200</v>
      </c>
      <c r="CX537" s="5">
        <v>3.3333333333333335</v>
      </c>
      <c r="CY537" s="5">
        <v>0.625</v>
      </c>
      <c r="CZ537" s="3" t="s">
        <v>22</v>
      </c>
      <c r="DA537" s="5">
        <v>2.09</v>
      </c>
      <c r="DB537" s="5">
        <v>1200</v>
      </c>
      <c r="DC537" s="5">
        <v>9.1</v>
      </c>
      <c r="DD537" s="5">
        <v>149</v>
      </c>
      <c r="DE537" s="3" t="s">
        <v>22</v>
      </c>
      <c r="DF537" s="5">
        <v>0.68027210884353739</v>
      </c>
      <c r="DG537" s="3" t="s">
        <v>3</v>
      </c>
      <c r="DH537" s="5">
        <v>24.5</v>
      </c>
      <c r="DI537" s="3" t="s">
        <v>28</v>
      </c>
      <c r="DJ537" s="3"/>
      <c r="DK537" s="5">
        <v>720</v>
      </c>
      <c r="DL537" s="3" t="s">
        <v>8</v>
      </c>
      <c r="DM537" s="5">
        <v>0.29411764705882354</v>
      </c>
      <c r="DN537" s="3" t="s">
        <v>3</v>
      </c>
      <c r="DO537" s="5">
        <v>822</v>
      </c>
      <c r="DP537" s="3" t="s">
        <v>3</v>
      </c>
      <c r="DQ537" s="5">
        <v>680</v>
      </c>
      <c r="DR537" s="5">
        <v>2.7777777777777777</v>
      </c>
      <c r="DS537" s="2"/>
      <c r="DT537" s="5">
        <v>0.970873786407767</v>
      </c>
      <c r="DU537" s="2"/>
      <c r="DV537" s="3" t="s">
        <v>3</v>
      </c>
      <c r="DW537" s="5">
        <v>33.25</v>
      </c>
      <c r="DX537" s="3">
        <v>8.75</v>
      </c>
      <c r="DY537" s="3" t="s">
        <v>8</v>
      </c>
      <c r="DZ537" s="5">
        <v>1600</v>
      </c>
      <c r="EA537" s="5">
        <v>3.2258064516129035</v>
      </c>
      <c r="EB537" s="5">
        <v>2.73</v>
      </c>
      <c r="EC537" s="3">
        <v>9.9</v>
      </c>
      <c r="ED537" s="5">
        <v>280</v>
      </c>
      <c r="EE537" s="5">
        <v>0.32258064516129031</v>
      </c>
      <c r="EF537" s="3" t="s">
        <v>1</v>
      </c>
      <c r="EG537" s="3" t="s">
        <v>27</v>
      </c>
      <c r="EH537" s="2"/>
      <c r="EI537" s="5">
        <v>15.7</v>
      </c>
      <c r="EJ537" s="3" t="s">
        <v>473</v>
      </c>
      <c r="EK537" s="5">
        <v>3.06</v>
      </c>
      <c r="EL537" s="3" t="s">
        <v>1</v>
      </c>
      <c r="EM537" s="3" t="s">
        <v>3</v>
      </c>
      <c r="EN537" s="3" t="s">
        <v>27</v>
      </c>
      <c r="EO537" s="3"/>
      <c r="EP537" s="3" t="s">
        <v>8</v>
      </c>
      <c r="EQ537" s="3">
        <v>2.9</v>
      </c>
      <c r="ER537" s="5">
        <v>9.3000000000000007</v>
      </c>
      <c r="ES537" s="3"/>
      <c r="ET537" s="9">
        <v>70</v>
      </c>
      <c r="EU537" s="3" t="s">
        <v>239</v>
      </c>
      <c r="EV537" s="3" t="s">
        <v>28</v>
      </c>
      <c r="EW537" s="9">
        <v>37.9</v>
      </c>
      <c r="EX537" s="9">
        <v>1.83</v>
      </c>
      <c r="EY537" s="3">
        <v>2</v>
      </c>
      <c r="EZ537" s="3"/>
      <c r="FA537" s="9">
        <v>1.6949152542372883</v>
      </c>
      <c r="FB537" s="9">
        <v>0.13400000000000001</v>
      </c>
      <c r="FC537" s="5">
        <v>280</v>
      </c>
      <c r="FD537" s="9">
        <v>10</v>
      </c>
      <c r="FE537" s="2" t="s">
        <v>311</v>
      </c>
      <c r="FF537" s="3" t="s">
        <v>28</v>
      </c>
      <c r="FG537" s="3" t="s">
        <v>1</v>
      </c>
      <c r="FH537" s="9">
        <v>6.3</v>
      </c>
      <c r="FI537" s="3">
        <v>0.3968253968253968</v>
      </c>
      <c r="FJ537" s="9">
        <v>23</v>
      </c>
      <c r="FK537" s="3" t="s">
        <v>1</v>
      </c>
      <c r="FL537" s="3" t="s">
        <v>1</v>
      </c>
      <c r="FM537" s="3">
        <v>0.98039215686274506</v>
      </c>
      <c r="FN537" s="9">
        <v>1565</v>
      </c>
      <c r="FO537" s="9">
        <v>0.2</v>
      </c>
      <c r="FP537" s="9">
        <v>23.9</v>
      </c>
      <c r="FQ537" s="3" t="s">
        <v>311</v>
      </c>
      <c r="FR537" s="5">
        <v>0.99</v>
      </c>
      <c r="FS537" s="9">
        <v>145</v>
      </c>
      <c r="FT537" s="3" t="s">
        <v>1</v>
      </c>
      <c r="FU537" s="3">
        <v>3.73</v>
      </c>
      <c r="FV537" s="3" t="s">
        <v>27</v>
      </c>
      <c r="FW537" s="5">
        <v>150</v>
      </c>
      <c r="FX537" s="10">
        <v>2.1999999999999999E-2</v>
      </c>
      <c r="FY537" s="3">
        <v>97</v>
      </c>
      <c r="FZ537" s="3"/>
      <c r="GA537" s="3">
        <v>2.9</v>
      </c>
      <c r="GB537" s="3">
        <v>2.9</v>
      </c>
      <c r="GC537" s="3" t="s">
        <v>27</v>
      </c>
      <c r="GD537" s="3">
        <v>2.9</v>
      </c>
      <c r="GE537" s="3">
        <v>2.5641025641025639</v>
      </c>
      <c r="GF537" s="3" t="s">
        <v>30</v>
      </c>
      <c r="GG537" s="3"/>
      <c r="GH537" s="9">
        <v>3.85</v>
      </c>
      <c r="GI537" s="5">
        <v>280</v>
      </c>
      <c r="GJ537" s="5">
        <v>14</v>
      </c>
      <c r="GK537" s="3">
        <v>5.87</v>
      </c>
      <c r="GL537" s="5">
        <v>470</v>
      </c>
      <c r="GM537" s="9">
        <v>1.83</v>
      </c>
      <c r="GN537" s="3" t="s">
        <v>31</v>
      </c>
      <c r="GO537" s="3" t="s">
        <v>8</v>
      </c>
      <c r="GP537" s="3"/>
      <c r="GQ537" s="3">
        <v>2750</v>
      </c>
      <c r="GR537" s="3" t="s">
        <v>219</v>
      </c>
      <c r="GS537" s="9">
        <v>2.7777777777777777</v>
      </c>
      <c r="GT537" s="9">
        <v>102</v>
      </c>
      <c r="GU537" s="9">
        <v>50</v>
      </c>
      <c r="GV537" s="2">
        <v>5</v>
      </c>
      <c r="GW537" s="9">
        <v>15.65</v>
      </c>
      <c r="GX537" s="2" t="s">
        <v>34</v>
      </c>
      <c r="GY537" s="9">
        <v>2.7027027027027026</v>
      </c>
      <c r="GZ537" s="9">
        <v>6.07</v>
      </c>
      <c r="HA537" s="9">
        <v>1.36</v>
      </c>
      <c r="HB537" s="9">
        <v>40</v>
      </c>
      <c r="HC537" s="3">
        <v>27</v>
      </c>
      <c r="HD537" s="3" t="s">
        <v>3</v>
      </c>
      <c r="HE537" s="9">
        <v>295</v>
      </c>
      <c r="HF537" s="9">
        <v>25.75</v>
      </c>
      <c r="HG537" s="3" t="s">
        <v>467</v>
      </c>
      <c r="HH537" s="5">
        <v>280</v>
      </c>
      <c r="HI537" s="3" t="s">
        <v>311</v>
      </c>
      <c r="HJ537" s="3">
        <v>1.4492753623188408</v>
      </c>
      <c r="HK537" s="3" t="s">
        <v>3</v>
      </c>
      <c r="HL537" s="3">
        <v>5.85</v>
      </c>
      <c r="HM537" s="9">
        <v>0.91</v>
      </c>
      <c r="HN537" s="9">
        <v>2685</v>
      </c>
      <c r="HO537" s="3" t="s">
        <v>3</v>
      </c>
      <c r="HP537" s="3" t="s">
        <v>1</v>
      </c>
      <c r="HQ537" s="3" t="s">
        <v>28</v>
      </c>
      <c r="HR537" s="9">
        <v>650</v>
      </c>
      <c r="HS537" s="3" t="s">
        <v>3</v>
      </c>
      <c r="HT537" s="3">
        <v>3.75</v>
      </c>
      <c r="HU537" s="9">
        <v>0.54644808743169393</v>
      </c>
      <c r="HV537" s="3">
        <v>1</v>
      </c>
      <c r="HW537" s="9">
        <v>1.425</v>
      </c>
      <c r="HX537" s="3" t="s">
        <v>3</v>
      </c>
      <c r="HY537" s="3">
        <v>135</v>
      </c>
      <c r="HZ537" s="3" t="s">
        <v>30</v>
      </c>
      <c r="IA537" s="9">
        <v>55</v>
      </c>
      <c r="IB537" s="5">
        <v>6750</v>
      </c>
      <c r="IC537" s="3" t="s">
        <v>18</v>
      </c>
      <c r="ID537" s="3"/>
      <c r="IE537" s="3" t="s">
        <v>309</v>
      </c>
      <c r="IF537" s="7">
        <v>13.95</v>
      </c>
      <c r="IG537" s="9">
        <v>125</v>
      </c>
      <c r="IH537" s="9">
        <v>3.125</v>
      </c>
    </row>
    <row r="538" spans="1:242" x14ac:dyDescent="0.25">
      <c r="A538" s="1" t="s">
        <v>663</v>
      </c>
      <c r="B538" s="5">
        <v>660</v>
      </c>
      <c r="C538" s="3"/>
      <c r="D538" s="5">
        <v>30</v>
      </c>
      <c r="E538" s="3" t="s">
        <v>1</v>
      </c>
      <c r="F538" s="3"/>
      <c r="G538" s="2"/>
      <c r="H538" s="3">
        <v>2.9</v>
      </c>
      <c r="I538" s="3">
        <v>2.9</v>
      </c>
      <c r="J538" s="5">
        <v>0.76900000000000002</v>
      </c>
      <c r="K538" s="3" t="s">
        <v>3</v>
      </c>
      <c r="L538" s="3">
        <v>2</v>
      </c>
      <c r="M538" s="5">
        <v>1.25</v>
      </c>
      <c r="N538" s="5">
        <v>11.15</v>
      </c>
      <c r="O538" s="3" t="s">
        <v>3</v>
      </c>
      <c r="P538" s="3">
        <v>1.1100000000000001</v>
      </c>
      <c r="Q538" s="3">
        <v>0.39215686274509809</v>
      </c>
      <c r="R538" s="5">
        <v>113</v>
      </c>
      <c r="S538" s="3">
        <v>2.2000000000000002</v>
      </c>
      <c r="T538" s="3" t="s">
        <v>3</v>
      </c>
      <c r="U538" s="5">
        <v>32.5</v>
      </c>
      <c r="V538" s="3">
        <v>2.4900000000000002</v>
      </c>
      <c r="W538" s="5">
        <v>272</v>
      </c>
      <c r="X538" s="3"/>
      <c r="Y538" s="3">
        <v>18.75</v>
      </c>
      <c r="Z538" s="5">
        <v>3.25</v>
      </c>
      <c r="AA538" s="3" t="s">
        <v>8</v>
      </c>
      <c r="AB538" s="5">
        <v>1.7857142857142856</v>
      </c>
      <c r="AC538" s="5">
        <v>2.6181818181818183E-5</v>
      </c>
      <c r="AD538" s="3" t="s">
        <v>22</v>
      </c>
      <c r="AE538" s="3" t="s">
        <v>1</v>
      </c>
      <c r="AF538" s="3"/>
      <c r="AG538" s="6">
        <v>1.35E-2</v>
      </c>
      <c r="AH538" s="5">
        <v>272</v>
      </c>
      <c r="AI538" s="5">
        <v>180</v>
      </c>
      <c r="AJ538" s="3">
        <v>590</v>
      </c>
      <c r="AK538" s="5">
        <v>272</v>
      </c>
      <c r="AL538" s="5">
        <v>1.18</v>
      </c>
      <c r="AM538" s="3"/>
      <c r="AN538" s="3"/>
      <c r="AO538" s="5">
        <v>272</v>
      </c>
      <c r="AP538" s="5">
        <v>272</v>
      </c>
      <c r="AQ538" s="5">
        <v>350</v>
      </c>
      <c r="AR538" s="5">
        <v>13</v>
      </c>
      <c r="AS538" s="3" t="s">
        <v>28</v>
      </c>
      <c r="AT538" s="3" t="s">
        <v>28</v>
      </c>
      <c r="AU538" s="5">
        <v>588</v>
      </c>
      <c r="AV538" s="3"/>
      <c r="AW538" s="5">
        <v>272</v>
      </c>
      <c r="AX538" s="5">
        <v>2.7333333333333333E-4</v>
      </c>
      <c r="AY538" s="2"/>
      <c r="AZ538" s="5">
        <v>99</v>
      </c>
      <c r="BA538" s="5">
        <v>272</v>
      </c>
      <c r="BB538" s="3" t="s">
        <v>8</v>
      </c>
      <c r="BC538" s="3">
        <v>57</v>
      </c>
      <c r="BD538" s="5">
        <v>0.46511627906976744</v>
      </c>
      <c r="BE538" s="3" t="s">
        <v>581</v>
      </c>
      <c r="BF538" s="6">
        <v>32</v>
      </c>
      <c r="BG538" s="5">
        <v>6.15</v>
      </c>
      <c r="BH538" s="3">
        <v>180</v>
      </c>
      <c r="BI538" s="3">
        <v>2.9</v>
      </c>
      <c r="BJ538" s="5">
        <v>16.5</v>
      </c>
      <c r="BK538" s="5">
        <v>1000</v>
      </c>
      <c r="BL538" s="5">
        <v>2.7027027027027026</v>
      </c>
      <c r="BM538" s="5">
        <v>9.1</v>
      </c>
      <c r="BN538" s="5">
        <v>272</v>
      </c>
      <c r="BO538" s="3" t="s">
        <v>121</v>
      </c>
      <c r="BP538" s="3" t="s">
        <v>3</v>
      </c>
      <c r="BQ538" s="5">
        <v>6.08</v>
      </c>
      <c r="BR538" s="2" t="s">
        <v>21</v>
      </c>
      <c r="BS538" s="3"/>
      <c r="BT538" s="3"/>
      <c r="BU538" s="3">
        <v>1.4705882352941175</v>
      </c>
      <c r="BV538" s="5">
        <v>3.75</v>
      </c>
      <c r="BW538" s="5">
        <v>5.3</v>
      </c>
      <c r="BX538" s="3" t="s">
        <v>27</v>
      </c>
      <c r="BY538" s="3"/>
      <c r="BZ538" s="5">
        <v>272</v>
      </c>
      <c r="CA538" s="5">
        <v>7.6923076923076916</v>
      </c>
      <c r="CB538" s="3" t="s">
        <v>3</v>
      </c>
      <c r="CC538" s="5">
        <v>1.58</v>
      </c>
      <c r="CD538" s="5">
        <v>360</v>
      </c>
      <c r="CE538" s="3"/>
      <c r="CF538" s="5">
        <v>155</v>
      </c>
      <c r="CG538" s="3" t="s">
        <v>312</v>
      </c>
      <c r="CH538" s="3">
        <v>2.9</v>
      </c>
      <c r="CI538" s="3" t="s">
        <v>27</v>
      </c>
      <c r="CJ538" s="3" t="s">
        <v>1</v>
      </c>
      <c r="CK538" s="5">
        <v>5.5</v>
      </c>
      <c r="CL538" s="3" t="s">
        <v>22</v>
      </c>
      <c r="CM538" s="5">
        <v>742</v>
      </c>
      <c r="CN538" s="3"/>
      <c r="CO538" s="5">
        <v>100</v>
      </c>
      <c r="CP538" s="5">
        <v>18.45</v>
      </c>
      <c r="CQ538" s="5">
        <v>6.25</v>
      </c>
      <c r="CR538" s="5">
        <v>7.55</v>
      </c>
      <c r="CS538" s="5">
        <v>70</v>
      </c>
      <c r="CT538" s="5">
        <v>58.7</v>
      </c>
      <c r="CU538" s="5">
        <v>18.75</v>
      </c>
      <c r="CV538" s="5">
        <v>1865</v>
      </c>
      <c r="CW538" s="5">
        <v>1180</v>
      </c>
      <c r="CX538" s="5">
        <v>4</v>
      </c>
      <c r="CY538" s="5">
        <v>0.58823529411764708</v>
      </c>
      <c r="CZ538" s="3" t="s">
        <v>22</v>
      </c>
      <c r="DA538" s="5">
        <v>2.0499999999999998</v>
      </c>
      <c r="DB538" s="5">
        <v>1180</v>
      </c>
      <c r="DC538" s="5">
        <v>10</v>
      </c>
      <c r="DD538" s="5">
        <v>145</v>
      </c>
      <c r="DE538" s="3" t="s">
        <v>22</v>
      </c>
      <c r="DF538" s="5">
        <v>0.66666666666666663</v>
      </c>
      <c r="DG538" s="3" t="s">
        <v>3</v>
      </c>
      <c r="DH538" s="5">
        <v>24</v>
      </c>
      <c r="DI538" s="3" t="s">
        <v>28</v>
      </c>
      <c r="DJ538" s="3"/>
      <c r="DK538" s="5">
        <v>740</v>
      </c>
      <c r="DL538" s="3" t="s">
        <v>8</v>
      </c>
      <c r="DM538" s="5" t="s">
        <v>21</v>
      </c>
      <c r="DN538" s="3" t="s">
        <v>3</v>
      </c>
      <c r="DO538" s="5">
        <v>820</v>
      </c>
      <c r="DP538" s="3" t="s">
        <v>3</v>
      </c>
      <c r="DQ538" s="5">
        <v>1200</v>
      </c>
      <c r="DR538" s="5">
        <v>2.6315789473684212</v>
      </c>
      <c r="DS538" s="2"/>
      <c r="DT538" s="5">
        <v>0.970873786407767</v>
      </c>
      <c r="DU538" s="2"/>
      <c r="DV538" s="3" t="s">
        <v>3</v>
      </c>
      <c r="DW538" s="5">
        <v>32.5</v>
      </c>
      <c r="DX538" s="3">
        <v>8.5</v>
      </c>
      <c r="DY538" s="3" t="s">
        <v>8</v>
      </c>
      <c r="DZ538" s="5">
        <v>1580</v>
      </c>
      <c r="EA538" s="5">
        <v>3.125</v>
      </c>
      <c r="EB538" s="5">
        <v>2.74</v>
      </c>
      <c r="EC538" s="3">
        <v>10</v>
      </c>
      <c r="ED538" s="5">
        <v>272</v>
      </c>
      <c r="EE538" s="5">
        <v>0.31545741324921134</v>
      </c>
      <c r="EF538" s="3" t="s">
        <v>1</v>
      </c>
      <c r="EG538" s="3" t="s">
        <v>27</v>
      </c>
      <c r="EH538" s="2"/>
      <c r="EI538" s="5">
        <v>15.25</v>
      </c>
      <c r="EJ538" s="3" t="s">
        <v>473</v>
      </c>
      <c r="EK538" s="5">
        <v>3.06</v>
      </c>
      <c r="EL538" s="3" t="s">
        <v>1</v>
      </c>
      <c r="EM538" s="3" t="s">
        <v>3</v>
      </c>
      <c r="EN538" s="3" t="s">
        <v>27</v>
      </c>
      <c r="EO538" s="3"/>
      <c r="EP538" s="3" t="s">
        <v>8</v>
      </c>
      <c r="EQ538" s="3">
        <v>2.9</v>
      </c>
      <c r="ER538" s="5">
        <v>9.25</v>
      </c>
      <c r="ES538" s="3"/>
      <c r="ET538" s="9">
        <v>70</v>
      </c>
      <c r="EU538" s="3" t="s">
        <v>239</v>
      </c>
      <c r="EV538" s="3" t="s">
        <v>28</v>
      </c>
      <c r="EW538" s="9">
        <v>35.75</v>
      </c>
      <c r="EX538" s="9">
        <v>1.77</v>
      </c>
      <c r="EY538" s="3">
        <v>2</v>
      </c>
      <c r="EZ538" s="3"/>
      <c r="FA538" s="9">
        <v>1.639344262295082</v>
      </c>
      <c r="FB538" s="9">
        <v>0.22</v>
      </c>
      <c r="FC538" s="5">
        <v>272</v>
      </c>
      <c r="FD538" s="9">
        <v>9.1</v>
      </c>
      <c r="FE538" s="2" t="s">
        <v>311</v>
      </c>
      <c r="FF538" s="3" t="s">
        <v>28</v>
      </c>
      <c r="FG538" s="3" t="s">
        <v>1</v>
      </c>
      <c r="FH538" s="9">
        <v>6.1</v>
      </c>
      <c r="FI538" s="3">
        <v>0.41666666666666669</v>
      </c>
      <c r="FJ538" s="9">
        <v>23</v>
      </c>
      <c r="FK538" s="3" t="s">
        <v>1</v>
      </c>
      <c r="FL538" s="3" t="s">
        <v>1</v>
      </c>
      <c r="FM538" s="3">
        <v>0.95238095238095233</v>
      </c>
      <c r="FN538" s="9">
        <v>1565</v>
      </c>
      <c r="FO538" s="9">
        <v>0.375</v>
      </c>
      <c r="FP538" s="9">
        <v>25</v>
      </c>
      <c r="FQ538" s="3" t="s">
        <v>311</v>
      </c>
      <c r="FR538" s="5">
        <v>0.95</v>
      </c>
      <c r="FS538" s="9">
        <v>140</v>
      </c>
      <c r="FT538" s="3" t="s">
        <v>1</v>
      </c>
      <c r="FU538" s="3">
        <v>3.85</v>
      </c>
      <c r="FV538" s="3" t="s">
        <v>27</v>
      </c>
      <c r="FW538" s="5">
        <v>165</v>
      </c>
      <c r="FX538" s="10">
        <v>2.5000000000000001E-2</v>
      </c>
      <c r="FY538" s="3">
        <v>90</v>
      </c>
      <c r="FZ538" s="3"/>
      <c r="GA538" s="3">
        <v>2.9</v>
      </c>
      <c r="GB538" s="3">
        <v>2.9</v>
      </c>
      <c r="GC538" s="3" t="s">
        <v>27</v>
      </c>
      <c r="GD538" s="3">
        <v>2.9</v>
      </c>
      <c r="GE538" s="3">
        <v>2.6315789473684212</v>
      </c>
      <c r="GF538" s="3" t="s">
        <v>30</v>
      </c>
      <c r="GG538" s="3"/>
      <c r="GH538" s="9">
        <v>3.95</v>
      </c>
      <c r="GI538" s="5">
        <v>272</v>
      </c>
      <c r="GJ538" s="5">
        <v>14</v>
      </c>
      <c r="GK538" s="3">
        <v>5.87</v>
      </c>
      <c r="GL538" s="5">
        <v>480</v>
      </c>
      <c r="GM538" s="9">
        <v>1.8</v>
      </c>
      <c r="GN538" s="3" t="s">
        <v>31</v>
      </c>
      <c r="GO538" s="3" t="s">
        <v>8</v>
      </c>
      <c r="GP538" s="3"/>
      <c r="GQ538" s="3">
        <v>3250</v>
      </c>
      <c r="GR538" s="3" t="s">
        <v>219</v>
      </c>
      <c r="GS538" s="9">
        <v>2.6315789473684212</v>
      </c>
      <c r="GT538" s="9">
        <v>99</v>
      </c>
      <c r="GU538" s="9">
        <v>50</v>
      </c>
      <c r="GV538" s="2">
        <v>5</v>
      </c>
      <c r="GW538" s="9">
        <v>15.65</v>
      </c>
      <c r="GX538" s="2" t="s">
        <v>34</v>
      </c>
      <c r="GY538" s="9">
        <v>2.7027027027027026</v>
      </c>
      <c r="GZ538" s="9">
        <v>6</v>
      </c>
      <c r="HA538" s="9">
        <v>1.3</v>
      </c>
      <c r="HB538" s="9">
        <v>42</v>
      </c>
      <c r="HC538" s="3">
        <v>27</v>
      </c>
      <c r="HD538" s="3" t="s">
        <v>3</v>
      </c>
      <c r="HE538" s="9">
        <v>290</v>
      </c>
      <c r="HF538" s="9">
        <v>25.5</v>
      </c>
      <c r="HG538" s="3" t="s">
        <v>467</v>
      </c>
      <c r="HH538" s="5">
        <v>272</v>
      </c>
      <c r="HI538" s="3" t="s">
        <v>311</v>
      </c>
      <c r="HJ538" s="3">
        <v>1.4285714285714286</v>
      </c>
      <c r="HK538" s="3" t="s">
        <v>3</v>
      </c>
      <c r="HL538" s="3">
        <v>5.85</v>
      </c>
      <c r="HM538" s="9">
        <v>0.9</v>
      </c>
      <c r="HN538" s="9">
        <v>2690</v>
      </c>
      <c r="HO538" s="3" t="s">
        <v>3</v>
      </c>
      <c r="HP538" s="3" t="s">
        <v>1</v>
      </c>
      <c r="HQ538" s="3" t="s">
        <v>28</v>
      </c>
      <c r="HR538" s="9">
        <v>750</v>
      </c>
      <c r="HS538" s="3" t="s">
        <v>3</v>
      </c>
      <c r="HT538" s="3">
        <v>3.85</v>
      </c>
      <c r="HU538" s="9">
        <v>0.53475935828876997</v>
      </c>
      <c r="HV538" s="3">
        <v>1</v>
      </c>
      <c r="HW538" s="9">
        <v>1.425</v>
      </c>
      <c r="HX538" s="3" t="s">
        <v>3</v>
      </c>
      <c r="HY538" s="3">
        <v>132</v>
      </c>
      <c r="HZ538" s="3" t="s">
        <v>30</v>
      </c>
      <c r="IA538" s="9">
        <v>54</v>
      </c>
      <c r="IB538" s="5">
        <v>6925</v>
      </c>
      <c r="IC538" s="3" t="s">
        <v>18</v>
      </c>
      <c r="ID538" s="3"/>
      <c r="IE538" s="3" t="s">
        <v>309</v>
      </c>
      <c r="IF538" s="7">
        <v>13.5</v>
      </c>
      <c r="IG538" s="9">
        <v>125</v>
      </c>
      <c r="IH538" s="9">
        <v>3.0303030303030303</v>
      </c>
    </row>
    <row r="539" spans="1:242" x14ac:dyDescent="0.25">
      <c r="A539" s="1" t="s">
        <v>664</v>
      </c>
      <c r="B539" s="5">
        <v>690</v>
      </c>
      <c r="C539" s="3"/>
      <c r="D539" s="5">
        <v>30</v>
      </c>
      <c r="E539" s="3" t="s">
        <v>1</v>
      </c>
      <c r="F539" s="3"/>
      <c r="G539" s="2"/>
      <c r="H539" s="3">
        <v>2.9</v>
      </c>
      <c r="I539" s="3">
        <v>2.9</v>
      </c>
      <c r="J539" s="5">
        <v>0.67</v>
      </c>
      <c r="K539" s="3" t="s">
        <v>3</v>
      </c>
      <c r="L539" s="3">
        <v>2</v>
      </c>
      <c r="M539" s="5">
        <v>1.2195121951219512</v>
      </c>
      <c r="N539" s="5">
        <v>11.1</v>
      </c>
      <c r="O539" s="3" t="s">
        <v>3</v>
      </c>
      <c r="P539" s="3">
        <v>1.1100000000000001</v>
      </c>
      <c r="Q539" s="3">
        <v>0.39215686274509809</v>
      </c>
      <c r="R539" s="5">
        <v>115</v>
      </c>
      <c r="S539" s="3">
        <v>2.2000000000000002</v>
      </c>
      <c r="T539" s="3" t="s">
        <v>3</v>
      </c>
      <c r="U539" s="5">
        <v>32.5</v>
      </c>
      <c r="V539" s="3">
        <v>2.4900000000000002</v>
      </c>
      <c r="W539" s="5">
        <v>275</v>
      </c>
      <c r="X539" s="3"/>
      <c r="Y539" s="3">
        <v>19</v>
      </c>
      <c r="Z539" s="5">
        <v>3.3</v>
      </c>
      <c r="AA539" s="3" t="s">
        <v>8</v>
      </c>
      <c r="AB539" s="5">
        <v>1.8181818181818181</v>
      </c>
      <c r="AC539" s="5">
        <v>2.5454545454545454E-5</v>
      </c>
      <c r="AD539" s="3" t="s">
        <v>22</v>
      </c>
      <c r="AE539" s="3" t="s">
        <v>1</v>
      </c>
      <c r="AF539" s="3"/>
      <c r="AG539" s="5">
        <v>1.4999999999999999E-2</v>
      </c>
      <c r="AH539" s="5">
        <v>275</v>
      </c>
      <c r="AI539" s="5">
        <v>180</v>
      </c>
      <c r="AJ539" s="3">
        <v>640</v>
      </c>
      <c r="AK539" s="5">
        <v>275</v>
      </c>
      <c r="AL539" s="5">
        <v>1.18</v>
      </c>
      <c r="AM539" s="3"/>
      <c r="AN539" s="3"/>
      <c r="AO539" s="5">
        <v>275</v>
      </c>
      <c r="AP539" s="5">
        <v>275</v>
      </c>
      <c r="AQ539" s="5">
        <v>350</v>
      </c>
      <c r="AR539" s="5">
        <v>13.25</v>
      </c>
      <c r="AS539" s="3" t="s">
        <v>28</v>
      </c>
      <c r="AT539" s="3" t="s">
        <v>28</v>
      </c>
      <c r="AU539" s="5">
        <v>580</v>
      </c>
      <c r="AV539" s="3"/>
      <c r="AW539" s="5">
        <v>275</v>
      </c>
      <c r="AX539" s="5">
        <v>2.9999999999999997E-4</v>
      </c>
      <c r="AY539" s="2"/>
      <c r="AZ539" s="5">
        <v>107</v>
      </c>
      <c r="BA539" s="5">
        <v>275</v>
      </c>
      <c r="BB539" s="3" t="s">
        <v>8</v>
      </c>
      <c r="BC539" s="3">
        <v>58</v>
      </c>
      <c r="BD539" s="5">
        <v>0.46082949308755761</v>
      </c>
      <c r="BE539" s="3" t="s">
        <v>581</v>
      </c>
      <c r="BF539" s="6">
        <v>34</v>
      </c>
      <c r="BG539" s="5">
        <v>6.1</v>
      </c>
      <c r="BH539" s="3">
        <v>180</v>
      </c>
      <c r="BI539" s="3">
        <v>2.9</v>
      </c>
      <c r="BJ539" s="5">
        <v>16.7</v>
      </c>
      <c r="BK539" s="5">
        <v>1000</v>
      </c>
      <c r="BL539" s="5">
        <v>2.7027027027027026</v>
      </c>
      <c r="BM539" s="5">
        <v>9.15</v>
      </c>
      <c r="BN539" s="5">
        <v>275</v>
      </c>
      <c r="BO539" s="3" t="s">
        <v>121</v>
      </c>
      <c r="BP539" s="3" t="s">
        <v>3</v>
      </c>
      <c r="BQ539" s="5">
        <v>6.07</v>
      </c>
      <c r="BR539" s="2" t="s">
        <v>21</v>
      </c>
      <c r="BS539" s="3"/>
      <c r="BT539" s="3"/>
      <c r="BU539" s="3">
        <v>1.4705882352941175</v>
      </c>
      <c r="BV539" s="5">
        <v>3.75</v>
      </c>
      <c r="BW539" s="5">
        <v>5.28</v>
      </c>
      <c r="BX539" s="3" t="s">
        <v>27</v>
      </c>
      <c r="BY539" s="3"/>
      <c r="BZ539" s="5">
        <v>275</v>
      </c>
      <c r="CA539" s="5">
        <v>7.6923076923076916</v>
      </c>
      <c r="CB539" s="3" t="s">
        <v>3</v>
      </c>
      <c r="CC539" s="5">
        <v>1.5</v>
      </c>
      <c r="CD539" s="5">
        <v>365</v>
      </c>
      <c r="CE539" s="3"/>
      <c r="CF539" s="5">
        <v>155</v>
      </c>
      <c r="CG539" s="3" t="s">
        <v>312</v>
      </c>
      <c r="CH539" s="3">
        <v>2.9</v>
      </c>
      <c r="CI539" s="3" t="s">
        <v>27</v>
      </c>
      <c r="CJ539" s="3" t="s">
        <v>1</v>
      </c>
      <c r="CK539" s="5">
        <v>6.75</v>
      </c>
      <c r="CL539" s="3" t="s">
        <v>22</v>
      </c>
      <c r="CM539" s="5">
        <v>745</v>
      </c>
      <c r="CN539" s="3"/>
      <c r="CO539" s="5">
        <v>100</v>
      </c>
      <c r="CP539" s="5">
        <v>18.5</v>
      </c>
      <c r="CQ539" s="5">
        <v>6.6</v>
      </c>
      <c r="CR539" s="5">
        <v>7.6</v>
      </c>
      <c r="CS539" s="5">
        <v>72</v>
      </c>
      <c r="CT539" s="5">
        <v>57.5</v>
      </c>
      <c r="CU539" s="5">
        <v>19</v>
      </c>
      <c r="CV539" s="5">
        <v>1870</v>
      </c>
      <c r="CW539" s="5">
        <v>1450</v>
      </c>
      <c r="CX539" s="5">
        <v>4.5454545454545459</v>
      </c>
      <c r="CY539" s="5">
        <v>0.58823529411764708</v>
      </c>
      <c r="CZ539" s="3" t="s">
        <v>22</v>
      </c>
      <c r="DA539" s="5">
        <v>2.15</v>
      </c>
      <c r="DB539" s="5">
        <v>1180</v>
      </c>
      <c r="DC539" s="5">
        <v>10.1</v>
      </c>
      <c r="DD539" s="5">
        <v>139</v>
      </c>
      <c r="DE539" s="3" t="s">
        <v>22</v>
      </c>
      <c r="DF539" s="5">
        <v>0.7407407407407407</v>
      </c>
      <c r="DG539" s="3" t="s">
        <v>3</v>
      </c>
      <c r="DH539" s="5">
        <v>24.25</v>
      </c>
      <c r="DI539" s="3" t="s">
        <v>28</v>
      </c>
      <c r="DJ539" s="3"/>
      <c r="DK539" s="5">
        <v>735</v>
      </c>
      <c r="DL539" s="3" t="s">
        <v>8</v>
      </c>
      <c r="DM539" s="5" t="s">
        <v>21</v>
      </c>
      <c r="DN539" s="3" t="s">
        <v>3</v>
      </c>
      <c r="DO539" s="5">
        <v>820</v>
      </c>
      <c r="DP539" s="3" t="s">
        <v>3</v>
      </c>
      <c r="DQ539" s="5">
        <v>1100</v>
      </c>
      <c r="DR539" s="5">
        <v>2.6315789473684212</v>
      </c>
      <c r="DS539" s="2"/>
      <c r="DT539" s="5">
        <v>0.98039215686274506</v>
      </c>
      <c r="DU539" s="2"/>
      <c r="DV539" s="3" t="s">
        <v>3</v>
      </c>
      <c r="DW539" s="5">
        <v>32.5</v>
      </c>
      <c r="DX539" s="3">
        <v>8.5500000000000007</v>
      </c>
      <c r="DY539" s="3" t="s">
        <v>8</v>
      </c>
      <c r="DZ539" s="5">
        <v>1590</v>
      </c>
      <c r="EA539" s="5">
        <v>3.125</v>
      </c>
      <c r="EB539" s="5">
        <v>2.74</v>
      </c>
      <c r="EC539" s="3">
        <v>10</v>
      </c>
      <c r="ED539" s="5">
        <v>275</v>
      </c>
      <c r="EE539" s="5">
        <v>0.31746031746031744</v>
      </c>
      <c r="EF539" s="3" t="s">
        <v>1</v>
      </c>
      <c r="EG539" s="3" t="s">
        <v>27</v>
      </c>
      <c r="EH539" s="2"/>
      <c r="EI539" s="5">
        <v>15.5</v>
      </c>
      <c r="EJ539" s="3" t="s">
        <v>473</v>
      </c>
      <c r="EK539" s="5">
        <v>3.08</v>
      </c>
      <c r="EL539" s="3" t="s">
        <v>1</v>
      </c>
      <c r="EM539" s="3" t="s">
        <v>3</v>
      </c>
      <c r="EN539" s="3" t="s">
        <v>27</v>
      </c>
      <c r="EO539" s="3"/>
      <c r="EP539" s="3" t="s">
        <v>8</v>
      </c>
      <c r="EQ539" s="3">
        <v>2.9</v>
      </c>
      <c r="ER539" s="5">
        <v>9.3000000000000007</v>
      </c>
      <c r="ES539" s="3"/>
      <c r="ET539" s="9">
        <v>72</v>
      </c>
      <c r="EU539" s="3" t="s">
        <v>239</v>
      </c>
      <c r="EV539" s="3" t="s">
        <v>28</v>
      </c>
      <c r="EW539" s="9">
        <v>35.799999999999997</v>
      </c>
      <c r="EX539" s="9">
        <v>1.78</v>
      </c>
      <c r="EY539" s="3">
        <v>2</v>
      </c>
      <c r="EZ539" s="3"/>
      <c r="FA539" s="9">
        <v>1.639344262295082</v>
      </c>
      <c r="FB539" s="9">
        <v>0.3</v>
      </c>
      <c r="FC539" s="5">
        <v>275</v>
      </c>
      <c r="FD539" s="9">
        <v>9.1</v>
      </c>
      <c r="FE539" s="2" t="s">
        <v>311</v>
      </c>
      <c r="FF539" s="3" t="s">
        <v>28</v>
      </c>
      <c r="FG539" s="3" t="s">
        <v>1</v>
      </c>
      <c r="FH539" s="9">
        <v>6.25</v>
      </c>
      <c r="FI539" s="3">
        <v>0.41666666666666669</v>
      </c>
      <c r="FJ539" s="9">
        <v>23.25</v>
      </c>
      <c r="FK539" s="3" t="s">
        <v>1</v>
      </c>
      <c r="FL539" s="3" t="s">
        <v>1</v>
      </c>
      <c r="FM539" s="3">
        <v>0.95238095238095233</v>
      </c>
      <c r="FN539" s="9">
        <v>1570</v>
      </c>
      <c r="FO539" s="9">
        <v>0.5</v>
      </c>
      <c r="FP539" s="9">
        <v>27</v>
      </c>
      <c r="FQ539" s="3" t="s">
        <v>311</v>
      </c>
      <c r="FR539" s="5">
        <v>0.96</v>
      </c>
      <c r="FS539" s="9">
        <v>140</v>
      </c>
      <c r="FT539" s="3" t="s">
        <v>1</v>
      </c>
      <c r="FU539" s="3">
        <v>3.85</v>
      </c>
      <c r="FV539" s="3" t="s">
        <v>27</v>
      </c>
      <c r="FW539" s="5">
        <v>170</v>
      </c>
      <c r="FX539" s="10">
        <v>2.8000000000000001E-2</v>
      </c>
      <c r="FY539" s="3">
        <v>95</v>
      </c>
      <c r="FZ539" s="3"/>
      <c r="GA539" s="3">
        <v>2.9</v>
      </c>
      <c r="GB539" s="3">
        <v>2.9</v>
      </c>
      <c r="GC539" s="3" t="s">
        <v>27</v>
      </c>
      <c r="GD539" s="3">
        <v>2.9</v>
      </c>
      <c r="GE539" s="3">
        <v>2.6315789473684212</v>
      </c>
      <c r="GF539" s="3" t="s">
        <v>30</v>
      </c>
      <c r="GG539" s="3"/>
      <c r="GH539" s="9">
        <v>3.95</v>
      </c>
      <c r="GI539" s="5">
        <v>275</v>
      </c>
      <c r="GJ539" s="5">
        <v>14</v>
      </c>
      <c r="GK539" s="3">
        <v>5.88</v>
      </c>
      <c r="GL539" s="5">
        <v>495</v>
      </c>
      <c r="GM539" s="9">
        <v>1.8</v>
      </c>
      <c r="GN539" s="3" t="s">
        <v>31</v>
      </c>
      <c r="GO539" s="3" t="s">
        <v>8</v>
      </c>
      <c r="GP539" s="3"/>
      <c r="GQ539" s="3">
        <v>3800</v>
      </c>
      <c r="GR539" s="3" t="s">
        <v>219</v>
      </c>
      <c r="GS539" s="9">
        <v>2.6315789473684212</v>
      </c>
      <c r="GT539" s="9">
        <v>100</v>
      </c>
      <c r="GU539" s="9">
        <v>50</v>
      </c>
      <c r="GV539" s="2">
        <v>5.0999999999999996</v>
      </c>
      <c r="GW539" s="9">
        <v>15.7</v>
      </c>
      <c r="GX539" s="2" t="s">
        <v>34</v>
      </c>
      <c r="GY539" s="9">
        <v>2.7027027027027026</v>
      </c>
      <c r="GZ539" s="9">
        <v>5.95</v>
      </c>
      <c r="HA539" s="9">
        <v>1.3</v>
      </c>
      <c r="HB539" s="9">
        <v>42</v>
      </c>
      <c r="HC539" s="3">
        <v>27.5</v>
      </c>
      <c r="HD539" s="3" t="s">
        <v>3</v>
      </c>
      <c r="HE539" s="9">
        <v>290</v>
      </c>
      <c r="HF539" s="9">
        <v>25.5</v>
      </c>
      <c r="HG539" s="3" t="s">
        <v>467</v>
      </c>
      <c r="HH539" s="5">
        <v>275</v>
      </c>
      <c r="HI539" s="3" t="s">
        <v>311</v>
      </c>
      <c r="HJ539" s="3">
        <v>1.4285714285714286</v>
      </c>
      <c r="HK539" s="3" t="s">
        <v>3</v>
      </c>
      <c r="HL539" s="3">
        <v>5.9</v>
      </c>
      <c r="HM539" s="9">
        <v>0.9</v>
      </c>
      <c r="HN539" s="9">
        <v>2750</v>
      </c>
      <c r="HO539" s="3" t="s">
        <v>3</v>
      </c>
      <c r="HP539" s="3" t="s">
        <v>1</v>
      </c>
      <c r="HQ539" s="3" t="s">
        <v>28</v>
      </c>
      <c r="HR539" s="9">
        <v>740</v>
      </c>
      <c r="HS539" s="3" t="s">
        <v>3</v>
      </c>
      <c r="HT539" s="3">
        <v>3.85</v>
      </c>
      <c r="HU539" s="9">
        <v>0.5376344086021505</v>
      </c>
      <c r="HV539" s="3">
        <v>1</v>
      </c>
      <c r="HW539" s="9">
        <v>1.4950000000000001</v>
      </c>
      <c r="HX539" s="3" t="s">
        <v>3</v>
      </c>
      <c r="HY539" s="3">
        <v>134</v>
      </c>
      <c r="HZ539" s="3" t="s">
        <v>30</v>
      </c>
      <c r="IA539" s="9">
        <v>55</v>
      </c>
      <c r="IB539" s="5">
        <v>6000</v>
      </c>
      <c r="IC539" s="3" t="s">
        <v>18</v>
      </c>
      <c r="ID539" s="3"/>
      <c r="IE539" s="3" t="s">
        <v>309</v>
      </c>
      <c r="IF539" s="7">
        <v>13.75</v>
      </c>
      <c r="IG539" s="9">
        <v>125</v>
      </c>
      <c r="IH539" s="9">
        <v>3.125</v>
      </c>
    </row>
    <row r="540" spans="1:242" x14ac:dyDescent="0.25">
      <c r="A540" s="1" t="s">
        <v>665</v>
      </c>
      <c r="B540" s="5">
        <v>700</v>
      </c>
      <c r="C540" s="3"/>
      <c r="D540" s="5">
        <v>29</v>
      </c>
      <c r="E540" s="3" t="s">
        <v>1</v>
      </c>
      <c r="F540" s="3"/>
      <c r="G540" s="2"/>
      <c r="H540" s="3">
        <v>2.87</v>
      </c>
      <c r="I540" s="3">
        <v>2.87</v>
      </c>
      <c r="J540" s="5">
        <v>0.65500000000000003</v>
      </c>
      <c r="K540" s="3" t="s">
        <v>3</v>
      </c>
      <c r="L540" s="3">
        <v>2</v>
      </c>
      <c r="M540" s="5">
        <v>1.2820512820512819</v>
      </c>
      <c r="N540" s="5">
        <v>11</v>
      </c>
      <c r="O540" s="3" t="s">
        <v>3</v>
      </c>
      <c r="P540" s="3">
        <v>1.1000000000000001</v>
      </c>
      <c r="Q540" s="3">
        <v>0.3968253968253968</v>
      </c>
      <c r="R540" s="5">
        <v>112</v>
      </c>
      <c r="S540" s="3">
        <v>2.2000000000000002</v>
      </c>
      <c r="T540" s="3" t="s">
        <v>3</v>
      </c>
      <c r="U540" s="5">
        <v>31.6</v>
      </c>
      <c r="V540" s="3">
        <v>2.5</v>
      </c>
      <c r="W540" s="5">
        <v>270</v>
      </c>
      <c r="X540" s="3"/>
      <c r="Y540" s="3">
        <v>18.899999999999999</v>
      </c>
      <c r="Z540" s="5">
        <v>3.35</v>
      </c>
      <c r="AA540" s="3" t="s">
        <v>8</v>
      </c>
      <c r="AB540" s="5">
        <v>1.8518518518518516</v>
      </c>
      <c r="AC540" s="5">
        <v>3.818181818181818E-5</v>
      </c>
      <c r="AD540" s="3" t="s">
        <v>22</v>
      </c>
      <c r="AE540" s="3" t="s">
        <v>1</v>
      </c>
      <c r="AF540" s="3"/>
      <c r="AG540" s="5">
        <v>1.7000000000000001E-2</v>
      </c>
      <c r="AH540" s="5">
        <v>270</v>
      </c>
      <c r="AI540" s="5">
        <v>178</v>
      </c>
      <c r="AJ540" s="3">
        <v>700</v>
      </c>
      <c r="AK540" s="5">
        <v>270</v>
      </c>
      <c r="AL540" s="5">
        <v>1.19</v>
      </c>
      <c r="AM540" s="3"/>
      <c r="AN540" s="3"/>
      <c r="AO540" s="5">
        <v>270</v>
      </c>
      <c r="AP540" s="5">
        <v>270</v>
      </c>
      <c r="AQ540" s="5">
        <v>370</v>
      </c>
      <c r="AR540" s="5">
        <v>13</v>
      </c>
      <c r="AS540" s="3" t="s">
        <v>28</v>
      </c>
      <c r="AT540" s="3" t="s">
        <v>28</v>
      </c>
      <c r="AU540" s="5">
        <v>625</v>
      </c>
      <c r="AV540" s="3"/>
      <c r="AW540" s="5">
        <v>270</v>
      </c>
      <c r="AX540" s="5">
        <v>4.3333333333333331E-4</v>
      </c>
      <c r="AY540" s="2"/>
      <c r="AZ540" s="5">
        <v>118</v>
      </c>
      <c r="BA540" s="5">
        <v>270</v>
      </c>
      <c r="BB540" s="3" t="s">
        <v>8</v>
      </c>
      <c r="BC540" s="3">
        <v>60</v>
      </c>
      <c r="BD540" s="5">
        <v>0.46511627906976744</v>
      </c>
      <c r="BE540" s="3" t="s">
        <v>581</v>
      </c>
      <c r="BF540" s="6">
        <v>40</v>
      </c>
      <c r="BG540" s="5">
        <v>5.95</v>
      </c>
      <c r="BH540" s="3">
        <v>182</v>
      </c>
      <c r="BI540" s="3">
        <v>2.87</v>
      </c>
      <c r="BJ540" s="5">
        <v>17</v>
      </c>
      <c r="BK540" s="5">
        <v>1000</v>
      </c>
      <c r="BL540" s="5">
        <v>2.8571428571428572</v>
      </c>
      <c r="BM540" s="5">
        <v>9.9</v>
      </c>
      <c r="BN540" s="5">
        <v>270</v>
      </c>
      <c r="BO540" s="3" t="s">
        <v>121</v>
      </c>
      <c r="BP540" s="3" t="s">
        <v>3</v>
      </c>
      <c r="BQ540" s="5">
        <v>6.09</v>
      </c>
      <c r="BR540" s="2" t="s">
        <v>21</v>
      </c>
      <c r="BS540" s="3"/>
      <c r="BT540" s="3"/>
      <c r="BU540" s="3">
        <v>1.4705882352941175</v>
      </c>
      <c r="BV540" s="5">
        <v>3.65</v>
      </c>
      <c r="BW540" s="5">
        <v>5.15</v>
      </c>
      <c r="BX540" s="3" t="s">
        <v>27</v>
      </c>
      <c r="BY540" s="3"/>
      <c r="BZ540" s="5">
        <v>270</v>
      </c>
      <c r="CA540" s="5">
        <v>7.6923076923076916</v>
      </c>
      <c r="CB540" s="3" t="s">
        <v>3</v>
      </c>
      <c r="CC540" s="5">
        <v>1.52</v>
      </c>
      <c r="CD540" s="5">
        <v>367</v>
      </c>
      <c r="CE540" s="3"/>
      <c r="CF540" s="5">
        <v>153</v>
      </c>
      <c r="CG540" s="3" t="s">
        <v>312</v>
      </c>
      <c r="CH540" s="3">
        <v>2.87</v>
      </c>
      <c r="CI540" s="3" t="s">
        <v>27</v>
      </c>
      <c r="CJ540" s="3" t="s">
        <v>1</v>
      </c>
      <c r="CK540" s="5">
        <v>6.89</v>
      </c>
      <c r="CL540" s="3" t="s">
        <v>22</v>
      </c>
      <c r="CM540" s="5">
        <v>750</v>
      </c>
      <c r="CN540" s="3"/>
      <c r="CO540" s="5">
        <v>100</v>
      </c>
      <c r="CP540" s="5">
        <v>19</v>
      </c>
      <c r="CQ540" s="5">
        <v>6.8</v>
      </c>
      <c r="CR540" s="5">
        <v>7.8</v>
      </c>
      <c r="CS540" s="5">
        <v>70</v>
      </c>
      <c r="CT540" s="5">
        <v>55</v>
      </c>
      <c r="CU540" s="5">
        <v>18.899999999999999</v>
      </c>
      <c r="CV540" s="5">
        <v>1875</v>
      </c>
      <c r="CW540" s="5">
        <v>1450</v>
      </c>
      <c r="CX540" s="5">
        <v>4.166666666666667</v>
      </c>
      <c r="CY540" s="5">
        <v>0.5780346820809249</v>
      </c>
      <c r="CZ540" s="3" t="s">
        <v>22</v>
      </c>
      <c r="DA540" s="5">
        <v>2.15</v>
      </c>
      <c r="DB540" s="5">
        <v>1180</v>
      </c>
      <c r="DC540" s="5">
        <v>10.199999999999999</v>
      </c>
      <c r="DD540" s="5">
        <v>133</v>
      </c>
      <c r="DE540" s="3" t="s">
        <v>22</v>
      </c>
      <c r="DF540" s="5">
        <v>0.71942446043165476</v>
      </c>
      <c r="DG540" s="3" t="s">
        <v>3</v>
      </c>
      <c r="DH540" s="5">
        <v>24.3</v>
      </c>
      <c r="DI540" s="3" t="s">
        <v>28</v>
      </c>
      <c r="DJ540" s="3"/>
      <c r="DK540" s="5">
        <v>728</v>
      </c>
      <c r="DL540" s="3" t="s">
        <v>8</v>
      </c>
      <c r="DM540" s="5" t="s">
        <v>21</v>
      </c>
      <c r="DN540" s="3" t="s">
        <v>3</v>
      </c>
      <c r="DO540" s="5">
        <v>815</v>
      </c>
      <c r="DP540" s="3" t="s">
        <v>3</v>
      </c>
      <c r="DQ540" s="5">
        <v>800</v>
      </c>
      <c r="DR540" s="5">
        <v>2.5</v>
      </c>
      <c r="DS540" s="2"/>
      <c r="DT540" s="5">
        <v>1</v>
      </c>
      <c r="DU540" s="2"/>
      <c r="DV540" s="3" t="s">
        <v>3</v>
      </c>
      <c r="DW540" s="5">
        <v>31.6</v>
      </c>
      <c r="DX540" s="3">
        <v>8.5500000000000007</v>
      </c>
      <c r="DY540" s="3" t="s">
        <v>8</v>
      </c>
      <c r="DZ540" s="5">
        <v>1585</v>
      </c>
      <c r="EA540" s="5">
        <v>3.0303030303030303</v>
      </c>
      <c r="EB540" s="5">
        <v>2.72</v>
      </c>
      <c r="EC540" s="3">
        <v>10</v>
      </c>
      <c r="ED540" s="5">
        <v>270</v>
      </c>
      <c r="EE540" s="5">
        <v>0.31347962382445144</v>
      </c>
      <c r="EF540" s="3" t="s">
        <v>1</v>
      </c>
      <c r="EG540" s="3" t="s">
        <v>27</v>
      </c>
      <c r="EH540" s="2"/>
      <c r="EI540" s="5">
        <v>15.5</v>
      </c>
      <c r="EJ540" s="3" t="s">
        <v>473</v>
      </c>
      <c r="EK540" s="5">
        <v>3.0950000000000002</v>
      </c>
      <c r="EL540" s="3" t="s">
        <v>1</v>
      </c>
      <c r="EM540" s="3" t="s">
        <v>3</v>
      </c>
      <c r="EN540" s="3" t="s">
        <v>27</v>
      </c>
      <c r="EO540" s="3"/>
      <c r="EP540" s="3" t="s">
        <v>8</v>
      </c>
      <c r="EQ540" s="3">
        <v>2.87</v>
      </c>
      <c r="ER540" s="5">
        <v>9.25</v>
      </c>
      <c r="ES540" s="3"/>
      <c r="ET540" s="9">
        <v>74</v>
      </c>
      <c r="EU540" s="3" t="s">
        <v>239</v>
      </c>
      <c r="EV540" s="3" t="s">
        <v>28</v>
      </c>
      <c r="EW540" s="9">
        <v>35.5</v>
      </c>
      <c r="EX540" s="9">
        <v>1.75</v>
      </c>
      <c r="EY540" s="3">
        <v>2</v>
      </c>
      <c r="EZ540" s="3"/>
      <c r="FA540" s="9">
        <v>1.6666666666666667</v>
      </c>
      <c r="FB540" s="9">
        <v>0.38</v>
      </c>
      <c r="FC540" s="5">
        <v>270</v>
      </c>
      <c r="FD540" s="9">
        <v>8.33</v>
      </c>
      <c r="FE540" s="2" t="s">
        <v>311</v>
      </c>
      <c r="FF540" s="3" t="s">
        <v>28</v>
      </c>
      <c r="FG540" s="3" t="s">
        <v>1</v>
      </c>
      <c r="FH540" s="9">
        <v>6</v>
      </c>
      <c r="FI540" s="3">
        <v>0.41322314049586778</v>
      </c>
      <c r="FJ540" s="9">
        <v>22.9</v>
      </c>
      <c r="FK540" s="3" t="s">
        <v>1</v>
      </c>
      <c r="FL540" s="3" t="s">
        <v>1</v>
      </c>
      <c r="FM540" s="3">
        <v>0.94339622641509424</v>
      </c>
      <c r="FN540" s="9">
        <v>1585</v>
      </c>
      <c r="FO540" s="9">
        <v>0.52500000000000002</v>
      </c>
      <c r="FP540" s="9">
        <v>29</v>
      </c>
      <c r="FQ540" s="3" t="s">
        <v>311</v>
      </c>
      <c r="FR540" s="5">
        <v>1.03</v>
      </c>
      <c r="FS540" s="9">
        <v>139</v>
      </c>
      <c r="FT540" s="3" t="s">
        <v>1</v>
      </c>
      <c r="FU540" s="3">
        <v>3.8</v>
      </c>
      <c r="FV540" s="3" t="s">
        <v>27</v>
      </c>
      <c r="FW540" s="5">
        <v>177</v>
      </c>
      <c r="FX540" s="10">
        <v>0.03</v>
      </c>
      <c r="FY540" s="3">
        <v>93</v>
      </c>
      <c r="FZ540" s="3"/>
      <c r="GA540" s="3">
        <v>2.87</v>
      </c>
      <c r="GB540" s="3">
        <v>2.87</v>
      </c>
      <c r="GC540" s="3" t="s">
        <v>27</v>
      </c>
      <c r="GD540" s="3">
        <v>2.87</v>
      </c>
      <c r="GE540" s="3">
        <v>2.5641025641025639</v>
      </c>
      <c r="GF540" s="3" t="s">
        <v>30</v>
      </c>
      <c r="GG540" s="3"/>
      <c r="GH540" s="9">
        <v>3.92</v>
      </c>
      <c r="GI540" s="5">
        <v>270</v>
      </c>
      <c r="GJ540" s="5">
        <v>14</v>
      </c>
      <c r="GK540" s="3">
        <v>5.85</v>
      </c>
      <c r="GL540" s="5">
        <v>490</v>
      </c>
      <c r="GM540" s="9">
        <v>1.79</v>
      </c>
      <c r="GN540" s="3" t="s">
        <v>31</v>
      </c>
      <c r="GO540" s="3" t="s">
        <v>8</v>
      </c>
      <c r="GP540" s="3"/>
      <c r="GQ540" s="3">
        <v>4000</v>
      </c>
      <c r="GR540" s="3" t="s">
        <v>219</v>
      </c>
      <c r="GS540" s="9">
        <v>2.5</v>
      </c>
      <c r="GT540" s="9">
        <v>98</v>
      </c>
      <c r="GU540" s="9">
        <v>49</v>
      </c>
      <c r="GV540" s="2">
        <v>5.5</v>
      </c>
      <c r="GW540" s="9">
        <v>16</v>
      </c>
      <c r="GX540" s="2" t="s">
        <v>34</v>
      </c>
      <c r="GY540" s="9">
        <v>2.6315789473684212</v>
      </c>
      <c r="GZ540" s="9">
        <v>5.8</v>
      </c>
      <c r="HA540" s="9">
        <v>1.29</v>
      </c>
      <c r="HB540" s="9">
        <v>40</v>
      </c>
      <c r="HC540" s="3">
        <v>27</v>
      </c>
      <c r="HD540" s="3" t="s">
        <v>3</v>
      </c>
      <c r="HE540" s="9">
        <v>300</v>
      </c>
      <c r="HF540" s="9">
        <v>25.15</v>
      </c>
      <c r="HG540" s="3" t="s">
        <v>467</v>
      </c>
      <c r="HH540" s="5">
        <v>270</v>
      </c>
      <c r="HI540" s="3" t="s">
        <v>311</v>
      </c>
      <c r="HJ540" s="3">
        <v>1.4084507042253522</v>
      </c>
      <c r="HK540" s="3" t="s">
        <v>3</v>
      </c>
      <c r="HL540" s="3">
        <v>5.95</v>
      </c>
      <c r="HM540" s="9">
        <v>0.88</v>
      </c>
      <c r="HN540" s="9">
        <v>2775</v>
      </c>
      <c r="HO540" s="3" t="s">
        <v>3</v>
      </c>
      <c r="HP540" s="3" t="s">
        <v>1</v>
      </c>
      <c r="HQ540" s="3" t="s">
        <v>28</v>
      </c>
      <c r="HR540" s="9">
        <v>770</v>
      </c>
      <c r="HS540" s="3" t="s">
        <v>3</v>
      </c>
      <c r="HT540" s="3">
        <v>3.82</v>
      </c>
      <c r="HU540" s="9">
        <v>0.5181347150259068</v>
      </c>
      <c r="HV540" s="3">
        <v>1</v>
      </c>
      <c r="HW540" s="9">
        <v>1.59</v>
      </c>
      <c r="HX540" s="3" t="s">
        <v>3</v>
      </c>
      <c r="HY540" s="3">
        <v>135</v>
      </c>
      <c r="HZ540" s="3" t="s">
        <v>30</v>
      </c>
      <c r="IA540" s="9">
        <v>54</v>
      </c>
      <c r="IB540" s="5">
        <v>7100</v>
      </c>
      <c r="IC540" s="3" t="s">
        <v>18</v>
      </c>
      <c r="ID540" s="3"/>
      <c r="IE540" s="3" t="s">
        <v>309</v>
      </c>
      <c r="IF540" s="7">
        <v>13.7</v>
      </c>
      <c r="IG540" s="9">
        <v>125</v>
      </c>
      <c r="IH540" s="9">
        <v>3.0303030303030303</v>
      </c>
    </row>
    <row r="541" spans="1:242" x14ac:dyDescent="0.25">
      <c r="A541" s="1" t="s">
        <v>666</v>
      </c>
      <c r="B541" s="5">
        <v>730</v>
      </c>
      <c r="C541" s="3"/>
      <c r="D541" s="5">
        <v>28.75</v>
      </c>
      <c r="E541" s="3" t="s">
        <v>1</v>
      </c>
      <c r="F541" s="3"/>
      <c r="G541" s="2"/>
      <c r="H541" s="3">
        <v>2.85</v>
      </c>
      <c r="I541" s="3">
        <v>2.85</v>
      </c>
      <c r="J541" s="5">
        <v>0.78</v>
      </c>
      <c r="K541" s="3" t="s">
        <v>3</v>
      </c>
      <c r="L541" s="3">
        <v>2</v>
      </c>
      <c r="M541" s="5">
        <v>1.2987012987012987</v>
      </c>
      <c r="N541" s="5">
        <v>10.8</v>
      </c>
      <c r="O541" s="3" t="s">
        <v>3</v>
      </c>
      <c r="P541" s="3">
        <v>1.1000000000000001</v>
      </c>
      <c r="Q541" s="3">
        <v>0.38461538461538458</v>
      </c>
      <c r="R541" s="5">
        <v>100</v>
      </c>
      <c r="S541" s="3">
        <v>2.2000000000000002</v>
      </c>
      <c r="T541" s="3" t="s">
        <v>3</v>
      </c>
      <c r="U541" s="5">
        <v>31.3</v>
      </c>
      <c r="V541" s="3">
        <v>2.5</v>
      </c>
      <c r="W541" s="5">
        <v>267</v>
      </c>
      <c r="X541" s="3"/>
      <c r="Y541" s="3">
        <v>19.8</v>
      </c>
      <c r="Z541" s="5">
        <v>3.42</v>
      </c>
      <c r="AA541" s="3" t="s">
        <v>8</v>
      </c>
      <c r="AB541" s="5">
        <v>1.9607843137254901</v>
      </c>
      <c r="AC541" s="5">
        <v>6.0000000000000002E-5</v>
      </c>
      <c r="AD541" s="3" t="s">
        <v>22</v>
      </c>
      <c r="AE541" s="3" t="s">
        <v>1</v>
      </c>
      <c r="AF541" s="3"/>
      <c r="AG541" s="5">
        <v>0.02</v>
      </c>
      <c r="AH541" s="5">
        <v>267</v>
      </c>
      <c r="AI541" s="5">
        <v>172</v>
      </c>
      <c r="AJ541" s="3">
        <v>720</v>
      </c>
      <c r="AK541" s="5">
        <v>267</v>
      </c>
      <c r="AL541" s="5">
        <v>1.19</v>
      </c>
      <c r="AM541" s="3"/>
      <c r="AN541" s="3"/>
      <c r="AO541" s="5">
        <v>267</v>
      </c>
      <c r="AP541" s="5">
        <v>267</v>
      </c>
      <c r="AQ541" s="5">
        <v>368</v>
      </c>
      <c r="AR541" s="5">
        <v>13.5</v>
      </c>
      <c r="AS541" s="3" t="s">
        <v>28</v>
      </c>
      <c r="AT541" s="3" t="s">
        <v>28</v>
      </c>
      <c r="AU541" s="5">
        <v>670</v>
      </c>
      <c r="AV541" s="3"/>
      <c r="AW541" s="5">
        <v>267</v>
      </c>
      <c r="AX541" s="5">
        <v>6.333333333333333E-4</v>
      </c>
      <c r="AY541" s="2"/>
      <c r="AZ541" s="5">
        <v>120</v>
      </c>
      <c r="BA541" s="5">
        <v>267</v>
      </c>
      <c r="BB541" s="3" t="s">
        <v>8</v>
      </c>
      <c r="BC541" s="3">
        <v>65</v>
      </c>
      <c r="BD541" s="5">
        <v>0.45662100456621008</v>
      </c>
      <c r="BE541" s="3" t="s">
        <v>581</v>
      </c>
      <c r="BF541" s="6">
        <v>45</v>
      </c>
      <c r="BG541" s="5">
        <v>5.8</v>
      </c>
      <c r="BH541" s="3">
        <v>190</v>
      </c>
      <c r="BI541" s="3">
        <v>2.85</v>
      </c>
      <c r="BJ541" s="5">
        <v>17.100000000000001</v>
      </c>
      <c r="BK541" s="5">
        <v>980</v>
      </c>
      <c r="BL541" s="5">
        <v>3.0303030303030303</v>
      </c>
      <c r="BM541" s="5">
        <v>9.9</v>
      </c>
      <c r="BN541" s="5">
        <v>267</v>
      </c>
      <c r="BO541" s="3" t="s">
        <v>121</v>
      </c>
      <c r="BP541" s="3" t="s">
        <v>3</v>
      </c>
      <c r="BQ541" s="5">
        <v>6.1</v>
      </c>
      <c r="BR541" s="2" t="s">
        <v>21</v>
      </c>
      <c r="BS541" s="3"/>
      <c r="BT541" s="3"/>
      <c r="BU541" s="3">
        <v>1.4925373134328357</v>
      </c>
      <c r="BV541" s="5">
        <v>3.62</v>
      </c>
      <c r="BW541" s="5">
        <v>5.0999999999999996</v>
      </c>
      <c r="BX541" s="3" t="s">
        <v>27</v>
      </c>
      <c r="BY541" s="3"/>
      <c r="BZ541" s="5">
        <v>267</v>
      </c>
      <c r="CA541" s="5">
        <v>7.6923076923076916</v>
      </c>
      <c r="CB541" s="3" t="s">
        <v>3</v>
      </c>
      <c r="CC541" s="5">
        <v>1.51</v>
      </c>
      <c r="CD541" s="5">
        <v>370</v>
      </c>
      <c r="CE541" s="3"/>
      <c r="CF541" s="5">
        <v>158</v>
      </c>
      <c r="CG541" s="3" t="s">
        <v>312</v>
      </c>
      <c r="CH541" s="3">
        <v>2.85</v>
      </c>
      <c r="CI541" s="3" t="s">
        <v>27</v>
      </c>
      <c r="CJ541" s="3" t="s">
        <v>1</v>
      </c>
      <c r="CK541" s="5">
        <v>6.9</v>
      </c>
      <c r="CL541" s="3" t="s">
        <v>22</v>
      </c>
      <c r="CM541" s="5">
        <v>760</v>
      </c>
      <c r="CN541" s="3"/>
      <c r="CO541" s="5">
        <v>105</v>
      </c>
      <c r="CP541" s="5">
        <v>19</v>
      </c>
      <c r="CQ541" s="5">
        <v>6.85</v>
      </c>
      <c r="CR541" s="5">
        <v>7.9</v>
      </c>
      <c r="CS541" s="5">
        <v>73</v>
      </c>
      <c r="CT541" s="5">
        <v>57</v>
      </c>
      <c r="CU541" s="5">
        <v>19.8</v>
      </c>
      <c r="CV541" s="5">
        <v>1885</v>
      </c>
      <c r="CW541" s="5">
        <v>1475</v>
      </c>
      <c r="CX541" s="5">
        <v>5</v>
      </c>
      <c r="CY541" s="5">
        <v>0.5714285714285714</v>
      </c>
      <c r="CZ541" s="3" t="s">
        <v>22</v>
      </c>
      <c r="DA541" s="5">
        <v>2.12</v>
      </c>
      <c r="DB541" s="5">
        <v>1185</v>
      </c>
      <c r="DC541" s="5">
        <v>10.1</v>
      </c>
      <c r="DD541" s="5">
        <v>133</v>
      </c>
      <c r="DE541" s="3" t="s">
        <v>22</v>
      </c>
      <c r="DF541" s="5">
        <v>0.73529411764705876</v>
      </c>
      <c r="DG541" s="3" t="s">
        <v>3</v>
      </c>
      <c r="DH541" s="5">
        <v>24.2</v>
      </c>
      <c r="DI541" s="3" t="s">
        <v>28</v>
      </c>
      <c r="DJ541" s="3"/>
      <c r="DK541" s="5">
        <v>725</v>
      </c>
      <c r="DL541" s="3" t="s">
        <v>8</v>
      </c>
      <c r="DM541" s="5" t="s">
        <v>21</v>
      </c>
      <c r="DN541" s="3" t="s">
        <v>3</v>
      </c>
      <c r="DO541" s="5">
        <v>810</v>
      </c>
      <c r="DP541" s="3" t="s">
        <v>3</v>
      </c>
      <c r="DQ541" s="5">
        <v>850</v>
      </c>
      <c r="DR541" s="5">
        <v>2.5641025641025639</v>
      </c>
      <c r="DS541" s="2"/>
      <c r="DT541" s="5">
        <v>1</v>
      </c>
      <c r="DU541" s="2"/>
      <c r="DV541" s="3" t="s">
        <v>3</v>
      </c>
      <c r="DW541" s="5">
        <v>31.3</v>
      </c>
      <c r="DX541" s="3">
        <v>8.4499999999999993</v>
      </c>
      <c r="DY541" s="3" t="s">
        <v>8</v>
      </c>
      <c r="DZ541" s="5">
        <v>1585</v>
      </c>
      <c r="EA541" s="5">
        <v>3.0303030303030303</v>
      </c>
      <c r="EB541" s="5">
        <v>2.71</v>
      </c>
      <c r="EC541" s="3">
        <v>10</v>
      </c>
      <c r="ED541" s="5">
        <v>267</v>
      </c>
      <c r="EE541" s="5">
        <v>0.30769230769230771</v>
      </c>
      <c r="EF541" s="3" t="s">
        <v>1</v>
      </c>
      <c r="EG541" s="3" t="s">
        <v>27</v>
      </c>
      <c r="EH541" s="2"/>
      <c r="EI541" s="5">
        <v>15.4</v>
      </c>
      <c r="EJ541" s="3" t="s">
        <v>473</v>
      </c>
      <c r="EK541" s="5">
        <v>3.12</v>
      </c>
      <c r="EL541" s="3" t="s">
        <v>1</v>
      </c>
      <c r="EM541" s="3" t="s">
        <v>3</v>
      </c>
      <c r="EN541" s="3" t="s">
        <v>27</v>
      </c>
      <c r="EO541" s="3"/>
      <c r="EP541" s="3" t="s">
        <v>8</v>
      </c>
      <c r="EQ541" s="3">
        <v>2.85</v>
      </c>
      <c r="ER541" s="5">
        <v>9.1999999999999993</v>
      </c>
      <c r="ES541" s="3"/>
      <c r="ET541" s="9">
        <v>73</v>
      </c>
      <c r="EU541" s="3" t="s">
        <v>239</v>
      </c>
      <c r="EV541" s="3" t="s">
        <v>28</v>
      </c>
      <c r="EW541" s="9">
        <v>35.200000000000003</v>
      </c>
      <c r="EX541" s="9">
        <v>1.7</v>
      </c>
      <c r="EY541" s="3">
        <v>2</v>
      </c>
      <c r="EZ541" s="3"/>
      <c r="FA541" s="9">
        <v>1.6949152542372883</v>
      </c>
      <c r="FB541" s="9">
        <v>0.57499999999999996</v>
      </c>
      <c r="FC541" s="5">
        <v>267</v>
      </c>
      <c r="FD541" s="9">
        <v>10</v>
      </c>
      <c r="FE541" s="2" t="s">
        <v>311</v>
      </c>
      <c r="FF541" s="3" t="s">
        <v>28</v>
      </c>
      <c r="FG541" s="3" t="s">
        <v>1</v>
      </c>
      <c r="FH541" s="9">
        <v>5.98</v>
      </c>
      <c r="FI541" s="3">
        <v>0.4</v>
      </c>
      <c r="FJ541" s="9">
        <v>25</v>
      </c>
      <c r="FK541" s="3" t="s">
        <v>1</v>
      </c>
      <c r="FL541" s="3" t="s">
        <v>1</v>
      </c>
      <c r="FM541" s="3">
        <v>0.95238095238095233</v>
      </c>
      <c r="FN541" s="9">
        <v>1595</v>
      </c>
      <c r="FO541" s="9">
        <v>0.59499999999999997</v>
      </c>
      <c r="FP541" s="9">
        <v>31</v>
      </c>
      <c r="FQ541" s="3" t="s">
        <v>311</v>
      </c>
      <c r="FR541" s="5">
        <v>1.03</v>
      </c>
      <c r="FS541" s="9">
        <v>135</v>
      </c>
      <c r="FT541" s="3" t="s">
        <v>1</v>
      </c>
      <c r="FU541" s="3">
        <v>3.79</v>
      </c>
      <c r="FV541" s="3" t="s">
        <v>27</v>
      </c>
      <c r="FW541" s="5">
        <v>185</v>
      </c>
      <c r="FX541" s="10">
        <v>3.2000000000000001E-2</v>
      </c>
      <c r="FY541" s="3">
        <v>130</v>
      </c>
      <c r="FZ541" s="3"/>
      <c r="GA541" s="3">
        <v>2.85</v>
      </c>
      <c r="GB541" s="3">
        <v>2.85</v>
      </c>
      <c r="GC541" s="3" t="s">
        <v>27</v>
      </c>
      <c r="GD541" s="3">
        <v>2.85</v>
      </c>
      <c r="GE541" s="3">
        <v>2.5641025641025639</v>
      </c>
      <c r="GF541" s="3" t="s">
        <v>30</v>
      </c>
      <c r="GG541" s="3"/>
      <c r="GH541" s="9">
        <v>3.8</v>
      </c>
      <c r="GI541" s="5">
        <v>267</v>
      </c>
      <c r="GJ541" s="5">
        <v>15</v>
      </c>
      <c r="GK541" s="3">
        <v>5.85</v>
      </c>
      <c r="GL541" s="5">
        <v>500</v>
      </c>
      <c r="GM541" s="9">
        <v>1.75</v>
      </c>
      <c r="GN541" s="3" t="s">
        <v>31</v>
      </c>
      <c r="GO541" s="3" t="s">
        <v>8</v>
      </c>
      <c r="GP541" s="3"/>
      <c r="GQ541" s="3">
        <v>4350</v>
      </c>
      <c r="GR541" s="3" t="s">
        <v>219</v>
      </c>
      <c r="GS541" s="9">
        <v>2.5641025641025639</v>
      </c>
      <c r="GT541" s="9">
        <v>99</v>
      </c>
      <c r="GU541" s="9">
        <v>49</v>
      </c>
      <c r="GV541" s="2">
        <v>5.8</v>
      </c>
      <c r="GW541" s="9">
        <v>16.5</v>
      </c>
      <c r="GX541" s="2" t="s">
        <v>34</v>
      </c>
      <c r="GY541" s="9">
        <v>2.6315789473684212</v>
      </c>
      <c r="GZ541" s="9">
        <v>5.7</v>
      </c>
      <c r="HA541" s="9">
        <v>1.29</v>
      </c>
      <c r="HB541" s="9">
        <v>43</v>
      </c>
      <c r="HC541" s="3">
        <v>28.75</v>
      </c>
      <c r="HD541" s="3" t="s">
        <v>3</v>
      </c>
      <c r="HE541" s="9">
        <v>320</v>
      </c>
      <c r="HF541" s="9">
        <v>25.9</v>
      </c>
      <c r="HG541" s="3" t="s">
        <v>467</v>
      </c>
      <c r="HH541" s="5">
        <v>267</v>
      </c>
      <c r="HI541" s="3" t="s">
        <v>311</v>
      </c>
      <c r="HJ541" s="3">
        <v>1.4285714285714286</v>
      </c>
      <c r="HK541" s="3" t="s">
        <v>3</v>
      </c>
      <c r="HL541" s="3">
        <v>5.92</v>
      </c>
      <c r="HM541" s="9">
        <v>0.87</v>
      </c>
      <c r="HN541" s="9">
        <v>2900</v>
      </c>
      <c r="HO541" s="3" t="s">
        <v>3</v>
      </c>
      <c r="HP541" s="3" t="s">
        <v>1</v>
      </c>
      <c r="HQ541" s="3" t="s">
        <v>28</v>
      </c>
      <c r="HR541" s="9">
        <v>795</v>
      </c>
      <c r="HS541" s="3" t="s">
        <v>3</v>
      </c>
      <c r="HT541" s="3">
        <v>3.8</v>
      </c>
      <c r="HU541" s="9">
        <v>0.5181347150259068</v>
      </c>
      <c r="HV541" s="3">
        <v>1</v>
      </c>
      <c r="HW541" s="9">
        <v>1.595</v>
      </c>
      <c r="HX541" s="3" t="s">
        <v>3</v>
      </c>
      <c r="HY541" s="3">
        <v>140</v>
      </c>
      <c r="HZ541" s="3" t="s">
        <v>30</v>
      </c>
      <c r="IA541" s="9">
        <v>54</v>
      </c>
      <c r="IB541" s="5">
        <v>7250</v>
      </c>
      <c r="IC541" s="3" t="s">
        <v>18</v>
      </c>
      <c r="ID541" s="3"/>
      <c r="IE541" s="3" t="s">
        <v>309</v>
      </c>
      <c r="IF541" s="7">
        <v>14.25</v>
      </c>
      <c r="IG541" s="9">
        <v>125</v>
      </c>
      <c r="IH541" s="9">
        <v>3.0303030303030303</v>
      </c>
    </row>
    <row r="542" spans="1:242" x14ac:dyDescent="0.25">
      <c r="A542" s="1" t="s">
        <v>667</v>
      </c>
      <c r="B542" s="5">
        <v>730</v>
      </c>
      <c r="C542" s="3">
        <v>90</v>
      </c>
      <c r="D542" s="5">
        <v>29.25</v>
      </c>
      <c r="E542" s="3" t="s">
        <v>1</v>
      </c>
      <c r="F542" s="3"/>
      <c r="G542" s="2">
        <v>1.35</v>
      </c>
      <c r="H542" s="3">
        <v>2.85</v>
      </c>
      <c r="I542" s="3">
        <v>2.85</v>
      </c>
      <c r="J542" s="5">
        <v>0.79500000000000004</v>
      </c>
      <c r="K542" s="3" t="s">
        <v>3</v>
      </c>
      <c r="L542" s="3">
        <v>2</v>
      </c>
      <c r="M542" s="5">
        <v>1.2987012987012987</v>
      </c>
      <c r="N542" s="5">
        <v>10.7</v>
      </c>
      <c r="O542" s="3" t="s">
        <v>3</v>
      </c>
      <c r="P542" s="3">
        <v>1.1100000000000001</v>
      </c>
      <c r="Q542" s="3">
        <v>0.38759689922480617</v>
      </c>
      <c r="R542" s="5">
        <v>95</v>
      </c>
      <c r="S542" s="3">
        <v>2.2000000000000002</v>
      </c>
      <c r="T542" s="3" t="s">
        <v>3</v>
      </c>
      <c r="U542" s="5">
        <v>31.1</v>
      </c>
      <c r="V542" s="3">
        <v>2.5</v>
      </c>
      <c r="W542" s="5">
        <v>267</v>
      </c>
      <c r="X542" s="3"/>
      <c r="Y542" s="3">
        <v>19.8</v>
      </c>
      <c r="Z542" s="5">
        <v>3.41</v>
      </c>
      <c r="AA542" s="3" t="s">
        <v>8</v>
      </c>
      <c r="AB542" s="5">
        <v>2</v>
      </c>
      <c r="AC542" s="5">
        <v>7.0909090909090905E-5</v>
      </c>
      <c r="AD542" s="3" t="s">
        <v>22</v>
      </c>
      <c r="AE542" s="3" t="s">
        <v>1</v>
      </c>
      <c r="AF542" s="3"/>
      <c r="AG542" s="5">
        <v>2.1499999999999998E-2</v>
      </c>
      <c r="AH542" s="5">
        <v>267</v>
      </c>
      <c r="AI542" s="5">
        <v>175</v>
      </c>
      <c r="AJ542" s="3">
        <v>725</v>
      </c>
      <c r="AK542" s="5">
        <v>267</v>
      </c>
      <c r="AL542" s="5">
        <v>1.18</v>
      </c>
      <c r="AM542" s="3">
        <v>87</v>
      </c>
      <c r="AN542" s="3"/>
      <c r="AO542" s="5">
        <v>267</v>
      </c>
      <c r="AP542" s="5">
        <v>267</v>
      </c>
      <c r="AQ542" s="5">
        <v>380</v>
      </c>
      <c r="AR542" s="5">
        <v>13.55</v>
      </c>
      <c r="AS542" s="3" t="s">
        <v>28</v>
      </c>
      <c r="AT542" s="3" t="s">
        <v>28</v>
      </c>
      <c r="AU542" s="5">
        <v>665</v>
      </c>
      <c r="AV542" s="3">
        <v>300</v>
      </c>
      <c r="AW542" s="5">
        <v>267</v>
      </c>
      <c r="AX542" s="5">
        <v>8.0000000000000004E-4</v>
      </c>
      <c r="AY542" s="2"/>
      <c r="AZ542" s="5">
        <v>120</v>
      </c>
      <c r="BA542" s="5">
        <v>267</v>
      </c>
      <c r="BB542" s="3" t="s">
        <v>8</v>
      </c>
      <c r="BC542" s="3">
        <v>68</v>
      </c>
      <c r="BD542" s="5">
        <v>0.45454545454545453</v>
      </c>
      <c r="BE542" s="3" t="s">
        <v>581</v>
      </c>
      <c r="BF542" s="6">
        <v>45</v>
      </c>
      <c r="BG542" s="5">
        <v>5.8</v>
      </c>
      <c r="BH542" s="3">
        <v>198</v>
      </c>
      <c r="BI542" s="3">
        <v>2.85</v>
      </c>
      <c r="BJ542" s="5">
        <v>17.149999999999999</v>
      </c>
      <c r="BK542" s="5">
        <v>1110</v>
      </c>
      <c r="BL542" s="5">
        <v>3.125</v>
      </c>
      <c r="BM542" s="5">
        <v>9.9499999999999993</v>
      </c>
      <c r="BN542" s="5">
        <v>267</v>
      </c>
      <c r="BO542" s="3" t="s">
        <v>121</v>
      </c>
      <c r="BP542" s="3" t="s">
        <v>3</v>
      </c>
      <c r="BQ542" s="5">
        <v>6.1</v>
      </c>
      <c r="BR542" s="2" t="s">
        <v>21</v>
      </c>
      <c r="BS542" s="3"/>
      <c r="BT542" s="3"/>
      <c r="BU542" s="3">
        <v>1.5151515151515151</v>
      </c>
      <c r="BV542" s="5">
        <v>3.65</v>
      </c>
      <c r="BW542" s="5">
        <v>5.14</v>
      </c>
      <c r="BX542" s="3" t="s">
        <v>27</v>
      </c>
      <c r="BY542" s="3"/>
      <c r="BZ542" s="5">
        <v>267</v>
      </c>
      <c r="CA542" s="5">
        <v>7.6923076923076916</v>
      </c>
      <c r="CB542" s="3" t="s">
        <v>3</v>
      </c>
      <c r="CC542" s="5">
        <v>1.5</v>
      </c>
      <c r="CD542" s="5">
        <v>370</v>
      </c>
      <c r="CE542" s="3"/>
      <c r="CF542" s="5">
        <v>162</v>
      </c>
      <c r="CG542" s="3" t="s">
        <v>312</v>
      </c>
      <c r="CH542" s="3">
        <v>2.85</v>
      </c>
      <c r="CI542" s="3" t="s">
        <v>27</v>
      </c>
      <c r="CJ542" s="3" t="s">
        <v>1</v>
      </c>
      <c r="CK542" s="5">
        <v>6.9</v>
      </c>
      <c r="CL542" s="3" t="s">
        <v>22</v>
      </c>
      <c r="CM542" s="5">
        <v>765</v>
      </c>
      <c r="CN542" s="3">
        <v>2750</v>
      </c>
      <c r="CO542" s="5">
        <v>105</v>
      </c>
      <c r="CP542" s="5">
        <v>20</v>
      </c>
      <c r="CQ542" s="5">
        <v>6.85</v>
      </c>
      <c r="CR542" s="5">
        <v>7.9</v>
      </c>
      <c r="CS542" s="5">
        <v>75</v>
      </c>
      <c r="CT542" s="5">
        <v>57</v>
      </c>
      <c r="CU542" s="5">
        <v>19.8</v>
      </c>
      <c r="CV542" s="5">
        <v>1950</v>
      </c>
      <c r="CW542" s="5">
        <v>1500</v>
      </c>
      <c r="CX542" s="5">
        <v>5</v>
      </c>
      <c r="CY542" s="5">
        <v>0.5714285714285714</v>
      </c>
      <c r="CZ542" s="3" t="s">
        <v>22</v>
      </c>
      <c r="DA542" s="5">
        <v>2.12</v>
      </c>
      <c r="DB542" s="5">
        <v>1187</v>
      </c>
      <c r="DC542" s="5">
        <v>10.199999999999999</v>
      </c>
      <c r="DD542" s="5">
        <v>136</v>
      </c>
      <c r="DE542" s="3" t="s">
        <v>22</v>
      </c>
      <c r="DF542" s="5">
        <v>0.7407407407407407</v>
      </c>
      <c r="DG542" s="3" t="s">
        <v>3</v>
      </c>
      <c r="DH542" s="5">
        <v>25.5</v>
      </c>
      <c r="DI542" s="3" t="s">
        <v>28</v>
      </c>
      <c r="DJ542" s="3">
        <v>17</v>
      </c>
      <c r="DK542" s="5">
        <v>725</v>
      </c>
      <c r="DL542" s="3" t="s">
        <v>8</v>
      </c>
      <c r="DM542" s="5" t="s">
        <v>21</v>
      </c>
      <c r="DN542" s="3" t="s">
        <v>3</v>
      </c>
      <c r="DO542" s="5">
        <v>810</v>
      </c>
      <c r="DP542" s="3" t="s">
        <v>3</v>
      </c>
      <c r="DQ542" s="5">
        <v>900</v>
      </c>
      <c r="DR542" s="5">
        <v>2.6315789473684212</v>
      </c>
      <c r="DS542" s="5">
        <v>3.25</v>
      </c>
      <c r="DT542" s="5">
        <v>1</v>
      </c>
      <c r="DU542" s="2"/>
      <c r="DV542" s="3" t="s">
        <v>3</v>
      </c>
      <c r="DW542" s="5">
        <v>31.1</v>
      </c>
      <c r="DX542" s="3">
        <v>8.4499999999999993</v>
      </c>
      <c r="DY542" s="3" t="s">
        <v>8</v>
      </c>
      <c r="DZ542" s="5">
        <v>1570</v>
      </c>
      <c r="EA542" s="5">
        <v>3.0303030303030303</v>
      </c>
      <c r="EB542" s="5">
        <v>2.72</v>
      </c>
      <c r="EC542" s="3">
        <v>10</v>
      </c>
      <c r="ED542" s="5">
        <v>267</v>
      </c>
      <c r="EE542" s="5">
        <v>0.30769230769230771</v>
      </c>
      <c r="EF542" s="3" t="s">
        <v>1</v>
      </c>
      <c r="EG542" s="3" t="s">
        <v>27</v>
      </c>
      <c r="EH542" s="5">
        <v>210</v>
      </c>
      <c r="EI542" s="5">
        <v>15.45</v>
      </c>
      <c r="EJ542" s="3" t="s">
        <v>473</v>
      </c>
      <c r="EK542" s="5">
        <v>3.145</v>
      </c>
      <c r="EL542" s="3" t="s">
        <v>1</v>
      </c>
      <c r="EM542" s="3" t="s">
        <v>3</v>
      </c>
      <c r="EN542" s="3" t="s">
        <v>27</v>
      </c>
      <c r="EO542" s="3">
        <v>85</v>
      </c>
      <c r="EP542" s="3" t="s">
        <v>8</v>
      </c>
      <c r="EQ542" s="3">
        <v>2.85</v>
      </c>
      <c r="ER542" s="5">
        <v>9.1</v>
      </c>
      <c r="ES542" s="3">
        <v>2250</v>
      </c>
      <c r="ET542" s="9">
        <v>75</v>
      </c>
      <c r="EU542" s="3" t="s">
        <v>239</v>
      </c>
      <c r="EV542" s="3" t="s">
        <v>28</v>
      </c>
      <c r="EW542" s="9">
        <v>35.25</v>
      </c>
      <c r="EX542" s="9">
        <v>1.7</v>
      </c>
      <c r="EY542" s="3">
        <v>2</v>
      </c>
      <c r="EZ542" s="3"/>
      <c r="FA542" s="9">
        <v>1.7857142857142856</v>
      </c>
      <c r="FB542" s="9">
        <v>1.05</v>
      </c>
      <c r="FC542" s="5">
        <v>267</v>
      </c>
      <c r="FD542" s="9">
        <v>11.1</v>
      </c>
      <c r="FE542" s="2" t="s">
        <v>311</v>
      </c>
      <c r="FF542" s="3" t="s">
        <v>28</v>
      </c>
      <c r="FG542" s="3" t="s">
        <v>1</v>
      </c>
      <c r="FH542" s="9">
        <v>5.95</v>
      </c>
      <c r="FI542" s="3">
        <v>0.3968253968253968</v>
      </c>
      <c r="FJ542" s="9">
        <v>25</v>
      </c>
      <c r="FK542" s="3" t="s">
        <v>1</v>
      </c>
      <c r="FL542" s="3" t="s">
        <v>1</v>
      </c>
      <c r="FM542" s="3">
        <v>0.970873786407767</v>
      </c>
      <c r="FN542" s="9">
        <v>1600</v>
      </c>
      <c r="FO542" s="9">
        <v>0.6</v>
      </c>
      <c r="FP542" s="9">
        <v>30</v>
      </c>
      <c r="FQ542" s="3" t="s">
        <v>311</v>
      </c>
      <c r="FR542" s="5">
        <v>1.0349999999999999</v>
      </c>
      <c r="FS542" s="9">
        <v>138</v>
      </c>
      <c r="FT542" s="3" t="s">
        <v>1</v>
      </c>
      <c r="FU542" s="3">
        <v>3.79</v>
      </c>
      <c r="FV542" s="3" t="s">
        <v>27</v>
      </c>
      <c r="FW542" s="5">
        <v>200</v>
      </c>
      <c r="FX542" s="10">
        <v>3.5000000000000003E-2</v>
      </c>
      <c r="FY542" s="3">
        <v>155</v>
      </c>
      <c r="FZ542" s="3"/>
      <c r="GA542" s="3">
        <v>2.85</v>
      </c>
      <c r="GB542" s="3">
        <v>2.85</v>
      </c>
      <c r="GC542" s="3" t="s">
        <v>27</v>
      </c>
      <c r="GD542" s="3">
        <v>2.85</v>
      </c>
      <c r="GE542" s="3">
        <v>2.5641025641025639</v>
      </c>
      <c r="GF542" s="3" t="s">
        <v>30</v>
      </c>
      <c r="GG542" s="3">
        <v>185</v>
      </c>
      <c r="GH542" s="9">
        <v>3.85</v>
      </c>
      <c r="GI542" s="5">
        <v>267</v>
      </c>
      <c r="GJ542" s="5">
        <v>22</v>
      </c>
      <c r="GK542" s="3">
        <v>5.8</v>
      </c>
      <c r="GL542" s="5">
        <v>500</v>
      </c>
      <c r="GM542" s="9">
        <v>1.78</v>
      </c>
      <c r="GN542" s="3" t="s">
        <v>31</v>
      </c>
      <c r="GO542" s="3" t="s">
        <v>8</v>
      </c>
      <c r="GP542" s="3">
        <v>2.8571428571428572</v>
      </c>
      <c r="GQ542" s="3">
        <v>4500</v>
      </c>
      <c r="GR542" s="3" t="s">
        <v>219</v>
      </c>
      <c r="GS542" s="9">
        <v>2.6315789473684212</v>
      </c>
      <c r="GT542" s="9">
        <v>99</v>
      </c>
      <c r="GU542" s="9">
        <v>50</v>
      </c>
      <c r="GV542" s="2">
        <v>6.2</v>
      </c>
      <c r="GW542" s="9">
        <v>16.55</v>
      </c>
      <c r="GX542" s="2" t="s">
        <v>34</v>
      </c>
      <c r="GY542" s="9">
        <v>2.7027027027027026</v>
      </c>
      <c r="GZ542" s="9">
        <v>5.73</v>
      </c>
      <c r="HA542" s="9">
        <v>1.29</v>
      </c>
      <c r="HB542" s="9">
        <v>45</v>
      </c>
      <c r="HC542" s="3">
        <v>28.8</v>
      </c>
      <c r="HD542" s="3" t="s">
        <v>3</v>
      </c>
      <c r="HE542" s="9">
        <v>350</v>
      </c>
      <c r="HF542" s="9">
        <v>25.8</v>
      </c>
      <c r="HG542" s="3" t="s">
        <v>467</v>
      </c>
      <c r="HH542" s="5">
        <v>267</v>
      </c>
      <c r="HI542" s="3" t="s">
        <v>311</v>
      </c>
      <c r="HJ542" s="3">
        <v>1.4285714285714286</v>
      </c>
      <c r="HK542" s="3" t="s">
        <v>3</v>
      </c>
      <c r="HL542" s="3">
        <v>5.95</v>
      </c>
      <c r="HM542" s="9">
        <v>0.9</v>
      </c>
      <c r="HN542" s="9">
        <v>3000</v>
      </c>
      <c r="HO542" s="3" t="s">
        <v>3</v>
      </c>
      <c r="HP542" s="3" t="s">
        <v>1</v>
      </c>
      <c r="HQ542" s="3" t="s">
        <v>28</v>
      </c>
      <c r="HR542" s="9">
        <v>810</v>
      </c>
      <c r="HS542" s="3" t="s">
        <v>3</v>
      </c>
      <c r="HT542" s="3">
        <v>3.8</v>
      </c>
      <c r="HU542" s="9">
        <v>0.52356020942408377</v>
      </c>
      <c r="HV542" s="3">
        <v>1</v>
      </c>
      <c r="HW542" s="9">
        <v>1.925</v>
      </c>
      <c r="HX542" s="3" t="s">
        <v>3</v>
      </c>
      <c r="HY542" s="3">
        <v>140</v>
      </c>
      <c r="HZ542" s="3" t="s">
        <v>30</v>
      </c>
      <c r="IA542" s="9">
        <v>53</v>
      </c>
      <c r="IB542" s="5">
        <v>7650</v>
      </c>
      <c r="IC542" s="3" t="s">
        <v>18</v>
      </c>
      <c r="ID542" s="3"/>
      <c r="IE542" s="3" t="s">
        <v>309</v>
      </c>
      <c r="IF542" s="7">
        <v>15.1</v>
      </c>
      <c r="IG542" s="9">
        <v>133.33333333333334</v>
      </c>
      <c r="IH542" s="9">
        <v>3.0303030303030303</v>
      </c>
    </row>
    <row r="543" spans="1:242" x14ac:dyDescent="0.25">
      <c r="A543" s="1" t="s">
        <v>668</v>
      </c>
      <c r="B543" s="5">
        <v>725</v>
      </c>
      <c r="C543" s="3"/>
      <c r="D543" s="5">
        <v>30</v>
      </c>
      <c r="E543" s="3" t="s">
        <v>1</v>
      </c>
      <c r="F543" s="3"/>
      <c r="G543" s="2"/>
      <c r="H543" s="3">
        <v>2.9</v>
      </c>
      <c r="I543" s="3">
        <v>2.9</v>
      </c>
      <c r="J543" s="5">
        <v>0.95</v>
      </c>
      <c r="K543" s="3" t="s">
        <v>3</v>
      </c>
      <c r="L543" s="3">
        <v>2</v>
      </c>
      <c r="M543" s="5">
        <v>1.2820512820512819</v>
      </c>
      <c r="N543" s="5">
        <v>10.5</v>
      </c>
      <c r="O543" s="3" t="s">
        <v>3</v>
      </c>
      <c r="P543" s="3">
        <v>1.1100000000000001</v>
      </c>
      <c r="Q543" s="3">
        <v>0.3968253968253968</v>
      </c>
      <c r="R543" s="5">
        <v>92</v>
      </c>
      <c r="S543" s="3">
        <v>2.1800000000000002</v>
      </c>
      <c r="T543" s="3" t="s">
        <v>3</v>
      </c>
      <c r="U543" s="5">
        <v>30.75</v>
      </c>
      <c r="V543" s="3">
        <v>2.4500000000000002</v>
      </c>
      <c r="W543" s="5">
        <v>259</v>
      </c>
      <c r="X543" s="3"/>
      <c r="Y543" s="3">
        <v>20.3</v>
      </c>
      <c r="Z543" s="5">
        <v>3.48</v>
      </c>
      <c r="AA543" s="3" t="s">
        <v>8</v>
      </c>
      <c r="AB543" s="5">
        <v>2.1276595744680851</v>
      </c>
      <c r="AC543" s="5">
        <v>8.9090909090909094E-5</v>
      </c>
      <c r="AD543" s="3" t="s">
        <v>22</v>
      </c>
      <c r="AE543" s="3" t="s">
        <v>1</v>
      </c>
      <c r="AF543" s="3"/>
      <c r="AG543" s="5">
        <v>1.8749999999999999E-2</v>
      </c>
      <c r="AH543" s="5">
        <v>259</v>
      </c>
      <c r="AI543" s="5">
        <v>235</v>
      </c>
      <c r="AJ543" s="3">
        <v>730</v>
      </c>
      <c r="AK543" s="5">
        <v>259</v>
      </c>
      <c r="AL543" s="5">
        <v>1.17</v>
      </c>
      <c r="AM543" s="3"/>
      <c r="AN543" s="3"/>
      <c r="AO543" s="5">
        <v>259</v>
      </c>
      <c r="AP543" s="5">
        <v>259</v>
      </c>
      <c r="AQ543" s="5">
        <v>395</v>
      </c>
      <c r="AR543" s="5">
        <v>13.4</v>
      </c>
      <c r="AS543" s="3" t="s">
        <v>28</v>
      </c>
      <c r="AT543" s="3" t="s">
        <v>28</v>
      </c>
      <c r="AU543" s="5">
        <v>660</v>
      </c>
      <c r="AV543" s="3"/>
      <c r="AW543" s="5">
        <v>259</v>
      </c>
      <c r="AX543" s="5">
        <v>9.1666666666666665E-4</v>
      </c>
      <c r="AY543" s="2"/>
      <c r="AZ543" s="5">
        <v>118</v>
      </c>
      <c r="BA543" s="5">
        <v>259</v>
      </c>
      <c r="BB543" s="3" t="s">
        <v>8</v>
      </c>
      <c r="BC543" s="3">
        <v>66</v>
      </c>
      <c r="BD543" s="5">
        <v>0.45662100456621008</v>
      </c>
      <c r="BE543" s="3" t="s">
        <v>581</v>
      </c>
      <c r="BF543" s="6">
        <v>40</v>
      </c>
      <c r="BG543" s="5">
        <v>5.75</v>
      </c>
      <c r="BH543" s="3">
        <v>195</v>
      </c>
      <c r="BI543" s="3">
        <v>2.9</v>
      </c>
      <c r="BJ543" s="5">
        <v>20</v>
      </c>
      <c r="BK543" s="5">
        <v>1100</v>
      </c>
      <c r="BL543" s="5">
        <v>3.125</v>
      </c>
      <c r="BM543" s="5">
        <v>9.8000000000000007</v>
      </c>
      <c r="BN543" s="5">
        <v>259</v>
      </c>
      <c r="BO543" s="3" t="s">
        <v>121</v>
      </c>
      <c r="BP543" s="3" t="s">
        <v>3</v>
      </c>
      <c r="BQ543" s="5">
        <v>6.12</v>
      </c>
      <c r="BR543" s="2" t="s">
        <v>21</v>
      </c>
      <c r="BS543" s="3"/>
      <c r="BT543" s="3"/>
      <c r="BU543" s="3">
        <v>1.5151515151515151</v>
      </c>
      <c r="BV543" s="5">
        <v>3.62</v>
      </c>
      <c r="BW543" s="5">
        <v>5.09</v>
      </c>
      <c r="BX543" s="3" t="s">
        <v>27</v>
      </c>
      <c r="BY543" s="3"/>
      <c r="BZ543" s="5">
        <v>259</v>
      </c>
      <c r="CA543" s="5">
        <v>7.6923076923076916</v>
      </c>
      <c r="CB543" s="3" t="s">
        <v>3</v>
      </c>
      <c r="CC543" s="5">
        <v>1.49</v>
      </c>
      <c r="CD543" s="5">
        <v>368</v>
      </c>
      <c r="CE543" s="3"/>
      <c r="CF543" s="5">
        <v>158</v>
      </c>
      <c r="CG543" s="3" t="s">
        <v>312</v>
      </c>
      <c r="CH543" s="3">
        <v>2.9</v>
      </c>
      <c r="CI543" s="3" t="s">
        <v>27</v>
      </c>
      <c r="CJ543" s="3" t="s">
        <v>1</v>
      </c>
      <c r="CK543" s="5">
        <v>6.89</v>
      </c>
      <c r="CL543" s="3" t="s">
        <v>22</v>
      </c>
      <c r="CM543" s="5">
        <v>768</v>
      </c>
      <c r="CN543" s="3"/>
      <c r="CO543" s="5">
        <v>110</v>
      </c>
      <c r="CP543" s="5">
        <v>20</v>
      </c>
      <c r="CQ543" s="5">
        <v>6.84</v>
      </c>
      <c r="CR543" s="5">
        <v>7.85</v>
      </c>
      <c r="CS543" s="5">
        <v>78</v>
      </c>
      <c r="CT543" s="5">
        <v>57</v>
      </c>
      <c r="CU543" s="5">
        <v>20.3</v>
      </c>
      <c r="CV543" s="5">
        <v>1958</v>
      </c>
      <c r="CW543" s="5">
        <v>1720</v>
      </c>
      <c r="CX543" s="5">
        <v>5.5555555555555554</v>
      </c>
      <c r="CY543" s="5">
        <v>0.56497175141242939</v>
      </c>
      <c r="CZ543" s="3" t="s">
        <v>22</v>
      </c>
      <c r="DA543" s="5">
        <v>2.5</v>
      </c>
      <c r="DB543" s="5">
        <v>1180</v>
      </c>
      <c r="DC543" s="5">
        <v>10.25</v>
      </c>
      <c r="DD543" s="5">
        <v>132.5</v>
      </c>
      <c r="DE543" s="3" t="s">
        <v>22</v>
      </c>
      <c r="DF543" s="5">
        <v>0.74626865671641784</v>
      </c>
      <c r="DG543" s="3" t="s">
        <v>3</v>
      </c>
      <c r="DH543" s="5">
        <v>26</v>
      </c>
      <c r="DI543" s="3" t="s">
        <v>28</v>
      </c>
      <c r="DJ543" s="3"/>
      <c r="DK543" s="5">
        <v>727</v>
      </c>
      <c r="DL543" s="3" t="s">
        <v>8</v>
      </c>
      <c r="DM543" s="5" t="s">
        <v>21</v>
      </c>
      <c r="DN543" s="3" t="s">
        <v>3</v>
      </c>
      <c r="DO543" s="5">
        <v>812</v>
      </c>
      <c r="DP543" s="3" t="s">
        <v>3</v>
      </c>
      <c r="DQ543" s="5">
        <v>1150</v>
      </c>
      <c r="DR543" s="5">
        <v>2.7027027027027026</v>
      </c>
      <c r="DS543" s="2"/>
      <c r="DT543" s="5">
        <v>1</v>
      </c>
      <c r="DU543" s="2"/>
      <c r="DV543" s="3" t="s">
        <v>3</v>
      </c>
      <c r="DW543" s="5">
        <v>30.75</v>
      </c>
      <c r="DX543" s="3">
        <v>8.75</v>
      </c>
      <c r="DY543" s="3" t="s">
        <v>8</v>
      </c>
      <c r="DZ543" s="5">
        <v>1750</v>
      </c>
      <c r="EA543" s="5">
        <v>3.3333333333333335</v>
      </c>
      <c r="EB543" s="5">
        <v>2.7</v>
      </c>
      <c r="EC543" s="3">
        <v>10.5</v>
      </c>
      <c r="ED543" s="5">
        <v>259</v>
      </c>
      <c r="EE543" s="5">
        <v>0.3048780487804878</v>
      </c>
      <c r="EF543" s="3" t="s">
        <v>1</v>
      </c>
      <c r="EG543" s="3" t="s">
        <v>27</v>
      </c>
      <c r="EH543" s="2"/>
      <c r="EI543" s="5">
        <v>15.45</v>
      </c>
      <c r="EJ543" s="3" t="s">
        <v>473</v>
      </c>
      <c r="EK543" s="5">
        <v>3.11</v>
      </c>
      <c r="EL543" s="3" t="s">
        <v>1</v>
      </c>
      <c r="EM543" s="3" t="s">
        <v>3</v>
      </c>
      <c r="EN543" s="3" t="s">
        <v>27</v>
      </c>
      <c r="EO543" s="3"/>
      <c r="EP543" s="3" t="s">
        <v>8</v>
      </c>
      <c r="EQ543" s="3">
        <v>2.9</v>
      </c>
      <c r="ER543" s="5">
        <v>9.1</v>
      </c>
      <c r="ES543" s="3"/>
      <c r="ET543" s="9">
        <v>75</v>
      </c>
      <c r="EU543" s="3" t="s">
        <v>239</v>
      </c>
      <c r="EV543" s="3" t="s">
        <v>28</v>
      </c>
      <c r="EW543" s="9">
        <v>35.299999999999997</v>
      </c>
      <c r="EX543" s="9">
        <v>1.7</v>
      </c>
      <c r="EY543" s="3">
        <v>2</v>
      </c>
      <c r="EZ543" s="3"/>
      <c r="FA543" s="9">
        <v>1.7241379310344829</v>
      </c>
      <c r="FB543" s="9">
        <v>1.5</v>
      </c>
      <c r="FC543" s="5">
        <v>259</v>
      </c>
      <c r="FD543" s="9">
        <v>10</v>
      </c>
      <c r="FE543" s="2" t="s">
        <v>311</v>
      </c>
      <c r="FF543" s="3" t="s">
        <v>28</v>
      </c>
      <c r="FG543" s="3" t="s">
        <v>1</v>
      </c>
      <c r="FH543" s="9">
        <v>5.9</v>
      </c>
      <c r="FI543" s="3">
        <v>0.3968253968253968</v>
      </c>
      <c r="FJ543" s="9">
        <v>24.9</v>
      </c>
      <c r="FK543" s="3" t="s">
        <v>1</v>
      </c>
      <c r="FL543" s="3" t="s">
        <v>1</v>
      </c>
      <c r="FM543" s="3">
        <v>0.98039215686274506</v>
      </c>
      <c r="FN543" s="9">
        <v>1600</v>
      </c>
      <c r="FO543" s="9">
        <v>0.65</v>
      </c>
      <c r="FP543" s="9">
        <v>30</v>
      </c>
      <c r="FQ543" s="3" t="s">
        <v>311</v>
      </c>
      <c r="FR543" s="5">
        <v>1.03</v>
      </c>
      <c r="FS543" s="9">
        <v>137</v>
      </c>
      <c r="FT543" s="3" t="s">
        <v>1</v>
      </c>
      <c r="FU543" s="3">
        <v>3.9</v>
      </c>
      <c r="FV543" s="3" t="s">
        <v>27</v>
      </c>
      <c r="FW543" s="5">
        <v>220</v>
      </c>
      <c r="FX543" s="10">
        <v>4.7E-2</v>
      </c>
      <c r="FY543" s="3">
        <v>180</v>
      </c>
      <c r="FZ543" s="3"/>
      <c r="GA543" s="3">
        <v>2.9</v>
      </c>
      <c r="GB543" s="3">
        <v>2.9</v>
      </c>
      <c r="GC543" s="3" t="s">
        <v>27</v>
      </c>
      <c r="GD543" s="3">
        <v>2.9</v>
      </c>
      <c r="GE543" s="3">
        <v>2.5641025641025639</v>
      </c>
      <c r="GF543" s="3" t="s">
        <v>30</v>
      </c>
      <c r="GG543" s="3"/>
      <c r="GH543" s="9">
        <v>4</v>
      </c>
      <c r="GI543" s="5">
        <v>259</v>
      </c>
      <c r="GJ543" s="5">
        <v>24</v>
      </c>
      <c r="GK543" s="3">
        <v>5.8</v>
      </c>
      <c r="GL543" s="5">
        <v>495</v>
      </c>
      <c r="GM543" s="9">
        <v>1.78</v>
      </c>
      <c r="GN543" s="3" t="s">
        <v>31</v>
      </c>
      <c r="GO543" s="3" t="s">
        <v>8</v>
      </c>
      <c r="GP543" s="3"/>
      <c r="GQ543" s="3">
        <v>4550</v>
      </c>
      <c r="GR543" s="3" t="s">
        <v>219</v>
      </c>
      <c r="GS543" s="9">
        <v>2.7027027027027026</v>
      </c>
      <c r="GT543" s="9">
        <v>98</v>
      </c>
      <c r="GU543" s="9">
        <v>50</v>
      </c>
      <c r="GV543" s="2">
        <v>7</v>
      </c>
      <c r="GW543" s="9">
        <v>16.55</v>
      </c>
      <c r="GX543" s="2" t="s">
        <v>34</v>
      </c>
      <c r="GY543" s="9">
        <v>2.7027027027027026</v>
      </c>
      <c r="GZ543" s="9">
        <v>5.7</v>
      </c>
      <c r="HA543" s="9">
        <v>1.27</v>
      </c>
      <c r="HB543" s="9">
        <v>47</v>
      </c>
      <c r="HC543" s="3">
        <v>28.85</v>
      </c>
      <c r="HD543" s="3" t="s">
        <v>3</v>
      </c>
      <c r="HE543" s="9">
        <v>340</v>
      </c>
      <c r="HF543" s="9">
        <v>26</v>
      </c>
      <c r="HG543" s="3" t="s">
        <v>467</v>
      </c>
      <c r="HH543" s="5">
        <v>259</v>
      </c>
      <c r="HI543" s="3" t="s">
        <v>311</v>
      </c>
      <c r="HJ543" s="3">
        <v>1.4492753623188408</v>
      </c>
      <c r="HK543" s="3" t="s">
        <v>3</v>
      </c>
      <c r="HL543" s="3">
        <v>5.97</v>
      </c>
      <c r="HM543" s="9">
        <v>0.89</v>
      </c>
      <c r="HN543" s="9">
        <v>3250</v>
      </c>
      <c r="HO543" s="3" t="s">
        <v>3</v>
      </c>
      <c r="HP543" s="3" t="s">
        <v>1</v>
      </c>
      <c r="HQ543" s="3" t="s">
        <v>28</v>
      </c>
      <c r="HR543" s="9">
        <v>820</v>
      </c>
      <c r="HS543" s="3" t="s">
        <v>3</v>
      </c>
      <c r="HT543" s="3">
        <v>3.9</v>
      </c>
      <c r="HU543" s="9">
        <v>0.51282051282051289</v>
      </c>
      <c r="HV543" s="3">
        <v>1</v>
      </c>
      <c r="HW543" s="9">
        <v>2</v>
      </c>
      <c r="HX543" s="3" t="s">
        <v>3</v>
      </c>
      <c r="HY543" s="3">
        <v>138</v>
      </c>
      <c r="HZ543" s="3" t="s">
        <v>30</v>
      </c>
      <c r="IA543" s="9">
        <v>55</v>
      </c>
      <c r="IB543" s="5">
        <v>8100</v>
      </c>
      <c r="IC543" s="3" t="s">
        <v>18</v>
      </c>
      <c r="ID543" s="3"/>
      <c r="IE543" s="3" t="s">
        <v>309</v>
      </c>
      <c r="IF543" s="7">
        <v>15.1</v>
      </c>
      <c r="IG543" s="9">
        <v>133.33333333333334</v>
      </c>
      <c r="IH543" s="9">
        <v>4.166666666666667</v>
      </c>
    </row>
    <row r="544" spans="1:242" x14ac:dyDescent="0.25">
      <c r="A544" s="1" t="s">
        <v>669</v>
      </c>
      <c r="B544" s="5">
        <v>735</v>
      </c>
      <c r="C544" s="3"/>
      <c r="D544" s="5">
        <v>31.5</v>
      </c>
      <c r="E544" s="3" t="s">
        <v>1</v>
      </c>
      <c r="F544" s="3"/>
      <c r="G544" s="2"/>
      <c r="H544" s="3">
        <v>2.85</v>
      </c>
      <c r="I544" s="3">
        <v>2.85</v>
      </c>
      <c r="J544" s="5">
        <v>1.0525</v>
      </c>
      <c r="K544" s="3" t="s">
        <v>3</v>
      </c>
      <c r="L544" s="3">
        <v>2</v>
      </c>
      <c r="M544" s="5">
        <v>1.2987012987012987</v>
      </c>
      <c r="N544" s="5">
        <v>10.8</v>
      </c>
      <c r="O544" s="3" t="s">
        <v>3</v>
      </c>
      <c r="P544" s="3">
        <v>1.0900000000000001</v>
      </c>
      <c r="Q544" s="3">
        <v>0.4</v>
      </c>
      <c r="R544" s="5">
        <v>94</v>
      </c>
      <c r="S544" s="3">
        <v>2.2000000000000002</v>
      </c>
      <c r="T544" s="3" t="s">
        <v>3</v>
      </c>
      <c r="U544" s="5">
        <v>31.5</v>
      </c>
      <c r="V544" s="3">
        <v>2.48</v>
      </c>
      <c r="W544" s="5">
        <v>262</v>
      </c>
      <c r="X544" s="3"/>
      <c r="Y544" s="3">
        <v>21.5</v>
      </c>
      <c r="Z544" s="5">
        <v>3.5</v>
      </c>
      <c r="AA544" s="3" t="s">
        <v>8</v>
      </c>
      <c r="AB544" s="5">
        <v>2.2222222222222223</v>
      </c>
      <c r="AC544" s="5">
        <v>9.0909090909090904E-5</v>
      </c>
      <c r="AD544" s="3" t="s">
        <v>22</v>
      </c>
      <c r="AE544" s="3" t="s">
        <v>1</v>
      </c>
      <c r="AF544" s="3"/>
      <c r="AG544" s="5">
        <v>0.03</v>
      </c>
      <c r="AH544" s="5">
        <v>262</v>
      </c>
      <c r="AI544" s="5">
        <v>240</v>
      </c>
      <c r="AJ544" s="3">
        <v>730</v>
      </c>
      <c r="AK544" s="5">
        <v>262</v>
      </c>
      <c r="AL544" s="5">
        <v>1.18</v>
      </c>
      <c r="AM544" s="3"/>
      <c r="AN544" s="3"/>
      <c r="AO544" s="5">
        <v>262</v>
      </c>
      <c r="AP544" s="5">
        <v>262</v>
      </c>
      <c r="AQ544" s="5">
        <v>400</v>
      </c>
      <c r="AR544" s="5">
        <v>12</v>
      </c>
      <c r="AS544" s="3" t="s">
        <v>28</v>
      </c>
      <c r="AT544" s="3" t="s">
        <v>28</v>
      </c>
      <c r="AU544" s="5">
        <v>665</v>
      </c>
      <c r="AV544" s="3"/>
      <c r="AW544" s="5">
        <v>262</v>
      </c>
      <c r="AX544" s="5">
        <v>1.1999999999999999E-3</v>
      </c>
      <c r="AY544" s="2"/>
      <c r="AZ544" s="5">
        <v>120</v>
      </c>
      <c r="BA544" s="5">
        <v>262</v>
      </c>
      <c r="BB544" s="3" t="s">
        <v>8</v>
      </c>
      <c r="BC544" s="3">
        <v>70</v>
      </c>
      <c r="BD544" s="5">
        <v>0.46511627906976744</v>
      </c>
      <c r="BE544" s="3" t="s">
        <v>581</v>
      </c>
      <c r="BF544" s="6">
        <v>37</v>
      </c>
      <c r="BG544" s="5">
        <v>5.85</v>
      </c>
      <c r="BH544" s="3">
        <v>205</v>
      </c>
      <c r="BI544" s="3">
        <v>2.85</v>
      </c>
      <c r="BJ544" s="5">
        <v>20</v>
      </c>
      <c r="BK544" s="5">
        <v>1120</v>
      </c>
      <c r="BL544" s="5">
        <v>3.3333333333333335</v>
      </c>
      <c r="BM544" s="5">
        <v>9.85</v>
      </c>
      <c r="BN544" s="5">
        <v>262</v>
      </c>
      <c r="BO544" s="3" t="s">
        <v>121</v>
      </c>
      <c r="BP544" s="3" t="s">
        <v>3</v>
      </c>
      <c r="BQ544" s="5">
        <v>6.15</v>
      </c>
      <c r="BR544" s="2" t="s">
        <v>21</v>
      </c>
      <c r="BS544" s="3"/>
      <c r="BT544" s="3"/>
      <c r="BU544" s="3">
        <v>1.5384615384615383</v>
      </c>
      <c r="BV544" s="5">
        <v>3.7</v>
      </c>
      <c r="BW544" s="5">
        <v>5.21</v>
      </c>
      <c r="BX544" s="3" t="s">
        <v>27</v>
      </c>
      <c r="BY544" s="3"/>
      <c r="BZ544" s="5">
        <v>262</v>
      </c>
      <c r="CA544" s="5">
        <v>7.6923076923076916</v>
      </c>
      <c r="CB544" s="3" t="s">
        <v>3</v>
      </c>
      <c r="CC544" s="5">
        <v>1.53</v>
      </c>
      <c r="CD544" s="5">
        <v>370</v>
      </c>
      <c r="CE544" s="3"/>
      <c r="CF544" s="5">
        <v>165</v>
      </c>
      <c r="CG544" s="3" t="s">
        <v>312</v>
      </c>
      <c r="CH544" s="3">
        <v>2.85</v>
      </c>
      <c r="CI544" s="3" t="s">
        <v>27</v>
      </c>
      <c r="CJ544" s="3" t="s">
        <v>1</v>
      </c>
      <c r="CK544" s="5">
        <v>6.4</v>
      </c>
      <c r="CL544" s="3" t="s">
        <v>22</v>
      </c>
      <c r="CM544" s="5">
        <v>770</v>
      </c>
      <c r="CN544" s="3"/>
      <c r="CO544" s="5">
        <v>165</v>
      </c>
      <c r="CP544" s="5">
        <v>18</v>
      </c>
      <c r="CQ544" s="5">
        <v>6.75</v>
      </c>
      <c r="CR544" s="5">
        <v>7.82</v>
      </c>
      <c r="CS544" s="5">
        <v>82</v>
      </c>
      <c r="CT544" s="5">
        <v>58</v>
      </c>
      <c r="CU544" s="5">
        <v>21.5</v>
      </c>
      <c r="CV544" s="5">
        <v>1995</v>
      </c>
      <c r="CW544" s="5">
        <v>1750</v>
      </c>
      <c r="CX544" s="5">
        <v>5.5555555555555554</v>
      </c>
      <c r="CY544" s="5">
        <v>0.5780346820809249</v>
      </c>
      <c r="CZ544" s="3" t="s">
        <v>22</v>
      </c>
      <c r="DA544" s="5">
        <v>2.4500000000000002</v>
      </c>
      <c r="DB544" s="5">
        <v>1170</v>
      </c>
      <c r="DC544" s="5">
        <v>10.5</v>
      </c>
      <c r="DD544" s="5">
        <v>135</v>
      </c>
      <c r="DE544" s="3" t="s">
        <v>22</v>
      </c>
      <c r="DF544" s="5">
        <v>0.76923076923076916</v>
      </c>
      <c r="DG544" s="3" t="s">
        <v>3</v>
      </c>
      <c r="DH544" s="5">
        <v>27</v>
      </c>
      <c r="DI544" s="3" t="s">
        <v>28</v>
      </c>
      <c r="DJ544" s="3"/>
      <c r="DK544" s="5">
        <v>725</v>
      </c>
      <c r="DL544" s="3" t="s">
        <v>8</v>
      </c>
      <c r="DM544" s="5" t="s">
        <v>21</v>
      </c>
      <c r="DN544" s="3" t="s">
        <v>3</v>
      </c>
      <c r="DO544" s="5">
        <v>815</v>
      </c>
      <c r="DP544" s="3" t="s">
        <v>3</v>
      </c>
      <c r="DQ544" s="5">
        <v>1200</v>
      </c>
      <c r="DR544" s="5">
        <v>2.8571428571428572</v>
      </c>
      <c r="DS544" s="2"/>
      <c r="DT544" s="5">
        <v>1.0204081632653061</v>
      </c>
      <c r="DU544" s="2"/>
      <c r="DV544" s="3" t="s">
        <v>3</v>
      </c>
      <c r="DW544" s="5">
        <v>31.5</v>
      </c>
      <c r="DX544" s="3">
        <v>8.85</v>
      </c>
      <c r="DY544" s="3" t="s">
        <v>8</v>
      </c>
      <c r="DZ544" s="5">
        <v>1795</v>
      </c>
      <c r="EA544" s="5">
        <v>3.5714285714285712</v>
      </c>
      <c r="EB544" s="5">
        <v>2.73</v>
      </c>
      <c r="EC544" s="3">
        <v>10.75</v>
      </c>
      <c r="ED544" s="5">
        <v>262</v>
      </c>
      <c r="EE544" s="5">
        <v>0.303951367781155</v>
      </c>
      <c r="EF544" s="3" t="s">
        <v>1</v>
      </c>
      <c r="EG544" s="3" t="s">
        <v>27</v>
      </c>
      <c r="EH544" s="2"/>
      <c r="EI544" s="5">
        <v>15.75</v>
      </c>
      <c r="EJ544" s="3" t="s">
        <v>473</v>
      </c>
      <c r="EK544" s="5">
        <v>3.105</v>
      </c>
      <c r="EL544" s="3" t="s">
        <v>1</v>
      </c>
      <c r="EM544" s="3" t="s">
        <v>3</v>
      </c>
      <c r="EN544" s="3" t="s">
        <v>27</v>
      </c>
      <c r="EO544" s="3"/>
      <c r="EP544" s="3" t="s">
        <v>8</v>
      </c>
      <c r="EQ544" s="3">
        <v>2.85</v>
      </c>
      <c r="ER544" s="5">
        <v>9</v>
      </c>
      <c r="ES544" s="3"/>
      <c r="ET544" s="9">
        <v>73</v>
      </c>
      <c r="EU544" s="3" t="s">
        <v>239</v>
      </c>
      <c r="EV544" s="3" t="s">
        <v>28</v>
      </c>
      <c r="EW544" s="9">
        <v>35.35</v>
      </c>
      <c r="EX544" s="9">
        <v>1.72</v>
      </c>
      <c r="EY544" s="3">
        <v>2</v>
      </c>
      <c r="EZ544" s="3"/>
      <c r="FA544" s="9">
        <v>1.7241379310344829</v>
      </c>
      <c r="FB544" s="9">
        <v>2.4</v>
      </c>
      <c r="FC544" s="5">
        <v>262</v>
      </c>
      <c r="FD544" s="9">
        <v>11.1</v>
      </c>
      <c r="FE544" s="2" t="s">
        <v>311</v>
      </c>
      <c r="FF544" s="3" t="s">
        <v>28</v>
      </c>
      <c r="FG544" s="3" t="s">
        <v>1</v>
      </c>
      <c r="FH544" s="9">
        <v>5.99</v>
      </c>
      <c r="FI544" s="3">
        <v>0.42016806722689076</v>
      </c>
      <c r="FJ544" s="9">
        <v>24.5</v>
      </c>
      <c r="FK544" s="3" t="s">
        <v>1</v>
      </c>
      <c r="FL544" s="3" t="s">
        <v>1</v>
      </c>
      <c r="FM544" s="3">
        <v>1.0204081632653061</v>
      </c>
      <c r="FN544" s="9">
        <v>1595</v>
      </c>
      <c r="FO544" s="9">
        <v>0.65</v>
      </c>
      <c r="FP544" s="9">
        <v>30.5</v>
      </c>
      <c r="FQ544" s="3" t="s">
        <v>311</v>
      </c>
      <c r="FR544" s="5">
        <v>1.07</v>
      </c>
      <c r="FS544" s="9">
        <v>139</v>
      </c>
      <c r="FT544" s="3" t="s">
        <v>1</v>
      </c>
      <c r="FU544" s="3">
        <v>3.95</v>
      </c>
      <c r="FV544" s="3" t="s">
        <v>27</v>
      </c>
      <c r="FW544" s="5">
        <v>235</v>
      </c>
      <c r="FX544" s="10">
        <v>4.9000000000000002E-2</v>
      </c>
      <c r="FY544" s="3">
        <v>187</v>
      </c>
      <c r="FZ544" s="3"/>
      <c r="GA544" s="3">
        <v>2.85</v>
      </c>
      <c r="GB544" s="3">
        <v>2.85</v>
      </c>
      <c r="GC544" s="3" t="s">
        <v>27</v>
      </c>
      <c r="GD544" s="3">
        <v>2.85</v>
      </c>
      <c r="GE544" s="3">
        <v>2.5</v>
      </c>
      <c r="GF544" s="3" t="s">
        <v>30</v>
      </c>
      <c r="GG544" s="3"/>
      <c r="GH544" s="9">
        <v>4.07</v>
      </c>
      <c r="GI544" s="5">
        <v>262</v>
      </c>
      <c r="GJ544" s="5">
        <v>25</v>
      </c>
      <c r="GK544" s="3">
        <v>5.82</v>
      </c>
      <c r="GL544" s="5">
        <v>490</v>
      </c>
      <c r="GM544" s="9">
        <v>1.75</v>
      </c>
      <c r="GN544" s="3" t="s">
        <v>31</v>
      </c>
      <c r="GO544" s="3" t="s">
        <v>8</v>
      </c>
      <c r="GP544" s="3"/>
      <c r="GQ544" s="3">
        <v>4555</v>
      </c>
      <c r="GR544" s="3" t="s">
        <v>219</v>
      </c>
      <c r="GS544" s="9">
        <v>2.8571428571428572</v>
      </c>
      <c r="GT544" s="9">
        <v>96</v>
      </c>
      <c r="GU544" s="9">
        <v>50.5</v>
      </c>
      <c r="GV544" s="2">
        <v>7.15</v>
      </c>
      <c r="GW544" s="9">
        <v>16.5</v>
      </c>
      <c r="GX544" s="2" t="s">
        <v>34</v>
      </c>
      <c r="GY544" s="9">
        <v>2.8571428571428572</v>
      </c>
      <c r="GZ544" s="9">
        <v>5.75</v>
      </c>
      <c r="HA544" s="9">
        <v>1.32</v>
      </c>
      <c r="HB544" s="9">
        <v>49</v>
      </c>
      <c r="HC544" s="3">
        <v>28</v>
      </c>
      <c r="HD544" s="3" t="s">
        <v>3</v>
      </c>
      <c r="HE544" s="9">
        <v>345</v>
      </c>
      <c r="HF544" s="9">
        <v>26.5</v>
      </c>
      <c r="HG544" s="3" t="s">
        <v>467</v>
      </c>
      <c r="HH544" s="5">
        <v>262</v>
      </c>
      <c r="HI544" s="3" t="s">
        <v>311</v>
      </c>
      <c r="HJ544" s="3">
        <v>1.4705882352941175</v>
      </c>
      <c r="HK544" s="3" t="s">
        <v>3</v>
      </c>
      <c r="HL544" s="3">
        <v>5.95</v>
      </c>
      <c r="HM544" s="9">
        <v>0.93</v>
      </c>
      <c r="HN544" s="9">
        <v>3400</v>
      </c>
      <c r="HO544" s="3" t="s">
        <v>3</v>
      </c>
      <c r="HP544" s="3" t="s">
        <v>1</v>
      </c>
      <c r="HQ544" s="3" t="s">
        <v>28</v>
      </c>
      <c r="HR544" s="9">
        <v>835</v>
      </c>
      <c r="HS544" s="3" t="s">
        <v>3</v>
      </c>
      <c r="HT544" s="3">
        <v>3.95</v>
      </c>
      <c r="HU544" s="9">
        <v>0.52356020942408377</v>
      </c>
      <c r="HV544" s="3">
        <v>1</v>
      </c>
      <c r="HW544" s="9">
        <v>2</v>
      </c>
      <c r="HX544" s="3" t="s">
        <v>3</v>
      </c>
      <c r="HY544" s="3">
        <v>147</v>
      </c>
      <c r="HZ544" s="3" t="s">
        <v>30</v>
      </c>
      <c r="IA544" s="9">
        <v>56</v>
      </c>
      <c r="IB544" s="5">
        <v>8550</v>
      </c>
      <c r="IC544" s="3" t="s">
        <v>18</v>
      </c>
      <c r="ID544" s="3"/>
      <c r="IE544" s="3" t="s">
        <v>309</v>
      </c>
      <c r="IF544" s="7">
        <v>15.75</v>
      </c>
      <c r="IG544" s="9">
        <v>133.33333333333334</v>
      </c>
      <c r="IH544" s="9">
        <v>4.3478260869565215</v>
      </c>
    </row>
    <row r="545" spans="1:242" x14ac:dyDescent="0.25">
      <c r="A545" s="1" t="s">
        <v>670</v>
      </c>
      <c r="B545" s="5">
        <v>728</v>
      </c>
      <c r="C545" s="3"/>
      <c r="D545" s="5">
        <v>34.5</v>
      </c>
      <c r="E545" s="3" t="s">
        <v>1</v>
      </c>
      <c r="F545" s="3"/>
      <c r="G545" s="2"/>
      <c r="H545" s="3">
        <v>2.9</v>
      </c>
      <c r="I545" s="3">
        <v>2.9</v>
      </c>
      <c r="J545" s="5">
        <v>1.1499999999999999</v>
      </c>
      <c r="K545" s="3" t="s">
        <v>3</v>
      </c>
      <c r="L545" s="3">
        <v>2.0499999999999998</v>
      </c>
      <c r="M545" s="5">
        <v>1.2987012987012987</v>
      </c>
      <c r="N545" s="5">
        <v>12.1</v>
      </c>
      <c r="O545" s="3" t="s">
        <v>3</v>
      </c>
      <c r="P545" s="3">
        <v>1.1100000000000001</v>
      </c>
      <c r="Q545" s="3">
        <v>0.39215686274509809</v>
      </c>
      <c r="R545" s="5">
        <v>97</v>
      </c>
      <c r="S545" s="3">
        <v>2.17</v>
      </c>
      <c r="T545" s="3" t="s">
        <v>3</v>
      </c>
      <c r="U545" s="5">
        <v>35.5</v>
      </c>
      <c r="V545" s="3">
        <v>2.35</v>
      </c>
      <c r="W545" s="5">
        <v>295</v>
      </c>
      <c r="X545" s="3"/>
      <c r="Y545" s="3">
        <v>23</v>
      </c>
      <c r="Z545" s="5">
        <v>3.53</v>
      </c>
      <c r="AA545" s="3" t="s">
        <v>8</v>
      </c>
      <c r="AB545" s="5">
        <v>2.3255813953488373</v>
      </c>
      <c r="AC545" s="5">
        <v>9.7454545454545455E-5</v>
      </c>
      <c r="AD545" s="3" t="s">
        <v>22</v>
      </c>
      <c r="AE545" s="3" t="s">
        <v>1</v>
      </c>
      <c r="AF545" s="3"/>
      <c r="AG545" s="5">
        <v>3.3000000000000002E-2</v>
      </c>
      <c r="AH545" s="5">
        <v>295</v>
      </c>
      <c r="AI545" s="5">
        <v>265</v>
      </c>
      <c r="AJ545" s="3">
        <v>735</v>
      </c>
      <c r="AK545" s="5">
        <v>295</v>
      </c>
      <c r="AL545" s="5">
        <v>1.1599999999999999</v>
      </c>
      <c r="AM545" s="3"/>
      <c r="AN545" s="3"/>
      <c r="AO545" s="5">
        <v>295</v>
      </c>
      <c r="AP545" s="5">
        <v>295</v>
      </c>
      <c r="AQ545" s="5">
        <v>380</v>
      </c>
      <c r="AR545" s="5">
        <v>11</v>
      </c>
      <c r="AS545" s="3" t="s">
        <v>28</v>
      </c>
      <c r="AT545" s="3" t="s">
        <v>28</v>
      </c>
      <c r="AU545" s="5">
        <v>635</v>
      </c>
      <c r="AV545" s="3"/>
      <c r="AW545" s="5">
        <v>295</v>
      </c>
      <c r="AX545" s="5">
        <v>1.3333333333333333E-3</v>
      </c>
      <c r="AY545" s="2"/>
      <c r="AZ545" s="5">
        <v>130</v>
      </c>
      <c r="BA545" s="5">
        <v>295</v>
      </c>
      <c r="BB545" s="3" t="s">
        <v>8</v>
      </c>
      <c r="BC545" s="3">
        <v>72</v>
      </c>
      <c r="BD545" s="5">
        <v>0.48076923076923073</v>
      </c>
      <c r="BE545" s="3" t="s">
        <v>581</v>
      </c>
      <c r="BF545" s="6">
        <v>36</v>
      </c>
      <c r="BG545" s="5">
        <v>6.6</v>
      </c>
      <c r="BH545" s="3">
        <v>225</v>
      </c>
      <c r="BI545" s="3">
        <v>2.9</v>
      </c>
      <c r="BJ545" s="5">
        <v>17</v>
      </c>
      <c r="BK545" s="5">
        <v>1115</v>
      </c>
      <c r="BL545" s="5">
        <v>3.4482758620689657</v>
      </c>
      <c r="BM545" s="5">
        <v>9.9</v>
      </c>
      <c r="BN545" s="5">
        <v>295</v>
      </c>
      <c r="BO545" s="3" t="s">
        <v>121</v>
      </c>
      <c r="BP545" s="3" t="s">
        <v>3</v>
      </c>
      <c r="BQ545" s="5">
        <v>6.2</v>
      </c>
      <c r="BR545" s="2" t="s">
        <v>21</v>
      </c>
      <c r="BS545" s="3"/>
      <c r="BT545" s="3"/>
      <c r="BU545" s="3">
        <v>1.5625</v>
      </c>
      <c r="BV545" s="5">
        <v>4.07</v>
      </c>
      <c r="BW545" s="5">
        <v>5.85</v>
      </c>
      <c r="BX545" s="3" t="s">
        <v>27</v>
      </c>
      <c r="BY545" s="3"/>
      <c r="BZ545" s="5">
        <v>295</v>
      </c>
      <c r="CA545" s="5">
        <v>9.0909090909090917</v>
      </c>
      <c r="CB545" s="3" t="s">
        <v>3</v>
      </c>
      <c r="CC545" s="5">
        <v>1.75</v>
      </c>
      <c r="CD545" s="5">
        <v>375</v>
      </c>
      <c r="CE545" s="3"/>
      <c r="CF545" s="5">
        <v>187</v>
      </c>
      <c r="CG545" s="3" t="s">
        <v>312</v>
      </c>
      <c r="CH545" s="3">
        <v>2.9</v>
      </c>
      <c r="CI545" s="3" t="s">
        <v>27</v>
      </c>
      <c r="CJ545" s="3" t="s">
        <v>1</v>
      </c>
      <c r="CK545" s="5">
        <v>5.7</v>
      </c>
      <c r="CL545" s="3" t="s">
        <v>22</v>
      </c>
      <c r="CM545" s="5">
        <v>775</v>
      </c>
      <c r="CN545" s="3"/>
      <c r="CO545" s="5">
        <v>167</v>
      </c>
      <c r="CP545" s="5">
        <v>15</v>
      </c>
      <c r="CQ545" s="5">
        <v>6.35</v>
      </c>
      <c r="CR545" s="5">
        <v>7.81</v>
      </c>
      <c r="CS545" s="5">
        <v>84</v>
      </c>
      <c r="CT545" s="5">
        <v>61</v>
      </c>
      <c r="CU545" s="5">
        <v>23</v>
      </c>
      <c r="CV545" s="5">
        <v>1998</v>
      </c>
      <c r="CW545" s="5">
        <v>1725</v>
      </c>
      <c r="CX545" s="5">
        <v>6.25</v>
      </c>
      <c r="CY545" s="5">
        <v>0.64516129032258063</v>
      </c>
      <c r="CZ545" s="3" t="s">
        <v>22</v>
      </c>
      <c r="DA545" s="5">
        <v>2.4</v>
      </c>
      <c r="DB545" s="5">
        <v>1275</v>
      </c>
      <c r="DC545" s="5">
        <v>10.3</v>
      </c>
      <c r="DD545" s="5">
        <v>142</v>
      </c>
      <c r="DE545" s="3" t="s">
        <v>22</v>
      </c>
      <c r="DF545" s="5">
        <v>0.7407407407407407</v>
      </c>
      <c r="DG545" s="3" t="s">
        <v>3</v>
      </c>
      <c r="DH545" s="5">
        <v>32</v>
      </c>
      <c r="DI545" s="3" t="s">
        <v>28</v>
      </c>
      <c r="DJ545" s="3"/>
      <c r="DK545" s="5">
        <v>730</v>
      </c>
      <c r="DL545" s="3" t="s">
        <v>8</v>
      </c>
      <c r="DM545" s="5">
        <v>0.36363636363636365</v>
      </c>
      <c r="DN545" s="3" t="s">
        <v>3</v>
      </c>
      <c r="DO545" s="5">
        <v>820</v>
      </c>
      <c r="DP545" s="3" t="s">
        <v>3</v>
      </c>
      <c r="DQ545" s="5">
        <v>1100</v>
      </c>
      <c r="DR545" s="5">
        <v>2.9411764705882351</v>
      </c>
      <c r="DS545" s="2"/>
      <c r="DT545" s="5">
        <v>1.075268817204301</v>
      </c>
      <c r="DU545" s="2"/>
      <c r="DV545" s="3" t="s">
        <v>3</v>
      </c>
      <c r="DW545" s="5">
        <v>35.5</v>
      </c>
      <c r="DX545" s="3">
        <v>9.1</v>
      </c>
      <c r="DY545" s="3" t="s">
        <v>8</v>
      </c>
      <c r="DZ545" s="5">
        <v>1900</v>
      </c>
      <c r="EA545" s="5">
        <v>4</v>
      </c>
      <c r="EB545" s="5">
        <v>2.85</v>
      </c>
      <c r="EC545" s="3">
        <v>10.8</v>
      </c>
      <c r="ED545" s="5">
        <v>295</v>
      </c>
      <c r="EE545" s="5">
        <v>0.33333333333333331</v>
      </c>
      <c r="EF545" s="3" t="s">
        <v>1</v>
      </c>
      <c r="EG545" s="3" t="s">
        <v>27</v>
      </c>
      <c r="EH545" s="2"/>
      <c r="EI545" s="5">
        <v>16.25</v>
      </c>
      <c r="EJ545" s="3" t="s">
        <v>473</v>
      </c>
      <c r="EK545" s="5">
        <v>3.125</v>
      </c>
      <c r="EL545" s="3" t="s">
        <v>1</v>
      </c>
      <c r="EM545" s="3" t="s">
        <v>3</v>
      </c>
      <c r="EN545" s="3" t="s">
        <v>27</v>
      </c>
      <c r="EO545" s="3"/>
      <c r="EP545" s="3" t="s">
        <v>8</v>
      </c>
      <c r="EQ545" s="3">
        <v>2.9</v>
      </c>
      <c r="ER545" s="5">
        <v>9</v>
      </c>
      <c r="ES545" s="3"/>
      <c r="ET545" s="9">
        <v>70</v>
      </c>
      <c r="EU545" s="3" t="s">
        <v>239</v>
      </c>
      <c r="EV545" s="3" t="s">
        <v>28</v>
      </c>
      <c r="EW545" s="9">
        <v>39</v>
      </c>
      <c r="EX545" s="9">
        <v>1.95</v>
      </c>
      <c r="EY545" s="3">
        <v>2.0499999999999998</v>
      </c>
      <c r="EZ545" s="3"/>
      <c r="FA545" s="9">
        <v>1.7543859649122808</v>
      </c>
      <c r="FB545" s="9">
        <v>6.75</v>
      </c>
      <c r="FC545" s="5">
        <v>295</v>
      </c>
      <c r="FD545" s="9">
        <v>12.5</v>
      </c>
      <c r="FE545" s="2" t="s">
        <v>311</v>
      </c>
      <c r="FF545" s="3" t="s">
        <v>28</v>
      </c>
      <c r="FG545" s="3" t="s">
        <v>1</v>
      </c>
      <c r="FH545" s="9">
        <v>6.68</v>
      </c>
      <c r="FI545" s="3">
        <v>0.40160642570281119</v>
      </c>
      <c r="FJ545" s="9">
        <v>23.75</v>
      </c>
      <c r="FK545" s="3" t="s">
        <v>1</v>
      </c>
      <c r="FL545" s="3" t="s">
        <v>1</v>
      </c>
      <c r="FM545" s="3">
        <v>1.1363636363636365</v>
      </c>
      <c r="FN545" s="9">
        <v>1575</v>
      </c>
      <c r="FO545" s="9">
        <v>0.6</v>
      </c>
      <c r="FP545" s="9">
        <v>32.5</v>
      </c>
      <c r="FQ545" s="3" t="s">
        <v>311</v>
      </c>
      <c r="FR545" s="5">
        <v>1.175</v>
      </c>
      <c r="FS545" s="9">
        <v>150</v>
      </c>
      <c r="FT545" s="3" t="s">
        <v>1</v>
      </c>
      <c r="FU545" s="3">
        <v>3.87</v>
      </c>
      <c r="FV545" s="3" t="s">
        <v>27</v>
      </c>
      <c r="FW545" s="5">
        <v>225</v>
      </c>
      <c r="FX545" s="10">
        <v>0.05</v>
      </c>
      <c r="FY545" s="3">
        <v>210</v>
      </c>
      <c r="FZ545" s="3"/>
      <c r="GA545" s="3">
        <v>2.9</v>
      </c>
      <c r="GB545" s="3">
        <v>2.9</v>
      </c>
      <c r="GC545" s="3" t="s">
        <v>27</v>
      </c>
      <c r="GD545" s="3">
        <v>2.9</v>
      </c>
      <c r="GE545" s="3">
        <v>2.5</v>
      </c>
      <c r="GF545" s="3" t="s">
        <v>30</v>
      </c>
      <c r="GG545" s="3"/>
      <c r="GH545" s="9">
        <v>3.9</v>
      </c>
      <c r="GI545" s="5">
        <v>295</v>
      </c>
      <c r="GJ545" s="5">
        <v>27</v>
      </c>
      <c r="GK545" s="3">
        <v>5.78</v>
      </c>
      <c r="GL545" s="5">
        <v>485</v>
      </c>
      <c r="GM545" s="9">
        <v>1.8</v>
      </c>
      <c r="GN545" s="3" t="s">
        <v>31</v>
      </c>
      <c r="GO545" s="3" t="s">
        <v>8</v>
      </c>
      <c r="GP545" s="3"/>
      <c r="GQ545" s="3">
        <v>4575</v>
      </c>
      <c r="GR545" s="3" t="s">
        <v>219</v>
      </c>
      <c r="GS545" s="9">
        <v>2.9411764705882351</v>
      </c>
      <c r="GT545" s="9">
        <v>107</v>
      </c>
      <c r="GU545" s="9">
        <v>52</v>
      </c>
      <c r="GV545" s="2">
        <v>8.5</v>
      </c>
      <c r="GW545" s="9">
        <v>16.45</v>
      </c>
      <c r="GX545" s="2" t="s">
        <v>34</v>
      </c>
      <c r="GY545" s="9">
        <v>3.125</v>
      </c>
      <c r="GZ545" s="9">
        <v>6.18</v>
      </c>
      <c r="HA545" s="9">
        <v>1.47</v>
      </c>
      <c r="HB545" s="9">
        <v>55</v>
      </c>
      <c r="HC545" s="3">
        <v>28</v>
      </c>
      <c r="HD545" s="3" t="s">
        <v>3</v>
      </c>
      <c r="HE545" s="9">
        <v>347</v>
      </c>
      <c r="HF545" s="9">
        <v>26.75</v>
      </c>
      <c r="HG545" s="3" t="s">
        <v>467</v>
      </c>
      <c r="HH545" s="5">
        <v>295</v>
      </c>
      <c r="HI545" s="3" t="s">
        <v>311</v>
      </c>
      <c r="HJ545" s="3">
        <v>1.5384615384615383</v>
      </c>
      <c r="HK545" s="3" t="s">
        <v>3</v>
      </c>
      <c r="HL545" s="3">
        <v>5.7</v>
      </c>
      <c r="HM545" s="9">
        <v>1.02</v>
      </c>
      <c r="HN545" s="9">
        <v>3950</v>
      </c>
      <c r="HO545" s="3" t="s">
        <v>3</v>
      </c>
      <c r="HP545" s="3" t="s">
        <v>1</v>
      </c>
      <c r="HQ545" s="3" t="s">
        <v>28</v>
      </c>
      <c r="HR545" s="9">
        <v>850</v>
      </c>
      <c r="HS545" s="3" t="s">
        <v>3</v>
      </c>
      <c r="HT545" s="3">
        <v>3.85</v>
      </c>
      <c r="HU545" s="9">
        <v>0.5780346820809249</v>
      </c>
      <c r="HV545" s="3">
        <v>1</v>
      </c>
      <c r="HW545" s="9">
        <v>2.0649999999999999</v>
      </c>
      <c r="HX545" s="3" t="s">
        <v>3</v>
      </c>
      <c r="HY545" s="3">
        <v>165</v>
      </c>
      <c r="HZ545" s="3" t="s">
        <v>30</v>
      </c>
      <c r="IA545" s="9">
        <v>57</v>
      </c>
      <c r="IB545" s="5">
        <v>8900</v>
      </c>
      <c r="IC545" s="3" t="s">
        <v>18</v>
      </c>
      <c r="ID545" s="3"/>
      <c r="IE545" s="3" t="s">
        <v>309</v>
      </c>
      <c r="IF545" s="7">
        <v>17</v>
      </c>
      <c r="IG545" s="9">
        <v>133.33333333333334</v>
      </c>
      <c r="IH545" s="9">
        <v>5</v>
      </c>
    </row>
    <row r="546" spans="1:242" x14ac:dyDescent="0.25">
      <c r="A546" s="1" t="s">
        <v>671</v>
      </c>
      <c r="B546" s="5">
        <v>800</v>
      </c>
      <c r="C546" s="3"/>
      <c r="D546" s="5">
        <v>34.549999999999997</v>
      </c>
      <c r="E546" s="3" t="s">
        <v>1</v>
      </c>
      <c r="F546" s="3"/>
      <c r="G546" s="2"/>
      <c r="H546" s="3">
        <v>2.9</v>
      </c>
      <c r="I546" s="3">
        <v>2.9</v>
      </c>
      <c r="J546" s="5">
        <v>1.155</v>
      </c>
      <c r="K546" s="3" t="s">
        <v>3</v>
      </c>
      <c r="L546" s="3">
        <v>2.0499999999999998</v>
      </c>
      <c r="M546" s="5">
        <v>1.2987012987012987</v>
      </c>
      <c r="N546" s="5">
        <v>12.2</v>
      </c>
      <c r="O546" s="3" t="s">
        <v>3</v>
      </c>
      <c r="P546" s="3">
        <v>1.1100000000000001</v>
      </c>
      <c r="Q546" s="3">
        <v>0.390625</v>
      </c>
      <c r="R546" s="5">
        <v>98</v>
      </c>
      <c r="S546" s="3">
        <v>2.1800000000000002</v>
      </c>
      <c r="T546" s="3" t="s">
        <v>3</v>
      </c>
      <c r="U546" s="5">
        <v>35.700000000000003</v>
      </c>
      <c r="V546" s="3">
        <v>2.33</v>
      </c>
      <c r="W546" s="5">
        <v>295</v>
      </c>
      <c r="X546" s="3"/>
      <c r="Y546" s="3">
        <v>23</v>
      </c>
      <c r="Z546" s="5">
        <v>3.55</v>
      </c>
      <c r="AA546" s="3" t="s">
        <v>8</v>
      </c>
      <c r="AB546" s="5">
        <v>2.5</v>
      </c>
      <c r="AC546" s="5">
        <v>1.0363636363636364E-4</v>
      </c>
      <c r="AD546" s="3" t="s">
        <v>22</v>
      </c>
      <c r="AE546" s="3" t="s">
        <v>1</v>
      </c>
      <c r="AF546" s="3"/>
      <c r="AG546" s="5">
        <v>3.5000000000000003E-2</v>
      </c>
      <c r="AH546" s="5">
        <v>295</v>
      </c>
      <c r="AI546" s="5">
        <v>270</v>
      </c>
      <c r="AJ546" s="3">
        <v>740</v>
      </c>
      <c r="AK546" s="5">
        <v>295</v>
      </c>
      <c r="AL546" s="5">
        <v>1.1599999999999999</v>
      </c>
      <c r="AM546" s="3"/>
      <c r="AN546" s="3"/>
      <c r="AO546" s="5">
        <v>295</v>
      </c>
      <c r="AP546" s="5">
        <v>295</v>
      </c>
      <c r="AQ546" s="5">
        <v>385</v>
      </c>
      <c r="AR546" s="5">
        <v>11.5</v>
      </c>
      <c r="AS546" s="3" t="s">
        <v>28</v>
      </c>
      <c r="AT546" s="3" t="s">
        <v>28</v>
      </c>
      <c r="AU546" s="5">
        <v>630</v>
      </c>
      <c r="AV546" s="3"/>
      <c r="AW546" s="5">
        <v>295</v>
      </c>
      <c r="AX546" s="5">
        <v>1.5333333333333334E-3</v>
      </c>
      <c r="AY546" s="2"/>
      <c r="AZ546" s="5">
        <v>135</v>
      </c>
      <c r="BA546" s="5">
        <v>295</v>
      </c>
      <c r="BB546" s="3" t="s">
        <v>8</v>
      </c>
      <c r="BC546" s="3">
        <v>75</v>
      </c>
      <c r="BD546" s="5">
        <v>0.5</v>
      </c>
      <c r="BE546" s="3" t="s">
        <v>581</v>
      </c>
      <c r="BF546" s="6">
        <v>34</v>
      </c>
      <c r="BG546" s="5">
        <v>6.65</v>
      </c>
      <c r="BH546" s="3">
        <v>226</v>
      </c>
      <c r="BI546" s="3">
        <v>2.9</v>
      </c>
      <c r="BJ546" s="5">
        <v>16.5</v>
      </c>
      <c r="BK546" s="5">
        <v>1150</v>
      </c>
      <c r="BL546" s="5">
        <v>3.4482758620689657</v>
      </c>
      <c r="BM546" s="5">
        <v>8.75</v>
      </c>
      <c r="BN546" s="5">
        <v>295</v>
      </c>
      <c r="BO546" s="3" t="s">
        <v>121</v>
      </c>
      <c r="BP546" s="3" t="s">
        <v>3</v>
      </c>
      <c r="BQ546" s="5">
        <v>6.5</v>
      </c>
      <c r="BR546" s="2" t="s">
        <v>21</v>
      </c>
      <c r="BS546" s="3"/>
      <c r="BT546" s="3"/>
      <c r="BU546" s="3">
        <v>1.5384615384615383</v>
      </c>
      <c r="BV546" s="5">
        <v>4.05</v>
      </c>
      <c r="BW546" s="5">
        <v>5.86</v>
      </c>
      <c r="BX546" s="3" t="s">
        <v>27</v>
      </c>
      <c r="BY546" s="3"/>
      <c r="BZ546" s="5">
        <v>295</v>
      </c>
      <c r="CA546" s="5">
        <v>9.0909090909090917</v>
      </c>
      <c r="CB546" s="3" t="s">
        <v>3</v>
      </c>
      <c r="CC546" s="5">
        <v>1.74</v>
      </c>
      <c r="CD546" s="5">
        <v>377</v>
      </c>
      <c r="CE546" s="3"/>
      <c r="CF546" s="5">
        <v>189</v>
      </c>
      <c r="CG546" s="3" t="s">
        <v>312</v>
      </c>
      <c r="CH546" s="3">
        <v>2.9</v>
      </c>
      <c r="CI546" s="3" t="s">
        <v>27</v>
      </c>
      <c r="CJ546" s="3" t="s">
        <v>1</v>
      </c>
      <c r="CK546" s="5">
        <v>5.7</v>
      </c>
      <c r="CL546" s="3" t="s">
        <v>22</v>
      </c>
      <c r="CM546" s="5">
        <v>778</v>
      </c>
      <c r="CN546" s="3"/>
      <c r="CO546" s="5">
        <v>163</v>
      </c>
      <c r="CP546" s="5">
        <v>14.75</v>
      </c>
      <c r="CQ546" s="5">
        <v>6.2</v>
      </c>
      <c r="CR546" s="5">
        <v>7.65</v>
      </c>
      <c r="CS546" s="5">
        <v>80</v>
      </c>
      <c r="CT546" s="5">
        <v>61.25</v>
      </c>
      <c r="CU546" s="5">
        <v>23</v>
      </c>
      <c r="CV546" s="5">
        <v>1998</v>
      </c>
      <c r="CW546" s="5">
        <v>1900</v>
      </c>
      <c r="CX546" s="5">
        <v>6.666666666666667</v>
      </c>
      <c r="CY546" s="5">
        <v>0.64935064935064934</v>
      </c>
      <c r="CZ546" s="3" t="s">
        <v>22</v>
      </c>
      <c r="DA546" s="5">
        <v>2.4500000000000002</v>
      </c>
      <c r="DB546" s="5">
        <v>1280</v>
      </c>
      <c r="DC546" s="5">
        <v>12.1</v>
      </c>
      <c r="DD546" s="5">
        <v>139</v>
      </c>
      <c r="DE546" s="3" t="s">
        <v>22</v>
      </c>
      <c r="DF546" s="5">
        <v>0.73529411764705876</v>
      </c>
      <c r="DG546" s="3" t="s">
        <v>3</v>
      </c>
      <c r="DH546" s="5">
        <v>30</v>
      </c>
      <c r="DI546" s="3" t="s">
        <v>28</v>
      </c>
      <c r="DJ546" s="3"/>
      <c r="DK546" s="5">
        <v>729</v>
      </c>
      <c r="DL546" s="3" t="s">
        <v>8</v>
      </c>
      <c r="DM546" s="5">
        <v>0.36496350364963503</v>
      </c>
      <c r="DN546" s="3" t="s">
        <v>3</v>
      </c>
      <c r="DO546" s="5">
        <v>800</v>
      </c>
      <c r="DP546" s="3" t="s">
        <v>3</v>
      </c>
      <c r="DQ546" s="5">
        <v>1000</v>
      </c>
      <c r="DR546" s="5">
        <v>2.9411764705882351</v>
      </c>
      <c r="DS546" s="2"/>
      <c r="DT546" s="5">
        <v>1.0526315789473684</v>
      </c>
      <c r="DU546" s="2"/>
      <c r="DV546" s="3" t="s">
        <v>3</v>
      </c>
      <c r="DW546" s="5">
        <v>35.700000000000003</v>
      </c>
      <c r="DX546" s="3">
        <v>9.17</v>
      </c>
      <c r="DY546" s="3" t="s">
        <v>8</v>
      </c>
      <c r="DZ546" s="5">
        <v>2150</v>
      </c>
      <c r="EA546" s="5">
        <v>3.8461538461538458</v>
      </c>
      <c r="EB546" s="5">
        <v>2.75</v>
      </c>
      <c r="EC546" s="3">
        <v>10.5</v>
      </c>
      <c r="ED546" s="5">
        <v>295</v>
      </c>
      <c r="EE546" s="5">
        <v>0.33444816053511706</v>
      </c>
      <c r="EF546" s="3" t="s">
        <v>1</v>
      </c>
      <c r="EG546" s="3" t="s">
        <v>27</v>
      </c>
      <c r="EH546" s="2"/>
      <c r="EI546" s="5">
        <v>16.5</v>
      </c>
      <c r="EJ546" s="3" t="s">
        <v>473</v>
      </c>
      <c r="EK546" s="5">
        <v>3.13</v>
      </c>
      <c r="EL546" s="3" t="s">
        <v>1</v>
      </c>
      <c r="EM546" s="3" t="s">
        <v>3</v>
      </c>
      <c r="EN546" s="3" t="s">
        <v>27</v>
      </c>
      <c r="EO546" s="3"/>
      <c r="EP546" s="3" t="s">
        <v>8</v>
      </c>
      <c r="EQ546" s="3">
        <v>2.9</v>
      </c>
      <c r="ER546" s="5">
        <v>9.0500000000000007</v>
      </c>
      <c r="ES546" s="3"/>
      <c r="ET546" s="9">
        <v>72</v>
      </c>
      <c r="EU546" s="3" t="s">
        <v>239</v>
      </c>
      <c r="EV546" s="3" t="s">
        <v>28</v>
      </c>
      <c r="EW546" s="9">
        <v>39.15</v>
      </c>
      <c r="EX546" s="9">
        <v>1.99</v>
      </c>
      <c r="EY546" s="3">
        <v>2.0499999999999998</v>
      </c>
      <c r="EZ546" s="3"/>
      <c r="FA546" s="9">
        <v>1.7543859649122808</v>
      </c>
      <c r="FB546" s="9">
        <v>6.8</v>
      </c>
      <c r="FC546" s="5">
        <v>295</v>
      </c>
      <c r="FD546" s="9">
        <v>11.1</v>
      </c>
      <c r="FE546" s="2" t="s">
        <v>311</v>
      </c>
      <c r="FF546" s="3" t="s">
        <v>28</v>
      </c>
      <c r="FG546" s="3" t="s">
        <v>1</v>
      </c>
      <c r="FH546" s="9">
        <v>6.75</v>
      </c>
      <c r="FI546" s="3">
        <v>0.40160642570281119</v>
      </c>
      <c r="FJ546" s="9">
        <v>24</v>
      </c>
      <c r="FK546" s="3" t="s">
        <v>1</v>
      </c>
      <c r="FL546" s="3" t="s">
        <v>1</v>
      </c>
      <c r="FM546" s="3">
        <v>1.1235955056179776</v>
      </c>
      <c r="FN546" s="9">
        <v>1530</v>
      </c>
      <c r="FO546" s="9">
        <v>0.65</v>
      </c>
      <c r="FP546" s="9">
        <v>31</v>
      </c>
      <c r="FQ546" s="3" t="s">
        <v>311</v>
      </c>
      <c r="FR546" s="5">
        <v>1.1739999999999999</v>
      </c>
      <c r="FS546" s="9">
        <v>149</v>
      </c>
      <c r="FT546" s="3" t="s">
        <v>1</v>
      </c>
      <c r="FU546" s="3">
        <v>3.8</v>
      </c>
      <c r="FV546" s="3" t="s">
        <v>27</v>
      </c>
      <c r="FW546" s="5">
        <v>220</v>
      </c>
      <c r="FX546" s="10">
        <v>5.5E-2</v>
      </c>
      <c r="FY546" s="3">
        <v>210</v>
      </c>
      <c r="FZ546" s="3"/>
      <c r="GA546" s="3">
        <v>2.9</v>
      </c>
      <c r="GB546" s="3">
        <v>2.9</v>
      </c>
      <c r="GC546" s="3" t="s">
        <v>27</v>
      </c>
      <c r="GD546" s="3">
        <v>2.9</v>
      </c>
      <c r="GE546" s="3">
        <v>2.5</v>
      </c>
      <c r="GF546" s="3" t="s">
        <v>30</v>
      </c>
      <c r="GG546" s="3"/>
      <c r="GH546" s="9">
        <v>3.85</v>
      </c>
      <c r="GI546" s="5">
        <v>295</v>
      </c>
      <c r="GJ546" s="5">
        <v>30</v>
      </c>
      <c r="GK546" s="3">
        <v>5.7</v>
      </c>
      <c r="GL546" s="5">
        <v>470</v>
      </c>
      <c r="GM546" s="9">
        <v>1.78</v>
      </c>
      <c r="GN546" s="3" t="s">
        <v>31</v>
      </c>
      <c r="GO546" s="3" t="s">
        <v>8</v>
      </c>
      <c r="GP546" s="3"/>
      <c r="GQ546" s="3">
        <v>4600</v>
      </c>
      <c r="GR546" s="3" t="s">
        <v>219</v>
      </c>
      <c r="GS546" s="9">
        <v>2.9411764705882351</v>
      </c>
      <c r="GT546" s="9">
        <v>106</v>
      </c>
      <c r="GU546" s="9">
        <v>50</v>
      </c>
      <c r="GV546" s="2">
        <v>9</v>
      </c>
      <c r="GW546" s="9">
        <v>16.3</v>
      </c>
      <c r="GX546" s="2" t="s">
        <v>34</v>
      </c>
      <c r="GY546" s="9">
        <v>3.125</v>
      </c>
      <c r="GZ546" s="9">
        <v>6.21</v>
      </c>
      <c r="HA546" s="9">
        <v>1.47</v>
      </c>
      <c r="HB546" s="9">
        <v>54</v>
      </c>
      <c r="HC546" s="3">
        <v>28</v>
      </c>
      <c r="HD546" s="3" t="s">
        <v>3</v>
      </c>
      <c r="HE546" s="9">
        <v>355</v>
      </c>
      <c r="HF546" s="9">
        <v>26</v>
      </c>
      <c r="HG546" s="3" t="s">
        <v>467</v>
      </c>
      <c r="HH546" s="5">
        <v>295</v>
      </c>
      <c r="HI546" s="3" t="s">
        <v>311</v>
      </c>
      <c r="HJ546" s="3">
        <v>1.5384615384615383</v>
      </c>
      <c r="HK546" s="3" t="s">
        <v>3</v>
      </c>
      <c r="HL546" s="3">
        <v>5.7</v>
      </c>
      <c r="HM546" s="9">
        <v>0.96</v>
      </c>
      <c r="HN546" s="9">
        <v>4050</v>
      </c>
      <c r="HO546" s="3" t="s">
        <v>3</v>
      </c>
      <c r="HP546" s="3" t="s">
        <v>1</v>
      </c>
      <c r="HQ546" s="3" t="s">
        <v>28</v>
      </c>
      <c r="HR546" s="9">
        <v>869</v>
      </c>
      <c r="HS546" s="3" t="s">
        <v>3</v>
      </c>
      <c r="HT546" s="3">
        <v>3.82</v>
      </c>
      <c r="HU546" s="9">
        <v>0.58823529411764708</v>
      </c>
      <c r="HV546" s="3">
        <v>1</v>
      </c>
      <c r="HW546" s="9">
        <v>2.15</v>
      </c>
      <c r="HX546" s="3" t="s">
        <v>3</v>
      </c>
      <c r="HY546" s="3">
        <v>155</v>
      </c>
      <c r="HZ546" s="3" t="s">
        <v>30</v>
      </c>
      <c r="IA546" s="9">
        <v>57</v>
      </c>
      <c r="IB546" s="5">
        <v>9050</v>
      </c>
      <c r="IC546" s="3" t="s">
        <v>18</v>
      </c>
      <c r="ID546" s="3"/>
      <c r="IE546" s="3" t="s">
        <v>309</v>
      </c>
      <c r="IF546" s="7">
        <v>17.25</v>
      </c>
      <c r="IG546" s="9">
        <v>133.33333333333334</v>
      </c>
      <c r="IH546" s="9">
        <v>5</v>
      </c>
    </row>
    <row r="547" spans="1:242" x14ac:dyDescent="0.25">
      <c r="A547" s="1" t="s">
        <v>672</v>
      </c>
      <c r="B547" s="5">
        <v>820</v>
      </c>
      <c r="C547" s="3"/>
      <c r="D547" s="5">
        <v>31.25</v>
      </c>
      <c r="E547" s="3" t="s">
        <v>1</v>
      </c>
      <c r="F547" s="3"/>
      <c r="G547" s="2"/>
      <c r="H547" s="3">
        <v>2.89</v>
      </c>
      <c r="I547" s="3">
        <v>2.89</v>
      </c>
      <c r="J547" s="5">
        <v>1.1575</v>
      </c>
      <c r="K547" s="3" t="s">
        <v>3</v>
      </c>
      <c r="L547" s="3">
        <v>2.0499999999999998</v>
      </c>
      <c r="M547" s="5">
        <v>1.3333333333333333</v>
      </c>
      <c r="N547" s="5">
        <v>12.18</v>
      </c>
      <c r="O547" s="3" t="s">
        <v>3</v>
      </c>
      <c r="P547" s="3">
        <v>1.1000000000000001</v>
      </c>
      <c r="Q547" s="3">
        <v>0.39370078740157477</v>
      </c>
      <c r="R547" s="5">
        <v>115</v>
      </c>
      <c r="S547" s="3">
        <v>2.1800000000000002</v>
      </c>
      <c r="T547" s="3" t="s">
        <v>3</v>
      </c>
      <c r="U547" s="5">
        <v>35.9</v>
      </c>
      <c r="V547" s="3">
        <v>2.34</v>
      </c>
      <c r="W547" s="5">
        <v>298.5</v>
      </c>
      <c r="X547" s="3"/>
      <c r="Y547" s="3">
        <v>24.6</v>
      </c>
      <c r="Z547" s="5">
        <v>3.6</v>
      </c>
      <c r="AA547" s="3" t="s">
        <v>8</v>
      </c>
      <c r="AB547" s="5">
        <v>2.5641025641025639</v>
      </c>
      <c r="AC547" s="5">
        <v>1.0909090909090909E-4</v>
      </c>
      <c r="AD547" s="3" t="s">
        <v>22</v>
      </c>
      <c r="AE547" s="3" t="s">
        <v>1</v>
      </c>
      <c r="AF547" s="3"/>
      <c r="AG547" s="5">
        <v>3.9E-2</v>
      </c>
      <c r="AH547" s="5">
        <v>298.5</v>
      </c>
      <c r="AI547" s="5">
        <v>273</v>
      </c>
      <c r="AJ547" s="3">
        <v>745</v>
      </c>
      <c r="AK547" s="5">
        <v>298.5</v>
      </c>
      <c r="AL547" s="5">
        <v>1.1499999999999999</v>
      </c>
      <c r="AM547" s="3"/>
      <c r="AN547" s="3"/>
      <c r="AO547" s="5">
        <v>298.5</v>
      </c>
      <c r="AP547" s="5">
        <v>298.5</v>
      </c>
      <c r="AQ547" s="5">
        <v>377</v>
      </c>
      <c r="AR547" s="5">
        <v>11.75</v>
      </c>
      <c r="AS547" s="3" t="s">
        <v>28</v>
      </c>
      <c r="AT547" s="3" t="s">
        <v>28</v>
      </c>
      <c r="AU547" s="5">
        <v>633</v>
      </c>
      <c r="AV547" s="3"/>
      <c r="AW547" s="5">
        <v>298.5</v>
      </c>
      <c r="AX547" s="5">
        <v>1.6000000000000001E-3</v>
      </c>
      <c r="AY547" s="2"/>
      <c r="AZ547" s="5">
        <v>138</v>
      </c>
      <c r="BA547" s="5">
        <v>298.5</v>
      </c>
      <c r="BB547" s="3" t="s">
        <v>8</v>
      </c>
      <c r="BC547" s="3">
        <v>78</v>
      </c>
      <c r="BD547" s="5">
        <v>0.49261083743842371</v>
      </c>
      <c r="BE547" s="3" t="s">
        <v>581</v>
      </c>
      <c r="BF547" s="6">
        <v>35</v>
      </c>
      <c r="BG547" s="5">
        <v>6.55</v>
      </c>
      <c r="BH547" s="3">
        <v>228</v>
      </c>
      <c r="BI547" s="3">
        <v>2.89</v>
      </c>
      <c r="BJ547" s="5">
        <v>15.9</v>
      </c>
      <c r="BK547" s="5">
        <v>1170</v>
      </c>
      <c r="BL547" s="5">
        <v>3.4482758620689657</v>
      </c>
      <c r="BM547" s="5">
        <v>8.6</v>
      </c>
      <c r="BN547" s="5">
        <v>298.5</v>
      </c>
      <c r="BO547" s="3" t="s">
        <v>121</v>
      </c>
      <c r="BP547" s="3" t="s">
        <v>3</v>
      </c>
      <c r="BQ547" s="5">
        <v>6.7</v>
      </c>
      <c r="BR547" s="2" t="s">
        <v>21</v>
      </c>
      <c r="BS547" s="3"/>
      <c r="BT547" s="3"/>
      <c r="BU547" s="3">
        <v>1.5625</v>
      </c>
      <c r="BV547" s="5">
        <v>4.12</v>
      </c>
      <c r="BW547" s="5">
        <v>5.88</v>
      </c>
      <c r="BX547" s="3" t="s">
        <v>27</v>
      </c>
      <c r="BY547" s="3"/>
      <c r="BZ547" s="5">
        <v>298.5</v>
      </c>
      <c r="CA547" s="5">
        <v>9.0909090909090917</v>
      </c>
      <c r="CB547" s="3" t="s">
        <v>3</v>
      </c>
      <c r="CC547" s="5">
        <v>1.75</v>
      </c>
      <c r="CD547" s="5">
        <v>380</v>
      </c>
      <c r="CE547" s="3"/>
      <c r="CF547" s="5">
        <v>190</v>
      </c>
      <c r="CG547" s="3" t="s">
        <v>312</v>
      </c>
      <c r="CH547" s="3">
        <v>2.89</v>
      </c>
      <c r="CI547" s="3" t="s">
        <v>27</v>
      </c>
      <c r="CJ547" s="3" t="s">
        <v>1</v>
      </c>
      <c r="CK547" s="5">
        <v>5.6</v>
      </c>
      <c r="CL547" s="3" t="s">
        <v>22</v>
      </c>
      <c r="CM547" s="5">
        <v>780</v>
      </c>
      <c r="CN547" s="3"/>
      <c r="CO547" s="5">
        <v>160</v>
      </c>
      <c r="CP547" s="5">
        <v>14.75</v>
      </c>
      <c r="CQ547" s="5">
        <v>6.15</v>
      </c>
      <c r="CR547" s="5">
        <v>7.75</v>
      </c>
      <c r="CS547" s="5">
        <v>78</v>
      </c>
      <c r="CT547" s="5">
        <v>62</v>
      </c>
      <c r="CU547" s="5">
        <v>24.6</v>
      </c>
      <c r="CV547" s="5">
        <v>2000</v>
      </c>
      <c r="CW547" s="5">
        <v>2500</v>
      </c>
      <c r="CX547" s="5">
        <v>6.666666666666667</v>
      </c>
      <c r="CY547" s="5">
        <v>0.64935064935064934</v>
      </c>
      <c r="CZ547" s="3" t="s">
        <v>22</v>
      </c>
      <c r="DA547" s="5">
        <v>2.4700000000000002</v>
      </c>
      <c r="DB547" s="5">
        <v>1295</v>
      </c>
      <c r="DC547" s="5">
        <v>16.649999999999999</v>
      </c>
      <c r="DD547" s="5">
        <v>140</v>
      </c>
      <c r="DE547" s="3" t="s">
        <v>22</v>
      </c>
      <c r="DF547" s="5">
        <v>0.73529411764705876</v>
      </c>
      <c r="DG547" s="3" t="s">
        <v>3</v>
      </c>
      <c r="DH547" s="5">
        <v>31</v>
      </c>
      <c r="DI547" s="3" t="s">
        <v>28</v>
      </c>
      <c r="DJ547" s="3"/>
      <c r="DK547" s="5">
        <v>750</v>
      </c>
      <c r="DL547" s="3" t="s">
        <v>8</v>
      </c>
      <c r="DM547" s="5">
        <v>0.36764705882352938</v>
      </c>
      <c r="DN547" s="3" t="s">
        <v>3</v>
      </c>
      <c r="DO547" s="5">
        <v>805</v>
      </c>
      <c r="DP547" s="3" t="s">
        <v>3</v>
      </c>
      <c r="DQ547" s="5">
        <v>955</v>
      </c>
      <c r="DR547" s="5">
        <v>2.9411764705882351</v>
      </c>
      <c r="DS547" s="2"/>
      <c r="DT547" s="5">
        <v>1.25</v>
      </c>
      <c r="DU547" s="2"/>
      <c r="DV547" s="3" t="s">
        <v>3</v>
      </c>
      <c r="DW547" s="5">
        <v>35.9</v>
      </c>
      <c r="DX547" s="3">
        <v>9.1999999999999993</v>
      </c>
      <c r="DY547" s="3" t="s">
        <v>8</v>
      </c>
      <c r="DZ547" s="5">
        <v>2100</v>
      </c>
      <c r="EA547" s="5">
        <v>4</v>
      </c>
      <c r="EB547" s="5">
        <v>2.8</v>
      </c>
      <c r="EC547" s="3">
        <v>10.55</v>
      </c>
      <c r="ED547" s="5">
        <v>298.5</v>
      </c>
      <c r="EE547" s="5">
        <v>0.33333333333333331</v>
      </c>
      <c r="EF547" s="3" t="s">
        <v>1</v>
      </c>
      <c r="EG547" s="3" t="s">
        <v>27</v>
      </c>
      <c r="EH547" s="2"/>
      <c r="EI547" s="5">
        <v>16.75</v>
      </c>
      <c r="EJ547" s="3" t="s">
        <v>473</v>
      </c>
      <c r="EK547" s="5">
        <v>3.1349999999999998</v>
      </c>
      <c r="EL547" s="3" t="s">
        <v>1</v>
      </c>
      <c r="EM547" s="3" t="s">
        <v>3</v>
      </c>
      <c r="EN547" s="3" t="s">
        <v>27</v>
      </c>
      <c r="EO547" s="3"/>
      <c r="EP547" s="3" t="s">
        <v>8</v>
      </c>
      <c r="EQ547" s="3">
        <v>2.89</v>
      </c>
      <c r="ER547" s="5">
        <v>9.15</v>
      </c>
      <c r="ES547" s="3"/>
      <c r="ET547" s="9">
        <v>75</v>
      </c>
      <c r="EU547" s="3" t="s">
        <v>239</v>
      </c>
      <c r="EV547" s="3" t="s">
        <v>28</v>
      </c>
      <c r="EW547" s="9">
        <v>49.15</v>
      </c>
      <c r="EX547" s="9">
        <v>1.99</v>
      </c>
      <c r="EY547" s="3">
        <v>2.0499999999999998</v>
      </c>
      <c r="EZ547" s="3"/>
      <c r="FA547" s="9">
        <v>1.7543859649122808</v>
      </c>
      <c r="FB547" s="9">
        <v>6.9</v>
      </c>
      <c r="FC547" s="5">
        <v>298.5</v>
      </c>
      <c r="FD547" s="9">
        <v>12.5</v>
      </c>
      <c r="FE547" s="2" t="s">
        <v>311</v>
      </c>
      <c r="FF547" s="3" t="s">
        <v>28</v>
      </c>
      <c r="FG547" s="3" t="s">
        <v>1</v>
      </c>
      <c r="FH547" s="9">
        <v>6.75</v>
      </c>
      <c r="FI547" s="3">
        <v>0.3968253968253968</v>
      </c>
      <c r="FJ547" s="9">
        <v>24.75</v>
      </c>
      <c r="FK547" s="3" t="s">
        <v>1</v>
      </c>
      <c r="FL547" s="3" t="s">
        <v>1</v>
      </c>
      <c r="FM547" s="3">
        <v>1.1363636363636365</v>
      </c>
      <c r="FN547" s="9">
        <v>1535</v>
      </c>
      <c r="FO547" s="9">
        <v>0.85</v>
      </c>
      <c r="FP547" s="9">
        <v>30</v>
      </c>
      <c r="FQ547" s="3" t="s">
        <v>311</v>
      </c>
      <c r="FR547" s="5">
        <v>1.2</v>
      </c>
      <c r="FS547" s="9">
        <v>155</v>
      </c>
      <c r="FT547" s="3" t="s">
        <v>1</v>
      </c>
      <c r="FU547" s="3">
        <v>3.75</v>
      </c>
      <c r="FV547" s="3" t="s">
        <v>27</v>
      </c>
      <c r="FW547" s="5">
        <v>230</v>
      </c>
      <c r="FX547" s="10">
        <v>0.05</v>
      </c>
      <c r="FY547" s="3">
        <v>210</v>
      </c>
      <c r="FZ547" s="3"/>
      <c r="GA547" s="3">
        <v>2.89</v>
      </c>
      <c r="GB547" s="3">
        <v>2.89</v>
      </c>
      <c r="GC547" s="3" t="s">
        <v>27</v>
      </c>
      <c r="GD547" s="3">
        <v>2.89</v>
      </c>
      <c r="GE547" s="3">
        <v>2.5641025641025639</v>
      </c>
      <c r="GF547" s="3" t="s">
        <v>30</v>
      </c>
      <c r="GG547" s="3"/>
      <c r="GH547" s="9">
        <v>3.84</v>
      </c>
      <c r="GI547" s="5">
        <v>298.5</v>
      </c>
      <c r="GJ547" s="5">
        <v>32</v>
      </c>
      <c r="GK547" s="3">
        <v>5.7</v>
      </c>
      <c r="GL547" s="5">
        <v>475</v>
      </c>
      <c r="GM547" s="9">
        <v>1.79</v>
      </c>
      <c r="GN547" s="3" t="s">
        <v>31</v>
      </c>
      <c r="GO547" s="3" t="s">
        <v>8</v>
      </c>
      <c r="GP547" s="3"/>
      <c r="GQ547" s="3">
        <v>4650</v>
      </c>
      <c r="GR547" s="3" t="s">
        <v>219</v>
      </c>
      <c r="GS547" s="9">
        <v>2.9411764705882351</v>
      </c>
      <c r="GT547" s="9">
        <v>107</v>
      </c>
      <c r="GU547" s="9">
        <v>50</v>
      </c>
      <c r="GV547" s="2">
        <v>10</v>
      </c>
      <c r="GW547" s="9">
        <v>16.350000000000001</v>
      </c>
      <c r="GX547" s="2" t="s">
        <v>34</v>
      </c>
      <c r="GY547" s="9">
        <v>3.125</v>
      </c>
      <c r="GZ547" s="9">
        <v>6.2</v>
      </c>
      <c r="HA547" s="9">
        <v>1.48</v>
      </c>
      <c r="HB547" s="9">
        <v>55</v>
      </c>
      <c r="HC547" s="3">
        <v>28.1</v>
      </c>
      <c r="HD547" s="3" t="s">
        <v>3</v>
      </c>
      <c r="HE547" s="9">
        <v>350</v>
      </c>
      <c r="HF547" s="9">
        <v>25.95</v>
      </c>
      <c r="HG547" s="3" t="s">
        <v>467</v>
      </c>
      <c r="HH547" s="5">
        <v>298.5</v>
      </c>
      <c r="HI547" s="3" t="s">
        <v>311</v>
      </c>
      <c r="HJ547" s="3">
        <v>1.5625</v>
      </c>
      <c r="HK547" s="3" t="s">
        <v>3</v>
      </c>
      <c r="HL547" s="3">
        <v>5.55</v>
      </c>
      <c r="HM547" s="9">
        <v>0.95</v>
      </c>
      <c r="HN547" s="9">
        <v>4160</v>
      </c>
      <c r="HO547" s="3" t="s">
        <v>3</v>
      </c>
      <c r="HP547" s="3" t="s">
        <v>1</v>
      </c>
      <c r="HQ547" s="3" t="s">
        <v>28</v>
      </c>
      <c r="HR547" s="9">
        <v>930</v>
      </c>
      <c r="HS547" s="3" t="s">
        <v>3</v>
      </c>
      <c r="HT547" s="3">
        <v>3.83</v>
      </c>
      <c r="HU547" s="9">
        <v>0.58479532163742687</v>
      </c>
      <c r="HV547" s="3">
        <v>1</v>
      </c>
      <c r="HW547" s="9">
        <v>2.1549999999999998</v>
      </c>
      <c r="HX547" s="3" t="s">
        <v>3</v>
      </c>
      <c r="HY547" s="3">
        <v>157</v>
      </c>
      <c r="HZ547" s="3" t="s">
        <v>30</v>
      </c>
      <c r="IA547" s="9">
        <v>58.8</v>
      </c>
      <c r="IB547" s="5">
        <v>9250</v>
      </c>
      <c r="IC547" s="3" t="s">
        <v>18</v>
      </c>
      <c r="ID547" s="3"/>
      <c r="IE547" s="3" t="s">
        <v>309</v>
      </c>
      <c r="IF547" s="7">
        <v>17.399999999999999</v>
      </c>
      <c r="IG547" s="9">
        <v>125</v>
      </c>
      <c r="IH547" s="9">
        <v>5</v>
      </c>
    </row>
    <row r="548" spans="1:242" x14ac:dyDescent="0.25">
      <c r="A548" s="1" t="s">
        <v>673</v>
      </c>
      <c r="B548" s="5">
        <v>825</v>
      </c>
      <c r="C548" s="3"/>
      <c r="D548" s="5">
        <v>29.8</v>
      </c>
      <c r="E548" s="3" t="s">
        <v>1</v>
      </c>
      <c r="F548" s="3"/>
      <c r="G548" s="2"/>
      <c r="H548" s="3">
        <v>2.89</v>
      </c>
      <c r="I548" s="3">
        <v>2.89</v>
      </c>
      <c r="J548" s="5">
        <v>1.2</v>
      </c>
      <c r="K548" s="3" t="s">
        <v>3</v>
      </c>
      <c r="L548" s="3">
        <v>2.0499999999999998</v>
      </c>
      <c r="M548" s="5">
        <v>1.3157894736842106</v>
      </c>
      <c r="N548" s="5">
        <v>12.75</v>
      </c>
      <c r="O548" s="3" t="s">
        <v>3</v>
      </c>
      <c r="P548" s="3">
        <v>1.1000000000000001</v>
      </c>
      <c r="Q548" s="3">
        <v>0.38610038610038611</v>
      </c>
      <c r="R548" s="5">
        <v>118</v>
      </c>
      <c r="S548" s="3">
        <v>2.1800000000000002</v>
      </c>
      <c r="T548" s="3" t="s">
        <v>3</v>
      </c>
      <c r="U548" s="5">
        <v>37.4</v>
      </c>
      <c r="V548" s="3">
        <v>2.34</v>
      </c>
      <c r="W548" s="5">
        <v>313</v>
      </c>
      <c r="X548" s="3"/>
      <c r="Y548" s="3">
        <v>26</v>
      </c>
      <c r="Z548" s="5">
        <v>3.75</v>
      </c>
      <c r="AA548" s="3" t="s">
        <v>8</v>
      </c>
      <c r="AB548" s="5">
        <v>2.7027027027027026</v>
      </c>
      <c r="AC548" s="5">
        <v>1.2363636363636364E-4</v>
      </c>
      <c r="AD548" s="3" t="s">
        <v>22</v>
      </c>
      <c r="AE548" s="3" t="s">
        <v>1</v>
      </c>
      <c r="AF548" s="3"/>
      <c r="AG548" s="5">
        <v>0.04</v>
      </c>
      <c r="AH548" s="5">
        <v>313</v>
      </c>
      <c r="AI548" s="5">
        <v>284</v>
      </c>
      <c r="AJ548" s="3">
        <v>950</v>
      </c>
      <c r="AK548" s="5">
        <v>313</v>
      </c>
      <c r="AL548" s="5">
        <v>1.1499999999999999</v>
      </c>
      <c r="AM548" s="3"/>
      <c r="AN548" s="3"/>
      <c r="AO548" s="5">
        <v>313</v>
      </c>
      <c r="AP548" s="5">
        <v>313</v>
      </c>
      <c r="AQ548" s="5">
        <v>380</v>
      </c>
      <c r="AR548" s="5">
        <v>12</v>
      </c>
      <c r="AS548" s="3" t="s">
        <v>28</v>
      </c>
      <c r="AT548" s="3" t="s">
        <v>28</v>
      </c>
      <c r="AU548" s="5">
        <v>635</v>
      </c>
      <c r="AV548" s="3"/>
      <c r="AW548" s="5">
        <v>313</v>
      </c>
      <c r="AX548" s="5">
        <v>1.9166666666666666E-3</v>
      </c>
      <c r="AY548" s="2"/>
      <c r="AZ548" s="5">
        <v>140</v>
      </c>
      <c r="BA548" s="5">
        <v>313</v>
      </c>
      <c r="BB548" s="3" t="s">
        <v>8</v>
      </c>
      <c r="BC548" s="3">
        <v>80</v>
      </c>
      <c r="BD548" s="5">
        <v>0.51020408163265307</v>
      </c>
      <c r="BE548" s="3" t="s">
        <v>581</v>
      </c>
      <c r="BF548" s="6">
        <v>38</v>
      </c>
      <c r="BG548" s="5">
        <v>7.05</v>
      </c>
      <c r="BH548" s="3">
        <v>225</v>
      </c>
      <c r="BI548" s="3">
        <v>2.89</v>
      </c>
      <c r="BJ548" s="5">
        <v>16</v>
      </c>
      <c r="BK548" s="5">
        <v>1205</v>
      </c>
      <c r="BL548" s="5">
        <v>3.3333333333333335</v>
      </c>
      <c r="BM548" s="5">
        <v>8.6999999999999993</v>
      </c>
      <c r="BN548" s="5">
        <v>313</v>
      </c>
      <c r="BO548" s="3" t="s">
        <v>121</v>
      </c>
      <c r="BP548" s="3" t="s">
        <v>3</v>
      </c>
      <c r="BQ548" s="5">
        <v>6.9</v>
      </c>
      <c r="BR548" s="2" t="s">
        <v>21</v>
      </c>
      <c r="BS548" s="3"/>
      <c r="BT548" s="3"/>
      <c r="BU548" s="3">
        <v>1.639344262295082</v>
      </c>
      <c r="BV548" s="5">
        <v>4.3</v>
      </c>
      <c r="BW548" s="5">
        <v>6.15</v>
      </c>
      <c r="BX548" s="3" t="s">
        <v>27</v>
      </c>
      <c r="BY548" s="3"/>
      <c r="BZ548" s="5">
        <v>313</v>
      </c>
      <c r="CA548" s="5">
        <v>10</v>
      </c>
      <c r="CB548" s="3" t="s">
        <v>3</v>
      </c>
      <c r="CC548" s="5">
        <v>1.81</v>
      </c>
      <c r="CD548" s="5">
        <v>385</v>
      </c>
      <c r="CE548" s="3"/>
      <c r="CF548" s="5">
        <v>198</v>
      </c>
      <c r="CG548" s="3" t="s">
        <v>312</v>
      </c>
      <c r="CH548" s="3">
        <v>2.89</v>
      </c>
      <c r="CI548" s="3" t="s">
        <v>27</v>
      </c>
      <c r="CJ548" s="3" t="s">
        <v>1</v>
      </c>
      <c r="CK548" s="5">
        <v>5.6</v>
      </c>
      <c r="CL548" s="3" t="s">
        <v>22</v>
      </c>
      <c r="CM548" s="5">
        <v>795</v>
      </c>
      <c r="CN548" s="3"/>
      <c r="CO548" s="5">
        <v>160</v>
      </c>
      <c r="CP548" s="5">
        <v>14.9</v>
      </c>
      <c r="CQ548" s="5">
        <v>6.15</v>
      </c>
      <c r="CR548" s="5">
        <v>7.8</v>
      </c>
      <c r="CS548" s="5">
        <v>80</v>
      </c>
      <c r="CT548" s="5">
        <v>64</v>
      </c>
      <c r="CU548" s="5">
        <v>26</v>
      </c>
      <c r="CV548" s="5">
        <v>2075</v>
      </c>
      <c r="CW548" s="5">
        <v>2650</v>
      </c>
      <c r="CX548" s="5">
        <v>7.1428571428571423</v>
      </c>
      <c r="CY548" s="5">
        <v>0.67567567567567566</v>
      </c>
      <c r="CZ548" s="3" t="s">
        <v>22</v>
      </c>
      <c r="DA548" s="5">
        <v>2.6</v>
      </c>
      <c r="DB548" s="5">
        <v>1350</v>
      </c>
      <c r="DC548" s="5">
        <v>17.55</v>
      </c>
      <c r="DD548" s="5">
        <v>138.69999999999999</v>
      </c>
      <c r="DE548" s="3" t="s">
        <v>22</v>
      </c>
      <c r="DF548" s="5">
        <v>0.78740157480314954</v>
      </c>
      <c r="DG548" s="3" t="s">
        <v>3</v>
      </c>
      <c r="DH548" s="5">
        <v>32</v>
      </c>
      <c r="DI548" s="3" t="s">
        <v>28</v>
      </c>
      <c r="DJ548" s="3">
        <v>18</v>
      </c>
      <c r="DK548" s="5">
        <v>765</v>
      </c>
      <c r="DL548" s="3" t="s">
        <v>8</v>
      </c>
      <c r="DM548" s="5">
        <v>0.34482758620689657</v>
      </c>
      <c r="DN548" s="3" t="s">
        <v>3</v>
      </c>
      <c r="DO548" s="5">
        <v>810</v>
      </c>
      <c r="DP548" s="3" t="s">
        <v>3</v>
      </c>
      <c r="DQ548" s="5">
        <v>940</v>
      </c>
      <c r="DR548" s="5">
        <v>3.125</v>
      </c>
      <c r="DS548" s="2"/>
      <c r="DT548" s="5">
        <v>1.3333333333333333</v>
      </c>
      <c r="DU548" s="2"/>
      <c r="DV548" s="3" t="s">
        <v>3</v>
      </c>
      <c r="DW548" s="5">
        <v>37.4</v>
      </c>
      <c r="DX548" s="3">
        <v>9.18</v>
      </c>
      <c r="DY548" s="3" t="s">
        <v>8</v>
      </c>
      <c r="DZ548" s="5">
        <v>2270</v>
      </c>
      <c r="EA548" s="5">
        <v>4.166666666666667</v>
      </c>
      <c r="EB548" s="5">
        <v>2.79</v>
      </c>
      <c r="EC548" s="3">
        <v>11.15</v>
      </c>
      <c r="ED548" s="5">
        <v>313</v>
      </c>
      <c r="EE548" s="5">
        <v>0.34482758620689657</v>
      </c>
      <c r="EF548" s="3" t="s">
        <v>1</v>
      </c>
      <c r="EG548" s="3" t="s">
        <v>27</v>
      </c>
      <c r="EH548" s="2"/>
      <c r="EI548" s="5">
        <v>18.399999999999999</v>
      </c>
      <c r="EJ548" s="3" t="s">
        <v>473</v>
      </c>
      <c r="EK548" s="5">
        <v>3.14</v>
      </c>
      <c r="EL548" s="3" t="s">
        <v>1</v>
      </c>
      <c r="EM548" s="3" t="s">
        <v>3</v>
      </c>
      <c r="EN548" s="3" t="s">
        <v>27</v>
      </c>
      <c r="EO548" s="3"/>
      <c r="EP548" s="3" t="s">
        <v>8</v>
      </c>
      <c r="EQ548" s="3">
        <v>2.89</v>
      </c>
      <c r="ER548" s="5">
        <v>9.5</v>
      </c>
      <c r="ES548" s="3"/>
      <c r="ET548" s="9">
        <v>77</v>
      </c>
      <c r="EU548" s="3" t="s">
        <v>239</v>
      </c>
      <c r="EV548" s="3" t="s">
        <v>28</v>
      </c>
      <c r="EW548" s="9">
        <v>53.5</v>
      </c>
      <c r="EX548" s="9">
        <v>2.0499999999999998</v>
      </c>
      <c r="EY548" s="3">
        <v>2.0499999999999998</v>
      </c>
      <c r="EZ548" s="3"/>
      <c r="FA548" s="9">
        <v>1.7857142857142856</v>
      </c>
      <c r="FB548" s="9">
        <v>6.95</v>
      </c>
      <c r="FC548" s="5">
        <v>313</v>
      </c>
      <c r="FD548" s="9">
        <v>12.5</v>
      </c>
      <c r="FE548" s="2" t="s">
        <v>311</v>
      </c>
      <c r="FF548" s="3" t="s">
        <v>28</v>
      </c>
      <c r="FG548" s="3" t="s">
        <v>1</v>
      </c>
      <c r="FH548" s="9">
        <v>7.07</v>
      </c>
      <c r="FI548" s="3">
        <v>0.39215686274509809</v>
      </c>
      <c r="FJ548" s="9">
        <v>26.15</v>
      </c>
      <c r="FK548" s="3" t="s">
        <v>1</v>
      </c>
      <c r="FL548" s="3" t="s">
        <v>1</v>
      </c>
      <c r="FM548" s="3">
        <v>1.2195121951219512</v>
      </c>
      <c r="FN548" s="9">
        <v>1550</v>
      </c>
      <c r="FO548" s="9">
        <v>0.92</v>
      </c>
      <c r="FP548" s="9">
        <v>29.75</v>
      </c>
      <c r="FQ548" s="3" t="s">
        <v>311</v>
      </c>
      <c r="FR548" s="5">
        <v>1.2350000000000001</v>
      </c>
      <c r="FS548" s="9">
        <v>159</v>
      </c>
      <c r="FT548" s="3" t="s">
        <v>1</v>
      </c>
      <c r="FU548" s="3">
        <v>3.7</v>
      </c>
      <c r="FV548" s="3" t="s">
        <v>27</v>
      </c>
      <c r="FW548" s="5">
        <v>265</v>
      </c>
      <c r="FX548" s="10">
        <v>0.05</v>
      </c>
      <c r="FY548" s="3">
        <v>225</v>
      </c>
      <c r="FZ548" s="3"/>
      <c r="GA548" s="3">
        <v>2.89</v>
      </c>
      <c r="GB548" s="3">
        <v>2.89</v>
      </c>
      <c r="GC548" s="3" t="s">
        <v>27</v>
      </c>
      <c r="GD548" s="3">
        <v>2.89</v>
      </c>
      <c r="GE548" s="3">
        <v>2.5641025641025639</v>
      </c>
      <c r="GF548" s="3" t="s">
        <v>30</v>
      </c>
      <c r="GG548" s="3"/>
      <c r="GH548" s="9">
        <v>3.8</v>
      </c>
      <c r="GI548" s="5">
        <v>313</v>
      </c>
      <c r="GJ548" s="5">
        <v>35</v>
      </c>
      <c r="GK548" s="3">
        <v>5.9</v>
      </c>
      <c r="GL548" s="5">
        <v>485</v>
      </c>
      <c r="GM548" s="9">
        <v>1.77</v>
      </c>
      <c r="GN548" s="3" t="s">
        <v>31</v>
      </c>
      <c r="GO548" s="3" t="s">
        <v>8</v>
      </c>
      <c r="GP548" s="3"/>
      <c r="GQ548" s="3">
        <v>4700</v>
      </c>
      <c r="GR548" s="3" t="s">
        <v>219</v>
      </c>
      <c r="GS548" s="9">
        <v>3.125</v>
      </c>
      <c r="GT548" s="9">
        <v>114</v>
      </c>
      <c r="GU548" s="9">
        <v>50</v>
      </c>
      <c r="GV548" s="2">
        <v>10</v>
      </c>
      <c r="GW548" s="9">
        <v>16.5</v>
      </c>
      <c r="GX548" s="2" t="s">
        <v>34</v>
      </c>
      <c r="GY548" s="9">
        <v>3.3333333333333335</v>
      </c>
      <c r="GZ548" s="9">
        <v>6.55</v>
      </c>
      <c r="HA548" s="9">
        <v>1.56</v>
      </c>
      <c r="HB548" s="9">
        <v>50</v>
      </c>
      <c r="HC548" s="3">
        <v>28.4</v>
      </c>
      <c r="HD548" s="3" t="s">
        <v>3</v>
      </c>
      <c r="HE548" s="9">
        <v>355</v>
      </c>
      <c r="HF548" s="9">
        <v>25.98</v>
      </c>
      <c r="HG548" s="3" t="s">
        <v>467</v>
      </c>
      <c r="HH548" s="5">
        <v>313</v>
      </c>
      <c r="HI548" s="3" t="s">
        <v>311</v>
      </c>
      <c r="HJ548" s="3">
        <v>1.639344262295082</v>
      </c>
      <c r="HK548" s="3" t="s">
        <v>3</v>
      </c>
      <c r="HL548" s="3">
        <v>5.57</v>
      </c>
      <c r="HM548" s="9">
        <v>1</v>
      </c>
      <c r="HN548" s="9">
        <v>4480</v>
      </c>
      <c r="HO548" s="3" t="s">
        <v>3</v>
      </c>
      <c r="HP548" s="3" t="s">
        <v>1</v>
      </c>
      <c r="HQ548" s="3" t="s">
        <v>28</v>
      </c>
      <c r="HR548" s="9">
        <v>975</v>
      </c>
      <c r="HS548" s="3" t="s">
        <v>3</v>
      </c>
      <c r="HT548" s="3">
        <v>3.78</v>
      </c>
      <c r="HU548" s="9">
        <v>0.61349693251533743</v>
      </c>
      <c r="HV548" s="3">
        <v>1</v>
      </c>
      <c r="HW548" s="9">
        <v>2.198</v>
      </c>
      <c r="HX548" s="3" t="s">
        <v>3</v>
      </c>
      <c r="HY548" s="3">
        <v>158</v>
      </c>
      <c r="HZ548" s="3" t="s">
        <v>30</v>
      </c>
      <c r="IA548" s="9">
        <v>59</v>
      </c>
      <c r="IB548" s="5">
        <v>9500</v>
      </c>
      <c r="IC548" s="3" t="s">
        <v>18</v>
      </c>
      <c r="ID548" s="3"/>
      <c r="IE548" s="3" t="s">
        <v>309</v>
      </c>
      <c r="IF548" s="7">
        <v>18.5</v>
      </c>
      <c r="IG548" s="9">
        <v>125</v>
      </c>
      <c r="IH548" s="9">
        <v>5.5555555555555554</v>
      </c>
    </row>
    <row r="549" spans="1:242" x14ac:dyDescent="0.25">
      <c r="A549" s="1" t="s">
        <v>674</v>
      </c>
      <c r="B549" s="5">
        <v>850</v>
      </c>
      <c r="C549" s="3"/>
      <c r="D549" s="5">
        <v>33</v>
      </c>
      <c r="E549" s="3" t="s">
        <v>1</v>
      </c>
      <c r="F549" s="3"/>
      <c r="G549" s="2"/>
      <c r="H549" s="3">
        <v>2.9</v>
      </c>
      <c r="I549" s="3">
        <v>2.9</v>
      </c>
      <c r="J549" s="5">
        <v>1.175</v>
      </c>
      <c r="K549" s="3" t="s">
        <v>3</v>
      </c>
      <c r="L549" s="3">
        <v>2.0499999999999998</v>
      </c>
      <c r="M549" s="5">
        <v>1.2987012987012987</v>
      </c>
      <c r="N549" s="5">
        <v>12.35</v>
      </c>
      <c r="O549" s="3" t="s">
        <v>3</v>
      </c>
      <c r="P549" s="3">
        <v>1.1000000000000001</v>
      </c>
      <c r="Q549" s="3">
        <v>0.38610038610038611</v>
      </c>
      <c r="R549" s="5">
        <v>120</v>
      </c>
      <c r="S549" s="3">
        <v>2.25</v>
      </c>
      <c r="T549" s="3" t="s">
        <v>3</v>
      </c>
      <c r="U549" s="5">
        <v>36.1</v>
      </c>
      <c r="V549" s="3">
        <v>2.3199999999999998</v>
      </c>
      <c r="W549" s="5">
        <v>310</v>
      </c>
      <c r="X549" s="3"/>
      <c r="Y549" s="3">
        <v>29.1</v>
      </c>
      <c r="Z549" s="5">
        <v>3.95</v>
      </c>
      <c r="AA549" s="3" t="s">
        <v>8</v>
      </c>
      <c r="AB549" s="5">
        <v>2.6315789473684212</v>
      </c>
      <c r="AC549" s="5">
        <v>1.4363636363636363E-4</v>
      </c>
      <c r="AD549" s="3" t="s">
        <v>22</v>
      </c>
      <c r="AE549" s="3" t="s">
        <v>1</v>
      </c>
      <c r="AF549" s="3"/>
      <c r="AG549" s="5">
        <v>3.5000000000000003E-2</v>
      </c>
      <c r="AH549" s="5">
        <v>310</v>
      </c>
      <c r="AI549" s="5">
        <v>280</v>
      </c>
      <c r="AJ549" s="3">
        <v>975</v>
      </c>
      <c r="AK549" s="5">
        <v>310</v>
      </c>
      <c r="AL549" s="5">
        <v>1.1499999999999999</v>
      </c>
      <c r="AM549" s="3"/>
      <c r="AN549" s="3"/>
      <c r="AO549" s="5">
        <v>310</v>
      </c>
      <c r="AP549" s="5">
        <v>310</v>
      </c>
      <c r="AQ549" s="5">
        <v>375</v>
      </c>
      <c r="AR549" s="5">
        <v>11.9</v>
      </c>
      <c r="AS549" s="3" t="s">
        <v>28</v>
      </c>
      <c r="AT549" s="3" t="s">
        <v>28</v>
      </c>
      <c r="AU549" s="5">
        <v>645</v>
      </c>
      <c r="AV549" s="3"/>
      <c r="AW549" s="5">
        <v>310</v>
      </c>
      <c r="AX549" s="5">
        <v>2.4666666666666665E-3</v>
      </c>
      <c r="AY549" s="2"/>
      <c r="AZ549" s="5">
        <v>145</v>
      </c>
      <c r="BA549" s="5">
        <v>310</v>
      </c>
      <c r="BB549" s="3" t="s">
        <v>8</v>
      </c>
      <c r="BC549" s="3">
        <v>88</v>
      </c>
      <c r="BD549" s="5">
        <v>0.51282051282051289</v>
      </c>
      <c r="BE549" s="3" t="s">
        <v>581</v>
      </c>
      <c r="BF549" s="6">
        <v>37</v>
      </c>
      <c r="BG549" s="5">
        <v>6.95</v>
      </c>
      <c r="BH549" s="3">
        <v>218</v>
      </c>
      <c r="BI549" s="3">
        <v>2.9</v>
      </c>
      <c r="BJ549" s="5">
        <v>16</v>
      </c>
      <c r="BK549" s="5">
        <v>1200</v>
      </c>
      <c r="BL549" s="5">
        <v>3.4482758620689657</v>
      </c>
      <c r="BM549" s="5">
        <v>8.6999999999999993</v>
      </c>
      <c r="BN549" s="5">
        <v>310</v>
      </c>
      <c r="BO549" s="3" t="s">
        <v>121</v>
      </c>
      <c r="BP549" s="3" t="s">
        <v>3</v>
      </c>
      <c r="BQ549" s="5">
        <v>7</v>
      </c>
      <c r="BR549" s="2" t="s">
        <v>21</v>
      </c>
      <c r="BS549" s="3"/>
      <c r="BT549" s="3"/>
      <c r="BU549" s="3">
        <v>1.6129032258064517</v>
      </c>
      <c r="BV549" s="5">
        <v>4.25</v>
      </c>
      <c r="BW549" s="5">
        <v>6.05</v>
      </c>
      <c r="BX549" s="3" t="s">
        <v>27</v>
      </c>
      <c r="BY549" s="3"/>
      <c r="BZ549" s="5">
        <v>310</v>
      </c>
      <c r="CA549" s="5">
        <v>10</v>
      </c>
      <c r="CB549" s="3" t="s">
        <v>3</v>
      </c>
      <c r="CC549" s="5">
        <v>1.75</v>
      </c>
      <c r="CD549" s="5">
        <v>387</v>
      </c>
      <c r="CE549" s="3"/>
      <c r="CF549" s="5">
        <v>195</v>
      </c>
      <c r="CG549" s="3" t="s">
        <v>312</v>
      </c>
      <c r="CH549" s="3">
        <v>2.9</v>
      </c>
      <c r="CI549" s="3" t="s">
        <v>27</v>
      </c>
      <c r="CJ549" s="3" t="s">
        <v>1</v>
      </c>
      <c r="CK549" s="5">
        <v>5.62</v>
      </c>
      <c r="CL549" s="3" t="s">
        <v>22</v>
      </c>
      <c r="CM549" s="5">
        <v>800</v>
      </c>
      <c r="CN549" s="3"/>
      <c r="CO549" s="5">
        <v>165</v>
      </c>
      <c r="CP549" s="5">
        <v>14.8</v>
      </c>
      <c r="CQ549" s="5">
        <v>6.14</v>
      </c>
      <c r="CR549" s="5">
        <v>7.78</v>
      </c>
      <c r="CS549" s="5">
        <v>80</v>
      </c>
      <c r="CT549" s="5">
        <v>65</v>
      </c>
      <c r="CU549" s="5">
        <v>29.1</v>
      </c>
      <c r="CV549" s="5">
        <v>2100</v>
      </c>
      <c r="CW549" s="5">
        <v>2600</v>
      </c>
      <c r="CX549" s="5">
        <v>7.1428571428571423</v>
      </c>
      <c r="CY549" s="5">
        <v>0.65789473684210531</v>
      </c>
      <c r="CZ549" s="3" t="s">
        <v>22</v>
      </c>
      <c r="DA549" s="5">
        <v>2.5499999999999998</v>
      </c>
      <c r="DB549" s="5">
        <v>1310</v>
      </c>
      <c r="DC549" s="5">
        <v>17.899999999999999</v>
      </c>
      <c r="DD549" s="5">
        <v>138.69999999999999</v>
      </c>
      <c r="DE549" s="3" t="s">
        <v>22</v>
      </c>
      <c r="DF549" s="5">
        <v>0.75757575757575757</v>
      </c>
      <c r="DG549" s="3" t="s">
        <v>3</v>
      </c>
      <c r="DH549" s="5">
        <v>30</v>
      </c>
      <c r="DI549" s="3" t="s">
        <v>28</v>
      </c>
      <c r="DJ549" s="3"/>
      <c r="DK549" s="5">
        <v>760</v>
      </c>
      <c r="DL549" s="3" t="s">
        <v>8</v>
      </c>
      <c r="DM549" s="5">
        <v>0.33333333333333331</v>
      </c>
      <c r="DN549" s="3" t="s">
        <v>3</v>
      </c>
      <c r="DO549" s="5">
        <v>807</v>
      </c>
      <c r="DP549" s="3" t="s">
        <v>3</v>
      </c>
      <c r="DQ549" s="5">
        <v>925</v>
      </c>
      <c r="DR549" s="5">
        <v>3.0303030303030303</v>
      </c>
      <c r="DS549" s="2"/>
      <c r="DT549" s="5">
        <v>1.3698630136986301</v>
      </c>
      <c r="DU549" s="2"/>
      <c r="DV549" s="3" t="s">
        <v>3</v>
      </c>
      <c r="DW549" s="5">
        <v>36.1</v>
      </c>
      <c r="DX549" s="3">
        <v>9</v>
      </c>
      <c r="DY549" s="3" t="s">
        <v>8</v>
      </c>
      <c r="DZ549" s="5">
        <v>2450</v>
      </c>
      <c r="EA549" s="5">
        <v>4</v>
      </c>
      <c r="EB549" s="5">
        <v>2.79</v>
      </c>
      <c r="EC549" s="3">
        <v>11</v>
      </c>
      <c r="ED549" s="5">
        <v>310</v>
      </c>
      <c r="EE549" s="5">
        <v>0.33898305084745761</v>
      </c>
      <c r="EF549" s="3" t="s">
        <v>1</v>
      </c>
      <c r="EG549" s="3" t="s">
        <v>27</v>
      </c>
      <c r="EH549" s="2"/>
      <c r="EI549" s="5">
        <v>18</v>
      </c>
      <c r="EJ549" s="3" t="s">
        <v>473</v>
      </c>
      <c r="EK549" s="5">
        <v>3.145</v>
      </c>
      <c r="EL549" s="3" t="s">
        <v>1</v>
      </c>
      <c r="EM549" s="3" t="s">
        <v>3</v>
      </c>
      <c r="EN549" s="3" t="s">
        <v>27</v>
      </c>
      <c r="EO549" s="3"/>
      <c r="EP549" s="3" t="s">
        <v>8</v>
      </c>
      <c r="EQ549" s="3">
        <v>2.9</v>
      </c>
      <c r="ER549" s="5">
        <v>9.6999999999999993</v>
      </c>
      <c r="ES549" s="3"/>
      <c r="ET549" s="9">
        <v>85</v>
      </c>
      <c r="EU549" s="3" t="s">
        <v>239</v>
      </c>
      <c r="EV549" s="3" t="s">
        <v>28</v>
      </c>
      <c r="EW549" s="9">
        <v>59</v>
      </c>
      <c r="EX549" s="9">
        <v>2</v>
      </c>
      <c r="EY549" s="3">
        <v>2.06</v>
      </c>
      <c r="EZ549" s="3"/>
      <c r="FA549" s="9">
        <v>1.7857142857142856</v>
      </c>
      <c r="FB549" s="9">
        <v>7</v>
      </c>
      <c r="FC549" s="5">
        <v>310</v>
      </c>
      <c r="FD549" s="9">
        <v>14.25</v>
      </c>
      <c r="FE549" s="2" t="s">
        <v>311</v>
      </c>
      <c r="FF549" s="3" t="s">
        <v>28</v>
      </c>
      <c r="FG549" s="3" t="s">
        <v>1</v>
      </c>
      <c r="FH549" s="9">
        <v>6.9</v>
      </c>
      <c r="FI549" s="3">
        <v>0.3968253968253968</v>
      </c>
      <c r="FJ549" s="9">
        <v>25.9</v>
      </c>
      <c r="FK549" s="3" t="s">
        <v>1</v>
      </c>
      <c r="FL549" s="3" t="s">
        <v>1</v>
      </c>
      <c r="FM549" s="3">
        <v>1.1904761904761905</v>
      </c>
      <c r="FN549" s="9">
        <v>1575</v>
      </c>
      <c r="FO549" s="9">
        <v>0.98</v>
      </c>
      <c r="FP549" s="9">
        <v>29.5</v>
      </c>
      <c r="FQ549" s="3" t="s">
        <v>311</v>
      </c>
      <c r="FR549" s="5">
        <v>1.2424999999999999</v>
      </c>
      <c r="FS549" s="9">
        <v>152</v>
      </c>
      <c r="FT549" s="3" t="s">
        <v>1</v>
      </c>
      <c r="FU549" s="3">
        <v>3.8</v>
      </c>
      <c r="FV549" s="3" t="s">
        <v>27</v>
      </c>
      <c r="FW549" s="5">
        <v>285</v>
      </c>
      <c r="FX549" s="10">
        <v>4.7E-2</v>
      </c>
      <c r="FY549" s="3">
        <v>220</v>
      </c>
      <c r="FZ549" s="3"/>
      <c r="GA549" s="3">
        <v>2.9</v>
      </c>
      <c r="GB549" s="3">
        <v>2.9</v>
      </c>
      <c r="GC549" s="3" t="s">
        <v>27</v>
      </c>
      <c r="GD549" s="3">
        <v>2.9</v>
      </c>
      <c r="GE549" s="3">
        <v>2.5641025641025639</v>
      </c>
      <c r="GF549" s="3" t="s">
        <v>30</v>
      </c>
      <c r="GG549" s="3"/>
      <c r="GH549" s="9">
        <v>3.85</v>
      </c>
      <c r="GI549" s="5">
        <v>310</v>
      </c>
      <c r="GJ549" s="5">
        <v>38</v>
      </c>
      <c r="GK549" s="3">
        <v>5.8</v>
      </c>
      <c r="GL549" s="5">
        <v>480</v>
      </c>
      <c r="GM549" s="9">
        <v>1.75</v>
      </c>
      <c r="GN549" s="3" t="s">
        <v>31</v>
      </c>
      <c r="GO549" s="3" t="s">
        <v>8</v>
      </c>
      <c r="GP549" s="3"/>
      <c r="GQ549" s="3">
        <v>4720</v>
      </c>
      <c r="GR549" s="3" t="s">
        <v>219</v>
      </c>
      <c r="GS549" s="9">
        <v>3.0303030303030303</v>
      </c>
      <c r="GT549" s="9">
        <v>113</v>
      </c>
      <c r="GU549" s="9">
        <v>48</v>
      </c>
      <c r="GV549" s="2">
        <v>9.8000000000000007</v>
      </c>
      <c r="GW549" s="9">
        <v>16.399999999999999</v>
      </c>
      <c r="GX549" s="2" t="s">
        <v>34</v>
      </c>
      <c r="GY549" s="9">
        <v>3.2258064516129035</v>
      </c>
      <c r="GZ549" s="9">
        <v>6.4</v>
      </c>
      <c r="HA549" s="9">
        <v>1.53</v>
      </c>
      <c r="HB549" s="9">
        <v>48</v>
      </c>
      <c r="HC549" s="3">
        <v>27.75</v>
      </c>
      <c r="HD549" s="3" t="s">
        <v>3</v>
      </c>
      <c r="HE549" s="9">
        <v>320</v>
      </c>
      <c r="HF549" s="9">
        <v>25.8</v>
      </c>
      <c r="HG549" s="3" t="s">
        <v>467</v>
      </c>
      <c r="HH549" s="5">
        <v>310</v>
      </c>
      <c r="HI549" s="3" t="s">
        <v>311</v>
      </c>
      <c r="HJ549" s="3">
        <v>1.6129032258064517</v>
      </c>
      <c r="HK549" s="3" t="s">
        <v>3</v>
      </c>
      <c r="HL549" s="3">
        <v>5.57</v>
      </c>
      <c r="HM549" s="9">
        <v>0.97</v>
      </c>
      <c r="HN549" s="9">
        <v>4425</v>
      </c>
      <c r="HO549" s="3" t="s">
        <v>3</v>
      </c>
      <c r="HP549" s="3" t="s">
        <v>1</v>
      </c>
      <c r="HQ549" s="3" t="s">
        <v>28</v>
      </c>
      <c r="HR549" s="9">
        <v>990</v>
      </c>
      <c r="HS549" s="3" t="s">
        <v>3</v>
      </c>
      <c r="HT549" s="3">
        <v>3.77</v>
      </c>
      <c r="HU549" s="9">
        <v>0.59523809523809523</v>
      </c>
      <c r="HV549" s="3">
        <v>1</v>
      </c>
      <c r="HW549" s="9">
        <v>2.4</v>
      </c>
      <c r="HX549" s="3" t="s">
        <v>3</v>
      </c>
      <c r="HY549" s="3">
        <v>155</v>
      </c>
      <c r="HZ549" s="3" t="s">
        <v>30</v>
      </c>
      <c r="IA549" s="9">
        <v>63</v>
      </c>
      <c r="IB549" s="5">
        <v>9400</v>
      </c>
      <c r="IC549" s="3" t="s">
        <v>18</v>
      </c>
      <c r="ID549" s="3"/>
      <c r="IE549" s="3" t="s">
        <v>309</v>
      </c>
      <c r="IF549" s="7">
        <v>18</v>
      </c>
      <c r="IG549" s="9">
        <v>125</v>
      </c>
      <c r="IH549" s="9">
        <v>5.8823529411764701</v>
      </c>
    </row>
    <row r="550" spans="1:242" x14ac:dyDescent="0.25">
      <c r="A550" s="1" t="s">
        <v>675</v>
      </c>
      <c r="B550" s="5">
        <v>895</v>
      </c>
      <c r="C550" s="3"/>
      <c r="D550" s="5">
        <v>40</v>
      </c>
      <c r="E550" s="3" t="s">
        <v>1</v>
      </c>
      <c r="F550" s="3"/>
      <c r="G550" s="2"/>
      <c r="H550" s="3">
        <v>2.9</v>
      </c>
      <c r="I550" s="3">
        <v>2.9</v>
      </c>
      <c r="J550" s="5">
        <v>1.1599999999999999</v>
      </c>
      <c r="K550" s="3" t="s">
        <v>3</v>
      </c>
      <c r="L550" s="3">
        <v>2.0499999999999998</v>
      </c>
      <c r="M550" s="5">
        <v>1.2987012987012987</v>
      </c>
      <c r="N550" s="5">
        <v>12.25</v>
      </c>
      <c r="O550" s="3" t="s">
        <v>3</v>
      </c>
      <c r="P550" s="3">
        <v>1.1000000000000001</v>
      </c>
      <c r="Q550" s="3">
        <v>0.38461538461538458</v>
      </c>
      <c r="R550" s="5">
        <v>120</v>
      </c>
      <c r="S550" s="3">
        <v>2.2999999999999998</v>
      </c>
      <c r="T550" s="3" t="s">
        <v>3</v>
      </c>
      <c r="U550" s="5">
        <v>35.85</v>
      </c>
      <c r="V550" s="3">
        <v>2.3199999999999998</v>
      </c>
      <c r="W550" s="5">
        <v>308</v>
      </c>
      <c r="X550" s="3"/>
      <c r="Y550" s="3">
        <v>29</v>
      </c>
      <c r="Z550" s="5">
        <v>4.0999999999999996</v>
      </c>
      <c r="AA550" s="3" t="s">
        <v>8</v>
      </c>
      <c r="AB550" s="5">
        <v>2.6315789473684212</v>
      </c>
      <c r="AC550" s="5">
        <v>1.6727272727272728E-4</v>
      </c>
      <c r="AD550" s="3" t="s">
        <v>22</v>
      </c>
      <c r="AE550" s="3" t="s">
        <v>1</v>
      </c>
      <c r="AF550" s="3"/>
      <c r="AG550" s="5">
        <v>0.03</v>
      </c>
      <c r="AH550" s="5">
        <v>308</v>
      </c>
      <c r="AI550" s="5">
        <v>292</v>
      </c>
      <c r="AJ550" s="3">
        <v>1500</v>
      </c>
      <c r="AK550" s="5">
        <v>308</v>
      </c>
      <c r="AL550" s="5">
        <v>1.1499999999999999</v>
      </c>
      <c r="AM550" s="3"/>
      <c r="AN550" s="3"/>
      <c r="AO550" s="5">
        <v>308</v>
      </c>
      <c r="AP550" s="5">
        <v>308</v>
      </c>
      <c r="AQ550" s="5">
        <v>378</v>
      </c>
      <c r="AR550" s="5">
        <v>11.5</v>
      </c>
      <c r="AS550" s="3" t="s">
        <v>28</v>
      </c>
      <c r="AT550" s="3" t="s">
        <v>28</v>
      </c>
      <c r="AU550" s="5">
        <v>660</v>
      </c>
      <c r="AV550" s="3"/>
      <c r="AW550" s="5">
        <v>308</v>
      </c>
      <c r="AX550" s="5">
        <v>5.6666666666666671E-3</v>
      </c>
      <c r="AY550" s="2"/>
      <c r="AZ550" s="5">
        <v>147</v>
      </c>
      <c r="BA550" s="5">
        <v>308</v>
      </c>
      <c r="BB550" s="3" t="s">
        <v>8</v>
      </c>
      <c r="BC550" s="3">
        <v>100</v>
      </c>
      <c r="BD550" s="5">
        <v>0.52631578947368418</v>
      </c>
      <c r="BE550" s="3" t="s">
        <v>581</v>
      </c>
      <c r="BF550" s="6">
        <v>39</v>
      </c>
      <c r="BG550" s="5">
        <v>6.9</v>
      </c>
      <c r="BH550" s="3">
        <v>217</v>
      </c>
      <c r="BI550" s="3">
        <v>2.9</v>
      </c>
      <c r="BJ550" s="5">
        <v>16</v>
      </c>
      <c r="BK550" s="5">
        <v>1210</v>
      </c>
      <c r="BL550" s="5">
        <v>3.4482758620689657</v>
      </c>
      <c r="BM550" s="5">
        <v>8.68</v>
      </c>
      <c r="BN550" s="5">
        <v>308</v>
      </c>
      <c r="BO550" s="3" t="s">
        <v>121</v>
      </c>
      <c r="BP550" s="3" t="s">
        <v>3</v>
      </c>
      <c r="BQ550" s="5">
        <v>7</v>
      </c>
      <c r="BR550" s="2" t="s">
        <v>21</v>
      </c>
      <c r="BS550" s="3"/>
      <c r="BT550" s="3"/>
      <c r="BU550" s="3">
        <v>1.5873015873015872</v>
      </c>
      <c r="BV550" s="5">
        <v>4.25</v>
      </c>
      <c r="BW550" s="5">
        <v>5.95</v>
      </c>
      <c r="BX550" s="3" t="s">
        <v>27</v>
      </c>
      <c r="BY550" s="3"/>
      <c r="BZ550" s="5">
        <v>308</v>
      </c>
      <c r="CA550" s="5">
        <v>10</v>
      </c>
      <c r="CB550" s="3" t="s">
        <v>3</v>
      </c>
      <c r="CC550" s="5">
        <v>1.75</v>
      </c>
      <c r="CD550" s="5">
        <v>390</v>
      </c>
      <c r="CE550" s="3"/>
      <c r="CF550" s="5">
        <v>196</v>
      </c>
      <c r="CG550" s="3" t="s">
        <v>312</v>
      </c>
      <c r="CH550" s="3">
        <v>2.9</v>
      </c>
      <c r="CI550" s="3" t="s">
        <v>27</v>
      </c>
      <c r="CJ550" s="3" t="s">
        <v>1</v>
      </c>
      <c r="CK550" s="5">
        <v>5.62</v>
      </c>
      <c r="CL550" s="3" t="s">
        <v>22</v>
      </c>
      <c r="CM550" s="5">
        <v>820</v>
      </c>
      <c r="CN550" s="3"/>
      <c r="CO550" s="5">
        <v>167</v>
      </c>
      <c r="CP550" s="5">
        <v>14.2</v>
      </c>
      <c r="CQ550" s="5">
        <v>6.15</v>
      </c>
      <c r="CR550" s="5">
        <v>7.72</v>
      </c>
      <c r="CS550" s="5">
        <v>82</v>
      </c>
      <c r="CT550" s="5">
        <v>63</v>
      </c>
      <c r="CU550" s="5">
        <v>29</v>
      </c>
      <c r="CV550" s="5">
        <v>2050</v>
      </c>
      <c r="CW550" s="5">
        <v>2580</v>
      </c>
      <c r="CX550" s="5">
        <v>7.1428571428571423</v>
      </c>
      <c r="CY550" s="5">
        <v>0.64935064935064934</v>
      </c>
      <c r="CZ550" s="3" t="s">
        <v>22</v>
      </c>
      <c r="DA550" s="5">
        <v>2.5499999999999998</v>
      </c>
      <c r="DB550" s="5">
        <v>1305</v>
      </c>
      <c r="DC550" s="5">
        <v>17.850000000000001</v>
      </c>
      <c r="DD550" s="5">
        <v>137.19999999999999</v>
      </c>
      <c r="DE550" s="3" t="s">
        <v>22</v>
      </c>
      <c r="DF550" s="5">
        <v>0.75187969924812026</v>
      </c>
      <c r="DG550" s="3" t="s">
        <v>3</v>
      </c>
      <c r="DH550" s="5">
        <v>31</v>
      </c>
      <c r="DI550" s="3" t="s">
        <v>28</v>
      </c>
      <c r="DJ550" s="3"/>
      <c r="DK550" s="5">
        <v>755</v>
      </c>
      <c r="DL550" s="3" t="s">
        <v>8</v>
      </c>
      <c r="DM550" s="5">
        <v>0.32786885245901642</v>
      </c>
      <c r="DN550" s="3" t="s">
        <v>3</v>
      </c>
      <c r="DO550" s="5">
        <v>805</v>
      </c>
      <c r="DP550" s="3" t="s">
        <v>3</v>
      </c>
      <c r="DQ550" s="5">
        <v>900</v>
      </c>
      <c r="DR550" s="5">
        <v>3.0303030303030303</v>
      </c>
      <c r="DS550" s="2"/>
      <c r="DT550" s="5">
        <v>1.3513513513513513</v>
      </c>
      <c r="DU550" s="2"/>
      <c r="DV550" s="3" t="s">
        <v>3</v>
      </c>
      <c r="DW550" s="5">
        <v>35.85</v>
      </c>
      <c r="DX550" s="3">
        <v>8.9700000000000006</v>
      </c>
      <c r="DY550" s="3" t="s">
        <v>8</v>
      </c>
      <c r="DZ550" s="5">
        <v>2475</v>
      </c>
      <c r="EA550" s="5">
        <v>4</v>
      </c>
      <c r="EB550" s="5">
        <v>2.79</v>
      </c>
      <c r="EC550" s="3">
        <v>11</v>
      </c>
      <c r="ED550" s="5">
        <v>308</v>
      </c>
      <c r="EE550" s="5">
        <v>0.33557046979865773</v>
      </c>
      <c r="EF550" s="3" t="s">
        <v>1</v>
      </c>
      <c r="EG550" s="3" t="s">
        <v>27</v>
      </c>
      <c r="EH550" s="2"/>
      <c r="EI550" s="5">
        <v>18.2</v>
      </c>
      <c r="EJ550" s="3" t="s">
        <v>473</v>
      </c>
      <c r="EK550" s="5">
        <v>3.1469999999999998</v>
      </c>
      <c r="EL550" s="3" t="s">
        <v>1</v>
      </c>
      <c r="EM550" s="3" t="s">
        <v>3</v>
      </c>
      <c r="EN550" s="3" t="s">
        <v>27</v>
      </c>
      <c r="EO550" s="3"/>
      <c r="EP550" s="3" t="s">
        <v>8</v>
      </c>
      <c r="EQ550" s="3">
        <v>2.9</v>
      </c>
      <c r="ER550" s="5">
        <v>9.5</v>
      </c>
      <c r="ES550" s="3"/>
      <c r="ET550" s="9">
        <v>97</v>
      </c>
      <c r="EU550" s="3" t="s">
        <v>239</v>
      </c>
      <c r="EV550" s="3" t="s">
        <v>28</v>
      </c>
      <c r="EW550" s="9">
        <v>61</v>
      </c>
      <c r="EX550" s="9">
        <v>1.98</v>
      </c>
      <c r="EY550" s="3">
        <v>2.06</v>
      </c>
      <c r="EZ550" s="3"/>
      <c r="FA550" s="9">
        <v>1.7857142857142856</v>
      </c>
      <c r="FB550" s="9">
        <v>7</v>
      </c>
      <c r="FC550" s="5">
        <v>308</v>
      </c>
      <c r="FD550" s="9">
        <v>13.75</v>
      </c>
      <c r="FE550" s="2" t="s">
        <v>311</v>
      </c>
      <c r="FF550" s="3" t="s">
        <v>28</v>
      </c>
      <c r="FG550" s="3" t="s">
        <v>1</v>
      </c>
      <c r="FH550" s="9">
        <v>6.88</v>
      </c>
      <c r="FI550" s="3">
        <v>0.39525691699604748</v>
      </c>
      <c r="FJ550" s="9">
        <v>25.8</v>
      </c>
      <c r="FK550" s="3" t="s">
        <v>1</v>
      </c>
      <c r="FL550" s="3" t="s">
        <v>1</v>
      </c>
      <c r="FM550" s="3">
        <v>1.1627906976744187</v>
      </c>
      <c r="FN550" s="9">
        <v>1580</v>
      </c>
      <c r="FO550" s="9">
        <v>0.97</v>
      </c>
      <c r="FP550" s="9">
        <v>29.2</v>
      </c>
      <c r="FQ550" s="3" t="s">
        <v>311</v>
      </c>
      <c r="FR550" s="5">
        <v>1.23</v>
      </c>
      <c r="FS550" s="9">
        <v>150</v>
      </c>
      <c r="FT550" s="3" t="s">
        <v>1</v>
      </c>
      <c r="FU550" s="3">
        <v>3.77</v>
      </c>
      <c r="FV550" s="3" t="s">
        <v>27</v>
      </c>
      <c r="FW550" s="5">
        <v>275</v>
      </c>
      <c r="FX550" s="10">
        <v>0.06</v>
      </c>
      <c r="FY550" s="3">
        <v>222</v>
      </c>
      <c r="FZ550" s="3"/>
      <c r="GA550" s="3">
        <v>2.9</v>
      </c>
      <c r="GB550" s="3">
        <v>2.9</v>
      </c>
      <c r="GC550" s="3" t="s">
        <v>27</v>
      </c>
      <c r="GD550" s="3">
        <v>2.9</v>
      </c>
      <c r="GE550" s="3">
        <v>2.5641025641025639</v>
      </c>
      <c r="GF550" s="3" t="s">
        <v>30</v>
      </c>
      <c r="GG550" s="3"/>
      <c r="GH550" s="9">
        <v>3.85</v>
      </c>
      <c r="GI550" s="5">
        <v>308</v>
      </c>
      <c r="GJ550" s="5">
        <v>47</v>
      </c>
      <c r="GK550" s="3">
        <v>5.77</v>
      </c>
      <c r="GL550" s="5">
        <v>475</v>
      </c>
      <c r="GM550" s="9">
        <v>1.74</v>
      </c>
      <c r="GN550" s="3" t="s">
        <v>31</v>
      </c>
      <c r="GO550" s="3" t="s">
        <v>8</v>
      </c>
      <c r="GP550" s="3"/>
      <c r="GQ550" s="3">
        <v>4715</v>
      </c>
      <c r="GR550" s="3" t="s">
        <v>219</v>
      </c>
      <c r="GS550" s="9">
        <v>3.0303030303030303</v>
      </c>
      <c r="GT550" s="9">
        <v>110</v>
      </c>
      <c r="GU550" s="9">
        <v>47</v>
      </c>
      <c r="GV550" s="2">
        <v>9.6999999999999993</v>
      </c>
      <c r="GW550" s="9">
        <v>16.2</v>
      </c>
      <c r="GX550" s="2" t="s">
        <v>34</v>
      </c>
      <c r="GY550" s="9">
        <v>3.2258064516129035</v>
      </c>
      <c r="GZ550" s="9">
        <v>6.35</v>
      </c>
      <c r="HA550" s="9">
        <v>1.52</v>
      </c>
      <c r="HB550" s="9">
        <v>47</v>
      </c>
      <c r="HC550" s="3">
        <v>27.65</v>
      </c>
      <c r="HD550" s="3" t="s">
        <v>3</v>
      </c>
      <c r="HE550" s="9">
        <v>310</v>
      </c>
      <c r="HF550" s="9">
        <v>25.75</v>
      </c>
      <c r="HG550" s="3" t="s">
        <v>467</v>
      </c>
      <c r="HH550" s="5">
        <v>308</v>
      </c>
      <c r="HI550" s="3" t="s">
        <v>311</v>
      </c>
      <c r="HJ550" s="3">
        <v>1.5873015873015872</v>
      </c>
      <c r="HK550" s="3" t="s">
        <v>3</v>
      </c>
      <c r="HL550" s="3">
        <v>5.56</v>
      </c>
      <c r="HM550" s="9">
        <v>1</v>
      </c>
      <c r="HN550" s="9">
        <v>4700</v>
      </c>
      <c r="HO550" s="3" t="s">
        <v>3</v>
      </c>
      <c r="HP550" s="3" t="s">
        <v>1</v>
      </c>
      <c r="HQ550" s="3" t="s">
        <v>28</v>
      </c>
      <c r="HR550" s="9">
        <v>1000</v>
      </c>
      <c r="HS550" s="3" t="s">
        <v>3</v>
      </c>
      <c r="HT550" s="3">
        <v>3.76</v>
      </c>
      <c r="HU550" s="9">
        <v>0.59171597633136097</v>
      </c>
      <c r="HV550" s="3">
        <v>1</v>
      </c>
      <c r="HW550" s="9">
        <v>2.5750000000000002</v>
      </c>
      <c r="HX550" s="3" t="s">
        <v>3</v>
      </c>
      <c r="HY550" s="3">
        <v>154</v>
      </c>
      <c r="HZ550" s="3" t="s">
        <v>30</v>
      </c>
      <c r="IA550" s="9">
        <v>62.75</v>
      </c>
      <c r="IB550" s="5">
        <v>9450</v>
      </c>
      <c r="IC550" s="3" t="s">
        <v>18</v>
      </c>
      <c r="ID550" s="3"/>
      <c r="IE550" s="3" t="s">
        <v>309</v>
      </c>
      <c r="IF550" s="7">
        <v>18.100000000000001</v>
      </c>
      <c r="IG550" s="9">
        <v>125</v>
      </c>
      <c r="IH550" s="9">
        <v>5.8823529411764701</v>
      </c>
    </row>
    <row r="551" spans="1:242" x14ac:dyDescent="0.25">
      <c r="A551" s="1" t="s">
        <v>676</v>
      </c>
      <c r="B551" s="5">
        <v>930</v>
      </c>
      <c r="C551" s="3"/>
      <c r="D551" s="5">
        <v>46</v>
      </c>
      <c r="E551" s="3" t="s">
        <v>1</v>
      </c>
      <c r="F551" s="3"/>
      <c r="G551" s="2"/>
      <c r="H551" s="3">
        <v>2.88</v>
      </c>
      <c r="I551" s="3">
        <v>2.88</v>
      </c>
      <c r="J551" s="5">
        <v>1.1200000000000001</v>
      </c>
      <c r="K551" s="3" t="s">
        <v>3</v>
      </c>
      <c r="L551" s="3">
        <v>2.04</v>
      </c>
      <c r="M551" s="5">
        <v>1.2658227848101264</v>
      </c>
      <c r="N551" s="5">
        <v>11.8</v>
      </c>
      <c r="O551" s="3" t="s">
        <v>3</v>
      </c>
      <c r="P551" s="3">
        <v>1.0900000000000001</v>
      </c>
      <c r="Q551" s="3">
        <v>0.38759689922480617</v>
      </c>
      <c r="R551" s="5">
        <v>117</v>
      </c>
      <c r="S551" s="3">
        <v>2.39</v>
      </c>
      <c r="T551" s="3" t="s">
        <v>3</v>
      </c>
      <c r="U551" s="5">
        <v>34.5</v>
      </c>
      <c r="V551" s="3">
        <v>2.31</v>
      </c>
      <c r="W551" s="5">
        <v>290</v>
      </c>
      <c r="X551" s="3"/>
      <c r="Y551" s="3">
        <v>29.5</v>
      </c>
      <c r="Z551" s="5">
        <v>3.9</v>
      </c>
      <c r="AA551" s="3" t="s">
        <v>8</v>
      </c>
      <c r="AB551" s="5">
        <v>2.5</v>
      </c>
      <c r="AC551" s="5">
        <v>2.5090909090909092E-4</v>
      </c>
      <c r="AD551" s="3" t="s">
        <v>22</v>
      </c>
      <c r="AE551" s="3" t="s">
        <v>1</v>
      </c>
      <c r="AF551" s="3"/>
      <c r="AG551" s="5">
        <v>3.2000000000000001E-2</v>
      </c>
      <c r="AH551" s="5">
        <v>290</v>
      </c>
      <c r="AI551" s="5">
        <v>278</v>
      </c>
      <c r="AJ551" s="3">
        <v>1750</v>
      </c>
      <c r="AK551" s="5">
        <v>290</v>
      </c>
      <c r="AL551" s="5">
        <v>1.1399999999999999</v>
      </c>
      <c r="AM551" s="3"/>
      <c r="AN551" s="3"/>
      <c r="AO551" s="5">
        <v>290</v>
      </c>
      <c r="AP551" s="5">
        <v>290</v>
      </c>
      <c r="AQ551" s="5">
        <v>375</v>
      </c>
      <c r="AR551" s="5">
        <v>11</v>
      </c>
      <c r="AS551" s="3" t="s">
        <v>28</v>
      </c>
      <c r="AT551" s="3" t="s">
        <v>28</v>
      </c>
      <c r="AU551" s="5">
        <v>685</v>
      </c>
      <c r="AV551" s="3"/>
      <c r="AW551" s="5">
        <v>290</v>
      </c>
      <c r="AX551" s="5">
        <v>0.01</v>
      </c>
      <c r="AY551" s="2"/>
      <c r="AZ551" s="5">
        <v>145</v>
      </c>
      <c r="BA551" s="5">
        <v>290</v>
      </c>
      <c r="BB551" s="3" t="s">
        <v>8</v>
      </c>
      <c r="BC551" s="3">
        <v>110</v>
      </c>
      <c r="BD551" s="5">
        <v>0.50761421319796951</v>
      </c>
      <c r="BE551" s="3" t="s">
        <v>581</v>
      </c>
      <c r="BF551" s="6">
        <v>39</v>
      </c>
      <c r="BG551" s="5">
        <v>6.5</v>
      </c>
      <c r="BH551" s="3">
        <v>210</v>
      </c>
      <c r="BI551" s="3">
        <v>2.88</v>
      </c>
      <c r="BJ551" s="5">
        <v>14.5</v>
      </c>
      <c r="BK551" s="5">
        <v>1275</v>
      </c>
      <c r="BL551" s="5">
        <v>3.3333333333333335</v>
      </c>
      <c r="BM551" s="5">
        <v>8.65</v>
      </c>
      <c r="BN551" s="5">
        <v>290</v>
      </c>
      <c r="BO551" s="3" t="s">
        <v>121</v>
      </c>
      <c r="BP551" s="3" t="s">
        <v>3</v>
      </c>
      <c r="BQ551" s="5">
        <v>6.8</v>
      </c>
      <c r="BR551" s="2" t="s">
        <v>21</v>
      </c>
      <c r="BS551" s="3"/>
      <c r="BT551" s="3"/>
      <c r="BU551" s="3">
        <v>1.5151515151515151</v>
      </c>
      <c r="BV551" s="5">
        <v>4.1500000000000004</v>
      </c>
      <c r="BW551" s="5">
        <v>5.79</v>
      </c>
      <c r="BX551" s="3" t="s">
        <v>27</v>
      </c>
      <c r="BY551" s="3"/>
      <c r="BZ551" s="5">
        <v>290</v>
      </c>
      <c r="CA551" s="5">
        <v>9.0909090909090917</v>
      </c>
      <c r="CB551" s="3" t="s">
        <v>3</v>
      </c>
      <c r="CC551" s="5">
        <v>1.7</v>
      </c>
      <c r="CD551" s="5">
        <v>380</v>
      </c>
      <c r="CE551" s="3"/>
      <c r="CF551" s="5">
        <v>187</v>
      </c>
      <c r="CG551" s="3" t="s">
        <v>312</v>
      </c>
      <c r="CH551" s="3">
        <v>2.88</v>
      </c>
      <c r="CI551" s="3" t="s">
        <v>27</v>
      </c>
      <c r="CJ551" s="3" t="s">
        <v>1</v>
      </c>
      <c r="CK551" s="5">
        <v>5.5</v>
      </c>
      <c r="CL551" s="3" t="s">
        <v>22</v>
      </c>
      <c r="CM551" s="5">
        <v>795</v>
      </c>
      <c r="CN551" s="3"/>
      <c r="CO551" s="5">
        <v>170</v>
      </c>
      <c r="CP551" s="5">
        <v>13.7</v>
      </c>
      <c r="CQ551" s="5">
        <v>6.14</v>
      </c>
      <c r="CR551" s="5">
        <v>7.65</v>
      </c>
      <c r="CS551" s="5">
        <v>84</v>
      </c>
      <c r="CT551" s="5">
        <v>60</v>
      </c>
      <c r="CU551" s="5">
        <v>29.5</v>
      </c>
      <c r="CV551" s="5">
        <v>2000</v>
      </c>
      <c r="CW551" s="5">
        <v>2580</v>
      </c>
      <c r="CX551" s="5">
        <v>6.666666666666667</v>
      </c>
      <c r="CY551" s="5">
        <v>0.63291139240506322</v>
      </c>
      <c r="CZ551" s="3" t="s">
        <v>22</v>
      </c>
      <c r="DA551" s="5">
        <v>2.4500000000000002</v>
      </c>
      <c r="DB551" s="5">
        <v>1285</v>
      </c>
      <c r="DC551" s="5">
        <v>16.899999999999999</v>
      </c>
      <c r="DD551" s="5">
        <v>135</v>
      </c>
      <c r="DE551" s="3" t="s">
        <v>22</v>
      </c>
      <c r="DF551" s="5">
        <v>0.72992700729927007</v>
      </c>
      <c r="DG551" s="3" t="s">
        <v>3</v>
      </c>
      <c r="DH551" s="5">
        <v>30</v>
      </c>
      <c r="DI551" s="3" t="s">
        <v>28</v>
      </c>
      <c r="DJ551" s="3"/>
      <c r="DK551" s="5">
        <v>745</v>
      </c>
      <c r="DL551" s="3" t="s">
        <v>8</v>
      </c>
      <c r="DM551" s="5">
        <v>0.30769230769230771</v>
      </c>
      <c r="DN551" s="3" t="s">
        <v>3</v>
      </c>
      <c r="DO551" s="5">
        <v>795</v>
      </c>
      <c r="DP551" s="3" t="s">
        <v>3</v>
      </c>
      <c r="DQ551" s="5">
        <v>895</v>
      </c>
      <c r="DR551" s="5">
        <v>2.9411764705882351</v>
      </c>
      <c r="DS551" s="2"/>
      <c r="DT551" s="5">
        <v>1.3333333333333333</v>
      </c>
      <c r="DU551" s="2"/>
      <c r="DV551" s="3" t="s">
        <v>3</v>
      </c>
      <c r="DW551" s="5">
        <v>34.5</v>
      </c>
      <c r="DX551" s="3">
        <v>8.6</v>
      </c>
      <c r="DY551" s="3"/>
      <c r="DZ551" s="5">
        <v>2400</v>
      </c>
      <c r="EA551" s="5">
        <v>3.8461538461538458</v>
      </c>
      <c r="EB551" s="5">
        <v>2.75</v>
      </c>
      <c r="EC551" s="3">
        <v>11</v>
      </c>
      <c r="ED551" s="5">
        <v>290</v>
      </c>
      <c r="EE551" s="5">
        <v>0.33333333333333331</v>
      </c>
      <c r="EF551" s="3" t="s">
        <v>1</v>
      </c>
      <c r="EG551" s="3" t="s">
        <v>27</v>
      </c>
      <c r="EH551" s="2"/>
      <c r="EI551" s="5">
        <v>18</v>
      </c>
      <c r="EJ551" s="3" t="s">
        <v>473</v>
      </c>
      <c r="EK551" s="5">
        <v>3.14</v>
      </c>
      <c r="EL551" s="3" t="s">
        <v>1</v>
      </c>
      <c r="EM551" s="3" t="s">
        <v>3</v>
      </c>
      <c r="EN551" s="3" t="s">
        <v>27</v>
      </c>
      <c r="EO551" s="3"/>
      <c r="EP551" s="3" t="s">
        <v>8</v>
      </c>
      <c r="EQ551" s="3">
        <v>2.88</v>
      </c>
      <c r="ER551" s="5">
        <v>9.3000000000000007</v>
      </c>
      <c r="ES551" s="3"/>
      <c r="ET551" s="9">
        <v>105</v>
      </c>
      <c r="EU551" s="3" t="s">
        <v>239</v>
      </c>
      <c r="EV551" s="3" t="s">
        <v>28</v>
      </c>
      <c r="EW551" s="9">
        <v>58</v>
      </c>
      <c r="EX551" s="9">
        <v>1.92</v>
      </c>
      <c r="EY551" s="3">
        <v>2.0499999999999998</v>
      </c>
      <c r="EZ551" s="3"/>
      <c r="FA551" s="9">
        <v>1.7857142857142856</v>
      </c>
      <c r="FB551" s="9">
        <v>6.98</v>
      </c>
      <c r="FC551" s="5">
        <v>290</v>
      </c>
      <c r="FD551" s="9">
        <v>13.9</v>
      </c>
      <c r="FE551" s="2" t="s">
        <v>311</v>
      </c>
      <c r="FF551" s="3" t="s">
        <v>28</v>
      </c>
      <c r="FG551" s="3" t="s">
        <v>1</v>
      </c>
      <c r="FH551" s="9">
        <v>6.65</v>
      </c>
      <c r="FI551" s="3">
        <v>0.39840637450199207</v>
      </c>
      <c r="FJ551" s="9">
        <v>25.25</v>
      </c>
      <c r="FK551" s="3" t="s">
        <v>1</v>
      </c>
      <c r="FL551" s="3" t="s">
        <v>1</v>
      </c>
      <c r="FM551" s="3">
        <v>1.1363636363636365</v>
      </c>
      <c r="FN551" s="9">
        <v>1485</v>
      </c>
      <c r="FO551" s="9">
        <v>0.95</v>
      </c>
      <c r="FP551" s="9">
        <v>28</v>
      </c>
      <c r="FQ551" s="3" t="s">
        <v>311</v>
      </c>
      <c r="FR551" s="5">
        <v>1.25</v>
      </c>
      <c r="FS551" s="9">
        <v>148</v>
      </c>
      <c r="FT551" s="3" t="s">
        <v>1</v>
      </c>
      <c r="FU551" s="3">
        <v>3.7</v>
      </c>
      <c r="FV551" s="3" t="s">
        <v>27</v>
      </c>
      <c r="FW551" s="5">
        <v>295</v>
      </c>
      <c r="FX551" s="10">
        <v>7.4999999999999997E-2</v>
      </c>
      <c r="FY551" s="3">
        <v>218</v>
      </c>
      <c r="FZ551" s="3"/>
      <c r="GA551" s="3">
        <v>2.88</v>
      </c>
      <c r="GB551" s="3">
        <v>2.88</v>
      </c>
      <c r="GC551" s="3" t="s">
        <v>27</v>
      </c>
      <c r="GD551" s="3">
        <v>2.88</v>
      </c>
      <c r="GE551" s="3">
        <v>2.6315789473684212</v>
      </c>
      <c r="GF551" s="3" t="s">
        <v>30</v>
      </c>
      <c r="GG551" s="3"/>
      <c r="GH551" s="9">
        <v>3.88</v>
      </c>
      <c r="GI551" s="5">
        <v>290</v>
      </c>
      <c r="GJ551" s="5">
        <v>50</v>
      </c>
      <c r="GK551" s="3">
        <v>5.6</v>
      </c>
      <c r="GL551" s="5">
        <v>480</v>
      </c>
      <c r="GM551" s="9">
        <v>1.73</v>
      </c>
      <c r="GN551" s="3" t="s">
        <v>31</v>
      </c>
      <c r="GO551" s="3" t="s">
        <v>8</v>
      </c>
      <c r="GP551" s="3"/>
      <c r="GQ551" s="3">
        <v>4700</v>
      </c>
      <c r="GR551" s="3" t="s">
        <v>219</v>
      </c>
      <c r="GS551" s="9">
        <v>2.9411764705882351</v>
      </c>
      <c r="GT551" s="9">
        <v>108</v>
      </c>
      <c r="GU551" s="9">
        <v>45</v>
      </c>
      <c r="GV551" s="2">
        <v>11</v>
      </c>
      <c r="GW551" s="9">
        <v>16.100000000000001</v>
      </c>
      <c r="GX551" s="2" t="s">
        <v>34</v>
      </c>
      <c r="GY551" s="9">
        <v>3.125</v>
      </c>
      <c r="GZ551" s="9">
        <v>6.1</v>
      </c>
      <c r="HA551" s="9">
        <v>1.46</v>
      </c>
      <c r="HB551" s="9">
        <v>45</v>
      </c>
      <c r="HC551" s="3">
        <v>27</v>
      </c>
      <c r="HD551" s="3" t="s">
        <v>3</v>
      </c>
      <c r="HE551" s="9">
        <v>300</v>
      </c>
      <c r="HF551" s="9">
        <v>25.6</v>
      </c>
      <c r="HG551" s="3" t="s">
        <v>467</v>
      </c>
      <c r="HH551" s="5">
        <v>290</v>
      </c>
      <c r="HI551" s="3" t="s">
        <v>311</v>
      </c>
      <c r="HJ551" s="3">
        <v>1.5625</v>
      </c>
      <c r="HK551" s="3" t="s">
        <v>3</v>
      </c>
      <c r="HL551" s="3">
        <v>5.56</v>
      </c>
      <c r="HM551" s="9">
        <v>0.99</v>
      </c>
      <c r="HN551" s="9">
        <v>4850</v>
      </c>
      <c r="HO551" s="3" t="s">
        <v>3</v>
      </c>
      <c r="HP551" s="3" t="s">
        <v>1</v>
      </c>
      <c r="HQ551" s="3" t="s">
        <v>28</v>
      </c>
      <c r="HR551" s="9">
        <v>1005</v>
      </c>
      <c r="HS551" s="3" t="s">
        <v>3</v>
      </c>
      <c r="HT551" s="3">
        <v>3.76</v>
      </c>
      <c r="HU551" s="9">
        <v>0.5714285714285714</v>
      </c>
      <c r="HV551" s="3">
        <v>1</v>
      </c>
      <c r="HW551" s="9">
        <v>2.5499999999999998</v>
      </c>
      <c r="HX551" s="3" t="s">
        <v>3</v>
      </c>
      <c r="HY551" s="3">
        <v>150</v>
      </c>
      <c r="HZ551" s="3" t="s">
        <v>30</v>
      </c>
      <c r="IA551" s="9">
        <v>62.5</v>
      </c>
      <c r="IB551" s="5">
        <v>11000</v>
      </c>
      <c r="IC551" s="3" t="s">
        <v>18</v>
      </c>
      <c r="ID551" s="3"/>
      <c r="IE551" s="3" t="s">
        <v>309</v>
      </c>
      <c r="IF551" s="7">
        <v>18</v>
      </c>
      <c r="IG551" s="9">
        <v>125</v>
      </c>
      <c r="IH551" s="9">
        <v>5.5555555555555554</v>
      </c>
    </row>
    <row r="552" spans="1:242" x14ac:dyDescent="0.25">
      <c r="A552" s="1" t="s">
        <v>677</v>
      </c>
      <c r="B552" s="5">
        <v>975</v>
      </c>
      <c r="C552" s="3"/>
      <c r="D552" s="5">
        <v>52</v>
      </c>
      <c r="E552" s="3" t="s">
        <v>1</v>
      </c>
      <c r="F552" s="3"/>
      <c r="G552" s="2"/>
      <c r="H552" s="3">
        <v>2.95</v>
      </c>
      <c r="I552" s="3">
        <v>2.95</v>
      </c>
      <c r="J552" s="5">
        <v>1.115</v>
      </c>
      <c r="K552" s="3" t="s">
        <v>3</v>
      </c>
      <c r="L552" s="3">
        <v>2.04</v>
      </c>
      <c r="M552" s="5">
        <v>1.2820512820512819</v>
      </c>
      <c r="N552" s="5">
        <v>11.8</v>
      </c>
      <c r="O552" s="3" t="s">
        <v>3</v>
      </c>
      <c r="P552" s="3">
        <v>1.1000000000000001</v>
      </c>
      <c r="Q552" s="3">
        <v>0.38461538461538458</v>
      </c>
      <c r="R552" s="5">
        <v>118</v>
      </c>
      <c r="S552" s="3">
        <v>2.38</v>
      </c>
      <c r="T552" s="3" t="s">
        <v>3</v>
      </c>
      <c r="U552" s="5">
        <v>34.6</v>
      </c>
      <c r="V552" s="3">
        <v>2.31</v>
      </c>
      <c r="W552" s="5">
        <v>292</v>
      </c>
      <c r="X552" s="3"/>
      <c r="Y552" s="3">
        <v>29.95</v>
      </c>
      <c r="Z552" s="5">
        <v>3.95</v>
      </c>
      <c r="AA552" s="3"/>
      <c r="AB552" s="5">
        <v>2.5641025641025639</v>
      </c>
      <c r="AC552" s="5">
        <v>3.2727272727272726E-4</v>
      </c>
      <c r="AD552" s="3" t="s">
        <v>22</v>
      </c>
      <c r="AE552" s="3" t="s">
        <v>1</v>
      </c>
      <c r="AF552" s="3"/>
      <c r="AG552" s="5">
        <v>0.03</v>
      </c>
      <c r="AH552" s="5">
        <v>292</v>
      </c>
      <c r="AI552" s="5">
        <v>280</v>
      </c>
      <c r="AJ552" s="3">
        <v>1500</v>
      </c>
      <c r="AK552" s="5">
        <v>292</v>
      </c>
      <c r="AL552" s="5">
        <v>1.1299999999999999</v>
      </c>
      <c r="AM552" s="3"/>
      <c r="AN552" s="3"/>
      <c r="AO552" s="5">
        <v>292</v>
      </c>
      <c r="AP552" s="5">
        <v>292</v>
      </c>
      <c r="AQ552" s="5">
        <v>390</v>
      </c>
      <c r="AR552" s="5">
        <v>10.5</v>
      </c>
      <c r="AS552" s="3" t="s">
        <v>28</v>
      </c>
      <c r="AT552" s="3" t="s">
        <v>28</v>
      </c>
      <c r="AU552" s="5">
        <v>690</v>
      </c>
      <c r="AV552" s="3"/>
      <c r="AW552" s="5">
        <v>292</v>
      </c>
      <c r="AX552" s="5">
        <v>1.1333333333333334E-2</v>
      </c>
      <c r="AY552" s="2"/>
      <c r="AZ552" s="5">
        <v>150</v>
      </c>
      <c r="BA552" s="5">
        <v>292</v>
      </c>
      <c r="BB552" s="3"/>
      <c r="BC552" s="3">
        <v>115</v>
      </c>
      <c r="BD552" s="5">
        <v>0.5</v>
      </c>
      <c r="BE552" s="3" t="s">
        <v>581</v>
      </c>
      <c r="BF552" s="6">
        <v>37</v>
      </c>
      <c r="BG552" s="5">
        <v>6.55</v>
      </c>
      <c r="BH552" s="3">
        <v>210</v>
      </c>
      <c r="BI552" s="3">
        <v>2.95</v>
      </c>
      <c r="BJ552" s="5">
        <v>14.5</v>
      </c>
      <c r="BK552" s="5">
        <v>1290</v>
      </c>
      <c r="BL552" s="5">
        <v>3.3333333333333335</v>
      </c>
      <c r="BM552" s="5">
        <v>8.68</v>
      </c>
      <c r="BN552" s="5">
        <v>292</v>
      </c>
      <c r="BO552" s="3" t="s">
        <v>121</v>
      </c>
      <c r="BP552" s="3" t="s">
        <v>3</v>
      </c>
      <c r="BQ552" s="5">
        <v>6.85</v>
      </c>
      <c r="BR552" s="2" t="s">
        <v>21</v>
      </c>
      <c r="BS552" s="3"/>
      <c r="BT552" s="3"/>
      <c r="BU552" s="3">
        <v>1.5384615384615383</v>
      </c>
      <c r="BV552" s="5">
        <v>4.18</v>
      </c>
      <c r="BW552" s="5">
        <v>5.75</v>
      </c>
      <c r="BX552" s="3" t="s">
        <v>27</v>
      </c>
      <c r="BY552" s="3"/>
      <c r="BZ552" s="5">
        <v>292</v>
      </c>
      <c r="CA552" s="5">
        <v>9.0909090909090917</v>
      </c>
      <c r="CB552" s="3" t="s">
        <v>3</v>
      </c>
      <c r="CC552" s="5">
        <v>1.69</v>
      </c>
      <c r="CD552" s="5">
        <v>390</v>
      </c>
      <c r="CE552" s="3"/>
      <c r="CF552" s="5">
        <v>189</v>
      </c>
      <c r="CG552" s="3" t="s">
        <v>312</v>
      </c>
      <c r="CH552" s="3">
        <v>2.95</v>
      </c>
      <c r="CI552" s="3" t="s">
        <v>27</v>
      </c>
      <c r="CJ552" s="3" t="s">
        <v>1</v>
      </c>
      <c r="CK552" s="5">
        <v>5.48</v>
      </c>
      <c r="CL552" s="3" t="s">
        <v>22</v>
      </c>
      <c r="CM552" s="5">
        <v>800</v>
      </c>
      <c r="CN552" s="3"/>
      <c r="CO552" s="5">
        <v>172</v>
      </c>
      <c r="CP552" s="5">
        <v>13</v>
      </c>
      <c r="CQ552" s="5">
        <v>6.15</v>
      </c>
      <c r="CR552" s="5">
        <v>7.7</v>
      </c>
      <c r="CS552" s="5">
        <v>85</v>
      </c>
      <c r="CT552" s="5">
        <v>61</v>
      </c>
      <c r="CU552" s="5">
        <v>29.95</v>
      </c>
      <c r="CV552" s="5">
        <v>2010</v>
      </c>
      <c r="CW552" s="5">
        <v>2450</v>
      </c>
      <c r="CX552" s="5">
        <v>7.1428571428571423</v>
      </c>
      <c r="CY552" s="5">
        <v>0.63694267515923564</v>
      </c>
      <c r="CZ552" s="3" t="s">
        <v>22</v>
      </c>
      <c r="DA552" s="5">
        <v>2.48</v>
      </c>
      <c r="DB552" s="5">
        <v>1295</v>
      </c>
      <c r="DC552" s="5">
        <v>18</v>
      </c>
      <c r="DD552" s="5">
        <v>133</v>
      </c>
      <c r="DE552" s="3" t="s">
        <v>22</v>
      </c>
      <c r="DF552" s="5">
        <v>0.73529411764705876</v>
      </c>
      <c r="DG552" s="3" t="s">
        <v>3</v>
      </c>
      <c r="DH552" s="5">
        <v>31</v>
      </c>
      <c r="DI552" s="3" t="s">
        <v>28</v>
      </c>
      <c r="DJ552" s="3"/>
      <c r="DK552" s="5">
        <v>755</v>
      </c>
      <c r="DL552" s="3" t="s">
        <v>8</v>
      </c>
      <c r="DM552" s="5">
        <v>0.29850746268656714</v>
      </c>
      <c r="DN552" s="3" t="s">
        <v>3</v>
      </c>
      <c r="DO552" s="5">
        <v>800</v>
      </c>
      <c r="DP552" s="3" t="s">
        <v>3</v>
      </c>
      <c r="DQ552" s="5">
        <v>890</v>
      </c>
      <c r="DR552" s="5">
        <v>2.9411764705882351</v>
      </c>
      <c r="DS552" s="2"/>
      <c r="DT552" s="5">
        <v>1.3513513513513513</v>
      </c>
      <c r="DU552" s="2"/>
      <c r="DV552" s="3" t="s">
        <v>3</v>
      </c>
      <c r="DW552" s="5">
        <v>34.6</v>
      </c>
      <c r="DX552" s="3">
        <v>8.65</v>
      </c>
      <c r="DY552" s="3"/>
      <c r="DZ552" s="5">
        <v>2450</v>
      </c>
      <c r="EA552" s="5">
        <v>4</v>
      </c>
      <c r="EB552" s="5">
        <v>2.77</v>
      </c>
      <c r="EC552" s="3">
        <v>11.1</v>
      </c>
      <c r="ED552" s="5">
        <v>292</v>
      </c>
      <c r="EE552" s="5">
        <v>0.33222591362126247</v>
      </c>
      <c r="EF552" s="3" t="s">
        <v>1</v>
      </c>
      <c r="EG552" s="3" t="s">
        <v>27</v>
      </c>
      <c r="EH552" s="2"/>
      <c r="EI552" s="5">
        <v>18</v>
      </c>
      <c r="EJ552" s="3" t="s">
        <v>473</v>
      </c>
      <c r="EK552" s="5">
        <v>3.145</v>
      </c>
      <c r="EL552" s="3" t="s">
        <v>1</v>
      </c>
      <c r="EM552" s="3" t="s">
        <v>3</v>
      </c>
      <c r="EN552" s="3" t="s">
        <v>27</v>
      </c>
      <c r="EO552" s="3"/>
      <c r="EP552" s="3" t="s">
        <v>8</v>
      </c>
      <c r="EQ552" s="3">
        <v>2.95</v>
      </c>
      <c r="ER552" s="5">
        <v>9.3000000000000007</v>
      </c>
      <c r="ES552" s="3"/>
      <c r="ET552" s="9">
        <v>100</v>
      </c>
      <c r="EU552" s="3" t="s">
        <v>239</v>
      </c>
      <c r="EV552" s="3" t="s">
        <v>28</v>
      </c>
      <c r="EW552" s="9">
        <v>59</v>
      </c>
      <c r="EX552" s="9">
        <v>1.9</v>
      </c>
      <c r="EY552" s="3">
        <v>2.0499999999999998</v>
      </c>
      <c r="EZ552" s="3"/>
      <c r="FA552" s="9">
        <v>1.8181818181818181</v>
      </c>
      <c r="FB552" s="9">
        <v>6.99</v>
      </c>
      <c r="FC552" s="5">
        <v>292</v>
      </c>
      <c r="FD552" s="9">
        <v>14.5</v>
      </c>
      <c r="FE552" s="2" t="s">
        <v>311</v>
      </c>
      <c r="FF552" s="3" t="s">
        <v>28</v>
      </c>
      <c r="FG552" s="3" t="s">
        <v>1</v>
      </c>
      <c r="FH552" s="9">
        <v>6.6</v>
      </c>
      <c r="FI552" s="3">
        <v>0.39525691699604748</v>
      </c>
      <c r="FJ552" s="9">
        <v>25</v>
      </c>
      <c r="FK552" s="3" t="s">
        <v>1</v>
      </c>
      <c r="FL552" s="3" t="s">
        <v>1</v>
      </c>
      <c r="FM552" s="3">
        <v>1.1363636363636365</v>
      </c>
      <c r="FN552" s="9">
        <v>1480</v>
      </c>
      <c r="FO552" s="9">
        <v>0.98</v>
      </c>
      <c r="FP552" s="9">
        <v>28.25</v>
      </c>
      <c r="FQ552" s="3" t="s">
        <v>311</v>
      </c>
      <c r="FR552" s="5">
        <v>1.2575000000000001</v>
      </c>
      <c r="FS552" s="9">
        <v>147</v>
      </c>
      <c r="FT552" s="3" t="s">
        <v>1</v>
      </c>
      <c r="FU552" s="3">
        <v>3.71</v>
      </c>
      <c r="FV552" s="3" t="s">
        <v>27</v>
      </c>
      <c r="FW552" s="5">
        <v>298</v>
      </c>
      <c r="FX552" s="10">
        <v>8.8999999999999996E-2</v>
      </c>
      <c r="FY552" s="3">
        <v>215</v>
      </c>
      <c r="FZ552" s="3"/>
      <c r="GA552" s="3">
        <v>2.95</v>
      </c>
      <c r="GB552" s="3">
        <v>2.95</v>
      </c>
      <c r="GC552" s="3" t="s">
        <v>27</v>
      </c>
      <c r="GD552" s="3">
        <v>2.95</v>
      </c>
      <c r="GE552" s="3">
        <v>2.7027027027027026</v>
      </c>
      <c r="GF552" s="3" t="s">
        <v>30</v>
      </c>
      <c r="GG552" s="3"/>
      <c r="GH552" s="9">
        <v>3.84</v>
      </c>
      <c r="GI552" s="5">
        <v>292</v>
      </c>
      <c r="GJ552" s="5">
        <v>55</v>
      </c>
      <c r="GK552" s="3">
        <v>5.5</v>
      </c>
      <c r="GL552" s="5">
        <v>490</v>
      </c>
      <c r="GM552" s="9">
        <v>1.72</v>
      </c>
      <c r="GN552" s="3" t="s">
        <v>31</v>
      </c>
      <c r="GO552" s="3"/>
      <c r="GP552" s="3"/>
      <c r="GQ552" s="3">
        <v>4710</v>
      </c>
      <c r="GR552" s="3" t="s">
        <v>219</v>
      </c>
      <c r="GS552" s="9">
        <v>2.9411764705882351</v>
      </c>
      <c r="GT552" s="9">
        <v>107</v>
      </c>
      <c r="GU552" s="9">
        <v>46</v>
      </c>
      <c r="GV552" s="2">
        <v>11.2</v>
      </c>
      <c r="GW552" s="9">
        <v>16.2</v>
      </c>
      <c r="GX552" s="2" t="s">
        <v>34</v>
      </c>
      <c r="GY552" s="9">
        <v>3.125</v>
      </c>
      <c r="GZ552" s="9">
        <v>6.12</v>
      </c>
      <c r="HA552" s="9">
        <v>1.47</v>
      </c>
      <c r="HB552" s="9">
        <v>46</v>
      </c>
      <c r="HC552" s="3">
        <v>27</v>
      </c>
      <c r="HD552" s="3" t="s">
        <v>3</v>
      </c>
      <c r="HE552" s="9">
        <v>350</v>
      </c>
      <c r="HF552" s="9">
        <v>25.65</v>
      </c>
      <c r="HG552" s="3" t="s">
        <v>467</v>
      </c>
      <c r="HH552" s="5">
        <v>292</v>
      </c>
      <c r="HI552" s="3" t="s">
        <v>311</v>
      </c>
      <c r="HJ552" s="3">
        <v>1.5625</v>
      </c>
      <c r="HK552" s="3" t="s">
        <v>3</v>
      </c>
      <c r="HL552" s="3">
        <v>5.55</v>
      </c>
      <c r="HM552" s="9">
        <v>1</v>
      </c>
      <c r="HN552" s="9">
        <v>5000</v>
      </c>
      <c r="HO552" s="3" t="s">
        <v>3</v>
      </c>
      <c r="HP552" s="3" t="s">
        <v>1</v>
      </c>
      <c r="HQ552" s="3" t="s">
        <v>28</v>
      </c>
      <c r="HR552" s="9">
        <v>1075</v>
      </c>
      <c r="HS552" s="3" t="s">
        <v>3</v>
      </c>
      <c r="HT552" s="3">
        <v>3.75</v>
      </c>
      <c r="HU552" s="9">
        <v>0.5780346820809249</v>
      </c>
      <c r="HV552" s="3">
        <v>1</v>
      </c>
      <c r="HW552" s="9">
        <v>2.7</v>
      </c>
      <c r="HX552" s="3" t="s">
        <v>3</v>
      </c>
      <c r="HY552" s="3">
        <v>152</v>
      </c>
      <c r="HZ552" s="3" t="s">
        <v>30</v>
      </c>
      <c r="IA552" s="9">
        <v>64.5</v>
      </c>
      <c r="IB552" s="5">
        <v>13000</v>
      </c>
      <c r="IC552" s="3" t="s">
        <v>18</v>
      </c>
      <c r="ID552" s="3"/>
      <c r="IE552" s="3" t="s">
        <v>309</v>
      </c>
      <c r="IF552" s="7">
        <v>19</v>
      </c>
      <c r="IG552" s="9">
        <v>142.85714285714286</v>
      </c>
      <c r="IH552" s="9">
        <v>5.8823529411764701</v>
      </c>
    </row>
    <row r="553" spans="1:242" x14ac:dyDescent="0.25">
      <c r="A553" s="1" t="s">
        <v>678</v>
      </c>
      <c r="B553" s="5">
        <v>1100</v>
      </c>
      <c r="C553" s="3"/>
      <c r="D553" s="5">
        <v>64</v>
      </c>
      <c r="E553" s="3" t="s">
        <v>1</v>
      </c>
      <c r="F553" s="3"/>
      <c r="G553" s="2"/>
      <c r="H553" s="3">
        <v>2.9</v>
      </c>
      <c r="I553" s="3">
        <v>2.9</v>
      </c>
      <c r="J553" s="5">
        <v>1.1100000000000001</v>
      </c>
      <c r="K553" s="3" t="s">
        <v>3</v>
      </c>
      <c r="L553" s="3">
        <v>2.0299999999999998</v>
      </c>
      <c r="M553" s="5">
        <v>1.2820512820512819</v>
      </c>
      <c r="N553" s="5">
        <v>11.6</v>
      </c>
      <c r="O553" s="3" t="s">
        <v>3</v>
      </c>
      <c r="P553" s="3">
        <v>1.1000000000000001</v>
      </c>
      <c r="Q553" s="3">
        <v>0.38461538461538458</v>
      </c>
      <c r="R553" s="5">
        <v>115</v>
      </c>
      <c r="S553" s="3">
        <v>2.41</v>
      </c>
      <c r="T553" s="3" t="s">
        <v>3</v>
      </c>
      <c r="U553" s="5">
        <v>34</v>
      </c>
      <c r="V553" s="3">
        <v>2.2999999999999998</v>
      </c>
      <c r="W553" s="5">
        <v>280</v>
      </c>
      <c r="X553" s="3"/>
      <c r="Y553" s="3">
        <v>29.4</v>
      </c>
      <c r="Z553" s="5">
        <v>3.97</v>
      </c>
      <c r="AA553" s="3"/>
      <c r="AB553" s="5">
        <v>2.5</v>
      </c>
      <c r="AC553" s="5">
        <v>3.4545454545454544E-4</v>
      </c>
      <c r="AD553" s="3" t="s">
        <v>22</v>
      </c>
      <c r="AE553" s="3" t="s">
        <v>1</v>
      </c>
      <c r="AF553" s="3"/>
      <c r="AG553" s="5">
        <v>3.3000000000000002E-2</v>
      </c>
      <c r="AH553" s="5">
        <v>280</v>
      </c>
      <c r="AI553" s="5">
        <v>275</v>
      </c>
      <c r="AJ553" s="3">
        <v>1250</v>
      </c>
      <c r="AK553" s="5">
        <v>280</v>
      </c>
      <c r="AL553" s="5">
        <v>1.1399999999999999</v>
      </c>
      <c r="AM553" s="3"/>
      <c r="AN553" s="3"/>
      <c r="AO553" s="5">
        <v>280</v>
      </c>
      <c r="AP553" s="5">
        <v>280</v>
      </c>
      <c r="AQ553" s="5">
        <v>390</v>
      </c>
      <c r="AR553" s="5">
        <v>10.1</v>
      </c>
      <c r="AS553" s="3" t="s">
        <v>28</v>
      </c>
      <c r="AT553" s="3" t="s">
        <v>28</v>
      </c>
      <c r="AU553" s="5">
        <v>705</v>
      </c>
      <c r="AV553" s="3"/>
      <c r="AW553" s="5">
        <v>280</v>
      </c>
      <c r="AX553" s="5">
        <v>2.1666666666666667E-2</v>
      </c>
      <c r="AY553" s="2"/>
      <c r="AZ553" s="5">
        <v>152</v>
      </c>
      <c r="BA553" s="5">
        <v>280</v>
      </c>
      <c r="BB553" s="3"/>
      <c r="BC553" s="3">
        <v>122</v>
      </c>
      <c r="BD553" s="5">
        <v>0.48780487804878053</v>
      </c>
      <c r="BE553" s="3" t="s">
        <v>581</v>
      </c>
      <c r="BF553" s="6">
        <v>35</v>
      </c>
      <c r="BG553" s="5">
        <v>6.45</v>
      </c>
      <c r="BH553" s="3">
        <v>208</v>
      </c>
      <c r="BI553" s="3">
        <v>2.9</v>
      </c>
      <c r="BJ553" s="5">
        <v>14.35</v>
      </c>
      <c r="BK553" s="5">
        <v>1500</v>
      </c>
      <c r="BL553" s="5">
        <v>3.4482758620689657</v>
      </c>
      <c r="BM553" s="5">
        <v>8.66</v>
      </c>
      <c r="BN553" s="5">
        <v>280</v>
      </c>
      <c r="BO553" s="3" t="s">
        <v>121</v>
      </c>
      <c r="BP553" s="3" t="s">
        <v>3</v>
      </c>
      <c r="BQ553" s="5">
        <v>6.88</v>
      </c>
      <c r="BR553" s="2" t="s">
        <v>21</v>
      </c>
      <c r="BS553" s="3"/>
      <c r="BT553" s="3"/>
      <c r="BU553" s="3">
        <v>1.4925373134328357</v>
      </c>
      <c r="BV553" s="5">
        <v>4.45</v>
      </c>
      <c r="BW553" s="5">
        <v>5.62</v>
      </c>
      <c r="BX553" s="3" t="s">
        <v>27</v>
      </c>
      <c r="BY553" s="3"/>
      <c r="BZ553" s="5">
        <v>280</v>
      </c>
      <c r="CA553" s="5">
        <v>10</v>
      </c>
      <c r="CB553" s="3" t="s">
        <v>3</v>
      </c>
      <c r="CC553" s="5">
        <v>1.65</v>
      </c>
      <c r="CD553" s="5">
        <v>395</v>
      </c>
      <c r="CE553" s="3"/>
      <c r="CF553" s="5">
        <v>187</v>
      </c>
      <c r="CG553" s="3" t="s">
        <v>312</v>
      </c>
      <c r="CH553" s="3">
        <v>2.9</v>
      </c>
      <c r="CI553" s="3" t="s">
        <v>27</v>
      </c>
      <c r="CJ553" s="3" t="s">
        <v>1</v>
      </c>
      <c r="CK553" s="5">
        <v>5.45</v>
      </c>
      <c r="CL553" s="3" t="s">
        <v>22</v>
      </c>
      <c r="CM553" s="5">
        <v>810</v>
      </c>
      <c r="CN553" s="3"/>
      <c r="CO553" s="5">
        <v>170</v>
      </c>
      <c r="CP553" s="5">
        <v>13</v>
      </c>
      <c r="CQ553" s="5">
        <v>6.25</v>
      </c>
      <c r="CR553" s="5">
        <v>7.77</v>
      </c>
      <c r="CS553" s="5">
        <v>88</v>
      </c>
      <c r="CT553" s="5">
        <v>62</v>
      </c>
      <c r="CU553" s="5">
        <v>29.4</v>
      </c>
      <c r="CV553" s="5">
        <v>2050</v>
      </c>
      <c r="CW553" s="5">
        <v>2400</v>
      </c>
      <c r="CX553" s="5">
        <v>7.6923076923076916</v>
      </c>
      <c r="CY553" s="5">
        <v>0.625</v>
      </c>
      <c r="CZ553" s="3" t="s">
        <v>22</v>
      </c>
      <c r="DA553" s="5">
        <v>2.44</v>
      </c>
      <c r="DB553" s="5">
        <v>1290</v>
      </c>
      <c r="DC553" s="5">
        <v>25</v>
      </c>
      <c r="DD553" s="5">
        <v>131</v>
      </c>
      <c r="DE553" s="3" t="s">
        <v>22</v>
      </c>
      <c r="DF553" s="5">
        <v>0.7246376811594204</v>
      </c>
      <c r="DG553" s="3" t="s">
        <v>3</v>
      </c>
      <c r="DH553" s="5">
        <v>31.25</v>
      </c>
      <c r="DI553" s="3" t="s">
        <v>28</v>
      </c>
      <c r="DJ553" s="3"/>
      <c r="DK553" s="5">
        <v>757</v>
      </c>
      <c r="DL553" s="3" t="s">
        <v>8</v>
      </c>
      <c r="DM553" s="5">
        <v>0.29411764705882354</v>
      </c>
      <c r="DN553" s="3" t="s">
        <v>3</v>
      </c>
      <c r="DO553" s="5">
        <v>800</v>
      </c>
      <c r="DP553" s="3" t="s">
        <v>3</v>
      </c>
      <c r="DQ553" s="5">
        <v>885</v>
      </c>
      <c r="DR553" s="5">
        <v>2.8571428571428572</v>
      </c>
      <c r="DS553" s="2"/>
      <c r="DT553" s="5">
        <v>1.3698630136986301</v>
      </c>
      <c r="DU553" s="2"/>
      <c r="DV553" s="3" t="s">
        <v>3</v>
      </c>
      <c r="DW553" s="5">
        <v>34</v>
      </c>
      <c r="DX553" s="3">
        <v>8.5</v>
      </c>
      <c r="DY553" s="3"/>
      <c r="DZ553" s="5">
        <v>2425</v>
      </c>
      <c r="EA553" s="5">
        <v>4.166666666666667</v>
      </c>
      <c r="EB553" s="5">
        <v>2.77</v>
      </c>
      <c r="EC553" s="3">
        <v>11.05</v>
      </c>
      <c r="ED553" s="5">
        <v>280</v>
      </c>
      <c r="EE553" s="5">
        <v>0.32786885245901642</v>
      </c>
      <c r="EF553" s="3" t="s">
        <v>1</v>
      </c>
      <c r="EG553" s="3" t="s">
        <v>27</v>
      </c>
      <c r="EH553" s="2"/>
      <c r="EI553" s="5">
        <v>17.5</v>
      </c>
      <c r="EJ553" s="3" t="s">
        <v>473</v>
      </c>
      <c r="EK553" s="5">
        <v>3.13</v>
      </c>
      <c r="EL553" s="3" t="s">
        <v>1</v>
      </c>
      <c r="EM553" s="3" t="s">
        <v>3</v>
      </c>
      <c r="EN553" s="3" t="s">
        <v>27</v>
      </c>
      <c r="EO553" s="3"/>
      <c r="EP553" s="3" t="s">
        <v>8</v>
      </c>
      <c r="EQ553" s="3">
        <v>2.9</v>
      </c>
      <c r="ER553" s="5">
        <v>9.15</v>
      </c>
      <c r="ES553" s="3"/>
      <c r="ET553" s="9">
        <v>95</v>
      </c>
      <c r="EU553" s="3" t="s">
        <v>239</v>
      </c>
      <c r="EV553" s="3" t="s">
        <v>28</v>
      </c>
      <c r="EW553" s="9">
        <v>58</v>
      </c>
      <c r="EX553" s="9">
        <v>1.87</v>
      </c>
      <c r="EY553" s="3">
        <v>2.0499999999999998</v>
      </c>
      <c r="EZ553" s="3"/>
      <c r="FA553" s="9">
        <v>1.7857142857142856</v>
      </c>
      <c r="FB553" s="9">
        <v>6.99</v>
      </c>
      <c r="FC553" s="5">
        <v>280</v>
      </c>
      <c r="FD553" s="9">
        <v>15</v>
      </c>
      <c r="FE553" s="2" t="s">
        <v>311</v>
      </c>
      <c r="FF553" s="3" t="s">
        <v>28</v>
      </c>
      <c r="FG553" s="3" t="s">
        <v>1</v>
      </c>
      <c r="FH553" s="9">
        <v>6.55</v>
      </c>
      <c r="FI553" s="3">
        <v>0.39525691699604748</v>
      </c>
      <c r="FJ553" s="9">
        <v>26.25</v>
      </c>
      <c r="FK553" s="3" t="s">
        <v>1</v>
      </c>
      <c r="FL553" s="3" t="s">
        <v>1</v>
      </c>
      <c r="FM553" s="3">
        <v>1.1111111111111112</v>
      </c>
      <c r="FN553" s="9">
        <v>1475</v>
      </c>
      <c r="FO553" s="9">
        <v>1.04</v>
      </c>
      <c r="FP553" s="9">
        <v>28</v>
      </c>
      <c r="FQ553" s="3" t="s">
        <v>311</v>
      </c>
      <c r="FR553" s="5">
        <v>1.26</v>
      </c>
      <c r="FS553" s="9">
        <v>146.9</v>
      </c>
      <c r="FT553" s="3" t="s">
        <v>1</v>
      </c>
      <c r="FU553" s="3">
        <v>3.72</v>
      </c>
      <c r="FV553" s="3" t="s">
        <v>27</v>
      </c>
      <c r="FW553" s="5">
        <v>220</v>
      </c>
      <c r="FX553" s="10">
        <v>0.11</v>
      </c>
      <c r="FY553" s="3">
        <v>212</v>
      </c>
      <c r="FZ553" s="3"/>
      <c r="GA553" s="3">
        <v>2.9</v>
      </c>
      <c r="GB553" s="3">
        <v>2.9</v>
      </c>
      <c r="GC553" s="3" t="s">
        <v>27</v>
      </c>
      <c r="GD553" s="3">
        <v>2.9</v>
      </c>
      <c r="GE553" s="3">
        <v>2.7027027027027026</v>
      </c>
      <c r="GF553" s="3" t="s">
        <v>30</v>
      </c>
      <c r="GG553" s="3"/>
      <c r="GH553" s="9">
        <v>3.86</v>
      </c>
      <c r="GI553" s="5">
        <v>280</v>
      </c>
      <c r="GJ553" s="5">
        <v>62</v>
      </c>
      <c r="GK553" s="3">
        <v>5.4</v>
      </c>
      <c r="GL553" s="5">
        <v>495</v>
      </c>
      <c r="GM553" s="9">
        <v>1.7</v>
      </c>
      <c r="GN553" s="3" t="s">
        <v>31</v>
      </c>
      <c r="GO553" s="3"/>
      <c r="GP553" s="3"/>
      <c r="GQ553" s="3">
        <v>4820</v>
      </c>
      <c r="GR553" s="3" t="s">
        <v>219</v>
      </c>
      <c r="GS553" s="9">
        <v>2.8571428571428572</v>
      </c>
      <c r="GT553" s="9">
        <v>106</v>
      </c>
      <c r="GU553" s="9">
        <v>45.5</v>
      </c>
      <c r="GV553" s="2">
        <v>12.5</v>
      </c>
      <c r="GW553" s="9">
        <v>16.149999999999999</v>
      </c>
      <c r="GX553" s="2" t="s">
        <v>34</v>
      </c>
      <c r="GY553" s="9">
        <v>3.0303030303030303</v>
      </c>
      <c r="GZ553" s="9">
        <v>6.05</v>
      </c>
      <c r="HA553" s="9">
        <v>1.44</v>
      </c>
      <c r="HB553" s="9">
        <v>45.5</v>
      </c>
      <c r="HC553" s="3">
        <v>26.7</v>
      </c>
      <c r="HD553" s="3" t="s">
        <v>3</v>
      </c>
      <c r="HE553" s="9">
        <v>410</v>
      </c>
      <c r="HF553" s="9">
        <v>25.65</v>
      </c>
      <c r="HG553" s="3" t="s">
        <v>467</v>
      </c>
      <c r="HH553" s="5">
        <v>280</v>
      </c>
      <c r="HI553" s="3" t="s">
        <v>311</v>
      </c>
      <c r="HJ553" s="3">
        <v>1.5384615384615383</v>
      </c>
      <c r="HK553" s="3" t="s">
        <v>3</v>
      </c>
      <c r="HL553" s="3">
        <v>5.52</v>
      </c>
      <c r="HM553" s="9">
        <v>0.98</v>
      </c>
      <c r="HN553" s="9">
        <v>5425</v>
      </c>
      <c r="HO553" s="3" t="s">
        <v>3</v>
      </c>
      <c r="HP553" s="3" t="s">
        <v>1</v>
      </c>
      <c r="HQ553" s="3" t="s">
        <v>28</v>
      </c>
      <c r="HR553" s="9">
        <v>1150</v>
      </c>
      <c r="HS553" s="3" t="s">
        <v>3</v>
      </c>
      <c r="HT553" s="3">
        <v>3.75</v>
      </c>
      <c r="HU553" s="9">
        <v>0.5714285714285714</v>
      </c>
      <c r="HV553" s="3">
        <v>1</v>
      </c>
      <c r="HW553" s="9">
        <v>2.74</v>
      </c>
      <c r="HX553" s="3" t="s">
        <v>3</v>
      </c>
      <c r="HY553" s="3">
        <v>150</v>
      </c>
      <c r="HZ553" s="3" t="s">
        <v>30</v>
      </c>
      <c r="IA553" s="9">
        <v>67</v>
      </c>
      <c r="IB553" s="5">
        <v>13750</v>
      </c>
      <c r="IC553" s="3" t="s">
        <v>18</v>
      </c>
      <c r="ID553" s="3"/>
      <c r="IE553" s="3" t="s">
        <v>309</v>
      </c>
      <c r="IF553" s="7">
        <v>20</v>
      </c>
      <c r="IG553" s="9">
        <v>142.85714285714286</v>
      </c>
      <c r="IH553" s="9">
        <v>6.25</v>
      </c>
    </row>
    <row r="554" spans="1:242" x14ac:dyDescent="0.25">
      <c r="A554" s="1" t="s">
        <v>679</v>
      </c>
      <c r="B554" s="5">
        <v>1325</v>
      </c>
      <c r="C554" s="3">
        <v>80</v>
      </c>
      <c r="D554" s="5">
        <v>68</v>
      </c>
      <c r="E554" s="3" t="s">
        <v>1</v>
      </c>
      <c r="F554" s="3"/>
      <c r="G554" s="2">
        <v>1.2</v>
      </c>
      <c r="H554" s="3">
        <v>2.9</v>
      </c>
      <c r="I554" s="3">
        <v>2.9</v>
      </c>
      <c r="J554" s="5">
        <v>1.1100000000000001</v>
      </c>
      <c r="K554" s="3" t="s">
        <v>680</v>
      </c>
      <c r="L554" s="3">
        <v>2.0299999999999998</v>
      </c>
      <c r="M554" s="5">
        <v>1.3157894736842106</v>
      </c>
      <c r="N554" s="5">
        <v>10.9</v>
      </c>
      <c r="O554" s="3"/>
      <c r="P554" s="3">
        <v>1.1499999999999999</v>
      </c>
      <c r="Q554" s="3">
        <v>0.38022813688212931</v>
      </c>
      <c r="R554" s="5">
        <v>110</v>
      </c>
      <c r="S554" s="3">
        <v>2.3199999999999998</v>
      </c>
      <c r="T554" s="2" t="s">
        <v>681</v>
      </c>
      <c r="U554" s="5">
        <v>32.1</v>
      </c>
      <c r="V554" s="3">
        <v>2.2999999999999998</v>
      </c>
      <c r="W554" s="5">
        <v>265</v>
      </c>
      <c r="X554" s="3"/>
      <c r="Y554" s="3">
        <v>28</v>
      </c>
      <c r="Z554" s="5">
        <v>3.95</v>
      </c>
      <c r="AA554" s="3"/>
      <c r="AB554" s="5">
        <v>2.3809523809523809</v>
      </c>
      <c r="AC554" s="5">
        <v>4.2727272727272726E-4</v>
      </c>
      <c r="AD554" s="3" t="s">
        <v>22</v>
      </c>
      <c r="AE554" s="3" t="s">
        <v>1</v>
      </c>
      <c r="AF554" s="3"/>
      <c r="AG554" s="5">
        <v>3.2000000000000001E-2</v>
      </c>
      <c r="AH554" s="5">
        <v>265</v>
      </c>
      <c r="AI554" s="5">
        <v>250</v>
      </c>
      <c r="AJ554" s="3">
        <v>950</v>
      </c>
      <c r="AK554" s="5">
        <v>265</v>
      </c>
      <c r="AL554" s="5">
        <v>1.1599999999999999</v>
      </c>
      <c r="AM554" s="3">
        <v>84</v>
      </c>
      <c r="AN554" s="3"/>
      <c r="AO554" s="5">
        <v>265</v>
      </c>
      <c r="AP554" s="5">
        <v>265</v>
      </c>
      <c r="AQ554" s="5">
        <v>405</v>
      </c>
      <c r="AR554" s="5">
        <v>10.1</v>
      </c>
      <c r="AS554" s="3" t="s">
        <v>28</v>
      </c>
      <c r="AT554" s="3" t="s">
        <v>28</v>
      </c>
      <c r="AU554" s="5">
        <v>770</v>
      </c>
      <c r="AV554" s="3">
        <v>290</v>
      </c>
      <c r="AW554" s="5">
        <v>265</v>
      </c>
      <c r="AX554" s="5">
        <v>2.3333333333333334E-2</v>
      </c>
      <c r="AY554" s="2"/>
      <c r="AZ554" s="5">
        <v>147</v>
      </c>
      <c r="BA554" s="5">
        <v>265</v>
      </c>
      <c r="BB554" s="3">
        <v>6.8000000000000005E-2</v>
      </c>
      <c r="BC554" s="3">
        <v>125</v>
      </c>
      <c r="BD554" s="5">
        <v>0.47619047619047616</v>
      </c>
      <c r="BE554" s="3" t="s">
        <v>581</v>
      </c>
      <c r="BF554" s="6">
        <v>34</v>
      </c>
      <c r="BG554" s="5">
        <v>6.1</v>
      </c>
      <c r="BH554" s="3">
        <v>198</v>
      </c>
      <c r="BI554" s="3">
        <v>2.9</v>
      </c>
      <c r="BJ554" s="5">
        <v>14.3</v>
      </c>
      <c r="BK554" s="5">
        <v>1520</v>
      </c>
      <c r="BL554" s="5">
        <v>3.5714285714285712</v>
      </c>
      <c r="BM554" s="5">
        <v>8.69</v>
      </c>
      <c r="BN554" s="5">
        <v>265</v>
      </c>
      <c r="BO554" s="3" t="s">
        <v>121</v>
      </c>
      <c r="BP554" s="5" t="s">
        <v>682</v>
      </c>
      <c r="BQ554" s="5">
        <v>6.9</v>
      </c>
      <c r="BR554" s="2" t="s">
        <v>21</v>
      </c>
      <c r="BS554" s="3"/>
      <c r="BT554" s="3"/>
      <c r="BU554" s="3">
        <v>1.4705882352941175</v>
      </c>
      <c r="BV554" s="5">
        <v>4.2</v>
      </c>
      <c r="BW554" s="5">
        <v>5.25</v>
      </c>
      <c r="BX554" s="3" t="s">
        <v>27</v>
      </c>
      <c r="BY554" s="3"/>
      <c r="BZ554" s="5">
        <v>265</v>
      </c>
      <c r="CA554" s="5">
        <v>11.111111111111111</v>
      </c>
      <c r="CB554" s="3" t="s">
        <v>683</v>
      </c>
      <c r="CC554" s="5">
        <v>1.57</v>
      </c>
      <c r="CD554" s="5">
        <v>399</v>
      </c>
      <c r="CE554" s="3"/>
      <c r="CF554" s="5">
        <v>180</v>
      </c>
      <c r="CG554" s="3" t="s">
        <v>312</v>
      </c>
      <c r="CH554" s="3">
        <v>2.9</v>
      </c>
      <c r="CI554" s="3" t="s">
        <v>27</v>
      </c>
      <c r="CJ554" s="3" t="s">
        <v>1</v>
      </c>
      <c r="CK554" s="5">
        <v>5.45</v>
      </c>
      <c r="CL554" s="3" t="s">
        <v>22</v>
      </c>
      <c r="CM554" s="5">
        <v>825</v>
      </c>
      <c r="CN554" s="3">
        <v>5825</v>
      </c>
      <c r="CO554" s="5">
        <v>168</v>
      </c>
      <c r="CP554" s="5">
        <v>12.9</v>
      </c>
      <c r="CQ554" s="5">
        <v>6.25</v>
      </c>
      <c r="CR554" s="5">
        <v>7.79</v>
      </c>
      <c r="CS554" s="5">
        <v>87</v>
      </c>
      <c r="CT554" s="5">
        <v>59</v>
      </c>
      <c r="CU554" s="5">
        <v>28</v>
      </c>
      <c r="CV554" s="5">
        <v>2100</v>
      </c>
      <c r="CW554" s="5">
        <v>2300</v>
      </c>
      <c r="CX554" s="5">
        <v>6.666666666666667</v>
      </c>
      <c r="CY554" s="5">
        <v>0.58479532163742687</v>
      </c>
      <c r="CZ554" s="3" t="s">
        <v>22</v>
      </c>
      <c r="DA554" s="5">
        <v>2.2999999999999998</v>
      </c>
      <c r="DB554" s="5">
        <v>1195</v>
      </c>
      <c r="DC554" s="5">
        <v>23</v>
      </c>
      <c r="DD554" s="5">
        <v>127</v>
      </c>
      <c r="DE554" s="3" t="s">
        <v>22</v>
      </c>
      <c r="DF554" s="5">
        <v>0.70422535211267612</v>
      </c>
      <c r="DG554" s="3" t="s">
        <v>684</v>
      </c>
      <c r="DH554" s="5">
        <v>30.5</v>
      </c>
      <c r="DI554" s="3" t="s">
        <v>28</v>
      </c>
      <c r="DJ554" s="3">
        <v>15</v>
      </c>
      <c r="DK554" s="5">
        <v>762</v>
      </c>
      <c r="DL554" s="3" t="s">
        <v>8</v>
      </c>
      <c r="DM554" s="5">
        <v>0.29239766081871343</v>
      </c>
      <c r="DN554" s="3" t="s">
        <v>682</v>
      </c>
      <c r="DO554" s="5">
        <v>790</v>
      </c>
      <c r="DP554" s="5" t="s">
        <v>685</v>
      </c>
      <c r="DQ554" s="5">
        <v>880</v>
      </c>
      <c r="DR554" s="5">
        <v>2.7777777777777777</v>
      </c>
      <c r="DS554" s="5">
        <v>4</v>
      </c>
      <c r="DT554" s="5">
        <v>1.3698630136986301</v>
      </c>
      <c r="DU554" s="2"/>
      <c r="DV554" s="5" t="s">
        <v>686</v>
      </c>
      <c r="DW554" s="5">
        <v>32.1</v>
      </c>
      <c r="DX554" s="3">
        <v>8.4</v>
      </c>
      <c r="DY554" s="3" t="s">
        <v>687</v>
      </c>
      <c r="DZ554" s="5">
        <v>2400</v>
      </c>
      <c r="EA554" s="5">
        <v>3.8461538461538458</v>
      </c>
      <c r="EB554" s="5">
        <v>2.74</v>
      </c>
      <c r="EC554" s="3">
        <v>11.05</v>
      </c>
      <c r="ED554" s="5">
        <v>265</v>
      </c>
      <c r="EE554" s="5">
        <v>0.32258064516129031</v>
      </c>
      <c r="EF554" s="3" t="s">
        <v>1</v>
      </c>
      <c r="EG554" s="3" t="s">
        <v>27</v>
      </c>
      <c r="EH554" s="5">
        <v>205</v>
      </c>
      <c r="EI554" s="5">
        <v>16.350000000000001</v>
      </c>
      <c r="EJ554" s="3" t="s">
        <v>473</v>
      </c>
      <c r="EK554" s="5">
        <v>3.125</v>
      </c>
      <c r="EL554" s="3" t="s">
        <v>1</v>
      </c>
      <c r="EM554" s="3" t="s">
        <v>688</v>
      </c>
      <c r="EN554" s="3" t="s">
        <v>27</v>
      </c>
      <c r="EO554" s="3">
        <v>140</v>
      </c>
      <c r="EP554" s="3" t="s">
        <v>8</v>
      </c>
      <c r="EQ554" s="3">
        <v>2.9</v>
      </c>
      <c r="ER554" s="5">
        <v>9.1</v>
      </c>
      <c r="ES554" s="3">
        <v>2225</v>
      </c>
      <c r="ET554" s="9">
        <v>98</v>
      </c>
      <c r="EU554" s="3" t="s">
        <v>239</v>
      </c>
      <c r="EV554" s="3" t="s">
        <v>28</v>
      </c>
      <c r="EW554" s="9">
        <v>56</v>
      </c>
      <c r="EX554" s="9">
        <v>1.75</v>
      </c>
      <c r="EY554" s="3">
        <v>2.04</v>
      </c>
      <c r="EZ554" s="3"/>
      <c r="FA554" s="9">
        <v>1.8518518518518516</v>
      </c>
      <c r="FB554" s="9">
        <v>6.95</v>
      </c>
      <c r="FC554" s="5">
        <v>265</v>
      </c>
      <c r="FD554" s="9">
        <v>16.5</v>
      </c>
      <c r="FE554" s="2" t="s">
        <v>311</v>
      </c>
      <c r="FF554" s="3" t="s">
        <v>28</v>
      </c>
      <c r="FG554" s="3" t="s">
        <v>1</v>
      </c>
      <c r="FH554" s="9">
        <v>6.05</v>
      </c>
      <c r="FI554" s="3">
        <v>0.3968253968253968</v>
      </c>
      <c r="FJ554" s="9">
        <v>25.1</v>
      </c>
      <c r="FK554" s="3" t="s">
        <v>1</v>
      </c>
      <c r="FL554" s="3" t="s">
        <v>1</v>
      </c>
      <c r="FM554" s="3">
        <v>1.0869565217391304</v>
      </c>
      <c r="FN554" s="9">
        <v>1470</v>
      </c>
      <c r="FO554" s="9">
        <v>1.06</v>
      </c>
      <c r="FP554" s="9">
        <v>27.5</v>
      </c>
      <c r="FQ554" s="3" t="s">
        <v>311</v>
      </c>
      <c r="FR554" s="5">
        <v>1.2749999999999999</v>
      </c>
      <c r="FS554" s="9">
        <v>142</v>
      </c>
      <c r="FT554" s="3" t="s">
        <v>1</v>
      </c>
      <c r="FU554" s="3">
        <v>3.71</v>
      </c>
      <c r="FV554" s="3" t="s">
        <v>27</v>
      </c>
      <c r="FW554" s="5">
        <v>225</v>
      </c>
      <c r="FX554" s="10">
        <v>0.15</v>
      </c>
      <c r="FY554" s="3">
        <v>200</v>
      </c>
      <c r="FZ554" s="3"/>
      <c r="GA554" s="3">
        <v>2.9</v>
      </c>
      <c r="GB554" s="3">
        <v>2.9</v>
      </c>
      <c r="GC554" s="3" t="s">
        <v>27</v>
      </c>
      <c r="GD554" s="3">
        <v>2.9</v>
      </c>
      <c r="GE554" s="3">
        <v>2.6315789473684212</v>
      </c>
      <c r="GF554" s="3" t="s">
        <v>30</v>
      </c>
      <c r="GG554" s="3">
        <v>300</v>
      </c>
      <c r="GH554" s="9">
        <v>3.84</v>
      </c>
      <c r="GI554" s="5">
        <v>265</v>
      </c>
      <c r="GJ554" s="5">
        <v>68</v>
      </c>
      <c r="GK554" s="3">
        <v>5.3</v>
      </c>
      <c r="GL554" s="5">
        <v>505</v>
      </c>
      <c r="GM554" s="9">
        <v>1.68</v>
      </c>
      <c r="GN554" s="3" t="s">
        <v>31</v>
      </c>
      <c r="GO554" s="3">
        <v>45</v>
      </c>
      <c r="GP554" s="3">
        <v>3.0303030303030303</v>
      </c>
      <c r="GQ554" s="3">
        <v>4800</v>
      </c>
      <c r="GR554" s="3" t="s">
        <v>219</v>
      </c>
      <c r="GS554" s="9">
        <v>2.7777777777777777</v>
      </c>
      <c r="GT554" s="9">
        <v>100</v>
      </c>
      <c r="GU554" s="9">
        <v>44</v>
      </c>
      <c r="GV554" s="2">
        <v>12.8</v>
      </c>
      <c r="GW554" s="9">
        <v>16</v>
      </c>
      <c r="GX554" s="2" t="s">
        <v>34</v>
      </c>
      <c r="GY554" s="9">
        <v>2.9411764705882351</v>
      </c>
      <c r="GZ554" s="9">
        <v>5.7</v>
      </c>
      <c r="HA554" s="9">
        <v>1.36</v>
      </c>
      <c r="HB554" s="9">
        <v>45</v>
      </c>
      <c r="HC554" s="3">
        <v>26</v>
      </c>
      <c r="HD554" s="3" t="s">
        <v>689</v>
      </c>
      <c r="HE554" s="9">
        <v>400</v>
      </c>
      <c r="HF554" s="9">
        <v>25.4</v>
      </c>
      <c r="HG554" s="3" t="s">
        <v>467</v>
      </c>
      <c r="HH554" s="5">
        <v>265</v>
      </c>
      <c r="HI554" s="3" t="s">
        <v>311</v>
      </c>
      <c r="HJ554" s="3">
        <v>1.4492753623188408</v>
      </c>
      <c r="HK554" s="3"/>
      <c r="HL554" s="3">
        <v>5.52</v>
      </c>
      <c r="HM554" s="9">
        <v>0.93</v>
      </c>
      <c r="HN554" s="9">
        <v>5275</v>
      </c>
      <c r="HO554" s="3" t="s">
        <v>690</v>
      </c>
      <c r="HP554" s="3" t="s">
        <v>1</v>
      </c>
      <c r="HQ554" s="3" t="s">
        <v>28</v>
      </c>
      <c r="HR554" s="9">
        <v>1245</v>
      </c>
      <c r="HS554" s="5" t="s">
        <v>691</v>
      </c>
      <c r="HT554" s="3">
        <v>3.8</v>
      </c>
      <c r="HU554" s="9">
        <v>0.5376344086021505</v>
      </c>
      <c r="HV554" s="3">
        <v>1</v>
      </c>
      <c r="HW554" s="9">
        <v>2.63</v>
      </c>
      <c r="HX554" s="3" t="s">
        <v>692</v>
      </c>
      <c r="HY554" s="3">
        <v>144</v>
      </c>
      <c r="HZ554" s="3" t="s">
        <v>30</v>
      </c>
      <c r="IA554" s="9">
        <v>65</v>
      </c>
      <c r="IB554" s="5">
        <v>14700</v>
      </c>
      <c r="IC554" s="3" t="s">
        <v>18</v>
      </c>
      <c r="ID554" s="3"/>
      <c r="IE554" s="3" t="s">
        <v>309</v>
      </c>
      <c r="IF554" s="7">
        <v>18</v>
      </c>
      <c r="IG554" s="9">
        <v>166.66666666666666</v>
      </c>
      <c r="IH554" s="9">
        <v>6.666666666666667</v>
      </c>
    </row>
    <row r="555" spans="1:242" x14ac:dyDescent="0.25">
      <c r="A555" s="1" t="s">
        <v>693</v>
      </c>
      <c r="B555" s="5">
        <v>1375</v>
      </c>
      <c r="C555" s="3"/>
      <c r="D555" s="5">
        <v>70</v>
      </c>
      <c r="E555" s="3" t="s">
        <v>1</v>
      </c>
      <c r="F555" s="3"/>
      <c r="G555" s="2"/>
      <c r="H555" s="3">
        <v>2.86</v>
      </c>
      <c r="I555" s="3">
        <v>2.86</v>
      </c>
      <c r="J555" s="5">
        <v>1.05</v>
      </c>
      <c r="K555" s="3"/>
      <c r="L555" s="3">
        <v>2.04</v>
      </c>
      <c r="M555" s="5">
        <v>1.3513513513513513</v>
      </c>
      <c r="N555" s="5">
        <v>11.5</v>
      </c>
      <c r="O555" s="3"/>
      <c r="P555" s="3">
        <v>1.1499999999999999</v>
      </c>
      <c r="Q555" s="3">
        <v>0.38461538461538458</v>
      </c>
      <c r="R555" s="5">
        <v>105</v>
      </c>
      <c r="S555" s="3">
        <v>2.33</v>
      </c>
      <c r="T555" s="2"/>
      <c r="U555" s="5">
        <v>33.299999999999997</v>
      </c>
      <c r="V555" s="3">
        <v>2.2999999999999998</v>
      </c>
      <c r="W555" s="5">
        <v>275</v>
      </c>
      <c r="X555" s="3"/>
      <c r="Y555" s="3">
        <v>29.1</v>
      </c>
      <c r="Z555" s="5">
        <v>4</v>
      </c>
      <c r="AA555" s="3"/>
      <c r="AB555" s="5">
        <v>2.5</v>
      </c>
      <c r="AC555" s="5">
        <v>4.9272727272727272E-4</v>
      </c>
      <c r="AD555" s="3" t="s">
        <v>22</v>
      </c>
      <c r="AE555" s="3" t="s">
        <v>1</v>
      </c>
      <c r="AF555" s="3"/>
      <c r="AG555" s="5">
        <v>3.4000000000000002E-2</v>
      </c>
      <c r="AH555" s="5">
        <v>275</v>
      </c>
      <c r="AI555" s="5">
        <v>262</v>
      </c>
      <c r="AJ555" s="3">
        <v>940</v>
      </c>
      <c r="AK555" s="5">
        <v>275</v>
      </c>
      <c r="AL555" s="5">
        <v>1.18</v>
      </c>
      <c r="AM555" s="3"/>
      <c r="AN555" s="3"/>
      <c r="AO555" s="5">
        <v>275</v>
      </c>
      <c r="AP555" s="5">
        <v>275</v>
      </c>
      <c r="AQ555" s="5">
        <v>400</v>
      </c>
      <c r="AR555" s="5">
        <v>9.8000000000000007</v>
      </c>
      <c r="AS555" s="3" t="s">
        <v>28</v>
      </c>
      <c r="AT555" s="3" t="s">
        <v>28</v>
      </c>
      <c r="AU555" s="5">
        <v>775</v>
      </c>
      <c r="AV555" s="3"/>
      <c r="AW555" s="5">
        <v>275</v>
      </c>
      <c r="AX555" s="5">
        <v>3.5000000000000003E-2</v>
      </c>
      <c r="AY555" s="2"/>
      <c r="AZ555" s="5">
        <v>149</v>
      </c>
      <c r="BA555" s="5">
        <v>275</v>
      </c>
      <c r="BB555" s="3"/>
      <c r="BC555" s="3">
        <v>130</v>
      </c>
      <c r="BD555" s="5">
        <v>0.48780487804878053</v>
      </c>
      <c r="BE555" s="3" t="s">
        <v>581</v>
      </c>
      <c r="BF555" s="6">
        <v>33</v>
      </c>
      <c r="BG555" s="5">
        <v>6.32</v>
      </c>
      <c r="BH555" s="3">
        <v>209</v>
      </c>
      <c r="BI555" s="3">
        <v>2.86</v>
      </c>
      <c r="BJ555" s="5">
        <v>13.7</v>
      </c>
      <c r="BK555" s="5">
        <v>1450</v>
      </c>
      <c r="BL555" s="5">
        <v>3.5714285714285712</v>
      </c>
      <c r="BM555" s="5">
        <v>8.93</v>
      </c>
      <c r="BN555" s="5">
        <v>275</v>
      </c>
      <c r="BO555" s="3" t="s">
        <v>121</v>
      </c>
      <c r="BP555" s="5"/>
      <c r="BQ555" s="5">
        <v>6.85</v>
      </c>
      <c r="BR555" s="2" t="s">
        <v>21</v>
      </c>
      <c r="BS555" s="3"/>
      <c r="BT555" s="3"/>
      <c r="BU555" s="3">
        <v>1.5625</v>
      </c>
      <c r="BV555" s="5">
        <v>4.45</v>
      </c>
      <c r="BW555" s="5">
        <v>5.55</v>
      </c>
      <c r="BX555" s="3" t="s">
        <v>27</v>
      </c>
      <c r="BY555" s="3"/>
      <c r="BZ555" s="5">
        <v>275</v>
      </c>
      <c r="CA555" s="5">
        <v>11.111111111111111</v>
      </c>
      <c r="CB555" s="3"/>
      <c r="CC555" s="5">
        <v>1.66</v>
      </c>
      <c r="CD555" s="5">
        <v>392</v>
      </c>
      <c r="CE555" s="3"/>
      <c r="CF555" s="5">
        <v>190</v>
      </c>
      <c r="CG555" s="3" t="s">
        <v>312</v>
      </c>
      <c r="CH555" s="3">
        <v>2.86</v>
      </c>
      <c r="CI555" s="3" t="s">
        <v>27</v>
      </c>
      <c r="CJ555" s="3" t="s">
        <v>1</v>
      </c>
      <c r="CK555" s="5">
        <v>5.4</v>
      </c>
      <c r="CL555" s="3" t="s">
        <v>22</v>
      </c>
      <c r="CM555" s="5">
        <v>835</v>
      </c>
      <c r="CN555" s="3"/>
      <c r="CO555" s="5">
        <v>172</v>
      </c>
      <c r="CP555" s="5">
        <v>15</v>
      </c>
      <c r="CQ555" s="5">
        <v>6.15</v>
      </c>
      <c r="CR555" s="5">
        <v>7.8</v>
      </c>
      <c r="CS555" s="5">
        <v>92</v>
      </c>
      <c r="CT555" s="5">
        <v>62</v>
      </c>
      <c r="CU555" s="5">
        <v>29.1</v>
      </c>
      <c r="CV555" s="5">
        <v>2300</v>
      </c>
      <c r="CW555" s="5">
        <v>2375</v>
      </c>
      <c r="CX555" s="5">
        <v>8.3333333333333339</v>
      </c>
      <c r="CY555" s="5">
        <v>0.61728395061728392</v>
      </c>
      <c r="CZ555" s="3" t="s">
        <v>22</v>
      </c>
      <c r="DA555" s="5">
        <v>2.4500000000000002</v>
      </c>
      <c r="DB555" s="5">
        <v>1250</v>
      </c>
      <c r="DC555" s="5">
        <v>24</v>
      </c>
      <c r="DD555" s="5">
        <v>126.5</v>
      </c>
      <c r="DE555" s="3" t="s">
        <v>22</v>
      </c>
      <c r="DF555" s="5">
        <v>0.7407407407407407</v>
      </c>
      <c r="DG555" s="3"/>
      <c r="DH555" s="5">
        <v>31.7</v>
      </c>
      <c r="DI555" s="3" t="s">
        <v>28</v>
      </c>
      <c r="DJ555" s="3"/>
      <c r="DK555" s="5">
        <v>780</v>
      </c>
      <c r="DL555" s="3" t="s">
        <v>8</v>
      </c>
      <c r="DM555" s="5">
        <v>0.29850746268656714</v>
      </c>
      <c r="DN555" s="3"/>
      <c r="DO555" s="5">
        <v>800</v>
      </c>
      <c r="DP555" s="2"/>
      <c r="DQ555" s="5">
        <v>890</v>
      </c>
      <c r="DR555" s="5">
        <v>2.8571428571428572</v>
      </c>
      <c r="DS555" s="2"/>
      <c r="DT555" s="5">
        <v>1.4285714285714286</v>
      </c>
      <c r="DU555" s="2"/>
      <c r="DV555" s="2"/>
      <c r="DW555" s="5">
        <v>33.299999999999997</v>
      </c>
      <c r="DX555" s="3">
        <v>8.9</v>
      </c>
      <c r="DY555" s="3"/>
      <c r="DZ555" s="5">
        <v>2450</v>
      </c>
      <c r="EA555" s="5">
        <v>4</v>
      </c>
      <c r="EB555" s="5">
        <v>2.75</v>
      </c>
      <c r="EC555" s="3">
        <v>11.08</v>
      </c>
      <c r="ED555" s="5">
        <v>275</v>
      </c>
      <c r="EE555" s="5">
        <v>0.33333333333333331</v>
      </c>
      <c r="EF555" s="3" t="s">
        <v>1</v>
      </c>
      <c r="EG555" s="3" t="s">
        <v>27</v>
      </c>
      <c r="EH555" s="2"/>
      <c r="EI555" s="5">
        <v>16.649999999999999</v>
      </c>
      <c r="EJ555" s="3" t="s">
        <v>473</v>
      </c>
      <c r="EK555" s="5">
        <v>3.12</v>
      </c>
      <c r="EL555" s="3" t="s">
        <v>1</v>
      </c>
      <c r="EM555" s="3"/>
      <c r="EN555" s="3" t="s">
        <v>27</v>
      </c>
      <c r="EO555" s="3"/>
      <c r="EP555" s="3" t="s">
        <v>8</v>
      </c>
      <c r="EQ555" s="3">
        <v>2.86</v>
      </c>
      <c r="ER555" s="5">
        <v>9.25</v>
      </c>
      <c r="ES555" s="3"/>
      <c r="ET555" s="9">
        <v>95</v>
      </c>
      <c r="EU555" s="3" t="s">
        <v>239</v>
      </c>
      <c r="EV555" s="3" t="s">
        <v>28</v>
      </c>
      <c r="EW555" s="9">
        <v>59.2</v>
      </c>
      <c r="EX555" s="9">
        <v>1.85</v>
      </c>
      <c r="EY555" s="3">
        <v>2.04</v>
      </c>
      <c r="EZ555" s="3"/>
      <c r="FA555" s="9">
        <v>1.8867924528301885</v>
      </c>
      <c r="FB555" s="9">
        <v>6.6</v>
      </c>
      <c r="FC555" s="5">
        <v>275</v>
      </c>
      <c r="FD555" s="9">
        <v>18.2</v>
      </c>
      <c r="FE555" s="2" t="s">
        <v>311</v>
      </c>
      <c r="FF555" s="3" t="s">
        <v>28</v>
      </c>
      <c r="FG555" s="3" t="s">
        <v>1</v>
      </c>
      <c r="FH555" s="9">
        <v>6.4</v>
      </c>
      <c r="FI555" s="3">
        <v>0.39525691699604748</v>
      </c>
      <c r="FJ555" s="9">
        <v>26.5</v>
      </c>
      <c r="FK555" s="3" t="s">
        <v>1</v>
      </c>
      <c r="FL555" s="3" t="s">
        <v>1</v>
      </c>
      <c r="FM555" s="3">
        <v>1.1494252873563218</v>
      </c>
      <c r="FN555" s="9">
        <v>1538</v>
      </c>
      <c r="FO555" s="9">
        <v>1.08</v>
      </c>
      <c r="FP555" s="9">
        <v>28.8</v>
      </c>
      <c r="FQ555" s="3" t="s">
        <v>311</v>
      </c>
      <c r="FR555" s="5">
        <v>1.2925</v>
      </c>
      <c r="FS555" s="9">
        <v>146.5</v>
      </c>
      <c r="FT555" s="3" t="s">
        <v>1</v>
      </c>
      <c r="FU555" s="3">
        <v>3.82</v>
      </c>
      <c r="FV555" s="3" t="s">
        <v>27</v>
      </c>
      <c r="FW555" s="5">
        <v>275</v>
      </c>
      <c r="FX555" s="10">
        <v>0.23</v>
      </c>
      <c r="FY555" s="3">
        <v>211</v>
      </c>
      <c r="FZ555" s="3"/>
      <c r="GA555" s="3">
        <v>2.86</v>
      </c>
      <c r="GB555" s="3">
        <v>2.86</v>
      </c>
      <c r="GC555" s="3" t="s">
        <v>27</v>
      </c>
      <c r="GD555" s="3">
        <v>2.86</v>
      </c>
      <c r="GE555" s="3">
        <v>2.8571428571428572</v>
      </c>
      <c r="GF555" s="3" t="s">
        <v>30</v>
      </c>
      <c r="GG555" s="3"/>
      <c r="GH555" s="9">
        <v>3.84</v>
      </c>
      <c r="GI555" s="5">
        <v>275</v>
      </c>
      <c r="GJ555" s="5">
        <v>140</v>
      </c>
      <c r="GK555" s="3">
        <v>5.55</v>
      </c>
      <c r="GL555" s="5">
        <v>500</v>
      </c>
      <c r="GM555" s="9">
        <v>1.7</v>
      </c>
      <c r="GN555" s="3" t="s">
        <v>31</v>
      </c>
      <c r="GO555" s="3"/>
      <c r="GP555" s="3"/>
      <c r="GQ555" s="3">
        <v>4775</v>
      </c>
      <c r="GR555" s="3" t="s">
        <v>219</v>
      </c>
      <c r="GS555" s="9">
        <v>2.8571428571428572</v>
      </c>
      <c r="GT555" s="9">
        <v>105.7</v>
      </c>
      <c r="GU555" s="9">
        <v>45</v>
      </c>
      <c r="GV555" s="2">
        <v>13</v>
      </c>
      <c r="GW555" s="9">
        <v>16.100000000000001</v>
      </c>
      <c r="GX555" s="2" t="s">
        <v>34</v>
      </c>
      <c r="GY555" s="9">
        <v>3.125</v>
      </c>
      <c r="GZ555" s="9">
        <v>6.05</v>
      </c>
      <c r="HA555" s="9">
        <v>1.43</v>
      </c>
      <c r="HB555" s="9">
        <v>44</v>
      </c>
      <c r="HC555" s="3">
        <v>25.7</v>
      </c>
      <c r="HD555" s="3" t="s">
        <v>689</v>
      </c>
      <c r="HE555" s="9">
        <v>395</v>
      </c>
      <c r="HF555" s="9">
        <v>25.9</v>
      </c>
      <c r="HG555" s="3" t="s">
        <v>467</v>
      </c>
      <c r="HH555" s="5">
        <v>275</v>
      </c>
      <c r="HI555" s="3" t="s">
        <v>311</v>
      </c>
      <c r="HJ555" s="3">
        <v>1.5384615384615383</v>
      </c>
      <c r="HK555" s="3"/>
      <c r="HL555" s="3">
        <v>5.25</v>
      </c>
      <c r="HM555" s="9">
        <v>1.07</v>
      </c>
      <c r="HN555" s="9">
        <v>5750</v>
      </c>
      <c r="HO555" s="3"/>
      <c r="HP555" s="3" t="s">
        <v>1</v>
      </c>
      <c r="HQ555" s="3" t="s">
        <v>28</v>
      </c>
      <c r="HR555" s="9">
        <v>1265</v>
      </c>
      <c r="HS555" s="7"/>
      <c r="HT555" s="3">
        <v>3.82</v>
      </c>
      <c r="HU555" s="9">
        <v>0.56497175141242939</v>
      </c>
      <c r="HV555" s="3">
        <v>1</v>
      </c>
      <c r="HW555" s="9">
        <v>3.1749999999999998</v>
      </c>
      <c r="HX555" s="3"/>
      <c r="HY555" s="3">
        <v>151</v>
      </c>
      <c r="HZ555" s="3" t="s">
        <v>30</v>
      </c>
      <c r="IA555" s="9">
        <v>65</v>
      </c>
      <c r="IB555" s="5">
        <v>13800</v>
      </c>
      <c r="IC555" s="3" t="s">
        <v>18</v>
      </c>
      <c r="ID555" s="3"/>
      <c r="IE555" s="3" t="s">
        <v>309</v>
      </c>
      <c r="IF555" s="3">
        <v>20</v>
      </c>
      <c r="IG555" s="9">
        <v>166.66666666666666</v>
      </c>
      <c r="IH555" s="9">
        <v>6.666666666666667</v>
      </c>
    </row>
    <row r="556" spans="1:242" x14ac:dyDescent="0.25">
      <c r="A556" s="1" t="s">
        <v>694</v>
      </c>
      <c r="B556" s="5">
        <v>1400</v>
      </c>
      <c r="C556" s="3"/>
      <c r="D556" s="5">
        <v>72</v>
      </c>
      <c r="E556" s="3" t="s">
        <v>1</v>
      </c>
      <c r="F556" s="3"/>
      <c r="G556" s="2"/>
      <c r="H556" s="3">
        <v>2.86</v>
      </c>
      <c r="I556" s="3">
        <v>2.86</v>
      </c>
      <c r="J556" s="5">
        <v>1.1000000000000001</v>
      </c>
      <c r="K556" s="3"/>
      <c r="L556" s="3">
        <v>2.04</v>
      </c>
      <c r="M556" s="5">
        <v>1.3513513513513513</v>
      </c>
      <c r="N556" s="5">
        <v>11.6</v>
      </c>
      <c r="O556" s="3"/>
      <c r="P556" s="3">
        <v>1.1200000000000001</v>
      </c>
      <c r="Q556" s="3">
        <v>0.39215686274509809</v>
      </c>
      <c r="R556" s="5">
        <v>100</v>
      </c>
      <c r="S556" s="3">
        <v>2.27</v>
      </c>
      <c r="T556" s="2"/>
      <c r="U556" s="5">
        <v>33.950000000000003</v>
      </c>
      <c r="V556" s="3">
        <v>2.2999999999999998</v>
      </c>
      <c r="W556" s="5">
        <v>282</v>
      </c>
      <c r="X556" s="3"/>
      <c r="Y556" s="3">
        <v>30</v>
      </c>
      <c r="Z556" s="5">
        <v>4.05</v>
      </c>
      <c r="AA556" s="3"/>
      <c r="AB556" s="5">
        <v>2.5641025641025639</v>
      </c>
      <c r="AC556" s="5">
        <v>5.9999999999999995E-4</v>
      </c>
      <c r="AD556" s="3" t="s">
        <v>22</v>
      </c>
      <c r="AE556" s="3" t="s">
        <v>1</v>
      </c>
      <c r="AF556" s="3"/>
      <c r="AG556" s="5">
        <v>0.04</v>
      </c>
      <c r="AH556" s="5">
        <v>282</v>
      </c>
      <c r="AI556" s="5">
        <v>273</v>
      </c>
      <c r="AJ556" s="3">
        <v>965</v>
      </c>
      <c r="AK556" s="5">
        <v>282</v>
      </c>
      <c r="AL556" s="5">
        <v>1.19</v>
      </c>
      <c r="AM556" s="3"/>
      <c r="AN556" s="3"/>
      <c r="AO556" s="5">
        <v>282</v>
      </c>
      <c r="AP556" s="5">
        <v>282</v>
      </c>
      <c r="AQ556" s="5">
        <v>377</v>
      </c>
      <c r="AR556" s="5">
        <v>9.5</v>
      </c>
      <c r="AS556" s="3" t="s">
        <v>28</v>
      </c>
      <c r="AT556" s="3" t="s">
        <v>28</v>
      </c>
      <c r="AU556" s="5">
        <v>780</v>
      </c>
      <c r="AV556" s="3"/>
      <c r="AW556" s="5">
        <v>282</v>
      </c>
      <c r="AX556" s="5">
        <v>4.2666666666666665E-2</v>
      </c>
      <c r="AY556" s="2"/>
      <c r="AZ556" s="5">
        <v>147</v>
      </c>
      <c r="BA556" s="5">
        <v>282</v>
      </c>
      <c r="BB556" s="3"/>
      <c r="BC556" s="3">
        <v>135</v>
      </c>
      <c r="BD556" s="5">
        <v>0.47619047619047616</v>
      </c>
      <c r="BE556" s="3" t="s">
        <v>581</v>
      </c>
      <c r="BF556" s="6">
        <v>34</v>
      </c>
      <c r="BG556" s="5">
        <v>6.38</v>
      </c>
      <c r="BH556" s="3">
        <v>215</v>
      </c>
      <c r="BI556" s="3">
        <v>2.86</v>
      </c>
      <c r="BJ556" s="5">
        <v>13.7</v>
      </c>
      <c r="BK556" s="5">
        <v>1455</v>
      </c>
      <c r="BL556" s="5">
        <v>3.5714285714285712</v>
      </c>
      <c r="BM556" s="5">
        <v>8.9499999999999993</v>
      </c>
      <c r="BN556" s="5">
        <v>282</v>
      </c>
      <c r="BO556" s="3" t="s">
        <v>121</v>
      </c>
      <c r="BP556" s="5"/>
      <c r="BQ556" s="5">
        <v>6.87</v>
      </c>
      <c r="BR556" s="2" t="s">
        <v>21</v>
      </c>
      <c r="BS556" s="3"/>
      <c r="BT556" s="3"/>
      <c r="BU556" s="3">
        <v>1.5625</v>
      </c>
      <c r="BV556" s="5">
        <v>4.5199999999999996</v>
      </c>
      <c r="BW556" s="5">
        <v>5.6</v>
      </c>
      <c r="BX556" s="3" t="s">
        <v>27</v>
      </c>
      <c r="BY556" s="3"/>
      <c r="BZ556" s="5">
        <v>282</v>
      </c>
      <c r="CA556" s="5">
        <v>11.111111111111111</v>
      </c>
      <c r="CB556" s="3"/>
      <c r="CC556" s="5">
        <v>1.64</v>
      </c>
      <c r="CD556" s="5">
        <v>395</v>
      </c>
      <c r="CE556" s="3"/>
      <c r="CF556" s="5">
        <v>192</v>
      </c>
      <c r="CG556" s="3" t="s">
        <v>312</v>
      </c>
      <c r="CH556" s="3">
        <v>2.86</v>
      </c>
      <c r="CI556" s="3" t="s">
        <v>27</v>
      </c>
      <c r="CJ556" s="3" t="s">
        <v>1</v>
      </c>
      <c r="CK556" s="5">
        <v>5.42</v>
      </c>
      <c r="CL556" s="3" t="s">
        <v>22</v>
      </c>
      <c r="CM556" s="5">
        <v>837</v>
      </c>
      <c r="CN556" s="3"/>
      <c r="CO556" s="5">
        <v>170</v>
      </c>
      <c r="CP556" s="5">
        <v>15.1</v>
      </c>
      <c r="CQ556" s="5">
        <v>6.15</v>
      </c>
      <c r="CR556" s="5">
        <v>7.78</v>
      </c>
      <c r="CS556" s="5">
        <v>95</v>
      </c>
      <c r="CT556" s="5">
        <v>65</v>
      </c>
      <c r="CU556" s="5">
        <v>30</v>
      </c>
      <c r="CV556" s="5">
        <v>2925</v>
      </c>
      <c r="CW556" s="5">
        <v>2485</v>
      </c>
      <c r="CX556" s="5">
        <v>10</v>
      </c>
      <c r="CY556" s="5">
        <v>0.62893081761006286</v>
      </c>
      <c r="CZ556" s="3" t="s">
        <v>22</v>
      </c>
      <c r="DA556" s="5">
        <v>2.42</v>
      </c>
      <c r="DB556" s="5">
        <v>1265</v>
      </c>
      <c r="DC556" s="5">
        <v>25.5</v>
      </c>
      <c r="DD556" s="5">
        <v>131</v>
      </c>
      <c r="DE556" s="3" t="s">
        <v>22</v>
      </c>
      <c r="DF556" s="5">
        <v>0.76923076923076916</v>
      </c>
      <c r="DG556" s="3"/>
      <c r="DH556" s="5">
        <v>32.75</v>
      </c>
      <c r="DI556" s="3" t="s">
        <v>28</v>
      </c>
      <c r="DJ556" s="3"/>
      <c r="DK556" s="5">
        <v>790</v>
      </c>
      <c r="DL556" s="3" t="s">
        <v>8</v>
      </c>
      <c r="DM556" s="5">
        <v>0.3048780487804878</v>
      </c>
      <c r="DN556" s="3"/>
      <c r="DO556" s="5">
        <v>810</v>
      </c>
      <c r="DP556" s="2"/>
      <c r="DQ556" s="5">
        <v>1150</v>
      </c>
      <c r="DR556" s="5">
        <v>2.9411764705882351</v>
      </c>
      <c r="DS556" s="2"/>
      <c r="DT556" s="5">
        <v>1.4492753623188408</v>
      </c>
      <c r="DU556" s="2"/>
      <c r="DV556" s="2"/>
      <c r="DW556" s="5">
        <v>33.950000000000003</v>
      </c>
      <c r="DX556" s="3">
        <v>8.98</v>
      </c>
      <c r="DY556" s="3"/>
      <c r="DZ556" s="5">
        <v>2425</v>
      </c>
      <c r="EA556" s="5">
        <v>4.166666666666667</v>
      </c>
      <c r="EB556" s="5">
        <v>2.7</v>
      </c>
      <c r="EC556" s="3">
        <v>11.05</v>
      </c>
      <c r="ED556" s="5">
        <v>282</v>
      </c>
      <c r="EE556" s="5">
        <v>0.32786885245901642</v>
      </c>
      <c r="EF556" s="3" t="s">
        <v>1</v>
      </c>
      <c r="EG556" s="3" t="s">
        <v>27</v>
      </c>
      <c r="EH556" s="2"/>
      <c r="EI556" s="5">
        <v>16.850000000000001</v>
      </c>
      <c r="EJ556" s="3" t="s">
        <v>473</v>
      </c>
      <c r="EK556" s="5">
        <v>3.125</v>
      </c>
      <c r="EL556" s="3" t="s">
        <v>1</v>
      </c>
      <c r="EM556" s="3"/>
      <c r="EN556" s="3" t="s">
        <v>27</v>
      </c>
      <c r="EO556" s="3"/>
      <c r="EP556" s="3" t="s">
        <v>8</v>
      </c>
      <c r="EQ556" s="3">
        <v>2.86</v>
      </c>
      <c r="ER556" s="5">
        <v>9.3000000000000007</v>
      </c>
      <c r="ES556" s="3"/>
      <c r="ET556" s="9">
        <v>90</v>
      </c>
      <c r="EU556" s="3" t="s">
        <v>239</v>
      </c>
      <c r="EV556" s="3" t="s">
        <v>28</v>
      </c>
      <c r="EW556" s="9">
        <v>62</v>
      </c>
      <c r="EX556" s="9">
        <v>1.9</v>
      </c>
      <c r="EY556" s="3">
        <v>2.04</v>
      </c>
      <c r="EZ556" s="3"/>
      <c r="FA556" s="9">
        <v>1.9607843137254901</v>
      </c>
      <c r="FB556" s="9">
        <v>6.5</v>
      </c>
      <c r="FC556" s="5">
        <v>282</v>
      </c>
      <c r="FD556" s="9">
        <v>18.75</v>
      </c>
      <c r="FE556" s="2" t="s">
        <v>311</v>
      </c>
      <c r="FF556" s="3" t="s">
        <v>28</v>
      </c>
      <c r="FG556" s="3" t="s">
        <v>1</v>
      </c>
      <c r="FH556" s="9">
        <v>6.53</v>
      </c>
      <c r="FI556" s="3">
        <v>0.4</v>
      </c>
      <c r="FJ556" s="9">
        <v>27.5</v>
      </c>
      <c r="FK556" s="3" t="s">
        <v>1</v>
      </c>
      <c r="FL556" s="3" t="s">
        <v>1</v>
      </c>
      <c r="FM556" s="3">
        <v>1.1904761904761905</v>
      </c>
      <c r="FN556" s="9">
        <v>1540</v>
      </c>
      <c r="FO556" s="9">
        <v>1.1000000000000001</v>
      </c>
      <c r="FP556" s="9">
        <v>29.2</v>
      </c>
      <c r="FQ556" s="3" t="s">
        <v>311</v>
      </c>
      <c r="FR556" s="5">
        <v>1.41</v>
      </c>
      <c r="FS556" s="9">
        <v>147</v>
      </c>
      <c r="FT556" s="3" t="s">
        <v>1</v>
      </c>
      <c r="FU556" s="3">
        <v>3.78</v>
      </c>
      <c r="FV556" s="3" t="s">
        <v>27</v>
      </c>
      <c r="FW556" s="5">
        <v>370</v>
      </c>
      <c r="FX556" s="10">
        <v>0.16</v>
      </c>
      <c r="FY556" s="3">
        <v>218</v>
      </c>
      <c r="FZ556" s="3"/>
      <c r="GA556" s="3">
        <v>2.86</v>
      </c>
      <c r="GB556" s="3">
        <v>2.86</v>
      </c>
      <c r="GC556" s="3" t="s">
        <v>27</v>
      </c>
      <c r="GD556" s="3">
        <v>2.86</v>
      </c>
      <c r="GE556" s="3">
        <v>2.8571428571428572</v>
      </c>
      <c r="GF556" s="3" t="s">
        <v>30</v>
      </c>
      <c r="GG556" s="3"/>
      <c r="GH556" s="9">
        <v>3.88</v>
      </c>
      <c r="GI556" s="5">
        <v>282</v>
      </c>
      <c r="GJ556" s="5">
        <v>155</v>
      </c>
      <c r="GK556" s="3">
        <v>5.75</v>
      </c>
      <c r="GL556" s="5">
        <v>510</v>
      </c>
      <c r="GM556" s="9">
        <v>1.73</v>
      </c>
      <c r="GN556" s="3" t="s">
        <v>31</v>
      </c>
      <c r="GO556" s="3"/>
      <c r="GP556" s="3"/>
      <c r="GQ556" s="3">
        <v>5000</v>
      </c>
      <c r="GR556" s="3" t="s">
        <v>219</v>
      </c>
      <c r="GS556" s="9">
        <v>2.9411764705882351</v>
      </c>
      <c r="GT556" s="9">
        <v>107.5</v>
      </c>
      <c r="GU556" s="9">
        <v>47.1</v>
      </c>
      <c r="GV556" s="2">
        <v>13.5</v>
      </c>
      <c r="GW556" s="9">
        <v>16.25</v>
      </c>
      <c r="GX556" s="2" t="s">
        <v>34</v>
      </c>
      <c r="GY556" s="9">
        <v>3.2258064516129035</v>
      </c>
      <c r="GZ556" s="9">
        <v>6.1</v>
      </c>
      <c r="HA556" s="9">
        <v>1.49</v>
      </c>
      <c r="HB556" s="9">
        <v>44.5</v>
      </c>
      <c r="HC556" s="3">
        <v>25.5</v>
      </c>
      <c r="HD556" s="3" t="s">
        <v>689</v>
      </c>
      <c r="HE556" s="9">
        <v>398</v>
      </c>
      <c r="HF556" s="9">
        <v>25.95</v>
      </c>
      <c r="HG556" s="3" t="s">
        <v>467</v>
      </c>
      <c r="HH556" s="5">
        <v>282</v>
      </c>
      <c r="HI556" s="3" t="s">
        <v>311</v>
      </c>
      <c r="HJ556" s="3">
        <v>1.5625</v>
      </c>
      <c r="HK556" s="3"/>
      <c r="HL556" s="3">
        <v>5.05</v>
      </c>
      <c r="HM556" s="9">
        <v>1.1000000000000001</v>
      </c>
      <c r="HN556" s="9">
        <v>6000</v>
      </c>
      <c r="HO556" s="3"/>
      <c r="HP556" s="3" t="s">
        <v>1</v>
      </c>
      <c r="HQ556" s="3" t="s">
        <v>28</v>
      </c>
      <c r="HR556" s="9">
        <v>1285</v>
      </c>
      <c r="HS556" s="7"/>
      <c r="HT556" s="3">
        <v>3.75</v>
      </c>
      <c r="HU556" s="9">
        <v>0.5714285714285714</v>
      </c>
      <c r="HV556" s="3">
        <v>1</v>
      </c>
      <c r="HW556" s="9">
        <v>3.335</v>
      </c>
      <c r="HX556" s="3"/>
      <c r="HY556" s="3">
        <v>156</v>
      </c>
      <c r="HZ556" s="3" t="s">
        <v>30</v>
      </c>
      <c r="IA556" s="9">
        <v>69</v>
      </c>
      <c r="IB556" s="5">
        <v>11900</v>
      </c>
      <c r="IC556" s="3" t="s">
        <v>18</v>
      </c>
      <c r="ID556" s="3"/>
      <c r="IE556" s="3" t="s">
        <v>309</v>
      </c>
      <c r="IF556" s="3">
        <v>27</v>
      </c>
      <c r="IG556" s="9">
        <v>181.81818181818184</v>
      </c>
      <c r="IH556" s="9">
        <v>6.666666666666667</v>
      </c>
    </row>
    <row r="557" spans="1:242" x14ac:dyDescent="0.25">
      <c r="A557" s="1" t="s">
        <v>695</v>
      </c>
      <c r="B557" s="5">
        <v>1625</v>
      </c>
      <c r="C557" s="3"/>
      <c r="D557" s="5">
        <v>85</v>
      </c>
      <c r="E557" s="3" t="s">
        <v>1</v>
      </c>
      <c r="F557" s="3"/>
      <c r="G557" s="2"/>
      <c r="H557" s="3">
        <v>2.9</v>
      </c>
      <c r="I557" s="3">
        <v>2.9</v>
      </c>
      <c r="J557" s="5">
        <v>1.1200000000000001</v>
      </c>
      <c r="K557" s="3"/>
      <c r="L557" s="3">
        <v>2.04</v>
      </c>
      <c r="M557" s="5">
        <v>1.3157894736842106</v>
      </c>
      <c r="N557" s="5">
        <v>11.63</v>
      </c>
      <c r="O557" s="3"/>
      <c r="P557" s="3">
        <v>1.1100000000000001</v>
      </c>
      <c r="Q557" s="3">
        <v>0.38759689922480617</v>
      </c>
      <c r="R557" s="5">
        <v>98</v>
      </c>
      <c r="S557" s="3">
        <v>2.2999999999999998</v>
      </c>
      <c r="T557" s="2"/>
      <c r="U557" s="5">
        <v>34.15</v>
      </c>
      <c r="V557" s="3">
        <v>2.2999999999999998</v>
      </c>
      <c r="W557" s="5">
        <v>283</v>
      </c>
      <c r="X557" s="3"/>
      <c r="Y557" s="3">
        <v>31</v>
      </c>
      <c r="Z557" s="5">
        <v>4.12</v>
      </c>
      <c r="AA557" s="3"/>
      <c r="AB557" s="5">
        <v>2.6315789473684212</v>
      </c>
      <c r="AC557" s="5">
        <v>7.6363636363636369E-4</v>
      </c>
      <c r="AD557" s="3" t="s">
        <v>22</v>
      </c>
      <c r="AE557" s="3" t="s">
        <v>1</v>
      </c>
      <c r="AF557" s="3"/>
      <c r="AG557" s="5">
        <v>4.2000000000000003E-2</v>
      </c>
      <c r="AH557" s="5">
        <v>283</v>
      </c>
      <c r="AI557" s="5">
        <v>276</v>
      </c>
      <c r="AJ557" s="3">
        <v>970</v>
      </c>
      <c r="AK557" s="5">
        <v>283</v>
      </c>
      <c r="AL557" s="5">
        <v>1.19</v>
      </c>
      <c r="AM557" s="3"/>
      <c r="AN557" s="3"/>
      <c r="AO557" s="5">
        <v>283</v>
      </c>
      <c r="AP557" s="5">
        <v>283</v>
      </c>
      <c r="AQ557" s="5">
        <v>378</v>
      </c>
      <c r="AR557" s="5">
        <v>9.1999999999999993</v>
      </c>
      <c r="AS557" s="3" t="s">
        <v>28</v>
      </c>
      <c r="AT557" s="3" t="s">
        <v>28</v>
      </c>
      <c r="AU557" s="5">
        <v>795</v>
      </c>
      <c r="AV557" s="3"/>
      <c r="AW557" s="5">
        <v>283</v>
      </c>
      <c r="AX557" s="5">
        <v>5.1666666666666666E-2</v>
      </c>
      <c r="AY557" s="2"/>
      <c r="AZ557" s="5">
        <v>145</v>
      </c>
      <c r="BA557" s="5">
        <v>283</v>
      </c>
      <c r="BB557" s="3"/>
      <c r="BC557" s="3">
        <v>145</v>
      </c>
      <c r="BD557" s="5">
        <v>0.48076923076923073</v>
      </c>
      <c r="BE557" s="3" t="s">
        <v>581</v>
      </c>
      <c r="BF557" s="6">
        <v>35</v>
      </c>
      <c r="BG557" s="5">
        <v>6.4</v>
      </c>
      <c r="BH557" s="3">
        <v>217</v>
      </c>
      <c r="BI557" s="3">
        <v>2.9</v>
      </c>
      <c r="BJ557" s="5">
        <v>14.3</v>
      </c>
      <c r="BK557" s="5">
        <v>1430</v>
      </c>
      <c r="BL557" s="5">
        <v>3.3333333333333335</v>
      </c>
      <c r="BM557" s="5">
        <v>8.9499999999999993</v>
      </c>
      <c r="BN557" s="5">
        <v>283</v>
      </c>
      <c r="BO557" s="3" t="s">
        <v>121</v>
      </c>
      <c r="BP557" s="5"/>
      <c r="BQ557" s="5">
        <v>6.9</v>
      </c>
      <c r="BR557" s="2" t="s">
        <v>21</v>
      </c>
      <c r="BS557" s="3"/>
      <c r="BT557" s="3"/>
      <c r="BU557" s="3">
        <v>1.5873015873015872</v>
      </c>
      <c r="BV557" s="5">
        <v>4.54</v>
      </c>
      <c r="BW557" s="5">
        <v>5.62</v>
      </c>
      <c r="BX557" s="3" t="s">
        <v>27</v>
      </c>
      <c r="BY557" s="3"/>
      <c r="BZ557" s="5">
        <v>283</v>
      </c>
      <c r="CA557" s="5">
        <v>11.76470588235294</v>
      </c>
      <c r="CB557" s="3"/>
      <c r="CC557" s="5">
        <v>1.65</v>
      </c>
      <c r="CD557" s="5">
        <v>400</v>
      </c>
      <c r="CE557" s="3"/>
      <c r="CF557" s="5">
        <v>194</v>
      </c>
      <c r="CG557" s="3" t="s">
        <v>312</v>
      </c>
      <c r="CH557" s="3">
        <v>2.9</v>
      </c>
      <c r="CI557" s="3" t="s">
        <v>27</v>
      </c>
      <c r="CJ557" s="3" t="s">
        <v>1</v>
      </c>
      <c r="CK557" s="5">
        <v>5.33</v>
      </c>
      <c r="CL557" s="3" t="s">
        <v>22</v>
      </c>
      <c r="CM557" s="5">
        <v>900</v>
      </c>
      <c r="CN557" s="3"/>
      <c r="CO557" s="5">
        <v>170</v>
      </c>
      <c r="CP557" s="5">
        <v>15.25</v>
      </c>
      <c r="CQ557" s="5">
        <v>6.17</v>
      </c>
      <c r="CR557" s="5">
        <v>7.76</v>
      </c>
      <c r="CS557" s="5">
        <v>97</v>
      </c>
      <c r="CT557" s="5">
        <v>67</v>
      </c>
      <c r="CU557" s="5">
        <v>31</v>
      </c>
      <c r="CV557" s="5">
        <v>2850</v>
      </c>
      <c r="CW557" s="5">
        <v>2390</v>
      </c>
      <c r="CX557" s="5">
        <v>11.111111111111111</v>
      </c>
      <c r="CY557" s="5">
        <v>0.61728395061728392</v>
      </c>
      <c r="CZ557" s="3" t="s">
        <v>22</v>
      </c>
      <c r="DA557" s="5">
        <v>2.44</v>
      </c>
      <c r="DB557" s="5">
        <v>1260</v>
      </c>
      <c r="DC557" s="5">
        <v>28.1</v>
      </c>
      <c r="DD557" s="5">
        <v>134</v>
      </c>
      <c r="DE557" s="3" t="s">
        <v>22</v>
      </c>
      <c r="DF557" s="5">
        <v>0.76923076923076916</v>
      </c>
      <c r="DG557" s="3"/>
      <c r="DH557" s="5">
        <v>34</v>
      </c>
      <c r="DI557" s="3" t="s">
        <v>28</v>
      </c>
      <c r="DJ557" s="3"/>
      <c r="DK557" s="5">
        <v>800</v>
      </c>
      <c r="DL557" s="3" t="s">
        <v>8</v>
      </c>
      <c r="DM557" s="5">
        <v>0.30303030303030304</v>
      </c>
      <c r="DN557" s="3"/>
      <c r="DO557" s="5">
        <v>805</v>
      </c>
      <c r="DP557" s="2"/>
      <c r="DQ557" s="5">
        <v>1500</v>
      </c>
      <c r="DR557" s="5">
        <v>3.0303030303030303</v>
      </c>
      <c r="DS557" s="2"/>
      <c r="DT557" s="5">
        <v>1.4925373134328357</v>
      </c>
      <c r="DU557" s="2"/>
      <c r="DV557" s="2"/>
      <c r="DW557" s="5">
        <v>34.15</v>
      </c>
      <c r="DX557" s="3">
        <v>8.6999999999999993</v>
      </c>
      <c r="DY557" s="3"/>
      <c r="DZ557" s="5">
        <v>2400</v>
      </c>
      <c r="EA557" s="5">
        <v>4.5454545454545459</v>
      </c>
      <c r="EB557" s="5">
        <v>2.64</v>
      </c>
      <c r="EC557" s="3">
        <v>11.15</v>
      </c>
      <c r="ED557" s="5">
        <v>283</v>
      </c>
      <c r="EE557" s="5">
        <v>0.33003300330033003</v>
      </c>
      <c r="EF557" s="3" t="s">
        <v>1</v>
      </c>
      <c r="EG557" s="3" t="s">
        <v>27</v>
      </c>
      <c r="EH557" s="2"/>
      <c r="EI557" s="5">
        <v>16.95</v>
      </c>
      <c r="EJ557" s="3" t="s">
        <v>473</v>
      </c>
      <c r="EK557" s="5">
        <v>3.1549999999999998</v>
      </c>
      <c r="EL557" s="3" t="s">
        <v>1</v>
      </c>
      <c r="EM557" s="3"/>
      <c r="EN557" s="3" t="s">
        <v>27</v>
      </c>
      <c r="EO557" s="3"/>
      <c r="EP557" s="3" t="s">
        <v>8</v>
      </c>
      <c r="EQ557" s="3">
        <v>2.9</v>
      </c>
      <c r="ER557" s="5">
        <v>9.6</v>
      </c>
      <c r="ES557" s="3"/>
      <c r="ET557" s="9">
        <v>94</v>
      </c>
      <c r="EU557" s="3" t="s">
        <v>239</v>
      </c>
      <c r="EV557" s="3" t="s">
        <v>28</v>
      </c>
      <c r="EW557" s="9">
        <v>70</v>
      </c>
      <c r="EX557" s="9">
        <v>1.9</v>
      </c>
      <c r="EY557" s="3">
        <v>2.04</v>
      </c>
      <c r="EZ557" s="3"/>
      <c r="FA557" s="9">
        <v>1.9230769230769229</v>
      </c>
      <c r="FB557" s="9">
        <v>6.55</v>
      </c>
      <c r="FC557" s="5">
        <v>283</v>
      </c>
      <c r="FD557" s="9">
        <v>19.25</v>
      </c>
      <c r="FE557" s="2" t="s">
        <v>311</v>
      </c>
      <c r="FF557" s="3" t="s">
        <v>28</v>
      </c>
      <c r="FG557" s="3" t="s">
        <v>1</v>
      </c>
      <c r="FH557" s="9">
        <v>6.59</v>
      </c>
      <c r="FI557" s="3">
        <v>0.3968253968253968</v>
      </c>
      <c r="FJ557" s="9">
        <v>27.9</v>
      </c>
      <c r="FK557" s="3" t="s">
        <v>1</v>
      </c>
      <c r="FL557" s="3" t="s">
        <v>1</v>
      </c>
      <c r="FM557" s="3">
        <v>1.2048192771084338</v>
      </c>
      <c r="FN557" s="9">
        <v>1575</v>
      </c>
      <c r="FO557" s="9">
        <v>1.1100000000000001</v>
      </c>
      <c r="FP557" s="9">
        <v>27</v>
      </c>
      <c r="FQ557" s="3" t="s">
        <v>311</v>
      </c>
      <c r="FR557" s="5">
        <v>1.5</v>
      </c>
      <c r="FS557" s="9">
        <v>149</v>
      </c>
      <c r="FT557" s="3" t="s">
        <v>1</v>
      </c>
      <c r="FU557" s="3">
        <v>3.73</v>
      </c>
      <c r="FV557" s="3" t="s">
        <v>27</v>
      </c>
      <c r="FW557" s="5">
        <v>420</v>
      </c>
      <c r="FX557" s="10">
        <v>0.15</v>
      </c>
      <c r="FY557" s="3">
        <v>220</v>
      </c>
      <c r="FZ557" s="3"/>
      <c r="GA557" s="3">
        <v>2.9</v>
      </c>
      <c r="GB557" s="3">
        <v>2.9</v>
      </c>
      <c r="GC557" s="3" t="s">
        <v>27</v>
      </c>
      <c r="GD557" s="3">
        <v>2.9</v>
      </c>
      <c r="GE557" s="3">
        <v>2.9411764705882351</v>
      </c>
      <c r="GF557" s="3" t="s">
        <v>30</v>
      </c>
      <c r="GG557" s="3"/>
      <c r="GH557" s="9">
        <v>3.83</v>
      </c>
      <c r="GI557" s="5">
        <v>283</v>
      </c>
      <c r="GJ557" s="5">
        <v>170</v>
      </c>
      <c r="GK557" s="3">
        <v>5.77</v>
      </c>
      <c r="GL557" s="5">
        <v>510</v>
      </c>
      <c r="GM557" s="9">
        <v>1.72</v>
      </c>
      <c r="GN557" s="3" t="s">
        <v>31</v>
      </c>
      <c r="GO557" s="3"/>
      <c r="GP557" s="3"/>
      <c r="GQ557" s="3">
        <v>5100</v>
      </c>
      <c r="GR557" s="3" t="s">
        <v>219</v>
      </c>
      <c r="GS557" s="9">
        <v>3.0303030303030303</v>
      </c>
      <c r="GT557" s="9">
        <v>109</v>
      </c>
      <c r="GU557" s="9">
        <v>48.5</v>
      </c>
      <c r="GV557" s="2">
        <v>14</v>
      </c>
      <c r="GW557" s="9">
        <v>16.3</v>
      </c>
      <c r="GX557" s="2" t="s">
        <v>34</v>
      </c>
      <c r="GY557" s="9">
        <v>3.2258064516129035</v>
      </c>
      <c r="GZ557" s="9">
        <v>6.15</v>
      </c>
      <c r="HA557" s="9">
        <v>1.51</v>
      </c>
      <c r="HB557" s="9">
        <v>45</v>
      </c>
      <c r="HC557" s="3">
        <v>25.8</v>
      </c>
      <c r="HD557" s="3" t="s">
        <v>689</v>
      </c>
      <c r="HE557" s="9">
        <v>410</v>
      </c>
      <c r="HF557" s="9">
        <v>26</v>
      </c>
      <c r="HG557" s="3" t="s">
        <v>467</v>
      </c>
      <c r="HH557" s="5">
        <v>283</v>
      </c>
      <c r="HI557" s="3" t="s">
        <v>311</v>
      </c>
      <c r="HJ557" s="3">
        <v>1.5873015873015872</v>
      </c>
      <c r="HK557" s="3"/>
      <c r="HL557" s="3">
        <v>5.0199999999999996</v>
      </c>
      <c r="HM557" s="9">
        <v>1.05</v>
      </c>
      <c r="HN557" s="9">
        <v>6400</v>
      </c>
      <c r="HO557" s="3"/>
      <c r="HP557" s="3" t="s">
        <v>1</v>
      </c>
      <c r="HQ557" s="3" t="s">
        <v>28</v>
      </c>
      <c r="HR557" s="9">
        <v>1279</v>
      </c>
      <c r="HS557" s="7"/>
      <c r="HT557" s="3">
        <v>3.79</v>
      </c>
      <c r="HU557" s="9">
        <v>0.5780346820809249</v>
      </c>
      <c r="HV557" s="3">
        <v>1</v>
      </c>
      <c r="HW557" s="9">
        <v>3.335</v>
      </c>
      <c r="HX557" s="3"/>
      <c r="HY557" s="3">
        <v>158</v>
      </c>
      <c r="HZ557" s="3" t="s">
        <v>30</v>
      </c>
      <c r="IA557" s="9">
        <v>69</v>
      </c>
      <c r="IB557" s="5">
        <v>12000</v>
      </c>
      <c r="IC557" s="3" t="s">
        <v>18</v>
      </c>
      <c r="ID557" s="3"/>
      <c r="IE557" s="3" t="s">
        <v>309</v>
      </c>
      <c r="IF557" s="7">
        <v>32</v>
      </c>
      <c r="IG557" s="9">
        <v>181.81818181818184</v>
      </c>
      <c r="IH557" s="9">
        <v>6.666666666666667</v>
      </c>
    </row>
    <row r="558" spans="1:242" x14ac:dyDescent="0.25">
      <c r="A558" s="1" t="s">
        <v>696</v>
      </c>
      <c r="B558" s="5">
        <v>1300</v>
      </c>
      <c r="C558" s="3"/>
      <c r="D558" s="5">
        <v>87</v>
      </c>
      <c r="E558" s="3" t="s">
        <v>1</v>
      </c>
      <c r="F558" s="3"/>
      <c r="G558" s="2"/>
      <c r="H558" s="3">
        <v>2.95</v>
      </c>
      <c r="I558" s="3">
        <v>2.95</v>
      </c>
      <c r="J558" s="5">
        <v>1.1499999999999999</v>
      </c>
      <c r="K558" s="3"/>
      <c r="L558" s="3">
        <v>2.04</v>
      </c>
      <c r="M558" s="5">
        <v>1.3513513513513513</v>
      </c>
      <c r="N558" s="5">
        <v>11.66</v>
      </c>
      <c r="O558" s="3"/>
      <c r="P558" s="3">
        <v>1.1100000000000001</v>
      </c>
      <c r="Q558" s="3">
        <v>0.39215686274509809</v>
      </c>
      <c r="R558" s="5">
        <v>100</v>
      </c>
      <c r="S558" s="3">
        <v>2.38</v>
      </c>
      <c r="T558" s="2"/>
      <c r="U558" s="5">
        <v>34.200000000000003</v>
      </c>
      <c r="V558" s="3">
        <v>2.2999999999999998</v>
      </c>
      <c r="W558" s="5">
        <v>287</v>
      </c>
      <c r="X558" s="3"/>
      <c r="Y558" s="3">
        <v>31</v>
      </c>
      <c r="Z558" s="5">
        <v>4.0999999999999996</v>
      </c>
      <c r="AA558" s="3"/>
      <c r="AB558" s="5">
        <v>2.7027027027027026</v>
      </c>
      <c r="AC558" s="5">
        <v>8.9090909090909086E-4</v>
      </c>
      <c r="AD558" s="3" t="s">
        <v>22</v>
      </c>
      <c r="AE558" s="3" t="s">
        <v>1</v>
      </c>
      <c r="AF558" s="3"/>
      <c r="AG558" s="5">
        <v>0.04</v>
      </c>
      <c r="AH558" s="5">
        <v>287</v>
      </c>
      <c r="AI558" s="5">
        <v>278</v>
      </c>
      <c r="AJ558" s="3">
        <v>950</v>
      </c>
      <c r="AK558" s="5">
        <v>287</v>
      </c>
      <c r="AL558" s="5">
        <v>1.2</v>
      </c>
      <c r="AM558" s="3"/>
      <c r="AN558" s="3"/>
      <c r="AO558" s="5">
        <v>287</v>
      </c>
      <c r="AP558" s="5">
        <v>287</v>
      </c>
      <c r="AQ558" s="5">
        <v>385</v>
      </c>
      <c r="AR558" s="5">
        <v>9</v>
      </c>
      <c r="AS558" s="3" t="s">
        <v>28</v>
      </c>
      <c r="AT558" s="3" t="s">
        <v>28</v>
      </c>
      <c r="AU558" s="5">
        <v>805</v>
      </c>
      <c r="AV558" s="3"/>
      <c r="AW558" s="5">
        <v>287</v>
      </c>
      <c r="AX558" s="5">
        <v>5.6666666666666664E-2</v>
      </c>
      <c r="AY558" s="2"/>
      <c r="AZ558" s="5">
        <v>140</v>
      </c>
      <c r="BA558" s="5">
        <v>287</v>
      </c>
      <c r="BB558" s="3"/>
      <c r="BC558" s="3">
        <v>147</v>
      </c>
      <c r="BD558" s="5">
        <v>0.48309178743961356</v>
      </c>
      <c r="BE558" s="3" t="s">
        <v>581</v>
      </c>
      <c r="BF558" s="6">
        <v>34.5</v>
      </c>
      <c r="BG558" s="5">
        <v>6.43</v>
      </c>
      <c r="BH558" s="3">
        <v>220</v>
      </c>
      <c r="BI558" s="3">
        <v>2.95</v>
      </c>
      <c r="BJ558" s="5">
        <v>13.5</v>
      </c>
      <c r="BK558" s="5">
        <v>1450</v>
      </c>
      <c r="BL558" s="5">
        <v>3.3333333333333335</v>
      </c>
      <c r="BM558" s="5">
        <v>8.9</v>
      </c>
      <c r="BN558" s="5">
        <v>287</v>
      </c>
      <c r="BO558" s="3" t="s">
        <v>121</v>
      </c>
      <c r="BP558" s="5"/>
      <c r="BQ558" s="5">
        <v>6.95</v>
      </c>
      <c r="BR558" s="2" t="s">
        <v>21</v>
      </c>
      <c r="BS558" s="3"/>
      <c r="BT558" s="3"/>
      <c r="BU558" s="3">
        <v>1.5384615384615383</v>
      </c>
      <c r="BV558" s="5">
        <v>4.5199999999999996</v>
      </c>
      <c r="BW558" s="5">
        <v>5.63</v>
      </c>
      <c r="BX558" s="3" t="s">
        <v>27</v>
      </c>
      <c r="BY558" s="3"/>
      <c r="BZ558" s="5">
        <v>287</v>
      </c>
      <c r="CA558" s="5">
        <v>11.76470588235294</v>
      </c>
      <c r="CB558" s="3"/>
      <c r="CC558" s="5">
        <v>1.68</v>
      </c>
      <c r="CD558" s="5">
        <v>420</v>
      </c>
      <c r="CE558" s="3"/>
      <c r="CF558" s="5">
        <v>195</v>
      </c>
      <c r="CG558" s="3" t="s">
        <v>312</v>
      </c>
      <c r="CH558" s="3">
        <v>2.95</v>
      </c>
      <c r="CI558" s="3" t="s">
        <v>27</v>
      </c>
      <c r="CJ558" s="3" t="s">
        <v>1</v>
      </c>
      <c r="CK558" s="5">
        <v>5.2</v>
      </c>
      <c r="CL558" s="3" t="s">
        <v>22</v>
      </c>
      <c r="CM558" s="5">
        <v>915</v>
      </c>
      <c r="CN558" s="3"/>
      <c r="CO558" s="5">
        <v>175</v>
      </c>
      <c r="CP558" s="5">
        <v>15.3</v>
      </c>
      <c r="CQ558" s="5">
        <v>5.9</v>
      </c>
      <c r="CR558" s="5">
        <v>7.8</v>
      </c>
      <c r="CS558" s="5">
        <v>95</v>
      </c>
      <c r="CT558" s="5">
        <v>68</v>
      </c>
      <c r="CU558" s="5">
        <v>31</v>
      </c>
      <c r="CV558" s="5">
        <v>2875</v>
      </c>
      <c r="CW558" s="5">
        <v>2300</v>
      </c>
      <c r="CX558" s="5">
        <v>12.5</v>
      </c>
      <c r="CY558" s="5">
        <v>0.6211180124223602</v>
      </c>
      <c r="CZ558" s="3" t="s">
        <v>22</v>
      </c>
      <c r="DA558" s="5">
        <v>2.48</v>
      </c>
      <c r="DB558" s="5">
        <v>1275</v>
      </c>
      <c r="DC558" s="5">
        <v>28.6</v>
      </c>
      <c r="DD558" s="5">
        <v>133.5</v>
      </c>
      <c r="DE558" s="3" t="s">
        <v>22</v>
      </c>
      <c r="DF558" s="5">
        <v>0.75757575757575757</v>
      </c>
      <c r="DG558" s="3"/>
      <c r="DH558" s="5">
        <v>35</v>
      </c>
      <c r="DI558" s="3" t="s">
        <v>28</v>
      </c>
      <c r="DJ558" s="3"/>
      <c r="DK558" s="5">
        <v>885</v>
      </c>
      <c r="DL558" s="3" t="s">
        <v>8</v>
      </c>
      <c r="DM558" s="5">
        <v>0.3058103975535168</v>
      </c>
      <c r="DN558" s="3"/>
      <c r="DO558" s="5">
        <v>800</v>
      </c>
      <c r="DP558" s="2"/>
      <c r="DQ558" s="5">
        <v>2000</v>
      </c>
      <c r="DR558" s="5">
        <v>3.0303030303030303</v>
      </c>
      <c r="DS558" s="2"/>
      <c r="DT558" s="5">
        <v>1.5384615384615383</v>
      </c>
      <c r="DU558" s="2"/>
      <c r="DV558" s="2"/>
      <c r="DW558" s="5">
        <v>34.200000000000003</v>
      </c>
      <c r="DX558" s="3">
        <v>8.9</v>
      </c>
      <c r="DY558" s="3"/>
      <c r="DZ558" s="5">
        <v>2375</v>
      </c>
      <c r="EA558" s="5">
        <v>4.5454545454545459</v>
      </c>
      <c r="EB558" s="5">
        <v>2.68</v>
      </c>
      <c r="EC558" s="3">
        <v>11.5</v>
      </c>
      <c r="ED558" s="5">
        <v>287</v>
      </c>
      <c r="EE558" s="5">
        <v>0.33112582781456956</v>
      </c>
      <c r="EF558" s="3" t="s">
        <v>1</v>
      </c>
      <c r="EG558" s="3" t="s">
        <v>27</v>
      </c>
      <c r="EH558" s="2"/>
      <c r="EI558" s="5">
        <v>17.3</v>
      </c>
      <c r="EJ558" s="3" t="s">
        <v>473</v>
      </c>
      <c r="EK558" s="5">
        <v>3.1549999999999998</v>
      </c>
      <c r="EL558" s="3" t="s">
        <v>1</v>
      </c>
      <c r="EM558" s="3"/>
      <c r="EN558" s="3" t="s">
        <v>27</v>
      </c>
      <c r="EO558" s="3"/>
      <c r="EP558" s="3" t="s">
        <v>8</v>
      </c>
      <c r="EQ558" s="3">
        <v>2.95</v>
      </c>
      <c r="ER558" s="5">
        <v>9.5</v>
      </c>
      <c r="ES558" s="3"/>
      <c r="ET558" s="9">
        <v>98</v>
      </c>
      <c r="EU558" s="3" t="s">
        <v>239</v>
      </c>
      <c r="EV558" s="3" t="s">
        <v>28</v>
      </c>
      <c r="EW558" s="9">
        <v>68</v>
      </c>
      <c r="EX558" s="9">
        <v>1.87</v>
      </c>
      <c r="EY558" s="3">
        <v>2.04</v>
      </c>
      <c r="EZ558" s="3"/>
      <c r="FA558" s="9">
        <v>1.9230769230769229</v>
      </c>
      <c r="FB558" s="9">
        <v>6.55</v>
      </c>
      <c r="FC558" s="5">
        <v>287</v>
      </c>
      <c r="FD558" s="9">
        <v>19</v>
      </c>
      <c r="FE558" s="2" t="s">
        <v>311</v>
      </c>
      <c r="FF558" s="3" t="s">
        <v>28</v>
      </c>
      <c r="FG558" s="3" t="s">
        <v>1</v>
      </c>
      <c r="FH558" s="9">
        <v>6.67</v>
      </c>
      <c r="FI558" s="3">
        <v>0.40322580645161293</v>
      </c>
      <c r="FJ558" s="9">
        <v>27.8</v>
      </c>
      <c r="FK558" s="3" t="s">
        <v>1</v>
      </c>
      <c r="FL558" s="3" t="s">
        <v>1</v>
      </c>
      <c r="FM558" s="3">
        <v>1.2345679012345678</v>
      </c>
      <c r="FN558" s="9">
        <v>1625</v>
      </c>
      <c r="FO558" s="9">
        <v>1.1100000000000001</v>
      </c>
      <c r="FP558" s="9">
        <v>27.9</v>
      </c>
      <c r="FQ558" s="3" t="s">
        <v>311</v>
      </c>
      <c r="FR558" s="5">
        <v>1.48</v>
      </c>
      <c r="FS558" s="9">
        <v>148</v>
      </c>
      <c r="FT558" s="3" t="s">
        <v>1</v>
      </c>
      <c r="FU558" s="3">
        <v>3.7</v>
      </c>
      <c r="FV558" s="3" t="s">
        <v>27</v>
      </c>
      <c r="FW558" s="5">
        <v>500</v>
      </c>
      <c r="FX558" s="10">
        <v>0.155</v>
      </c>
      <c r="FY558" s="3">
        <v>225</v>
      </c>
      <c r="FZ558" s="3"/>
      <c r="GA558" s="3">
        <v>2.95</v>
      </c>
      <c r="GB558" s="3">
        <v>2.95</v>
      </c>
      <c r="GC558" s="3" t="s">
        <v>27</v>
      </c>
      <c r="GD558" s="3">
        <v>2.95</v>
      </c>
      <c r="GE558" s="3">
        <v>2.9411764705882351</v>
      </c>
      <c r="GF558" s="3" t="s">
        <v>30</v>
      </c>
      <c r="GG558" s="3"/>
      <c r="GH558" s="9">
        <v>3.88</v>
      </c>
      <c r="GI558" s="5">
        <v>287</v>
      </c>
      <c r="GJ558" s="5">
        <v>400</v>
      </c>
      <c r="GK558" s="3">
        <v>5.78</v>
      </c>
      <c r="GL558" s="5">
        <v>515</v>
      </c>
      <c r="GM558" s="9">
        <v>1.73</v>
      </c>
      <c r="GN558" s="3" t="s">
        <v>31</v>
      </c>
      <c r="GO558" s="3"/>
      <c r="GP558" s="3"/>
      <c r="GQ558" s="3">
        <v>5150</v>
      </c>
      <c r="GR558" s="3" t="s">
        <v>219</v>
      </c>
      <c r="GS558" s="9">
        <v>3.0303030303030303</v>
      </c>
      <c r="GT558" s="9">
        <v>111</v>
      </c>
      <c r="GU558" s="9">
        <v>49.5</v>
      </c>
      <c r="GV558" s="2">
        <v>15</v>
      </c>
      <c r="GW558" s="9">
        <v>16.5</v>
      </c>
      <c r="GX558" s="2" t="s">
        <v>34</v>
      </c>
      <c r="GY558" s="9">
        <v>3.2258064516129035</v>
      </c>
      <c r="GZ558" s="9">
        <v>6.17</v>
      </c>
      <c r="HA558" s="9">
        <v>1.53</v>
      </c>
      <c r="HB558" s="9">
        <v>46.5</v>
      </c>
      <c r="HC558" s="3">
        <v>26</v>
      </c>
      <c r="HD558" s="3" t="s">
        <v>689</v>
      </c>
      <c r="HE558" s="9">
        <v>415</v>
      </c>
      <c r="HF558" s="9">
        <v>26.2</v>
      </c>
      <c r="HG558" s="3" t="s">
        <v>467</v>
      </c>
      <c r="HH558" s="5">
        <v>287</v>
      </c>
      <c r="HI558" s="3" t="s">
        <v>311</v>
      </c>
      <c r="HJ558" s="3">
        <v>1.6129032258064517</v>
      </c>
      <c r="HK558" s="3"/>
      <c r="HL558" s="3">
        <v>4.9000000000000004</v>
      </c>
      <c r="HM558" s="9">
        <v>1.0900000000000001</v>
      </c>
      <c r="HN558" s="9">
        <v>6900</v>
      </c>
      <c r="HO558" s="3"/>
      <c r="HP558" s="3" t="s">
        <v>1</v>
      </c>
      <c r="HQ558" s="3" t="s">
        <v>28</v>
      </c>
      <c r="HR558" s="9">
        <v>1245</v>
      </c>
      <c r="HS558" s="7"/>
      <c r="HT558" s="3">
        <v>3.75</v>
      </c>
      <c r="HU558" s="9">
        <v>0.5714285714285714</v>
      </c>
      <c r="HV558" s="3">
        <v>1</v>
      </c>
      <c r="HW558" s="9">
        <v>3.5049999999999999</v>
      </c>
      <c r="HX558" s="3"/>
      <c r="HY558" s="3">
        <v>160</v>
      </c>
      <c r="HZ558" s="3" t="s">
        <v>30</v>
      </c>
      <c r="IA558" s="9">
        <v>69</v>
      </c>
      <c r="IB558" s="5">
        <v>11800</v>
      </c>
      <c r="IC558" s="3" t="s">
        <v>18</v>
      </c>
      <c r="ID558" s="3"/>
      <c r="IE558" s="3" t="s">
        <v>309</v>
      </c>
      <c r="IF558" s="7">
        <v>34.5</v>
      </c>
      <c r="IG558" s="9">
        <v>181.81818181818184</v>
      </c>
      <c r="IH558" s="9">
        <v>6.666666666666667</v>
      </c>
    </row>
    <row r="559" spans="1:242" x14ac:dyDescent="0.25">
      <c r="A559" s="1" t="s">
        <v>697</v>
      </c>
      <c r="B559" s="5">
        <v>1450</v>
      </c>
      <c r="C559" s="3"/>
      <c r="D559" s="5">
        <v>80</v>
      </c>
      <c r="E559" s="3" t="s">
        <v>1</v>
      </c>
      <c r="F559" s="3"/>
      <c r="G559" s="2"/>
      <c r="H559" s="3">
        <v>3</v>
      </c>
      <c r="I559" s="3">
        <v>3</v>
      </c>
      <c r="J559" s="5">
        <v>1.1399999999999999</v>
      </c>
      <c r="K559" s="3"/>
      <c r="L559" s="3">
        <v>2.0299999999999998</v>
      </c>
      <c r="M559" s="5">
        <v>1.3333333333333333</v>
      </c>
      <c r="N559" s="5">
        <v>11.5</v>
      </c>
      <c r="O559" s="3"/>
      <c r="P559" s="3">
        <v>1.1000000000000001</v>
      </c>
      <c r="Q559" s="3">
        <v>0.38461538461538458</v>
      </c>
      <c r="R559" s="5">
        <v>95</v>
      </c>
      <c r="S559" s="3">
        <v>2.37</v>
      </c>
      <c r="T559" s="2"/>
      <c r="U559" s="5">
        <v>33.5</v>
      </c>
      <c r="V559" s="3">
        <v>2.29</v>
      </c>
      <c r="W559" s="5">
        <v>282</v>
      </c>
      <c r="X559" s="3"/>
      <c r="Y559" s="3">
        <v>30</v>
      </c>
      <c r="Z559" s="5">
        <v>4.09</v>
      </c>
      <c r="AA559" s="3"/>
      <c r="AB559" s="5">
        <v>2.5641025641025639</v>
      </c>
      <c r="AC559" s="5">
        <v>1.090909090909091E-3</v>
      </c>
      <c r="AD559" s="3" t="s">
        <v>22</v>
      </c>
      <c r="AE559" s="3" t="s">
        <v>1</v>
      </c>
      <c r="AF559" s="3"/>
      <c r="AG559" s="5">
        <v>3.7999999999999999E-2</v>
      </c>
      <c r="AH559" s="5">
        <v>282</v>
      </c>
      <c r="AI559" s="5">
        <v>320</v>
      </c>
      <c r="AJ559" s="3">
        <v>975</v>
      </c>
      <c r="AK559" s="5">
        <v>282</v>
      </c>
      <c r="AL559" s="5">
        <v>1.21</v>
      </c>
      <c r="AM559" s="3"/>
      <c r="AN559" s="3"/>
      <c r="AO559" s="5">
        <v>282</v>
      </c>
      <c r="AP559" s="5">
        <v>282</v>
      </c>
      <c r="AQ559" s="5">
        <v>380</v>
      </c>
      <c r="AR559" s="5">
        <v>8.6999999999999993</v>
      </c>
      <c r="AS559" s="3" t="s">
        <v>28</v>
      </c>
      <c r="AT559" s="3" t="s">
        <v>28</v>
      </c>
      <c r="AU559" s="5">
        <v>780</v>
      </c>
      <c r="AV559" s="3"/>
      <c r="AW559" s="5">
        <v>282</v>
      </c>
      <c r="AX559" s="5">
        <v>6.5000000000000002E-2</v>
      </c>
      <c r="AY559" s="2"/>
      <c r="AZ559" s="5">
        <v>137</v>
      </c>
      <c r="BA559" s="5">
        <v>282</v>
      </c>
      <c r="BB559" s="3"/>
      <c r="BC559" s="3">
        <v>142</v>
      </c>
      <c r="BD559" s="5">
        <v>0.47169811320754712</v>
      </c>
      <c r="BE559" s="3" t="s">
        <v>581</v>
      </c>
      <c r="BF559" s="6">
        <v>37</v>
      </c>
      <c r="BG559" s="5">
        <v>6.23</v>
      </c>
      <c r="BH559" s="3">
        <v>215</v>
      </c>
      <c r="BI559" s="3">
        <v>3</v>
      </c>
      <c r="BJ559" s="5">
        <v>13.8</v>
      </c>
      <c r="BK559" s="5">
        <v>1550</v>
      </c>
      <c r="BL559" s="5">
        <v>3.3333333333333335</v>
      </c>
      <c r="BM559" s="5">
        <v>8.4</v>
      </c>
      <c r="BN559" s="5">
        <v>282</v>
      </c>
      <c r="BO559" s="3" t="s">
        <v>121</v>
      </c>
      <c r="BP559" s="5"/>
      <c r="BQ559" s="5">
        <v>8.8000000000000007</v>
      </c>
      <c r="BR559" s="2" t="s">
        <v>21</v>
      </c>
      <c r="BS559" s="3"/>
      <c r="BT559" s="3"/>
      <c r="BU559" s="3">
        <v>1.5384615384615383</v>
      </c>
      <c r="BV559" s="5">
        <v>4.45</v>
      </c>
      <c r="BW559" s="5">
        <v>5.48</v>
      </c>
      <c r="BX559" s="3" t="s">
        <v>27</v>
      </c>
      <c r="BY559" s="3"/>
      <c r="BZ559" s="5">
        <v>282</v>
      </c>
      <c r="CA559" s="5">
        <v>11.111111111111111</v>
      </c>
      <c r="CB559" s="3"/>
      <c r="CC559" s="5">
        <v>1.62</v>
      </c>
      <c r="CD559" s="5">
        <v>430</v>
      </c>
      <c r="CE559" s="3"/>
      <c r="CF559" s="5">
        <v>194</v>
      </c>
      <c r="CG559" s="3" t="s">
        <v>312</v>
      </c>
      <c r="CH559" s="3">
        <v>3</v>
      </c>
      <c r="CI559" s="3" t="s">
        <v>27</v>
      </c>
      <c r="CJ559" s="3" t="s">
        <v>1</v>
      </c>
      <c r="CK559" s="5">
        <v>5.15</v>
      </c>
      <c r="CL559" s="3" t="s">
        <v>22</v>
      </c>
      <c r="CM559" s="5">
        <v>920</v>
      </c>
      <c r="CN559" s="3"/>
      <c r="CO559" s="5">
        <v>168</v>
      </c>
      <c r="CP559" s="5">
        <v>15.2</v>
      </c>
      <c r="CQ559" s="5">
        <v>5.8</v>
      </c>
      <c r="CR559" s="5">
        <v>7.75</v>
      </c>
      <c r="CS559" s="5">
        <v>92</v>
      </c>
      <c r="CT559" s="5">
        <v>66</v>
      </c>
      <c r="CU559" s="5">
        <v>30</v>
      </c>
      <c r="CV559" s="5">
        <v>2670</v>
      </c>
      <c r="CW559" s="5">
        <v>2265</v>
      </c>
      <c r="CX559" s="5">
        <v>16.666666666666668</v>
      </c>
      <c r="CY559" s="5">
        <v>0.61349693251533743</v>
      </c>
      <c r="CZ559" s="3" t="s">
        <v>22</v>
      </c>
      <c r="DA559" s="5">
        <v>2.4700000000000002</v>
      </c>
      <c r="DB559" s="5">
        <v>1255</v>
      </c>
      <c r="DC559" s="5">
        <v>25.7</v>
      </c>
      <c r="DD559" s="5">
        <v>130</v>
      </c>
      <c r="DE559" s="3" t="s">
        <v>22</v>
      </c>
      <c r="DF559" s="5">
        <v>0.71942446043165476</v>
      </c>
      <c r="DG559" s="3"/>
      <c r="DH559" s="5">
        <v>33.5</v>
      </c>
      <c r="DI559" s="3" t="s">
        <v>28</v>
      </c>
      <c r="DJ559" s="3"/>
      <c r="DK559" s="5">
        <v>870</v>
      </c>
      <c r="DL559" s="3" t="s">
        <v>8</v>
      </c>
      <c r="DM559" s="5">
        <v>0.29850746268656714</v>
      </c>
      <c r="DN559" s="3"/>
      <c r="DO559" s="5">
        <v>810</v>
      </c>
      <c r="DP559" s="2"/>
      <c r="DQ559" s="5">
        <v>2250</v>
      </c>
      <c r="DR559" s="5">
        <v>2.9411764705882351</v>
      </c>
      <c r="DS559" s="2"/>
      <c r="DT559" s="5">
        <v>1.4492753623188408</v>
      </c>
      <c r="DU559" s="2"/>
      <c r="DV559" s="2"/>
      <c r="DW559" s="5">
        <v>33.5</v>
      </c>
      <c r="DX559" s="3">
        <v>8.5</v>
      </c>
      <c r="DY559" s="3"/>
      <c r="DZ559" s="5">
        <v>2260</v>
      </c>
      <c r="EA559" s="5">
        <v>4.3478260869565215</v>
      </c>
      <c r="EB559" s="5">
        <v>2.63</v>
      </c>
      <c r="EC559" s="3">
        <v>11.1</v>
      </c>
      <c r="ED559" s="5">
        <v>282</v>
      </c>
      <c r="EE559" s="5">
        <v>0.33003300330033003</v>
      </c>
      <c r="EF559" s="3" t="s">
        <v>1</v>
      </c>
      <c r="EG559" s="3" t="s">
        <v>27</v>
      </c>
      <c r="EH559" s="2"/>
      <c r="EI559" s="5">
        <v>17</v>
      </c>
      <c r="EJ559" s="3" t="s">
        <v>473</v>
      </c>
      <c r="EK559" s="5">
        <v>3.1749999999999998</v>
      </c>
      <c r="EL559" s="3" t="s">
        <v>1</v>
      </c>
      <c r="EM559" s="3"/>
      <c r="EN559" s="3" t="s">
        <v>27</v>
      </c>
      <c r="EO559" s="3"/>
      <c r="EP559" s="3" t="s">
        <v>8</v>
      </c>
      <c r="EQ559" s="3">
        <v>3</v>
      </c>
      <c r="ER559" s="5">
        <v>9.35</v>
      </c>
      <c r="ES559" s="3"/>
      <c r="ET559" s="9">
        <v>96</v>
      </c>
      <c r="EU559" s="3" t="s">
        <v>239</v>
      </c>
      <c r="EV559" s="3" t="s">
        <v>28</v>
      </c>
      <c r="EW559" s="9">
        <v>65</v>
      </c>
      <c r="EX559" s="9">
        <v>1.83</v>
      </c>
      <c r="EY559" s="3">
        <v>2.0299999999999998</v>
      </c>
      <c r="EZ559" s="3"/>
      <c r="FA559" s="9">
        <v>1.8867924528301885</v>
      </c>
      <c r="FB559" s="9">
        <v>6.5</v>
      </c>
      <c r="FC559" s="5">
        <v>282</v>
      </c>
      <c r="FD559" s="9">
        <v>24</v>
      </c>
      <c r="FE559" s="2" t="s">
        <v>311</v>
      </c>
      <c r="FF559" s="3" t="s">
        <v>28</v>
      </c>
      <c r="FG559" s="3" t="s">
        <v>1</v>
      </c>
      <c r="FH559" s="9">
        <v>6.5</v>
      </c>
      <c r="FI559" s="3">
        <v>0.39215686274509809</v>
      </c>
      <c r="FJ559" s="9">
        <v>27.5</v>
      </c>
      <c r="FK559" s="3" t="s">
        <v>1</v>
      </c>
      <c r="FL559" s="3" t="s">
        <v>1</v>
      </c>
      <c r="FM559" s="3">
        <v>1.1764705882352942</v>
      </c>
      <c r="FN559" s="9">
        <v>1600</v>
      </c>
      <c r="FO559" s="9">
        <v>1.2</v>
      </c>
      <c r="FP559" s="9">
        <v>27</v>
      </c>
      <c r="FQ559" s="3" t="s">
        <v>311</v>
      </c>
      <c r="FR559" s="5">
        <v>1.4950000000000001</v>
      </c>
      <c r="FS559" s="9">
        <v>145</v>
      </c>
      <c r="FT559" s="3" t="s">
        <v>1</v>
      </c>
      <c r="FU559" s="3">
        <v>3.72</v>
      </c>
      <c r="FV559" s="3" t="s">
        <v>27</v>
      </c>
      <c r="FW559" s="5">
        <v>520</v>
      </c>
      <c r="FX559" s="10">
        <v>0.14499999999999999</v>
      </c>
      <c r="FY559" s="3">
        <v>215</v>
      </c>
      <c r="FZ559" s="3"/>
      <c r="GA559" s="3">
        <v>3</v>
      </c>
      <c r="GB559" s="3">
        <v>3</v>
      </c>
      <c r="GC559" s="3" t="s">
        <v>27</v>
      </c>
      <c r="GD559" s="3">
        <v>3</v>
      </c>
      <c r="GE559" s="3">
        <v>2.8571428571428572</v>
      </c>
      <c r="GF559" s="3" t="s">
        <v>30</v>
      </c>
      <c r="GG559" s="3"/>
      <c r="GH559" s="9">
        <v>3.84</v>
      </c>
      <c r="GI559" s="5">
        <v>282</v>
      </c>
      <c r="GJ559" s="5">
        <v>510</v>
      </c>
      <c r="GK559" s="3">
        <v>5.6</v>
      </c>
      <c r="GL559" s="5">
        <v>520</v>
      </c>
      <c r="GM559" s="9">
        <v>1.7</v>
      </c>
      <c r="GN559" s="3" t="s">
        <v>31</v>
      </c>
      <c r="GO559" s="3"/>
      <c r="GP559" s="3"/>
      <c r="GQ559" s="3">
        <v>5125</v>
      </c>
      <c r="GR559" s="3" t="s">
        <v>219</v>
      </c>
      <c r="GS559" s="9">
        <v>2.9411764705882351</v>
      </c>
      <c r="GT559" s="9">
        <v>103</v>
      </c>
      <c r="GU559" s="9">
        <v>47</v>
      </c>
      <c r="GV559" s="2">
        <v>20</v>
      </c>
      <c r="GW559" s="9">
        <v>16.399999999999999</v>
      </c>
      <c r="GX559" s="2" t="s">
        <v>34</v>
      </c>
      <c r="GY559" s="9">
        <v>3.125</v>
      </c>
      <c r="GZ559" s="9">
        <v>6.05</v>
      </c>
      <c r="HA559" s="9">
        <v>1.47</v>
      </c>
      <c r="HB559" s="9">
        <v>44.75</v>
      </c>
      <c r="HC559" s="3">
        <v>25.75</v>
      </c>
      <c r="HD559" s="3" t="s">
        <v>689</v>
      </c>
      <c r="HE559" s="9">
        <v>420</v>
      </c>
      <c r="HF559" s="9">
        <v>25.75</v>
      </c>
      <c r="HG559" s="3" t="s">
        <v>467</v>
      </c>
      <c r="HH559" s="5">
        <v>282</v>
      </c>
      <c r="HI559" s="3" t="s">
        <v>311</v>
      </c>
      <c r="HJ559" s="3">
        <v>1.5625</v>
      </c>
      <c r="HK559" s="3"/>
      <c r="HL559" s="3">
        <v>4.9000000000000004</v>
      </c>
      <c r="HM559" s="9">
        <v>1.05</v>
      </c>
      <c r="HN559" s="9">
        <v>7150</v>
      </c>
      <c r="HO559" s="3"/>
      <c r="HP559" s="3" t="s">
        <v>1</v>
      </c>
      <c r="HQ559" s="3" t="s">
        <v>28</v>
      </c>
      <c r="HR559" s="9">
        <v>1250</v>
      </c>
      <c r="HS559" s="7"/>
      <c r="HT559" s="3">
        <v>3.72</v>
      </c>
      <c r="HU559" s="9">
        <v>0.5524861878453039</v>
      </c>
      <c r="HV559" s="3">
        <v>1</v>
      </c>
      <c r="HW559" s="9">
        <v>3.64</v>
      </c>
      <c r="HX559" s="3"/>
      <c r="HY559" s="3">
        <v>159</v>
      </c>
      <c r="HZ559" s="3" t="s">
        <v>30</v>
      </c>
      <c r="IA559" s="9">
        <v>69</v>
      </c>
      <c r="IB559" s="5">
        <v>11700</v>
      </c>
      <c r="IC559" s="3" t="s">
        <v>18</v>
      </c>
      <c r="ID559" s="3"/>
      <c r="IE559" s="3" t="s">
        <v>309</v>
      </c>
      <c r="IF559" s="7">
        <v>38.1</v>
      </c>
      <c r="IG559" s="9">
        <v>181.81818181818184</v>
      </c>
      <c r="IH559" s="9">
        <v>6.666666666666667</v>
      </c>
    </row>
    <row r="560" spans="1:242" x14ac:dyDescent="0.25">
      <c r="A560" s="1" t="s">
        <v>698</v>
      </c>
      <c r="B560" s="5">
        <v>1460</v>
      </c>
      <c r="C560" s="3">
        <v>150</v>
      </c>
      <c r="D560" s="5">
        <v>82</v>
      </c>
      <c r="E560" s="3" t="s">
        <v>1</v>
      </c>
      <c r="F560" s="3"/>
      <c r="G560" s="2"/>
      <c r="H560" s="3">
        <v>3</v>
      </c>
      <c r="I560" s="3">
        <v>3</v>
      </c>
      <c r="J560" s="5">
        <v>1.1599999999999999</v>
      </c>
      <c r="K560" s="3"/>
      <c r="L560" s="3">
        <v>2.0299999999999998</v>
      </c>
      <c r="M560" s="5">
        <v>1.3333333333333333</v>
      </c>
      <c r="N560" s="5">
        <v>10.85</v>
      </c>
      <c r="O560" s="3"/>
      <c r="P560" s="3">
        <v>1.1000000000000001</v>
      </c>
      <c r="Q560" s="3">
        <v>0.38167938931297707</v>
      </c>
      <c r="R560" s="5">
        <v>92</v>
      </c>
      <c r="S560" s="3">
        <v>2.35</v>
      </c>
      <c r="T560" s="2"/>
      <c r="U560" s="5">
        <v>32</v>
      </c>
      <c r="V560" s="3">
        <v>2.29</v>
      </c>
      <c r="W560" s="5">
        <v>270</v>
      </c>
      <c r="X560" s="3"/>
      <c r="Y560" s="3">
        <v>29</v>
      </c>
      <c r="Z560" s="5">
        <v>4.0999999999999996</v>
      </c>
      <c r="AA560" s="3"/>
      <c r="AB560" s="5">
        <v>2.3809523809523809</v>
      </c>
      <c r="AC560" s="5">
        <v>1.2909090909090908E-3</v>
      </c>
      <c r="AD560" s="3" t="s">
        <v>22</v>
      </c>
      <c r="AE560" s="3" t="s">
        <v>1</v>
      </c>
      <c r="AF560" s="3"/>
      <c r="AG560" s="5">
        <v>3.5999999999999997E-2</v>
      </c>
      <c r="AH560" s="5">
        <v>270</v>
      </c>
      <c r="AI560" s="5">
        <v>310</v>
      </c>
      <c r="AJ560" s="3">
        <v>980</v>
      </c>
      <c r="AK560" s="5">
        <v>270</v>
      </c>
      <c r="AL560" s="5">
        <v>1.2</v>
      </c>
      <c r="AM560" s="3"/>
      <c r="AN560" s="3"/>
      <c r="AO560" s="5">
        <v>270</v>
      </c>
      <c r="AP560" s="5">
        <v>270</v>
      </c>
      <c r="AQ560" s="5">
        <v>390</v>
      </c>
      <c r="AR560" s="5">
        <v>8.3000000000000007</v>
      </c>
      <c r="AS560" s="3" t="s">
        <v>28</v>
      </c>
      <c r="AT560" s="3" t="s">
        <v>28</v>
      </c>
      <c r="AU560" s="5">
        <v>800</v>
      </c>
      <c r="AV560" s="3"/>
      <c r="AW560" s="5">
        <v>270</v>
      </c>
      <c r="AX560" s="5">
        <v>0.16666666666666666</v>
      </c>
      <c r="AY560" s="2"/>
      <c r="AZ560" s="5">
        <v>140</v>
      </c>
      <c r="BA560" s="5">
        <v>270</v>
      </c>
      <c r="BB560" s="3"/>
      <c r="BC560" s="3">
        <v>145</v>
      </c>
      <c r="BD560" s="5">
        <v>0.46082949308755761</v>
      </c>
      <c r="BE560" s="3" t="s">
        <v>581</v>
      </c>
      <c r="BF560" s="6">
        <v>42</v>
      </c>
      <c r="BG560" s="5">
        <v>5.98</v>
      </c>
      <c r="BH560" s="3">
        <v>205</v>
      </c>
      <c r="BI560" s="3">
        <v>3</v>
      </c>
      <c r="BJ560" s="5">
        <v>14.5</v>
      </c>
      <c r="BK560" s="5">
        <v>1555</v>
      </c>
      <c r="BL560" s="5">
        <v>3.3333333333333335</v>
      </c>
      <c r="BM560" s="5">
        <v>8.9</v>
      </c>
      <c r="BN560" s="5">
        <v>270</v>
      </c>
      <c r="BO560" s="3" t="s">
        <v>121</v>
      </c>
      <c r="BP560" s="5"/>
      <c r="BQ560" s="5">
        <v>8.6999999999999993</v>
      </c>
      <c r="BR560" s="2" t="s">
        <v>21</v>
      </c>
      <c r="BS560" s="3"/>
      <c r="BT560" s="3"/>
      <c r="BU560" s="3">
        <v>1.4925373134328357</v>
      </c>
      <c r="BV560" s="5">
        <v>4.25</v>
      </c>
      <c r="BW560" s="5">
        <v>5.22</v>
      </c>
      <c r="BX560" s="3" t="s">
        <v>27</v>
      </c>
      <c r="BY560" s="3"/>
      <c r="BZ560" s="5">
        <v>270</v>
      </c>
      <c r="CA560" s="5">
        <v>10</v>
      </c>
      <c r="CB560" s="3"/>
      <c r="CC560" s="5">
        <v>1.57</v>
      </c>
      <c r="CD560" s="5">
        <v>450</v>
      </c>
      <c r="CE560" s="3"/>
      <c r="CF560" s="5">
        <v>190</v>
      </c>
      <c r="CG560" s="3" t="s">
        <v>312</v>
      </c>
      <c r="CH560" s="3">
        <v>3</v>
      </c>
      <c r="CI560" s="3" t="s">
        <v>27</v>
      </c>
      <c r="CJ560" s="3" t="s">
        <v>1</v>
      </c>
      <c r="CK560" s="5">
        <v>5.25</v>
      </c>
      <c r="CL560" s="3" t="s">
        <v>22</v>
      </c>
      <c r="CM560" s="5">
        <v>950</v>
      </c>
      <c r="CN560" s="3"/>
      <c r="CO560" s="5">
        <v>165</v>
      </c>
      <c r="CP560" s="5">
        <v>15.7</v>
      </c>
      <c r="CQ560" s="5">
        <v>5.75</v>
      </c>
      <c r="CR560" s="5">
        <v>8</v>
      </c>
      <c r="CS560" s="5">
        <v>88</v>
      </c>
      <c r="CT560" s="5">
        <v>60</v>
      </c>
      <c r="CU560" s="5">
        <v>29</v>
      </c>
      <c r="CV560" s="5">
        <v>2600</v>
      </c>
      <c r="CW560" s="5">
        <v>2200</v>
      </c>
      <c r="CX560" s="5">
        <v>16.666666666666668</v>
      </c>
      <c r="CY560" s="5">
        <v>0.5780346820809249</v>
      </c>
      <c r="CZ560" s="3" t="s">
        <v>22</v>
      </c>
      <c r="DA560" s="5">
        <v>2.4500000000000002</v>
      </c>
      <c r="DB560" s="5">
        <v>1225</v>
      </c>
      <c r="DC560" s="5">
        <v>24.5</v>
      </c>
      <c r="DD560" s="5">
        <v>127</v>
      </c>
      <c r="DE560" s="3" t="s">
        <v>22</v>
      </c>
      <c r="DF560" s="5">
        <v>0.68965517241379315</v>
      </c>
      <c r="DG560" s="3"/>
      <c r="DH560" s="5">
        <v>34.200000000000003</v>
      </c>
      <c r="DI560" s="3" t="s">
        <v>28</v>
      </c>
      <c r="DJ560" s="3"/>
      <c r="DK560" s="5">
        <v>800</v>
      </c>
      <c r="DL560" s="3" t="s">
        <v>8</v>
      </c>
      <c r="DM560" s="5">
        <v>0.29411764705882354</v>
      </c>
      <c r="DN560" s="3"/>
      <c r="DO560" s="5">
        <v>800</v>
      </c>
      <c r="DP560" s="2"/>
      <c r="DQ560" s="5">
        <v>2100</v>
      </c>
      <c r="DR560" s="5">
        <v>3.0303030303030303</v>
      </c>
      <c r="DS560" s="2"/>
      <c r="DT560" s="5">
        <v>1.4925373134328357</v>
      </c>
      <c r="DU560" s="2"/>
      <c r="DV560" s="2"/>
      <c r="DW560" s="5">
        <v>32</v>
      </c>
      <c r="DX560" s="3">
        <v>8.4</v>
      </c>
      <c r="DY560" s="3"/>
      <c r="DZ560" s="5">
        <v>2210</v>
      </c>
      <c r="EA560" s="5">
        <v>4.5454545454545459</v>
      </c>
      <c r="EB560" s="5">
        <v>2.75</v>
      </c>
      <c r="EC560" s="3">
        <v>11</v>
      </c>
      <c r="ED560" s="5">
        <v>270</v>
      </c>
      <c r="EE560" s="5">
        <v>0.3125</v>
      </c>
      <c r="EF560" s="3" t="s">
        <v>1</v>
      </c>
      <c r="EG560" s="3" t="s">
        <v>27</v>
      </c>
      <c r="EH560" s="2"/>
      <c r="EI560" s="5">
        <v>17</v>
      </c>
      <c r="EJ560" s="3" t="s">
        <v>473</v>
      </c>
      <c r="EK560" s="5">
        <v>3.2250000000000001</v>
      </c>
      <c r="EL560" s="3" t="s">
        <v>1</v>
      </c>
      <c r="EM560" s="3"/>
      <c r="EN560" s="3" t="s">
        <v>27</v>
      </c>
      <c r="EO560" s="3"/>
      <c r="EP560" s="3" t="s">
        <v>8</v>
      </c>
      <c r="EQ560" s="3">
        <v>3</v>
      </c>
      <c r="ER560" s="5">
        <v>8.75</v>
      </c>
      <c r="ES560" s="3"/>
      <c r="ET560" s="9">
        <v>100</v>
      </c>
      <c r="EU560" s="3" t="s">
        <v>239</v>
      </c>
      <c r="EV560" s="3" t="s">
        <v>28</v>
      </c>
      <c r="EW560" s="9">
        <v>60</v>
      </c>
      <c r="EX560" s="9">
        <v>1.77</v>
      </c>
      <c r="EY560" s="3">
        <v>2.0299999999999998</v>
      </c>
      <c r="EZ560" s="3"/>
      <c r="FA560" s="9">
        <v>1.8518518518518516</v>
      </c>
      <c r="FB560" s="9">
        <v>6.25</v>
      </c>
      <c r="FC560" s="5">
        <v>270</v>
      </c>
      <c r="FD560" s="9">
        <v>25</v>
      </c>
      <c r="FE560" s="2" t="s">
        <v>311</v>
      </c>
      <c r="FF560" s="3" t="s">
        <v>28</v>
      </c>
      <c r="FG560" s="3" t="s">
        <v>1</v>
      </c>
      <c r="FH560" s="9">
        <v>6.25</v>
      </c>
      <c r="FI560" s="3">
        <v>0.38759689922480617</v>
      </c>
      <c r="FJ560" s="9">
        <v>26</v>
      </c>
      <c r="FK560" s="3" t="s">
        <v>1</v>
      </c>
      <c r="FL560" s="3" t="s">
        <v>1</v>
      </c>
      <c r="FM560" s="3">
        <v>1.1111111111111112</v>
      </c>
      <c r="FN560" s="9">
        <v>1600</v>
      </c>
      <c r="FO560" s="9">
        <v>1.35</v>
      </c>
      <c r="FP560" s="9">
        <v>28</v>
      </c>
      <c r="FQ560" s="3" t="s">
        <v>311</v>
      </c>
      <c r="FR560" s="5">
        <v>1.5</v>
      </c>
      <c r="FS560" s="9">
        <v>140</v>
      </c>
      <c r="FT560" s="3" t="s">
        <v>1</v>
      </c>
      <c r="FU560" s="3">
        <v>3.7</v>
      </c>
      <c r="FV560" s="3" t="s">
        <v>27</v>
      </c>
      <c r="FW560" s="5">
        <v>570</v>
      </c>
      <c r="FX560" s="10">
        <v>0.14799999999999999</v>
      </c>
      <c r="FY560" s="3">
        <v>230</v>
      </c>
      <c r="FZ560" s="3"/>
      <c r="GA560" s="3">
        <v>3</v>
      </c>
      <c r="GB560" s="3">
        <v>3</v>
      </c>
      <c r="GC560" s="3" t="s">
        <v>27</v>
      </c>
      <c r="GD560" s="3">
        <v>3</v>
      </c>
      <c r="GE560" s="3">
        <v>2.8571428571428572</v>
      </c>
      <c r="GF560" s="3" t="s">
        <v>30</v>
      </c>
      <c r="GG560" s="3"/>
      <c r="GH560" s="9">
        <v>3.8</v>
      </c>
      <c r="GI560" s="5">
        <v>270</v>
      </c>
      <c r="GJ560" s="5">
        <v>570</v>
      </c>
      <c r="GK560" s="3">
        <v>5.5</v>
      </c>
      <c r="GL560" s="5">
        <v>530</v>
      </c>
      <c r="GM560" s="9">
        <v>1.68</v>
      </c>
      <c r="GN560" s="3" t="s">
        <v>31</v>
      </c>
      <c r="GO560" s="3"/>
      <c r="GP560" s="3"/>
      <c r="GQ560" s="3">
        <v>5450</v>
      </c>
      <c r="GR560" s="3" t="s">
        <v>219</v>
      </c>
      <c r="GS560" s="9">
        <v>3.0303030303030303</v>
      </c>
      <c r="GT560" s="9">
        <v>98</v>
      </c>
      <c r="GU560" s="9">
        <v>45</v>
      </c>
      <c r="GV560" s="3">
        <v>22</v>
      </c>
      <c r="GW560" s="9">
        <v>16.5</v>
      </c>
      <c r="GX560" s="2" t="s">
        <v>34</v>
      </c>
      <c r="GY560" s="9">
        <v>3.0303030303030303</v>
      </c>
      <c r="GZ560" s="9">
        <v>5.75</v>
      </c>
      <c r="HA560" s="9">
        <v>1.38</v>
      </c>
      <c r="HB560" s="9">
        <v>43</v>
      </c>
      <c r="HC560" s="3">
        <v>25.5</v>
      </c>
      <c r="HD560" s="3" t="s">
        <v>689</v>
      </c>
      <c r="HE560" s="9">
        <v>400</v>
      </c>
      <c r="HF560" s="9">
        <v>25.5</v>
      </c>
      <c r="HG560" s="3" t="s">
        <v>467</v>
      </c>
      <c r="HH560" s="5">
        <v>270</v>
      </c>
      <c r="HI560" s="3" t="s">
        <v>311</v>
      </c>
      <c r="HJ560" s="3">
        <v>1.5151515151515151</v>
      </c>
      <c r="HK560" s="3"/>
      <c r="HL560" s="3">
        <v>4.8</v>
      </c>
      <c r="HM560" s="9">
        <v>1.03</v>
      </c>
      <c r="HN560" s="9">
        <v>7300</v>
      </c>
      <c r="HO560" s="3"/>
      <c r="HP560" s="3" t="s">
        <v>1</v>
      </c>
      <c r="HQ560" s="3" t="s">
        <v>28</v>
      </c>
      <c r="HR560" s="9">
        <v>1300</v>
      </c>
      <c r="HS560" s="7"/>
      <c r="HT560" s="3">
        <v>3.7</v>
      </c>
      <c r="HU560" s="9">
        <v>0.53191489361702127</v>
      </c>
      <c r="HV560" s="3">
        <v>1</v>
      </c>
      <c r="HW560" s="9">
        <v>3.64</v>
      </c>
      <c r="HX560" s="3"/>
      <c r="HY560" s="3">
        <v>165</v>
      </c>
      <c r="HZ560" s="3" t="s">
        <v>30</v>
      </c>
      <c r="IA560" s="9">
        <v>77</v>
      </c>
      <c r="IB560" s="5">
        <v>11550</v>
      </c>
      <c r="IC560" s="3" t="s">
        <v>18</v>
      </c>
      <c r="ID560" s="3"/>
      <c r="IE560" s="3" t="s">
        <v>309</v>
      </c>
      <c r="IF560" s="7">
        <v>37</v>
      </c>
      <c r="IG560" s="9">
        <v>181.81818181818184</v>
      </c>
      <c r="IH560" s="9">
        <v>7.6923076923076916</v>
      </c>
    </row>
    <row r="561" spans="1:242" x14ac:dyDescent="0.25">
      <c r="A561" s="1" t="s">
        <v>699</v>
      </c>
      <c r="B561" s="5">
        <v>1470</v>
      </c>
      <c r="C561" s="3"/>
      <c r="D561" s="5">
        <v>88</v>
      </c>
      <c r="E561" s="3" t="s">
        <v>1</v>
      </c>
      <c r="F561" s="3"/>
      <c r="G561" s="2"/>
      <c r="H561" s="3">
        <v>2.98</v>
      </c>
      <c r="I561" s="3">
        <v>2.98</v>
      </c>
      <c r="J561" s="5">
        <v>1.1299999999999999</v>
      </c>
      <c r="K561" s="3"/>
      <c r="L561" s="3">
        <v>2.0299999999999998</v>
      </c>
      <c r="M561" s="5">
        <v>1.3513513513513513</v>
      </c>
      <c r="N561" s="5">
        <v>10.55</v>
      </c>
      <c r="O561" s="3"/>
      <c r="P561" s="3">
        <v>1.08</v>
      </c>
      <c r="Q561" s="3">
        <v>0.37878787878787878</v>
      </c>
      <c r="R561" s="5">
        <v>90</v>
      </c>
      <c r="S561" s="3">
        <v>2.3199999999999998</v>
      </c>
      <c r="T561" s="2"/>
      <c r="U561" s="5">
        <v>31</v>
      </c>
      <c r="V561" s="3">
        <v>2.2800000000000002</v>
      </c>
      <c r="W561" s="5">
        <v>260</v>
      </c>
      <c r="X561" s="3"/>
      <c r="Y561" s="3">
        <v>32</v>
      </c>
      <c r="Z561" s="5">
        <v>4.08</v>
      </c>
      <c r="AA561" s="3"/>
      <c r="AB561" s="5">
        <v>2.3255813953488373</v>
      </c>
      <c r="AC561" s="5">
        <v>1.6272727272727272E-3</v>
      </c>
      <c r="AD561" s="3" t="s">
        <v>22</v>
      </c>
      <c r="AE561" s="3" t="s">
        <v>1</v>
      </c>
      <c r="AF561" s="3"/>
      <c r="AG561" s="5">
        <v>3.5000000000000003E-2</v>
      </c>
      <c r="AH561" s="5">
        <v>260</v>
      </c>
      <c r="AI561" s="5">
        <v>300</v>
      </c>
      <c r="AJ561" s="3">
        <v>1000</v>
      </c>
      <c r="AK561" s="5">
        <v>260</v>
      </c>
      <c r="AL561" s="5">
        <v>1.19</v>
      </c>
      <c r="AM561" s="3"/>
      <c r="AN561" s="3"/>
      <c r="AO561" s="5">
        <v>260</v>
      </c>
      <c r="AP561" s="5">
        <v>260</v>
      </c>
      <c r="AQ561" s="5">
        <v>390</v>
      </c>
      <c r="AR561" s="5">
        <v>8.5</v>
      </c>
      <c r="AS561" s="3" t="s">
        <v>28</v>
      </c>
      <c r="AT561" s="3" t="s">
        <v>28</v>
      </c>
      <c r="AU561" s="5">
        <v>780</v>
      </c>
      <c r="AV561" s="3"/>
      <c r="AW561" s="5">
        <v>260</v>
      </c>
      <c r="AX561" s="5">
        <v>0.23333333333333334</v>
      </c>
      <c r="AY561" s="2"/>
      <c r="AZ561" s="5">
        <v>140</v>
      </c>
      <c r="BA561" s="5">
        <v>260</v>
      </c>
      <c r="BB561" s="3"/>
      <c r="BC561" s="3">
        <v>147</v>
      </c>
      <c r="BD561" s="5">
        <v>0.45454545454545453</v>
      </c>
      <c r="BE561" s="3" t="s">
        <v>581</v>
      </c>
      <c r="BF561" s="6">
        <v>38</v>
      </c>
      <c r="BG561" s="5">
        <v>5.72</v>
      </c>
      <c r="BH561" s="3">
        <v>198</v>
      </c>
      <c r="BI561" s="3">
        <v>2.98</v>
      </c>
      <c r="BJ561" s="5">
        <v>14.5</v>
      </c>
      <c r="BK561" s="5">
        <v>1600</v>
      </c>
      <c r="BL561" s="5">
        <v>3.3333333333333335</v>
      </c>
      <c r="BM561" s="5">
        <v>8.8800000000000008</v>
      </c>
      <c r="BN561" s="5">
        <v>260</v>
      </c>
      <c r="BO561" s="3" t="s">
        <v>121</v>
      </c>
      <c r="BP561" s="5"/>
      <c r="BQ561" s="5">
        <v>8.6</v>
      </c>
      <c r="BR561" s="2" t="s">
        <v>21</v>
      </c>
      <c r="BS561" s="3"/>
      <c r="BT561" s="3"/>
      <c r="BU561" s="3">
        <v>1.4925373134328357</v>
      </c>
      <c r="BV561" s="5">
        <v>4.1500000000000004</v>
      </c>
      <c r="BW561" s="5">
        <v>5.15</v>
      </c>
      <c r="BX561" s="3" t="s">
        <v>27</v>
      </c>
      <c r="BY561" s="3"/>
      <c r="BZ561" s="5">
        <v>260</v>
      </c>
      <c r="CA561" s="5">
        <v>9.0909090909090917</v>
      </c>
      <c r="CB561" s="3"/>
      <c r="CC561" s="5">
        <v>1.5</v>
      </c>
      <c r="CD561" s="5">
        <v>470</v>
      </c>
      <c r="CE561" s="3"/>
      <c r="CF561" s="5">
        <v>185</v>
      </c>
      <c r="CG561" s="3" t="s">
        <v>312</v>
      </c>
      <c r="CH561" s="3">
        <v>2.98</v>
      </c>
      <c r="CI561" s="3" t="s">
        <v>27</v>
      </c>
      <c r="CJ561" s="3" t="s">
        <v>1</v>
      </c>
      <c r="CK561" s="5">
        <v>5.35</v>
      </c>
      <c r="CL561" s="3" t="s">
        <v>22</v>
      </c>
      <c r="CM561" s="5">
        <v>955</v>
      </c>
      <c r="CN561" s="3"/>
      <c r="CO561" s="5">
        <v>160</v>
      </c>
      <c r="CP561" s="5">
        <v>15.8</v>
      </c>
      <c r="CQ561" s="5">
        <v>5.85</v>
      </c>
      <c r="CR561" s="5">
        <v>7.9</v>
      </c>
      <c r="CS561" s="5">
        <v>85</v>
      </c>
      <c r="CT561" s="5">
        <v>57</v>
      </c>
      <c r="CU561" s="5">
        <v>32</v>
      </c>
      <c r="CV561" s="5">
        <v>2500</v>
      </c>
      <c r="CW561" s="5">
        <v>2350</v>
      </c>
      <c r="CX561" s="5">
        <v>25</v>
      </c>
      <c r="CY561" s="5">
        <v>0.5617977528089888</v>
      </c>
      <c r="CZ561" s="3" t="s">
        <v>22</v>
      </c>
      <c r="DA561" s="5">
        <v>2.44</v>
      </c>
      <c r="DB561" s="5">
        <v>1150</v>
      </c>
      <c r="DC561" s="5">
        <v>24</v>
      </c>
      <c r="DD561" s="5">
        <v>128</v>
      </c>
      <c r="DE561" s="3" t="s">
        <v>22</v>
      </c>
      <c r="DF561" s="5">
        <v>0.68027210884353739</v>
      </c>
      <c r="DG561" s="3"/>
      <c r="DH561" s="5">
        <v>40</v>
      </c>
      <c r="DI561" s="3" t="s">
        <v>28</v>
      </c>
      <c r="DJ561" s="3"/>
      <c r="DK561" s="5">
        <v>830</v>
      </c>
      <c r="DL561" s="3" t="s">
        <v>8</v>
      </c>
      <c r="DM561" s="5">
        <v>0.29239766081871343</v>
      </c>
      <c r="DN561" s="3"/>
      <c r="DO561" s="5">
        <v>805</v>
      </c>
      <c r="DP561" s="2"/>
      <c r="DQ561" s="5">
        <v>2380</v>
      </c>
      <c r="DR561" s="5">
        <v>2.8571428571428572</v>
      </c>
      <c r="DS561" s="2"/>
      <c r="DT561" s="5">
        <v>1.5151515151515151</v>
      </c>
      <c r="DU561" s="2"/>
      <c r="DV561" s="2"/>
      <c r="DW561" s="5">
        <v>31</v>
      </c>
      <c r="DX561" s="3">
        <v>8.48</v>
      </c>
      <c r="DY561" s="3"/>
      <c r="DZ561" s="5">
        <v>2200</v>
      </c>
      <c r="EA561" s="5">
        <v>4.7619047619047619</v>
      </c>
      <c r="EB561" s="5">
        <v>2.6</v>
      </c>
      <c r="EC561" s="3">
        <v>11.4</v>
      </c>
      <c r="ED561" s="5">
        <v>260</v>
      </c>
      <c r="EE561" s="5">
        <v>0.29850746268656714</v>
      </c>
      <c r="EF561" s="3" t="s">
        <v>1</v>
      </c>
      <c r="EG561" s="3" t="s">
        <v>27</v>
      </c>
      <c r="EH561" s="2"/>
      <c r="EI561" s="5">
        <v>16.75</v>
      </c>
      <c r="EJ561" s="3" t="s">
        <v>473</v>
      </c>
      <c r="EK561" s="5">
        <v>3.22</v>
      </c>
      <c r="EL561" s="3" t="s">
        <v>1</v>
      </c>
      <c r="EM561" s="3"/>
      <c r="EN561" s="3" t="s">
        <v>27</v>
      </c>
      <c r="EO561" s="3"/>
      <c r="EP561" s="3" t="s">
        <v>8</v>
      </c>
      <c r="EQ561" s="3">
        <v>2.98</v>
      </c>
      <c r="ER561" s="5">
        <v>8.25</v>
      </c>
      <c r="ES561" s="3"/>
      <c r="ET561" s="9">
        <v>105</v>
      </c>
      <c r="EU561" s="3" t="s">
        <v>239</v>
      </c>
      <c r="EV561" s="3" t="s">
        <v>28</v>
      </c>
      <c r="EW561" s="9">
        <v>58</v>
      </c>
      <c r="EX561" s="9">
        <v>1.7</v>
      </c>
      <c r="EY561" s="3">
        <v>2.0299999999999998</v>
      </c>
      <c r="EZ561" s="3"/>
      <c r="FA561" s="9">
        <v>1.8518518518518516</v>
      </c>
      <c r="FB561" s="9">
        <v>6.15</v>
      </c>
      <c r="FC561" s="5">
        <v>260</v>
      </c>
      <c r="FD561" s="9">
        <v>25.25</v>
      </c>
      <c r="FE561" s="2" t="s">
        <v>311</v>
      </c>
      <c r="FF561" s="3" t="s">
        <v>28</v>
      </c>
      <c r="FG561" s="3" t="s">
        <v>1</v>
      </c>
      <c r="FH561" s="9">
        <v>5.95</v>
      </c>
      <c r="FI561" s="3">
        <v>0.39215686274509809</v>
      </c>
      <c r="FJ561" s="9">
        <v>26.5</v>
      </c>
      <c r="FK561" s="3" t="s">
        <v>1</v>
      </c>
      <c r="FL561" s="3" t="s">
        <v>1</v>
      </c>
      <c r="FM561" s="3">
        <v>1.0526315789473684</v>
      </c>
      <c r="FN561" s="9">
        <v>1595</v>
      </c>
      <c r="FO561" s="9">
        <v>1.43</v>
      </c>
      <c r="FP561" s="9">
        <v>27.1</v>
      </c>
      <c r="FQ561" s="3" t="s">
        <v>311</v>
      </c>
      <c r="FR561" s="5">
        <v>1.4875</v>
      </c>
      <c r="FS561" s="9">
        <v>130</v>
      </c>
      <c r="FT561" s="3" t="s">
        <v>1</v>
      </c>
      <c r="FU561" s="3">
        <v>3.72</v>
      </c>
      <c r="FV561" s="3" t="s">
        <v>27</v>
      </c>
      <c r="FW561" s="5">
        <v>565</v>
      </c>
      <c r="FX561" s="10">
        <v>0.17</v>
      </c>
      <c r="FY561" s="3">
        <v>225</v>
      </c>
      <c r="FZ561" s="3"/>
      <c r="GA561" s="3">
        <v>2.98</v>
      </c>
      <c r="GB561" s="3">
        <v>2.98</v>
      </c>
      <c r="GC561" s="3" t="s">
        <v>27</v>
      </c>
      <c r="GD561" s="3">
        <v>2.98</v>
      </c>
      <c r="GE561" s="3">
        <v>2.9411764705882351</v>
      </c>
      <c r="GF561" s="3" t="s">
        <v>30</v>
      </c>
      <c r="GG561" s="3"/>
      <c r="GH561" s="9">
        <v>3.8</v>
      </c>
      <c r="GI561" s="5">
        <v>260</v>
      </c>
      <c r="GJ561" s="5">
        <v>600</v>
      </c>
      <c r="GK561" s="3">
        <v>5.3</v>
      </c>
      <c r="GL561" s="5">
        <v>545</v>
      </c>
      <c r="GM561" s="9">
        <v>1.65</v>
      </c>
      <c r="GN561" s="3" t="s">
        <v>31</v>
      </c>
      <c r="GO561" s="3"/>
      <c r="GP561" s="3"/>
      <c r="GQ561" s="3">
        <v>6390</v>
      </c>
      <c r="GR561" s="3" t="s">
        <v>219</v>
      </c>
      <c r="GS561" s="9">
        <v>2.8571428571428572</v>
      </c>
      <c r="GT561" s="9">
        <v>95</v>
      </c>
      <c r="GU561" s="9">
        <v>45</v>
      </c>
      <c r="GV561" s="3">
        <v>23</v>
      </c>
      <c r="GW561" s="9">
        <v>16.5</v>
      </c>
      <c r="GX561" s="2" t="s">
        <v>34</v>
      </c>
      <c r="GY561" s="9">
        <v>3.125</v>
      </c>
      <c r="GZ561" s="9">
        <v>5.4</v>
      </c>
      <c r="HA561" s="9">
        <v>1.32</v>
      </c>
      <c r="HB561" s="9">
        <v>44</v>
      </c>
      <c r="HC561" s="3">
        <v>25.25</v>
      </c>
      <c r="HD561" s="3" t="s">
        <v>689</v>
      </c>
      <c r="HE561" s="9">
        <v>400</v>
      </c>
      <c r="HF561" s="9">
        <v>25.25</v>
      </c>
      <c r="HG561" s="3" t="s">
        <v>467</v>
      </c>
      <c r="HH561" s="5">
        <v>260</v>
      </c>
      <c r="HI561" s="3" t="s">
        <v>311</v>
      </c>
      <c r="HJ561" s="3">
        <v>1.639344262295082</v>
      </c>
      <c r="HK561" s="3"/>
      <c r="HL561" s="3">
        <v>5</v>
      </c>
      <c r="HM561" s="9">
        <v>1.06</v>
      </c>
      <c r="HN561" s="9">
        <v>7400</v>
      </c>
      <c r="HO561" s="3"/>
      <c r="HP561" s="3" t="s">
        <v>1</v>
      </c>
      <c r="HQ561" s="3" t="s">
        <v>28</v>
      </c>
      <c r="HR561" s="9">
        <v>1450</v>
      </c>
      <c r="HS561" s="7"/>
      <c r="HT561" s="3">
        <v>3.78</v>
      </c>
      <c r="HU561" s="9">
        <v>0.52631578947368418</v>
      </c>
      <c r="HV561" s="3">
        <v>1</v>
      </c>
      <c r="HW561" s="9">
        <v>3.7</v>
      </c>
      <c r="HX561" s="3"/>
      <c r="HY561" s="3">
        <v>165</v>
      </c>
      <c r="HZ561" s="3" t="s">
        <v>30</v>
      </c>
      <c r="IA561" s="9">
        <v>75</v>
      </c>
      <c r="IB561" s="5">
        <v>11100</v>
      </c>
      <c r="IC561" s="3" t="s">
        <v>18</v>
      </c>
      <c r="ID561" s="3"/>
      <c r="IE561" s="3" t="s">
        <v>309</v>
      </c>
      <c r="IF561" s="7">
        <v>40</v>
      </c>
      <c r="IG561" s="9">
        <v>181.81818181818184</v>
      </c>
      <c r="IH561" s="9">
        <v>6.666666666666667</v>
      </c>
    </row>
    <row r="562" spans="1:242" x14ac:dyDescent="0.25">
      <c r="A562" s="1" t="s">
        <v>700</v>
      </c>
      <c r="B562" s="5">
        <v>1475</v>
      </c>
      <c r="C562" s="3"/>
      <c r="D562" s="5">
        <v>85</v>
      </c>
      <c r="E562" s="3" t="s">
        <v>1</v>
      </c>
      <c r="F562" s="3"/>
      <c r="G562" s="2"/>
      <c r="H562" s="3">
        <v>2.95</v>
      </c>
      <c r="I562" s="3">
        <v>2.95</v>
      </c>
      <c r="J562" s="5">
        <v>1.1100000000000001</v>
      </c>
      <c r="K562" s="3"/>
      <c r="L562" s="3">
        <v>2.0299999999999998</v>
      </c>
      <c r="M562" s="5">
        <v>1.4084507042253522</v>
      </c>
      <c r="N562" s="5">
        <v>9.94</v>
      </c>
      <c r="O562" s="3"/>
      <c r="P562" s="3">
        <v>1.1000000000000001</v>
      </c>
      <c r="Q562" s="3">
        <v>0.38167938931297707</v>
      </c>
      <c r="R562" s="5">
        <v>89</v>
      </c>
      <c r="S562" s="3">
        <v>2.3199999999999998</v>
      </c>
      <c r="T562" s="2"/>
      <c r="U562" s="5">
        <v>29.5</v>
      </c>
      <c r="V562" s="3">
        <v>2.2800000000000002</v>
      </c>
      <c r="W562" s="5">
        <v>245</v>
      </c>
      <c r="X562" s="3"/>
      <c r="Y562" s="3">
        <v>30</v>
      </c>
      <c r="Z562" s="5">
        <v>4.07</v>
      </c>
      <c r="AA562" s="3"/>
      <c r="AB562" s="5">
        <v>2.2727272727272729</v>
      </c>
      <c r="AC562" s="5">
        <v>1.9527272727272726E-3</v>
      </c>
      <c r="AD562" s="3" t="s">
        <v>22</v>
      </c>
      <c r="AE562" s="3" t="s">
        <v>1</v>
      </c>
      <c r="AF562" s="3"/>
      <c r="AG562" s="5">
        <v>3.4500000000000003E-2</v>
      </c>
      <c r="AH562" s="5">
        <v>245</v>
      </c>
      <c r="AI562" s="5">
        <v>298</v>
      </c>
      <c r="AJ562" s="3">
        <v>1500</v>
      </c>
      <c r="AK562" s="5">
        <v>245</v>
      </c>
      <c r="AL562" s="5">
        <v>1.2</v>
      </c>
      <c r="AM562" s="3"/>
      <c r="AN562" s="3"/>
      <c r="AO562" s="5">
        <v>245</v>
      </c>
      <c r="AP562" s="5">
        <v>245</v>
      </c>
      <c r="AQ562" s="5">
        <v>426</v>
      </c>
      <c r="AR562" s="5">
        <v>8.25</v>
      </c>
      <c r="AS562" s="3" t="s">
        <v>28</v>
      </c>
      <c r="AT562" s="3" t="s">
        <v>28</v>
      </c>
      <c r="AU562" s="5">
        <v>800</v>
      </c>
      <c r="AV562" s="3"/>
      <c r="AW562" s="5">
        <v>245</v>
      </c>
      <c r="AX562" s="5">
        <v>0.23</v>
      </c>
      <c r="AY562" s="2"/>
      <c r="AZ562" s="5">
        <v>138</v>
      </c>
      <c r="BA562" s="5">
        <v>245</v>
      </c>
      <c r="BB562" s="3"/>
      <c r="BC562" s="3">
        <v>148</v>
      </c>
      <c r="BD562" s="5">
        <v>0.42553191489361702</v>
      </c>
      <c r="BE562" s="3" t="s">
        <v>581</v>
      </c>
      <c r="BF562" s="6">
        <v>36</v>
      </c>
      <c r="BG562" s="5">
        <v>5.55</v>
      </c>
      <c r="BH562" s="3">
        <v>190</v>
      </c>
      <c r="BI562" s="3">
        <v>2.95</v>
      </c>
      <c r="BJ562" s="5">
        <v>14.45</v>
      </c>
      <c r="BK562" s="5">
        <v>1850</v>
      </c>
      <c r="BL562" s="5">
        <v>3.3333333333333335</v>
      </c>
      <c r="BM562" s="5">
        <v>8.8000000000000007</v>
      </c>
      <c r="BN562" s="5">
        <v>245</v>
      </c>
      <c r="BO562" s="3" t="s">
        <v>121</v>
      </c>
      <c r="BP562" s="5"/>
      <c r="BQ562" s="5">
        <v>8.5500000000000007</v>
      </c>
      <c r="BR562" s="2" t="s">
        <v>21</v>
      </c>
      <c r="BS562" s="3"/>
      <c r="BT562" s="3"/>
      <c r="BU562" s="3">
        <v>1.4925373134328357</v>
      </c>
      <c r="BV562" s="5">
        <v>3.98</v>
      </c>
      <c r="BW562" s="5">
        <v>4.9000000000000004</v>
      </c>
      <c r="BX562" s="3" t="s">
        <v>27</v>
      </c>
      <c r="BY562" s="3"/>
      <c r="BZ562" s="5">
        <v>245</v>
      </c>
      <c r="CA562" s="5">
        <v>9.0909090909090917</v>
      </c>
      <c r="CB562" s="3"/>
      <c r="CC562" s="5">
        <v>1.45</v>
      </c>
      <c r="CD562" s="5">
        <v>485</v>
      </c>
      <c r="CE562" s="3"/>
      <c r="CF562" s="5">
        <v>179</v>
      </c>
      <c r="CG562" s="3" t="s">
        <v>312</v>
      </c>
      <c r="CH562" s="3">
        <v>2.95</v>
      </c>
      <c r="CI562" s="3" t="s">
        <v>27</v>
      </c>
      <c r="CJ562" s="3" t="s">
        <v>1</v>
      </c>
      <c r="CK562" s="5">
        <v>5.33</v>
      </c>
      <c r="CL562" s="3" t="s">
        <v>22</v>
      </c>
      <c r="CM562" s="5">
        <v>960</v>
      </c>
      <c r="CN562" s="3"/>
      <c r="CO562" s="5">
        <v>158</v>
      </c>
      <c r="CP562" s="5">
        <v>15.85</v>
      </c>
      <c r="CQ562" s="5">
        <v>5.9</v>
      </c>
      <c r="CR562" s="5">
        <v>7.85</v>
      </c>
      <c r="CS562" s="5">
        <v>85</v>
      </c>
      <c r="CT562" s="5">
        <v>56</v>
      </c>
      <c r="CU562" s="5">
        <v>30</v>
      </c>
      <c r="CV562" s="5">
        <v>2425</v>
      </c>
      <c r="CW562" s="5">
        <v>2300</v>
      </c>
      <c r="CX562" s="5">
        <v>33.333333333333336</v>
      </c>
      <c r="CY562" s="5">
        <v>0.54347826086956519</v>
      </c>
      <c r="CZ562" s="3" t="s">
        <v>22</v>
      </c>
      <c r="DA562" s="5">
        <v>2.46</v>
      </c>
      <c r="DB562" s="5">
        <v>1125</v>
      </c>
      <c r="DC562" s="5">
        <v>24</v>
      </c>
      <c r="DD562" s="5">
        <v>124</v>
      </c>
      <c r="DE562" s="3" t="s">
        <v>22</v>
      </c>
      <c r="DF562" s="5">
        <v>0.67114093959731547</v>
      </c>
      <c r="DG562" s="3"/>
      <c r="DH562" s="5">
        <v>47</v>
      </c>
      <c r="DI562" s="3" t="s">
        <v>28</v>
      </c>
      <c r="DJ562" s="3"/>
      <c r="DK562" s="5">
        <v>820</v>
      </c>
      <c r="DL562" s="3" t="s">
        <v>8</v>
      </c>
      <c r="DM562" s="5">
        <v>0.29154518950437314</v>
      </c>
      <c r="DN562" s="3"/>
      <c r="DO562" s="5">
        <v>810</v>
      </c>
      <c r="DP562" s="2"/>
      <c r="DQ562" s="5">
        <v>2450</v>
      </c>
      <c r="DR562" s="5">
        <v>2.7777777777777777</v>
      </c>
      <c r="DS562" s="2"/>
      <c r="DT562" s="5">
        <v>1.5384615384615383</v>
      </c>
      <c r="DU562" s="2"/>
      <c r="DV562" s="2"/>
      <c r="DW562" s="5">
        <v>29.5</v>
      </c>
      <c r="DX562" s="3">
        <v>8.25</v>
      </c>
      <c r="DY562" s="3"/>
      <c r="DZ562" s="5">
        <v>2100</v>
      </c>
      <c r="EA562" s="5">
        <v>4.5454545454545459</v>
      </c>
      <c r="EB562" s="5">
        <v>2.5499999999999998</v>
      </c>
      <c r="EC562" s="3">
        <v>11.8</v>
      </c>
      <c r="ED562" s="5">
        <v>245</v>
      </c>
      <c r="EE562" s="5">
        <v>0.29411764705882354</v>
      </c>
      <c r="EF562" s="3" t="s">
        <v>1</v>
      </c>
      <c r="EG562" s="3" t="s">
        <v>27</v>
      </c>
      <c r="EH562" s="2"/>
      <c r="EI562" s="5">
        <v>16.5</v>
      </c>
      <c r="EJ562" s="3" t="s">
        <v>473</v>
      </c>
      <c r="EK562" s="5">
        <v>3.1850000000000001</v>
      </c>
      <c r="EL562" s="3" t="s">
        <v>1</v>
      </c>
      <c r="EM562" s="3"/>
      <c r="EN562" s="3" t="s">
        <v>27</v>
      </c>
      <c r="EO562" s="3"/>
      <c r="EP562" s="3" t="s">
        <v>8</v>
      </c>
      <c r="EQ562" s="3">
        <v>2.95</v>
      </c>
      <c r="ER562" s="5">
        <v>8.15</v>
      </c>
      <c r="ES562" s="3"/>
      <c r="ET562" s="9">
        <v>100</v>
      </c>
      <c r="EU562" s="3" t="s">
        <v>239</v>
      </c>
      <c r="EV562" s="3" t="s">
        <v>28</v>
      </c>
      <c r="EW562" s="9">
        <v>57</v>
      </c>
      <c r="EX562" s="9">
        <v>1.65</v>
      </c>
      <c r="EY562" s="3">
        <v>2.04</v>
      </c>
      <c r="EZ562" s="3"/>
      <c r="FA562" s="9">
        <v>1.8867924528301885</v>
      </c>
      <c r="FB562" s="9">
        <v>6.15</v>
      </c>
      <c r="FC562" s="5">
        <v>245</v>
      </c>
      <c r="FD562" s="9">
        <v>28</v>
      </c>
      <c r="FE562" s="2" t="s">
        <v>311</v>
      </c>
      <c r="FF562" s="3" t="s">
        <v>28</v>
      </c>
      <c r="FG562" s="3" t="s">
        <v>1</v>
      </c>
      <c r="FH562" s="9">
        <v>5.75</v>
      </c>
      <c r="FI562" s="3">
        <v>0.39215686274509809</v>
      </c>
      <c r="FJ562" s="9">
        <v>26.3</v>
      </c>
      <c r="FK562" s="3" t="s">
        <v>1</v>
      </c>
      <c r="FL562" s="3" t="s">
        <v>1</v>
      </c>
      <c r="FM562" s="3">
        <v>1.0526315789473684</v>
      </c>
      <c r="FN562" s="9">
        <v>1775</v>
      </c>
      <c r="FO562" s="9">
        <v>1.44</v>
      </c>
      <c r="FP562" s="9">
        <v>27</v>
      </c>
      <c r="FQ562" s="3" t="s">
        <v>311</v>
      </c>
      <c r="FR562" s="5">
        <v>1.4950000000000001</v>
      </c>
      <c r="FS562" s="9">
        <v>127</v>
      </c>
      <c r="FT562" s="3" t="s">
        <v>1</v>
      </c>
      <c r="FU562" s="3">
        <v>3.7</v>
      </c>
      <c r="FV562" s="3" t="s">
        <v>27</v>
      </c>
      <c r="FW562" s="5">
        <v>550</v>
      </c>
      <c r="FX562" s="10">
        <v>0.22</v>
      </c>
      <c r="FY562" s="3">
        <v>220</v>
      </c>
      <c r="FZ562" s="3"/>
      <c r="GA562" s="3">
        <v>2.95</v>
      </c>
      <c r="GB562" s="3">
        <v>2.95</v>
      </c>
      <c r="GC562" s="3" t="s">
        <v>27</v>
      </c>
      <c r="GD562" s="3">
        <v>2.95</v>
      </c>
      <c r="GE562" s="3">
        <v>2.8571428571428572</v>
      </c>
      <c r="GF562" s="3" t="s">
        <v>30</v>
      </c>
      <c r="GG562" s="3"/>
      <c r="GH562" s="9">
        <v>3.78</v>
      </c>
      <c r="GI562" s="5">
        <v>245</v>
      </c>
      <c r="GJ562" s="5">
        <v>750</v>
      </c>
      <c r="GK562" s="3">
        <v>5.25</v>
      </c>
      <c r="GL562" s="5">
        <v>560</v>
      </c>
      <c r="GM562" s="9">
        <v>1.63</v>
      </c>
      <c r="GN562" s="3" t="s">
        <v>31</v>
      </c>
      <c r="GO562" s="3"/>
      <c r="GP562" s="3"/>
      <c r="GQ562" s="3">
        <v>7000</v>
      </c>
      <c r="GR562" s="3" t="s">
        <v>219</v>
      </c>
      <c r="GS562" s="9">
        <v>2.7777777777777777</v>
      </c>
      <c r="GT562" s="9">
        <v>93</v>
      </c>
      <c r="GU562" s="9">
        <v>45</v>
      </c>
      <c r="GV562" s="3">
        <v>24</v>
      </c>
      <c r="GW562" s="9">
        <v>16.3</v>
      </c>
      <c r="GX562" s="2" t="s">
        <v>34</v>
      </c>
      <c r="GY562" s="9">
        <v>2.9411764705882351</v>
      </c>
      <c r="GZ562" s="9">
        <v>5.25</v>
      </c>
      <c r="HA562" s="9">
        <v>1.26</v>
      </c>
      <c r="HB562" s="9">
        <v>41</v>
      </c>
      <c r="HC562" s="3">
        <v>25.1</v>
      </c>
      <c r="HD562" s="3" t="s">
        <v>689</v>
      </c>
      <c r="HE562" s="9">
        <v>410</v>
      </c>
      <c r="HF562" s="9">
        <v>26.15</v>
      </c>
      <c r="HG562" s="3" t="s">
        <v>467</v>
      </c>
      <c r="HH562" s="5">
        <v>245</v>
      </c>
      <c r="HI562" s="3" t="s">
        <v>311</v>
      </c>
      <c r="HJ562" s="3">
        <v>1.5873015873015872</v>
      </c>
      <c r="HK562" s="3"/>
      <c r="HL562" s="3">
        <v>4.95</v>
      </c>
      <c r="HM562" s="9">
        <v>1</v>
      </c>
      <c r="HN562" s="9">
        <v>7450</v>
      </c>
      <c r="HO562" s="3"/>
      <c r="HP562" s="3" t="s">
        <v>1</v>
      </c>
      <c r="HQ562" s="3" t="s">
        <v>28</v>
      </c>
      <c r="HR562" s="9">
        <v>1400</v>
      </c>
      <c r="HS562" s="7">
        <v>2.2000000000000001E-3</v>
      </c>
      <c r="HT562" s="3">
        <v>3.73</v>
      </c>
      <c r="HU562" s="9">
        <v>0.50505050505050508</v>
      </c>
      <c r="HV562" s="3">
        <v>1</v>
      </c>
      <c r="HW562" s="9">
        <v>3.85</v>
      </c>
      <c r="HX562" s="3"/>
      <c r="HY562" s="3">
        <v>160</v>
      </c>
      <c r="HZ562" s="3" t="s">
        <v>30</v>
      </c>
      <c r="IA562" s="9">
        <v>71</v>
      </c>
      <c r="IB562" s="5">
        <v>11000</v>
      </c>
      <c r="IC562" s="3" t="s">
        <v>18</v>
      </c>
      <c r="ID562" s="3"/>
      <c r="IE562" s="3" t="s">
        <v>309</v>
      </c>
      <c r="IF562" s="7">
        <v>39</v>
      </c>
      <c r="IG562" s="9">
        <v>181.81818181818184</v>
      </c>
      <c r="IH562" s="9">
        <v>6.25</v>
      </c>
    </row>
    <row r="563" spans="1:242" x14ac:dyDescent="0.25">
      <c r="A563" s="1" t="s">
        <v>701</v>
      </c>
      <c r="B563" s="5">
        <v>1485</v>
      </c>
      <c r="C563" s="3"/>
      <c r="D563" s="5">
        <v>95</v>
      </c>
      <c r="E563" s="3" t="s">
        <v>1</v>
      </c>
      <c r="F563" s="3"/>
      <c r="G563" s="2"/>
      <c r="H563" s="3">
        <v>2.93</v>
      </c>
      <c r="I563" s="3">
        <v>2.93</v>
      </c>
      <c r="J563" s="5">
        <v>1.1000000000000001</v>
      </c>
      <c r="K563" s="3"/>
      <c r="L563" s="3">
        <v>2.02</v>
      </c>
      <c r="M563" s="5">
        <v>1.4285714285714286</v>
      </c>
      <c r="N563" s="5">
        <v>10.050000000000001</v>
      </c>
      <c r="O563" s="3"/>
      <c r="P563" s="3">
        <v>1.1000000000000001</v>
      </c>
      <c r="Q563" s="3">
        <v>0.38022813688212931</v>
      </c>
      <c r="R563" s="5">
        <v>85</v>
      </c>
      <c r="S563" s="3">
        <v>2.33</v>
      </c>
      <c r="T563" s="2"/>
      <c r="U563" s="5">
        <v>30</v>
      </c>
      <c r="V563" s="3">
        <v>2.2800000000000002</v>
      </c>
      <c r="W563" s="5">
        <v>242</v>
      </c>
      <c r="X563" s="3"/>
      <c r="Y563" s="3">
        <v>29.8</v>
      </c>
      <c r="Z563" s="5">
        <v>4.05</v>
      </c>
      <c r="AA563" s="3"/>
      <c r="AB563" s="5">
        <v>2.2222222222222223</v>
      </c>
      <c r="AC563" s="5">
        <v>2.3999999999999998E-3</v>
      </c>
      <c r="AD563" s="3" t="s">
        <v>22</v>
      </c>
      <c r="AE563" s="3" t="s">
        <v>1</v>
      </c>
      <c r="AF563" s="3"/>
      <c r="AG563" s="5">
        <v>3.5000000000000003E-2</v>
      </c>
      <c r="AH563" s="5">
        <v>242</v>
      </c>
      <c r="AI563" s="5">
        <v>340</v>
      </c>
      <c r="AJ563" s="3">
        <v>2500</v>
      </c>
      <c r="AK563" s="5">
        <v>242</v>
      </c>
      <c r="AL563" s="5">
        <v>1.26</v>
      </c>
      <c r="AM563" s="3"/>
      <c r="AN563" s="3"/>
      <c r="AO563" s="5">
        <v>242</v>
      </c>
      <c r="AP563" s="5">
        <v>242</v>
      </c>
      <c r="AQ563" s="5">
        <v>400</v>
      </c>
      <c r="AR563" s="5">
        <v>8</v>
      </c>
      <c r="AS563" s="3" t="s">
        <v>28</v>
      </c>
      <c r="AT563" s="3" t="s">
        <v>28</v>
      </c>
      <c r="AU563" s="5">
        <v>850</v>
      </c>
      <c r="AV563" s="3"/>
      <c r="AW563" s="5">
        <v>242</v>
      </c>
      <c r="AX563" s="5">
        <v>0.48333333333333334</v>
      </c>
      <c r="AY563" s="2"/>
      <c r="AZ563" s="5">
        <v>137</v>
      </c>
      <c r="BA563" s="5">
        <v>242</v>
      </c>
      <c r="BB563" s="3"/>
      <c r="BC563" s="3">
        <v>150</v>
      </c>
      <c r="BD563" s="5">
        <v>0.42372881355932207</v>
      </c>
      <c r="BE563" s="3" t="s">
        <v>581</v>
      </c>
      <c r="BF563" s="6">
        <v>34</v>
      </c>
      <c r="BG563" s="5">
        <v>5.5</v>
      </c>
      <c r="BH563" s="3">
        <v>187</v>
      </c>
      <c r="BI563" s="3">
        <v>2.93</v>
      </c>
      <c r="BJ563" s="5">
        <v>13.9</v>
      </c>
      <c r="BK563" s="5">
        <v>1905</v>
      </c>
      <c r="BL563" s="5">
        <v>3.3333333333333335</v>
      </c>
      <c r="BM563" s="5">
        <v>10.3</v>
      </c>
      <c r="BN563" s="5">
        <v>242</v>
      </c>
      <c r="BO563" s="3" t="s">
        <v>121</v>
      </c>
      <c r="BP563" s="5"/>
      <c r="BQ563" s="5">
        <v>12.5</v>
      </c>
      <c r="BR563" s="2" t="s">
        <v>21</v>
      </c>
      <c r="BS563" s="3"/>
      <c r="BT563" s="3"/>
      <c r="BU563" s="3">
        <v>1.4925373134328357</v>
      </c>
      <c r="BV563" s="5">
        <v>4.54</v>
      </c>
      <c r="BW563" s="5">
        <v>4.8</v>
      </c>
      <c r="BX563" s="3" t="s">
        <v>27</v>
      </c>
      <c r="BY563" s="3"/>
      <c r="BZ563" s="5">
        <v>242</v>
      </c>
      <c r="CA563" s="5">
        <v>9.0909090909090917</v>
      </c>
      <c r="CB563" s="3"/>
      <c r="CC563" s="5">
        <v>1.42</v>
      </c>
      <c r="CD563" s="5">
        <v>520</v>
      </c>
      <c r="CE563" s="3"/>
      <c r="CF563" s="5">
        <v>187</v>
      </c>
      <c r="CG563" s="3" t="s">
        <v>312</v>
      </c>
      <c r="CH563" s="3">
        <v>2.93</v>
      </c>
      <c r="CI563" s="3" t="s">
        <v>27</v>
      </c>
      <c r="CJ563" s="3" t="s">
        <v>1</v>
      </c>
      <c r="CK563" s="5">
        <v>5.4</v>
      </c>
      <c r="CL563" s="3" t="s">
        <v>22</v>
      </c>
      <c r="CM563" s="5">
        <v>975</v>
      </c>
      <c r="CN563" s="3"/>
      <c r="CO563" s="5">
        <v>160</v>
      </c>
      <c r="CP563" s="5">
        <v>18.75</v>
      </c>
      <c r="CQ563" s="5">
        <v>6.1</v>
      </c>
      <c r="CR563" s="5">
        <v>7.8</v>
      </c>
      <c r="CS563" s="5">
        <v>80</v>
      </c>
      <c r="CT563" s="5">
        <v>55</v>
      </c>
      <c r="CU563" s="5">
        <v>29.8</v>
      </c>
      <c r="CV563" s="5">
        <v>2400</v>
      </c>
      <c r="CW563" s="5">
        <v>2100</v>
      </c>
      <c r="CX563" s="5">
        <v>33.333333333333336</v>
      </c>
      <c r="CY563" s="5">
        <v>0.54054054054054046</v>
      </c>
      <c r="CZ563" s="3" t="s">
        <v>22</v>
      </c>
      <c r="DA563" s="5">
        <v>2.52</v>
      </c>
      <c r="DB563" s="5">
        <v>1250</v>
      </c>
      <c r="DC563" s="5">
        <v>24</v>
      </c>
      <c r="DD563" s="5">
        <v>122</v>
      </c>
      <c r="DE563" s="3" t="s">
        <v>22</v>
      </c>
      <c r="DF563" s="5">
        <v>0.68027210884353739</v>
      </c>
      <c r="DG563" s="3"/>
      <c r="DH563" s="5">
        <v>50</v>
      </c>
      <c r="DI563" s="3" t="s">
        <v>28</v>
      </c>
      <c r="DJ563" s="3"/>
      <c r="DK563" s="5">
        <v>825</v>
      </c>
      <c r="DL563" s="3" t="s">
        <v>8</v>
      </c>
      <c r="DM563" s="5">
        <v>0.29411764705882354</v>
      </c>
      <c r="DN563" s="3"/>
      <c r="DO563" s="5">
        <v>800</v>
      </c>
      <c r="DP563" s="2"/>
      <c r="DQ563" s="5">
        <v>2525</v>
      </c>
      <c r="DR563" s="5">
        <v>2.9411764705882351</v>
      </c>
      <c r="DS563" s="2"/>
      <c r="DT563" s="5">
        <v>1.5625</v>
      </c>
      <c r="DU563" s="2"/>
      <c r="DV563" s="2"/>
      <c r="DW563" s="5">
        <v>30</v>
      </c>
      <c r="DX563" s="3">
        <v>8.1999999999999993</v>
      </c>
      <c r="DY563" s="3"/>
      <c r="DZ563" s="5">
        <v>2150</v>
      </c>
      <c r="EA563" s="5">
        <v>4.5454545454545459</v>
      </c>
      <c r="EB563" s="5">
        <v>2.5299999999999998</v>
      </c>
      <c r="EC563" s="3">
        <v>11.85</v>
      </c>
      <c r="ED563" s="5">
        <v>242</v>
      </c>
      <c r="EE563" s="5">
        <v>0.30303030303030304</v>
      </c>
      <c r="EF563" s="3" t="s">
        <v>1</v>
      </c>
      <c r="EG563" s="3" t="s">
        <v>27</v>
      </c>
      <c r="EH563" s="2"/>
      <c r="EI563" s="5">
        <v>16</v>
      </c>
      <c r="EJ563" s="3" t="s">
        <v>473</v>
      </c>
      <c r="EK563" s="5">
        <v>3.18</v>
      </c>
      <c r="EL563" s="3" t="s">
        <v>1</v>
      </c>
      <c r="EM563" s="3"/>
      <c r="EN563" s="3" t="s">
        <v>27</v>
      </c>
      <c r="EO563" s="3"/>
      <c r="EP563" s="3" t="s">
        <v>8</v>
      </c>
      <c r="EQ563" s="3">
        <v>2.93</v>
      </c>
      <c r="ER563" s="5">
        <v>8.3000000000000007</v>
      </c>
      <c r="ES563" s="3"/>
      <c r="ET563" s="9">
        <v>110</v>
      </c>
      <c r="EU563" s="3" t="s">
        <v>239</v>
      </c>
      <c r="EV563" s="3" t="s">
        <v>28</v>
      </c>
      <c r="EW563" s="9">
        <v>56</v>
      </c>
      <c r="EX563" s="9">
        <v>1.62</v>
      </c>
      <c r="EY563" s="3">
        <v>2.0299999999999998</v>
      </c>
      <c r="EZ563" s="3"/>
      <c r="FA563" s="9">
        <v>1.8867924528301885</v>
      </c>
      <c r="FB563" s="9">
        <v>6.1</v>
      </c>
      <c r="FC563" s="5">
        <v>242</v>
      </c>
      <c r="FD563" s="9">
        <v>26</v>
      </c>
      <c r="FE563" s="2" t="s">
        <v>311</v>
      </c>
      <c r="FF563" s="3" t="s">
        <v>28</v>
      </c>
      <c r="FG563" s="3" t="s">
        <v>1</v>
      </c>
      <c r="FH563" s="9">
        <v>5.7</v>
      </c>
      <c r="FI563" s="3">
        <v>0.39215686274509809</v>
      </c>
      <c r="FJ563" s="9">
        <v>26</v>
      </c>
      <c r="FK563" s="3" t="s">
        <v>1</v>
      </c>
      <c r="FL563" s="3" t="s">
        <v>1</v>
      </c>
      <c r="FM563" s="3">
        <v>1.1235955056179776</v>
      </c>
      <c r="FN563" s="9">
        <v>1770</v>
      </c>
      <c r="FO563" s="9">
        <v>1.55</v>
      </c>
      <c r="FP563" s="9">
        <v>25.75</v>
      </c>
      <c r="FQ563" s="3" t="s">
        <v>311</v>
      </c>
      <c r="FR563" s="5">
        <v>1.65</v>
      </c>
      <c r="FS563" s="9">
        <v>130</v>
      </c>
      <c r="FT563" s="3" t="s">
        <v>1</v>
      </c>
      <c r="FU563" s="3">
        <v>3.68</v>
      </c>
      <c r="FV563" s="3" t="s">
        <v>27</v>
      </c>
      <c r="FW563" s="5">
        <v>520</v>
      </c>
      <c r="FX563" s="10">
        <v>0.32</v>
      </c>
      <c r="FY563" s="3">
        <v>250</v>
      </c>
      <c r="FZ563" s="3"/>
      <c r="GA563" s="3">
        <v>2.93</v>
      </c>
      <c r="GB563" s="3">
        <v>2.93</v>
      </c>
      <c r="GC563" s="3" t="s">
        <v>27</v>
      </c>
      <c r="GD563" s="3">
        <v>2.93</v>
      </c>
      <c r="GE563" s="3">
        <v>2.7777777777777777</v>
      </c>
      <c r="GF563" s="3" t="s">
        <v>30</v>
      </c>
      <c r="GG563" s="3"/>
      <c r="GH563" s="9">
        <v>3.81</v>
      </c>
      <c r="GI563" s="5">
        <v>242</v>
      </c>
      <c r="GJ563" s="5">
        <v>800</v>
      </c>
      <c r="GK563" s="3">
        <v>5.27</v>
      </c>
      <c r="GL563" s="5">
        <v>565</v>
      </c>
      <c r="GM563" s="9">
        <v>1.61</v>
      </c>
      <c r="GN563" s="3" t="s">
        <v>31</v>
      </c>
      <c r="GO563" s="3"/>
      <c r="GP563" s="3"/>
      <c r="GQ563" s="3">
        <v>7100</v>
      </c>
      <c r="GR563" s="3" t="s">
        <v>219</v>
      </c>
      <c r="GS563" s="9">
        <v>2.9411764705882351</v>
      </c>
      <c r="GT563" s="9">
        <v>101</v>
      </c>
      <c r="GU563" s="9">
        <v>48</v>
      </c>
      <c r="GV563" s="3">
        <v>25</v>
      </c>
      <c r="GW563" s="9">
        <v>16.55</v>
      </c>
      <c r="GX563" s="2" t="s">
        <v>34</v>
      </c>
      <c r="GY563" s="9">
        <v>3.3333333333333335</v>
      </c>
      <c r="GZ563" s="9">
        <v>5.35</v>
      </c>
      <c r="HA563" s="9">
        <v>1.24</v>
      </c>
      <c r="HB563" s="9">
        <v>40</v>
      </c>
      <c r="HC563" s="3">
        <v>25.8</v>
      </c>
      <c r="HD563" s="3" t="s">
        <v>689</v>
      </c>
      <c r="HE563" s="9">
        <v>420</v>
      </c>
      <c r="HF563" s="9">
        <v>26.3</v>
      </c>
      <c r="HG563" s="3" t="s">
        <v>467</v>
      </c>
      <c r="HH563" s="5">
        <v>242</v>
      </c>
      <c r="HI563" s="3" t="s">
        <v>311</v>
      </c>
      <c r="HJ563" s="3">
        <v>1.5384615384615383</v>
      </c>
      <c r="HK563" s="3"/>
      <c r="HL563" s="3">
        <v>4.95</v>
      </c>
      <c r="HM563" s="9">
        <v>0.99</v>
      </c>
      <c r="HN563" s="9">
        <v>7690</v>
      </c>
      <c r="HO563" s="3"/>
      <c r="HP563" s="3" t="s">
        <v>1</v>
      </c>
      <c r="HQ563" s="3" t="s">
        <v>28</v>
      </c>
      <c r="HR563" s="9">
        <v>1390</v>
      </c>
      <c r="HS563" s="7"/>
      <c r="HT563" s="3">
        <v>3.75</v>
      </c>
      <c r="HU563" s="9">
        <v>0.56497175141242939</v>
      </c>
      <c r="HV563" s="3">
        <v>1</v>
      </c>
      <c r="HW563" s="9">
        <v>3.8250000000000002</v>
      </c>
      <c r="HX563" s="3"/>
      <c r="HY563" s="3">
        <v>156</v>
      </c>
      <c r="HZ563" s="3" t="s">
        <v>30</v>
      </c>
      <c r="IA563" s="9">
        <v>74</v>
      </c>
      <c r="IB563" s="5">
        <v>11000</v>
      </c>
      <c r="IC563" s="3" t="s">
        <v>18</v>
      </c>
      <c r="ID563" s="3"/>
      <c r="IE563" s="3" t="s">
        <v>309</v>
      </c>
      <c r="IF563" s="7">
        <v>41</v>
      </c>
      <c r="IG563" s="9">
        <v>192.30769230769232</v>
      </c>
      <c r="IH563" s="9">
        <v>6.25</v>
      </c>
    </row>
    <row r="564" spans="1:242" x14ac:dyDescent="0.25">
      <c r="A564" s="1" t="s">
        <v>702</v>
      </c>
      <c r="B564" s="5">
        <v>1490</v>
      </c>
      <c r="C564" s="3"/>
      <c r="D564" s="5">
        <v>100</v>
      </c>
      <c r="E564" s="3" t="s">
        <v>1</v>
      </c>
      <c r="F564" s="3"/>
      <c r="G564" s="2"/>
      <c r="H564" s="3">
        <v>2.9</v>
      </c>
      <c r="I564" s="3">
        <v>2.9</v>
      </c>
      <c r="J564" s="5">
        <v>1.1000000000000001</v>
      </c>
      <c r="K564" s="3"/>
      <c r="L564" s="3">
        <v>2.0299999999999998</v>
      </c>
      <c r="M564" s="5">
        <v>1.4705882352941175</v>
      </c>
      <c r="N564" s="5">
        <v>10.8</v>
      </c>
      <c r="O564" s="3"/>
      <c r="P564" s="3">
        <v>1.1000000000000001</v>
      </c>
      <c r="Q564" s="3">
        <v>0.38759689922480617</v>
      </c>
      <c r="R564" s="5">
        <v>82</v>
      </c>
      <c r="S564" s="3">
        <v>2.35</v>
      </c>
      <c r="T564" s="2"/>
      <c r="U564" s="5">
        <v>31.75</v>
      </c>
      <c r="V564" s="3">
        <v>2.2800000000000002</v>
      </c>
      <c r="W564" s="5">
        <v>262</v>
      </c>
      <c r="X564" s="3"/>
      <c r="Y564" s="3">
        <v>32</v>
      </c>
      <c r="Z564" s="5">
        <v>4.0599999999999996</v>
      </c>
      <c r="AA564" s="3"/>
      <c r="AB564" s="5">
        <v>2.5</v>
      </c>
      <c r="AC564" s="5">
        <v>2.9090909090909089E-3</v>
      </c>
      <c r="AD564" s="3" t="s">
        <v>22</v>
      </c>
      <c r="AE564" s="3" t="s">
        <v>1</v>
      </c>
      <c r="AF564" s="3"/>
      <c r="AG564" s="5">
        <v>3.5000000000000003E-2</v>
      </c>
      <c r="AH564" s="5">
        <v>262</v>
      </c>
      <c r="AI564" s="5">
        <v>345</v>
      </c>
      <c r="AJ564" s="3">
        <v>2650</v>
      </c>
      <c r="AK564" s="5">
        <v>262</v>
      </c>
      <c r="AL564" s="5">
        <v>1.25</v>
      </c>
      <c r="AM564" s="3"/>
      <c r="AN564" s="3"/>
      <c r="AO564" s="5">
        <v>262</v>
      </c>
      <c r="AP564" s="5">
        <v>262</v>
      </c>
      <c r="AQ564" s="5">
        <v>410</v>
      </c>
      <c r="AR564" s="5">
        <v>7.9</v>
      </c>
      <c r="AS564" s="3" t="s">
        <v>28</v>
      </c>
      <c r="AT564" s="3" t="s">
        <v>28</v>
      </c>
      <c r="AU564" s="5">
        <v>855</v>
      </c>
      <c r="AV564" s="3"/>
      <c r="AW564" s="5">
        <v>262</v>
      </c>
      <c r="AX564" s="5">
        <v>0.57499999999999996</v>
      </c>
      <c r="AY564" s="2"/>
      <c r="AZ564" s="5">
        <v>140</v>
      </c>
      <c r="BA564" s="5">
        <v>262</v>
      </c>
      <c r="BB564" s="3"/>
      <c r="BC564" s="3">
        <v>150</v>
      </c>
      <c r="BD564" s="5">
        <v>0.45454545454545453</v>
      </c>
      <c r="BE564" s="3" t="s">
        <v>581</v>
      </c>
      <c r="BF564" s="6">
        <v>37</v>
      </c>
      <c r="BG564" s="5">
        <v>5.9</v>
      </c>
      <c r="BH564" s="3">
        <v>196</v>
      </c>
      <c r="BI564" s="3">
        <v>2.9</v>
      </c>
      <c r="BJ564" s="5">
        <v>13.45</v>
      </c>
      <c r="BK564" s="5">
        <v>1960</v>
      </c>
      <c r="BL564" s="5">
        <v>3.3333333333333335</v>
      </c>
      <c r="BM564" s="5">
        <v>10.3</v>
      </c>
      <c r="BN564" s="5">
        <v>262</v>
      </c>
      <c r="BO564" s="3" t="s">
        <v>121</v>
      </c>
      <c r="BP564" s="5"/>
      <c r="BQ564" s="5">
        <v>12.75</v>
      </c>
      <c r="BR564" s="2" t="s">
        <v>21</v>
      </c>
      <c r="BS564" s="3"/>
      <c r="BT564" s="3"/>
      <c r="BU564" s="3">
        <v>1.5384615384615383</v>
      </c>
      <c r="BV564" s="5">
        <v>5.23</v>
      </c>
      <c r="BW564" s="5">
        <v>5.22</v>
      </c>
      <c r="BX564" s="3" t="s">
        <v>27</v>
      </c>
      <c r="BY564" s="3"/>
      <c r="BZ564" s="5">
        <v>262</v>
      </c>
      <c r="CA564" s="5">
        <v>8.3333333333333339</v>
      </c>
      <c r="CB564" s="3"/>
      <c r="CC564" s="5">
        <v>1.54</v>
      </c>
      <c r="CD564" s="5">
        <v>540</v>
      </c>
      <c r="CE564" s="3"/>
      <c r="CF564" s="5">
        <v>207</v>
      </c>
      <c r="CG564" s="3" t="s">
        <v>312</v>
      </c>
      <c r="CH564" s="3">
        <v>2.9</v>
      </c>
      <c r="CI564" s="3" t="s">
        <v>27</v>
      </c>
      <c r="CJ564" s="3" t="s">
        <v>1</v>
      </c>
      <c r="CK564" s="5">
        <v>5.4</v>
      </c>
      <c r="CL564" s="3" t="s">
        <v>22</v>
      </c>
      <c r="CM564" s="5">
        <v>990</v>
      </c>
      <c r="CN564" s="3"/>
      <c r="CO564" s="5">
        <v>170</v>
      </c>
      <c r="CP564" s="5">
        <v>19</v>
      </c>
      <c r="CQ564" s="5">
        <v>6.08</v>
      </c>
      <c r="CR564" s="5">
        <v>7.9</v>
      </c>
      <c r="CS564" s="5">
        <v>88</v>
      </c>
      <c r="CT564" s="5">
        <v>59.5</v>
      </c>
      <c r="CU564" s="5">
        <v>32</v>
      </c>
      <c r="CV564" s="5">
        <v>2450</v>
      </c>
      <c r="CW564" s="5">
        <v>2200</v>
      </c>
      <c r="CX564" s="5">
        <v>33.333333333333336</v>
      </c>
      <c r="CY564" s="5">
        <v>0.58823529411764708</v>
      </c>
      <c r="CZ564" s="3" t="s">
        <v>22</v>
      </c>
      <c r="DA564" s="5">
        <v>2.6</v>
      </c>
      <c r="DB564" s="5">
        <v>1320</v>
      </c>
      <c r="DC564" s="5">
        <v>25</v>
      </c>
      <c r="DD564" s="5">
        <v>123.5</v>
      </c>
      <c r="DE564" s="3" t="s">
        <v>22</v>
      </c>
      <c r="DF564" s="5">
        <v>0.7142857142857143</v>
      </c>
      <c r="DG564" s="3"/>
      <c r="DH564" s="5">
        <v>50</v>
      </c>
      <c r="DI564" s="3" t="s">
        <v>28</v>
      </c>
      <c r="DJ564" s="3"/>
      <c r="DK564" s="5">
        <v>830</v>
      </c>
      <c r="DL564" s="3" t="s">
        <v>8</v>
      </c>
      <c r="DM564" s="5">
        <v>0.29850746268656714</v>
      </c>
      <c r="DN564" s="3"/>
      <c r="DO564" s="5">
        <v>775</v>
      </c>
      <c r="DP564" s="2"/>
      <c r="DQ564" s="5">
        <v>2500</v>
      </c>
      <c r="DR564" s="5">
        <v>3.2258064516129035</v>
      </c>
      <c r="DS564" s="2"/>
      <c r="DT564" s="5">
        <v>1.6129032258064517</v>
      </c>
      <c r="DU564" s="2"/>
      <c r="DV564" s="2"/>
      <c r="DW564" s="5">
        <v>31.75</v>
      </c>
      <c r="DX564" s="3">
        <v>8.25</v>
      </c>
      <c r="DY564" s="3"/>
      <c r="DZ564" s="5">
        <v>2150</v>
      </c>
      <c r="EA564" s="5">
        <v>5.2631578947368425</v>
      </c>
      <c r="EB564" s="5">
        <v>2.52</v>
      </c>
      <c r="EC564" s="3">
        <v>12</v>
      </c>
      <c r="ED564" s="5">
        <v>262</v>
      </c>
      <c r="EE564" s="5">
        <v>0.33333333333333331</v>
      </c>
      <c r="EF564" s="3" t="s">
        <v>1</v>
      </c>
      <c r="EG564" s="3" t="s">
        <v>27</v>
      </c>
      <c r="EH564" s="2"/>
      <c r="EI564" s="5">
        <v>16.149999999999999</v>
      </c>
      <c r="EJ564" s="3" t="s">
        <v>473</v>
      </c>
      <c r="EK564" s="5">
        <v>3.2250000000000001</v>
      </c>
      <c r="EL564" s="3" t="s">
        <v>1</v>
      </c>
      <c r="EM564" s="3"/>
      <c r="EN564" s="3" t="s">
        <v>27</v>
      </c>
      <c r="EO564" s="3"/>
      <c r="EP564" s="3" t="s">
        <v>8</v>
      </c>
      <c r="EQ564" s="3">
        <v>2.9</v>
      </c>
      <c r="ER564" s="5">
        <v>8.6</v>
      </c>
      <c r="ES564" s="3"/>
      <c r="ET564" s="9">
        <v>105</v>
      </c>
      <c r="EU564" s="3" t="s">
        <v>239</v>
      </c>
      <c r="EV564" s="3" t="s">
        <v>28</v>
      </c>
      <c r="EW564" s="9">
        <v>62</v>
      </c>
      <c r="EX564" s="9">
        <v>1.75</v>
      </c>
      <c r="EY564" s="3">
        <v>2.02</v>
      </c>
      <c r="EZ564" s="3"/>
      <c r="FA564" s="9">
        <v>1.9230769230769229</v>
      </c>
      <c r="FB564" s="9">
        <v>6.4</v>
      </c>
      <c r="FC564" s="5">
        <v>262</v>
      </c>
      <c r="FD564" s="9">
        <v>28</v>
      </c>
      <c r="FE564" s="2" t="s">
        <v>311</v>
      </c>
      <c r="FF564" s="3" t="s">
        <v>28</v>
      </c>
      <c r="FG564" s="3" t="s">
        <v>1</v>
      </c>
      <c r="FH564" s="9">
        <v>6.3</v>
      </c>
      <c r="FI564" s="3">
        <v>0.39840637450199207</v>
      </c>
      <c r="FJ564" s="9">
        <v>27.5</v>
      </c>
      <c r="FK564" s="3" t="s">
        <v>1</v>
      </c>
      <c r="FL564" s="3" t="s">
        <v>1</v>
      </c>
      <c r="FM564" s="3">
        <v>1.25</v>
      </c>
      <c r="FN564" s="9">
        <v>1800</v>
      </c>
      <c r="FO564" s="9">
        <v>1.86</v>
      </c>
      <c r="FP564" s="9">
        <v>26.5</v>
      </c>
      <c r="FQ564" s="3" t="s">
        <v>311</v>
      </c>
      <c r="FR564" s="5">
        <v>1.68</v>
      </c>
      <c r="FS564" s="9">
        <v>142</v>
      </c>
      <c r="FT564" s="3" t="s">
        <v>1</v>
      </c>
      <c r="FU564" s="3">
        <v>3.68</v>
      </c>
      <c r="FV564" s="3" t="s">
        <v>27</v>
      </c>
      <c r="FW564" s="5">
        <v>555</v>
      </c>
      <c r="FX564" s="10">
        <v>0.4</v>
      </c>
      <c r="FY564" s="3">
        <v>275</v>
      </c>
      <c r="FZ564" s="3"/>
      <c r="GA564" s="3">
        <v>2.9</v>
      </c>
      <c r="GB564" s="3">
        <v>2.9</v>
      </c>
      <c r="GC564" s="3" t="s">
        <v>27</v>
      </c>
      <c r="GD564" s="3">
        <v>2.9</v>
      </c>
      <c r="GE564" s="3">
        <v>3.0303030303030303</v>
      </c>
      <c r="GF564" s="3" t="s">
        <v>30</v>
      </c>
      <c r="GG564" s="3"/>
      <c r="GH564" s="9">
        <v>3.85</v>
      </c>
      <c r="GI564" s="5">
        <v>262</v>
      </c>
      <c r="GJ564" s="5" t="s">
        <v>21</v>
      </c>
      <c r="GK564" s="3">
        <v>5.27</v>
      </c>
      <c r="GL564" s="5">
        <v>570</v>
      </c>
      <c r="GM564" s="9">
        <v>1.63</v>
      </c>
      <c r="GN564" s="3" t="s">
        <v>31</v>
      </c>
      <c r="GO564" s="3"/>
      <c r="GP564" s="3"/>
      <c r="GQ564" s="3">
        <v>7500</v>
      </c>
      <c r="GR564" s="3" t="s">
        <v>219</v>
      </c>
      <c r="GS564" s="9">
        <v>3.2258064516129035</v>
      </c>
      <c r="GT564" s="9">
        <v>111</v>
      </c>
      <c r="GU564" s="9">
        <v>51</v>
      </c>
      <c r="GV564" s="3">
        <v>25</v>
      </c>
      <c r="GW564" s="9">
        <v>16.600000000000001</v>
      </c>
      <c r="GX564" s="2" t="s">
        <v>34</v>
      </c>
      <c r="GY564" s="9">
        <v>3.5714285714285712</v>
      </c>
      <c r="GZ564" s="9">
        <v>5.8</v>
      </c>
      <c r="HA564" s="9">
        <v>1.38</v>
      </c>
      <c r="HB564" s="9">
        <v>42</v>
      </c>
      <c r="HC564" s="3">
        <v>26</v>
      </c>
      <c r="HD564" s="3" t="s">
        <v>689</v>
      </c>
      <c r="HE564" s="9">
        <v>420</v>
      </c>
      <c r="HF564" s="9">
        <v>25.65</v>
      </c>
      <c r="HG564" s="3" t="s">
        <v>467</v>
      </c>
      <c r="HH564" s="5">
        <v>262</v>
      </c>
      <c r="HI564" s="3" t="s">
        <v>311</v>
      </c>
      <c r="HJ564" s="3">
        <v>1.7241379310344829</v>
      </c>
      <c r="HK564" s="3"/>
      <c r="HL564" s="3">
        <v>4.88</v>
      </c>
      <c r="HM564" s="9">
        <v>0.95</v>
      </c>
      <c r="HN564" s="9">
        <v>8200</v>
      </c>
      <c r="HO564" s="3"/>
      <c r="HP564" s="3" t="s">
        <v>1</v>
      </c>
      <c r="HQ564" s="3" t="s">
        <v>28</v>
      </c>
      <c r="HR564" s="9">
        <v>1370</v>
      </c>
      <c r="HS564" s="7"/>
      <c r="HT564" s="3">
        <v>3.77</v>
      </c>
      <c r="HU564" s="9">
        <v>0.63694267515923564</v>
      </c>
      <c r="HV564" s="3">
        <v>1</v>
      </c>
      <c r="HW564" s="9">
        <v>4.17</v>
      </c>
      <c r="HX564" s="3"/>
      <c r="HY564" s="3">
        <v>170</v>
      </c>
      <c r="HZ564" s="3" t="s">
        <v>30</v>
      </c>
      <c r="IA564" s="9">
        <v>83.5</v>
      </c>
      <c r="IB564" s="5">
        <v>11200</v>
      </c>
      <c r="IC564" s="3" t="s">
        <v>18</v>
      </c>
      <c r="ID564" s="3"/>
      <c r="IE564" s="3" t="s">
        <v>309</v>
      </c>
      <c r="IF564" s="7">
        <v>42</v>
      </c>
      <c r="IG564" s="9">
        <v>222.22222222222223</v>
      </c>
      <c r="IH564" s="9">
        <v>5.8823529411764701</v>
      </c>
    </row>
    <row r="565" spans="1:242" x14ac:dyDescent="0.25">
      <c r="A565" s="1" t="s">
        <v>703</v>
      </c>
      <c r="B565" s="5">
        <v>1500</v>
      </c>
      <c r="C565" s="3"/>
      <c r="D565" s="5">
        <v>105</v>
      </c>
      <c r="E565" s="3" t="s">
        <v>1</v>
      </c>
      <c r="F565" s="3"/>
      <c r="G565" s="2"/>
      <c r="H565" s="3">
        <v>2.94</v>
      </c>
      <c r="I565" s="3">
        <v>2.94</v>
      </c>
      <c r="J565" s="5">
        <v>1.1000000000000001</v>
      </c>
      <c r="K565" s="3"/>
      <c r="L565" s="3">
        <v>2.0299999999999998</v>
      </c>
      <c r="M565" s="5">
        <v>1.4705882352941175</v>
      </c>
      <c r="N565" s="5">
        <v>11.3</v>
      </c>
      <c r="O565" s="3"/>
      <c r="P565" s="3">
        <v>1.1000000000000001</v>
      </c>
      <c r="Q565" s="3">
        <v>0.38610038610038611</v>
      </c>
      <c r="R565" s="5">
        <v>84</v>
      </c>
      <c r="S565" s="3">
        <v>2.35</v>
      </c>
      <c r="T565" s="2"/>
      <c r="U565" s="5">
        <v>32.950000000000003</v>
      </c>
      <c r="V565" s="3">
        <v>2.2800000000000002</v>
      </c>
      <c r="W565" s="5">
        <v>275</v>
      </c>
      <c r="X565" s="3"/>
      <c r="Y565" s="3">
        <v>32.200000000000003</v>
      </c>
      <c r="Z565" s="5">
        <v>4.0599999999999996</v>
      </c>
      <c r="AA565" s="3"/>
      <c r="AB565" s="5">
        <v>2.6315789473684212</v>
      </c>
      <c r="AC565" s="5">
        <v>3.9090909090909089E-3</v>
      </c>
      <c r="AD565" s="3" t="s">
        <v>22</v>
      </c>
      <c r="AE565" s="3" t="s">
        <v>1</v>
      </c>
      <c r="AF565" s="3"/>
      <c r="AG565" s="5">
        <v>3.5999999999999997E-2</v>
      </c>
      <c r="AH565" s="5">
        <v>275</v>
      </c>
      <c r="AI565" s="5">
        <v>360</v>
      </c>
      <c r="AJ565" s="3">
        <v>2700</v>
      </c>
      <c r="AK565" s="5">
        <v>275</v>
      </c>
      <c r="AL565" s="5">
        <v>1.29</v>
      </c>
      <c r="AM565" s="3"/>
      <c r="AN565" s="3"/>
      <c r="AO565" s="5">
        <v>275</v>
      </c>
      <c r="AP565" s="5">
        <v>275</v>
      </c>
      <c r="AQ565" s="5">
        <v>402</v>
      </c>
      <c r="AR565" s="5">
        <v>7.95</v>
      </c>
      <c r="AS565" s="3" t="s">
        <v>28</v>
      </c>
      <c r="AT565" s="3" t="s">
        <v>28</v>
      </c>
      <c r="AU565" s="5">
        <v>865</v>
      </c>
      <c r="AV565" s="3"/>
      <c r="AW565" s="5">
        <v>275</v>
      </c>
      <c r="AX565" s="5">
        <v>0.56666666666666665</v>
      </c>
      <c r="AY565" s="2"/>
      <c r="AZ565" s="5">
        <v>142</v>
      </c>
      <c r="BA565" s="5">
        <v>275</v>
      </c>
      <c r="BB565" s="3"/>
      <c r="BC565" s="3">
        <v>145</v>
      </c>
      <c r="BD565" s="5">
        <v>0.5</v>
      </c>
      <c r="BE565" s="3" t="s">
        <v>581</v>
      </c>
      <c r="BF565" s="6">
        <v>36</v>
      </c>
      <c r="BG565" s="5">
        <v>6.22</v>
      </c>
      <c r="BH565" s="3">
        <v>207</v>
      </c>
      <c r="BI565" s="3">
        <v>2.94</v>
      </c>
      <c r="BJ565" s="5">
        <v>13.9</v>
      </c>
      <c r="BK565" s="5">
        <v>2020</v>
      </c>
      <c r="BL565" s="5">
        <v>3.3333333333333335</v>
      </c>
      <c r="BM565" s="5">
        <v>10.3</v>
      </c>
      <c r="BN565" s="5">
        <v>275</v>
      </c>
      <c r="BO565" s="3" t="s">
        <v>121</v>
      </c>
      <c r="BP565" s="5"/>
      <c r="BQ565" s="5">
        <v>13</v>
      </c>
      <c r="BR565" s="2" t="s">
        <v>21</v>
      </c>
      <c r="BS565" s="3"/>
      <c r="BT565" s="3"/>
      <c r="BU565" s="3">
        <v>1.6129032258064517</v>
      </c>
      <c r="BV565" s="5">
        <v>5.17</v>
      </c>
      <c r="BW565" s="5">
        <v>5.45</v>
      </c>
      <c r="BX565" s="3" t="s">
        <v>27</v>
      </c>
      <c r="BY565" s="3"/>
      <c r="BZ565" s="5">
        <v>275</v>
      </c>
      <c r="CA565" s="5">
        <v>9.0909090909090917</v>
      </c>
      <c r="CB565" s="3"/>
      <c r="CC565" s="5">
        <v>1.6</v>
      </c>
      <c r="CD565" s="5">
        <v>575</v>
      </c>
      <c r="CE565" s="3"/>
      <c r="CF565" s="5">
        <v>217</v>
      </c>
      <c r="CG565" s="3" t="s">
        <v>312</v>
      </c>
      <c r="CH565" s="3">
        <v>2.94</v>
      </c>
      <c r="CI565" s="3" t="s">
        <v>27</v>
      </c>
      <c r="CJ565" s="3" t="s">
        <v>1</v>
      </c>
      <c r="CK565" s="5">
        <v>5.55</v>
      </c>
      <c r="CL565" s="3" t="s">
        <v>22</v>
      </c>
      <c r="CM565" s="5">
        <v>995</v>
      </c>
      <c r="CN565" s="3"/>
      <c r="CO565" s="5">
        <v>175</v>
      </c>
      <c r="CP565" s="5">
        <v>19</v>
      </c>
      <c r="CQ565" s="5">
        <v>6.2</v>
      </c>
      <c r="CR565" s="5">
        <v>7.85</v>
      </c>
      <c r="CS565" s="5">
        <v>85</v>
      </c>
      <c r="CT565" s="5">
        <v>65</v>
      </c>
      <c r="CU565" s="5">
        <v>32.200000000000003</v>
      </c>
      <c r="CV565" s="5">
        <v>2300</v>
      </c>
      <c r="CW565" s="5">
        <v>2050</v>
      </c>
      <c r="CX565" s="5">
        <v>33.333333333333336</v>
      </c>
      <c r="CY565" s="5">
        <v>0.6097560975609756</v>
      </c>
      <c r="CZ565" s="3" t="s">
        <v>22</v>
      </c>
      <c r="DA565" s="5">
        <v>2.72</v>
      </c>
      <c r="DB565" s="5">
        <v>1410</v>
      </c>
      <c r="DC565" s="5">
        <v>25.25</v>
      </c>
      <c r="DD565" s="5">
        <v>125.5</v>
      </c>
      <c r="DE565" s="3" t="s">
        <v>22</v>
      </c>
      <c r="DF565" s="5">
        <v>0.72992700729927007</v>
      </c>
      <c r="DG565" s="3"/>
      <c r="DH565" s="5">
        <v>72</v>
      </c>
      <c r="DI565" s="3" t="s">
        <v>28</v>
      </c>
      <c r="DJ565" s="3"/>
      <c r="DK565" s="5">
        <v>800</v>
      </c>
      <c r="DL565" s="3" t="s">
        <v>8</v>
      </c>
      <c r="DM565" s="5">
        <v>0.30303030303030304</v>
      </c>
      <c r="DN565" s="3"/>
      <c r="DO565" s="5">
        <v>750</v>
      </c>
      <c r="DP565" s="2"/>
      <c r="DQ565" s="5">
        <v>2300</v>
      </c>
      <c r="DR565" s="5">
        <v>3.125</v>
      </c>
      <c r="DS565" s="2"/>
      <c r="DT565" s="5">
        <v>1.6666666666666667</v>
      </c>
      <c r="DU565" s="2"/>
      <c r="DV565" s="2"/>
      <c r="DW565" s="5">
        <v>32.950000000000003</v>
      </c>
      <c r="DX565" s="3">
        <v>8.1999999999999993</v>
      </c>
      <c r="DY565" s="3"/>
      <c r="DZ565" s="5">
        <v>2100</v>
      </c>
      <c r="EA565" s="5">
        <v>5.8823529411764701</v>
      </c>
      <c r="EB565" s="5">
        <v>2.58</v>
      </c>
      <c r="EC565" s="3">
        <v>12</v>
      </c>
      <c r="ED565" s="5">
        <v>275</v>
      </c>
      <c r="EE565" s="5">
        <v>0.36363636363636365</v>
      </c>
      <c r="EF565" s="3" t="s">
        <v>1</v>
      </c>
      <c r="EG565" s="3" t="s">
        <v>27</v>
      </c>
      <c r="EH565" s="2"/>
      <c r="EI565" s="5">
        <v>17.5</v>
      </c>
      <c r="EJ565" s="3" t="s">
        <v>473</v>
      </c>
      <c r="EK565" s="5">
        <v>3.22</v>
      </c>
      <c r="EL565" s="3" t="s">
        <v>1</v>
      </c>
      <c r="EM565" s="3"/>
      <c r="EN565" s="3" t="s">
        <v>27</v>
      </c>
      <c r="EO565" s="3"/>
      <c r="EP565" s="3" t="s">
        <v>8</v>
      </c>
      <c r="EQ565" s="3">
        <v>2.94</v>
      </c>
      <c r="ER565" s="5">
        <v>9</v>
      </c>
      <c r="ES565" s="3"/>
      <c r="ET565" s="9">
        <v>100</v>
      </c>
      <c r="EU565" s="3" t="s">
        <v>239</v>
      </c>
      <c r="EV565" s="3" t="s">
        <v>28</v>
      </c>
      <c r="EW565" s="9">
        <v>65</v>
      </c>
      <c r="EX565" s="9">
        <v>1.8</v>
      </c>
      <c r="EY565" s="3">
        <v>2.0299999999999998</v>
      </c>
      <c r="EZ565" s="3"/>
      <c r="FA565" s="9">
        <v>1.9607843137254901</v>
      </c>
      <c r="FB565" s="9">
        <v>6.3</v>
      </c>
      <c r="FC565" s="5">
        <v>275</v>
      </c>
      <c r="FD565" s="9">
        <v>28.1</v>
      </c>
      <c r="FE565" s="2" t="s">
        <v>311</v>
      </c>
      <c r="FF565" s="3" t="s">
        <v>28</v>
      </c>
      <c r="FG565" s="3" t="s">
        <v>1</v>
      </c>
      <c r="FH565" s="9">
        <v>6.58</v>
      </c>
      <c r="FI565" s="3">
        <v>0.390625</v>
      </c>
      <c r="FJ565" s="9">
        <v>28.25</v>
      </c>
      <c r="FK565" s="3" t="s">
        <v>1</v>
      </c>
      <c r="FL565" s="3" t="s">
        <v>1</v>
      </c>
      <c r="FM565" s="3">
        <v>1.1764705882352942</v>
      </c>
      <c r="FN565" s="9">
        <v>1800</v>
      </c>
      <c r="FO565" s="9">
        <v>1.83</v>
      </c>
      <c r="FP565" s="9">
        <v>25.6</v>
      </c>
      <c r="FQ565" s="3" t="s">
        <v>311</v>
      </c>
      <c r="FR565" s="5">
        <v>1.72</v>
      </c>
      <c r="FS565" s="9">
        <v>146</v>
      </c>
      <c r="FT565" s="3" t="s">
        <v>1</v>
      </c>
      <c r="FU565" s="3">
        <v>3.7</v>
      </c>
      <c r="FV565" s="3" t="s">
        <v>27</v>
      </c>
      <c r="FW565" s="5">
        <v>540</v>
      </c>
      <c r="FX565" s="10">
        <v>0.45</v>
      </c>
      <c r="FY565" s="3">
        <v>288</v>
      </c>
      <c r="FZ565" s="3"/>
      <c r="GA565" s="3">
        <v>2.94</v>
      </c>
      <c r="GB565" s="3">
        <v>2.94</v>
      </c>
      <c r="GC565" s="3" t="s">
        <v>27</v>
      </c>
      <c r="GD565" s="3">
        <v>2.94</v>
      </c>
      <c r="GE565" s="3">
        <v>3.2258064516129035</v>
      </c>
      <c r="GF565" s="3" t="s">
        <v>30</v>
      </c>
      <c r="GG565" s="3"/>
      <c r="GH565" s="9">
        <v>3.81</v>
      </c>
      <c r="GI565" s="5">
        <v>275</v>
      </c>
      <c r="GJ565" s="5" t="s">
        <v>21</v>
      </c>
      <c r="GK565" s="3">
        <v>5.29</v>
      </c>
      <c r="GL565" s="5">
        <v>570</v>
      </c>
      <c r="GM565" s="9">
        <v>1.65</v>
      </c>
      <c r="GN565" s="3" t="s">
        <v>31</v>
      </c>
      <c r="GO565" s="3"/>
      <c r="GP565" s="3"/>
      <c r="GQ565" s="3">
        <v>7250</v>
      </c>
      <c r="GR565" s="3" t="s">
        <v>219</v>
      </c>
      <c r="GS565" s="9">
        <v>3.125</v>
      </c>
      <c r="GT565" s="9">
        <v>117</v>
      </c>
      <c r="GU565" s="9">
        <v>52</v>
      </c>
      <c r="GV565" s="3">
        <v>25</v>
      </c>
      <c r="GW565" s="9">
        <v>16.2</v>
      </c>
      <c r="GX565" s="2" t="s">
        <v>34</v>
      </c>
      <c r="GY565" s="9">
        <v>3.7037037037037033</v>
      </c>
      <c r="GZ565" s="9">
        <v>6.89</v>
      </c>
      <c r="HA565" s="9">
        <v>1.45</v>
      </c>
      <c r="HB565" s="9">
        <v>41.5</v>
      </c>
      <c r="HC565" s="3">
        <v>25.5</v>
      </c>
      <c r="HD565" s="3" t="s">
        <v>689</v>
      </c>
      <c r="HE565" s="9">
        <v>410</v>
      </c>
      <c r="HF565" s="9">
        <v>25.65</v>
      </c>
      <c r="HG565" s="3" t="s">
        <v>467</v>
      </c>
      <c r="HH565" s="5">
        <v>275</v>
      </c>
      <c r="HI565" s="3" t="s">
        <v>311</v>
      </c>
      <c r="HJ565" s="3">
        <v>1.8181818181818181</v>
      </c>
      <c r="HK565" s="3"/>
      <c r="HL565" s="3">
        <v>4.87</v>
      </c>
      <c r="HM565" s="9">
        <v>0.97</v>
      </c>
      <c r="HN565" s="9">
        <v>8400</v>
      </c>
      <c r="HO565" s="3"/>
      <c r="HP565" s="3" t="s">
        <v>1</v>
      </c>
      <c r="HQ565" s="3" t="s">
        <v>28</v>
      </c>
      <c r="HR565" s="9">
        <v>1350</v>
      </c>
      <c r="HS565" s="2"/>
      <c r="HT565" s="3">
        <v>3.76</v>
      </c>
      <c r="HU565" s="9">
        <v>0.66225165562913912</v>
      </c>
      <c r="HV565" s="3">
        <v>1</v>
      </c>
      <c r="HW565" s="9">
        <v>4.5449999999999999</v>
      </c>
      <c r="HX565" s="3"/>
      <c r="HY565" s="3">
        <v>155</v>
      </c>
      <c r="HZ565" s="3" t="s">
        <v>30</v>
      </c>
      <c r="IA565" s="9">
        <v>82</v>
      </c>
      <c r="IB565" s="5">
        <v>11000</v>
      </c>
      <c r="IC565" s="3" t="s">
        <v>18</v>
      </c>
      <c r="ID565" s="3"/>
      <c r="IE565" s="3" t="s">
        <v>309</v>
      </c>
      <c r="IF565" s="7">
        <v>42.5</v>
      </c>
      <c r="IG565" s="9">
        <v>238.0952380952381</v>
      </c>
      <c r="IH565" s="9">
        <v>6.25</v>
      </c>
    </row>
    <row r="566" spans="1:242" x14ac:dyDescent="0.25">
      <c r="A566" s="1" t="s">
        <v>704</v>
      </c>
      <c r="B566" s="5">
        <v>1650</v>
      </c>
      <c r="C566" s="3"/>
      <c r="D566" s="5">
        <v>100</v>
      </c>
      <c r="E566" s="3" t="s">
        <v>1</v>
      </c>
      <c r="F566" s="3"/>
      <c r="G566" s="2">
        <v>1.8</v>
      </c>
      <c r="H566" s="3">
        <v>2.96</v>
      </c>
      <c r="I566" s="3">
        <v>2.96</v>
      </c>
      <c r="J566" s="5">
        <v>1.1000000000000001</v>
      </c>
      <c r="K566" s="3" t="s">
        <v>705</v>
      </c>
      <c r="L566" s="3">
        <v>2.02</v>
      </c>
      <c r="M566" s="5">
        <v>1.4705882352941175</v>
      </c>
      <c r="N566" s="5">
        <v>11.42</v>
      </c>
      <c r="O566" s="3"/>
      <c r="P566" s="3">
        <v>1.1000000000000001</v>
      </c>
      <c r="Q566" s="3">
        <v>0.38759689922480617</v>
      </c>
      <c r="R566" s="5">
        <v>83</v>
      </c>
      <c r="S566" s="3">
        <v>2.2800000000000002</v>
      </c>
      <c r="T566" s="5">
        <v>0.8</v>
      </c>
      <c r="U566" s="5">
        <v>33.35</v>
      </c>
      <c r="V566" s="3">
        <v>2.2800000000000002</v>
      </c>
      <c r="W566" s="5">
        <v>278</v>
      </c>
      <c r="X566" s="3"/>
      <c r="Y566" s="3">
        <v>32.299999999999997</v>
      </c>
      <c r="Z566" s="5">
        <v>4.1100000000000003</v>
      </c>
      <c r="AA566" s="3"/>
      <c r="AB566" s="5">
        <v>2.6315789473684212</v>
      </c>
      <c r="AC566" s="5">
        <v>4.8909090909090907E-3</v>
      </c>
      <c r="AD566" s="3" t="s">
        <v>22</v>
      </c>
      <c r="AE566" s="3" t="s">
        <v>1</v>
      </c>
      <c r="AF566" s="3"/>
      <c r="AG566" s="5">
        <v>3.6999999999999998E-2</v>
      </c>
      <c r="AH566" s="5">
        <v>278</v>
      </c>
      <c r="AI566" s="5">
        <v>365</v>
      </c>
      <c r="AJ566" s="3">
        <v>2750</v>
      </c>
      <c r="AK566" s="5">
        <v>278</v>
      </c>
      <c r="AL566" s="5">
        <v>1.29</v>
      </c>
      <c r="AM566" s="3">
        <v>80</v>
      </c>
      <c r="AN566" s="3"/>
      <c r="AO566" s="5">
        <v>278</v>
      </c>
      <c r="AP566" s="5">
        <v>278</v>
      </c>
      <c r="AQ566" s="5">
        <v>402</v>
      </c>
      <c r="AR566" s="5">
        <v>7.8</v>
      </c>
      <c r="AS566" s="3" t="s">
        <v>28</v>
      </c>
      <c r="AT566" s="3" t="s">
        <v>28</v>
      </c>
      <c r="AU566" s="5">
        <v>880</v>
      </c>
      <c r="AV566" s="3">
        <v>283</v>
      </c>
      <c r="AW566" s="5">
        <v>278</v>
      </c>
      <c r="AX566" s="5">
        <v>0.66666666666666663</v>
      </c>
      <c r="AY566" s="2"/>
      <c r="AZ566" s="5">
        <v>143</v>
      </c>
      <c r="BA566" s="5">
        <v>278</v>
      </c>
      <c r="BB566" s="3">
        <v>0.82499999999999996</v>
      </c>
      <c r="BC566" s="3">
        <v>150</v>
      </c>
      <c r="BD566" s="5">
        <v>0.48780487804878053</v>
      </c>
      <c r="BE566" s="3" t="s">
        <v>581</v>
      </c>
      <c r="BF566" s="6">
        <v>38</v>
      </c>
      <c r="BG566" s="5">
        <v>6.3</v>
      </c>
      <c r="BH566" s="3">
        <v>210</v>
      </c>
      <c r="BI566" s="3">
        <v>2.96</v>
      </c>
      <c r="BJ566" s="5">
        <v>13</v>
      </c>
      <c r="BK566" s="5">
        <v>1935</v>
      </c>
      <c r="BL566" s="5">
        <v>3.3333333333333335</v>
      </c>
      <c r="BM566" s="5">
        <v>10.35</v>
      </c>
      <c r="BN566" s="5">
        <v>278</v>
      </c>
      <c r="BO566" s="3" t="s">
        <v>121</v>
      </c>
      <c r="BP566" s="5">
        <v>18</v>
      </c>
      <c r="BQ566" s="5">
        <v>14</v>
      </c>
      <c r="BR566" s="2" t="s">
        <v>21</v>
      </c>
      <c r="BS566" s="3"/>
      <c r="BT566" s="3"/>
      <c r="BU566" s="3">
        <v>1.5873015873015872</v>
      </c>
      <c r="BV566" s="5">
        <v>5.27</v>
      </c>
      <c r="BW566" s="5">
        <v>5.52</v>
      </c>
      <c r="BX566" s="3" t="s">
        <v>27</v>
      </c>
      <c r="BY566" s="3"/>
      <c r="BZ566" s="5">
        <v>278</v>
      </c>
      <c r="CA566" s="5">
        <v>9.0909090909090917</v>
      </c>
      <c r="CB566" s="3" t="s">
        <v>706</v>
      </c>
      <c r="CC566" s="5">
        <v>1.62</v>
      </c>
      <c r="CD566" s="5">
        <v>580</v>
      </c>
      <c r="CE566" s="3"/>
      <c r="CF566" s="5">
        <v>217</v>
      </c>
      <c r="CG566" s="3" t="s">
        <v>312</v>
      </c>
      <c r="CH566" s="3">
        <v>2.96</v>
      </c>
      <c r="CI566" s="3" t="s">
        <v>27</v>
      </c>
      <c r="CJ566" s="3" t="s">
        <v>1</v>
      </c>
      <c r="CK566" s="5">
        <v>5.5</v>
      </c>
      <c r="CL566" s="3" t="s">
        <v>22</v>
      </c>
      <c r="CM566" s="5">
        <v>1000</v>
      </c>
      <c r="CN566" s="3">
        <v>10000</v>
      </c>
      <c r="CO566" s="5">
        <v>172</v>
      </c>
      <c r="CP566" s="5">
        <v>19.5</v>
      </c>
      <c r="CQ566" s="5">
        <v>6.1</v>
      </c>
      <c r="CR566" s="5">
        <v>7.78</v>
      </c>
      <c r="CS566" s="5">
        <v>90</v>
      </c>
      <c r="CT566" s="5">
        <v>66</v>
      </c>
      <c r="CU566" s="5">
        <v>32.299999999999997</v>
      </c>
      <c r="CV566" s="5">
        <v>2400</v>
      </c>
      <c r="CW566" s="5">
        <v>2100</v>
      </c>
      <c r="CX566" s="5">
        <v>37.037037037037038</v>
      </c>
      <c r="CY566" s="5">
        <v>0.61728395061728392</v>
      </c>
      <c r="CZ566" s="3" t="s">
        <v>22</v>
      </c>
      <c r="DA566" s="5">
        <v>2.77</v>
      </c>
      <c r="DB566" s="5">
        <v>1480</v>
      </c>
      <c r="DC566" s="5">
        <v>24.75</v>
      </c>
      <c r="DD566" s="5">
        <v>125.25</v>
      </c>
      <c r="DE566" s="3" t="s">
        <v>22</v>
      </c>
      <c r="DF566" s="5">
        <v>0.72992700729927007</v>
      </c>
      <c r="DG566" s="3" t="s">
        <v>707</v>
      </c>
      <c r="DH566" s="5">
        <v>75</v>
      </c>
      <c r="DI566" s="3" t="s">
        <v>28</v>
      </c>
      <c r="DJ566" s="3">
        <v>15</v>
      </c>
      <c r="DK566" s="5">
        <v>820</v>
      </c>
      <c r="DL566" s="3" t="s">
        <v>8</v>
      </c>
      <c r="DM566" s="5">
        <v>0.3105590062111801</v>
      </c>
      <c r="DN566" s="3" t="s">
        <v>705</v>
      </c>
      <c r="DO566" s="5">
        <v>760</v>
      </c>
      <c r="DP566" s="5">
        <v>0.875</v>
      </c>
      <c r="DQ566" s="5">
        <v>2000</v>
      </c>
      <c r="DR566" s="5">
        <v>3.125</v>
      </c>
      <c r="DS566" s="5">
        <v>4.95</v>
      </c>
      <c r="DT566" s="5">
        <v>1.6666666666666667</v>
      </c>
      <c r="DU566" s="2"/>
      <c r="DV566" s="5">
        <v>4.3499999999999996</v>
      </c>
      <c r="DW566" s="5">
        <v>33.35</v>
      </c>
      <c r="DX566" s="3">
        <v>8.18</v>
      </c>
      <c r="DY566" s="3">
        <v>9</v>
      </c>
      <c r="DZ566" s="5">
        <v>2200</v>
      </c>
      <c r="EA566" s="5">
        <v>5.8823529411764701</v>
      </c>
      <c r="EB566" s="5">
        <v>2.62</v>
      </c>
      <c r="EC566" s="3">
        <v>12</v>
      </c>
      <c r="ED566" s="5">
        <v>278</v>
      </c>
      <c r="EE566" s="5">
        <v>0.37735849056603776</v>
      </c>
      <c r="EF566" s="3" t="s">
        <v>1</v>
      </c>
      <c r="EG566" s="3" t="s">
        <v>27</v>
      </c>
      <c r="EH566" s="5">
        <v>270</v>
      </c>
      <c r="EI566" s="5">
        <v>17.8</v>
      </c>
      <c r="EJ566" s="3" t="s">
        <v>473</v>
      </c>
      <c r="EK566" s="5">
        <v>3.18</v>
      </c>
      <c r="EL566" s="3" t="s">
        <v>1</v>
      </c>
      <c r="EM566" s="3" t="s">
        <v>708</v>
      </c>
      <c r="EN566" s="3" t="s">
        <v>27</v>
      </c>
      <c r="EO566" s="3"/>
      <c r="EP566" s="3" t="s">
        <v>8</v>
      </c>
      <c r="EQ566" s="3">
        <v>2.96</v>
      </c>
      <c r="ER566" s="5">
        <v>9.1</v>
      </c>
      <c r="ES566" s="3">
        <v>3000</v>
      </c>
      <c r="ET566" s="9">
        <v>100</v>
      </c>
      <c r="EU566" s="3" t="s">
        <v>239</v>
      </c>
      <c r="EV566" s="3" t="s">
        <v>28</v>
      </c>
      <c r="EW566" s="9">
        <v>65</v>
      </c>
      <c r="EX566" s="9">
        <v>1.82</v>
      </c>
      <c r="EY566" s="3">
        <v>2.0099999999999998</v>
      </c>
      <c r="EZ566" s="3"/>
      <c r="FA566" s="9">
        <v>1.9607843137254901</v>
      </c>
      <c r="FB566" s="9">
        <v>6.35</v>
      </c>
      <c r="FC566" s="5">
        <v>278</v>
      </c>
      <c r="FD566" s="9">
        <v>28</v>
      </c>
      <c r="FE566" s="2" t="s">
        <v>311</v>
      </c>
      <c r="FF566" s="3" t="s">
        <v>28</v>
      </c>
      <c r="FG566" s="3" t="s">
        <v>1</v>
      </c>
      <c r="FH566" s="9">
        <v>6.95</v>
      </c>
      <c r="FI566" s="3">
        <v>0.39840637450199207</v>
      </c>
      <c r="FJ566" s="9">
        <v>29.1</v>
      </c>
      <c r="FK566" s="3" t="s">
        <v>1</v>
      </c>
      <c r="FL566" s="3" t="s">
        <v>1</v>
      </c>
      <c r="FM566" s="3">
        <v>1.1627906976744187</v>
      </c>
      <c r="FN566" s="9">
        <v>1825</v>
      </c>
      <c r="FO566" s="9">
        <v>1.82</v>
      </c>
      <c r="FP566" s="9">
        <v>25.7</v>
      </c>
      <c r="FQ566" s="3" t="s">
        <v>311</v>
      </c>
      <c r="FR566" s="5">
        <v>1.75</v>
      </c>
      <c r="FS566" s="9">
        <v>147.5</v>
      </c>
      <c r="FT566" s="3" t="s">
        <v>1</v>
      </c>
      <c r="FU566" s="3">
        <v>3.7</v>
      </c>
      <c r="FV566" s="3" t="s">
        <v>27</v>
      </c>
      <c r="FW566" s="5">
        <v>650</v>
      </c>
      <c r="FX566" s="10">
        <v>0.45</v>
      </c>
      <c r="FY566" s="3">
        <v>290</v>
      </c>
      <c r="FZ566" s="3"/>
      <c r="GA566" s="3">
        <v>2.96</v>
      </c>
      <c r="GB566" s="3">
        <v>2.96</v>
      </c>
      <c r="GC566" s="3" t="s">
        <v>27</v>
      </c>
      <c r="GD566" s="3">
        <v>2.96</v>
      </c>
      <c r="GE566" s="3">
        <v>3.2258064516129035</v>
      </c>
      <c r="GF566" s="3" t="s">
        <v>30</v>
      </c>
      <c r="GG566" s="3">
        <v>390</v>
      </c>
      <c r="GH566" s="9">
        <v>3.83</v>
      </c>
      <c r="GI566" s="5">
        <v>278</v>
      </c>
      <c r="GJ566" s="5">
        <v>900</v>
      </c>
      <c r="GK566" s="3">
        <v>5.33</v>
      </c>
      <c r="GL566" s="5">
        <v>580</v>
      </c>
      <c r="GM566" s="9">
        <v>1.65</v>
      </c>
      <c r="GN566" s="3" t="s">
        <v>31</v>
      </c>
      <c r="GO566" s="3">
        <v>125</v>
      </c>
      <c r="GP566" s="3">
        <v>3.3333333333333335</v>
      </c>
      <c r="GQ566" s="3">
        <v>7300</v>
      </c>
      <c r="GR566" s="3" t="s">
        <v>219</v>
      </c>
      <c r="GS566" s="9">
        <v>3.125</v>
      </c>
      <c r="GT566" s="9">
        <v>116</v>
      </c>
      <c r="GU566" s="9">
        <v>52</v>
      </c>
      <c r="GV566" s="3">
        <v>27</v>
      </c>
      <c r="GW566" s="9">
        <v>16.3</v>
      </c>
      <c r="GX566" s="2" t="s">
        <v>34</v>
      </c>
      <c r="GY566" s="9">
        <v>3.7037037037037033</v>
      </c>
      <c r="GZ566" s="9">
        <v>7.07</v>
      </c>
      <c r="HA566" s="9">
        <v>1.46</v>
      </c>
      <c r="HB566" s="9">
        <v>41.75</v>
      </c>
      <c r="HC566" s="3">
        <v>25.75</v>
      </c>
      <c r="HD566" s="3" t="s">
        <v>689</v>
      </c>
      <c r="HE566" s="9">
        <v>400</v>
      </c>
      <c r="HF566" s="9">
        <v>25.75</v>
      </c>
      <c r="HG566" s="3" t="s">
        <v>467</v>
      </c>
      <c r="HH566" s="5">
        <v>278</v>
      </c>
      <c r="HI566" s="3" t="s">
        <v>311</v>
      </c>
      <c r="HJ566" s="3">
        <v>1.8181818181818181</v>
      </c>
      <c r="HK566" s="3"/>
      <c r="HL566" s="3">
        <v>4.87</v>
      </c>
      <c r="HM566" s="9">
        <v>0.99</v>
      </c>
      <c r="HN566" s="9">
        <v>8825</v>
      </c>
      <c r="HO566" s="3" t="s">
        <v>709</v>
      </c>
      <c r="HP566" s="3" t="s">
        <v>1</v>
      </c>
      <c r="HQ566" s="3" t="s">
        <v>28</v>
      </c>
      <c r="HR566" s="9">
        <v>1375</v>
      </c>
      <c r="HS566" s="6">
        <v>7.4999999999999997E-3</v>
      </c>
      <c r="HT566" s="3">
        <v>3.73</v>
      </c>
      <c r="HU566" s="9">
        <v>0.66225165562913912</v>
      </c>
      <c r="HV566" s="3">
        <v>1</v>
      </c>
      <c r="HW566" s="9">
        <v>4.5449999999999999</v>
      </c>
      <c r="HX566" s="3" t="s">
        <v>710</v>
      </c>
      <c r="HY566" s="3">
        <v>171</v>
      </c>
      <c r="HZ566" s="3" t="s">
        <v>30</v>
      </c>
      <c r="IA566" s="9">
        <v>83.4</v>
      </c>
      <c r="IB566" s="5">
        <v>11000</v>
      </c>
      <c r="IC566" s="3" t="s">
        <v>18</v>
      </c>
      <c r="ID566" s="3"/>
      <c r="IE566" s="3" t="s">
        <v>309</v>
      </c>
      <c r="IF566" s="7">
        <v>42</v>
      </c>
      <c r="IG566" s="9">
        <v>357.14285714285717</v>
      </c>
      <c r="IH566" s="9">
        <v>6.666666666666667</v>
      </c>
    </row>
    <row r="567" spans="1:242" x14ac:dyDescent="0.25">
      <c r="A567" s="1" t="s">
        <v>711</v>
      </c>
      <c r="B567" s="5">
        <v>1800</v>
      </c>
      <c r="C567" s="3"/>
      <c r="D567" s="5">
        <v>110</v>
      </c>
      <c r="E567" s="3" t="s">
        <v>1</v>
      </c>
      <c r="F567" s="3"/>
      <c r="G567" s="2"/>
      <c r="H567" s="3">
        <v>2.94</v>
      </c>
      <c r="I567" s="3">
        <v>2.94</v>
      </c>
      <c r="J567" s="5">
        <v>1.1100000000000001</v>
      </c>
      <c r="K567" s="3"/>
      <c r="L567" s="3">
        <v>2.0099999999999998</v>
      </c>
      <c r="M567" s="5">
        <v>1.4925373134328357</v>
      </c>
      <c r="N567" s="5">
        <v>11.3</v>
      </c>
      <c r="O567" s="3"/>
      <c r="P567" s="3">
        <v>1.0900000000000001</v>
      </c>
      <c r="Q567" s="3">
        <v>0.38314176245210729</v>
      </c>
      <c r="R567" s="5">
        <v>77</v>
      </c>
      <c r="S567" s="3">
        <v>2.29</v>
      </c>
      <c r="T567" s="2"/>
      <c r="U567" s="5">
        <v>33</v>
      </c>
      <c r="V567" s="3">
        <v>2.27</v>
      </c>
      <c r="W567" s="5">
        <v>275</v>
      </c>
      <c r="X567" s="3"/>
      <c r="Y567" s="3">
        <v>32.950000000000003</v>
      </c>
      <c r="Z567" s="5">
        <v>4.13</v>
      </c>
      <c r="AA567" s="3"/>
      <c r="AB567" s="5">
        <v>2.7027027027027026</v>
      </c>
      <c r="AC567" s="5">
        <v>6.4000000000000003E-3</v>
      </c>
      <c r="AD567" s="3" t="s">
        <v>22</v>
      </c>
      <c r="AE567" s="3" t="s">
        <v>1</v>
      </c>
      <c r="AF567" s="3"/>
      <c r="AG567" s="5">
        <v>0.04</v>
      </c>
      <c r="AH567" s="5">
        <v>275</v>
      </c>
      <c r="AI567" s="5">
        <v>370</v>
      </c>
      <c r="AJ567" s="3">
        <v>2725</v>
      </c>
      <c r="AK567" s="5">
        <v>275</v>
      </c>
      <c r="AL567" s="5">
        <v>1.27</v>
      </c>
      <c r="AM567" s="3"/>
      <c r="AN567" s="3"/>
      <c r="AO567" s="5">
        <v>275</v>
      </c>
      <c r="AP567" s="5">
        <v>275</v>
      </c>
      <c r="AQ567" s="5">
        <v>410</v>
      </c>
      <c r="AR567" s="5">
        <v>8</v>
      </c>
      <c r="AS567" s="3" t="s">
        <v>28</v>
      </c>
      <c r="AT567" s="3" t="s">
        <v>28</v>
      </c>
      <c r="AU567" s="5">
        <v>830</v>
      </c>
      <c r="AV567" s="3"/>
      <c r="AW567" s="5">
        <v>275</v>
      </c>
      <c r="AX567" s="5">
        <v>0.9</v>
      </c>
      <c r="AY567" s="2"/>
      <c r="AZ567" s="5">
        <v>141</v>
      </c>
      <c r="BA567" s="5">
        <v>275</v>
      </c>
      <c r="BB567" s="3"/>
      <c r="BC567" s="3">
        <v>150</v>
      </c>
      <c r="BD567" s="5">
        <v>0.49261083743842371</v>
      </c>
      <c r="BE567" s="3" t="s">
        <v>581</v>
      </c>
      <c r="BF567" s="5">
        <v>39</v>
      </c>
      <c r="BG567" s="5">
        <v>6.22</v>
      </c>
      <c r="BH567" s="3">
        <v>212</v>
      </c>
      <c r="BI567" s="3">
        <v>2.94</v>
      </c>
      <c r="BJ567" s="5">
        <v>13.95</v>
      </c>
      <c r="BK567" s="5">
        <v>1965</v>
      </c>
      <c r="BL567" s="5">
        <v>3.4482758620689657</v>
      </c>
      <c r="BM567" s="5">
        <v>10.25</v>
      </c>
      <c r="BN567" s="5">
        <v>275</v>
      </c>
      <c r="BO567" s="3" t="s">
        <v>121</v>
      </c>
      <c r="BP567" s="5"/>
      <c r="BQ567" s="5">
        <v>14</v>
      </c>
      <c r="BR567" s="2" t="s">
        <v>21</v>
      </c>
      <c r="BS567" s="3"/>
      <c r="BT567" s="3"/>
      <c r="BU567" s="3">
        <v>1.6129032258064517</v>
      </c>
      <c r="BV567" s="5">
        <v>5.52</v>
      </c>
      <c r="BW567" s="5">
        <v>5.45</v>
      </c>
      <c r="BX567" s="3" t="s">
        <v>27</v>
      </c>
      <c r="BY567" s="3"/>
      <c r="BZ567" s="5">
        <v>275</v>
      </c>
      <c r="CA567" s="5">
        <v>9.0909090909090917</v>
      </c>
      <c r="CB567" s="3"/>
      <c r="CC567" s="5">
        <v>1.61</v>
      </c>
      <c r="CD567" s="5">
        <v>583</v>
      </c>
      <c r="CE567" s="3"/>
      <c r="CF567" s="5">
        <v>225</v>
      </c>
      <c r="CG567" s="3" t="s">
        <v>312</v>
      </c>
      <c r="CH567" s="3">
        <v>2.94</v>
      </c>
      <c r="CI567" s="3" t="s">
        <v>27</v>
      </c>
      <c r="CJ567" s="3" t="s">
        <v>1</v>
      </c>
      <c r="CK567" s="5">
        <v>5.5</v>
      </c>
      <c r="CL567" s="3" t="s">
        <v>22</v>
      </c>
      <c r="CM567" s="5">
        <v>1050</v>
      </c>
      <c r="CN567" s="3"/>
      <c r="CO567" s="5">
        <v>170</v>
      </c>
      <c r="CP567" s="5">
        <v>19.600000000000001</v>
      </c>
      <c r="CQ567" s="5">
        <v>6</v>
      </c>
      <c r="CR567" s="5">
        <v>7.78</v>
      </c>
      <c r="CS567" s="5">
        <v>87</v>
      </c>
      <c r="CT567" s="5">
        <v>64.5</v>
      </c>
      <c r="CU567" s="5">
        <v>32.950000000000003</v>
      </c>
      <c r="CV567" s="5">
        <v>2375</v>
      </c>
      <c r="CW567" s="5">
        <v>2275</v>
      </c>
      <c r="CX567" s="5">
        <v>40</v>
      </c>
      <c r="CY567" s="5">
        <v>0.6211180124223602</v>
      </c>
      <c r="CZ567" s="3" t="s">
        <v>22</v>
      </c>
      <c r="DA567" s="5">
        <v>2.8</v>
      </c>
      <c r="DB567" s="5">
        <v>1490</v>
      </c>
      <c r="DC567" s="5">
        <v>25</v>
      </c>
      <c r="DD567" s="5">
        <v>125</v>
      </c>
      <c r="DE567" s="3" t="s">
        <v>22</v>
      </c>
      <c r="DF567" s="5">
        <v>0.7407407407407407</v>
      </c>
      <c r="DG567" s="3"/>
      <c r="DH567" s="5">
        <v>73</v>
      </c>
      <c r="DI567" s="3" t="s">
        <v>28</v>
      </c>
      <c r="DJ567" s="3"/>
      <c r="DK567" s="5">
        <v>800</v>
      </c>
      <c r="DL567" s="3" t="s">
        <v>8</v>
      </c>
      <c r="DM567" s="5">
        <v>0.30769230769230771</v>
      </c>
      <c r="DN567" s="3"/>
      <c r="DO567" s="5">
        <v>755</v>
      </c>
      <c r="DP567" s="2"/>
      <c r="DQ567" s="5">
        <v>1950</v>
      </c>
      <c r="DR567" s="5">
        <v>3.3898305084745766</v>
      </c>
      <c r="DS567" s="2"/>
      <c r="DT567" s="5">
        <v>1.5873015873015872</v>
      </c>
      <c r="DU567" s="2"/>
      <c r="DV567" s="2"/>
      <c r="DW567" s="5">
        <v>33</v>
      </c>
      <c r="DX567" s="3">
        <v>8.25</v>
      </c>
      <c r="DY567" s="3"/>
      <c r="DZ567" s="5">
        <v>2250</v>
      </c>
      <c r="EA567" s="5">
        <v>5.8823529411764701</v>
      </c>
      <c r="EB567" s="5">
        <v>2.63</v>
      </c>
      <c r="EC567" s="3">
        <v>12.05</v>
      </c>
      <c r="ED567" s="5">
        <v>275</v>
      </c>
      <c r="EE567" s="5">
        <v>0.37037037037037035</v>
      </c>
      <c r="EF567" s="3" t="s">
        <v>1</v>
      </c>
      <c r="EG567" s="3" t="s">
        <v>27</v>
      </c>
      <c r="EH567" s="2"/>
      <c r="EI567" s="5">
        <v>17.95</v>
      </c>
      <c r="EJ567" s="3" t="s">
        <v>473</v>
      </c>
      <c r="EK567" s="5">
        <v>3.17</v>
      </c>
      <c r="EL567" s="3" t="s">
        <v>1</v>
      </c>
      <c r="EM567" s="3"/>
      <c r="EN567" s="3" t="s">
        <v>27</v>
      </c>
      <c r="EO567" s="3">
        <v>330</v>
      </c>
      <c r="EP567" s="3" t="s">
        <v>8</v>
      </c>
      <c r="EQ567" s="3">
        <v>2.94</v>
      </c>
      <c r="ER567" s="5">
        <v>9.0500000000000007</v>
      </c>
      <c r="ES567" s="3"/>
      <c r="ET567" s="9">
        <v>105</v>
      </c>
      <c r="EU567" s="3" t="s">
        <v>239</v>
      </c>
      <c r="EV567" s="3" t="s">
        <v>28</v>
      </c>
      <c r="EW567" s="9">
        <v>67</v>
      </c>
      <c r="EX567" s="9">
        <v>1.79</v>
      </c>
      <c r="EY567" s="3">
        <v>2</v>
      </c>
      <c r="EZ567" s="3"/>
      <c r="FA567" s="9">
        <v>1.941747572815534</v>
      </c>
      <c r="FB567" s="9">
        <v>7</v>
      </c>
      <c r="FC567" s="5">
        <v>275</v>
      </c>
      <c r="FD567" s="9">
        <v>34</v>
      </c>
      <c r="FE567" s="2" t="s">
        <v>311</v>
      </c>
      <c r="FF567" s="3" t="s">
        <v>28</v>
      </c>
      <c r="FG567" s="3" t="s">
        <v>1</v>
      </c>
      <c r="FH567" s="9">
        <v>6.89</v>
      </c>
      <c r="FI567" s="3">
        <v>0.39525691699604748</v>
      </c>
      <c r="FJ567" s="9">
        <v>29.75</v>
      </c>
      <c r="FK567" s="3" t="s">
        <v>1</v>
      </c>
      <c r="FL567" s="3" t="s">
        <v>1</v>
      </c>
      <c r="FM567" s="3">
        <v>1.1750881316098707</v>
      </c>
      <c r="FN567" s="9">
        <v>1825</v>
      </c>
      <c r="FO567" s="9">
        <v>1.86</v>
      </c>
      <c r="FP567" s="9">
        <v>25.3</v>
      </c>
      <c r="FQ567" s="3" t="s">
        <v>311</v>
      </c>
      <c r="FR567" s="5">
        <v>1.79</v>
      </c>
      <c r="FS567" s="9">
        <v>149</v>
      </c>
      <c r="FT567" s="3" t="s">
        <v>1</v>
      </c>
      <c r="FU567" s="3">
        <v>3.69</v>
      </c>
      <c r="FV567" s="3" t="s">
        <v>27</v>
      </c>
      <c r="FW567" s="5">
        <v>625</v>
      </c>
      <c r="FX567" s="10">
        <v>0.6</v>
      </c>
      <c r="FY567" s="3">
        <v>295</v>
      </c>
      <c r="FZ567" s="3"/>
      <c r="GA567" s="3">
        <v>2.94</v>
      </c>
      <c r="GB567" s="3">
        <v>2.94</v>
      </c>
      <c r="GC567" s="3" t="s">
        <v>27</v>
      </c>
      <c r="GD567" s="3">
        <v>2.94</v>
      </c>
      <c r="GE567" s="3">
        <v>3.3222591362126246</v>
      </c>
      <c r="GF567" s="3" t="s">
        <v>30</v>
      </c>
      <c r="GG567" s="3"/>
      <c r="GH567" s="9">
        <v>3.8</v>
      </c>
      <c r="GI567" s="5">
        <v>275</v>
      </c>
      <c r="GJ567" s="5" t="s">
        <v>21</v>
      </c>
      <c r="GK567" s="3">
        <v>5.38</v>
      </c>
      <c r="GL567" s="5">
        <v>600</v>
      </c>
      <c r="GM567" s="9">
        <v>1.66</v>
      </c>
      <c r="GN567" s="3"/>
      <c r="GO567" s="3"/>
      <c r="GP567" s="3"/>
      <c r="GQ567" s="3">
        <v>7350</v>
      </c>
      <c r="GR567" s="3" t="s">
        <v>219</v>
      </c>
      <c r="GS567" s="9">
        <v>3.3898305084745766</v>
      </c>
      <c r="GT567" s="9">
        <v>115.9</v>
      </c>
      <c r="GU567" s="9">
        <v>53</v>
      </c>
      <c r="GV567" s="3">
        <v>29.5</v>
      </c>
      <c r="GW567" s="9">
        <v>16.350000000000001</v>
      </c>
      <c r="GX567" s="2" t="s">
        <v>34</v>
      </c>
      <c r="GY567" s="9">
        <v>3.7037037037037033</v>
      </c>
      <c r="GZ567" s="9">
        <v>7.3</v>
      </c>
      <c r="HA567" s="9">
        <v>1.48</v>
      </c>
      <c r="HB567" s="9">
        <v>42.2</v>
      </c>
      <c r="HC567" s="3">
        <v>25.55</v>
      </c>
      <c r="HD567" s="3" t="s">
        <v>689</v>
      </c>
      <c r="HE567" s="9">
        <v>405</v>
      </c>
      <c r="HF567" s="9">
        <v>25.55</v>
      </c>
      <c r="HG567" s="3" t="s">
        <v>467</v>
      </c>
      <c r="HH567" s="5">
        <v>275</v>
      </c>
      <c r="HI567" s="3" t="s">
        <v>311</v>
      </c>
      <c r="HJ567" s="3">
        <v>1.8484288354898335</v>
      </c>
      <c r="HK567" s="3"/>
      <c r="HL567" s="3">
        <v>4.87</v>
      </c>
      <c r="HM567" s="9">
        <v>1</v>
      </c>
      <c r="HN567" s="9">
        <v>8975</v>
      </c>
      <c r="HO567" s="3"/>
      <c r="HP567" s="3" t="s">
        <v>1</v>
      </c>
      <c r="HQ567" s="3" t="s">
        <v>28</v>
      </c>
      <c r="HR567" s="9">
        <v>1350</v>
      </c>
      <c r="HS567" s="5" t="s">
        <v>21</v>
      </c>
      <c r="HT567" s="3">
        <v>3.7</v>
      </c>
      <c r="HU567" s="9">
        <v>0.66666666666666663</v>
      </c>
      <c r="HV567" s="3">
        <v>1</v>
      </c>
      <c r="HW567" s="9">
        <v>4.5449999999999999</v>
      </c>
      <c r="HX567" s="3"/>
      <c r="HY567" s="3">
        <v>174</v>
      </c>
      <c r="HZ567" s="3" t="s">
        <v>30</v>
      </c>
      <c r="IA567" s="9">
        <v>84.5</v>
      </c>
      <c r="IB567" s="5">
        <v>11000</v>
      </c>
      <c r="IC567" s="3" t="s">
        <v>18</v>
      </c>
      <c r="ID567" s="3"/>
      <c r="IE567" s="3" t="s">
        <v>309</v>
      </c>
      <c r="IF567" s="7">
        <v>44</v>
      </c>
      <c r="IG567" s="9">
        <v>384.61538461538464</v>
      </c>
      <c r="IH567" s="9">
        <v>7.1428571428571423</v>
      </c>
    </row>
    <row r="568" spans="1:242" x14ac:dyDescent="0.25">
      <c r="A568" s="1" t="s">
        <v>712</v>
      </c>
      <c r="B568" s="5">
        <v>2000</v>
      </c>
      <c r="C568" s="3"/>
      <c r="D568" s="5">
        <v>112</v>
      </c>
      <c r="E568" s="3" t="s">
        <v>1</v>
      </c>
      <c r="F568" s="3"/>
      <c r="G568" s="2"/>
      <c r="H568" s="3">
        <v>2.82</v>
      </c>
      <c r="I568" s="3">
        <v>2.82</v>
      </c>
      <c r="J568" s="5">
        <v>1.1100000000000001</v>
      </c>
      <c r="K568" s="3"/>
      <c r="L568" s="3">
        <v>2.0099999999999998</v>
      </c>
      <c r="M568" s="5">
        <v>1.4925373134328357</v>
      </c>
      <c r="N568" s="5">
        <v>11.57</v>
      </c>
      <c r="O568" s="3"/>
      <c r="P568" s="3">
        <v>1.0900000000000001</v>
      </c>
      <c r="Q568" s="3">
        <v>0.38461538461538458</v>
      </c>
      <c r="R568" s="5">
        <v>72</v>
      </c>
      <c r="S568" s="3">
        <v>2.2200000000000002</v>
      </c>
      <c r="T568" s="2"/>
      <c r="U568" s="5">
        <v>33.9</v>
      </c>
      <c r="V568" s="3">
        <v>2.27</v>
      </c>
      <c r="W568" s="5">
        <v>280</v>
      </c>
      <c r="X568" s="3"/>
      <c r="Y568" s="3">
        <v>33</v>
      </c>
      <c r="Z568" s="5">
        <v>4.16</v>
      </c>
      <c r="AA568" s="3"/>
      <c r="AB568" s="5">
        <v>2.7777777777777777</v>
      </c>
      <c r="AC568" s="5">
        <v>7.6363636363636364E-3</v>
      </c>
      <c r="AD568" s="3" t="s">
        <v>22</v>
      </c>
      <c r="AE568" s="3" t="s">
        <v>1</v>
      </c>
      <c r="AF568" s="3"/>
      <c r="AG568" s="5">
        <v>3.7999999999999999E-2</v>
      </c>
      <c r="AH568" s="5">
        <v>280</v>
      </c>
      <c r="AI568" s="5">
        <v>380</v>
      </c>
      <c r="AJ568" s="3">
        <v>2700</v>
      </c>
      <c r="AK568" s="5">
        <v>280</v>
      </c>
      <c r="AL568" s="5">
        <v>1.26</v>
      </c>
      <c r="AM568" s="3"/>
      <c r="AN568" s="3"/>
      <c r="AO568" s="5">
        <v>280</v>
      </c>
      <c r="AP568" s="5">
        <v>280</v>
      </c>
      <c r="AQ568" s="5">
        <v>412</v>
      </c>
      <c r="AR568" s="5">
        <v>8.1</v>
      </c>
      <c r="AS568" s="3" t="s">
        <v>28</v>
      </c>
      <c r="AT568" s="3" t="s">
        <v>28</v>
      </c>
      <c r="AU568" s="5">
        <v>830</v>
      </c>
      <c r="AV568" s="3"/>
      <c r="AW568" s="5">
        <v>280</v>
      </c>
      <c r="AX568" s="5">
        <v>0.90333333333333332</v>
      </c>
      <c r="AY568" s="2"/>
      <c r="AZ568" s="5">
        <v>142</v>
      </c>
      <c r="BA568" s="5">
        <v>280</v>
      </c>
      <c r="BB568" s="3"/>
      <c r="BC568" s="3">
        <v>150</v>
      </c>
      <c r="BD568" s="5">
        <v>0.5</v>
      </c>
      <c r="BE568" s="3" t="s">
        <v>581</v>
      </c>
      <c r="BF568" s="5">
        <v>39</v>
      </c>
      <c r="BG568" s="5">
        <v>6.33</v>
      </c>
      <c r="BH568" s="3">
        <v>219</v>
      </c>
      <c r="BI568" s="3">
        <v>2.82</v>
      </c>
      <c r="BJ568" s="5">
        <v>13.95</v>
      </c>
      <c r="BK568" s="5">
        <v>1905</v>
      </c>
      <c r="BL568" s="5">
        <v>3.4482758620689657</v>
      </c>
      <c r="BM568" s="5">
        <v>10.25</v>
      </c>
      <c r="BN568" s="5">
        <v>280</v>
      </c>
      <c r="BO568" s="3" t="s">
        <v>121</v>
      </c>
      <c r="BP568" s="5"/>
      <c r="BQ568" s="5">
        <v>13.75</v>
      </c>
      <c r="BR568" s="2" t="s">
        <v>21</v>
      </c>
      <c r="BS568" s="3"/>
      <c r="BT568" s="3"/>
      <c r="BU568" s="3">
        <v>1.6129032258064517</v>
      </c>
      <c r="BV568" s="5">
        <v>6</v>
      </c>
      <c r="BW568" s="5">
        <v>5.6</v>
      </c>
      <c r="BX568" s="3" t="s">
        <v>27</v>
      </c>
      <c r="BY568" s="3"/>
      <c r="BZ568" s="5">
        <v>280</v>
      </c>
      <c r="CA568" s="5">
        <v>9.0909090909090917</v>
      </c>
      <c r="CB568" s="3"/>
      <c r="CC568" s="5">
        <v>1.66</v>
      </c>
      <c r="CD568" s="5">
        <v>610</v>
      </c>
      <c r="CE568" s="3"/>
      <c r="CF568" s="5">
        <v>230</v>
      </c>
      <c r="CG568" s="3" t="s">
        <v>312</v>
      </c>
      <c r="CH568" s="3">
        <v>2.82</v>
      </c>
      <c r="CI568" s="3" t="s">
        <v>27</v>
      </c>
      <c r="CJ568" s="3" t="s">
        <v>1</v>
      </c>
      <c r="CK568" s="5">
        <v>5.5</v>
      </c>
      <c r="CL568" s="3" t="s">
        <v>22</v>
      </c>
      <c r="CM568" s="5">
        <v>1100</v>
      </c>
      <c r="CN568" s="3"/>
      <c r="CO568" s="5">
        <v>165</v>
      </c>
      <c r="CP568" s="5">
        <v>19.600000000000001</v>
      </c>
      <c r="CQ568" s="5">
        <v>6.25</v>
      </c>
      <c r="CR568" s="5">
        <v>7.8</v>
      </c>
      <c r="CS568" s="5">
        <v>90</v>
      </c>
      <c r="CT568" s="5">
        <v>66.75</v>
      </c>
      <c r="CU568" s="5">
        <v>33</v>
      </c>
      <c r="CV568" s="5">
        <v>2400</v>
      </c>
      <c r="CW568" s="5">
        <v>2500</v>
      </c>
      <c r="CX568" s="5">
        <v>40</v>
      </c>
      <c r="CY568" s="5">
        <v>0.68027210884353739</v>
      </c>
      <c r="CZ568" s="3" t="s">
        <v>22</v>
      </c>
      <c r="DA568" s="5">
        <v>2.82</v>
      </c>
      <c r="DB568" s="5">
        <v>1600</v>
      </c>
      <c r="DC568" s="5">
        <v>24.7</v>
      </c>
      <c r="DD568" s="5">
        <v>120</v>
      </c>
      <c r="DE568" s="3" t="s">
        <v>22</v>
      </c>
      <c r="DF568" s="5">
        <v>0.7246376811594204</v>
      </c>
      <c r="DG568" s="3"/>
      <c r="DH568" s="5">
        <v>75</v>
      </c>
      <c r="DI568" s="3" t="s">
        <v>28</v>
      </c>
      <c r="DJ568" s="3"/>
      <c r="DK568" s="5">
        <v>810</v>
      </c>
      <c r="DL568" s="3" t="s">
        <v>8</v>
      </c>
      <c r="DM568" s="5">
        <v>0.3125</v>
      </c>
      <c r="DN568" s="3"/>
      <c r="DO568" s="5">
        <v>765</v>
      </c>
      <c r="DP568" s="2"/>
      <c r="DQ568" s="5">
        <v>1900</v>
      </c>
      <c r="DR568" s="5">
        <v>3.4965034965034967</v>
      </c>
      <c r="DS568" s="2"/>
      <c r="DT568" s="5">
        <v>1.6129032258064517</v>
      </c>
      <c r="DU568" s="2"/>
      <c r="DV568" s="2"/>
      <c r="DW568" s="5">
        <v>33.9</v>
      </c>
      <c r="DX568" s="3">
        <v>8.1999999999999993</v>
      </c>
      <c r="DY568" s="3"/>
      <c r="DZ568" s="5">
        <v>2325</v>
      </c>
      <c r="EA568" s="5">
        <v>6.25</v>
      </c>
      <c r="EB568" s="5">
        <v>2.65</v>
      </c>
      <c r="EC568" s="3">
        <v>12.2</v>
      </c>
      <c r="ED568" s="5">
        <v>280</v>
      </c>
      <c r="EE568" s="5">
        <v>0.38314176245210729</v>
      </c>
      <c r="EF568" s="3" t="s">
        <v>1</v>
      </c>
      <c r="EG568" s="3" t="s">
        <v>27</v>
      </c>
      <c r="EH568" s="2"/>
      <c r="EI568" s="5">
        <v>18.5</v>
      </c>
      <c r="EJ568" s="3" t="s">
        <v>473</v>
      </c>
      <c r="EK568" s="5">
        <v>3.22</v>
      </c>
      <c r="EL568" s="3" t="s">
        <v>1</v>
      </c>
      <c r="EM568" s="3"/>
      <c r="EN568" s="3" t="s">
        <v>27</v>
      </c>
      <c r="EO568" s="3"/>
      <c r="EP568" s="3" t="s">
        <v>8</v>
      </c>
      <c r="EQ568" s="3">
        <v>2.82</v>
      </c>
      <c r="ER568" s="5">
        <v>9.1999999999999993</v>
      </c>
      <c r="ES568" s="3"/>
      <c r="ET568" s="9">
        <v>110</v>
      </c>
      <c r="EU568" s="3" t="s">
        <v>239</v>
      </c>
      <c r="EV568" s="3" t="s">
        <v>28</v>
      </c>
      <c r="EW568" s="9">
        <v>68.75</v>
      </c>
      <c r="EX568" s="9">
        <v>1.85</v>
      </c>
      <c r="EY568" s="3">
        <v>2</v>
      </c>
      <c r="EZ568" s="3"/>
      <c r="FA568" s="9">
        <v>1.9379844961240309</v>
      </c>
      <c r="FB568" s="9">
        <v>7.2</v>
      </c>
      <c r="FC568" s="5">
        <v>280</v>
      </c>
      <c r="FD568" s="9">
        <v>47</v>
      </c>
      <c r="FE568" s="2" t="s">
        <v>311</v>
      </c>
      <c r="FF568" s="3" t="s">
        <v>28</v>
      </c>
      <c r="FG568" s="3" t="s">
        <v>1</v>
      </c>
      <c r="FH568" s="9">
        <v>7.05</v>
      </c>
      <c r="FI568" s="3">
        <v>0.3968253968253968</v>
      </c>
      <c r="FJ568" s="9">
        <v>30</v>
      </c>
      <c r="FK568" s="3" t="s">
        <v>1</v>
      </c>
      <c r="FL568" s="3" t="s">
        <v>1</v>
      </c>
      <c r="FM568" s="3">
        <v>1.1627906976744187</v>
      </c>
      <c r="FN568" s="9">
        <v>1830</v>
      </c>
      <c r="FO568" s="9">
        <v>1.92</v>
      </c>
      <c r="FP568" s="9">
        <v>25.6</v>
      </c>
      <c r="FQ568" s="3" t="s">
        <v>311</v>
      </c>
      <c r="FR568" s="5">
        <v>1.81</v>
      </c>
      <c r="FS568" s="9">
        <v>154</v>
      </c>
      <c r="FT568" s="3" t="s">
        <v>1</v>
      </c>
      <c r="FU568" s="3">
        <v>3.67</v>
      </c>
      <c r="FV568" s="3" t="s">
        <v>27</v>
      </c>
      <c r="FW568" s="5">
        <v>640</v>
      </c>
      <c r="FX568" s="10">
        <v>0.75</v>
      </c>
      <c r="FY568" s="3">
        <v>305</v>
      </c>
      <c r="FZ568" s="3"/>
      <c r="GA568" s="3">
        <v>2.82</v>
      </c>
      <c r="GB568" s="3">
        <v>2.82</v>
      </c>
      <c r="GC568" s="3" t="s">
        <v>27</v>
      </c>
      <c r="GD568" s="3">
        <v>2.82</v>
      </c>
      <c r="GE568" s="3">
        <v>3.3003300330033003</v>
      </c>
      <c r="GF568" s="3" t="s">
        <v>30</v>
      </c>
      <c r="GG568" s="3"/>
      <c r="GH568" s="9">
        <v>3.78</v>
      </c>
      <c r="GI568" s="5">
        <v>280</v>
      </c>
      <c r="GJ568" s="5">
        <v>18000</v>
      </c>
      <c r="GK568" s="3">
        <v>5.4</v>
      </c>
      <c r="GL568" s="5">
        <v>620</v>
      </c>
      <c r="GM568" s="9">
        <v>1.65</v>
      </c>
      <c r="GN568" s="3"/>
      <c r="GO568" s="3"/>
      <c r="GP568" s="3"/>
      <c r="GQ568" s="3">
        <v>7300</v>
      </c>
      <c r="GR568" s="3" t="s">
        <v>219</v>
      </c>
      <c r="GS568" s="9">
        <v>3.4965034965034967</v>
      </c>
      <c r="GT568" s="9">
        <v>120</v>
      </c>
      <c r="GU568" s="9">
        <v>53.5</v>
      </c>
      <c r="GV568" s="3">
        <v>31</v>
      </c>
      <c r="GW568" s="9">
        <v>16.5</v>
      </c>
      <c r="GX568" s="2" t="s">
        <v>34</v>
      </c>
      <c r="GY568" s="9">
        <v>3.8461538461538458</v>
      </c>
      <c r="GZ568" s="9">
        <v>7.84</v>
      </c>
      <c r="HA568" s="9">
        <v>1.52</v>
      </c>
      <c r="HB568" s="9">
        <v>43.5</v>
      </c>
      <c r="HC568" s="3">
        <v>25.4</v>
      </c>
      <c r="HD568" s="3" t="s">
        <v>689</v>
      </c>
      <c r="HE568" s="9">
        <v>407</v>
      </c>
      <c r="HF568" s="9">
        <v>25.5</v>
      </c>
      <c r="HG568" s="3" t="s">
        <v>467</v>
      </c>
      <c r="HH568" s="5">
        <v>280</v>
      </c>
      <c r="HI568" s="3" t="s">
        <v>311</v>
      </c>
      <c r="HJ568" s="3">
        <v>1.8761726078799248</v>
      </c>
      <c r="HK568" s="3"/>
      <c r="HL568" s="3">
        <v>4.71</v>
      </c>
      <c r="HM568" s="9">
        <v>1.03</v>
      </c>
      <c r="HN568" s="9">
        <v>9300</v>
      </c>
      <c r="HO568" s="3"/>
      <c r="HP568" s="3" t="s">
        <v>1</v>
      </c>
      <c r="HQ568" s="3" t="s">
        <v>28</v>
      </c>
      <c r="HR568" s="9">
        <v>1375</v>
      </c>
      <c r="HS568" s="5">
        <v>1.6E-2</v>
      </c>
      <c r="HT568" s="3">
        <v>3.74</v>
      </c>
      <c r="HU568" s="9">
        <v>0.70422535211267612</v>
      </c>
      <c r="HV568" s="3">
        <v>1</v>
      </c>
      <c r="HW568" s="9">
        <v>4.54</v>
      </c>
      <c r="HX568" s="3"/>
      <c r="HY568" s="3">
        <v>180</v>
      </c>
      <c r="HZ568" s="3" t="s">
        <v>30</v>
      </c>
      <c r="IA568" s="9">
        <v>85</v>
      </c>
      <c r="IB568" s="5">
        <v>11050</v>
      </c>
      <c r="IC568" s="3" t="s">
        <v>18</v>
      </c>
      <c r="ID568" s="3"/>
      <c r="IE568" s="3" t="s">
        <v>309</v>
      </c>
      <c r="IF568" s="7">
        <v>43.5</v>
      </c>
      <c r="IG568" s="9">
        <v>416.66666666666669</v>
      </c>
      <c r="IH568" s="9">
        <v>7.6923076923076916</v>
      </c>
    </row>
    <row r="569" spans="1:242" x14ac:dyDescent="0.25">
      <c r="A569" s="1" t="s">
        <v>713</v>
      </c>
      <c r="B569" s="5">
        <v>2050</v>
      </c>
      <c r="C569" s="3"/>
      <c r="D569" s="5">
        <v>108</v>
      </c>
      <c r="E569" s="3" t="s">
        <v>1</v>
      </c>
      <c r="F569" s="3"/>
      <c r="G569" s="2"/>
      <c r="H569" s="3">
        <v>2.8</v>
      </c>
      <c r="I569" s="3">
        <v>2.8</v>
      </c>
      <c r="J569" s="5">
        <v>1.1200000000000001</v>
      </c>
      <c r="K569" s="3"/>
      <c r="L569" s="3">
        <v>2.0099999999999998</v>
      </c>
      <c r="M569" s="5">
        <v>1.4492753623188408</v>
      </c>
      <c r="N569" s="5">
        <v>11.4</v>
      </c>
      <c r="O569" s="3"/>
      <c r="P569" s="3">
        <v>1.0900000000000001</v>
      </c>
      <c r="Q569" s="3">
        <v>0.38910505836575876</v>
      </c>
      <c r="R569" s="5">
        <v>70</v>
      </c>
      <c r="S569" s="3">
        <v>2.2200000000000002</v>
      </c>
      <c r="T569" s="2"/>
      <c r="U569" s="5">
        <v>33.450000000000003</v>
      </c>
      <c r="V569" s="3">
        <v>2.27</v>
      </c>
      <c r="W569" s="5">
        <v>282</v>
      </c>
      <c r="X569" s="3"/>
      <c r="Y569" s="3">
        <v>32</v>
      </c>
      <c r="Z569" s="5">
        <v>4.1900000000000004</v>
      </c>
      <c r="AA569" s="3"/>
      <c r="AB569" s="5">
        <v>2.7247956403269757</v>
      </c>
      <c r="AC569" s="5">
        <v>0.01</v>
      </c>
      <c r="AD569" s="3" t="s">
        <v>22</v>
      </c>
      <c r="AE569" s="3" t="s">
        <v>1</v>
      </c>
      <c r="AF569" s="3"/>
      <c r="AG569" s="5">
        <v>3.9E-2</v>
      </c>
      <c r="AH569" s="5">
        <v>282</v>
      </c>
      <c r="AI569" s="5">
        <v>375</v>
      </c>
      <c r="AJ569" s="3">
        <v>3850</v>
      </c>
      <c r="AK569" s="5">
        <v>282</v>
      </c>
      <c r="AL569" s="5">
        <v>1.26</v>
      </c>
      <c r="AM569" s="3"/>
      <c r="AN569" s="3"/>
      <c r="AO569" s="5">
        <v>282</v>
      </c>
      <c r="AP569" s="5">
        <v>282</v>
      </c>
      <c r="AQ569" s="5">
        <v>417</v>
      </c>
      <c r="AR569" s="5">
        <v>8.75</v>
      </c>
      <c r="AS569" s="3" t="s">
        <v>28</v>
      </c>
      <c r="AT569" s="3" t="s">
        <v>28</v>
      </c>
      <c r="AU569" s="5">
        <v>840</v>
      </c>
      <c r="AV569" s="3"/>
      <c r="AW569" s="5">
        <v>282</v>
      </c>
      <c r="AX569" s="5">
        <v>0.95833333333333337</v>
      </c>
      <c r="AY569" s="2"/>
      <c r="AZ569" s="5">
        <v>142</v>
      </c>
      <c r="BA569" s="5">
        <v>282</v>
      </c>
      <c r="BB569" s="3"/>
      <c r="BC569" s="3">
        <v>152</v>
      </c>
      <c r="BD569" s="5">
        <v>0.49504950495049505</v>
      </c>
      <c r="BE569" s="3" t="s">
        <v>581</v>
      </c>
      <c r="BF569" s="5">
        <v>40</v>
      </c>
      <c r="BG569" s="5">
        <v>6.25</v>
      </c>
      <c r="BH569" s="3">
        <v>215</v>
      </c>
      <c r="BI569" s="3">
        <v>2.8</v>
      </c>
      <c r="BJ569" s="5">
        <v>13.5</v>
      </c>
      <c r="BK569" s="5">
        <v>1960</v>
      </c>
      <c r="BL569" s="5">
        <v>3.4482758620689657</v>
      </c>
      <c r="BM569" s="5">
        <v>10.25</v>
      </c>
      <c r="BN569" s="5">
        <v>282</v>
      </c>
      <c r="BO569" s="3" t="s">
        <v>121</v>
      </c>
      <c r="BP569" s="5"/>
      <c r="BQ569" s="5">
        <v>13.5</v>
      </c>
      <c r="BR569" s="2" t="s">
        <v>21</v>
      </c>
      <c r="BS569" s="3"/>
      <c r="BT569" s="3"/>
      <c r="BU569" s="3">
        <v>1.5625</v>
      </c>
      <c r="BV569" s="5">
        <v>5.9</v>
      </c>
      <c r="BW569" s="5">
        <v>5.52</v>
      </c>
      <c r="BX569" s="3" t="s">
        <v>27</v>
      </c>
      <c r="BY569" s="3"/>
      <c r="BZ569" s="5">
        <v>282</v>
      </c>
      <c r="CA569" s="5">
        <v>9.0909090909090917</v>
      </c>
      <c r="CB569" s="3"/>
      <c r="CC569" s="5">
        <v>1.63</v>
      </c>
      <c r="CD569" s="5">
        <v>605</v>
      </c>
      <c r="CE569" s="3"/>
      <c r="CF569" s="5">
        <v>225</v>
      </c>
      <c r="CG569" s="3" t="s">
        <v>312</v>
      </c>
      <c r="CH569" s="3">
        <v>2.8</v>
      </c>
      <c r="CI569" s="3" t="s">
        <v>27</v>
      </c>
      <c r="CJ569" s="3" t="s">
        <v>1</v>
      </c>
      <c r="CK569" s="5">
        <v>5.63</v>
      </c>
      <c r="CL569" s="3" t="s">
        <v>22</v>
      </c>
      <c r="CM569" s="5">
        <v>1100</v>
      </c>
      <c r="CN569" s="3"/>
      <c r="CO569" s="5">
        <v>155</v>
      </c>
      <c r="CP569" s="5">
        <v>19.649999999999999</v>
      </c>
      <c r="CQ569" s="5">
        <v>6.15</v>
      </c>
      <c r="CR569" s="5">
        <v>7.75</v>
      </c>
      <c r="CS569" s="5">
        <v>90</v>
      </c>
      <c r="CT569" s="5">
        <v>66.7</v>
      </c>
      <c r="CU569" s="5">
        <v>32</v>
      </c>
      <c r="CV569" s="5">
        <v>2450</v>
      </c>
      <c r="CW569" s="5">
        <v>2525</v>
      </c>
      <c r="CX569" s="5">
        <v>43.478260869565219</v>
      </c>
      <c r="CY569" s="5">
        <v>0.66666666666666663</v>
      </c>
      <c r="CZ569" s="3" t="s">
        <v>22</v>
      </c>
      <c r="DA569" s="5">
        <v>2.84</v>
      </c>
      <c r="DB569" s="5">
        <v>1675</v>
      </c>
      <c r="DC569" s="5">
        <v>26.3</v>
      </c>
      <c r="DD569" s="5">
        <v>116</v>
      </c>
      <c r="DE569" s="3" t="s">
        <v>22</v>
      </c>
      <c r="DF569" s="5">
        <v>0.7142857142857143</v>
      </c>
      <c r="DG569" s="3"/>
      <c r="DH569" s="5">
        <v>80</v>
      </c>
      <c r="DI569" s="3" t="s">
        <v>28</v>
      </c>
      <c r="DJ569" s="3"/>
      <c r="DK569" s="5">
        <v>805</v>
      </c>
      <c r="DL569" s="3" t="s">
        <v>8</v>
      </c>
      <c r="DM569" s="5">
        <v>0.3105590062111801</v>
      </c>
      <c r="DN569" s="3"/>
      <c r="DO569" s="5">
        <v>760</v>
      </c>
      <c r="DP569" s="2"/>
      <c r="DQ569" s="5">
        <v>1850</v>
      </c>
      <c r="DR569" s="5">
        <v>3.4482758620689657</v>
      </c>
      <c r="DS569" s="2"/>
      <c r="DT569" s="5">
        <v>1.6666666666666667</v>
      </c>
      <c r="DU569" s="2"/>
      <c r="DV569" s="2"/>
      <c r="DW569" s="5">
        <v>33.450000000000003</v>
      </c>
      <c r="DX569" s="3">
        <v>8.1999999999999993</v>
      </c>
      <c r="DY569" s="3"/>
      <c r="DZ569" s="5">
        <v>2300</v>
      </c>
      <c r="EA569" s="5">
        <v>5.8823529411764701</v>
      </c>
      <c r="EB569" s="5">
        <v>2.61</v>
      </c>
      <c r="EC569" s="3">
        <v>12.05</v>
      </c>
      <c r="ED569" s="5">
        <v>282</v>
      </c>
      <c r="EE569" s="5">
        <v>0.37878787878787878</v>
      </c>
      <c r="EF569" s="3" t="s">
        <v>1</v>
      </c>
      <c r="EG569" s="3" t="s">
        <v>27</v>
      </c>
      <c r="EH569" s="2"/>
      <c r="EI569" s="5">
        <v>18.399999999999999</v>
      </c>
      <c r="EJ569" s="3" t="s">
        <v>473</v>
      </c>
      <c r="EK569" s="5">
        <v>3.18</v>
      </c>
      <c r="EL569" s="3" t="s">
        <v>1</v>
      </c>
      <c r="EM569" s="3"/>
      <c r="EN569" s="3" t="s">
        <v>27</v>
      </c>
      <c r="EO569" s="3"/>
      <c r="EP569" s="3" t="s">
        <v>8</v>
      </c>
      <c r="EQ569" s="3">
        <v>2.8</v>
      </c>
      <c r="ER569" s="5">
        <v>9.1999999999999993</v>
      </c>
      <c r="ES569" s="3"/>
      <c r="ET569" s="9">
        <v>112</v>
      </c>
      <c r="EU569" s="3" t="s">
        <v>239</v>
      </c>
      <c r="EV569" s="3" t="s">
        <v>28</v>
      </c>
      <c r="EW569" s="9">
        <v>67.5</v>
      </c>
      <c r="EX569" s="9">
        <v>1.83</v>
      </c>
      <c r="EY569" s="3">
        <v>2.02</v>
      </c>
      <c r="EZ569" s="3"/>
      <c r="FA569" s="9">
        <v>1.8939393939393938</v>
      </c>
      <c r="FB569" s="9">
        <v>7.15</v>
      </c>
      <c r="FC569" s="5">
        <v>282</v>
      </c>
      <c r="FD569" s="9">
        <v>55</v>
      </c>
      <c r="FE569" s="2" t="s">
        <v>311</v>
      </c>
      <c r="FF569" s="3" t="s">
        <v>28</v>
      </c>
      <c r="FG569" s="3" t="s">
        <v>1</v>
      </c>
      <c r="FH569" s="9">
        <v>6.95</v>
      </c>
      <c r="FI569" s="3">
        <v>0.390625</v>
      </c>
      <c r="FJ569" s="9">
        <v>31</v>
      </c>
      <c r="FK569" s="3" t="s">
        <v>1</v>
      </c>
      <c r="FL569" s="3" t="s">
        <v>1</v>
      </c>
      <c r="FM569" s="3">
        <v>1.1467889908256881</v>
      </c>
      <c r="FN569" s="9">
        <v>1785</v>
      </c>
      <c r="FO569" s="9">
        <v>2</v>
      </c>
      <c r="FP569" s="9">
        <v>25.75</v>
      </c>
      <c r="FQ569" s="3" t="s">
        <v>311</v>
      </c>
      <c r="FR569" s="5">
        <v>1.87</v>
      </c>
      <c r="FS569" s="9">
        <v>152</v>
      </c>
      <c r="FT569" s="3" t="s">
        <v>1</v>
      </c>
      <c r="FU569" s="3">
        <v>3.69</v>
      </c>
      <c r="FV569" s="3" t="s">
        <v>27</v>
      </c>
      <c r="FW569" s="5">
        <v>620</v>
      </c>
      <c r="FX569" s="10">
        <v>0.78</v>
      </c>
      <c r="FY569" s="3">
        <v>300</v>
      </c>
      <c r="FZ569" s="3"/>
      <c r="GA569" s="3">
        <v>2.8</v>
      </c>
      <c r="GB569" s="3">
        <v>2.8</v>
      </c>
      <c r="GC569" s="3" t="s">
        <v>27</v>
      </c>
      <c r="GD569" s="3">
        <v>2.8</v>
      </c>
      <c r="GE569" s="3">
        <v>3.3112582781456954</v>
      </c>
      <c r="GF569" s="3" t="s">
        <v>30</v>
      </c>
      <c r="GG569" s="3"/>
      <c r="GH569" s="9">
        <v>3.8</v>
      </c>
      <c r="GI569" s="5">
        <v>282</v>
      </c>
      <c r="GJ569" s="5">
        <v>25000</v>
      </c>
      <c r="GK569" s="3">
        <v>5.35</v>
      </c>
      <c r="GL569" s="5">
        <v>625</v>
      </c>
      <c r="GM569" s="9">
        <v>1.64</v>
      </c>
      <c r="GN569" s="3"/>
      <c r="GO569" s="3"/>
      <c r="GP569" s="3"/>
      <c r="GQ569" s="3">
        <v>7250</v>
      </c>
      <c r="GR569" s="3" t="s">
        <v>219</v>
      </c>
      <c r="GS569" s="9">
        <v>3.4482758620689657</v>
      </c>
      <c r="GT569" s="9">
        <v>117</v>
      </c>
      <c r="GU569" s="9">
        <v>53</v>
      </c>
      <c r="GV569" s="3">
        <v>32</v>
      </c>
      <c r="GW569" s="9">
        <v>16.45</v>
      </c>
      <c r="GX569" s="2" t="s">
        <v>34</v>
      </c>
      <c r="GY569" s="9">
        <v>3.7037037037037033</v>
      </c>
      <c r="GZ569" s="9">
        <v>7.8</v>
      </c>
      <c r="HA569" s="9">
        <v>1.5</v>
      </c>
      <c r="HB569" s="9">
        <v>43.1</v>
      </c>
      <c r="HC569" s="3">
        <v>25.3</v>
      </c>
      <c r="HD569" s="3" t="s">
        <v>689</v>
      </c>
      <c r="HE569" s="9">
        <v>410</v>
      </c>
      <c r="HF569" s="9">
        <v>25.5</v>
      </c>
      <c r="HG569" s="3" t="s">
        <v>467</v>
      </c>
      <c r="HH569" s="5">
        <v>282</v>
      </c>
      <c r="HI569" s="3" t="s">
        <v>311</v>
      </c>
      <c r="HJ569" s="3">
        <v>1.8796992481203008</v>
      </c>
      <c r="HK569" s="3"/>
      <c r="HL569" s="3">
        <v>4.7</v>
      </c>
      <c r="HM569" s="9">
        <v>1</v>
      </c>
      <c r="HN569" s="9">
        <v>9850</v>
      </c>
      <c r="HO569" s="3"/>
      <c r="HP569" s="3" t="s">
        <v>1</v>
      </c>
      <c r="HQ569" s="3" t="s">
        <v>28</v>
      </c>
      <c r="HR569" s="9">
        <v>1410</v>
      </c>
      <c r="HS569" s="5">
        <v>0.03</v>
      </c>
      <c r="HT569" s="3">
        <v>3.77</v>
      </c>
      <c r="HU569" s="9">
        <v>0.67114093959731547</v>
      </c>
      <c r="HV569" s="3">
        <v>1</v>
      </c>
      <c r="HW569" s="9">
        <v>4.55</v>
      </c>
      <c r="HX569" s="3"/>
      <c r="HY569" s="3">
        <v>178</v>
      </c>
      <c r="HZ569" s="3" t="s">
        <v>30</v>
      </c>
      <c r="IA569" s="9">
        <v>86.9</v>
      </c>
      <c r="IB569" s="5">
        <v>11000</v>
      </c>
      <c r="IC569" s="3" t="s">
        <v>18</v>
      </c>
      <c r="ID569" s="3"/>
      <c r="IE569" s="3" t="s">
        <v>309</v>
      </c>
      <c r="IF569" s="7">
        <v>45</v>
      </c>
      <c r="IG569" s="9">
        <v>476.1904761904762</v>
      </c>
      <c r="IH569" s="9">
        <v>7.6923076923076916</v>
      </c>
    </row>
    <row r="570" spans="1:242" x14ac:dyDescent="0.25">
      <c r="A570" s="1" t="s">
        <v>714</v>
      </c>
      <c r="B570" s="5">
        <v>2075</v>
      </c>
      <c r="C570" s="3"/>
      <c r="D570" s="5">
        <v>100</v>
      </c>
      <c r="E570" s="3" t="s">
        <v>1</v>
      </c>
      <c r="F570" s="3"/>
      <c r="G570" s="2"/>
      <c r="H570" s="3">
        <v>2.8</v>
      </c>
      <c r="I570" s="3">
        <v>2.8</v>
      </c>
      <c r="J570" s="5">
        <v>1.1100000000000001</v>
      </c>
      <c r="K570" s="3"/>
      <c r="L570" s="3">
        <v>2.0099999999999998</v>
      </c>
      <c r="M570" s="5">
        <v>1.4285714285714286</v>
      </c>
      <c r="N570" s="5">
        <v>11.15</v>
      </c>
      <c r="O570" s="3"/>
      <c r="P570" s="3">
        <v>1.0900000000000001</v>
      </c>
      <c r="Q570" s="3">
        <v>0.390625</v>
      </c>
      <c r="R570" s="5">
        <v>69</v>
      </c>
      <c r="S570" s="3">
        <v>2.21</v>
      </c>
      <c r="T570" s="2"/>
      <c r="U570" s="5">
        <v>33</v>
      </c>
      <c r="V570" s="3">
        <v>2.27</v>
      </c>
      <c r="W570" s="5">
        <v>275</v>
      </c>
      <c r="X570" s="3"/>
      <c r="Y570" s="3">
        <v>31.5</v>
      </c>
      <c r="Z570" s="5">
        <v>4.22</v>
      </c>
      <c r="AA570" s="3"/>
      <c r="AB570" s="5">
        <v>2.5974025974025974</v>
      </c>
      <c r="AC570" s="5">
        <v>1.3818181818181818E-2</v>
      </c>
      <c r="AD570" s="3" t="s">
        <v>22</v>
      </c>
      <c r="AE570" s="3" t="s">
        <v>1</v>
      </c>
      <c r="AF570" s="3"/>
      <c r="AG570" s="5">
        <v>4.1000000000000002E-2</v>
      </c>
      <c r="AH570" s="5">
        <v>275</v>
      </c>
      <c r="AI570" s="5">
        <v>360</v>
      </c>
      <c r="AJ570" s="3">
        <v>4000</v>
      </c>
      <c r="AK570" s="5">
        <v>275</v>
      </c>
      <c r="AL570" s="5">
        <v>1.27</v>
      </c>
      <c r="AM570" s="3"/>
      <c r="AN570" s="3"/>
      <c r="AO570" s="5">
        <v>275</v>
      </c>
      <c r="AP570" s="5">
        <v>275</v>
      </c>
      <c r="AQ570" s="5">
        <v>428</v>
      </c>
      <c r="AR570" s="5">
        <v>8.8000000000000007</v>
      </c>
      <c r="AS570" s="3" t="s">
        <v>28</v>
      </c>
      <c r="AT570" s="3" t="s">
        <v>28</v>
      </c>
      <c r="AU570" s="5">
        <v>855</v>
      </c>
      <c r="AV570" s="3"/>
      <c r="AW570" s="5">
        <v>275</v>
      </c>
      <c r="AX570" s="5">
        <v>0.9966666666666667</v>
      </c>
      <c r="AY570" s="2"/>
      <c r="AZ570" s="5">
        <v>147</v>
      </c>
      <c r="BA570" s="5">
        <v>275</v>
      </c>
      <c r="BB570" s="3"/>
      <c r="BC570" s="3">
        <v>155</v>
      </c>
      <c r="BD570" s="5">
        <v>0.48076923076923073</v>
      </c>
      <c r="BE570" s="3" t="s">
        <v>581</v>
      </c>
      <c r="BF570" s="5">
        <v>40</v>
      </c>
      <c r="BG570" s="5">
        <v>6.12</v>
      </c>
      <c r="BH570" s="3">
        <v>205</v>
      </c>
      <c r="BI570" s="3">
        <v>2.8</v>
      </c>
      <c r="BJ570" s="5">
        <v>13.9</v>
      </c>
      <c r="BK570" s="5">
        <v>2200</v>
      </c>
      <c r="BL570" s="5">
        <v>3.4482758620689657</v>
      </c>
      <c r="BM570" s="5">
        <v>10.25</v>
      </c>
      <c r="BN570" s="5">
        <v>275</v>
      </c>
      <c r="BO570" s="3" t="s">
        <v>121</v>
      </c>
      <c r="BP570" s="5"/>
      <c r="BQ570" s="5">
        <v>13.2</v>
      </c>
      <c r="BR570" s="2" t="s">
        <v>21</v>
      </c>
      <c r="BS570" s="3"/>
      <c r="BT570" s="3"/>
      <c r="BU570" s="3">
        <v>1.5384615384615383</v>
      </c>
      <c r="BV570" s="5">
        <v>5.65</v>
      </c>
      <c r="BW570" s="5">
        <v>5.4</v>
      </c>
      <c r="BX570" s="3" t="s">
        <v>27</v>
      </c>
      <c r="BY570" s="3"/>
      <c r="BZ570" s="5">
        <v>275</v>
      </c>
      <c r="CA570" s="5">
        <v>9.0909090909090917</v>
      </c>
      <c r="CB570" s="3"/>
      <c r="CC570" s="5">
        <v>1.59</v>
      </c>
      <c r="CD570" s="5">
        <v>615</v>
      </c>
      <c r="CE570" s="3"/>
      <c r="CF570" s="5">
        <v>219</v>
      </c>
      <c r="CG570" s="3" t="s">
        <v>312</v>
      </c>
      <c r="CH570" s="3">
        <v>2.8</v>
      </c>
      <c r="CI570" s="3" t="s">
        <v>27</v>
      </c>
      <c r="CJ570" s="3" t="s">
        <v>1</v>
      </c>
      <c r="CK570" s="5">
        <v>5.7</v>
      </c>
      <c r="CL570" s="3" t="s">
        <v>22</v>
      </c>
      <c r="CM570" s="5">
        <v>1110</v>
      </c>
      <c r="CN570" s="3"/>
      <c r="CO570" s="5">
        <v>152</v>
      </c>
      <c r="CP570" s="5">
        <v>19.8</v>
      </c>
      <c r="CQ570" s="5">
        <v>6.28</v>
      </c>
      <c r="CR570" s="5">
        <v>7.78</v>
      </c>
      <c r="CS570" s="5">
        <v>92</v>
      </c>
      <c r="CT570" s="5">
        <v>63</v>
      </c>
      <c r="CU570" s="5">
        <v>31.5</v>
      </c>
      <c r="CV570" s="5">
        <v>2375</v>
      </c>
      <c r="CW570" s="5">
        <v>2475</v>
      </c>
      <c r="CX570" s="5">
        <v>35.714285714285715</v>
      </c>
      <c r="CY570" s="5">
        <v>0.65359477124183007</v>
      </c>
      <c r="CZ570" s="3" t="s">
        <v>22</v>
      </c>
      <c r="DA570" s="5">
        <v>2.75</v>
      </c>
      <c r="DB570" s="5">
        <v>1595</v>
      </c>
      <c r="DC570" s="5">
        <v>26.9</v>
      </c>
      <c r="DD570" s="5">
        <v>112</v>
      </c>
      <c r="DE570" s="3" t="s">
        <v>22</v>
      </c>
      <c r="DF570" s="5">
        <v>0.69930069930069938</v>
      </c>
      <c r="DG570" s="3"/>
      <c r="DH570" s="5">
        <v>88</v>
      </c>
      <c r="DI570" s="3" t="s">
        <v>28</v>
      </c>
      <c r="DJ570" s="3"/>
      <c r="DK570" s="5">
        <v>810</v>
      </c>
      <c r="DL570" s="3" t="s">
        <v>8</v>
      </c>
      <c r="DM570" s="5">
        <v>0.30769230769230771</v>
      </c>
      <c r="DN570" s="3"/>
      <c r="DO570" s="5">
        <v>750</v>
      </c>
      <c r="DP570" s="2"/>
      <c r="DQ570" s="5">
        <v>1800</v>
      </c>
      <c r="DR570" s="5">
        <v>3.4482758620689657</v>
      </c>
      <c r="DS570" s="2"/>
      <c r="DT570" s="5">
        <v>1.6666666666666667</v>
      </c>
      <c r="DU570" s="2"/>
      <c r="DV570" s="2"/>
      <c r="DW570" s="5">
        <v>33</v>
      </c>
      <c r="DX570" s="3">
        <v>8.18</v>
      </c>
      <c r="DY570" s="3"/>
      <c r="DZ570" s="5">
        <v>2275</v>
      </c>
      <c r="EA570" s="5">
        <v>5.5555555555555554</v>
      </c>
      <c r="EB570" s="5">
        <v>2.58</v>
      </c>
      <c r="EC570" s="3">
        <v>12</v>
      </c>
      <c r="ED570" s="5">
        <v>275</v>
      </c>
      <c r="EE570" s="5">
        <v>0.37453183520599254</v>
      </c>
      <c r="EF570" s="3" t="s">
        <v>1</v>
      </c>
      <c r="EG570" s="3" t="s">
        <v>27</v>
      </c>
      <c r="EH570" s="2"/>
      <c r="EI570" s="5">
        <v>18</v>
      </c>
      <c r="EJ570" s="3" t="s">
        <v>473</v>
      </c>
      <c r="EK570" s="5">
        <v>3.16</v>
      </c>
      <c r="EL570" s="3" t="s">
        <v>1</v>
      </c>
      <c r="EM570" s="3"/>
      <c r="EN570" s="3" t="s">
        <v>27</v>
      </c>
      <c r="EO570" s="3"/>
      <c r="EP570" s="3" t="s">
        <v>8</v>
      </c>
      <c r="EQ570" s="3">
        <v>2.8</v>
      </c>
      <c r="ER570" s="5">
        <v>9.15</v>
      </c>
      <c r="ES570" s="3"/>
      <c r="ET570" s="9">
        <v>115</v>
      </c>
      <c r="EU570" s="3" t="s">
        <v>239</v>
      </c>
      <c r="EV570" s="3" t="s">
        <v>28</v>
      </c>
      <c r="EW570" s="9">
        <v>65</v>
      </c>
      <c r="EX570" s="9">
        <v>1.79</v>
      </c>
      <c r="EY570" s="3">
        <v>2.0099999999999998</v>
      </c>
      <c r="EZ570" s="3"/>
      <c r="FA570" s="9">
        <v>1.8518518518518516</v>
      </c>
      <c r="FB570" s="9">
        <v>7.25</v>
      </c>
      <c r="FC570" s="5">
        <v>275</v>
      </c>
      <c r="FD570" s="9">
        <v>70</v>
      </c>
      <c r="FE570" s="2" t="s">
        <v>311</v>
      </c>
      <c r="FF570" s="3" t="s">
        <v>28</v>
      </c>
      <c r="FG570" s="3" t="s">
        <v>1</v>
      </c>
      <c r="FH570" s="9">
        <v>6.75</v>
      </c>
      <c r="FI570" s="3">
        <v>0.390625</v>
      </c>
      <c r="FJ570" s="9">
        <v>29.75</v>
      </c>
      <c r="FK570" s="3" t="s">
        <v>1</v>
      </c>
      <c r="FL570" s="3" t="s">
        <v>1</v>
      </c>
      <c r="FM570" s="3">
        <v>1.1235955056179776</v>
      </c>
      <c r="FN570" s="9">
        <v>1880</v>
      </c>
      <c r="FO570" s="9">
        <v>2.08</v>
      </c>
      <c r="FP570" s="9">
        <v>26.8</v>
      </c>
      <c r="FQ570" s="3" t="s">
        <v>311</v>
      </c>
      <c r="FR570" s="5">
        <v>1.81</v>
      </c>
      <c r="FS570" s="9">
        <v>150</v>
      </c>
      <c r="FT570" s="3" t="s">
        <v>1</v>
      </c>
      <c r="FU570" s="3">
        <v>3.7</v>
      </c>
      <c r="FV570" s="3" t="s">
        <v>27</v>
      </c>
      <c r="FW570" s="5">
        <v>825</v>
      </c>
      <c r="FX570" s="10">
        <v>0.9</v>
      </c>
      <c r="FY570" s="3">
        <v>290</v>
      </c>
      <c r="FZ570" s="3"/>
      <c r="GA570" s="3">
        <v>2.8</v>
      </c>
      <c r="GB570" s="3">
        <v>2.8</v>
      </c>
      <c r="GC570" s="3" t="s">
        <v>27</v>
      </c>
      <c r="GD570" s="3">
        <v>2.8</v>
      </c>
      <c r="GE570" s="3">
        <v>3.0864197530864197</v>
      </c>
      <c r="GF570" s="3" t="s">
        <v>30</v>
      </c>
      <c r="GG570" s="3"/>
      <c r="GH570" s="9">
        <v>3.81</v>
      </c>
      <c r="GI570" s="5">
        <v>275</v>
      </c>
      <c r="GJ570" s="5">
        <v>63000</v>
      </c>
      <c r="GK570" s="3">
        <v>5.32</v>
      </c>
      <c r="GL570" s="5">
        <v>630</v>
      </c>
      <c r="GM570" s="9">
        <v>1.62</v>
      </c>
      <c r="GN570" s="3"/>
      <c r="GO570" s="3"/>
      <c r="GP570" s="3"/>
      <c r="GQ570" s="3">
        <v>7250</v>
      </c>
      <c r="GR570" s="3" t="s">
        <v>219</v>
      </c>
      <c r="GS570" s="9">
        <v>3.4482758620689657</v>
      </c>
      <c r="GT570" s="9">
        <v>116.5</v>
      </c>
      <c r="GU570" s="9">
        <v>55</v>
      </c>
      <c r="GV570" s="3">
        <v>31.5</v>
      </c>
      <c r="GW570" s="9">
        <v>16.350000000000001</v>
      </c>
      <c r="GX570" s="2" t="s">
        <v>34</v>
      </c>
      <c r="GY570" s="9">
        <v>3.5714285714285712</v>
      </c>
      <c r="GZ570" s="9">
        <v>7.35</v>
      </c>
      <c r="HA570" s="9">
        <v>1.43</v>
      </c>
      <c r="HB570" s="9">
        <v>43.45</v>
      </c>
      <c r="HC570" s="3">
        <v>25.7</v>
      </c>
      <c r="HD570" s="3" t="s">
        <v>689</v>
      </c>
      <c r="HE570" s="9">
        <v>415</v>
      </c>
      <c r="HF570" s="9">
        <v>25.4</v>
      </c>
      <c r="HG570" s="3" t="s">
        <v>467</v>
      </c>
      <c r="HH570" s="5">
        <v>275</v>
      </c>
      <c r="HI570" s="3" t="s">
        <v>311</v>
      </c>
      <c r="HJ570" s="3">
        <v>1.773049645390071</v>
      </c>
      <c r="HK570" s="3"/>
      <c r="HL570" s="3">
        <v>5.75</v>
      </c>
      <c r="HM570" s="9">
        <v>0.98</v>
      </c>
      <c r="HN570" s="9">
        <v>10125</v>
      </c>
      <c r="HO570" s="3"/>
      <c r="HP570" s="3" t="s">
        <v>1</v>
      </c>
      <c r="HQ570" s="3" t="s">
        <v>28</v>
      </c>
      <c r="HR570" s="9">
        <v>1450</v>
      </c>
      <c r="HS570" s="5">
        <v>3.1E-2</v>
      </c>
      <c r="HT570" s="3">
        <v>3.79</v>
      </c>
      <c r="HU570" s="9">
        <v>0.63694267515923564</v>
      </c>
      <c r="HV570" s="3">
        <v>1</v>
      </c>
      <c r="HW570" s="9">
        <v>4.5999999999999996</v>
      </c>
      <c r="HX570" s="3"/>
      <c r="HY570" s="3">
        <v>172</v>
      </c>
      <c r="HZ570" s="3" t="s">
        <v>30</v>
      </c>
      <c r="IA570" s="9">
        <v>87</v>
      </c>
      <c r="IB570" s="5">
        <v>11000</v>
      </c>
      <c r="IC570" s="3" t="s">
        <v>18</v>
      </c>
      <c r="ID570" s="3"/>
      <c r="IE570" s="3" t="s">
        <v>309</v>
      </c>
      <c r="IF570" s="7">
        <v>45.1</v>
      </c>
      <c r="IG570" s="9">
        <v>555.55555555555554</v>
      </c>
      <c r="IH570" s="9">
        <v>7.1428571428571423</v>
      </c>
    </row>
    <row r="571" spans="1:242" x14ac:dyDescent="0.25">
      <c r="A571" s="1" t="s">
        <v>715</v>
      </c>
      <c r="B571" s="5">
        <v>2025</v>
      </c>
      <c r="C571" s="3"/>
      <c r="D571" s="5">
        <v>98</v>
      </c>
      <c r="E571" s="3" t="s">
        <v>1</v>
      </c>
      <c r="F571" s="3"/>
      <c r="G571" s="2"/>
      <c r="H571" s="3">
        <v>2.8</v>
      </c>
      <c r="I571" s="3">
        <v>2.8</v>
      </c>
      <c r="J571" s="5">
        <v>1.1499999999999999</v>
      </c>
      <c r="K571" s="3"/>
      <c r="L571" s="3">
        <v>2</v>
      </c>
      <c r="M571" s="5">
        <v>1.4814814814814814</v>
      </c>
      <c r="N571" s="5">
        <v>11.3</v>
      </c>
      <c r="O571" s="3"/>
      <c r="P571" s="3">
        <v>1.08</v>
      </c>
      <c r="Q571" s="3">
        <v>0.38759689922480617</v>
      </c>
      <c r="R571" s="5">
        <v>68</v>
      </c>
      <c r="S571" s="3">
        <v>2.2000000000000002</v>
      </c>
      <c r="T571" s="2"/>
      <c r="U571" s="5">
        <v>32.950000000000003</v>
      </c>
      <c r="V571" s="3">
        <v>2.25</v>
      </c>
      <c r="W571" s="5">
        <v>277</v>
      </c>
      <c r="X571" s="3"/>
      <c r="Y571" s="3">
        <v>31.6</v>
      </c>
      <c r="Z571" s="5">
        <v>4.3</v>
      </c>
      <c r="AA571" s="3"/>
      <c r="AB571" s="5">
        <v>2.6109660574412534</v>
      </c>
      <c r="AC571" s="5">
        <v>1.7381818181818182E-2</v>
      </c>
      <c r="AD571" s="3" t="s">
        <v>22</v>
      </c>
      <c r="AE571" s="3" t="s">
        <v>1</v>
      </c>
      <c r="AF571" s="3"/>
      <c r="AG571" s="5">
        <v>4.4999999999999998E-2</v>
      </c>
      <c r="AH571" s="5">
        <v>277</v>
      </c>
      <c r="AI571" s="5">
        <v>363</v>
      </c>
      <c r="AJ571" s="3">
        <v>4100</v>
      </c>
      <c r="AK571" s="5">
        <v>277</v>
      </c>
      <c r="AL571" s="5">
        <v>1.29</v>
      </c>
      <c r="AM571" s="3"/>
      <c r="AN571" s="3"/>
      <c r="AO571" s="5">
        <v>277</v>
      </c>
      <c r="AP571" s="5">
        <v>277</v>
      </c>
      <c r="AQ571" s="5">
        <v>439</v>
      </c>
      <c r="AR571" s="5">
        <v>10</v>
      </c>
      <c r="AS571" s="3" t="s">
        <v>28</v>
      </c>
      <c r="AT571" s="3" t="s">
        <v>28</v>
      </c>
      <c r="AU571" s="5">
        <v>860</v>
      </c>
      <c r="AV571" s="3"/>
      <c r="AW571" s="5">
        <v>277</v>
      </c>
      <c r="AX571" s="5">
        <v>1.1499999999999999</v>
      </c>
      <c r="AY571" s="2"/>
      <c r="AZ571" s="5">
        <v>149</v>
      </c>
      <c r="BA571" s="5">
        <v>277</v>
      </c>
      <c r="BB571" s="3"/>
      <c r="BC571" s="3">
        <v>160</v>
      </c>
      <c r="BD571" s="5">
        <v>0.48780487804878053</v>
      </c>
      <c r="BE571" s="3" t="s">
        <v>581</v>
      </c>
      <c r="BF571" s="5">
        <v>42</v>
      </c>
      <c r="BG571" s="5">
        <v>6.18</v>
      </c>
      <c r="BH571" s="3">
        <v>207</v>
      </c>
      <c r="BI571" s="3">
        <v>2.8</v>
      </c>
      <c r="BJ571" s="5">
        <v>13.75</v>
      </c>
      <c r="BK571" s="5">
        <v>2025</v>
      </c>
      <c r="BL571" s="5">
        <v>3.3783783783783785</v>
      </c>
      <c r="BM571" s="5">
        <v>10.5</v>
      </c>
      <c r="BN571" s="5">
        <v>277</v>
      </c>
      <c r="BO571" s="3" t="s">
        <v>716</v>
      </c>
      <c r="BP571" s="5"/>
      <c r="BQ571" s="5">
        <v>13.3</v>
      </c>
      <c r="BR571" s="2" t="s">
        <v>21</v>
      </c>
      <c r="BS571" s="3"/>
      <c r="BT571" s="3"/>
      <c r="BU571" s="3">
        <v>1.5625</v>
      </c>
      <c r="BV571" s="5">
        <v>5.65</v>
      </c>
      <c r="BW571" s="5">
        <v>5.48</v>
      </c>
      <c r="BX571" s="3" t="s">
        <v>27</v>
      </c>
      <c r="BY571" s="3"/>
      <c r="BZ571" s="5">
        <v>277</v>
      </c>
      <c r="CA571" s="5">
        <v>9.0909090909090917</v>
      </c>
      <c r="CB571" s="3"/>
      <c r="CC571" s="5">
        <v>1.6</v>
      </c>
      <c r="CD571" s="5">
        <v>630</v>
      </c>
      <c r="CE571" s="3"/>
      <c r="CF571" s="5">
        <v>222</v>
      </c>
      <c r="CG571" s="3" t="s">
        <v>312</v>
      </c>
      <c r="CH571" s="3">
        <v>2.8</v>
      </c>
      <c r="CI571" s="3" t="s">
        <v>27</v>
      </c>
      <c r="CJ571" s="3" t="s">
        <v>1</v>
      </c>
      <c r="CK571" s="5">
        <v>5.9</v>
      </c>
      <c r="CL571" s="3" t="s">
        <v>22</v>
      </c>
      <c r="CM571" s="5">
        <v>1120</v>
      </c>
      <c r="CN571" s="3"/>
      <c r="CO571" s="5">
        <v>155</v>
      </c>
      <c r="CP571" s="5">
        <v>20.5</v>
      </c>
      <c r="CQ571" s="5">
        <v>6.6</v>
      </c>
      <c r="CR571" s="5">
        <v>7.82</v>
      </c>
      <c r="CS571" s="5">
        <v>96</v>
      </c>
      <c r="CT571" s="5">
        <v>64</v>
      </c>
      <c r="CU571" s="5">
        <v>31.6</v>
      </c>
      <c r="CV571" s="5">
        <v>2350</v>
      </c>
      <c r="CW571" s="5">
        <v>2300</v>
      </c>
      <c r="CX571" s="5">
        <v>40</v>
      </c>
      <c r="CY571" s="5">
        <v>0.66225165562913912</v>
      </c>
      <c r="CZ571" s="3" t="s">
        <v>22</v>
      </c>
      <c r="DA571" s="5">
        <v>2.75</v>
      </c>
      <c r="DB571" s="5">
        <v>1550</v>
      </c>
      <c r="DC571" s="5">
        <v>27.7</v>
      </c>
      <c r="DD571" s="5">
        <v>107.9</v>
      </c>
      <c r="DE571" s="3" t="s">
        <v>22</v>
      </c>
      <c r="DF571" s="5">
        <v>0.69930069930069938</v>
      </c>
      <c r="DG571" s="3"/>
      <c r="DH571" s="5">
        <v>90</v>
      </c>
      <c r="DI571" s="3" t="s">
        <v>28</v>
      </c>
      <c r="DJ571" s="3"/>
      <c r="DK571" s="5">
        <v>812</v>
      </c>
      <c r="DL571" s="3" t="s">
        <v>8</v>
      </c>
      <c r="DM571" s="5">
        <v>0.3048780487804878</v>
      </c>
      <c r="DN571" s="3"/>
      <c r="DO571" s="5">
        <v>765</v>
      </c>
      <c r="DP571" s="2"/>
      <c r="DQ571" s="5">
        <v>1825</v>
      </c>
      <c r="DR571" s="5">
        <v>3.5842293906810032</v>
      </c>
      <c r="DS571" s="2"/>
      <c r="DT571" s="5">
        <v>1.639344262295082</v>
      </c>
      <c r="DU571" s="2"/>
      <c r="DV571" s="2"/>
      <c r="DW571" s="5">
        <v>32.950000000000003</v>
      </c>
      <c r="DX571" s="3">
        <v>8.2200000000000006</v>
      </c>
      <c r="DY571" s="3"/>
      <c r="DZ571" s="5">
        <v>2230</v>
      </c>
      <c r="EA571" s="5">
        <v>5.7471264367816097</v>
      </c>
      <c r="EB571" s="5">
        <v>2.57</v>
      </c>
      <c r="EC571" s="3">
        <v>12</v>
      </c>
      <c r="ED571" s="5">
        <v>277</v>
      </c>
      <c r="EE571" s="5">
        <v>0.37174721189591081</v>
      </c>
      <c r="EF571" s="3" t="s">
        <v>1</v>
      </c>
      <c r="EG571" s="3" t="s">
        <v>27</v>
      </c>
      <c r="EH571" s="2"/>
      <c r="EI571" s="5">
        <v>17.8</v>
      </c>
      <c r="EJ571" s="3" t="s">
        <v>473</v>
      </c>
      <c r="EK571" s="5">
        <v>3.15</v>
      </c>
      <c r="EL571" s="3" t="s">
        <v>1</v>
      </c>
      <c r="EM571" s="3"/>
      <c r="EN571" s="3" t="s">
        <v>27</v>
      </c>
      <c r="EO571" s="3"/>
      <c r="EP571" s="3" t="s">
        <v>8</v>
      </c>
      <c r="EQ571" s="3">
        <v>2.8</v>
      </c>
      <c r="ER571" s="5">
        <v>9.11</v>
      </c>
      <c r="ES571" s="3"/>
      <c r="ET571" s="9">
        <v>115</v>
      </c>
      <c r="EU571" s="3" t="s">
        <v>239</v>
      </c>
      <c r="EV571" s="3" t="s">
        <v>28</v>
      </c>
      <c r="EW571" s="9">
        <v>64</v>
      </c>
      <c r="EX571" s="9">
        <v>1.08</v>
      </c>
      <c r="EY571" s="3">
        <v>2.0099999999999998</v>
      </c>
      <c r="EZ571" s="3"/>
      <c r="FA571" s="9">
        <v>1.8518518518518516</v>
      </c>
      <c r="FB571" s="9">
        <v>7.3</v>
      </c>
      <c r="FC571" s="5">
        <v>277</v>
      </c>
      <c r="FD571" s="9">
        <v>72</v>
      </c>
      <c r="FE571" s="2" t="s">
        <v>311</v>
      </c>
      <c r="FF571" s="3" t="s">
        <v>28</v>
      </c>
      <c r="FG571" s="3" t="s">
        <v>1</v>
      </c>
      <c r="FH571" s="9">
        <v>6.82</v>
      </c>
      <c r="FI571" s="3">
        <v>0.39370078740157477</v>
      </c>
      <c r="FJ571" s="9">
        <v>28.9</v>
      </c>
      <c r="FK571" s="3" t="s">
        <v>1</v>
      </c>
      <c r="FL571" s="3" t="s">
        <v>1</v>
      </c>
      <c r="FM571" s="3">
        <v>1.0989010989010988</v>
      </c>
      <c r="FN571" s="9">
        <v>1925</v>
      </c>
      <c r="FO571" s="9">
        <v>2.1</v>
      </c>
      <c r="FP571" s="9">
        <v>27.1</v>
      </c>
      <c r="FQ571" s="3" t="s">
        <v>311</v>
      </c>
      <c r="FR571" s="5">
        <v>1.82</v>
      </c>
      <c r="FS571" s="9">
        <v>156</v>
      </c>
      <c r="FT571" s="3" t="s">
        <v>1</v>
      </c>
      <c r="FU571" s="3">
        <v>3.71</v>
      </c>
      <c r="FV571" s="3" t="s">
        <v>27</v>
      </c>
      <c r="FW571" s="5">
        <v>830</v>
      </c>
      <c r="FX571" s="10">
        <v>1.1000000000000001</v>
      </c>
      <c r="FY571" s="3">
        <v>292</v>
      </c>
      <c r="FZ571" s="3"/>
      <c r="GA571" s="3">
        <v>2.8</v>
      </c>
      <c r="GB571" s="3">
        <v>2.8</v>
      </c>
      <c r="GC571" s="3" t="s">
        <v>27</v>
      </c>
      <c r="GD571" s="3">
        <v>2.8</v>
      </c>
      <c r="GE571" s="3">
        <v>3.1847133757961785</v>
      </c>
      <c r="GF571" s="3" t="s">
        <v>30</v>
      </c>
      <c r="GG571" s="3"/>
      <c r="GH571" s="9">
        <v>3.83</v>
      </c>
      <c r="GI571" s="5">
        <v>277</v>
      </c>
      <c r="GJ571" s="5">
        <v>90000</v>
      </c>
      <c r="GK571" s="3">
        <v>5.29</v>
      </c>
      <c r="GL571" s="5">
        <v>645</v>
      </c>
      <c r="GM571" s="9">
        <v>1.61</v>
      </c>
      <c r="GN571" s="3"/>
      <c r="GO571" s="3"/>
      <c r="GP571" s="3"/>
      <c r="GQ571" s="3">
        <v>7325</v>
      </c>
      <c r="GR571" s="3" t="s">
        <v>219</v>
      </c>
      <c r="GS571" s="9">
        <v>3.5842293906810032</v>
      </c>
      <c r="GT571" s="9">
        <v>127</v>
      </c>
      <c r="GU571" s="9">
        <v>54</v>
      </c>
      <c r="GV571" s="3">
        <v>33</v>
      </c>
      <c r="GW571" s="9">
        <v>16.25</v>
      </c>
      <c r="GX571" s="2" t="s">
        <v>34</v>
      </c>
      <c r="GY571" s="9">
        <v>3.5842293906810032</v>
      </c>
      <c r="GZ571" s="9">
        <v>7.32</v>
      </c>
      <c r="HA571" s="9">
        <v>1.44</v>
      </c>
      <c r="HB571" s="9">
        <v>43</v>
      </c>
      <c r="HC571" s="3">
        <v>26.15</v>
      </c>
      <c r="HD571" s="3" t="s">
        <v>689</v>
      </c>
      <c r="HE571" s="9">
        <v>418</v>
      </c>
      <c r="HF571" s="9">
        <v>25.5</v>
      </c>
      <c r="HG571" s="3" t="s">
        <v>467</v>
      </c>
      <c r="HH571" s="5">
        <v>277</v>
      </c>
      <c r="HI571" s="3" t="s">
        <v>311</v>
      </c>
      <c r="HJ571" s="3">
        <v>1.7921146953405016</v>
      </c>
      <c r="HK571" s="3"/>
      <c r="HL571" s="3">
        <v>6.5</v>
      </c>
      <c r="HM571" s="9">
        <v>0.99</v>
      </c>
      <c r="HN571" s="9">
        <v>10600</v>
      </c>
      <c r="HO571" s="3"/>
      <c r="HP571" s="3" t="s">
        <v>1</v>
      </c>
      <c r="HQ571" s="3" t="s">
        <v>28</v>
      </c>
      <c r="HR571" s="9">
        <v>1440</v>
      </c>
      <c r="HS571" s="5">
        <v>3.2500000000000001E-2</v>
      </c>
      <c r="HT571" s="3">
        <v>3.73</v>
      </c>
      <c r="HU571" s="9">
        <v>0.64516129032258063</v>
      </c>
      <c r="HV571" s="3">
        <v>1</v>
      </c>
      <c r="HW571" s="9">
        <v>4.57</v>
      </c>
      <c r="HX571" s="3"/>
      <c r="HY571" s="3">
        <v>170</v>
      </c>
      <c r="HZ571" s="3" t="s">
        <v>30</v>
      </c>
      <c r="IA571" s="9">
        <v>88</v>
      </c>
      <c r="IB571" s="5">
        <v>11075</v>
      </c>
      <c r="IC571" s="3" t="s">
        <v>18</v>
      </c>
      <c r="ID571" s="3"/>
      <c r="IE571" s="3" t="s">
        <v>309</v>
      </c>
      <c r="IF571" s="7">
        <v>47</v>
      </c>
      <c r="IG571" s="9">
        <v>555.55555555555554</v>
      </c>
      <c r="IH571" s="9">
        <v>7.1428571428571423</v>
      </c>
    </row>
    <row r="572" spans="1:242" x14ac:dyDescent="0.25">
      <c r="A572" s="1" t="s">
        <v>717</v>
      </c>
      <c r="B572" s="5">
        <v>2070</v>
      </c>
      <c r="C572" s="3">
        <v>130</v>
      </c>
      <c r="D572" s="5">
        <v>100</v>
      </c>
      <c r="E572" s="3" t="s">
        <v>1</v>
      </c>
      <c r="F572" s="3"/>
      <c r="G572" s="2"/>
      <c r="H572" s="3">
        <v>2.79</v>
      </c>
      <c r="I572" s="3">
        <v>2.79</v>
      </c>
      <c r="J572" s="5">
        <v>1.1399999999999999</v>
      </c>
      <c r="K572" s="3"/>
      <c r="L572" s="3">
        <v>1.98</v>
      </c>
      <c r="M572" s="5">
        <v>1.506024096385542</v>
      </c>
      <c r="N572" s="5">
        <v>12.05</v>
      </c>
      <c r="O572" s="3"/>
      <c r="P572" s="3">
        <v>1.0900000000000001</v>
      </c>
      <c r="Q572" s="3">
        <v>0.390625</v>
      </c>
      <c r="R572" s="5">
        <v>62</v>
      </c>
      <c r="S572" s="3">
        <v>2.2000000000000002</v>
      </c>
      <c r="T572" s="2"/>
      <c r="U572" s="5">
        <v>35</v>
      </c>
      <c r="V572" s="3">
        <v>2.2200000000000002</v>
      </c>
      <c r="W572" s="5">
        <v>289</v>
      </c>
      <c r="X572" s="3"/>
      <c r="Y572" s="3">
        <v>32</v>
      </c>
      <c r="Z572" s="5">
        <v>4.32</v>
      </c>
      <c r="AA572" s="3"/>
      <c r="AB572" s="5">
        <v>2.7397260273972601</v>
      </c>
      <c r="AC572" s="5">
        <v>2.181818181818182E-2</v>
      </c>
      <c r="AD572" s="3" t="s">
        <v>22</v>
      </c>
      <c r="AE572" s="3" t="s">
        <v>1</v>
      </c>
      <c r="AF572" s="3"/>
      <c r="AG572" s="5">
        <v>4.8000000000000001E-2</v>
      </c>
      <c r="AH572" s="5">
        <v>289</v>
      </c>
      <c r="AI572" s="5">
        <v>377</v>
      </c>
      <c r="AJ572" s="3">
        <v>4200</v>
      </c>
      <c r="AK572" s="5">
        <v>289</v>
      </c>
      <c r="AL572" s="5">
        <v>1.3</v>
      </c>
      <c r="AM572" s="3"/>
      <c r="AN572" s="3"/>
      <c r="AO572" s="5">
        <v>289</v>
      </c>
      <c r="AP572" s="5">
        <v>289</v>
      </c>
      <c r="AQ572" s="5">
        <v>450</v>
      </c>
      <c r="AR572" s="5">
        <v>11.5</v>
      </c>
      <c r="AS572" s="3" t="s">
        <v>28</v>
      </c>
      <c r="AT572" s="3" t="s">
        <v>28</v>
      </c>
      <c r="AU572" s="5">
        <v>890</v>
      </c>
      <c r="AV572" s="3"/>
      <c r="AW572" s="5">
        <v>289</v>
      </c>
      <c r="AX572" s="5">
        <v>1.46</v>
      </c>
      <c r="AY572" s="2"/>
      <c r="AZ572" s="5">
        <v>152</v>
      </c>
      <c r="BA572" s="5">
        <v>289</v>
      </c>
      <c r="BB572" s="3"/>
      <c r="BC572" s="3">
        <v>165</v>
      </c>
      <c r="BD572" s="5">
        <v>0.51020408163265307</v>
      </c>
      <c r="BE572" s="3" t="s">
        <v>581</v>
      </c>
      <c r="BF572" s="5">
        <v>42</v>
      </c>
      <c r="BG572" s="5">
        <v>6.58</v>
      </c>
      <c r="BH572" s="3">
        <v>215</v>
      </c>
      <c r="BI572" s="3">
        <v>2.79</v>
      </c>
      <c r="BJ572" s="5">
        <v>13.6</v>
      </c>
      <c r="BK572" s="5">
        <v>2015</v>
      </c>
      <c r="BL572" s="5">
        <v>3.3557046979865772</v>
      </c>
      <c r="BM572" s="5">
        <v>10.5</v>
      </c>
      <c r="BN572" s="5">
        <v>289</v>
      </c>
      <c r="BO572" s="3" t="s">
        <v>716</v>
      </c>
      <c r="BP572" s="5"/>
      <c r="BQ572" s="5">
        <v>13.5</v>
      </c>
      <c r="BR572" s="2" t="s">
        <v>21</v>
      </c>
      <c r="BS572" s="3"/>
      <c r="BT572" s="3"/>
      <c r="BU572" s="3">
        <v>1.5873015873015872</v>
      </c>
      <c r="BV572" s="5">
        <v>5.77</v>
      </c>
      <c r="BW572" s="5">
        <v>5.8</v>
      </c>
      <c r="BX572" s="3" t="s">
        <v>27</v>
      </c>
      <c r="BY572" s="3"/>
      <c r="BZ572" s="5">
        <v>289</v>
      </c>
      <c r="CA572" s="5">
        <v>8.6206896551724128</v>
      </c>
      <c r="CB572" s="3"/>
      <c r="CC572" s="5">
        <v>1.71</v>
      </c>
      <c r="CD572" s="5">
        <v>635</v>
      </c>
      <c r="CE572" s="3"/>
      <c r="CF572" s="5">
        <v>238</v>
      </c>
      <c r="CG572" s="3" t="s">
        <v>312</v>
      </c>
      <c r="CH572" s="3">
        <v>2.79</v>
      </c>
      <c r="CI572" s="3" t="s">
        <v>27</v>
      </c>
      <c r="CJ572" s="3" t="s">
        <v>1</v>
      </c>
      <c r="CK572" s="5">
        <v>6.05</v>
      </c>
      <c r="CL572" s="3" t="s">
        <v>22</v>
      </c>
      <c r="CM572" s="5">
        <v>1250</v>
      </c>
      <c r="CN572" s="3"/>
      <c r="CO572" s="5">
        <v>169</v>
      </c>
      <c r="CP572" s="5">
        <v>20</v>
      </c>
      <c r="CQ572" s="5">
        <v>7.2</v>
      </c>
      <c r="CR572" s="5">
        <v>7.8</v>
      </c>
      <c r="CS572" s="5">
        <v>100</v>
      </c>
      <c r="CT572" s="5">
        <v>73</v>
      </c>
      <c r="CU572" s="5">
        <v>32</v>
      </c>
      <c r="CV572" s="5">
        <v>2270</v>
      </c>
      <c r="CW572" s="5">
        <v>2395</v>
      </c>
      <c r="CX572" s="5">
        <v>45.45454545454546</v>
      </c>
      <c r="CY572" s="5">
        <v>0.69930069930069938</v>
      </c>
      <c r="CZ572" s="3" t="s">
        <v>22</v>
      </c>
      <c r="DA572" s="5">
        <v>2.81</v>
      </c>
      <c r="DB572" s="5">
        <v>1595</v>
      </c>
      <c r="DC572" s="5">
        <v>27</v>
      </c>
      <c r="DD572" s="5">
        <v>108</v>
      </c>
      <c r="DE572" s="3" t="s">
        <v>22</v>
      </c>
      <c r="DF572" s="5">
        <v>0.70422535211267612</v>
      </c>
      <c r="DG572" s="3"/>
      <c r="DH572" s="5">
        <v>100</v>
      </c>
      <c r="DI572" s="3" t="s">
        <v>28</v>
      </c>
      <c r="DJ572" s="3"/>
      <c r="DK572" s="5">
        <v>817</v>
      </c>
      <c r="DL572" s="3" t="s">
        <v>8</v>
      </c>
      <c r="DM572" s="5">
        <v>0.30769230769230771</v>
      </c>
      <c r="DN572" s="3"/>
      <c r="DO572" s="5">
        <v>770</v>
      </c>
      <c r="DP572" s="2"/>
      <c r="DQ572" s="5">
        <v>1890</v>
      </c>
      <c r="DR572" s="5">
        <v>3.4965034965034967</v>
      </c>
      <c r="DS572" s="2"/>
      <c r="DT572" s="5">
        <v>1.6666666666666667</v>
      </c>
      <c r="DU572" s="2"/>
      <c r="DV572" s="2"/>
      <c r="DW572" s="5">
        <v>35</v>
      </c>
      <c r="DX572" s="3">
        <v>8.5</v>
      </c>
      <c r="DY572" s="3"/>
      <c r="DZ572" s="5">
        <v>2210</v>
      </c>
      <c r="EA572" s="5">
        <v>6.0240963855421681</v>
      </c>
      <c r="EB572" s="5">
        <v>2.57</v>
      </c>
      <c r="EC572" s="3">
        <v>12.1</v>
      </c>
      <c r="ED572" s="5">
        <v>289</v>
      </c>
      <c r="EE572" s="5">
        <v>0.38610038610038611</v>
      </c>
      <c r="EF572" s="3" t="s">
        <v>1</v>
      </c>
      <c r="EG572" s="3" t="s">
        <v>27</v>
      </c>
      <c r="EH572" s="2">
        <v>250</v>
      </c>
      <c r="EI572" s="5">
        <v>18.399999999999999</v>
      </c>
      <c r="EJ572" s="3" t="s">
        <v>473</v>
      </c>
      <c r="EK572" s="5">
        <v>3.17</v>
      </c>
      <c r="EL572" s="3" t="s">
        <v>1</v>
      </c>
      <c r="EM572" s="3"/>
      <c r="EN572" s="3" t="s">
        <v>27</v>
      </c>
      <c r="EO572" s="3"/>
      <c r="EP572" s="3" t="s">
        <v>8</v>
      </c>
      <c r="EQ572" s="3">
        <v>2.79</v>
      </c>
      <c r="ER572" s="5">
        <v>9.5</v>
      </c>
      <c r="ES572" s="2">
        <v>3500</v>
      </c>
      <c r="ET572" s="9">
        <v>100</v>
      </c>
      <c r="EU572" s="3" t="s">
        <v>239</v>
      </c>
      <c r="EV572" s="3" t="s">
        <v>28</v>
      </c>
      <c r="EW572" s="9">
        <v>60</v>
      </c>
      <c r="EX572" s="9">
        <v>1.92</v>
      </c>
      <c r="EY572" s="3">
        <v>2.02</v>
      </c>
      <c r="EZ572" s="3"/>
      <c r="FA572" s="9">
        <v>1.8796992481203008</v>
      </c>
      <c r="FB572" s="9">
        <v>7.4</v>
      </c>
      <c r="FC572" s="5">
        <v>289</v>
      </c>
      <c r="FD572" s="9">
        <v>70</v>
      </c>
      <c r="FE572" s="2" t="s">
        <v>311</v>
      </c>
      <c r="FF572" s="3" t="s">
        <v>28</v>
      </c>
      <c r="FG572" s="3" t="s">
        <v>1</v>
      </c>
      <c r="FH572" s="9">
        <v>7.18</v>
      </c>
      <c r="FI572" s="3">
        <v>0.40322580645161293</v>
      </c>
      <c r="FJ572" s="9">
        <v>29.5</v>
      </c>
      <c r="FK572" s="3" t="s">
        <v>1</v>
      </c>
      <c r="FL572" s="3" t="s">
        <v>1</v>
      </c>
      <c r="FM572" s="3">
        <v>1.1587485515643106</v>
      </c>
      <c r="FN572" s="9">
        <v>1900</v>
      </c>
      <c r="FO572" s="9">
        <v>2.12</v>
      </c>
      <c r="FP572" s="9">
        <v>27.5</v>
      </c>
      <c r="FQ572" s="3" t="s">
        <v>311</v>
      </c>
      <c r="FR572" s="5">
        <v>1.8149999999999999</v>
      </c>
      <c r="FS572" s="9">
        <v>163</v>
      </c>
      <c r="FT572" s="3" t="s">
        <v>1</v>
      </c>
      <c r="FU572" s="3">
        <v>3.72</v>
      </c>
      <c r="FV572" s="3" t="s">
        <v>27</v>
      </c>
      <c r="FW572" s="5">
        <v>850</v>
      </c>
      <c r="FX572" s="10">
        <v>1.1499999999999999</v>
      </c>
      <c r="FY572" s="3">
        <v>305</v>
      </c>
      <c r="FZ572" s="3"/>
      <c r="GA572" s="3">
        <v>2.79</v>
      </c>
      <c r="GB572" s="3">
        <v>2.79</v>
      </c>
      <c r="GC572" s="3" t="s">
        <v>27</v>
      </c>
      <c r="GD572" s="3">
        <v>2.79</v>
      </c>
      <c r="GE572" s="3">
        <v>3.3444816053511706</v>
      </c>
      <c r="GF572" s="3" t="s">
        <v>30</v>
      </c>
      <c r="GG572" s="3"/>
      <c r="GH572" s="9">
        <v>3.91</v>
      </c>
      <c r="GI572" s="5">
        <v>289</v>
      </c>
      <c r="GJ572" s="5">
        <v>1800000</v>
      </c>
      <c r="GK572" s="3">
        <v>5.4</v>
      </c>
      <c r="GL572" s="5">
        <v>650</v>
      </c>
      <c r="GM572" s="9">
        <v>1.63</v>
      </c>
      <c r="GN572" s="3"/>
      <c r="GO572" s="3"/>
      <c r="GP572" s="3"/>
      <c r="GQ572" s="3">
        <v>7500</v>
      </c>
      <c r="GR572" s="3" t="s">
        <v>219</v>
      </c>
      <c r="GS572" s="9">
        <v>3.4965034965034967</v>
      </c>
      <c r="GT572" s="9">
        <v>131.5</v>
      </c>
      <c r="GU572" s="9">
        <v>52</v>
      </c>
      <c r="GV572" s="3">
        <v>32.5</v>
      </c>
      <c r="GW572" s="9">
        <v>50</v>
      </c>
      <c r="GX572" s="2" t="s">
        <v>34</v>
      </c>
      <c r="GY572" s="9">
        <v>3.7593984962406015</v>
      </c>
      <c r="GZ572" s="9">
        <v>7.74</v>
      </c>
      <c r="HA572" s="9">
        <v>1.51</v>
      </c>
      <c r="HB572" s="9">
        <v>47</v>
      </c>
      <c r="HC572" s="3">
        <v>27.5</v>
      </c>
      <c r="HD572" s="3" t="s">
        <v>689</v>
      </c>
      <c r="HE572" s="9">
        <v>420</v>
      </c>
      <c r="HF572" s="9">
        <v>26.15</v>
      </c>
      <c r="HG572" s="3" t="s">
        <v>467</v>
      </c>
      <c r="HH572" s="5">
        <v>289</v>
      </c>
      <c r="HI572" s="3" t="s">
        <v>311</v>
      </c>
      <c r="HJ572" s="3">
        <v>1.8796992481203008</v>
      </c>
      <c r="HK572" s="3"/>
      <c r="HL572" s="3">
        <v>6.45</v>
      </c>
      <c r="HM572" s="9">
        <v>1.04</v>
      </c>
      <c r="HN572" s="9">
        <v>10950</v>
      </c>
      <c r="HO572" s="3"/>
      <c r="HP572" s="3" t="s">
        <v>1</v>
      </c>
      <c r="HQ572" s="3" t="s">
        <v>28</v>
      </c>
      <c r="HR572" s="9">
        <v>1400</v>
      </c>
      <c r="HS572" s="5">
        <v>3.3000000000000002E-2</v>
      </c>
      <c r="HT572" s="3">
        <v>3.81</v>
      </c>
      <c r="HU572" s="9">
        <v>0.67114093959731547</v>
      </c>
      <c r="HV572" s="3">
        <v>1</v>
      </c>
      <c r="HW572" s="9">
        <v>4.7</v>
      </c>
      <c r="HX572" s="3"/>
      <c r="HY572" s="3">
        <v>177</v>
      </c>
      <c r="HZ572" s="3" t="s">
        <v>30</v>
      </c>
      <c r="IA572" s="9">
        <v>92</v>
      </c>
      <c r="IB572" s="5">
        <v>11000</v>
      </c>
      <c r="IC572" s="3" t="s">
        <v>18</v>
      </c>
      <c r="ID572" s="3"/>
      <c r="IE572" s="3" t="s">
        <v>309</v>
      </c>
      <c r="IF572" s="7">
        <v>47.5</v>
      </c>
      <c r="IG572" s="9">
        <v>555.55555555555554</v>
      </c>
      <c r="IH572" s="9">
        <v>7.518796992481203</v>
      </c>
    </row>
    <row r="573" spans="1:242" x14ac:dyDescent="0.25">
      <c r="A573" s="1" t="s">
        <v>718</v>
      </c>
      <c r="B573" s="5">
        <v>2075</v>
      </c>
      <c r="C573" s="3"/>
      <c r="D573" s="5">
        <v>105</v>
      </c>
      <c r="E573" s="3" t="s">
        <v>1</v>
      </c>
      <c r="F573" s="3"/>
      <c r="G573" s="2"/>
      <c r="H573" s="3">
        <v>2.85</v>
      </c>
      <c r="I573" s="3">
        <v>2.85</v>
      </c>
      <c r="J573" s="5">
        <v>1.1200000000000001</v>
      </c>
      <c r="K573" s="3"/>
      <c r="L573" s="3">
        <v>1.98</v>
      </c>
      <c r="M573" s="5">
        <v>1.4684287812041115</v>
      </c>
      <c r="N573" s="5">
        <v>12.35</v>
      </c>
      <c r="O573" s="3"/>
      <c r="P573" s="3">
        <v>1.08</v>
      </c>
      <c r="Q573" s="3">
        <v>0.38910505836575876</v>
      </c>
      <c r="R573" s="5">
        <v>60</v>
      </c>
      <c r="S573" s="3">
        <v>2.19</v>
      </c>
      <c r="T573" s="2"/>
      <c r="U573" s="5">
        <v>36.799999999999997</v>
      </c>
      <c r="V573" s="3">
        <v>2.2200000000000002</v>
      </c>
      <c r="W573" s="5">
        <v>300</v>
      </c>
      <c r="X573" s="3"/>
      <c r="Y573" s="3">
        <v>32.35</v>
      </c>
      <c r="Z573" s="5">
        <v>4.34</v>
      </c>
      <c r="AA573" s="3"/>
      <c r="AB573" s="5">
        <v>2.7932960893854748</v>
      </c>
      <c r="AC573" s="5">
        <v>2.6363636363636363E-2</v>
      </c>
      <c r="AD573" s="3" t="s">
        <v>22</v>
      </c>
      <c r="AE573" s="3" t="s">
        <v>1</v>
      </c>
      <c r="AF573" s="3"/>
      <c r="AG573" s="5">
        <v>4.8500000000000001E-2</v>
      </c>
      <c r="AH573" s="5">
        <v>300</v>
      </c>
      <c r="AI573" s="5">
        <v>385</v>
      </c>
      <c r="AJ573" s="3">
        <v>4000</v>
      </c>
      <c r="AK573" s="5">
        <v>300</v>
      </c>
      <c r="AL573" s="5">
        <v>1.29</v>
      </c>
      <c r="AM573" s="3"/>
      <c r="AN573" s="3"/>
      <c r="AO573" s="5">
        <v>300</v>
      </c>
      <c r="AP573" s="5">
        <v>300</v>
      </c>
      <c r="AQ573" s="5">
        <v>455</v>
      </c>
      <c r="AR573" s="5">
        <v>11</v>
      </c>
      <c r="AS573" s="3" t="s">
        <v>28</v>
      </c>
      <c r="AT573" s="3" t="s">
        <v>28</v>
      </c>
      <c r="AU573" s="5">
        <v>895</v>
      </c>
      <c r="AV573" s="3"/>
      <c r="AW573" s="5">
        <v>300</v>
      </c>
      <c r="AX573" s="5">
        <v>1.55</v>
      </c>
      <c r="AY573" s="2"/>
      <c r="AZ573" s="5">
        <v>152</v>
      </c>
      <c r="BA573" s="5">
        <v>300</v>
      </c>
      <c r="BB573" s="3"/>
      <c r="BC573" s="3">
        <v>150</v>
      </c>
      <c r="BD573" s="5">
        <v>0.52631578947368418</v>
      </c>
      <c r="BE573" s="3" t="s">
        <v>581</v>
      </c>
      <c r="BF573" s="5">
        <v>43</v>
      </c>
      <c r="BG573" s="5">
        <v>6.85</v>
      </c>
      <c r="BH573" s="3">
        <v>220</v>
      </c>
      <c r="BI573" s="3">
        <v>2.85</v>
      </c>
      <c r="BJ573" s="5">
        <v>13.6</v>
      </c>
      <c r="BK573" s="5">
        <v>2018</v>
      </c>
      <c r="BL573" s="5">
        <v>3.4246575342465757</v>
      </c>
      <c r="BM573" s="5">
        <v>10.38</v>
      </c>
      <c r="BN573" s="5">
        <v>300</v>
      </c>
      <c r="BO573" s="3" t="s">
        <v>716</v>
      </c>
      <c r="BP573" s="5"/>
      <c r="BQ573" s="5">
        <v>13.15</v>
      </c>
      <c r="BR573" s="2" t="s">
        <v>21</v>
      </c>
      <c r="BS573" s="3"/>
      <c r="BT573" s="3"/>
      <c r="BU573" s="3">
        <v>1.6155088852988693</v>
      </c>
      <c r="BV573" s="5">
        <v>5.98</v>
      </c>
      <c r="BW573" s="5">
        <v>6</v>
      </c>
      <c r="BX573" s="3" t="s">
        <v>27</v>
      </c>
      <c r="BY573" s="3"/>
      <c r="BZ573" s="5">
        <v>300</v>
      </c>
      <c r="CA573" s="5">
        <v>9.0909090909090917</v>
      </c>
      <c r="CB573" s="3"/>
      <c r="CC573" s="5">
        <v>1.75</v>
      </c>
      <c r="CD573" s="5">
        <v>547</v>
      </c>
      <c r="CE573" s="3"/>
      <c r="CF573" s="5">
        <v>242</v>
      </c>
      <c r="CG573" s="3" t="s">
        <v>312</v>
      </c>
      <c r="CH573" s="3">
        <v>2.85</v>
      </c>
      <c r="CI573" s="3" t="s">
        <v>27</v>
      </c>
      <c r="CJ573" s="3" t="s">
        <v>1</v>
      </c>
      <c r="CK573" s="5">
        <v>6.05</v>
      </c>
      <c r="CL573" s="3" t="s">
        <v>22</v>
      </c>
      <c r="CM573" s="5">
        <v>1200</v>
      </c>
      <c r="CN573" s="3"/>
      <c r="CO573" s="5">
        <v>158</v>
      </c>
      <c r="CP573" s="5">
        <v>18</v>
      </c>
      <c r="CQ573" s="5">
        <v>7.18</v>
      </c>
      <c r="CR573" s="5">
        <v>7.79</v>
      </c>
      <c r="CS573" s="5">
        <v>110</v>
      </c>
      <c r="CT573" s="5">
        <v>75</v>
      </c>
      <c r="CU573" s="5">
        <v>32.35</v>
      </c>
      <c r="CV573" s="5">
        <v>2290</v>
      </c>
      <c r="CW573" s="5">
        <v>2420</v>
      </c>
      <c r="CX573" s="5">
        <v>50</v>
      </c>
      <c r="CY573" s="5">
        <v>0.70422535211267612</v>
      </c>
      <c r="CZ573" s="3" t="s">
        <v>22</v>
      </c>
      <c r="DA573" s="5">
        <v>2.88</v>
      </c>
      <c r="DB573" s="5">
        <v>1680</v>
      </c>
      <c r="DC573" s="5">
        <v>30</v>
      </c>
      <c r="DD573" s="5">
        <v>105.9</v>
      </c>
      <c r="DE573" s="3" t="s">
        <v>22</v>
      </c>
      <c r="DF573" s="5">
        <v>0.7142857142857143</v>
      </c>
      <c r="DG573" s="3"/>
      <c r="DH573" s="5">
        <v>105</v>
      </c>
      <c r="DI573" s="3" t="s">
        <v>28</v>
      </c>
      <c r="DJ573" s="3"/>
      <c r="DK573" s="5">
        <v>820</v>
      </c>
      <c r="DL573" s="3" t="s">
        <v>8</v>
      </c>
      <c r="DM573" s="5">
        <v>0.30769230769230771</v>
      </c>
      <c r="DN573" s="3"/>
      <c r="DO573" s="5">
        <v>775</v>
      </c>
      <c r="DP573" s="2"/>
      <c r="DQ573" s="5">
        <v>1800</v>
      </c>
      <c r="DR573" s="5">
        <v>3.5714285714285712</v>
      </c>
      <c r="DS573" s="2"/>
      <c r="DT573" s="5">
        <v>1.6666666666666667</v>
      </c>
      <c r="DU573" s="2"/>
      <c r="DV573" s="2"/>
      <c r="DW573" s="5">
        <v>36.799999999999997</v>
      </c>
      <c r="DX573" s="3">
        <v>8.65</v>
      </c>
      <c r="DY573" s="3"/>
      <c r="DZ573" s="5">
        <v>2200</v>
      </c>
      <c r="EA573" s="5">
        <v>6.1349693251533743</v>
      </c>
      <c r="EB573" s="5">
        <v>2.6</v>
      </c>
      <c r="EC573" s="3">
        <v>12.2</v>
      </c>
      <c r="ED573" s="5">
        <v>300</v>
      </c>
      <c r="EE573" s="5">
        <v>0.4</v>
      </c>
      <c r="EF573" s="3" t="s">
        <v>1</v>
      </c>
      <c r="EG573" s="3" t="s">
        <v>27</v>
      </c>
      <c r="EH573" s="2"/>
      <c r="EI573" s="5">
        <v>18.600000000000001</v>
      </c>
      <c r="EJ573" s="3" t="s">
        <v>473</v>
      </c>
      <c r="EK573" s="5">
        <v>3.17</v>
      </c>
      <c r="EL573" s="3" t="s">
        <v>1</v>
      </c>
      <c r="EM573" s="3"/>
      <c r="EN573" s="3" t="s">
        <v>27</v>
      </c>
      <c r="EO573" s="3"/>
      <c r="EP573" s="3" t="s">
        <v>8</v>
      </c>
      <c r="EQ573" s="3">
        <v>2.85</v>
      </c>
      <c r="ER573" s="5">
        <v>9.8000000000000007</v>
      </c>
      <c r="ES573" s="3"/>
      <c r="ET573" s="9">
        <v>105</v>
      </c>
      <c r="EU573" s="3" t="s">
        <v>239</v>
      </c>
      <c r="EV573" s="3" t="s">
        <v>28</v>
      </c>
      <c r="EW573" s="9">
        <v>63</v>
      </c>
      <c r="EX573" s="9">
        <v>1.98</v>
      </c>
      <c r="EY573" s="3">
        <v>2.0099999999999998</v>
      </c>
      <c r="EZ573" s="3"/>
      <c r="FA573" s="9">
        <v>1.8484288354898335</v>
      </c>
      <c r="FB573" s="9">
        <v>7.5</v>
      </c>
      <c r="FC573" s="5">
        <v>300</v>
      </c>
      <c r="FD573" s="9">
        <v>68</v>
      </c>
      <c r="FE573" s="2" t="s">
        <v>311</v>
      </c>
      <c r="FF573" s="3" t="s">
        <v>28</v>
      </c>
      <c r="FG573" s="3" t="s">
        <v>1</v>
      </c>
      <c r="FH573" s="9">
        <v>7.5</v>
      </c>
      <c r="FI573" s="3">
        <v>0.4</v>
      </c>
      <c r="FJ573" s="9">
        <v>31</v>
      </c>
      <c r="FK573" s="3" t="s">
        <v>1</v>
      </c>
      <c r="FL573" s="3" t="s">
        <v>1</v>
      </c>
      <c r="FM573" s="3">
        <v>1.1806375442739079</v>
      </c>
      <c r="FN573" s="9">
        <v>1900</v>
      </c>
      <c r="FO573" s="9">
        <v>2.1</v>
      </c>
      <c r="FP573" s="9">
        <v>28</v>
      </c>
      <c r="FQ573" s="3" t="s">
        <v>311</v>
      </c>
      <c r="FR573" s="5">
        <v>1.84</v>
      </c>
      <c r="FS573" s="9">
        <v>182</v>
      </c>
      <c r="FT573" s="3" t="s">
        <v>1</v>
      </c>
      <c r="FU573" s="3">
        <v>3.82</v>
      </c>
      <c r="FV573" s="3" t="s">
        <v>27</v>
      </c>
      <c r="FW573" s="5">
        <v>865</v>
      </c>
      <c r="FX573" s="10">
        <v>1.1000000000000001</v>
      </c>
      <c r="FY573" s="3">
        <v>310</v>
      </c>
      <c r="FZ573" s="3"/>
      <c r="GA573" s="3">
        <v>2.85</v>
      </c>
      <c r="GB573" s="3">
        <v>2.85</v>
      </c>
      <c r="GC573" s="3" t="s">
        <v>27</v>
      </c>
      <c r="GD573" s="3">
        <v>2.85</v>
      </c>
      <c r="GE573" s="3">
        <v>3.4129692832764507</v>
      </c>
      <c r="GF573" s="3" t="s">
        <v>30</v>
      </c>
      <c r="GG573" s="3"/>
      <c r="GH573" s="9">
        <v>3.99</v>
      </c>
      <c r="GI573" s="5">
        <v>300</v>
      </c>
      <c r="GJ573" s="5">
        <v>60800000</v>
      </c>
      <c r="GK573" s="3">
        <v>5.55</v>
      </c>
      <c r="GL573" s="5">
        <v>650</v>
      </c>
      <c r="GM573" s="9">
        <v>1.64</v>
      </c>
      <c r="GN573" s="3"/>
      <c r="GO573" s="3"/>
      <c r="GP573" s="3"/>
      <c r="GQ573" s="3">
        <v>7500</v>
      </c>
      <c r="GR573" s="3" t="s">
        <v>219</v>
      </c>
      <c r="GS573" s="9">
        <v>3.5714285714285712</v>
      </c>
      <c r="GT573" s="9">
        <v>146</v>
      </c>
      <c r="GU573" s="9">
        <v>53.5</v>
      </c>
      <c r="GV573" s="3">
        <v>33.15</v>
      </c>
      <c r="GW573" s="9">
        <v>58</v>
      </c>
      <c r="GX573" s="2" t="s">
        <v>34</v>
      </c>
      <c r="GY573" s="9">
        <v>3.8314176245210727</v>
      </c>
      <c r="GZ573" s="9">
        <v>8.35</v>
      </c>
      <c r="HA573" s="9">
        <v>1.54</v>
      </c>
      <c r="HB573" s="9">
        <v>52</v>
      </c>
      <c r="HC573" s="3">
        <v>28</v>
      </c>
      <c r="HD573" s="3"/>
      <c r="HE573" s="9">
        <v>445</v>
      </c>
      <c r="HF573" s="9">
        <v>25.55</v>
      </c>
      <c r="HG573" s="3" t="s">
        <v>467</v>
      </c>
      <c r="HH573" s="5">
        <v>300</v>
      </c>
      <c r="HI573" s="3" t="s">
        <v>311</v>
      </c>
      <c r="HJ573" s="3">
        <v>1.7064846416382253</v>
      </c>
      <c r="HK573" s="3"/>
      <c r="HL573" s="3">
        <v>6.5</v>
      </c>
      <c r="HM573" s="9">
        <v>1.07</v>
      </c>
      <c r="HN573" s="9">
        <v>11700</v>
      </c>
      <c r="HO573" s="3"/>
      <c r="HP573" s="3" t="s">
        <v>1</v>
      </c>
      <c r="HQ573" s="3" t="s">
        <v>28</v>
      </c>
      <c r="HR573" s="9">
        <v>1375</v>
      </c>
      <c r="HS573" s="5">
        <v>5.8500000000000003E-2</v>
      </c>
      <c r="HT573" s="3">
        <v>3.79</v>
      </c>
      <c r="HU573" s="9">
        <v>0.68027210884353739</v>
      </c>
      <c r="HV573" s="3">
        <v>1</v>
      </c>
      <c r="HW573" s="9">
        <v>4.7</v>
      </c>
      <c r="HX573" s="3"/>
      <c r="HY573" s="3">
        <v>181</v>
      </c>
      <c r="HZ573" s="3" t="s">
        <v>30</v>
      </c>
      <c r="IA573" s="9">
        <v>94</v>
      </c>
      <c r="IB573" s="5">
        <v>11000</v>
      </c>
      <c r="IC573" s="3" t="s">
        <v>18</v>
      </c>
      <c r="ID573" s="3"/>
      <c r="IE573" s="3" t="s">
        <v>309</v>
      </c>
      <c r="IF573" s="7">
        <v>48.25</v>
      </c>
      <c r="IG573" s="9">
        <v>588.23529411764707</v>
      </c>
      <c r="IH573" s="9">
        <v>7.6923076923076916</v>
      </c>
    </row>
    <row r="574" spans="1:242" x14ac:dyDescent="0.25">
      <c r="A574" s="1" t="s">
        <v>719</v>
      </c>
      <c r="B574" s="5">
        <v>2050</v>
      </c>
      <c r="C574" s="3"/>
      <c r="D574" s="5">
        <v>102</v>
      </c>
      <c r="E574" s="3" t="s">
        <v>1</v>
      </c>
      <c r="F574" s="3"/>
      <c r="G574" s="2"/>
      <c r="H574" s="3">
        <v>2.88</v>
      </c>
      <c r="I574" s="3">
        <v>2.88</v>
      </c>
      <c r="J574" s="5">
        <v>1.1100000000000001</v>
      </c>
      <c r="K574" s="3"/>
      <c r="L574" s="3">
        <v>1.99</v>
      </c>
      <c r="M574" s="5">
        <v>1.4947683109118086</v>
      </c>
      <c r="N574" s="5">
        <v>11.8</v>
      </c>
      <c r="O574" s="3"/>
      <c r="P574" s="3">
        <v>1.07</v>
      </c>
      <c r="Q574" s="3">
        <v>0.38022813688212931</v>
      </c>
      <c r="R574" s="5">
        <v>58</v>
      </c>
      <c r="S574" s="3">
        <v>2.1800000000000002</v>
      </c>
      <c r="T574" s="2"/>
      <c r="U574" s="5">
        <v>35.75</v>
      </c>
      <c r="V574" s="3">
        <v>2.2999999999999998</v>
      </c>
      <c r="W574" s="5">
        <v>294</v>
      </c>
      <c r="X574" s="3"/>
      <c r="Y574" s="3">
        <v>31.5</v>
      </c>
      <c r="Z574" s="5">
        <v>4.33</v>
      </c>
      <c r="AA574" s="3"/>
      <c r="AB574" s="5">
        <v>2.801120448179272</v>
      </c>
      <c r="AC574" s="5">
        <v>3.4799999999999998E-2</v>
      </c>
      <c r="AD574" s="3" t="s">
        <v>22</v>
      </c>
      <c r="AE574" s="3" t="s">
        <v>1</v>
      </c>
      <c r="AF574" s="3"/>
      <c r="AG574" s="5">
        <v>4.725E-2</v>
      </c>
      <c r="AH574" s="5">
        <v>294</v>
      </c>
      <c r="AI574" s="5">
        <v>368</v>
      </c>
      <c r="AJ574" s="3">
        <v>3400</v>
      </c>
      <c r="AK574" s="5">
        <v>294</v>
      </c>
      <c r="AL574" s="5">
        <v>1.32</v>
      </c>
      <c r="AM574" s="3"/>
      <c r="AN574" s="3"/>
      <c r="AO574" s="5">
        <v>294</v>
      </c>
      <c r="AP574" s="5">
        <v>294</v>
      </c>
      <c r="AQ574" s="5">
        <v>455</v>
      </c>
      <c r="AR574" s="5">
        <v>10.9</v>
      </c>
      <c r="AS574" s="3" t="s">
        <v>28</v>
      </c>
      <c r="AT574" s="3" t="s">
        <v>28</v>
      </c>
      <c r="AU574" s="5">
        <v>910</v>
      </c>
      <c r="AV574" s="3"/>
      <c r="AW574" s="5">
        <v>294</v>
      </c>
      <c r="AX574" s="5">
        <v>1.8333333333333333</v>
      </c>
      <c r="AY574" s="2"/>
      <c r="AZ574" s="5">
        <v>151</v>
      </c>
      <c r="BA574" s="5">
        <v>294</v>
      </c>
      <c r="BB574" s="3"/>
      <c r="BC574" s="3">
        <v>150</v>
      </c>
      <c r="BD574" s="5">
        <v>0.51546391752577325</v>
      </c>
      <c r="BE574" s="3" t="s">
        <v>581</v>
      </c>
      <c r="BF574" s="5">
        <v>42.25</v>
      </c>
      <c r="BG574" s="5">
        <v>6.85</v>
      </c>
      <c r="BH574" s="3">
        <v>212</v>
      </c>
      <c r="BI574" s="3">
        <v>2.88</v>
      </c>
      <c r="BJ574" s="5">
        <v>13.1</v>
      </c>
      <c r="BK574" s="5">
        <v>2010</v>
      </c>
      <c r="BL574" s="5">
        <v>3.4013605442176873</v>
      </c>
      <c r="BM574" s="5">
        <v>10.25</v>
      </c>
      <c r="BN574" s="5">
        <v>294</v>
      </c>
      <c r="BO574" s="3" t="s">
        <v>716</v>
      </c>
      <c r="BP574" s="5"/>
      <c r="BQ574" s="5">
        <v>13.1</v>
      </c>
      <c r="BR574" s="2" t="s">
        <v>21</v>
      </c>
      <c r="BS574" s="3"/>
      <c r="BT574" s="3"/>
      <c r="BU574" s="3">
        <v>1.5503875968992247</v>
      </c>
      <c r="BV574" s="5">
        <v>5.88</v>
      </c>
      <c r="BW574" s="5">
        <v>5.85</v>
      </c>
      <c r="BX574" s="3" t="s">
        <v>27</v>
      </c>
      <c r="BY574" s="3"/>
      <c r="BZ574" s="5">
        <v>294</v>
      </c>
      <c r="CA574" s="5">
        <v>9.433962264150944</v>
      </c>
      <c r="CB574" s="3"/>
      <c r="CC574" s="5">
        <v>1.69</v>
      </c>
      <c r="CD574" s="5">
        <v>680</v>
      </c>
      <c r="CE574" s="3"/>
      <c r="CF574" s="5">
        <v>237</v>
      </c>
      <c r="CG574" s="3" t="s">
        <v>312</v>
      </c>
      <c r="CH574" s="3">
        <v>2.88</v>
      </c>
      <c r="CI574" s="3" t="s">
        <v>27</v>
      </c>
      <c r="CJ574" s="3" t="s">
        <v>1</v>
      </c>
      <c r="CK574" s="5">
        <v>6.07</v>
      </c>
      <c r="CL574" s="3" t="s">
        <v>22</v>
      </c>
      <c r="CM574" s="5">
        <v>1220</v>
      </c>
      <c r="CN574" s="3"/>
      <c r="CO574" s="5">
        <v>155</v>
      </c>
      <c r="CP574" s="5">
        <v>16</v>
      </c>
      <c r="CQ574" s="5">
        <v>7.25</v>
      </c>
      <c r="CR574" s="5">
        <v>7.75</v>
      </c>
      <c r="CS574" s="5">
        <v>115</v>
      </c>
      <c r="CT574" s="5">
        <v>72</v>
      </c>
      <c r="CU574" s="5">
        <v>31.5</v>
      </c>
      <c r="CV574" s="5">
        <v>2150</v>
      </c>
      <c r="CW574" s="5">
        <v>2400</v>
      </c>
      <c r="CX574" s="5">
        <v>47.619047619047613</v>
      </c>
      <c r="CY574" s="5">
        <v>0.7142857142857143</v>
      </c>
      <c r="CZ574" s="3" t="s">
        <v>22</v>
      </c>
      <c r="DA574" s="5">
        <v>2.88</v>
      </c>
      <c r="DB574" s="5">
        <v>1655</v>
      </c>
      <c r="DC574" s="5">
        <v>29.75</v>
      </c>
      <c r="DD574" s="5">
        <v>104.9</v>
      </c>
      <c r="DE574" s="3" t="s">
        <v>22</v>
      </c>
      <c r="DF574" s="5">
        <v>0.70422535211267612</v>
      </c>
      <c r="DG574" s="3"/>
      <c r="DH574" s="5">
        <v>107</v>
      </c>
      <c r="DI574" s="3" t="s">
        <v>28</v>
      </c>
      <c r="DJ574" s="3"/>
      <c r="DK574" s="5">
        <v>825</v>
      </c>
      <c r="DL574" s="3" t="s">
        <v>8</v>
      </c>
      <c r="DM574" s="5">
        <v>0.3048780487804878</v>
      </c>
      <c r="DN574" s="3"/>
      <c r="DO574" s="5">
        <v>760</v>
      </c>
      <c r="DP574" s="2"/>
      <c r="DQ574" s="5">
        <v>1850</v>
      </c>
      <c r="DR574" s="5">
        <v>3.5087719298245617</v>
      </c>
      <c r="DS574" s="2"/>
      <c r="DT574" s="5">
        <v>1.6949152542372883</v>
      </c>
      <c r="DU574" s="2"/>
      <c r="DV574" s="2"/>
      <c r="DW574" s="5">
        <v>35.75</v>
      </c>
      <c r="DX574" s="3">
        <v>8.4499999999999993</v>
      </c>
      <c r="DY574" s="3"/>
      <c r="DZ574" s="5">
        <v>2190</v>
      </c>
      <c r="EA574" s="5">
        <v>5.9880239520958076</v>
      </c>
      <c r="EB574" s="5">
        <v>2.5499999999999998</v>
      </c>
      <c r="EC574" s="3">
        <v>12.15</v>
      </c>
      <c r="ED574" s="5">
        <v>294</v>
      </c>
      <c r="EE574" s="5">
        <v>0.390625</v>
      </c>
      <c r="EF574" s="3" t="s">
        <v>1</v>
      </c>
      <c r="EG574" s="3" t="s">
        <v>27</v>
      </c>
      <c r="EH574" s="2"/>
      <c r="EI574" s="5">
        <v>18.3</v>
      </c>
      <c r="EJ574" s="3" t="s">
        <v>473</v>
      </c>
      <c r="EK574" s="5">
        <v>3.19</v>
      </c>
      <c r="EL574" s="3" t="s">
        <v>1</v>
      </c>
      <c r="EM574" s="3"/>
      <c r="EN574" s="3" t="s">
        <v>27</v>
      </c>
      <c r="EO574" s="3"/>
      <c r="EP574" s="3" t="s">
        <v>8</v>
      </c>
      <c r="EQ574" s="3">
        <v>2.88</v>
      </c>
      <c r="ER574" s="5">
        <v>9.6</v>
      </c>
      <c r="ES574" s="3"/>
      <c r="ET574" s="9">
        <v>115</v>
      </c>
      <c r="EU574" s="3" t="s">
        <v>239</v>
      </c>
      <c r="EV574" s="3" t="s">
        <v>28</v>
      </c>
      <c r="EW574" s="9">
        <v>59</v>
      </c>
      <c r="EX574" s="9">
        <v>1.9</v>
      </c>
      <c r="EY574" s="3">
        <v>2</v>
      </c>
      <c r="EZ574" s="3"/>
      <c r="FA574" s="9">
        <v>1.8181818181818181</v>
      </c>
      <c r="FB574" s="9">
        <v>7.55</v>
      </c>
      <c r="FC574" s="5">
        <v>294</v>
      </c>
      <c r="FD574" s="9">
        <v>68</v>
      </c>
      <c r="FE574" s="2" t="s">
        <v>311</v>
      </c>
      <c r="FF574" s="3" t="s">
        <v>28</v>
      </c>
      <c r="FG574" s="3" t="s">
        <v>1</v>
      </c>
      <c r="FH574" s="9">
        <v>7.4</v>
      </c>
      <c r="FI574" s="3">
        <v>0.38759689922480617</v>
      </c>
      <c r="FJ574" s="9">
        <v>31.5</v>
      </c>
      <c r="FK574" s="3" t="s">
        <v>1</v>
      </c>
      <c r="FL574" s="3" t="s">
        <v>1</v>
      </c>
      <c r="FM574" s="3">
        <v>1.1494252873563218</v>
      </c>
      <c r="FN574" s="9">
        <v>1960</v>
      </c>
      <c r="FO574" s="9">
        <v>2.19</v>
      </c>
      <c r="FP574" s="9">
        <v>28.75</v>
      </c>
      <c r="FQ574" s="3" t="s">
        <v>311</v>
      </c>
      <c r="FR574" s="5">
        <v>2.0049999999999999</v>
      </c>
      <c r="FS574" s="9">
        <v>175</v>
      </c>
      <c r="FT574" s="3" t="s">
        <v>1</v>
      </c>
      <c r="FU574" s="3">
        <v>3.74</v>
      </c>
      <c r="FV574" s="3" t="s">
        <v>27</v>
      </c>
      <c r="FW574" s="5">
        <v>845</v>
      </c>
      <c r="FX574" s="10">
        <v>1</v>
      </c>
      <c r="FY574" s="3">
        <v>298</v>
      </c>
      <c r="FZ574" s="3"/>
      <c r="GA574" s="3">
        <v>2.88</v>
      </c>
      <c r="GB574" s="3">
        <v>2.88</v>
      </c>
      <c r="GC574" s="3" t="s">
        <v>27</v>
      </c>
      <c r="GD574" s="3">
        <v>2.88</v>
      </c>
      <c r="GE574" s="3">
        <v>3.2679738562091503</v>
      </c>
      <c r="GF574" s="3" t="s">
        <v>30</v>
      </c>
      <c r="GG574" s="3"/>
      <c r="GH574" s="9">
        <v>3.84</v>
      </c>
      <c r="GI574" s="5">
        <v>294</v>
      </c>
      <c r="GJ574" s="5">
        <v>168000000</v>
      </c>
      <c r="GK574" s="3">
        <v>5.39</v>
      </c>
      <c r="GL574" s="5">
        <v>665</v>
      </c>
      <c r="GM574" s="9">
        <v>1.6</v>
      </c>
      <c r="GN574" s="3"/>
      <c r="GO574" s="3"/>
      <c r="GP574" s="3"/>
      <c r="GQ574" s="3">
        <v>7450</v>
      </c>
      <c r="GR574" s="3" t="s">
        <v>219</v>
      </c>
      <c r="GS574" s="9">
        <v>3.5087719298245617</v>
      </c>
      <c r="GT574" s="9">
        <v>137</v>
      </c>
      <c r="GU574" s="9">
        <v>52</v>
      </c>
      <c r="GV574" s="3">
        <v>33.700000000000003</v>
      </c>
      <c r="GW574" s="9">
        <v>64</v>
      </c>
      <c r="GX574" s="2" t="s">
        <v>34</v>
      </c>
      <c r="GY574" s="9">
        <v>3.6764705882352939</v>
      </c>
      <c r="GZ574" s="9">
        <v>8.19</v>
      </c>
      <c r="HA574" s="9">
        <v>1.47</v>
      </c>
      <c r="HB574" s="9">
        <v>44</v>
      </c>
      <c r="HC574" s="3">
        <v>27</v>
      </c>
      <c r="HD574" s="3"/>
      <c r="HE574" s="9">
        <v>460</v>
      </c>
      <c r="HF574" s="9">
        <v>25.2</v>
      </c>
      <c r="HG574" s="3" t="s">
        <v>467</v>
      </c>
      <c r="HH574" s="5">
        <v>294</v>
      </c>
      <c r="HI574" s="3" t="s">
        <v>311</v>
      </c>
      <c r="HJ574" s="3">
        <v>1.6366612111292962</v>
      </c>
      <c r="HK574" s="3"/>
      <c r="HL574" s="3">
        <v>6.2</v>
      </c>
      <c r="HM574" s="9">
        <v>1.05</v>
      </c>
      <c r="HN574" s="9">
        <v>12000</v>
      </c>
      <c r="HO574" s="3"/>
      <c r="HP574" s="3" t="s">
        <v>1</v>
      </c>
      <c r="HQ574" s="3" t="s">
        <v>28</v>
      </c>
      <c r="HR574" s="9">
        <v>1380</v>
      </c>
      <c r="HS574" s="5">
        <v>0.19750000000000001</v>
      </c>
      <c r="HT574" s="3">
        <v>3.9</v>
      </c>
      <c r="HU574" s="9">
        <v>0.66800267201068797</v>
      </c>
      <c r="HV574" s="3">
        <v>1</v>
      </c>
      <c r="HW574" s="9">
        <v>4.8499999999999996</v>
      </c>
      <c r="HX574" s="3"/>
      <c r="HY574" s="3">
        <v>175</v>
      </c>
      <c r="HZ574" s="3" t="s">
        <v>30</v>
      </c>
      <c r="IA574" s="9">
        <v>98</v>
      </c>
      <c r="IB574" s="5">
        <v>11050</v>
      </c>
      <c r="IC574" s="3" t="s">
        <v>18</v>
      </c>
      <c r="ID574" s="3"/>
      <c r="IE574" s="3" t="s">
        <v>309</v>
      </c>
      <c r="IF574" s="7">
        <v>52</v>
      </c>
      <c r="IG574" s="9">
        <v>625</v>
      </c>
      <c r="IH574" s="9">
        <v>7.3529411764705879</v>
      </c>
    </row>
    <row r="575" spans="1:242" x14ac:dyDescent="0.25">
      <c r="A575" s="1" t="s">
        <v>720</v>
      </c>
      <c r="B575" s="5">
        <v>2000</v>
      </c>
      <c r="C575" s="3"/>
      <c r="D575" s="5">
        <v>120</v>
      </c>
      <c r="E575" s="3" t="s">
        <v>1</v>
      </c>
      <c r="F575" s="3"/>
      <c r="G575" s="2"/>
      <c r="H575" s="3">
        <v>2.88</v>
      </c>
      <c r="I575" s="3">
        <v>2.88</v>
      </c>
      <c r="J575" s="5">
        <v>1.1000000000000001</v>
      </c>
      <c r="K575" s="3"/>
      <c r="L575" s="3">
        <v>2</v>
      </c>
      <c r="M575" s="5">
        <v>1.5503875968992247</v>
      </c>
      <c r="N575" s="5">
        <v>11.55</v>
      </c>
      <c r="O575" s="3"/>
      <c r="P575" s="3">
        <v>1.08</v>
      </c>
      <c r="Q575" s="3">
        <v>0.38461538461538458</v>
      </c>
      <c r="R575" s="5">
        <v>63</v>
      </c>
      <c r="S575" s="3">
        <v>2.17</v>
      </c>
      <c r="T575" s="2"/>
      <c r="U575" s="5">
        <v>35.5</v>
      </c>
      <c r="V575" s="3">
        <v>2.4500000000000002</v>
      </c>
      <c r="W575" s="5">
        <v>290</v>
      </c>
      <c r="X575" s="3"/>
      <c r="Y575" s="3">
        <v>31.45</v>
      </c>
      <c r="Z575" s="5">
        <v>4.37</v>
      </c>
      <c r="AA575" s="3"/>
      <c r="AB575" s="5">
        <v>2.8328611898017</v>
      </c>
      <c r="AC575" s="5">
        <v>4.7272727272727272E-2</v>
      </c>
      <c r="AD575" s="3" t="s">
        <v>22</v>
      </c>
      <c r="AE575" s="3" t="s">
        <v>1</v>
      </c>
      <c r="AF575" s="3"/>
      <c r="AG575" s="5">
        <v>5.1999999999999998E-2</v>
      </c>
      <c r="AH575" s="5">
        <v>290</v>
      </c>
      <c r="AI575" s="5">
        <v>360</v>
      </c>
      <c r="AJ575" s="3">
        <v>3790</v>
      </c>
      <c r="AK575" s="5">
        <v>290</v>
      </c>
      <c r="AL575" s="5">
        <v>1.34</v>
      </c>
      <c r="AM575" s="3"/>
      <c r="AN575" s="3"/>
      <c r="AO575" s="5">
        <v>290</v>
      </c>
      <c r="AP575" s="5">
        <v>290</v>
      </c>
      <c r="AQ575" s="5">
        <v>455</v>
      </c>
      <c r="AR575" s="5">
        <v>10.8</v>
      </c>
      <c r="AS575" s="3" t="s">
        <v>28</v>
      </c>
      <c r="AT575" s="3" t="s">
        <v>28</v>
      </c>
      <c r="AU575" s="5">
        <v>930</v>
      </c>
      <c r="AV575" s="3"/>
      <c r="AW575" s="5">
        <v>290</v>
      </c>
      <c r="AX575" s="5">
        <v>2.7</v>
      </c>
      <c r="AY575" s="2"/>
      <c r="AZ575" s="5">
        <v>153</v>
      </c>
      <c r="BA575" s="5">
        <v>290</v>
      </c>
      <c r="BB575" s="3"/>
      <c r="BC575" s="3">
        <v>160</v>
      </c>
      <c r="BD575" s="5">
        <v>0.51020408163265307</v>
      </c>
      <c r="BE575" s="3" t="s">
        <v>581</v>
      </c>
      <c r="BF575" s="5">
        <v>42</v>
      </c>
      <c r="BG575" s="5">
        <v>6.65</v>
      </c>
      <c r="BH575" s="3">
        <v>205</v>
      </c>
      <c r="BI575" s="3">
        <v>2.88</v>
      </c>
      <c r="BJ575" s="5">
        <v>13</v>
      </c>
      <c r="BK575" s="5">
        <v>2060</v>
      </c>
      <c r="BL575" s="5">
        <v>3.3670033670033672</v>
      </c>
      <c r="BM575" s="5">
        <v>10.3</v>
      </c>
      <c r="BN575" s="5">
        <v>290</v>
      </c>
      <c r="BO575" s="3" t="s">
        <v>716</v>
      </c>
      <c r="BP575" s="5"/>
      <c r="BQ575" s="5">
        <v>13</v>
      </c>
      <c r="BR575" s="2" t="s">
        <v>21</v>
      </c>
      <c r="BS575" s="3"/>
      <c r="BT575" s="3"/>
      <c r="BU575" s="3">
        <v>1.5625</v>
      </c>
      <c r="BV575" s="5">
        <v>5.83</v>
      </c>
      <c r="BW575" s="5">
        <v>5.75</v>
      </c>
      <c r="BX575" s="3" t="s">
        <v>27</v>
      </c>
      <c r="BY575" s="3"/>
      <c r="BZ575" s="5">
        <v>290</v>
      </c>
      <c r="CA575" s="5">
        <v>9.615384615384615</v>
      </c>
      <c r="CB575" s="3"/>
      <c r="CC575" s="5">
        <v>1.65</v>
      </c>
      <c r="CD575" s="5">
        <v>725</v>
      </c>
      <c r="CE575" s="3"/>
      <c r="CF575" s="5">
        <v>236</v>
      </c>
      <c r="CG575" s="3" t="s">
        <v>312</v>
      </c>
      <c r="CH575" s="3">
        <v>2.88</v>
      </c>
      <c r="CI575" s="3" t="s">
        <v>27</v>
      </c>
      <c r="CJ575" s="3" t="s">
        <v>1</v>
      </c>
      <c r="CK575" s="5">
        <v>6.2</v>
      </c>
      <c r="CL575" s="3" t="s">
        <v>22</v>
      </c>
      <c r="CM575" s="5">
        <v>1190</v>
      </c>
      <c r="CN575" s="3"/>
      <c r="CO575" s="5">
        <v>160</v>
      </c>
      <c r="CP575" s="5">
        <v>18.899999999999999</v>
      </c>
      <c r="CQ575" s="5">
        <v>7.27</v>
      </c>
      <c r="CR575" s="5">
        <v>7.73</v>
      </c>
      <c r="CS575" s="5">
        <v>105</v>
      </c>
      <c r="CT575" s="5">
        <v>74</v>
      </c>
      <c r="CU575" s="5">
        <v>31.45</v>
      </c>
      <c r="CV575" s="5">
        <v>2165</v>
      </c>
      <c r="CW575" s="5">
        <v>2350</v>
      </c>
      <c r="CX575" s="5">
        <v>454.5454545454545</v>
      </c>
      <c r="CY575" s="5">
        <v>0.69930069930069938</v>
      </c>
      <c r="CZ575" s="3" t="s">
        <v>22</v>
      </c>
      <c r="DA575" s="5">
        <v>2.87</v>
      </c>
      <c r="DB575" s="5">
        <v>1600</v>
      </c>
      <c r="DC575" s="5">
        <v>31</v>
      </c>
      <c r="DD575" s="5">
        <v>107</v>
      </c>
      <c r="DE575" s="3" t="s">
        <v>22</v>
      </c>
      <c r="DF575" s="5">
        <v>0.69444444444444442</v>
      </c>
      <c r="DG575" s="3"/>
      <c r="DH575" s="5">
        <v>100</v>
      </c>
      <c r="DI575" s="3" t="s">
        <v>28</v>
      </c>
      <c r="DJ575" s="3"/>
      <c r="DK575" s="5">
        <v>828</v>
      </c>
      <c r="DL575" s="3" t="s">
        <v>8</v>
      </c>
      <c r="DM575" s="5">
        <v>0.30303030303030304</v>
      </c>
      <c r="DN575" s="3"/>
      <c r="DO575" s="5">
        <v>750</v>
      </c>
      <c r="DP575" s="2"/>
      <c r="DQ575" s="5">
        <v>1800</v>
      </c>
      <c r="DR575" s="5">
        <v>3.5842293906810032</v>
      </c>
      <c r="DS575" s="2"/>
      <c r="DT575" s="5">
        <v>2</v>
      </c>
      <c r="DU575" s="2"/>
      <c r="DV575" s="2"/>
      <c r="DW575" s="5">
        <v>35.5</v>
      </c>
      <c r="DX575" s="3">
        <v>8.5500000000000007</v>
      </c>
      <c r="DY575" s="3"/>
      <c r="DZ575" s="5">
        <v>2175</v>
      </c>
      <c r="EA575" s="5">
        <v>5.7471264367816097</v>
      </c>
      <c r="EB575" s="5">
        <v>2.56</v>
      </c>
      <c r="EC575" s="3">
        <v>12.1</v>
      </c>
      <c r="ED575" s="5">
        <v>290</v>
      </c>
      <c r="EE575" s="5">
        <v>0.38610038610038611</v>
      </c>
      <c r="EF575" s="3" t="s">
        <v>1</v>
      </c>
      <c r="EG575" s="3" t="s">
        <v>27</v>
      </c>
      <c r="EH575" s="2"/>
      <c r="EI575" s="5">
        <v>18</v>
      </c>
      <c r="EJ575" s="3" t="s">
        <v>473</v>
      </c>
      <c r="EK575" s="5">
        <v>3.18</v>
      </c>
      <c r="EL575" s="3" t="s">
        <v>1</v>
      </c>
      <c r="EM575" s="3"/>
      <c r="EN575" s="3" t="s">
        <v>27</v>
      </c>
      <c r="EO575" s="3"/>
      <c r="EP575" s="3" t="s">
        <v>8</v>
      </c>
      <c r="EQ575" s="3">
        <v>2.88</v>
      </c>
      <c r="ER575" s="5">
        <v>9.4499999999999993</v>
      </c>
      <c r="ES575" s="3"/>
      <c r="ET575" s="9">
        <v>120</v>
      </c>
      <c r="EU575" s="3"/>
      <c r="EV575" s="3" t="s">
        <v>28</v>
      </c>
      <c r="EW575" s="9">
        <v>57</v>
      </c>
      <c r="EX575" s="9">
        <v>1.86</v>
      </c>
      <c r="EY575" s="3">
        <v>1.99</v>
      </c>
      <c r="EZ575" s="3"/>
      <c r="FA575" s="9">
        <v>1.8348623853211008</v>
      </c>
      <c r="FB575" s="9">
        <v>7.45</v>
      </c>
      <c r="FC575" s="5">
        <v>290</v>
      </c>
      <c r="FD575" s="9">
        <v>60</v>
      </c>
      <c r="FE575" s="2" t="s">
        <v>311</v>
      </c>
      <c r="FF575" s="3" t="s">
        <v>28</v>
      </c>
      <c r="FG575" s="3" t="s">
        <v>1</v>
      </c>
      <c r="FH575" s="9">
        <v>7.18</v>
      </c>
      <c r="FI575" s="3">
        <v>0.38759689922480617</v>
      </c>
      <c r="FJ575" s="9">
        <v>31</v>
      </c>
      <c r="FK575" s="3" t="s">
        <v>1</v>
      </c>
      <c r="FL575" s="3" t="s">
        <v>1</v>
      </c>
      <c r="FM575" s="3">
        <v>1.0928961748633879</v>
      </c>
      <c r="FN575" s="9">
        <v>2000</v>
      </c>
      <c r="FO575" s="9">
        <v>2.25</v>
      </c>
      <c r="FP575" s="9">
        <v>29.95</v>
      </c>
      <c r="FQ575" s="3" t="s">
        <v>311</v>
      </c>
      <c r="FR575" s="5">
        <v>2</v>
      </c>
      <c r="FS575" s="9">
        <v>170</v>
      </c>
      <c r="FT575" s="3" t="s">
        <v>1</v>
      </c>
      <c r="FU575" s="3">
        <v>3.7</v>
      </c>
      <c r="FV575" s="3" t="s">
        <v>27</v>
      </c>
      <c r="FW575" s="5">
        <v>947</v>
      </c>
      <c r="FX575" s="10">
        <v>1.2</v>
      </c>
      <c r="FY575" s="3">
        <v>283</v>
      </c>
      <c r="FZ575" s="3"/>
      <c r="GA575" s="3">
        <v>2.88</v>
      </c>
      <c r="GB575" s="3">
        <v>2.88</v>
      </c>
      <c r="GC575" s="3" t="s">
        <v>27</v>
      </c>
      <c r="GD575" s="3">
        <v>2.88</v>
      </c>
      <c r="GE575" s="3">
        <v>3.1446540880503142</v>
      </c>
      <c r="GF575" s="3" t="s">
        <v>30</v>
      </c>
      <c r="GG575" s="3"/>
      <c r="GH575" s="9">
        <v>3.79</v>
      </c>
      <c r="GI575" s="5">
        <v>290</v>
      </c>
      <c r="GJ575" s="5">
        <v>1700000000</v>
      </c>
      <c r="GK575" s="3">
        <v>5.3</v>
      </c>
      <c r="GL575" s="5">
        <v>672</v>
      </c>
      <c r="GM575" s="9">
        <v>1.6</v>
      </c>
      <c r="GN575" s="3"/>
      <c r="GO575" s="3"/>
      <c r="GP575" s="3"/>
      <c r="GQ575" s="3">
        <v>7575</v>
      </c>
      <c r="GR575" s="3" t="s">
        <v>219</v>
      </c>
      <c r="GS575" s="9">
        <v>3.5842293906810032</v>
      </c>
      <c r="GT575" s="9">
        <v>135.25</v>
      </c>
      <c r="GU575" s="9">
        <v>51</v>
      </c>
      <c r="GV575" s="3">
        <v>33.5</v>
      </c>
      <c r="GW575" s="9">
        <v>78</v>
      </c>
      <c r="GX575" s="2" t="s">
        <v>34</v>
      </c>
      <c r="GY575" s="9">
        <v>3.773584905660377</v>
      </c>
      <c r="GZ575" s="9">
        <v>8.1199999999999992</v>
      </c>
      <c r="HA575" s="9">
        <v>1.42</v>
      </c>
      <c r="HB575" s="9">
        <v>48</v>
      </c>
      <c r="HC575" s="3">
        <v>26.8</v>
      </c>
      <c r="HD575" s="3"/>
      <c r="HE575" s="9">
        <v>480</v>
      </c>
      <c r="HF575" s="9">
        <v>26.5</v>
      </c>
      <c r="HG575" s="3" t="s">
        <v>467</v>
      </c>
      <c r="HH575" s="5">
        <v>290</v>
      </c>
      <c r="HI575" s="3" t="s">
        <v>311</v>
      </c>
      <c r="HJ575" s="3">
        <v>1.6666666666666667</v>
      </c>
      <c r="HK575" s="3"/>
      <c r="HL575" s="3">
        <v>6.2</v>
      </c>
      <c r="HM575" s="9">
        <v>1.02</v>
      </c>
      <c r="HN575" s="9">
        <v>12450</v>
      </c>
      <c r="HO575" s="3"/>
      <c r="HP575" s="3" t="s">
        <v>1</v>
      </c>
      <c r="HQ575" s="3" t="s">
        <v>28</v>
      </c>
      <c r="HR575" s="9">
        <v>1330</v>
      </c>
      <c r="HS575" s="5">
        <v>0.2</v>
      </c>
      <c r="HT575" s="3">
        <v>3.8</v>
      </c>
      <c r="HU575" s="9">
        <v>0.66666666666666663</v>
      </c>
      <c r="HV575" s="3">
        <v>1</v>
      </c>
      <c r="HW575" s="9">
        <v>4.95</v>
      </c>
      <c r="HX575" s="3"/>
      <c r="HY575" s="3">
        <v>177</v>
      </c>
      <c r="HZ575" s="3" t="s">
        <v>30</v>
      </c>
      <c r="IA575" s="9">
        <v>100</v>
      </c>
      <c r="IB575" s="5">
        <v>11025</v>
      </c>
      <c r="IC575" s="3" t="s">
        <v>18</v>
      </c>
      <c r="ID575" s="3"/>
      <c r="IE575" s="3" t="s">
        <v>309</v>
      </c>
      <c r="IF575" s="7">
        <v>57</v>
      </c>
      <c r="IG575" s="9">
        <v>625</v>
      </c>
      <c r="IH575" s="9">
        <v>8.064516129032258</v>
      </c>
    </row>
    <row r="576" spans="1:242" x14ac:dyDescent="0.25">
      <c r="A576" s="1" t="s">
        <v>721</v>
      </c>
      <c r="B576" s="5">
        <v>1975</v>
      </c>
      <c r="C576" s="3"/>
      <c r="D576" s="5">
        <v>115</v>
      </c>
      <c r="E576" s="3" t="s">
        <v>1</v>
      </c>
      <c r="F576" s="3"/>
      <c r="G576" s="2"/>
      <c r="H576" s="3">
        <v>2.86</v>
      </c>
      <c r="I576" s="3">
        <v>2.86</v>
      </c>
      <c r="J576" s="5">
        <v>1.1100000000000001</v>
      </c>
      <c r="K576" s="3"/>
      <c r="L576" s="3">
        <v>2</v>
      </c>
      <c r="M576" s="5">
        <v>1.5290519877675841</v>
      </c>
      <c r="N576" s="5">
        <v>11.8</v>
      </c>
      <c r="O576" s="3"/>
      <c r="P576" s="3">
        <v>1.07</v>
      </c>
      <c r="Q576" s="3">
        <v>0.38461538461538458</v>
      </c>
      <c r="R576" s="5">
        <v>60</v>
      </c>
      <c r="S576" s="3">
        <v>2.17</v>
      </c>
      <c r="T576" s="2"/>
      <c r="U576" s="5">
        <v>36.799999999999997</v>
      </c>
      <c r="V576" s="3">
        <v>2.7</v>
      </c>
      <c r="W576" s="5">
        <v>295</v>
      </c>
      <c r="X576" s="3"/>
      <c r="Y576" s="3">
        <v>31.47</v>
      </c>
      <c r="Z576" s="5">
        <v>4.3899999999999997</v>
      </c>
      <c r="AA576" s="3"/>
      <c r="AB576" s="5">
        <v>2.9673590504451037</v>
      </c>
      <c r="AC576" s="5">
        <v>6.4727272727272731E-2</v>
      </c>
      <c r="AD576" s="3" t="s">
        <v>22</v>
      </c>
      <c r="AE576" s="3" t="s">
        <v>1</v>
      </c>
      <c r="AF576" s="3"/>
      <c r="AG576" s="5">
        <v>5.7000000000000002E-2</v>
      </c>
      <c r="AH576" s="5">
        <v>295</v>
      </c>
      <c r="AI576" s="5">
        <v>371</v>
      </c>
      <c r="AJ576" s="3">
        <v>3750</v>
      </c>
      <c r="AK576" s="5">
        <v>295</v>
      </c>
      <c r="AL576" s="5">
        <v>1.33</v>
      </c>
      <c r="AM576" s="3"/>
      <c r="AN576" s="3"/>
      <c r="AO576" s="5">
        <v>295</v>
      </c>
      <c r="AP576" s="5">
        <v>295</v>
      </c>
      <c r="AQ576" s="5">
        <v>457</v>
      </c>
      <c r="AR576" s="5">
        <v>10.6</v>
      </c>
      <c r="AS576" s="3" t="s">
        <v>28</v>
      </c>
      <c r="AT576" s="3" t="s">
        <v>28</v>
      </c>
      <c r="AU576" s="5">
        <v>910</v>
      </c>
      <c r="AV576" s="3"/>
      <c r="AW576" s="5">
        <v>295</v>
      </c>
      <c r="AX576" s="5">
        <v>3.1</v>
      </c>
      <c r="AY576" s="2"/>
      <c r="AZ576" s="5">
        <v>154</v>
      </c>
      <c r="BA576" s="5">
        <v>295</v>
      </c>
      <c r="BB576" s="3"/>
      <c r="BC576" s="3">
        <v>160</v>
      </c>
      <c r="BD576" s="5">
        <v>0.51546391752577325</v>
      </c>
      <c r="BE576" s="3" t="s">
        <v>581</v>
      </c>
      <c r="BF576" s="5">
        <v>42.5</v>
      </c>
      <c r="BG576" s="5">
        <v>6.8</v>
      </c>
      <c r="BH576" s="3">
        <v>210</v>
      </c>
      <c r="BI576" s="3">
        <v>2.86</v>
      </c>
      <c r="BJ576" s="5">
        <v>12.95</v>
      </c>
      <c r="BK576" s="5">
        <v>2045</v>
      </c>
      <c r="BL576" s="5">
        <v>3.4129692832764507</v>
      </c>
      <c r="BM576" s="5">
        <v>10.25</v>
      </c>
      <c r="BN576" s="5">
        <v>295</v>
      </c>
      <c r="BO576" s="3" t="s">
        <v>716</v>
      </c>
      <c r="BP576" s="5"/>
      <c r="BQ576" s="5">
        <v>12.9</v>
      </c>
      <c r="BR576" s="2" t="s">
        <v>21</v>
      </c>
      <c r="BS576" s="3"/>
      <c r="BT576" s="3"/>
      <c r="BU576" s="3">
        <v>1.5600624024960998</v>
      </c>
      <c r="BV576" s="5">
        <v>5.81</v>
      </c>
      <c r="BW576" s="5">
        <v>5.96</v>
      </c>
      <c r="BX576" s="3" t="s">
        <v>27</v>
      </c>
      <c r="BY576" s="3"/>
      <c r="BZ576" s="5">
        <v>295</v>
      </c>
      <c r="CA576" s="5">
        <v>9.8039215686274517</v>
      </c>
      <c r="CB576" s="3"/>
      <c r="CC576" s="5">
        <v>1.69</v>
      </c>
      <c r="CD576" s="5">
        <v>735</v>
      </c>
      <c r="CE576" s="3"/>
      <c r="CF576" s="5">
        <v>244</v>
      </c>
      <c r="CG576" s="3" t="s">
        <v>312</v>
      </c>
      <c r="CH576" s="3">
        <v>2.86</v>
      </c>
      <c r="CI576" s="3" t="s">
        <v>27</v>
      </c>
      <c r="CJ576" s="3" t="s">
        <v>1</v>
      </c>
      <c r="CK576" s="5">
        <v>6.2</v>
      </c>
      <c r="CL576" s="3" t="s">
        <v>22</v>
      </c>
      <c r="CM576" s="5">
        <v>1185</v>
      </c>
      <c r="CN576" s="3"/>
      <c r="CO576" s="5">
        <v>154</v>
      </c>
      <c r="CP576" s="5">
        <v>24</v>
      </c>
      <c r="CQ576" s="5">
        <v>7.27</v>
      </c>
      <c r="CR576" s="5">
        <v>7.75</v>
      </c>
      <c r="CS576" s="5">
        <v>110</v>
      </c>
      <c r="CT576" s="5">
        <v>77</v>
      </c>
      <c r="CU576" s="5">
        <v>31.47</v>
      </c>
      <c r="CV576" s="5">
        <v>2170</v>
      </c>
      <c r="CW576" s="5">
        <v>2300</v>
      </c>
      <c r="CX576" s="5">
        <v>500</v>
      </c>
      <c r="CY576" s="5">
        <v>0.71942446043165476</v>
      </c>
      <c r="CZ576" s="3" t="s">
        <v>22</v>
      </c>
      <c r="DA576" s="5">
        <v>2.93</v>
      </c>
      <c r="DB576" s="5">
        <v>1635</v>
      </c>
      <c r="DC576" s="5">
        <v>32.1</v>
      </c>
      <c r="DD576" s="5">
        <v>109</v>
      </c>
      <c r="DE576" s="3" t="s">
        <v>22</v>
      </c>
      <c r="DF576" s="5">
        <v>0.70422535211267612</v>
      </c>
      <c r="DG576" s="3"/>
      <c r="DH576" s="5">
        <v>97</v>
      </c>
      <c r="DI576" s="3" t="s">
        <v>28</v>
      </c>
      <c r="DJ576" s="3"/>
      <c r="DK576" s="5">
        <v>840</v>
      </c>
      <c r="DL576" s="3" t="s">
        <v>8</v>
      </c>
      <c r="DM576" s="5">
        <v>0.3048780487804878</v>
      </c>
      <c r="DN576" s="3"/>
      <c r="DO576" s="5">
        <v>745</v>
      </c>
      <c r="DP576" s="2"/>
      <c r="DQ576" s="5">
        <v>1780</v>
      </c>
      <c r="DR576" s="5">
        <v>3.4843205574912894</v>
      </c>
      <c r="DS576" s="2"/>
      <c r="DT576" s="5">
        <v>2</v>
      </c>
      <c r="DU576" s="2"/>
      <c r="DV576" s="2"/>
      <c r="DW576" s="5">
        <v>36.799999999999997</v>
      </c>
      <c r="DX576" s="3">
        <v>8.75</v>
      </c>
      <c r="DY576" s="3"/>
      <c r="DZ576" s="5">
        <v>2120</v>
      </c>
      <c r="EA576" s="5">
        <v>5.9880239520958076</v>
      </c>
      <c r="EB576" s="5">
        <v>2.58</v>
      </c>
      <c r="EC576" s="3">
        <v>12.3</v>
      </c>
      <c r="ED576" s="5">
        <v>295</v>
      </c>
      <c r="EE576" s="5">
        <v>0.4</v>
      </c>
      <c r="EF576" s="3" t="s">
        <v>1</v>
      </c>
      <c r="EG576" s="3" t="s">
        <v>27</v>
      </c>
      <c r="EH576" s="2"/>
      <c r="EI576" s="5">
        <v>18.5</v>
      </c>
      <c r="EJ576" s="3" t="s">
        <v>473</v>
      </c>
      <c r="EK576" s="5">
        <v>3.17</v>
      </c>
      <c r="EL576" s="3" t="s">
        <v>1</v>
      </c>
      <c r="EM576" s="3"/>
      <c r="EN576" s="3" t="s">
        <v>27</v>
      </c>
      <c r="EO576" s="3"/>
      <c r="EP576" s="3" t="s">
        <v>8</v>
      </c>
      <c r="EQ576" s="3">
        <v>2.86</v>
      </c>
      <c r="ER576" s="5">
        <v>9.6</v>
      </c>
      <c r="ES576" s="3"/>
      <c r="ET576" s="9">
        <v>118</v>
      </c>
      <c r="EU576" s="3"/>
      <c r="EV576" s="3" t="s">
        <v>28</v>
      </c>
      <c r="EW576" s="9">
        <v>63</v>
      </c>
      <c r="EX576" s="9">
        <v>1.9</v>
      </c>
      <c r="EY576" s="3">
        <v>1.99</v>
      </c>
      <c r="EZ576" s="3"/>
      <c r="FA576" s="9">
        <v>1.8181818181818181</v>
      </c>
      <c r="FB576" s="9">
        <v>7.35</v>
      </c>
      <c r="FC576" s="5">
        <v>295</v>
      </c>
      <c r="FD576" s="9">
        <v>57</v>
      </c>
      <c r="FE576" s="2" t="s">
        <v>311</v>
      </c>
      <c r="FF576" s="3" t="s">
        <v>28</v>
      </c>
      <c r="FG576" s="3" t="s">
        <v>1</v>
      </c>
      <c r="FH576" s="9">
        <v>7.4</v>
      </c>
      <c r="FI576" s="3">
        <v>0.39525691699604748</v>
      </c>
      <c r="FJ576" s="9">
        <v>30.75</v>
      </c>
      <c r="FK576" s="3" t="s">
        <v>1</v>
      </c>
      <c r="FL576" s="3" t="s">
        <v>1</v>
      </c>
      <c r="FM576" s="3">
        <v>1.1402508551881414</v>
      </c>
      <c r="FN576" s="9">
        <v>2037</v>
      </c>
      <c r="FO576" s="9">
        <v>2.23</v>
      </c>
      <c r="FP576" s="9">
        <v>29</v>
      </c>
      <c r="FQ576" s="3" t="s">
        <v>311</v>
      </c>
      <c r="FR576" s="5">
        <v>2.1</v>
      </c>
      <c r="FS576" s="9">
        <v>176</v>
      </c>
      <c r="FT576" s="3" t="s">
        <v>1</v>
      </c>
      <c r="FU576" s="3">
        <v>3.72</v>
      </c>
      <c r="FV576" s="3" t="s">
        <v>27</v>
      </c>
      <c r="FW576" s="5">
        <v>1300</v>
      </c>
      <c r="FX576" s="10">
        <v>1.21</v>
      </c>
      <c r="FY576" s="3">
        <v>296</v>
      </c>
      <c r="FZ576" s="3"/>
      <c r="GA576" s="3">
        <v>2.86</v>
      </c>
      <c r="GB576" s="3">
        <v>2.86</v>
      </c>
      <c r="GC576" s="3" t="s">
        <v>27</v>
      </c>
      <c r="GD576" s="3">
        <v>2.86</v>
      </c>
      <c r="GE576" s="3">
        <v>3.2894736842105265</v>
      </c>
      <c r="GF576" s="3" t="s">
        <v>30</v>
      </c>
      <c r="GG576" s="3"/>
      <c r="GH576" s="9">
        <v>3.8</v>
      </c>
      <c r="GI576" s="5">
        <v>295</v>
      </c>
      <c r="GJ576" s="5">
        <v>10000000</v>
      </c>
      <c r="GK576" s="3">
        <v>5.45</v>
      </c>
      <c r="GL576" s="5">
        <v>668</v>
      </c>
      <c r="GM576" s="9">
        <v>1.61</v>
      </c>
      <c r="GN576" s="3"/>
      <c r="GO576" s="3"/>
      <c r="GP576" s="3"/>
      <c r="GQ576" s="3">
        <v>7600</v>
      </c>
      <c r="GR576" s="3" t="s">
        <v>219</v>
      </c>
      <c r="GS576" s="9">
        <v>3.4843205574912894</v>
      </c>
      <c r="GT576" s="9">
        <v>139.5</v>
      </c>
      <c r="GU576" s="9">
        <v>53</v>
      </c>
      <c r="GV576" s="3">
        <v>38</v>
      </c>
      <c r="GW576" s="9">
        <v>80</v>
      </c>
      <c r="GX576" s="2" t="s">
        <v>34</v>
      </c>
      <c r="GY576" s="9">
        <v>3.9525691699604741</v>
      </c>
      <c r="GZ576" s="9">
        <v>8.19</v>
      </c>
      <c r="HA576" s="9">
        <v>1.48</v>
      </c>
      <c r="HB576" s="9">
        <v>49</v>
      </c>
      <c r="HC576" s="3">
        <v>26.95</v>
      </c>
      <c r="HD576" s="3"/>
      <c r="HE576" s="9">
        <v>489</v>
      </c>
      <c r="HF576" s="9">
        <v>26.8</v>
      </c>
      <c r="HG576" s="3" t="s">
        <v>467</v>
      </c>
      <c r="HH576" s="5">
        <v>295</v>
      </c>
      <c r="HI576" s="3" t="s">
        <v>311</v>
      </c>
      <c r="HJ576" s="3">
        <v>1.7543859649122808</v>
      </c>
      <c r="HK576" s="3"/>
      <c r="HL576" s="3">
        <v>6.18</v>
      </c>
      <c r="HM576" s="9">
        <v>1.03</v>
      </c>
      <c r="HN576" s="9">
        <v>13200</v>
      </c>
      <c r="HO576" s="3"/>
      <c r="HP576" s="3" t="s">
        <v>1</v>
      </c>
      <c r="HQ576" s="3" t="s">
        <v>28</v>
      </c>
      <c r="HR576" s="9">
        <v>1295</v>
      </c>
      <c r="HS576" s="5">
        <v>0.33</v>
      </c>
      <c r="HT576" s="3">
        <v>3.77</v>
      </c>
      <c r="HU576" s="9">
        <v>0.67567567567567566</v>
      </c>
      <c r="HV576" s="3">
        <v>1</v>
      </c>
      <c r="HW576" s="9">
        <v>4.9000000000000004</v>
      </c>
      <c r="HX576" s="3"/>
      <c r="HY576" s="3">
        <v>180</v>
      </c>
      <c r="HZ576" s="3" t="s">
        <v>30</v>
      </c>
      <c r="IA576" s="9">
        <v>105</v>
      </c>
      <c r="IB576" s="5">
        <v>11000</v>
      </c>
      <c r="IC576" s="3" t="s">
        <v>18</v>
      </c>
      <c r="ID576" s="3"/>
      <c r="IE576" s="3" t="s">
        <v>309</v>
      </c>
      <c r="IF576" s="7">
        <v>61</v>
      </c>
      <c r="IG576" s="9">
        <v>625</v>
      </c>
      <c r="IH576" s="9">
        <v>8.4745762711864412</v>
      </c>
    </row>
    <row r="577" spans="1:242" x14ac:dyDescent="0.25">
      <c r="A577" s="1" t="s">
        <v>722</v>
      </c>
      <c r="B577" s="5">
        <v>1900</v>
      </c>
      <c r="C577" s="3"/>
      <c r="D577" s="5">
        <v>112</v>
      </c>
      <c r="E577" s="3" t="s">
        <v>1</v>
      </c>
      <c r="F577" s="3"/>
      <c r="G577" s="2"/>
      <c r="H577" s="3">
        <v>2.8</v>
      </c>
      <c r="I577" s="3">
        <v>2.8</v>
      </c>
      <c r="J577" s="5">
        <v>1.1200000000000001</v>
      </c>
      <c r="K577" s="3"/>
      <c r="L577" s="3">
        <v>2.02</v>
      </c>
      <c r="M577" s="5">
        <v>1.5267175572519083</v>
      </c>
      <c r="N577" s="5">
        <v>12.1</v>
      </c>
      <c r="O577" s="3"/>
      <c r="P577" s="3">
        <v>1.08</v>
      </c>
      <c r="Q577" s="3">
        <v>0.38759689922480617</v>
      </c>
      <c r="R577" s="5">
        <v>60</v>
      </c>
      <c r="S577" s="3">
        <v>2.15</v>
      </c>
      <c r="T577" s="2"/>
      <c r="U577" s="5">
        <v>36.35</v>
      </c>
      <c r="V577" s="3">
        <v>3</v>
      </c>
      <c r="W577" s="5">
        <v>302</v>
      </c>
      <c r="X577" s="3"/>
      <c r="Y577" s="3">
        <v>31.48</v>
      </c>
      <c r="Z577" s="5">
        <v>4.41</v>
      </c>
      <c r="AA577" s="3"/>
      <c r="AB577" s="5">
        <v>2.9850746268656714</v>
      </c>
      <c r="AC577" s="5">
        <v>8.654545454545455E-2</v>
      </c>
      <c r="AD577" s="3" t="s">
        <v>22</v>
      </c>
      <c r="AE577" s="3" t="s">
        <v>1</v>
      </c>
      <c r="AF577" s="3"/>
      <c r="AG577" s="5">
        <v>0.06</v>
      </c>
      <c r="AH577" s="5">
        <v>302</v>
      </c>
      <c r="AI577" s="5">
        <v>374</v>
      </c>
      <c r="AJ577" s="3">
        <v>3700</v>
      </c>
      <c r="AK577" s="5">
        <v>302</v>
      </c>
      <c r="AL577" s="5">
        <v>1.34</v>
      </c>
      <c r="AM577" s="3"/>
      <c r="AN577" s="3"/>
      <c r="AO577" s="5">
        <v>302</v>
      </c>
      <c r="AP577" s="5">
        <v>302</v>
      </c>
      <c r="AQ577" s="5">
        <v>452</v>
      </c>
      <c r="AR577" s="5">
        <v>10.3</v>
      </c>
      <c r="AS577" s="3" t="s">
        <v>28</v>
      </c>
      <c r="AT577" s="3" t="s">
        <v>28</v>
      </c>
      <c r="AU577" s="5">
        <v>925</v>
      </c>
      <c r="AV577" s="3"/>
      <c r="AW577" s="5">
        <v>302</v>
      </c>
      <c r="AX577" s="5">
        <v>4.1500000000000004</v>
      </c>
      <c r="AY577" s="2"/>
      <c r="AZ577" s="5">
        <v>155</v>
      </c>
      <c r="BA577" s="5">
        <v>302</v>
      </c>
      <c r="BB577" s="3"/>
      <c r="BC577" s="3">
        <v>150</v>
      </c>
      <c r="BD577" s="5">
        <v>0.52083333333333337</v>
      </c>
      <c r="BE577" s="3" t="s">
        <v>581</v>
      </c>
      <c r="BF577" s="5">
        <v>40</v>
      </c>
      <c r="BG577" s="5">
        <v>6.82</v>
      </c>
      <c r="BH577" s="3">
        <v>212</v>
      </c>
      <c r="BI577" s="3">
        <v>2.8</v>
      </c>
      <c r="BJ577" s="5">
        <v>13.75</v>
      </c>
      <c r="BK577" s="5">
        <v>2060</v>
      </c>
      <c r="BL577" s="5">
        <v>3.4246575342465757</v>
      </c>
      <c r="BM577" s="5">
        <v>10.25</v>
      </c>
      <c r="BN577" s="5">
        <v>302</v>
      </c>
      <c r="BO577" s="3" t="s">
        <v>716</v>
      </c>
      <c r="BP577" s="5">
        <v>17</v>
      </c>
      <c r="BQ577" s="5">
        <v>12.85</v>
      </c>
      <c r="BR577" s="2" t="s">
        <v>21</v>
      </c>
      <c r="BS577" s="3"/>
      <c r="BT577" s="3"/>
      <c r="BU577" s="3">
        <v>1.5625</v>
      </c>
      <c r="BV577" s="5">
        <v>5.84</v>
      </c>
      <c r="BW577" s="5">
        <v>5.94</v>
      </c>
      <c r="BX577" s="3" t="s">
        <v>27</v>
      </c>
      <c r="BY577" s="3"/>
      <c r="BZ577" s="5">
        <v>302</v>
      </c>
      <c r="CA577" s="5">
        <v>9.7087378640776709</v>
      </c>
      <c r="CB577" s="3"/>
      <c r="CC577" s="5">
        <v>1.72</v>
      </c>
      <c r="CD577" s="5">
        <v>745</v>
      </c>
      <c r="CE577" s="3"/>
      <c r="CF577" s="5">
        <v>248</v>
      </c>
      <c r="CG577" s="3" t="s">
        <v>312</v>
      </c>
      <c r="CH577" s="3">
        <v>2.8</v>
      </c>
      <c r="CI577" s="3" t="s">
        <v>27</v>
      </c>
      <c r="CJ577" s="3" t="s">
        <v>1</v>
      </c>
      <c r="CK577" s="5">
        <v>6.17</v>
      </c>
      <c r="CL577" s="3" t="s">
        <v>22</v>
      </c>
      <c r="CM577" s="5">
        <v>1178</v>
      </c>
      <c r="CN577" s="3"/>
      <c r="CO577" s="5">
        <v>150</v>
      </c>
      <c r="CP577" s="5">
        <v>27.5</v>
      </c>
      <c r="CQ577" s="5">
        <v>7.55</v>
      </c>
      <c r="CR577" s="5">
        <v>7.74</v>
      </c>
      <c r="CS577" s="5">
        <v>115</v>
      </c>
      <c r="CT577" s="5">
        <v>77.5</v>
      </c>
      <c r="CU577" s="5">
        <v>31.48</v>
      </c>
      <c r="CV577" s="5">
        <v>2168</v>
      </c>
      <c r="CW577" s="5">
        <v>2325</v>
      </c>
      <c r="CX577" s="5">
        <v>500</v>
      </c>
      <c r="CY577" s="5">
        <v>0.7142857142857143</v>
      </c>
      <c r="CZ577" s="3" t="s">
        <v>22</v>
      </c>
      <c r="DA577" s="5">
        <v>2.98</v>
      </c>
      <c r="DB577" s="5">
        <v>1720</v>
      </c>
      <c r="DC577" s="5">
        <v>32.799999999999997</v>
      </c>
      <c r="DD577" s="5">
        <v>109.15</v>
      </c>
      <c r="DE577" s="3" t="s">
        <v>22</v>
      </c>
      <c r="DF577" s="5">
        <v>0.70422535211267612</v>
      </c>
      <c r="DG577" s="3"/>
      <c r="DH577" s="5">
        <v>95</v>
      </c>
      <c r="DI577" s="3" t="s">
        <v>28</v>
      </c>
      <c r="DJ577" s="3"/>
      <c r="DK577" s="5">
        <v>835</v>
      </c>
      <c r="DL577" s="3" t="s">
        <v>8</v>
      </c>
      <c r="DM577" s="5">
        <v>0.30769230769230771</v>
      </c>
      <c r="DN577" s="3"/>
      <c r="DO577" s="5">
        <v>740</v>
      </c>
      <c r="DP577" s="2"/>
      <c r="DQ577" s="5">
        <v>1750</v>
      </c>
      <c r="DR577" s="5">
        <v>3.5087719298245617</v>
      </c>
      <c r="DS577" s="2"/>
      <c r="DT577" s="5">
        <v>1.9230769230769229</v>
      </c>
      <c r="DU577" s="2"/>
      <c r="DV577" s="2"/>
      <c r="DW577" s="5">
        <v>36.35</v>
      </c>
      <c r="DX577" s="3">
        <v>8.8000000000000007</v>
      </c>
      <c r="DY577" s="3"/>
      <c r="DZ577" s="5">
        <v>2140</v>
      </c>
      <c r="EA577" s="5">
        <v>5.9523809523809517</v>
      </c>
      <c r="EB577" s="5">
        <v>2.59</v>
      </c>
      <c r="EC577" s="3">
        <v>12.2</v>
      </c>
      <c r="ED577" s="5">
        <v>302</v>
      </c>
      <c r="EE577" s="5">
        <v>0.39840637450199207</v>
      </c>
      <c r="EF577" s="3" t="s">
        <v>1</v>
      </c>
      <c r="EG577" s="3" t="s">
        <v>27</v>
      </c>
      <c r="EH577" s="2"/>
      <c r="EI577" s="5">
        <v>18.7</v>
      </c>
      <c r="EJ577" s="3" t="s">
        <v>473</v>
      </c>
      <c r="EK577" s="5">
        <v>3.29</v>
      </c>
      <c r="EL577" s="3" t="s">
        <v>1</v>
      </c>
      <c r="EM577" s="3"/>
      <c r="EN577" s="3" t="s">
        <v>27</v>
      </c>
      <c r="EO577" s="3"/>
      <c r="EP577" s="3" t="s">
        <v>8</v>
      </c>
      <c r="EQ577" s="3">
        <v>2.8</v>
      </c>
      <c r="ER577" s="5">
        <v>9.65</v>
      </c>
      <c r="ES577" s="3"/>
      <c r="ET577" s="9">
        <v>122</v>
      </c>
      <c r="EU577" s="3"/>
      <c r="EV577" s="3" t="s">
        <v>28</v>
      </c>
      <c r="EW577" s="9">
        <v>65</v>
      </c>
      <c r="EX577" s="9">
        <v>1.93</v>
      </c>
      <c r="EY577" s="3">
        <v>2</v>
      </c>
      <c r="EZ577" s="3"/>
      <c r="FA577" s="9">
        <v>1.8518518518518516</v>
      </c>
      <c r="FB577" s="9">
        <v>7.28</v>
      </c>
      <c r="FC577" s="5">
        <v>302</v>
      </c>
      <c r="FD577" s="9">
        <v>52</v>
      </c>
      <c r="FE577" s="2" t="s">
        <v>311</v>
      </c>
      <c r="FF577" s="3" t="s">
        <v>28</v>
      </c>
      <c r="FG577" s="3" t="s">
        <v>1</v>
      </c>
      <c r="FH577" s="9">
        <v>7.45</v>
      </c>
      <c r="FI577" s="3">
        <v>0.38910505836575876</v>
      </c>
      <c r="FJ577" s="9">
        <v>31.1</v>
      </c>
      <c r="FK577" s="3" t="s">
        <v>1</v>
      </c>
      <c r="FL577" s="3" t="s">
        <v>1</v>
      </c>
      <c r="FM577" s="3">
        <v>1.1481056257175659</v>
      </c>
      <c r="FN577" s="9">
        <v>2000</v>
      </c>
      <c r="FO577" s="9">
        <v>2.29</v>
      </c>
      <c r="FP577" s="9">
        <v>28.9</v>
      </c>
      <c r="FQ577" s="3" t="s">
        <v>311</v>
      </c>
      <c r="FR577" s="5">
        <v>2.1</v>
      </c>
      <c r="FS577" s="9">
        <v>175</v>
      </c>
      <c r="FT577" s="3" t="s">
        <v>1</v>
      </c>
      <c r="FU577" s="3">
        <v>3.75</v>
      </c>
      <c r="FV577" s="3" t="s">
        <v>27</v>
      </c>
      <c r="FW577" s="5">
        <v>1580</v>
      </c>
      <c r="FX577" s="10">
        <v>1.2849999999999999</v>
      </c>
      <c r="FY577" s="3">
        <v>298</v>
      </c>
      <c r="FZ577" s="3"/>
      <c r="GA577" s="3">
        <v>2.8</v>
      </c>
      <c r="GB577" s="3">
        <v>2.8</v>
      </c>
      <c r="GC577" s="3" t="s">
        <v>27</v>
      </c>
      <c r="GD577" s="3">
        <v>2.8</v>
      </c>
      <c r="GE577" s="3">
        <v>3.1746031746031744</v>
      </c>
      <c r="GF577" s="3" t="s">
        <v>30</v>
      </c>
      <c r="GG577" s="3"/>
      <c r="GH577" s="9">
        <v>3.78</v>
      </c>
      <c r="GI577" s="5">
        <v>302</v>
      </c>
      <c r="GJ577" s="5">
        <v>800000000</v>
      </c>
      <c r="GK577" s="3">
        <v>5.47</v>
      </c>
      <c r="GL577" s="5">
        <v>670</v>
      </c>
      <c r="GM577" s="9">
        <v>1.61</v>
      </c>
      <c r="GN577" s="3"/>
      <c r="GO577" s="3"/>
      <c r="GP577" s="3"/>
      <c r="GQ577" s="3">
        <v>7625</v>
      </c>
      <c r="GR577" s="3" t="s">
        <v>219</v>
      </c>
      <c r="GS577" s="9">
        <v>3.5087719298245617</v>
      </c>
      <c r="GT577" s="9">
        <v>141</v>
      </c>
      <c r="GU577" s="9">
        <v>53.5</v>
      </c>
      <c r="GV577" s="3">
        <v>42</v>
      </c>
      <c r="GW577" s="9">
        <v>82</v>
      </c>
      <c r="GX577" s="2" t="s">
        <v>34</v>
      </c>
      <c r="GY577" s="9">
        <v>3.9840637450199203</v>
      </c>
      <c r="GZ577" s="9">
        <v>8.48</v>
      </c>
      <c r="HA577" s="9">
        <v>1.49</v>
      </c>
      <c r="HB577" s="9">
        <v>50</v>
      </c>
      <c r="HC577" s="3">
        <v>27</v>
      </c>
      <c r="HD577" s="3"/>
      <c r="HE577" s="9">
        <v>485</v>
      </c>
      <c r="HF577" s="9">
        <v>26.8</v>
      </c>
      <c r="HG577" s="3" t="s">
        <v>467</v>
      </c>
      <c r="HH577" s="5">
        <v>302</v>
      </c>
      <c r="HI577" s="3" t="s">
        <v>311</v>
      </c>
      <c r="HJ577" s="3">
        <v>1.7574692442882252</v>
      </c>
      <c r="HK577" s="3"/>
      <c r="HL577" s="3">
        <v>6.18</v>
      </c>
      <c r="HM577" s="9">
        <v>1.05</v>
      </c>
      <c r="HN577" s="9">
        <v>13800</v>
      </c>
      <c r="HO577" s="3"/>
      <c r="HP577" s="3" t="s">
        <v>1</v>
      </c>
      <c r="HQ577" s="3" t="s">
        <v>28</v>
      </c>
      <c r="HR577" s="9">
        <v>1298</v>
      </c>
      <c r="HS577" s="5">
        <v>0.34</v>
      </c>
      <c r="HT577" s="3">
        <v>3.78</v>
      </c>
      <c r="HU577" s="9">
        <v>0.67114093959731547</v>
      </c>
      <c r="HV577" s="3">
        <v>1</v>
      </c>
      <c r="HW577" s="9">
        <v>5.2</v>
      </c>
      <c r="HX577" s="3"/>
      <c r="HY577" s="3">
        <v>185</v>
      </c>
      <c r="HZ577" s="3" t="s">
        <v>30</v>
      </c>
      <c r="IA577" s="9">
        <v>107</v>
      </c>
      <c r="IB577" s="5">
        <v>11100</v>
      </c>
      <c r="IC577" s="3" t="s">
        <v>18</v>
      </c>
      <c r="ID577" s="3"/>
      <c r="IE577" s="3" t="s">
        <v>309</v>
      </c>
      <c r="IF577" s="7">
        <v>66</v>
      </c>
      <c r="IG577" s="9">
        <v>555.55555555555554</v>
      </c>
      <c r="IH577" s="9">
        <v>8.5470085470085468</v>
      </c>
    </row>
    <row r="578" spans="1:242" x14ac:dyDescent="0.25">
      <c r="A578" s="1" t="s">
        <v>723</v>
      </c>
      <c r="B578" s="5">
        <v>1925</v>
      </c>
      <c r="C578" s="3">
        <v>130</v>
      </c>
      <c r="D578" s="5">
        <v>100</v>
      </c>
      <c r="E578" s="3" t="s">
        <v>1</v>
      </c>
      <c r="F578" s="3" t="s">
        <v>21</v>
      </c>
      <c r="G578" s="2">
        <v>109</v>
      </c>
      <c r="H578" s="3">
        <v>2.85</v>
      </c>
      <c r="I578" s="3">
        <v>2.85</v>
      </c>
      <c r="J578" s="5">
        <v>1.1000000000000001</v>
      </c>
      <c r="K578" s="3">
        <v>82</v>
      </c>
      <c r="L578" s="3">
        <v>2</v>
      </c>
      <c r="M578" s="5">
        <v>1.4903129657228018</v>
      </c>
      <c r="N578" s="5">
        <v>12.18</v>
      </c>
      <c r="O578" s="3">
        <v>435</v>
      </c>
      <c r="P578" s="3">
        <v>1.1000000000000001</v>
      </c>
      <c r="Q578" s="3">
        <v>0.38461538461538458</v>
      </c>
      <c r="R578" s="5">
        <v>58</v>
      </c>
      <c r="S578" s="3">
        <v>2.1</v>
      </c>
      <c r="T578" s="5">
        <v>8.5</v>
      </c>
      <c r="U578" s="5">
        <v>36.25</v>
      </c>
      <c r="V578" s="3">
        <v>3.05</v>
      </c>
      <c r="W578" s="5">
        <v>297</v>
      </c>
      <c r="X578" s="3">
        <v>1.5</v>
      </c>
      <c r="Y578" s="3">
        <v>31.45</v>
      </c>
      <c r="Z578" s="5">
        <v>4.5</v>
      </c>
      <c r="AA578" s="3"/>
      <c r="AB578" s="5">
        <v>2.9673590504451037</v>
      </c>
      <c r="AC578" s="5">
        <v>0.11963636363636364</v>
      </c>
      <c r="AD578" s="3" t="s">
        <v>22</v>
      </c>
      <c r="AE578" s="3" t="s">
        <v>21</v>
      </c>
      <c r="AF578" s="3">
        <v>1.66</v>
      </c>
      <c r="AG578" s="5">
        <v>6.3E-2</v>
      </c>
      <c r="AH578" s="5">
        <v>297</v>
      </c>
      <c r="AI578" s="5">
        <v>365</v>
      </c>
      <c r="AJ578" s="3">
        <v>3725</v>
      </c>
      <c r="AK578" s="5">
        <v>297</v>
      </c>
      <c r="AL578" s="5">
        <v>1.33</v>
      </c>
      <c r="AM578" s="3">
        <v>92</v>
      </c>
      <c r="AN578" s="3">
        <v>0.88500000000000001</v>
      </c>
      <c r="AO578" s="5">
        <v>297</v>
      </c>
      <c r="AP578" s="5">
        <v>297</v>
      </c>
      <c r="AQ578" s="5">
        <v>440</v>
      </c>
      <c r="AR578" s="5">
        <v>11.5</v>
      </c>
      <c r="AS578" s="3" t="s">
        <v>28</v>
      </c>
      <c r="AT578" s="3" t="s">
        <v>28</v>
      </c>
      <c r="AU578" s="5">
        <v>930</v>
      </c>
      <c r="AV578" s="3">
        <v>300</v>
      </c>
      <c r="AW578" s="5">
        <v>297</v>
      </c>
      <c r="AX578" s="5">
        <v>38</v>
      </c>
      <c r="AY578" s="2"/>
      <c r="AZ578" s="5">
        <v>157</v>
      </c>
      <c r="BA578" s="5">
        <v>297</v>
      </c>
      <c r="BB578" s="3">
        <v>8.5</v>
      </c>
      <c r="BC578" s="3">
        <v>137</v>
      </c>
      <c r="BD578" s="5">
        <v>0.52631578947368418</v>
      </c>
      <c r="BE578" s="3" t="s">
        <v>581</v>
      </c>
      <c r="BF578" s="5">
        <v>38</v>
      </c>
      <c r="BG578" s="5">
        <v>6.8</v>
      </c>
      <c r="BH578" s="3">
        <v>212</v>
      </c>
      <c r="BI578" s="3">
        <v>2.85</v>
      </c>
      <c r="BJ578" s="5">
        <v>12.9</v>
      </c>
      <c r="BK578" s="5">
        <v>2050</v>
      </c>
      <c r="BL578" s="5">
        <v>3.4246575342465757</v>
      </c>
      <c r="BM578" s="5">
        <v>10.199999999999999</v>
      </c>
      <c r="BN578" s="5">
        <v>297</v>
      </c>
      <c r="BO578" s="3" t="s">
        <v>716</v>
      </c>
      <c r="BP578" s="5">
        <v>17</v>
      </c>
      <c r="BQ578" s="5">
        <v>12.8</v>
      </c>
      <c r="BR578" s="2" t="s">
        <v>21</v>
      </c>
      <c r="BS578" s="3">
        <v>0.83299999999999996</v>
      </c>
      <c r="BT578" s="3"/>
      <c r="BU578" s="3">
        <v>1.5600624024960998</v>
      </c>
      <c r="BV578" s="5">
        <v>5.83</v>
      </c>
      <c r="BW578" s="5">
        <v>5.92</v>
      </c>
      <c r="BX578" s="3" t="s">
        <v>27</v>
      </c>
      <c r="BY578" s="4">
        <v>112</v>
      </c>
      <c r="BZ578" s="5">
        <v>297</v>
      </c>
      <c r="CA578" s="5">
        <v>9.2592592592592595</v>
      </c>
      <c r="CB578" s="3">
        <v>0.32500000000000001</v>
      </c>
      <c r="CC578" s="5">
        <v>1.74</v>
      </c>
      <c r="CD578" s="5">
        <v>845</v>
      </c>
      <c r="CE578" s="3">
        <v>0.68969999999999998</v>
      </c>
      <c r="CF578" s="5">
        <v>250</v>
      </c>
      <c r="CG578" s="3" t="s">
        <v>312</v>
      </c>
      <c r="CH578" s="3">
        <v>2.85</v>
      </c>
      <c r="CI578" s="3" t="s">
        <v>27</v>
      </c>
      <c r="CJ578" s="3" t="s">
        <v>1</v>
      </c>
      <c r="CK578" s="5">
        <v>6.25</v>
      </c>
      <c r="CL578" s="3" t="s">
        <v>22</v>
      </c>
      <c r="CM578" s="5">
        <v>1180</v>
      </c>
      <c r="CN578" s="3">
        <v>12000</v>
      </c>
      <c r="CO578" s="5">
        <v>148</v>
      </c>
      <c r="CP578" s="5">
        <v>30.25</v>
      </c>
      <c r="CQ578" s="5">
        <v>7.6</v>
      </c>
      <c r="CR578" s="5">
        <v>7.74</v>
      </c>
      <c r="CS578" s="5">
        <v>112</v>
      </c>
      <c r="CT578" s="5">
        <v>77.25</v>
      </c>
      <c r="CU578" s="5">
        <v>31.45</v>
      </c>
      <c r="CV578" s="5">
        <v>2155</v>
      </c>
      <c r="CW578" s="5">
        <v>2375</v>
      </c>
      <c r="CX578" s="5">
        <v>526.31578947368416</v>
      </c>
      <c r="CY578" s="5">
        <v>0.7142857142857143</v>
      </c>
      <c r="CZ578" s="3" t="s">
        <v>22</v>
      </c>
      <c r="DA578" s="5">
        <v>2.99</v>
      </c>
      <c r="DB578" s="5">
        <v>1717</v>
      </c>
      <c r="DC578" s="5">
        <v>33</v>
      </c>
      <c r="DD578" s="5">
        <v>112</v>
      </c>
      <c r="DE578" s="3" t="s">
        <v>22</v>
      </c>
      <c r="DF578" s="5">
        <v>0.70422535211267612</v>
      </c>
      <c r="DG578" s="2">
        <v>8</v>
      </c>
      <c r="DH578" s="5">
        <v>90</v>
      </c>
      <c r="DI578" s="3" t="s">
        <v>28</v>
      </c>
      <c r="DJ578" s="3">
        <v>20</v>
      </c>
      <c r="DK578" s="5">
        <v>830</v>
      </c>
      <c r="DL578" s="3" t="s">
        <v>8</v>
      </c>
      <c r="DM578" s="5">
        <v>0.3058103975535168</v>
      </c>
      <c r="DN578" s="2">
        <v>8.5</v>
      </c>
      <c r="DO578" s="5">
        <v>747</v>
      </c>
      <c r="DP578" s="5">
        <v>0.62</v>
      </c>
      <c r="DQ578" s="5">
        <v>1740</v>
      </c>
      <c r="DR578" s="5">
        <v>3.4843205574912894</v>
      </c>
      <c r="DS578" s="5">
        <v>4.5</v>
      </c>
      <c r="DT578" s="5">
        <v>1.9607843137254901</v>
      </c>
      <c r="DU578" s="2">
        <v>1.48</v>
      </c>
      <c r="DV578" s="5">
        <v>5</v>
      </c>
      <c r="DW578" s="5">
        <v>36.25</v>
      </c>
      <c r="DX578" s="3">
        <v>8.83</v>
      </c>
      <c r="DY578" s="3">
        <v>50</v>
      </c>
      <c r="DZ578" s="5">
        <v>2150</v>
      </c>
      <c r="EA578" s="5">
        <v>5.9171597633136095</v>
      </c>
      <c r="EB578" s="5">
        <v>2.58</v>
      </c>
      <c r="EC578" s="3">
        <v>12.18</v>
      </c>
      <c r="ED578" s="5">
        <v>297</v>
      </c>
      <c r="EE578" s="5">
        <v>0.4</v>
      </c>
      <c r="EF578" s="3" t="s">
        <v>1</v>
      </c>
      <c r="EG578" s="3" t="s">
        <v>27</v>
      </c>
      <c r="EH578" s="5">
        <v>225</v>
      </c>
      <c r="EI578" s="5">
        <v>18.7</v>
      </c>
      <c r="EJ578" s="3" t="s">
        <v>473</v>
      </c>
      <c r="EK578" s="5">
        <v>3.15</v>
      </c>
      <c r="EL578" s="3" t="s">
        <v>1</v>
      </c>
      <c r="EM578" s="2">
        <v>4.25</v>
      </c>
      <c r="EN578" s="3" t="s">
        <v>27</v>
      </c>
      <c r="EO578" s="3">
        <v>450</v>
      </c>
      <c r="EP578" s="3" t="s">
        <v>8</v>
      </c>
      <c r="EQ578" s="3">
        <v>2.85</v>
      </c>
      <c r="ER578" s="5">
        <v>9.68</v>
      </c>
      <c r="ES578" s="2">
        <v>6000</v>
      </c>
      <c r="ET578" s="9">
        <v>120</v>
      </c>
      <c r="EU578" s="3"/>
      <c r="EV578" s="3" t="s">
        <v>28</v>
      </c>
      <c r="EW578" s="9">
        <v>64</v>
      </c>
      <c r="EX578" s="9">
        <v>1.95</v>
      </c>
      <c r="EY578" s="3">
        <v>2</v>
      </c>
      <c r="EZ578" s="3">
        <v>112</v>
      </c>
      <c r="FA578" s="9">
        <v>1.7921146953405016</v>
      </c>
      <c r="FB578" s="9">
        <v>7.25</v>
      </c>
      <c r="FC578" s="5">
        <v>297</v>
      </c>
      <c r="FD578" s="9">
        <v>50</v>
      </c>
      <c r="FE578" s="2" t="s">
        <v>311</v>
      </c>
      <c r="FF578" s="3" t="s">
        <v>28</v>
      </c>
      <c r="FG578" s="3" t="s">
        <v>1</v>
      </c>
      <c r="FH578" s="9">
        <v>7.52</v>
      </c>
      <c r="FI578" s="3">
        <v>0.39525691699604748</v>
      </c>
      <c r="FJ578" s="9">
        <v>30.9</v>
      </c>
      <c r="FK578" s="3" t="s">
        <v>1</v>
      </c>
      <c r="FL578" s="3" t="s">
        <v>1</v>
      </c>
      <c r="FM578" s="3">
        <v>1.1402508551881414</v>
      </c>
      <c r="FN578" s="9">
        <v>2000</v>
      </c>
      <c r="FO578" s="9">
        <v>2.2400000000000002</v>
      </c>
      <c r="FP578" s="9">
        <v>28</v>
      </c>
      <c r="FQ578" s="3" t="s">
        <v>311</v>
      </c>
      <c r="FR578" s="5">
        <v>2.15</v>
      </c>
      <c r="FS578" s="9">
        <v>178</v>
      </c>
      <c r="FT578" s="3" t="s">
        <v>1</v>
      </c>
      <c r="FU578" s="3">
        <v>3.75</v>
      </c>
      <c r="FV578" s="3" t="s">
        <v>27</v>
      </c>
      <c r="FW578" s="5">
        <v>1700</v>
      </c>
      <c r="FX578" s="10">
        <v>1.29</v>
      </c>
      <c r="FY578" s="3">
        <v>297</v>
      </c>
      <c r="FZ578" s="3"/>
      <c r="GA578" s="3">
        <v>2.85</v>
      </c>
      <c r="GB578" s="3">
        <v>2.85</v>
      </c>
      <c r="GC578" s="3" t="s">
        <v>27</v>
      </c>
      <c r="GD578" s="3">
        <v>2.85</v>
      </c>
      <c r="GE578" s="3">
        <v>3.2894736842105265</v>
      </c>
      <c r="GF578" s="3" t="s">
        <v>21</v>
      </c>
      <c r="GG578" s="2">
        <v>550</v>
      </c>
      <c r="GH578" s="9">
        <v>3.78</v>
      </c>
      <c r="GI578" s="5">
        <v>297</v>
      </c>
      <c r="GJ578" s="5">
        <v>3000000000000</v>
      </c>
      <c r="GK578" s="3">
        <v>5.48</v>
      </c>
      <c r="GL578" s="5">
        <v>675</v>
      </c>
      <c r="GM578" s="9">
        <v>1.61</v>
      </c>
      <c r="GN578" s="3">
        <v>50</v>
      </c>
      <c r="GO578" s="3">
        <v>150</v>
      </c>
      <c r="GP578" s="3">
        <v>3.7037037037037033</v>
      </c>
      <c r="GQ578" s="3">
        <v>7750</v>
      </c>
      <c r="GR578" s="3" t="s">
        <v>219</v>
      </c>
      <c r="GS578" s="9">
        <v>3.4843205574912894</v>
      </c>
      <c r="GT578" s="9">
        <v>143.5</v>
      </c>
      <c r="GU578" s="9">
        <v>53.25</v>
      </c>
      <c r="GV578" s="3">
        <v>49</v>
      </c>
      <c r="GW578" s="9">
        <v>85</v>
      </c>
      <c r="GX578" s="2" t="s">
        <v>34</v>
      </c>
      <c r="GY578" s="9">
        <v>3.9525691699604741</v>
      </c>
      <c r="GZ578" s="9">
        <v>8.42</v>
      </c>
      <c r="HA578" s="9">
        <v>1.48</v>
      </c>
      <c r="HB578" s="9">
        <v>47</v>
      </c>
      <c r="HC578" s="3">
        <v>26.8</v>
      </c>
      <c r="HD578" s="3">
        <v>8000</v>
      </c>
      <c r="HE578" s="9">
        <v>488</v>
      </c>
      <c r="HF578" s="9">
        <v>26.5</v>
      </c>
      <c r="HG578" s="3" t="s">
        <v>467</v>
      </c>
      <c r="HH578" s="5">
        <v>297</v>
      </c>
      <c r="HI578" s="3" t="s">
        <v>311</v>
      </c>
      <c r="HJ578" s="3">
        <v>1.7452006980802794</v>
      </c>
      <c r="HK578" s="3"/>
      <c r="HL578" s="3">
        <v>6.15</v>
      </c>
      <c r="HM578" s="9">
        <v>1.05</v>
      </c>
      <c r="HN578" s="9">
        <v>14990</v>
      </c>
      <c r="HO578" s="3">
        <v>25</v>
      </c>
      <c r="HP578" s="3" t="s">
        <v>21</v>
      </c>
      <c r="HQ578" s="3" t="s">
        <v>28</v>
      </c>
      <c r="HR578" s="9">
        <v>1300</v>
      </c>
      <c r="HS578" s="5">
        <v>0.36499999999999999</v>
      </c>
      <c r="HT578" s="3">
        <v>3.76</v>
      </c>
      <c r="HU578" s="9">
        <v>0.67567567567567566</v>
      </c>
      <c r="HV578" s="3">
        <v>1</v>
      </c>
      <c r="HW578" s="9">
        <v>5.65</v>
      </c>
      <c r="HX578" s="3">
        <v>5750</v>
      </c>
      <c r="HY578" s="3">
        <v>185</v>
      </c>
      <c r="HZ578" s="3">
        <v>1717</v>
      </c>
      <c r="IA578" s="9">
        <v>110</v>
      </c>
      <c r="IB578" s="5">
        <v>11050</v>
      </c>
      <c r="IC578" s="3" t="s">
        <v>18</v>
      </c>
      <c r="ID578" s="4">
        <v>112</v>
      </c>
      <c r="IE578" s="3" t="s">
        <v>309</v>
      </c>
      <c r="IF578" s="2">
        <v>67.5</v>
      </c>
      <c r="IG578" s="9">
        <v>666.66666666666663</v>
      </c>
      <c r="IH578" s="9">
        <v>8.4745762711864412</v>
      </c>
    </row>
    <row r="579" spans="1:242" x14ac:dyDescent="0.25">
      <c r="A579" s="1" t="s">
        <v>724</v>
      </c>
      <c r="B579" s="5">
        <v>1930</v>
      </c>
      <c r="C579" s="3"/>
      <c r="D579" s="5">
        <v>105</v>
      </c>
      <c r="E579" s="3" t="s">
        <v>1</v>
      </c>
      <c r="F579" s="3"/>
      <c r="G579" s="2"/>
      <c r="H579" s="3"/>
      <c r="I579" s="3"/>
      <c r="J579" s="5">
        <v>1.1000000000000001</v>
      </c>
      <c r="K579" s="3"/>
      <c r="L579" s="3"/>
      <c r="M579" s="5">
        <v>1.4450867052023122</v>
      </c>
      <c r="N579" s="5">
        <v>12.25</v>
      </c>
      <c r="O579" s="3"/>
      <c r="P579" s="3"/>
      <c r="Q579" s="3"/>
      <c r="R579" s="5">
        <v>58</v>
      </c>
      <c r="S579" s="3"/>
      <c r="T579" s="2"/>
      <c r="U579" s="5">
        <v>35.950000000000003</v>
      </c>
      <c r="V579" s="3"/>
      <c r="W579" s="5">
        <v>595</v>
      </c>
      <c r="X579" s="3"/>
      <c r="Y579" s="3"/>
      <c r="Z579" s="5">
        <v>4.5199999999999996</v>
      </c>
      <c r="AA579" s="3"/>
      <c r="AB579" s="5">
        <v>2.9325513196480935</v>
      </c>
      <c r="AC579" s="5">
        <v>0.16727272727272727</v>
      </c>
      <c r="AD579" s="3" t="s">
        <v>22</v>
      </c>
      <c r="AE579" s="3" t="s">
        <v>1</v>
      </c>
      <c r="AF579" s="3"/>
      <c r="AG579" s="5">
        <v>6.5000000000000002E-2</v>
      </c>
      <c r="AH579" s="5">
        <v>595</v>
      </c>
      <c r="AI579" s="5">
        <v>415</v>
      </c>
      <c r="AJ579" s="3"/>
      <c r="AK579" s="5">
        <v>595</v>
      </c>
      <c r="AL579" s="5">
        <v>1.34</v>
      </c>
      <c r="AM579" s="3"/>
      <c r="AN579" s="3"/>
      <c r="AO579" s="5">
        <v>595</v>
      </c>
      <c r="AP579" s="5">
        <v>595</v>
      </c>
      <c r="AQ579" s="5">
        <v>470</v>
      </c>
      <c r="AR579" s="5">
        <v>11.75</v>
      </c>
      <c r="AS579" s="3" t="s">
        <v>28</v>
      </c>
      <c r="AT579" s="3" t="s">
        <v>28</v>
      </c>
      <c r="AU579" s="5">
        <v>935</v>
      </c>
      <c r="AV579" s="3"/>
      <c r="AW579" s="5">
        <v>595</v>
      </c>
      <c r="AX579" s="5">
        <v>145</v>
      </c>
      <c r="AY579" s="2"/>
      <c r="AZ579" s="5">
        <v>160</v>
      </c>
      <c r="BA579" s="5">
        <v>595</v>
      </c>
      <c r="BB579" s="3"/>
      <c r="BC579" s="3"/>
      <c r="BD579" s="5">
        <v>0.52631578947368418</v>
      </c>
      <c r="BE579" s="3" t="s">
        <v>581</v>
      </c>
      <c r="BF579" s="5">
        <v>37.5</v>
      </c>
      <c r="BG579" s="5">
        <v>6.77</v>
      </c>
      <c r="BH579" s="3"/>
      <c r="BI579" s="3"/>
      <c r="BJ579" s="5">
        <v>13.3</v>
      </c>
      <c r="BK579" s="5">
        <v>2260</v>
      </c>
      <c r="BL579" s="5">
        <v>3.4129692832764507</v>
      </c>
      <c r="BM579" s="5">
        <v>10.199999999999999</v>
      </c>
      <c r="BN579" s="5">
        <v>595</v>
      </c>
      <c r="BO579" s="3" t="s">
        <v>716</v>
      </c>
      <c r="BP579" s="5" t="s">
        <v>21</v>
      </c>
      <c r="BQ579" s="5">
        <v>12.7</v>
      </c>
      <c r="BR579" s="2" t="s">
        <v>21</v>
      </c>
      <c r="BS579" s="3"/>
      <c r="BT579" s="3"/>
      <c r="BU579" s="3"/>
      <c r="BV579" s="5">
        <v>5.59</v>
      </c>
      <c r="BW579" s="5">
        <v>5.94</v>
      </c>
      <c r="BX579" s="3" t="s">
        <v>27</v>
      </c>
      <c r="BY579" s="3"/>
      <c r="BZ579" s="5">
        <v>595</v>
      </c>
      <c r="CA579" s="5">
        <v>9.1743119266055047</v>
      </c>
      <c r="CB579" s="3"/>
      <c r="CC579" s="5">
        <v>1.75</v>
      </c>
      <c r="CD579" s="5">
        <v>855</v>
      </c>
      <c r="CE579" s="3"/>
      <c r="CF579" s="5">
        <v>255</v>
      </c>
      <c r="CG579" s="3" t="s">
        <v>312</v>
      </c>
      <c r="CH579" s="3"/>
      <c r="CI579" s="3" t="s">
        <v>27</v>
      </c>
      <c r="CJ579" s="3" t="s">
        <v>1</v>
      </c>
      <c r="CK579" s="5">
        <v>6.15</v>
      </c>
      <c r="CL579" s="3" t="s">
        <v>22</v>
      </c>
      <c r="CM579" s="5">
        <v>1175</v>
      </c>
      <c r="CN579" s="3"/>
      <c r="CO579" s="5">
        <v>145</v>
      </c>
      <c r="CP579" s="5">
        <v>35</v>
      </c>
      <c r="CQ579" s="5">
        <v>7.65</v>
      </c>
      <c r="CR579" s="2"/>
      <c r="CS579" s="5">
        <v>117</v>
      </c>
      <c r="CT579" s="5">
        <v>75</v>
      </c>
      <c r="CU579" s="5">
        <v>31.4</v>
      </c>
      <c r="CV579" s="5">
        <v>2175</v>
      </c>
      <c r="CW579" s="5">
        <v>2350</v>
      </c>
      <c r="CX579" s="5">
        <v>555.55600000000004</v>
      </c>
      <c r="CY579" s="5">
        <v>0.70028011204481799</v>
      </c>
      <c r="CZ579" s="3" t="s">
        <v>22</v>
      </c>
      <c r="DA579" s="5">
        <v>2.99</v>
      </c>
      <c r="DB579" s="5">
        <v>1700</v>
      </c>
      <c r="DC579" s="5">
        <v>33.75</v>
      </c>
      <c r="DD579" s="5">
        <v>110</v>
      </c>
      <c r="DE579" s="3" t="s">
        <v>22</v>
      </c>
      <c r="DF579" s="5">
        <v>0.70921985815602839</v>
      </c>
      <c r="DG579" s="3"/>
      <c r="DH579" s="5">
        <v>88</v>
      </c>
      <c r="DI579" s="3" t="s">
        <v>28</v>
      </c>
      <c r="DJ579" s="3"/>
      <c r="DK579" s="5">
        <v>827</v>
      </c>
      <c r="DL579" s="3" t="s">
        <v>8</v>
      </c>
      <c r="DM579" s="5">
        <v>0.303951367781155</v>
      </c>
      <c r="DN579" s="3"/>
      <c r="DO579" s="5">
        <v>710</v>
      </c>
      <c r="DP579" s="5" t="s">
        <v>21</v>
      </c>
      <c r="DQ579" s="5">
        <v>1725</v>
      </c>
      <c r="DR579" s="5">
        <v>3.4602076124567476</v>
      </c>
      <c r="DS579" s="2"/>
      <c r="DT579" s="5">
        <v>2</v>
      </c>
      <c r="DU579" s="2"/>
      <c r="DV579" s="5" t="s">
        <v>21</v>
      </c>
      <c r="DW579" s="5">
        <v>35.950000000000003</v>
      </c>
      <c r="DX579" s="3"/>
      <c r="DY579" s="3"/>
      <c r="DZ579" s="5">
        <v>2175</v>
      </c>
      <c r="EA579" s="5">
        <v>6.5359477124183005</v>
      </c>
      <c r="EB579" s="5">
        <v>2.77</v>
      </c>
      <c r="EC579" s="3"/>
      <c r="ED579" s="5">
        <v>595</v>
      </c>
      <c r="EE579" s="5">
        <v>0.3968253968253968</v>
      </c>
      <c r="EF579" s="3" t="s">
        <v>1</v>
      </c>
      <c r="EG579" s="3" t="s">
        <v>27</v>
      </c>
      <c r="EH579" s="5">
        <v>212.5</v>
      </c>
      <c r="EI579" s="5">
        <v>18.75</v>
      </c>
      <c r="EJ579" s="3" t="s">
        <v>473</v>
      </c>
      <c r="EK579" s="5">
        <v>3.17</v>
      </c>
      <c r="EL579" s="3" t="s">
        <v>1</v>
      </c>
      <c r="EM579" s="3"/>
      <c r="EN579" s="3" t="s">
        <v>27</v>
      </c>
      <c r="EO579" s="3"/>
      <c r="EP579" s="3" t="s">
        <v>8</v>
      </c>
      <c r="EQ579" s="3"/>
      <c r="ER579" s="5">
        <v>9.7200000000000006</v>
      </c>
      <c r="ES579" s="3"/>
      <c r="ET579" s="9">
        <v>115</v>
      </c>
      <c r="EU579" s="3"/>
      <c r="EV579" s="3" t="s">
        <v>28</v>
      </c>
      <c r="EW579" s="9">
        <v>65.25</v>
      </c>
      <c r="EX579" s="9">
        <v>1.96</v>
      </c>
      <c r="EY579" s="3"/>
      <c r="EZ579" s="3"/>
      <c r="FA579" s="9">
        <v>1.7574692442882252</v>
      </c>
      <c r="FB579" s="9">
        <v>7.2</v>
      </c>
      <c r="FC579" s="5">
        <v>595</v>
      </c>
      <c r="FD579" s="9">
        <v>52</v>
      </c>
      <c r="FE579" s="2" t="s">
        <v>311</v>
      </c>
      <c r="FF579" s="3" t="s">
        <v>28</v>
      </c>
      <c r="FG579" s="3" t="s">
        <v>1</v>
      </c>
      <c r="FH579" s="9">
        <v>7.49</v>
      </c>
      <c r="FI579" s="3"/>
      <c r="FJ579" s="9">
        <v>30.3</v>
      </c>
      <c r="FK579" s="3" t="s">
        <v>1</v>
      </c>
      <c r="FL579" s="3" t="s">
        <v>1</v>
      </c>
      <c r="FM579" s="3"/>
      <c r="FN579" s="9">
        <v>2060</v>
      </c>
      <c r="FO579" s="9">
        <v>2.29</v>
      </c>
      <c r="FP579" s="9">
        <v>27.75</v>
      </c>
      <c r="FQ579" s="3" t="s">
        <v>311</v>
      </c>
      <c r="FR579" s="5">
        <v>2.2799999999999998</v>
      </c>
      <c r="FS579" s="9">
        <v>176</v>
      </c>
      <c r="FT579" s="3" t="s">
        <v>1</v>
      </c>
      <c r="FU579" s="3"/>
      <c r="FV579" s="3" t="s">
        <v>27</v>
      </c>
      <c r="FW579" s="5">
        <v>2000</v>
      </c>
      <c r="FX579" s="10">
        <v>1.9</v>
      </c>
      <c r="FY579" s="3"/>
      <c r="FZ579" s="3"/>
      <c r="GA579" s="3"/>
      <c r="GB579" s="3"/>
      <c r="GC579" s="3" t="s">
        <v>27</v>
      </c>
      <c r="GD579" s="3"/>
      <c r="GE579" s="3"/>
      <c r="GF579" s="3" t="s">
        <v>30</v>
      </c>
      <c r="GG579" s="3"/>
      <c r="GH579" s="9">
        <v>3.8</v>
      </c>
      <c r="GI579" s="5">
        <v>595</v>
      </c>
      <c r="GJ579" s="5" t="s">
        <v>21</v>
      </c>
      <c r="GK579" s="3"/>
      <c r="GL579" s="5">
        <v>682</v>
      </c>
      <c r="GM579" s="9">
        <v>1.6</v>
      </c>
      <c r="GN579" s="3"/>
      <c r="GO579" s="3"/>
      <c r="GP579" s="3"/>
      <c r="GQ579" s="3"/>
      <c r="GR579" s="3"/>
      <c r="GS579" s="9">
        <v>3.4602076124567476</v>
      </c>
      <c r="GT579" s="9">
        <v>143</v>
      </c>
      <c r="GU579" s="9">
        <v>53</v>
      </c>
      <c r="GV579" s="3"/>
      <c r="GW579" s="9">
        <v>90</v>
      </c>
      <c r="GX579" s="2" t="s">
        <v>34</v>
      </c>
      <c r="GY579" s="9">
        <v>3.90625</v>
      </c>
      <c r="GZ579" s="9">
        <v>7.98</v>
      </c>
      <c r="HA579" s="9">
        <v>1.47</v>
      </c>
      <c r="HB579" s="9">
        <v>48</v>
      </c>
      <c r="HC579" s="3"/>
      <c r="HD579" s="3"/>
      <c r="HE579" s="9">
        <v>490</v>
      </c>
      <c r="HF579" s="9">
        <v>26.25</v>
      </c>
      <c r="HG579" s="3" t="s">
        <v>467</v>
      </c>
      <c r="HH579" s="5">
        <v>595</v>
      </c>
      <c r="HI579" s="3" t="s">
        <v>311</v>
      </c>
      <c r="HJ579" s="3"/>
      <c r="HK579" s="3"/>
      <c r="HL579" s="3"/>
      <c r="HM579" s="9">
        <v>1.07</v>
      </c>
      <c r="HN579" s="9">
        <v>19000</v>
      </c>
      <c r="HO579" s="3"/>
      <c r="HP579" s="3" t="s">
        <v>1</v>
      </c>
      <c r="HQ579" s="3" t="s">
        <v>28</v>
      </c>
      <c r="HR579" s="9">
        <v>1575</v>
      </c>
      <c r="HS579" s="5">
        <v>0.3</v>
      </c>
      <c r="HT579" s="3"/>
      <c r="HU579" s="9">
        <v>0.66666666666666663</v>
      </c>
      <c r="HV579" s="3">
        <v>1</v>
      </c>
      <c r="HW579" s="9">
        <v>5.75</v>
      </c>
      <c r="HX579" s="3"/>
      <c r="HY579" s="3"/>
      <c r="HZ579" s="3" t="s">
        <v>30</v>
      </c>
      <c r="IA579" s="9">
        <v>113</v>
      </c>
      <c r="IB579" s="5">
        <v>11000</v>
      </c>
      <c r="IC579" s="3" t="s">
        <v>18</v>
      </c>
      <c r="ID579" s="3"/>
      <c r="IE579" s="3" t="s">
        <v>309</v>
      </c>
      <c r="IF579" s="7"/>
      <c r="IG579" s="9">
        <v>714.28571428571433</v>
      </c>
      <c r="IH579" s="9">
        <v>9.8039215686274517</v>
      </c>
    </row>
    <row r="580" spans="1:242" x14ac:dyDescent="0.25">
      <c r="A580" s="1" t="s">
        <v>725</v>
      </c>
      <c r="B580" s="5">
        <v>1875</v>
      </c>
      <c r="C580" s="3"/>
      <c r="D580" s="5">
        <v>100</v>
      </c>
      <c r="E580" s="3" t="s">
        <v>1</v>
      </c>
      <c r="F580" s="3"/>
      <c r="G580" s="2"/>
      <c r="H580" s="3"/>
      <c r="I580" s="3"/>
      <c r="J580" s="5">
        <v>1.08</v>
      </c>
      <c r="K580" s="3"/>
      <c r="L580" s="3"/>
      <c r="M580" s="5">
        <v>1.4184397163120568</v>
      </c>
      <c r="N580" s="5">
        <v>12.08</v>
      </c>
      <c r="O580" s="3"/>
      <c r="P580" s="3"/>
      <c r="Q580" s="3"/>
      <c r="R580" s="5">
        <v>55</v>
      </c>
      <c r="S580" s="3"/>
      <c r="T580" s="2"/>
      <c r="U580" s="5">
        <v>35.4</v>
      </c>
      <c r="V580" s="3"/>
      <c r="W580" s="5">
        <v>589</v>
      </c>
      <c r="X580" s="3"/>
      <c r="Y580" s="3"/>
      <c r="Z580" s="5">
        <v>4.55</v>
      </c>
      <c r="AA580" s="3"/>
      <c r="AB580" s="5">
        <v>2.8735632183908049</v>
      </c>
      <c r="AC580" s="5">
        <v>0.23636363636363636</v>
      </c>
      <c r="AD580" s="3" t="s">
        <v>22</v>
      </c>
      <c r="AE580" s="3" t="s">
        <v>1</v>
      </c>
      <c r="AF580" s="3"/>
      <c r="AG580" s="5">
        <v>7.8E-2</v>
      </c>
      <c r="AH580" s="5">
        <v>589</v>
      </c>
      <c r="AI580" s="5">
        <v>450</v>
      </c>
      <c r="AJ580" s="3"/>
      <c r="AK580" s="5">
        <v>589</v>
      </c>
      <c r="AL580" s="5">
        <v>1.36</v>
      </c>
      <c r="AM580" s="3"/>
      <c r="AN580" s="3"/>
      <c r="AO580" s="5">
        <v>589</v>
      </c>
      <c r="AP580" s="5">
        <v>589</v>
      </c>
      <c r="AQ580" s="5">
        <v>460</v>
      </c>
      <c r="AR580" s="5">
        <v>11.7</v>
      </c>
      <c r="AS580" s="3" t="s">
        <v>28</v>
      </c>
      <c r="AT580" s="3" t="s">
        <v>28</v>
      </c>
      <c r="AU580" s="5">
        <v>930</v>
      </c>
      <c r="AV580" s="3"/>
      <c r="AW580" s="5">
        <v>589</v>
      </c>
      <c r="AX580" s="5">
        <v>140</v>
      </c>
      <c r="AY580" s="2"/>
      <c r="AZ580" s="5">
        <v>158</v>
      </c>
      <c r="BA580" s="5">
        <v>589</v>
      </c>
      <c r="BB580" s="3"/>
      <c r="BC580" s="3"/>
      <c r="BD580" s="5">
        <v>0.52356020942408377</v>
      </c>
      <c r="BE580" s="3" t="s">
        <v>581</v>
      </c>
      <c r="BF580" s="5">
        <v>35.6</v>
      </c>
      <c r="BG580" s="5">
        <v>6.75</v>
      </c>
      <c r="BH580" s="3"/>
      <c r="BI580" s="3"/>
      <c r="BJ580" s="5">
        <v>13.32</v>
      </c>
      <c r="BK580" s="5">
        <v>2260</v>
      </c>
      <c r="BL580" s="5">
        <v>3.4129692832764507</v>
      </c>
      <c r="BM580" s="5">
        <v>10.199999999999999</v>
      </c>
      <c r="BN580" s="5">
        <v>589</v>
      </c>
      <c r="BO580" s="3" t="s">
        <v>716</v>
      </c>
      <c r="BP580" s="5">
        <v>18.2</v>
      </c>
      <c r="BQ580" s="5">
        <v>12.68</v>
      </c>
      <c r="BR580" s="2" t="s">
        <v>21</v>
      </c>
      <c r="BS580" s="3"/>
      <c r="BT580" s="3"/>
      <c r="BU580" s="3"/>
      <c r="BV580" s="5">
        <v>5.58</v>
      </c>
      <c r="BW580" s="5">
        <v>5.85</v>
      </c>
      <c r="BX580" s="3" t="s">
        <v>27</v>
      </c>
      <c r="BY580" s="3"/>
      <c r="BZ580" s="5">
        <v>589</v>
      </c>
      <c r="CA580" s="5">
        <v>9.2592592592592595</v>
      </c>
      <c r="CB580" s="3"/>
      <c r="CC580" s="5">
        <v>1.72</v>
      </c>
      <c r="CD580" s="5">
        <v>910</v>
      </c>
      <c r="CE580" s="3"/>
      <c r="CF580" s="5">
        <v>252</v>
      </c>
      <c r="CG580" s="3" t="s">
        <v>312</v>
      </c>
      <c r="CH580" s="3"/>
      <c r="CI580" s="3" t="s">
        <v>27</v>
      </c>
      <c r="CJ580" s="3" t="s">
        <v>1</v>
      </c>
      <c r="CK580" s="5">
        <v>6.3</v>
      </c>
      <c r="CL580" s="3" t="s">
        <v>22</v>
      </c>
      <c r="CM580" s="5">
        <v>1168</v>
      </c>
      <c r="CN580" s="3"/>
      <c r="CO580" s="5">
        <v>154</v>
      </c>
      <c r="CP580" s="5">
        <v>36.25</v>
      </c>
      <c r="CQ580" s="5">
        <v>8</v>
      </c>
      <c r="CR580" s="2"/>
      <c r="CS580" s="5">
        <v>120</v>
      </c>
      <c r="CT580" s="5">
        <v>74</v>
      </c>
      <c r="CU580" s="5">
        <v>33.5</v>
      </c>
      <c r="CV580" s="5">
        <v>2190</v>
      </c>
      <c r="CW580" s="5">
        <v>2300</v>
      </c>
      <c r="CX580" s="5">
        <v>555.55600000000004</v>
      </c>
      <c r="CY580" s="5">
        <v>0.70472163495419304</v>
      </c>
      <c r="CZ580" s="3" t="s">
        <v>22</v>
      </c>
      <c r="DA580" s="5">
        <v>2.99</v>
      </c>
      <c r="DB580" s="5">
        <v>1695</v>
      </c>
      <c r="DC580" s="5">
        <v>35.1</v>
      </c>
      <c r="DD580" s="5">
        <v>105</v>
      </c>
      <c r="DE580" s="3" t="s">
        <v>22</v>
      </c>
      <c r="DF580" s="5">
        <v>0.71942446043165476</v>
      </c>
      <c r="DG580" s="3"/>
      <c r="DH580" s="5">
        <v>82</v>
      </c>
      <c r="DI580" s="3" t="s">
        <v>28</v>
      </c>
      <c r="DJ580" s="3"/>
      <c r="DK580" s="5">
        <v>870</v>
      </c>
      <c r="DL580" s="3" t="s">
        <v>8</v>
      </c>
      <c r="DM580" s="5">
        <v>0.30303030303030304</v>
      </c>
      <c r="DN580" s="3"/>
      <c r="DO580" s="5">
        <v>720</v>
      </c>
      <c r="DP580" s="5" t="s">
        <v>21</v>
      </c>
      <c r="DQ580" s="5">
        <v>1715</v>
      </c>
      <c r="DR580" s="5">
        <v>3.4602076124567476</v>
      </c>
      <c r="DS580" s="2"/>
      <c r="DT580" s="5">
        <v>1.7241379310344829</v>
      </c>
      <c r="DU580" s="2"/>
      <c r="DV580" s="5" t="s">
        <v>21</v>
      </c>
      <c r="DW580" s="5">
        <v>35.4</v>
      </c>
      <c r="DX580" s="3"/>
      <c r="DY580" s="3"/>
      <c r="DZ580" s="5">
        <v>2150</v>
      </c>
      <c r="EA580" s="5">
        <v>8.1967213114754092</v>
      </c>
      <c r="EB580" s="5">
        <v>2.75</v>
      </c>
      <c r="EC580" s="3"/>
      <c r="ED580" s="5">
        <v>589</v>
      </c>
      <c r="EE580" s="5">
        <v>0.39215686274509809</v>
      </c>
      <c r="EF580" s="3" t="s">
        <v>1</v>
      </c>
      <c r="EG580" s="3" t="s">
        <v>27</v>
      </c>
      <c r="EH580" s="5">
        <v>200</v>
      </c>
      <c r="EI580" s="5">
        <v>19.149999999999999</v>
      </c>
      <c r="EJ580" s="3" t="s">
        <v>473</v>
      </c>
      <c r="EK580" s="5">
        <v>3.28</v>
      </c>
      <c r="EL580" s="3" t="s">
        <v>1</v>
      </c>
      <c r="EM580" s="3"/>
      <c r="EN580" s="3" t="s">
        <v>27</v>
      </c>
      <c r="EO580" s="3"/>
      <c r="EP580" s="3" t="s">
        <v>8</v>
      </c>
      <c r="EQ580" s="3"/>
      <c r="ER580" s="5">
        <v>9.73</v>
      </c>
      <c r="ES580" s="3"/>
      <c r="ET580" s="9">
        <v>112</v>
      </c>
      <c r="EU580" s="3"/>
      <c r="EV580" s="3" t="s">
        <v>28</v>
      </c>
      <c r="EW580" s="9">
        <v>64.5</v>
      </c>
      <c r="EX580" s="9">
        <v>1.93</v>
      </c>
      <c r="EY580" s="3"/>
      <c r="EZ580" s="3"/>
      <c r="FA580" s="9">
        <v>1.7482517482517483</v>
      </c>
      <c r="FB580" s="9">
        <v>7.18</v>
      </c>
      <c r="FC580" s="5">
        <v>589</v>
      </c>
      <c r="FD580" s="9">
        <v>54</v>
      </c>
      <c r="FE580" s="2" t="s">
        <v>311</v>
      </c>
      <c r="FF580" s="3" t="s">
        <v>28</v>
      </c>
      <c r="FG580" s="3" t="s">
        <v>1</v>
      </c>
      <c r="FH580" s="9">
        <v>7.44</v>
      </c>
      <c r="FI580" s="3"/>
      <c r="FJ580" s="9">
        <v>30.25</v>
      </c>
      <c r="FK580" s="3" t="s">
        <v>1</v>
      </c>
      <c r="FL580" s="3" t="s">
        <v>1</v>
      </c>
      <c r="FM580" s="3"/>
      <c r="FN580" s="9">
        <v>2175</v>
      </c>
      <c r="FO580" s="9">
        <v>2.27</v>
      </c>
      <c r="FP580" s="9">
        <v>27.35</v>
      </c>
      <c r="FQ580" s="3" t="s">
        <v>311</v>
      </c>
      <c r="FR580" s="5">
        <v>2.25</v>
      </c>
      <c r="FS580" s="9">
        <v>175</v>
      </c>
      <c r="FT580" s="3" t="s">
        <v>1</v>
      </c>
      <c r="FU580" s="3"/>
      <c r="FV580" s="3" t="s">
        <v>27</v>
      </c>
      <c r="FW580" s="5">
        <v>2200</v>
      </c>
      <c r="FX580" s="10">
        <v>1.81</v>
      </c>
      <c r="FY580" s="3"/>
      <c r="FZ580" s="3"/>
      <c r="GA580" s="3"/>
      <c r="GB580" s="3"/>
      <c r="GC580" s="3" t="s">
        <v>27</v>
      </c>
      <c r="GD580" s="3"/>
      <c r="GE580" s="3"/>
      <c r="GF580" s="3" t="s">
        <v>30</v>
      </c>
      <c r="GG580" s="3"/>
      <c r="GH580" s="9">
        <v>3.76</v>
      </c>
      <c r="GI580" s="5">
        <v>589</v>
      </c>
      <c r="GJ580" s="5">
        <v>23270000000000</v>
      </c>
      <c r="GK580" s="3"/>
      <c r="GL580" s="5">
        <v>678</v>
      </c>
      <c r="GM580" s="9">
        <v>1.59</v>
      </c>
      <c r="GN580" s="3"/>
      <c r="GO580" s="3"/>
      <c r="GP580" s="3"/>
      <c r="GQ580" s="3"/>
      <c r="GR580" s="3"/>
      <c r="GS580" s="9">
        <v>3.4602076124567476</v>
      </c>
      <c r="GT580" s="9">
        <v>140</v>
      </c>
      <c r="GU580" s="9">
        <v>50</v>
      </c>
      <c r="GV580" s="3"/>
      <c r="GW580" s="9">
        <v>92</v>
      </c>
      <c r="GX580" s="2" t="s">
        <v>34</v>
      </c>
      <c r="GY580" s="9">
        <v>3.5842293906810032</v>
      </c>
      <c r="GZ580" s="9">
        <v>8.02</v>
      </c>
      <c r="HA580" s="9">
        <v>1.44</v>
      </c>
      <c r="HB580" s="9">
        <v>47.85</v>
      </c>
      <c r="HC580" s="3"/>
      <c r="HD580" s="3"/>
      <c r="HE580" s="9">
        <v>495</v>
      </c>
      <c r="HF580" s="9">
        <v>25.5</v>
      </c>
      <c r="HG580" s="3" t="s">
        <v>467</v>
      </c>
      <c r="HH580" s="5">
        <v>589</v>
      </c>
      <c r="HI580" s="3" t="s">
        <v>311</v>
      </c>
      <c r="HJ580" s="3"/>
      <c r="HK580" s="3"/>
      <c r="HL580" s="3"/>
      <c r="HM580" s="9">
        <v>1.08</v>
      </c>
      <c r="HN580" s="9">
        <v>20500</v>
      </c>
      <c r="HO580" s="3"/>
      <c r="HP580" s="3" t="s">
        <v>1</v>
      </c>
      <c r="HQ580" s="3" t="s">
        <v>28</v>
      </c>
      <c r="HR580" s="9">
        <v>1550</v>
      </c>
      <c r="HS580" s="5">
        <v>0.28000000000000003</v>
      </c>
      <c r="HT580" s="3"/>
      <c r="HU580" s="9">
        <v>0.68027210884353739</v>
      </c>
      <c r="HV580" s="3">
        <v>1</v>
      </c>
      <c r="HW580" s="9">
        <v>6.25</v>
      </c>
      <c r="HX580" s="3"/>
      <c r="HY580" s="3"/>
      <c r="HZ580" s="3" t="s">
        <v>30</v>
      </c>
      <c r="IA580" s="9">
        <v>116.5</v>
      </c>
      <c r="IB580" s="5">
        <v>11000</v>
      </c>
      <c r="IC580" s="3" t="s">
        <v>18</v>
      </c>
      <c r="ID580" s="3"/>
      <c r="IE580" s="3" t="s">
        <v>309</v>
      </c>
      <c r="IF580" s="7"/>
      <c r="IG580" s="9">
        <v>714.28571428571433</v>
      </c>
      <c r="IH580" s="9">
        <v>9.3457943925233646</v>
      </c>
    </row>
    <row r="581" spans="1:242" x14ac:dyDescent="0.25">
      <c r="A581" s="1" t="s">
        <v>726</v>
      </c>
      <c r="B581" s="5">
        <v>1900</v>
      </c>
      <c r="C581" s="3"/>
      <c r="D581" s="5">
        <v>115</v>
      </c>
      <c r="E581" s="3" t="s">
        <v>1</v>
      </c>
      <c r="F581" s="3"/>
      <c r="G581" s="2"/>
      <c r="H581" s="3"/>
      <c r="I581" s="3"/>
      <c r="J581" s="5">
        <v>1.0900000000000001</v>
      </c>
      <c r="K581" s="3"/>
      <c r="L581" s="3"/>
      <c r="M581" s="5">
        <v>1.4326647564469914</v>
      </c>
      <c r="N581" s="5">
        <v>11.8</v>
      </c>
      <c r="O581" s="3"/>
      <c r="P581" s="3"/>
      <c r="Q581" s="3"/>
      <c r="R581" s="5">
        <v>51</v>
      </c>
      <c r="S581" s="3"/>
      <c r="T581" s="5">
        <v>18.5</v>
      </c>
      <c r="U581" s="5">
        <v>34.65</v>
      </c>
      <c r="V581" s="3"/>
      <c r="W581" s="5">
        <v>610</v>
      </c>
      <c r="X581" s="3"/>
      <c r="Y581" s="3"/>
      <c r="Z581" s="5">
        <v>4.59</v>
      </c>
      <c r="AA581" s="3"/>
      <c r="AB581" s="5">
        <v>2.8328611898017</v>
      </c>
      <c r="AC581" s="5">
        <v>0.33636363636363636</v>
      </c>
      <c r="AD581" s="3" t="s">
        <v>22</v>
      </c>
      <c r="AE581" s="3" t="s">
        <v>1</v>
      </c>
      <c r="AF581" s="3"/>
      <c r="AG581" s="5">
        <v>0.08</v>
      </c>
      <c r="AH581" s="5">
        <v>610</v>
      </c>
      <c r="AI581" s="5">
        <v>440</v>
      </c>
      <c r="AJ581" s="3"/>
      <c r="AK581" s="5">
        <v>610</v>
      </c>
      <c r="AL581" s="5">
        <v>1.39</v>
      </c>
      <c r="AM581" s="3"/>
      <c r="AN581" s="3"/>
      <c r="AO581" s="5">
        <v>610</v>
      </c>
      <c r="AP581" s="5">
        <v>610</v>
      </c>
      <c r="AQ581" s="5">
        <v>455</v>
      </c>
      <c r="AR581" s="5">
        <v>11.35</v>
      </c>
      <c r="AS581" s="3" t="s">
        <v>28</v>
      </c>
      <c r="AT581" s="3" t="s">
        <v>28</v>
      </c>
      <c r="AU581" s="5">
        <v>950</v>
      </c>
      <c r="AV581" s="3"/>
      <c r="AW581" s="5">
        <v>610</v>
      </c>
      <c r="AX581" s="5">
        <v>138</v>
      </c>
      <c r="AY581" s="2"/>
      <c r="AZ581" s="5">
        <v>157</v>
      </c>
      <c r="BA581" s="5">
        <v>610</v>
      </c>
      <c r="BB581" s="3"/>
      <c r="BC581" s="3"/>
      <c r="BD581" s="5">
        <v>0.5181347150259068</v>
      </c>
      <c r="BE581" s="3" t="s">
        <v>581</v>
      </c>
      <c r="BF581" s="5">
        <v>34.75</v>
      </c>
      <c r="BG581" s="5">
        <v>6.6</v>
      </c>
      <c r="BH581" s="3"/>
      <c r="BI581" s="3"/>
      <c r="BJ581" s="5">
        <v>13.15</v>
      </c>
      <c r="BK581" s="5">
        <v>2270</v>
      </c>
      <c r="BL581" s="5">
        <v>3.3898305084745766</v>
      </c>
      <c r="BM581" s="5">
        <v>9.6</v>
      </c>
      <c r="BN581" s="5">
        <v>610</v>
      </c>
      <c r="BO581" s="3" t="s">
        <v>716</v>
      </c>
      <c r="BP581" s="5">
        <v>18</v>
      </c>
      <c r="BQ581" s="5">
        <v>12.5</v>
      </c>
      <c r="BR581" s="2" t="s">
        <v>21</v>
      </c>
      <c r="BS581" s="3"/>
      <c r="BT581" s="3"/>
      <c r="BU581" s="3"/>
      <c r="BV581" s="5">
        <v>5.52</v>
      </c>
      <c r="BW581" s="5">
        <v>5.75</v>
      </c>
      <c r="BX581" s="3" t="s">
        <v>27</v>
      </c>
      <c r="BY581" s="3"/>
      <c r="BZ581" s="5">
        <v>610</v>
      </c>
      <c r="CA581" s="5">
        <v>9.1743119266055047</v>
      </c>
      <c r="CB581" s="3"/>
      <c r="CC581" s="5">
        <v>1.68</v>
      </c>
      <c r="CD581" s="5">
        <v>955</v>
      </c>
      <c r="CE581" s="3"/>
      <c r="CF581" s="5">
        <v>250</v>
      </c>
      <c r="CG581" s="3" t="s">
        <v>312</v>
      </c>
      <c r="CH581" s="3"/>
      <c r="CI581" s="3" t="s">
        <v>27</v>
      </c>
      <c r="CJ581" s="3" t="s">
        <v>1</v>
      </c>
      <c r="CK581" s="5">
        <v>6.29</v>
      </c>
      <c r="CL581" s="3" t="s">
        <v>22</v>
      </c>
      <c r="CM581" s="5">
        <v>1170</v>
      </c>
      <c r="CN581" s="3"/>
      <c r="CO581" s="5">
        <v>152</v>
      </c>
      <c r="CP581" s="5">
        <v>37</v>
      </c>
      <c r="CQ581" s="5">
        <v>8.15</v>
      </c>
      <c r="CR581" s="2"/>
      <c r="CS581" s="5">
        <v>125</v>
      </c>
      <c r="CT581" s="5">
        <v>72.5</v>
      </c>
      <c r="CU581" s="5">
        <v>32.35</v>
      </c>
      <c r="CV581" s="5">
        <v>2185</v>
      </c>
      <c r="CW581" s="5">
        <v>2325</v>
      </c>
      <c r="CX581" s="5">
        <v>333.33333333333331</v>
      </c>
      <c r="CY581" s="5">
        <v>0.70175438596491224</v>
      </c>
      <c r="CZ581" s="3" t="s">
        <v>22</v>
      </c>
      <c r="DA581" s="5">
        <v>2.98</v>
      </c>
      <c r="DB581" s="5">
        <v>1635</v>
      </c>
      <c r="DC581" s="5">
        <v>34.5</v>
      </c>
      <c r="DD581" s="5">
        <v>103.25</v>
      </c>
      <c r="DE581" s="3" t="s">
        <v>22</v>
      </c>
      <c r="DF581" s="5">
        <v>0.7142857142857143</v>
      </c>
      <c r="DG581" s="3"/>
      <c r="DH581" s="5">
        <v>80</v>
      </c>
      <c r="DI581" s="3" t="s">
        <v>28</v>
      </c>
      <c r="DJ581" s="3"/>
      <c r="DK581" s="5">
        <v>860</v>
      </c>
      <c r="DL581" s="3" t="s">
        <v>8</v>
      </c>
      <c r="DM581" s="5">
        <v>0.3003003003003003</v>
      </c>
      <c r="DN581" s="3"/>
      <c r="DO581" s="5">
        <v>725</v>
      </c>
      <c r="DP581" s="5" t="s">
        <v>21</v>
      </c>
      <c r="DQ581" s="5">
        <v>1700</v>
      </c>
      <c r="DR581" s="5">
        <v>3.5971223021582732</v>
      </c>
      <c r="DS581" s="2"/>
      <c r="DT581" s="5">
        <v>1.6666666666666667</v>
      </c>
      <c r="DU581" s="2"/>
      <c r="DV581" s="5" t="s">
        <v>21</v>
      </c>
      <c r="DW581" s="5">
        <v>34.65</v>
      </c>
      <c r="DX581" s="3"/>
      <c r="DY581" s="3"/>
      <c r="DZ581" s="5">
        <v>2225</v>
      </c>
      <c r="EA581" s="5">
        <v>8.695652173913043</v>
      </c>
      <c r="EB581" s="5">
        <v>2.7</v>
      </c>
      <c r="EC581" s="3"/>
      <c r="ED581" s="5">
        <v>610</v>
      </c>
      <c r="EE581" s="5">
        <v>0.38759689922480617</v>
      </c>
      <c r="EF581" s="3" t="s">
        <v>1</v>
      </c>
      <c r="EG581" s="3" t="s">
        <v>27</v>
      </c>
      <c r="EH581" s="5">
        <v>187.5</v>
      </c>
      <c r="EI581" s="5">
        <v>18.850000000000001</v>
      </c>
      <c r="EJ581" s="3" t="s">
        <v>473</v>
      </c>
      <c r="EK581" s="5">
        <v>3.45</v>
      </c>
      <c r="EL581" s="3" t="s">
        <v>1</v>
      </c>
      <c r="EM581" s="3"/>
      <c r="EN581" s="3" t="s">
        <v>27</v>
      </c>
      <c r="EO581" s="3"/>
      <c r="EP581" s="3" t="s">
        <v>8</v>
      </c>
      <c r="EQ581" s="3"/>
      <c r="ER581" s="5">
        <v>9.6999999999999993</v>
      </c>
      <c r="ES581" s="3"/>
      <c r="ET581" s="9">
        <v>110</v>
      </c>
      <c r="EU581" s="3"/>
      <c r="EV581" s="3" t="s">
        <v>28</v>
      </c>
      <c r="EW581" s="9">
        <v>63.25</v>
      </c>
      <c r="EX581" s="9">
        <v>1.89</v>
      </c>
      <c r="EY581" s="3"/>
      <c r="EZ581" s="3"/>
      <c r="FA581" s="9">
        <v>1.7857142857142856</v>
      </c>
      <c r="FB581" s="9">
        <v>7.15</v>
      </c>
      <c r="FC581" s="5">
        <v>610</v>
      </c>
      <c r="FD581" s="9">
        <v>72</v>
      </c>
      <c r="FE581" s="2" t="s">
        <v>311</v>
      </c>
      <c r="FF581" s="3" t="s">
        <v>28</v>
      </c>
      <c r="FG581" s="3" t="s">
        <v>1</v>
      </c>
      <c r="FH581" s="9">
        <v>7.32</v>
      </c>
      <c r="FI581" s="3"/>
      <c r="FJ581" s="9">
        <v>30.6</v>
      </c>
      <c r="FK581" s="3" t="s">
        <v>1</v>
      </c>
      <c r="FL581" s="3" t="s">
        <v>1</v>
      </c>
      <c r="FM581" s="3"/>
      <c r="FN581" s="9">
        <v>2170</v>
      </c>
      <c r="FO581" s="9">
        <v>2.25</v>
      </c>
      <c r="FP581" s="9">
        <v>27.65</v>
      </c>
      <c r="FQ581" s="3" t="s">
        <v>311</v>
      </c>
      <c r="FR581" s="5">
        <v>2.2250000000000001</v>
      </c>
      <c r="FS581" s="9">
        <v>174.8</v>
      </c>
      <c r="FT581" s="3" t="s">
        <v>1</v>
      </c>
      <c r="FU581" s="3"/>
      <c r="FV581" s="3" t="s">
        <v>27</v>
      </c>
      <c r="FW581" s="5">
        <v>2360</v>
      </c>
      <c r="FX581" s="10">
        <v>1.8</v>
      </c>
      <c r="FY581" s="3"/>
      <c r="FZ581" s="3"/>
      <c r="GA581" s="3"/>
      <c r="GB581" s="3"/>
      <c r="GC581" s="3" t="s">
        <v>27</v>
      </c>
      <c r="GD581" s="3"/>
      <c r="GE581" s="3"/>
      <c r="GF581" s="3" t="s">
        <v>30</v>
      </c>
      <c r="GG581" s="3"/>
      <c r="GH581" s="9">
        <v>3.82</v>
      </c>
      <c r="GI581" s="5">
        <v>610</v>
      </c>
      <c r="GJ581" s="5">
        <v>22100000000000</v>
      </c>
      <c r="GK581" s="3"/>
      <c r="GL581" s="5">
        <v>650</v>
      </c>
      <c r="GM581" s="9">
        <v>1.57</v>
      </c>
      <c r="GN581" s="3"/>
      <c r="GO581" s="3"/>
      <c r="GP581" s="3"/>
      <c r="GQ581" s="3"/>
      <c r="GR581" s="3"/>
      <c r="GS581" s="9">
        <v>3.5971223021582732</v>
      </c>
      <c r="GT581" s="9">
        <v>137.69999999999999</v>
      </c>
      <c r="GU581" s="9">
        <v>49.5</v>
      </c>
      <c r="GV581" s="3"/>
      <c r="GW581" s="9">
        <v>135</v>
      </c>
      <c r="GX581" s="2" t="s">
        <v>34</v>
      </c>
      <c r="GY581" s="9">
        <v>3.773584905660377</v>
      </c>
      <c r="GZ581" s="9">
        <v>7.92</v>
      </c>
      <c r="HA581" s="9">
        <v>1.42</v>
      </c>
      <c r="HB581" s="9">
        <v>47.5</v>
      </c>
      <c r="HC581" s="3"/>
      <c r="HD581" s="3"/>
      <c r="HE581" s="9">
        <v>498</v>
      </c>
      <c r="HF581" s="9">
        <v>25.25</v>
      </c>
      <c r="HG581" s="3" t="s">
        <v>467</v>
      </c>
      <c r="HH581" s="5">
        <v>610</v>
      </c>
      <c r="HI581" s="3" t="s">
        <v>311</v>
      </c>
      <c r="HJ581" s="3"/>
      <c r="HK581" s="3"/>
      <c r="HL581" s="3"/>
      <c r="HM581" s="9">
        <v>1.06</v>
      </c>
      <c r="HN581" s="9">
        <v>27000</v>
      </c>
      <c r="HO581" s="3"/>
      <c r="HP581" s="3" t="s">
        <v>1</v>
      </c>
      <c r="HQ581" s="3" t="s">
        <v>28</v>
      </c>
      <c r="HR581" s="9">
        <v>1520</v>
      </c>
      <c r="HS581" s="5">
        <v>0.25</v>
      </c>
      <c r="HT581" s="3"/>
      <c r="HU581" s="9">
        <v>0.67567567567567566</v>
      </c>
      <c r="HV581" s="3">
        <v>1</v>
      </c>
      <c r="HW581" s="9">
        <v>6.3</v>
      </c>
      <c r="HX581" s="3"/>
      <c r="HY581" s="3"/>
      <c r="HZ581" s="3" t="s">
        <v>30</v>
      </c>
      <c r="IA581" s="9">
        <v>117.75</v>
      </c>
      <c r="IB581" s="5">
        <v>11000</v>
      </c>
      <c r="IC581" s="3" t="s">
        <v>18</v>
      </c>
      <c r="ID581" s="3"/>
      <c r="IE581" s="3" t="s">
        <v>309</v>
      </c>
      <c r="IF581" s="7"/>
      <c r="IG581" s="9">
        <v>714.28571428571433</v>
      </c>
      <c r="IH581" s="9">
        <v>9.433962264150944</v>
      </c>
    </row>
    <row r="582" spans="1:242" x14ac:dyDescent="0.25">
      <c r="A582" s="1" t="s">
        <v>727</v>
      </c>
      <c r="B582" s="5">
        <v>1800</v>
      </c>
      <c r="C582" s="3"/>
      <c r="D582" s="5">
        <v>135</v>
      </c>
      <c r="E582" s="3" t="s">
        <v>1</v>
      </c>
      <c r="F582" s="3"/>
      <c r="G582" s="2"/>
      <c r="H582" s="3"/>
      <c r="I582" s="3"/>
      <c r="J582" s="5">
        <v>1.08</v>
      </c>
      <c r="K582" s="3"/>
      <c r="L582" s="3"/>
      <c r="M582" s="5">
        <v>1.4124293785310735</v>
      </c>
      <c r="N582" s="5">
        <v>11.73</v>
      </c>
      <c r="O582" s="3"/>
      <c r="P582" s="3"/>
      <c r="Q582" s="3"/>
      <c r="R582" s="5">
        <v>54</v>
      </c>
      <c r="S582" s="3"/>
      <c r="T582" s="2"/>
      <c r="U582" s="5">
        <v>34.299999999999997</v>
      </c>
      <c r="V582" s="3"/>
      <c r="W582" s="5">
        <v>620</v>
      </c>
      <c r="X582" s="3"/>
      <c r="Y582" s="3"/>
      <c r="Z582" s="5">
        <v>4.6100000000000003</v>
      </c>
      <c r="AA582" s="3"/>
      <c r="AB582" s="5">
        <v>2.808988764044944</v>
      </c>
      <c r="AC582" s="5">
        <v>0.46909090909090911</v>
      </c>
      <c r="AD582" s="3" t="s">
        <v>22</v>
      </c>
      <c r="AE582" s="3" t="s">
        <v>1</v>
      </c>
      <c r="AF582" s="3"/>
      <c r="AG582" s="5">
        <v>7.9000000000000001E-2</v>
      </c>
      <c r="AH582" s="5">
        <v>620</v>
      </c>
      <c r="AI582" s="5">
        <v>430</v>
      </c>
      <c r="AJ582" s="3"/>
      <c r="AK582" s="5">
        <v>620</v>
      </c>
      <c r="AL582" s="5">
        <v>1.38</v>
      </c>
      <c r="AM582" s="3"/>
      <c r="AN582" s="3"/>
      <c r="AO582" s="5">
        <v>620</v>
      </c>
      <c r="AP582" s="5">
        <v>620</v>
      </c>
      <c r="AQ582" s="5">
        <v>458</v>
      </c>
      <c r="AR582" s="5">
        <v>11.2</v>
      </c>
      <c r="AS582" s="3" t="s">
        <v>28</v>
      </c>
      <c r="AT582" s="3" t="s">
        <v>28</v>
      </c>
      <c r="AU582" s="5">
        <v>948</v>
      </c>
      <c r="AV582" s="3"/>
      <c r="AW582" s="5">
        <v>620</v>
      </c>
      <c r="AX582" s="5">
        <v>148</v>
      </c>
      <c r="AY582" s="2"/>
      <c r="AZ582" s="5">
        <v>160</v>
      </c>
      <c r="BA582" s="5">
        <v>620</v>
      </c>
      <c r="BB582" s="3"/>
      <c r="BC582" s="3"/>
      <c r="BD582" s="5">
        <v>0.51546391752577325</v>
      </c>
      <c r="BE582" s="3" t="s">
        <v>581</v>
      </c>
      <c r="BF582" s="5">
        <v>34.5</v>
      </c>
      <c r="BG582" s="5">
        <v>6.55</v>
      </c>
      <c r="BH582" s="3"/>
      <c r="BI582" s="3"/>
      <c r="BJ582" s="5">
        <v>13.15</v>
      </c>
      <c r="BK582" s="5">
        <v>2325</v>
      </c>
      <c r="BL582" s="5">
        <v>3.4013605442176873</v>
      </c>
      <c r="BM582" s="5">
        <v>10.25</v>
      </c>
      <c r="BN582" s="5">
        <v>620</v>
      </c>
      <c r="BO582" s="3" t="s">
        <v>716</v>
      </c>
      <c r="BP582" s="5">
        <v>18.100000000000001</v>
      </c>
      <c r="BQ582" s="5">
        <v>12.3</v>
      </c>
      <c r="BR582" s="2" t="s">
        <v>21</v>
      </c>
      <c r="BS582" s="3"/>
      <c r="BT582" s="3"/>
      <c r="BU582" s="3"/>
      <c r="BV582" s="5">
        <v>5.45</v>
      </c>
      <c r="BW582" s="5">
        <v>5.7</v>
      </c>
      <c r="BX582" s="3" t="s">
        <v>27</v>
      </c>
      <c r="BY582" s="3"/>
      <c r="BZ582" s="5">
        <v>620</v>
      </c>
      <c r="CA582" s="5">
        <v>9.0909090909090917</v>
      </c>
      <c r="CB582" s="3"/>
      <c r="CC582" s="5">
        <v>1.66</v>
      </c>
      <c r="CD582" s="5">
        <v>940</v>
      </c>
      <c r="CE582" s="3"/>
      <c r="CF582" s="5">
        <v>247</v>
      </c>
      <c r="CG582" s="3" t="s">
        <v>312</v>
      </c>
      <c r="CH582" s="3"/>
      <c r="CI582" s="3" t="s">
        <v>27</v>
      </c>
      <c r="CJ582" s="3" t="s">
        <v>1</v>
      </c>
      <c r="CK582" s="5">
        <v>6.29</v>
      </c>
      <c r="CL582" s="3" t="s">
        <v>22</v>
      </c>
      <c r="CM582" s="5">
        <v>1155</v>
      </c>
      <c r="CN582" s="3"/>
      <c r="CO582" s="5">
        <v>160</v>
      </c>
      <c r="CP582" s="5">
        <v>36</v>
      </c>
      <c r="CQ582" s="5">
        <v>8.3000000000000007</v>
      </c>
      <c r="CR582" s="2"/>
      <c r="CS582" s="5">
        <v>120</v>
      </c>
      <c r="CT582" s="5">
        <v>71.25</v>
      </c>
      <c r="CU582" s="5">
        <v>31.9</v>
      </c>
      <c r="CV582" s="5">
        <v>2170</v>
      </c>
      <c r="CW582" s="5">
        <v>2215</v>
      </c>
      <c r="CX582" s="5">
        <v>285.71428571428572</v>
      </c>
      <c r="CY582" s="5">
        <v>0.68073519400953031</v>
      </c>
      <c r="CZ582" s="3" t="s">
        <v>22</v>
      </c>
      <c r="DA582" s="5">
        <v>3.02</v>
      </c>
      <c r="DB582" s="5">
        <v>1615</v>
      </c>
      <c r="DC582" s="5">
        <v>34.25</v>
      </c>
      <c r="DD582" s="5">
        <v>102</v>
      </c>
      <c r="DE582" s="3" t="s">
        <v>22</v>
      </c>
      <c r="DF582" s="5">
        <v>0.7142857142857143</v>
      </c>
      <c r="DG582" s="3"/>
      <c r="DH582" s="5">
        <v>74</v>
      </c>
      <c r="DI582" s="3" t="s">
        <v>28</v>
      </c>
      <c r="DJ582" s="3"/>
      <c r="DK582" s="5">
        <v>845</v>
      </c>
      <c r="DL582" s="3" t="s">
        <v>8</v>
      </c>
      <c r="DM582" s="5">
        <v>0.29850746268656714</v>
      </c>
      <c r="DN582" s="3"/>
      <c r="DO582" s="5">
        <v>728</v>
      </c>
      <c r="DP582" s="5" t="s">
        <v>21</v>
      </c>
      <c r="DQ582" s="5">
        <v>1695</v>
      </c>
      <c r="DR582" s="5">
        <v>4.0160642570281126</v>
      </c>
      <c r="DS582" s="2"/>
      <c r="DT582" s="5">
        <v>1.5384615384615383</v>
      </c>
      <c r="DU582" s="2"/>
      <c r="DV582" s="5" t="s">
        <v>21</v>
      </c>
      <c r="DW582" s="5">
        <v>34.299999999999997</v>
      </c>
      <c r="DX582" s="3"/>
      <c r="DY582" s="3"/>
      <c r="DZ582" s="5">
        <v>2200</v>
      </c>
      <c r="EA582" s="5">
        <v>8.6206896551724128</v>
      </c>
      <c r="EB582" s="5">
        <v>2.69</v>
      </c>
      <c r="EC582" s="3"/>
      <c r="ED582" s="5">
        <v>620</v>
      </c>
      <c r="EE582" s="5">
        <v>0.38610038610038611</v>
      </c>
      <c r="EF582" s="3" t="s">
        <v>1</v>
      </c>
      <c r="EG582" s="3" t="s">
        <v>27</v>
      </c>
      <c r="EH582" s="5">
        <v>175</v>
      </c>
      <c r="EI582" s="5">
        <v>18.75</v>
      </c>
      <c r="EJ582" s="3" t="s">
        <v>473</v>
      </c>
      <c r="EK582" s="5">
        <v>3.39</v>
      </c>
      <c r="EL582" s="3" t="s">
        <v>1</v>
      </c>
      <c r="EM582" s="3"/>
      <c r="EN582" s="3" t="s">
        <v>27</v>
      </c>
      <c r="EO582" s="3"/>
      <c r="EP582" s="3" t="s">
        <v>8</v>
      </c>
      <c r="EQ582" s="3"/>
      <c r="ER582" s="5">
        <v>9.65</v>
      </c>
      <c r="ES582" s="3"/>
      <c r="ET582" s="9">
        <v>105</v>
      </c>
      <c r="EU582" s="3"/>
      <c r="EV582" s="3" t="s">
        <v>28</v>
      </c>
      <c r="EW582" s="9">
        <v>63</v>
      </c>
      <c r="EX582" s="9">
        <v>1.87</v>
      </c>
      <c r="EY582" s="3"/>
      <c r="EZ582" s="3"/>
      <c r="FA582" s="9">
        <v>1.7482517482517483</v>
      </c>
      <c r="FB582" s="9">
        <v>7.12</v>
      </c>
      <c r="FC582" s="5">
        <v>620</v>
      </c>
      <c r="FD582" s="9">
        <v>70</v>
      </c>
      <c r="FE582" s="2" t="s">
        <v>311</v>
      </c>
      <c r="FF582" s="3" t="s">
        <v>28</v>
      </c>
      <c r="FG582" s="3" t="s">
        <v>1</v>
      </c>
      <c r="FH582" s="9">
        <v>7.25</v>
      </c>
      <c r="FI582" s="3"/>
      <c r="FJ582" s="9">
        <v>30.65</v>
      </c>
      <c r="FK582" s="3" t="s">
        <v>1</v>
      </c>
      <c r="FL582" s="3" t="s">
        <v>1</v>
      </c>
      <c r="FM582" s="3"/>
      <c r="FN582" s="9">
        <v>2173</v>
      </c>
      <c r="FO582" s="9">
        <v>2.2999999999999998</v>
      </c>
      <c r="FP582" s="9">
        <v>27.35</v>
      </c>
      <c r="FQ582" s="3" t="s">
        <v>311</v>
      </c>
      <c r="FR582" s="5">
        <v>2.3450000000000002</v>
      </c>
      <c r="FS582" s="9">
        <v>173</v>
      </c>
      <c r="FT582" s="3" t="s">
        <v>1</v>
      </c>
      <c r="FU582" s="3"/>
      <c r="FV582" s="3" t="s">
        <v>27</v>
      </c>
      <c r="FW582" s="5">
        <v>2320</v>
      </c>
      <c r="FX582" s="10">
        <v>1.875</v>
      </c>
      <c r="FY582" s="3"/>
      <c r="FZ582" s="3"/>
      <c r="GA582" s="3"/>
      <c r="GB582" s="3"/>
      <c r="GC582" s="3" t="s">
        <v>27</v>
      </c>
      <c r="GD582" s="3"/>
      <c r="GE582" s="3"/>
      <c r="GF582" s="3" t="s">
        <v>30</v>
      </c>
      <c r="GG582" s="3"/>
      <c r="GH582" s="9">
        <v>3.77</v>
      </c>
      <c r="GI582" s="5">
        <v>620</v>
      </c>
      <c r="GJ582" s="5">
        <v>22620000000000</v>
      </c>
      <c r="GK582" s="3"/>
      <c r="GL582" s="5">
        <v>625</v>
      </c>
      <c r="GM582" s="9">
        <v>1.55</v>
      </c>
      <c r="GN582" s="3"/>
      <c r="GO582" s="3"/>
      <c r="GP582" s="3"/>
      <c r="GQ582" s="3"/>
      <c r="GR582" s="3"/>
      <c r="GS582" s="9">
        <v>4.0160642570281126</v>
      </c>
      <c r="GT582" s="9">
        <v>135.5</v>
      </c>
      <c r="GU582" s="9">
        <v>49.25</v>
      </c>
      <c r="GV582" s="3"/>
      <c r="GW582" s="9">
        <v>155</v>
      </c>
      <c r="GX582" s="2" t="s">
        <v>34</v>
      </c>
      <c r="GY582" s="9">
        <v>3.8461538461538458</v>
      </c>
      <c r="GZ582" s="9">
        <v>7.75</v>
      </c>
      <c r="HA582" s="9">
        <v>1.41</v>
      </c>
      <c r="HB582" s="9">
        <v>50</v>
      </c>
      <c r="HC582" s="3"/>
      <c r="HD582" s="3"/>
      <c r="HE582" s="9">
        <v>495</v>
      </c>
      <c r="HF582" s="9">
        <v>25.5</v>
      </c>
      <c r="HG582" s="3" t="s">
        <v>467</v>
      </c>
      <c r="HH582" s="5">
        <v>620</v>
      </c>
      <c r="HI582" s="3" t="s">
        <v>311</v>
      </c>
      <c r="HJ582" s="3"/>
      <c r="HK582" s="3"/>
      <c r="HL582" s="3"/>
      <c r="HM582" s="9">
        <v>1.1200000000000001</v>
      </c>
      <c r="HN582" s="9">
        <v>34900</v>
      </c>
      <c r="HO582" s="3"/>
      <c r="HP582" s="3" t="s">
        <v>1</v>
      </c>
      <c r="HQ582" s="3" t="s">
        <v>28</v>
      </c>
      <c r="HR582" s="9">
        <v>1500</v>
      </c>
      <c r="HS582" s="5">
        <v>1</v>
      </c>
      <c r="HT582" s="3"/>
      <c r="HU582" s="9">
        <v>0.66225165562913912</v>
      </c>
      <c r="HV582" s="3">
        <v>1</v>
      </c>
      <c r="HW582" s="9">
        <v>6.3</v>
      </c>
      <c r="HX582" s="3"/>
      <c r="HY582" s="3"/>
      <c r="HZ582" s="3" t="s">
        <v>30</v>
      </c>
      <c r="IA582" s="9">
        <v>128.25</v>
      </c>
      <c r="IB582" s="5">
        <v>10950</v>
      </c>
      <c r="IC582" s="3" t="s">
        <v>18</v>
      </c>
      <c r="ID582" s="3"/>
      <c r="IE582" s="3" t="s">
        <v>309</v>
      </c>
      <c r="IF582" s="7"/>
      <c r="IG582" s="9">
        <v>666.66666666666663</v>
      </c>
      <c r="IH582" s="9">
        <v>9.3457943925233646</v>
      </c>
    </row>
    <row r="583" spans="1:242" x14ac:dyDescent="0.25">
      <c r="A583" s="1" t="s">
        <v>728</v>
      </c>
      <c r="B583" s="5">
        <v>1750</v>
      </c>
      <c r="C583" s="3"/>
      <c r="D583" s="5">
        <v>132</v>
      </c>
      <c r="E583" s="3" t="s">
        <v>1</v>
      </c>
      <c r="F583" s="3"/>
      <c r="G583" s="2"/>
      <c r="H583" s="3"/>
      <c r="I583" s="3"/>
      <c r="J583" s="5">
        <v>1.06</v>
      </c>
      <c r="K583" s="3"/>
      <c r="L583" s="3"/>
      <c r="M583" s="5">
        <v>1.3793103448275863</v>
      </c>
      <c r="N583" s="5">
        <v>11.6</v>
      </c>
      <c r="O583" s="3"/>
      <c r="P583" s="3"/>
      <c r="Q583" s="3"/>
      <c r="R583" s="5">
        <v>52</v>
      </c>
      <c r="S583" s="3"/>
      <c r="T583" s="2"/>
      <c r="U583" s="5">
        <v>33.950000000000003</v>
      </c>
      <c r="V583" s="3"/>
      <c r="W583" s="5">
        <v>625</v>
      </c>
      <c r="X583" s="3"/>
      <c r="Y583" s="3"/>
      <c r="Z583" s="5">
        <v>4.68</v>
      </c>
      <c r="AA583" s="3"/>
      <c r="AB583" s="5">
        <v>2.801120448179272</v>
      </c>
      <c r="AC583" s="5">
        <v>0.68727272727272726</v>
      </c>
      <c r="AD583" s="3" t="s">
        <v>22</v>
      </c>
      <c r="AE583" s="3" t="s">
        <v>1</v>
      </c>
      <c r="AF583" s="3"/>
      <c r="AG583" s="5">
        <v>7.4999999999999997E-2</v>
      </c>
      <c r="AH583" s="5">
        <v>625</v>
      </c>
      <c r="AI583" s="5">
        <v>425</v>
      </c>
      <c r="AJ583" s="3"/>
      <c r="AK583" s="5">
        <v>625</v>
      </c>
      <c r="AL583" s="5">
        <v>1.39</v>
      </c>
      <c r="AM583" s="3"/>
      <c r="AN583" s="3"/>
      <c r="AO583" s="5">
        <v>625</v>
      </c>
      <c r="AP583" s="5">
        <v>625</v>
      </c>
      <c r="AQ583" s="5">
        <v>455</v>
      </c>
      <c r="AR583" s="5">
        <v>11.1</v>
      </c>
      <c r="AS583" s="3" t="s">
        <v>28</v>
      </c>
      <c r="AT583" s="3" t="s">
        <v>28</v>
      </c>
      <c r="AU583" s="5">
        <v>865</v>
      </c>
      <c r="AV583" s="3"/>
      <c r="AW583" s="5">
        <v>625</v>
      </c>
      <c r="AX583" s="5">
        <v>270</v>
      </c>
      <c r="AY583" s="2"/>
      <c r="AZ583" s="5">
        <v>161</v>
      </c>
      <c r="BA583" s="5">
        <v>625</v>
      </c>
      <c r="BB583" s="3"/>
      <c r="BC583" s="3"/>
      <c r="BD583" s="5">
        <v>0.51020408163265307</v>
      </c>
      <c r="BE583" s="3" t="s">
        <v>581</v>
      </c>
      <c r="BF583" s="5">
        <v>33</v>
      </c>
      <c r="BG583" s="5">
        <v>6.49</v>
      </c>
      <c r="BH583" s="3"/>
      <c r="BI583" s="3"/>
      <c r="BJ583" s="5">
        <v>13.28</v>
      </c>
      <c r="BK583" s="5">
        <v>2320</v>
      </c>
      <c r="BL583" s="5">
        <v>3.3898305084745766</v>
      </c>
      <c r="BM583" s="5">
        <v>10.199999999999999</v>
      </c>
      <c r="BN583" s="5">
        <v>625</v>
      </c>
      <c r="BO583" s="3" t="s">
        <v>716</v>
      </c>
      <c r="BP583" s="5">
        <v>17.899999999999999</v>
      </c>
      <c r="BQ583" s="5">
        <v>12.25</v>
      </c>
      <c r="BR583" s="2" t="s">
        <v>21</v>
      </c>
      <c r="BS583" s="3"/>
      <c r="BT583" s="3"/>
      <c r="BU583" s="3"/>
      <c r="BV583" s="5">
        <v>5.45</v>
      </c>
      <c r="BW583" s="5">
        <v>5.64</v>
      </c>
      <c r="BX583" s="3" t="s">
        <v>27</v>
      </c>
      <c r="BY583" s="3"/>
      <c r="BZ583" s="5">
        <v>625</v>
      </c>
      <c r="CA583" s="5">
        <v>9.0090090090090094</v>
      </c>
      <c r="CB583" s="3"/>
      <c r="CC583" s="5">
        <v>1.66</v>
      </c>
      <c r="CD583" s="5">
        <v>939</v>
      </c>
      <c r="CE583" s="3"/>
      <c r="CF583" s="5">
        <v>243</v>
      </c>
      <c r="CG583" s="3" t="s">
        <v>312</v>
      </c>
      <c r="CH583" s="3"/>
      <c r="CI583" s="3" t="s">
        <v>27</v>
      </c>
      <c r="CJ583" s="3" t="s">
        <v>1</v>
      </c>
      <c r="CK583" s="5">
        <v>6.29</v>
      </c>
      <c r="CL583" s="3" t="s">
        <v>22</v>
      </c>
      <c r="CM583" s="5">
        <v>1120</v>
      </c>
      <c r="CN583" s="3"/>
      <c r="CO583" s="5">
        <v>158</v>
      </c>
      <c r="CP583" s="5">
        <v>36.4</v>
      </c>
      <c r="CQ583" s="5">
        <v>8.5500000000000007</v>
      </c>
      <c r="CR583" s="2"/>
      <c r="CS583" s="5">
        <v>128</v>
      </c>
      <c r="CT583" s="5">
        <v>70.849999999999994</v>
      </c>
      <c r="CU583" s="5">
        <v>31.85</v>
      </c>
      <c r="CV583" s="5">
        <v>2168</v>
      </c>
      <c r="CW583" s="5">
        <v>2750</v>
      </c>
      <c r="CX583" s="5">
        <v>270.27027027027026</v>
      </c>
      <c r="CY583" s="5">
        <v>0.67980965329707677</v>
      </c>
      <c r="CZ583" s="3" t="s">
        <v>22</v>
      </c>
      <c r="DA583" s="5">
        <v>3.05</v>
      </c>
      <c r="DB583" s="5">
        <v>1600</v>
      </c>
      <c r="DC583" s="5">
        <v>34</v>
      </c>
      <c r="DD583" s="5">
        <v>104.9</v>
      </c>
      <c r="DE583" s="3" t="s">
        <v>22</v>
      </c>
      <c r="DF583" s="5">
        <v>0.70422535211267612</v>
      </c>
      <c r="DG583" s="3"/>
      <c r="DH583" s="5">
        <v>70</v>
      </c>
      <c r="DI583" s="3" t="s">
        <v>28</v>
      </c>
      <c r="DJ583" s="3"/>
      <c r="DK583" s="5">
        <v>835</v>
      </c>
      <c r="DL583" s="3" t="s">
        <v>8</v>
      </c>
      <c r="DM583" s="5">
        <v>0.29940119760479045</v>
      </c>
      <c r="DN583" s="3"/>
      <c r="DO583" s="5">
        <v>722</v>
      </c>
      <c r="DP583" s="5" t="s">
        <v>21</v>
      </c>
      <c r="DQ583" s="5">
        <v>1690</v>
      </c>
      <c r="DR583" s="5">
        <v>4.3859649122807012</v>
      </c>
      <c r="DS583" s="2"/>
      <c r="DT583" s="5">
        <v>1.4705882352941175</v>
      </c>
      <c r="DU583" s="2"/>
      <c r="DV583" s="5" t="s">
        <v>21</v>
      </c>
      <c r="DW583" s="5">
        <v>33.950000000000003</v>
      </c>
      <c r="DX583" s="3"/>
      <c r="DY583" s="3"/>
      <c r="DZ583" s="5">
        <v>2205</v>
      </c>
      <c r="EA583" s="5">
        <v>9.2592592592592595</v>
      </c>
      <c r="EB583" s="5">
        <v>2.62</v>
      </c>
      <c r="EC583" s="3"/>
      <c r="ED583" s="5">
        <v>625</v>
      </c>
      <c r="EE583" s="5">
        <v>0.38314176245210729</v>
      </c>
      <c r="EF583" s="3" t="s">
        <v>1</v>
      </c>
      <c r="EG583" s="3" t="s">
        <v>27</v>
      </c>
      <c r="EH583" s="5">
        <v>162.5</v>
      </c>
      <c r="EI583" s="5">
        <v>18.55</v>
      </c>
      <c r="EJ583" s="3" t="s">
        <v>473</v>
      </c>
      <c r="EK583" s="5">
        <v>3.35</v>
      </c>
      <c r="EL583" s="3" t="s">
        <v>1</v>
      </c>
      <c r="EM583" s="3"/>
      <c r="EN583" s="3" t="s">
        <v>27</v>
      </c>
      <c r="EO583" s="3"/>
      <c r="EP583" s="3" t="s">
        <v>8</v>
      </c>
      <c r="EQ583" s="3"/>
      <c r="ER583" s="5">
        <v>9.5500000000000007</v>
      </c>
      <c r="ES583" s="3"/>
      <c r="ET583" s="9">
        <v>107</v>
      </c>
      <c r="EU583" s="3"/>
      <c r="EV583" s="3" t="s">
        <v>28</v>
      </c>
      <c r="EW583" s="9">
        <v>62.25</v>
      </c>
      <c r="EX583" s="9">
        <v>1.85</v>
      </c>
      <c r="EY583" s="3"/>
      <c r="EZ583" s="3"/>
      <c r="FA583" s="9">
        <v>1.6920473773265652</v>
      </c>
      <c r="FB583" s="9">
        <v>7.1</v>
      </c>
      <c r="FC583" s="5">
        <v>625</v>
      </c>
      <c r="FD583" s="9">
        <v>60</v>
      </c>
      <c r="FE583" s="2" t="s">
        <v>311</v>
      </c>
      <c r="FF583" s="3" t="s">
        <v>28</v>
      </c>
      <c r="FG583" s="3" t="s">
        <v>1</v>
      </c>
      <c r="FH583" s="9">
        <v>7.17</v>
      </c>
      <c r="FI583" s="3"/>
      <c r="FJ583" s="9">
        <v>30.78</v>
      </c>
      <c r="FK583" s="3" t="s">
        <v>1</v>
      </c>
      <c r="FL583" s="3" t="s">
        <v>1</v>
      </c>
      <c r="FM583" s="3"/>
      <c r="FN583" s="9">
        <v>2250</v>
      </c>
      <c r="FO583" s="9">
        <v>2.29</v>
      </c>
      <c r="FP583" s="9">
        <v>27</v>
      </c>
      <c r="FQ583" s="3" t="s">
        <v>311</v>
      </c>
      <c r="FR583" s="5">
        <v>2.4700000000000002</v>
      </c>
      <c r="FS583" s="9">
        <v>173</v>
      </c>
      <c r="FT583" s="3" t="s">
        <v>1</v>
      </c>
      <c r="FU583" s="3"/>
      <c r="FV583" s="3" t="s">
        <v>27</v>
      </c>
      <c r="FW583" s="5">
        <v>2300</v>
      </c>
      <c r="FX583" s="10">
        <v>1.95</v>
      </c>
      <c r="FY583" s="3"/>
      <c r="FZ583" s="3"/>
      <c r="GA583" s="3"/>
      <c r="GB583" s="3"/>
      <c r="GC583" s="3" t="s">
        <v>27</v>
      </c>
      <c r="GD583" s="3"/>
      <c r="GE583" s="3"/>
      <c r="GF583" s="3" t="s">
        <v>30</v>
      </c>
      <c r="GG583" s="3"/>
      <c r="GH583" s="9">
        <v>3.76</v>
      </c>
      <c r="GI583" s="5">
        <v>625</v>
      </c>
      <c r="GJ583" s="5">
        <v>22360000000000</v>
      </c>
      <c r="GK583" s="3"/>
      <c r="GL583" s="5">
        <v>600</v>
      </c>
      <c r="GM583" s="9">
        <v>1.54</v>
      </c>
      <c r="GN583" s="3"/>
      <c r="GO583" s="3"/>
      <c r="GP583" s="3"/>
      <c r="GQ583" s="3"/>
      <c r="GR583" s="3"/>
      <c r="GS583" s="9">
        <v>4.3859649122807012</v>
      </c>
      <c r="GT583" s="9">
        <v>136</v>
      </c>
      <c r="GU583" s="9">
        <v>49.9</v>
      </c>
      <c r="GV583" s="3"/>
      <c r="GW583" s="9">
        <v>150</v>
      </c>
      <c r="GX583" s="2" t="s">
        <v>34</v>
      </c>
      <c r="GY583" s="9">
        <v>3.7453183520599249</v>
      </c>
      <c r="GZ583" s="9">
        <v>7.8</v>
      </c>
      <c r="HA583" s="9">
        <v>1.4</v>
      </c>
      <c r="HB583" s="9">
        <v>46.75</v>
      </c>
      <c r="HC583" s="3"/>
      <c r="HD583" s="3"/>
      <c r="HE583" s="9">
        <v>515</v>
      </c>
      <c r="HF583" s="9">
        <v>25.7</v>
      </c>
      <c r="HG583" s="3" t="s">
        <v>467</v>
      </c>
      <c r="HH583" s="5">
        <v>625</v>
      </c>
      <c r="HI583" s="3" t="s">
        <v>311</v>
      </c>
      <c r="HJ583" s="3"/>
      <c r="HK583" s="3"/>
      <c r="HL583" s="3"/>
      <c r="HM583" s="9">
        <v>1.1200000000000001</v>
      </c>
      <c r="HN583" s="9">
        <v>33500</v>
      </c>
      <c r="HO583" s="3"/>
      <c r="HP583" s="3" t="s">
        <v>1</v>
      </c>
      <c r="HQ583" s="3" t="s">
        <v>28</v>
      </c>
      <c r="HR583" s="9">
        <v>1450</v>
      </c>
      <c r="HS583" s="5">
        <v>0.9</v>
      </c>
      <c r="HT583" s="3"/>
      <c r="HU583" s="9">
        <v>0.66225165562913912</v>
      </c>
      <c r="HV583" s="3">
        <v>1</v>
      </c>
      <c r="HW583" s="9">
        <v>6.2</v>
      </c>
      <c r="HX583" s="3"/>
      <c r="HY583" s="3"/>
      <c r="HZ583" s="3" t="s">
        <v>30</v>
      </c>
      <c r="IA583" s="9">
        <v>169</v>
      </c>
      <c r="IB583" s="5">
        <v>10955</v>
      </c>
      <c r="IC583" s="3" t="s">
        <v>18</v>
      </c>
      <c r="ID583" s="3"/>
      <c r="IE583" s="3" t="s">
        <v>309</v>
      </c>
      <c r="IF583" s="7"/>
      <c r="IG583" s="9">
        <v>714.28571428571433</v>
      </c>
      <c r="IH583" s="9">
        <v>9.433962264150944</v>
      </c>
    </row>
    <row r="584" spans="1:242" x14ac:dyDescent="0.25">
      <c r="A584" s="1" t="s">
        <v>729</v>
      </c>
      <c r="B584" s="5">
        <v>2700</v>
      </c>
      <c r="C584" s="3"/>
      <c r="D584" s="5">
        <v>130</v>
      </c>
      <c r="E584" s="3" t="s">
        <v>1</v>
      </c>
      <c r="F584" s="3"/>
      <c r="G584" s="2"/>
      <c r="H584" s="3"/>
      <c r="I584" s="3"/>
      <c r="J584" s="5">
        <v>1.03</v>
      </c>
      <c r="K584" s="3"/>
      <c r="L584" s="3"/>
      <c r="M584" s="5">
        <v>1.3698630136986301</v>
      </c>
      <c r="N584" s="5">
        <v>11.2</v>
      </c>
      <c r="O584" s="3"/>
      <c r="P584" s="3"/>
      <c r="Q584" s="3"/>
      <c r="R584" s="5">
        <v>58</v>
      </c>
      <c r="S584" s="3"/>
      <c r="T584" s="5">
        <v>24</v>
      </c>
      <c r="U584" s="5">
        <v>32.97</v>
      </c>
      <c r="V584" s="3"/>
      <c r="W584" s="5">
        <v>600</v>
      </c>
      <c r="X584" s="3"/>
      <c r="Y584" s="3"/>
      <c r="Z584" s="5">
        <v>4.66</v>
      </c>
      <c r="AA584" s="3"/>
      <c r="AB584" s="5">
        <v>3.0030030030030028</v>
      </c>
      <c r="AC584" s="5">
        <v>1</v>
      </c>
      <c r="AD584" s="3" t="s">
        <v>22</v>
      </c>
      <c r="AE584" s="3" t="s">
        <v>1</v>
      </c>
      <c r="AF584" s="3"/>
      <c r="AG584" s="5">
        <v>7.0000000000000007E-2</v>
      </c>
      <c r="AH584" s="5">
        <v>600</v>
      </c>
      <c r="AI584" s="5">
        <v>420</v>
      </c>
      <c r="AJ584" s="3"/>
      <c r="AK584" s="5">
        <v>600</v>
      </c>
      <c r="AL584" s="5">
        <v>1.39</v>
      </c>
      <c r="AM584" s="3"/>
      <c r="AN584" s="3"/>
      <c r="AO584" s="5">
        <v>600</v>
      </c>
      <c r="AP584" s="5">
        <v>600</v>
      </c>
      <c r="AQ584" s="5">
        <v>452</v>
      </c>
      <c r="AR584" s="5">
        <v>11.05</v>
      </c>
      <c r="AS584" s="3" t="s">
        <v>28</v>
      </c>
      <c r="AT584" s="3" t="s">
        <v>28</v>
      </c>
      <c r="AU584" s="5">
        <v>857</v>
      </c>
      <c r="AV584" s="3"/>
      <c r="AW584" s="5">
        <v>600</v>
      </c>
      <c r="AX584" s="5">
        <v>390</v>
      </c>
      <c r="AY584" s="2"/>
      <c r="AZ584" s="5">
        <v>160</v>
      </c>
      <c r="BA584" s="5">
        <v>600</v>
      </c>
      <c r="BB584" s="3"/>
      <c r="BC584" s="3"/>
      <c r="BD584" s="5">
        <v>0.49504950495049505</v>
      </c>
      <c r="BE584" s="3" t="s">
        <v>581</v>
      </c>
      <c r="BF584" s="5">
        <v>32</v>
      </c>
      <c r="BG584" s="5">
        <v>6.32</v>
      </c>
      <c r="BH584" s="3"/>
      <c r="BI584" s="3"/>
      <c r="BJ584" s="5">
        <v>13.25</v>
      </c>
      <c r="BK584" s="5">
        <v>2300</v>
      </c>
      <c r="BL584" s="5">
        <v>3.3670033670033672</v>
      </c>
      <c r="BM584" s="5">
        <v>10.1</v>
      </c>
      <c r="BN584" s="5">
        <v>600</v>
      </c>
      <c r="BO584" s="3" t="s">
        <v>716</v>
      </c>
      <c r="BP584" s="5">
        <v>16.850000000000001</v>
      </c>
      <c r="BQ584" s="5">
        <v>11.95</v>
      </c>
      <c r="BR584" s="2" t="s">
        <v>21</v>
      </c>
      <c r="BS584" s="3"/>
      <c r="BT584" s="3"/>
      <c r="BU584" s="3"/>
      <c r="BV584" s="5">
        <v>5.33</v>
      </c>
      <c r="BW584" s="5">
        <v>5.5</v>
      </c>
      <c r="BX584" s="3" t="s">
        <v>27</v>
      </c>
      <c r="BY584" s="3"/>
      <c r="BZ584" s="5">
        <v>600</v>
      </c>
      <c r="CA584" s="5">
        <v>9.0090090090090094</v>
      </c>
      <c r="CB584" s="3"/>
      <c r="CC584" s="5">
        <v>1.61</v>
      </c>
      <c r="CD584" s="5">
        <v>935</v>
      </c>
      <c r="CE584" s="3"/>
      <c r="CF584" s="5">
        <v>241</v>
      </c>
      <c r="CG584" s="3" t="s">
        <v>312</v>
      </c>
      <c r="CH584" s="3"/>
      <c r="CI584" s="3" t="s">
        <v>27</v>
      </c>
      <c r="CJ584" s="3" t="s">
        <v>1</v>
      </c>
      <c r="CK584" s="5">
        <v>6.27</v>
      </c>
      <c r="CL584" s="3" t="s">
        <v>22</v>
      </c>
      <c r="CM584" s="5">
        <v>1075</v>
      </c>
      <c r="CN584" s="3"/>
      <c r="CO584" s="5">
        <v>155</v>
      </c>
      <c r="CP584" s="5">
        <v>36.9</v>
      </c>
      <c r="CQ584" s="5">
        <v>8.35</v>
      </c>
      <c r="CR584" s="2"/>
      <c r="CS584" s="5">
        <v>120</v>
      </c>
      <c r="CT584" s="5">
        <v>68.900000000000006</v>
      </c>
      <c r="CU584" s="5">
        <v>31.4</v>
      </c>
      <c r="CV584" s="5">
        <v>2166</v>
      </c>
      <c r="CW584" s="5">
        <v>2690</v>
      </c>
      <c r="CX584" s="5">
        <v>357.14285714285717</v>
      </c>
      <c r="CY584" s="5">
        <v>0.65487884741322855</v>
      </c>
      <c r="CZ584" s="3" t="s">
        <v>22</v>
      </c>
      <c r="DA584" s="5">
        <v>3.07</v>
      </c>
      <c r="DB584" s="5">
        <v>1589</v>
      </c>
      <c r="DC584" s="5">
        <v>37</v>
      </c>
      <c r="DD584" s="5">
        <v>99</v>
      </c>
      <c r="DE584" s="3" t="s">
        <v>22</v>
      </c>
      <c r="DF584" s="5">
        <v>0.69930069930069938</v>
      </c>
      <c r="DG584" s="3"/>
      <c r="DH584" s="5">
        <v>68</v>
      </c>
      <c r="DI584" s="3" t="s">
        <v>28</v>
      </c>
      <c r="DJ584" s="3"/>
      <c r="DK584" s="5">
        <v>828</v>
      </c>
      <c r="DL584" s="3" t="s">
        <v>8</v>
      </c>
      <c r="DM584" s="5">
        <v>0.29850746268656714</v>
      </c>
      <c r="DN584" s="3"/>
      <c r="DO584" s="5">
        <v>720</v>
      </c>
      <c r="DP584" s="5">
        <v>0.57999999999999996</v>
      </c>
      <c r="DQ584" s="5">
        <v>1683</v>
      </c>
      <c r="DR584" s="5">
        <v>4.0816326530612246</v>
      </c>
      <c r="DS584" s="2"/>
      <c r="DT584" s="5">
        <v>1.5151515151515151</v>
      </c>
      <c r="DU584" s="2"/>
      <c r="DV584" s="5">
        <v>4.75</v>
      </c>
      <c r="DW584" s="5">
        <v>32.97</v>
      </c>
      <c r="DX584" s="3"/>
      <c r="DY584" s="3"/>
      <c r="DZ584" s="5">
        <v>2630</v>
      </c>
      <c r="EA584" s="5">
        <v>9.0090090090090094</v>
      </c>
      <c r="EB584" s="5">
        <v>2.6</v>
      </c>
      <c r="EC584" s="3"/>
      <c r="ED584" s="5">
        <v>600</v>
      </c>
      <c r="EE584" s="5">
        <v>0.38461538461538458</v>
      </c>
      <c r="EF584" s="3" t="s">
        <v>1</v>
      </c>
      <c r="EG584" s="3" t="s">
        <v>27</v>
      </c>
      <c r="EH584" s="5">
        <v>150</v>
      </c>
      <c r="EI584" s="5">
        <v>18.25</v>
      </c>
      <c r="EJ584" s="3" t="s">
        <v>473</v>
      </c>
      <c r="EK584" s="5">
        <v>3.39</v>
      </c>
      <c r="EL584" s="3" t="s">
        <v>1</v>
      </c>
      <c r="EM584" s="3"/>
      <c r="EN584" s="3" t="s">
        <v>27</v>
      </c>
      <c r="EO584" s="3"/>
      <c r="EP584" s="3" t="s">
        <v>8</v>
      </c>
      <c r="EQ584" s="3"/>
      <c r="ER584" s="5">
        <v>9.1999999999999993</v>
      </c>
      <c r="ES584" s="3"/>
      <c r="ET584" s="9">
        <v>105</v>
      </c>
      <c r="EU584" s="3"/>
      <c r="EV584" s="3" t="s">
        <v>28</v>
      </c>
      <c r="EW584" s="9">
        <v>60</v>
      </c>
      <c r="EX584" s="9">
        <v>1.8</v>
      </c>
      <c r="EY584" s="3"/>
      <c r="EZ584" s="3"/>
      <c r="FA584" s="9">
        <v>1.6835016835016836</v>
      </c>
      <c r="FB584" s="9">
        <v>7.09</v>
      </c>
      <c r="FC584" s="5">
        <v>600</v>
      </c>
      <c r="FD584" s="9">
        <v>58</v>
      </c>
      <c r="FE584" s="2" t="s">
        <v>311</v>
      </c>
      <c r="FF584" s="3" t="s">
        <v>28</v>
      </c>
      <c r="FG584" s="3" t="s">
        <v>1</v>
      </c>
      <c r="FH584" s="9">
        <v>7</v>
      </c>
      <c r="FI584" s="3"/>
      <c r="FJ584" s="9">
        <v>30.62</v>
      </c>
      <c r="FK584" s="3" t="s">
        <v>1</v>
      </c>
      <c r="FL584" s="3" t="s">
        <v>1</v>
      </c>
      <c r="FM584" s="3"/>
      <c r="FN584" s="9">
        <v>2220</v>
      </c>
      <c r="FO584" s="9">
        <v>2.1800000000000002</v>
      </c>
      <c r="FP584" s="9">
        <v>26.8</v>
      </c>
      <c r="FQ584" s="3" t="s">
        <v>311</v>
      </c>
      <c r="FR584" s="5">
        <v>2.38</v>
      </c>
      <c r="FS584" s="9">
        <v>166</v>
      </c>
      <c r="FT584" s="3" t="s">
        <v>1</v>
      </c>
      <c r="FU584" s="3"/>
      <c r="FV584" s="3" t="s">
        <v>27</v>
      </c>
      <c r="FW584" s="5">
        <v>2250</v>
      </c>
      <c r="FX584" s="10">
        <v>1.99</v>
      </c>
      <c r="FY584" s="3"/>
      <c r="FZ584" s="3"/>
      <c r="GA584" s="3"/>
      <c r="GB584" s="3"/>
      <c r="GC584" s="3" t="s">
        <v>27</v>
      </c>
      <c r="GD584" s="3"/>
      <c r="GE584" s="3"/>
      <c r="GF584" s="3" t="s">
        <v>30</v>
      </c>
      <c r="GG584" s="3"/>
      <c r="GH584" s="9">
        <v>3.75</v>
      </c>
      <c r="GI584" s="5">
        <v>600</v>
      </c>
      <c r="GJ584" s="5">
        <v>21970000000000</v>
      </c>
      <c r="GK584" s="3"/>
      <c r="GL584" s="5">
        <v>590</v>
      </c>
      <c r="GM584" s="9">
        <v>1.53</v>
      </c>
      <c r="GN584" s="3"/>
      <c r="GO584" s="3"/>
      <c r="GP584" s="3"/>
      <c r="GQ584" s="3"/>
      <c r="GR584" s="3"/>
      <c r="GS584" s="9">
        <v>4.0816326530612246</v>
      </c>
      <c r="GT584" s="9">
        <v>133</v>
      </c>
      <c r="GU584" s="9">
        <v>49.5</v>
      </c>
      <c r="GV584" s="3"/>
      <c r="GW584" s="9">
        <v>145</v>
      </c>
      <c r="GX584" s="2" t="s">
        <v>34</v>
      </c>
      <c r="GY584" s="9">
        <v>3.7037037037037033</v>
      </c>
      <c r="GZ584" s="9">
        <v>7.7</v>
      </c>
      <c r="HA584" s="9">
        <v>1.35</v>
      </c>
      <c r="HB584" s="9">
        <v>45</v>
      </c>
      <c r="HC584" s="3"/>
      <c r="HD584" s="3"/>
      <c r="HE584" s="9">
        <v>550</v>
      </c>
      <c r="HF584" s="9">
        <v>25.25</v>
      </c>
      <c r="HG584" s="3" t="s">
        <v>467</v>
      </c>
      <c r="HH584" s="5">
        <v>600</v>
      </c>
      <c r="HI584" s="3" t="s">
        <v>311</v>
      </c>
      <c r="HJ584" s="3"/>
      <c r="HK584" s="3"/>
      <c r="HL584" s="3"/>
      <c r="HM584" s="9">
        <v>1.1000000000000001</v>
      </c>
      <c r="HN584" s="9">
        <v>32000</v>
      </c>
      <c r="HO584" s="3"/>
      <c r="HP584" s="3" t="s">
        <v>1</v>
      </c>
      <c r="HQ584" s="3" t="s">
        <v>28</v>
      </c>
      <c r="HR584" s="9">
        <v>1295</v>
      </c>
      <c r="HS584" s="5">
        <v>1.05</v>
      </c>
      <c r="HT584" s="3"/>
      <c r="HU584" s="9">
        <v>0.65359477124183007</v>
      </c>
      <c r="HV584" s="3">
        <v>1</v>
      </c>
      <c r="HW584" s="9">
        <v>6</v>
      </c>
      <c r="HX584" s="3"/>
      <c r="HY584" s="3"/>
      <c r="HZ584" s="3" t="s">
        <v>30</v>
      </c>
      <c r="IA584" s="9">
        <v>200</v>
      </c>
      <c r="IB584" s="5">
        <v>10970</v>
      </c>
      <c r="IC584" s="3" t="s">
        <v>18</v>
      </c>
      <c r="ID584" s="3"/>
      <c r="IE584" s="3" t="s">
        <v>309</v>
      </c>
      <c r="IF584" s="7"/>
      <c r="IG584" s="9">
        <v>1000</v>
      </c>
      <c r="IH584" s="9">
        <v>9.615384615384615</v>
      </c>
    </row>
    <row r="585" spans="1:242" x14ac:dyDescent="0.25">
      <c r="A585" s="1" t="s">
        <v>730</v>
      </c>
      <c r="B585" s="5">
        <v>2625</v>
      </c>
      <c r="C585" s="3"/>
      <c r="D585" s="5">
        <v>135</v>
      </c>
      <c r="E585" s="3" t="s">
        <v>1</v>
      </c>
      <c r="F585" s="3"/>
      <c r="G585" s="2"/>
      <c r="H585" s="3"/>
      <c r="I585" s="3"/>
      <c r="J585" s="5">
        <v>1.02</v>
      </c>
      <c r="K585" s="3"/>
      <c r="L585" s="3"/>
      <c r="M585" s="5">
        <v>1.3623978201634879</v>
      </c>
      <c r="N585" s="5">
        <v>11.22</v>
      </c>
      <c r="O585" s="3"/>
      <c r="P585" s="3"/>
      <c r="Q585" s="3"/>
      <c r="R585" s="5">
        <v>60</v>
      </c>
      <c r="S585" s="3"/>
      <c r="T585" s="2"/>
      <c r="U585" s="5">
        <v>32.83</v>
      </c>
      <c r="V585" s="3"/>
      <c r="W585" s="5">
        <v>598</v>
      </c>
      <c r="X585" s="3"/>
      <c r="Y585" s="3"/>
      <c r="Z585" s="5">
        <v>4.7</v>
      </c>
      <c r="AA585" s="3"/>
      <c r="AB585" s="5">
        <v>2.9850746268656714</v>
      </c>
      <c r="AC585" s="5">
        <v>0.96</v>
      </c>
      <c r="AD585" s="3" t="s">
        <v>22</v>
      </c>
      <c r="AE585" s="3" t="s">
        <v>1</v>
      </c>
      <c r="AF585" s="3"/>
      <c r="AG585" s="5">
        <v>6.8000000000000005E-2</v>
      </c>
      <c r="AH585" s="5">
        <v>598</v>
      </c>
      <c r="AI585" s="5">
        <v>415</v>
      </c>
      <c r="AJ585" s="3"/>
      <c r="AK585" s="5">
        <v>598</v>
      </c>
      <c r="AL585" s="5">
        <v>1.4</v>
      </c>
      <c r="AM585" s="3"/>
      <c r="AN585" s="3"/>
      <c r="AO585" s="5">
        <v>598</v>
      </c>
      <c r="AP585" s="5">
        <v>598</v>
      </c>
      <c r="AQ585" s="5">
        <v>452</v>
      </c>
      <c r="AR585" s="5">
        <v>11</v>
      </c>
      <c r="AS585" s="3" t="s">
        <v>28</v>
      </c>
      <c r="AT585" s="3" t="s">
        <v>28</v>
      </c>
      <c r="AU585" s="5">
        <v>870</v>
      </c>
      <c r="AV585" s="3"/>
      <c r="AW585" s="5">
        <v>598</v>
      </c>
      <c r="AX585" s="5">
        <v>1250</v>
      </c>
      <c r="AY585" s="2"/>
      <c r="AZ585" s="5">
        <v>162</v>
      </c>
      <c r="BA585" s="5">
        <v>598</v>
      </c>
      <c r="BB585" s="3"/>
      <c r="BC585" s="3"/>
      <c r="BD585" s="5">
        <v>0.49261083743842371</v>
      </c>
      <c r="BE585" s="3" t="s">
        <v>581</v>
      </c>
      <c r="BF585" s="5">
        <v>31.5</v>
      </c>
      <c r="BG585" s="5">
        <v>6.28</v>
      </c>
      <c r="BH585" s="3"/>
      <c r="BI585" s="3"/>
      <c r="BJ585" s="5">
        <v>14</v>
      </c>
      <c r="BK585" s="5">
        <v>2350</v>
      </c>
      <c r="BL585" s="5">
        <v>3.4129692832764507</v>
      </c>
      <c r="BM585" s="5">
        <v>10.25</v>
      </c>
      <c r="BN585" s="5">
        <v>598</v>
      </c>
      <c r="BO585" s="3" t="s">
        <v>716</v>
      </c>
      <c r="BP585" s="5">
        <v>16</v>
      </c>
      <c r="BQ585" s="5">
        <v>12</v>
      </c>
      <c r="BR585" s="2" t="s">
        <v>21</v>
      </c>
      <c r="BS585" s="3"/>
      <c r="BT585" s="3"/>
      <c r="BU585" s="3"/>
      <c r="BV585" s="5">
        <v>5.28</v>
      </c>
      <c r="BW585" s="5">
        <v>5.47</v>
      </c>
      <c r="BX585" s="3" t="s">
        <v>27</v>
      </c>
      <c r="BY585" s="3"/>
      <c r="BZ585" s="5">
        <v>598</v>
      </c>
      <c r="CA585" s="5">
        <v>8.9285714285714288</v>
      </c>
      <c r="CB585" s="3"/>
      <c r="CC585" s="5">
        <v>1.6</v>
      </c>
      <c r="CD585" s="5">
        <v>980</v>
      </c>
      <c r="CE585" s="3"/>
      <c r="CF585" s="5">
        <v>242</v>
      </c>
      <c r="CG585" s="3" t="s">
        <v>312</v>
      </c>
      <c r="CH585" s="3"/>
      <c r="CI585" s="3" t="s">
        <v>27</v>
      </c>
      <c r="CJ585" s="3" t="s">
        <v>1</v>
      </c>
      <c r="CK585" s="5">
        <v>6.29</v>
      </c>
      <c r="CL585" s="3" t="s">
        <v>22</v>
      </c>
      <c r="CM585" s="5">
        <v>1000</v>
      </c>
      <c r="CN585" s="3"/>
      <c r="CO585" s="5">
        <v>150</v>
      </c>
      <c r="CP585" s="5">
        <v>37.1</v>
      </c>
      <c r="CQ585" s="5">
        <v>9.1</v>
      </c>
      <c r="CR585" s="2"/>
      <c r="CS585" s="5">
        <v>115</v>
      </c>
      <c r="CT585" s="5">
        <v>69.400000000000006</v>
      </c>
      <c r="CU585" s="5">
        <v>31.9</v>
      </c>
      <c r="CV585" s="5">
        <v>2175</v>
      </c>
      <c r="CW585" s="5">
        <v>2705</v>
      </c>
      <c r="CX585" s="5">
        <v>526.31578947368416</v>
      </c>
      <c r="CY585" s="5">
        <v>0.66269052352551361</v>
      </c>
      <c r="CZ585" s="3" t="s">
        <v>22</v>
      </c>
      <c r="DA585" s="5">
        <v>3.08</v>
      </c>
      <c r="DB585" s="5">
        <v>1598</v>
      </c>
      <c r="DC585" s="5">
        <v>35</v>
      </c>
      <c r="DD585" s="5">
        <v>100.15</v>
      </c>
      <c r="DE585" s="3" t="s">
        <v>22</v>
      </c>
      <c r="DF585" s="5">
        <v>0.7142857142857143</v>
      </c>
      <c r="DG585" s="3"/>
      <c r="DH585" s="5">
        <v>63</v>
      </c>
      <c r="DI585" s="3" t="s">
        <v>28</v>
      </c>
      <c r="DJ585" s="3"/>
      <c r="DK585" s="5">
        <v>818</v>
      </c>
      <c r="DL585" s="3" t="s">
        <v>8</v>
      </c>
      <c r="DM585" s="5">
        <v>0.30303030303030304</v>
      </c>
      <c r="DN585" s="3"/>
      <c r="DO585" s="5">
        <v>720</v>
      </c>
      <c r="DP585" s="5" t="s">
        <v>21</v>
      </c>
      <c r="DQ585" s="5">
        <v>1680</v>
      </c>
      <c r="DR585" s="5">
        <v>2.52</v>
      </c>
      <c r="DS585" s="2"/>
      <c r="DT585" s="5">
        <v>1.5384615384615383</v>
      </c>
      <c r="DU585" s="2"/>
      <c r="DV585" s="5" t="s">
        <v>21</v>
      </c>
      <c r="DW585" s="5">
        <v>32.83</v>
      </c>
      <c r="DX585" s="3"/>
      <c r="DY585" s="3"/>
      <c r="DZ585" s="5">
        <v>3400</v>
      </c>
      <c r="EA585" s="5">
        <v>8.9285714285714288</v>
      </c>
      <c r="EB585" s="5">
        <v>2.6</v>
      </c>
      <c r="EC585" s="3"/>
      <c r="ED585" s="5">
        <v>598</v>
      </c>
      <c r="EE585" s="5">
        <v>0.37735849056603776</v>
      </c>
      <c r="EF585" s="3" t="s">
        <v>1</v>
      </c>
      <c r="EG585" s="3" t="s">
        <v>27</v>
      </c>
      <c r="EH585" s="5">
        <v>148.33330000000001</v>
      </c>
      <c r="EI585" s="5">
        <v>18.100000000000001</v>
      </c>
      <c r="EJ585" s="3" t="s">
        <v>473</v>
      </c>
      <c r="EK585" s="5">
        <v>3.41</v>
      </c>
      <c r="EL585" s="3" t="s">
        <v>1</v>
      </c>
      <c r="EM585" s="3"/>
      <c r="EN585" s="3" t="s">
        <v>27</v>
      </c>
      <c r="EO585" s="3"/>
      <c r="EP585" s="3" t="s">
        <v>8</v>
      </c>
      <c r="EQ585" s="3"/>
      <c r="ER585" s="5">
        <v>9.15</v>
      </c>
      <c r="ES585" s="3"/>
      <c r="ET585" s="9">
        <v>100</v>
      </c>
      <c r="EU585" s="3"/>
      <c r="EV585" s="3" t="s">
        <v>28</v>
      </c>
      <c r="EW585" s="9">
        <v>61</v>
      </c>
      <c r="EX585" s="9">
        <v>1.79</v>
      </c>
      <c r="EY585" s="3"/>
      <c r="EZ585" s="3"/>
      <c r="FA585" s="9">
        <v>1.6722408026755853</v>
      </c>
      <c r="FB585" s="9">
        <v>7.08</v>
      </c>
      <c r="FC585" s="5">
        <v>598</v>
      </c>
      <c r="FD585" s="9">
        <v>61</v>
      </c>
      <c r="FE585" s="2" t="s">
        <v>311</v>
      </c>
      <c r="FF585" s="3" t="s">
        <v>28</v>
      </c>
      <c r="FG585" s="3" t="s">
        <v>1</v>
      </c>
      <c r="FH585" s="9">
        <v>6.96</v>
      </c>
      <c r="FI585" s="3"/>
      <c r="FJ585" s="9">
        <v>30.65</v>
      </c>
      <c r="FK585" s="3" t="s">
        <v>1</v>
      </c>
      <c r="FL585" s="3" t="s">
        <v>1</v>
      </c>
      <c r="FM585" s="3"/>
      <c r="FN585" s="9">
        <v>2260</v>
      </c>
      <c r="FO585" s="9">
        <v>2.2999999999999998</v>
      </c>
      <c r="FP585" s="9">
        <v>26</v>
      </c>
      <c r="FQ585" s="3" t="s">
        <v>311</v>
      </c>
      <c r="FR585" s="5">
        <v>2.4</v>
      </c>
      <c r="FS585" s="9">
        <v>168</v>
      </c>
      <c r="FT585" s="3" t="s">
        <v>1</v>
      </c>
      <c r="FU585" s="3"/>
      <c r="FV585" s="3" t="s">
        <v>27</v>
      </c>
      <c r="FW585" s="5">
        <v>2100</v>
      </c>
      <c r="FX585" s="10">
        <v>2.08</v>
      </c>
      <c r="FY585" s="3"/>
      <c r="FZ585" s="3"/>
      <c r="GA585" s="3"/>
      <c r="GB585" s="3"/>
      <c r="GC585" s="3" t="s">
        <v>27</v>
      </c>
      <c r="GD585" s="3"/>
      <c r="GE585" s="3"/>
      <c r="GF585" s="3" t="s">
        <v>30</v>
      </c>
      <c r="GG585" s="3"/>
      <c r="GH585" s="9">
        <v>3.77</v>
      </c>
      <c r="GI585" s="5">
        <v>598</v>
      </c>
      <c r="GJ585" s="5">
        <v>21450000000000</v>
      </c>
      <c r="GK585" s="3"/>
      <c r="GL585" s="5">
        <v>585</v>
      </c>
      <c r="GM585" s="9">
        <v>1.52</v>
      </c>
      <c r="GN585" s="3"/>
      <c r="GO585" s="3"/>
      <c r="GP585" s="3"/>
      <c r="GQ585" s="3"/>
      <c r="GR585" s="3"/>
      <c r="GS585" s="9">
        <v>3.9682539682539684</v>
      </c>
      <c r="GT585" s="9">
        <v>132</v>
      </c>
      <c r="GU585" s="9">
        <v>49.45</v>
      </c>
      <c r="GV585" s="3"/>
      <c r="GW585" s="9">
        <v>185</v>
      </c>
      <c r="GX585" s="2" t="s">
        <v>34</v>
      </c>
      <c r="GY585" s="9">
        <v>4</v>
      </c>
      <c r="GZ585" s="9">
        <v>7.79</v>
      </c>
      <c r="HA585" s="9">
        <v>1.35</v>
      </c>
      <c r="HB585" s="9">
        <v>44.2</v>
      </c>
      <c r="HC585" s="3"/>
      <c r="HD585" s="3"/>
      <c r="HE585" s="9">
        <v>530</v>
      </c>
      <c r="HF585" s="9">
        <v>25.1</v>
      </c>
      <c r="HG585" s="3" t="s">
        <v>467</v>
      </c>
      <c r="HH585" s="5">
        <v>598</v>
      </c>
      <c r="HI585" s="3" t="s">
        <v>311</v>
      </c>
      <c r="HJ585" s="3"/>
      <c r="HK585" s="3"/>
      <c r="HL585" s="3"/>
      <c r="HM585" s="9">
        <v>1.07</v>
      </c>
      <c r="HN585" s="9">
        <v>31000</v>
      </c>
      <c r="HO585" s="3"/>
      <c r="HP585" s="3" t="s">
        <v>1</v>
      </c>
      <c r="HQ585" s="3" t="s">
        <v>28</v>
      </c>
      <c r="HR585" s="9">
        <v>1175</v>
      </c>
      <c r="HS585" s="5">
        <v>1</v>
      </c>
      <c r="HT585" s="3"/>
      <c r="HU585" s="9">
        <v>0.65359477124183007</v>
      </c>
      <c r="HV585" s="3">
        <v>1</v>
      </c>
      <c r="HW585" s="9">
        <v>6.1</v>
      </c>
      <c r="HX585" s="3"/>
      <c r="HY585" s="3"/>
      <c r="HZ585" s="3" t="s">
        <v>30</v>
      </c>
      <c r="IA585" s="9">
        <v>205</v>
      </c>
      <c r="IB585" s="5">
        <v>10950</v>
      </c>
      <c r="IC585" s="3" t="s">
        <v>18</v>
      </c>
      <c r="ID585" s="3"/>
      <c r="IE585" s="3" t="s">
        <v>309</v>
      </c>
      <c r="IF585" s="7"/>
      <c r="IG585" s="9">
        <v>1000</v>
      </c>
      <c r="IH585" s="9">
        <v>9.2592592592592595</v>
      </c>
    </row>
    <row r="586" spans="1:242" x14ac:dyDescent="0.25">
      <c r="A586" s="1" t="s">
        <v>731</v>
      </c>
      <c r="B586" s="5">
        <v>2650</v>
      </c>
      <c r="C586" s="3"/>
      <c r="D586" s="5">
        <v>138</v>
      </c>
      <c r="E586" s="3" t="s">
        <v>1</v>
      </c>
      <c r="F586" s="3"/>
      <c r="G586" s="2"/>
      <c r="H586" s="3"/>
      <c r="I586" s="3"/>
      <c r="J586" s="5">
        <v>1.01</v>
      </c>
      <c r="K586" s="3"/>
      <c r="L586" s="3"/>
      <c r="M586" s="5">
        <v>1.3513513513513513</v>
      </c>
      <c r="N586" s="5">
        <v>11.19</v>
      </c>
      <c r="O586" s="3"/>
      <c r="P586" s="3"/>
      <c r="Q586" s="3"/>
      <c r="R586" s="5">
        <v>59</v>
      </c>
      <c r="S586" s="3"/>
      <c r="T586" s="5">
        <v>33.75</v>
      </c>
      <c r="U586" s="5">
        <v>32.72</v>
      </c>
      <c r="V586" s="3"/>
      <c r="W586" s="5">
        <v>585</v>
      </c>
      <c r="X586" s="3"/>
      <c r="Y586" s="3"/>
      <c r="Z586" s="5">
        <v>4.68</v>
      </c>
      <c r="AA586" s="3"/>
      <c r="AB586" s="5">
        <v>2.9673590504451037</v>
      </c>
      <c r="AC586" s="5">
        <v>0.93</v>
      </c>
      <c r="AD586" s="3" t="s">
        <v>22</v>
      </c>
      <c r="AE586" s="3" t="s">
        <v>1</v>
      </c>
      <c r="AF586" s="3"/>
      <c r="AG586" s="5">
        <v>6.7500000000000004E-2</v>
      </c>
      <c r="AH586" s="5">
        <v>585</v>
      </c>
      <c r="AI586" s="5">
        <v>400</v>
      </c>
      <c r="AJ586" s="3"/>
      <c r="AK586" s="5">
        <v>585</v>
      </c>
      <c r="AL586" s="5">
        <v>1.38</v>
      </c>
      <c r="AM586" s="3"/>
      <c r="AN586" s="3"/>
      <c r="AO586" s="5">
        <v>585</v>
      </c>
      <c r="AP586" s="5">
        <v>585</v>
      </c>
      <c r="AQ586" s="5">
        <v>450</v>
      </c>
      <c r="AR586" s="5">
        <v>10.9</v>
      </c>
      <c r="AS586" s="3" t="s">
        <v>28</v>
      </c>
      <c r="AT586" s="3" t="s">
        <v>28</v>
      </c>
      <c r="AU586" s="5">
        <v>855</v>
      </c>
      <c r="AV586" s="3"/>
      <c r="AW586" s="5">
        <v>585</v>
      </c>
      <c r="AX586" s="5">
        <v>1350</v>
      </c>
      <c r="AY586" s="2"/>
      <c r="AZ586" s="5">
        <v>163</v>
      </c>
      <c r="BA586" s="5">
        <v>585</v>
      </c>
      <c r="BB586" s="3"/>
      <c r="BC586" s="3"/>
      <c r="BD586" s="5">
        <v>0.49019607843137253</v>
      </c>
      <c r="BE586" s="3" t="s">
        <v>581</v>
      </c>
      <c r="BF586" s="5">
        <v>31.25</v>
      </c>
      <c r="BG586" s="5">
        <v>6.26</v>
      </c>
      <c r="BH586" s="3"/>
      <c r="BI586" s="3"/>
      <c r="BJ586" s="5">
        <v>13.7</v>
      </c>
      <c r="BK586" s="5">
        <v>2325</v>
      </c>
      <c r="BL586" s="5">
        <v>3.4482758620689657</v>
      </c>
      <c r="BM586" s="5">
        <v>10.45</v>
      </c>
      <c r="BN586" s="5">
        <v>585</v>
      </c>
      <c r="BO586" s="3" t="s">
        <v>716</v>
      </c>
      <c r="BP586" s="5">
        <v>15.85</v>
      </c>
      <c r="BQ586" s="5">
        <v>11.9</v>
      </c>
      <c r="BR586" s="2" t="s">
        <v>21</v>
      </c>
      <c r="BS586" s="3"/>
      <c r="BT586" s="3"/>
      <c r="BU586" s="3"/>
      <c r="BV586" s="5">
        <v>5.18</v>
      </c>
      <c r="BW586" s="5">
        <v>5.41</v>
      </c>
      <c r="BX586" s="3" t="s">
        <v>27</v>
      </c>
      <c r="BY586" s="3"/>
      <c r="BZ586" s="5">
        <v>585</v>
      </c>
      <c r="CA586" s="5">
        <v>8.9285714285714288</v>
      </c>
      <c r="CB586" s="3"/>
      <c r="CC586" s="5">
        <v>1.58</v>
      </c>
      <c r="CD586" s="5">
        <v>978</v>
      </c>
      <c r="CE586" s="3"/>
      <c r="CF586" s="5">
        <v>240</v>
      </c>
      <c r="CG586" s="3" t="s">
        <v>312</v>
      </c>
      <c r="CH586" s="3"/>
      <c r="CI586" s="3" t="s">
        <v>27</v>
      </c>
      <c r="CJ586" s="3" t="s">
        <v>1</v>
      </c>
      <c r="CK586" s="5">
        <v>6.25</v>
      </c>
      <c r="CL586" s="3" t="s">
        <v>22</v>
      </c>
      <c r="CM586" s="5">
        <v>990</v>
      </c>
      <c r="CN586" s="3"/>
      <c r="CO586" s="5">
        <v>165</v>
      </c>
      <c r="CP586" s="5">
        <v>39</v>
      </c>
      <c r="CQ586" s="5">
        <v>9.1999999999999993</v>
      </c>
      <c r="CR586" s="2"/>
      <c r="CS586" s="5">
        <v>125</v>
      </c>
      <c r="CT586" s="5">
        <v>69.45</v>
      </c>
      <c r="CU586" s="5">
        <v>31.7</v>
      </c>
      <c r="CV586" s="5">
        <v>2180</v>
      </c>
      <c r="CW586" s="5">
        <v>2710</v>
      </c>
      <c r="CX586" s="5">
        <v>555.55555555555554</v>
      </c>
      <c r="CY586" s="5">
        <v>0.66401062416998669</v>
      </c>
      <c r="CZ586" s="3" t="s">
        <v>22</v>
      </c>
      <c r="DA586" s="5">
        <v>3.09</v>
      </c>
      <c r="DB586" s="5">
        <v>1600</v>
      </c>
      <c r="DC586" s="5">
        <v>36</v>
      </c>
      <c r="DD586" s="5">
        <v>100</v>
      </c>
      <c r="DE586" s="3" t="s">
        <v>22</v>
      </c>
      <c r="DF586" s="5">
        <v>0.70921985815602839</v>
      </c>
      <c r="DG586" s="3"/>
      <c r="DH586" s="5">
        <v>64</v>
      </c>
      <c r="DI586" s="3" t="s">
        <v>28</v>
      </c>
      <c r="DJ586" s="3"/>
      <c r="DK586" s="5">
        <v>820</v>
      </c>
      <c r="DL586" s="3" t="s">
        <v>8</v>
      </c>
      <c r="DM586" s="5">
        <v>0.3048780487804878</v>
      </c>
      <c r="DN586" s="3"/>
      <c r="DO586" s="5">
        <v>725</v>
      </c>
      <c r="DP586" s="5" t="s">
        <v>21</v>
      </c>
      <c r="DQ586" s="5">
        <v>1685</v>
      </c>
      <c r="DR586" s="5">
        <v>2.5099999999999998</v>
      </c>
      <c r="DS586" s="2"/>
      <c r="DT586" s="5">
        <v>1.4925373134328357</v>
      </c>
      <c r="DU586" s="2"/>
      <c r="DV586" s="5" t="s">
        <v>21</v>
      </c>
      <c r="DW586" s="5">
        <v>32.72</v>
      </c>
      <c r="DX586" s="3"/>
      <c r="DY586" s="3"/>
      <c r="DZ586" s="5">
        <v>3500</v>
      </c>
      <c r="EA586" s="5">
        <v>8.9285714285714288</v>
      </c>
      <c r="EB586" s="5">
        <v>2.57</v>
      </c>
      <c r="EC586" s="3"/>
      <c r="ED586" s="5">
        <v>585</v>
      </c>
      <c r="EE586" s="5">
        <v>0.37453183520599254</v>
      </c>
      <c r="EF586" s="3" t="s">
        <v>1</v>
      </c>
      <c r="EG586" s="3" t="s">
        <v>27</v>
      </c>
      <c r="EH586" s="5">
        <v>146.66669999999999</v>
      </c>
      <c r="EI586" s="5">
        <v>18</v>
      </c>
      <c r="EJ586" s="3" t="s">
        <v>473</v>
      </c>
      <c r="EK586" s="5">
        <v>3.4</v>
      </c>
      <c r="EL586" s="3" t="s">
        <v>1</v>
      </c>
      <c r="EM586" s="3"/>
      <c r="EN586" s="3" t="s">
        <v>27</v>
      </c>
      <c r="EO586" s="3"/>
      <c r="EP586" s="3" t="s">
        <v>8</v>
      </c>
      <c r="EQ586" s="3"/>
      <c r="ER586" s="5">
        <v>9.1199999999999992</v>
      </c>
      <c r="ES586" s="3"/>
      <c r="ET586" s="9">
        <v>99</v>
      </c>
      <c r="EU586" s="3"/>
      <c r="EV586" s="3" t="s">
        <v>28</v>
      </c>
      <c r="EW586" s="9">
        <v>60</v>
      </c>
      <c r="EX586" s="9">
        <v>1.79</v>
      </c>
      <c r="EY586" s="3"/>
      <c r="EZ586" s="3"/>
      <c r="FA586" s="9">
        <v>1.6666666666666667</v>
      </c>
      <c r="FB586" s="9">
        <v>7.11</v>
      </c>
      <c r="FC586" s="5">
        <v>585</v>
      </c>
      <c r="FD586" s="9">
        <v>65</v>
      </c>
      <c r="FE586" s="2" t="s">
        <v>311</v>
      </c>
      <c r="FF586" s="3" t="s">
        <v>28</v>
      </c>
      <c r="FG586" s="3" t="s">
        <v>1</v>
      </c>
      <c r="FH586" s="9">
        <v>6.93</v>
      </c>
      <c r="FI586" s="3"/>
      <c r="FJ586" s="9">
        <v>30.25</v>
      </c>
      <c r="FK586" s="3" t="s">
        <v>1</v>
      </c>
      <c r="FL586" s="3" t="s">
        <v>1</v>
      </c>
      <c r="FM586" s="3"/>
      <c r="FN586" s="9">
        <v>2270</v>
      </c>
      <c r="FO586" s="9">
        <v>2.29</v>
      </c>
      <c r="FP586" s="9">
        <v>26.4</v>
      </c>
      <c r="FQ586" s="3" t="s">
        <v>311</v>
      </c>
      <c r="FR586" s="5">
        <v>2.4350000000000001</v>
      </c>
      <c r="FS586" s="9">
        <v>162</v>
      </c>
      <c r="FT586" s="3" t="s">
        <v>1</v>
      </c>
      <c r="FU586" s="3"/>
      <c r="FV586" s="3" t="s">
        <v>27</v>
      </c>
      <c r="FW586" s="5">
        <v>2060</v>
      </c>
      <c r="FX586" s="10">
        <v>2.16</v>
      </c>
      <c r="FY586" s="3"/>
      <c r="FZ586" s="3"/>
      <c r="GA586" s="3"/>
      <c r="GB586" s="3"/>
      <c r="GC586" s="3" t="s">
        <v>27</v>
      </c>
      <c r="GD586" s="3"/>
      <c r="GE586" s="3"/>
      <c r="GF586" s="3" t="s">
        <v>30</v>
      </c>
      <c r="GG586" s="3"/>
      <c r="GH586" s="9">
        <v>3.8</v>
      </c>
      <c r="GI586" s="5">
        <v>585</v>
      </c>
      <c r="GJ586" s="5">
        <v>21190000000000</v>
      </c>
      <c r="GK586" s="3"/>
      <c r="GL586" s="5">
        <v>592</v>
      </c>
      <c r="GM586" s="9">
        <v>1.51</v>
      </c>
      <c r="GN586" s="3"/>
      <c r="GO586" s="3"/>
      <c r="GP586" s="3"/>
      <c r="GQ586" s="3"/>
      <c r="GR586" s="3"/>
      <c r="GS586" s="9">
        <v>3.9840637450199203</v>
      </c>
      <c r="GT586" s="9">
        <v>131.5</v>
      </c>
      <c r="GU586" s="9">
        <v>49.4</v>
      </c>
      <c r="GV586" s="3"/>
      <c r="GW586" s="9">
        <v>188</v>
      </c>
      <c r="GX586" s="2" t="s">
        <v>34</v>
      </c>
      <c r="GY586" s="9">
        <v>4.032258064516129</v>
      </c>
      <c r="GZ586" s="9">
        <v>7.81</v>
      </c>
      <c r="HA586" s="9">
        <v>1.34</v>
      </c>
      <c r="HB586" s="9">
        <v>44.6</v>
      </c>
      <c r="HC586" s="3"/>
      <c r="HD586" s="3"/>
      <c r="HE586" s="9">
        <v>525</v>
      </c>
      <c r="HF586" s="9">
        <v>25.07</v>
      </c>
      <c r="HG586" s="3" t="s">
        <v>467</v>
      </c>
      <c r="HH586" s="5">
        <v>585</v>
      </c>
      <c r="HI586" s="3" t="s">
        <v>311</v>
      </c>
      <c r="HJ586" s="3"/>
      <c r="HK586" s="3"/>
      <c r="HL586" s="3"/>
      <c r="HM586" s="9">
        <v>1.1299999999999999</v>
      </c>
      <c r="HN586" s="9">
        <v>33800</v>
      </c>
      <c r="HO586" s="3"/>
      <c r="HP586" s="3" t="s">
        <v>1</v>
      </c>
      <c r="HQ586" s="3" t="s">
        <v>28</v>
      </c>
      <c r="HR586" s="9">
        <v>1150</v>
      </c>
      <c r="HS586" s="5">
        <v>0.65</v>
      </c>
      <c r="HT586" s="3"/>
      <c r="HU586" s="9">
        <v>0.64935064935064934</v>
      </c>
      <c r="HV586" s="3">
        <v>1</v>
      </c>
      <c r="HW586" s="9">
        <v>6.12</v>
      </c>
      <c r="HX586" s="3"/>
      <c r="HY586" s="3"/>
      <c r="HZ586" s="3" t="s">
        <v>30</v>
      </c>
      <c r="IA586" s="9">
        <v>207</v>
      </c>
      <c r="IB586" s="5">
        <v>10990</v>
      </c>
      <c r="IC586" s="3" t="s">
        <v>18</v>
      </c>
      <c r="ID586" s="3"/>
      <c r="IE586" s="3" t="s">
        <v>309</v>
      </c>
      <c r="IF586" s="7"/>
      <c r="IG586" s="9">
        <v>1000</v>
      </c>
      <c r="IH586" s="9">
        <v>9.1743119266055047</v>
      </c>
    </row>
    <row r="587" spans="1:242" x14ac:dyDescent="0.25">
      <c r="A587" s="1" t="s">
        <v>732</v>
      </c>
      <c r="B587" s="5">
        <v>2622</v>
      </c>
      <c r="C587" s="3"/>
      <c r="D587" s="5">
        <v>133</v>
      </c>
      <c r="E587" s="3" t="s">
        <v>1</v>
      </c>
      <c r="F587" s="3"/>
      <c r="G587" s="2"/>
      <c r="H587" s="3"/>
      <c r="I587" s="3"/>
      <c r="J587" s="5">
        <v>1</v>
      </c>
      <c r="K587" s="3"/>
      <c r="L587" s="3"/>
      <c r="M587" s="5">
        <v>1.3605442176870748</v>
      </c>
      <c r="N587" s="5">
        <v>10.95</v>
      </c>
      <c r="O587" s="3"/>
      <c r="P587" s="3"/>
      <c r="Q587" s="3"/>
      <c r="R587" s="5">
        <v>57</v>
      </c>
      <c r="S587" s="3"/>
      <c r="T587" s="2"/>
      <c r="U587" s="5">
        <v>31.95</v>
      </c>
      <c r="V587" s="3"/>
      <c r="W587" s="5">
        <v>570</v>
      </c>
      <c r="X587" s="3"/>
      <c r="Y587" s="3"/>
      <c r="Z587" s="5">
        <v>4.67</v>
      </c>
      <c r="AA587" s="3"/>
      <c r="AB587" s="5">
        <v>2.8985507246376816</v>
      </c>
      <c r="AC587" s="5">
        <v>0.91</v>
      </c>
      <c r="AD587" s="3" t="s">
        <v>22</v>
      </c>
      <c r="AE587" s="3" t="s">
        <v>1</v>
      </c>
      <c r="AF587" s="3"/>
      <c r="AG587" s="5">
        <v>6.5000000000000002E-2</v>
      </c>
      <c r="AH587" s="5">
        <v>570</v>
      </c>
      <c r="AI587" s="5">
        <v>398</v>
      </c>
      <c r="AJ587" s="3"/>
      <c r="AK587" s="5">
        <v>570</v>
      </c>
      <c r="AL587" s="5">
        <v>1.36</v>
      </c>
      <c r="AM587" s="3"/>
      <c r="AN587" s="3"/>
      <c r="AO587" s="5">
        <v>570</v>
      </c>
      <c r="AP587" s="5">
        <v>570</v>
      </c>
      <c r="AQ587" s="5">
        <v>457</v>
      </c>
      <c r="AR587" s="5">
        <v>10.8</v>
      </c>
      <c r="AS587" s="3" t="s">
        <v>28</v>
      </c>
      <c r="AT587" s="3" t="s">
        <v>28</v>
      </c>
      <c r="AU587" s="5">
        <v>845</v>
      </c>
      <c r="AV587" s="3"/>
      <c r="AW587" s="5">
        <v>570</v>
      </c>
      <c r="AX587" s="5">
        <v>2200</v>
      </c>
      <c r="AY587" s="2"/>
      <c r="AZ587" s="5">
        <v>165</v>
      </c>
      <c r="BA587" s="5">
        <v>570</v>
      </c>
      <c r="BB587" s="3"/>
      <c r="BC587" s="3"/>
      <c r="BD587" s="5">
        <v>0.48309178743961356</v>
      </c>
      <c r="BE587" s="3" t="s">
        <v>581</v>
      </c>
      <c r="BF587" s="5">
        <v>31.05</v>
      </c>
      <c r="BG587" s="5">
        <v>6.15</v>
      </c>
      <c r="BH587" s="3"/>
      <c r="BI587" s="3"/>
      <c r="BJ587" s="5">
        <v>13.75</v>
      </c>
      <c r="BK587" s="5">
        <v>2320</v>
      </c>
      <c r="BL587" s="5">
        <v>3.4013605442176873</v>
      </c>
      <c r="BM587" s="5">
        <v>10.58</v>
      </c>
      <c r="BN587" s="5">
        <v>570</v>
      </c>
      <c r="BO587" s="3" t="s">
        <v>716</v>
      </c>
      <c r="BP587" s="5">
        <v>15.45</v>
      </c>
      <c r="BQ587" s="5">
        <v>11.5</v>
      </c>
      <c r="BR587" s="2" t="s">
        <v>21</v>
      </c>
      <c r="BS587" s="3"/>
      <c r="BT587" s="3"/>
      <c r="BU587" s="3"/>
      <c r="BV587" s="5">
        <v>5</v>
      </c>
      <c r="BW587" s="5">
        <v>5.35</v>
      </c>
      <c r="BX587" s="3" t="s">
        <v>27</v>
      </c>
      <c r="BY587" s="3"/>
      <c r="BZ587" s="5">
        <v>570</v>
      </c>
      <c r="CA587" s="5">
        <v>8.5470085470085468</v>
      </c>
      <c r="CB587" s="3"/>
      <c r="CC587" s="5">
        <v>1.55</v>
      </c>
      <c r="CD587" s="5">
        <v>1070</v>
      </c>
      <c r="CE587" s="3"/>
      <c r="CF587" s="5">
        <v>237</v>
      </c>
      <c r="CG587" s="3" t="s">
        <v>312</v>
      </c>
      <c r="CH587" s="3"/>
      <c r="CI587" s="3" t="s">
        <v>27</v>
      </c>
      <c r="CJ587" s="3" t="s">
        <v>1</v>
      </c>
      <c r="CK587" s="5">
        <v>6.2</v>
      </c>
      <c r="CL587" s="3" t="s">
        <v>22</v>
      </c>
      <c r="CM587" s="5">
        <v>983</v>
      </c>
      <c r="CN587" s="3"/>
      <c r="CO587" s="5">
        <v>173</v>
      </c>
      <c r="CP587" s="5">
        <v>35</v>
      </c>
      <c r="CQ587" s="5">
        <v>9.1199999999999992</v>
      </c>
      <c r="CR587" s="2"/>
      <c r="CS587" s="5">
        <v>118</v>
      </c>
      <c r="CT587" s="5">
        <v>68</v>
      </c>
      <c r="CU587" s="5">
        <v>31.55</v>
      </c>
      <c r="CV587" s="5">
        <v>2178</v>
      </c>
      <c r="CW587" s="5">
        <v>2695</v>
      </c>
      <c r="CX587" s="5">
        <v>555.55555555555554</v>
      </c>
      <c r="CY587" s="5">
        <v>0.64102564102564097</v>
      </c>
      <c r="CZ587" s="3" t="s">
        <v>22</v>
      </c>
      <c r="DA587" s="5">
        <v>3.04</v>
      </c>
      <c r="DB587" s="5">
        <v>1580</v>
      </c>
      <c r="DC587" s="5">
        <v>34</v>
      </c>
      <c r="DD587" s="5">
        <v>99.5</v>
      </c>
      <c r="DE587" s="3" t="s">
        <v>22</v>
      </c>
      <c r="DF587" s="5">
        <v>0.68965517241379315</v>
      </c>
      <c r="DG587" s="3"/>
      <c r="DH587" s="5">
        <v>60</v>
      </c>
      <c r="DI587" s="3" t="s">
        <v>28</v>
      </c>
      <c r="DJ587" s="3"/>
      <c r="DK587" s="5">
        <v>805</v>
      </c>
      <c r="DL587" s="3" t="s">
        <v>8</v>
      </c>
      <c r="DM587" s="5">
        <v>0.29940119760479045</v>
      </c>
      <c r="DN587" s="3"/>
      <c r="DO587" s="5">
        <v>722</v>
      </c>
      <c r="DP587" s="5" t="s">
        <v>21</v>
      </c>
      <c r="DQ587" s="5">
        <v>1678</v>
      </c>
      <c r="DR587" s="5">
        <v>3.6764705882352939</v>
      </c>
      <c r="DS587" s="2"/>
      <c r="DT587" s="5">
        <v>1.5151515151515151</v>
      </c>
      <c r="DU587" s="2"/>
      <c r="DV587" s="5" t="s">
        <v>21</v>
      </c>
      <c r="DW587" s="5">
        <v>31.95</v>
      </c>
      <c r="DX587" s="3"/>
      <c r="DY587" s="3"/>
      <c r="DZ587" s="5">
        <v>3520</v>
      </c>
      <c r="EA587" s="5">
        <v>9.0909090909090917</v>
      </c>
      <c r="EB587" s="5">
        <v>2.5499999999999998</v>
      </c>
      <c r="EC587" s="3"/>
      <c r="ED587" s="5">
        <v>570</v>
      </c>
      <c r="EE587" s="5">
        <v>0.36764705882352938</v>
      </c>
      <c r="EF587" s="3" t="s">
        <v>1</v>
      </c>
      <c r="EG587" s="3" t="s">
        <v>27</v>
      </c>
      <c r="EH587" s="5">
        <v>145</v>
      </c>
      <c r="EI587" s="5">
        <v>17.95</v>
      </c>
      <c r="EJ587" s="3" t="s">
        <v>473</v>
      </c>
      <c r="EK587" s="5">
        <v>3.4</v>
      </c>
      <c r="EL587" s="3" t="s">
        <v>1</v>
      </c>
      <c r="EM587" s="3"/>
      <c r="EN587" s="3" t="s">
        <v>27</v>
      </c>
      <c r="EO587" s="3"/>
      <c r="EP587" s="3" t="s">
        <v>8</v>
      </c>
      <c r="EQ587" s="3"/>
      <c r="ER587" s="5">
        <v>9.08</v>
      </c>
      <c r="ES587" s="3"/>
      <c r="ET587" s="9">
        <v>95</v>
      </c>
      <c r="EU587" s="3"/>
      <c r="EV587" s="3" t="s">
        <v>28</v>
      </c>
      <c r="EW587" s="9">
        <v>70</v>
      </c>
      <c r="EX587" s="9">
        <v>1.75</v>
      </c>
      <c r="EY587" s="3"/>
      <c r="EZ587" s="3"/>
      <c r="FA587" s="9">
        <v>1.6638935108153079</v>
      </c>
      <c r="FB587" s="9">
        <v>7.09</v>
      </c>
      <c r="FC587" s="5">
        <v>570</v>
      </c>
      <c r="FD587" s="9">
        <v>62</v>
      </c>
      <c r="FE587" s="2" t="s">
        <v>311</v>
      </c>
      <c r="FF587" s="3" t="s">
        <v>28</v>
      </c>
      <c r="FG587" s="3" t="s">
        <v>1</v>
      </c>
      <c r="FH587" s="9">
        <v>6.84</v>
      </c>
      <c r="FI587" s="3"/>
      <c r="FJ587" s="9">
        <v>30.55</v>
      </c>
      <c r="FK587" s="3" t="s">
        <v>1</v>
      </c>
      <c r="FL587" s="3" t="s">
        <v>1</v>
      </c>
      <c r="FM587" s="3"/>
      <c r="FN587" s="9">
        <v>2250</v>
      </c>
      <c r="FO587" s="9">
        <v>2.27</v>
      </c>
      <c r="FP587" s="9">
        <v>25.95</v>
      </c>
      <c r="FQ587" s="3" t="s">
        <v>311</v>
      </c>
      <c r="FR587" s="5">
        <v>2.375</v>
      </c>
      <c r="FS587" s="9">
        <v>158</v>
      </c>
      <c r="FT587" s="3" t="s">
        <v>1</v>
      </c>
      <c r="FU587" s="3"/>
      <c r="FV587" s="3" t="s">
        <v>27</v>
      </c>
      <c r="FW587" s="5">
        <v>2180</v>
      </c>
      <c r="FX587" s="10">
        <v>2.72</v>
      </c>
      <c r="FY587" s="3"/>
      <c r="FZ587" s="3"/>
      <c r="GA587" s="3"/>
      <c r="GB587" s="3"/>
      <c r="GC587" s="3" t="s">
        <v>27</v>
      </c>
      <c r="GD587" s="3"/>
      <c r="GE587" s="3"/>
      <c r="GF587" s="3" t="s">
        <v>30</v>
      </c>
      <c r="GG587" s="3"/>
      <c r="GH587" s="9">
        <v>3.77</v>
      </c>
      <c r="GI587" s="5">
        <v>570</v>
      </c>
      <c r="GJ587" s="5">
        <v>24180000000000</v>
      </c>
      <c r="GK587" s="3"/>
      <c r="GL587" s="5">
        <v>585</v>
      </c>
      <c r="GM587" s="9">
        <v>1.49</v>
      </c>
      <c r="GN587" s="3"/>
      <c r="GO587" s="3"/>
      <c r="GP587" s="3"/>
      <c r="GQ587" s="3"/>
      <c r="GR587" s="3"/>
      <c r="GS587" s="9">
        <v>3.6764705882352939</v>
      </c>
      <c r="GT587" s="9">
        <v>129.25</v>
      </c>
      <c r="GU587" s="9">
        <v>48.7</v>
      </c>
      <c r="GV587" s="3"/>
      <c r="GW587" s="9">
        <v>183</v>
      </c>
      <c r="GX587" s="2" t="s">
        <v>34</v>
      </c>
      <c r="GY587" s="9">
        <v>3.90625</v>
      </c>
      <c r="GZ587" s="9">
        <v>7.65</v>
      </c>
      <c r="HA587" s="9">
        <v>1.29</v>
      </c>
      <c r="HB587" s="9">
        <v>43</v>
      </c>
      <c r="HC587" s="3"/>
      <c r="HD587" s="3"/>
      <c r="HE587" s="9">
        <v>520</v>
      </c>
      <c r="HF587" s="9">
        <v>24.35</v>
      </c>
      <c r="HG587" s="3" t="s">
        <v>467</v>
      </c>
      <c r="HH587" s="5">
        <v>570</v>
      </c>
      <c r="HI587" s="3" t="s">
        <v>311</v>
      </c>
      <c r="HJ587" s="3"/>
      <c r="HK587" s="3"/>
      <c r="HL587" s="3"/>
      <c r="HM587" s="9">
        <v>1.0900000000000001</v>
      </c>
      <c r="HN587" s="9">
        <v>34400</v>
      </c>
      <c r="HO587" s="3"/>
      <c r="HP587" s="3" t="s">
        <v>1</v>
      </c>
      <c r="HQ587" s="3" t="s">
        <v>28</v>
      </c>
      <c r="HR587" s="9">
        <v>1100</v>
      </c>
      <c r="HS587" s="5">
        <v>0.56999999999999995</v>
      </c>
      <c r="HT587" s="3"/>
      <c r="HU587" s="9">
        <v>0.63694267515923564</v>
      </c>
      <c r="HV587" s="3">
        <v>1</v>
      </c>
      <c r="HW587" s="9">
        <v>6.05</v>
      </c>
      <c r="HX587" s="3"/>
      <c r="HY587" s="3"/>
      <c r="HZ587" s="3" t="s">
        <v>30</v>
      </c>
      <c r="IA587" s="9">
        <v>190</v>
      </c>
      <c r="IB587" s="5">
        <v>11000</v>
      </c>
      <c r="IC587" s="3" t="s">
        <v>18</v>
      </c>
      <c r="ID587" s="3"/>
      <c r="IE587" s="3" t="s">
        <v>309</v>
      </c>
      <c r="IF587" s="7"/>
      <c r="IG587" s="9">
        <v>909.09090909090901</v>
      </c>
      <c r="IH587" s="9">
        <v>9.3457943925233646</v>
      </c>
    </row>
    <row r="588" spans="1:242" x14ac:dyDescent="0.25">
      <c r="A588" s="1" t="s">
        <v>733</v>
      </c>
      <c r="B588" s="5">
        <v>2620</v>
      </c>
      <c r="C588" s="3"/>
      <c r="D588" s="5">
        <v>135</v>
      </c>
      <c r="E588" s="3" t="s">
        <v>1</v>
      </c>
      <c r="F588" s="3"/>
      <c r="G588" s="2"/>
      <c r="H588" s="3"/>
      <c r="I588" s="3"/>
      <c r="J588" s="5">
        <v>1</v>
      </c>
      <c r="K588" s="3"/>
      <c r="L588" s="3"/>
      <c r="M588" s="5">
        <v>1.3495276653171391</v>
      </c>
      <c r="N588" s="5">
        <v>10.7</v>
      </c>
      <c r="O588" s="3"/>
      <c r="P588" s="3"/>
      <c r="Q588" s="3"/>
      <c r="R588" s="5">
        <v>56.7</v>
      </c>
      <c r="S588" s="3"/>
      <c r="T588" s="5" t="s">
        <v>21</v>
      </c>
      <c r="U588" s="5">
        <v>31.2</v>
      </c>
      <c r="V588" s="3"/>
      <c r="W588" s="5">
        <v>550</v>
      </c>
      <c r="X588" s="3"/>
      <c r="Y588" s="3"/>
      <c r="Z588" s="5">
        <v>4.6500000000000004</v>
      </c>
      <c r="AA588" s="3"/>
      <c r="AB588" s="5">
        <v>3.0030030030030028</v>
      </c>
      <c r="AC588" s="5">
        <v>0.86</v>
      </c>
      <c r="AD588" s="3" t="s">
        <v>22</v>
      </c>
      <c r="AE588" s="3" t="s">
        <v>1</v>
      </c>
      <c r="AF588" s="3"/>
      <c r="AG588" s="5">
        <v>6.7000000000000004E-2</v>
      </c>
      <c r="AH588" s="5">
        <v>550</v>
      </c>
      <c r="AI588" s="5">
        <v>375</v>
      </c>
      <c r="AJ588" s="3"/>
      <c r="AK588" s="5">
        <v>550</v>
      </c>
      <c r="AL588" s="5">
        <v>1.35</v>
      </c>
      <c r="AM588" s="3"/>
      <c r="AN588" s="3"/>
      <c r="AO588" s="5">
        <v>550</v>
      </c>
      <c r="AP588" s="5">
        <v>550</v>
      </c>
      <c r="AQ588" s="5">
        <v>450</v>
      </c>
      <c r="AR588" s="5">
        <v>10.25</v>
      </c>
      <c r="AS588" s="3" t="s">
        <v>28</v>
      </c>
      <c r="AT588" s="3" t="s">
        <v>28</v>
      </c>
      <c r="AU588" s="5">
        <v>842</v>
      </c>
      <c r="AV588" s="3"/>
      <c r="AW588" s="5">
        <v>550</v>
      </c>
      <c r="AX588" s="5">
        <v>2275</v>
      </c>
      <c r="AY588" s="2"/>
      <c r="AZ588" s="5">
        <v>163</v>
      </c>
      <c r="BA588" s="5">
        <v>550</v>
      </c>
      <c r="BB588" s="3"/>
      <c r="BC588" s="3"/>
      <c r="BD588" s="5">
        <v>0.48780487804878053</v>
      </c>
      <c r="BE588" s="3" t="s">
        <v>581</v>
      </c>
      <c r="BF588" s="5">
        <v>30.95</v>
      </c>
      <c r="BG588" s="5">
        <v>6</v>
      </c>
      <c r="BH588" s="3"/>
      <c r="BI588" s="3"/>
      <c r="BJ588" s="5">
        <v>13.95</v>
      </c>
      <c r="BK588" s="5">
        <v>2380</v>
      </c>
      <c r="BL588" s="5">
        <v>3.4013605442176873</v>
      </c>
      <c r="BM588" s="5">
        <v>10.7</v>
      </c>
      <c r="BN588" s="5">
        <v>550</v>
      </c>
      <c r="BO588" s="3" t="s">
        <v>716</v>
      </c>
      <c r="BP588" s="5">
        <v>15.1</v>
      </c>
      <c r="BQ588" s="5">
        <v>11.45</v>
      </c>
      <c r="BR588" s="2" t="s">
        <v>21</v>
      </c>
      <c r="BS588" s="3"/>
      <c r="BT588" s="3"/>
      <c r="BU588" s="3"/>
      <c r="BV588" s="5">
        <v>4.83</v>
      </c>
      <c r="BW588" s="5">
        <v>5.18</v>
      </c>
      <c r="BX588" s="3" t="s">
        <v>27</v>
      </c>
      <c r="BY588" s="3"/>
      <c r="BZ588" s="5">
        <v>550</v>
      </c>
      <c r="CA588" s="5">
        <v>8.5470085470085468</v>
      </c>
      <c r="CB588" s="3"/>
      <c r="CC588" s="5">
        <v>1.52</v>
      </c>
      <c r="CD588" s="5">
        <v>1055</v>
      </c>
      <c r="CE588" s="3"/>
      <c r="CF588" s="5">
        <v>233.5</v>
      </c>
      <c r="CG588" s="3" t="s">
        <v>312</v>
      </c>
      <c r="CH588" s="3"/>
      <c r="CI588" s="3" t="s">
        <v>27</v>
      </c>
      <c r="CJ588" s="3" t="s">
        <v>1</v>
      </c>
      <c r="CK588" s="5">
        <v>6.18</v>
      </c>
      <c r="CL588" s="3" t="s">
        <v>22</v>
      </c>
      <c r="CM588" s="5">
        <v>978</v>
      </c>
      <c r="CN588" s="3"/>
      <c r="CO588" s="5">
        <v>170</v>
      </c>
      <c r="CP588" s="5">
        <v>30</v>
      </c>
      <c r="CQ588" s="5">
        <v>9.1</v>
      </c>
      <c r="CR588" s="2"/>
      <c r="CS588" s="5">
        <v>115</v>
      </c>
      <c r="CT588" s="5">
        <v>68.5</v>
      </c>
      <c r="CU588" s="5">
        <v>31.4</v>
      </c>
      <c r="CV588" s="5">
        <v>2195</v>
      </c>
      <c r="CW588" s="5">
        <v>2690</v>
      </c>
      <c r="CX588" s="5">
        <v>666.66666666666663</v>
      </c>
      <c r="CY588" s="5">
        <v>0.625</v>
      </c>
      <c r="CZ588" s="3" t="s">
        <v>22</v>
      </c>
      <c r="DA588" s="5">
        <v>3.02</v>
      </c>
      <c r="DB588" s="5">
        <v>1570</v>
      </c>
      <c r="DC588" s="5">
        <v>34.5</v>
      </c>
      <c r="DD588" s="5">
        <v>98</v>
      </c>
      <c r="DE588" s="3" t="s">
        <v>22</v>
      </c>
      <c r="DF588" s="5">
        <v>0.69444444444444442</v>
      </c>
      <c r="DG588" s="3"/>
      <c r="DH588" s="5">
        <v>53</v>
      </c>
      <c r="DI588" s="3" t="s">
        <v>28</v>
      </c>
      <c r="DJ588" s="3"/>
      <c r="DK588" s="5">
        <v>799</v>
      </c>
      <c r="DL588" s="3" t="s">
        <v>8</v>
      </c>
      <c r="DM588" s="5">
        <v>0.29850746268656714</v>
      </c>
      <c r="DN588" s="3"/>
      <c r="DO588" s="5">
        <v>725</v>
      </c>
      <c r="DP588" s="5" t="s">
        <v>21</v>
      </c>
      <c r="DQ588" s="5">
        <v>1668</v>
      </c>
      <c r="DR588" s="5">
        <v>3.5587188612099641</v>
      </c>
      <c r="DS588" s="2"/>
      <c r="DT588" s="5">
        <v>1.5384615384615383</v>
      </c>
      <c r="DU588" s="2"/>
      <c r="DV588" s="5" t="s">
        <v>21</v>
      </c>
      <c r="DW588" s="5">
        <v>31.2</v>
      </c>
      <c r="DX588" s="3"/>
      <c r="DY588" s="3"/>
      <c r="DZ588" s="5">
        <v>4750</v>
      </c>
      <c r="EA588" s="5">
        <v>11.111111111111111</v>
      </c>
      <c r="EB588" s="5">
        <v>2.56</v>
      </c>
      <c r="EC588" s="3"/>
      <c r="ED588" s="5">
        <v>550</v>
      </c>
      <c r="EE588" s="5">
        <v>0.36363636363636365</v>
      </c>
      <c r="EF588" s="3" t="s">
        <v>1</v>
      </c>
      <c r="EG588" s="3" t="s">
        <v>27</v>
      </c>
      <c r="EH588" s="5">
        <v>143.33330000000001</v>
      </c>
      <c r="EI588" s="5">
        <v>17.850000000000001</v>
      </c>
      <c r="EJ588" s="3" t="s">
        <v>473</v>
      </c>
      <c r="EK588" s="5">
        <v>3.43</v>
      </c>
      <c r="EL588" s="3" t="s">
        <v>1</v>
      </c>
      <c r="EM588" s="3"/>
      <c r="EN588" s="3" t="s">
        <v>27</v>
      </c>
      <c r="EO588" s="3"/>
      <c r="EP588" s="3" t="s">
        <v>8</v>
      </c>
      <c r="EQ588" s="3"/>
      <c r="ER588" s="5">
        <v>9.0500000000000007</v>
      </c>
      <c r="ES588" s="3"/>
      <c r="ET588" s="9">
        <v>115</v>
      </c>
      <c r="EU588" s="3"/>
      <c r="EV588" s="3" t="s">
        <v>28</v>
      </c>
      <c r="EW588" s="9">
        <v>72.5</v>
      </c>
      <c r="EX588" s="9">
        <v>1.71</v>
      </c>
      <c r="EY588" s="3"/>
      <c r="EZ588" s="3"/>
      <c r="FA588" s="9">
        <v>1.6339869281045751</v>
      </c>
      <c r="FB588" s="9">
        <v>7.2</v>
      </c>
      <c r="FC588" s="5">
        <v>550</v>
      </c>
      <c r="FD588" s="9">
        <v>94</v>
      </c>
      <c r="FE588" s="2" t="s">
        <v>311</v>
      </c>
      <c r="FF588" s="3" t="s">
        <v>28</v>
      </c>
      <c r="FG588" s="3" t="s">
        <v>1</v>
      </c>
      <c r="FH588" s="9">
        <v>6.8</v>
      </c>
      <c r="FI588" s="3"/>
      <c r="FJ588" s="9">
        <v>30.7</v>
      </c>
      <c r="FK588" s="3" t="s">
        <v>1</v>
      </c>
      <c r="FL588" s="3" t="s">
        <v>1</v>
      </c>
      <c r="FM588" s="3"/>
      <c r="FN588" s="9">
        <v>2245</v>
      </c>
      <c r="FO588" s="9">
        <v>2.25</v>
      </c>
      <c r="FP588" s="9">
        <v>25.1</v>
      </c>
      <c r="FQ588" s="3" t="s">
        <v>311</v>
      </c>
      <c r="FR588" s="5">
        <v>2.37</v>
      </c>
      <c r="FS588" s="9">
        <v>155</v>
      </c>
      <c r="FT588" s="3" t="s">
        <v>1</v>
      </c>
      <c r="FU588" s="3"/>
      <c r="FV588" s="3" t="s">
        <v>27</v>
      </c>
      <c r="FW588" s="5">
        <v>2170</v>
      </c>
      <c r="FX588" s="10">
        <v>3.125</v>
      </c>
      <c r="FY588" s="3"/>
      <c r="FZ588" s="3"/>
      <c r="GA588" s="3"/>
      <c r="GB588" s="3"/>
      <c r="GC588" s="3" t="s">
        <v>27</v>
      </c>
      <c r="GD588" s="3"/>
      <c r="GE588" s="3"/>
      <c r="GF588" s="3" t="s">
        <v>30</v>
      </c>
      <c r="GG588" s="3"/>
      <c r="GH588" s="9">
        <v>3.79</v>
      </c>
      <c r="GI588" s="5">
        <v>550</v>
      </c>
      <c r="GJ588" s="5">
        <v>23270000000000</v>
      </c>
      <c r="GK588" s="3"/>
      <c r="GL588" s="5">
        <v>615</v>
      </c>
      <c r="GM588" s="9">
        <v>1.48</v>
      </c>
      <c r="GN588" s="3"/>
      <c r="GO588" s="3"/>
      <c r="GP588" s="3"/>
      <c r="GQ588" s="3"/>
      <c r="GR588" s="3"/>
      <c r="GS588" s="9">
        <v>3.5587188612099641</v>
      </c>
      <c r="GT588" s="9">
        <v>127.5</v>
      </c>
      <c r="GU588" s="9">
        <v>49.5</v>
      </c>
      <c r="GV588" s="3"/>
      <c r="GW588" s="9">
        <v>290</v>
      </c>
      <c r="GX588" s="2" t="s">
        <v>34</v>
      </c>
      <c r="GY588" s="9">
        <v>3.8314176245210727</v>
      </c>
      <c r="GZ588" s="9">
        <v>7.35</v>
      </c>
      <c r="HA588" s="9">
        <v>1.27</v>
      </c>
      <c r="HB588" s="9">
        <v>45</v>
      </c>
      <c r="HC588" s="3"/>
      <c r="HD588" s="3"/>
      <c r="HE588" s="9">
        <v>550</v>
      </c>
      <c r="HF588" s="9">
        <v>24.9</v>
      </c>
      <c r="HG588" s="3" t="s">
        <v>467</v>
      </c>
      <c r="HH588" s="5">
        <v>550</v>
      </c>
      <c r="HI588" s="3" t="s">
        <v>311</v>
      </c>
      <c r="HJ588" s="3"/>
      <c r="HK588" s="3"/>
      <c r="HL588" s="3"/>
      <c r="HM588" s="9">
        <v>1.0900000000000001</v>
      </c>
      <c r="HN588" s="9">
        <v>35950</v>
      </c>
      <c r="HO588" s="3"/>
      <c r="HP588" s="3" t="s">
        <v>1</v>
      </c>
      <c r="HQ588" s="3" t="s">
        <v>28</v>
      </c>
      <c r="HR588" s="9">
        <v>1070</v>
      </c>
      <c r="HS588" s="5">
        <v>0.85</v>
      </c>
      <c r="HT588" s="3"/>
      <c r="HU588" s="9">
        <v>0.61728395061728392</v>
      </c>
      <c r="HV588" s="3">
        <v>1</v>
      </c>
      <c r="HW588" s="9">
        <v>6</v>
      </c>
      <c r="HX588" s="3"/>
      <c r="HY588" s="3"/>
      <c r="HZ588" s="3" t="s">
        <v>30</v>
      </c>
      <c r="IA588" s="9">
        <v>185</v>
      </c>
      <c r="IB588" s="5">
        <v>10900</v>
      </c>
      <c r="IC588" s="3" t="s">
        <v>18</v>
      </c>
      <c r="ID588" s="3"/>
      <c r="IE588" s="3" t="s">
        <v>309</v>
      </c>
      <c r="IF588" s="7"/>
      <c r="IG588" s="9">
        <v>833.33333333333337</v>
      </c>
      <c r="IH588" s="9">
        <v>9.1743119266055047</v>
      </c>
    </row>
    <row r="589" spans="1:242" x14ac:dyDescent="0.25">
      <c r="A589" s="1" t="s">
        <v>734</v>
      </c>
      <c r="B589" s="5">
        <v>3525</v>
      </c>
      <c r="C589" s="3"/>
      <c r="D589" s="5">
        <v>139</v>
      </c>
      <c r="E589" s="3" t="s">
        <v>1</v>
      </c>
      <c r="F589" s="3"/>
      <c r="G589" s="2"/>
      <c r="H589" s="3"/>
      <c r="I589" s="3"/>
      <c r="J589" s="5">
        <v>1</v>
      </c>
      <c r="K589" s="3"/>
      <c r="L589" s="3"/>
      <c r="M589" s="5">
        <v>1.3140604467805519</v>
      </c>
      <c r="N589" s="5">
        <v>11.08</v>
      </c>
      <c r="O589" s="3"/>
      <c r="P589" s="3"/>
      <c r="Q589" s="3"/>
      <c r="R589" s="5">
        <v>59</v>
      </c>
      <c r="S589" s="3"/>
      <c r="T589" s="2"/>
      <c r="U589" s="5">
        <v>32.36</v>
      </c>
      <c r="V589" s="3"/>
      <c r="W589" s="5">
        <v>545</v>
      </c>
      <c r="X589" s="3"/>
      <c r="Y589" s="3"/>
      <c r="Z589" s="5">
        <v>4.72</v>
      </c>
      <c r="AA589" s="3"/>
      <c r="AB589" s="5">
        <v>3.134796238244514</v>
      </c>
      <c r="AC589" s="5">
        <v>0.86</v>
      </c>
      <c r="AD589" s="3" t="s">
        <v>22</v>
      </c>
      <c r="AE589" s="3" t="s">
        <v>1</v>
      </c>
      <c r="AF589" s="3"/>
      <c r="AG589" s="5">
        <v>7.0000000000000007E-2</v>
      </c>
      <c r="AH589" s="5">
        <v>545</v>
      </c>
      <c r="AI589" s="5">
        <v>380</v>
      </c>
      <c r="AJ589" s="3"/>
      <c r="AK589" s="5">
        <v>545</v>
      </c>
      <c r="AL589" s="5">
        <v>1.38</v>
      </c>
      <c r="AM589" s="3"/>
      <c r="AN589" s="3"/>
      <c r="AO589" s="5">
        <v>545</v>
      </c>
      <c r="AP589" s="5">
        <v>545</v>
      </c>
      <c r="AQ589" s="5">
        <v>445</v>
      </c>
      <c r="AR589" s="5">
        <v>10</v>
      </c>
      <c r="AS589" s="3" t="s">
        <v>28</v>
      </c>
      <c r="AT589" s="3" t="s">
        <v>28</v>
      </c>
      <c r="AU589" s="5">
        <v>860</v>
      </c>
      <c r="AV589" s="3"/>
      <c r="AW589" s="5">
        <v>545</v>
      </c>
      <c r="AX589" s="5">
        <v>2725</v>
      </c>
      <c r="AY589" s="2"/>
      <c r="AZ589" s="5">
        <v>167</v>
      </c>
      <c r="BA589" s="5">
        <v>545</v>
      </c>
      <c r="BB589" s="3"/>
      <c r="BC589" s="3"/>
      <c r="BD589" s="5">
        <v>0.5</v>
      </c>
      <c r="BE589" s="3" t="s">
        <v>581</v>
      </c>
      <c r="BF589" s="5">
        <v>29.5</v>
      </c>
      <c r="BG589" s="5">
        <v>6.18</v>
      </c>
      <c r="BH589" s="3"/>
      <c r="BI589" s="3"/>
      <c r="BJ589" s="5">
        <v>14.2</v>
      </c>
      <c r="BK589" s="5">
        <v>2395</v>
      </c>
      <c r="BL589" s="5">
        <v>3.4129692832764507</v>
      </c>
      <c r="BM589" s="5">
        <v>10.6</v>
      </c>
      <c r="BN589" s="5">
        <v>545</v>
      </c>
      <c r="BO589" s="3" t="s">
        <v>716</v>
      </c>
      <c r="BP589" s="5">
        <v>15.3</v>
      </c>
      <c r="BQ589" s="5">
        <v>11.4</v>
      </c>
      <c r="BR589" s="2" t="s">
        <v>21</v>
      </c>
      <c r="BS589" s="3"/>
      <c r="BT589" s="3"/>
      <c r="BU589" s="3"/>
      <c r="BV589" s="5">
        <v>4.88</v>
      </c>
      <c r="BW589" s="5">
        <v>5.4</v>
      </c>
      <c r="BX589" s="3" t="s">
        <v>27</v>
      </c>
      <c r="BY589" s="3"/>
      <c r="BZ589" s="5">
        <v>545</v>
      </c>
      <c r="CA589" s="5">
        <v>8.695652173913043</v>
      </c>
      <c r="CB589" s="3"/>
      <c r="CC589" s="5">
        <v>1.57</v>
      </c>
      <c r="CD589" s="5">
        <v>1045</v>
      </c>
      <c r="CE589" s="3"/>
      <c r="CF589" s="5">
        <v>244</v>
      </c>
      <c r="CG589" s="3" t="s">
        <v>312</v>
      </c>
      <c r="CH589" s="3"/>
      <c r="CI589" s="3" t="s">
        <v>27</v>
      </c>
      <c r="CJ589" s="3" t="s">
        <v>1</v>
      </c>
      <c r="CK589" s="5">
        <v>6.24</v>
      </c>
      <c r="CL589" s="3" t="s">
        <v>22</v>
      </c>
      <c r="CM589" s="5">
        <v>1050</v>
      </c>
      <c r="CN589" s="3"/>
      <c r="CO589" s="5">
        <v>168</v>
      </c>
      <c r="CP589" s="5">
        <v>37</v>
      </c>
      <c r="CQ589" s="5">
        <v>9.1999999999999993</v>
      </c>
      <c r="CR589" s="2"/>
      <c r="CS589" s="5">
        <v>120</v>
      </c>
      <c r="CT589" s="5">
        <v>69.75</v>
      </c>
      <c r="CU589" s="5">
        <v>32.299999999999997</v>
      </c>
      <c r="CV589" s="5">
        <v>2190</v>
      </c>
      <c r="CW589" s="5">
        <v>2675</v>
      </c>
      <c r="CX589" s="5">
        <v>714.28571428571433</v>
      </c>
      <c r="CY589" s="5">
        <v>0.65274151436031336</v>
      </c>
      <c r="CZ589" s="3" t="s">
        <v>22</v>
      </c>
      <c r="DA589" s="5">
        <v>3.05</v>
      </c>
      <c r="DB589" s="5">
        <v>1625</v>
      </c>
      <c r="DC589" s="5">
        <v>35.15</v>
      </c>
      <c r="DD589" s="5">
        <v>99</v>
      </c>
      <c r="DE589" s="3" t="s">
        <v>22</v>
      </c>
      <c r="DF589" s="5">
        <v>0.68965517241379315</v>
      </c>
      <c r="DG589" s="3"/>
      <c r="DH589" s="5">
        <v>50</v>
      </c>
      <c r="DI589" s="3" t="s">
        <v>28</v>
      </c>
      <c r="DJ589" s="3"/>
      <c r="DK589" s="5">
        <v>797</v>
      </c>
      <c r="DL589" s="3" t="s">
        <v>8</v>
      </c>
      <c r="DM589" s="5">
        <v>0.3003003003003003</v>
      </c>
      <c r="DN589" s="3"/>
      <c r="DO589" s="5">
        <v>729</v>
      </c>
      <c r="DP589" s="5" t="s">
        <v>21</v>
      </c>
      <c r="DQ589" s="5">
        <v>1660</v>
      </c>
      <c r="DR589" s="5">
        <v>3.5842293906810032</v>
      </c>
      <c r="DS589" s="2"/>
      <c r="DT589" s="5">
        <v>1.5873015873015872</v>
      </c>
      <c r="DU589" s="2"/>
      <c r="DV589" s="5" t="s">
        <v>21</v>
      </c>
      <c r="DW589" s="5">
        <v>32.36</v>
      </c>
      <c r="DX589" s="3"/>
      <c r="DY589" s="3"/>
      <c r="DZ589" s="5">
        <v>4500</v>
      </c>
      <c r="EA589" s="5">
        <v>10</v>
      </c>
      <c r="EB589" s="5">
        <v>2.56</v>
      </c>
      <c r="EC589" s="3"/>
      <c r="ED589" s="5">
        <v>545</v>
      </c>
      <c r="EE589" s="5">
        <v>0.37037037037037035</v>
      </c>
      <c r="EF589" s="3" t="s">
        <v>1</v>
      </c>
      <c r="EG589" s="3" t="s">
        <v>27</v>
      </c>
      <c r="EH589" s="5">
        <v>141.66669999999999</v>
      </c>
      <c r="EI589" s="5">
        <v>18.05</v>
      </c>
      <c r="EJ589" s="3" t="s">
        <v>473</v>
      </c>
      <c r="EK589" s="5">
        <v>3.45</v>
      </c>
      <c r="EL589" s="3" t="s">
        <v>1</v>
      </c>
      <c r="EM589" s="3"/>
      <c r="EN589" s="3" t="s">
        <v>27</v>
      </c>
      <c r="EO589" s="3"/>
      <c r="EP589" s="3" t="s">
        <v>8</v>
      </c>
      <c r="EQ589" s="3"/>
      <c r="ER589" s="5">
        <v>9.1</v>
      </c>
      <c r="ES589" s="3"/>
      <c r="ET589" s="9">
        <v>117</v>
      </c>
      <c r="EU589" s="3"/>
      <c r="EV589" s="3" t="s">
        <v>28</v>
      </c>
      <c r="EW589" s="9">
        <v>69</v>
      </c>
      <c r="EX589" s="9">
        <v>1.76</v>
      </c>
      <c r="EY589" s="3"/>
      <c r="EZ589" s="3"/>
      <c r="FA589" s="9">
        <v>1.6051364365971108</v>
      </c>
      <c r="FB589" s="9">
        <v>7.22</v>
      </c>
      <c r="FC589" s="5">
        <v>545</v>
      </c>
      <c r="FD589" s="9">
        <v>102</v>
      </c>
      <c r="FE589" s="2" t="s">
        <v>311</v>
      </c>
      <c r="FF589" s="3" t="s">
        <v>28</v>
      </c>
      <c r="FG589" s="3" t="s">
        <v>1</v>
      </c>
      <c r="FH589" s="9">
        <v>6.86</v>
      </c>
      <c r="FI589" s="3"/>
      <c r="FJ589" s="9">
        <v>32.1</v>
      </c>
      <c r="FK589" s="3" t="s">
        <v>1</v>
      </c>
      <c r="FL589" s="3" t="s">
        <v>1</v>
      </c>
      <c r="FM589" s="3"/>
      <c r="FN589" s="9">
        <v>2275</v>
      </c>
      <c r="FO589" s="9">
        <v>2.23</v>
      </c>
      <c r="FP589" s="9">
        <v>24.8</v>
      </c>
      <c r="FQ589" s="3" t="s">
        <v>311</v>
      </c>
      <c r="FR589" s="5">
        <v>2.407</v>
      </c>
      <c r="FS589" s="9">
        <v>162</v>
      </c>
      <c r="FT589" s="3" t="s">
        <v>1</v>
      </c>
      <c r="FU589" s="3"/>
      <c r="FV589" s="3" t="s">
        <v>27</v>
      </c>
      <c r="FW589" s="5">
        <v>2350</v>
      </c>
      <c r="FX589" s="10">
        <v>3.3</v>
      </c>
      <c r="FY589" s="3"/>
      <c r="FZ589" s="3"/>
      <c r="GA589" s="3"/>
      <c r="GB589" s="3"/>
      <c r="GC589" s="3" t="s">
        <v>27</v>
      </c>
      <c r="GD589" s="3"/>
      <c r="GE589" s="3"/>
      <c r="GF589" s="3" t="s">
        <v>30</v>
      </c>
      <c r="GG589" s="3"/>
      <c r="GH589" s="9">
        <v>3.78</v>
      </c>
      <c r="GI589" s="5">
        <v>545</v>
      </c>
      <c r="GJ589" s="5">
        <v>23920000000000</v>
      </c>
      <c r="GK589" s="3"/>
      <c r="GL589" s="5">
        <v>610</v>
      </c>
      <c r="GM589" s="9">
        <v>1.47</v>
      </c>
      <c r="GN589" s="3"/>
      <c r="GO589" s="3"/>
      <c r="GP589" s="3"/>
      <c r="GQ589" s="3"/>
      <c r="GR589" s="3"/>
      <c r="GS589" s="9">
        <v>3.5842293906810032</v>
      </c>
      <c r="GT589" s="9">
        <v>132.25</v>
      </c>
      <c r="GU589" s="9">
        <v>50</v>
      </c>
      <c r="GV589" s="3"/>
      <c r="GW589" s="9">
        <v>350</v>
      </c>
      <c r="GX589" s="2" t="s">
        <v>34</v>
      </c>
      <c r="GY589" s="9">
        <v>4.032258064516129</v>
      </c>
      <c r="GZ589" s="9">
        <v>7.5</v>
      </c>
      <c r="HA589" s="9">
        <v>1.33</v>
      </c>
      <c r="HB589" s="9">
        <v>48</v>
      </c>
      <c r="HC589" s="3"/>
      <c r="HD589" s="3"/>
      <c r="HE589" s="9">
        <v>565</v>
      </c>
      <c r="HF589" s="9">
        <v>25.5</v>
      </c>
      <c r="HG589" s="3" t="s">
        <v>467</v>
      </c>
      <c r="HH589" s="5">
        <v>545</v>
      </c>
      <c r="HI589" s="3" t="s">
        <v>311</v>
      </c>
      <c r="HJ589" s="3"/>
      <c r="HK589" s="3"/>
      <c r="HL589" s="3"/>
      <c r="HM589" s="9">
        <v>1.02</v>
      </c>
      <c r="HN589" s="9">
        <v>37150</v>
      </c>
      <c r="HO589" s="3"/>
      <c r="HP589" s="3" t="s">
        <v>1</v>
      </c>
      <c r="HQ589" s="3" t="s">
        <v>28</v>
      </c>
      <c r="HR589" s="9">
        <v>1050</v>
      </c>
      <c r="HS589" s="5">
        <v>0.9</v>
      </c>
      <c r="HT589" s="3"/>
      <c r="HU589" s="9">
        <v>0.64102564102564097</v>
      </c>
      <c r="HV589" s="3">
        <v>1</v>
      </c>
      <c r="HW589" s="9">
        <v>5.9</v>
      </c>
      <c r="HX589" s="3"/>
      <c r="HY589" s="3"/>
      <c r="HZ589" s="3" t="s">
        <v>30</v>
      </c>
      <c r="IA589" s="9">
        <v>170</v>
      </c>
      <c r="IB589" s="5">
        <v>10950</v>
      </c>
      <c r="IC589" s="3" t="s">
        <v>18</v>
      </c>
      <c r="ID589" s="3"/>
      <c r="IE589" s="3" t="s">
        <v>309</v>
      </c>
      <c r="IF589" s="7"/>
      <c r="IG589" s="9">
        <v>833.33333333333337</v>
      </c>
      <c r="IH589" s="9">
        <v>9.2592592592592595</v>
      </c>
    </row>
    <row r="590" spans="1:242" x14ac:dyDescent="0.25">
      <c r="A590" s="1" t="s">
        <v>735</v>
      </c>
      <c r="B590" s="5">
        <v>3575</v>
      </c>
      <c r="C590" s="3">
        <v>115</v>
      </c>
      <c r="D590" s="5">
        <v>132</v>
      </c>
      <c r="E590" s="3" t="s">
        <v>1</v>
      </c>
      <c r="F590" s="3"/>
      <c r="G590" s="2">
        <v>510</v>
      </c>
      <c r="H590" s="3">
        <v>2.83</v>
      </c>
      <c r="I590" s="3">
        <v>2.83</v>
      </c>
      <c r="J590" s="5">
        <v>1.01</v>
      </c>
      <c r="K590" s="3"/>
      <c r="L590" s="3">
        <v>1.95</v>
      </c>
      <c r="M590" s="5">
        <v>1.2919896640826873</v>
      </c>
      <c r="N590" s="5">
        <v>10.96</v>
      </c>
      <c r="O590" s="3"/>
      <c r="P590" s="3">
        <v>1.05</v>
      </c>
      <c r="Q590" s="3">
        <v>0.3876</v>
      </c>
      <c r="R590" s="5">
        <v>58.5</v>
      </c>
      <c r="S590" s="3">
        <v>2.06</v>
      </c>
      <c r="T590" s="5">
        <v>35</v>
      </c>
      <c r="U590" s="5">
        <v>32</v>
      </c>
      <c r="V590" s="3">
        <v>2.15</v>
      </c>
      <c r="W590" s="5">
        <v>540</v>
      </c>
      <c r="X590" s="3">
        <v>1.17</v>
      </c>
      <c r="Y590" s="3">
        <v>31.6</v>
      </c>
      <c r="Z590" s="5">
        <v>4.7</v>
      </c>
      <c r="AA590" s="3"/>
      <c r="AB590" s="5">
        <v>3.1152647975077881</v>
      </c>
      <c r="AC590" s="5">
        <v>0.86</v>
      </c>
      <c r="AD590" s="3" t="s">
        <v>22</v>
      </c>
      <c r="AE590" s="3" t="s">
        <v>1</v>
      </c>
      <c r="AF590" s="3">
        <v>1.52</v>
      </c>
      <c r="AG590" s="5">
        <v>6.6500000000000004E-2</v>
      </c>
      <c r="AH590" s="5">
        <v>540</v>
      </c>
      <c r="AI590" s="5">
        <v>365</v>
      </c>
      <c r="AJ590" s="3">
        <v>2750</v>
      </c>
      <c r="AK590" s="5">
        <v>540</v>
      </c>
      <c r="AL590" s="5">
        <v>1.41</v>
      </c>
      <c r="AM590" s="3">
        <v>90</v>
      </c>
      <c r="AN590" s="3">
        <v>0.86960000000000004</v>
      </c>
      <c r="AO590" s="5">
        <v>540</v>
      </c>
      <c r="AP590" s="5">
        <v>540</v>
      </c>
      <c r="AQ590" s="5">
        <v>440</v>
      </c>
      <c r="AR590" s="5">
        <v>9.9499999999999993</v>
      </c>
      <c r="AS590" s="3" t="s">
        <v>28</v>
      </c>
      <c r="AT590" s="3" t="s">
        <v>28</v>
      </c>
      <c r="AU590" s="5">
        <v>850</v>
      </c>
      <c r="AV590" s="3">
        <v>440</v>
      </c>
      <c r="AW590" s="5">
        <v>540</v>
      </c>
      <c r="AX590" s="5">
        <v>3425</v>
      </c>
      <c r="AY590" s="2"/>
      <c r="AZ590" s="5">
        <v>165</v>
      </c>
      <c r="BA590" s="5">
        <v>540</v>
      </c>
      <c r="BB590" s="3">
        <v>10</v>
      </c>
      <c r="BC590" s="3">
        <v>68</v>
      </c>
      <c r="BD590" s="5">
        <v>0.48309178743961356</v>
      </c>
      <c r="BE590" s="3" t="s">
        <v>581</v>
      </c>
      <c r="BF590" s="5">
        <v>28.9</v>
      </c>
      <c r="BG590" s="5">
        <v>6.12</v>
      </c>
      <c r="BH590" s="3">
        <v>212</v>
      </c>
      <c r="BI590" s="3">
        <v>2.83</v>
      </c>
      <c r="BJ590" s="5">
        <v>13.9</v>
      </c>
      <c r="BK590" s="5">
        <v>2400</v>
      </c>
      <c r="BL590" s="5">
        <v>3.4129692832764507</v>
      </c>
      <c r="BM590" s="5">
        <v>10.65</v>
      </c>
      <c r="BN590" s="5">
        <v>540</v>
      </c>
      <c r="BO590" s="3" t="s">
        <v>716</v>
      </c>
      <c r="BP590" s="5">
        <v>15.4</v>
      </c>
      <c r="BQ590" s="5">
        <v>11.1</v>
      </c>
      <c r="BR590" s="2" t="s">
        <v>21</v>
      </c>
      <c r="BS590" s="3">
        <v>0.71940000000000004</v>
      </c>
      <c r="BT590" s="3"/>
      <c r="BU590" s="3">
        <v>1.4245000000000001</v>
      </c>
      <c r="BV590" s="5">
        <v>4.79</v>
      </c>
      <c r="BW590" s="5">
        <v>5.39</v>
      </c>
      <c r="BX590" s="3" t="s">
        <v>27</v>
      </c>
      <c r="BY590" s="3"/>
      <c r="BZ590" s="5">
        <v>540</v>
      </c>
      <c r="CA590" s="5">
        <v>9.2592592592592595</v>
      </c>
      <c r="CB590" s="3">
        <v>2.5</v>
      </c>
      <c r="CC590" s="5">
        <v>1.57</v>
      </c>
      <c r="CD590" s="5">
        <v>1040</v>
      </c>
      <c r="CE590" s="3">
        <v>0.68030000000000002</v>
      </c>
      <c r="CF590" s="5">
        <v>241</v>
      </c>
      <c r="CG590" s="3" t="s">
        <v>312</v>
      </c>
      <c r="CH590" s="3">
        <v>2.83</v>
      </c>
      <c r="CI590" s="3" t="s">
        <v>27</v>
      </c>
      <c r="CJ590" s="3" t="s">
        <v>1</v>
      </c>
      <c r="CK590" s="5">
        <v>6.16</v>
      </c>
      <c r="CL590" s="3" t="s">
        <v>22</v>
      </c>
      <c r="CM590" s="5">
        <v>1025</v>
      </c>
      <c r="CN590" s="3">
        <v>15525</v>
      </c>
      <c r="CO590" s="5">
        <v>160</v>
      </c>
      <c r="CP590" s="5">
        <v>40</v>
      </c>
      <c r="CQ590" s="5">
        <v>9.4</v>
      </c>
      <c r="CR590" s="2">
        <v>7.76</v>
      </c>
      <c r="CS590" s="5">
        <v>125</v>
      </c>
      <c r="CT590" s="5">
        <v>69.5</v>
      </c>
      <c r="CU590" s="5">
        <v>31.6</v>
      </c>
      <c r="CV590" s="5">
        <v>2000</v>
      </c>
      <c r="CW590" s="5">
        <v>2720</v>
      </c>
      <c r="CX590" s="5">
        <v>714.28571428571433</v>
      </c>
      <c r="CY590" s="5">
        <v>0.64977257959714108</v>
      </c>
      <c r="CZ590" s="3" t="s">
        <v>22</v>
      </c>
      <c r="DA590" s="5">
        <v>3.04</v>
      </c>
      <c r="DB590" s="5">
        <v>1630</v>
      </c>
      <c r="DC590" s="5">
        <v>34.25</v>
      </c>
      <c r="DD590" s="5">
        <v>99.9</v>
      </c>
      <c r="DE590" s="3" t="s">
        <v>22</v>
      </c>
      <c r="DF590" s="5">
        <v>0.69930069930069938</v>
      </c>
      <c r="DG590" s="3">
        <v>55</v>
      </c>
      <c r="DH590" s="5">
        <v>49</v>
      </c>
      <c r="DI590" s="3" t="s">
        <v>28</v>
      </c>
      <c r="DJ590" s="3">
        <v>45</v>
      </c>
      <c r="DK590" s="5">
        <v>792</v>
      </c>
      <c r="DL590" s="3" t="s">
        <v>8</v>
      </c>
      <c r="DM590" s="5">
        <v>0.30120481927710846</v>
      </c>
      <c r="DN590" s="3">
        <v>11.5</v>
      </c>
      <c r="DO590" s="5">
        <v>730</v>
      </c>
      <c r="DP590" s="5">
        <v>0.59</v>
      </c>
      <c r="DQ590" s="5">
        <v>1655</v>
      </c>
      <c r="DR590" s="5">
        <v>3.5714285714285712</v>
      </c>
      <c r="DS590" s="2">
        <v>45</v>
      </c>
      <c r="DT590" s="5">
        <v>1.5625</v>
      </c>
      <c r="DU590" s="2"/>
      <c r="DV590" s="5">
        <v>4.5999999999999996</v>
      </c>
      <c r="DW590" s="5">
        <v>32</v>
      </c>
      <c r="DX590" s="3">
        <v>8.3000000000000007</v>
      </c>
      <c r="DY590" s="3"/>
      <c r="DZ590" s="5">
        <v>4220</v>
      </c>
      <c r="EA590" s="5">
        <v>16.666666666666668</v>
      </c>
      <c r="EB590" s="5">
        <v>2.57</v>
      </c>
      <c r="EC590" s="3">
        <v>11.89</v>
      </c>
      <c r="ED590" s="5">
        <v>540</v>
      </c>
      <c r="EE590" s="5">
        <v>0.37037037037037035</v>
      </c>
      <c r="EF590" s="3" t="s">
        <v>1</v>
      </c>
      <c r="EG590" s="3" t="s">
        <v>27</v>
      </c>
      <c r="EH590" s="5">
        <v>140</v>
      </c>
      <c r="EI590" s="5">
        <v>18.100000000000001</v>
      </c>
      <c r="EJ590" s="3" t="s">
        <v>473</v>
      </c>
      <c r="EK590" s="5">
        <v>4.9800000000000004</v>
      </c>
      <c r="EL590" s="3" t="s">
        <v>1</v>
      </c>
      <c r="EM590" s="3">
        <v>4.3</v>
      </c>
      <c r="EN590" s="3" t="s">
        <v>27</v>
      </c>
      <c r="EO590" s="3">
        <v>420</v>
      </c>
      <c r="EP590" s="3" t="s">
        <v>8</v>
      </c>
      <c r="EQ590" s="3">
        <v>2.83</v>
      </c>
      <c r="ER590" s="5">
        <v>9.15</v>
      </c>
      <c r="ES590" s="3">
        <v>7250</v>
      </c>
      <c r="ET590" s="9">
        <v>112</v>
      </c>
      <c r="EU590" s="3"/>
      <c r="EV590" s="3" t="s">
        <v>28</v>
      </c>
      <c r="EW590" s="9">
        <v>67</v>
      </c>
      <c r="EX590" s="9">
        <v>1.74</v>
      </c>
      <c r="EY590" s="3">
        <v>1.98</v>
      </c>
      <c r="EZ590" s="3"/>
      <c r="FA590" s="9">
        <v>1.5649452269170578</v>
      </c>
      <c r="FB590" s="9">
        <v>7.25</v>
      </c>
      <c r="FC590" s="5">
        <v>540</v>
      </c>
      <c r="FD590" s="9">
        <v>100</v>
      </c>
      <c r="FE590" s="2" t="s">
        <v>311</v>
      </c>
      <c r="FF590" s="3" t="s">
        <v>28</v>
      </c>
      <c r="FG590" s="3" t="s">
        <v>1</v>
      </c>
      <c r="FH590" s="9">
        <v>6.79</v>
      </c>
      <c r="FI590" s="3">
        <v>0.39529999999999998</v>
      </c>
      <c r="FJ590" s="9">
        <v>31</v>
      </c>
      <c r="FK590" s="3" t="s">
        <v>1</v>
      </c>
      <c r="FL590" s="3" t="s">
        <v>1</v>
      </c>
      <c r="FM590" s="3">
        <v>1.2594000000000001</v>
      </c>
      <c r="FN590" s="9">
        <v>2250</v>
      </c>
      <c r="FO590" s="9">
        <v>2.21</v>
      </c>
      <c r="FP590" s="9">
        <v>24.55</v>
      </c>
      <c r="FQ590" s="3" t="s">
        <v>311</v>
      </c>
      <c r="FR590" s="5">
        <v>2.4500000000000002</v>
      </c>
      <c r="FS590" s="9">
        <v>160.75</v>
      </c>
      <c r="FT590" s="3" t="s">
        <v>1</v>
      </c>
      <c r="FU590" s="3">
        <v>3.7</v>
      </c>
      <c r="FV590" s="3" t="s">
        <v>27</v>
      </c>
      <c r="FW590" s="5">
        <v>2425</v>
      </c>
      <c r="FX590" s="10">
        <v>3.5750000000000002</v>
      </c>
      <c r="FY590" s="3">
        <v>250</v>
      </c>
      <c r="FZ590" s="3"/>
      <c r="GA590" s="3">
        <v>2.83</v>
      </c>
      <c r="GB590" s="3">
        <v>2.83</v>
      </c>
      <c r="GC590" s="3" t="s">
        <v>27</v>
      </c>
      <c r="GD590" s="3">
        <v>2.83</v>
      </c>
      <c r="GE590" s="3">
        <v>3.31</v>
      </c>
      <c r="GF590" s="3" t="s">
        <v>30</v>
      </c>
      <c r="GG590" s="3">
        <v>970</v>
      </c>
      <c r="GH590" s="9">
        <v>3.79</v>
      </c>
      <c r="GI590" s="5">
        <v>540</v>
      </c>
      <c r="GJ590" s="5">
        <v>24050000000000</v>
      </c>
      <c r="GK590" s="3">
        <v>5.7</v>
      </c>
      <c r="GL590" s="5">
        <v>612</v>
      </c>
      <c r="GM590" s="9">
        <v>1.46</v>
      </c>
      <c r="GN590" s="3">
        <v>37.5</v>
      </c>
      <c r="GO590" s="3">
        <v>1665</v>
      </c>
      <c r="GP590" s="3">
        <v>3.3</v>
      </c>
      <c r="GQ590" s="3">
        <v>6230</v>
      </c>
      <c r="GR590" s="3"/>
      <c r="GS590" s="9">
        <v>3.5714285714285712</v>
      </c>
      <c r="GT590" s="9">
        <v>132.69999999999999</v>
      </c>
      <c r="GU590" s="9">
        <v>50.1</v>
      </c>
      <c r="GV590" s="3">
        <v>69</v>
      </c>
      <c r="GW590" s="9">
        <v>365</v>
      </c>
      <c r="GX590" s="2" t="s">
        <v>34</v>
      </c>
      <c r="GY590" s="9">
        <v>4</v>
      </c>
      <c r="GZ590" s="9">
        <v>7.49</v>
      </c>
      <c r="HA590" s="9">
        <v>1.32</v>
      </c>
      <c r="HB590" s="9">
        <v>42</v>
      </c>
      <c r="HC590" s="3">
        <v>26.5</v>
      </c>
      <c r="HD590" s="3">
        <v>3575</v>
      </c>
      <c r="HE590" s="9">
        <v>545</v>
      </c>
      <c r="HF590" s="9">
        <v>25.2</v>
      </c>
      <c r="HG590" s="3" t="s">
        <v>467</v>
      </c>
      <c r="HH590" s="5">
        <v>540</v>
      </c>
      <c r="HI590" s="3" t="s">
        <v>311</v>
      </c>
      <c r="HJ590" s="3">
        <v>1.56</v>
      </c>
      <c r="HK590" s="3"/>
      <c r="HL590" s="3">
        <v>5.9</v>
      </c>
      <c r="HM590" s="9">
        <v>1</v>
      </c>
      <c r="HN590" s="9">
        <v>38850</v>
      </c>
      <c r="HO590" s="3">
        <v>250</v>
      </c>
      <c r="HP590" s="3" t="s">
        <v>1</v>
      </c>
      <c r="HQ590" s="3" t="s">
        <v>28</v>
      </c>
      <c r="HR590" s="9">
        <v>1035</v>
      </c>
      <c r="HS590" s="5">
        <v>1.0900000000000001</v>
      </c>
      <c r="HT590" s="3">
        <v>3.72</v>
      </c>
      <c r="HU590" s="9">
        <v>0.64102564102564097</v>
      </c>
      <c r="HV590" s="3">
        <v>1</v>
      </c>
      <c r="HW590" s="9">
        <v>5.8</v>
      </c>
      <c r="HX590" s="17" t="s">
        <v>736</v>
      </c>
      <c r="HY590" s="3">
        <v>162</v>
      </c>
      <c r="HZ590" s="3" t="s">
        <v>30</v>
      </c>
      <c r="IA590" s="9">
        <v>182</v>
      </c>
      <c r="IB590" s="5">
        <v>11000</v>
      </c>
      <c r="IC590" s="3" t="s">
        <v>18</v>
      </c>
      <c r="ID590" s="3"/>
      <c r="IE590" s="3" t="s">
        <v>309</v>
      </c>
      <c r="IF590" s="7">
        <v>82</v>
      </c>
      <c r="IG590" s="9">
        <v>769.23076923076928</v>
      </c>
      <c r="IH590" s="9">
        <v>9.0909090909090917</v>
      </c>
    </row>
    <row r="591" spans="1:242" x14ac:dyDescent="0.25">
      <c r="A591" s="1" t="s">
        <v>737</v>
      </c>
      <c r="B591" s="5">
        <v>3500</v>
      </c>
      <c r="C591" s="3"/>
      <c r="D591" s="5">
        <v>130</v>
      </c>
      <c r="E591" s="3" t="s">
        <v>1</v>
      </c>
      <c r="F591" s="3"/>
      <c r="G591" s="2"/>
      <c r="H591" s="3"/>
      <c r="I591" s="3"/>
      <c r="J591" s="5">
        <v>1</v>
      </c>
      <c r="K591" s="3"/>
      <c r="L591" s="3"/>
      <c r="M591" s="5">
        <v>1.3262599469496021</v>
      </c>
      <c r="N591" s="5">
        <v>10.75</v>
      </c>
      <c r="O591" s="3"/>
      <c r="P591" s="3"/>
      <c r="Q591" s="3"/>
      <c r="R591" s="5">
        <v>58</v>
      </c>
      <c r="S591" s="3"/>
      <c r="T591" s="2"/>
      <c r="U591" s="5">
        <v>31.4</v>
      </c>
      <c r="V591" s="3"/>
      <c r="W591" s="5">
        <v>528</v>
      </c>
      <c r="X591" s="3"/>
      <c r="Y591" s="3"/>
      <c r="Z591" s="5">
        <v>4.75</v>
      </c>
      <c r="AA591" s="3"/>
      <c r="AB591" s="5">
        <v>2.9850746268656714</v>
      </c>
      <c r="AC591" s="5">
        <v>0.85</v>
      </c>
      <c r="AD591" s="3" t="s">
        <v>22</v>
      </c>
      <c r="AE591" s="3" t="s">
        <v>1</v>
      </c>
      <c r="AF591" s="3"/>
      <c r="AG591" s="5">
        <v>7.3999999999999996E-2</v>
      </c>
      <c r="AH591" s="5">
        <v>528</v>
      </c>
      <c r="AI591" s="5">
        <v>350</v>
      </c>
      <c r="AJ591" s="3"/>
      <c r="AK591" s="5">
        <v>528</v>
      </c>
      <c r="AL591" s="5">
        <v>1.41</v>
      </c>
      <c r="AM591" s="3"/>
      <c r="AN591" s="3"/>
      <c r="AO591" s="5">
        <v>528</v>
      </c>
      <c r="AP591" s="5">
        <v>528</v>
      </c>
      <c r="AQ591" s="5">
        <v>435</v>
      </c>
      <c r="AR591" s="5">
        <v>9.25</v>
      </c>
      <c r="AS591" s="3" t="s">
        <v>28</v>
      </c>
      <c r="AT591" s="3" t="s">
        <v>28</v>
      </c>
      <c r="AU591" s="5">
        <v>862</v>
      </c>
      <c r="AV591" s="3"/>
      <c r="AW591" s="5">
        <v>528</v>
      </c>
      <c r="AX591" s="5">
        <v>3380</v>
      </c>
      <c r="AY591" s="2"/>
      <c r="AZ591" s="5">
        <v>168</v>
      </c>
      <c r="BA591" s="5">
        <v>528</v>
      </c>
      <c r="BB591" s="3"/>
      <c r="BC591" s="3"/>
      <c r="BD591" s="5">
        <v>0.5</v>
      </c>
      <c r="BE591" s="3" t="s">
        <v>581</v>
      </c>
      <c r="BF591" s="5">
        <v>28.75</v>
      </c>
      <c r="BG591" s="5">
        <v>6</v>
      </c>
      <c r="BH591" s="3"/>
      <c r="BI591" s="3"/>
      <c r="BJ591" s="5">
        <v>13.75</v>
      </c>
      <c r="BK591" s="5">
        <v>2408</v>
      </c>
      <c r="BL591" s="5">
        <v>3.4246575342465757</v>
      </c>
      <c r="BM591" s="5">
        <v>10.55</v>
      </c>
      <c r="BN591" s="5">
        <v>528</v>
      </c>
      <c r="BO591" s="3" t="s">
        <v>716</v>
      </c>
      <c r="BP591" s="5">
        <v>15.1</v>
      </c>
      <c r="BQ591" s="5">
        <v>11.05</v>
      </c>
      <c r="BR591" s="2" t="s">
        <v>21</v>
      </c>
      <c r="BS591" s="3"/>
      <c r="BT591" s="3"/>
      <c r="BU591" s="3"/>
      <c r="BV591" s="5">
        <v>4.7699999999999996</v>
      </c>
      <c r="BW591" s="5">
        <v>5.3</v>
      </c>
      <c r="BX591" s="3" t="s">
        <v>27</v>
      </c>
      <c r="BY591" s="3"/>
      <c r="BZ591" s="5">
        <v>528</v>
      </c>
      <c r="CA591" s="5">
        <v>9.0090090090090094</v>
      </c>
      <c r="CB591" s="3"/>
      <c r="CC591" s="5">
        <v>1.53</v>
      </c>
      <c r="CD591" s="5">
        <v>1055</v>
      </c>
      <c r="CE591" s="3"/>
      <c r="CF591" s="5">
        <v>238</v>
      </c>
      <c r="CG591" s="3" t="s">
        <v>312</v>
      </c>
      <c r="CH591" s="3"/>
      <c r="CI591" s="3" t="s">
        <v>27</v>
      </c>
      <c r="CJ591" s="3" t="s">
        <v>1</v>
      </c>
      <c r="CK591" s="5">
        <v>5.95</v>
      </c>
      <c r="CL591" s="3" t="s">
        <v>22</v>
      </c>
      <c r="CM591" s="5">
        <v>1022</v>
      </c>
      <c r="CN591" s="3"/>
      <c r="CO591" s="5">
        <v>157</v>
      </c>
      <c r="CP591" s="5">
        <v>42</v>
      </c>
      <c r="CQ591" s="5">
        <v>9.35</v>
      </c>
      <c r="CR591" s="2"/>
      <c r="CS591" s="5">
        <v>122</v>
      </c>
      <c r="CT591" s="5">
        <v>67.099999999999994</v>
      </c>
      <c r="CU591" s="5">
        <v>31.38</v>
      </c>
      <c r="CV591" s="5">
        <v>2220</v>
      </c>
      <c r="CW591" s="5">
        <v>3750</v>
      </c>
      <c r="CX591" s="5">
        <v>769.23076923076928</v>
      </c>
      <c r="CY591" s="5">
        <v>0.64184852374839541</v>
      </c>
      <c r="CZ591" s="3" t="s">
        <v>22</v>
      </c>
      <c r="DA591" s="5">
        <v>3.02</v>
      </c>
      <c r="DB591" s="5">
        <v>1615</v>
      </c>
      <c r="DC591" s="5">
        <v>33</v>
      </c>
      <c r="DD591" s="5">
        <v>99.55</v>
      </c>
      <c r="DE591" s="3" t="s">
        <v>22</v>
      </c>
      <c r="DF591" s="5">
        <v>0.70422535211267612</v>
      </c>
      <c r="DG591" s="3"/>
      <c r="DH591" s="5">
        <v>47</v>
      </c>
      <c r="DI591" s="3" t="s">
        <v>28</v>
      </c>
      <c r="DJ591" s="3"/>
      <c r="DK591" s="5">
        <v>790</v>
      </c>
      <c r="DL591" s="3" t="s">
        <v>8</v>
      </c>
      <c r="DM591" s="5">
        <v>0.29940119760479045</v>
      </c>
      <c r="DN591" s="3"/>
      <c r="DO591" s="5">
        <v>728</v>
      </c>
      <c r="DP591" s="5" t="s">
        <v>21</v>
      </c>
      <c r="DQ591" s="5">
        <v>1649</v>
      </c>
      <c r="DR591" s="5">
        <v>3.5087719298245617</v>
      </c>
      <c r="DS591" s="2"/>
      <c r="DT591" s="5">
        <v>1.6129032258064517</v>
      </c>
      <c r="DU591" s="2"/>
      <c r="DV591" s="5" t="s">
        <v>21</v>
      </c>
      <c r="DW591" s="5">
        <v>31.4</v>
      </c>
      <c r="DX591" s="3"/>
      <c r="DY591" s="3"/>
      <c r="DZ591" s="5">
        <v>4175</v>
      </c>
      <c r="EA591" s="5">
        <v>16.666666666666668</v>
      </c>
      <c r="EB591" s="5">
        <v>2.5499999999999998</v>
      </c>
      <c r="EC591" s="3"/>
      <c r="ED591" s="5">
        <v>528</v>
      </c>
      <c r="EE591" s="5">
        <v>0.36764705882352938</v>
      </c>
      <c r="EF591" s="3" t="s">
        <v>1</v>
      </c>
      <c r="EG591" s="3" t="s">
        <v>27</v>
      </c>
      <c r="EH591" s="5">
        <v>139.66669999999999</v>
      </c>
      <c r="EI591" s="5">
        <v>18.07</v>
      </c>
      <c r="EJ591" s="3" t="s">
        <v>473</v>
      </c>
      <c r="EK591" s="5">
        <v>6</v>
      </c>
      <c r="EL591" s="3" t="s">
        <v>1</v>
      </c>
      <c r="EM591" s="3"/>
      <c r="EN591" s="3" t="s">
        <v>27</v>
      </c>
      <c r="EO591" s="3"/>
      <c r="EP591" s="3" t="s">
        <v>8</v>
      </c>
      <c r="EQ591" s="3"/>
      <c r="ER591" s="5">
        <v>9.08</v>
      </c>
      <c r="ES591" s="3"/>
      <c r="ET591" s="9">
        <v>110</v>
      </c>
      <c r="EU591" s="3"/>
      <c r="EV591" s="3" t="s">
        <v>28</v>
      </c>
      <c r="EW591" s="9">
        <v>65</v>
      </c>
      <c r="EX591" s="9">
        <v>1.71</v>
      </c>
      <c r="EY591" s="3"/>
      <c r="EZ591" s="3"/>
      <c r="FA591" s="9">
        <v>1.5748031496062991</v>
      </c>
      <c r="FB591" s="9">
        <v>7.23</v>
      </c>
      <c r="FC591" s="5">
        <v>528</v>
      </c>
      <c r="FD591" s="9">
        <v>90</v>
      </c>
      <c r="FE591" s="2" t="s">
        <v>311</v>
      </c>
      <c r="FF591" s="3" t="s">
        <v>28</v>
      </c>
      <c r="FG591" s="3" t="s">
        <v>1</v>
      </c>
      <c r="FH591" s="9">
        <v>6.7</v>
      </c>
      <c r="FI591" s="3"/>
      <c r="FJ591" s="9">
        <v>30.9</v>
      </c>
      <c r="FK591" s="3" t="s">
        <v>1</v>
      </c>
      <c r="FL591" s="3" t="s">
        <v>1</v>
      </c>
      <c r="FM591" s="3"/>
      <c r="FN591" s="9">
        <v>2210</v>
      </c>
      <c r="FO591" s="9">
        <v>2.2000000000000002</v>
      </c>
      <c r="FP591" s="9">
        <v>24.6</v>
      </c>
      <c r="FQ591" s="3" t="s">
        <v>311</v>
      </c>
      <c r="FR591" s="5">
        <v>2.46</v>
      </c>
      <c r="FS591" s="9">
        <v>158.25</v>
      </c>
      <c r="FT591" s="3" t="s">
        <v>1</v>
      </c>
      <c r="FU591" s="3"/>
      <c r="FV591" s="3" t="s">
        <v>27</v>
      </c>
      <c r="FW591" s="5">
        <v>2390</v>
      </c>
      <c r="FX591" s="10">
        <v>4.05</v>
      </c>
      <c r="FY591" s="3"/>
      <c r="FZ591" s="3"/>
      <c r="GA591" s="3"/>
      <c r="GB591" s="3"/>
      <c r="GC591" s="3" t="s">
        <v>27</v>
      </c>
      <c r="GD591" s="3"/>
      <c r="GE591" s="3"/>
      <c r="GF591" s="3" t="s">
        <v>30</v>
      </c>
      <c r="GG591" s="3"/>
      <c r="GH591" s="9">
        <v>3.76</v>
      </c>
      <c r="GI591" s="5">
        <v>528</v>
      </c>
      <c r="GJ591" s="5">
        <v>23400000000000</v>
      </c>
      <c r="GK591" s="3"/>
      <c r="GL591" s="5">
        <v>625</v>
      </c>
      <c r="GM591" s="9">
        <v>1.46</v>
      </c>
      <c r="GN591" s="3"/>
      <c r="GO591" s="3"/>
      <c r="GP591" s="3"/>
      <c r="GQ591" s="3"/>
      <c r="GR591" s="3"/>
      <c r="GS591" s="9">
        <v>3.5087719298245617</v>
      </c>
      <c r="GT591" s="9">
        <v>132.35</v>
      </c>
      <c r="GU591" s="9">
        <v>51</v>
      </c>
      <c r="GV591" s="3"/>
      <c r="GW591" s="9">
        <v>420</v>
      </c>
      <c r="GX591" s="2" t="s">
        <v>34</v>
      </c>
      <c r="GY591" s="9">
        <v>3.8610038610038608</v>
      </c>
      <c r="GZ591" s="9">
        <v>7.52</v>
      </c>
      <c r="HA591" s="9">
        <v>1.27</v>
      </c>
      <c r="HB591" s="9">
        <v>44</v>
      </c>
      <c r="HC591" s="3"/>
      <c r="HD591" s="3"/>
      <c r="HE591" s="9">
        <v>548</v>
      </c>
      <c r="HF591" s="9">
        <v>25.1</v>
      </c>
      <c r="HG591" s="3" t="s">
        <v>467</v>
      </c>
      <c r="HH591" s="5">
        <v>528</v>
      </c>
      <c r="HI591" s="3" t="s">
        <v>311</v>
      </c>
      <c r="HJ591" s="3"/>
      <c r="HK591" s="3"/>
      <c r="HL591" s="3"/>
      <c r="HM591" s="9">
        <v>0.99</v>
      </c>
      <c r="HN591" s="9">
        <v>40500</v>
      </c>
      <c r="HO591" s="3"/>
      <c r="HP591" s="3" t="s">
        <v>1</v>
      </c>
      <c r="HQ591" s="3" t="s">
        <v>28</v>
      </c>
      <c r="HR591" s="9">
        <v>1030</v>
      </c>
      <c r="HS591" s="5">
        <v>1.175</v>
      </c>
      <c r="HT591" s="3"/>
      <c r="HU591" s="9">
        <v>0.63694267515923564</v>
      </c>
      <c r="HV591" s="3">
        <v>1</v>
      </c>
      <c r="HW591" s="9">
        <v>5.78</v>
      </c>
      <c r="HX591" s="3"/>
      <c r="HY591" s="3"/>
      <c r="HZ591" s="3" t="s">
        <v>30</v>
      </c>
      <c r="IA591" s="9">
        <v>175</v>
      </c>
      <c r="IB591" s="5">
        <v>11050</v>
      </c>
      <c r="IC591" s="3" t="s">
        <v>18</v>
      </c>
      <c r="ID591" s="3"/>
      <c r="IE591" s="3" t="s">
        <v>309</v>
      </c>
      <c r="IF591" s="7"/>
      <c r="IG591" s="9">
        <v>833.33333333333337</v>
      </c>
      <c r="IH591" s="9">
        <v>8.8495575221238933</v>
      </c>
    </row>
    <row r="592" spans="1:242" x14ac:dyDescent="0.25">
      <c r="A592" s="1" t="s">
        <v>738</v>
      </c>
      <c r="B592" s="5">
        <v>3500</v>
      </c>
      <c r="C592" s="3"/>
      <c r="D592" s="5">
        <v>135</v>
      </c>
      <c r="E592" s="3" t="s">
        <v>1</v>
      </c>
      <c r="F592" s="3"/>
      <c r="G592" s="2"/>
      <c r="H592" s="3"/>
      <c r="I592" s="3"/>
      <c r="J592" s="5">
        <v>1.01</v>
      </c>
      <c r="K592" s="3"/>
      <c r="L592" s="3"/>
      <c r="M592" s="5">
        <v>1.3550135501355014</v>
      </c>
      <c r="N592" s="5">
        <v>10.4</v>
      </c>
      <c r="O592" s="3"/>
      <c r="P592" s="3"/>
      <c r="Q592" s="3"/>
      <c r="R592" s="5">
        <v>55</v>
      </c>
      <c r="S592" s="3"/>
      <c r="T592" s="2"/>
      <c r="U592" s="5">
        <v>30.5</v>
      </c>
      <c r="V592" s="3"/>
      <c r="W592" s="5">
        <v>518</v>
      </c>
      <c r="X592" s="3"/>
      <c r="Y592" s="3"/>
      <c r="Z592" s="5">
        <v>4.75</v>
      </c>
      <c r="AA592" s="3"/>
      <c r="AB592" s="5">
        <v>2.9239766081871341</v>
      </c>
      <c r="AC592" s="5">
        <v>0.85299999999999998</v>
      </c>
      <c r="AD592" s="3" t="s">
        <v>22</v>
      </c>
      <c r="AE592" s="3" t="s">
        <v>1</v>
      </c>
      <c r="AF592" s="3"/>
      <c r="AG592" s="5">
        <v>7.1999999999999995E-2</v>
      </c>
      <c r="AH592" s="5">
        <v>518</v>
      </c>
      <c r="AI592" s="5">
        <v>340</v>
      </c>
      <c r="AJ592" s="3"/>
      <c r="AK592" s="5">
        <v>518</v>
      </c>
      <c r="AL592" s="5">
        <v>1.34</v>
      </c>
      <c r="AM592" s="3"/>
      <c r="AN592" s="3"/>
      <c r="AO592" s="5">
        <v>518</v>
      </c>
      <c r="AP592" s="5">
        <v>518</v>
      </c>
      <c r="AQ592" s="5">
        <v>430</v>
      </c>
      <c r="AR592" s="5">
        <v>9.1</v>
      </c>
      <c r="AS592" s="3" t="s">
        <v>28</v>
      </c>
      <c r="AT592" s="3" t="s">
        <v>28</v>
      </c>
      <c r="AU592" s="5">
        <v>860</v>
      </c>
      <c r="AV592" s="3"/>
      <c r="AW592" s="5">
        <v>518</v>
      </c>
      <c r="AX592" s="5">
        <v>3300</v>
      </c>
      <c r="AY592" s="2"/>
      <c r="AZ592" s="5">
        <v>170</v>
      </c>
      <c r="BA592" s="5">
        <v>518</v>
      </c>
      <c r="BB592" s="3"/>
      <c r="BC592" s="3"/>
      <c r="BD592" s="5">
        <v>0.48780487804878053</v>
      </c>
      <c r="BE592" s="3" t="s">
        <v>581</v>
      </c>
      <c r="BF592" s="5">
        <v>28.25</v>
      </c>
      <c r="BG592" s="5">
        <v>5.85</v>
      </c>
      <c r="BH592" s="3"/>
      <c r="BI592" s="3"/>
      <c r="BJ592" s="5">
        <v>13.7</v>
      </c>
      <c r="BK592" s="5">
        <v>2410</v>
      </c>
      <c r="BL592" s="5">
        <v>3.4364261168384882</v>
      </c>
      <c r="BM592" s="5">
        <v>10.5</v>
      </c>
      <c r="BN592" s="5">
        <v>518</v>
      </c>
      <c r="BO592" s="3" t="s">
        <v>716</v>
      </c>
      <c r="BP592" s="5">
        <v>15</v>
      </c>
      <c r="BQ592" s="5">
        <v>10.95</v>
      </c>
      <c r="BR592" s="2" t="s">
        <v>21</v>
      </c>
      <c r="BS592" s="3"/>
      <c r="BT592" s="3"/>
      <c r="BU592" s="3"/>
      <c r="BV592" s="5">
        <v>4.5999999999999996</v>
      </c>
      <c r="BW592" s="5">
        <v>5.17</v>
      </c>
      <c r="BX592" s="3" t="s">
        <v>27</v>
      </c>
      <c r="BY592" s="3"/>
      <c r="BZ592" s="5">
        <v>518</v>
      </c>
      <c r="CA592" s="5">
        <v>10</v>
      </c>
      <c r="CB592" s="3"/>
      <c r="CC592" s="5">
        <v>1.48</v>
      </c>
      <c r="CD592" s="5">
        <v>1090</v>
      </c>
      <c r="CE592" s="3"/>
      <c r="CF592" s="5">
        <v>235</v>
      </c>
      <c r="CG592" s="3" t="s">
        <v>312</v>
      </c>
      <c r="CH592" s="3"/>
      <c r="CI592" s="3" t="s">
        <v>27</v>
      </c>
      <c r="CJ592" s="3" t="s">
        <v>1</v>
      </c>
      <c r="CK592" s="5">
        <v>5.92</v>
      </c>
      <c r="CL592" s="3" t="s">
        <v>22</v>
      </c>
      <c r="CM592" s="5">
        <v>1020</v>
      </c>
      <c r="CN592" s="3"/>
      <c r="CO592" s="5">
        <v>150</v>
      </c>
      <c r="CP592" s="5">
        <v>40</v>
      </c>
      <c r="CQ592" s="5">
        <v>9.3000000000000007</v>
      </c>
      <c r="CR592" s="2"/>
      <c r="CS592" s="5">
        <v>120</v>
      </c>
      <c r="CT592" s="5">
        <v>66.849999999999994</v>
      </c>
      <c r="CU592" s="5">
        <v>31.45</v>
      </c>
      <c r="CV592" s="5">
        <v>2225</v>
      </c>
      <c r="CW592" s="5">
        <v>4400</v>
      </c>
      <c r="CX592" s="5">
        <v>833.33333333333337</v>
      </c>
      <c r="CY592" s="5">
        <v>0.63653723742838964</v>
      </c>
      <c r="CZ592" s="3" t="s">
        <v>22</v>
      </c>
      <c r="DA592" s="5">
        <v>3</v>
      </c>
      <c r="DB592" s="5">
        <v>1680</v>
      </c>
      <c r="DC592" s="5">
        <v>32.9</v>
      </c>
      <c r="DD592" s="5">
        <v>97.1</v>
      </c>
      <c r="DE592" s="3" t="s">
        <v>22</v>
      </c>
      <c r="DF592" s="5">
        <v>0.70921985815602839</v>
      </c>
      <c r="DG592" s="3"/>
      <c r="DH592" s="5">
        <v>46.8</v>
      </c>
      <c r="DI592" s="3" t="s">
        <v>28</v>
      </c>
      <c r="DJ592" s="3"/>
      <c r="DK592" s="5">
        <v>789</v>
      </c>
      <c r="DL592" s="3" t="s">
        <v>8</v>
      </c>
      <c r="DM592" s="5">
        <v>0.29850746268656714</v>
      </c>
      <c r="DN592" s="3"/>
      <c r="DO592" s="5">
        <v>730</v>
      </c>
      <c r="DP592" s="5" t="s">
        <v>21</v>
      </c>
      <c r="DQ592" s="5">
        <v>1645</v>
      </c>
      <c r="DR592" s="5">
        <v>3.6231884057971011</v>
      </c>
      <c r="DS592" s="2"/>
      <c r="DT592" s="5">
        <v>1.639344262295082</v>
      </c>
      <c r="DU592" s="2"/>
      <c r="DV592" s="5" t="s">
        <v>21</v>
      </c>
      <c r="DW592" s="5">
        <v>30.5</v>
      </c>
      <c r="DX592" s="3"/>
      <c r="DY592" s="3"/>
      <c r="DZ592" s="5">
        <v>4150</v>
      </c>
      <c r="EA592" s="5">
        <v>20</v>
      </c>
      <c r="EB592" s="5">
        <v>2.57</v>
      </c>
      <c r="EC592" s="3"/>
      <c r="ED592" s="5">
        <v>518</v>
      </c>
      <c r="EE592" s="5">
        <v>0.36496350364963503</v>
      </c>
      <c r="EF592" s="3" t="s">
        <v>1</v>
      </c>
      <c r="EG592" s="3" t="s">
        <v>27</v>
      </c>
      <c r="EH592" s="5">
        <v>139.33330000000001</v>
      </c>
      <c r="EI592" s="5">
        <v>18.05</v>
      </c>
      <c r="EJ592" s="3" t="s">
        <v>473</v>
      </c>
      <c r="EK592" s="5">
        <v>6.05</v>
      </c>
      <c r="EL592" s="3" t="s">
        <v>1</v>
      </c>
      <c r="EM592" s="3"/>
      <c r="EN592" s="3" t="s">
        <v>27</v>
      </c>
      <c r="EO592" s="3"/>
      <c r="EP592" s="3" t="s">
        <v>8</v>
      </c>
      <c r="EQ592" s="3"/>
      <c r="ER592" s="5">
        <v>9</v>
      </c>
      <c r="ES592" s="3"/>
      <c r="ET592" s="9">
        <v>110</v>
      </c>
      <c r="EU592" s="3"/>
      <c r="EV592" s="3" t="s">
        <v>28</v>
      </c>
      <c r="EW592" s="9">
        <v>60</v>
      </c>
      <c r="EX592" s="9">
        <v>1.68</v>
      </c>
      <c r="EY592" s="3"/>
      <c r="EZ592" s="3"/>
      <c r="FA592" s="9">
        <v>1.589825119236884</v>
      </c>
      <c r="FB592" s="9">
        <v>7.25</v>
      </c>
      <c r="FC592" s="5">
        <v>518</v>
      </c>
      <c r="FD592" s="9">
        <v>85</v>
      </c>
      <c r="FE592" s="2" t="s">
        <v>311</v>
      </c>
      <c r="FF592" s="3" t="s">
        <v>28</v>
      </c>
      <c r="FG592" s="3" t="s">
        <v>1</v>
      </c>
      <c r="FH592" s="9">
        <v>6.55</v>
      </c>
      <c r="FI592" s="3"/>
      <c r="FJ592" s="9">
        <v>30.95</v>
      </c>
      <c r="FK592" s="3" t="s">
        <v>1</v>
      </c>
      <c r="FL592" s="3" t="s">
        <v>1</v>
      </c>
      <c r="FM592" s="3"/>
      <c r="FN592" s="9">
        <v>2215</v>
      </c>
      <c r="FO592" s="9">
        <v>2.25</v>
      </c>
      <c r="FP592" s="9">
        <v>25.9</v>
      </c>
      <c r="FQ592" s="3" t="s">
        <v>311</v>
      </c>
      <c r="FR592" s="5">
        <v>2.44</v>
      </c>
      <c r="FS592" s="9">
        <v>154.5</v>
      </c>
      <c r="FT592" s="3" t="s">
        <v>1</v>
      </c>
      <c r="FU592" s="3"/>
      <c r="FV592" s="3" t="s">
        <v>27</v>
      </c>
      <c r="FW592" s="5">
        <v>2300</v>
      </c>
      <c r="FX592" s="10">
        <v>4.5</v>
      </c>
      <c r="FY592" s="3"/>
      <c r="FZ592" s="3"/>
      <c r="GA592" s="3"/>
      <c r="GB592" s="3"/>
      <c r="GC592" s="3" t="s">
        <v>27</v>
      </c>
      <c r="GD592" s="3"/>
      <c r="GE592" s="3"/>
      <c r="GF592" s="3" t="s">
        <v>30</v>
      </c>
      <c r="GG592" s="3"/>
      <c r="GH592" s="9">
        <v>3.75</v>
      </c>
      <c r="GI592" s="5">
        <v>518</v>
      </c>
      <c r="GJ592" s="5">
        <v>23140000000000</v>
      </c>
      <c r="GK592" s="3"/>
      <c r="GL592" s="5">
        <v>645</v>
      </c>
      <c r="GM592" s="9">
        <v>1.47</v>
      </c>
      <c r="GN592" s="3"/>
      <c r="GO592" s="3"/>
      <c r="GP592" s="3"/>
      <c r="GQ592" s="3"/>
      <c r="GR592" s="3"/>
      <c r="GS592" s="9">
        <v>3.6231884057971011</v>
      </c>
      <c r="GT592" s="9">
        <v>128.9</v>
      </c>
      <c r="GU592" s="9">
        <v>51.5</v>
      </c>
      <c r="GV592" s="3"/>
      <c r="GW592" s="9">
        <v>430</v>
      </c>
      <c r="GX592" s="2" t="s">
        <v>34</v>
      </c>
      <c r="GY592" s="9">
        <v>4.1322314049586781</v>
      </c>
      <c r="GZ592" s="9">
        <v>7.4</v>
      </c>
      <c r="HA592" s="9">
        <v>1.24</v>
      </c>
      <c r="HB592" s="9">
        <v>45</v>
      </c>
      <c r="HC592" s="3"/>
      <c r="HD592" s="3"/>
      <c r="HE592" s="9">
        <v>549</v>
      </c>
      <c r="HF592" s="9">
        <v>25</v>
      </c>
      <c r="HG592" s="3" t="s">
        <v>467</v>
      </c>
      <c r="HH592" s="5">
        <v>518</v>
      </c>
      <c r="HI592" s="3" t="s">
        <v>311</v>
      </c>
      <c r="HJ592" s="3"/>
      <c r="HK592" s="3"/>
      <c r="HL592" s="3"/>
      <c r="HM592" s="9">
        <v>0.98</v>
      </c>
      <c r="HN592" s="9">
        <v>41475</v>
      </c>
      <c r="HO592" s="3"/>
      <c r="HP592" s="3" t="s">
        <v>1</v>
      </c>
      <c r="HQ592" s="3" t="s">
        <v>28</v>
      </c>
      <c r="HR592" s="9">
        <v>1035</v>
      </c>
      <c r="HS592" s="5">
        <v>1.25</v>
      </c>
      <c r="HT592" s="3"/>
      <c r="HU592" s="9">
        <v>0.63291139240506322</v>
      </c>
      <c r="HV592" s="3">
        <v>1</v>
      </c>
      <c r="HW592" s="9">
        <v>5.85</v>
      </c>
      <c r="HX592" s="3"/>
      <c r="HY592" s="3"/>
      <c r="HZ592" s="3" t="s">
        <v>30</v>
      </c>
      <c r="IA592" s="9">
        <v>171</v>
      </c>
      <c r="IB592" s="5">
        <v>11215</v>
      </c>
      <c r="IC592" s="3" t="s">
        <v>18</v>
      </c>
      <c r="ID592" s="3"/>
      <c r="IE592" s="3" t="s">
        <v>309</v>
      </c>
      <c r="IF592" s="7"/>
      <c r="IG592" s="9">
        <v>833.33333333333337</v>
      </c>
      <c r="IH592" s="9">
        <v>8.5470085470085468</v>
      </c>
    </row>
    <row r="593" spans="1:242" x14ac:dyDescent="0.25">
      <c r="A593" s="1" t="s">
        <v>739</v>
      </c>
      <c r="B593" s="5">
        <v>3515</v>
      </c>
      <c r="C593" s="3"/>
      <c r="D593" s="5">
        <v>132</v>
      </c>
      <c r="E593" s="3" t="s">
        <v>1</v>
      </c>
      <c r="F593" s="3"/>
      <c r="G593" s="2"/>
      <c r="H593" s="3"/>
      <c r="I593" s="3"/>
      <c r="J593" s="5">
        <v>1</v>
      </c>
      <c r="K593" s="3"/>
      <c r="L593" s="3"/>
      <c r="M593" s="5">
        <v>1.3812154696132597</v>
      </c>
      <c r="N593" s="5">
        <v>9.75</v>
      </c>
      <c r="O593" s="3"/>
      <c r="P593" s="3"/>
      <c r="Q593" s="3"/>
      <c r="R593" s="5">
        <v>52</v>
      </c>
      <c r="S593" s="3"/>
      <c r="T593" s="2"/>
      <c r="U593" s="5">
        <v>28.95</v>
      </c>
      <c r="V593" s="3"/>
      <c r="W593" s="5">
        <v>490</v>
      </c>
      <c r="X593" s="3"/>
      <c r="Y593" s="3"/>
      <c r="Z593" s="5">
        <v>4.72</v>
      </c>
      <c r="AA593" s="3"/>
      <c r="AB593" s="5">
        <v>2.7100271002710028</v>
      </c>
      <c r="AC593" s="5">
        <v>0.89200000000000002</v>
      </c>
      <c r="AD593" s="3" t="s">
        <v>22</v>
      </c>
      <c r="AE593" s="3" t="s">
        <v>1</v>
      </c>
      <c r="AF593" s="3"/>
      <c r="AG593" s="5">
        <v>7.0000000000000007E-2</v>
      </c>
      <c r="AH593" s="5">
        <v>490</v>
      </c>
      <c r="AI593" s="5">
        <v>335</v>
      </c>
      <c r="AJ593" s="3"/>
      <c r="AK593" s="5">
        <v>490</v>
      </c>
      <c r="AL593" s="5">
        <v>1.4</v>
      </c>
      <c r="AM593" s="3"/>
      <c r="AN593" s="3"/>
      <c r="AO593" s="5">
        <v>490</v>
      </c>
      <c r="AP593" s="5">
        <v>490</v>
      </c>
      <c r="AQ593" s="5">
        <v>420</v>
      </c>
      <c r="AR593" s="5">
        <v>9.0500000000000007</v>
      </c>
      <c r="AS593" s="3" t="s">
        <v>28</v>
      </c>
      <c r="AT593" s="3" t="s">
        <v>28</v>
      </c>
      <c r="AU593" s="5">
        <v>875</v>
      </c>
      <c r="AV593" s="3"/>
      <c r="AW593" s="5">
        <v>490</v>
      </c>
      <c r="AX593" s="5">
        <v>3690</v>
      </c>
      <c r="AY593" s="2"/>
      <c r="AZ593" s="5">
        <v>173</v>
      </c>
      <c r="BA593" s="5">
        <v>490</v>
      </c>
      <c r="BB593" s="3"/>
      <c r="BC593" s="3"/>
      <c r="BD593" s="5">
        <v>0.48076923076923073</v>
      </c>
      <c r="BE593" s="3" t="s">
        <v>581</v>
      </c>
      <c r="BF593" s="5">
        <v>26.75</v>
      </c>
      <c r="BG593" s="5">
        <v>5.55</v>
      </c>
      <c r="BH593" s="3"/>
      <c r="BI593" s="3"/>
      <c r="BJ593" s="5">
        <v>13.75</v>
      </c>
      <c r="BK593" s="5">
        <v>2420</v>
      </c>
      <c r="BL593" s="5">
        <v>3.4129692832764507</v>
      </c>
      <c r="BM593" s="5">
        <v>10.3</v>
      </c>
      <c r="BN593" s="5">
        <v>490</v>
      </c>
      <c r="BO593" s="3" t="s">
        <v>716</v>
      </c>
      <c r="BP593" s="5">
        <v>14.95</v>
      </c>
      <c r="BQ593" s="5">
        <v>10.8</v>
      </c>
      <c r="BR593" s="2" t="s">
        <v>21</v>
      </c>
      <c r="BS593" s="3"/>
      <c r="BT593" s="3"/>
      <c r="BU593" s="3"/>
      <c r="BV593" s="5">
        <v>4.4000000000000004</v>
      </c>
      <c r="BW593" s="5">
        <v>4.8499999999999996</v>
      </c>
      <c r="BX593" s="3" t="s">
        <v>27</v>
      </c>
      <c r="BY593" s="3"/>
      <c r="BZ593" s="5">
        <v>490</v>
      </c>
      <c r="CA593" s="5">
        <v>9.5238095238095237</v>
      </c>
      <c r="CB593" s="3"/>
      <c r="CC593" s="5">
        <v>1.39</v>
      </c>
      <c r="CD593" s="5">
        <v>1087</v>
      </c>
      <c r="CE593" s="3"/>
      <c r="CF593" s="5">
        <v>229</v>
      </c>
      <c r="CG593" s="3" t="s">
        <v>312</v>
      </c>
      <c r="CH593" s="3"/>
      <c r="CI593" s="3" t="s">
        <v>27</v>
      </c>
      <c r="CJ593" s="3" t="s">
        <v>1</v>
      </c>
      <c r="CK593" s="5">
        <v>5.89</v>
      </c>
      <c r="CL593" s="3" t="s">
        <v>22</v>
      </c>
      <c r="CM593" s="5">
        <v>1020</v>
      </c>
      <c r="CN593" s="3"/>
      <c r="CO593" s="5">
        <v>149</v>
      </c>
      <c r="CP593" s="5">
        <v>36</v>
      </c>
      <c r="CQ593" s="5">
        <v>9.2799999999999994</v>
      </c>
      <c r="CR593" s="2"/>
      <c r="CS593" s="5">
        <v>120</v>
      </c>
      <c r="CT593" s="5">
        <v>64.7</v>
      </c>
      <c r="CU593" s="5">
        <v>31.43</v>
      </c>
      <c r="CV593" s="5">
        <v>2250</v>
      </c>
      <c r="CW593" s="5">
        <v>4460</v>
      </c>
      <c r="CX593" s="5">
        <v>909.09090909090901</v>
      </c>
      <c r="CY593" s="5">
        <v>0.61996280223186606</v>
      </c>
      <c r="CZ593" s="3" t="s">
        <v>22</v>
      </c>
      <c r="DA593" s="5">
        <v>2.99</v>
      </c>
      <c r="DB593" s="5">
        <v>1710</v>
      </c>
      <c r="DC593" s="5">
        <v>32.75</v>
      </c>
      <c r="DD593" s="5">
        <v>87.75</v>
      </c>
      <c r="DE593" s="3" t="s">
        <v>22</v>
      </c>
      <c r="DF593" s="5">
        <v>0.69930069930069938</v>
      </c>
      <c r="DG593" s="3"/>
      <c r="DH593" s="5">
        <v>46.6</v>
      </c>
      <c r="DI593" s="3" t="s">
        <v>28</v>
      </c>
      <c r="DJ593" s="3"/>
      <c r="DK593" s="5">
        <v>775</v>
      </c>
      <c r="DL593" s="3" t="s">
        <v>8</v>
      </c>
      <c r="DM593" s="5">
        <v>0.29761904761904762</v>
      </c>
      <c r="DN593" s="3"/>
      <c r="DO593" s="5">
        <v>730</v>
      </c>
      <c r="DP593" s="5" t="s">
        <v>21</v>
      </c>
      <c r="DQ593" s="5">
        <v>1640</v>
      </c>
      <c r="DR593" s="5">
        <v>3.6764705882352939</v>
      </c>
      <c r="DS593" s="2"/>
      <c r="DT593" s="5">
        <v>1.6666666666666667</v>
      </c>
      <c r="DU593" s="2"/>
      <c r="DV593" s="5" t="s">
        <v>21</v>
      </c>
      <c r="DW593" s="5">
        <v>28.95</v>
      </c>
      <c r="DX593" s="3"/>
      <c r="DY593" s="3"/>
      <c r="DZ593" s="5">
        <v>4100</v>
      </c>
      <c r="EA593" s="5">
        <v>14.285714285714285</v>
      </c>
      <c r="EB593" s="5">
        <v>2.5499999999999998</v>
      </c>
      <c r="EC593" s="3"/>
      <c r="ED593" s="5">
        <v>490</v>
      </c>
      <c r="EE593" s="5">
        <v>0.3623188405797102</v>
      </c>
      <c r="EF593" s="3" t="s">
        <v>1</v>
      </c>
      <c r="EG593" s="3" t="s">
        <v>27</v>
      </c>
      <c r="EH593" s="5">
        <v>139</v>
      </c>
      <c r="EI593" s="5">
        <v>18</v>
      </c>
      <c r="EJ593" s="3" t="s">
        <v>473</v>
      </c>
      <c r="EK593" s="5">
        <v>6.85</v>
      </c>
      <c r="EL593" s="3" t="s">
        <v>1</v>
      </c>
      <c r="EM593" s="3"/>
      <c r="EN593" s="3" t="s">
        <v>27</v>
      </c>
      <c r="EO593" s="3"/>
      <c r="EP593" s="3" t="s">
        <v>8</v>
      </c>
      <c r="EQ593" s="3"/>
      <c r="ER593" s="5">
        <v>8.75</v>
      </c>
      <c r="ES593" s="3"/>
      <c r="ET593" s="9">
        <v>105</v>
      </c>
      <c r="EU593" s="3"/>
      <c r="EV593" s="3" t="s">
        <v>28</v>
      </c>
      <c r="EW593" s="9">
        <v>63</v>
      </c>
      <c r="EX593" s="9">
        <v>1.59</v>
      </c>
      <c r="EY593" s="3"/>
      <c r="EZ593" s="3"/>
      <c r="FA593" s="9">
        <v>1.506024096385542</v>
      </c>
      <c r="FB593" s="9">
        <v>7.35</v>
      </c>
      <c r="FC593" s="5">
        <v>490</v>
      </c>
      <c r="FD593" s="9">
        <v>83</v>
      </c>
      <c r="FE593" s="2" t="s">
        <v>311</v>
      </c>
      <c r="FF593" s="3" t="s">
        <v>28</v>
      </c>
      <c r="FG593" s="3" t="s">
        <v>1</v>
      </c>
      <c r="FH593" s="9">
        <v>6.2</v>
      </c>
      <c r="FI593" s="3"/>
      <c r="FJ593" s="9">
        <v>30.92</v>
      </c>
      <c r="FK593" s="3" t="s">
        <v>1</v>
      </c>
      <c r="FL593" s="3" t="s">
        <v>1</v>
      </c>
      <c r="FM593" s="3"/>
      <c r="FN593" s="9">
        <v>2218</v>
      </c>
      <c r="FO593" s="9">
        <v>2.27</v>
      </c>
      <c r="FP593" s="9">
        <v>26.05</v>
      </c>
      <c r="FQ593" s="3" t="s">
        <v>311</v>
      </c>
      <c r="FR593" s="5">
        <v>2.4</v>
      </c>
      <c r="FS593" s="9">
        <v>147.19999999999999</v>
      </c>
      <c r="FT593" s="3" t="s">
        <v>1</v>
      </c>
      <c r="FU593" s="3"/>
      <c r="FV593" s="3" t="s">
        <v>27</v>
      </c>
      <c r="FW593" s="5">
        <v>2290</v>
      </c>
      <c r="FX593" s="10">
        <v>4.9000000000000004</v>
      </c>
      <c r="FY593" s="3"/>
      <c r="FZ593" s="3"/>
      <c r="GA593" s="3"/>
      <c r="GB593" s="3"/>
      <c r="GC593" s="3" t="s">
        <v>27</v>
      </c>
      <c r="GD593" s="3"/>
      <c r="GE593" s="3"/>
      <c r="GF593" s="3" t="s">
        <v>30</v>
      </c>
      <c r="GG593" s="3"/>
      <c r="GH593" s="9">
        <v>3.76</v>
      </c>
      <c r="GI593" s="5">
        <v>490</v>
      </c>
      <c r="GJ593" s="5">
        <v>46800000000000</v>
      </c>
      <c r="GK593" s="3"/>
      <c r="GL593" s="5">
        <v>640</v>
      </c>
      <c r="GM593" s="9">
        <v>1.43</v>
      </c>
      <c r="GN593" s="3"/>
      <c r="GO593" s="3"/>
      <c r="GP593" s="3"/>
      <c r="GQ593" s="3"/>
      <c r="GR593" s="3"/>
      <c r="GS593" s="9">
        <v>3.6764705882352939</v>
      </c>
      <c r="GT593" s="9">
        <v>127</v>
      </c>
      <c r="GU593" s="9">
        <v>50</v>
      </c>
      <c r="GV593" s="3"/>
      <c r="GW593" s="9">
        <v>425</v>
      </c>
      <c r="GX593" s="2" t="s">
        <v>34</v>
      </c>
      <c r="GY593" s="9">
        <v>3.8167938931297707</v>
      </c>
      <c r="GZ593" s="9">
        <v>7.43</v>
      </c>
      <c r="HA593" s="9">
        <v>1.1399999999999999</v>
      </c>
      <c r="HB593" s="9">
        <v>43</v>
      </c>
      <c r="HC593" s="3"/>
      <c r="HD593" s="3"/>
      <c r="HE593" s="9">
        <v>540</v>
      </c>
      <c r="HF593" s="9">
        <v>24.8</v>
      </c>
      <c r="HG593" s="3" t="s">
        <v>467</v>
      </c>
      <c r="HH593" s="5">
        <v>490</v>
      </c>
      <c r="HI593" s="3" t="s">
        <v>311</v>
      </c>
      <c r="HJ593" s="3"/>
      <c r="HK593" s="3"/>
      <c r="HL593" s="3"/>
      <c r="HM593" s="9">
        <v>0.99</v>
      </c>
      <c r="HN593" s="9">
        <v>42650</v>
      </c>
      <c r="HO593" s="3"/>
      <c r="HP593" s="3" t="s">
        <v>1</v>
      </c>
      <c r="HQ593" s="3" t="s">
        <v>28</v>
      </c>
      <c r="HR593" s="9">
        <v>1029</v>
      </c>
      <c r="HS593" s="5">
        <v>1.29</v>
      </c>
      <c r="HT593" s="3"/>
      <c r="HU593" s="9">
        <v>0.6211180124223602</v>
      </c>
      <c r="HV593" s="3">
        <v>1</v>
      </c>
      <c r="HW593" s="9">
        <v>5.98</v>
      </c>
      <c r="HX593" s="3"/>
      <c r="HY593" s="3"/>
      <c r="HZ593" s="3" t="s">
        <v>30</v>
      </c>
      <c r="IA593" s="9">
        <v>170</v>
      </c>
      <c r="IB593" s="5">
        <v>11205</v>
      </c>
      <c r="IC593" s="3" t="s">
        <v>18</v>
      </c>
      <c r="ID593" s="3"/>
      <c r="IE593" s="3" t="s">
        <v>309</v>
      </c>
      <c r="IF593" s="7"/>
      <c r="IG593" s="9">
        <v>909.09090909090901</v>
      </c>
      <c r="IH593" s="9">
        <v>8.5470085470085468</v>
      </c>
    </row>
    <row r="594" spans="1:242" x14ac:dyDescent="0.25">
      <c r="A594" s="1" t="s">
        <v>740</v>
      </c>
      <c r="B594" s="5">
        <v>3550</v>
      </c>
      <c r="C594" s="3"/>
      <c r="D594" s="5">
        <v>130</v>
      </c>
      <c r="E594" s="3" t="s">
        <v>1</v>
      </c>
      <c r="F594" s="3"/>
      <c r="G594" s="2"/>
      <c r="H594" s="3"/>
      <c r="I594" s="3"/>
      <c r="J594" s="5">
        <v>1</v>
      </c>
      <c r="K594" s="3"/>
      <c r="L594" s="3"/>
      <c r="M594" s="5">
        <v>1.3774104683195594</v>
      </c>
      <c r="N594" s="5">
        <v>9.74</v>
      </c>
      <c r="O594" s="3"/>
      <c r="P594" s="3"/>
      <c r="Q594" s="3"/>
      <c r="R594" s="5">
        <v>50</v>
      </c>
      <c r="S594" s="3"/>
      <c r="T594" s="2"/>
      <c r="U594" s="5">
        <v>28.75</v>
      </c>
      <c r="V594" s="3"/>
      <c r="W594" s="5">
        <v>494</v>
      </c>
      <c r="X594" s="3"/>
      <c r="Y594" s="3"/>
      <c r="Z594" s="5">
        <v>4.7699999999999996</v>
      </c>
      <c r="AA594" s="3"/>
      <c r="AB594" s="5">
        <v>2.770083102493075</v>
      </c>
      <c r="AC594" s="5">
        <v>0.91100000000000003</v>
      </c>
      <c r="AD594" s="3" t="s">
        <v>22</v>
      </c>
      <c r="AE594" s="3" t="s">
        <v>1</v>
      </c>
      <c r="AF594" s="3"/>
      <c r="AG594" s="5">
        <v>6.9000000000000006E-2</v>
      </c>
      <c r="AH594" s="5">
        <v>494</v>
      </c>
      <c r="AI594" s="5">
        <v>330</v>
      </c>
      <c r="AJ594" s="3"/>
      <c r="AK594" s="5">
        <v>494</v>
      </c>
      <c r="AL594" s="5">
        <v>1.36</v>
      </c>
      <c r="AM594" s="3"/>
      <c r="AN594" s="3"/>
      <c r="AO594" s="5">
        <v>494</v>
      </c>
      <c r="AP594" s="5">
        <v>494</v>
      </c>
      <c r="AQ594" s="5">
        <v>410</v>
      </c>
      <c r="AR594" s="5">
        <v>9</v>
      </c>
      <c r="AS594" s="3" t="s">
        <v>28</v>
      </c>
      <c r="AT594" s="3" t="s">
        <v>28</v>
      </c>
      <c r="AU594" s="5">
        <v>880</v>
      </c>
      <c r="AV594" s="3"/>
      <c r="AW594" s="5">
        <v>494</v>
      </c>
      <c r="AX594" s="5">
        <v>4150</v>
      </c>
      <c r="AY594" s="2"/>
      <c r="AZ594" s="5">
        <v>175</v>
      </c>
      <c r="BA594" s="5">
        <v>494</v>
      </c>
      <c r="BB594" s="3"/>
      <c r="BC594" s="3"/>
      <c r="BD594" s="5">
        <v>0.4854368932038835</v>
      </c>
      <c r="BE594" s="3" t="s">
        <v>581</v>
      </c>
      <c r="BF594" s="5">
        <v>27.95</v>
      </c>
      <c r="BG594" s="5">
        <v>5.48</v>
      </c>
      <c r="BH594" s="3"/>
      <c r="BI594" s="3"/>
      <c r="BJ594" s="5">
        <v>13.8</v>
      </c>
      <c r="BK594" s="5">
        <v>2580</v>
      </c>
      <c r="BL594" s="5">
        <v>3.4013605442176873</v>
      </c>
      <c r="BM594" s="5">
        <v>9.9499999999999993</v>
      </c>
      <c r="BN594" s="5">
        <v>494</v>
      </c>
      <c r="BO594" s="3" t="s">
        <v>716</v>
      </c>
      <c r="BP594" s="5">
        <v>14.7</v>
      </c>
      <c r="BQ594" s="5">
        <v>10.65</v>
      </c>
      <c r="BR594" s="2" t="s">
        <v>21</v>
      </c>
      <c r="BS594" s="3"/>
      <c r="BT594" s="3"/>
      <c r="BU594" s="3"/>
      <c r="BV594" s="5">
        <v>4.3</v>
      </c>
      <c r="BW594" s="5">
        <v>4.97</v>
      </c>
      <c r="BX594" s="3" t="s">
        <v>27</v>
      </c>
      <c r="BY594" s="3"/>
      <c r="BZ594" s="5">
        <v>494</v>
      </c>
      <c r="CA594" s="5">
        <v>9.7087378640776709</v>
      </c>
      <c r="CB594" s="3"/>
      <c r="CC594" s="5">
        <v>1.4</v>
      </c>
      <c r="CD594" s="5">
        <v>1110</v>
      </c>
      <c r="CE594" s="3"/>
      <c r="CF594" s="5">
        <v>228</v>
      </c>
      <c r="CG594" s="3" t="s">
        <v>312</v>
      </c>
      <c r="CH594" s="3"/>
      <c r="CI594" s="3" t="s">
        <v>27</v>
      </c>
      <c r="CJ594" s="3" t="s">
        <v>1</v>
      </c>
      <c r="CK594" s="5">
        <v>5.85</v>
      </c>
      <c r="CL594" s="3" t="s">
        <v>22</v>
      </c>
      <c r="CM594" s="5">
        <v>1015</v>
      </c>
      <c r="CN594" s="3"/>
      <c r="CO594" s="5">
        <v>148</v>
      </c>
      <c r="CP594" s="5">
        <v>32</v>
      </c>
      <c r="CQ594" s="5">
        <v>9.25</v>
      </c>
      <c r="CR594" s="2"/>
      <c r="CS594" s="5">
        <v>122</v>
      </c>
      <c r="CT594" s="5">
        <v>63.5</v>
      </c>
      <c r="CU594" s="5">
        <v>31.48</v>
      </c>
      <c r="CV594" s="5">
        <v>2239</v>
      </c>
      <c r="CW594" s="5">
        <v>4469</v>
      </c>
      <c r="CX594" s="5">
        <v>909.09090909090901</v>
      </c>
      <c r="CY594" s="5">
        <v>0.61387354205033762</v>
      </c>
      <c r="CZ594" s="3" t="s">
        <v>22</v>
      </c>
      <c r="DA594" s="5">
        <v>2.97</v>
      </c>
      <c r="DB594" s="5">
        <v>1680</v>
      </c>
      <c r="DC594" s="5">
        <v>33</v>
      </c>
      <c r="DD594" s="5">
        <v>85.9</v>
      </c>
      <c r="DE594" s="3" t="s">
        <v>22</v>
      </c>
      <c r="DF594" s="5">
        <v>0.69930069930069938</v>
      </c>
      <c r="DG594" s="3"/>
      <c r="DH594" s="5">
        <v>46.5</v>
      </c>
      <c r="DI594" s="3" t="s">
        <v>28</v>
      </c>
      <c r="DJ594" s="3"/>
      <c r="DK594" s="5">
        <v>769</v>
      </c>
      <c r="DL594" s="3" t="s">
        <v>8</v>
      </c>
      <c r="DM594" s="5">
        <v>0.29585798816568049</v>
      </c>
      <c r="DN594" s="3"/>
      <c r="DO594" s="5">
        <v>732</v>
      </c>
      <c r="DP594" s="5" t="s">
        <v>21</v>
      </c>
      <c r="DQ594" s="5">
        <v>1638</v>
      </c>
      <c r="DR594" s="5">
        <v>3.6496350364963499</v>
      </c>
      <c r="DS594" s="2"/>
      <c r="DT594" s="5">
        <v>1.6666666666666667</v>
      </c>
      <c r="DU594" s="2"/>
      <c r="DV594" s="5" t="s">
        <v>21</v>
      </c>
      <c r="DW594" s="5">
        <v>28.75</v>
      </c>
      <c r="DX594" s="3"/>
      <c r="DY594" s="3"/>
      <c r="DZ594" s="5">
        <v>4190</v>
      </c>
      <c r="EA594" s="5">
        <v>16.666666666666668</v>
      </c>
      <c r="EB594" s="5">
        <v>2.4900000000000002</v>
      </c>
      <c r="EC594" s="3"/>
      <c r="ED594" s="5">
        <v>494</v>
      </c>
      <c r="EE594" s="5">
        <v>0.35842293906810035</v>
      </c>
      <c r="EF594" s="3" t="s">
        <v>1</v>
      </c>
      <c r="EG594" s="3" t="s">
        <v>27</v>
      </c>
      <c r="EH594" s="5">
        <v>138.66669999999999</v>
      </c>
      <c r="EI594" s="5">
        <v>17.899999999999999</v>
      </c>
      <c r="EJ594" s="3" t="s">
        <v>473</v>
      </c>
      <c r="EK594" s="5">
        <v>6</v>
      </c>
      <c r="EL594" s="3" t="s">
        <v>1</v>
      </c>
      <c r="EM594" s="3"/>
      <c r="EN594" s="3" t="s">
        <v>27</v>
      </c>
      <c r="EO594" s="3"/>
      <c r="EP594" s="3" t="s">
        <v>8</v>
      </c>
      <c r="EQ594" s="3"/>
      <c r="ER594" s="5">
        <v>8.5</v>
      </c>
      <c r="ES594" s="3"/>
      <c r="ET594" s="9">
        <v>105</v>
      </c>
      <c r="EU594" s="3"/>
      <c r="EV594" s="3" t="s">
        <v>28</v>
      </c>
      <c r="EW594" s="9">
        <v>64</v>
      </c>
      <c r="EX594" s="9">
        <v>1.57</v>
      </c>
      <c r="EY594" s="3"/>
      <c r="EZ594" s="3"/>
      <c r="FA594" s="9">
        <v>1.5220700152207001</v>
      </c>
      <c r="FB594" s="9">
        <v>7.38</v>
      </c>
      <c r="FC594" s="5">
        <v>494</v>
      </c>
      <c r="FD594" s="9">
        <v>81</v>
      </c>
      <c r="FE594" s="2" t="s">
        <v>311</v>
      </c>
      <c r="FF594" s="3" t="s">
        <v>28</v>
      </c>
      <c r="FG594" s="3" t="s">
        <v>1</v>
      </c>
      <c r="FH594" s="9">
        <v>6.28</v>
      </c>
      <c r="FI594" s="3"/>
      <c r="FJ594" s="9">
        <v>30.88</v>
      </c>
      <c r="FK594" s="3" t="s">
        <v>1</v>
      </c>
      <c r="FL594" s="3" t="s">
        <v>1</v>
      </c>
      <c r="FM594" s="3"/>
      <c r="FN594" s="9">
        <v>2200</v>
      </c>
      <c r="FO594" s="9">
        <v>2.2599999999999998</v>
      </c>
      <c r="FP594" s="9">
        <v>26.1</v>
      </c>
      <c r="FQ594" s="3" t="s">
        <v>311</v>
      </c>
      <c r="FR594" s="5">
        <v>2.41</v>
      </c>
      <c r="FS594" s="9">
        <v>147</v>
      </c>
      <c r="FT594" s="3" t="s">
        <v>1</v>
      </c>
      <c r="FU594" s="3"/>
      <c r="FV594" s="3" t="s">
        <v>27</v>
      </c>
      <c r="FW594" s="5">
        <v>2200</v>
      </c>
      <c r="FX594" s="10">
        <v>5.15</v>
      </c>
      <c r="FY594" s="3"/>
      <c r="FZ594" s="3"/>
      <c r="GA594" s="3"/>
      <c r="GB594" s="3"/>
      <c r="GC594" s="3" t="s">
        <v>27</v>
      </c>
      <c r="GD594" s="3"/>
      <c r="GE594" s="3"/>
      <c r="GF594" s="3" t="s">
        <v>30</v>
      </c>
      <c r="GG594" s="3"/>
      <c r="GH594" s="9">
        <v>3.76</v>
      </c>
      <c r="GI594" s="5">
        <v>494</v>
      </c>
      <c r="GJ594" s="5">
        <v>47060000000000</v>
      </c>
      <c r="GK594" s="3"/>
      <c r="GL594" s="5">
        <v>639</v>
      </c>
      <c r="GM594" s="9">
        <v>1.4</v>
      </c>
      <c r="GN594" s="3"/>
      <c r="GO594" s="3"/>
      <c r="GP594" s="3"/>
      <c r="GQ594" s="3"/>
      <c r="GR594" s="3"/>
      <c r="GS594" s="9">
        <v>3.6496350364963499</v>
      </c>
      <c r="GT594" s="9">
        <v>125</v>
      </c>
      <c r="GU594" s="9">
        <v>50.5</v>
      </c>
      <c r="GV594" s="3"/>
      <c r="GW594" s="9">
        <v>422</v>
      </c>
      <c r="GX594" s="2" t="s">
        <v>34</v>
      </c>
      <c r="GY594" s="9">
        <v>3.773584905660377</v>
      </c>
      <c r="GZ594" s="9">
        <v>7.31</v>
      </c>
      <c r="HA594" s="9">
        <v>1.1399999999999999</v>
      </c>
      <c r="HB594" s="9">
        <v>43</v>
      </c>
      <c r="HC594" s="3"/>
      <c r="HD594" s="3"/>
      <c r="HE594" s="9">
        <v>540</v>
      </c>
      <c r="HF594" s="9">
        <v>24.6</v>
      </c>
      <c r="HG594" s="3" t="s">
        <v>467</v>
      </c>
      <c r="HH594" s="5">
        <v>494</v>
      </c>
      <c r="HI594" s="3" t="s">
        <v>311</v>
      </c>
      <c r="HJ594" s="3"/>
      <c r="HK594" s="3"/>
      <c r="HL594" s="3"/>
      <c r="HM594" s="9">
        <v>0.97</v>
      </c>
      <c r="HN594" s="9">
        <v>42575</v>
      </c>
      <c r="HO594" s="3"/>
      <c r="HP594" s="3" t="s">
        <v>1</v>
      </c>
      <c r="HQ594" s="3" t="s">
        <v>28</v>
      </c>
      <c r="HR594" s="9">
        <v>1030</v>
      </c>
      <c r="HS594" s="5">
        <v>1.296</v>
      </c>
      <c r="HT594" s="3"/>
      <c r="HU594" s="9">
        <v>0.61728395061728392</v>
      </c>
      <c r="HV594" s="3">
        <v>1</v>
      </c>
      <c r="HW594" s="9">
        <v>6.09</v>
      </c>
      <c r="HX594" s="3"/>
      <c r="HY594" s="3"/>
      <c r="HZ594" s="3" t="s">
        <v>30</v>
      </c>
      <c r="IA594" s="9">
        <v>170</v>
      </c>
      <c r="IB594" s="5">
        <v>11215</v>
      </c>
      <c r="IC594" s="3" t="s">
        <v>18</v>
      </c>
      <c r="ID594" s="3"/>
      <c r="IE594" s="3" t="s">
        <v>309</v>
      </c>
      <c r="IF594" s="7"/>
      <c r="IG594" s="9">
        <v>909.09090909090901</v>
      </c>
      <c r="IH594" s="9">
        <v>8.5470085470085468</v>
      </c>
    </row>
    <row r="595" spans="1:242" x14ac:dyDescent="0.25">
      <c r="A595" s="1" t="s">
        <v>741</v>
      </c>
      <c r="B595" s="5">
        <v>3560</v>
      </c>
      <c r="C595" s="3"/>
      <c r="D595" s="5">
        <v>130</v>
      </c>
      <c r="E595" s="3" t="s">
        <v>1</v>
      </c>
      <c r="F595" s="3"/>
      <c r="G595" s="2"/>
      <c r="H595" s="3"/>
      <c r="I595" s="3"/>
      <c r="J595" s="5">
        <v>1</v>
      </c>
      <c r="K595" s="3"/>
      <c r="L595" s="3"/>
      <c r="M595" s="5">
        <v>1.404494382022472</v>
      </c>
      <c r="N595" s="5">
        <v>9.9700000000000006</v>
      </c>
      <c r="O595" s="3"/>
      <c r="P595" s="3"/>
      <c r="Q595" s="3"/>
      <c r="R595" s="5">
        <v>51</v>
      </c>
      <c r="S595" s="3"/>
      <c r="T595" s="2"/>
      <c r="U595" s="5">
        <v>29</v>
      </c>
      <c r="V595" s="3"/>
      <c r="W595" s="5">
        <v>497</v>
      </c>
      <c r="X595" s="3"/>
      <c r="Y595" s="3"/>
      <c r="Z595" s="5">
        <v>4.8</v>
      </c>
      <c r="AA595" s="3"/>
      <c r="AB595" s="5">
        <v>2.7397260273972601</v>
      </c>
      <c r="AC595" s="5">
        <v>0.90900000000000003</v>
      </c>
      <c r="AD595" s="3" t="s">
        <v>22</v>
      </c>
      <c r="AE595" s="3" t="s">
        <v>1</v>
      </c>
      <c r="AF595" s="3"/>
      <c r="AG595" s="5">
        <v>8.6999999999999994E-2</v>
      </c>
      <c r="AH595" s="5">
        <v>497</v>
      </c>
      <c r="AI595" s="5">
        <v>332</v>
      </c>
      <c r="AJ595" s="3"/>
      <c r="AK595" s="5">
        <v>497</v>
      </c>
      <c r="AL595" s="5">
        <v>1.37</v>
      </c>
      <c r="AM595" s="3"/>
      <c r="AN595" s="3"/>
      <c r="AO595" s="5">
        <v>497</v>
      </c>
      <c r="AP595" s="5">
        <v>497</v>
      </c>
      <c r="AQ595" s="5">
        <v>408</v>
      </c>
      <c r="AR595" s="5">
        <v>8.9700000000000006</v>
      </c>
      <c r="AS595" s="3" t="s">
        <v>28</v>
      </c>
      <c r="AT595" s="3" t="s">
        <v>28</v>
      </c>
      <c r="AU595" s="5">
        <v>881</v>
      </c>
      <c r="AV595" s="3"/>
      <c r="AW595" s="5">
        <v>497</v>
      </c>
      <c r="AX595" s="5">
        <v>4125</v>
      </c>
      <c r="AY595" s="2"/>
      <c r="AZ595" s="5">
        <v>179</v>
      </c>
      <c r="BA595" s="5">
        <v>497</v>
      </c>
      <c r="BB595" s="3"/>
      <c r="BC595" s="3"/>
      <c r="BD595" s="5">
        <v>0.47846889952153115</v>
      </c>
      <c r="BE595" s="3" t="s">
        <v>581</v>
      </c>
      <c r="BF595" s="5">
        <v>28.25</v>
      </c>
      <c r="BG595" s="5">
        <v>5.45</v>
      </c>
      <c r="BH595" s="3"/>
      <c r="BI595" s="3"/>
      <c r="BJ595" s="5">
        <v>13.95</v>
      </c>
      <c r="BK595" s="5">
        <v>2570</v>
      </c>
      <c r="BL595" s="5">
        <v>3.4246575342465757</v>
      </c>
      <c r="BM595" s="5">
        <v>9.75</v>
      </c>
      <c r="BN595" s="5">
        <v>497</v>
      </c>
      <c r="BO595" s="3" t="s">
        <v>716</v>
      </c>
      <c r="BP595" s="5">
        <v>14.5</v>
      </c>
      <c r="BQ595" s="5">
        <v>10.67</v>
      </c>
      <c r="BR595" s="2" t="s">
        <v>21</v>
      </c>
      <c r="BS595" s="3"/>
      <c r="BT595" s="3"/>
      <c r="BU595" s="3"/>
      <c r="BV595" s="5">
        <v>4.3499999999999996</v>
      </c>
      <c r="BW595" s="5">
        <v>4.99</v>
      </c>
      <c r="BX595" s="3" t="s">
        <v>27</v>
      </c>
      <c r="BY595" s="3"/>
      <c r="BZ595" s="5">
        <v>497</v>
      </c>
      <c r="CA595" s="5">
        <v>10.75268817204301</v>
      </c>
      <c r="CB595" s="3"/>
      <c r="CC595" s="5">
        <v>1.42</v>
      </c>
      <c r="CD595" s="5">
        <v>1133</v>
      </c>
      <c r="CE595" s="3"/>
      <c r="CF595" s="5">
        <v>230</v>
      </c>
      <c r="CG595" s="3" t="s">
        <v>312</v>
      </c>
      <c r="CH595" s="3"/>
      <c r="CI595" s="3" t="s">
        <v>27</v>
      </c>
      <c r="CJ595" s="3" t="s">
        <v>1</v>
      </c>
      <c r="CK595" s="5">
        <v>5.87</v>
      </c>
      <c r="CL595" s="3" t="s">
        <v>22</v>
      </c>
      <c r="CM595" s="5">
        <v>1018</v>
      </c>
      <c r="CN595" s="3"/>
      <c r="CO595" s="5">
        <v>150</v>
      </c>
      <c r="CP595" s="5">
        <v>30</v>
      </c>
      <c r="CQ595" s="5">
        <v>9.27</v>
      </c>
      <c r="CR595" s="2"/>
      <c r="CS595" s="5">
        <v>125</v>
      </c>
      <c r="CT595" s="5">
        <v>64.400000000000006</v>
      </c>
      <c r="CU595" s="5">
        <v>31.8</v>
      </c>
      <c r="CV595" s="5">
        <v>2230</v>
      </c>
      <c r="CW595" s="5">
        <v>6500</v>
      </c>
      <c r="CX595" s="5">
        <v>1000</v>
      </c>
      <c r="CY595" s="5">
        <v>0.61576354679802947</v>
      </c>
      <c r="CZ595" s="3" t="s">
        <v>22</v>
      </c>
      <c r="DA595" s="5">
        <v>3</v>
      </c>
      <c r="DB595" s="5">
        <v>1645</v>
      </c>
      <c r="DC595" s="5">
        <v>34</v>
      </c>
      <c r="DD595" s="5">
        <v>84.7</v>
      </c>
      <c r="DE595" s="3" t="s">
        <v>22</v>
      </c>
      <c r="DF595" s="5">
        <v>0.69930069930069938</v>
      </c>
      <c r="DG595" s="3"/>
      <c r="DH595" s="5">
        <v>55.7</v>
      </c>
      <c r="DI595" s="3" t="s">
        <v>28</v>
      </c>
      <c r="DJ595" s="3"/>
      <c r="DK595" s="5">
        <v>760</v>
      </c>
      <c r="DL595" s="3" t="s">
        <v>8</v>
      </c>
      <c r="DM595" s="5">
        <v>0.29850746268656714</v>
      </c>
      <c r="DN595" s="3"/>
      <c r="DO595" s="5">
        <v>731</v>
      </c>
      <c r="DP595" s="5" t="s">
        <v>21</v>
      </c>
      <c r="DQ595" s="5">
        <v>1630</v>
      </c>
      <c r="DR595" s="5">
        <v>3.7174721189591078</v>
      </c>
      <c r="DS595" s="2"/>
      <c r="DT595" s="5">
        <v>1.6949152542372883</v>
      </c>
      <c r="DU595" s="2"/>
      <c r="DV595" s="5" t="s">
        <v>21</v>
      </c>
      <c r="DW595" s="5">
        <v>29</v>
      </c>
      <c r="DX595" s="3"/>
      <c r="DY595" s="3"/>
      <c r="DZ595" s="5">
        <v>4175</v>
      </c>
      <c r="EA595" s="5">
        <v>16.666666666666668</v>
      </c>
      <c r="EB595" s="5">
        <v>2.4700000000000002</v>
      </c>
      <c r="EC595" s="3"/>
      <c r="ED595" s="5">
        <v>497</v>
      </c>
      <c r="EE595" s="5">
        <v>0.35714285714285715</v>
      </c>
      <c r="EF595" s="3" t="s">
        <v>1</v>
      </c>
      <c r="EG595" s="3" t="s">
        <v>27</v>
      </c>
      <c r="EH595" s="5">
        <v>138.33330000000001</v>
      </c>
      <c r="EI595" s="5">
        <v>17.850000000000001</v>
      </c>
      <c r="EJ595" s="3" t="s">
        <v>473</v>
      </c>
      <c r="EK595" s="5">
        <v>6.2</v>
      </c>
      <c r="EL595" s="3" t="s">
        <v>1</v>
      </c>
      <c r="EM595" s="3"/>
      <c r="EN595" s="3" t="s">
        <v>27</v>
      </c>
      <c r="EO595" s="3"/>
      <c r="EP595" s="3" t="s">
        <v>8</v>
      </c>
      <c r="EQ595" s="3"/>
      <c r="ER595" s="5">
        <v>8.4499999999999993</v>
      </c>
      <c r="ES595" s="3"/>
      <c r="ET595" s="9">
        <v>109</v>
      </c>
      <c r="EU595" s="3"/>
      <c r="EV595" s="3" t="s">
        <v>28</v>
      </c>
      <c r="EW595" s="9">
        <v>62</v>
      </c>
      <c r="EX595" s="9">
        <v>1.6</v>
      </c>
      <c r="EY595" s="3"/>
      <c r="EZ595" s="3"/>
      <c r="FA595" s="9">
        <v>1.4947683109118086</v>
      </c>
      <c r="FB595" s="9">
        <v>7.49</v>
      </c>
      <c r="FC595" s="5">
        <v>497</v>
      </c>
      <c r="FD595" s="9">
        <v>80</v>
      </c>
      <c r="FE595" s="2" t="s">
        <v>311</v>
      </c>
      <c r="FF595" s="3" t="s">
        <v>28</v>
      </c>
      <c r="FG595" s="3" t="s">
        <v>1</v>
      </c>
      <c r="FH595" s="9">
        <v>6.3</v>
      </c>
      <c r="FI595" s="3"/>
      <c r="FJ595" s="9">
        <v>31</v>
      </c>
      <c r="FK595" s="3" t="s">
        <v>1</v>
      </c>
      <c r="FL595" s="3" t="s">
        <v>1</v>
      </c>
      <c r="FM595" s="3"/>
      <c r="FN595" s="9">
        <v>2195</v>
      </c>
      <c r="FO595" s="9">
        <v>2.27</v>
      </c>
      <c r="FP595" s="9">
        <v>25.98</v>
      </c>
      <c r="FQ595" s="3" t="s">
        <v>311</v>
      </c>
      <c r="FR595" s="5">
        <v>2.4300000000000002</v>
      </c>
      <c r="FS595" s="9">
        <v>149</v>
      </c>
      <c r="FT595" s="3" t="s">
        <v>1</v>
      </c>
      <c r="FU595" s="3"/>
      <c r="FV595" s="3" t="s">
        <v>27</v>
      </c>
      <c r="FW595" s="5">
        <v>2000</v>
      </c>
      <c r="FX595" s="10">
        <v>5.05</v>
      </c>
      <c r="FY595" s="3"/>
      <c r="FZ595" s="3"/>
      <c r="GA595" s="3"/>
      <c r="GB595" s="3"/>
      <c r="GC595" s="3" t="s">
        <v>27</v>
      </c>
      <c r="GD595" s="3"/>
      <c r="GE595" s="3"/>
      <c r="GF595" s="3" t="s">
        <v>30</v>
      </c>
      <c r="GG595" s="3"/>
      <c r="GH595" s="9">
        <v>3.75</v>
      </c>
      <c r="GI595" s="5">
        <v>497</v>
      </c>
      <c r="GJ595" s="5">
        <v>47840000000000</v>
      </c>
      <c r="GK595" s="3"/>
      <c r="GL595" s="5">
        <v>641</v>
      </c>
      <c r="GM595" s="9">
        <v>1.39</v>
      </c>
      <c r="GN595" s="3"/>
      <c r="GO595" s="3"/>
      <c r="GP595" s="3"/>
      <c r="GQ595" s="3"/>
      <c r="GR595" s="3"/>
      <c r="GS595" s="9">
        <v>3.7174721189591078</v>
      </c>
      <c r="GT595" s="9">
        <v>123</v>
      </c>
      <c r="GU595" s="9">
        <v>50</v>
      </c>
      <c r="GV595" s="3"/>
      <c r="GW595" s="9">
        <v>424</v>
      </c>
      <c r="GX595" s="2" t="s">
        <v>34</v>
      </c>
      <c r="GY595" s="9">
        <v>3.8314176245210727</v>
      </c>
      <c r="GZ595" s="9">
        <v>7.35</v>
      </c>
      <c r="HA595" s="9">
        <v>1.1599999999999999</v>
      </c>
      <c r="HB595" s="9">
        <v>44</v>
      </c>
      <c r="HC595" s="3"/>
      <c r="HD595" s="3"/>
      <c r="HE595" s="9">
        <v>568</v>
      </c>
      <c r="HF595" s="9">
        <v>24.7</v>
      </c>
      <c r="HG595" s="3" t="s">
        <v>467</v>
      </c>
      <c r="HH595" s="5">
        <v>497</v>
      </c>
      <c r="HI595" s="3" t="s">
        <v>311</v>
      </c>
      <c r="HJ595" s="3"/>
      <c r="HK595" s="3"/>
      <c r="HL595" s="3"/>
      <c r="HM595" s="9">
        <v>0.96</v>
      </c>
      <c r="HN595" s="9">
        <v>43100</v>
      </c>
      <c r="HO595" s="3"/>
      <c r="HP595" s="3" t="s">
        <v>1</v>
      </c>
      <c r="HQ595" s="3" t="s">
        <v>28</v>
      </c>
      <c r="HR595" s="9">
        <v>1035</v>
      </c>
      <c r="HS595" s="5">
        <v>1.4</v>
      </c>
      <c r="HT595" s="3"/>
      <c r="HU595" s="9">
        <v>0.62893081761006286</v>
      </c>
      <c r="HV595" s="3">
        <v>1</v>
      </c>
      <c r="HW595" s="9">
        <v>6.19</v>
      </c>
      <c r="HX595" s="3"/>
      <c r="HY595" s="3"/>
      <c r="HZ595" s="3" t="s">
        <v>30</v>
      </c>
      <c r="IA595" s="9">
        <v>172</v>
      </c>
      <c r="IB595" s="5">
        <v>11220</v>
      </c>
      <c r="IC595" s="3" t="s">
        <v>18</v>
      </c>
      <c r="ID595" s="3"/>
      <c r="IE595" s="3" t="s">
        <v>309</v>
      </c>
      <c r="IF595" s="7"/>
      <c r="IG595" s="9">
        <v>833.33333333333337</v>
      </c>
      <c r="IH595" s="9">
        <v>8.4745762711864412</v>
      </c>
    </row>
    <row r="596" spans="1:242" x14ac:dyDescent="0.25">
      <c r="A596" s="1" t="s">
        <v>742</v>
      </c>
      <c r="B596" s="5">
        <v>3555</v>
      </c>
      <c r="C596" s="3"/>
      <c r="D596" s="5">
        <v>132</v>
      </c>
      <c r="E596" s="3" t="s">
        <v>1</v>
      </c>
      <c r="F596" s="3"/>
      <c r="G596" s="2"/>
      <c r="H596" s="3"/>
      <c r="I596" s="3"/>
      <c r="J596" s="5">
        <v>1</v>
      </c>
      <c r="K596" s="3"/>
      <c r="L596" s="3"/>
      <c r="M596" s="5">
        <v>1.4104000000000001</v>
      </c>
      <c r="N596" s="5">
        <v>9.8000000000000007</v>
      </c>
      <c r="O596" s="3"/>
      <c r="P596" s="3"/>
      <c r="Q596" s="3"/>
      <c r="R596" s="5">
        <v>51.1</v>
      </c>
      <c r="S596" s="3"/>
      <c r="T596" s="5">
        <v>38</v>
      </c>
      <c r="U596" s="5">
        <v>28.9</v>
      </c>
      <c r="V596" s="3"/>
      <c r="W596" s="5">
        <v>490</v>
      </c>
      <c r="X596" s="3"/>
      <c r="Y596" s="3"/>
      <c r="Z596" s="5">
        <v>4.8</v>
      </c>
      <c r="AA596" s="3"/>
      <c r="AB596" s="5">
        <v>2.7624</v>
      </c>
      <c r="AC596" s="5">
        <v>0.92500000000000004</v>
      </c>
      <c r="AD596" s="3" t="s">
        <v>22</v>
      </c>
      <c r="AE596" s="3" t="s">
        <v>1</v>
      </c>
      <c r="AF596" s="3"/>
      <c r="AG596" s="5">
        <v>0.08</v>
      </c>
      <c r="AH596" s="5">
        <v>490</v>
      </c>
      <c r="AI596" s="5">
        <v>335</v>
      </c>
      <c r="AJ596" s="3"/>
      <c r="AK596" s="5">
        <v>490</v>
      </c>
      <c r="AL596" s="5">
        <v>1.37</v>
      </c>
      <c r="AM596" s="3"/>
      <c r="AN596" s="3"/>
      <c r="AO596" s="5">
        <v>490</v>
      </c>
      <c r="AP596" s="5">
        <v>490</v>
      </c>
      <c r="AQ596" s="5">
        <v>410</v>
      </c>
      <c r="AR596" s="5">
        <v>8.99</v>
      </c>
      <c r="AS596" s="3" t="s">
        <v>28</v>
      </c>
      <c r="AT596" s="3" t="s">
        <v>28</v>
      </c>
      <c r="AU596" s="5">
        <v>890</v>
      </c>
      <c r="AV596" s="3"/>
      <c r="AW596" s="5">
        <v>490</v>
      </c>
      <c r="AX596" s="5">
        <v>5200</v>
      </c>
      <c r="AY596" s="2" t="s">
        <v>311</v>
      </c>
      <c r="AZ596" s="5">
        <v>181</v>
      </c>
      <c r="BA596" s="5">
        <v>490</v>
      </c>
      <c r="BB596" s="3"/>
      <c r="BC596" s="3"/>
      <c r="BD596" s="5">
        <v>0.45450000000000002</v>
      </c>
      <c r="BE596" s="3" t="s">
        <v>581</v>
      </c>
      <c r="BF596" s="5">
        <v>27.9</v>
      </c>
      <c r="BG596" s="5">
        <v>5.42</v>
      </c>
      <c r="BH596" s="3"/>
      <c r="BI596" s="3"/>
      <c r="BJ596" s="5">
        <v>14.15</v>
      </c>
      <c r="BK596" s="5">
        <v>2625</v>
      </c>
      <c r="BL596" s="5">
        <v>3.3898000000000001</v>
      </c>
      <c r="BM596" s="5">
        <v>9.8000000000000007</v>
      </c>
      <c r="BN596" s="5">
        <v>490</v>
      </c>
      <c r="BO596" s="3" t="s">
        <v>716</v>
      </c>
      <c r="BP596" s="5">
        <v>14.4</v>
      </c>
      <c r="BQ596" s="5">
        <v>10.5</v>
      </c>
      <c r="BR596" s="2" t="s">
        <v>21</v>
      </c>
      <c r="BS596" s="3"/>
      <c r="BT596" s="3"/>
      <c r="BU596" s="3"/>
      <c r="BV596" s="5">
        <v>4.3</v>
      </c>
      <c r="BW596" s="5">
        <v>4.9000000000000004</v>
      </c>
      <c r="BX596" s="3" t="s">
        <v>27</v>
      </c>
      <c r="BY596" s="3"/>
      <c r="BZ596" s="5">
        <v>490</v>
      </c>
      <c r="CA596" s="5">
        <v>11.11</v>
      </c>
      <c r="CB596" s="3"/>
      <c r="CC596" s="5">
        <v>1.39</v>
      </c>
      <c r="CD596" s="5">
        <v>1180</v>
      </c>
      <c r="CE596" s="3"/>
      <c r="CF596" s="5">
        <v>227</v>
      </c>
      <c r="CG596" s="3" t="s">
        <v>312</v>
      </c>
      <c r="CH596" s="3"/>
      <c r="CI596" s="3" t="s">
        <v>27</v>
      </c>
      <c r="CJ596" s="3" t="s">
        <v>1</v>
      </c>
      <c r="CK596" s="5">
        <v>5.85</v>
      </c>
      <c r="CL596" s="3" t="s">
        <v>22</v>
      </c>
      <c r="CM596" s="5">
        <v>1000</v>
      </c>
      <c r="CN596" s="3"/>
      <c r="CO596" s="5">
        <v>149</v>
      </c>
      <c r="CP596" s="5">
        <v>30</v>
      </c>
      <c r="CQ596" s="5">
        <v>9.3000000000000007</v>
      </c>
      <c r="CR596" s="2"/>
      <c r="CS596" s="5">
        <v>127</v>
      </c>
      <c r="CT596" s="5">
        <v>63.5</v>
      </c>
      <c r="CU596" s="5">
        <v>32</v>
      </c>
      <c r="CV596" s="5">
        <v>2239</v>
      </c>
      <c r="CW596" s="5">
        <v>6460</v>
      </c>
      <c r="CX596" s="5">
        <v>1000</v>
      </c>
      <c r="CY596" s="5">
        <v>0.61009999999999998</v>
      </c>
      <c r="CZ596" s="3" t="s">
        <v>22</v>
      </c>
      <c r="DA596" s="5">
        <v>2.98</v>
      </c>
      <c r="DB596" s="5">
        <v>1640</v>
      </c>
      <c r="DC596" s="5">
        <v>33</v>
      </c>
      <c r="DD596" s="5">
        <v>84.72</v>
      </c>
      <c r="DE596" s="3" t="s">
        <v>22</v>
      </c>
      <c r="DF596" s="5">
        <v>0.69930000000000003</v>
      </c>
      <c r="DG596" s="3"/>
      <c r="DH596" s="5">
        <v>55.85</v>
      </c>
      <c r="DI596" s="3" t="s">
        <v>28</v>
      </c>
      <c r="DJ596" s="3"/>
      <c r="DK596" s="5">
        <v>780</v>
      </c>
      <c r="DL596" s="3" t="s">
        <v>8</v>
      </c>
      <c r="DM596" s="5">
        <v>0.2994</v>
      </c>
      <c r="DN596" s="3"/>
      <c r="DO596" s="5">
        <v>730</v>
      </c>
      <c r="DP596" s="5">
        <v>0.62</v>
      </c>
      <c r="DQ596" s="5">
        <v>1660</v>
      </c>
      <c r="DR596" s="5">
        <v>3.69</v>
      </c>
      <c r="DS596" s="5">
        <v>48</v>
      </c>
      <c r="DT596" s="5">
        <v>1.6667000000000001</v>
      </c>
      <c r="DU596" s="2"/>
      <c r="DV596" s="5">
        <v>4.5</v>
      </c>
      <c r="DW596" s="5">
        <v>28.9</v>
      </c>
      <c r="DX596" s="3"/>
      <c r="DY596" s="3"/>
      <c r="DZ596" s="5">
        <v>4150</v>
      </c>
      <c r="EA596" s="5">
        <v>16.666699999999999</v>
      </c>
      <c r="EB596" s="5">
        <v>2.4500000000000002</v>
      </c>
      <c r="EC596" s="3"/>
      <c r="ED596" s="5">
        <v>490</v>
      </c>
      <c r="EE596" s="5">
        <v>0.35210000000000002</v>
      </c>
      <c r="EF596" s="3" t="s">
        <v>1</v>
      </c>
      <c r="EG596" s="3" t="s">
        <v>27</v>
      </c>
      <c r="EH596" s="5">
        <v>138</v>
      </c>
      <c r="EI596" s="5">
        <v>17.8</v>
      </c>
      <c r="EJ596" s="3" t="s">
        <v>473</v>
      </c>
      <c r="EK596" s="5">
        <v>6.28</v>
      </c>
      <c r="EL596" s="3" t="s">
        <v>1</v>
      </c>
      <c r="EM596" s="3"/>
      <c r="EN596" s="3" t="s">
        <v>27</v>
      </c>
      <c r="EO596" s="3"/>
      <c r="EP596" s="3" t="s">
        <v>8</v>
      </c>
      <c r="EQ596" s="3"/>
      <c r="ER596" s="5">
        <v>8.42</v>
      </c>
      <c r="ES596" s="3"/>
      <c r="ET596" s="9">
        <v>110</v>
      </c>
      <c r="EU596" s="3"/>
      <c r="EV596" s="3" t="s">
        <v>28</v>
      </c>
      <c r="EW596" s="9">
        <v>61</v>
      </c>
      <c r="EX596" s="9">
        <v>1.56</v>
      </c>
      <c r="EY596" s="3"/>
      <c r="EZ596" s="3"/>
      <c r="FA596" s="9">
        <v>1.4993000000000001</v>
      </c>
      <c r="FB596" s="9">
        <v>7.56</v>
      </c>
      <c r="FC596" s="5">
        <v>490</v>
      </c>
      <c r="FD596" s="9">
        <v>82</v>
      </c>
      <c r="FE596" s="2" t="s">
        <v>311</v>
      </c>
      <c r="FF596" s="3" t="s">
        <v>28</v>
      </c>
      <c r="FG596" s="3" t="s">
        <v>1</v>
      </c>
      <c r="FH596" s="9">
        <v>6.22</v>
      </c>
      <c r="FI596" s="3"/>
      <c r="FJ596" s="9">
        <v>32.25</v>
      </c>
      <c r="FK596" s="3" t="s">
        <v>1</v>
      </c>
      <c r="FL596" s="3" t="s">
        <v>1</v>
      </c>
      <c r="FM596" s="3"/>
      <c r="FN596" s="9">
        <v>2210</v>
      </c>
      <c r="FO596" s="9">
        <v>2.2799999999999998</v>
      </c>
      <c r="FP596" s="9">
        <v>26.8</v>
      </c>
      <c r="FQ596" s="3" t="s">
        <v>311</v>
      </c>
      <c r="FR596" s="5">
        <v>2</v>
      </c>
      <c r="FS596" s="9">
        <v>148</v>
      </c>
      <c r="FT596" s="3" t="s">
        <v>1</v>
      </c>
      <c r="FU596" s="3"/>
      <c r="FV596" s="3" t="s">
        <v>27</v>
      </c>
      <c r="FW596" s="5">
        <v>2475</v>
      </c>
      <c r="FX596" s="10">
        <v>4.7249999999999996</v>
      </c>
      <c r="FY596" s="3"/>
      <c r="FZ596" s="3"/>
      <c r="GA596" s="3"/>
      <c r="GB596" s="3"/>
      <c r="GC596" s="3" t="s">
        <v>27</v>
      </c>
      <c r="GD596" s="3"/>
      <c r="GE596" s="3"/>
      <c r="GF596" s="3" t="s">
        <v>30</v>
      </c>
      <c r="GG596" s="3"/>
      <c r="GH596" s="9">
        <v>3.76</v>
      </c>
      <c r="GI596" s="5">
        <v>490</v>
      </c>
      <c r="GJ596" s="5">
        <v>47450000000000</v>
      </c>
      <c r="GK596" s="3"/>
      <c r="GL596" s="5">
        <v>725</v>
      </c>
      <c r="GM596" s="9">
        <v>1.41</v>
      </c>
      <c r="GN596" s="3"/>
      <c r="GO596" s="3"/>
      <c r="GP596" s="3"/>
      <c r="GQ596" s="3"/>
      <c r="GR596" s="3"/>
      <c r="GS596" s="9">
        <v>3.7174999999999998</v>
      </c>
      <c r="GT596" s="9">
        <v>122</v>
      </c>
      <c r="GU596" s="9">
        <v>50.75</v>
      </c>
      <c r="GV596" s="3"/>
      <c r="GW596" s="9">
        <v>430</v>
      </c>
      <c r="GX596" s="2" t="s">
        <v>34</v>
      </c>
      <c r="GY596" s="9">
        <v>3.8462000000000001</v>
      </c>
      <c r="GZ596" s="9">
        <v>7.28</v>
      </c>
      <c r="HA596" s="9">
        <v>1.1599999999999999</v>
      </c>
      <c r="HB596" s="9">
        <v>45</v>
      </c>
      <c r="HC596" s="3"/>
      <c r="HD596" s="3"/>
      <c r="HE596" s="9">
        <v>620</v>
      </c>
      <c r="HF596" s="9">
        <v>24.75</v>
      </c>
      <c r="HG596" s="3" t="s">
        <v>467</v>
      </c>
      <c r="HH596" s="5">
        <v>490</v>
      </c>
      <c r="HI596" s="3" t="s">
        <v>311</v>
      </c>
      <c r="HJ596" s="3"/>
      <c r="HK596" s="3"/>
      <c r="HL596" s="3"/>
      <c r="HM596" s="9">
        <v>0.97</v>
      </c>
      <c r="HN596" s="9">
        <v>44275</v>
      </c>
      <c r="HO596" s="3"/>
      <c r="HP596" s="3" t="s">
        <v>1</v>
      </c>
      <c r="HQ596" s="3" t="s">
        <v>28</v>
      </c>
      <c r="HR596" s="9">
        <v>1060</v>
      </c>
      <c r="HS596" s="5">
        <v>1.4710000000000001</v>
      </c>
      <c r="HT596" s="3"/>
      <c r="HU596" s="9">
        <v>0.62890000000000001</v>
      </c>
      <c r="HV596" s="3">
        <v>1</v>
      </c>
      <c r="HW596" s="9">
        <v>6.35</v>
      </c>
      <c r="HX596" s="3"/>
      <c r="HY596" s="3"/>
      <c r="HZ596" s="3" t="s">
        <v>30</v>
      </c>
      <c r="IA596" s="9">
        <v>191</v>
      </c>
      <c r="IB596" s="5">
        <v>11200</v>
      </c>
      <c r="IC596" s="3" t="s">
        <v>18</v>
      </c>
      <c r="ID596" s="3"/>
      <c r="IE596" s="3" t="s">
        <v>309</v>
      </c>
      <c r="IF596" s="7"/>
      <c r="IG596" s="9">
        <v>909.09</v>
      </c>
      <c r="IH596" s="9">
        <v>8.6957000000000004</v>
      </c>
    </row>
    <row r="597" spans="1:242" x14ac:dyDescent="0.25">
      <c r="A597" s="1" t="s">
        <v>743</v>
      </c>
      <c r="B597" s="5">
        <v>3550</v>
      </c>
      <c r="C597" s="3"/>
      <c r="D597" s="5">
        <v>134</v>
      </c>
      <c r="E597" s="3" t="s">
        <v>1</v>
      </c>
      <c r="F597" s="3"/>
      <c r="G597" s="2"/>
      <c r="H597" s="3"/>
      <c r="I597" s="3"/>
      <c r="J597" s="5">
        <v>1</v>
      </c>
      <c r="K597" s="3"/>
      <c r="L597" s="3"/>
      <c r="M597" s="5">
        <v>1.3698999999999999</v>
      </c>
      <c r="N597" s="5">
        <v>9.7799999999999994</v>
      </c>
      <c r="O597" s="3"/>
      <c r="P597" s="3"/>
      <c r="Q597" s="3"/>
      <c r="R597" s="5">
        <v>51.15</v>
      </c>
      <c r="S597" s="3"/>
      <c r="T597" s="5">
        <v>38</v>
      </c>
      <c r="U597" s="5">
        <v>28.85</v>
      </c>
      <c r="V597" s="3"/>
      <c r="W597" s="5">
        <v>484</v>
      </c>
      <c r="X597" s="3"/>
      <c r="Y597" s="3"/>
      <c r="Z597" s="5">
        <v>4.8</v>
      </c>
      <c r="AA597" s="3"/>
      <c r="AB597" s="5">
        <v>2.778</v>
      </c>
      <c r="AC597" s="5">
        <v>0.93899999999999995</v>
      </c>
      <c r="AD597" s="3" t="s">
        <v>22</v>
      </c>
      <c r="AE597" s="3" t="s">
        <v>1</v>
      </c>
      <c r="AF597" s="3"/>
      <c r="AG597" s="5">
        <v>8.2000000000000003E-2</v>
      </c>
      <c r="AH597" s="5">
        <v>484</v>
      </c>
      <c r="AI597" s="5">
        <v>338</v>
      </c>
      <c r="AJ597" s="3"/>
      <c r="AK597" s="5">
        <v>484</v>
      </c>
      <c r="AL597" s="5">
        <v>1.37</v>
      </c>
      <c r="AM597" s="3"/>
      <c r="AN597" s="3"/>
      <c r="AO597" s="5">
        <v>484</v>
      </c>
      <c r="AP597" s="5">
        <v>484</v>
      </c>
      <c r="AQ597" s="5">
        <v>418</v>
      </c>
      <c r="AR597" s="5">
        <v>9</v>
      </c>
      <c r="AS597" s="3" t="s">
        <v>28</v>
      </c>
      <c r="AT597" s="3" t="s">
        <v>28</v>
      </c>
      <c r="AU597" s="5">
        <v>915</v>
      </c>
      <c r="AV597" s="3"/>
      <c r="AW597" s="5">
        <v>484</v>
      </c>
      <c r="AX597" s="5">
        <v>5700</v>
      </c>
      <c r="AY597" s="2" t="s">
        <v>311</v>
      </c>
      <c r="AZ597" s="5">
        <v>184</v>
      </c>
      <c r="BA597" s="5">
        <v>484</v>
      </c>
      <c r="BB597" s="3"/>
      <c r="BC597" s="3"/>
      <c r="BD597" s="5">
        <v>0.45050000000000001</v>
      </c>
      <c r="BE597" s="3" t="s">
        <v>581</v>
      </c>
      <c r="BF597" s="5">
        <v>27.85</v>
      </c>
      <c r="BG597" s="5">
        <v>5.4</v>
      </c>
      <c r="BH597" s="3"/>
      <c r="BI597" s="3"/>
      <c r="BJ597" s="5">
        <v>14.1</v>
      </c>
      <c r="BK597" s="5">
        <v>2695</v>
      </c>
      <c r="BL597" s="5">
        <v>3.3898000000000001</v>
      </c>
      <c r="BM597" s="5">
        <v>9.6999999999999993</v>
      </c>
      <c r="BN597" s="5">
        <v>484</v>
      </c>
      <c r="BO597" s="3" t="s">
        <v>716</v>
      </c>
      <c r="BP597" s="5">
        <v>14.35</v>
      </c>
      <c r="BQ597" s="5">
        <v>10.55</v>
      </c>
      <c r="BR597" s="2" t="s">
        <v>21</v>
      </c>
      <c r="BS597" s="3"/>
      <c r="BT597" s="3"/>
      <c r="BU597" s="3"/>
      <c r="BV597" s="5">
        <v>4.2300000000000004</v>
      </c>
      <c r="BW597" s="5">
        <v>4.84</v>
      </c>
      <c r="BX597" s="3" t="s">
        <v>27</v>
      </c>
      <c r="BY597" s="3"/>
      <c r="BZ597" s="5">
        <v>484</v>
      </c>
      <c r="CA597" s="5">
        <v>11.11</v>
      </c>
      <c r="CB597" s="3"/>
      <c r="CC597" s="5">
        <v>1.39</v>
      </c>
      <c r="CD597" s="5">
        <v>1214</v>
      </c>
      <c r="CE597" s="3"/>
      <c r="CF597" s="5">
        <v>226</v>
      </c>
      <c r="CG597" s="3" t="s">
        <v>312</v>
      </c>
      <c r="CH597" s="3"/>
      <c r="CI597" s="3" t="s">
        <v>27</v>
      </c>
      <c r="CJ597" s="3" t="s">
        <v>1</v>
      </c>
      <c r="CK597" s="5">
        <v>5.56</v>
      </c>
      <c r="CL597" s="3" t="s">
        <v>22</v>
      </c>
      <c r="CM597" s="5">
        <v>1015</v>
      </c>
      <c r="CN597" s="3"/>
      <c r="CO597" s="5">
        <v>150</v>
      </c>
      <c r="CP597" s="5">
        <v>27</v>
      </c>
      <c r="CQ597" s="5">
        <v>9.35</v>
      </c>
      <c r="CR597" s="2"/>
      <c r="CS597" s="5">
        <v>129</v>
      </c>
      <c r="CT597" s="5">
        <v>63</v>
      </c>
      <c r="CU597" s="5">
        <v>35</v>
      </c>
      <c r="CV597" s="5">
        <v>2240</v>
      </c>
      <c r="CW597" s="5">
        <v>6455</v>
      </c>
      <c r="CX597" s="5">
        <v>1000</v>
      </c>
      <c r="CY597" s="5">
        <v>0.60980000000000001</v>
      </c>
      <c r="CZ597" s="3" t="s">
        <v>22</v>
      </c>
      <c r="DA597" s="5">
        <v>2.99</v>
      </c>
      <c r="DB597" s="5">
        <v>1596</v>
      </c>
      <c r="DC597" s="5">
        <v>35</v>
      </c>
      <c r="DD597" s="5">
        <v>88.5</v>
      </c>
      <c r="DE597" s="3" t="s">
        <v>22</v>
      </c>
      <c r="DF597" s="5">
        <v>0.69930000000000003</v>
      </c>
      <c r="DG597" s="3"/>
      <c r="DH597" s="5">
        <v>55.85</v>
      </c>
      <c r="DI597" s="3" t="s">
        <v>28</v>
      </c>
      <c r="DJ597" s="3"/>
      <c r="DK597" s="5">
        <v>800</v>
      </c>
      <c r="DL597" s="3" t="s">
        <v>8</v>
      </c>
      <c r="DM597" s="5">
        <v>0.2994</v>
      </c>
      <c r="DN597" s="3"/>
      <c r="DO597" s="5">
        <v>730</v>
      </c>
      <c r="DP597" s="5" t="s">
        <v>21</v>
      </c>
      <c r="DQ597" s="5">
        <v>2100</v>
      </c>
      <c r="DR597" s="5">
        <v>3.6629999999999998</v>
      </c>
      <c r="DS597" s="5">
        <v>48</v>
      </c>
      <c r="DT597" s="5">
        <v>1.6667000000000001</v>
      </c>
      <c r="DU597" s="2"/>
      <c r="DV597" s="5">
        <v>4.5</v>
      </c>
      <c r="DW597" s="5">
        <v>28.85</v>
      </c>
      <c r="DX597" s="3"/>
      <c r="DY597" s="3"/>
      <c r="DZ597" s="5">
        <v>4210</v>
      </c>
      <c r="EA597" s="5">
        <v>16.666699999999999</v>
      </c>
      <c r="EB597" s="5">
        <v>2.4900000000000002</v>
      </c>
      <c r="EC597" s="3"/>
      <c r="ED597" s="5">
        <v>484</v>
      </c>
      <c r="EE597" s="5">
        <v>0.34970000000000001</v>
      </c>
      <c r="EF597" s="3" t="s">
        <v>1</v>
      </c>
      <c r="EG597" s="3" t="s">
        <v>27</v>
      </c>
      <c r="EH597" s="5">
        <v>138</v>
      </c>
      <c r="EI597" s="5">
        <v>17.850000000000001</v>
      </c>
      <c r="EJ597" s="3" t="s">
        <v>473</v>
      </c>
      <c r="EK597" s="5">
        <v>6.18</v>
      </c>
      <c r="EL597" s="3" t="s">
        <v>1</v>
      </c>
      <c r="EM597" s="3"/>
      <c r="EN597" s="3" t="s">
        <v>27</v>
      </c>
      <c r="EO597" s="3"/>
      <c r="EP597" s="3" t="s">
        <v>8</v>
      </c>
      <c r="EQ597" s="3"/>
      <c r="ER597" s="5">
        <v>8.25</v>
      </c>
      <c r="ES597" s="3"/>
      <c r="ET597" s="9">
        <v>110</v>
      </c>
      <c r="EU597" s="3"/>
      <c r="EV597" s="3" t="s">
        <v>28</v>
      </c>
      <c r="EW597" s="9">
        <v>60</v>
      </c>
      <c r="EX597" s="9">
        <v>1.56</v>
      </c>
      <c r="EY597" s="3"/>
      <c r="EZ597" s="3"/>
      <c r="FA597" s="9">
        <v>1.4970000000000001</v>
      </c>
      <c r="FB597" s="9">
        <v>7.62</v>
      </c>
      <c r="FC597" s="5">
        <v>484</v>
      </c>
      <c r="FD597" s="9">
        <v>83</v>
      </c>
      <c r="FE597" s="2" t="s">
        <v>311</v>
      </c>
      <c r="FF597" s="3" t="s">
        <v>28</v>
      </c>
      <c r="FG597" s="3" t="s">
        <v>1</v>
      </c>
      <c r="FH597" s="9">
        <v>6.21</v>
      </c>
      <c r="FI597" s="3"/>
      <c r="FJ597" s="9">
        <v>33</v>
      </c>
      <c r="FK597" s="3" t="s">
        <v>1</v>
      </c>
      <c r="FL597" s="3" t="s">
        <v>1</v>
      </c>
      <c r="FM597" s="3"/>
      <c r="FN597" s="9">
        <v>2215</v>
      </c>
      <c r="FO597" s="9">
        <v>2.2799999999999998</v>
      </c>
      <c r="FP597" s="9">
        <v>28</v>
      </c>
      <c r="FQ597" s="3" t="s">
        <v>311</v>
      </c>
      <c r="FR597" s="5">
        <v>2.41</v>
      </c>
      <c r="FS597" s="9">
        <v>150</v>
      </c>
      <c r="FT597" s="3" t="s">
        <v>1</v>
      </c>
      <c r="FU597" s="3"/>
      <c r="FV597" s="3" t="s">
        <v>27</v>
      </c>
      <c r="FW597" s="5">
        <v>2510</v>
      </c>
      <c r="FX597" s="10">
        <v>4.6500000000000004</v>
      </c>
      <c r="FY597" s="3"/>
      <c r="FZ597" s="3"/>
      <c r="GA597" s="3"/>
      <c r="GB597" s="3"/>
      <c r="GC597" s="3" t="s">
        <v>27</v>
      </c>
      <c r="GD597" s="3"/>
      <c r="GE597" s="3"/>
      <c r="GF597" s="3" t="s">
        <v>30</v>
      </c>
      <c r="GG597" s="3"/>
      <c r="GH597" s="9">
        <v>3.75</v>
      </c>
      <c r="GI597" s="5">
        <v>484</v>
      </c>
      <c r="GJ597" s="5">
        <v>47450000000000</v>
      </c>
      <c r="GK597" s="3"/>
      <c r="GL597" s="5">
        <v>735</v>
      </c>
      <c r="GM597" s="9">
        <v>1.4</v>
      </c>
      <c r="GN597" s="3"/>
      <c r="GO597" s="3"/>
      <c r="GP597" s="3"/>
      <c r="GQ597" s="3"/>
      <c r="GR597" s="3"/>
      <c r="GS597" s="9">
        <v>3.75</v>
      </c>
      <c r="GT597" s="9">
        <v>114.5</v>
      </c>
      <c r="GU597" s="9">
        <v>51</v>
      </c>
      <c r="GV597" s="3"/>
      <c r="GW597" s="9">
        <v>515</v>
      </c>
      <c r="GX597" s="2" t="s">
        <v>34</v>
      </c>
      <c r="GY597" s="9">
        <v>3.8462000000000001</v>
      </c>
      <c r="GZ597" s="9">
        <v>7.07</v>
      </c>
      <c r="HA597" s="9">
        <v>1.1599999999999999</v>
      </c>
      <c r="HB597" s="9">
        <v>44</v>
      </c>
      <c r="HC597" s="3"/>
      <c r="HD597" s="3"/>
      <c r="HE597" s="9">
        <v>628</v>
      </c>
      <c r="HF597" s="9">
        <v>24.8</v>
      </c>
      <c r="HG597" s="3" t="s">
        <v>467</v>
      </c>
      <c r="HH597" s="5">
        <v>484</v>
      </c>
      <c r="HI597" s="3" t="s">
        <v>311</v>
      </c>
      <c r="HJ597" s="3"/>
      <c r="HK597" s="3"/>
      <c r="HL597" s="3"/>
      <c r="HM597" s="9">
        <v>0.96</v>
      </c>
      <c r="HN597" s="9">
        <v>45500</v>
      </c>
      <c r="HO597" s="3"/>
      <c r="HP597" s="3" t="s">
        <v>1</v>
      </c>
      <c r="HQ597" s="3" t="s">
        <v>28</v>
      </c>
      <c r="HR597" s="9">
        <v>1065</v>
      </c>
      <c r="HS597" s="5">
        <v>1.462</v>
      </c>
      <c r="HT597" s="3"/>
      <c r="HU597" s="9">
        <v>0.62890000000000001</v>
      </c>
      <c r="HV597" s="3">
        <v>1</v>
      </c>
      <c r="HW597" s="9">
        <v>6.48</v>
      </c>
      <c r="HX597" s="3"/>
      <c r="HY597" s="3"/>
      <c r="HZ597" s="3" t="s">
        <v>30</v>
      </c>
      <c r="IA597" s="9">
        <v>200</v>
      </c>
      <c r="IB597" s="5">
        <v>11190</v>
      </c>
      <c r="IC597" s="3" t="s">
        <v>18</v>
      </c>
      <c r="ID597" s="3"/>
      <c r="IE597" s="3" t="s">
        <v>309</v>
      </c>
      <c r="IF597" s="7"/>
      <c r="IG597" s="9">
        <v>1000</v>
      </c>
      <c r="IH597" s="9">
        <v>8.7719000000000005</v>
      </c>
    </row>
    <row r="598" spans="1:242" x14ac:dyDescent="0.25">
      <c r="A598" s="1" t="s">
        <v>744</v>
      </c>
      <c r="B598" s="5">
        <v>4500</v>
      </c>
      <c r="C598" s="3"/>
      <c r="D598" s="5">
        <v>137</v>
      </c>
      <c r="E598" s="3" t="s">
        <v>1</v>
      </c>
      <c r="F598" s="3"/>
      <c r="G598" s="2"/>
      <c r="H598" s="3"/>
      <c r="I598" s="3"/>
      <c r="J598" s="5">
        <v>1</v>
      </c>
      <c r="K598" s="3"/>
      <c r="L598" s="3"/>
      <c r="M598" s="5">
        <v>1.355</v>
      </c>
      <c r="N598" s="5">
        <v>10.35</v>
      </c>
      <c r="O598" s="3"/>
      <c r="P598" s="3"/>
      <c r="Q598" s="3"/>
      <c r="R598" s="5">
        <v>51.75</v>
      </c>
      <c r="S598" s="3"/>
      <c r="T598" s="2"/>
      <c r="U598" s="5">
        <v>30.2</v>
      </c>
      <c r="V598" s="3"/>
      <c r="W598" s="5">
        <v>510</v>
      </c>
      <c r="X598" s="3"/>
      <c r="Y598" s="3"/>
      <c r="Z598" s="5">
        <v>4.8899999999999997</v>
      </c>
      <c r="AA598" s="3"/>
      <c r="AB598" s="5">
        <v>2.8490000000000002</v>
      </c>
      <c r="AC598" s="5">
        <v>0.95299999999999996</v>
      </c>
      <c r="AD598" s="3" t="s">
        <v>22</v>
      </c>
      <c r="AE598" s="3" t="s">
        <v>1</v>
      </c>
      <c r="AF598" s="3"/>
      <c r="AG598" s="5">
        <v>8.4000000000000005E-2</v>
      </c>
      <c r="AH598" s="5">
        <v>510</v>
      </c>
      <c r="AI598" s="5">
        <v>340</v>
      </c>
      <c r="AJ598" s="3"/>
      <c r="AK598" s="5">
        <v>510</v>
      </c>
      <c r="AL598" s="5">
        <v>1.35</v>
      </c>
      <c r="AM598" s="3"/>
      <c r="AN598" s="3"/>
      <c r="AO598" s="5">
        <v>510</v>
      </c>
      <c r="AP598" s="5">
        <v>510</v>
      </c>
      <c r="AQ598" s="5">
        <v>409</v>
      </c>
      <c r="AR598" s="5">
        <v>8.9499999999999993</v>
      </c>
      <c r="AS598" s="3" t="s">
        <v>28</v>
      </c>
      <c r="AT598" s="3" t="s">
        <v>28</v>
      </c>
      <c r="AU598" s="5">
        <v>960</v>
      </c>
      <c r="AV598" s="3"/>
      <c r="AW598" s="5">
        <v>510</v>
      </c>
      <c r="AX598" s="5">
        <v>5680</v>
      </c>
      <c r="AY598" s="2" t="s">
        <v>311</v>
      </c>
      <c r="AZ598" s="5">
        <v>186</v>
      </c>
      <c r="BA598" s="5">
        <v>510</v>
      </c>
      <c r="BB598" s="3"/>
      <c r="BC598" s="3"/>
      <c r="BD598" s="5">
        <v>0.46289999999999998</v>
      </c>
      <c r="BE598" s="3" t="s">
        <v>581</v>
      </c>
      <c r="BF598" s="5">
        <v>28.1</v>
      </c>
      <c r="BG598" s="5">
        <v>5.72</v>
      </c>
      <c r="BH598" s="3"/>
      <c r="BI598" s="3"/>
      <c r="BJ598" s="5">
        <v>14.12</v>
      </c>
      <c r="BK598" s="5">
        <v>2705</v>
      </c>
      <c r="BL598" s="5">
        <v>3.4247000000000001</v>
      </c>
      <c r="BM598" s="5">
        <v>9.75</v>
      </c>
      <c r="BN598" s="5">
        <v>510</v>
      </c>
      <c r="BO598" s="3" t="s">
        <v>716</v>
      </c>
      <c r="BP598" s="5">
        <v>14.38</v>
      </c>
      <c r="BQ598" s="5">
        <v>10.62</v>
      </c>
      <c r="BR598" s="2" t="s">
        <v>21</v>
      </c>
      <c r="BS598" s="3"/>
      <c r="BT598" s="3"/>
      <c r="BU598" s="3"/>
      <c r="BV598" s="5">
        <v>4.42</v>
      </c>
      <c r="BW598" s="5">
        <v>5.09</v>
      </c>
      <c r="BX598" s="3" t="s">
        <v>27</v>
      </c>
      <c r="BY598" s="3"/>
      <c r="BZ598" s="5">
        <v>510</v>
      </c>
      <c r="CA598" s="5">
        <v>11.11</v>
      </c>
      <c r="CB598" s="3"/>
      <c r="CC598" s="5">
        <v>1.48</v>
      </c>
      <c r="CD598" s="5">
        <v>1220</v>
      </c>
      <c r="CE598" s="3"/>
      <c r="CF598" s="5">
        <v>238</v>
      </c>
      <c r="CG598" s="3" t="s">
        <v>312</v>
      </c>
      <c r="CH598" s="3"/>
      <c r="CI598" s="3" t="s">
        <v>27</v>
      </c>
      <c r="CJ598" s="3" t="s">
        <v>1</v>
      </c>
      <c r="CK598" s="5">
        <v>5.88</v>
      </c>
      <c r="CL598" s="3" t="s">
        <v>22</v>
      </c>
      <c r="CM598" s="5">
        <v>1020</v>
      </c>
      <c r="CN598" s="3"/>
      <c r="CO598" s="5">
        <v>152</v>
      </c>
      <c r="CP598" s="5">
        <v>29</v>
      </c>
      <c r="CQ598" s="5">
        <v>9.5</v>
      </c>
      <c r="CR598" s="2"/>
      <c r="CS598" s="5">
        <v>135</v>
      </c>
      <c r="CT598" s="5">
        <v>67</v>
      </c>
      <c r="CU598" s="5">
        <v>34.5</v>
      </c>
      <c r="CV598" s="5">
        <v>2272</v>
      </c>
      <c r="CW598" s="5">
        <v>6475</v>
      </c>
      <c r="CX598" s="5">
        <v>1750</v>
      </c>
      <c r="CY598" s="5">
        <v>0.6321</v>
      </c>
      <c r="CZ598" s="3" t="s">
        <v>22</v>
      </c>
      <c r="DA598" s="5">
        <v>3.06</v>
      </c>
      <c r="DB598" s="5">
        <v>1630</v>
      </c>
      <c r="DC598" s="5">
        <v>35.25</v>
      </c>
      <c r="DD598" s="5">
        <v>97.8</v>
      </c>
      <c r="DE598" s="3" t="s">
        <v>22</v>
      </c>
      <c r="DF598" s="5">
        <v>0.71419999999999995</v>
      </c>
      <c r="DG598" s="3"/>
      <c r="DH598" s="5">
        <v>55.25</v>
      </c>
      <c r="DI598" s="3" t="s">
        <v>28</v>
      </c>
      <c r="DJ598" s="3"/>
      <c r="DK598" s="5">
        <v>790</v>
      </c>
      <c r="DL598" s="3" t="s">
        <v>8</v>
      </c>
      <c r="DM598" s="5">
        <v>0.30299999999999999</v>
      </c>
      <c r="DN598" s="3"/>
      <c r="DO598" s="5">
        <v>930</v>
      </c>
      <c r="DP598" s="5" t="s">
        <v>21</v>
      </c>
      <c r="DQ598" s="5">
        <v>1655</v>
      </c>
      <c r="DR598" s="5">
        <v>3.7736000000000001</v>
      </c>
      <c r="DS598" s="5" t="s">
        <v>21</v>
      </c>
      <c r="DT598" s="5">
        <v>1.7241</v>
      </c>
      <c r="DU598" s="2"/>
      <c r="DV598" s="5" t="s">
        <v>21</v>
      </c>
      <c r="DW598" s="5">
        <v>30.2</v>
      </c>
      <c r="DX598" s="3"/>
      <c r="DY598" s="3"/>
      <c r="DZ598" s="5">
        <v>4520</v>
      </c>
      <c r="EA598" s="5">
        <v>16.666699999999999</v>
      </c>
      <c r="EB598" s="5">
        <v>2.5</v>
      </c>
      <c r="EC598" s="3"/>
      <c r="ED598" s="5">
        <v>510</v>
      </c>
      <c r="EE598" s="5">
        <v>0.36359999999999998</v>
      </c>
      <c r="EF598" s="3" t="s">
        <v>1</v>
      </c>
      <c r="EG598" s="3" t="s">
        <v>27</v>
      </c>
      <c r="EH598" s="5">
        <v>138.80000000000001</v>
      </c>
      <c r="EI598" s="5">
        <v>18.75</v>
      </c>
      <c r="EJ598" s="3" t="s">
        <v>473</v>
      </c>
      <c r="EK598" s="5">
        <v>6.3</v>
      </c>
      <c r="EL598" s="3" t="s">
        <v>1</v>
      </c>
      <c r="EM598" s="3"/>
      <c r="EN598" s="3" t="s">
        <v>27</v>
      </c>
      <c r="EO598" s="3"/>
      <c r="EP598" s="3" t="s">
        <v>8</v>
      </c>
      <c r="EQ598" s="3"/>
      <c r="ER598" s="5">
        <v>8.6999999999999993</v>
      </c>
      <c r="ES598" s="3"/>
      <c r="ET598" s="9">
        <v>112</v>
      </c>
      <c r="EU598" s="3"/>
      <c r="EV598" s="3" t="s">
        <v>28</v>
      </c>
      <c r="EW598" s="9">
        <v>62</v>
      </c>
      <c r="EX598" s="9">
        <v>1.65</v>
      </c>
      <c r="EY598" s="3"/>
      <c r="EZ598" s="3"/>
      <c r="FA598" s="9">
        <v>1.5456000000000001</v>
      </c>
      <c r="FB598" s="9">
        <v>7.68</v>
      </c>
      <c r="FC598" s="5">
        <v>510</v>
      </c>
      <c r="FD598" s="9">
        <v>85</v>
      </c>
      <c r="FE598" s="2" t="s">
        <v>311</v>
      </c>
      <c r="FF598" s="3" t="s">
        <v>28</v>
      </c>
      <c r="FG598" s="3" t="s">
        <v>1</v>
      </c>
      <c r="FH598" s="9">
        <v>6.43</v>
      </c>
      <c r="FI598" s="3"/>
      <c r="FJ598" s="9">
        <v>33.1</v>
      </c>
      <c r="FK598" s="3" t="s">
        <v>1</v>
      </c>
      <c r="FL598" s="3" t="s">
        <v>1</v>
      </c>
      <c r="FM598" s="3"/>
      <c r="FN598" s="9">
        <v>2220</v>
      </c>
      <c r="FO598" s="9">
        <v>2.29</v>
      </c>
      <c r="FP598" s="9">
        <v>27.75</v>
      </c>
      <c r="FQ598" s="3" t="s">
        <v>311</v>
      </c>
      <c r="FR598" s="5">
        <v>2.4900000000000002</v>
      </c>
      <c r="FS598" s="9">
        <v>155</v>
      </c>
      <c r="FT598" s="3" t="s">
        <v>1</v>
      </c>
      <c r="FU598" s="3"/>
      <c r="FV598" s="3" t="s">
        <v>27</v>
      </c>
      <c r="FW598" s="5">
        <v>2525</v>
      </c>
      <c r="FX598" s="10">
        <v>4.57</v>
      </c>
      <c r="FY598" s="3"/>
      <c r="FZ598" s="3"/>
      <c r="GA598" s="3"/>
      <c r="GB598" s="3"/>
      <c r="GC598" s="3" t="s">
        <v>27</v>
      </c>
      <c r="GD598" s="3"/>
      <c r="GE598" s="3"/>
      <c r="GF598" s="3" t="s">
        <v>30</v>
      </c>
      <c r="GG598" s="3"/>
      <c r="GH598" s="9">
        <v>3.75</v>
      </c>
      <c r="GI598" s="5">
        <v>510</v>
      </c>
      <c r="GJ598" s="5">
        <v>48750000000000</v>
      </c>
      <c r="GK598" s="3"/>
      <c r="GL598" s="5">
        <v>740</v>
      </c>
      <c r="GM598" s="9">
        <v>1.43</v>
      </c>
      <c r="GN598" s="3"/>
      <c r="GO598" s="3"/>
      <c r="GP598" s="3"/>
      <c r="GQ598" s="3"/>
      <c r="GR598" s="3"/>
      <c r="GS598" s="9">
        <v>3.774</v>
      </c>
      <c r="GT598" s="9">
        <v>127</v>
      </c>
      <c r="GU598" s="9">
        <v>51.75</v>
      </c>
      <c r="GV598" s="3"/>
      <c r="GW598" s="9">
        <v>520</v>
      </c>
      <c r="GX598" s="2" t="s">
        <v>34</v>
      </c>
      <c r="GY598" s="9">
        <v>3.891</v>
      </c>
      <c r="GZ598" s="9">
        <v>7.31</v>
      </c>
      <c r="HA598" s="9">
        <v>1.21</v>
      </c>
      <c r="HB598" s="9">
        <v>47</v>
      </c>
      <c r="HC598" s="3"/>
      <c r="HD598" s="3"/>
      <c r="HE598" s="9">
        <v>630</v>
      </c>
      <c r="HF598" s="9">
        <v>25.25</v>
      </c>
      <c r="HG598" s="3" t="s">
        <v>467</v>
      </c>
      <c r="HH598" s="5">
        <v>510</v>
      </c>
      <c r="HI598" s="3" t="s">
        <v>311</v>
      </c>
      <c r="HJ598" s="3"/>
      <c r="HK598" s="3"/>
      <c r="HL598" s="3"/>
      <c r="HM598" s="9">
        <v>0.97</v>
      </c>
      <c r="HN598" s="9">
        <v>49100</v>
      </c>
      <c r="HO598" s="3"/>
      <c r="HP598" s="3" t="s">
        <v>1</v>
      </c>
      <c r="HQ598" s="3" t="s">
        <v>28</v>
      </c>
      <c r="HR598" s="9">
        <v>1100</v>
      </c>
      <c r="HS598" s="5">
        <v>1.75</v>
      </c>
      <c r="HT598" s="3"/>
      <c r="HU598" s="9">
        <v>0.64929999999999999</v>
      </c>
      <c r="HV598" s="3">
        <v>1</v>
      </c>
      <c r="HW598" s="9">
        <v>6.58</v>
      </c>
      <c r="HX598" s="3"/>
      <c r="HY598" s="3"/>
      <c r="HZ598" s="3" t="s">
        <v>30</v>
      </c>
      <c r="IA598" s="9">
        <v>240</v>
      </c>
      <c r="IB598" s="5">
        <v>11175</v>
      </c>
      <c r="IC598" s="3" t="s">
        <v>18</v>
      </c>
      <c r="ID598" s="3"/>
      <c r="IE598" s="3" t="s">
        <v>309</v>
      </c>
      <c r="IF598" s="7"/>
      <c r="IG598" s="9">
        <v>1000</v>
      </c>
      <c r="IH598" s="9">
        <v>8.8496000000000006</v>
      </c>
    </row>
    <row r="599" spans="1:242" x14ac:dyDescent="0.25">
      <c r="A599" s="1" t="s">
        <v>745</v>
      </c>
      <c r="B599" s="5">
        <v>4550</v>
      </c>
      <c r="C599" s="3"/>
      <c r="D599" s="5">
        <v>135</v>
      </c>
      <c r="E599" s="3" t="s">
        <v>1</v>
      </c>
      <c r="F599" s="3"/>
      <c r="G599" s="2"/>
      <c r="H599" s="3"/>
      <c r="I599" s="3"/>
      <c r="J599" s="5">
        <v>1</v>
      </c>
      <c r="K599" s="3"/>
      <c r="L599" s="3"/>
      <c r="M599" s="5">
        <v>1.3420000000000001</v>
      </c>
      <c r="N599" s="5">
        <v>10.119999999999999</v>
      </c>
      <c r="O599" s="3"/>
      <c r="P599" s="3"/>
      <c r="Q599" s="3"/>
      <c r="R599" s="5">
        <v>51.9</v>
      </c>
      <c r="S599" s="3"/>
      <c r="T599" s="2"/>
      <c r="U599" s="5">
        <v>29.5</v>
      </c>
      <c r="V599" s="3"/>
      <c r="W599" s="5">
        <v>491</v>
      </c>
      <c r="X599" s="3"/>
      <c r="Y599" s="3"/>
      <c r="Z599" s="5">
        <v>4.9000000000000004</v>
      </c>
      <c r="AA599" s="3"/>
      <c r="AB599" s="5">
        <v>2.8330000000000002</v>
      </c>
      <c r="AC599" s="5">
        <v>0.95799999999999996</v>
      </c>
      <c r="AD599" s="3" t="s">
        <v>22</v>
      </c>
      <c r="AE599" s="3" t="s">
        <v>1</v>
      </c>
      <c r="AF599" s="3"/>
      <c r="AG599" s="5">
        <v>8.3000000000000004E-2</v>
      </c>
      <c r="AH599" s="5">
        <v>491</v>
      </c>
      <c r="AI599" s="5">
        <v>337</v>
      </c>
      <c r="AJ599" s="3"/>
      <c r="AK599" s="5">
        <v>491</v>
      </c>
      <c r="AL599" s="5">
        <v>1.35</v>
      </c>
      <c r="AM599" s="3"/>
      <c r="AN599" s="3"/>
      <c r="AO599" s="5">
        <v>491</v>
      </c>
      <c r="AP599" s="5">
        <v>491</v>
      </c>
      <c r="AQ599" s="5">
        <v>410</v>
      </c>
      <c r="AR599" s="5">
        <v>8.8000000000000007</v>
      </c>
      <c r="AS599" s="3" t="s">
        <v>28</v>
      </c>
      <c r="AT599" s="3" t="s">
        <v>28</v>
      </c>
      <c r="AU599" s="5">
        <v>975</v>
      </c>
      <c r="AV599" s="3"/>
      <c r="AW599" s="5">
        <v>491</v>
      </c>
      <c r="AX599" s="5">
        <v>9800</v>
      </c>
      <c r="AY599" s="2" t="s">
        <v>311</v>
      </c>
      <c r="AZ599" s="5">
        <v>188</v>
      </c>
      <c r="BA599" s="5">
        <v>491</v>
      </c>
      <c r="BB599" s="3"/>
      <c r="BC599" s="3"/>
      <c r="BD599" s="5">
        <v>0.45660000000000001</v>
      </c>
      <c r="BE599" s="3" t="s">
        <v>581</v>
      </c>
      <c r="BF599" s="5">
        <v>27.5</v>
      </c>
      <c r="BG599" s="5">
        <v>5.55</v>
      </c>
      <c r="BH599" s="3"/>
      <c r="BI599" s="3"/>
      <c r="BJ599" s="5">
        <v>14.08</v>
      </c>
      <c r="BK599" s="5">
        <v>2710</v>
      </c>
      <c r="BL599" s="5">
        <v>3.4129999999999998</v>
      </c>
      <c r="BM599" s="5">
        <v>9.7200000000000006</v>
      </c>
      <c r="BN599" s="5">
        <v>491</v>
      </c>
      <c r="BO599" s="3" t="s">
        <v>716</v>
      </c>
      <c r="BP599" s="5">
        <v>14.3</v>
      </c>
      <c r="BQ599" s="5">
        <v>10.65</v>
      </c>
      <c r="BR599" s="2" t="s">
        <v>21</v>
      </c>
      <c r="BS599" s="3"/>
      <c r="BT599" s="3"/>
      <c r="BU599" s="3"/>
      <c r="BV599" s="5">
        <v>4.29</v>
      </c>
      <c r="BW599" s="5">
        <v>4.97</v>
      </c>
      <c r="BX599" s="3" t="s">
        <v>27</v>
      </c>
      <c r="BY599" s="3"/>
      <c r="BZ599" s="5">
        <v>491</v>
      </c>
      <c r="CA599" s="5">
        <v>10.53</v>
      </c>
      <c r="CB599" s="3"/>
      <c r="CC599" s="5">
        <v>1.44</v>
      </c>
      <c r="CD599" s="5">
        <v>1335</v>
      </c>
      <c r="CE599" s="3"/>
      <c r="CF599" s="5">
        <v>235</v>
      </c>
      <c r="CG599" s="3" t="s">
        <v>312</v>
      </c>
      <c r="CH599" s="3"/>
      <c r="CI599" s="3" t="s">
        <v>27</v>
      </c>
      <c r="CJ599" s="3" t="s">
        <v>1</v>
      </c>
      <c r="CK599" s="5">
        <v>6</v>
      </c>
      <c r="CL599" s="3" t="s">
        <v>22</v>
      </c>
      <c r="CM599" s="5">
        <v>1025</v>
      </c>
      <c r="CN599" s="3"/>
      <c r="CO599" s="5">
        <v>150</v>
      </c>
      <c r="CP599" s="5">
        <v>27</v>
      </c>
      <c r="CQ599" s="5">
        <v>9.48</v>
      </c>
      <c r="CR599" s="2"/>
      <c r="CS599" s="5">
        <v>135</v>
      </c>
      <c r="CT599" s="5">
        <v>65</v>
      </c>
      <c r="CU599" s="5">
        <v>36.25</v>
      </c>
      <c r="CV599" s="5">
        <v>2270</v>
      </c>
      <c r="CW599" s="5">
        <v>6500</v>
      </c>
      <c r="CX599" s="5">
        <v>2000</v>
      </c>
      <c r="CY599" s="5">
        <v>0.86129999999999995</v>
      </c>
      <c r="CZ599" s="3" t="s">
        <v>22</v>
      </c>
      <c r="DA599" s="5">
        <v>3.01</v>
      </c>
      <c r="DB599" s="5">
        <v>1620</v>
      </c>
      <c r="DC599" s="5">
        <v>35.15</v>
      </c>
      <c r="DD599" s="5">
        <v>100</v>
      </c>
      <c r="DE599" s="3" t="s">
        <v>22</v>
      </c>
      <c r="DF599" s="5">
        <v>0.71430000000000005</v>
      </c>
      <c r="DG599" s="3"/>
      <c r="DH599" s="5">
        <v>56</v>
      </c>
      <c r="DI599" s="3" t="s">
        <v>28</v>
      </c>
      <c r="DJ599" s="3"/>
      <c r="DK599" s="5">
        <v>780</v>
      </c>
      <c r="DL599" s="3" t="s">
        <v>8</v>
      </c>
      <c r="DM599" s="5">
        <v>0.3</v>
      </c>
      <c r="DN599" s="3"/>
      <c r="DO599" s="5">
        <v>930</v>
      </c>
      <c r="DP599" s="5" t="s">
        <v>21</v>
      </c>
      <c r="DQ599" s="5">
        <v>1640</v>
      </c>
      <c r="DR599" s="5">
        <v>3.7037</v>
      </c>
      <c r="DS599" s="5">
        <v>40</v>
      </c>
      <c r="DT599" s="5">
        <v>1.7544</v>
      </c>
      <c r="DU599" s="2"/>
      <c r="DV599" s="5" t="s">
        <v>21</v>
      </c>
      <c r="DW599" s="5">
        <v>29.5</v>
      </c>
      <c r="DX599" s="3"/>
      <c r="DY599" s="3"/>
      <c r="DZ599" s="5">
        <v>4500</v>
      </c>
      <c r="EA599" s="5">
        <v>16.129000000000001</v>
      </c>
      <c r="EB599" s="5">
        <v>2.52</v>
      </c>
      <c r="EC599" s="3"/>
      <c r="ED599" s="5">
        <v>491</v>
      </c>
      <c r="EE599" s="5">
        <v>0.35709999999999997</v>
      </c>
      <c r="EF599" s="3" t="s">
        <v>1</v>
      </c>
      <c r="EG599" s="3" t="s">
        <v>27</v>
      </c>
      <c r="EH599" s="5">
        <v>139.6</v>
      </c>
      <c r="EI599" s="5">
        <v>18.25</v>
      </c>
      <c r="EJ599" s="3" t="s">
        <v>473</v>
      </c>
      <c r="EK599" s="5">
        <v>6.4</v>
      </c>
      <c r="EL599" s="3" t="s">
        <v>1</v>
      </c>
      <c r="EM599" s="3"/>
      <c r="EN599" s="3" t="s">
        <v>27</v>
      </c>
      <c r="EO599" s="3"/>
      <c r="EP599" s="3" t="s">
        <v>8</v>
      </c>
      <c r="EQ599" s="3"/>
      <c r="ER599" s="5">
        <v>8.5</v>
      </c>
      <c r="ES599" s="3"/>
      <c r="ET599" s="9">
        <v>110</v>
      </c>
      <c r="EU599" s="3"/>
      <c r="EV599" s="3" t="s">
        <v>28</v>
      </c>
      <c r="EW599" s="9">
        <v>60</v>
      </c>
      <c r="EX599" s="9">
        <v>1.61</v>
      </c>
      <c r="EY599" s="3"/>
      <c r="EZ599" s="3"/>
      <c r="FA599" s="9">
        <v>1.5385</v>
      </c>
      <c r="FB599" s="9">
        <v>7.77</v>
      </c>
      <c r="FC599" s="5">
        <v>491</v>
      </c>
      <c r="FD599" s="9">
        <v>84</v>
      </c>
      <c r="FE599" s="2" t="s">
        <v>311</v>
      </c>
      <c r="FF599" s="3" t="s">
        <v>28</v>
      </c>
      <c r="FG599" s="3" t="s">
        <v>1</v>
      </c>
      <c r="FH599" s="9">
        <v>6.28</v>
      </c>
      <c r="FI599" s="3"/>
      <c r="FJ599" s="9">
        <v>32.9</v>
      </c>
      <c r="FK599" s="3" t="s">
        <v>1</v>
      </c>
      <c r="FL599" s="3" t="s">
        <v>1</v>
      </c>
      <c r="FM599" s="3"/>
      <c r="FN599" s="9">
        <v>2220</v>
      </c>
      <c r="FO599" s="9">
        <v>2.27</v>
      </c>
      <c r="FP599" s="9">
        <v>27.8</v>
      </c>
      <c r="FQ599" s="3" t="s">
        <v>311</v>
      </c>
      <c r="FR599" s="5">
        <v>2.4500000000000002</v>
      </c>
      <c r="FS599" s="9">
        <v>152</v>
      </c>
      <c r="FT599" s="3" t="s">
        <v>1</v>
      </c>
      <c r="FU599" s="3"/>
      <c r="FV599" s="3" t="s">
        <v>27</v>
      </c>
      <c r="FW599" s="5">
        <v>2550</v>
      </c>
      <c r="FX599" s="10">
        <v>4.59</v>
      </c>
      <c r="FY599" s="3"/>
      <c r="FZ599" s="3"/>
      <c r="GA599" s="3"/>
      <c r="GB599" s="3"/>
      <c r="GC599" s="3" t="s">
        <v>27</v>
      </c>
      <c r="GD599" s="3"/>
      <c r="GE599" s="3"/>
      <c r="GF599" s="3" t="s">
        <v>30</v>
      </c>
      <c r="GG599" s="3"/>
      <c r="GH599" s="9">
        <v>3.76</v>
      </c>
      <c r="GI599" s="5">
        <v>491</v>
      </c>
      <c r="GJ599" s="5">
        <v>47450000000000</v>
      </c>
      <c r="GK599" s="3"/>
      <c r="GL599" s="5">
        <v>768</v>
      </c>
      <c r="GM599" s="9">
        <v>1.43</v>
      </c>
      <c r="GN599" s="3"/>
      <c r="GO599" s="3"/>
      <c r="GP599" s="3"/>
      <c r="GQ599" s="3"/>
      <c r="GR599" s="3"/>
      <c r="GS599" s="9">
        <v>3.7</v>
      </c>
      <c r="GT599" s="9">
        <v>125</v>
      </c>
      <c r="GU599" s="9">
        <v>52.95</v>
      </c>
      <c r="GV599" s="3"/>
      <c r="GW599" s="9">
        <v>520</v>
      </c>
      <c r="GX599" s="2" t="s">
        <v>34</v>
      </c>
      <c r="GY599" s="9">
        <v>3.802</v>
      </c>
      <c r="GZ599" s="9">
        <v>6.96</v>
      </c>
      <c r="HA599" s="9">
        <v>1.1599999999999999</v>
      </c>
      <c r="HB599" s="9">
        <v>47</v>
      </c>
      <c r="HC599" s="3"/>
      <c r="HD599" s="3"/>
      <c r="HE599" s="9">
        <v>615</v>
      </c>
      <c r="HF599" s="9">
        <v>25.2</v>
      </c>
      <c r="HG599" s="3" t="s">
        <v>467</v>
      </c>
      <c r="HH599" s="5">
        <v>491</v>
      </c>
      <c r="HI599" s="3" t="s">
        <v>311</v>
      </c>
      <c r="HJ599" s="3"/>
      <c r="HK599" s="3"/>
      <c r="HL599" s="3"/>
      <c r="HM599" s="9">
        <v>0.95</v>
      </c>
      <c r="HN599" s="9">
        <v>49750</v>
      </c>
      <c r="HO599" s="3"/>
      <c r="HP599" s="3" t="s">
        <v>1</v>
      </c>
      <c r="HQ599" s="3" t="s">
        <v>28</v>
      </c>
      <c r="HR599" s="9">
        <v>1085</v>
      </c>
      <c r="HS599" s="5">
        <v>1.8</v>
      </c>
      <c r="HT599" s="3"/>
      <c r="HU599" s="9">
        <v>0.63690000000000002</v>
      </c>
      <c r="HV599" s="3">
        <v>1</v>
      </c>
      <c r="HW599" s="9">
        <v>6.71</v>
      </c>
      <c r="HX599" s="3"/>
      <c r="HY599" s="3"/>
      <c r="HZ599" s="3" t="s">
        <v>30</v>
      </c>
      <c r="IA599" s="9">
        <v>250</v>
      </c>
      <c r="IB599" s="5">
        <v>11150</v>
      </c>
      <c r="IC599" s="3" t="s">
        <v>18</v>
      </c>
      <c r="ID599" s="3"/>
      <c r="IE599" s="3" t="s">
        <v>309</v>
      </c>
      <c r="IF599" s="7"/>
      <c r="IG599" s="9">
        <v>1000</v>
      </c>
      <c r="IH599" s="9">
        <v>8.8496000000000006</v>
      </c>
    </row>
    <row r="600" spans="1:242" x14ac:dyDescent="0.25">
      <c r="A600" s="1" t="s">
        <v>746</v>
      </c>
      <c r="B600" s="5">
        <v>4525</v>
      </c>
      <c r="C600" s="3"/>
      <c r="D600" s="5">
        <v>130</v>
      </c>
      <c r="E600" s="3" t="s">
        <v>1</v>
      </c>
      <c r="F600" s="3"/>
      <c r="G600" s="2"/>
      <c r="H600" s="3"/>
      <c r="I600" s="3"/>
      <c r="J600" s="5">
        <v>1</v>
      </c>
      <c r="K600" s="3"/>
      <c r="L600" s="3"/>
      <c r="M600" s="5">
        <v>1.3320000000000001</v>
      </c>
      <c r="N600" s="5">
        <v>9.9600000000000009</v>
      </c>
      <c r="O600" s="3"/>
      <c r="P600" s="3"/>
      <c r="Q600" s="3"/>
      <c r="R600" s="5">
        <v>50</v>
      </c>
      <c r="S600" s="3"/>
      <c r="T600" s="2"/>
      <c r="U600" s="5">
        <v>29</v>
      </c>
      <c r="V600" s="3"/>
      <c r="W600" s="5">
        <v>492</v>
      </c>
      <c r="X600" s="3"/>
      <c r="Y600" s="3"/>
      <c r="Z600" s="5">
        <v>4.9000000000000004</v>
      </c>
      <c r="AA600" s="3"/>
      <c r="AB600" s="5">
        <v>2.8250000000000002</v>
      </c>
      <c r="AC600" s="5">
        <v>0.96499999999999997</v>
      </c>
      <c r="AD600" s="3" t="s">
        <v>22</v>
      </c>
      <c r="AE600" s="3" t="s">
        <v>1</v>
      </c>
      <c r="AF600" s="3"/>
      <c r="AG600" s="5">
        <v>8.4000000000000005E-2</v>
      </c>
      <c r="AH600" s="5">
        <v>492</v>
      </c>
      <c r="AI600" s="5">
        <v>350</v>
      </c>
      <c r="AJ600" s="3"/>
      <c r="AK600" s="5">
        <v>492</v>
      </c>
      <c r="AL600" s="5">
        <v>1.38</v>
      </c>
      <c r="AM600" s="3"/>
      <c r="AN600" s="3"/>
      <c r="AO600" s="5">
        <v>492</v>
      </c>
      <c r="AP600" s="5">
        <v>492</v>
      </c>
      <c r="AQ600" s="5">
        <v>420</v>
      </c>
      <c r="AR600" s="5">
        <v>8.75</v>
      </c>
      <c r="AS600" s="3" t="s">
        <v>28</v>
      </c>
      <c r="AT600" s="3" t="s">
        <v>28</v>
      </c>
      <c r="AU600" s="5">
        <v>1010</v>
      </c>
      <c r="AV600" s="3"/>
      <c r="AW600" s="5">
        <v>492</v>
      </c>
      <c r="AX600" s="5">
        <v>11500</v>
      </c>
      <c r="AY600" s="2" t="s">
        <v>311</v>
      </c>
      <c r="AZ600" s="5">
        <v>191</v>
      </c>
      <c r="BA600" s="5">
        <v>492</v>
      </c>
      <c r="BB600" s="3"/>
      <c r="BC600" s="3"/>
      <c r="BD600" s="5">
        <v>0.45879999999999999</v>
      </c>
      <c r="BE600" s="3" t="s">
        <v>581</v>
      </c>
      <c r="BF600" s="5">
        <v>27.5</v>
      </c>
      <c r="BG600" s="5">
        <v>5.49</v>
      </c>
      <c r="BH600" s="3"/>
      <c r="BI600" s="3"/>
      <c r="BJ600" s="5">
        <v>14.1</v>
      </c>
      <c r="BK600" s="5">
        <v>2850</v>
      </c>
      <c r="BL600" s="5">
        <v>3.4129999999999998</v>
      </c>
      <c r="BM600" s="5">
        <v>9.7200000000000006</v>
      </c>
      <c r="BN600" s="5">
        <v>492</v>
      </c>
      <c r="BO600" s="3" t="s">
        <v>716</v>
      </c>
      <c r="BP600" s="5">
        <v>14.2</v>
      </c>
      <c r="BQ600" s="5">
        <v>10.65</v>
      </c>
      <c r="BR600" s="2" t="s">
        <v>21</v>
      </c>
      <c r="BS600" s="3"/>
      <c r="BT600" s="3"/>
      <c r="BU600" s="3"/>
      <c r="BV600" s="5">
        <v>4.2699999999999996</v>
      </c>
      <c r="BW600" s="5">
        <v>4.93</v>
      </c>
      <c r="BX600" s="3" t="s">
        <v>27</v>
      </c>
      <c r="BY600" s="3"/>
      <c r="BZ600" s="5">
        <v>492</v>
      </c>
      <c r="CA600" s="5">
        <v>10.75</v>
      </c>
      <c r="CB600" s="3"/>
      <c r="CC600" s="5">
        <v>1.42</v>
      </c>
      <c r="CD600" s="5">
        <v>1375</v>
      </c>
      <c r="CE600" s="3"/>
      <c r="CF600" s="5">
        <v>234</v>
      </c>
      <c r="CG600" s="3" t="s">
        <v>312</v>
      </c>
      <c r="CH600" s="3"/>
      <c r="CI600" s="3" t="s">
        <v>27</v>
      </c>
      <c r="CJ600" s="3" t="s">
        <v>1</v>
      </c>
      <c r="CK600" s="5">
        <v>6.03</v>
      </c>
      <c r="CL600" s="3" t="s">
        <v>22</v>
      </c>
      <c r="CM600" s="5">
        <v>1015</v>
      </c>
      <c r="CN600" s="3"/>
      <c r="CO600" s="5">
        <v>149</v>
      </c>
      <c r="CP600" s="5">
        <v>26</v>
      </c>
      <c r="CQ600" s="5">
        <v>9.89</v>
      </c>
      <c r="CR600" s="5">
        <v>7.75</v>
      </c>
      <c r="CS600" s="5">
        <v>137</v>
      </c>
      <c r="CT600" s="5">
        <v>65.099999999999994</v>
      </c>
      <c r="CU600" s="5">
        <v>37</v>
      </c>
      <c r="CV600" s="5">
        <v>2285</v>
      </c>
      <c r="CW600" s="5">
        <v>6550</v>
      </c>
      <c r="CX600" s="5">
        <v>2700</v>
      </c>
      <c r="CY600" s="5">
        <v>0.62</v>
      </c>
      <c r="CZ600" s="3" t="s">
        <v>22</v>
      </c>
      <c r="DA600" s="5">
        <v>3.05</v>
      </c>
      <c r="DB600" s="5">
        <v>1600</v>
      </c>
      <c r="DC600" s="5">
        <v>41</v>
      </c>
      <c r="DD600" s="5">
        <v>104</v>
      </c>
      <c r="DE600" s="3" t="s">
        <v>22</v>
      </c>
      <c r="DF600" s="5">
        <v>0.70899999999999996</v>
      </c>
      <c r="DG600" s="3"/>
      <c r="DH600" s="5">
        <v>58</v>
      </c>
      <c r="DI600" s="3" t="s">
        <v>28</v>
      </c>
      <c r="DJ600" s="3"/>
      <c r="DK600" s="5">
        <v>775</v>
      </c>
      <c r="DL600" s="3" t="s">
        <v>8</v>
      </c>
      <c r="DM600" s="5">
        <v>0.30099999999999999</v>
      </c>
      <c r="DN600" s="3"/>
      <c r="DO600" s="5">
        <v>930</v>
      </c>
      <c r="DP600" s="5" t="s">
        <v>21</v>
      </c>
      <c r="DQ600" s="5">
        <v>1632</v>
      </c>
      <c r="DR600" s="5">
        <v>3.69</v>
      </c>
      <c r="DS600" s="5">
        <v>40</v>
      </c>
      <c r="DT600" s="5">
        <v>1.82</v>
      </c>
      <c r="DU600" s="2"/>
      <c r="DV600" s="5" t="s">
        <v>21</v>
      </c>
      <c r="DW600" s="5">
        <v>29</v>
      </c>
      <c r="DX600" s="3"/>
      <c r="DY600" s="3"/>
      <c r="DZ600" s="5">
        <v>4750</v>
      </c>
      <c r="EA600" s="5">
        <v>16.39</v>
      </c>
      <c r="EB600" s="5">
        <v>2.5499999999999998</v>
      </c>
      <c r="EC600" s="3"/>
      <c r="ED600" s="5">
        <v>492</v>
      </c>
      <c r="EE600" s="5">
        <v>0.35699999999999998</v>
      </c>
      <c r="EF600" s="3" t="s">
        <v>1</v>
      </c>
      <c r="EG600" s="3" t="s">
        <v>27</v>
      </c>
      <c r="EH600" s="5">
        <v>140.4</v>
      </c>
      <c r="EI600" s="5">
        <v>18.350000000000001</v>
      </c>
      <c r="EJ600" s="3" t="s">
        <v>473</v>
      </c>
      <c r="EK600" s="5">
        <v>7.4</v>
      </c>
      <c r="EL600" s="3" t="s">
        <v>1</v>
      </c>
      <c r="EM600" s="3"/>
      <c r="EN600" s="3" t="s">
        <v>27</v>
      </c>
      <c r="EO600" s="3"/>
      <c r="EP600" s="3" t="s">
        <v>8</v>
      </c>
      <c r="EQ600" s="3"/>
      <c r="ER600" s="5">
        <v>8.4499999999999993</v>
      </c>
      <c r="ES600" s="3"/>
      <c r="ET600" s="9">
        <v>112</v>
      </c>
      <c r="EU600" s="3"/>
      <c r="EV600" s="3" t="s">
        <v>28</v>
      </c>
      <c r="EW600" s="9">
        <v>62</v>
      </c>
      <c r="EX600" s="9">
        <v>1.6</v>
      </c>
      <c r="EY600" s="3"/>
      <c r="EZ600" s="3"/>
      <c r="FA600" s="9">
        <v>1.53</v>
      </c>
      <c r="FB600" s="9">
        <v>7.85</v>
      </c>
      <c r="FC600" s="5">
        <v>492</v>
      </c>
      <c r="FD600" s="9">
        <v>86.5</v>
      </c>
      <c r="FE600" s="2" t="s">
        <v>311</v>
      </c>
      <c r="FF600" s="3" t="s">
        <v>28</v>
      </c>
      <c r="FG600" s="3" t="s">
        <v>1</v>
      </c>
      <c r="FH600" s="9">
        <v>6.25</v>
      </c>
      <c r="FI600" s="3"/>
      <c r="FJ600" s="9">
        <v>35.4</v>
      </c>
      <c r="FK600" s="3" t="s">
        <v>1</v>
      </c>
      <c r="FL600" s="3" t="s">
        <v>1</v>
      </c>
      <c r="FM600" s="3"/>
      <c r="FN600" s="9">
        <v>2220</v>
      </c>
      <c r="FO600" s="9">
        <v>2.27</v>
      </c>
      <c r="FP600" s="9">
        <v>28</v>
      </c>
      <c r="FQ600" s="3" t="s">
        <v>311</v>
      </c>
      <c r="FR600" s="5">
        <v>2.5099999999999998</v>
      </c>
      <c r="FS600" s="9">
        <v>153</v>
      </c>
      <c r="FT600" s="3" t="s">
        <v>1</v>
      </c>
      <c r="FU600" s="3"/>
      <c r="FV600" s="3" t="s">
        <v>27</v>
      </c>
      <c r="FW600" s="5">
        <v>2610</v>
      </c>
      <c r="FX600" s="10">
        <v>4.5750000000000002</v>
      </c>
      <c r="FY600" s="3"/>
      <c r="FZ600" s="3"/>
      <c r="GA600" s="3"/>
      <c r="GB600" s="3"/>
      <c r="GC600" s="3" t="s">
        <v>27</v>
      </c>
      <c r="GD600" s="3"/>
      <c r="GE600" s="3"/>
      <c r="GF600" s="3" t="s">
        <v>30</v>
      </c>
      <c r="GG600" s="3"/>
      <c r="GH600" s="9">
        <v>3.76</v>
      </c>
      <c r="GI600" s="5">
        <v>492</v>
      </c>
      <c r="GJ600" s="5">
        <v>47190000000000</v>
      </c>
      <c r="GK600" s="3"/>
      <c r="GL600" s="5">
        <v>892</v>
      </c>
      <c r="GM600" s="9">
        <v>1.42</v>
      </c>
      <c r="GN600" s="3"/>
      <c r="GO600" s="3"/>
      <c r="GP600" s="3"/>
      <c r="GQ600" s="3"/>
      <c r="GR600" s="3"/>
      <c r="GS600" s="9">
        <v>3.69</v>
      </c>
      <c r="GT600" s="9">
        <v>124</v>
      </c>
      <c r="GU600" s="9">
        <v>53.5</v>
      </c>
      <c r="GV600" s="3"/>
      <c r="GW600" s="9">
        <v>500</v>
      </c>
      <c r="GX600" s="2" t="s">
        <v>34</v>
      </c>
      <c r="GY600" s="9">
        <v>3.82</v>
      </c>
      <c r="GZ600" s="9">
        <v>6.66</v>
      </c>
      <c r="HA600" s="9">
        <v>1.147</v>
      </c>
      <c r="HB600" s="9">
        <v>47</v>
      </c>
      <c r="HC600" s="3"/>
      <c r="HD600" s="3"/>
      <c r="HE600" s="9">
        <v>625</v>
      </c>
      <c r="HF600" s="9">
        <v>25.2</v>
      </c>
      <c r="HG600" s="3" t="s">
        <v>467</v>
      </c>
      <c r="HH600" s="5">
        <v>492</v>
      </c>
      <c r="HI600" s="3" t="s">
        <v>311</v>
      </c>
      <c r="HJ600" s="3"/>
      <c r="HK600" s="3"/>
      <c r="HL600" s="3"/>
      <c r="HM600" s="9">
        <v>0.95</v>
      </c>
      <c r="HN600" s="9">
        <v>52000</v>
      </c>
      <c r="HO600" s="3"/>
      <c r="HP600" s="3" t="s">
        <v>1</v>
      </c>
      <c r="HQ600" s="3" t="s">
        <v>28</v>
      </c>
      <c r="HR600" s="9">
        <v>1165</v>
      </c>
      <c r="HS600" s="5">
        <v>1.9</v>
      </c>
      <c r="HT600" s="3"/>
      <c r="HU600" s="9">
        <v>0.63390000000000002</v>
      </c>
      <c r="HV600" s="3">
        <v>1</v>
      </c>
      <c r="HW600" s="9">
        <v>6.87</v>
      </c>
      <c r="HX600" s="3"/>
      <c r="HY600" s="3"/>
      <c r="HZ600" s="3" t="s">
        <v>30</v>
      </c>
      <c r="IA600" s="9">
        <v>306</v>
      </c>
      <c r="IB600" s="5">
        <v>11120</v>
      </c>
      <c r="IC600" s="3" t="s">
        <v>18</v>
      </c>
      <c r="ID600" s="3"/>
      <c r="IE600" s="3" t="s">
        <v>309</v>
      </c>
      <c r="IF600" s="7"/>
      <c r="IG600" s="9">
        <v>1000</v>
      </c>
      <c r="IH600" s="9">
        <v>9.5</v>
      </c>
    </row>
    <row r="601" spans="1:242" x14ac:dyDescent="0.25">
      <c r="A601" s="1" t="s">
        <v>747</v>
      </c>
      <c r="B601" s="5">
        <v>4575</v>
      </c>
      <c r="C601" s="3"/>
      <c r="D601" s="5">
        <v>133</v>
      </c>
      <c r="E601" s="3" t="s">
        <v>1</v>
      </c>
      <c r="F601" s="3"/>
      <c r="G601" s="2"/>
      <c r="H601" s="3"/>
      <c r="I601" s="3"/>
      <c r="J601" s="5">
        <v>1</v>
      </c>
      <c r="K601" s="3"/>
      <c r="L601" s="3"/>
      <c r="M601" s="5">
        <v>1.355</v>
      </c>
      <c r="N601" s="5">
        <v>10.199999999999999</v>
      </c>
      <c r="O601" s="3"/>
      <c r="P601" s="3"/>
      <c r="Q601" s="3"/>
      <c r="R601" s="5">
        <v>52</v>
      </c>
      <c r="S601" s="3"/>
      <c r="T601" s="2"/>
      <c r="U601" s="5">
        <v>29.55</v>
      </c>
      <c r="V601" s="3"/>
      <c r="W601" s="5">
        <v>503</v>
      </c>
      <c r="X601" s="3"/>
      <c r="Y601" s="3"/>
      <c r="Z601" s="5">
        <v>4.93</v>
      </c>
      <c r="AA601" s="3"/>
      <c r="AB601" s="5">
        <v>2.8570000000000002</v>
      </c>
      <c r="AC601" s="5">
        <v>0.97099999999999997</v>
      </c>
      <c r="AD601" s="3" t="s">
        <v>22</v>
      </c>
      <c r="AE601" s="3" t="s">
        <v>1</v>
      </c>
      <c r="AF601" s="3"/>
      <c r="AG601" s="5">
        <v>8.5000000000000006E-2</v>
      </c>
      <c r="AH601" s="5">
        <v>503</v>
      </c>
      <c r="AI601" s="5">
        <v>352</v>
      </c>
      <c r="AJ601" s="3"/>
      <c r="AK601" s="5">
        <v>503</v>
      </c>
      <c r="AL601" s="5">
        <v>1.36</v>
      </c>
      <c r="AM601" s="3"/>
      <c r="AN601" s="3"/>
      <c r="AO601" s="5">
        <v>503</v>
      </c>
      <c r="AP601" s="5">
        <v>503</v>
      </c>
      <c r="AQ601" s="5">
        <v>430</v>
      </c>
      <c r="AR601" s="5">
        <v>8.7799999999999994</v>
      </c>
      <c r="AS601" s="3" t="s">
        <v>28</v>
      </c>
      <c r="AT601" s="3" t="s">
        <v>28</v>
      </c>
      <c r="AU601" s="5">
        <v>1013</v>
      </c>
      <c r="AV601" s="3"/>
      <c r="AW601" s="5">
        <v>503</v>
      </c>
      <c r="AX601" s="5">
        <v>16000</v>
      </c>
      <c r="AY601" s="2" t="s">
        <v>311</v>
      </c>
      <c r="AZ601" s="5">
        <v>195</v>
      </c>
      <c r="BA601" s="5">
        <v>503</v>
      </c>
      <c r="BB601" s="3"/>
      <c r="BC601" s="3"/>
      <c r="BD601" s="5">
        <v>0.46</v>
      </c>
      <c r="BE601" s="3" t="s">
        <v>581</v>
      </c>
      <c r="BF601" s="5">
        <v>26.95</v>
      </c>
      <c r="BG601" s="5">
        <v>5.6</v>
      </c>
      <c r="BH601" s="3"/>
      <c r="BI601" s="3"/>
      <c r="BJ601" s="5">
        <v>14.15</v>
      </c>
      <c r="BK601" s="5">
        <v>2960</v>
      </c>
      <c r="BL601" s="5">
        <v>3.4129999999999998</v>
      </c>
      <c r="BM601" s="5">
        <v>9.7200000000000006</v>
      </c>
      <c r="BN601" s="5">
        <v>503</v>
      </c>
      <c r="BO601" s="3" t="s">
        <v>716</v>
      </c>
      <c r="BP601" s="5">
        <v>14.25</v>
      </c>
      <c r="BQ601" s="5">
        <v>10.6</v>
      </c>
      <c r="BR601" s="2" t="s">
        <v>21</v>
      </c>
      <c r="BS601" s="3"/>
      <c r="BT601" s="3"/>
      <c r="BU601" s="3"/>
      <c r="BV601" s="5">
        <v>4.34</v>
      </c>
      <c r="BW601" s="5">
        <v>5.05</v>
      </c>
      <c r="BX601" s="3" t="s">
        <v>27</v>
      </c>
      <c r="BY601" s="3"/>
      <c r="BZ601" s="5">
        <v>503</v>
      </c>
      <c r="CA601" s="5">
        <v>10.87</v>
      </c>
      <c r="CB601" s="3"/>
      <c r="CC601" s="5">
        <v>1.46</v>
      </c>
      <c r="CD601" s="5">
        <v>1435</v>
      </c>
      <c r="CE601" s="3"/>
      <c r="CF601" s="5">
        <v>240</v>
      </c>
      <c r="CG601" s="3" t="s">
        <v>312</v>
      </c>
      <c r="CH601" s="3"/>
      <c r="CI601" s="3" t="s">
        <v>27</v>
      </c>
      <c r="CJ601" s="3" t="s">
        <v>1</v>
      </c>
      <c r="CK601" s="5">
        <v>6.02</v>
      </c>
      <c r="CL601" s="3" t="s">
        <v>22</v>
      </c>
      <c r="CM601" s="5">
        <v>1025</v>
      </c>
      <c r="CN601" s="3"/>
      <c r="CO601" s="5">
        <v>145</v>
      </c>
      <c r="CP601" s="5">
        <v>26</v>
      </c>
      <c r="CQ601" s="5">
        <v>10.15</v>
      </c>
      <c r="CR601" s="5">
        <v>7.76</v>
      </c>
      <c r="CS601" s="5">
        <v>140</v>
      </c>
      <c r="CT601" s="5">
        <v>65.7</v>
      </c>
      <c r="CU601" s="5">
        <v>37</v>
      </c>
      <c r="CV601" s="5">
        <v>2298</v>
      </c>
      <c r="CW601" s="5">
        <v>6580</v>
      </c>
      <c r="CX601" s="5">
        <v>2857</v>
      </c>
      <c r="CY601" s="5">
        <v>0.63249999999999995</v>
      </c>
      <c r="CZ601" s="3" t="s">
        <v>22</v>
      </c>
      <c r="DA601" s="5">
        <v>3.1</v>
      </c>
      <c r="DB601" s="5">
        <v>1608</v>
      </c>
      <c r="DC601" s="5">
        <v>41.5</v>
      </c>
      <c r="DD601" s="5">
        <v>104</v>
      </c>
      <c r="DE601" s="3" t="s">
        <v>22</v>
      </c>
      <c r="DF601" s="5">
        <v>0.70920000000000005</v>
      </c>
      <c r="DG601" s="3"/>
      <c r="DH601" s="5">
        <v>58.5</v>
      </c>
      <c r="DI601" s="3" t="s">
        <v>28</v>
      </c>
      <c r="DJ601" s="3"/>
      <c r="DK601" s="5">
        <v>780</v>
      </c>
      <c r="DL601" s="3" t="s">
        <v>8</v>
      </c>
      <c r="DM601" s="5">
        <v>0.30099999999999999</v>
      </c>
      <c r="DN601" s="3"/>
      <c r="DO601" s="5">
        <v>925</v>
      </c>
      <c r="DP601" s="5" t="s">
        <v>21</v>
      </c>
      <c r="DQ601" s="5">
        <v>1630</v>
      </c>
      <c r="DR601" s="5">
        <v>3.7</v>
      </c>
      <c r="DS601" s="5">
        <v>40</v>
      </c>
      <c r="DT601" s="5">
        <v>1.887</v>
      </c>
      <c r="DU601" s="2"/>
      <c r="DV601" s="5" t="s">
        <v>21</v>
      </c>
      <c r="DW601" s="5">
        <v>29.55</v>
      </c>
      <c r="DX601" s="3"/>
      <c r="DY601" s="3"/>
      <c r="DZ601" s="5">
        <v>4800</v>
      </c>
      <c r="EA601" s="5">
        <v>16.95</v>
      </c>
      <c r="EB601" s="5">
        <v>2.5499999999999998</v>
      </c>
      <c r="EC601" s="3"/>
      <c r="ED601" s="5">
        <v>503</v>
      </c>
      <c r="EE601" s="5">
        <v>0.36</v>
      </c>
      <c r="EF601" s="3" t="s">
        <v>1</v>
      </c>
      <c r="EG601" s="3" t="s">
        <v>27</v>
      </c>
      <c r="EH601" s="5">
        <v>141.19999999999999</v>
      </c>
      <c r="EI601" s="5">
        <v>18.55</v>
      </c>
      <c r="EJ601" s="3" t="s">
        <v>473</v>
      </c>
      <c r="EK601" s="5">
        <v>7.95</v>
      </c>
      <c r="EL601" s="3" t="s">
        <v>1</v>
      </c>
      <c r="EM601" s="3"/>
      <c r="EN601" s="3" t="s">
        <v>27</v>
      </c>
      <c r="EO601" s="3"/>
      <c r="EP601" s="3" t="s">
        <v>8</v>
      </c>
      <c r="EQ601" s="3"/>
      <c r="ER601" s="5">
        <v>8.48</v>
      </c>
      <c r="ES601" s="3"/>
      <c r="ET601" s="9">
        <v>112</v>
      </c>
      <c r="EU601" s="3"/>
      <c r="EV601" s="3" t="s">
        <v>28</v>
      </c>
      <c r="EW601" s="9">
        <v>64</v>
      </c>
      <c r="EX601" s="9">
        <v>1.63</v>
      </c>
      <c r="EY601" s="3"/>
      <c r="EZ601" s="3"/>
      <c r="FA601" s="9">
        <v>1.56</v>
      </c>
      <c r="FB601" s="9">
        <v>7.9</v>
      </c>
      <c r="FC601" s="5">
        <v>503</v>
      </c>
      <c r="FD601" s="9">
        <v>88</v>
      </c>
      <c r="FE601" s="2" t="s">
        <v>311</v>
      </c>
      <c r="FF601" s="3" t="s">
        <v>28</v>
      </c>
      <c r="FG601" s="3" t="s">
        <v>1</v>
      </c>
      <c r="FH601" s="9">
        <v>6.38</v>
      </c>
      <c r="FI601" s="3"/>
      <c r="FJ601" s="9">
        <v>35.450000000000003</v>
      </c>
      <c r="FK601" s="3" t="s">
        <v>1</v>
      </c>
      <c r="FL601" s="3" t="s">
        <v>1</v>
      </c>
      <c r="FM601" s="3"/>
      <c r="FN601" s="9">
        <v>2227</v>
      </c>
      <c r="FO601" s="9">
        <v>2.34</v>
      </c>
      <c r="FP601" s="9">
        <v>28.1</v>
      </c>
      <c r="FQ601" s="3" t="s">
        <v>311</v>
      </c>
      <c r="FR601" s="5">
        <v>2.5499999999999998</v>
      </c>
      <c r="FS601" s="9">
        <v>155</v>
      </c>
      <c r="FT601" s="3" t="s">
        <v>1</v>
      </c>
      <c r="FU601" s="3"/>
      <c r="FV601" s="3" t="s">
        <v>27</v>
      </c>
      <c r="FW601" s="5">
        <v>3000</v>
      </c>
      <c r="FX601" s="10">
        <v>4.6500000000000004</v>
      </c>
      <c r="FY601" s="3"/>
      <c r="FZ601" s="3"/>
      <c r="GA601" s="3"/>
      <c r="GB601" s="3"/>
      <c r="GC601" s="3" t="s">
        <v>27</v>
      </c>
      <c r="GD601" s="3"/>
      <c r="GE601" s="3"/>
      <c r="GF601" s="3" t="s">
        <v>30</v>
      </c>
      <c r="GG601" s="3"/>
      <c r="GH601" s="9">
        <v>3.76</v>
      </c>
      <c r="GI601" s="5">
        <v>503</v>
      </c>
      <c r="GJ601" s="5">
        <v>60450000000000.008</v>
      </c>
      <c r="GK601" s="3"/>
      <c r="GL601" s="5">
        <v>920</v>
      </c>
      <c r="GM601" s="9">
        <v>1.44</v>
      </c>
      <c r="GN601" s="3"/>
      <c r="GO601" s="3"/>
      <c r="GP601" s="3"/>
      <c r="GQ601" s="3"/>
      <c r="GR601" s="3"/>
      <c r="GS601" s="9">
        <v>3.7</v>
      </c>
      <c r="GT601" s="9">
        <v>125</v>
      </c>
      <c r="GU601" s="9">
        <v>53.85</v>
      </c>
      <c r="GV601" s="3"/>
      <c r="GW601" s="9">
        <v>480</v>
      </c>
      <c r="GX601" s="2" t="s">
        <v>34</v>
      </c>
      <c r="GY601" s="9">
        <v>3.8460000000000001</v>
      </c>
      <c r="GZ601" s="9">
        <v>6.58</v>
      </c>
      <c r="HA601" s="9">
        <v>1.18</v>
      </c>
      <c r="HB601" s="9">
        <v>46.75</v>
      </c>
      <c r="HC601" s="3"/>
      <c r="HD601" s="3"/>
      <c r="HE601" s="9">
        <v>595</v>
      </c>
      <c r="HF601" s="9">
        <v>25.22</v>
      </c>
      <c r="HG601" s="3" t="s">
        <v>467</v>
      </c>
      <c r="HH601" s="5">
        <v>503</v>
      </c>
      <c r="HI601" s="3" t="s">
        <v>311</v>
      </c>
      <c r="HJ601" s="3"/>
      <c r="HK601" s="3"/>
      <c r="HL601" s="3"/>
      <c r="HM601" s="9">
        <v>0.96</v>
      </c>
      <c r="HN601" s="9">
        <v>56000</v>
      </c>
      <c r="HO601" s="3"/>
      <c r="HP601" s="3" t="s">
        <v>1</v>
      </c>
      <c r="HQ601" s="3" t="s">
        <v>28</v>
      </c>
      <c r="HR601" s="9">
        <v>1150</v>
      </c>
      <c r="HS601" s="5">
        <v>1.875</v>
      </c>
      <c r="HT601" s="3"/>
      <c r="HU601" s="9">
        <v>0.65349999999999997</v>
      </c>
      <c r="HV601" s="3">
        <v>1</v>
      </c>
      <c r="HW601" s="9">
        <v>7</v>
      </c>
      <c r="HX601" s="3"/>
      <c r="HY601" s="3"/>
      <c r="HZ601" s="3" t="s">
        <v>30</v>
      </c>
      <c r="IA601" s="9">
        <v>339</v>
      </c>
      <c r="IB601" s="5">
        <v>11122</v>
      </c>
      <c r="IC601" s="3" t="s">
        <v>18</v>
      </c>
      <c r="ID601" s="3"/>
      <c r="IE601" s="3" t="s">
        <v>309</v>
      </c>
      <c r="IF601" s="7"/>
      <c r="IG601" s="9">
        <v>1000</v>
      </c>
      <c r="IH601" s="9">
        <v>9.6199999999999992</v>
      </c>
    </row>
    <row r="602" spans="1:242" x14ac:dyDescent="0.25">
      <c r="A602" s="1" t="s">
        <v>748</v>
      </c>
      <c r="B602" s="5">
        <v>4560</v>
      </c>
      <c r="C602" s="3">
        <v>103</v>
      </c>
      <c r="D602" s="5">
        <v>125</v>
      </c>
      <c r="E602" s="3" t="s">
        <v>1</v>
      </c>
      <c r="F602" s="3"/>
      <c r="G602" s="2">
        <v>5890</v>
      </c>
      <c r="H602" s="3">
        <v>2.73</v>
      </c>
      <c r="I602" s="3">
        <v>2.73</v>
      </c>
      <c r="J602" s="5">
        <v>1</v>
      </c>
      <c r="K602" s="3"/>
      <c r="L602" s="3">
        <v>1.81</v>
      </c>
      <c r="M602" s="5">
        <v>1.35</v>
      </c>
      <c r="N602" s="5">
        <v>10.15</v>
      </c>
      <c r="O602" s="3"/>
      <c r="P602" s="3">
        <v>1.05</v>
      </c>
      <c r="Q602" s="3">
        <v>0.38</v>
      </c>
      <c r="R602" s="5">
        <v>51</v>
      </c>
      <c r="S602" s="3">
        <v>2.0299999999999998</v>
      </c>
      <c r="T602" s="5">
        <v>11.75</v>
      </c>
      <c r="U602" s="5">
        <v>29.5</v>
      </c>
      <c r="V602" s="3">
        <v>2.09</v>
      </c>
      <c r="W602" s="5">
        <v>495</v>
      </c>
      <c r="X602" s="3">
        <v>1.1100000000000001</v>
      </c>
      <c r="Y602" s="3">
        <v>38.25</v>
      </c>
      <c r="Z602" s="5">
        <v>4.95</v>
      </c>
      <c r="AA602" s="3"/>
      <c r="AB602" s="5">
        <v>2.8330000000000002</v>
      </c>
      <c r="AC602" s="5">
        <v>0.98</v>
      </c>
      <c r="AD602" s="3" t="s">
        <v>22</v>
      </c>
      <c r="AE602" s="3" t="s">
        <v>1</v>
      </c>
      <c r="AF602" s="3">
        <v>1.43</v>
      </c>
      <c r="AG602" s="5">
        <v>8.5000000000000006E-2</v>
      </c>
      <c r="AH602" s="5">
        <v>495</v>
      </c>
      <c r="AI602" s="5">
        <v>355</v>
      </c>
      <c r="AJ602" s="3">
        <v>2575</v>
      </c>
      <c r="AK602" s="5">
        <v>495</v>
      </c>
      <c r="AL602" s="5">
        <v>1.365</v>
      </c>
      <c r="AM602" s="3">
        <v>88</v>
      </c>
      <c r="AN602" s="3">
        <v>0.877</v>
      </c>
      <c r="AO602" s="5">
        <v>495</v>
      </c>
      <c r="AP602" s="5">
        <v>495</v>
      </c>
      <c r="AQ602" s="5">
        <v>430</v>
      </c>
      <c r="AR602" s="5">
        <v>8.75</v>
      </c>
      <c r="AS602" s="3" t="s">
        <v>28</v>
      </c>
      <c r="AT602" s="3" t="s">
        <v>28</v>
      </c>
      <c r="AU602" s="5">
        <v>1005</v>
      </c>
      <c r="AV602" s="3">
        <v>400</v>
      </c>
      <c r="AW602" s="5">
        <v>495</v>
      </c>
      <c r="AX602" s="5">
        <v>16450</v>
      </c>
      <c r="AY602" s="2" t="s">
        <v>311</v>
      </c>
      <c r="AZ602" s="5">
        <v>198</v>
      </c>
      <c r="BA602" s="5">
        <v>495</v>
      </c>
      <c r="BB602" s="3">
        <v>8.66</v>
      </c>
      <c r="BC602" s="3">
        <v>35</v>
      </c>
      <c r="BD602" s="5">
        <v>0.46</v>
      </c>
      <c r="BE602" s="3" t="s">
        <v>581</v>
      </c>
      <c r="BF602" s="5">
        <v>27</v>
      </c>
      <c r="BG602" s="5">
        <v>5.57</v>
      </c>
      <c r="BH602" s="3">
        <v>202</v>
      </c>
      <c r="BI602" s="3">
        <v>2.73</v>
      </c>
      <c r="BJ602" s="5">
        <v>13.95</v>
      </c>
      <c r="BK602" s="5">
        <v>2980</v>
      </c>
      <c r="BL602" s="5">
        <v>3.4129999999999998</v>
      </c>
      <c r="BM602" s="5">
        <v>9.6999999999999993</v>
      </c>
      <c r="BN602" s="5">
        <v>495</v>
      </c>
      <c r="BO602" s="3" t="s">
        <v>716</v>
      </c>
      <c r="BP602" s="5">
        <v>14.3</v>
      </c>
      <c r="BQ602" s="5">
        <v>10.6</v>
      </c>
      <c r="BR602" s="2" t="s">
        <v>21</v>
      </c>
      <c r="BS602" s="3">
        <v>0.69</v>
      </c>
      <c r="BT602" s="3"/>
      <c r="BU602" s="3">
        <v>1.45</v>
      </c>
      <c r="BV602" s="5">
        <v>4.4000000000000004</v>
      </c>
      <c r="BW602" s="5">
        <v>4.95</v>
      </c>
      <c r="BX602" s="3" t="s">
        <v>27</v>
      </c>
      <c r="BY602" s="3"/>
      <c r="BZ602" s="5">
        <v>495</v>
      </c>
      <c r="CA602" s="5">
        <v>10.99</v>
      </c>
      <c r="CB602" s="3">
        <v>2.8</v>
      </c>
      <c r="CC602" s="5">
        <v>1.45</v>
      </c>
      <c r="CD602" s="5">
        <v>1460</v>
      </c>
      <c r="CE602" s="3">
        <v>0.65</v>
      </c>
      <c r="CF602" s="5">
        <v>239</v>
      </c>
      <c r="CG602" s="3" t="s">
        <v>312</v>
      </c>
      <c r="CH602" s="3">
        <v>2.73</v>
      </c>
      <c r="CI602" s="3" t="s">
        <v>27</v>
      </c>
      <c r="CJ602" s="3" t="s">
        <v>1</v>
      </c>
      <c r="CK602" s="5">
        <v>6</v>
      </c>
      <c r="CL602" s="3" t="s">
        <v>22</v>
      </c>
      <c r="CM602" s="5">
        <v>1020</v>
      </c>
      <c r="CN602" s="3">
        <v>22000</v>
      </c>
      <c r="CO602" s="5">
        <v>145</v>
      </c>
      <c r="CP602" s="5">
        <v>22</v>
      </c>
      <c r="CQ602" s="5">
        <v>10.3</v>
      </c>
      <c r="CR602" s="5">
        <v>7.75</v>
      </c>
      <c r="CS602" s="5">
        <v>142</v>
      </c>
      <c r="CT602" s="5">
        <v>65.5</v>
      </c>
      <c r="CU602" s="5">
        <v>38.25</v>
      </c>
      <c r="CV602" s="5">
        <v>2295</v>
      </c>
      <c r="CW602" s="5">
        <v>6000</v>
      </c>
      <c r="CX602" s="5">
        <v>2632</v>
      </c>
      <c r="CY602" s="5">
        <v>0.628</v>
      </c>
      <c r="CZ602" s="3" t="s">
        <v>22</v>
      </c>
      <c r="DA602" s="5">
        <v>3.17</v>
      </c>
      <c r="DB602" s="5">
        <v>1598</v>
      </c>
      <c r="DC602" s="5">
        <v>41.35</v>
      </c>
      <c r="DD602" s="5">
        <v>105</v>
      </c>
      <c r="DE602" s="3" t="s">
        <v>22</v>
      </c>
      <c r="DF602" s="5">
        <v>0.70920000000000005</v>
      </c>
      <c r="DG602" s="3">
        <v>75</v>
      </c>
      <c r="DH602" s="5">
        <v>59.25</v>
      </c>
      <c r="DI602" s="3" t="s">
        <v>28</v>
      </c>
      <c r="DJ602" s="3">
        <v>45</v>
      </c>
      <c r="DK602" s="5">
        <v>783</v>
      </c>
      <c r="DL602" s="3" t="s">
        <v>8</v>
      </c>
      <c r="DM602" s="5">
        <v>0.3</v>
      </c>
      <c r="DN602" s="3">
        <v>11</v>
      </c>
      <c r="DO602" s="5">
        <v>925</v>
      </c>
      <c r="DP602" s="5">
        <v>0.6</v>
      </c>
      <c r="DQ602" s="5">
        <v>1625</v>
      </c>
      <c r="DR602" s="5">
        <v>3.68</v>
      </c>
      <c r="DS602" s="5">
        <v>38</v>
      </c>
      <c r="DT602" s="5">
        <v>1.75</v>
      </c>
      <c r="DU602" s="2"/>
      <c r="DV602" s="5">
        <v>4.3499999999999996</v>
      </c>
      <c r="DW602" s="5">
        <v>29.5</v>
      </c>
      <c r="DX602" s="3">
        <v>8.02</v>
      </c>
      <c r="DY602" s="3"/>
      <c r="DZ602" s="5">
        <v>4760</v>
      </c>
      <c r="EA602" s="5">
        <v>16.670000000000002</v>
      </c>
      <c r="EB602" s="5">
        <v>2.56</v>
      </c>
      <c r="EC602" s="3">
        <v>11.8</v>
      </c>
      <c r="ED602" s="5">
        <v>495</v>
      </c>
      <c r="EE602" s="5">
        <v>0.36</v>
      </c>
      <c r="EF602" s="3" t="s">
        <v>1</v>
      </c>
      <c r="EG602" s="3" t="s">
        <v>27</v>
      </c>
      <c r="EH602" s="5">
        <v>142</v>
      </c>
      <c r="EI602" s="5">
        <v>18.45</v>
      </c>
      <c r="EJ602" s="3" t="s">
        <v>473</v>
      </c>
      <c r="EK602" s="5">
        <v>8.1</v>
      </c>
      <c r="EL602" s="3" t="s">
        <v>1</v>
      </c>
      <c r="EM602" s="3">
        <v>4.7</v>
      </c>
      <c r="EN602" s="3" t="s">
        <v>27</v>
      </c>
      <c r="EO602" s="3">
        <v>470</v>
      </c>
      <c r="EP602" s="3" t="s">
        <v>8</v>
      </c>
      <c r="EQ602" s="3">
        <v>2.73</v>
      </c>
      <c r="ER602" s="5">
        <v>8.5</v>
      </c>
      <c r="ES602" s="3">
        <v>11200</v>
      </c>
      <c r="ET602" s="9">
        <v>125</v>
      </c>
      <c r="EU602" s="3"/>
      <c r="EV602" s="3" t="s">
        <v>28</v>
      </c>
      <c r="EW602" s="9">
        <v>66</v>
      </c>
      <c r="EX602" s="9">
        <v>1.62</v>
      </c>
      <c r="EY602" s="3">
        <v>1.86</v>
      </c>
      <c r="EZ602" s="3"/>
      <c r="FA602" s="9">
        <v>1.54</v>
      </c>
      <c r="FB602" s="9">
        <v>7.99</v>
      </c>
      <c r="FC602" s="5">
        <v>495</v>
      </c>
      <c r="FD602" s="9">
        <v>86</v>
      </c>
      <c r="FE602" s="2" t="s">
        <v>311</v>
      </c>
      <c r="FF602" s="3" t="s">
        <v>28</v>
      </c>
      <c r="FG602" s="3" t="s">
        <v>1</v>
      </c>
      <c r="FH602" s="9">
        <v>6.35</v>
      </c>
      <c r="FI602" s="3">
        <v>0.38900000000000001</v>
      </c>
      <c r="FJ602" s="9">
        <v>35.450000000000003</v>
      </c>
      <c r="FK602" s="3" t="s">
        <v>1</v>
      </c>
      <c r="FL602" s="3" t="s">
        <v>1</v>
      </c>
      <c r="FM602" s="3">
        <v>1.37</v>
      </c>
      <c r="FN602" s="9">
        <v>2227</v>
      </c>
      <c r="FO602" s="9">
        <v>2.35</v>
      </c>
      <c r="FP602" s="9">
        <v>28.15</v>
      </c>
      <c r="FQ602" s="3" t="s">
        <v>311</v>
      </c>
      <c r="FR602" s="5">
        <v>2.5</v>
      </c>
      <c r="FS602" s="9">
        <v>154</v>
      </c>
      <c r="FT602" s="3" t="s">
        <v>1</v>
      </c>
      <c r="FU602" s="3">
        <v>3.65</v>
      </c>
      <c r="FV602" s="3" t="s">
        <v>27</v>
      </c>
      <c r="FW602" s="5">
        <v>2950</v>
      </c>
      <c r="FX602" s="10">
        <v>4.7750000000000004</v>
      </c>
      <c r="FY602" s="3">
        <v>313</v>
      </c>
      <c r="FZ602" s="3"/>
      <c r="GA602" s="3">
        <v>2.73</v>
      </c>
      <c r="GB602" s="3">
        <v>2.73</v>
      </c>
      <c r="GC602" s="3" t="s">
        <v>27</v>
      </c>
      <c r="GD602" s="3">
        <v>2.73</v>
      </c>
      <c r="GE602" s="3">
        <v>3.1549999999999998</v>
      </c>
      <c r="GF602" s="3" t="s">
        <v>30</v>
      </c>
      <c r="GG602" s="3">
        <v>1890</v>
      </c>
      <c r="GH602" s="9">
        <v>3.76</v>
      </c>
      <c r="GI602" s="5">
        <v>495</v>
      </c>
      <c r="GJ602" s="5">
        <v>66950000000000.008</v>
      </c>
      <c r="GK602" s="3">
        <v>5.4</v>
      </c>
      <c r="GL602" s="5">
        <v>925</v>
      </c>
      <c r="GM602" s="9">
        <v>1.44</v>
      </c>
      <c r="GN602" s="3">
        <v>31.75</v>
      </c>
      <c r="GO602" s="3">
        <v>151</v>
      </c>
      <c r="GP602" s="3">
        <v>3.5</v>
      </c>
      <c r="GQ602" s="3">
        <v>8000</v>
      </c>
      <c r="GR602" s="3"/>
      <c r="GS602" s="9">
        <v>3.68</v>
      </c>
      <c r="GT602" s="9">
        <v>123.5</v>
      </c>
      <c r="GU602" s="9">
        <v>54.05</v>
      </c>
      <c r="GV602" s="3">
        <v>100</v>
      </c>
      <c r="GW602" s="9">
        <v>465</v>
      </c>
      <c r="GX602" s="2" t="s">
        <v>34</v>
      </c>
      <c r="GY602" s="9">
        <v>3.8</v>
      </c>
      <c r="GZ602" s="9">
        <v>6.71</v>
      </c>
      <c r="HA602" s="9">
        <v>1.1599999999999999</v>
      </c>
      <c r="HB602" s="9">
        <v>46.85</v>
      </c>
      <c r="HC602" s="3">
        <v>27.83</v>
      </c>
      <c r="HD602" s="18" t="s">
        <v>749</v>
      </c>
      <c r="HE602" s="9">
        <v>575</v>
      </c>
      <c r="HF602" s="9">
        <v>25.25</v>
      </c>
      <c r="HG602" s="3" t="s">
        <v>467</v>
      </c>
      <c r="HH602" s="5">
        <v>495</v>
      </c>
      <c r="HI602" s="3" t="s">
        <v>311</v>
      </c>
      <c r="HJ602" s="3">
        <v>1.43</v>
      </c>
      <c r="HK602" s="3"/>
      <c r="HL602" s="3">
        <v>6</v>
      </c>
      <c r="HM602" s="9">
        <v>0.96</v>
      </c>
      <c r="HN602" s="9">
        <v>62800</v>
      </c>
      <c r="HO602" s="3">
        <v>510</v>
      </c>
      <c r="HP602" s="3" t="s">
        <v>1</v>
      </c>
      <c r="HQ602" s="3" t="s">
        <v>28</v>
      </c>
      <c r="HR602" s="9">
        <v>1130</v>
      </c>
      <c r="HS602" s="5">
        <v>1.8859999999999999</v>
      </c>
      <c r="HT602" s="3">
        <v>3.68</v>
      </c>
      <c r="HU602" s="9">
        <v>0.64900000000000002</v>
      </c>
      <c r="HV602" s="3">
        <v>1</v>
      </c>
      <c r="HW602" s="9">
        <v>7.15</v>
      </c>
      <c r="HX602" s="3">
        <v>52</v>
      </c>
      <c r="HY602" s="3">
        <v>134</v>
      </c>
      <c r="HZ602" s="3" t="s">
        <v>30</v>
      </c>
      <c r="IA602" s="9">
        <v>325</v>
      </c>
      <c r="IB602" s="5">
        <v>11100</v>
      </c>
      <c r="IC602" s="3" t="s">
        <v>18</v>
      </c>
      <c r="ID602" s="3"/>
      <c r="IE602" s="3" t="s">
        <v>309</v>
      </c>
      <c r="IF602" s="7">
        <v>150</v>
      </c>
      <c r="IG602" s="9">
        <v>1000</v>
      </c>
      <c r="IH602" s="9">
        <v>9.6999999999999993</v>
      </c>
    </row>
    <row r="603" spans="1:242" x14ac:dyDescent="0.25">
      <c r="A603" s="1" t="s">
        <v>750</v>
      </c>
      <c r="B603" s="5">
        <v>4800</v>
      </c>
      <c r="C603" s="3"/>
      <c r="D603" s="5">
        <v>128</v>
      </c>
      <c r="E603" s="3" t="s">
        <v>1</v>
      </c>
      <c r="F603" s="3"/>
      <c r="G603" s="3"/>
      <c r="H603" s="3"/>
      <c r="I603" s="3"/>
      <c r="J603" s="5">
        <v>1</v>
      </c>
      <c r="K603" s="3"/>
      <c r="L603" s="3"/>
      <c r="M603" s="5">
        <v>1.357</v>
      </c>
      <c r="N603" s="5">
        <v>10.53</v>
      </c>
      <c r="O603" s="3"/>
      <c r="P603" s="3"/>
      <c r="Q603" s="3"/>
      <c r="R603" s="5">
        <v>50</v>
      </c>
      <c r="S603" s="3"/>
      <c r="T603" s="2"/>
      <c r="U603" s="5">
        <v>30.6</v>
      </c>
      <c r="V603" s="3"/>
      <c r="W603" s="5">
        <v>516</v>
      </c>
      <c r="X603" s="3"/>
      <c r="Y603" s="3"/>
      <c r="Z603" s="5">
        <v>5</v>
      </c>
      <c r="AA603" s="3"/>
      <c r="AB603" s="5">
        <v>2.86</v>
      </c>
      <c r="AC603" s="5">
        <v>0.98799999999999999</v>
      </c>
      <c r="AD603" s="3" t="s">
        <v>22</v>
      </c>
      <c r="AE603" s="3" t="s">
        <v>1</v>
      </c>
      <c r="AF603" s="3"/>
      <c r="AG603" s="5">
        <v>8.7999999999999995E-2</v>
      </c>
      <c r="AH603" s="5">
        <v>516</v>
      </c>
      <c r="AI603" s="5">
        <v>360</v>
      </c>
      <c r="AJ603" s="3"/>
      <c r="AK603" s="5">
        <v>516</v>
      </c>
      <c r="AL603" s="5">
        <v>1.3779999999999999</v>
      </c>
      <c r="AM603" s="3"/>
      <c r="AN603" s="3"/>
      <c r="AO603" s="5">
        <v>516</v>
      </c>
      <c r="AP603" s="5">
        <v>516</v>
      </c>
      <c r="AQ603" s="5">
        <v>438</v>
      </c>
      <c r="AR603" s="5">
        <v>8.76</v>
      </c>
      <c r="AS603" s="3" t="s">
        <v>28</v>
      </c>
      <c r="AT603" s="3" t="s">
        <v>28</v>
      </c>
      <c r="AU603" s="5">
        <v>1029</v>
      </c>
      <c r="AV603" s="3"/>
      <c r="AW603" s="5">
        <v>516</v>
      </c>
      <c r="AX603" s="5">
        <v>25000</v>
      </c>
      <c r="AY603" s="2" t="s">
        <v>311</v>
      </c>
      <c r="AZ603" s="5">
        <v>200</v>
      </c>
      <c r="BA603" s="5">
        <v>516</v>
      </c>
      <c r="BB603" s="3"/>
      <c r="BC603" s="3"/>
      <c r="BD603" s="5">
        <v>0.47599999999999998</v>
      </c>
      <c r="BE603" s="3" t="s">
        <v>581</v>
      </c>
      <c r="BF603" s="5">
        <v>27.55</v>
      </c>
      <c r="BG603" s="5">
        <v>5.79</v>
      </c>
      <c r="BH603" s="3"/>
      <c r="BI603" s="3"/>
      <c r="BJ603" s="5">
        <v>14.17</v>
      </c>
      <c r="BK603" s="5">
        <v>2995</v>
      </c>
      <c r="BL603" s="5">
        <v>3.4129999999999998</v>
      </c>
      <c r="BM603" s="5">
        <v>9.7200000000000006</v>
      </c>
      <c r="BN603" s="5">
        <v>516</v>
      </c>
      <c r="BO603" s="3" t="s">
        <v>716</v>
      </c>
      <c r="BP603" s="5">
        <v>14.28</v>
      </c>
      <c r="BQ603" s="5">
        <v>10.63</v>
      </c>
      <c r="BR603" s="2" t="s">
        <v>21</v>
      </c>
      <c r="BS603" s="3"/>
      <c r="BT603" s="3"/>
      <c r="BU603" s="3"/>
      <c r="BV603" s="5">
        <v>4.58</v>
      </c>
      <c r="BW603" s="5">
        <v>5.15</v>
      </c>
      <c r="BX603" s="3" t="s">
        <v>27</v>
      </c>
      <c r="BY603" s="3"/>
      <c r="BZ603" s="5">
        <v>516</v>
      </c>
      <c r="CA603" s="5">
        <v>10.99</v>
      </c>
      <c r="CB603" s="3"/>
      <c r="CC603" s="5">
        <v>1.5</v>
      </c>
      <c r="CD603" s="5">
        <v>1515</v>
      </c>
      <c r="CE603" s="3"/>
      <c r="CF603" s="5">
        <v>248</v>
      </c>
      <c r="CG603" s="3" t="s">
        <v>312</v>
      </c>
      <c r="CH603" s="3"/>
      <c r="CI603" s="3" t="s">
        <v>27</v>
      </c>
      <c r="CJ603" s="3" t="s">
        <v>1</v>
      </c>
      <c r="CK603" s="5">
        <v>6.18</v>
      </c>
      <c r="CL603" s="3" t="s">
        <v>22</v>
      </c>
      <c r="CM603" s="5">
        <v>1022</v>
      </c>
      <c r="CN603" s="3"/>
      <c r="CO603" s="5">
        <v>145</v>
      </c>
      <c r="CP603" s="5">
        <v>24</v>
      </c>
      <c r="CQ603" s="5">
        <v>10.5</v>
      </c>
      <c r="CR603" s="5">
        <v>7.75</v>
      </c>
      <c r="CS603" s="5">
        <v>148</v>
      </c>
      <c r="CT603" s="5">
        <v>67</v>
      </c>
      <c r="CU603" s="5">
        <v>39</v>
      </c>
      <c r="CV603" s="5">
        <v>2292</v>
      </c>
      <c r="CW603" s="5">
        <v>5950</v>
      </c>
      <c r="CX603" s="5">
        <v>1176</v>
      </c>
      <c r="CY603" s="5">
        <v>0.64600000000000002</v>
      </c>
      <c r="CZ603" s="3" t="s">
        <v>22</v>
      </c>
      <c r="DA603" s="5">
        <v>3.16</v>
      </c>
      <c r="DB603" s="5">
        <v>1600</v>
      </c>
      <c r="DC603" s="5">
        <v>42.25</v>
      </c>
      <c r="DD603" s="5">
        <v>108.5</v>
      </c>
      <c r="DE603" s="3" t="s">
        <v>22</v>
      </c>
      <c r="DF603" s="5">
        <v>0.71399999999999997</v>
      </c>
      <c r="DG603" s="3"/>
      <c r="DH603" s="5">
        <v>60</v>
      </c>
      <c r="DI603" s="3" t="s">
        <v>28</v>
      </c>
      <c r="DJ603" s="3"/>
      <c r="DK603" s="5">
        <v>790</v>
      </c>
      <c r="DL603" s="3" t="s">
        <v>8</v>
      </c>
      <c r="DM603" s="5">
        <v>0.30099999999999999</v>
      </c>
      <c r="DN603" s="3"/>
      <c r="DO603" s="5">
        <v>922</v>
      </c>
      <c r="DP603" s="5" t="s">
        <v>21</v>
      </c>
      <c r="DQ603" s="5">
        <v>1620</v>
      </c>
      <c r="DR603" s="5">
        <v>3.6760000000000002</v>
      </c>
      <c r="DS603" s="5">
        <v>40</v>
      </c>
      <c r="DT603" s="5">
        <v>1.85</v>
      </c>
      <c r="DU603" s="2"/>
      <c r="DV603" s="5" t="s">
        <v>21</v>
      </c>
      <c r="DW603" s="5">
        <v>30.6</v>
      </c>
      <c r="DX603" s="3"/>
      <c r="DY603" s="3"/>
      <c r="DZ603" s="5">
        <v>4720</v>
      </c>
      <c r="EA603" s="5">
        <v>16.670000000000002</v>
      </c>
      <c r="EB603" s="5">
        <v>2.58</v>
      </c>
      <c r="EC603" s="3"/>
      <c r="ED603" s="5">
        <v>516</v>
      </c>
      <c r="EE603" s="5">
        <v>0.36799999999999999</v>
      </c>
      <c r="EF603" s="3" t="s">
        <v>1</v>
      </c>
      <c r="EG603" s="3" t="s">
        <v>27</v>
      </c>
      <c r="EH603" s="5">
        <v>141.66669999999999</v>
      </c>
      <c r="EI603" s="5">
        <v>18.95</v>
      </c>
      <c r="EJ603" s="3" t="s">
        <v>473</v>
      </c>
      <c r="EK603" s="5">
        <v>7.5</v>
      </c>
      <c r="EL603" s="3" t="s">
        <v>1</v>
      </c>
      <c r="EM603" s="3"/>
      <c r="EN603" s="3" t="s">
        <v>27</v>
      </c>
      <c r="EO603" s="3"/>
      <c r="EP603" s="3" t="s">
        <v>8</v>
      </c>
      <c r="EQ603" s="3"/>
      <c r="ER603" s="5">
        <v>8.8000000000000007</v>
      </c>
      <c r="ES603" s="3"/>
      <c r="ET603" s="9">
        <v>122</v>
      </c>
      <c r="EU603" s="3"/>
      <c r="EV603" s="3" t="s">
        <v>28</v>
      </c>
      <c r="EW603" s="9">
        <v>68</v>
      </c>
      <c r="EX603" s="9">
        <v>1.68</v>
      </c>
      <c r="EY603" s="3"/>
      <c r="EZ603" s="3"/>
      <c r="FA603" s="9">
        <v>1.5</v>
      </c>
      <c r="FB603" s="9">
        <v>8.07</v>
      </c>
      <c r="FC603" s="5">
        <v>516</v>
      </c>
      <c r="FD603" s="9">
        <v>88</v>
      </c>
      <c r="FE603" s="2" t="s">
        <v>311</v>
      </c>
      <c r="FF603" s="3" t="s">
        <v>28</v>
      </c>
      <c r="FG603" s="3" t="s">
        <v>1</v>
      </c>
      <c r="FH603" s="9">
        <v>6.53</v>
      </c>
      <c r="FI603" s="3"/>
      <c r="FJ603" s="9">
        <v>37.5</v>
      </c>
      <c r="FK603" s="3" t="s">
        <v>1</v>
      </c>
      <c r="FL603" s="3" t="s">
        <v>1</v>
      </c>
      <c r="FM603" s="3"/>
      <c r="FN603" s="9">
        <v>2225</v>
      </c>
      <c r="FO603" s="9">
        <v>2.36</v>
      </c>
      <c r="FP603" s="9">
        <v>28.12</v>
      </c>
      <c r="FQ603" s="3" t="s">
        <v>311</v>
      </c>
      <c r="FR603" s="5">
        <v>2.58</v>
      </c>
      <c r="FS603" s="9">
        <v>158</v>
      </c>
      <c r="FT603" s="3" t="s">
        <v>1</v>
      </c>
      <c r="FU603" s="3"/>
      <c r="FV603" s="3" t="s">
        <v>27</v>
      </c>
      <c r="FW603" s="5">
        <v>3300</v>
      </c>
      <c r="FX603" s="10">
        <v>4.8250000000000002</v>
      </c>
      <c r="FY603" s="3"/>
      <c r="FZ603" s="3"/>
      <c r="GA603" s="3"/>
      <c r="GB603" s="3"/>
      <c r="GC603" s="3" t="s">
        <v>27</v>
      </c>
      <c r="GD603" s="3"/>
      <c r="GE603" s="3"/>
      <c r="GF603" s="3" t="s">
        <v>30</v>
      </c>
      <c r="GG603" s="3"/>
      <c r="GH603" s="9">
        <v>3.76</v>
      </c>
      <c r="GI603" s="5">
        <v>516</v>
      </c>
      <c r="GJ603" s="5">
        <v>69549999999999.992</v>
      </c>
      <c r="GK603" s="3"/>
      <c r="GL603" s="5">
        <v>945</v>
      </c>
      <c r="GM603" s="9">
        <v>1.44</v>
      </c>
      <c r="GN603" s="3"/>
      <c r="GO603" s="3"/>
      <c r="GP603" s="3"/>
      <c r="GQ603" s="3"/>
      <c r="GR603" s="3"/>
      <c r="GS603" s="9">
        <v>3.6760000000000002</v>
      </c>
      <c r="GT603" s="9">
        <v>126.25</v>
      </c>
      <c r="GU603" s="9">
        <v>54.1</v>
      </c>
      <c r="GV603" s="3"/>
      <c r="GW603" s="9">
        <v>455</v>
      </c>
      <c r="GX603" s="2" t="s">
        <v>34</v>
      </c>
      <c r="GY603" s="9">
        <v>3.77</v>
      </c>
      <c r="GZ603" s="9">
        <v>6.98</v>
      </c>
      <c r="HA603" s="9">
        <v>1.22</v>
      </c>
      <c r="HB603" s="9">
        <v>46.8</v>
      </c>
      <c r="HC603" s="3"/>
      <c r="HD603" s="3"/>
      <c r="HE603" s="9">
        <v>570</v>
      </c>
      <c r="HF603" s="9">
        <v>25.45</v>
      </c>
      <c r="HG603" s="3" t="s">
        <v>467</v>
      </c>
      <c r="HH603" s="5">
        <v>516</v>
      </c>
      <c r="HI603" s="3" t="s">
        <v>311</v>
      </c>
      <c r="HJ603" s="3"/>
      <c r="HK603" s="3"/>
      <c r="HL603" s="3"/>
      <c r="HM603" s="9">
        <v>1</v>
      </c>
      <c r="HN603" s="9">
        <v>63525</v>
      </c>
      <c r="HO603" s="3"/>
      <c r="HP603" s="3" t="s">
        <v>1</v>
      </c>
      <c r="HQ603" s="3" t="s">
        <v>28</v>
      </c>
      <c r="HR603" s="9">
        <v>1122</v>
      </c>
      <c r="HS603" s="5">
        <v>1.925</v>
      </c>
      <c r="HT603" s="3"/>
      <c r="HU603" s="9">
        <v>0.65800000000000003</v>
      </c>
      <c r="HV603" s="3">
        <v>1</v>
      </c>
      <c r="HW603" s="9">
        <v>7.28</v>
      </c>
      <c r="HX603" s="3"/>
      <c r="HY603" s="3"/>
      <c r="HZ603" s="3" t="s">
        <v>30</v>
      </c>
      <c r="IA603" s="9">
        <v>385</v>
      </c>
      <c r="IB603" s="5">
        <v>11100</v>
      </c>
      <c r="IC603" s="3" t="s">
        <v>18</v>
      </c>
      <c r="ID603" s="3"/>
      <c r="IE603" s="3" t="s">
        <v>309</v>
      </c>
      <c r="IF603" s="7"/>
      <c r="IG603" s="9">
        <v>1053</v>
      </c>
      <c r="IH603" s="9">
        <v>9.85</v>
      </c>
    </row>
    <row r="604" spans="1:242" x14ac:dyDescent="0.25">
      <c r="A604" s="1" t="s">
        <v>751</v>
      </c>
      <c r="B604" s="5">
        <v>4810</v>
      </c>
      <c r="C604" s="3"/>
      <c r="D604" s="5">
        <v>125</v>
      </c>
      <c r="E604" s="3" t="s">
        <v>1</v>
      </c>
      <c r="F604" s="3"/>
      <c r="G604" s="3"/>
      <c r="H604" s="3"/>
      <c r="I604" s="3"/>
      <c r="J604" s="5">
        <v>1</v>
      </c>
      <c r="K604" s="3"/>
      <c r="L604" s="3"/>
      <c r="M604" s="5">
        <v>1.3140000000000001</v>
      </c>
      <c r="N604" s="5">
        <v>10.41</v>
      </c>
      <c r="O604" s="3"/>
      <c r="P604" s="3"/>
      <c r="Q604" s="3"/>
      <c r="R604" s="5">
        <v>49</v>
      </c>
      <c r="S604" s="3"/>
      <c r="T604" s="2"/>
      <c r="U604" s="5">
        <v>30.3</v>
      </c>
      <c r="V604" s="3"/>
      <c r="W604" s="5">
        <v>512</v>
      </c>
      <c r="X604" s="3"/>
      <c r="Y604" s="3"/>
      <c r="Z604" s="5">
        <v>5</v>
      </c>
      <c r="AA604" s="3"/>
      <c r="AB604" s="5">
        <v>2.95</v>
      </c>
      <c r="AC604" s="5">
        <v>0.99099999999999999</v>
      </c>
      <c r="AD604" s="3" t="s">
        <v>22</v>
      </c>
      <c r="AE604" s="3" t="s">
        <v>1</v>
      </c>
      <c r="AF604" s="3"/>
      <c r="AG604" s="5">
        <v>8.9499999999999996E-2</v>
      </c>
      <c r="AH604" s="5">
        <v>512</v>
      </c>
      <c r="AI604" s="5">
        <v>357</v>
      </c>
      <c r="AJ604" s="3"/>
      <c r="AK604" s="5">
        <v>512</v>
      </c>
      <c r="AL604" s="5">
        <v>1.373</v>
      </c>
      <c r="AM604" s="3"/>
      <c r="AN604" s="3"/>
      <c r="AO604" s="5">
        <v>512</v>
      </c>
      <c r="AP604" s="5">
        <v>512</v>
      </c>
      <c r="AQ604" s="5">
        <v>440</v>
      </c>
      <c r="AR604" s="5">
        <v>8.68</v>
      </c>
      <c r="AS604" s="3" t="s">
        <v>28</v>
      </c>
      <c r="AT604" s="3" t="s">
        <v>28</v>
      </c>
      <c r="AU604" s="5">
        <v>1035</v>
      </c>
      <c r="AV604" s="3"/>
      <c r="AW604" s="5">
        <v>512</v>
      </c>
      <c r="AX604" s="5">
        <v>25000</v>
      </c>
      <c r="AY604" s="2" t="s">
        <v>311</v>
      </c>
      <c r="AZ604" s="5">
        <v>202</v>
      </c>
      <c r="BA604" s="5">
        <v>512</v>
      </c>
      <c r="BB604" s="3"/>
      <c r="BC604" s="3"/>
      <c r="BD604" s="5">
        <v>0.47199999999999998</v>
      </c>
      <c r="BE604" s="3" t="s">
        <v>581</v>
      </c>
      <c r="BF604" s="5">
        <v>27.35</v>
      </c>
      <c r="BG604" s="5">
        <v>5.71</v>
      </c>
      <c r="BH604" s="3"/>
      <c r="BI604" s="3"/>
      <c r="BJ604" s="5">
        <v>14.22</v>
      </c>
      <c r="BK604" s="5">
        <v>2990</v>
      </c>
      <c r="BL604" s="5">
        <v>3.4129999999999998</v>
      </c>
      <c r="BM604" s="5">
        <v>9.6999999999999993</v>
      </c>
      <c r="BN604" s="5">
        <v>512</v>
      </c>
      <c r="BO604" s="3" t="s">
        <v>716</v>
      </c>
      <c r="BP604" s="5">
        <v>14.1</v>
      </c>
      <c r="BQ604" s="5">
        <v>10.6</v>
      </c>
      <c r="BR604" s="2" t="s">
        <v>21</v>
      </c>
      <c r="BS604" s="3"/>
      <c r="BT604" s="3"/>
      <c r="BU604" s="3"/>
      <c r="BV604" s="5">
        <v>4.5599999999999996</v>
      </c>
      <c r="BW604" s="5">
        <v>5.0999999999999996</v>
      </c>
      <c r="BX604" s="3" t="s">
        <v>27</v>
      </c>
      <c r="BY604" s="3"/>
      <c r="BZ604" s="5">
        <v>512</v>
      </c>
      <c r="CA604" s="5">
        <v>10.87</v>
      </c>
      <c r="CB604" s="3"/>
      <c r="CC604" s="5">
        <v>1.48</v>
      </c>
      <c r="CD604" s="5">
        <v>1557</v>
      </c>
      <c r="CE604" s="3"/>
      <c r="CF604" s="5">
        <v>245</v>
      </c>
      <c r="CG604" s="3" t="s">
        <v>312</v>
      </c>
      <c r="CH604" s="3"/>
      <c r="CI604" s="3" t="s">
        <v>27</v>
      </c>
      <c r="CJ604" s="3" t="s">
        <v>1</v>
      </c>
      <c r="CK604" s="5">
        <v>6.22</v>
      </c>
      <c r="CL604" s="3" t="s">
        <v>22</v>
      </c>
      <c r="CM604" s="5">
        <v>1020</v>
      </c>
      <c r="CN604" s="3"/>
      <c r="CO604" s="5">
        <v>144</v>
      </c>
      <c r="CP604" s="5">
        <v>20</v>
      </c>
      <c r="CQ604" s="5">
        <v>10.5</v>
      </c>
      <c r="CR604" s="5">
        <v>7.75</v>
      </c>
      <c r="CS604" s="5">
        <v>146</v>
      </c>
      <c r="CT604" s="5">
        <v>68</v>
      </c>
      <c r="CU604" s="5">
        <v>37.1</v>
      </c>
      <c r="CV604" s="5">
        <v>2330</v>
      </c>
      <c r="CW604" s="5">
        <v>5900</v>
      </c>
      <c r="CX604" s="5">
        <v>1030</v>
      </c>
      <c r="CY604" s="5">
        <v>0.64400000000000002</v>
      </c>
      <c r="CZ604" s="3" t="s">
        <v>22</v>
      </c>
      <c r="DA604" s="5">
        <v>3.12</v>
      </c>
      <c r="DB604" s="5">
        <v>1570</v>
      </c>
      <c r="DC604" s="5">
        <v>42</v>
      </c>
      <c r="DD604" s="5">
        <v>106.6</v>
      </c>
      <c r="DE604" s="3" t="s">
        <v>22</v>
      </c>
      <c r="DF604" s="5">
        <v>0.71399999999999997</v>
      </c>
      <c r="DG604" s="3"/>
      <c r="DH604" s="5">
        <v>60.5</v>
      </c>
      <c r="DI604" s="3" t="s">
        <v>28</v>
      </c>
      <c r="DJ604" s="3"/>
      <c r="DK604" s="5">
        <v>788</v>
      </c>
      <c r="DL604" s="3" t="s">
        <v>8</v>
      </c>
      <c r="DM604" s="5">
        <v>0.3</v>
      </c>
      <c r="DN604" s="3"/>
      <c r="DO604" s="5">
        <v>922</v>
      </c>
      <c r="DP604" s="5" t="s">
        <v>21</v>
      </c>
      <c r="DQ604" s="5">
        <v>1600</v>
      </c>
      <c r="DR604" s="5">
        <v>3.9529999999999998</v>
      </c>
      <c r="DS604" s="5">
        <v>40</v>
      </c>
      <c r="DT604" s="5">
        <v>1.85</v>
      </c>
      <c r="DU604" s="2"/>
      <c r="DV604" s="5" t="s">
        <v>21</v>
      </c>
      <c r="DW604" s="5">
        <v>30.3</v>
      </c>
      <c r="DX604" s="3"/>
      <c r="DY604" s="3"/>
      <c r="DZ604" s="5">
        <v>4650</v>
      </c>
      <c r="EA604" s="5">
        <v>16.670000000000002</v>
      </c>
      <c r="EB604" s="5">
        <v>2.56</v>
      </c>
      <c r="EC604" s="3"/>
      <c r="ED604" s="5">
        <v>512</v>
      </c>
      <c r="EE604" s="5">
        <v>0.36699999999999999</v>
      </c>
      <c r="EF604" s="3" t="s">
        <v>1</v>
      </c>
      <c r="EG604" s="3" t="s">
        <v>27</v>
      </c>
      <c r="EH604" s="5">
        <v>141.33330000000001</v>
      </c>
      <c r="EI604" s="5">
        <v>18.95</v>
      </c>
      <c r="EJ604" s="3" t="s">
        <v>473</v>
      </c>
      <c r="EK604" s="5">
        <v>7.75</v>
      </c>
      <c r="EL604" s="3" t="s">
        <v>1</v>
      </c>
      <c r="EM604" s="3"/>
      <c r="EN604" s="3" t="s">
        <v>27</v>
      </c>
      <c r="EO604" s="3"/>
      <c r="EP604" s="3" t="s">
        <v>8</v>
      </c>
      <c r="EQ604" s="3"/>
      <c r="ER604" s="5">
        <v>8.67</v>
      </c>
      <c r="ES604" s="3"/>
      <c r="ET604" s="9">
        <v>122</v>
      </c>
      <c r="EU604" s="3"/>
      <c r="EV604" s="3" t="s">
        <v>28</v>
      </c>
      <c r="EW604" s="9">
        <v>67</v>
      </c>
      <c r="EX604" s="9">
        <v>1.66</v>
      </c>
      <c r="EY604" s="3"/>
      <c r="EZ604" s="3"/>
      <c r="FA604" s="9">
        <v>1.5</v>
      </c>
      <c r="FB604" s="9">
        <v>8.14</v>
      </c>
      <c r="FC604" s="5">
        <v>512</v>
      </c>
      <c r="FD604" s="9">
        <v>83</v>
      </c>
      <c r="FE604" s="2" t="s">
        <v>311</v>
      </c>
      <c r="FF604" s="3" t="s">
        <v>28</v>
      </c>
      <c r="FG604" s="3" t="s">
        <v>1</v>
      </c>
      <c r="FH604" s="9">
        <v>6.42</v>
      </c>
      <c r="FI604" s="3"/>
      <c r="FJ604" s="9">
        <v>35.6</v>
      </c>
      <c r="FK604" s="3" t="s">
        <v>1</v>
      </c>
      <c r="FL604" s="3" t="s">
        <v>1</v>
      </c>
      <c r="FM604" s="3"/>
      <c r="FN604" s="9">
        <v>2220</v>
      </c>
      <c r="FO604" s="9">
        <v>2.4500000000000002</v>
      </c>
      <c r="FP604" s="9">
        <v>28.05</v>
      </c>
      <c r="FQ604" s="3" t="s">
        <v>311</v>
      </c>
      <c r="FR604" s="5">
        <v>2.59</v>
      </c>
      <c r="FS604" s="9">
        <v>156</v>
      </c>
      <c r="FT604" s="3" t="s">
        <v>1</v>
      </c>
      <c r="FU604" s="3"/>
      <c r="FV604" s="3" t="s">
        <v>27</v>
      </c>
      <c r="FW604" s="5">
        <v>3290</v>
      </c>
      <c r="FX604" s="10">
        <v>4.9000000000000004</v>
      </c>
      <c r="FY604" s="3"/>
      <c r="FZ604" s="3"/>
      <c r="GA604" s="3"/>
      <c r="GB604" s="3"/>
      <c r="GC604" s="3" t="s">
        <v>27</v>
      </c>
      <c r="GD604" s="3"/>
      <c r="GE604" s="3"/>
      <c r="GF604" s="3" t="s">
        <v>30</v>
      </c>
      <c r="GG604" s="3"/>
      <c r="GH604" s="9">
        <v>3.76</v>
      </c>
      <c r="GI604" s="5">
        <v>512</v>
      </c>
      <c r="GJ604" s="5">
        <v>68640000000000</v>
      </c>
      <c r="GK604" s="3"/>
      <c r="GL604" s="5">
        <v>930</v>
      </c>
      <c r="GM604" s="9">
        <v>1.43</v>
      </c>
      <c r="GN604" s="3"/>
      <c r="GO604" s="3"/>
      <c r="GP604" s="3"/>
      <c r="GQ604" s="3"/>
      <c r="GR604" s="3"/>
      <c r="GS604" s="9">
        <v>3.95</v>
      </c>
      <c r="GT604" s="9">
        <v>124.5</v>
      </c>
      <c r="GU604" s="9">
        <v>54.6</v>
      </c>
      <c r="GV604" s="3"/>
      <c r="GW604" s="9">
        <v>448</v>
      </c>
      <c r="GX604" s="2" t="s">
        <v>34</v>
      </c>
      <c r="GY604" s="9">
        <v>4.0199999999999996</v>
      </c>
      <c r="GZ604" s="9">
        <v>6.78</v>
      </c>
      <c r="HA604" s="9">
        <v>1.21</v>
      </c>
      <c r="HB604" s="9">
        <v>46.75</v>
      </c>
      <c r="HC604" s="3"/>
      <c r="HD604" s="3"/>
      <c r="HE604" s="9">
        <v>568</v>
      </c>
      <c r="HF604" s="9">
        <v>25.3</v>
      </c>
      <c r="HG604" s="3" t="s">
        <v>467</v>
      </c>
      <c r="HH604" s="5">
        <v>512</v>
      </c>
      <c r="HI604" s="3" t="s">
        <v>311</v>
      </c>
      <c r="HJ604" s="3"/>
      <c r="HK604" s="3"/>
      <c r="HL604" s="3"/>
      <c r="HM604" s="9">
        <v>0.98</v>
      </c>
      <c r="HN604" s="9">
        <v>66570</v>
      </c>
      <c r="HO604" s="3"/>
      <c r="HP604" s="3" t="s">
        <v>1</v>
      </c>
      <c r="HQ604" s="3" t="s">
        <v>28</v>
      </c>
      <c r="HR604" s="9">
        <v>1095</v>
      </c>
      <c r="HS604" s="5">
        <v>1.9424999999999999</v>
      </c>
      <c r="HT604" s="3"/>
      <c r="HU604" s="9">
        <v>0.65800000000000003</v>
      </c>
      <c r="HV604" s="3">
        <v>1</v>
      </c>
      <c r="HW604" s="9">
        <v>7.35</v>
      </c>
      <c r="HX604" s="3"/>
      <c r="HY604" s="3"/>
      <c r="HZ604" s="3" t="s">
        <v>30</v>
      </c>
      <c r="IA604" s="9">
        <v>465</v>
      </c>
      <c r="IB604" s="5">
        <v>11200</v>
      </c>
      <c r="IC604" s="3" t="s">
        <v>18</v>
      </c>
      <c r="ID604" s="3"/>
      <c r="IE604" s="3" t="s">
        <v>309</v>
      </c>
      <c r="IF604" s="7"/>
      <c r="IG604" s="9">
        <v>1176</v>
      </c>
      <c r="IH604" s="9">
        <v>9.8699999999999992</v>
      </c>
    </row>
    <row r="605" spans="1:242" x14ac:dyDescent="0.25">
      <c r="A605" s="1" t="s">
        <v>752</v>
      </c>
      <c r="B605" s="5">
        <v>12300</v>
      </c>
      <c r="C605" s="3"/>
      <c r="D605" s="5">
        <v>127</v>
      </c>
      <c r="E605" s="3" t="s">
        <v>1</v>
      </c>
      <c r="F605" s="3"/>
      <c r="G605" s="3"/>
      <c r="H605" s="3"/>
      <c r="I605" s="3"/>
      <c r="J605" s="5">
        <v>1</v>
      </c>
      <c r="K605" s="3"/>
      <c r="L605" s="3"/>
      <c r="M605" s="5">
        <v>1.282</v>
      </c>
      <c r="N605" s="5">
        <v>10.5</v>
      </c>
      <c r="O605" s="3"/>
      <c r="P605" s="3"/>
      <c r="Q605" s="3"/>
      <c r="R605" s="5">
        <v>48.5</v>
      </c>
      <c r="S605" s="3"/>
      <c r="T605" s="5">
        <v>14.3</v>
      </c>
      <c r="U605" s="5">
        <v>30.4</v>
      </c>
      <c r="V605" s="3"/>
      <c r="W605" s="5">
        <v>509</v>
      </c>
      <c r="X605" s="3"/>
      <c r="Y605" s="3"/>
      <c r="Z605" s="5">
        <v>5.03</v>
      </c>
      <c r="AA605" s="3"/>
      <c r="AB605" s="5">
        <v>3.06</v>
      </c>
      <c r="AC605" s="5">
        <v>0.995</v>
      </c>
      <c r="AD605" s="3" t="s">
        <v>22</v>
      </c>
      <c r="AE605" s="3" t="s">
        <v>1</v>
      </c>
      <c r="AF605" s="3"/>
      <c r="AG605" s="5">
        <v>9.0749999999999997E-2</v>
      </c>
      <c r="AH605" s="5">
        <v>509</v>
      </c>
      <c r="AI605" s="5">
        <v>358</v>
      </c>
      <c r="AJ605" s="3"/>
      <c r="AK605" s="5">
        <v>509</v>
      </c>
      <c r="AL605" s="5">
        <v>1.35</v>
      </c>
      <c r="AM605" s="3"/>
      <c r="AN605" s="3"/>
      <c r="AO605" s="5">
        <v>509</v>
      </c>
      <c r="AP605" s="5">
        <v>509</v>
      </c>
      <c r="AQ605" s="5">
        <v>445</v>
      </c>
      <c r="AR605" s="5">
        <v>8.7799999999999994</v>
      </c>
      <c r="AS605" s="3" t="s">
        <v>28</v>
      </c>
      <c r="AT605" s="3" t="s">
        <v>28</v>
      </c>
      <c r="AU605" s="5">
        <v>1085</v>
      </c>
      <c r="AV605" s="3"/>
      <c r="AW605" s="5">
        <v>509</v>
      </c>
      <c r="AX605" s="5">
        <v>30000</v>
      </c>
      <c r="AY605" s="2" t="s">
        <v>311</v>
      </c>
      <c r="AZ605" s="5">
        <v>205</v>
      </c>
      <c r="BA605" s="5">
        <v>509</v>
      </c>
      <c r="BB605" s="3"/>
      <c r="BC605" s="3"/>
      <c r="BD605" s="5">
        <v>0.46899999999999997</v>
      </c>
      <c r="BE605" s="3" t="s">
        <v>581</v>
      </c>
      <c r="BF605" s="5">
        <v>27.3</v>
      </c>
      <c r="BG605" s="5">
        <v>5.73</v>
      </c>
      <c r="BH605" s="3"/>
      <c r="BI605" s="3"/>
      <c r="BJ605" s="5">
        <v>14.05</v>
      </c>
      <c r="BK605" s="5">
        <v>3070</v>
      </c>
      <c r="BL605" s="5">
        <v>3.4</v>
      </c>
      <c r="BM605" s="5">
        <v>9.6999999999999993</v>
      </c>
      <c r="BN605" s="5">
        <v>509</v>
      </c>
      <c r="BO605" s="3" t="s">
        <v>716</v>
      </c>
      <c r="BP605" s="5">
        <v>15.5</v>
      </c>
      <c r="BQ605" s="5">
        <v>10.6</v>
      </c>
      <c r="BR605" s="2" t="s">
        <v>21</v>
      </c>
      <c r="BS605" s="3"/>
      <c r="BT605" s="3"/>
      <c r="BU605" s="3"/>
      <c r="BV605" s="5">
        <v>4.66</v>
      </c>
      <c r="BW605" s="5">
        <v>5.07</v>
      </c>
      <c r="BX605" s="3" t="s">
        <v>27</v>
      </c>
      <c r="BY605" s="3"/>
      <c r="BZ605" s="5">
        <v>509</v>
      </c>
      <c r="CA605" s="5">
        <v>10.75</v>
      </c>
      <c r="CB605" s="3"/>
      <c r="CC605" s="5">
        <v>1.49</v>
      </c>
      <c r="CD605" s="5">
        <v>1590</v>
      </c>
      <c r="CE605" s="3"/>
      <c r="CF605" s="5">
        <v>243</v>
      </c>
      <c r="CG605" s="3" t="s">
        <v>312</v>
      </c>
      <c r="CH605" s="3"/>
      <c r="CI605" s="3" t="s">
        <v>27</v>
      </c>
      <c r="CJ605" s="3" t="s">
        <v>1</v>
      </c>
      <c r="CK605" s="5">
        <v>6.21</v>
      </c>
      <c r="CL605" s="3" t="s">
        <v>22</v>
      </c>
      <c r="CM605" s="5">
        <v>1020</v>
      </c>
      <c r="CN605" s="3"/>
      <c r="CO605" s="5">
        <v>145</v>
      </c>
      <c r="CP605" s="5">
        <v>24.1</v>
      </c>
      <c r="CQ605" s="5">
        <v>10.9</v>
      </c>
      <c r="CR605" s="5">
        <v>7.75</v>
      </c>
      <c r="CS605" s="5">
        <v>149</v>
      </c>
      <c r="CT605" s="5">
        <v>68</v>
      </c>
      <c r="CU605" s="5">
        <v>36.85</v>
      </c>
      <c r="CV605" s="5">
        <v>2340</v>
      </c>
      <c r="CW605" s="5">
        <v>5000</v>
      </c>
      <c r="CX605" s="5">
        <v>1020</v>
      </c>
      <c r="CY605" s="5">
        <v>0.64500000000000002</v>
      </c>
      <c r="CZ605" s="3" t="s">
        <v>22</v>
      </c>
      <c r="DA605" s="5">
        <v>3.14</v>
      </c>
      <c r="DB605" s="5">
        <v>1579</v>
      </c>
      <c r="DC605" s="5">
        <v>42</v>
      </c>
      <c r="DD605" s="5">
        <v>108.5</v>
      </c>
      <c r="DE605" s="3" t="s">
        <v>22</v>
      </c>
      <c r="DF605" s="5">
        <v>0.71399999999999997</v>
      </c>
      <c r="DG605" s="3"/>
      <c r="DH605" s="5">
        <v>60.45</v>
      </c>
      <c r="DI605" s="3" t="s">
        <v>28</v>
      </c>
      <c r="DJ605" s="3"/>
      <c r="DK605" s="5">
        <v>786</v>
      </c>
      <c r="DL605" s="3" t="s">
        <v>8</v>
      </c>
      <c r="DM605" s="5">
        <v>0.3</v>
      </c>
      <c r="DN605" s="3"/>
      <c r="DO605" s="5">
        <v>922</v>
      </c>
      <c r="DP605" s="5" t="s">
        <v>21</v>
      </c>
      <c r="DQ605" s="5">
        <v>1596</v>
      </c>
      <c r="DR605" s="5">
        <v>4</v>
      </c>
      <c r="DS605" s="5">
        <v>40</v>
      </c>
      <c r="DT605" s="5">
        <v>1.85</v>
      </c>
      <c r="DU605" s="2"/>
      <c r="DV605" s="5" t="s">
        <v>21</v>
      </c>
      <c r="DW605" s="5">
        <v>30.4</v>
      </c>
      <c r="DX605" s="3"/>
      <c r="DY605" s="3"/>
      <c r="DZ605" s="5">
        <v>4450</v>
      </c>
      <c r="EA605" s="5">
        <v>16.670000000000002</v>
      </c>
      <c r="EB605" s="5">
        <v>2.5499999999999998</v>
      </c>
      <c r="EC605" s="3"/>
      <c r="ED605" s="5">
        <v>509</v>
      </c>
      <c r="EE605" s="5">
        <v>0.36399999999999999</v>
      </c>
      <c r="EF605" s="3" t="s">
        <v>1</v>
      </c>
      <c r="EG605" s="3" t="s">
        <v>27</v>
      </c>
      <c r="EH605" s="5">
        <v>141</v>
      </c>
      <c r="EI605" s="5">
        <v>19.100000000000001</v>
      </c>
      <c r="EJ605" s="3" t="s">
        <v>473</v>
      </c>
      <c r="EK605" s="5">
        <v>7.62</v>
      </c>
      <c r="EL605" s="3" t="s">
        <v>1</v>
      </c>
      <c r="EM605" s="3"/>
      <c r="EN605" s="3" t="s">
        <v>27</v>
      </c>
      <c r="EO605" s="3"/>
      <c r="EP605" s="3" t="s">
        <v>8</v>
      </c>
      <c r="EQ605" s="3"/>
      <c r="ER605" s="5">
        <v>8.74</v>
      </c>
      <c r="ES605" s="3"/>
      <c r="ET605" s="9">
        <v>123</v>
      </c>
      <c r="EU605" s="3"/>
      <c r="EV605" s="3" t="s">
        <v>28</v>
      </c>
      <c r="EW605" s="9">
        <v>68</v>
      </c>
      <c r="EX605" s="9">
        <v>1.67</v>
      </c>
      <c r="EY605" s="3"/>
      <c r="EZ605" s="3"/>
      <c r="FA605" s="9">
        <v>1.49</v>
      </c>
      <c r="FB605" s="9">
        <v>8.2100000000000009</v>
      </c>
      <c r="FC605" s="5">
        <v>509</v>
      </c>
      <c r="FD605" s="9">
        <v>82</v>
      </c>
      <c r="FE605" s="2" t="s">
        <v>311</v>
      </c>
      <c r="FF605" s="3" t="s">
        <v>28</v>
      </c>
      <c r="FG605" s="3" t="s">
        <v>1</v>
      </c>
      <c r="FH605" s="9">
        <v>6.42</v>
      </c>
      <c r="FI605" s="3"/>
      <c r="FJ605" s="9">
        <v>35.700000000000003</v>
      </c>
      <c r="FK605" s="3" t="s">
        <v>1</v>
      </c>
      <c r="FL605" s="3" t="s">
        <v>1</v>
      </c>
      <c r="FM605" s="3"/>
      <c r="FN605" s="9">
        <v>2220</v>
      </c>
      <c r="FO605" s="9">
        <v>2.4500000000000002</v>
      </c>
      <c r="FP605" s="9">
        <v>28</v>
      </c>
      <c r="FQ605" s="3" t="s">
        <v>311</v>
      </c>
      <c r="FR605" s="5">
        <v>2.61</v>
      </c>
      <c r="FS605" s="9">
        <v>156</v>
      </c>
      <c r="FT605" s="3" t="s">
        <v>1</v>
      </c>
      <c r="FU605" s="3"/>
      <c r="FV605" s="3" t="s">
        <v>27</v>
      </c>
      <c r="FW605" s="5">
        <v>3500</v>
      </c>
      <c r="FX605" s="10">
        <v>4.97</v>
      </c>
      <c r="FY605" s="3"/>
      <c r="FZ605" s="3"/>
      <c r="GA605" s="3"/>
      <c r="GB605" s="3"/>
      <c r="GC605" s="3" t="s">
        <v>27</v>
      </c>
      <c r="GD605" s="3"/>
      <c r="GE605" s="3"/>
      <c r="GF605" s="3" t="s">
        <v>30</v>
      </c>
      <c r="GG605" s="3"/>
      <c r="GH605" s="9">
        <v>3.76</v>
      </c>
      <c r="GI605" s="5">
        <v>509</v>
      </c>
      <c r="GJ605" s="5">
        <v>69212000000000</v>
      </c>
      <c r="GK605" s="3"/>
      <c r="GL605" s="5">
        <v>930</v>
      </c>
      <c r="GM605" s="9">
        <v>1.43</v>
      </c>
      <c r="GN605" s="3"/>
      <c r="GO605" s="3"/>
      <c r="GP605" s="3"/>
      <c r="GQ605" s="3"/>
      <c r="GR605" s="3"/>
      <c r="GS605" s="9">
        <v>4.2</v>
      </c>
      <c r="GT605" s="9">
        <v>125</v>
      </c>
      <c r="GU605" s="9">
        <v>54.5</v>
      </c>
      <c r="GV605" s="3"/>
      <c r="GW605" s="9">
        <v>450</v>
      </c>
      <c r="GX605" s="2" t="s">
        <v>34</v>
      </c>
      <c r="GY605" s="9">
        <v>4.3499999999999996</v>
      </c>
      <c r="GZ605" s="9">
        <v>6.71</v>
      </c>
      <c r="HA605" s="9">
        <v>1.2</v>
      </c>
      <c r="HB605" s="9">
        <v>46.75</v>
      </c>
      <c r="HC605" s="3"/>
      <c r="HD605" s="3"/>
      <c r="HE605" s="9">
        <v>565</v>
      </c>
      <c r="HF605" s="9">
        <v>25.25</v>
      </c>
      <c r="HG605" s="3" t="s">
        <v>467</v>
      </c>
      <c r="HH605" s="5">
        <v>509</v>
      </c>
      <c r="HI605" s="3" t="s">
        <v>311</v>
      </c>
      <c r="HJ605" s="3"/>
      <c r="HK605" s="3"/>
      <c r="HL605" s="3"/>
      <c r="HM605" s="9">
        <v>0.98</v>
      </c>
      <c r="HN605" s="9">
        <v>66570</v>
      </c>
      <c r="HO605" s="3"/>
      <c r="HP605" s="3" t="s">
        <v>1</v>
      </c>
      <c r="HQ605" s="3" t="s">
        <v>28</v>
      </c>
      <c r="HR605" s="9">
        <v>1100</v>
      </c>
      <c r="HS605" s="5">
        <v>1.919</v>
      </c>
      <c r="HT605" s="3"/>
      <c r="HU605" s="9">
        <v>0.65800000000000003</v>
      </c>
      <c r="HV605" s="3">
        <v>1</v>
      </c>
      <c r="HW605" s="9">
        <v>7.59</v>
      </c>
      <c r="HX605" s="3"/>
      <c r="HY605" s="3"/>
      <c r="HZ605" s="3" t="s">
        <v>30</v>
      </c>
      <c r="IA605" s="9">
        <v>500</v>
      </c>
      <c r="IB605" s="5">
        <v>11200</v>
      </c>
      <c r="IC605" s="3" t="s">
        <v>18</v>
      </c>
      <c r="ID605" s="3"/>
      <c r="IE605" s="3" t="s">
        <v>309</v>
      </c>
      <c r="IF605" s="7"/>
      <c r="IG605" s="9">
        <v>1204</v>
      </c>
      <c r="IH605" s="9">
        <v>9.9</v>
      </c>
    </row>
    <row r="606" spans="1:242" x14ac:dyDescent="0.25">
      <c r="A606" s="1" t="s">
        <v>753</v>
      </c>
      <c r="B606" s="5">
        <v>12500</v>
      </c>
      <c r="C606" s="3"/>
      <c r="D606" s="5">
        <v>127.5</v>
      </c>
      <c r="E606" s="3" t="s">
        <v>1</v>
      </c>
      <c r="F606" s="3"/>
      <c r="G606" s="3"/>
      <c r="H606" s="3"/>
      <c r="I606" s="3"/>
      <c r="J606" s="5">
        <v>1</v>
      </c>
      <c r="K606" s="3"/>
      <c r="L606" s="3"/>
      <c r="M606" s="5">
        <v>1.2625999999999999</v>
      </c>
      <c r="N606" s="5">
        <v>10.8</v>
      </c>
      <c r="O606" s="3"/>
      <c r="P606" s="3"/>
      <c r="Q606" s="3"/>
      <c r="R606" s="5">
        <v>49.1</v>
      </c>
      <c r="S606" s="3"/>
      <c r="T606" s="2"/>
      <c r="U606" s="5">
        <v>31.5</v>
      </c>
      <c r="V606" s="3"/>
      <c r="W606" s="5">
        <v>522</v>
      </c>
      <c r="X606" s="3"/>
      <c r="Y606" s="3"/>
      <c r="Z606" s="5">
        <v>5.07</v>
      </c>
      <c r="AA606" s="3"/>
      <c r="AB606" s="5">
        <v>3.3</v>
      </c>
      <c r="AC606" s="5">
        <v>0.997</v>
      </c>
      <c r="AD606" s="3" t="s">
        <v>22</v>
      </c>
      <c r="AE606" s="3" t="s">
        <v>1</v>
      </c>
      <c r="AF606" s="3"/>
      <c r="AG606" s="5">
        <v>0.115</v>
      </c>
      <c r="AH606" s="5">
        <v>522</v>
      </c>
      <c r="AI606" s="5">
        <v>380</v>
      </c>
      <c r="AJ606" s="3"/>
      <c r="AK606" s="5">
        <v>522</v>
      </c>
      <c r="AL606" s="5">
        <v>1.3680000000000001</v>
      </c>
      <c r="AM606" s="3"/>
      <c r="AN606" s="3"/>
      <c r="AO606" s="5">
        <v>522</v>
      </c>
      <c r="AP606" s="5">
        <v>522</v>
      </c>
      <c r="AQ606" s="5">
        <v>440</v>
      </c>
      <c r="AR606" s="5">
        <v>8.7200000000000006</v>
      </c>
      <c r="AS606" s="3" t="s">
        <v>28</v>
      </c>
      <c r="AT606" s="3" t="s">
        <v>28</v>
      </c>
      <c r="AU606" s="5">
        <v>1100</v>
      </c>
      <c r="AV606" s="3"/>
      <c r="AW606" s="5">
        <v>522</v>
      </c>
      <c r="AX606" s="5">
        <v>27100</v>
      </c>
      <c r="AY606" s="2" t="s">
        <v>311</v>
      </c>
      <c r="AZ606" s="5">
        <v>207</v>
      </c>
      <c r="BA606" s="5">
        <v>522</v>
      </c>
      <c r="BB606" s="3"/>
      <c r="BC606" s="3"/>
      <c r="BD606" s="5">
        <v>0.47599999999999998</v>
      </c>
      <c r="BE606" s="3" t="s">
        <v>581</v>
      </c>
      <c r="BF606" s="5">
        <v>27.9</v>
      </c>
      <c r="BG606" s="5">
        <v>5.92</v>
      </c>
      <c r="BH606" s="3"/>
      <c r="BI606" s="3"/>
      <c r="BJ606" s="5">
        <v>14.35</v>
      </c>
      <c r="BK606" s="5">
        <v>3100</v>
      </c>
      <c r="BL606" s="5">
        <v>3.4</v>
      </c>
      <c r="BM606" s="5">
        <v>9.65</v>
      </c>
      <c r="BN606" s="5">
        <v>522</v>
      </c>
      <c r="BO606" s="3" t="s">
        <v>716</v>
      </c>
      <c r="BP606" s="5">
        <v>15.6</v>
      </c>
      <c r="BQ606" s="5">
        <v>10.55</v>
      </c>
      <c r="BR606" s="2" t="s">
        <v>21</v>
      </c>
      <c r="BS606" s="3"/>
      <c r="BT606" s="3"/>
      <c r="BU606" s="3"/>
      <c r="BV606" s="5">
        <v>4.87</v>
      </c>
      <c r="BW606" s="5">
        <v>5.23</v>
      </c>
      <c r="BX606" s="3" t="s">
        <v>27</v>
      </c>
      <c r="BY606" s="3"/>
      <c r="BZ606" s="5">
        <v>522</v>
      </c>
      <c r="CA606" s="5">
        <v>10.87</v>
      </c>
      <c r="CB606" s="3"/>
      <c r="CC606" s="5">
        <v>1.53</v>
      </c>
      <c r="CD606" s="5">
        <v>1625</v>
      </c>
      <c r="CE606" s="3"/>
      <c r="CF606" s="5">
        <v>245</v>
      </c>
      <c r="CG606" s="3" t="s">
        <v>312</v>
      </c>
      <c r="CH606" s="3"/>
      <c r="CI606" s="3" t="s">
        <v>27</v>
      </c>
      <c r="CJ606" s="3" t="s">
        <v>1</v>
      </c>
      <c r="CK606" s="5">
        <v>6.17</v>
      </c>
      <c r="CL606" s="3" t="s">
        <v>22</v>
      </c>
      <c r="CM606" s="5">
        <v>1023</v>
      </c>
      <c r="CN606" s="3"/>
      <c r="CO606" s="5">
        <v>145</v>
      </c>
      <c r="CP606" s="5">
        <v>24.1</v>
      </c>
      <c r="CQ606" s="5">
        <v>10.9</v>
      </c>
      <c r="CR606" s="5">
        <v>7.76</v>
      </c>
      <c r="CS606" s="5">
        <v>152</v>
      </c>
      <c r="CT606" s="5">
        <v>69</v>
      </c>
      <c r="CU606" s="5">
        <v>37.049999999999997</v>
      </c>
      <c r="CV606" s="5">
        <v>2338</v>
      </c>
      <c r="CW606" s="5">
        <v>5925</v>
      </c>
      <c r="CX606" s="5">
        <v>1031</v>
      </c>
      <c r="CY606" s="5">
        <v>0.64400000000000002</v>
      </c>
      <c r="CZ606" s="3" t="s">
        <v>22</v>
      </c>
      <c r="DA606" s="5">
        <v>3.22</v>
      </c>
      <c r="DB606" s="5">
        <v>1550</v>
      </c>
      <c r="DC606" s="5">
        <v>42</v>
      </c>
      <c r="DD606" s="5">
        <v>109.5</v>
      </c>
      <c r="DE606" s="3" t="s">
        <v>22</v>
      </c>
      <c r="DF606" s="5">
        <v>0.71899999999999997</v>
      </c>
      <c r="DG606" s="3"/>
      <c r="DH606" s="5">
        <v>60.5</v>
      </c>
      <c r="DI606" s="3" t="s">
        <v>28</v>
      </c>
      <c r="DJ606" s="3"/>
      <c r="DK606" s="5">
        <v>782</v>
      </c>
      <c r="DL606" s="3" t="s">
        <v>8</v>
      </c>
      <c r="DM606" s="5">
        <v>0.3</v>
      </c>
      <c r="DN606" s="3"/>
      <c r="DO606" s="5">
        <v>922</v>
      </c>
      <c r="DP606" s="5" t="s">
        <v>21</v>
      </c>
      <c r="DQ606" s="5">
        <v>1593</v>
      </c>
      <c r="DR606" s="5">
        <v>4.6500000000000004</v>
      </c>
      <c r="DS606" s="5">
        <v>45</v>
      </c>
      <c r="DT606" s="5">
        <v>1.85</v>
      </c>
      <c r="DU606" s="2"/>
      <c r="DV606" s="5" t="s">
        <v>21</v>
      </c>
      <c r="DW606" s="5">
        <v>31.5</v>
      </c>
      <c r="DX606" s="3"/>
      <c r="DY606" s="3"/>
      <c r="DZ606" s="5">
        <v>4500</v>
      </c>
      <c r="EA606" s="5">
        <v>16.670000000000002</v>
      </c>
      <c r="EB606" s="5">
        <v>2.5099999999999998</v>
      </c>
      <c r="EC606" s="3"/>
      <c r="ED606" s="5">
        <v>522</v>
      </c>
      <c r="EE606" s="5">
        <v>0.37</v>
      </c>
      <c r="EF606" s="3" t="s">
        <v>1</v>
      </c>
      <c r="EG606" s="3" t="s">
        <v>27</v>
      </c>
      <c r="EH606" s="5">
        <v>140.66669999999999</v>
      </c>
      <c r="EI606" s="5">
        <v>19.600000000000001</v>
      </c>
      <c r="EJ606" s="3" t="s">
        <v>473</v>
      </c>
      <c r="EK606" s="5">
        <v>7.53</v>
      </c>
      <c r="EL606" s="3" t="s">
        <v>1</v>
      </c>
      <c r="EM606" s="3"/>
      <c r="EN606" s="3" t="s">
        <v>27</v>
      </c>
      <c r="EO606" s="3"/>
      <c r="EP606" s="3" t="s">
        <v>8</v>
      </c>
      <c r="EQ606" s="3"/>
      <c r="ER606" s="5">
        <v>8.9</v>
      </c>
      <c r="ES606" s="3"/>
      <c r="ET606" s="9">
        <v>125</v>
      </c>
      <c r="EU606" s="3"/>
      <c r="EV606" s="3" t="s">
        <v>28</v>
      </c>
      <c r="EW606" s="9">
        <v>68</v>
      </c>
      <c r="EX606" s="9">
        <v>1.73</v>
      </c>
      <c r="EY606" s="3"/>
      <c r="EZ606" s="3"/>
      <c r="FA606" s="9">
        <v>1.47</v>
      </c>
      <c r="FB606" s="9">
        <v>8.23</v>
      </c>
      <c r="FC606" s="5">
        <v>522</v>
      </c>
      <c r="FD606" s="9">
        <v>81.5</v>
      </c>
      <c r="FE606" s="2" t="s">
        <v>311</v>
      </c>
      <c r="FF606" s="3" t="s">
        <v>28</v>
      </c>
      <c r="FG606" s="3" t="s">
        <v>1</v>
      </c>
      <c r="FH606" s="9">
        <v>6.58</v>
      </c>
      <c r="FI606" s="3"/>
      <c r="FJ606" s="9">
        <v>35.9</v>
      </c>
      <c r="FK606" s="3" t="s">
        <v>1</v>
      </c>
      <c r="FL606" s="3" t="s">
        <v>1</v>
      </c>
      <c r="FM606" s="3"/>
      <c r="FN606" s="9">
        <v>2222</v>
      </c>
      <c r="FO606" s="9">
        <v>2.48</v>
      </c>
      <c r="FP606" s="9">
        <v>28</v>
      </c>
      <c r="FQ606" s="3" t="s">
        <v>311</v>
      </c>
      <c r="FR606" s="5">
        <v>2.7</v>
      </c>
      <c r="FS606" s="9">
        <v>160</v>
      </c>
      <c r="FT606" s="3" t="s">
        <v>1</v>
      </c>
      <c r="FU606" s="3"/>
      <c r="FV606" s="3" t="s">
        <v>27</v>
      </c>
      <c r="FW606" s="5">
        <v>3500</v>
      </c>
      <c r="FX606" s="10">
        <v>5.0599999999999996</v>
      </c>
      <c r="FY606" s="3"/>
      <c r="FZ606" s="3"/>
      <c r="GA606" s="3"/>
      <c r="GB606" s="3"/>
      <c r="GC606" s="3" t="s">
        <v>27</v>
      </c>
      <c r="GD606" s="3"/>
      <c r="GE606" s="3"/>
      <c r="GF606" s="3" t="s">
        <v>30</v>
      </c>
      <c r="GG606" s="3"/>
      <c r="GH606" s="9">
        <v>3.76</v>
      </c>
      <c r="GI606" s="5">
        <v>522</v>
      </c>
      <c r="GJ606" s="5">
        <v>68770000000000</v>
      </c>
      <c r="GK606" s="3"/>
      <c r="GL606" s="5">
        <v>920</v>
      </c>
      <c r="GM606" s="9">
        <v>1.43</v>
      </c>
      <c r="GN606" s="3"/>
      <c r="GO606" s="3"/>
      <c r="GP606" s="3"/>
      <c r="GQ606" s="3"/>
      <c r="GR606" s="3"/>
      <c r="GS606" s="9">
        <v>4.6500000000000004</v>
      </c>
      <c r="GT606" s="9">
        <v>128.69999999999999</v>
      </c>
      <c r="GU606" s="9">
        <v>55.25</v>
      </c>
      <c r="GV606" s="3"/>
      <c r="GW606" s="9">
        <v>450</v>
      </c>
      <c r="GX606" s="2" t="s">
        <v>34</v>
      </c>
      <c r="GY606" s="9">
        <v>4.83</v>
      </c>
      <c r="GZ606" s="9">
        <v>6.84</v>
      </c>
      <c r="HA606" s="9">
        <v>1.25</v>
      </c>
      <c r="HB606" s="9">
        <v>46.8</v>
      </c>
      <c r="HC606" s="3"/>
      <c r="HD606" s="3"/>
      <c r="HE606" s="9">
        <v>545</v>
      </c>
      <c r="HF606" s="9">
        <v>25.35</v>
      </c>
      <c r="HG606" s="3" t="s">
        <v>467</v>
      </c>
      <c r="HH606" s="5">
        <v>522</v>
      </c>
      <c r="HI606" s="3" t="s">
        <v>311</v>
      </c>
      <c r="HJ606" s="3"/>
      <c r="HK606" s="3"/>
      <c r="HL606" s="3"/>
      <c r="HM606" s="9">
        <v>0.99</v>
      </c>
      <c r="HN606" s="9">
        <v>75400</v>
      </c>
      <c r="HO606" s="3"/>
      <c r="HP606" s="3" t="s">
        <v>1</v>
      </c>
      <c r="HQ606" s="3" t="s">
        <v>28</v>
      </c>
      <c r="HR606" s="9">
        <v>1110</v>
      </c>
      <c r="HS606" s="5">
        <v>1.895</v>
      </c>
      <c r="HT606" s="3"/>
      <c r="HU606" s="9">
        <v>0.66800000000000004</v>
      </c>
      <c r="HV606" s="3">
        <v>1</v>
      </c>
      <c r="HW606" s="9">
        <v>7.7</v>
      </c>
      <c r="HX606" s="3"/>
      <c r="HY606" s="3"/>
      <c r="HZ606" s="3" t="s">
        <v>30</v>
      </c>
      <c r="IA606" s="9">
        <v>465</v>
      </c>
      <c r="IB606" s="5">
        <v>11100</v>
      </c>
      <c r="IC606" s="3" t="s">
        <v>18</v>
      </c>
      <c r="ID606" s="3"/>
      <c r="IE606" s="3" t="s">
        <v>309</v>
      </c>
      <c r="IF606" s="7"/>
      <c r="IG606" s="9">
        <v>1282.05</v>
      </c>
      <c r="IH606" s="9">
        <v>10.11</v>
      </c>
    </row>
    <row r="607" spans="1:242" x14ac:dyDescent="0.25">
      <c r="A607" s="1" t="s">
        <v>754</v>
      </c>
      <c r="B607" s="5">
        <v>12550</v>
      </c>
      <c r="C607" s="3"/>
      <c r="D607" s="5">
        <v>128</v>
      </c>
      <c r="E607" s="3" t="s">
        <v>1</v>
      </c>
      <c r="F607" s="3"/>
      <c r="G607" s="3"/>
      <c r="H607" s="3"/>
      <c r="I607" s="3"/>
      <c r="J607" s="5">
        <v>1</v>
      </c>
      <c r="K607" s="3"/>
      <c r="L607" s="3"/>
      <c r="M607" s="5">
        <v>1.2579</v>
      </c>
      <c r="N607" s="5">
        <v>10.78</v>
      </c>
      <c r="O607" s="3"/>
      <c r="P607" s="3"/>
      <c r="Q607" s="3"/>
      <c r="R607" s="5">
        <v>49</v>
      </c>
      <c r="S607" s="3"/>
      <c r="T607" s="2"/>
      <c r="U607" s="5">
        <v>31.55</v>
      </c>
      <c r="V607" s="3"/>
      <c r="W607" s="5">
        <v>521</v>
      </c>
      <c r="X607" s="3"/>
      <c r="Y607" s="3"/>
      <c r="Z607" s="5">
        <v>5.09</v>
      </c>
      <c r="AA607" s="3"/>
      <c r="AB607" s="5">
        <v>3.43</v>
      </c>
      <c r="AC607" s="5">
        <v>1.018</v>
      </c>
      <c r="AD607" s="3" t="s">
        <v>22</v>
      </c>
      <c r="AE607" s="3" t="s">
        <v>1</v>
      </c>
      <c r="AF607" s="3"/>
      <c r="AG607" s="5">
        <v>0.16700000000000001</v>
      </c>
      <c r="AH607" s="5">
        <v>521</v>
      </c>
      <c r="AI607" s="5">
        <v>385</v>
      </c>
      <c r="AJ607" s="3"/>
      <c r="AK607" s="5">
        <v>521</v>
      </c>
      <c r="AL607" s="5">
        <v>1.369</v>
      </c>
      <c r="AM607" s="3"/>
      <c r="AN607" s="3"/>
      <c r="AO607" s="5">
        <v>521</v>
      </c>
      <c r="AP607" s="5">
        <v>521</v>
      </c>
      <c r="AQ607" s="5">
        <v>452</v>
      </c>
      <c r="AR607" s="5">
        <v>8.73</v>
      </c>
      <c r="AS607" s="3" t="s">
        <v>28</v>
      </c>
      <c r="AT607" s="3" t="s">
        <v>28</v>
      </c>
      <c r="AU607" s="5">
        <v>1115</v>
      </c>
      <c r="AV607" s="3"/>
      <c r="AW607" s="5">
        <v>521</v>
      </c>
      <c r="AX607" s="5">
        <v>27700</v>
      </c>
      <c r="AY607" s="2" t="s">
        <v>311</v>
      </c>
      <c r="AZ607" s="5">
        <v>209</v>
      </c>
      <c r="BA607" s="5">
        <v>521</v>
      </c>
      <c r="BB607" s="3"/>
      <c r="BC607" s="3"/>
      <c r="BD607" s="5">
        <v>0.48080000000000001</v>
      </c>
      <c r="BE607" s="3" t="s">
        <v>581</v>
      </c>
      <c r="BF607" s="5">
        <v>28</v>
      </c>
      <c r="BG607" s="5">
        <v>5.93</v>
      </c>
      <c r="BH607" s="3"/>
      <c r="BI607" s="3"/>
      <c r="BJ607" s="5">
        <v>14.2</v>
      </c>
      <c r="BK607" s="5">
        <v>3140</v>
      </c>
      <c r="BL607" s="5">
        <v>3.4009999999999998</v>
      </c>
      <c r="BM607" s="5">
        <v>9.6</v>
      </c>
      <c r="BN607" s="5">
        <v>521</v>
      </c>
      <c r="BO607" s="3" t="s">
        <v>716</v>
      </c>
      <c r="BP607" s="5">
        <v>15.65</v>
      </c>
      <c r="BQ607" s="5">
        <v>10.55</v>
      </c>
      <c r="BR607" s="2" t="s">
        <v>21</v>
      </c>
      <c r="BS607" s="3"/>
      <c r="BT607" s="3"/>
      <c r="BU607" s="3"/>
      <c r="BV607" s="5">
        <v>4.76</v>
      </c>
      <c r="BW607" s="5">
        <v>5.21</v>
      </c>
      <c r="BX607" s="3" t="s">
        <v>27</v>
      </c>
      <c r="BY607" s="3"/>
      <c r="BZ607" s="5">
        <v>521</v>
      </c>
      <c r="CA607" s="5">
        <v>11.2</v>
      </c>
      <c r="CB607" s="3"/>
      <c r="CC607" s="5">
        <v>1.53</v>
      </c>
      <c r="CD607" s="5">
        <v>1647</v>
      </c>
      <c r="CE607" s="3"/>
      <c r="CF607" s="5">
        <v>243</v>
      </c>
      <c r="CG607" s="3" t="s">
        <v>312</v>
      </c>
      <c r="CH607" s="3"/>
      <c r="CI607" s="3" t="s">
        <v>27</v>
      </c>
      <c r="CJ607" s="3" t="s">
        <v>1</v>
      </c>
      <c r="CK607" s="5">
        <v>6.11</v>
      </c>
      <c r="CL607" s="3" t="s">
        <v>22</v>
      </c>
      <c r="CM607" s="5">
        <v>1025</v>
      </c>
      <c r="CN607" s="3"/>
      <c r="CO607" s="5">
        <v>145</v>
      </c>
      <c r="CP607" s="5">
        <v>24</v>
      </c>
      <c r="CQ607" s="5">
        <v>11.2</v>
      </c>
      <c r="CR607" s="5">
        <v>7.75</v>
      </c>
      <c r="CS607" s="5">
        <v>154</v>
      </c>
      <c r="CT607" s="5">
        <v>69</v>
      </c>
      <c r="CU607" s="5">
        <v>36.700000000000003</v>
      </c>
      <c r="CV607" s="5">
        <v>2335</v>
      </c>
      <c r="CW607" s="5">
        <v>5100</v>
      </c>
      <c r="CX607" s="5">
        <v>1100</v>
      </c>
      <c r="CY607" s="5">
        <v>0.6321</v>
      </c>
      <c r="CZ607" s="3" t="s">
        <v>22</v>
      </c>
      <c r="DA607" s="5">
        <v>3.33</v>
      </c>
      <c r="DB607" s="5">
        <v>1540</v>
      </c>
      <c r="DC607" s="5">
        <v>42</v>
      </c>
      <c r="DD607" s="5">
        <v>111</v>
      </c>
      <c r="DE607" s="3" t="s">
        <v>22</v>
      </c>
      <c r="DF607" s="5">
        <v>0.71430000000000005</v>
      </c>
      <c r="DG607" s="3"/>
      <c r="DH607" s="5">
        <v>60.4</v>
      </c>
      <c r="DI607" s="3" t="s">
        <v>28</v>
      </c>
      <c r="DJ607" s="3"/>
      <c r="DK607" s="5">
        <v>791</v>
      </c>
      <c r="DL607" s="3" t="s">
        <v>8</v>
      </c>
      <c r="DM607" s="5">
        <v>0.30199999999999999</v>
      </c>
      <c r="DN607" s="3"/>
      <c r="DO607" s="5">
        <v>930</v>
      </c>
      <c r="DP607" s="5" t="s">
        <v>21</v>
      </c>
      <c r="DQ607" s="5">
        <v>1588</v>
      </c>
      <c r="DR607" s="5">
        <v>4.72</v>
      </c>
      <c r="DS607" s="5">
        <v>45</v>
      </c>
      <c r="DT607" s="5">
        <v>1.85</v>
      </c>
      <c r="DU607" s="2"/>
      <c r="DV607" s="5" t="s">
        <v>21</v>
      </c>
      <c r="DW607" s="5">
        <v>31.55</v>
      </c>
      <c r="DX607" s="3"/>
      <c r="DY607" s="3"/>
      <c r="DZ607" s="5">
        <v>4500</v>
      </c>
      <c r="EA607" s="5">
        <v>16.670000000000002</v>
      </c>
      <c r="EB607" s="5">
        <v>2.52</v>
      </c>
      <c r="EC607" s="3"/>
      <c r="ED607" s="5">
        <v>521</v>
      </c>
      <c r="EE607" s="5">
        <v>0.36899999999999999</v>
      </c>
      <c r="EF607" s="3" t="s">
        <v>1</v>
      </c>
      <c r="EG607" s="3" t="s">
        <v>27</v>
      </c>
      <c r="EH607" s="5">
        <v>140.33330000000001</v>
      </c>
      <c r="EI607" s="5">
        <v>19.7</v>
      </c>
      <c r="EJ607" s="3" t="s">
        <v>473</v>
      </c>
      <c r="EK607" s="5">
        <v>7.5</v>
      </c>
      <c r="EL607" s="3" t="s">
        <v>1</v>
      </c>
      <c r="EM607" s="3"/>
      <c r="EN607" s="3" t="s">
        <v>27</v>
      </c>
      <c r="EO607" s="3"/>
      <c r="EP607" s="3" t="s">
        <v>8</v>
      </c>
      <c r="EQ607" s="3"/>
      <c r="ER607" s="5">
        <v>8.92</v>
      </c>
      <c r="ES607" s="3"/>
      <c r="ET607" s="9">
        <v>123</v>
      </c>
      <c r="EU607" s="3"/>
      <c r="EV607" s="3" t="s">
        <v>28</v>
      </c>
      <c r="EW607" s="9">
        <v>67</v>
      </c>
      <c r="EX607" s="9">
        <v>1.73</v>
      </c>
      <c r="EY607" s="3"/>
      <c r="EZ607" s="3"/>
      <c r="FA607" s="9">
        <v>1.47</v>
      </c>
      <c r="FB607" s="9">
        <v>8.31</v>
      </c>
      <c r="FC607" s="5">
        <v>521</v>
      </c>
      <c r="FD607" s="9">
        <v>82.5</v>
      </c>
      <c r="FE607" s="2" t="s">
        <v>311</v>
      </c>
      <c r="FF607" s="3" t="s">
        <v>28</v>
      </c>
      <c r="FG607" s="3" t="s">
        <v>1</v>
      </c>
      <c r="FH607" s="9">
        <v>6.57</v>
      </c>
      <c r="FI607" s="3"/>
      <c r="FJ607" s="9">
        <v>35.979999999999997</v>
      </c>
      <c r="FK607" s="3" t="s">
        <v>1</v>
      </c>
      <c r="FL607" s="3" t="s">
        <v>1</v>
      </c>
      <c r="FM607" s="3"/>
      <c r="FN607" s="9">
        <v>2225</v>
      </c>
      <c r="FO607" s="9">
        <v>2.5</v>
      </c>
      <c r="FP607" s="9">
        <v>28</v>
      </c>
      <c r="FQ607" s="3" t="s">
        <v>311</v>
      </c>
      <c r="FR607" s="5">
        <v>2.71</v>
      </c>
      <c r="FS607" s="9">
        <v>161</v>
      </c>
      <c r="FT607" s="3" t="s">
        <v>1</v>
      </c>
      <c r="FU607" s="3"/>
      <c r="FV607" s="3" t="s">
        <v>27</v>
      </c>
      <c r="FW607" s="5">
        <v>3525</v>
      </c>
      <c r="FX607" s="10">
        <v>5.1100000000000003</v>
      </c>
      <c r="FY607" s="3"/>
      <c r="FZ607" s="3"/>
      <c r="GA607" s="3"/>
      <c r="GB607" s="3"/>
      <c r="GC607" s="3" t="s">
        <v>27</v>
      </c>
      <c r="GD607" s="3"/>
      <c r="GE607" s="3"/>
      <c r="GF607" s="3" t="s">
        <v>30</v>
      </c>
      <c r="GG607" s="3"/>
      <c r="GH607" s="9">
        <v>3.76</v>
      </c>
      <c r="GI607" s="5">
        <v>521</v>
      </c>
      <c r="GJ607" s="5">
        <v>68509999999999.992</v>
      </c>
      <c r="GK607" s="3"/>
      <c r="GL607" s="5">
        <v>965</v>
      </c>
      <c r="GM607" s="9">
        <v>1.43</v>
      </c>
      <c r="GN607" s="3"/>
      <c r="GO607" s="3"/>
      <c r="GP607" s="3"/>
      <c r="GQ607" s="3"/>
      <c r="GR607" s="3"/>
      <c r="GS607" s="9">
        <v>4.72</v>
      </c>
      <c r="GT607" s="9">
        <v>131</v>
      </c>
      <c r="GU607" s="9">
        <v>55.7</v>
      </c>
      <c r="GV607" s="3"/>
      <c r="GW607" s="9">
        <v>450</v>
      </c>
      <c r="GX607" s="2" t="s">
        <v>34</v>
      </c>
      <c r="GY607" s="9">
        <v>4.79</v>
      </c>
      <c r="GZ607" s="9">
        <v>6.78</v>
      </c>
      <c r="HA607" s="9">
        <v>1.26</v>
      </c>
      <c r="HB607" s="9">
        <v>46.85</v>
      </c>
      <c r="HC607" s="3"/>
      <c r="HD607" s="3"/>
      <c r="HE607" s="9">
        <v>605</v>
      </c>
      <c r="HF607" s="9">
        <v>25.45</v>
      </c>
      <c r="HG607" s="3" t="s">
        <v>467</v>
      </c>
      <c r="HH607" s="5">
        <v>521</v>
      </c>
      <c r="HI607" s="3" t="s">
        <v>311</v>
      </c>
      <c r="HJ607" s="3"/>
      <c r="HK607" s="3"/>
      <c r="HL607" s="3"/>
      <c r="HM607" s="9">
        <v>0.99</v>
      </c>
      <c r="HN607" s="9">
        <v>80998</v>
      </c>
      <c r="HO607" s="3"/>
      <c r="HP607" s="3" t="s">
        <v>1</v>
      </c>
      <c r="HQ607" s="3" t="s">
        <v>28</v>
      </c>
      <c r="HR607" s="9">
        <v>1115</v>
      </c>
      <c r="HS607" s="5">
        <v>1.8574999999999999</v>
      </c>
      <c r="HT607" s="3"/>
      <c r="HU607" s="9">
        <v>0.65359999999999996</v>
      </c>
      <c r="HV607" s="3">
        <v>1</v>
      </c>
      <c r="HW607" s="9">
        <v>7.88</v>
      </c>
      <c r="HX607" s="3"/>
      <c r="HY607" s="3"/>
      <c r="HZ607" s="3" t="s">
        <v>30</v>
      </c>
      <c r="IA607" s="9">
        <v>475</v>
      </c>
      <c r="IB607" s="5">
        <v>11100</v>
      </c>
      <c r="IC607" s="3" t="s">
        <v>18</v>
      </c>
      <c r="ID607" s="3"/>
      <c r="IE607" s="3" t="s">
        <v>309</v>
      </c>
      <c r="IF607" s="7"/>
      <c r="IG607" s="9">
        <v>1298.7</v>
      </c>
      <c r="IH607" s="9">
        <v>10.199999999999999</v>
      </c>
    </row>
    <row r="608" spans="1:242" x14ac:dyDescent="0.25">
      <c r="A608" s="1" t="s">
        <v>755</v>
      </c>
      <c r="B608" s="5">
        <v>12550</v>
      </c>
      <c r="C608" s="3"/>
      <c r="D608" s="5">
        <v>127.5</v>
      </c>
      <c r="E608" s="3" t="s">
        <v>1</v>
      </c>
      <c r="F608" s="3"/>
      <c r="G608" s="3"/>
      <c r="H608" s="3"/>
      <c r="I608" s="3"/>
      <c r="J608" s="5">
        <v>1</v>
      </c>
      <c r="K608" s="3"/>
      <c r="L608" s="3"/>
      <c r="M608" s="5">
        <v>1.2787999999999999</v>
      </c>
      <c r="N608" s="5">
        <v>10.74</v>
      </c>
      <c r="O608" s="3"/>
      <c r="P608" s="3"/>
      <c r="Q608" s="3"/>
      <c r="R608" s="5">
        <v>49.05</v>
      </c>
      <c r="S608" s="3"/>
      <c r="T608" s="5">
        <v>14.2</v>
      </c>
      <c r="U608" s="5">
        <v>31.5</v>
      </c>
      <c r="V608" s="3"/>
      <c r="W608" s="5">
        <v>517</v>
      </c>
      <c r="X608" s="3"/>
      <c r="Y608" s="3"/>
      <c r="Z608" s="5">
        <v>5.09</v>
      </c>
      <c r="AA608" s="3"/>
      <c r="AB608" s="5">
        <v>3.4</v>
      </c>
      <c r="AC608" s="5">
        <v>1.0089999999999999</v>
      </c>
      <c r="AD608" s="3" t="s">
        <v>22</v>
      </c>
      <c r="AE608" s="3" t="s">
        <v>1</v>
      </c>
      <c r="AF608" s="3"/>
      <c r="AG608" s="5">
        <v>0.17499999999999999</v>
      </c>
      <c r="AH608" s="5">
        <v>517</v>
      </c>
      <c r="AI608" s="5">
        <v>415</v>
      </c>
      <c r="AJ608" s="3"/>
      <c r="AK608" s="5">
        <v>517</v>
      </c>
      <c r="AL608" s="5">
        <v>1.365</v>
      </c>
      <c r="AM608" s="3"/>
      <c r="AN608" s="3"/>
      <c r="AO608" s="5">
        <v>517</v>
      </c>
      <c r="AP608" s="5">
        <v>517</v>
      </c>
      <c r="AQ608" s="5">
        <v>455</v>
      </c>
      <c r="AR608" s="5">
        <v>8.7100000000000009</v>
      </c>
      <c r="AS608" s="3" t="s">
        <v>28</v>
      </c>
      <c r="AT608" s="3" t="s">
        <v>28</v>
      </c>
      <c r="AU608" s="5">
        <v>1112</v>
      </c>
      <c r="AV608" s="3"/>
      <c r="AW608" s="5">
        <v>517</v>
      </c>
      <c r="AX608" s="5">
        <v>42000</v>
      </c>
      <c r="AY608" s="2" t="s">
        <v>311</v>
      </c>
      <c r="AZ608" s="5">
        <v>210</v>
      </c>
      <c r="BA608" s="5">
        <v>517</v>
      </c>
      <c r="BB608" s="3"/>
      <c r="BC608" s="3"/>
      <c r="BD608" s="5">
        <v>0.47620000000000001</v>
      </c>
      <c r="BE608" s="3" t="s">
        <v>581</v>
      </c>
      <c r="BF608" s="5">
        <v>27.65</v>
      </c>
      <c r="BG608" s="5">
        <v>5.9</v>
      </c>
      <c r="BH608" s="3"/>
      <c r="BI608" s="3"/>
      <c r="BJ608" s="5">
        <v>14.45</v>
      </c>
      <c r="BK608" s="5">
        <v>3172</v>
      </c>
      <c r="BL608" s="5">
        <v>3.4129999999999998</v>
      </c>
      <c r="BM608" s="5">
        <v>9.6</v>
      </c>
      <c r="BN608" s="5">
        <v>517</v>
      </c>
      <c r="BO608" s="3" t="s">
        <v>716</v>
      </c>
      <c r="BP608" s="5">
        <v>15.61</v>
      </c>
      <c r="BQ608" s="5">
        <v>10.5</v>
      </c>
      <c r="BR608" s="2" t="s">
        <v>21</v>
      </c>
      <c r="BS608" s="3"/>
      <c r="BT608" s="3"/>
      <c r="BU608" s="3"/>
      <c r="BV608" s="5">
        <v>4.6900000000000004</v>
      </c>
      <c r="BW608" s="5">
        <v>5.21</v>
      </c>
      <c r="BX608" s="3" t="s">
        <v>27</v>
      </c>
      <c r="BY608" s="3"/>
      <c r="BZ608" s="5">
        <v>517</v>
      </c>
      <c r="CA608" s="5">
        <v>11.4</v>
      </c>
      <c r="CB608" s="3"/>
      <c r="CC608" s="5">
        <v>1.53</v>
      </c>
      <c r="CD608" s="5">
        <v>1673</v>
      </c>
      <c r="CE608" s="3"/>
      <c r="CF608" s="5">
        <v>244</v>
      </c>
      <c r="CG608" s="3" t="s">
        <v>312</v>
      </c>
      <c r="CH608" s="3"/>
      <c r="CI608" s="3" t="s">
        <v>27</v>
      </c>
      <c r="CJ608" s="3" t="s">
        <v>1</v>
      </c>
      <c r="CK608" s="5">
        <v>6.18</v>
      </c>
      <c r="CL608" s="3" t="s">
        <v>22</v>
      </c>
      <c r="CM608" s="5">
        <v>1025</v>
      </c>
      <c r="CN608" s="3"/>
      <c r="CO608" s="5">
        <v>145</v>
      </c>
      <c r="CP608" s="5">
        <v>24.05</v>
      </c>
      <c r="CQ608" s="5">
        <v>11.2</v>
      </c>
      <c r="CR608" s="5">
        <v>7.76</v>
      </c>
      <c r="CS608" s="5">
        <v>155</v>
      </c>
      <c r="CT608" s="5">
        <v>68.849999999999994</v>
      </c>
      <c r="CU608" s="5">
        <v>36.75</v>
      </c>
      <c r="CV608" s="5">
        <v>2329</v>
      </c>
      <c r="CW608" s="5">
        <v>5100</v>
      </c>
      <c r="CX608" s="5">
        <v>1200</v>
      </c>
      <c r="CY608" s="5">
        <v>0.62849999999999995</v>
      </c>
      <c r="CZ608" s="3" t="s">
        <v>22</v>
      </c>
      <c r="DA608" s="5">
        <v>3.24</v>
      </c>
      <c r="DB608" s="5">
        <v>1540</v>
      </c>
      <c r="DC608" s="5">
        <v>39</v>
      </c>
      <c r="DD608" s="5">
        <v>111</v>
      </c>
      <c r="DE608" s="3" t="s">
        <v>22</v>
      </c>
      <c r="DF608" s="5">
        <v>0.71940000000000004</v>
      </c>
      <c r="DG608" s="3"/>
      <c r="DH608" s="5">
        <v>59.65</v>
      </c>
      <c r="DI608" s="3" t="s">
        <v>28</v>
      </c>
      <c r="DJ608" s="3"/>
      <c r="DK608" s="5">
        <v>814</v>
      </c>
      <c r="DL608" s="3" t="s">
        <v>8</v>
      </c>
      <c r="DM608" s="5">
        <v>0.30099999999999999</v>
      </c>
      <c r="DN608" s="3"/>
      <c r="DO608" s="5">
        <v>930</v>
      </c>
      <c r="DP608" s="5">
        <v>0.6</v>
      </c>
      <c r="DQ608" s="5">
        <v>1584</v>
      </c>
      <c r="DR608" s="5">
        <v>4.4800000000000004</v>
      </c>
      <c r="DS608" s="5">
        <v>49</v>
      </c>
      <c r="DT608" s="5">
        <v>1.85</v>
      </c>
      <c r="DU608" s="2"/>
      <c r="DV608" s="5">
        <v>4.45</v>
      </c>
      <c r="DW608" s="5">
        <v>31.5</v>
      </c>
      <c r="DX608" s="3"/>
      <c r="DY608" s="3"/>
      <c r="DZ608" s="5">
        <v>4500</v>
      </c>
      <c r="EA608" s="5">
        <v>16.670000000000002</v>
      </c>
      <c r="EB608" s="5">
        <v>2.5099999999999998</v>
      </c>
      <c r="EC608" s="3"/>
      <c r="ED608" s="5">
        <v>517</v>
      </c>
      <c r="EE608" s="5">
        <v>0.37</v>
      </c>
      <c r="EF608" s="3" t="s">
        <v>1</v>
      </c>
      <c r="EG608" s="3" t="s">
        <v>27</v>
      </c>
      <c r="EH608" s="5">
        <v>140</v>
      </c>
      <c r="EI608" s="5">
        <v>20.149999999999999</v>
      </c>
      <c r="EJ608" s="3" t="s">
        <v>473</v>
      </c>
      <c r="EK608" s="5">
        <v>7.6</v>
      </c>
      <c r="EL608" s="3" t="s">
        <v>1</v>
      </c>
      <c r="EM608" s="3"/>
      <c r="EN608" s="3" t="s">
        <v>27</v>
      </c>
      <c r="EO608" s="3"/>
      <c r="EP608" s="3" t="s">
        <v>8</v>
      </c>
      <c r="EQ608" s="3"/>
      <c r="ER608" s="5">
        <v>8.89</v>
      </c>
      <c r="ES608" s="3"/>
      <c r="ET608" s="9">
        <v>125</v>
      </c>
      <c r="EU608" s="3"/>
      <c r="EV608" s="3" t="s">
        <v>28</v>
      </c>
      <c r="EW608" s="9">
        <v>67</v>
      </c>
      <c r="EX608" s="9">
        <v>1.72</v>
      </c>
      <c r="EY608" s="3"/>
      <c r="EZ608" s="3"/>
      <c r="FA608" s="9">
        <v>1.45</v>
      </c>
      <c r="FB608" s="9">
        <v>8.42</v>
      </c>
      <c r="FC608" s="5">
        <v>517</v>
      </c>
      <c r="FD608" s="9">
        <v>82</v>
      </c>
      <c r="FE608" s="2" t="s">
        <v>311</v>
      </c>
      <c r="FF608" s="3" t="s">
        <v>28</v>
      </c>
      <c r="FG608" s="3" t="s">
        <v>1</v>
      </c>
      <c r="FH608" s="9">
        <v>6.52</v>
      </c>
      <c r="FI608" s="3"/>
      <c r="FJ608" s="9">
        <v>36.200000000000003</v>
      </c>
      <c r="FK608" s="3" t="s">
        <v>1</v>
      </c>
      <c r="FL608" s="3" t="s">
        <v>1</v>
      </c>
      <c r="FM608" s="3"/>
      <c r="FN608" s="9">
        <v>2235</v>
      </c>
      <c r="FO608" s="9">
        <v>2.54</v>
      </c>
      <c r="FP608" s="9">
        <v>28.05</v>
      </c>
      <c r="FQ608" s="3" t="s">
        <v>311</v>
      </c>
      <c r="FR608" s="5">
        <v>2.74</v>
      </c>
      <c r="FS608" s="9">
        <v>159</v>
      </c>
      <c r="FT608" s="3" t="s">
        <v>1</v>
      </c>
      <c r="FU608" s="3"/>
      <c r="FV608" s="3" t="s">
        <v>27</v>
      </c>
      <c r="FW608" s="5">
        <v>3600</v>
      </c>
      <c r="FX608" s="10">
        <v>5.19</v>
      </c>
      <c r="FY608" s="3"/>
      <c r="FZ608" s="3"/>
      <c r="GA608" s="3"/>
      <c r="GB608" s="3"/>
      <c r="GC608" s="3" t="s">
        <v>27</v>
      </c>
      <c r="GD608" s="3"/>
      <c r="GE608" s="3"/>
      <c r="GF608" s="3" t="s">
        <v>30</v>
      </c>
      <c r="GG608" s="3"/>
      <c r="GH608" s="9">
        <v>3.76</v>
      </c>
      <c r="GI608" s="5">
        <v>517</v>
      </c>
      <c r="GJ608" s="5">
        <v>68509999999999.992</v>
      </c>
      <c r="GK608" s="3"/>
      <c r="GL608" s="5">
        <v>965</v>
      </c>
      <c r="GM608" s="9">
        <v>1.43</v>
      </c>
      <c r="GN608" s="3"/>
      <c r="GO608" s="3"/>
      <c r="GP608" s="3"/>
      <c r="GQ608" s="3"/>
      <c r="GR608" s="3"/>
      <c r="GS608" s="9">
        <v>4.4800000000000004</v>
      </c>
      <c r="GT608" s="9">
        <v>130.5</v>
      </c>
      <c r="GU608" s="9">
        <v>56.3</v>
      </c>
      <c r="GV608" s="3"/>
      <c r="GW608" s="9">
        <v>450</v>
      </c>
      <c r="GX608" s="2" t="s">
        <v>34</v>
      </c>
      <c r="GY608" s="9">
        <v>4.76</v>
      </c>
      <c r="GZ608" s="9">
        <v>6.68</v>
      </c>
      <c r="HA608" s="9">
        <v>1.26</v>
      </c>
      <c r="HB608" s="9">
        <v>50</v>
      </c>
      <c r="HC608" s="3"/>
      <c r="HD608" s="3"/>
      <c r="HE608" s="9">
        <v>640</v>
      </c>
      <c r="HF608" s="9">
        <v>25.55</v>
      </c>
      <c r="HG608" s="3" t="s">
        <v>467</v>
      </c>
      <c r="HH608" s="5">
        <v>517</v>
      </c>
      <c r="HI608" s="3" t="s">
        <v>311</v>
      </c>
      <c r="HJ608" s="3"/>
      <c r="HK608" s="3"/>
      <c r="HL608" s="3"/>
      <c r="HM608" s="9">
        <v>0.99</v>
      </c>
      <c r="HN608" s="9">
        <v>82300</v>
      </c>
      <c r="HO608" s="3"/>
      <c r="HP608" s="3" t="s">
        <v>1</v>
      </c>
      <c r="HQ608" s="3" t="s">
        <v>28</v>
      </c>
      <c r="HR608" s="9">
        <v>1140</v>
      </c>
      <c r="HS608" s="5">
        <v>1.8574999999999999</v>
      </c>
      <c r="HT608" s="3"/>
      <c r="HU608" s="9">
        <v>0.65359999999999996</v>
      </c>
      <c r="HV608" s="3">
        <v>1</v>
      </c>
      <c r="HW608" s="9">
        <v>8</v>
      </c>
      <c r="HX608" s="3"/>
      <c r="HY608" s="3"/>
      <c r="HZ608" s="3" t="s">
        <v>30</v>
      </c>
      <c r="IA608" s="9">
        <v>473</v>
      </c>
      <c r="IB608" s="5">
        <v>11100</v>
      </c>
      <c r="IC608" s="3" t="s">
        <v>18</v>
      </c>
      <c r="ID608" s="3"/>
      <c r="IE608" s="3" t="s">
        <v>309</v>
      </c>
      <c r="IF608" s="7"/>
      <c r="IG608" s="9">
        <v>1333</v>
      </c>
      <c r="IH608" s="9">
        <v>10.16</v>
      </c>
    </row>
    <row r="609" spans="1:242" x14ac:dyDescent="0.25">
      <c r="A609" s="1" t="s">
        <v>756</v>
      </c>
      <c r="B609" s="5">
        <v>12550</v>
      </c>
      <c r="C609" s="3"/>
      <c r="D609" s="5">
        <v>127.75</v>
      </c>
      <c r="E609" s="3" t="s">
        <v>1</v>
      </c>
      <c r="F609" s="3"/>
      <c r="G609" s="3"/>
      <c r="H609" s="3"/>
      <c r="I609" s="3"/>
      <c r="J609" s="5">
        <v>1.01</v>
      </c>
      <c r="K609" s="3"/>
      <c r="L609" s="3"/>
      <c r="M609" s="5">
        <v>1.3</v>
      </c>
      <c r="N609" s="5">
        <v>10.45</v>
      </c>
      <c r="O609" s="3"/>
      <c r="P609" s="3"/>
      <c r="Q609" s="3"/>
      <c r="R609" s="5">
        <v>49.85</v>
      </c>
      <c r="S609" s="3"/>
      <c r="T609" s="2"/>
      <c r="U609" s="5">
        <v>30.5</v>
      </c>
      <c r="V609" s="3"/>
      <c r="W609" s="5">
        <v>506</v>
      </c>
      <c r="X609" s="3"/>
      <c r="Y609" s="3"/>
      <c r="Z609" s="5">
        <v>5.12</v>
      </c>
      <c r="AA609" s="3"/>
      <c r="AB609" s="5">
        <v>3.472</v>
      </c>
      <c r="AC609" s="5">
        <v>1.026</v>
      </c>
      <c r="AD609" s="3" t="s">
        <v>22</v>
      </c>
      <c r="AE609" s="3" t="s">
        <v>1</v>
      </c>
      <c r="AF609" s="3"/>
      <c r="AG609" s="5">
        <v>0.20499999999999999</v>
      </c>
      <c r="AH609" s="5">
        <v>506</v>
      </c>
      <c r="AI609" s="5">
        <v>410</v>
      </c>
      <c r="AJ609" s="3"/>
      <c r="AK609" s="5">
        <v>506</v>
      </c>
      <c r="AL609" s="5">
        <v>1.3779999999999999</v>
      </c>
      <c r="AM609" s="3"/>
      <c r="AN609" s="3"/>
      <c r="AO609" s="5">
        <v>506</v>
      </c>
      <c r="AP609" s="5">
        <v>506</v>
      </c>
      <c r="AQ609" s="5">
        <v>450</v>
      </c>
      <c r="AR609" s="5">
        <v>8.6999999999999993</v>
      </c>
      <c r="AS609" s="3" t="s">
        <v>28</v>
      </c>
      <c r="AT609" s="3" t="s">
        <v>28</v>
      </c>
      <c r="AU609" s="5">
        <v>1190</v>
      </c>
      <c r="AV609" s="3"/>
      <c r="AW609" s="5">
        <v>506</v>
      </c>
      <c r="AX609" s="5">
        <v>42635</v>
      </c>
      <c r="AY609" s="2" t="s">
        <v>311</v>
      </c>
      <c r="AZ609" s="5">
        <v>213</v>
      </c>
      <c r="BA609" s="5">
        <v>506</v>
      </c>
      <c r="BB609" s="3"/>
      <c r="BC609" s="3"/>
      <c r="BD609" s="5">
        <v>0.46500000000000002</v>
      </c>
      <c r="BE609" s="3" t="s">
        <v>581</v>
      </c>
      <c r="BF609" s="5">
        <v>26.7</v>
      </c>
      <c r="BG609" s="5">
        <v>5.73</v>
      </c>
      <c r="BH609" s="3"/>
      <c r="BI609" s="3"/>
      <c r="BJ609" s="5">
        <v>14.42</v>
      </c>
      <c r="BK609" s="5">
        <v>3220</v>
      </c>
      <c r="BL609" s="5">
        <v>3.4129999999999998</v>
      </c>
      <c r="BM609" s="5">
        <v>9.6</v>
      </c>
      <c r="BN609" s="5">
        <v>506</v>
      </c>
      <c r="BO609" s="3" t="s">
        <v>716</v>
      </c>
      <c r="BP609" s="5">
        <v>15.24</v>
      </c>
      <c r="BQ609" s="5">
        <v>10.220000000000001</v>
      </c>
      <c r="BR609" s="2" t="s">
        <v>21</v>
      </c>
      <c r="BS609" s="3"/>
      <c r="BT609" s="3"/>
      <c r="BU609" s="3"/>
      <c r="BV609" s="5">
        <v>4.54</v>
      </c>
      <c r="BW609" s="5">
        <v>5.08</v>
      </c>
      <c r="BX609" s="3" t="s">
        <v>27</v>
      </c>
      <c r="BY609" s="3"/>
      <c r="BZ609" s="5">
        <v>506</v>
      </c>
      <c r="CA609" s="5">
        <v>11.11</v>
      </c>
      <c r="CB609" s="3"/>
      <c r="CC609" s="5">
        <v>1.48</v>
      </c>
      <c r="CD609" s="5">
        <v>1699</v>
      </c>
      <c r="CE609" s="3"/>
      <c r="CF609" s="5">
        <v>238</v>
      </c>
      <c r="CG609" s="3" t="s">
        <v>312</v>
      </c>
      <c r="CH609" s="3"/>
      <c r="CI609" s="3" t="s">
        <v>27</v>
      </c>
      <c r="CJ609" s="3" t="s">
        <v>1</v>
      </c>
      <c r="CK609" s="5">
        <v>6.15</v>
      </c>
      <c r="CL609" s="3" t="s">
        <v>22</v>
      </c>
      <c r="CM609" s="5">
        <v>1025</v>
      </c>
      <c r="CN609" s="3"/>
      <c r="CO609" s="5">
        <v>145</v>
      </c>
      <c r="CP609" s="5">
        <v>23.5</v>
      </c>
      <c r="CQ609" s="5">
        <v>12.1</v>
      </c>
      <c r="CR609" s="5">
        <v>7.75</v>
      </c>
      <c r="CS609" s="5">
        <v>154</v>
      </c>
      <c r="CT609" s="5">
        <v>67.7</v>
      </c>
      <c r="CU609" s="5">
        <v>37.6</v>
      </c>
      <c r="CV609" s="5">
        <v>2355</v>
      </c>
      <c r="CW609" s="5">
        <v>5100</v>
      </c>
      <c r="CX609" s="5">
        <v>1099</v>
      </c>
      <c r="CY609" s="5">
        <v>0.621</v>
      </c>
      <c r="CZ609" s="3" t="s">
        <v>22</v>
      </c>
      <c r="DA609" s="5">
        <v>3.19</v>
      </c>
      <c r="DB609" s="5">
        <v>1525</v>
      </c>
      <c r="DC609" s="5">
        <v>39.1</v>
      </c>
      <c r="DD609" s="5">
        <v>108.25</v>
      </c>
      <c r="DE609" s="3" t="s">
        <v>22</v>
      </c>
      <c r="DF609" s="5">
        <v>0.71899999999999997</v>
      </c>
      <c r="DG609" s="3"/>
      <c r="DH609" s="5">
        <v>59.45</v>
      </c>
      <c r="DI609" s="3" t="s">
        <v>28</v>
      </c>
      <c r="DJ609" s="3"/>
      <c r="DK609" s="5">
        <v>815.5</v>
      </c>
      <c r="DL609" s="3" t="s">
        <v>8</v>
      </c>
      <c r="DM609" s="5">
        <v>0.3</v>
      </c>
      <c r="DN609" s="3"/>
      <c r="DO609" s="5">
        <v>930</v>
      </c>
      <c r="DP609" s="5" t="s">
        <v>21</v>
      </c>
      <c r="DQ609" s="5">
        <v>1579</v>
      </c>
      <c r="DR609" s="5">
        <v>4.6509999999999998</v>
      </c>
      <c r="DS609" s="5">
        <v>48</v>
      </c>
      <c r="DT609" s="5">
        <v>1.8525</v>
      </c>
      <c r="DU609" s="2"/>
      <c r="DV609" s="5" t="s">
        <v>21</v>
      </c>
      <c r="DW609" s="5">
        <v>30.5</v>
      </c>
      <c r="DX609" s="3"/>
      <c r="DY609" s="3"/>
      <c r="DZ609" s="5">
        <v>4500</v>
      </c>
      <c r="EA609" s="5">
        <v>16.39</v>
      </c>
      <c r="EB609" s="5">
        <v>2.5099999999999998</v>
      </c>
      <c r="EC609" s="3"/>
      <c r="ED609" s="5">
        <v>506</v>
      </c>
      <c r="EE609" s="5">
        <v>0.36399999999999999</v>
      </c>
      <c r="EF609" s="3" t="s">
        <v>1</v>
      </c>
      <c r="EG609" s="3" t="s">
        <v>27</v>
      </c>
      <c r="EH609" s="5">
        <v>141.33330000000001</v>
      </c>
      <c r="EI609" s="5">
        <v>20.170000000000002</v>
      </c>
      <c r="EJ609" s="3" t="s">
        <v>473</v>
      </c>
      <c r="EK609" s="5">
        <v>7.6</v>
      </c>
      <c r="EL609" s="3" t="s">
        <v>1</v>
      </c>
      <c r="EM609" s="3"/>
      <c r="EN609" s="3" t="s">
        <v>27</v>
      </c>
      <c r="EO609" s="3"/>
      <c r="EP609" s="3" t="s">
        <v>8</v>
      </c>
      <c r="EQ609" s="3"/>
      <c r="ER609" s="5">
        <v>8.75</v>
      </c>
      <c r="ES609" s="3"/>
      <c r="ET609" s="9">
        <v>121</v>
      </c>
      <c r="EU609" s="3"/>
      <c r="EV609" s="3" t="s">
        <v>28</v>
      </c>
      <c r="EW609" s="9">
        <v>67.5</v>
      </c>
      <c r="EX609" s="9">
        <v>1.66</v>
      </c>
      <c r="EY609" s="3"/>
      <c r="EZ609" s="3"/>
      <c r="FA609" s="9">
        <v>1.45</v>
      </c>
      <c r="FB609" s="9">
        <v>8.52</v>
      </c>
      <c r="FC609" s="5">
        <v>506</v>
      </c>
      <c r="FD609" s="9">
        <v>81.5</v>
      </c>
      <c r="FE609" s="2" t="s">
        <v>311</v>
      </c>
      <c r="FF609" s="3" t="s">
        <v>28</v>
      </c>
      <c r="FG609" s="3" t="s">
        <v>1</v>
      </c>
      <c r="FH609" s="9">
        <v>6.4</v>
      </c>
      <c r="FI609" s="3"/>
      <c r="FJ609" s="9">
        <v>36.5</v>
      </c>
      <c r="FK609" s="3" t="s">
        <v>1</v>
      </c>
      <c r="FL609" s="3" t="s">
        <v>1</v>
      </c>
      <c r="FM609" s="3"/>
      <c r="FN609" s="9">
        <v>2250</v>
      </c>
      <c r="FO609" s="9">
        <v>2.5499999999999998</v>
      </c>
      <c r="FP609" s="9">
        <v>28.08</v>
      </c>
      <c r="FQ609" s="3" t="s">
        <v>311</v>
      </c>
      <c r="FR609" s="5">
        <v>2.73</v>
      </c>
      <c r="FS609" s="9">
        <v>155</v>
      </c>
      <c r="FT609" s="3" t="s">
        <v>1</v>
      </c>
      <c r="FU609" s="3"/>
      <c r="FV609" s="3" t="s">
        <v>27</v>
      </c>
      <c r="FW609" s="5">
        <v>3700</v>
      </c>
      <c r="FX609" s="10">
        <v>5.31</v>
      </c>
      <c r="FY609" s="3"/>
      <c r="FZ609" s="3"/>
      <c r="GA609" s="3"/>
      <c r="GB609" s="3"/>
      <c r="GC609" s="3" t="s">
        <v>27</v>
      </c>
      <c r="GD609" s="3"/>
      <c r="GE609" s="3"/>
      <c r="GF609" s="3" t="s">
        <v>30</v>
      </c>
      <c r="GG609" s="3"/>
      <c r="GH609" s="9">
        <v>3.76</v>
      </c>
      <c r="GI609" s="5">
        <v>506</v>
      </c>
      <c r="GJ609" s="5">
        <v>66950000000000.008</v>
      </c>
      <c r="GK609" s="3"/>
      <c r="GL609" s="5">
        <v>980</v>
      </c>
      <c r="GM609" s="9">
        <v>1.43</v>
      </c>
      <c r="GN609" s="3"/>
      <c r="GO609" s="3"/>
      <c r="GP609" s="3"/>
      <c r="GQ609" s="3"/>
      <c r="GR609" s="3"/>
      <c r="GS609" s="9">
        <v>4.6509999999999998</v>
      </c>
      <c r="GT609" s="9">
        <v>128.25</v>
      </c>
      <c r="GU609" s="9">
        <v>55.8</v>
      </c>
      <c r="GV609" s="3"/>
      <c r="GW609" s="9">
        <v>450</v>
      </c>
      <c r="GX609" s="2" t="s">
        <v>34</v>
      </c>
      <c r="GY609" s="9">
        <v>4.95</v>
      </c>
      <c r="GZ609" s="9">
        <v>6.65</v>
      </c>
      <c r="HA609" s="9">
        <v>1.21</v>
      </c>
      <c r="HB609" s="9">
        <v>46.85</v>
      </c>
      <c r="HC609" s="3"/>
      <c r="HD609" s="3"/>
      <c r="HE609" s="9">
        <v>630</v>
      </c>
      <c r="HF609" s="9">
        <v>25.42</v>
      </c>
      <c r="HG609" s="3" t="s">
        <v>467</v>
      </c>
      <c r="HH609" s="5">
        <v>506</v>
      </c>
      <c r="HI609" s="3" t="s">
        <v>311</v>
      </c>
      <c r="HJ609" s="3"/>
      <c r="HK609" s="3"/>
      <c r="HL609" s="3"/>
      <c r="HM609" s="9">
        <v>0.98</v>
      </c>
      <c r="HN609" s="9">
        <v>83800</v>
      </c>
      <c r="HO609" s="3"/>
      <c r="HP609" s="3" t="s">
        <v>1</v>
      </c>
      <c r="HQ609" s="3" t="s">
        <v>28</v>
      </c>
      <c r="HR609" s="9">
        <v>1155</v>
      </c>
      <c r="HS609" s="5">
        <v>1.8145</v>
      </c>
      <c r="HT609" s="3"/>
      <c r="HU609" s="9">
        <v>0.65400000000000003</v>
      </c>
      <c r="HV609" s="3">
        <v>1</v>
      </c>
      <c r="HW609" s="9">
        <v>8.27</v>
      </c>
      <c r="HX609" s="3"/>
      <c r="HY609" s="3"/>
      <c r="HZ609" s="3" t="s">
        <v>30</v>
      </c>
      <c r="IA609" s="9">
        <v>475.25</v>
      </c>
      <c r="IB609" s="5">
        <v>11100</v>
      </c>
      <c r="IC609" s="3" t="s">
        <v>18</v>
      </c>
      <c r="ID609" s="3"/>
      <c r="IE609" s="3" t="s">
        <v>309</v>
      </c>
      <c r="IF609" s="7"/>
      <c r="IG609" s="9">
        <v>1351</v>
      </c>
      <c r="IH609" s="9">
        <v>10.256</v>
      </c>
    </row>
    <row r="610" spans="1:242" x14ac:dyDescent="0.25">
      <c r="A610" s="1" t="s">
        <v>757</v>
      </c>
      <c r="B610" s="5">
        <v>12575</v>
      </c>
      <c r="C610" s="3"/>
      <c r="D610" s="5">
        <v>127.6</v>
      </c>
      <c r="E610" s="3" t="s">
        <v>1</v>
      </c>
      <c r="F610" s="3"/>
      <c r="G610" s="3"/>
      <c r="H610" s="3"/>
      <c r="I610" s="3"/>
      <c r="J610" s="5">
        <v>1.01</v>
      </c>
      <c r="K610" s="3"/>
      <c r="L610" s="3"/>
      <c r="M610" s="5">
        <v>1.2770999999999999</v>
      </c>
      <c r="N610" s="5">
        <v>10.55</v>
      </c>
      <c r="O610" s="3"/>
      <c r="P610" s="3"/>
      <c r="Q610" s="3"/>
      <c r="R610" s="5">
        <v>49.9</v>
      </c>
      <c r="S610" s="3"/>
      <c r="T610" s="2"/>
      <c r="U610" s="5">
        <v>30.7</v>
      </c>
      <c r="V610" s="3"/>
      <c r="W610" s="5">
        <v>510</v>
      </c>
      <c r="X610" s="3"/>
      <c r="Y610" s="3"/>
      <c r="Z610" s="5">
        <v>5.15</v>
      </c>
      <c r="AA610" s="3"/>
      <c r="AB610" s="5">
        <v>3.5459999999999998</v>
      </c>
      <c r="AC610" s="5">
        <v>1.028</v>
      </c>
      <c r="AD610" s="3" t="s">
        <v>22</v>
      </c>
      <c r="AE610" s="3" t="s">
        <v>1</v>
      </c>
      <c r="AF610" s="3"/>
      <c r="AG610" s="5">
        <v>0.22</v>
      </c>
      <c r="AH610" s="5">
        <v>510</v>
      </c>
      <c r="AI610" s="5">
        <v>350</v>
      </c>
      <c r="AJ610" s="3"/>
      <c r="AK610" s="5">
        <v>510</v>
      </c>
      <c r="AL610" s="5">
        <v>1.369</v>
      </c>
      <c r="AM610" s="3"/>
      <c r="AN610" s="3"/>
      <c r="AO610" s="5">
        <v>510</v>
      </c>
      <c r="AP610" s="5">
        <v>510</v>
      </c>
      <c r="AQ610" s="5">
        <v>450</v>
      </c>
      <c r="AR610" s="5">
        <v>8.68</v>
      </c>
      <c r="AS610" s="3" t="s">
        <v>28</v>
      </c>
      <c r="AT610" s="3" t="s">
        <v>28</v>
      </c>
      <c r="AU610" s="5">
        <v>1180</v>
      </c>
      <c r="AV610" s="3"/>
      <c r="AW610" s="5">
        <v>510</v>
      </c>
      <c r="AX610" s="5" t="s">
        <v>21</v>
      </c>
      <c r="AY610" s="2" t="s">
        <v>311</v>
      </c>
      <c r="AZ610" s="5">
        <v>215</v>
      </c>
      <c r="BA610" s="5">
        <v>510</v>
      </c>
      <c r="BB610" s="3"/>
      <c r="BC610" s="3"/>
      <c r="BD610" s="5">
        <v>0.46510000000000001</v>
      </c>
      <c r="BE610" s="3" t="s">
        <v>581</v>
      </c>
      <c r="BF610" s="5">
        <v>26.35</v>
      </c>
      <c r="BG610" s="5">
        <v>5.76</v>
      </c>
      <c r="BH610" s="3"/>
      <c r="BI610" s="3"/>
      <c r="BJ610" s="5">
        <v>14.42</v>
      </c>
      <c r="BK610" s="5">
        <v>3289</v>
      </c>
      <c r="BL610" s="5">
        <v>3.4247000000000001</v>
      </c>
      <c r="BM610" s="5">
        <v>9.6</v>
      </c>
      <c r="BN610" s="5">
        <v>510</v>
      </c>
      <c r="BO610" s="3" t="s">
        <v>716</v>
      </c>
      <c r="BP610" s="5">
        <v>15.18</v>
      </c>
      <c r="BQ610" s="5">
        <v>10.25</v>
      </c>
      <c r="BR610" s="2" t="s">
        <v>21</v>
      </c>
      <c r="BS610" s="3"/>
      <c r="BT610" s="3"/>
      <c r="BU610" s="3"/>
      <c r="BV610" s="5">
        <v>4.5199999999999996</v>
      </c>
      <c r="BW610" s="5">
        <v>5.14</v>
      </c>
      <c r="BX610" s="3" t="s">
        <v>27</v>
      </c>
      <c r="BY610" s="3"/>
      <c r="BZ610" s="5">
        <v>510</v>
      </c>
      <c r="CA610" s="5">
        <v>10.99</v>
      </c>
      <c r="CB610" s="3"/>
      <c r="CC610" s="5">
        <v>1.49</v>
      </c>
      <c r="CD610" s="5">
        <v>1705</v>
      </c>
      <c r="CE610" s="3"/>
      <c r="CF610" s="5">
        <v>241</v>
      </c>
      <c r="CG610" s="3" t="s">
        <v>312</v>
      </c>
      <c r="CH610" s="3"/>
      <c r="CI610" s="3" t="s">
        <v>27</v>
      </c>
      <c r="CJ610" s="3" t="s">
        <v>1</v>
      </c>
      <c r="CK610" s="5">
        <v>6.15</v>
      </c>
      <c r="CL610" s="3" t="s">
        <v>22</v>
      </c>
      <c r="CM610" s="5">
        <v>1025</v>
      </c>
      <c r="CN610" s="3"/>
      <c r="CO610" s="5">
        <v>145</v>
      </c>
      <c r="CP610" s="5">
        <v>23.2</v>
      </c>
      <c r="CQ610" s="5">
        <v>12.1</v>
      </c>
      <c r="CR610" s="5">
        <v>7.75</v>
      </c>
      <c r="CS610" s="5">
        <v>157</v>
      </c>
      <c r="CT610" s="5">
        <v>67.099999999999994</v>
      </c>
      <c r="CU610" s="5">
        <v>37.75</v>
      </c>
      <c r="CV610" s="5">
        <v>2353</v>
      </c>
      <c r="CW610" s="5">
        <v>5100</v>
      </c>
      <c r="CX610" s="5">
        <v>1234.5999999999999</v>
      </c>
      <c r="CY610" s="5">
        <v>0.61799999999999999</v>
      </c>
      <c r="CZ610" s="3" t="s">
        <v>22</v>
      </c>
      <c r="DA610" s="5">
        <v>3.18</v>
      </c>
      <c r="DB610" s="5">
        <v>1517</v>
      </c>
      <c r="DC610" s="5">
        <v>39</v>
      </c>
      <c r="DD610" s="5">
        <v>110</v>
      </c>
      <c r="DE610" s="3" t="s">
        <v>22</v>
      </c>
      <c r="DF610" s="5">
        <v>0.72399999999999998</v>
      </c>
      <c r="DG610" s="3"/>
      <c r="DH610" s="5">
        <v>59.1</v>
      </c>
      <c r="DI610" s="3" t="s">
        <v>28</v>
      </c>
      <c r="DJ610" s="3"/>
      <c r="DK610" s="5">
        <v>822.5</v>
      </c>
      <c r="DL610" s="3" t="s">
        <v>8</v>
      </c>
      <c r="DM610" s="5">
        <v>0.3</v>
      </c>
      <c r="DN610" s="3"/>
      <c r="DO610" s="5">
        <v>930</v>
      </c>
      <c r="DP610" s="5" t="s">
        <v>21</v>
      </c>
      <c r="DQ610" s="5">
        <v>1575</v>
      </c>
      <c r="DR610" s="5">
        <v>4.55</v>
      </c>
      <c r="DS610" s="5">
        <v>48</v>
      </c>
      <c r="DT610" s="5">
        <v>1.85</v>
      </c>
      <c r="DU610" s="2"/>
      <c r="DV610" s="5" t="s">
        <v>21</v>
      </c>
      <c r="DW610" s="5">
        <v>30.7</v>
      </c>
      <c r="DX610" s="3"/>
      <c r="DY610" s="3"/>
      <c r="DZ610" s="5">
        <v>4550</v>
      </c>
      <c r="EA610" s="5">
        <v>16.39</v>
      </c>
      <c r="EB610" s="5">
        <v>2.5099999999999998</v>
      </c>
      <c r="EC610" s="3"/>
      <c r="ED610" s="5">
        <v>510</v>
      </c>
      <c r="EE610" s="5">
        <v>0.36399999999999999</v>
      </c>
      <c r="EF610" s="3" t="s">
        <v>1</v>
      </c>
      <c r="EG610" s="3" t="s">
        <v>27</v>
      </c>
      <c r="EH610" s="5">
        <v>142.66669999999999</v>
      </c>
      <c r="EI610" s="5">
        <v>20.28</v>
      </c>
      <c r="EJ610" s="3" t="s">
        <v>473</v>
      </c>
      <c r="EK610" s="5">
        <v>7.6</v>
      </c>
      <c r="EL610" s="3" t="s">
        <v>1</v>
      </c>
      <c r="EM610" s="3"/>
      <c r="EN610" s="3" t="s">
        <v>27</v>
      </c>
      <c r="EO610" s="3"/>
      <c r="EP610" s="3" t="s">
        <v>8</v>
      </c>
      <c r="EQ610" s="3"/>
      <c r="ER610" s="5">
        <v>8.7799999999999994</v>
      </c>
      <c r="ES610" s="3"/>
      <c r="ET610" s="9">
        <v>122</v>
      </c>
      <c r="EU610" s="3"/>
      <c r="EV610" s="3" t="s">
        <v>28</v>
      </c>
      <c r="EW610" s="9">
        <v>67.55</v>
      </c>
      <c r="EX610" s="9">
        <v>1.67</v>
      </c>
      <c r="EY610" s="3"/>
      <c r="EZ610" s="3"/>
      <c r="FA610" s="9">
        <v>1.47</v>
      </c>
      <c r="FB610" s="9">
        <v>8.6</v>
      </c>
      <c r="FC610" s="5">
        <v>510</v>
      </c>
      <c r="FD610" s="9">
        <v>80.400000000000006</v>
      </c>
      <c r="FE610" s="2" t="s">
        <v>311</v>
      </c>
      <c r="FF610" s="3" t="s">
        <v>28</v>
      </c>
      <c r="FG610" s="3" t="s">
        <v>1</v>
      </c>
      <c r="FH610" s="9">
        <v>6.45</v>
      </c>
      <c r="FI610" s="3"/>
      <c r="FJ610" s="9">
        <v>36.75</v>
      </c>
      <c r="FK610" s="3" t="s">
        <v>1</v>
      </c>
      <c r="FL610" s="3" t="s">
        <v>1</v>
      </c>
      <c r="FM610" s="3"/>
      <c r="FN610" s="9">
        <v>2259</v>
      </c>
      <c r="FO610" s="9">
        <v>2.57</v>
      </c>
      <c r="FP610" s="9">
        <v>28.07</v>
      </c>
      <c r="FQ610" s="3" t="s">
        <v>311</v>
      </c>
      <c r="FR610" s="5">
        <v>2.77</v>
      </c>
      <c r="FS610" s="9">
        <v>155.19999999999999</v>
      </c>
      <c r="FT610" s="3" t="s">
        <v>1</v>
      </c>
      <c r="FU610" s="3"/>
      <c r="FV610" s="3" t="s">
        <v>27</v>
      </c>
      <c r="FW610" s="5">
        <v>3730</v>
      </c>
      <c r="FX610" s="10">
        <v>5.45</v>
      </c>
      <c r="FY610" s="3"/>
      <c r="FZ610" s="3"/>
      <c r="GA610" s="3"/>
      <c r="GB610" s="3"/>
      <c r="GC610" s="3" t="s">
        <v>27</v>
      </c>
      <c r="GD610" s="3"/>
      <c r="GE610" s="3"/>
      <c r="GF610" s="3" t="s">
        <v>30</v>
      </c>
      <c r="GG610" s="3"/>
      <c r="GH610" s="9">
        <v>3.76</v>
      </c>
      <c r="GI610" s="5">
        <v>510</v>
      </c>
      <c r="GJ610" s="5">
        <v>67080000000000</v>
      </c>
      <c r="GK610" s="3"/>
      <c r="GL610" s="5">
        <v>985</v>
      </c>
      <c r="GM610" s="9">
        <v>1.42</v>
      </c>
      <c r="GN610" s="3"/>
      <c r="GO610" s="3"/>
      <c r="GP610" s="3"/>
      <c r="GQ610" s="3"/>
      <c r="GR610" s="3"/>
      <c r="GS610" s="9">
        <v>4.55</v>
      </c>
      <c r="GT610" s="9">
        <v>127.2</v>
      </c>
      <c r="GU610" s="9">
        <v>56.2</v>
      </c>
      <c r="GV610" s="3"/>
      <c r="GW610" s="9">
        <v>450</v>
      </c>
      <c r="GX610" s="2" t="s">
        <v>34</v>
      </c>
      <c r="GY610" s="9">
        <v>4.83</v>
      </c>
      <c r="GZ610" s="9">
        <v>6.67</v>
      </c>
      <c r="HA610" s="9">
        <v>1.22</v>
      </c>
      <c r="HB610" s="9">
        <v>46.85</v>
      </c>
      <c r="HC610" s="3"/>
      <c r="HD610" s="3"/>
      <c r="HE610" s="9">
        <v>627</v>
      </c>
      <c r="HF610" s="9">
        <v>25.46</v>
      </c>
      <c r="HG610" s="3" t="s">
        <v>467</v>
      </c>
      <c r="HH610" s="5">
        <v>510</v>
      </c>
      <c r="HI610" s="3" t="s">
        <v>311</v>
      </c>
      <c r="HJ610" s="3"/>
      <c r="HK610" s="3"/>
      <c r="HL610" s="3"/>
      <c r="HM610" s="9">
        <v>0.99</v>
      </c>
      <c r="HN610" s="9">
        <v>86780</v>
      </c>
      <c r="HO610" s="3"/>
      <c r="HP610" s="3" t="s">
        <v>1</v>
      </c>
      <c r="HQ610" s="3" t="s">
        <v>28</v>
      </c>
      <c r="HR610" s="9">
        <v>1165</v>
      </c>
      <c r="HS610" s="5">
        <v>1.8154999999999999</v>
      </c>
      <c r="HT610" s="3"/>
      <c r="HU610" s="9">
        <v>0.64900000000000002</v>
      </c>
      <c r="HV610" s="3">
        <v>1</v>
      </c>
      <c r="HW610" s="9">
        <v>8.35</v>
      </c>
      <c r="HX610" s="3"/>
      <c r="HY610" s="3"/>
      <c r="HZ610" s="3" t="s">
        <v>30</v>
      </c>
      <c r="IA610" s="9">
        <v>476.3</v>
      </c>
      <c r="IB610" s="5">
        <v>11110</v>
      </c>
      <c r="IC610" s="3" t="s">
        <v>18</v>
      </c>
      <c r="ID610" s="3"/>
      <c r="IE610" s="3" t="s">
        <v>309</v>
      </c>
      <c r="IF610" s="7"/>
      <c r="IG610" s="9">
        <v>1333</v>
      </c>
      <c r="IH610" s="9">
        <v>11.4</v>
      </c>
    </row>
    <row r="611" spans="1:242" x14ac:dyDescent="0.25">
      <c r="A611" s="1" t="s">
        <v>758</v>
      </c>
      <c r="B611" s="5">
        <v>13250</v>
      </c>
      <c r="C611" s="3"/>
      <c r="D611" s="5">
        <v>128.1</v>
      </c>
      <c r="E611" s="3" t="s">
        <v>1</v>
      </c>
      <c r="F611" s="3"/>
      <c r="G611" s="3"/>
      <c r="H611" s="3"/>
      <c r="I611" s="3"/>
      <c r="J611" s="5">
        <v>1.01</v>
      </c>
      <c r="K611" s="3"/>
      <c r="L611" s="3"/>
      <c r="M611" s="5">
        <v>1.28</v>
      </c>
      <c r="N611" s="5">
        <v>10.85</v>
      </c>
      <c r="O611" s="3"/>
      <c r="P611" s="3"/>
      <c r="Q611" s="3"/>
      <c r="R611" s="5">
        <v>50.2</v>
      </c>
      <c r="S611" s="3"/>
      <c r="T611" s="2"/>
      <c r="U611" s="5">
        <v>31.6</v>
      </c>
      <c r="V611" s="3"/>
      <c r="W611" s="5">
        <v>518</v>
      </c>
      <c r="X611" s="3"/>
      <c r="Y611" s="3"/>
      <c r="Z611" s="5">
        <v>5.17</v>
      </c>
      <c r="AA611" s="3"/>
      <c r="AB611" s="5">
        <v>3.51</v>
      </c>
      <c r="AC611" s="5">
        <v>1.0309999999999999</v>
      </c>
      <c r="AD611" s="3" t="s">
        <v>22</v>
      </c>
      <c r="AE611" s="3" t="s">
        <v>1</v>
      </c>
      <c r="AF611" s="3"/>
      <c r="AG611" s="5">
        <v>0.25</v>
      </c>
      <c r="AH611" s="5">
        <v>518</v>
      </c>
      <c r="AI611" s="5">
        <v>355</v>
      </c>
      <c r="AJ611" s="3"/>
      <c r="AK611" s="5">
        <v>518</v>
      </c>
      <c r="AL611" s="5">
        <v>1.3640000000000001</v>
      </c>
      <c r="AM611" s="3"/>
      <c r="AN611" s="3"/>
      <c r="AO611" s="5">
        <v>518</v>
      </c>
      <c r="AP611" s="5">
        <v>518</v>
      </c>
      <c r="AQ611" s="5">
        <v>456</v>
      </c>
      <c r="AR611" s="5">
        <v>8.65</v>
      </c>
      <c r="AS611" s="3" t="s">
        <v>28</v>
      </c>
      <c r="AT611" s="3" t="s">
        <v>28</v>
      </c>
      <c r="AU611" s="5">
        <v>1160</v>
      </c>
      <c r="AV611" s="3"/>
      <c r="AW611" s="5">
        <v>518</v>
      </c>
      <c r="AX611" s="5" t="s">
        <v>21</v>
      </c>
      <c r="AY611" s="2" t="s">
        <v>311</v>
      </c>
      <c r="AZ611" s="5">
        <v>217</v>
      </c>
      <c r="BA611" s="5">
        <v>518</v>
      </c>
      <c r="BB611" s="3"/>
      <c r="BC611" s="3"/>
      <c r="BD611" s="5">
        <v>0.47199999999999998</v>
      </c>
      <c r="BE611" s="3" t="s">
        <v>581</v>
      </c>
      <c r="BF611" s="5">
        <v>27.2</v>
      </c>
      <c r="BG611" s="5">
        <v>5.89</v>
      </c>
      <c r="BH611" s="3"/>
      <c r="BI611" s="3"/>
      <c r="BJ611" s="5">
        <v>14.5</v>
      </c>
      <c r="BK611" s="5">
        <v>3299</v>
      </c>
      <c r="BL611" s="5">
        <v>3.677</v>
      </c>
      <c r="BM611" s="5">
        <v>9.6</v>
      </c>
      <c r="BN611" s="5">
        <v>518</v>
      </c>
      <c r="BO611" s="3" t="s">
        <v>716</v>
      </c>
      <c r="BP611" s="5">
        <v>15.5</v>
      </c>
      <c r="BQ611" s="5">
        <v>10.25</v>
      </c>
      <c r="BR611" s="2" t="s">
        <v>21</v>
      </c>
      <c r="BS611" s="3"/>
      <c r="BT611" s="3"/>
      <c r="BU611" s="3"/>
      <c r="BV611" s="5">
        <v>4.63</v>
      </c>
      <c r="BW611" s="5">
        <v>5.24</v>
      </c>
      <c r="BX611" s="3" t="s">
        <v>27</v>
      </c>
      <c r="BY611" s="3"/>
      <c r="BZ611" s="5">
        <v>518</v>
      </c>
      <c r="CA611" s="5">
        <v>10.53</v>
      </c>
      <c r="CB611" s="3"/>
      <c r="CC611" s="5">
        <v>1.53</v>
      </c>
      <c r="CD611" s="5">
        <v>1720</v>
      </c>
      <c r="CE611" s="3"/>
      <c r="CF611" s="5">
        <v>244</v>
      </c>
      <c r="CG611" s="3" t="s">
        <v>312</v>
      </c>
      <c r="CH611" s="3"/>
      <c r="CI611" s="3" t="s">
        <v>27</v>
      </c>
      <c r="CJ611" s="3" t="s">
        <v>1</v>
      </c>
      <c r="CK611" s="5">
        <v>6.15</v>
      </c>
      <c r="CL611" s="3" t="s">
        <v>22</v>
      </c>
      <c r="CM611" s="5">
        <v>1025</v>
      </c>
      <c r="CN611" s="3"/>
      <c r="CO611" s="5">
        <v>145</v>
      </c>
      <c r="CP611" s="5">
        <v>23.35</v>
      </c>
      <c r="CQ611" s="5">
        <v>12.1</v>
      </c>
      <c r="CR611" s="5">
        <v>7.75</v>
      </c>
      <c r="CS611" s="5">
        <v>161</v>
      </c>
      <c r="CT611" s="5">
        <v>68.599999999999994</v>
      </c>
      <c r="CU611" s="5">
        <v>37.72</v>
      </c>
      <c r="CV611" s="5">
        <v>2345</v>
      </c>
      <c r="CW611" s="5">
        <v>5100</v>
      </c>
      <c r="CX611" s="5">
        <v>1370</v>
      </c>
      <c r="CY611" s="5">
        <v>0.627</v>
      </c>
      <c r="CZ611" s="3" t="s">
        <v>22</v>
      </c>
      <c r="DA611" s="5">
        <v>3.22</v>
      </c>
      <c r="DB611" s="5">
        <v>1529</v>
      </c>
      <c r="DC611" s="5">
        <v>39</v>
      </c>
      <c r="DD611" s="5">
        <v>113</v>
      </c>
      <c r="DE611" s="3" t="s">
        <v>22</v>
      </c>
      <c r="DF611" s="5">
        <v>0.72499999999999998</v>
      </c>
      <c r="DG611" s="3"/>
      <c r="DH611" s="5">
        <v>59</v>
      </c>
      <c r="DI611" s="3" t="s">
        <v>28</v>
      </c>
      <c r="DJ611" s="3"/>
      <c r="DK611" s="5">
        <v>827</v>
      </c>
      <c r="DL611" s="3" t="s">
        <v>8</v>
      </c>
      <c r="DM611" s="5">
        <v>0.3</v>
      </c>
      <c r="DN611" s="3"/>
      <c r="DO611" s="5">
        <v>930</v>
      </c>
      <c r="DP611" s="5" t="s">
        <v>21</v>
      </c>
      <c r="DQ611" s="5">
        <v>1572</v>
      </c>
      <c r="DR611" s="5">
        <v>4.59</v>
      </c>
      <c r="DS611" s="5">
        <v>49</v>
      </c>
      <c r="DT611" s="5">
        <v>1.8520000000000001</v>
      </c>
      <c r="DU611" s="2"/>
      <c r="DV611" s="5" t="s">
        <v>21</v>
      </c>
      <c r="DW611" s="5">
        <v>31.6</v>
      </c>
      <c r="DX611" s="3"/>
      <c r="DY611" s="3"/>
      <c r="DZ611" s="5">
        <v>4650</v>
      </c>
      <c r="EA611" s="5">
        <v>16.39</v>
      </c>
      <c r="EB611" s="5">
        <v>2.52</v>
      </c>
      <c r="EC611" s="3"/>
      <c r="ED611" s="5">
        <v>518</v>
      </c>
      <c r="EE611" s="5">
        <v>0.36899999999999999</v>
      </c>
      <c r="EF611" s="3" t="s">
        <v>1</v>
      </c>
      <c r="EG611" s="3" t="s">
        <v>27</v>
      </c>
      <c r="EH611" s="5">
        <v>144</v>
      </c>
      <c r="EI611" s="5">
        <v>20.7</v>
      </c>
      <c r="EJ611" s="3" t="s">
        <v>473</v>
      </c>
      <c r="EK611" s="5">
        <v>7.55</v>
      </c>
      <c r="EL611" s="3" t="s">
        <v>1</v>
      </c>
      <c r="EM611" s="3"/>
      <c r="EN611" s="3" t="s">
        <v>27</v>
      </c>
      <c r="EO611" s="3"/>
      <c r="EP611" s="3" t="s">
        <v>8</v>
      </c>
      <c r="EQ611" s="3"/>
      <c r="ER611" s="5">
        <v>8.9</v>
      </c>
      <c r="ES611" s="3"/>
      <c r="ET611" s="9">
        <v>123</v>
      </c>
      <c r="EU611" s="3"/>
      <c r="EV611" s="3" t="s">
        <v>28</v>
      </c>
      <c r="EW611" s="9">
        <v>67.55</v>
      </c>
      <c r="EX611" s="9">
        <v>1.72</v>
      </c>
      <c r="EY611" s="3"/>
      <c r="EZ611" s="3"/>
      <c r="FA611" s="9">
        <v>1.46</v>
      </c>
      <c r="FB611" s="9">
        <v>8.68</v>
      </c>
      <c r="FC611" s="5">
        <v>518</v>
      </c>
      <c r="FD611" s="9">
        <v>80</v>
      </c>
      <c r="FE611" s="2" t="s">
        <v>311</v>
      </c>
      <c r="FF611" s="3" t="s">
        <v>28</v>
      </c>
      <c r="FG611" s="3" t="s">
        <v>1</v>
      </c>
      <c r="FH611" s="9">
        <v>6.54</v>
      </c>
      <c r="FI611" s="3"/>
      <c r="FJ611" s="9">
        <v>40</v>
      </c>
      <c r="FK611" s="3" t="s">
        <v>1</v>
      </c>
      <c r="FL611" s="3" t="s">
        <v>1</v>
      </c>
      <c r="FM611" s="3"/>
      <c r="FN611" s="9">
        <v>2272</v>
      </c>
      <c r="FO611" s="9">
        <v>2.61</v>
      </c>
      <c r="FP611" s="9">
        <v>28.1</v>
      </c>
      <c r="FQ611" s="3" t="s">
        <v>311</v>
      </c>
      <c r="FR611" s="5">
        <v>2.84</v>
      </c>
      <c r="FS611" s="9">
        <v>158.25</v>
      </c>
      <c r="FT611" s="3" t="s">
        <v>1</v>
      </c>
      <c r="FU611" s="3"/>
      <c r="FV611" s="3" t="s">
        <v>27</v>
      </c>
      <c r="FW611" s="5">
        <v>3825</v>
      </c>
      <c r="FX611" s="10">
        <v>5.5</v>
      </c>
      <c r="FY611" s="3"/>
      <c r="FZ611" s="3"/>
      <c r="GA611" s="3"/>
      <c r="GB611" s="3"/>
      <c r="GC611" s="3" t="s">
        <v>27</v>
      </c>
      <c r="GD611" s="3"/>
      <c r="GE611" s="3"/>
      <c r="GF611" s="3" t="s">
        <v>30</v>
      </c>
      <c r="GG611" s="3"/>
      <c r="GH611" s="9">
        <v>3.76</v>
      </c>
      <c r="GI611" s="5">
        <v>518</v>
      </c>
      <c r="GJ611" s="5">
        <v>68640000000000</v>
      </c>
      <c r="GK611" s="3"/>
      <c r="GL611" s="5">
        <v>985</v>
      </c>
      <c r="GM611" s="9">
        <v>1.42</v>
      </c>
      <c r="GN611" s="3"/>
      <c r="GO611" s="3"/>
      <c r="GP611" s="3"/>
      <c r="GQ611" s="3"/>
      <c r="GR611" s="3"/>
      <c r="GS611" s="9">
        <v>4.5869999999999997</v>
      </c>
      <c r="GT611" s="9">
        <v>130.69999999999999</v>
      </c>
      <c r="GU611" s="9">
        <v>57.1</v>
      </c>
      <c r="GV611" s="3"/>
      <c r="GW611" s="9">
        <v>450</v>
      </c>
      <c r="GX611" s="2" t="s">
        <v>34</v>
      </c>
      <c r="GY611" s="9">
        <v>4.88</v>
      </c>
      <c r="GZ611" s="9">
        <v>6.69</v>
      </c>
      <c r="HA611" s="9">
        <v>1.27</v>
      </c>
      <c r="HB611" s="9">
        <v>46.9</v>
      </c>
      <c r="HC611" s="3"/>
      <c r="HD611" s="3"/>
      <c r="HE611" s="9">
        <v>618</v>
      </c>
      <c r="HF611" s="9">
        <v>25.58</v>
      </c>
      <c r="HG611" s="3" t="s">
        <v>467</v>
      </c>
      <c r="HH611" s="5">
        <v>518</v>
      </c>
      <c r="HI611" s="3" t="s">
        <v>311</v>
      </c>
      <c r="HJ611" s="3"/>
      <c r="HK611" s="3"/>
      <c r="HL611" s="3"/>
      <c r="HM611" s="9">
        <v>1</v>
      </c>
      <c r="HN611" s="9">
        <v>91790</v>
      </c>
      <c r="HO611" s="3"/>
      <c r="HP611" s="3" t="s">
        <v>1</v>
      </c>
      <c r="HQ611" s="3" t="s">
        <v>28</v>
      </c>
      <c r="HR611" s="9">
        <v>1164</v>
      </c>
      <c r="HS611" s="5">
        <v>1.8149999999999999</v>
      </c>
      <c r="HT611" s="3"/>
      <c r="HU611" s="9">
        <v>0.65</v>
      </c>
      <c r="HV611" s="3">
        <v>1</v>
      </c>
      <c r="HW611" s="9">
        <v>8.35</v>
      </c>
      <c r="HX611" s="3"/>
      <c r="HY611" s="3"/>
      <c r="HZ611" s="3" t="s">
        <v>30</v>
      </c>
      <c r="IA611" s="9">
        <v>473</v>
      </c>
      <c r="IB611" s="5">
        <v>11135</v>
      </c>
      <c r="IC611" s="3" t="s">
        <v>18</v>
      </c>
      <c r="ID611" s="3"/>
      <c r="IE611" s="3" t="s">
        <v>309</v>
      </c>
      <c r="IF611" s="7"/>
      <c r="IG611" s="9">
        <v>1333</v>
      </c>
      <c r="IH611" s="9">
        <v>11.5</v>
      </c>
    </row>
    <row r="612" spans="1:242" x14ac:dyDescent="0.25">
      <c r="A612" s="1" t="s">
        <v>759</v>
      </c>
      <c r="B612" s="5">
        <v>13360</v>
      </c>
      <c r="C612" s="3"/>
      <c r="D612" s="5">
        <v>128</v>
      </c>
      <c r="E612" s="3" t="s">
        <v>1</v>
      </c>
      <c r="F612" s="3"/>
      <c r="G612" s="3"/>
      <c r="H612" s="3"/>
      <c r="I612" s="3"/>
      <c r="J612" s="5">
        <v>1.01</v>
      </c>
      <c r="K612" s="3"/>
      <c r="L612" s="3"/>
      <c r="M612" s="5">
        <v>1.276</v>
      </c>
      <c r="N612" s="5">
        <v>10.8</v>
      </c>
      <c r="O612" s="3"/>
      <c r="P612" s="3"/>
      <c r="Q612" s="3"/>
      <c r="R612" s="5">
        <v>50.18</v>
      </c>
      <c r="S612" s="3"/>
      <c r="T612" s="2"/>
      <c r="U612" s="5">
        <v>31.45</v>
      </c>
      <c r="V612" s="3"/>
      <c r="W612" s="5">
        <v>515.79999999999995</v>
      </c>
      <c r="X612" s="3"/>
      <c r="Y612" s="3"/>
      <c r="Z612" s="5">
        <v>5.21</v>
      </c>
      <c r="AA612" s="3"/>
      <c r="AB612" s="5">
        <v>3.68</v>
      </c>
      <c r="AC612" s="5">
        <v>1.048</v>
      </c>
      <c r="AD612" s="3" t="s">
        <v>22</v>
      </c>
      <c r="AE612" s="3" t="s">
        <v>1</v>
      </c>
      <c r="AF612" s="3"/>
      <c r="AG612" s="5">
        <v>0.26100000000000001</v>
      </c>
      <c r="AH612" s="5">
        <v>515.79999999999995</v>
      </c>
      <c r="AI612" s="5">
        <v>352</v>
      </c>
      <c r="AJ612" s="3"/>
      <c r="AK612" s="5">
        <v>515.79999999999995</v>
      </c>
      <c r="AL612" s="5">
        <v>1.337</v>
      </c>
      <c r="AM612" s="3"/>
      <c r="AN612" s="3"/>
      <c r="AO612" s="5">
        <v>515.79999999999995</v>
      </c>
      <c r="AP612" s="5">
        <v>515.79999999999995</v>
      </c>
      <c r="AQ612" s="5">
        <v>459</v>
      </c>
      <c r="AR612" s="5">
        <v>8.65</v>
      </c>
      <c r="AS612" s="3" t="s">
        <v>28</v>
      </c>
      <c r="AT612" s="3" t="s">
        <v>28</v>
      </c>
      <c r="AU612" s="5">
        <v>1140</v>
      </c>
      <c r="AV612" s="3"/>
      <c r="AW612" s="5">
        <v>515.79999999999995</v>
      </c>
      <c r="AX612" s="5" t="s">
        <v>21</v>
      </c>
      <c r="AY612" s="2" t="s">
        <v>311</v>
      </c>
      <c r="AZ612" s="5">
        <v>219</v>
      </c>
      <c r="BA612" s="5">
        <v>515.79999999999995</v>
      </c>
      <c r="BB612" s="3"/>
      <c r="BC612" s="3"/>
      <c r="BD612" s="5">
        <v>0.46500000000000002</v>
      </c>
      <c r="BE612" s="3" t="s">
        <v>581</v>
      </c>
      <c r="BF612" s="5">
        <v>27.13</v>
      </c>
      <c r="BG612" s="5">
        <v>5.85</v>
      </c>
      <c r="BH612" s="3"/>
      <c r="BI612" s="3"/>
      <c r="BJ612" s="5">
        <v>14.3</v>
      </c>
      <c r="BK612" s="5">
        <v>3366</v>
      </c>
      <c r="BL612" s="5">
        <v>3.67</v>
      </c>
      <c r="BM612" s="5">
        <v>9.6</v>
      </c>
      <c r="BN612" s="5">
        <v>515.79999999999995</v>
      </c>
      <c r="BO612" s="3" t="s">
        <v>716</v>
      </c>
      <c r="BP612" s="5">
        <v>15.35</v>
      </c>
      <c r="BQ612" s="5">
        <v>10.25</v>
      </c>
      <c r="BR612" s="2" t="s">
        <v>21</v>
      </c>
      <c r="BS612" s="3"/>
      <c r="BT612" s="3"/>
      <c r="BU612" s="3"/>
      <c r="BV612" s="5">
        <v>4.59</v>
      </c>
      <c r="BW612" s="5">
        <v>5.2</v>
      </c>
      <c r="BX612" s="3" t="s">
        <v>27</v>
      </c>
      <c r="BY612" s="3"/>
      <c r="BZ612" s="5">
        <v>515.79999999999995</v>
      </c>
      <c r="CA612" s="5">
        <v>10.64</v>
      </c>
      <c r="CB612" s="3"/>
      <c r="CC612" s="5">
        <v>1.53</v>
      </c>
      <c r="CD612" s="5">
        <v>1735</v>
      </c>
      <c r="CE612" s="3"/>
      <c r="CF612" s="5">
        <v>242</v>
      </c>
      <c r="CG612" s="3" t="s">
        <v>312</v>
      </c>
      <c r="CH612" s="3"/>
      <c r="CI612" s="3" t="s">
        <v>27</v>
      </c>
      <c r="CJ612" s="3" t="s">
        <v>1</v>
      </c>
      <c r="CK612" s="5">
        <v>6.17</v>
      </c>
      <c r="CL612" s="3" t="s">
        <v>22</v>
      </c>
      <c r="CM612" s="5">
        <v>1043</v>
      </c>
      <c r="CN612" s="3"/>
      <c r="CO612" s="5">
        <v>145</v>
      </c>
      <c r="CP612" s="5">
        <v>23.57</v>
      </c>
      <c r="CQ612" s="5">
        <v>12.73</v>
      </c>
      <c r="CR612" s="5">
        <v>7.75</v>
      </c>
      <c r="CS612" s="5">
        <v>161.30000000000001</v>
      </c>
      <c r="CT612" s="5">
        <v>67.8</v>
      </c>
      <c r="CU612" s="5">
        <v>37.74</v>
      </c>
      <c r="CV612" s="5">
        <v>2353</v>
      </c>
      <c r="CW612" s="5">
        <v>5125</v>
      </c>
      <c r="CX612" s="5">
        <v>1886.8</v>
      </c>
      <c r="CY612" s="5">
        <v>0.61799999999999999</v>
      </c>
      <c r="CZ612" s="3" t="s">
        <v>22</v>
      </c>
      <c r="DA612" s="5">
        <v>3.3</v>
      </c>
      <c r="DB612" s="5">
        <v>1524</v>
      </c>
      <c r="DC612" s="5">
        <v>39.200000000000003</v>
      </c>
      <c r="DD612" s="5">
        <v>116</v>
      </c>
      <c r="DE612" s="3" t="s">
        <v>22</v>
      </c>
      <c r="DF612" s="5">
        <v>0.72499999999999998</v>
      </c>
      <c r="DG612" s="3"/>
      <c r="DH612" s="5">
        <v>58.75</v>
      </c>
      <c r="DI612" s="3" t="s">
        <v>28</v>
      </c>
      <c r="DJ612" s="3"/>
      <c r="DK612" s="5">
        <v>828.5</v>
      </c>
      <c r="DL612" s="3" t="s">
        <v>8</v>
      </c>
      <c r="DM612" s="5">
        <v>0.3</v>
      </c>
      <c r="DN612" s="3"/>
      <c r="DO612" s="5">
        <v>930</v>
      </c>
      <c r="DP612" s="5" t="s">
        <v>21</v>
      </c>
      <c r="DQ612" s="5">
        <v>1570</v>
      </c>
      <c r="DR612" s="5">
        <v>4.76</v>
      </c>
      <c r="DS612" s="5">
        <v>48.25</v>
      </c>
      <c r="DT612" s="5">
        <v>2.5</v>
      </c>
      <c r="DU612" s="2"/>
      <c r="DV612" s="5" t="s">
        <v>21</v>
      </c>
      <c r="DW612" s="5">
        <v>31.45</v>
      </c>
      <c r="DX612" s="3"/>
      <c r="DY612" s="3"/>
      <c r="DZ612" s="5">
        <v>4650</v>
      </c>
      <c r="EA612" s="5">
        <v>16.670000000000002</v>
      </c>
      <c r="EB612" s="5">
        <v>2.54</v>
      </c>
      <c r="EC612" s="3"/>
      <c r="ED612" s="5">
        <v>515.79999999999995</v>
      </c>
      <c r="EE612" s="5">
        <v>0.36499999999999999</v>
      </c>
      <c r="EF612" s="3" t="s">
        <v>1</v>
      </c>
      <c r="EG612" s="3" t="s">
        <v>27</v>
      </c>
      <c r="EH612" s="5">
        <v>145.33330000000001</v>
      </c>
      <c r="EI612" s="5">
        <v>20.5</v>
      </c>
      <c r="EJ612" s="3" t="s">
        <v>473</v>
      </c>
      <c r="EK612" s="5">
        <v>7.99</v>
      </c>
      <c r="EL612" s="3" t="s">
        <v>1</v>
      </c>
      <c r="EM612" s="3"/>
      <c r="EN612" s="3" t="s">
        <v>27</v>
      </c>
      <c r="EO612" s="3"/>
      <c r="EP612" s="3" t="s">
        <v>8</v>
      </c>
      <c r="EQ612" s="3"/>
      <c r="ER612" s="5">
        <v>8.85</v>
      </c>
      <c r="ES612" s="3"/>
      <c r="ET612" s="9">
        <v>128</v>
      </c>
      <c r="EU612" s="3"/>
      <c r="EV612" s="3" t="s">
        <v>28</v>
      </c>
      <c r="EW612" s="9">
        <v>67.5</v>
      </c>
      <c r="EX612" s="9">
        <v>1.72</v>
      </c>
      <c r="EY612" s="3"/>
      <c r="EZ612" s="3"/>
      <c r="FA612" s="9">
        <v>1.45</v>
      </c>
      <c r="FB612" s="9">
        <v>8.7899999999999991</v>
      </c>
      <c r="FC612" s="5">
        <v>515.79999999999995</v>
      </c>
      <c r="FD612" s="9">
        <v>80.5</v>
      </c>
      <c r="FE612" s="2" t="s">
        <v>311</v>
      </c>
      <c r="FF612" s="3" t="s">
        <v>28</v>
      </c>
      <c r="FG612" s="3" t="s">
        <v>1</v>
      </c>
      <c r="FH612" s="9">
        <v>6.41</v>
      </c>
      <c r="FI612" s="3"/>
      <c r="FJ612" s="9">
        <v>43.08</v>
      </c>
      <c r="FK612" s="3" t="s">
        <v>1</v>
      </c>
      <c r="FL612" s="3" t="s">
        <v>1</v>
      </c>
      <c r="FM612" s="3"/>
      <c r="FN612" s="9">
        <v>2284</v>
      </c>
      <c r="FO612" s="9">
        <v>2.68</v>
      </c>
      <c r="FP612" s="9">
        <v>28.14</v>
      </c>
      <c r="FQ612" s="3" t="s">
        <v>311</v>
      </c>
      <c r="FR612" s="5">
        <v>2.84</v>
      </c>
      <c r="FS612" s="9">
        <v>156.30000000000001</v>
      </c>
      <c r="FT612" s="3" t="s">
        <v>1</v>
      </c>
      <c r="FU612" s="3"/>
      <c r="FV612" s="3" t="s">
        <v>27</v>
      </c>
      <c r="FW612" s="5">
        <v>3960</v>
      </c>
      <c r="FX612" s="10">
        <v>5.548</v>
      </c>
      <c r="FY612" s="3"/>
      <c r="FZ612" s="3"/>
      <c r="GA612" s="3"/>
      <c r="GB612" s="3"/>
      <c r="GC612" s="3" t="s">
        <v>27</v>
      </c>
      <c r="GD612" s="3"/>
      <c r="GE612" s="3"/>
      <c r="GF612" s="3" t="s">
        <v>30</v>
      </c>
      <c r="GG612" s="3"/>
      <c r="GH612" s="9">
        <v>3.77</v>
      </c>
      <c r="GI612" s="5">
        <v>515.79999999999995</v>
      </c>
      <c r="GJ612" s="5">
        <v>68509999999999.992</v>
      </c>
      <c r="GK612" s="3"/>
      <c r="GL612" s="5">
        <v>980</v>
      </c>
      <c r="GM612" s="9">
        <v>1.42</v>
      </c>
      <c r="GN612" s="3"/>
      <c r="GO612" s="3"/>
      <c r="GP612" s="3"/>
      <c r="GQ612" s="3"/>
      <c r="GR612" s="3"/>
      <c r="GS612" s="9">
        <v>4.76</v>
      </c>
      <c r="GT612" s="9">
        <v>129.75</v>
      </c>
      <c r="GU612" s="9">
        <v>57.6</v>
      </c>
      <c r="GV612" s="3"/>
      <c r="GW612" s="9">
        <v>450</v>
      </c>
      <c r="GX612" s="2" t="s">
        <v>34</v>
      </c>
      <c r="GY612" s="9">
        <v>5</v>
      </c>
      <c r="GZ612" s="9">
        <v>6.65</v>
      </c>
      <c r="HA612" s="9">
        <v>1.28</v>
      </c>
      <c r="HB612" s="9">
        <v>46.9</v>
      </c>
      <c r="HC612" s="3"/>
      <c r="HD612" s="3"/>
      <c r="HE612" s="9">
        <v>628</v>
      </c>
      <c r="HF612" s="9">
        <v>25.65</v>
      </c>
      <c r="HG612" s="3" t="s">
        <v>467</v>
      </c>
      <c r="HH612" s="5">
        <v>515.79999999999995</v>
      </c>
      <c r="HI612" s="3" t="s">
        <v>311</v>
      </c>
      <c r="HJ612" s="3"/>
      <c r="HK612" s="3"/>
      <c r="HL612" s="3"/>
      <c r="HM612" s="9">
        <v>1</v>
      </c>
      <c r="HN612" s="9">
        <v>97000</v>
      </c>
      <c r="HO612" s="3"/>
      <c r="HP612" s="3" t="s">
        <v>1</v>
      </c>
      <c r="HQ612" s="3" t="s">
        <v>28</v>
      </c>
      <c r="HR612" s="9">
        <v>1190</v>
      </c>
      <c r="HS612" s="5">
        <v>1.86</v>
      </c>
      <c r="HT612" s="3"/>
      <c r="HU612" s="9">
        <v>0.625</v>
      </c>
      <c r="HV612" s="3">
        <v>1</v>
      </c>
      <c r="HW612" s="9">
        <v>8.5</v>
      </c>
      <c r="HX612" s="3"/>
      <c r="HY612" s="3"/>
      <c r="HZ612" s="3" t="s">
        <v>30</v>
      </c>
      <c r="IA612" s="9">
        <v>471.9</v>
      </c>
      <c r="IB612" s="5">
        <v>11160</v>
      </c>
      <c r="IC612" s="3" t="s">
        <v>18</v>
      </c>
      <c r="ID612" s="3"/>
      <c r="IE612" s="3" t="s">
        <v>309</v>
      </c>
      <c r="IF612" s="7"/>
      <c r="IG612" s="9">
        <v>1333</v>
      </c>
      <c r="IH612" s="9">
        <v>11.8</v>
      </c>
    </row>
    <row r="613" spans="1:242" x14ac:dyDescent="0.25">
      <c r="A613" s="1" t="s">
        <v>760</v>
      </c>
      <c r="B613" s="5">
        <v>13380</v>
      </c>
      <c r="C613" s="3"/>
      <c r="D613" s="5">
        <v>128.30000000000001</v>
      </c>
      <c r="E613" s="3" t="s">
        <v>1</v>
      </c>
      <c r="F613" s="3"/>
      <c r="G613" s="3"/>
      <c r="H613" s="3"/>
      <c r="I613" s="3"/>
      <c r="J613" s="5">
        <v>1.01</v>
      </c>
      <c r="K613" s="3"/>
      <c r="L613" s="3"/>
      <c r="M613" s="5">
        <v>1.2470000000000001</v>
      </c>
      <c r="N613" s="5">
        <v>10.93</v>
      </c>
      <c r="O613" s="3"/>
      <c r="P613" s="3"/>
      <c r="Q613" s="3"/>
      <c r="R613" s="5">
        <v>50.18</v>
      </c>
      <c r="S613" s="3"/>
      <c r="T613" s="2"/>
      <c r="U613" s="5">
        <v>31.9</v>
      </c>
      <c r="V613" s="3"/>
      <c r="W613" s="5">
        <v>524.29999999999995</v>
      </c>
      <c r="X613" s="3"/>
      <c r="Y613" s="3"/>
      <c r="Z613" s="5">
        <v>5.19</v>
      </c>
      <c r="AA613" s="3"/>
      <c r="AB613" s="5">
        <v>3.6230000000000002</v>
      </c>
      <c r="AC613" s="5">
        <v>1.042</v>
      </c>
      <c r="AD613" s="3" t="s">
        <v>22</v>
      </c>
      <c r="AE613" s="3" t="s">
        <v>1</v>
      </c>
      <c r="AF613" s="3"/>
      <c r="AG613" s="5">
        <v>0.37</v>
      </c>
      <c r="AH613" s="5">
        <v>524.29999999999995</v>
      </c>
      <c r="AI613" s="5">
        <v>354</v>
      </c>
      <c r="AJ613" s="3"/>
      <c r="AK613" s="5">
        <v>524.29999999999995</v>
      </c>
      <c r="AL613" s="5">
        <v>1.3480000000000001</v>
      </c>
      <c r="AM613" s="3"/>
      <c r="AN613" s="3"/>
      <c r="AO613" s="5">
        <v>524.29999999999995</v>
      </c>
      <c r="AP613" s="5">
        <v>524.29999999999995</v>
      </c>
      <c r="AQ613" s="5">
        <v>462.5</v>
      </c>
      <c r="AR613" s="5">
        <v>8.67</v>
      </c>
      <c r="AS613" s="3" t="s">
        <v>28</v>
      </c>
      <c r="AT613" s="3" t="s">
        <v>28</v>
      </c>
      <c r="AU613" s="5">
        <v>1137</v>
      </c>
      <c r="AV613" s="3"/>
      <c r="AW613" s="5">
        <v>524.29999999999995</v>
      </c>
      <c r="AX613" s="5" t="s">
        <v>21</v>
      </c>
      <c r="AY613" s="2" t="s">
        <v>311</v>
      </c>
      <c r="AZ613" s="5">
        <v>221</v>
      </c>
      <c r="BA613" s="5">
        <v>524.29999999999995</v>
      </c>
      <c r="BB613" s="3"/>
      <c r="BC613" s="3"/>
      <c r="BD613" s="5">
        <v>0.46500000000000002</v>
      </c>
      <c r="BE613" s="3" t="s">
        <v>581</v>
      </c>
      <c r="BF613" s="5">
        <v>27.18</v>
      </c>
      <c r="BG613" s="5">
        <v>5.93</v>
      </c>
      <c r="BH613" s="3"/>
      <c r="BI613" s="3"/>
      <c r="BJ613" s="5">
        <v>14.32</v>
      </c>
      <c r="BK613" s="5">
        <v>3557</v>
      </c>
      <c r="BL613" s="5">
        <v>3.67</v>
      </c>
      <c r="BM613" s="5">
        <v>9.6</v>
      </c>
      <c r="BN613" s="5">
        <v>524.29999999999995</v>
      </c>
      <c r="BO613" s="3" t="s">
        <v>716</v>
      </c>
      <c r="BP613" s="5">
        <v>15.5</v>
      </c>
      <c r="BQ613" s="5">
        <v>10.46</v>
      </c>
      <c r="BR613" s="2" t="s">
        <v>21</v>
      </c>
      <c r="BS613" s="3"/>
      <c r="BT613" s="3"/>
      <c r="BU613" s="3"/>
      <c r="BV613" s="5">
        <v>4.67</v>
      </c>
      <c r="BW613" s="5">
        <v>5.3</v>
      </c>
      <c r="BX613" s="3" t="s">
        <v>27</v>
      </c>
      <c r="BY613" s="3"/>
      <c r="BZ613" s="5">
        <v>524.29999999999995</v>
      </c>
      <c r="CA613" s="5">
        <v>10.53</v>
      </c>
      <c r="CB613" s="3"/>
      <c r="CC613" s="5">
        <v>1.56</v>
      </c>
      <c r="CD613" s="5">
        <v>1743</v>
      </c>
      <c r="CE613" s="3"/>
      <c r="CF613" s="5">
        <v>245</v>
      </c>
      <c r="CG613" s="3" t="s">
        <v>312</v>
      </c>
      <c r="CH613" s="3"/>
      <c r="CI613" s="3" t="s">
        <v>27</v>
      </c>
      <c r="CJ613" s="3" t="s">
        <v>1</v>
      </c>
      <c r="CK613" s="5">
        <v>6.12</v>
      </c>
      <c r="CL613" s="3" t="s">
        <v>22</v>
      </c>
      <c r="CM613" s="5">
        <v>1028</v>
      </c>
      <c r="CN613" s="3"/>
      <c r="CO613" s="5">
        <v>146.5</v>
      </c>
      <c r="CP613" s="5">
        <v>23.25</v>
      </c>
      <c r="CQ613" s="5">
        <v>12.73</v>
      </c>
      <c r="CR613" s="5">
        <v>7.75</v>
      </c>
      <c r="CS613" s="5">
        <v>163.25</v>
      </c>
      <c r="CT613" s="5">
        <v>68.099999999999994</v>
      </c>
      <c r="CU613" s="5">
        <v>37.79</v>
      </c>
      <c r="CV613" s="5">
        <v>2371</v>
      </c>
      <c r="CW613" s="5">
        <v>5127</v>
      </c>
      <c r="CX613" s="5">
        <v>1600</v>
      </c>
      <c r="CY613" s="5">
        <v>0.60099999999999998</v>
      </c>
      <c r="CZ613" s="3" t="s">
        <v>22</v>
      </c>
      <c r="DA613" s="5">
        <v>3.28</v>
      </c>
      <c r="DB613" s="5">
        <v>1518</v>
      </c>
      <c r="DC613" s="5">
        <v>39.049999999999997</v>
      </c>
      <c r="DD613" s="5">
        <v>115</v>
      </c>
      <c r="DE613" s="3" t="s">
        <v>22</v>
      </c>
      <c r="DF613" s="5">
        <v>0.72499999999999998</v>
      </c>
      <c r="DG613" s="3"/>
      <c r="DH613" s="5">
        <v>58.45</v>
      </c>
      <c r="DI613" s="3" t="s">
        <v>28</v>
      </c>
      <c r="DJ613" s="3"/>
      <c r="DK613" s="5">
        <v>830.7</v>
      </c>
      <c r="DL613" s="3" t="s">
        <v>8</v>
      </c>
      <c r="DM613" s="5">
        <v>0.30099999999999999</v>
      </c>
      <c r="DN613" s="3"/>
      <c r="DO613" s="5">
        <v>930</v>
      </c>
      <c r="DP613" s="5" t="s">
        <v>21</v>
      </c>
      <c r="DQ613" s="5">
        <v>1568</v>
      </c>
      <c r="DR613" s="5">
        <v>4.6950000000000003</v>
      </c>
      <c r="DS613" s="5">
        <v>48.3</v>
      </c>
      <c r="DT613" s="5">
        <v>2.5</v>
      </c>
      <c r="DU613" s="2"/>
      <c r="DV613" s="5" t="s">
        <v>21</v>
      </c>
      <c r="DW613" s="5">
        <v>31.9</v>
      </c>
      <c r="DX613" s="3"/>
      <c r="DY613" s="3"/>
      <c r="DZ613" s="5">
        <v>4650</v>
      </c>
      <c r="EA613" s="5">
        <v>16.13</v>
      </c>
      <c r="EB613" s="5">
        <v>2.54</v>
      </c>
      <c r="EC613" s="3"/>
      <c r="ED613" s="5">
        <v>524.29999999999995</v>
      </c>
      <c r="EE613" s="5">
        <v>0.36499999999999999</v>
      </c>
      <c r="EF613" s="3" t="s">
        <v>1</v>
      </c>
      <c r="EG613" s="3" t="s">
        <v>27</v>
      </c>
      <c r="EH613" s="5">
        <v>146.66669999999999</v>
      </c>
      <c r="EI613" s="5">
        <v>20.399999999999999</v>
      </c>
      <c r="EJ613" s="3" t="s">
        <v>473</v>
      </c>
      <c r="EK613" s="5">
        <v>7.9</v>
      </c>
      <c r="EL613" s="3" t="s">
        <v>1</v>
      </c>
      <c r="EM613" s="3"/>
      <c r="EN613" s="3" t="s">
        <v>27</v>
      </c>
      <c r="EO613" s="3"/>
      <c r="EP613" s="3" t="s">
        <v>8</v>
      </c>
      <c r="EQ613" s="3"/>
      <c r="ER613" s="5">
        <v>8.9</v>
      </c>
      <c r="ES613" s="3"/>
      <c r="ET613" s="9">
        <v>124</v>
      </c>
      <c r="EU613" s="3"/>
      <c r="EV613" s="3" t="s">
        <v>28</v>
      </c>
      <c r="EW613" s="9">
        <v>67.5</v>
      </c>
      <c r="EX613" s="9">
        <v>1.74</v>
      </c>
      <c r="EY613" s="3"/>
      <c r="EZ613" s="3"/>
      <c r="FA613" s="9">
        <v>1.44</v>
      </c>
      <c r="FB613" s="9">
        <v>8.86</v>
      </c>
      <c r="FC613" s="5">
        <v>524.29999999999995</v>
      </c>
      <c r="FD613" s="9">
        <v>80.349999999999994</v>
      </c>
      <c r="FE613" s="2" t="s">
        <v>311</v>
      </c>
      <c r="FF613" s="3" t="s">
        <v>28</v>
      </c>
      <c r="FG613" s="3" t="s">
        <v>1</v>
      </c>
      <c r="FH613" s="9">
        <v>6.46</v>
      </c>
      <c r="FI613" s="3"/>
      <c r="FJ613" s="9">
        <v>43.08</v>
      </c>
      <c r="FK613" s="3" t="s">
        <v>1</v>
      </c>
      <c r="FL613" s="3" t="s">
        <v>1</v>
      </c>
      <c r="FM613" s="3"/>
      <c r="FN613" s="9">
        <v>2286</v>
      </c>
      <c r="FO613" s="9">
        <v>2.7</v>
      </c>
      <c r="FP613" s="9">
        <v>28.15</v>
      </c>
      <c r="FQ613" s="3" t="s">
        <v>311</v>
      </c>
      <c r="FR613" s="5">
        <v>2.87</v>
      </c>
      <c r="FS613" s="9">
        <v>158.5</v>
      </c>
      <c r="FT613" s="3" t="s">
        <v>1</v>
      </c>
      <c r="FU613" s="3"/>
      <c r="FV613" s="3" t="s">
        <v>27</v>
      </c>
      <c r="FW613" s="5">
        <v>4163</v>
      </c>
      <c r="FX613" s="10">
        <v>5.61</v>
      </c>
      <c r="FY613" s="3"/>
      <c r="FZ613" s="3"/>
      <c r="GA613" s="3"/>
      <c r="GB613" s="3"/>
      <c r="GC613" s="3" t="s">
        <v>27</v>
      </c>
      <c r="GD613" s="3"/>
      <c r="GE613" s="3"/>
      <c r="GF613" s="3" t="s">
        <v>30</v>
      </c>
      <c r="GG613" s="3"/>
      <c r="GH613" s="9">
        <v>3.77</v>
      </c>
      <c r="GI613" s="5">
        <v>524.29999999999995</v>
      </c>
      <c r="GJ613" s="5">
        <v>79950000000000</v>
      </c>
      <c r="GK613" s="3"/>
      <c r="GL613" s="5">
        <v>860</v>
      </c>
      <c r="GM613" s="9">
        <v>1.42</v>
      </c>
      <c r="GN613" s="3"/>
      <c r="GO613" s="3"/>
      <c r="GP613" s="3"/>
      <c r="GQ613" s="3"/>
      <c r="GR613" s="3"/>
      <c r="GS613" s="9">
        <v>4.6950000000000003</v>
      </c>
      <c r="GT613" s="9">
        <v>132</v>
      </c>
      <c r="GU613" s="9">
        <v>57.2</v>
      </c>
      <c r="GV613" s="3"/>
      <c r="GW613" s="9">
        <v>450</v>
      </c>
      <c r="GX613" s="2" t="s">
        <v>34</v>
      </c>
      <c r="GY613" s="9">
        <v>4.93</v>
      </c>
      <c r="GZ613" s="9">
        <v>6.78</v>
      </c>
      <c r="HA613" s="9">
        <v>1.32</v>
      </c>
      <c r="HB613" s="9">
        <v>46.95</v>
      </c>
      <c r="HC613" s="3"/>
      <c r="HD613" s="3"/>
      <c r="HE613" s="9">
        <v>626</v>
      </c>
      <c r="HF613" s="9">
        <v>25.68</v>
      </c>
      <c r="HG613" s="3" t="s">
        <v>467</v>
      </c>
      <c r="HH613" s="5">
        <v>524.29999999999995</v>
      </c>
      <c r="HI613" s="3" t="s">
        <v>311</v>
      </c>
      <c r="HJ613" s="3"/>
      <c r="HK613" s="3"/>
      <c r="HL613" s="3"/>
      <c r="HM613" s="9">
        <v>1.01</v>
      </c>
      <c r="HN613" s="9">
        <v>102350</v>
      </c>
      <c r="HO613" s="3"/>
      <c r="HP613" s="3" t="s">
        <v>1</v>
      </c>
      <c r="HQ613" s="3" t="s">
        <v>28</v>
      </c>
      <c r="HR613" s="9">
        <v>1146</v>
      </c>
      <c r="HS613" s="5">
        <v>1.92</v>
      </c>
      <c r="HT613" s="3"/>
      <c r="HU613" s="9">
        <v>0.60599999999999998</v>
      </c>
      <c r="HV613" s="3">
        <v>1</v>
      </c>
      <c r="HW613" s="9">
        <v>8.61</v>
      </c>
      <c r="HX613" s="3"/>
      <c r="HY613" s="3"/>
      <c r="HZ613" s="3" t="s">
        <v>30</v>
      </c>
      <c r="IA613" s="9">
        <v>473</v>
      </c>
      <c r="IB613" s="5">
        <v>11175</v>
      </c>
      <c r="IC613" s="3" t="s">
        <v>18</v>
      </c>
      <c r="ID613" s="3"/>
      <c r="IE613" s="3" t="s">
        <v>309</v>
      </c>
      <c r="IF613" s="7"/>
      <c r="IG613" s="9">
        <v>1333</v>
      </c>
      <c r="IH613" s="9">
        <v>11.95</v>
      </c>
    </row>
    <row r="614" spans="1:242" x14ac:dyDescent="0.25">
      <c r="A614" s="1" t="s">
        <v>761</v>
      </c>
      <c r="B614" s="5">
        <v>19000</v>
      </c>
      <c r="C614" s="3"/>
      <c r="D614" s="5">
        <v>128.6</v>
      </c>
      <c r="E614" s="3" t="s">
        <v>1</v>
      </c>
      <c r="F614" s="3"/>
      <c r="G614" s="3"/>
      <c r="H614" s="3"/>
      <c r="I614" s="3"/>
      <c r="J614" s="5">
        <v>1.01</v>
      </c>
      <c r="K614" s="3"/>
      <c r="L614" s="3"/>
      <c r="M614" s="5">
        <v>1.28</v>
      </c>
      <c r="N614" s="5">
        <v>11.03</v>
      </c>
      <c r="O614" s="3"/>
      <c r="P614" s="3"/>
      <c r="Q614" s="3"/>
      <c r="R614" s="5">
        <v>50.18</v>
      </c>
      <c r="S614" s="3"/>
      <c r="T614" s="5">
        <v>26.75</v>
      </c>
      <c r="U614" s="5">
        <v>31.9</v>
      </c>
      <c r="V614" s="3"/>
      <c r="W614" s="5">
        <v>525.70000000000005</v>
      </c>
      <c r="X614" s="3"/>
      <c r="Y614" s="3"/>
      <c r="Z614" s="5">
        <v>5.2</v>
      </c>
      <c r="AA614" s="3"/>
      <c r="AB614" s="5">
        <v>3.72</v>
      </c>
      <c r="AC614" s="5">
        <v>1.1000000000000001</v>
      </c>
      <c r="AD614" s="3" t="s">
        <v>22</v>
      </c>
      <c r="AE614" s="3" t="s">
        <v>1</v>
      </c>
      <c r="AF614" s="3"/>
      <c r="AG614" s="5">
        <v>0.51</v>
      </c>
      <c r="AH614" s="5">
        <v>525.70000000000005</v>
      </c>
      <c r="AI614" s="5">
        <v>359</v>
      </c>
      <c r="AJ614" s="3"/>
      <c r="AK614" s="5">
        <v>525.70000000000005</v>
      </c>
      <c r="AL614" s="5">
        <v>1.38</v>
      </c>
      <c r="AM614" s="3"/>
      <c r="AN614" s="3"/>
      <c r="AO614" s="5">
        <v>525.70000000000005</v>
      </c>
      <c r="AP614" s="5">
        <v>525.70000000000005</v>
      </c>
      <c r="AQ614" s="5">
        <v>467</v>
      </c>
      <c r="AR614" s="5">
        <v>8.65</v>
      </c>
      <c r="AS614" s="3" t="s">
        <v>28</v>
      </c>
      <c r="AT614" s="3" t="s">
        <v>28</v>
      </c>
      <c r="AU614" s="5">
        <v>1143</v>
      </c>
      <c r="AV614" s="3"/>
      <c r="AW614" s="5">
        <v>525.70000000000005</v>
      </c>
      <c r="AX614" s="5">
        <v>200000</v>
      </c>
      <c r="AY614" s="2" t="s">
        <v>311</v>
      </c>
      <c r="AZ614" s="5">
        <v>223</v>
      </c>
      <c r="BA614" s="5">
        <v>525.70000000000005</v>
      </c>
      <c r="BB614" s="3"/>
      <c r="BC614" s="3"/>
      <c r="BD614" s="5">
        <v>0.47</v>
      </c>
      <c r="BE614" s="3" t="s">
        <v>581</v>
      </c>
      <c r="BF614" s="5">
        <v>27.6</v>
      </c>
      <c r="BG614" s="5">
        <v>5.99</v>
      </c>
      <c r="BH614" s="3"/>
      <c r="BI614" s="3"/>
      <c r="BJ614" s="5">
        <v>14.6</v>
      </c>
      <c r="BK614" s="5">
        <v>3710</v>
      </c>
      <c r="BL614" s="5">
        <v>3.42</v>
      </c>
      <c r="BM614" s="5">
        <v>9.6</v>
      </c>
      <c r="BN614" s="5">
        <v>525.70000000000005</v>
      </c>
      <c r="BO614" s="3" t="s">
        <v>716</v>
      </c>
      <c r="BP614" s="5">
        <v>15.65</v>
      </c>
      <c r="BQ614" s="5">
        <v>7.25</v>
      </c>
      <c r="BR614" s="2" t="s">
        <v>21</v>
      </c>
      <c r="BS614" s="3"/>
      <c r="BT614" s="3"/>
      <c r="BU614" s="3"/>
      <c r="BV614" s="5">
        <v>4.72</v>
      </c>
      <c r="BW614" s="5">
        <v>5.26</v>
      </c>
      <c r="BX614" s="3" t="s">
        <v>27</v>
      </c>
      <c r="BY614" s="3"/>
      <c r="BZ614" s="5">
        <v>525.70000000000005</v>
      </c>
      <c r="CA614" s="5">
        <v>10.53</v>
      </c>
      <c r="CB614" s="3"/>
      <c r="CC614" s="5">
        <v>1.55</v>
      </c>
      <c r="CD614" s="5">
        <v>1752</v>
      </c>
      <c r="CE614" s="3"/>
      <c r="CF614" s="5">
        <v>248</v>
      </c>
      <c r="CG614" s="3" t="s">
        <v>312</v>
      </c>
      <c r="CH614" s="3"/>
      <c r="CI614" s="3" t="s">
        <v>27</v>
      </c>
      <c r="CJ614" s="3" t="s">
        <v>1</v>
      </c>
      <c r="CK614" s="5">
        <v>6.1</v>
      </c>
      <c r="CL614" s="3" t="s">
        <v>22</v>
      </c>
      <c r="CM614" s="5">
        <v>1030</v>
      </c>
      <c r="CN614" s="3"/>
      <c r="CO614" s="5">
        <v>146.5</v>
      </c>
      <c r="CP614" s="5">
        <v>23.3</v>
      </c>
      <c r="CQ614" s="5">
        <v>12.85</v>
      </c>
      <c r="CR614" s="5">
        <v>7.75</v>
      </c>
      <c r="CS614" s="5">
        <v>167.75</v>
      </c>
      <c r="CT614" s="5">
        <v>68.45</v>
      </c>
      <c r="CU614" s="5">
        <v>38.1</v>
      </c>
      <c r="CV614" s="5">
        <v>2388</v>
      </c>
      <c r="CW614" s="5">
        <v>3100</v>
      </c>
      <c r="CX614" s="5">
        <v>1200</v>
      </c>
      <c r="CY614" s="5">
        <v>0.61</v>
      </c>
      <c r="CZ614" s="3" t="s">
        <v>22</v>
      </c>
      <c r="DA614" s="5">
        <v>3.28</v>
      </c>
      <c r="DB614" s="5">
        <v>1524</v>
      </c>
      <c r="DC614" s="5">
        <v>39.1</v>
      </c>
      <c r="DD614" s="5">
        <v>117</v>
      </c>
      <c r="DE614" s="3" t="s">
        <v>22</v>
      </c>
      <c r="DF614" s="5">
        <v>0.72</v>
      </c>
      <c r="DG614" s="3"/>
      <c r="DH614" s="5">
        <v>57.85</v>
      </c>
      <c r="DI614" s="3" t="s">
        <v>28</v>
      </c>
      <c r="DJ614" s="3"/>
      <c r="DK614" s="5">
        <v>846.7</v>
      </c>
      <c r="DL614" s="3" t="s">
        <v>8</v>
      </c>
      <c r="DM614" s="5">
        <v>0.3</v>
      </c>
      <c r="DN614" s="3"/>
      <c r="DO614" s="5">
        <v>930</v>
      </c>
      <c r="DP614" s="5">
        <v>0.61</v>
      </c>
      <c r="DQ614" s="5">
        <v>1566</v>
      </c>
      <c r="DR614" s="5">
        <v>4.78</v>
      </c>
      <c r="DS614" s="5">
        <v>48.5</v>
      </c>
      <c r="DT614" s="5">
        <v>1.85</v>
      </c>
      <c r="DU614" s="2"/>
      <c r="DV614" s="5">
        <v>4.45</v>
      </c>
      <c r="DW614" s="5">
        <v>31.9</v>
      </c>
      <c r="DX614" s="3"/>
      <c r="DY614" s="3"/>
      <c r="DZ614" s="5">
        <v>4700</v>
      </c>
      <c r="EA614" s="5">
        <v>16.149999999999999</v>
      </c>
      <c r="EB614" s="5">
        <v>2.5499999999999998</v>
      </c>
      <c r="EC614" s="3"/>
      <c r="ED614" s="5">
        <v>525.70000000000005</v>
      </c>
      <c r="EE614" s="5">
        <v>0.37</v>
      </c>
      <c r="EF614" s="3" t="s">
        <v>1</v>
      </c>
      <c r="EG614" s="3" t="s">
        <v>27</v>
      </c>
      <c r="EH614" s="5">
        <v>148</v>
      </c>
      <c r="EI614" s="5">
        <v>20.25</v>
      </c>
      <c r="EJ614" s="3" t="s">
        <v>473</v>
      </c>
      <c r="EK614" s="5">
        <v>7.9</v>
      </c>
      <c r="EL614" s="3" t="s">
        <v>1</v>
      </c>
      <c r="EM614" s="3"/>
      <c r="EN614" s="3" t="s">
        <v>27</v>
      </c>
      <c r="EO614" s="3"/>
      <c r="EP614" s="3" t="s">
        <v>8</v>
      </c>
      <c r="EQ614" s="3"/>
      <c r="ER614" s="5">
        <v>8.92</v>
      </c>
      <c r="ES614" s="3"/>
      <c r="ET614" s="9">
        <v>129</v>
      </c>
      <c r="EU614" s="3"/>
      <c r="EV614" s="3" t="s">
        <v>28</v>
      </c>
      <c r="EW614" s="9">
        <v>67.5</v>
      </c>
      <c r="EX614" s="9">
        <v>1.76</v>
      </c>
      <c r="EY614" s="3"/>
      <c r="EZ614" s="3"/>
      <c r="FA614" s="9">
        <v>1.45</v>
      </c>
      <c r="FB614" s="9">
        <v>8.9499999999999993</v>
      </c>
      <c r="FC614" s="5">
        <v>525.70000000000005</v>
      </c>
      <c r="FD614" s="9">
        <v>80.25</v>
      </c>
      <c r="FE614" s="2" t="s">
        <v>311</v>
      </c>
      <c r="FF614" s="3" t="s">
        <v>28</v>
      </c>
      <c r="FG614" s="3" t="s">
        <v>1</v>
      </c>
      <c r="FH614" s="9">
        <v>6.49</v>
      </c>
      <c r="FI614" s="3"/>
      <c r="FJ614" s="9">
        <v>42.25</v>
      </c>
      <c r="FK614" s="3" t="s">
        <v>1</v>
      </c>
      <c r="FL614" s="3" t="s">
        <v>1</v>
      </c>
      <c r="FM614" s="3"/>
      <c r="FN614" s="9">
        <v>2299</v>
      </c>
      <c r="FO614" s="9">
        <v>2.7</v>
      </c>
      <c r="FP614" s="9">
        <v>28.17</v>
      </c>
      <c r="FQ614" s="3" t="s">
        <v>311</v>
      </c>
      <c r="FR614" s="5">
        <v>2.9</v>
      </c>
      <c r="FS614" s="9">
        <v>159.65</v>
      </c>
      <c r="FT614" s="3" t="s">
        <v>1</v>
      </c>
      <c r="FU614" s="3"/>
      <c r="FV614" s="3" t="s">
        <v>27</v>
      </c>
      <c r="FW614" s="5">
        <v>5600</v>
      </c>
      <c r="FX614" s="10">
        <v>5.65</v>
      </c>
      <c r="FY614" s="3"/>
      <c r="FZ614" s="3"/>
      <c r="GA614" s="3"/>
      <c r="GB614" s="3"/>
      <c r="GC614" s="3" t="s">
        <v>27</v>
      </c>
      <c r="GD614" s="3"/>
      <c r="GE614" s="3"/>
      <c r="GF614" s="3" t="s">
        <v>30</v>
      </c>
      <c r="GG614" s="3"/>
      <c r="GH614" s="9">
        <v>3.77</v>
      </c>
      <c r="GI614" s="5">
        <v>525.70000000000005</v>
      </c>
      <c r="GJ614" s="5">
        <v>86580000000000</v>
      </c>
      <c r="GK614" s="3"/>
      <c r="GL614" s="5">
        <v>860</v>
      </c>
      <c r="GM614" s="9">
        <v>1.42</v>
      </c>
      <c r="GN614" s="3"/>
      <c r="GO614" s="3"/>
      <c r="GP614" s="3"/>
      <c r="GQ614" s="3"/>
      <c r="GR614" s="3"/>
      <c r="GS614" s="9">
        <v>4.78</v>
      </c>
      <c r="GT614" s="9">
        <v>133.80000000000001</v>
      </c>
      <c r="GU614" s="9">
        <v>57.4</v>
      </c>
      <c r="GV614" s="3"/>
      <c r="GW614" s="9">
        <v>450</v>
      </c>
      <c r="GX614" s="2" t="s">
        <v>34</v>
      </c>
      <c r="GY614" s="9">
        <v>5</v>
      </c>
      <c r="GZ614" s="9">
        <v>6.95</v>
      </c>
      <c r="HA614" s="9">
        <v>1.35</v>
      </c>
      <c r="HB614" s="9">
        <v>47.45</v>
      </c>
      <c r="HC614" s="3"/>
      <c r="HD614" s="3"/>
      <c r="HE614" s="9">
        <v>634</v>
      </c>
      <c r="HF614" s="9">
        <v>25.83</v>
      </c>
      <c r="HG614" s="3" t="s">
        <v>467</v>
      </c>
      <c r="HH614" s="5">
        <v>525.70000000000005</v>
      </c>
      <c r="HI614" s="3" t="s">
        <v>311</v>
      </c>
      <c r="HJ614" s="3"/>
      <c r="HK614" s="3"/>
      <c r="HL614" s="3"/>
      <c r="HM614" s="9">
        <v>1.01</v>
      </c>
      <c r="HN614" s="9">
        <v>108580</v>
      </c>
      <c r="HO614" s="3"/>
      <c r="HP614" s="3" t="s">
        <v>1</v>
      </c>
      <c r="HQ614" s="3" t="s">
        <v>28</v>
      </c>
      <c r="HR614" s="9">
        <v>1120</v>
      </c>
      <c r="HS614" s="5">
        <v>1.93</v>
      </c>
      <c r="HT614" s="3"/>
      <c r="HU614" s="9">
        <v>0.59</v>
      </c>
      <c r="HV614" s="3">
        <v>1</v>
      </c>
      <c r="HW614" s="9">
        <v>8.75</v>
      </c>
      <c r="HX614" s="3"/>
      <c r="HY614" s="3"/>
      <c r="HZ614" s="3" t="s">
        <v>30</v>
      </c>
      <c r="IA614" s="9">
        <v>479.25</v>
      </c>
      <c r="IB614" s="5">
        <v>11200</v>
      </c>
      <c r="IC614" s="3" t="s">
        <v>18</v>
      </c>
      <c r="ID614" s="3"/>
      <c r="IE614" s="3" t="s">
        <v>309</v>
      </c>
      <c r="IF614" s="7"/>
      <c r="IG614" s="9">
        <v>1351.35</v>
      </c>
      <c r="IH614" s="9">
        <v>12.05</v>
      </c>
    </row>
    <row r="615" spans="1:242" x14ac:dyDescent="0.25">
      <c r="A615" s="1" t="s">
        <v>762</v>
      </c>
      <c r="B615" s="5">
        <v>19000</v>
      </c>
      <c r="C615" s="3"/>
      <c r="D615" s="5">
        <v>129.75</v>
      </c>
      <c r="E615" s="3" t="s">
        <v>1</v>
      </c>
      <c r="F615" s="3"/>
      <c r="G615" s="3"/>
      <c r="H615" s="3"/>
      <c r="I615" s="3"/>
      <c r="J615" s="5">
        <v>1.01</v>
      </c>
      <c r="K615" s="3"/>
      <c r="L615" s="3"/>
      <c r="M615" s="5">
        <v>1.27</v>
      </c>
      <c r="N615" s="5">
        <v>11.68</v>
      </c>
      <c r="O615" s="3"/>
      <c r="P615" s="3"/>
      <c r="Q615" s="3"/>
      <c r="R615" s="5">
        <v>50.35</v>
      </c>
      <c r="S615" s="3"/>
      <c r="T615" s="2"/>
      <c r="U615" s="5">
        <v>33.85</v>
      </c>
      <c r="V615" s="3"/>
      <c r="W615" s="5">
        <v>556.75</v>
      </c>
      <c r="X615" s="3"/>
      <c r="Y615" s="3"/>
      <c r="Z615" s="5">
        <v>5.23</v>
      </c>
      <c r="AA615" s="3"/>
      <c r="AB615" s="5">
        <v>3.7</v>
      </c>
      <c r="AC615" s="5">
        <v>1.0980000000000001</v>
      </c>
      <c r="AD615" s="3" t="s">
        <v>22</v>
      </c>
      <c r="AE615" s="3" t="s">
        <v>1</v>
      </c>
      <c r="AF615" s="3"/>
      <c r="AG615" s="5">
        <v>1.085</v>
      </c>
      <c r="AH615" s="5">
        <v>556.75</v>
      </c>
      <c r="AI615" s="5">
        <v>370</v>
      </c>
      <c r="AJ615" s="3"/>
      <c r="AK615" s="5">
        <v>556.75</v>
      </c>
      <c r="AL615" s="5">
        <v>1.3520000000000001</v>
      </c>
      <c r="AM615" s="3"/>
      <c r="AN615" s="3"/>
      <c r="AO615" s="5">
        <v>556.75</v>
      </c>
      <c r="AP615" s="5">
        <v>556.75</v>
      </c>
      <c r="AQ615" s="5">
        <v>462</v>
      </c>
      <c r="AR615" s="5">
        <v>8.65</v>
      </c>
      <c r="AS615" s="3" t="s">
        <v>28</v>
      </c>
      <c r="AT615" s="3" t="s">
        <v>28</v>
      </c>
      <c r="AU615" s="5">
        <v>1190</v>
      </c>
      <c r="AV615" s="3"/>
      <c r="AW615" s="5">
        <v>556.75</v>
      </c>
      <c r="AX615" s="5" t="s">
        <v>21</v>
      </c>
      <c r="AY615" s="2" t="s">
        <v>311</v>
      </c>
      <c r="AZ615" s="5">
        <v>226</v>
      </c>
      <c r="BA615" s="5">
        <v>556.75</v>
      </c>
      <c r="BB615" s="3"/>
      <c r="BC615" s="3"/>
      <c r="BD615" s="5">
        <v>0.49</v>
      </c>
      <c r="BE615" s="3" t="s">
        <v>581</v>
      </c>
      <c r="BF615" s="5">
        <v>28.1</v>
      </c>
      <c r="BG615" s="5">
        <v>6.3</v>
      </c>
      <c r="BH615" s="3"/>
      <c r="BI615" s="3"/>
      <c r="BJ615" s="5">
        <v>14.62</v>
      </c>
      <c r="BK615" s="5">
        <v>3830</v>
      </c>
      <c r="BL615" s="5">
        <v>3.42</v>
      </c>
      <c r="BM615" s="5">
        <v>9.6</v>
      </c>
      <c r="BN615" s="5">
        <v>556.75</v>
      </c>
      <c r="BO615" s="3" t="s">
        <v>716</v>
      </c>
      <c r="BP615" s="5">
        <v>16.3</v>
      </c>
      <c r="BQ615" s="5">
        <v>7.25</v>
      </c>
      <c r="BR615" s="2" t="s">
        <v>21</v>
      </c>
      <c r="BS615" s="3"/>
      <c r="BT615" s="3"/>
      <c r="BU615" s="3"/>
      <c r="BV615" s="5">
        <v>4.92</v>
      </c>
      <c r="BW615" s="5">
        <v>5.6</v>
      </c>
      <c r="BX615" s="3" t="s">
        <v>27</v>
      </c>
      <c r="BY615" s="3"/>
      <c r="BZ615" s="5">
        <v>556.75</v>
      </c>
      <c r="CA615" s="5">
        <v>10.6</v>
      </c>
      <c r="CB615" s="3"/>
      <c r="CC615" s="5">
        <v>1.66</v>
      </c>
      <c r="CD615" s="5">
        <v>1748</v>
      </c>
      <c r="CE615" s="3"/>
      <c r="CF615" s="5">
        <v>261</v>
      </c>
      <c r="CG615" s="3" t="s">
        <v>312</v>
      </c>
      <c r="CH615" s="3"/>
      <c r="CI615" s="3" t="s">
        <v>27</v>
      </c>
      <c r="CJ615" s="3" t="s">
        <v>1</v>
      </c>
      <c r="CK615" s="5">
        <v>6.2</v>
      </c>
      <c r="CL615" s="3" t="s">
        <v>22</v>
      </c>
      <c r="CM615" s="5">
        <v>1057</v>
      </c>
      <c r="CN615" s="3"/>
      <c r="CO615" s="5">
        <v>146.5</v>
      </c>
      <c r="CP615" s="5">
        <v>23.7</v>
      </c>
      <c r="CQ615" s="5">
        <v>12.88</v>
      </c>
      <c r="CR615" s="5">
        <v>7.76</v>
      </c>
      <c r="CS615" s="5">
        <v>172.5</v>
      </c>
      <c r="CT615" s="5">
        <v>71.25</v>
      </c>
      <c r="CU615" s="5">
        <v>38.07</v>
      </c>
      <c r="CV615" s="5">
        <v>2398</v>
      </c>
      <c r="CW615" s="5">
        <v>5130</v>
      </c>
      <c r="CX615" s="5">
        <v>1265.8</v>
      </c>
      <c r="CY615" s="5">
        <v>0.63</v>
      </c>
      <c r="CZ615" s="3" t="s">
        <v>22</v>
      </c>
      <c r="DA615" s="5">
        <v>3.34</v>
      </c>
      <c r="DB615" s="5">
        <v>1620</v>
      </c>
      <c r="DC615" s="5">
        <v>39.15</v>
      </c>
      <c r="DD615" s="5">
        <v>122</v>
      </c>
      <c r="DE615" s="3" t="s">
        <v>22</v>
      </c>
      <c r="DF615" s="5">
        <v>0.72</v>
      </c>
      <c r="DG615" s="3"/>
      <c r="DH615" s="5">
        <v>58</v>
      </c>
      <c r="DI615" s="3" t="s">
        <v>28</v>
      </c>
      <c r="DJ615" s="3"/>
      <c r="DK615" s="5">
        <v>867</v>
      </c>
      <c r="DL615" s="3" t="s">
        <v>8</v>
      </c>
      <c r="DM615" s="5">
        <v>0.3</v>
      </c>
      <c r="DN615" s="3"/>
      <c r="DO615" s="5">
        <v>930</v>
      </c>
      <c r="DP615" s="5">
        <v>0.63</v>
      </c>
      <c r="DQ615" s="5">
        <v>1563</v>
      </c>
      <c r="DR615" s="5">
        <v>4.6399999999999997</v>
      </c>
      <c r="DS615" s="5">
        <v>48.5</v>
      </c>
      <c r="DT615" s="5">
        <v>2.5</v>
      </c>
      <c r="DU615" s="2"/>
      <c r="DV615" s="5">
        <v>4.45</v>
      </c>
      <c r="DW615" s="5">
        <v>33.85</v>
      </c>
      <c r="DX615" s="3"/>
      <c r="DY615" s="3"/>
      <c r="DZ615" s="5">
        <v>4800</v>
      </c>
      <c r="EA615" s="5">
        <v>16.03</v>
      </c>
      <c r="EB615" s="5">
        <v>2.5099999999999998</v>
      </c>
      <c r="EC615" s="3"/>
      <c r="ED615" s="5">
        <v>556.75</v>
      </c>
      <c r="EE615" s="5">
        <v>0.38</v>
      </c>
      <c r="EF615" s="3" t="s">
        <v>1</v>
      </c>
      <c r="EG615" s="3" t="s">
        <v>27</v>
      </c>
      <c r="EH615" s="5">
        <v>149</v>
      </c>
      <c r="EI615" s="5">
        <v>20.45</v>
      </c>
      <c r="EJ615" s="3" t="s">
        <v>473</v>
      </c>
      <c r="EK615" s="5">
        <v>7.83</v>
      </c>
      <c r="EL615" s="3" t="s">
        <v>1</v>
      </c>
      <c r="EM615" s="3"/>
      <c r="EN615" s="3" t="s">
        <v>27</v>
      </c>
      <c r="EO615" s="3"/>
      <c r="EP615" s="3" t="s">
        <v>8</v>
      </c>
      <c r="EQ615" s="3"/>
      <c r="ER615" s="5">
        <v>9.3000000000000007</v>
      </c>
      <c r="ES615" s="3"/>
      <c r="ET615" s="9">
        <v>140</v>
      </c>
      <c r="EU615" s="3"/>
      <c r="EV615" s="3" t="s">
        <v>28</v>
      </c>
      <c r="EW615" s="9">
        <v>67.7</v>
      </c>
      <c r="EX615" s="9">
        <v>1.76</v>
      </c>
      <c r="EY615" s="3"/>
      <c r="EZ615" s="3"/>
      <c r="FA615" s="9">
        <v>1.45</v>
      </c>
      <c r="FB615" s="9">
        <v>8.99</v>
      </c>
      <c r="FC615" s="5">
        <v>556.75</v>
      </c>
      <c r="FD615" s="9">
        <v>81.75</v>
      </c>
      <c r="FE615" s="2" t="s">
        <v>311</v>
      </c>
      <c r="FF615" s="3" t="s">
        <v>28</v>
      </c>
      <c r="FG615" s="3" t="s">
        <v>1</v>
      </c>
      <c r="FH615" s="9">
        <v>6.54</v>
      </c>
      <c r="FI615" s="3"/>
      <c r="FJ615" s="9">
        <v>42.4</v>
      </c>
      <c r="FK615" s="3" t="s">
        <v>1</v>
      </c>
      <c r="FL615" s="3" t="s">
        <v>1</v>
      </c>
      <c r="FM615" s="3"/>
      <c r="FN615" s="9">
        <v>2309</v>
      </c>
      <c r="FO615" s="9">
        <v>2.74</v>
      </c>
      <c r="FP615" s="9">
        <v>28.21</v>
      </c>
      <c r="FQ615" s="3" t="s">
        <v>311</v>
      </c>
      <c r="FR615" s="5">
        <v>3.03</v>
      </c>
      <c r="FS615" s="9">
        <v>167</v>
      </c>
      <c r="FT615" s="3" t="s">
        <v>1</v>
      </c>
      <c r="FU615" s="3"/>
      <c r="FV615" s="3" t="s">
        <v>27</v>
      </c>
      <c r="FW615" s="5">
        <v>6500</v>
      </c>
      <c r="FX615" s="10">
        <v>5.7050000000000001</v>
      </c>
      <c r="FY615" s="3"/>
      <c r="FZ615" s="3"/>
      <c r="GA615" s="3"/>
      <c r="GB615" s="3"/>
      <c r="GC615" s="3" t="s">
        <v>27</v>
      </c>
      <c r="GD615" s="3"/>
      <c r="GE615" s="3"/>
      <c r="GF615" s="3" t="s">
        <v>30</v>
      </c>
      <c r="GG615" s="3"/>
      <c r="GH615" s="9">
        <v>3.77</v>
      </c>
      <c r="GI615" s="5">
        <v>556.75</v>
      </c>
      <c r="GJ615" s="5">
        <v>76570000000000</v>
      </c>
      <c r="GK615" s="3"/>
      <c r="GL615" s="5">
        <v>860</v>
      </c>
      <c r="GM615" s="9">
        <v>1.42</v>
      </c>
      <c r="GN615" s="3"/>
      <c r="GO615" s="3"/>
      <c r="GP615" s="3"/>
      <c r="GQ615" s="3"/>
      <c r="GR615" s="3"/>
      <c r="GS615" s="9">
        <v>4.6399999999999997</v>
      </c>
      <c r="GT615" s="9">
        <v>140.5</v>
      </c>
      <c r="GU615" s="9">
        <v>58.6</v>
      </c>
      <c r="GV615" s="3"/>
      <c r="GW615" s="9">
        <v>450</v>
      </c>
      <c r="GX615" s="2" t="s">
        <v>34</v>
      </c>
      <c r="GY615" s="9">
        <v>4.8600000000000003</v>
      </c>
      <c r="GZ615" s="9">
        <v>7.31</v>
      </c>
      <c r="HA615" s="9">
        <v>1.43</v>
      </c>
      <c r="HB615" s="9">
        <v>47.95</v>
      </c>
      <c r="HC615" s="3"/>
      <c r="HD615" s="3"/>
      <c r="HE615" s="9">
        <v>630</v>
      </c>
      <c r="HF615" s="9">
        <v>26.15</v>
      </c>
      <c r="HG615" s="3" t="s">
        <v>467</v>
      </c>
      <c r="HH615" s="5">
        <v>556.75</v>
      </c>
      <c r="HI615" s="3" t="s">
        <v>311</v>
      </c>
      <c r="HJ615" s="3"/>
      <c r="HK615" s="3"/>
      <c r="HL615" s="3"/>
      <c r="HM615" s="9">
        <v>1.01</v>
      </c>
      <c r="HN615" s="9">
        <v>116225</v>
      </c>
      <c r="HO615" s="3"/>
      <c r="HP615" s="3" t="s">
        <v>1</v>
      </c>
      <c r="HQ615" s="3" t="s">
        <v>28</v>
      </c>
      <c r="HR615" s="9">
        <v>1138</v>
      </c>
      <c r="HS615" s="5">
        <v>1.92</v>
      </c>
      <c r="HT615" s="3"/>
      <c r="HU615" s="9">
        <v>0.63</v>
      </c>
      <c r="HV615" s="3">
        <v>1</v>
      </c>
      <c r="HW615" s="9">
        <v>8.83</v>
      </c>
      <c r="HX615" s="3"/>
      <c r="HY615" s="3"/>
      <c r="HZ615" s="3" t="s">
        <v>30</v>
      </c>
      <c r="IA615" s="9">
        <v>478.5</v>
      </c>
      <c r="IB615" s="5">
        <v>11300</v>
      </c>
      <c r="IC615" s="3" t="s">
        <v>18</v>
      </c>
      <c r="ID615" s="3"/>
      <c r="IE615" s="3" t="s">
        <v>309</v>
      </c>
      <c r="IF615" s="7"/>
      <c r="IG615" s="9">
        <v>1351</v>
      </c>
      <c r="IH615" s="9">
        <v>12.15</v>
      </c>
    </row>
    <row r="616" spans="1:242" x14ac:dyDescent="0.25">
      <c r="A616" s="1" t="s">
        <v>763</v>
      </c>
      <c r="B616" s="5">
        <v>19000</v>
      </c>
      <c r="C616" s="3"/>
      <c r="D616" s="5">
        <v>129.9</v>
      </c>
      <c r="E616" s="3" t="s">
        <v>1</v>
      </c>
      <c r="F616" s="3"/>
      <c r="G616" s="3"/>
      <c r="H616" s="3"/>
      <c r="I616" s="3"/>
      <c r="J616" s="5">
        <v>1.01</v>
      </c>
      <c r="K616" s="3"/>
      <c r="L616" s="3"/>
      <c r="M616" s="5">
        <v>1.31</v>
      </c>
      <c r="N616" s="5">
        <v>11.95</v>
      </c>
      <c r="O616" s="3"/>
      <c r="P616" s="3"/>
      <c r="Q616" s="3"/>
      <c r="R616" s="5">
        <v>50.65</v>
      </c>
      <c r="S616" s="3"/>
      <c r="T616" s="2"/>
      <c r="U616" s="5">
        <v>34.9</v>
      </c>
      <c r="V616" s="3"/>
      <c r="W616" s="5">
        <v>574.54999999999995</v>
      </c>
      <c r="X616" s="3"/>
      <c r="Y616" s="3"/>
      <c r="Z616" s="5">
        <v>5.24</v>
      </c>
      <c r="AA616" s="3"/>
      <c r="AB616" s="5">
        <v>3.64</v>
      </c>
      <c r="AC616" s="5">
        <v>1.07</v>
      </c>
      <c r="AD616" s="3" t="s">
        <v>22</v>
      </c>
      <c r="AE616" s="3" t="s">
        <v>1</v>
      </c>
      <c r="AF616" s="3"/>
      <c r="AG616" s="5">
        <v>2.0499999999999998</v>
      </c>
      <c r="AH616" s="5">
        <v>574.54999999999995</v>
      </c>
      <c r="AI616" s="5">
        <v>380</v>
      </c>
      <c r="AJ616" s="3"/>
      <c r="AK616" s="5">
        <v>574.54999999999995</v>
      </c>
      <c r="AL616" s="5">
        <v>1.37</v>
      </c>
      <c r="AM616" s="3"/>
      <c r="AN616" s="3"/>
      <c r="AO616" s="5">
        <v>574.54999999999995</v>
      </c>
      <c r="AP616" s="5">
        <v>574.54999999999995</v>
      </c>
      <c r="AQ616" s="5">
        <v>465</v>
      </c>
      <c r="AR616" s="5">
        <v>8.65</v>
      </c>
      <c r="AS616" s="3" t="s">
        <v>28</v>
      </c>
      <c r="AT616" s="3" t="s">
        <v>28</v>
      </c>
      <c r="AU616" s="5">
        <v>1244</v>
      </c>
      <c r="AV616" s="3"/>
      <c r="AW616" s="5">
        <v>574.54999999999995</v>
      </c>
      <c r="AX616" s="5" t="s">
        <v>21</v>
      </c>
      <c r="AY616" s="2" t="s">
        <v>311</v>
      </c>
      <c r="AZ616" s="5">
        <v>228</v>
      </c>
      <c r="BA616" s="5">
        <v>574.54999999999995</v>
      </c>
      <c r="BB616" s="3"/>
      <c r="BC616" s="3"/>
      <c r="BD616" s="5">
        <v>0.51</v>
      </c>
      <c r="BE616" s="3" t="s">
        <v>581</v>
      </c>
      <c r="BF616" s="5">
        <v>29.3</v>
      </c>
      <c r="BG616" s="5">
        <v>6.49</v>
      </c>
      <c r="BH616" s="3"/>
      <c r="BI616" s="3"/>
      <c r="BJ616" s="5">
        <v>14.63</v>
      </c>
      <c r="BK616" s="5">
        <v>3890</v>
      </c>
      <c r="BL616" s="5">
        <v>3.42</v>
      </c>
      <c r="BM616" s="5">
        <v>9.6</v>
      </c>
      <c r="BN616" s="5">
        <v>574.54999999999995</v>
      </c>
      <c r="BO616" s="3" t="s">
        <v>716</v>
      </c>
      <c r="BP616" s="5">
        <v>16.73</v>
      </c>
      <c r="BQ616" s="5">
        <v>7.45</v>
      </c>
      <c r="BR616" s="2" t="s">
        <v>21</v>
      </c>
      <c r="BS616" s="3"/>
      <c r="BT616" s="3"/>
      <c r="BU616" s="3"/>
      <c r="BV616" s="5">
        <v>5.07</v>
      </c>
      <c r="BW616" s="5">
        <v>5.78</v>
      </c>
      <c r="BX616" s="3" t="s">
        <v>27</v>
      </c>
      <c r="BY616" s="3"/>
      <c r="BZ616" s="5">
        <v>574.54999999999995</v>
      </c>
      <c r="CA616" s="5">
        <v>10.57</v>
      </c>
      <c r="CB616" s="3"/>
      <c r="CC616" s="5">
        <v>1.71</v>
      </c>
      <c r="CD616" s="5">
        <v>1835</v>
      </c>
      <c r="CE616" s="3"/>
      <c r="CF616" s="5">
        <v>268</v>
      </c>
      <c r="CG616" s="3" t="s">
        <v>312</v>
      </c>
      <c r="CH616" s="3"/>
      <c r="CI616" s="3" t="s">
        <v>27</v>
      </c>
      <c r="CJ616" s="3" t="s">
        <v>1</v>
      </c>
      <c r="CK616" s="5">
        <v>6.17</v>
      </c>
      <c r="CL616" s="3" t="s">
        <v>22</v>
      </c>
      <c r="CM616" s="5">
        <v>1088</v>
      </c>
      <c r="CN616" s="3"/>
      <c r="CO616" s="5">
        <v>147</v>
      </c>
      <c r="CP616" s="5">
        <v>23.9</v>
      </c>
      <c r="CQ616" s="5">
        <v>12.88</v>
      </c>
      <c r="CR616" s="5">
        <v>7.76</v>
      </c>
      <c r="CS616" s="5">
        <v>177.65</v>
      </c>
      <c r="CT616" s="5">
        <v>72.349999999999994</v>
      </c>
      <c r="CU616" s="5">
        <v>38.090000000000003</v>
      </c>
      <c r="CV616" s="5">
        <v>2415</v>
      </c>
      <c r="CW616" s="5">
        <v>5000</v>
      </c>
      <c r="CX616" s="5">
        <v>1265.82</v>
      </c>
      <c r="CY616" s="5">
        <v>0.64</v>
      </c>
      <c r="CZ616" s="3" t="s">
        <v>22</v>
      </c>
      <c r="DA616" s="5">
        <v>3.37</v>
      </c>
      <c r="DB616" s="5">
        <v>1698</v>
      </c>
      <c r="DC616" s="5">
        <v>39.15</v>
      </c>
      <c r="DD616" s="5">
        <v>121</v>
      </c>
      <c r="DE616" s="3" t="s">
        <v>22</v>
      </c>
      <c r="DF616" s="5">
        <v>0.72</v>
      </c>
      <c r="DG616" s="3"/>
      <c r="DH616" s="5">
        <v>57.95</v>
      </c>
      <c r="DI616" s="3" t="s">
        <v>28</v>
      </c>
      <c r="DJ616" s="3"/>
      <c r="DK616" s="5">
        <v>866</v>
      </c>
      <c r="DL616" s="3" t="s">
        <v>8</v>
      </c>
      <c r="DM616" s="5">
        <v>0.3</v>
      </c>
      <c r="DN616" s="3"/>
      <c r="DO616" s="5">
        <v>970</v>
      </c>
      <c r="DP616" s="5">
        <v>0.64</v>
      </c>
      <c r="DQ616" s="5">
        <v>1561</v>
      </c>
      <c r="DR616" s="5">
        <v>4.55</v>
      </c>
      <c r="DS616" s="5">
        <v>48.5</v>
      </c>
      <c r="DT616" s="5">
        <v>1.85</v>
      </c>
      <c r="DU616" s="2"/>
      <c r="DV616" s="5">
        <v>4.45</v>
      </c>
      <c r="DW616" s="5">
        <v>34.9</v>
      </c>
      <c r="DX616" s="3"/>
      <c r="DY616" s="3"/>
      <c r="DZ616" s="5">
        <v>4800</v>
      </c>
      <c r="EA616" s="5">
        <v>16.149999999999999</v>
      </c>
      <c r="EB616" s="5">
        <v>2.5099999999999998</v>
      </c>
      <c r="EC616" s="3"/>
      <c r="ED616" s="5">
        <v>574.54999999999995</v>
      </c>
      <c r="EE616" s="5">
        <v>0.39</v>
      </c>
      <c r="EF616" s="3" t="s">
        <v>1</v>
      </c>
      <c r="EG616" s="3" t="s">
        <v>27</v>
      </c>
      <c r="EH616" s="5">
        <v>149</v>
      </c>
      <c r="EI616" s="5">
        <v>20.5</v>
      </c>
      <c r="EJ616" s="3" t="s">
        <v>473</v>
      </c>
      <c r="EK616" s="5">
        <v>7.96</v>
      </c>
      <c r="EL616" s="3" t="s">
        <v>1</v>
      </c>
      <c r="EM616" s="3"/>
      <c r="EN616" s="3" t="s">
        <v>27</v>
      </c>
      <c r="EO616" s="3"/>
      <c r="EP616" s="3" t="s">
        <v>8</v>
      </c>
      <c r="EQ616" s="3"/>
      <c r="ER616" s="5">
        <v>9.5</v>
      </c>
      <c r="ES616" s="3"/>
      <c r="ET616" s="9">
        <v>145</v>
      </c>
      <c r="EU616" s="3"/>
      <c r="EV616" s="3" t="s">
        <v>28</v>
      </c>
      <c r="EW616" s="9">
        <v>67.7</v>
      </c>
      <c r="EX616" s="9">
        <v>1.83</v>
      </c>
      <c r="EY616" s="3"/>
      <c r="EZ616" s="3"/>
      <c r="FA616" s="9">
        <v>1.48</v>
      </c>
      <c r="FB616" s="9">
        <v>9.1300000000000008</v>
      </c>
      <c r="FC616" s="5">
        <v>574.54999999999995</v>
      </c>
      <c r="FD616" s="9">
        <v>82.25</v>
      </c>
      <c r="FE616" s="2" t="s">
        <v>311</v>
      </c>
      <c r="FF616" s="3" t="s">
        <v>28</v>
      </c>
      <c r="FG616" s="3" t="s">
        <v>1</v>
      </c>
      <c r="FH616" s="9">
        <v>6.78</v>
      </c>
      <c r="FI616" s="3"/>
      <c r="FJ616" s="9">
        <v>42.4</v>
      </c>
      <c r="FK616" s="3" t="s">
        <v>1</v>
      </c>
      <c r="FL616" s="3" t="s">
        <v>1</v>
      </c>
      <c r="FM616" s="3"/>
      <c r="FN616" s="9">
        <v>2315</v>
      </c>
      <c r="FO616" s="9">
        <v>2.75</v>
      </c>
      <c r="FP616" s="9">
        <v>28.2</v>
      </c>
      <c r="FQ616" s="3" t="s">
        <v>311</v>
      </c>
      <c r="FR616" s="5">
        <v>3.09</v>
      </c>
      <c r="FS616" s="9">
        <v>172</v>
      </c>
      <c r="FT616" s="3" t="s">
        <v>1</v>
      </c>
      <c r="FU616" s="3"/>
      <c r="FV616" s="3" t="s">
        <v>27</v>
      </c>
      <c r="FW616" s="5">
        <v>8275</v>
      </c>
      <c r="FX616" s="10">
        <v>5.75</v>
      </c>
      <c r="FY616" s="3"/>
      <c r="FZ616" s="3"/>
      <c r="GA616" s="3"/>
      <c r="GB616" s="3"/>
      <c r="GC616" s="3" t="s">
        <v>27</v>
      </c>
      <c r="GD616" s="3"/>
      <c r="GE616" s="3"/>
      <c r="GF616" s="3" t="s">
        <v>30</v>
      </c>
      <c r="GG616" s="3"/>
      <c r="GH616" s="9">
        <v>3.77</v>
      </c>
      <c r="GI616" s="5">
        <v>574.54999999999995</v>
      </c>
      <c r="GJ616" s="5">
        <v>76180000000000</v>
      </c>
      <c r="GK616" s="3"/>
      <c r="GL616" s="5">
        <v>950</v>
      </c>
      <c r="GM616" s="9">
        <v>1.44</v>
      </c>
      <c r="GN616" s="3"/>
      <c r="GO616" s="3"/>
      <c r="GP616" s="3"/>
      <c r="GQ616" s="3"/>
      <c r="GR616" s="3"/>
      <c r="GS616" s="9">
        <v>4.55</v>
      </c>
      <c r="GT616" s="9">
        <v>145.5</v>
      </c>
      <c r="GU616" s="9">
        <v>58.4</v>
      </c>
      <c r="GV616" s="3"/>
      <c r="GW616" s="9">
        <v>440</v>
      </c>
      <c r="GX616" s="2" t="s">
        <v>34</v>
      </c>
      <c r="GY616" s="9">
        <v>4.7699999999999996</v>
      </c>
      <c r="GZ616" s="9">
        <v>7.55</v>
      </c>
      <c r="HA616" s="9">
        <v>1.48</v>
      </c>
      <c r="HB616" s="9">
        <v>47.95</v>
      </c>
      <c r="HC616" s="3"/>
      <c r="HD616" s="3"/>
      <c r="HE616" s="9">
        <v>647</v>
      </c>
      <c r="HF616" s="9">
        <v>26.12</v>
      </c>
      <c r="HG616" s="3" t="s">
        <v>467</v>
      </c>
      <c r="HH616" s="5">
        <v>574.54999999999995</v>
      </c>
      <c r="HI616" s="3" t="s">
        <v>311</v>
      </c>
      <c r="HJ616" s="3"/>
      <c r="HK616" s="3"/>
      <c r="HL616" s="3"/>
      <c r="HM616" s="9">
        <v>1.08</v>
      </c>
      <c r="HN616" s="9">
        <v>124100</v>
      </c>
      <c r="HO616" s="3"/>
      <c r="HP616" s="3" t="s">
        <v>1</v>
      </c>
      <c r="HQ616" s="3" t="s">
        <v>28</v>
      </c>
      <c r="HR616" s="9">
        <v>1125</v>
      </c>
      <c r="HS616" s="5">
        <v>1.87</v>
      </c>
      <c r="HT616" s="3"/>
      <c r="HU616" s="9">
        <v>0.62</v>
      </c>
      <c r="HV616" s="3">
        <v>1</v>
      </c>
      <c r="HW616" s="9">
        <v>8.9700000000000006</v>
      </c>
      <c r="HX616" s="3"/>
      <c r="HY616" s="3"/>
      <c r="HZ616" s="3" t="s">
        <v>30</v>
      </c>
      <c r="IA616" s="9">
        <v>483.25</v>
      </c>
      <c r="IB616" s="5">
        <v>11320</v>
      </c>
      <c r="IC616" s="3" t="s">
        <v>18</v>
      </c>
      <c r="ID616" s="3"/>
      <c r="IE616" s="3" t="s">
        <v>309</v>
      </c>
      <c r="IF616" s="7"/>
      <c r="IG616" s="9">
        <v>1354</v>
      </c>
      <c r="IH616" s="9">
        <v>12.3</v>
      </c>
    </row>
    <row r="617" spans="1:242" x14ac:dyDescent="0.25">
      <c r="A617" s="1" t="s">
        <v>764</v>
      </c>
      <c r="B617" s="5">
        <v>19000</v>
      </c>
      <c r="C617" s="3"/>
      <c r="D617" s="5">
        <v>128.75</v>
      </c>
      <c r="E617" s="3" t="s">
        <v>1</v>
      </c>
      <c r="F617" s="3"/>
      <c r="G617" s="3"/>
      <c r="H617" s="3"/>
      <c r="I617" s="3"/>
      <c r="J617" s="5">
        <v>1.01</v>
      </c>
      <c r="K617" s="3"/>
      <c r="L617" s="3"/>
      <c r="M617" s="5">
        <v>1.3</v>
      </c>
      <c r="N617" s="5">
        <v>11.85</v>
      </c>
      <c r="O617" s="3"/>
      <c r="P617" s="3"/>
      <c r="Q617" s="3"/>
      <c r="R617" s="5">
        <v>51.2</v>
      </c>
      <c r="S617" s="3"/>
      <c r="T617" s="2"/>
      <c r="U617" s="5">
        <v>34.25</v>
      </c>
      <c r="V617" s="3"/>
      <c r="W617" s="5">
        <v>571.6</v>
      </c>
      <c r="X617" s="3"/>
      <c r="Y617" s="3"/>
      <c r="Z617" s="5">
        <v>5.24</v>
      </c>
      <c r="AA617" s="3"/>
      <c r="AB617" s="5">
        <v>3.61</v>
      </c>
      <c r="AC617" s="5">
        <v>1.08</v>
      </c>
      <c r="AD617" s="3" t="s">
        <v>22</v>
      </c>
      <c r="AE617" s="3" t="s">
        <v>1</v>
      </c>
      <c r="AF617" s="3"/>
      <c r="AG617" s="5">
        <v>1.65</v>
      </c>
      <c r="AH617" s="5">
        <v>571.6</v>
      </c>
      <c r="AI617" s="5">
        <v>382</v>
      </c>
      <c r="AJ617" s="3"/>
      <c r="AK617" s="5">
        <v>571.6</v>
      </c>
      <c r="AL617" s="5">
        <v>1.39</v>
      </c>
      <c r="AM617" s="3"/>
      <c r="AN617" s="3"/>
      <c r="AO617" s="5">
        <v>571.6</v>
      </c>
      <c r="AP617" s="5">
        <v>571.6</v>
      </c>
      <c r="AQ617" s="5">
        <v>468.1</v>
      </c>
      <c r="AR617" s="5">
        <v>8.65</v>
      </c>
      <c r="AS617" s="3" t="s">
        <v>28</v>
      </c>
      <c r="AT617" s="3" t="s">
        <v>28</v>
      </c>
      <c r="AU617" s="5">
        <v>1225</v>
      </c>
      <c r="AV617" s="3"/>
      <c r="AW617" s="5">
        <v>571.6</v>
      </c>
      <c r="AX617" s="5" t="s">
        <v>21</v>
      </c>
      <c r="AY617" s="2" t="s">
        <v>311</v>
      </c>
      <c r="AZ617" s="5">
        <v>230</v>
      </c>
      <c r="BA617" s="5">
        <v>571.6</v>
      </c>
      <c r="BB617" s="3"/>
      <c r="BC617" s="3"/>
      <c r="BD617" s="5">
        <v>0.51</v>
      </c>
      <c r="BE617" s="3" t="s">
        <v>581</v>
      </c>
      <c r="BF617" s="5">
        <v>29.5</v>
      </c>
      <c r="BG617" s="5">
        <v>6.44</v>
      </c>
      <c r="BH617" s="3"/>
      <c r="BI617" s="3"/>
      <c r="BJ617" s="5">
        <v>14.64</v>
      </c>
      <c r="BK617" s="5">
        <v>3937</v>
      </c>
      <c r="BL617" s="5">
        <v>3.42</v>
      </c>
      <c r="BM617" s="5">
        <v>9.6</v>
      </c>
      <c r="BN617" s="5">
        <v>571.6</v>
      </c>
      <c r="BO617" s="3" t="s">
        <v>716</v>
      </c>
      <c r="BP617" s="5">
        <v>16.66</v>
      </c>
      <c r="BQ617" s="5">
        <v>7.41</v>
      </c>
      <c r="BR617" s="2" t="s">
        <v>21</v>
      </c>
      <c r="BS617" s="3"/>
      <c r="BT617" s="3"/>
      <c r="BU617" s="3"/>
      <c r="BV617" s="5">
        <v>5.01</v>
      </c>
      <c r="BW617" s="5">
        <v>5.7</v>
      </c>
      <c r="BX617" s="3" t="s">
        <v>27</v>
      </c>
      <c r="BY617" s="3"/>
      <c r="BZ617" s="5">
        <v>571.6</v>
      </c>
      <c r="CA617" s="5">
        <v>10.75</v>
      </c>
      <c r="CB617" s="3"/>
      <c r="CC617" s="5">
        <v>1.7</v>
      </c>
      <c r="CD617" s="5">
        <v>1898</v>
      </c>
      <c r="CE617" s="3"/>
      <c r="CF617" s="5">
        <v>268</v>
      </c>
      <c r="CG617" s="3" t="s">
        <v>312</v>
      </c>
      <c r="CH617" s="3"/>
      <c r="CI617" s="3" t="s">
        <v>27</v>
      </c>
      <c r="CJ617" s="3" t="s">
        <v>1</v>
      </c>
      <c r="CK617" s="5">
        <v>6.09</v>
      </c>
      <c r="CL617" s="3" t="s">
        <v>22</v>
      </c>
      <c r="CM617" s="5">
        <v>1100</v>
      </c>
      <c r="CN617" s="3"/>
      <c r="CO617" s="5">
        <v>148</v>
      </c>
      <c r="CP617" s="5">
        <v>24.5</v>
      </c>
      <c r="CQ617" s="5">
        <v>12.88</v>
      </c>
      <c r="CR617" s="5">
        <v>7.77</v>
      </c>
      <c r="CS617" s="5">
        <v>179.8</v>
      </c>
      <c r="CT617" s="5">
        <v>72.55</v>
      </c>
      <c r="CU617" s="5">
        <v>38.1</v>
      </c>
      <c r="CV617" s="5">
        <v>2420</v>
      </c>
      <c r="CW617" s="5">
        <v>5000</v>
      </c>
      <c r="CX617" s="5">
        <v>1265.82</v>
      </c>
      <c r="CY617" s="5">
        <v>0.64</v>
      </c>
      <c r="CZ617" s="3" t="s">
        <v>22</v>
      </c>
      <c r="DA617" s="5">
        <v>3.39</v>
      </c>
      <c r="DB617" s="5">
        <v>1678</v>
      </c>
      <c r="DC617" s="5">
        <v>39.25</v>
      </c>
      <c r="DD617" s="5">
        <v>124.8</v>
      </c>
      <c r="DE617" s="3" t="s">
        <v>22</v>
      </c>
      <c r="DF617" s="5">
        <v>0.72</v>
      </c>
      <c r="DG617" s="3"/>
      <c r="DH617" s="5">
        <v>57.7</v>
      </c>
      <c r="DI617" s="3" t="s">
        <v>28</v>
      </c>
      <c r="DJ617" s="3"/>
      <c r="DK617" s="5">
        <v>899.75</v>
      </c>
      <c r="DL617" s="3" t="s">
        <v>8</v>
      </c>
      <c r="DM617" s="5">
        <v>0.3</v>
      </c>
      <c r="DN617" s="3"/>
      <c r="DO617" s="5">
        <v>980</v>
      </c>
      <c r="DP617" s="5">
        <v>0.64</v>
      </c>
      <c r="DQ617" s="5">
        <v>1560</v>
      </c>
      <c r="DR617" s="5">
        <v>4.5</v>
      </c>
      <c r="DS617" s="5">
        <v>48.5</v>
      </c>
      <c r="DT617" s="5">
        <v>1.85</v>
      </c>
      <c r="DU617" s="2"/>
      <c r="DV617" s="5">
        <v>4.45</v>
      </c>
      <c r="DW617" s="5">
        <v>34.25</v>
      </c>
      <c r="DX617" s="3"/>
      <c r="DY617" s="3"/>
      <c r="DZ617" s="5">
        <v>5050</v>
      </c>
      <c r="EA617" s="5">
        <v>16.2</v>
      </c>
      <c r="EB617" s="5">
        <v>2.5099999999999998</v>
      </c>
      <c r="EC617" s="3"/>
      <c r="ED617" s="5">
        <v>571.6</v>
      </c>
      <c r="EE617" s="5">
        <v>0.39</v>
      </c>
      <c r="EF617" s="3" t="s">
        <v>1</v>
      </c>
      <c r="EG617" s="3" t="s">
        <v>27</v>
      </c>
      <c r="EH617" s="5">
        <v>150</v>
      </c>
      <c r="EI617" s="5">
        <v>20.55</v>
      </c>
      <c r="EJ617" s="3" t="s">
        <v>473</v>
      </c>
      <c r="EK617" s="5">
        <v>7.92</v>
      </c>
      <c r="EL617" s="3" t="s">
        <v>1</v>
      </c>
      <c r="EM617" s="3"/>
      <c r="EN617" s="3" t="s">
        <v>27</v>
      </c>
      <c r="EO617" s="3"/>
      <c r="EP617" s="3" t="s">
        <v>8</v>
      </c>
      <c r="EQ617" s="3"/>
      <c r="ER617" s="5">
        <v>9.5399999999999991</v>
      </c>
      <c r="ES617" s="3"/>
      <c r="ET617" s="9">
        <v>147</v>
      </c>
      <c r="EU617" s="3"/>
      <c r="EV617" s="3" t="s">
        <v>28</v>
      </c>
      <c r="EW617" s="9">
        <v>67.7</v>
      </c>
      <c r="EX617" s="9">
        <v>1.83</v>
      </c>
      <c r="EY617" s="3"/>
      <c r="EZ617" s="3"/>
      <c r="FA617" s="9">
        <v>1.48</v>
      </c>
      <c r="FB617" s="9">
        <v>9.2200000000000006</v>
      </c>
      <c r="FC617" s="5">
        <v>571.6</v>
      </c>
      <c r="FD617" s="9">
        <v>87.25</v>
      </c>
      <c r="FE617" s="2" t="s">
        <v>311</v>
      </c>
      <c r="FF617" s="3" t="s">
        <v>28</v>
      </c>
      <c r="FG617" s="3" t="s">
        <v>1</v>
      </c>
      <c r="FH617" s="9">
        <v>6.65</v>
      </c>
      <c r="FI617" s="3"/>
      <c r="FJ617" s="9">
        <v>42.45</v>
      </c>
      <c r="FK617" s="3" t="s">
        <v>1</v>
      </c>
      <c r="FL617" s="3" t="s">
        <v>1</v>
      </c>
      <c r="FM617" s="3"/>
      <c r="FN617" s="9">
        <v>2324</v>
      </c>
      <c r="FO617" s="9">
        <v>2.76</v>
      </c>
      <c r="FP617" s="9">
        <v>28.22</v>
      </c>
      <c r="FQ617" s="3" t="s">
        <v>311</v>
      </c>
      <c r="FR617" s="5">
        <v>3.1</v>
      </c>
      <c r="FS617" s="9">
        <v>171</v>
      </c>
      <c r="FT617" s="3" t="s">
        <v>1</v>
      </c>
      <c r="FU617" s="3"/>
      <c r="FV617" s="3" t="s">
        <v>27</v>
      </c>
      <c r="FW617" s="5">
        <v>8275</v>
      </c>
      <c r="FX617" s="10">
        <v>5.7960000000000003</v>
      </c>
      <c r="FY617" s="3"/>
      <c r="FZ617" s="3"/>
      <c r="GA617" s="3"/>
      <c r="GB617" s="3"/>
      <c r="GC617" s="3" t="s">
        <v>27</v>
      </c>
      <c r="GD617" s="3"/>
      <c r="GE617" s="3"/>
      <c r="GF617" s="3" t="s">
        <v>30</v>
      </c>
      <c r="GG617" s="3"/>
      <c r="GH617" s="9">
        <v>3.77</v>
      </c>
      <c r="GI617" s="5">
        <v>571.6</v>
      </c>
      <c r="GJ617" s="5">
        <v>78000000000000</v>
      </c>
      <c r="GK617" s="3"/>
      <c r="GL617" s="5">
        <v>980</v>
      </c>
      <c r="GM617" s="9">
        <v>1.46</v>
      </c>
      <c r="GN617" s="3"/>
      <c r="GO617" s="3"/>
      <c r="GP617" s="3"/>
      <c r="GQ617" s="3"/>
      <c r="GR617" s="3"/>
      <c r="GS617" s="9">
        <v>4.5</v>
      </c>
      <c r="GT617" s="9">
        <v>144.55000000000001</v>
      </c>
      <c r="GU617" s="9">
        <v>58.9</v>
      </c>
      <c r="GV617" s="3"/>
      <c r="GW617" s="9">
        <v>430</v>
      </c>
      <c r="GX617" s="2" t="s">
        <v>34</v>
      </c>
      <c r="GY617" s="9">
        <v>4.72</v>
      </c>
      <c r="GZ617" s="9">
        <v>7.59</v>
      </c>
      <c r="HA617" s="9">
        <v>1.47</v>
      </c>
      <c r="HB617" s="9">
        <v>47.9</v>
      </c>
      <c r="HC617" s="3"/>
      <c r="HD617" s="3"/>
      <c r="HE617" s="9">
        <v>647</v>
      </c>
      <c r="HF617" s="9">
        <v>26.25</v>
      </c>
      <c r="HG617" s="3" t="s">
        <v>467</v>
      </c>
      <c r="HH617" s="5">
        <v>571.6</v>
      </c>
      <c r="HI617" s="3" t="s">
        <v>311</v>
      </c>
      <c r="HJ617" s="3"/>
      <c r="HK617" s="3"/>
      <c r="HL617" s="3"/>
      <c r="HM617" s="9">
        <v>1.08</v>
      </c>
      <c r="HN617" s="9">
        <v>128750</v>
      </c>
      <c r="HO617" s="3"/>
      <c r="HP617" s="3" t="s">
        <v>1</v>
      </c>
      <c r="HQ617" s="3" t="s">
        <v>28</v>
      </c>
      <c r="HR617" s="9">
        <v>1121</v>
      </c>
      <c r="HS617" s="5">
        <v>1.89</v>
      </c>
      <c r="HT617" s="3"/>
      <c r="HU617" s="9">
        <v>0.62</v>
      </c>
      <c r="HV617" s="3">
        <v>1</v>
      </c>
      <c r="HW617" s="9">
        <v>9.08</v>
      </c>
      <c r="HX617" s="3"/>
      <c r="HY617" s="3"/>
      <c r="HZ617" s="3" t="s">
        <v>30</v>
      </c>
      <c r="IA617" s="9">
        <v>480.5</v>
      </c>
      <c r="IB617" s="5">
        <v>11765</v>
      </c>
      <c r="IC617" s="3" t="s">
        <v>18</v>
      </c>
      <c r="ID617" s="3"/>
      <c r="IE617" s="3" t="s">
        <v>309</v>
      </c>
      <c r="IF617" s="7"/>
      <c r="IG617" s="9">
        <v>1355</v>
      </c>
      <c r="IH617" s="9">
        <v>12.45</v>
      </c>
    </row>
    <row r="618" spans="1:242" x14ac:dyDescent="0.25">
      <c r="A618" s="1" t="s">
        <v>765</v>
      </c>
      <c r="B618" s="5">
        <v>19000</v>
      </c>
      <c r="C618" s="3"/>
      <c r="D618" s="5">
        <v>129.44999999999999</v>
      </c>
      <c r="E618" s="3" t="s">
        <v>1</v>
      </c>
      <c r="F618" s="3"/>
      <c r="G618" s="3"/>
      <c r="H618" s="3"/>
      <c r="I618" s="3"/>
      <c r="J618" s="5">
        <v>1.01</v>
      </c>
      <c r="K618" s="3"/>
      <c r="L618" s="3"/>
      <c r="M618" s="5">
        <v>1.31</v>
      </c>
      <c r="N618" s="5">
        <v>12.25</v>
      </c>
      <c r="O618" s="3"/>
      <c r="P618" s="3"/>
      <c r="Q618" s="3"/>
      <c r="R618" s="5">
        <v>54.65</v>
      </c>
      <c r="S618" s="3"/>
      <c r="T618" s="2"/>
      <c r="U618" s="5">
        <v>35.85</v>
      </c>
      <c r="V618" s="3"/>
      <c r="W618" s="5">
        <v>584.70000000000005</v>
      </c>
      <c r="X618" s="3"/>
      <c r="Y618" s="3"/>
      <c r="Z618" s="5">
        <v>5.25</v>
      </c>
      <c r="AA618" s="3"/>
      <c r="AB618" s="5">
        <v>3.63</v>
      </c>
      <c r="AC618" s="5">
        <v>1.07</v>
      </c>
      <c r="AD618" s="3" t="s">
        <v>22</v>
      </c>
      <c r="AE618" s="3" t="s">
        <v>1</v>
      </c>
      <c r="AF618" s="3"/>
      <c r="AG618" s="5">
        <v>1.5549999999999999</v>
      </c>
      <c r="AH618" s="5">
        <v>584.70000000000005</v>
      </c>
      <c r="AI618" s="5">
        <v>470</v>
      </c>
      <c r="AJ618" s="3"/>
      <c r="AK618" s="5">
        <v>584.70000000000005</v>
      </c>
      <c r="AL618" s="5">
        <v>1.41</v>
      </c>
      <c r="AM618" s="3"/>
      <c r="AN618" s="3"/>
      <c r="AO618" s="5">
        <v>584.70000000000005</v>
      </c>
      <c r="AP618" s="5">
        <v>584.70000000000005</v>
      </c>
      <c r="AQ618" s="5">
        <v>471.3</v>
      </c>
      <c r="AR618" s="5">
        <v>8.66</v>
      </c>
      <c r="AS618" s="3" t="s">
        <v>28</v>
      </c>
      <c r="AT618" s="3" t="s">
        <v>28</v>
      </c>
      <c r="AU618" s="5">
        <v>1234</v>
      </c>
      <c r="AV618" s="3"/>
      <c r="AW618" s="5">
        <v>584.70000000000005</v>
      </c>
      <c r="AX618" s="5" t="s">
        <v>21</v>
      </c>
      <c r="AY618" s="2" t="s">
        <v>311</v>
      </c>
      <c r="AZ618" s="5">
        <v>232</v>
      </c>
      <c r="BA618" s="5">
        <v>584.70000000000005</v>
      </c>
      <c r="BB618" s="3"/>
      <c r="BC618" s="3"/>
      <c r="BD618" s="5">
        <v>0.52</v>
      </c>
      <c r="BE618" s="3" t="s">
        <v>581</v>
      </c>
      <c r="BF618" s="5">
        <v>31.5</v>
      </c>
      <c r="BG618" s="5">
        <v>6.62</v>
      </c>
      <c r="BH618" s="3"/>
      <c r="BI618" s="3"/>
      <c r="BJ618" s="5">
        <v>14.64</v>
      </c>
      <c r="BK618" s="5">
        <v>4015</v>
      </c>
      <c r="BL618" s="5">
        <v>3.42</v>
      </c>
      <c r="BM618" s="5">
        <v>9.6</v>
      </c>
      <c r="BN618" s="5">
        <v>584.70000000000005</v>
      </c>
      <c r="BO618" s="3" t="s">
        <v>716</v>
      </c>
      <c r="BP618" s="5">
        <v>16.95</v>
      </c>
      <c r="BQ618" s="5">
        <v>7.49</v>
      </c>
      <c r="BR618" s="2" t="s">
        <v>21</v>
      </c>
      <c r="BS618" s="3"/>
      <c r="BT618" s="3"/>
      <c r="BU618" s="3"/>
      <c r="BV618" s="5">
        <v>5.25</v>
      </c>
      <c r="BW618" s="5">
        <v>5.88</v>
      </c>
      <c r="BX618" s="3" t="s">
        <v>27</v>
      </c>
      <c r="BY618" s="3"/>
      <c r="BZ618" s="5">
        <v>584.70000000000005</v>
      </c>
      <c r="CA618" s="5">
        <v>10.6</v>
      </c>
      <c r="CB618" s="3"/>
      <c r="CC618" s="5">
        <v>1.75</v>
      </c>
      <c r="CD618" s="5">
        <v>1978</v>
      </c>
      <c r="CE618" s="3"/>
      <c r="CF618" s="5">
        <v>278</v>
      </c>
      <c r="CG618" s="3" t="s">
        <v>312</v>
      </c>
      <c r="CH618" s="3"/>
      <c r="CI618" s="3" t="s">
        <v>27</v>
      </c>
      <c r="CJ618" s="3" t="s">
        <v>1</v>
      </c>
      <c r="CK618" s="5">
        <v>6.1</v>
      </c>
      <c r="CL618" s="3" t="s">
        <v>22</v>
      </c>
      <c r="CM618" s="5">
        <v>1100</v>
      </c>
      <c r="CN618" s="3"/>
      <c r="CO618" s="5">
        <v>148</v>
      </c>
      <c r="CP618" s="5">
        <v>24.5</v>
      </c>
      <c r="CQ618" s="5">
        <v>12.88</v>
      </c>
      <c r="CR618" s="5">
        <v>7.77</v>
      </c>
      <c r="CS618" s="5">
        <v>186</v>
      </c>
      <c r="CT618" s="5">
        <v>73</v>
      </c>
      <c r="CU618" s="5">
        <v>37.950000000000003</v>
      </c>
      <c r="CV618" s="5">
        <v>2450</v>
      </c>
      <c r="CW618" s="5">
        <v>5000</v>
      </c>
      <c r="CX618" s="5">
        <v>1265.82</v>
      </c>
      <c r="CY618" s="5">
        <v>0.67</v>
      </c>
      <c r="CZ618" s="3" t="s">
        <v>22</v>
      </c>
      <c r="DA618" s="5">
        <v>3.43</v>
      </c>
      <c r="DB618" s="5">
        <v>1716</v>
      </c>
      <c r="DC618" s="5">
        <v>39.28</v>
      </c>
      <c r="DD618" s="5">
        <v>128.05000000000001</v>
      </c>
      <c r="DE618" s="3" t="s">
        <v>22</v>
      </c>
      <c r="DF618" s="5">
        <v>0.72</v>
      </c>
      <c r="DG618" s="3"/>
      <c r="DH618" s="5">
        <v>57.4</v>
      </c>
      <c r="DI618" s="3" t="s">
        <v>28</v>
      </c>
      <c r="DJ618" s="3"/>
      <c r="DK618" s="5">
        <v>898.7</v>
      </c>
      <c r="DL618" s="3" t="s">
        <v>8</v>
      </c>
      <c r="DM618" s="5">
        <v>0.3</v>
      </c>
      <c r="DN618" s="3"/>
      <c r="DO618" s="5">
        <v>980</v>
      </c>
      <c r="DP618" s="5">
        <v>0.64</v>
      </c>
      <c r="DQ618" s="5">
        <v>1558</v>
      </c>
      <c r="DR618" s="5">
        <v>4.5199999999999996</v>
      </c>
      <c r="DS618" s="5">
        <v>48.5</v>
      </c>
      <c r="DT618" s="5">
        <v>1.85</v>
      </c>
      <c r="DU618" s="2"/>
      <c r="DV618" s="5">
        <v>4.45</v>
      </c>
      <c r="DW618" s="5">
        <v>35.85</v>
      </c>
      <c r="DX618" s="3"/>
      <c r="DY618" s="3"/>
      <c r="DZ618" s="5">
        <v>5000</v>
      </c>
      <c r="EA618" s="5">
        <v>16.170000000000002</v>
      </c>
      <c r="EB618" s="5">
        <v>2.5299999999999998</v>
      </c>
      <c r="EC618" s="3"/>
      <c r="ED618" s="5">
        <v>584.70000000000005</v>
      </c>
      <c r="EE618" s="5">
        <v>0.39</v>
      </c>
      <c r="EF618" s="3" t="s">
        <v>1</v>
      </c>
      <c r="EG618" s="3" t="s">
        <v>27</v>
      </c>
      <c r="EH618" s="5">
        <v>152</v>
      </c>
      <c r="EI618" s="5">
        <v>20.95</v>
      </c>
      <c r="EJ618" s="3" t="s">
        <v>473</v>
      </c>
      <c r="EK618" s="5">
        <v>7.96</v>
      </c>
      <c r="EL618" s="3" t="s">
        <v>1</v>
      </c>
      <c r="EM618" s="3"/>
      <c r="EN618" s="3" t="s">
        <v>27</v>
      </c>
      <c r="EO618" s="3"/>
      <c r="EP618" s="3" t="s">
        <v>8</v>
      </c>
      <c r="EQ618" s="3"/>
      <c r="ER618" s="5">
        <v>9.6999999999999993</v>
      </c>
      <c r="ES618" s="3"/>
      <c r="ET618" s="9">
        <v>157</v>
      </c>
      <c r="EU618" s="3"/>
      <c r="EV618" s="3" t="s">
        <v>28</v>
      </c>
      <c r="EW618" s="9">
        <v>67.7</v>
      </c>
      <c r="EX618" s="9">
        <v>1.83</v>
      </c>
      <c r="EY618" s="3"/>
      <c r="EZ618" s="3"/>
      <c r="FA618" s="9">
        <v>1.48</v>
      </c>
      <c r="FB618" s="9">
        <v>9.3000000000000007</v>
      </c>
      <c r="FC618" s="5">
        <v>584.70000000000005</v>
      </c>
      <c r="FD618" s="9">
        <v>87.15</v>
      </c>
      <c r="FE618" s="2" t="s">
        <v>311</v>
      </c>
      <c r="FF618" s="3" t="s">
        <v>28</v>
      </c>
      <c r="FG618" s="3" t="s">
        <v>1</v>
      </c>
      <c r="FH618" s="9">
        <v>7.17</v>
      </c>
      <c r="FI618" s="3"/>
      <c r="FJ618" s="9">
        <v>42.55</v>
      </c>
      <c r="FK618" s="3" t="s">
        <v>1</v>
      </c>
      <c r="FL618" s="3" t="s">
        <v>1</v>
      </c>
      <c r="FM618" s="3"/>
      <c r="FN618" s="9">
        <v>2335</v>
      </c>
      <c r="FO618" s="9">
        <v>2.78</v>
      </c>
      <c r="FP618" s="9">
        <v>28.22</v>
      </c>
      <c r="FQ618" s="3" t="s">
        <v>311</v>
      </c>
      <c r="FR618" s="5">
        <v>3.19</v>
      </c>
      <c r="FS618" s="9">
        <v>176</v>
      </c>
      <c r="FT618" s="3" t="s">
        <v>1</v>
      </c>
      <c r="FU618" s="3"/>
      <c r="FV618" s="3" t="s">
        <v>27</v>
      </c>
      <c r="FW618" s="5">
        <v>7630</v>
      </c>
      <c r="FX618" s="10">
        <v>5.8123999999999993</v>
      </c>
      <c r="FY618" s="3"/>
      <c r="FZ618" s="3"/>
      <c r="GA618" s="3"/>
      <c r="GB618" s="3"/>
      <c r="GC618" s="3" t="s">
        <v>27</v>
      </c>
      <c r="GD618" s="3"/>
      <c r="GE618" s="3"/>
      <c r="GF618" s="3" t="s">
        <v>30</v>
      </c>
      <c r="GG618" s="3"/>
      <c r="GH618" s="9">
        <v>3.77</v>
      </c>
      <c r="GI618" s="5">
        <v>584.70000000000005</v>
      </c>
      <c r="GJ618" s="5">
        <v>77220000000000</v>
      </c>
      <c r="GK618" s="3"/>
      <c r="GL618" s="5">
        <v>880</v>
      </c>
      <c r="GM618" s="9">
        <v>1.46</v>
      </c>
      <c r="GN618" s="3"/>
      <c r="GO618" s="3"/>
      <c r="GP618" s="3"/>
      <c r="GQ618" s="3"/>
      <c r="GR618" s="3"/>
      <c r="GS618" s="9">
        <v>4.5199999999999996</v>
      </c>
      <c r="GT618" s="9">
        <v>147.6</v>
      </c>
      <c r="GU618" s="9">
        <v>59.9</v>
      </c>
      <c r="GV618" s="3"/>
      <c r="GW618" s="9">
        <v>430</v>
      </c>
      <c r="GX618" s="2" t="s">
        <v>34</v>
      </c>
      <c r="GY618" s="9">
        <v>4.74</v>
      </c>
      <c r="GZ618" s="9">
        <v>7.9</v>
      </c>
      <c r="HA618" s="9">
        <v>1.5</v>
      </c>
      <c r="HB618" s="9">
        <v>47.9</v>
      </c>
      <c r="HC618" s="3"/>
      <c r="HD618" s="3"/>
      <c r="HE618" s="9">
        <v>647</v>
      </c>
      <c r="HF618" s="9">
        <v>26.38</v>
      </c>
      <c r="HG618" s="3" t="s">
        <v>467</v>
      </c>
      <c r="HH618" s="5">
        <v>584.70000000000005</v>
      </c>
      <c r="HI618" s="3" t="s">
        <v>311</v>
      </c>
      <c r="HJ618" s="3"/>
      <c r="HK618" s="3"/>
      <c r="HL618" s="3"/>
      <c r="HM618" s="9">
        <v>1.1000000000000001</v>
      </c>
      <c r="HN618" s="9">
        <v>136050</v>
      </c>
      <c r="HO618" s="3"/>
      <c r="HP618" s="3" t="s">
        <v>1</v>
      </c>
      <c r="HQ618" s="3" t="s">
        <v>28</v>
      </c>
      <c r="HR618" s="9">
        <v>1165</v>
      </c>
      <c r="HS618" s="5">
        <v>1.87</v>
      </c>
      <c r="HT618" s="3"/>
      <c r="HU618" s="9">
        <v>0.62</v>
      </c>
      <c r="HV618" s="3">
        <v>1</v>
      </c>
      <c r="HW618" s="9">
        <v>9.25</v>
      </c>
      <c r="HX618" s="3"/>
      <c r="HY618" s="3"/>
      <c r="HZ618" s="3" t="s">
        <v>30</v>
      </c>
      <c r="IA618" s="9">
        <v>483.7</v>
      </c>
      <c r="IB618" s="5">
        <v>11772</v>
      </c>
      <c r="IC618" s="3" t="s">
        <v>18</v>
      </c>
      <c r="ID618" s="3"/>
      <c r="IE618" s="3" t="s">
        <v>309</v>
      </c>
      <c r="IF618" s="7"/>
      <c r="IG618" s="9">
        <v>1360</v>
      </c>
      <c r="IH618" s="9">
        <v>12.5</v>
      </c>
    </row>
    <row r="619" spans="1:242" x14ac:dyDescent="0.25">
      <c r="A619" s="1" t="s">
        <v>766</v>
      </c>
      <c r="B619" s="5">
        <v>19250</v>
      </c>
      <c r="C619" s="3"/>
      <c r="D619" s="5">
        <v>128.85</v>
      </c>
      <c r="E619" s="3" t="s">
        <v>1</v>
      </c>
      <c r="F619" s="3"/>
      <c r="G619" s="3"/>
      <c r="H619" s="3"/>
      <c r="I619" s="3"/>
      <c r="J619" s="5">
        <v>1.01</v>
      </c>
      <c r="K619" s="3"/>
      <c r="L619" s="3"/>
      <c r="M619" s="5">
        <v>1.34</v>
      </c>
      <c r="N619" s="5">
        <v>12</v>
      </c>
      <c r="O619" s="3"/>
      <c r="P619" s="3"/>
      <c r="Q619" s="3"/>
      <c r="R619" s="5">
        <v>51.65</v>
      </c>
      <c r="S619" s="3"/>
      <c r="T619" s="2"/>
      <c r="U619" s="5">
        <v>35.35</v>
      </c>
      <c r="V619" s="3"/>
      <c r="W619" s="5">
        <v>578.70000000000005</v>
      </c>
      <c r="X619" s="3"/>
      <c r="Y619" s="3"/>
      <c r="Z619" s="5">
        <v>5.24</v>
      </c>
      <c r="AA619" s="3"/>
      <c r="AB619" s="5">
        <v>3.62</v>
      </c>
      <c r="AC619" s="5">
        <v>1.08</v>
      </c>
      <c r="AD619" s="3" t="s">
        <v>22</v>
      </c>
      <c r="AE619" s="3" t="s">
        <v>1</v>
      </c>
      <c r="AF619" s="3"/>
      <c r="AG619" s="5">
        <v>1.625</v>
      </c>
      <c r="AH619" s="5">
        <v>578.70000000000005</v>
      </c>
      <c r="AI619" s="5">
        <v>462</v>
      </c>
      <c r="AJ619" s="3"/>
      <c r="AK619" s="5">
        <v>578.70000000000005</v>
      </c>
      <c r="AL619" s="5">
        <v>1.39</v>
      </c>
      <c r="AM619" s="3"/>
      <c r="AN619" s="3"/>
      <c r="AO619" s="5">
        <v>578.70000000000005</v>
      </c>
      <c r="AP619" s="5">
        <v>578.70000000000005</v>
      </c>
      <c r="AQ619" s="5">
        <v>467.2</v>
      </c>
      <c r="AR619" s="5">
        <v>8.65</v>
      </c>
      <c r="AS619" s="3" t="s">
        <v>28</v>
      </c>
      <c r="AT619" s="3" t="s">
        <v>28</v>
      </c>
      <c r="AU619" s="5">
        <v>1247</v>
      </c>
      <c r="AV619" s="3"/>
      <c r="AW619" s="5">
        <v>578.70000000000005</v>
      </c>
      <c r="AX619" s="5" t="s">
        <v>21</v>
      </c>
      <c r="AY619" s="2" t="s">
        <v>311</v>
      </c>
      <c r="AZ619" s="5">
        <v>234</v>
      </c>
      <c r="BA619" s="5">
        <v>578.70000000000005</v>
      </c>
      <c r="BB619" s="3"/>
      <c r="BC619" s="3"/>
      <c r="BD619" s="5">
        <v>0.52</v>
      </c>
      <c r="BE619" s="3" t="s">
        <v>581</v>
      </c>
      <c r="BF619" s="5">
        <v>33.1</v>
      </c>
      <c r="BG619" s="5">
        <v>6.54</v>
      </c>
      <c r="BH619" s="3"/>
      <c r="BI619" s="3"/>
      <c r="BJ619" s="5">
        <v>14.64</v>
      </c>
      <c r="BK619" s="5">
        <v>4063</v>
      </c>
      <c r="BL619" s="5">
        <v>3.41</v>
      </c>
      <c r="BM619" s="5">
        <v>9.6</v>
      </c>
      <c r="BN619" s="5">
        <v>578.70000000000005</v>
      </c>
      <c r="BO619" s="3" t="s">
        <v>716</v>
      </c>
      <c r="BP619" s="5">
        <v>16.78</v>
      </c>
      <c r="BQ619" s="5">
        <v>7.52</v>
      </c>
      <c r="BR619" s="2" t="s">
        <v>21</v>
      </c>
      <c r="BS619" s="3"/>
      <c r="BT619" s="3"/>
      <c r="BU619" s="3"/>
      <c r="BV619" s="5">
        <v>5.2</v>
      </c>
      <c r="BW619" s="5">
        <v>5.82</v>
      </c>
      <c r="BX619" s="3" t="s">
        <v>27</v>
      </c>
      <c r="BY619" s="3"/>
      <c r="BZ619" s="5">
        <v>578.70000000000005</v>
      </c>
      <c r="CA619" s="5"/>
      <c r="CB619" s="3"/>
      <c r="CC619" s="5">
        <v>1.73</v>
      </c>
      <c r="CD619" s="5">
        <v>2037</v>
      </c>
      <c r="CE619" s="3"/>
      <c r="CF619" s="5">
        <v>276</v>
      </c>
      <c r="CG619" s="3" t="s">
        <v>312</v>
      </c>
      <c r="CH619" s="3"/>
      <c r="CI619" s="3" t="s">
        <v>27</v>
      </c>
      <c r="CJ619" s="3" t="s">
        <v>1</v>
      </c>
      <c r="CK619" s="5">
        <v>6.09</v>
      </c>
      <c r="CL619" s="3" t="s">
        <v>22</v>
      </c>
      <c r="CM619" s="5">
        <v>1120</v>
      </c>
      <c r="CN619" s="5">
        <v>578.70000000000005</v>
      </c>
      <c r="CO619" s="5">
        <v>149</v>
      </c>
      <c r="CP619" s="5">
        <v>24.55</v>
      </c>
      <c r="CQ619" s="5">
        <v>13.23</v>
      </c>
      <c r="CR619" s="5">
        <v>7.77</v>
      </c>
      <c r="CS619" s="5">
        <v>186.35</v>
      </c>
      <c r="CT619" s="5">
        <v>71.8</v>
      </c>
      <c r="CU619" s="5">
        <v>37.979999999999997</v>
      </c>
      <c r="CV619" s="5">
        <v>2455</v>
      </c>
      <c r="CW619" s="5">
        <v>5000</v>
      </c>
      <c r="CX619" s="5">
        <v>1265.82</v>
      </c>
      <c r="CY619" s="5">
        <v>0.66</v>
      </c>
      <c r="CZ619" s="3" t="s">
        <v>22</v>
      </c>
      <c r="DA619" s="5">
        <v>3.42</v>
      </c>
      <c r="DB619" s="5">
        <v>1697</v>
      </c>
      <c r="DC619" s="5">
        <v>39.229999999999997</v>
      </c>
      <c r="DD619" s="5">
        <v>117.75</v>
      </c>
      <c r="DE619" s="3" t="s">
        <v>22</v>
      </c>
      <c r="DF619" s="5">
        <v>0.72</v>
      </c>
      <c r="DG619" s="3"/>
      <c r="DH619" s="5">
        <v>56.9</v>
      </c>
      <c r="DI619" s="3" t="s">
        <v>28</v>
      </c>
      <c r="DJ619" s="3"/>
      <c r="DK619" s="5">
        <v>897</v>
      </c>
      <c r="DL619" s="3" t="s">
        <v>8</v>
      </c>
      <c r="DM619" s="5">
        <v>0.3</v>
      </c>
      <c r="DN619" s="3"/>
      <c r="DO619" s="5">
        <v>1032</v>
      </c>
      <c r="DP619" s="5">
        <v>0.63</v>
      </c>
      <c r="DQ619" s="5">
        <v>1556</v>
      </c>
      <c r="DR619" s="5">
        <v>4.54</v>
      </c>
      <c r="DS619" s="5">
        <v>48.5</v>
      </c>
      <c r="DT619" s="5">
        <v>2.5</v>
      </c>
      <c r="DU619" s="2"/>
      <c r="DV619" s="5">
        <v>4.4400000000000004</v>
      </c>
      <c r="DW619" s="5">
        <v>35.35</v>
      </c>
      <c r="DX619" s="3"/>
      <c r="DY619" s="3"/>
      <c r="DZ619" s="5">
        <v>5600</v>
      </c>
      <c r="EA619" s="5">
        <v>16.170000000000002</v>
      </c>
      <c r="EB619" s="5">
        <v>2.54</v>
      </c>
      <c r="EC619" s="3"/>
      <c r="ED619" s="5">
        <v>578.70000000000005</v>
      </c>
      <c r="EE619" s="5">
        <v>0.39</v>
      </c>
      <c r="EF619" s="3" t="s">
        <v>1</v>
      </c>
      <c r="EG619" s="3" t="s">
        <v>27</v>
      </c>
      <c r="EH619" s="5">
        <v>153</v>
      </c>
      <c r="EI619" s="5">
        <v>20.83</v>
      </c>
      <c r="EJ619" s="3" t="s">
        <v>473</v>
      </c>
      <c r="EK619" s="5">
        <v>7.93</v>
      </c>
      <c r="EL619" s="3" t="s">
        <v>1</v>
      </c>
      <c r="EM619" s="3"/>
      <c r="EN619" s="3" t="s">
        <v>27</v>
      </c>
      <c r="EO619" s="3"/>
      <c r="EP619" s="3" t="s">
        <v>8</v>
      </c>
      <c r="EQ619" s="3"/>
      <c r="ER619" s="5">
        <v>9.6</v>
      </c>
      <c r="ES619" s="3"/>
      <c r="ET619" s="9">
        <v>146</v>
      </c>
      <c r="EU619" s="3"/>
      <c r="EV619" s="3" t="s">
        <v>28</v>
      </c>
      <c r="EW619" s="9">
        <v>67.7</v>
      </c>
      <c r="EX619" s="9">
        <v>1.83</v>
      </c>
      <c r="EY619" s="3"/>
      <c r="EZ619" s="3"/>
      <c r="FA619" s="9">
        <v>1.49</v>
      </c>
      <c r="FB619" s="9">
        <v>9.32</v>
      </c>
      <c r="FC619" s="5">
        <v>578.70000000000005</v>
      </c>
      <c r="FD619" s="9">
        <v>87.25</v>
      </c>
      <c r="FE619" s="2" t="s">
        <v>311</v>
      </c>
      <c r="FF619" s="3" t="s">
        <v>28</v>
      </c>
      <c r="FG619" s="3" t="s">
        <v>1</v>
      </c>
      <c r="FH619" s="9">
        <v>7.16</v>
      </c>
      <c r="FI619" s="3"/>
      <c r="FJ619" s="9">
        <v>42.7</v>
      </c>
      <c r="FK619" s="3" t="s">
        <v>1</v>
      </c>
      <c r="FL619" s="3" t="s">
        <v>1</v>
      </c>
      <c r="FM619" s="3"/>
      <c r="FN619" s="9">
        <v>2346</v>
      </c>
      <c r="FO619" s="9">
        <v>2.73</v>
      </c>
      <c r="FP619" s="9">
        <v>28.22</v>
      </c>
      <c r="FQ619" s="3" t="s">
        <v>311</v>
      </c>
      <c r="FR619" s="5">
        <v>3.22</v>
      </c>
      <c r="FS619" s="9">
        <v>175</v>
      </c>
      <c r="FT619" s="3" t="s">
        <v>1</v>
      </c>
      <c r="FU619" s="3"/>
      <c r="FV619" s="3" t="s">
        <v>27</v>
      </c>
      <c r="FW619" s="5">
        <v>7645</v>
      </c>
      <c r="FX619" s="10">
        <v>5.8310000000000004</v>
      </c>
      <c r="FY619" s="3"/>
      <c r="FZ619" s="3"/>
      <c r="GA619" s="3"/>
      <c r="GB619" s="3"/>
      <c r="GC619" s="3" t="s">
        <v>27</v>
      </c>
      <c r="GD619" s="3"/>
      <c r="GE619" s="3"/>
      <c r="GF619" s="3" t="s">
        <v>30</v>
      </c>
      <c r="GG619" s="3"/>
      <c r="GH619" s="9">
        <v>3.77</v>
      </c>
      <c r="GI619" s="5">
        <v>578.70000000000005</v>
      </c>
      <c r="GJ619" s="5">
        <v>77220000000000</v>
      </c>
      <c r="GK619" s="3"/>
      <c r="GL619" s="5">
        <v>880</v>
      </c>
      <c r="GM619" s="9">
        <v>1.45</v>
      </c>
      <c r="GN619" s="3"/>
      <c r="GO619" s="3"/>
      <c r="GP619" s="3"/>
      <c r="GQ619" s="3"/>
      <c r="GR619" s="3"/>
      <c r="GS619" s="9">
        <v>4.54</v>
      </c>
      <c r="GT619" s="9">
        <v>146.19999999999999</v>
      </c>
      <c r="GU619" s="9">
        <v>58.9</v>
      </c>
      <c r="GV619" s="3"/>
      <c r="GW619" s="9">
        <v>430</v>
      </c>
      <c r="GX619" s="2" t="s">
        <v>34</v>
      </c>
      <c r="GY619" s="9">
        <v>4.76</v>
      </c>
      <c r="GZ619" s="9">
        <v>7.8</v>
      </c>
      <c r="HA619" s="9">
        <v>1.44</v>
      </c>
      <c r="HB619" s="9">
        <v>47.9</v>
      </c>
      <c r="HC619" s="3"/>
      <c r="HD619" s="3"/>
      <c r="HE619" s="9">
        <v>657</v>
      </c>
      <c r="HF619" s="9">
        <v>25.06</v>
      </c>
      <c r="HG619" s="3" t="s">
        <v>467</v>
      </c>
      <c r="HH619" s="5">
        <v>578.70000000000005</v>
      </c>
      <c r="HI619" s="3" t="s">
        <v>311</v>
      </c>
      <c r="HJ619" s="3"/>
      <c r="HK619" s="3"/>
      <c r="HL619" s="3"/>
      <c r="HM619" s="9">
        <v>1.0900000000000001</v>
      </c>
      <c r="HN619" s="9">
        <v>141150</v>
      </c>
      <c r="HO619" s="3"/>
      <c r="HP619" s="3" t="s">
        <v>1</v>
      </c>
      <c r="HQ619" s="3" t="s">
        <v>28</v>
      </c>
      <c r="HR619" s="9">
        <v>1165</v>
      </c>
      <c r="HS619" s="5">
        <v>1.91</v>
      </c>
      <c r="HT619" s="3"/>
      <c r="HU619" s="9">
        <v>0.61</v>
      </c>
      <c r="HV619" s="3">
        <v>1</v>
      </c>
      <c r="HW619" s="9">
        <v>9.3699999999999992</v>
      </c>
      <c r="HX619" s="3"/>
      <c r="HY619" s="3"/>
      <c r="HZ619" s="3" t="s">
        <v>30</v>
      </c>
      <c r="IA619" s="9">
        <v>486.5</v>
      </c>
      <c r="IB619" s="5">
        <v>11776</v>
      </c>
      <c r="IC619" s="3" t="s">
        <v>18</v>
      </c>
      <c r="ID619" s="3"/>
      <c r="IE619" s="3" t="s">
        <v>309</v>
      </c>
      <c r="IF619" s="7"/>
      <c r="IG619" s="9">
        <v>1362</v>
      </c>
      <c r="IH619" s="9">
        <v>12.47</v>
      </c>
    </row>
    <row r="620" spans="1:242" x14ac:dyDescent="0.25">
      <c r="A620" s="1" t="s">
        <v>767</v>
      </c>
      <c r="B620" s="5">
        <v>19250</v>
      </c>
      <c r="C620" s="3"/>
      <c r="D620" s="5">
        <v>129.15</v>
      </c>
      <c r="E620" s="3" t="s">
        <v>1</v>
      </c>
      <c r="F620" s="3"/>
      <c r="G620" s="3"/>
      <c r="H620" s="3"/>
      <c r="I620" s="3"/>
      <c r="J620" s="5">
        <v>1.01</v>
      </c>
      <c r="K620" s="3"/>
      <c r="L620" s="3"/>
      <c r="M620" s="5">
        <v>1.35</v>
      </c>
      <c r="N620" s="5">
        <v>12.35</v>
      </c>
      <c r="O620" s="3"/>
      <c r="P620" s="3"/>
      <c r="Q620" s="3"/>
      <c r="R620" s="5">
        <v>51.65</v>
      </c>
      <c r="S620" s="3"/>
      <c r="T620" s="2"/>
      <c r="U620" s="5">
        <v>36.15</v>
      </c>
      <c r="V620" s="3"/>
      <c r="W620" s="5">
        <v>594.1</v>
      </c>
      <c r="X620" s="3"/>
      <c r="Y620" s="3"/>
      <c r="Z620" s="5">
        <v>5.25</v>
      </c>
      <c r="AA620" s="3"/>
      <c r="AB620" s="5">
        <v>3.68</v>
      </c>
      <c r="AC620" s="5">
        <v>1.0900000000000001</v>
      </c>
      <c r="AD620" s="3" t="s">
        <v>22</v>
      </c>
      <c r="AE620" s="3" t="s">
        <v>1</v>
      </c>
      <c r="AF620" s="3"/>
      <c r="AG620" s="5">
        <v>1.7949999999999999</v>
      </c>
      <c r="AH620" s="5">
        <v>594.1</v>
      </c>
      <c r="AI620" s="5">
        <v>469</v>
      </c>
      <c r="AJ620" s="3"/>
      <c r="AK620" s="5">
        <v>594.1</v>
      </c>
      <c r="AL620" s="5">
        <v>1.39</v>
      </c>
      <c r="AM620" s="3"/>
      <c r="AN620" s="3"/>
      <c r="AO620" s="5">
        <v>594.1</v>
      </c>
      <c r="AP620" s="5">
        <v>594.1</v>
      </c>
      <c r="AQ620" s="5">
        <v>464</v>
      </c>
      <c r="AR620" s="5">
        <v>8.6300000000000008</v>
      </c>
      <c r="AS620" s="3" t="s">
        <v>28</v>
      </c>
      <c r="AT620" s="3" t="s">
        <v>28</v>
      </c>
      <c r="AU620" s="5">
        <v>1261</v>
      </c>
      <c r="AV620" s="3"/>
      <c r="AW620" s="5">
        <v>594.1</v>
      </c>
      <c r="AX620" s="5" t="s">
        <v>21</v>
      </c>
      <c r="AY620" s="2" t="s">
        <v>311</v>
      </c>
      <c r="AZ620" s="5">
        <v>237</v>
      </c>
      <c r="BA620" s="5">
        <v>594.1</v>
      </c>
      <c r="BB620" s="3"/>
      <c r="BC620" s="3"/>
      <c r="BD620" s="5">
        <v>0.52</v>
      </c>
      <c r="BE620" s="3" t="s">
        <v>581</v>
      </c>
      <c r="BF620" s="5">
        <v>33.14</v>
      </c>
      <c r="BG620" s="5">
        <v>6.69</v>
      </c>
      <c r="BH620" s="3"/>
      <c r="BI620" s="3"/>
      <c r="BJ620" s="5">
        <v>14.64</v>
      </c>
      <c r="BK620" s="5">
        <v>4108</v>
      </c>
      <c r="BL620" s="5">
        <v>3.41</v>
      </c>
      <c r="BM620" s="5">
        <v>9.6</v>
      </c>
      <c r="BN620" s="5">
        <v>594.1</v>
      </c>
      <c r="BO620" s="3" t="s">
        <v>716</v>
      </c>
      <c r="BP620" s="5">
        <v>17.14</v>
      </c>
      <c r="BQ620" s="5">
        <v>7.58</v>
      </c>
      <c r="BR620" s="2" t="s">
        <v>21</v>
      </c>
      <c r="BS620" s="3"/>
      <c r="BT620" s="3"/>
      <c r="BU620" s="3"/>
      <c r="BV620" s="5">
        <v>5.24</v>
      </c>
      <c r="BW620" s="5">
        <v>5.93</v>
      </c>
      <c r="BX620" s="3" t="s">
        <v>27</v>
      </c>
      <c r="BY620" s="3"/>
      <c r="BZ620" s="5">
        <v>594.1</v>
      </c>
      <c r="CA620" s="5">
        <v>10.61</v>
      </c>
      <c r="CB620" s="3"/>
      <c r="CC620" s="5">
        <v>1.77</v>
      </c>
      <c r="CD620" s="5">
        <v>2129</v>
      </c>
      <c r="CE620" s="3"/>
      <c r="CF620" s="5">
        <v>279</v>
      </c>
      <c r="CG620" s="3" t="s">
        <v>312</v>
      </c>
      <c r="CH620" s="3"/>
      <c r="CI620" s="3" t="s">
        <v>27</v>
      </c>
      <c r="CJ620" s="3" t="s">
        <v>1</v>
      </c>
      <c r="CK620" s="5">
        <v>6.03</v>
      </c>
      <c r="CL620" s="3" t="s">
        <v>22</v>
      </c>
      <c r="CM620" s="5">
        <v>1124</v>
      </c>
      <c r="CN620" s="5">
        <v>594.1</v>
      </c>
      <c r="CO620" s="5">
        <v>149</v>
      </c>
      <c r="CP620" s="5">
        <v>24.53</v>
      </c>
      <c r="CQ620" s="5">
        <v>13.24</v>
      </c>
      <c r="CR620" s="5">
        <v>7.77</v>
      </c>
      <c r="CS620" s="5">
        <v>191.1</v>
      </c>
      <c r="CT620" s="5">
        <v>71.63</v>
      </c>
      <c r="CU620" s="5">
        <v>38</v>
      </c>
      <c r="CV620" s="5">
        <v>2452</v>
      </c>
      <c r="CW620" s="5">
        <v>5000</v>
      </c>
      <c r="CX620" s="5">
        <v>1265.82</v>
      </c>
      <c r="CY620" s="5">
        <v>0.66</v>
      </c>
      <c r="CZ620" s="3" t="s">
        <v>22</v>
      </c>
      <c r="DA620" s="5">
        <v>3.63</v>
      </c>
      <c r="DB620" s="5">
        <v>1704</v>
      </c>
      <c r="DC620" s="5">
        <v>39.33</v>
      </c>
      <c r="DD620" s="5">
        <v>116.12</v>
      </c>
      <c r="DE620" s="3" t="s">
        <v>22</v>
      </c>
      <c r="DF620" s="5">
        <v>0.72</v>
      </c>
      <c r="DG620" s="3"/>
      <c r="DH620" s="5">
        <v>57.9</v>
      </c>
      <c r="DI620" s="3" t="s">
        <v>28</v>
      </c>
      <c r="DJ620" s="3"/>
      <c r="DK620" s="5">
        <v>892</v>
      </c>
      <c r="DL620" s="3" t="s">
        <v>8</v>
      </c>
      <c r="DM620" s="5">
        <v>0.3</v>
      </c>
      <c r="DN620" s="3"/>
      <c r="DO620" s="5">
        <v>1032</v>
      </c>
      <c r="DP620" s="5">
        <v>0.63</v>
      </c>
      <c r="DQ620" s="5">
        <v>1554</v>
      </c>
      <c r="DR620" s="5">
        <v>4.5999999999999996</v>
      </c>
      <c r="DS620" s="5">
        <v>48.5</v>
      </c>
      <c r="DT620" s="5">
        <v>2.2200000000000002</v>
      </c>
      <c r="DU620" s="2"/>
      <c r="DV620" s="5">
        <v>4.45</v>
      </c>
      <c r="DW620" s="5">
        <v>36.15</v>
      </c>
      <c r="DX620" s="3"/>
      <c r="DY620" s="3"/>
      <c r="DZ620" s="5">
        <v>5680</v>
      </c>
      <c r="EA620" s="5">
        <v>16.2</v>
      </c>
      <c r="EB620" s="5">
        <v>2.5499999999999998</v>
      </c>
      <c r="EC620" s="3"/>
      <c r="ED620" s="5">
        <v>594.1</v>
      </c>
      <c r="EE620" s="5">
        <v>0.39</v>
      </c>
      <c r="EF620" s="3" t="s">
        <v>1</v>
      </c>
      <c r="EG620" s="3" t="s">
        <v>27</v>
      </c>
      <c r="EH620" s="5">
        <v>154</v>
      </c>
      <c r="EI620" s="5">
        <v>21.18</v>
      </c>
      <c r="EJ620" s="3" t="s">
        <v>473</v>
      </c>
      <c r="EK620" s="5">
        <v>7.95</v>
      </c>
      <c r="EL620" s="3" t="s">
        <v>1</v>
      </c>
      <c r="EM620" s="3"/>
      <c r="EN620" s="3" t="s">
        <v>27</v>
      </c>
      <c r="EO620" s="3"/>
      <c r="EP620" s="3" t="s">
        <v>8</v>
      </c>
      <c r="EQ620" s="3"/>
      <c r="ER620" s="5">
        <v>9.68</v>
      </c>
      <c r="ES620" s="3"/>
      <c r="ET620" s="9">
        <v>148</v>
      </c>
      <c r="EU620" s="3"/>
      <c r="EV620" s="3" t="s">
        <v>28</v>
      </c>
      <c r="EW620" s="9">
        <v>67.7</v>
      </c>
      <c r="EX620" s="9">
        <v>1.83</v>
      </c>
      <c r="EY620" s="3"/>
      <c r="EZ620" s="3"/>
      <c r="FA620" s="9">
        <v>1.52</v>
      </c>
      <c r="FB620" s="9">
        <v>9.4700000000000006</v>
      </c>
      <c r="FC620" s="5">
        <v>594.1</v>
      </c>
      <c r="FD620" s="9">
        <v>87.65</v>
      </c>
      <c r="FE620" s="2" t="s">
        <v>311</v>
      </c>
      <c r="FF620" s="3" t="s">
        <v>28</v>
      </c>
      <c r="FG620" s="3" t="s">
        <v>1</v>
      </c>
      <c r="FH620" s="9">
        <v>7.39</v>
      </c>
      <c r="FI620" s="3"/>
      <c r="FJ620" s="9">
        <v>42.56</v>
      </c>
      <c r="FK620" s="3" t="s">
        <v>1</v>
      </c>
      <c r="FL620" s="3" t="s">
        <v>1</v>
      </c>
      <c r="FM620" s="3"/>
      <c r="FN620" s="9">
        <v>2346</v>
      </c>
      <c r="FO620" s="9">
        <v>2.72</v>
      </c>
      <c r="FP620" s="9">
        <v>28.22</v>
      </c>
      <c r="FQ620" s="3" t="s">
        <v>311</v>
      </c>
      <c r="FR620" s="5">
        <v>3.3</v>
      </c>
      <c r="FS620" s="9">
        <v>179</v>
      </c>
      <c r="FT620" s="3" t="s">
        <v>1</v>
      </c>
      <c r="FU620" s="3"/>
      <c r="FV620" s="3" t="s">
        <v>27</v>
      </c>
      <c r="FW620" s="5">
        <v>7570</v>
      </c>
      <c r="FX620" s="10">
        <v>5.8360000000000003</v>
      </c>
      <c r="FY620" s="3"/>
      <c r="FZ620" s="3"/>
      <c r="GA620" s="3"/>
      <c r="GB620" s="3"/>
      <c r="GC620" s="3" t="s">
        <v>27</v>
      </c>
      <c r="GD620" s="3"/>
      <c r="GE620" s="3"/>
      <c r="GF620" s="3" t="s">
        <v>30</v>
      </c>
      <c r="GG620" s="3"/>
      <c r="GH620" s="9">
        <v>3.77</v>
      </c>
      <c r="GI620" s="5">
        <v>594.1</v>
      </c>
      <c r="GJ620" s="5">
        <v>79950000000000</v>
      </c>
      <c r="GK620" s="3"/>
      <c r="GL620" s="5">
        <v>885</v>
      </c>
      <c r="GM620" s="9">
        <v>1.45</v>
      </c>
      <c r="GN620" s="3"/>
      <c r="GO620" s="3"/>
      <c r="GP620" s="3"/>
      <c r="GQ620" s="3"/>
      <c r="GR620" s="3"/>
      <c r="GS620" s="9">
        <v>4.5999999999999996</v>
      </c>
      <c r="GT620" s="9">
        <v>149.15</v>
      </c>
      <c r="GU620" s="9">
        <v>59.05</v>
      </c>
      <c r="GV620" s="3"/>
      <c r="GW620" s="9">
        <v>430</v>
      </c>
      <c r="GX620" s="2" t="s">
        <v>34</v>
      </c>
      <c r="GY620" s="9">
        <v>4.8099999999999996</v>
      </c>
      <c r="GZ620" s="9">
        <v>7.78</v>
      </c>
      <c r="HA620" s="9">
        <v>1.49</v>
      </c>
      <c r="HB620" s="9">
        <v>47.95</v>
      </c>
      <c r="HC620" s="3"/>
      <c r="HD620" s="3"/>
      <c r="HE620" s="9">
        <v>656</v>
      </c>
      <c r="HF620" s="9">
        <v>24.97</v>
      </c>
      <c r="HG620" s="3" t="s">
        <v>467</v>
      </c>
      <c r="HH620" s="5">
        <v>594.1</v>
      </c>
      <c r="HI620" s="3" t="s">
        <v>311</v>
      </c>
      <c r="HJ620" s="3"/>
      <c r="HK620" s="3"/>
      <c r="HL620" s="3"/>
      <c r="HM620" s="9">
        <v>1.1000000000000001</v>
      </c>
      <c r="HN620" s="9">
        <v>152010</v>
      </c>
      <c r="HO620" s="3"/>
      <c r="HP620" s="3" t="s">
        <v>1</v>
      </c>
      <c r="HQ620" s="3" t="s">
        <v>28</v>
      </c>
      <c r="HR620" s="9">
        <v>1161</v>
      </c>
      <c r="HS620" s="5">
        <v>1.91</v>
      </c>
      <c r="HT620" s="3"/>
      <c r="HU620" s="9">
        <v>0.61</v>
      </c>
      <c r="HV620" s="3">
        <v>1</v>
      </c>
      <c r="HW620" s="9">
        <v>9.49</v>
      </c>
      <c r="HX620" s="3"/>
      <c r="HY620" s="3"/>
      <c r="HZ620" s="3" t="s">
        <v>30</v>
      </c>
      <c r="IA620" s="9">
        <v>488</v>
      </c>
      <c r="IB620" s="5">
        <v>11782</v>
      </c>
      <c r="IC620" s="3" t="s">
        <v>18</v>
      </c>
      <c r="ID620" s="3"/>
      <c r="IE620" s="3" t="s">
        <v>309</v>
      </c>
      <c r="IF620" s="7"/>
      <c r="IG620" s="9">
        <v>1372</v>
      </c>
      <c r="IH620" s="9">
        <v>12.48</v>
      </c>
    </row>
    <row r="621" spans="1:242" x14ac:dyDescent="0.25">
      <c r="A621" s="1" t="s">
        <v>768</v>
      </c>
      <c r="B621" s="5">
        <v>19250</v>
      </c>
      <c r="C621" s="3"/>
      <c r="D621" s="5">
        <v>131.35</v>
      </c>
      <c r="E621" s="3" t="s">
        <v>1</v>
      </c>
      <c r="F621" s="3"/>
      <c r="G621" s="3"/>
      <c r="H621" s="3"/>
      <c r="I621" s="3"/>
      <c r="J621" s="5">
        <v>1.01</v>
      </c>
      <c r="K621" s="3"/>
      <c r="L621" s="3"/>
      <c r="M621" s="5">
        <v>1.36</v>
      </c>
      <c r="N621" s="5">
        <v>13</v>
      </c>
      <c r="O621" s="3"/>
      <c r="P621" s="3"/>
      <c r="Q621" s="3"/>
      <c r="R621" s="5">
        <v>52.15</v>
      </c>
      <c r="S621" s="3"/>
      <c r="T621" s="2"/>
      <c r="U621" s="5">
        <v>38.159999999999997</v>
      </c>
      <c r="V621" s="3"/>
      <c r="W621" s="5">
        <v>626.1</v>
      </c>
      <c r="X621" s="3"/>
      <c r="Y621" s="3"/>
      <c r="Z621" s="5">
        <v>5.27</v>
      </c>
      <c r="AA621" s="3"/>
      <c r="AB621" s="5">
        <v>3.74</v>
      </c>
      <c r="AC621" s="5">
        <v>1.0900000000000001</v>
      </c>
      <c r="AD621" s="3" t="s">
        <v>22</v>
      </c>
      <c r="AE621" s="3" t="s">
        <v>1</v>
      </c>
      <c r="AF621" s="3"/>
      <c r="AG621" s="5">
        <v>1.895</v>
      </c>
      <c r="AH621" s="5">
        <v>626.1</v>
      </c>
      <c r="AI621" s="5">
        <v>480</v>
      </c>
      <c r="AJ621" s="3"/>
      <c r="AK621" s="5">
        <v>626.1</v>
      </c>
      <c r="AL621" s="5">
        <v>1.39</v>
      </c>
      <c r="AM621" s="3"/>
      <c r="AN621" s="3"/>
      <c r="AO621" s="5">
        <v>626.1</v>
      </c>
      <c r="AP621" s="5">
        <v>626.1</v>
      </c>
      <c r="AQ621" s="5">
        <v>468.15</v>
      </c>
      <c r="AR621" s="5">
        <v>8.6199999999999992</v>
      </c>
      <c r="AS621" s="3" t="s">
        <v>28</v>
      </c>
      <c r="AT621" s="3" t="s">
        <v>28</v>
      </c>
      <c r="AU621" s="5">
        <v>1280</v>
      </c>
      <c r="AV621" s="3"/>
      <c r="AW621" s="5">
        <v>626.1</v>
      </c>
      <c r="AX621" s="5" t="s">
        <v>21</v>
      </c>
      <c r="AY621" s="2" t="s">
        <v>311</v>
      </c>
      <c r="AZ621" s="5">
        <v>238</v>
      </c>
      <c r="BA621" s="5">
        <v>626.1</v>
      </c>
      <c r="BB621" s="3"/>
      <c r="BC621" s="3"/>
      <c r="BD621" s="5">
        <v>0.55000000000000004</v>
      </c>
      <c r="BE621" s="3" t="s">
        <v>581</v>
      </c>
      <c r="BF621" s="5">
        <v>35.15</v>
      </c>
      <c r="BG621" s="5">
        <v>7.06</v>
      </c>
      <c r="BH621" s="3"/>
      <c r="BI621" s="3"/>
      <c r="BJ621" s="5">
        <v>14.65</v>
      </c>
      <c r="BK621" s="5">
        <v>4198</v>
      </c>
      <c r="BL621" s="5">
        <v>3.41</v>
      </c>
      <c r="BM621" s="5">
        <v>9.6</v>
      </c>
      <c r="BN621" s="5">
        <v>626.1</v>
      </c>
      <c r="BO621" s="3" t="s">
        <v>716</v>
      </c>
      <c r="BP621" s="5">
        <v>17.95</v>
      </c>
      <c r="BQ621" s="5">
        <v>7.65</v>
      </c>
      <c r="BR621" s="2" t="s">
        <v>21</v>
      </c>
      <c r="BS621" s="3"/>
      <c r="BT621" s="3"/>
      <c r="BU621" s="3"/>
      <c r="BV621" s="5">
        <v>5.55</v>
      </c>
      <c r="BW621" s="5">
        <v>6.25</v>
      </c>
      <c r="BX621" s="3" t="s">
        <v>27</v>
      </c>
      <c r="BY621" s="3"/>
      <c r="BZ621" s="5">
        <v>626.1</v>
      </c>
      <c r="CA621" s="5">
        <v>10.83</v>
      </c>
      <c r="CB621" s="3"/>
      <c r="CC621" s="5">
        <v>1.86</v>
      </c>
      <c r="CD621" s="5">
        <v>2140</v>
      </c>
      <c r="CE621" s="3"/>
      <c r="CF621" s="5">
        <v>291</v>
      </c>
      <c r="CG621" s="3" t="s">
        <v>312</v>
      </c>
      <c r="CH621" s="3"/>
      <c r="CI621" s="3" t="s">
        <v>27</v>
      </c>
      <c r="CJ621" s="3" t="s">
        <v>1</v>
      </c>
      <c r="CK621" s="5">
        <v>6.13</v>
      </c>
      <c r="CL621" s="3" t="s">
        <v>22</v>
      </c>
      <c r="CM621" s="5">
        <v>1130</v>
      </c>
      <c r="CN621" s="5">
        <v>626.1</v>
      </c>
      <c r="CO621" s="5">
        <v>149</v>
      </c>
      <c r="CP621" s="5">
        <v>24.23</v>
      </c>
      <c r="CQ621" s="5">
        <v>13.31</v>
      </c>
      <c r="CR621" s="5">
        <v>7.77</v>
      </c>
      <c r="CS621" s="5">
        <v>201.25</v>
      </c>
      <c r="CT621" s="5">
        <v>73.5</v>
      </c>
      <c r="CU621" s="5">
        <v>37.9</v>
      </c>
      <c r="CV621" s="5">
        <v>2619</v>
      </c>
      <c r="CW621" s="5">
        <v>5000</v>
      </c>
      <c r="CX621" s="5">
        <v>1265.82</v>
      </c>
      <c r="CY621" s="5">
        <v>0.69</v>
      </c>
      <c r="CZ621" s="3" t="s">
        <v>22</v>
      </c>
      <c r="DA621" s="5">
        <v>3.57</v>
      </c>
      <c r="DB621" s="5">
        <v>1800</v>
      </c>
      <c r="DC621" s="5">
        <v>39.479999999999997</v>
      </c>
      <c r="DD621" s="5">
        <v>120.15</v>
      </c>
      <c r="DE621" s="3" t="s">
        <v>22</v>
      </c>
      <c r="DF621" s="5">
        <v>0.72</v>
      </c>
      <c r="DG621" s="3"/>
      <c r="DH621" s="5">
        <v>64.150000000000006</v>
      </c>
      <c r="DI621" s="3" t="s">
        <v>28</v>
      </c>
      <c r="DJ621" s="3"/>
      <c r="DK621" s="5">
        <v>894</v>
      </c>
      <c r="DL621" s="3" t="s">
        <v>8</v>
      </c>
      <c r="DM621" s="5">
        <v>0.3</v>
      </c>
      <c r="DN621" s="3"/>
      <c r="DO621" s="5">
        <v>1032</v>
      </c>
      <c r="DP621" s="5">
        <v>0.65</v>
      </c>
      <c r="DQ621" s="5">
        <v>1552</v>
      </c>
      <c r="DR621" s="5">
        <v>4.68</v>
      </c>
      <c r="DS621" s="5">
        <v>48.5</v>
      </c>
      <c r="DT621" s="5">
        <v>2.2200000000000002</v>
      </c>
      <c r="DU621" s="2"/>
      <c r="DV621" s="5">
        <v>4.45</v>
      </c>
      <c r="DW621" s="5">
        <v>38.159999999999997</v>
      </c>
      <c r="DX621" s="3"/>
      <c r="DY621" s="3"/>
      <c r="DZ621" s="5">
        <v>5820</v>
      </c>
      <c r="EA621" s="5">
        <v>18.3</v>
      </c>
      <c r="EB621" s="5">
        <v>2.65</v>
      </c>
      <c r="EC621" s="3"/>
      <c r="ED621" s="5">
        <v>626.1</v>
      </c>
      <c r="EE621" s="5">
        <v>0.4</v>
      </c>
      <c r="EF621" s="3" t="s">
        <v>1</v>
      </c>
      <c r="EG621" s="3" t="s">
        <v>27</v>
      </c>
      <c r="EH621" s="5">
        <v>159</v>
      </c>
      <c r="EI621" s="5">
        <v>21.85</v>
      </c>
      <c r="EJ621" s="3" t="s">
        <v>473</v>
      </c>
      <c r="EK621" s="5">
        <v>7.83</v>
      </c>
      <c r="EL621" s="3" t="s">
        <v>1</v>
      </c>
      <c r="EM621" s="3"/>
      <c r="EN621" s="3" t="s">
        <v>27</v>
      </c>
      <c r="EO621" s="3"/>
      <c r="EP621" s="3" t="s">
        <v>8</v>
      </c>
      <c r="EQ621" s="3"/>
      <c r="ER621" s="5">
        <v>10.14</v>
      </c>
      <c r="ES621" s="3"/>
      <c r="ET621" s="9">
        <v>300</v>
      </c>
      <c r="EU621" s="3"/>
      <c r="EV621" s="3" t="s">
        <v>28</v>
      </c>
      <c r="EW621" s="9">
        <v>67.7</v>
      </c>
      <c r="EX621" s="9">
        <v>1.83</v>
      </c>
      <c r="EY621" s="3"/>
      <c r="EZ621" s="3"/>
      <c r="FA621" s="9">
        <v>1.58</v>
      </c>
      <c r="FB621" s="9">
        <v>9.58</v>
      </c>
      <c r="FC621" s="5">
        <v>626.1</v>
      </c>
      <c r="FD621" s="9">
        <v>85.7</v>
      </c>
      <c r="FE621" s="2" t="s">
        <v>311</v>
      </c>
      <c r="FF621" s="3" t="s">
        <v>28</v>
      </c>
      <c r="FG621" s="3" t="s">
        <v>1</v>
      </c>
      <c r="FH621" s="9">
        <v>7.71</v>
      </c>
      <c r="FI621" s="3"/>
      <c r="FJ621" s="9">
        <v>42.8</v>
      </c>
      <c r="FK621" s="3" t="s">
        <v>1</v>
      </c>
      <c r="FL621" s="3" t="s">
        <v>1</v>
      </c>
      <c r="FM621" s="3"/>
      <c r="FN621" s="9">
        <v>2353</v>
      </c>
      <c r="FO621" s="9">
        <v>2.73</v>
      </c>
      <c r="FP621" s="9">
        <v>33</v>
      </c>
      <c r="FQ621" s="3" t="s">
        <v>311</v>
      </c>
      <c r="FR621" s="5">
        <v>3.49</v>
      </c>
      <c r="FS621" s="9">
        <v>189</v>
      </c>
      <c r="FT621" s="3" t="s">
        <v>1</v>
      </c>
      <c r="FU621" s="3"/>
      <c r="FV621" s="3" t="s">
        <v>27</v>
      </c>
      <c r="FW621" s="5">
        <v>7920</v>
      </c>
      <c r="FX621" s="10">
        <v>5.8650000000000002</v>
      </c>
      <c r="FY621" s="3"/>
      <c r="FZ621" s="3"/>
      <c r="GA621" s="3"/>
      <c r="GB621" s="3"/>
      <c r="GC621" s="3" t="s">
        <v>27</v>
      </c>
      <c r="GD621" s="3"/>
      <c r="GE621" s="3"/>
      <c r="GF621" s="3" t="s">
        <v>30</v>
      </c>
      <c r="GG621" s="3"/>
      <c r="GH621" s="9">
        <v>3.77</v>
      </c>
      <c r="GI621" s="5">
        <v>626.1</v>
      </c>
      <c r="GJ621" s="5">
        <v>79950000000000</v>
      </c>
      <c r="GK621" s="3"/>
      <c r="GL621" s="5">
        <v>885</v>
      </c>
      <c r="GM621" s="9">
        <v>1.49</v>
      </c>
      <c r="GN621" s="3"/>
      <c r="GO621" s="3"/>
      <c r="GP621" s="3"/>
      <c r="GQ621" s="3"/>
      <c r="GR621" s="3"/>
      <c r="GS621" s="9">
        <v>4.68</v>
      </c>
      <c r="GT621" s="9">
        <v>157.25</v>
      </c>
      <c r="GU621" s="9">
        <v>59.55</v>
      </c>
      <c r="GV621" s="3"/>
      <c r="GW621" s="9">
        <v>430</v>
      </c>
      <c r="GX621" s="2" t="s">
        <v>34</v>
      </c>
      <c r="GY621" s="9">
        <v>4.9000000000000004</v>
      </c>
      <c r="GZ621" s="9">
        <v>8.06</v>
      </c>
      <c r="HA621" s="9">
        <v>1.54</v>
      </c>
      <c r="HB621" s="9">
        <v>47.95</v>
      </c>
      <c r="HC621" s="3"/>
      <c r="HD621" s="3"/>
      <c r="HE621" s="9">
        <v>656.5</v>
      </c>
      <c r="HF621" s="9">
        <v>32.15</v>
      </c>
      <c r="HG621" s="3" t="s">
        <v>467</v>
      </c>
      <c r="HH621" s="5">
        <v>626.1</v>
      </c>
      <c r="HI621" s="3" t="s">
        <v>311</v>
      </c>
      <c r="HJ621" s="3"/>
      <c r="HK621" s="3"/>
      <c r="HL621" s="3"/>
      <c r="HM621" s="9">
        <v>1.1599999999999999</v>
      </c>
      <c r="HN621" s="9">
        <v>163250</v>
      </c>
      <c r="HO621" s="3"/>
      <c r="HP621" s="3" t="s">
        <v>1</v>
      </c>
      <c r="HQ621" s="3" t="s">
        <v>28</v>
      </c>
      <c r="HR621" s="9">
        <v>1163</v>
      </c>
      <c r="HS621" s="5">
        <v>1.91</v>
      </c>
      <c r="HT621" s="3"/>
      <c r="HU621" s="9">
        <v>0.61</v>
      </c>
      <c r="HV621" s="3">
        <v>1</v>
      </c>
      <c r="HW621" s="9">
        <v>9.49</v>
      </c>
      <c r="HX621" s="3"/>
      <c r="HY621" s="3"/>
      <c r="HZ621" s="3" t="s">
        <v>30</v>
      </c>
      <c r="IA621" s="9">
        <v>499</v>
      </c>
      <c r="IB621" s="5">
        <v>11798</v>
      </c>
      <c r="IC621" s="3" t="s">
        <v>18</v>
      </c>
      <c r="ID621" s="3"/>
      <c r="IE621" s="3" t="s">
        <v>309</v>
      </c>
      <c r="IF621" s="7"/>
      <c r="IG621" s="9">
        <v>1782</v>
      </c>
      <c r="IH621" s="9">
        <v>13.35</v>
      </c>
    </row>
    <row r="622" spans="1:242" x14ac:dyDescent="0.25">
      <c r="A622" s="1" t="s">
        <v>769</v>
      </c>
      <c r="B622" s="5">
        <v>19250</v>
      </c>
      <c r="C622" s="3"/>
      <c r="D622" s="5">
        <v>130.80000000000001</v>
      </c>
      <c r="E622" s="3" t="s">
        <v>1</v>
      </c>
      <c r="F622" s="3"/>
      <c r="G622" s="3"/>
      <c r="H622" s="3"/>
      <c r="I622" s="3"/>
      <c r="J622" s="5">
        <v>1.01</v>
      </c>
      <c r="K622" s="3"/>
      <c r="L622" s="3"/>
      <c r="M622" s="5">
        <v>1.39</v>
      </c>
      <c r="N622" s="5">
        <v>12.79</v>
      </c>
      <c r="O622" s="3"/>
      <c r="P622" s="3"/>
      <c r="Q622" s="3"/>
      <c r="R622" s="5">
        <v>52.6</v>
      </c>
      <c r="S622" s="3"/>
      <c r="T622" s="2"/>
      <c r="U622" s="5">
        <v>37.450000000000003</v>
      </c>
      <c r="V622" s="3"/>
      <c r="W622" s="5">
        <v>616.20000000000005</v>
      </c>
      <c r="X622" s="3"/>
      <c r="Y622" s="3"/>
      <c r="Z622" s="5">
        <v>5.29</v>
      </c>
      <c r="AA622" s="3"/>
      <c r="AB622" s="5">
        <v>3.8</v>
      </c>
      <c r="AC622" s="5">
        <v>1.1000000000000001</v>
      </c>
      <c r="AD622" s="3" t="s">
        <v>22</v>
      </c>
      <c r="AE622" s="3" t="s">
        <v>1</v>
      </c>
      <c r="AF622" s="3"/>
      <c r="AG622" s="5">
        <v>1.865</v>
      </c>
      <c r="AH622" s="5">
        <v>616.20000000000005</v>
      </c>
      <c r="AI622" s="5">
        <v>480</v>
      </c>
      <c r="AJ622" s="3"/>
      <c r="AK622" s="5">
        <v>616.20000000000005</v>
      </c>
      <c r="AL622" s="5">
        <v>1.4</v>
      </c>
      <c r="AM622" s="3"/>
      <c r="AN622" s="3"/>
      <c r="AO622" s="5">
        <v>616.20000000000005</v>
      </c>
      <c r="AP622" s="5">
        <v>616.20000000000005</v>
      </c>
      <c r="AQ622" s="5">
        <v>467.8</v>
      </c>
      <c r="AR622" s="5">
        <v>8.64</v>
      </c>
      <c r="AS622" s="3" t="s">
        <v>28</v>
      </c>
      <c r="AT622" s="3" t="s">
        <v>28</v>
      </c>
      <c r="AU622" s="5">
        <v>1350</v>
      </c>
      <c r="AV622" s="3"/>
      <c r="AW622" s="5">
        <v>616.20000000000005</v>
      </c>
      <c r="AX622" s="5" t="s">
        <v>21</v>
      </c>
      <c r="AY622" s="2" t="s">
        <v>311</v>
      </c>
      <c r="AZ622" s="5">
        <v>240</v>
      </c>
      <c r="BA622" s="5">
        <v>616.20000000000005</v>
      </c>
      <c r="BB622" s="3"/>
      <c r="BC622" s="3"/>
      <c r="BD622" s="5">
        <v>0.53</v>
      </c>
      <c r="BE622" s="3" t="s">
        <v>581</v>
      </c>
      <c r="BF622" s="5">
        <v>34.15</v>
      </c>
      <c r="BG622" s="5">
        <v>6.89</v>
      </c>
      <c r="BH622" s="3"/>
      <c r="BI622" s="3"/>
      <c r="BJ622" s="5">
        <v>14.65</v>
      </c>
      <c r="BK622" s="5">
        <v>4277</v>
      </c>
      <c r="BL622" s="5">
        <v>3.41</v>
      </c>
      <c r="BM622" s="5">
        <v>9.6</v>
      </c>
      <c r="BN622" s="5">
        <v>616.20000000000005</v>
      </c>
      <c r="BO622" s="3" t="s">
        <v>716</v>
      </c>
      <c r="BP622" s="5">
        <v>17.55</v>
      </c>
      <c r="BQ622" s="5">
        <v>7.71</v>
      </c>
      <c r="BR622" s="2" t="s">
        <v>21</v>
      </c>
      <c r="BS622" s="3"/>
      <c r="BT622" s="3"/>
      <c r="BU622" s="3"/>
      <c r="BV622" s="5">
        <v>5.52</v>
      </c>
      <c r="BW622" s="5">
        <v>6.15</v>
      </c>
      <c r="BX622" s="3" t="s">
        <v>27</v>
      </c>
      <c r="BY622" s="3"/>
      <c r="BZ622" s="5">
        <v>616.20000000000005</v>
      </c>
      <c r="CA622" s="5">
        <v>10.9</v>
      </c>
      <c r="CB622" s="3"/>
      <c r="CC622" s="5">
        <v>1.83</v>
      </c>
      <c r="CD622" s="5">
        <v>2210</v>
      </c>
      <c r="CE622" s="3"/>
      <c r="CF622" s="5">
        <v>288</v>
      </c>
      <c r="CG622" s="3" t="s">
        <v>312</v>
      </c>
      <c r="CH622" s="3"/>
      <c r="CI622" s="3" t="s">
        <v>27</v>
      </c>
      <c r="CJ622" s="3" t="s">
        <v>1</v>
      </c>
      <c r="CK622" s="5">
        <v>6.19</v>
      </c>
      <c r="CL622" s="3" t="s">
        <v>22</v>
      </c>
      <c r="CM622" s="5">
        <v>1140</v>
      </c>
      <c r="CN622" s="5">
        <v>616.20000000000005</v>
      </c>
      <c r="CO622" s="5">
        <v>149</v>
      </c>
      <c r="CP622" s="5">
        <v>24.25</v>
      </c>
      <c r="CQ622" s="5">
        <v>13.31</v>
      </c>
      <c r="CR622" s="5">
        <v>7.78</v>
      </c>
      <c r="CS622" s="5">
        <v>200.25</v>
      </c>
      <c r="CT622" s="5">
        <v>73.25</v>
      </c>
      <c r="CU622" s="5">
        <v>38.549999999999997</v>
      </c>
      <c r="CV622" s="5">
        <v>2950</v>
      </c>
      <c r="CW622" s="5">
        <v>5000</v>
      </c>
      <c r="CX622" s="5">
        <v>1265.82</v>
      </c>
      <c r="CY622" s="5">
        <v>0.68</v>
      </c>
      <c r="CZ622" s="3" t="s">
        <v>22</v>
      </c>
      <c r="DA622" s="5">
        <v>3.56</v>
      </c>
      <c r="DB622" s="5">
        <v>1775</v>
      </c>
      <c r="DC622" s="5">
        <v>39.58</v>
      </c>
      <c r="DD622" s="5">
        <v>122.15</v>
      </c>
      <c r="DE622" s="3" t="s">
        <v>22</v>
      </c>
      <c r="DF622" s="5">
        <v>0.72</v>
      </c>
      <c r="DG622" s="3"/>
      <c r="DH622" s="5">
        <v>69.150000000000006</v>
      </c>
      <c r="DI622" s="3" t="s">
        <v>28</v>
      </c>
      <c r="DJ622" s="3"/>
      <c r="DK622" s="5">
        <v>907</v>
      </c>
      <c r="DL622" s="3" t="s">
        <v>8</v>
      </c>
      <c r="DM622" s="5">
        <v>0.3</v>
      </c>
      <c r="DN622" s="3"/>
      <c r="DO622" s="5">
        <v>1102</v>
      </c>
      <c r="DP622" s="5">
        <v>0.65</v>
      </c>
      <c r="DQ622" s="5">
        <v>1550</v>
      </c>
      <c r="DR622" s="5">
        <v>4.75</v>
      </c>
      <c r="DS622" s="5">
        <v>48.5</v>
      </c>
      <c r="DT622" s="5">
        <v>2.2200000000000002</v>
      </c>
      <c r="DU622" s="2"/>
      <c r="DV622" s="5">
        <v>4.45</v>
      </c>
      <c r="DW622" s="5">
        <v>37.450000000000003</v>
      </c>
      <c r="DX622" s="3"/>
      <c r="DY622" s="3"/>
      <c r="DZ622" s="5">
        <v>5820</v>
      </c>
      <c r="EA622" s="5">
        <v>18.350000000000001</v>
      </c>
      <c r="EB622" s="5">
        <v>2.95</v>
      </c>
      <c r="EC622" s="3"/>
      <c r="ED622" s="5">
        <v>616.20000000000005</v>
      </c>
      <c r="EE622" s="5">
        <v>0.4</v>
      </c>
      <c r="EF622" s="3" t="s">
        <v>1</v>
      </c>
      <c r="EG622" s="3" t="s">
        <v>27</v>
      </c>
      <c r="EH622" s="5">
        <v>161</v>
      </c>
      <c r="EI622" s="5">
        <v>22</v>
      </c>
      <c r="EJ622" s="3" t="s">
        <v>473</v>
      </c>
      <c r="EK622" s="5">
        <v>7.86</v>
      </c>
      <c r="EL622" s="3" t="s">
        <v>1</v>
      </c>
      <c r="EM622" s="3"/>
      <c r="EN622" s="3" t="s">
        <v>27</v>
      </c>
      <c r="EO622" s="3"/>
      <c r="EP622" s="3" t="s">
        <v>8</v>
      </c>
      <c r="EQ622" s="3"/>
      <c r="ER622" s="5">
        <v>9.9700000000000006</v>
      </c>
      <c r="ES622" s="3"/>
      <c r="ET622" s="9">
        <v>160</v>
      </c>
      <c r="EU622" s="3"/>
      <c r="EV622" s="3" t="s">
        <v>28</v>
      </c>
      <c r="EW622" s="9">
        <v>67.7</v>
      </c>
      <c r="EX622" s="9">
        <v>1.83</v>
      </c>
      <c r="EY622" s="3"/>
      <c r="EZ622" s="3"/>
      <c r="FA622" s="9">
        <v>1.61</v>
      </c>
      <c r="FB622" s="9">
        <v>9.64</v>
      </c>
      <c r="FC622" s="5">
        <v>616.20000000000005</v>
      </c>
      <c r="FD622" s="9">
        <v>83.15</v>
      </c>
      <c r="FE622" s="2" t="s">
        <v>311</v>
      </c>
      <c r="FF622" s="3" t="s">
        <v>28</v>
      </c>
      <c r="FG622" s="3" t="s">
        <v>1</v>
      </c>
      <c r="FH622" s="9">
        <v>7.56</v>
      </c>
      <c r="FI622" s="3"/>
      <c r="FJ622" s="9">
        <v>42.8</v>
      </c>
      <c r="FK622" s="3" t="s">
        <v>1</v>
      </c>
      <c r="FL622" s="3" t="s">
        <v>1</v>
      </c>
      <c r="FM622" s="3"/>
      <c r="FN622" s="9">
        <v>2370</v>
      </c>
      <c r="FO622" s="9">
        <v>2.73</v>
      </c>
      <c r="FP622" s="9">
        <v>32.35</v>
      </c>
      <c r="FQ622" s="3" t="s">
        <v>311</v>
      </c>
      <c r="FR622" s="5">
        <v>3.5</v>
      </c>
      <c r="FS622" s="9">
        <v>187</v>
      </c>
      <c r="FT622" s="3" t="s">
        <v>1</v>
      </c>
      <c r="FU622" s="3"/>
      <c r="FV622" s="3" t="s">
        <v>27</v>
      </c>
      <c r="FW622" s="5">
        <v>7995</v>
      </c>
      <c r="FX622" s="10">
        <v>5.89</v>
      </c>
      <c r="FY622" s="3"/>
      <c r="FZ622" s="3"/>
      <c r="GA622" s="3"/>
      <c r="GB622" s="3"/>
      <c r="GC622" s="3" t="s">
        <v>27</v>
      </c>
      <c r="GD622" s="3"/>
      <c r="GE622" s="3"/>
      <c r="GF622" s="3" t="s">
        <v>30</v>
      </c>
      <c r="GG622" s="3"/>
      <c r="GH622" s="9">
        <v>3.77</v>
      </c>
      <c r="GI622" s="5">
        <v>616.20000000000005</v>
      </c>
      <c r="GJ622" s="5">
        <v>93600000000000</v>
      </c>
      <c r="GK622" s="3"/>
      <c r="GL622" s="5">
        <v>860</v>
      </c>
      <c r="GM622" s="9">
        <v>1.53</v>
      </c>
      <c r="GN622" s="3"/>
      <c r="GO622" s="3"/>
      <c r="GP622" s="3"/>
      <c r="GQ622" s="3"/>
      <c r="GR622" s="3"/>
      <c r="GS622" s="9">
        <v>4.75</v>
      </c>
      <c r="GT622" s="9">
        <v>154.85</v>
      </c>
      <c r="GU622" s="9">
        <v>59.9</v>
      </c>
      <c r="GV622" s="3"/>
      <c r="GW622" s="9">
        <v>430</v>
      </c>
      <c r="GX622" s="2" t="s">
        <v>34</v>
      </c>
      <c r="GY622" s="9">
        <v>4.97</v>
      </c>
      <c r="GZ622" s="9">
        <v>7.95</v>
      </c>
      <c r="HA622" s="9">
        <v>1.52</v>
      </c>
      <c r="HB622" s="9">
        <v>47.95</v>
      </c>
      <c r="HC622" s="3"/>
      <c r="HD622" s="3"/>
      <c r="HE622" s="9">
        <v>670</v>
      </c>
      <c r="HF622" s="9">
        <v>34.450000000000003</v>
      </c>
      <c r="HG622" s="3" t="s">
        <v>467</v>
      </c>
      <c r="HH622" s="5">
        <v>616.20000000000005</v>
      </c>
      <c r="HI622" s="3" t="s">
        <v>311</v>
      </c>
      <c r="HJ622" s="3"/>
      <c r="HK622" s="3"/>
      <c r="HL622" s="3"/>
      <c r="HM622" s="9">
        <v>1.1499999999999999</v>
      </c>
      <c r="HN622" s="9">
        <v>169420</v>
      </c>
      <c r="HO622" s="3"/>
      <c r="HP622" s="3" t="s">
        <v>1</v>
      </c>
      <c r="HQ622" s="3" t="s">
        <v>28</v>
      </c>
      <c r="HR622" s="9">
        <v>1193</v>
      </c>
      <c r="HS622" s="5">
        <v>1.92</v>
      </c>
      <c r="HT622" s="3"/>
      <c r="HU622" s="9">
        <v>0.62</v>
      </c>
      <c r="HV622" s="3">
        <v>1</v>
      </c>
      <c r="HW622" s="9">
        <v>9.68</v>
      </c>
      <c r="HX622" s="3"/>
      <c r="HY622" s="3"/>
      <c r="HZ622" s="3" t="s">
        <v>30</v>
      </c>
      <c r="IA622" s="9">
        <v>498.75</v>
      </c>
      <c r="IB622" s="5">
        <v>11813</v>
      </c>
      <c r="IC622" s="3" t="s">
        <v>18</v>
      </c>
      <c r="ID622" s="3"/>
      <c r="IE622" s="3" t="s">
        <v>309</v>
      </c>
      <c r="IF622" s="7"/>
      <c r="IG622" s="9">
        <v>1787</v>
      </c>
      <c r="IH622" s="9">
        <v>13.6</v>
      </c>
    </row>
    <row r="623" spans="1:242" x14ac:dyDescent="0.25">
      <c r="A623" s="1" t="s">
        <v>770</v>
      </c>
      <c r="B623" s="5">
        <v>19250</v>
      </c>
      <c r="C623" s="3"/>
      <c r="D623" s="5">
        <v>130.30000000000001</v>
      </c>
      <c r="E623" s="3" t="s">
        <v>1</v>
      </c>
      <c r="F623" s="3"/>
      <c r="G623" s="3"/>
      <c r="H623" s="3"/>
      <c r="I623" s="3"/>
      <c r="J623" s="5">
        <v>1.01</v>
      </c>
      <c r="K623" s="3"/>
      <c r="L623" s="3"/>
      <c r="M623" s="5">
        <v>1.4</v>
      </c>
      <c r="N623" s="5">
        <v>12.55</v>
      </c>
      <c r="O623" s="3"/>
      <c r="P623" s="3"/>
      <c r="Q623" s="3"/>
      <c r="R623" s="5">
        <v>52.6</v>
      </c>
      <c r="S623" s="3"/>
      <c r="T623" s="2"/>
      <c r="U623" s="5">
        <v>36.619999999999997</v>
      </c>
      <c r="V623" s="3"/>
      <c r="W623" s="5">
        <v>606</v>
      </c>
      <c r="X623" s="3"/>
      <c r="Y623" s="3"/>
      <c r="Z623" s="5">
        <v>5.32</v>
      </c>
      <c r="AA623" s="3"/>
      <c r="AB623" s="5">
        <v>3.79</v>
      </c>
      <c r="AC623" s="5">
        <v>1.1100000000000001</v>
      </c>
      <c r="AD623" s="3" t="s">
        <v>22</v>
      </c>
      <c r="AE623" s="3" t="s">
        <v>1</v>
      </c>
      <c r="AF623" s="3"/>
      <c r="AG623" s="5">
        <v>1.835</v>
      </c>
      <c r="AH623" s="5">
        <v>606</v>
      </c>
      <c r="AI623" s="5">
        <v>478</v>
      </c>
      <c r="AJ623" s="3"/>
      <c r="AK623" s="5">
        <v>606</v>
      </c>
      <c r="AL623" s="5">
        <v>1.39</v>
      </c>
      <c r="AM623" s="3"/>
      <c r="AN623" s="3"/>
      <c r="AO623" s="5">
        <v>606</v>
      </c>
      <c r="AP623" s="5">
        <v>606</v>
      </c>
      <c r="AQ623" s="5">
        <v>466.5</v>
      </c>
      <c r="AR623" s="5">
        <v>8.64</v>
      </c>
      <c r="AS623" s="3" t="s">
        <v>28</v>
      </c>
      <c r="AT623" s="3" t="s">
        <v>28</v>
      </c>
      <c r="AU623" s="5">
        <v>1427</v>
      </c>
      <c r="AV623" s="3"/>
      <c r="AW623" s="5">
        <v>606</v>
      </c>
      <c r="AX623" s="5" t="s">
        <v>21</v>
      </c>
      <c r="AY623" s="2" t="s">
        <v>311</v>
      </c>
      <c r="AZ623" s="5">
        <v>242</v>
      </c>
      <c r="BA623" s="5">
        <v>606</v>
      </c>
      <c r="BB623" s="3"/>
      <c r="BC623" s="3"/>
      <c r="BD623" s="5">
        <v>0.53</v>
      </c>
      <c r="BE623" s="3" t="s">
        <v>581</v>
      </c>
      <c r="BF623" s="5">
        <v>33.549999999999997</v>
      </c>
      <c r="BG623" s="5">
        <v>6.76</v>
      </c>
      <c r="BH623" s="3"/>
      <c r="BI623" s="3"/>
      <c r="BJ623" s="5">
        <v>14.89</v>
      </c>
      <c r="BK623" s="5">
        <v>4352</v>
      </c>
      <c r="BL623" s="5">
        <v>3.41</v>
      </c>
      <c r="BM623" s="5">
        <v>9.6</v>
      </c>
      <c r="BN623" s="5">
        <v>606</v>
      </c>
      <c r="BO623" s="3" t="s">
        <v>716</v>
      </c>
      <c r="BP623" s="5">
        <v>17.47</v>
      </c>
      <c r="BQ623" s="5">
        <v>7.71</v>
      </c>
      <c r="BR623" s="2" t="s">
        <v>21</v>
      </c>
      <c r="BS623" s="3"/>
      <c r="BT623" s="3"/>
      <c r="BU623" s="3"/>
      <c r="BV623" s="5">
        <v>5.35</v>
      </c>
      <c r="BW623" s="5">
        <v>5.97</v>
      </c>
      <c r="BX623" s="3" t="s">
        <v>27</v>
      </c>
      <c r="BY623" s="3"/>
      <c r="BZ623" s="5">
        <v>606</v>
      </c>
      <c r="CA623" s="5">
        <v>10.92</v>
      </c>
      <c r="CB623" s="3"/>
      <c r="CC623" s="5">
        <v>1.78</v>
      </c>
      <c r="CD623" s="5">
        <v>2225</v>
      </c>
      <c r="CE623" s="3"/>
      <c r="CF623" s="5">
        <v>281</v>
      </c>
      <c r="CG623" s="3" t="s">
        <v>312</v>
      </c>
      <c r="CH623" s="3"/>
      <c r="CI623" s="3" t="s">
        <v>27</v>
      </c>
      <c r="CJ623" s="3" t="s">
        <v>1</v>
      </c>
      <c r="CK623" s="5">
        <v>6.23</v>
      </c>
      <c r="CL623" s="3" t="s">
        <v>22</v>
      </c>
      <c r="CM623" s="5">
        <v>1159</v>
      </c>
      <c r="CN623" s="5">
        <v>606</v>
      </c>
      <c r="CO623" s="5">
        <v>149.65</v>
      </c>
      <c r="CP623" s="5">
        <v>24.45</v>
      </c>
      <c r="CQ623" s="5">
        <v>13.41</v>
      </c>
      <c r="CR623" s="5">
        <v>7.77</v>
      </c>
      <c r="CS623" s="5">
        <v>200.38</v>
      </c>
      <c r="CT623" s="5">
        <v>72.849999999999994</v>
      </c>
      <c r="CU623" s="5">
        <v>38.36</v>
      </c>
      <c r="CV623" s="5">
        <v>3390</v>
      </c>
      <c r="CW623" s="5">
        <v>5000</v>
      </c>
      <c r="CX623" s="5">
        <v>1265.82</v>
      </c>
      <c r="CY623" s="5">
        <v>0.69</v>
      </c>
      <c r="CZ623" s="3" t="s">
        <v>22</v>
      </c>
      <c r="DA623" s="5">
        <v>3.53</v>
      </c>
      <c r="DB623" s="5">
        <v>1725</v>
      </c>
      <c r="DC623" s="5">
        <v>39.46</v>
      </c>
      <c r="DD623" s="5">
        <v>121.72</v>
      </c>
      <c r="DE623" s="3" t="s">
        <v>22</v>
      </c>
      <c r="DF623" s="5">
        <v>0.72</v>
      </c>
      <c r="DG623" s="3"/>
      <c r="DH623" s="5">
        <v>65.3</v>
      </c>
      <c r="DI623" s="3" t="s">
        <v>28</v>
      </c>
      <c r="DJ623" s="3"/>
      <c r="DK623" s="5">
        <v>926.5</v>
      </c>
      <c r="DL623" s="3" t="s">
        <v>8</v>
      </c>
      <c r="DM623" s="5">
        <v>0.3</v>
      </c>
      <c r="DN623" s="3"/>
      <c r="DO623" s="5">
        <v>1102</v>
      </c>
      <c r="DP623" s="5">
        <v>0.65</v>
      </c>
      <c r="DQ623" s="5">
        <v>1548</v>
      </c>
      <c r="DR623" s="5">
        <v>4.74</v>
      </c>
      <c r="DS623" s="5">
        <v>48.5</v>
      </c>
      <c r="DT623" s="5">
        <v>2.2200000000000002</v>
      </c>
      <c r="DU623" s="2"/>
      <c r="DV623" s="5">
        <v>4.45</v>
      </c>
      <c r="DW623" s="5">
        <v>36.619999999999997</v>
      </c>
      <c r="DX623" s="3"/>
      <c r="DY623" s="3"/>
      <c r="DZ623" s="5">
        <v>5795</v>
      </c>
      <c r="EA623" s="5">
        <v>18.22</v>
      </c>
      <c r="EB623" s="5">
        <v>3.27</v>
      </c>
      <c r="EC623" s="3"/>
      <c r="ED623" s="5">
        <v>606</v>
      </c>
      <c r="EE623" s="5">
        <v>0.4</v>
      </c>
      <c r="EF623" s="3" t="s">
        <v>1</v>
      </c>
      <c r="EG623" s="3" t="s">
        <v>27</v>
      </c>
      <c r="EH623" s="5">
        <v>165</v>
      </c>
      <c r="EI623" s="5">
        <v>22</v>
      </c>
      <c r="EJ623" s="3" t="s">
        <v>473</v>
      </c>
      <c r="EK623" s="5">
        <v>7.81</v>
      </c>
      <c r="EL623" s="3" t="s">
        <v>1</v>
      </c>
      <c r="EM623" s="3"/>
      <c r="EN623" s="3" t="s">
        <v>27</v>
      </c>
      <c r="EO623" s="3"/>
      <c r="EP623" s="3" t="s">
        <v>8</v>
      </c>
      <c r="EQ623" s="3"/>
      <c r="ER623" s="5">
        <v>9.8699999999999992</v>
      </c>
      <c r="ES623" s="3"/>
      <c r="ET623" s="9">
        <v>160</v>
      </c>
      <c r="EU623" s="3"/>
      <c r="EV623" s="3" t="s">
        <v>28</v>
      </c>
      <c r="EW623" s="9">
        <v>68.599999999999994</v>
      </c>
      <c r="EX623" s="9">
        <v>1.83</v>
      </c>
      <c r="EY623" s="3"/>
      <c r="EZ623" s="3"/>
      <c r="FA623" s="9">
        <v>1.6</v>
      </c>
      <c r="FB623" s="9">
        <v>9.73</v>
      </c>
      <c r="FC623" s="5">
        <v>606</v>
      </c>
      <c r="FD623" s="9">
        <v>81.33</v>
      </c>
      <c r="FE623" s="2" t="s">
        <v>311</v>
      </c>
      <c r="FF623" s="3" t="s">
        <v>28</v>
      </c>
      <c r="FG623" s="3" t="s">
        <v>1</v>
      </c>
      <c r="FH623" s="9">
        <v>7.14</v>
      </c>
      <c r="FI623" s="3"/>
      <c r="FJ623" s="9">
        <v>42.8</v>
      </c>
      <c r="FK623" s="3" t="s">
        <v>1</v>
      </c>
      <c r="FL623" s="3" t="s">
        <v>1</v>
      </c>
      <c r="FM623" s="3"/>
      <c r="FN623" s="9">
        <v>2378</v>
      </c>
      <c r="FO623" s="9">
        <v>2.73</v>
      </c>
      <c r="FP623" s="9">
        <v>36.299999999999997</v>
      </c>
      <c r="FQ623" s="3" t="s">
        <v>311</v>
      </c>
      <c r="FR623" s="5">
        <v>3.45</v>
      </c>
      <c r="FS623" s="9">
        <v>183</v>
      </c>
      <c r="FT623" s="3" t="s">
        <v>1</v>
      </c>
      <c r="FU623" s="3"/>
      <c r="FV623" s="3" t="s">
        <v>27</v>
      </c>
      <c r="FW623" s="5">
        <v>8166</v>
      </c>
      <c r="FX623" s="10">
        <v>5.92</v>
      </c>
      <c r="FY623" s="3"/>
      <c r="FZ623" s="3"/>
      <c r="GA623" s="3"/>
      <c r="GB623" s="3"/>
      <c r="GC623" s="3" t="s">
        <v>27</v>
      </c>
      <c r="GD623" s="3"/>
      <c r="GE623" s="3"/>
      <c r="GF623" s="3" t="s">
        <v>30</v>
      </c>
      <c r="GG623" s="3"/>
      <c r="GH623" s="9">
        <v>3.77</v>
      </c>
      <c r="GI623" s="5">
        <v>606</v>
      </c>
      <c r="GJ623" s="5">
        <v>93600000000000</v>
      </c>
      <c r="GK623" s="3"/>
      <c r="GL623" s="5">
        <v>1600</v>
      </c>
      <c r="GM623" s="9">
        <v>1.55</v>
      </c>
      <c r="GN623" s="3"/>
      <c r="GO623" s="3"/>
      <c r="GP623" s="3"/>
      <c r="GQ623" s="3"/>
      <c r="GR623" s="3"/>
      <c r="GS623" s="9">
        <v>4.74</v>
      </c>
      <c r="GT623" s="9">
        <v>150.85</v>
      </c>
      <c r="GU623" s="9">
        <v>60.4</v>
      </c>
      <c r="GV623" s="3"/>
      <c r="GW623" s="9">
        <v>430</v>
      </c>
      <c r="GX623" s="2" t="s">
        <v>34</v>
      </c>
      <c r="GY623" s="9">
        <v>4.96</v>
      </c>
      <c r="GZ623" s="9">
        <v>7.63</v>
      </c>
      <c r="HA623" s="9">
        <v>1.48</v>
      </c>
      <c r="HB623" s="9">
        <v>47.95</v>
      </c>
      <c r="HC623" s="3"/>
      <c r="HD623" s="3"/>
      <c r="HE623" s="9">
        <v>667</v>
      </c>
      <c r="HF623" s="9">
        <v>36.15</v>
      </c>
      <c r="HG623" s="3" t="s">
        <v>467</v>
      </c>
      <c r="HH623" s="5">
        <v>606</v>
      </c>
      <c r="HI623" s="3" t="s">
        <v>311</v>
      </c>
      <c r="HJ623" s="3"/>
      <c r="HK623" s="3"/>
      <c r="HL623" s="3"/>
      <c r="HM623" s="9">
        <v>1.1399999999999999</v>
      </c>
      <c r="HN623" s="9">
        <v>177525</v>
      </c>
      <c r="HO623" s="3"/>
      <c r="HP623" s="3" t="s">
        <v>1</v>
      </c>
      <c r="HQ623" s="3" t="s">
        <v>28</v>
      </c>
      <c r="HR623" s="9">
        <v>1218</v>
      </c>
      <c r="HS623" s="5">
        <v>3.69</v>
      </c>
      <c r="HT623" s="3"/>
      <c r="HU623" s="9">
        <v>0.62</v>
      </c>
      <c r="HV623" s="3">
        <v>1</v>
      </c>
      <c r="HW623" s="9">
        <v>9.74</v>
      </c>
      <c r="HX623" s="3"/>
      <c r="HY623" s="3"/>
      <c r="HZ623" s="3" t="s">
        <v>30</v>
      </c>
      <c r="IA623" s="9">
        <v>498.3</v>
      </c>
      <c r="IB623" s="5">
        <v>11836</v>
      </c>
      <c r="IC623" s="3" t="s">
        <v>18</v>
      </c>
      <c r="ID623" s="3"/>
      <c r="IE623" s="3" t="s">
        <v>309</v>
      </c>
      <c r="IF623" s="7"/>
      <c r="IG623" s="9">
        <v>1786</v>
      </c>
      <c r="IH623" s="9">
        <v>14.25</v>
      </c>
    </row>
    <row r="624" spans="1:242" x14ac:dyDescent="0.25">
      <c r="A624" s="1" t="s">
        <v>771</v>
      </c>
      <c r="B624" s="5">
        <v>19250</v>
      </c>
      <c r="C624" s="3"/>
      <c r="D624" s="5">
        <v>129</v>
      </c>
      <c r="E624" s="3" t="s">
        <v>1</v>
      </c>
      <c r="F624" s="3"/>
      <c r="G624" s="3"/>
      <c r="H624" s="3"/>
      <c r="I624" s="3"/>
      <c r="J624" s="5">
        <v>1.01</v>
      </c>
      <c r="K624" s="3"/>
      <c r="L624" s="3"/>
      <c r="M624" s="5">
        <v>1.45</v>
      </c>
      <c r="N624" s="5">
        <v>12.3</v>
      </c>
      <c r="O624" s="3"/>
      <c r="P624" s="3"/>
      <c r="Q624" s="3"/>
      <c r="R624" s="5">
        <v>53.05</v>
      </c>
      <c r="S624" s="3"/>
      <c r="T624" s="2"/>
      <c r="U624" s="5">
        <v>35.700000000000003</v>
      </c>
      <c r="V624" s="3"/>
      <c r="W624" s="5">
        <v>591</v>
      </c>
      <c r="X624" s="3"/>
      <c r="Y624" s="3"/>
      <c r="Z624" s="5">
        <v>5.35</v>
      </c>
      <c r="AA624" s="3"/>
      <c r="AB624" s="5">
        <v>3.85</v>
      </c>
      <c r="AC624" s="5">
        <v>1.1200000000000001</v>
      </c>
      <c r="AD624" s="3" t="s">
        <v>22</v>
      </c>
      <c r="AE624" s="3" t="s">
        <v>1</v>
      </c>
      <c r="AF624" s="3"/>
      <c r="AG624" s="5">
        <v>1.7949999999999999</v>
      </c>
      <c r="AH624" s="5">
        <v>591</v>
      </c>
      <c r="AI624" s="5">
        <v>471</v>
      </c>
      <c r="AJ624" s="3"/>
      <c r="AK624" s="5">
        <v>591</v>
      </c>
      <c r="AL624" s="5">
        <v>1.42</v>
      </c>
      <c r="AM624" s="3"/>
      <c r="AN624" s="3"/>
      <c r="AO624" s="5">
        <v>591</v>
      </c>
      <c r="AP624" s="5">
        <v>591</v>
      </c>
      <c r="AQ624" s="5">
        <v>473.25</v>
      </c>
      <c r="AR624" s="5">
        <v>8.64</v>
      </c>
      <c r="AS624" s="3" t="s">
        <v>28</v>
      </c>
      <c r="AT624" s="3" t="s">
        <v>28</v>
      </c>
      <c r="AU624" s="5">
        <v>1465</v>
      </c>
      <c r="AV624" s="3"/>
      <c r="AW624" s="5">
        <v>591</v>
      </c>
      <c r="AX624" s="5" t="s">
        <v>21</v>
      </c>
      <c r="AY624" s="2" t="s">
        <v>311</v>
      </c>
      <c r="AZ624" s="5">
        <v>244</v>
      </c>
      <c r="BA624" s="5">
        <v>591</v>
      </c>
      <c r="BB624" s="3"/>
      <c r="BC624" s="3"/>
      <c r="BD624" s="5">
        <v>0.52</v>
      </c>
      <c r="BE624" s="3" t="s">
        <v>581</v>
      </c>
      <c r="BF624" s="5">
        <v>33.950000000000003</v>
      </c>
      <c r="BG624" s="5">
        <v>6.61</v>
      </c>
      <c r="BH624" s="3"/>
      <c r="BI624" s="3"/>
      <c r="BJ624" s="5">
        <v>14.98</v>
      </c>
      <c r="BK624" s="5">
        <v>4450</v>
      </c>
      <c r="BL624" s="5">
        <v>3.41</v>
      </c>
      <c r="BM624" s="5">
        <v>9.6</v>
      </c>
      <c r="BN624" s="5">
        <v>591</v>
      </c>
      <c r="BO624" s="3" t="s">
        <v>716</v>
      </c>
      <c r="BP624" s="5">
        <v>17.05</v>
      </c>
      <c r="BQ624" s="5">
        <v>7.72</v>
      </c>
      <c r="BR624" s="2" t="s">
        <v>21</v>
      </c>
      <c r="BS624" s="3"/>
      <c r="BT624" s="3"/>
      <c r="BU624" s="3"/>
      <c r="BV624" s="5">
        <v>5.25</v>
      </c>
      <c r="BW624" s="5">
        <v>5.85</v>
      </c>
      <c r="BX624" s="3" t="s">
        <v>27</v>
      </c>
      <c r="BY624" s="3"/>
      <c r="BZ624" s="5">
        <v>591</v>
      </c>
      <c r="CA624" s="5">
        <v>10.9</v>
      </c>
      <c r="CB624" s="3"/>
      <c r="CC624" s="5">
        <v>1.74</v>
      </c>
      <c r="CD624" s="5">
        <v>2250</v>
      </c>
      <c r="CE624" s="3"/>
      <c r="CF624" s="5">
        <v>276</v>
      </c>
      <c r="CG624" s="3" t="s">
        <v>312</v>
      </c>
      <c r="CH624" s="3"/>
      <c r="CI624" s="3" t="s">
        <v>27</v>
      </c>
      <c r="CJ624" s="3" t="s">
        <v>1</v>
      </c>
      <c r="CK624" s="5">
        <v>6.29</v>
      </c>
      <c r="CL624" s="3" t="s">
        <v>22</v>
      </c>
      <c r="CM624" s="5">
        <v>1160</v>
      </c>
      <c r="CN624" s="5">
        <v>591</v>
      </c>
      <c r="CO624" s="5">
        <v>149.65</v>
      </c>
      <c r="CP624" s="5">
        <v>25.15</v>
      </c>
      <c r="CQ624" s="5">
        <v>13.45</v>
      </c>
      <c r="CR624" s="5">
        <v>7.77</v>
      </c>
      <c r="CS624" s="5">
        <v>200.4</v>
      </c>
      <c r="CT624" s="5">
        <v>72.7</v>
      </c>
      <c r="CU624" s="5">
        <v>38.5</v>
      </c>
      <c r="CV624" s="5">
        <v>3980</v>
      </c>
      <c r="CW624" s="5">
        <v>5000</v>
      </c>
      <c r="CX624" s="5">
        <v>1265.82</v>
      </c>
      <c r="CY624" s="5">
        <v>0.67</v>
      </c>
      <c r="CZ624" s="3" t="s">
        <v>22</v>
      </c>
      <c r="DA624" s="5">
        <v>3.57</v>
      </c>
      <c r="DB624" s="5">
        <v>1700</v>
      </c>
      <c r="DC624" s="5">
        <v>39.590000000000003</v>
      </c>
      <c r="DD624" s="5">
        <v>121.7</v>
      </c>
      <c r="DE624" s="3" t="s">
        <v>22</v>
      </c>
      <c r="DF624" s="5">
        <v>0.72</v>
      </c>
      <c r="DG624" s="3"/>
      <c r="DH624" s="5">
        <v>67.150000000000006</v>
      </c>
      <c r="DI624" s="3" t="s">
        <v>28</v>
      </c>
      <c r="DJ624" s="3"/>
      <c r="DK624" s="5">
        <v>976.8</v>
      </c>
      <c r="DL624" s="3" t="s">
        <v>8</v>
      </c>
      <c r="DM624" s="5">
        <v>0.3</v>
      </c>
      <c r="DN624" s="3"/>
      <c r="DO624" s="5">
        <v>1495</v>
      </c>
      <c r="DP624" s="5">
        <v>0.65</v>
      </c>
      <c r="DQ624" s="5">
        <v>1546</v>
      </c>
      <c r="DR624" s="5">
        <v>4.8899999999999997</v>
      </c>
      <c r="DS624" s="5">
        <v>48.5</v>
      </c>
      <c r="DT624" s="5">
        <v>2.2200000000000002</v>
      </c>
      <c r="DU624" s="2"/>
      <c r="DV624" s="5">
        <v>4.45</v>
      </c>
      <c r="DW624" s="5">
        <v>35.700000000000003</v>
      </c>
      <c r="DX624" s="3"/>
      <c r="DY624" s="3"/>
      <c r="DZ624" s="5">
        <v>6895</v>
      </c>
      <c r="EA624" s="5">
        <v>18.45</v>
      </c>
      <c r="EB624" s="5">
        <v>3.42</v>
      </c>
      <c r="EC624" s="3"/>
      <c r="ED624" s="5">
        <v>591</v>
      </c>
      <c r="EE624" s="5">
        <v>0.39</v>
      </c>
      <c r="EF624" s="3" t="s">
        <v>1</v>
      </c>
      <c r="EG624" s="3" t="s">
        <v>27</v>
      </c>
      <c r="EH624" s="5">
        <v>171</v>
      </c>
      <c r="EI624" s="5">
        <v>22.15</v>
      </c>
      <c r="EJ624" s="3" t="s">
        <v>473</v>
      </c>
      <c r="EK624" s="5">
        <v>8.44</v>
      </c>
      <c r="EL624" s="3" t="s">
        <v>1</v>
      </c>
      <c r="EM624" s="3"/>
      <c r="EN624" s="3" t="s">
        <v>27</v>
      </c>
      <c r="EO624" s="3"/>
      <c r="EP624" s="3" t="s">
        <v>8</v>
      </c>
      <c r="EQ624" s="3"/>
      <c r="ER624" s="5">
        <v>9.67</v>
      </c>
      <c r="ES624" s="3"/>
      <c r="ET624" s="9">
        <v>158</v>
      </c>
      <c r="EU624" s="3"/>
      <c r="EV624" s="3" t="s">
        <v>28</v>
      </c>
      <c r="EW624" s="9">
        <v>67.5</v>
      </c>
      <c r="EX624" s="9">
        <v>1.83</v>
      </c>
      <c r="EY624" s="3"/>
      <c r="EZ624" s="3"/>
      <c r="FA624" s="9">
        <v>1.66</v>
      </c>
      <c r="FB624" s="9">
        <v>9.82</v>
      </c>
      <c r="FC624" s="5">
        <v>591</v>
      </c>
      <c r="FD624" s="9">
        <v>87</v>
      </c>
      <c r="FE624" s="2" t="s">
        <v>311</v>
      </c>
      <c r="FF624" s="3" t="s">
        <v>28</v>
      </c>
      <c r="FG624" s="3" t="s">
        <v>1</v>
      </c>
      <c r="FH624" s="9">
        <v>7.08</v>
      </c>
      <c r="FI624" s="3"/>
      <c r="FJ624" s="9">
        <v>46.3</v>
      </c>
      <c r="FK624" s="3" t="s">
        <v>1</v>
      </c>
      <c r="FL624" s="3" t="s">
        <v>1</v>
      </c>
      <c r="FM624" s="3"/>
      <c r="FN624" s="9">
        <v>2399</v>
      </c>
      <c r="FO624" s="9">
        <v>2.79</v>
      </c>
      <c r="FP624" s="9">
        <v>36.799999999999997</v>
      </c>
      <c r="FQ624" s="3" t="s">
        <v>311</v>
      </c>
      <c r="FR624" s="5">
        <v>3.5</v>
      </c>
      <c r="FS624" s="9">
        <v>180</v>
      </c>
      <c r="FT624" s="3" t="s">
        <v>1</v>
      </c>
      <c r="FU624" s="3"/>
      <c r="FV624" s="3" t="s">
        <v>27</v>
      </c>
      <c r="FW624" s="5">
        <v>8285</v>
      </c>
      <c r="FX624" s="10">
        <v>5.9349999999999996</v>
      </c>
      <c r="FY624" s="3"/>
      <c r="FZ624" s="3"/>
      <c r="GA624" s="3"/>
      <c r="GB624" s="3"/>
      <c r="GC624" s="3" t="s">
        <v>27</v>
      </c>
      <c r="GD624" s="3"/>
      <c r="GE624" s="3"/>
      <c r="GF624" s="3" t="s">
        <v>30</v>
      </c>
      <c r="GG624" s="3"/>
      <c r="GH624" s="9">
        <v>3.77</v>
      </c>
      <c r="GI624" s="5">
        <v>591</v>
      </c>
      <c r="GJ624" s="5">
        <v>82290000000000</v>
      </c>
      <c r="GK624" s="3"/>
      <c r="GL624" s="5">
        <v>1600</v>
      </c>
      <c r="GM624" s="9">
        <v>1.6</v>
      </c>
      <c r="GN624" s="3"/>
      <c r="GO624" s="3"/>
      <c r="GP624" s="3"/>
      <c r="GQ624" s="3"/>
      <c r="GR624" s="3"/>
      <c r="GS624" s="9">
        <v>4.8899999999999997</v>
      </c>
      <c r="GT624" s="9">
        <v>148.5</v>
      </c>
      <c r="GU624" s="9">
        <v>60.5</v>
      </c>
      <c r="GV624" s="3"/>
      <c r="GW624" s="9">
        <v>430</v>
      </c>
      <c r="GX624" s="2" t="s">
        <v>34</v>
      </c>
      <c r="GY624" s="9">
        <v>5.1100000000000003</v>
      </c>
      <c r="GZ624" s="9">
        <v>7.57</v>
      </c>
      <c r="HA624" s="9">
        <v>1.43</v>
      </c>
      <c r="HB624" s="9">
        <v>47.95</v>
      </c>
      <c r="HC624" s="3"/>
      <c r="HD624" s="3"/>
      <c r="HE624" s="9">
        <v>667</v>
      </c>
      <c r="HF624" s="9">
        <v>41</v>
      </c>
      <c r="HG624" s="3" t="s">
        <v>467</v>
      </c>
      <c r="HH624" s="5">
        <v>591</v>
      </c>
      <c r="HI624" s="3" t="s">
        <v>311</v>
      </c>
      <c r="HJ624" s="3"/>
      <c r="HK624" s="3"/>
      <c r="HL624" s="3"/>
      <c r="HM624" s="9">
        <v>1.1299999999999999</v>
      </c>
      <c r="HN624" s="9">
        <v>185250</v>
      </c>
      <c r="HO624" s="3"/>
      <c r="HP624" s="3" t="s">
        <v>1</v>
      </c>
      <c r="HQ624" s="3" t="s">
        <v>28</v>
      </c>
      <c r="HR624" s="9">
        <v>1230</v>
      </c>
      <c r="HS624" s="5">
        <v>1.94</v>
      </c>
      <c r="HT624" s="3"/>
      <c r="HU624" s="9">
        <v>0.6</v>
      </c>
      <c r="HV624" s="3">
        <v>1</v>
      </c>
      <c r="HW624" s="9">
        <v>9.85</v>
      </c>
      <c r="HX624" s="3"/>
      <c r="HY624" s="3"/>
      <c r="HZ624" s="3" t="s">
        <v>30</v>
      </c>
      <c r="IA624" s="9">
        <v>499.25</v>
      </c>
      <c r="IB624" s="5">
        <v>12353</v>
      </c>
      <c r="IC624" s="3" t="s">
        <v>18</v>
      </c>
      <c r="ID624" s="3"/>
      <c r="IE624" s="3" t="s">
        <v>309</v>
      </c>
      <c r="IF624" s="7"/>
      <c r="IG624" s="9">
        <v>1789</v>
      </c>
      <c r="IH624" s="9">
        <v>15</v>
      </c>
    </row>
    <row r="625" spans="1:242" x14ac:dyDescent="0.25">
      <c r="A625" s="1" t="s">
        <v>772</v>
      </c>
      <c r="B625" s="5">
        <v>19250</v>
      </c>
      <c r="C625" s="3"/>
      <c r="D625" s="5">
        <v>129.69999999999999</v>
      </c>
      <c r="E625" s="3" t="s">
        <v>1</v>
      </c>
      <c r="F625" s="3"/>
      <c r="G625" s="3"/>
      <c r="H625" s="3"/>
      <c r="I625" s="3"/>
      <c r="J625" s="5">
        <v>1.01</v>
      </c>
      <c r="K625" s="3"/>
      <c r="L625" s="3"/>
      <c r="M625" s="5">
        <v>1.5</v>
      </c>
      <c r="N625" s="5">
        <v>12.55</v>
      </c>
      <c r="O625" s="3"/>
      <c r="P625" s="3"/>
      <c r="Q625" s="3"/>
      <c r="R625" s="5">
        <v>53.5</v>
      </c>
      <c r="S625" s="3"/>
      <c r="T625" s="2"/>
      <c r="U625" s="5">
        <v>36.65</v>
      </c>
      <c r="V625" s="3"/>
      <c r="W625" s="5">
        <v>604</v>
      </c>
      <c r="X625" s="3"/>
      <c r="Y625" s="3"/>
      <c r="Z625" s="5">
        <v>5.36</v>
      </c>
      <c r="AA625" s="3"/>
      <c r="AB625" s="5">
        <v>3.89</v>
      </c>
      <c r="AC625" s="5">
        <v>1.1200000000000001</v>
      </c>
      <c r="AD625" s="3" t="s">
        <v>22</v>
      </c>
      <c r="AE625" s="3" t="s">
        <v>1</v>
      </c>
      <c r="AF625" s="3"/>
      <c r="AG625" s="5">
        <v>1.833</v>
      </c>
      <c r="AH625" s="5">
        <v>604</v>
      </c>
      <c r="AI625" s="5">
        <v>534</v>
      </c>
      <c r="AJ625" s="3"/>
      <c r="AK625" s="5">
        <v>604</v>
      </c>
      <c r="AL625" s="5">
        <v>1.43</v>
      </c>
      <c r="AM625" s="3"/>
      <c r="AN625" s="3"/>
      <c r="AO625" s="5">
        <v>604</v>
      </c>
      <c r="AP625" s="5">
        <v>604</v>
      </c>
      <c r="AQ625" s="5">
        <v>483</v>
      </c>
      <c r="AR625" s="5">
        <v>8.64</v>
      </c>
      <c r="AS625" s="3" t="s">
        <v>28</v>
      </c>
      <c r="AT625" s="3" t="s">
        <v>28</v>
      </c>
      <c r="AU625" s="5">
        <v>1485</v>
      </c>
      <c r="AV625" s="3"/>
      <c r="AW625" s="5">
        <v>604</v>
      </c>
      <c r="AX625" s="5" t="s">
        <v>21</v>
      </c>
      <c r="AY625" s="2" t="s">
        <v>311</v>
      </c>
      <c r="AZ625" s="5">
        <v>246</v>
      </c>
      <c r="BA625" s="5">
        <v>604</v>
      </c>
      <c r="BB625" s="3"/>
      <c r="BC625" s="3"/>
      <c r="BD625" s="5">
        <v>0.52</v>
      </c>
      <c r="BE625" s="3" t="s">
        <v>581</v>
      </c>
      <c r="BF625" s="5">
        <v>35</v>
      </c>
      <c r="BG625" s="5">
        <v>6.76</v>
      </c>
      <c r="BH625" s="3"/>
      <c r="BI625" s="3"/>
      <c r="BJ625" s="5">
        <v>15.1</v>
      </c>
      <c r="BK625" s="5">
        <v>4505</v>
      </c>
      <c r="BL625" s="5">
        <v>3.41</v>
      </c>
      <c r="BM625" s="5">
        <v>9.6</v>
      </c>
      <c r="BN625" s="5">
        <v>604</v>
      </c>
      <c r="BO625" s="3"/>
      <c r="BP625" s="5">
        <v>17.36</v>
      </c>
      <c r="BQ625" s="5">
        <v>7.7</v>
      </c>
      <c r="BR625" s="2" t="s">
        <v>21</v>
      </c>
      <c r="BS625" s="3"/>
      <c r="BT625" s="3"/>
      <c r="BU625" s="3"/>
      <c r="BV625" s="5">
        <v>5.41</v>
      </c>
      <c r="BW625" s="5">
        <v>5.95</v>
      </c>
      <c r="BX625" s="3" t="s">
        <v>27</v>
      </c>
      <c r="BY625" s="3"/>
      <c r="BZ625" s="5">
        <v>604</v>
      </c>
      <c r="CA625" s="5">
        <v>10.92</v>
      </c>
      <c r="CB625" s="3"/>
      <c r="CC625" s="5">
        <v>1.78</v>
      </c>
      <c r="CD625" s="5">
        <v>2248</v>
      </c>
      <c r="CE625" s="3"/>
      <c r="CF625" s="5">
        <v>280</v>
      </c>
      <c r="CG625" s="3" t="s">
        <v>312</v>
      </c>
      <c r="CH625" s="3"/>
      <c r="CI625" s="3" t="s">
        <v>27</v>
      </c>
      <c r="CJ625" s="3" t="s">
        <v>1</v>
      </c>
      <c r="CK625" s="5">
        <v>6.34</v>
      </c>
      <c r="CL625" s="3" t="s">
        <v>22</v>
      </c>
      <c r="CM625" s="5">
        <v>1161</v>
      </c>
      <c r="CN625" s="5">
        <v>604</v>
      </c>
      <c r="CO625" s="5">
        <v>149.65</v>
      </c>
      <c r="CP625" s="5">
        <v>24.57</v>
      </c>
      <c r="CQ625" s="5">
        <v>13.45</v>
      </c>
      <c r="CR625" s="5">
        <v>7.78</v>
      </c>
      <c r="CS625" s="5">
        <v>204</v>
      </c>
      <c r="CT625" s="5">
        <v>72.98</v>
      </c>
      <c r="CU625" s="5">
        <v>40.65</v>
      </c>
      <c r="CV625" s="5">
        <v>4016</v>
      </c>
      <c r="CW625" s="5">
        <v>5000</v>
      </c>
      <c r="CX625" s="5">
        <v>1265.82</v>
      </c>
      <c r="CY625" s="5">
        <v>0.68</v>
      </c>
      <c r="CZ625" s="3" t="s">
        <v>22</v>
      </c>
      <c r="DA625" s="5">
        <v>3.57</v>
      </c>
      <c r="DB625" s="5">
        <v>1734</v>
      </c>
      <c r="DC625" s="5">
        <v>39.74</v>
      </c>
      <c r="DD625" s="5">
        <v>129.1</v>
      </c>
      <c r="DE625" s="3" t="s">
        <v>22</v>
      </c>
      <c r="DF625" s="5">
        <v>0.72</v>
      </c>
      <c r="DG625" s="3"/>
      <c r="DH625" s="5">
        <v>66.849999999999994</v>
      </c>
      <c r="DI625" s="3" t="s">
        <v>28</v>
      </c>
      <c r="DJ625" s="3"/>
      <c r="DK625" s="5">
        <v>1182.5</v>
      </c>
      <c r="DL625" s="3" t="s">
        <v>8</v>
      </c>
      <c r="DM625" s="5">
        <v>0.31</v>
      </c>
      <c r="DN625" s="3"/>
      <c r="DO625" s="5">
        <v>1495</v>
      </c>
      <c r="DP625" s="5">
        <v>0.65</v>
      </c>
      <c r="DQ625" s="5">
        <v>1543</v>
      </c>
      <c r="DR625" s="5">
        <v>4.93</v>
      </c>
      <c r="DS625" s="5">
        <v>48.5</v>
      </c>
      <c r="DT625" s="5">
        <v>2.2200000000000002</v>
      </c>
      <c r="DU625" s="2"/>
      <c r="DV625" s="5">
        <v>4.45</v>
      </c>
      <c r="DW625" s="5">
        <v>36.65</v>
      </c>
      <c r="DX625" s="3"/>
      <c r="DY625" s="3"/>
      <c r="DZ625" s="5">
        <v>5855</v>
      </c>
      <c r="EA625" s="5">
        <v>18.899999999999999</v>
      </c>
      <c r="EB625" s="5">
        <v>3.55</v>
      </c>
      <c r="EC625" s="3"/>
      <c r="ED625" s="5">
        <v>604</v>
      </c>
      <c r="EE625" s="5">
        <v>0.4</v>
      </c>
      <c r="EF625" s="3" t="s">
        <v>1</v>
      </c>
      <c r="EG625" s="3" t="s">
        <v>27</v>
      </c>
      <c r="EH625" s="5">
        <v>172</v>
      </c>
      <c r="EI625" s="5">
        <v>22.23</v>
      </c>
      <c r="EJ625" s="3" t="s">
        <v>473</v>
      </c>
      <c r="EK625" s="5">
        <v>8.2899999999999991</v>
      </c>
      <c r="EL625" s="3" t="s">
        <v>1</v>
      </c>
      <c r="EM625" s="3"/>
      <c r="EN625" s="3" t="s">
        <v>27</v>
      </c>
      <c r="EO625" s="3"/>
      <c r="EP625" s="3" t="s">
        <v>8</v>
      </c>
      <c r="EQ625" s="3"/>
      <c r="ER625" s="5">
        <v>9.81</v>
      </c>
      <c r="ES625" s="3"/>
      <c r="ET625" s="9">
        <v>168</v>
      </c>
      <c r="EU625" s="3"/>
      <c r="EV625" s="3" t="s">
        <v>28</v>
      </c>
      <c r="EW625" s="9">
        <v>67.5</v>
      </c>
      <c r="EX625" s="9">
        <v>1.83</v>
      </c>
      <c r="EY625" s="3"/>
      <c r="EZ625" s="3"/>
      <c r="FA625" s="9">
        <v>1.68</v>
      </c>
      <c r="FB625" s="9">
        <v>9.91</v>
      </c>
      <c r="FC625" s="5">
        <v>604</v>
      </c>
      <c r="FD625" s="9">
        <v>84.3</v>
      </c>
      <c r="FE625" s="2" t="s">
        <v>311</v>
      </c>
      <c r="FF625" s="3" t="s">
        <v>28</v>
      </c>
      <c r="FG625" s="3" t="s">
        <v>1</v>
      </c>
      <c r="FH625" s="9">
        <v>7.25</v>
      </c>
      <c r="FI625" s="3"/>
      <c r="FJ625" s="9">
        <v>46.3</v>
      </c>
      <c r="FK625" s="3" t="s">
        <v>1</v>
      </c>
      <c r="FL625" s="3" t="s">
        <v>1</v>
      </c>
      <c r="FM625" s="3"/>
      <c r="FN625" s="9">
        <v>2417</v>
      </c>
      <c r="FO625" s="9">
        <v>2.8</v>
      </c>
      <c r="FP625" s="9">
        <v>36.75</v>
      </c>
      <c r="FQ625" s="3" t="s">
        <v>311</v>
      </c>
      <c r="FR625" s="5">
        <v>3.55</v>
      </c>
      <c r="FS625" s="9">
        <v>184</v>
      </c>
      <c r="FT625" s="3" t="s">
        <v>1</v>
      </c>
      <c r="FU625" s="3"/>
      <c r="FV625" s="3" t="s">
        <v>27</v>
      </c>
      <c r="FW625" s="5">
        <v>8405</v>
      </c>
      <c r="FX625" s="10">
        <v>5.9989999999999997</v>
      </c>
      <c r="FY625" s="3"/>
      <c r="FZ625" s="3"/>
      <c r="GA625" s="3"/>
      <c r="GB625" s="3"/>
      <c r="GC625" s="3" t="s">
        <v>27</v>
      </c>
      <c r="GD625" s="3"/>
      <c r="GE625" s="3"/>
      <c r="GF625" s="3" t="s">
        <v>30</v>
      </c>
      <c r="GG625" s="3"/>
      <c r="GH625" s="9">
        <v>3.78</v>
      </c>
      <c r="GI625" s="5">
        <v>604</v>
      </c>
      <c r="GJ625" s="5">
        <v>81380000000000</v>
      </c>
      <c r="GK625" s="3"/>
      <c r="GL625" s="5">
        <v>1600</v>
      </c>
      <c r="GM625" s="9">
        <v>1.62</v>
      </c>
      <c r="GN625" s="3"/>
      <c r="GO625" s="3"/>
      <c r="GP625" s="3"/>
      <c r="GQ625" s="3"/>
      <c r="GR625" s="3"/>
      <c r="GS625" s="9">
        <v>4.91</v>
      </c>
      <c r="GT625" s="9">
        <v>152.5</v>
      </c>
      <c r="GU625" s="9">
        <v>61.55</v>
      </c>
      <c r="GV625" s="3"/>
      <c r="GW625" s="9">
        <v>430</v>
      </c>
      <c r="GX625" s="2" t="s">
        <v>34</v>
      </c>
      <c r="GY625" s="9">
        <v>5.15</v>
      </c>
      <c r="GZ625" s="9">
        <v>7.79</v>
      </c>
      <c r="HA625" s="9">
        <v>1.46</v>
      </c>
      <c r="HB625" s="9">
        <v>47.95</v>
      </c>
      <c r="HC625" s="3"/>
      <c r="HD625" s="3"/>
      <c r="HE625" s="9">
        <v>669</v>
      </c>
      <c r="HF625" s="9">
        <v>40.950000000000003</v>
      </c>
      <c r="HG625" s="3" t="s">
        <v>467</v>
      </c>
      <c r="HH625" s="5">
        <v>604</v>
      </c>
      <c r="HI625" s="3" t="s">
        <v>311</v>
      </c>
      <c r="HJ625" s="3"/>
      <c r="HK625" s="3"/>
      <c r="HL625" s="3"/>
      <c r="HM625" s="9">
        <v>1.1499999999999999</v>
      </c>
      <c r="HN625" s="9">
        <v>197355</v>
      </c>
      <c r="HO625" s="3"/>
      <c r="HP625" s="3" t="s">
        <v>1</v>
      </c>
      <c r="HQ625" s="3" t="s">
        <v>28</v>
      </c>
      <c r="HR625" s="9">
        <v>1230</v>
      </c>
      <c r="HS625" s="5">
        <v>2.0099999999999998</v>
      </c>
      <c r="HT625" s="3"/>
      <c r="HU625" s="9">
        <v>0.6</v>
      </c>
      <c r="HV625" s="3">
        <v>1</v>
      </c>
      <c r="HW625" s="9">
        <v>9.9700000000000006</v>
      </c>
      <c r="HX625" s="3"/>
      <c r="HY625" s="3"/>
      <c r="HZ625" s="3" t="s">
        <v>30</v>
      </c>
      <c r="IA625" s="9">
        <v>501.7</v>
      </c>
      <c r="IB625" s="5">
        <v>13000</v>
      </c>
      <c r="IC625" s="3" t="s">
        <v>18</v>
      </c>
      <c r="ID625" s="3"/>
      <c r="IE625" s="3" t="s">
        <v>309</v>
      </c>
      <c r="IF625" s="7"/>
      <c r="IG625" s="9">
        <v>1857</v>
      </c>
      <c r="IH625" s="9">
        <v>16.899999999999999</v>
      </c>
    </row>
    <row r="626" spans="1:242" x14ac:dyDescent="0.25">
      <c r="A626" s="1" t="s">
        <v>773</v>
      </c>
      <c r="B626" s="5">
        <v>19250</v>
      </c>
      <c r="C626" s="3"/>
      <c r="D626" s="5">
        <v>130.25</v>
      </c>
      <c r="E626" s="3" t="s">
        <v>1</v>
      </c>
      <c r="F626" s="3"/>
      <c r="G626" s="3"/>
      <c r="H626" s="3"/>
      <c r="I626" s="3"/>
      <c r="J626" s="5">
        <v>1.01</v>
      </c>
      <c r="K626" s="3"/>
      <c r="L626" s="3"/>
      <c r="M626" s="5">
        <v>1.57</v>
      </c>
      <c r="N626" s="5">
        <v>12.75</v>
      </c>
      <c r="O626" s="3"/>
      <c r="P626" s="3"/>
      <c r="Q626" s="3"/>
      <c r="R626" s="5">
        <v>53.5</v>
      </c>
      <c r="S626" s="3"/>
      <c r="T626" s="5">
        <v>44</v>
      </c>
      <c r="U626" s="5">
        <v>37.299999999999997</v>
      </c>
      <c r="V626" s="3"/>
      <c r="W626" s="5">
        <v>616</v>
      </c>
      <c r="X626" s="3"/>
      <c r="Y626" s="3"/>
      <c r="Z626" s="5">
        <v>5.4</v>
      </c>
      <c r="AA626" s="3"/>
      <c r="AB626" s="5">
        <v>3.88</v>
      </c>
      <c r="AC626" s="5">
        <v>1.1299999999999999</v>
      </c>
      <c r="AD626" s="3" t="s">
        <v>22</v>
      </c>
      <c r="AE626" s="3" t="s">
        <v>1</v>
      </c>
      <c r="AF626" s="3"/>
      <c r="AG626" s="5">
        <v>1.86</v>
      </c>
      <c r="AH626" s="5">
        <v>616</v>
      </c>
      <c r="AI626" s="5">
        <v>534</v>
      </c>
      <c r="AJ626" s="3"/>
      <c r="AK626" s="5">
        <v>616</v>
      </c>
      <c r="AL626" s="5">
        <v>1.44</v>
      </c>
      <c r="AM626" s="3"/>
      <c r="AN626" s="3"/>
      <c r="AO626" s="5">
        <v>616</v>
      </c>
      <c r="AP626" s="5">
        <v>616</v>
      </c>
      <c r="AQ626" s="5">
        <v>487.5</v>
      </c>
      <c r="AR626" s="5">
        <v>8.64</v>
      </c>
      <c r="AS626" s="3" t="s">
        <v>28</v>
      </c>
      <c r="AT626" s="3" t="s">
        <v>28</v>
      </c>
      <c r="AU626" s="5">
        <v>1477</v>
      </c>
      <c r="AV626" s="3"/>
      <c r="AW626" s="5">
        <v>616</v>
      </c>
      <c r="AX626" s="5" t="s">
        <v>21</v>
      </c>
      <c r="AY626" s="2" t="s">
        <v>311</v>
      </c>
      <c r="AZ626" s="5">
        <v>247</v>
      </c>
      <c r="BA626" s="5">
        <v>616</v>
      </c>
      <c r="BB626" s="3"/>
      <c r="BC626" s="3"/>
      <c r="BD626" s="5">
        <v>0.53</v>
      </c>
      <c r="BE626" s="3" t="s">
        <v>581</v>
      </c>
      <c r="BF626" s="5">
        <v>35.1</v>
      </c>
      <c r="BG626" s="5">
        <v>6.9</v>
      </c>
      <c r="BH626" s="3"/>
      <c r="BI626" s="3"/>
      <c r="BJ626" s="5">
        <v>15.3</v>
      </c>
      <c r="BK626" s="5">
        <v>4650</v>
      </c>
      <c r="BL626" s="5">
        <v>3.4</v>
      </c>
      <c r="BM626" s="5">
        <v>9.6</v>
      </c>
      <c r="BN626" s="5">
        <v>616</v>
      </c>
      <c r="BO626" s="3"/>
      <c r="BP626" s="5">
        <v>17.649999999999999</v>
      </c>
      <c r="BQ626" s="5">
        <v>6.9</v>
      </c>
      <c r="BR626" s="2" t="s">
        <v>21</v>
      </c>
      <c r="BS626" s="3"/>
      <c r="BT626" s="3"/>
      <c r="BU626" s="3"/>
      <c r="BV626" s="5">
        <v>5.53</v>
      </c>
      <c r="BW626" s="5">
        <v>6.09</v>
      </c>
      <c r="BX626" s="3" t="s">
        <v>27</v>
      </c>
      <c r="BY626" s="3"/>
      <c r="BZ626" s="5">
        <v>616</v>
      </c>
      <c r="CA626" s="5">
        <v>10.91</v>
      </c>
      <c r="CB626" s="3"/>
      <c r="CC626" s="5">
        <v>1.81</v>
      </c>
      <c r="CD626" s="5">
        <v>2270</v>
      </c>
      <c r="CE626" s="3"/>
      <c r="CF626" s="5">
        <v>287</v>
      </c>
      <c r="CG626" s="3" t="s">
        <v>312</v>
      </c>
      <c r="CH626" s="3"/>
      <c r="CI626" s="3" t="s">
        <v>27</v>
      </c>
      <c r="CJ626" s="3" t="s">
        <v>1</v>
      </c>
      <c r="CK626" s="5">
        <v>6.26</v>
      </c>
      <c r="CL626" s="3" t="s">
        <v>22</v>
      </c>
      <c r="CM626" s="5">
        <v>1164</v>
      </c>
      <c r="CN626" s="5">
        <v>616</v>
      </c>
      <c r="CO626" s="5">
        <v>149.65</v>
      </c>
      <c r="CP626" s="5">
        <v>24.61</v>
      </c>
      <c r="CQ626" s="5">
        <v>13.44</v>
      </c>
      <c r="CR626" s="5">
        <v>7.8</v>
      </c>
      <c r="CS626" s="5">
        <v>208</v>
      </c>
      <c r="CT626" s="5">
        <v>74.150000000000006</v>
      </c>
      <c r="CU626" s="5">
        <v>41.15</v>
      </c>
      <c r="CV626" s="5">
        <v>5525</v>
      </c>
      <c r="CW626" s="5">
        <v>5000</v>
      </c>
      <c r="CX626" s="5">
        <v>1499.25</v>
      </c>
      <c r="CY626" s="5">
        <v>0.71</v>
      </c>
      <c r="CZ626" s="3" t="s">
        <v>22</v>
      </c>
      <c r="DA626" s="5">
        <v>3.57</v>
      </c>
      <c r="DB626" s="5">
        <v>1773</v>
      </c>
      <c r="DC626" s="5">
        <v>39.85</v>
      </c>
      <c r="DD626" s="5">
        <v>131.85</v>
      </c>
      <c r="DE626" s="3" t="s">
        <v>22</v>
      </c>
      <c r="DF626" s="5">
        <v>0.72</v>
      </c>
      <c r="DG626" s="3"/>
      <c r="DH626" s="5">
        <v>66.349999999999994</v>
      </c>
      <c r="DI626" s="3" t="s">
        <v>28</v>
      </c>
      <c r="DJ626" s="3"/>
      <c r="DK626" s="5" t="s">
        <v>21</v>
      </c>
      <c r="DL626" s="3" t="s">
        <v>8</v>
      </c>
      <c r="DM626" s="5">
        <v>0.31</v>
      </c>
      <c r="DN626" s="3"/>
      <c r="DO626" s="5">
        <v>2175</v>
      </c>
      <c r="DP626" s="5">
        <v>0.66</v>
      </c>
      <c r="DQ626" s="5">
        <v>1541</v>
      </c>
      <c r="DR626" s="5">
        <v>4.95</v>
      </c>
      <c r="DS626" s="5">
        <v>48.5</v>
      </c>
      <c r="DT626" s="5">
        <v>2.2200000000000002</v>
      </c>
      <c r="DU626" s="2"/>
      <c r="DV626" s="5">
        <v>4.45</v>
      </c>
      <c r="DW626" s="5">
        <v>37.299999999999997</v>
      </c>
      <c r="DX626" s="3"/>
      <c r="DY626" s="3"/>
      <c r="DZ626" s="5">
        <v>5870</v>
      </c>
      <c r="EA626" s="5">
        <v>22.4</v>
      </c>
      <c r="EB626" s="5">
        <v>4</v>
      </c>
      <c r="EC626" s="3"/>
      <c r="ED626" s="5">
        <v>616</v>
      </c>
      <c r="EE626" s="5">
        <v>0.4</v>
      </c>
      <c r="EF626" s="3" t="s">
        <v>1</v>
      </c>
      <c r="EG626" s="3" t="s">
        <v>27</v>
      </c>
      <c r="EH626" s="5">
        <v>171.8</v>
      </c>
      <c r="EI626" s="5">
        <v>22.42</v>
      </c>
      <c r="EJ626" s="3" t="s">
        <v>473</v>
      </c>
      <c r="EK626" s="5">
        <v>8.15</v>
      </c>
      <c r="EL626" s="3" t="s">
        <v>1</v>
      </c>
      <c r="EM626" s="3"/>
      <c r="EN626" s="3" t="s">
        <v>27</v>
      </c>
      <c r="EO626" s="3"/>
      <c r="EP626" s="3" t="s">
        <v>8</v>
      </c>
      <c r="EQ626" s="3"/>
      <c r="ER626" s="5">
        <v>9.9600000000000009</v>
      </c>
      <c r="ES626" s="3"/>
      <c r="ET626" s="9">
        <v>169</v>
      </c>
      <c r="EU626" s="3"/>
      <c r="EV626" s="3" t="s">
        <v>28</v>
      </c>
      <c r="EW626" s="9">
        <v>69.349999999999994</v>
      </c>
      <c r="EX626" s="9">
        <v>1.83</v>
      </c>
      <c r="EY626" s="3"/>
      <c r="EZ626" s="3"/>
      <c r="FA626" s="9">
        <v>1.78</v>
      </c>
      <c r="FB626" s="9">
        <v>10.07</v>
      </c>
      <c r="FC626" s="5">
        <v>616</v>
      </c>
      <c r="FD626" s="9">
        <v>81.3</v>
      </c>
      <c r="FE626" s="2" t="s">
        <v>311</v>
      </c>
      <c r="FF626" s="3" t="s">
        <v>28</v>
      </c>
      <c r="FG626" s="3" t="s">
        <v>1</v>
      </c>
      <c r="FH626" s="9">
        <v>7.42</v>
      </c>
      <c r="FI626" s="3"/>
      <c r="FJ626" s="9">
        <v>46.3</v>
      </c>
      <c r="FK626" s="3" t="s">
        <v>1</v>
      </c>
      <c r="FL626" s="3" t="s">
        <v>1</v>
      </c>
      <c r="FM626" s="3"/>
      <c r="FN626" s="9">
        <v>2501</v>
      </c>
      <c r="FO626" s="9">
        <v>2.81</v>
      </c>
      <c r="FP626" s="9">
        <v>41.9</v>
      </c>
      <c r="FQ626" s="3" t="s">
        <v>311</v>
      </c>
      <c r="FR626" s="5">
        <v>3.53</v>
      </c>
      <c r="FS626" s="9">
        <v>188</v>
      </c>
      <c r="FT626" s="3" t="s">
        <v>1</v>
      </c>
      <c r="FU626" s="3"/>
      <c r="FV626" s="3" t="s">
        <v>27</v>
      </c>
      <c r="FW626" s="5">
        <v>8568</v>
      </c>
      <c r="FX626" s="10">
        <v>6.0179999999999998</v>
      </c>
      <c r="FY626" s="3"/>
      <c r="FZ626" s="3"/>
      <c r="GA626" s="3"/>
      <c r="GB626" s="3"/>
      <c r="GC626" s="3" t="s">
        <v>27</v>
      </c>
      <c r="GD626" s="3"/>
      <c r="GE626" s="3"/>
      <c r="GF626" s="3" t="s">
        <v>30</v>
      </c>
      <c r="GG626" s="3"/>
      <c r="GH626" s="9">
        <v>3.78</v>
      </c>
      <c r="GI626" s="5">
        <v>616</v>
      </c>
      <c r="GJ626" s="5">
        <v>81900000000000</v>
      </c>
      <c r="GK626" s="3"/>
      <c r="GL626" s="5">
        <v>1675</v>
      </c>
      <c r="GM626" s="9">
        <v>1.71</v>
      </c>
      <c r="GN626" s="3"/>
      <c r="GO626" s="3"/>
      <c r="GP626" s="3"/>
      <c r="GQ626" s="3"/>
      <c r="GR626" s="3"/>
      <c r="GS626" s="9">
        <v>4.91</v>
      </c>
      <c r="GT626" s="9">
        <v>155.5</v>
      </c>
      <c r="GU626" s="9">
        <v>62.65</v>
      </c>
      <c r="GV626" s="3"/>
      <c r="GW626" s="9">
        <v>430</v>
      </c>
      <c r="GX626" s="2" t="s">
        <v>34</v>
      </c>
      <c r="GY626" s="9">
        <v>5.17</v>
      </c>
      <c r="GZ626" s="9">
        <v>8.01</v>
      </c>
      <c r="HA626" s="9">
        <v>1.49</v>
      </c>
      <c r="HB626" s="9">
        <v>50</v>
      </c>
      <c r="HC626" s="3"/>
      <c r="HD626" s="3"/>
      <c r="HE626" s="9">
        <v>669</v>
      </c>
      <c r="HF626" s="9">
        <v>48.35</v>
      </c>
      <c r="HG626" s="3" t="s">
        <v>467</v>
      </c>
      <c r="HH626" s="5">
        <v>616</v>
      </c>
      <c r="HI626" s="3" t="s">
        <v>311</v>
      </c>
      <c r="HJ626" s="3"/>
      <c r="HK626" s="3"/>
      <c r="HL626" s="3"/>
      <c r="HM626" s="9">
        <v>1.18</v>
      </c>
      <c r="HN626" s="9">
        <v>209500</v>
      </c>
      <c r="HO626" s="3"/>
      <c r="HP626" s="3" t="s">
        <v>1</v>
      </c>
      <c r="HQ626" s="3" t="s">
        <v>28</v>
      </c>
      <c r="HR626" s="9">
        <v>1228</v>
      </c>
      <c r="HS626" s="5">
        <v>1.98</v>
      </c>
      <c r="HT626" s="3"/>
      <c r="HU626" s="9">
        <v>0.61349693251533743</v>
      </c>
      <c r="HV626" s="3">
        <v>1</v>
      </c>
      <c r="HW626" s="9">
        <v>10.07</v>
      </c>
      <c r="HX626" s="3"/>
      <c r="HY626" s="3"/>
      <c r="HZ626" s="3" t="s">
        <v>30</v>
      </c>
      <c r="IA626" s="9">
        <v>505.35</v>
      </c>
      <c r="IB626" s="5">
        <v>12400</v>
      </c>
      <c r="IC626" s="3" t="s">
        <v>18</v>
      </c>
      <c r="ID626" s="3"/>
      <c r="IE626" s="3" t="s">
        <v>309</v>
      </c>
      <c r="IF626" s="7"/>
      <c r="IG626" s="9">
        <v>1900</v>
      </c>
      <c r="IH626" s="9">
        <v>20.95</v>
      </c>
    </row>
    <row r="627" spans="1:242" x14ac:dyDescent="0.25">
      <c r="A627" s="1" t="s">
        <v>774</v>
      </c>
      <c r="B627" s="5">
        <v>19250</v>
      </c>
      <c r="C627" s="3"/>
      <c r="D627" s="5">
        <v>130.94999999999999</v>
      </c>
      <c r="E627" s="3" t="s">
        <v>1</v>
      </c>
      <c r="F627" s="3"/>
      <c r="G627" s="3"/>
      <c r="H627" s="3"/>
      <c r="I627" s="3"/>
      <c r="J627" s="5">
        <v>1.01</v>
      </c>
      <c r="K627" s="3"/>
      <c r="L627" s="3"/>
      <c r="M627" s="5">
        <v>1.49</v>
      </c>
      <c r="N627" s="5">
        <v>12.99</v>
      </c>
      <c r="O627" s="3"/>
      <c r="P627" s="3"/>
      <c r="Q627" s="3"/>
      <c r="R627" s="5">
        <v>53.5</v>
      </c>
      <c r="S627" s="3"/>
      <c r="T627" s="2"/>
      <c r="U627" s="5">
        <v>38</v>
      </c>
      <c r="V627" s="3"/>
      <c r="W627" s="5">
        <v>624</v>
      </c>
      <c r="X627" s="3"/>
      <c r="Y627" s="3"/>
      <c r="Z627" s="5">
        <v>5.41</v>
      </c>
      <c r="AA627" s="3"/>
      <c r="AB627" s="5">
        <v>3.92</v>
      </c>
      <c r="AC627" s="5">
        <v>1.1299999999999999</v>
      </c>
      <c r="AD627" s="3" t="s">
        <v>22</v>
      </c>
      <c r="AE627" s="3" t="s">
        <v>1</v>
      </c>
      <c r="AF627" s="3"/>
      <c r="AG627" s="5">
        <v>1.891</v>
      </c>
      <c r="AH627" s="5">
        <v>624</v>
      </c>
      <c r="AI627" s="5">
        <v>540</v>
      </c>
      <c r="AJ627" s="3"/>
      <c r="AK627" s="5">
        <v>624</v>
      </c>
      <c r="AL627" s="5">
        <v>1.47</v>
      </c>
      <c r="AM627" s="3"/>
      <c r="AN627" s="3"/>
      <c r="AO627" s="5">
        <v>624</v>
      </c>
      <c r="AP627" s="5">
        <v>624</v>
      </c>
      <c r="AQ627" s="5">
        <v>497</v>
      </c>
      <c r="AR627" s="5">
        <v>8.64</v>
      </c>
      <c r="AS627" s="3" t="s">
        <v>28</v>
      </c>
      <c r="AT627" s="3" t="s">
        <v>28</v>
      </c>
      <c r="AU627" s="5">
        <v>1527</v>
      </c>
      <c r="AV627" s="3"/>
      <c r="AW627" s="5">
        <v>624</v>
      </c>
      <c r="AX627" s="5" t="s">
        <v>21</v>
      </c>
      <c r="AY627" s="2" t="s">
        <v>311</v>
      </c>
      <c r="AZ627" s="5">
        <v>249</v>
      </c>
      <c r="BA627" s="5">
        <v>624</v>
      </c>
      <c r="BB627" s="3"/>
      <c r="BC627" s="3"/>
      <c r="BD627" s="5">
        <v>0.54</v>
      </c>
      <c r="BE627" s="3" t="s">
        <v>581</v>
      </c>
      <c r="BF627" s="5">
        <v>36.15</v>
      </c>
      <c r="BG627" s="5">
        <v>7.04</v>
      </c>
      <c r="BH627" s="3"/>
      <c r="BI627" s="3"/>
      <c r="BJ627" s="5">
        <v>15.1</v>
      </c>
      <c r="BK627" s="5">
        <v>4685</v>
      </c>
      <c r="BL627" s="5">
        <v>3.42</v>
      </c>
      <c r="BM627" s="5">
        <v>9.6</v>
      </c>
      <c r="BN627" s="5">
        <v>624</v>
      </c>
      <c r="BO627" s="3"/>
      <c r="BP627" s="5">
        <v>17.829999999999998</v>
      </c>
      <c r="BQ627" s="5">
        <v>6.9</v>
      </c>
      <c r="BR627" s="2" t="s">
        <v>21</v>
      </c>
      <c r="BS627" s="3"/>
      <c r="BT627" s="3"/>
      <c r="BU627" s="3"/>
      <c r="BV627" s="5">
        <v>5.63</v>
      </c>
      <c r="BW627" s="5">
        <v>6.21</v>
      </c>
      <c r="BX627" s="3" t="s">
        <v>27</v>
      </c>
      <c r="BY627" s="3"/>
      <c r="BZ627" s="5">
        <v>624</v>
      </c>
      <c r="CA627" s="5">
        <v>10.97</v>
      </c>
      <c r="CB627" s="3"/>
      <c r="CC627" s="5">
        <v>1.84</v>
      </c>
      <c r="CD627" s="5">
        <v>2300</v>
      </c>
      <c r="CE627" s="3"/>
      <c r="CF627" s="5">
        <v>292</v>
      </c>
      <c r="CG627" s="3" t="s">
        <v>312</v>
      </c>
      <c r="CH627" s="3"/>
      <c r="CI627" s="3" t="s">
        <v>27</v>
      </c>
      <c r="CJ627" s="3" t="s">
        <v>1</v>
      </c>
      <c r="CK627" s="5">
        <v>6.37</v>
      </c>
      <c r="CL627" s="3" t="s">
        <v>22</v>
      </c>
      <c r="CM627" s="5">
        <v>1186</v>
      </c>
      <c r="CN627" s="5">
        <v>624</v>
      </c>
      <c r="CO627" s="5">
        <v>150.15</v>
      </c>
      <c r="CP627" s="5">
        <v>24.88</v>
      </c>
      <c r="CQ627" s="5">
        <v>13.44</v>
      </c>
      <c r="CR627" s="5">
        <v>7.79</v>
      </c>
      <c r="CS627" s="5">
        <v>213</v>
      </c>
      <c r="CT627" s="5">
        <v>74.849999999999994</v>
      </c>
      <c r="CU627" s="5">
        <v>40.549999999999997</v>
      </c>
      <c r="CV627" s="5">
        <v>11890</v>
      </c>
      <c r="CW627" s="5">
        <v>4800</v>
      </c>
      <c r="CX627" s="5">
        <v>1500</v>
      </c>
      <c r="CY627" s="5">
        <v>0.74</v>
      </c>
      <c r="CZ627" s="3" t="s">
        <v>22</v>
      </c>
      <c r="DA627" s="5">
        <v>3.64</v>
      </c>
      <c r="DB627" s="5">
        <v>1811</v>
      </c>
      <c r="DC627" s="5">
        <v>40.200000000000003</v>
      </c>
      <c r="DD627" s="5">
        <v>128.25</v>
      </c>
      <c r="DE627" s="3" t="s">
        <v>22</v>
      </c>
      <c r="DF627" s="5">
        <v>0.72</v>
      </c>
      <c r="DG627" s="3"/>
      <c r="DH627" s="5">
        <v>63.2</v>
      </c>
      <c r="DI627" s="3" t="s">
        <v>28</v>
      </c>
      <c r="DJ627" s="3"/>
      <c r="DK627" s="5" t="s">
        <v>21</v>
      </c>
      <c r="DL627" s="3" t="s">
        <v>8</v>
      </c>
      <c r="DM627" s="5">
        <v>0.31</v>
      </c>
      <c r="DN627" s="3"/>
      <c r="DO627" s="5">
        <v>2220</v>
      </c>
      <c r="DP627" s="5">
        <v>0.66</v>
      </c>
      <c r="DQ627" s="5">
        <v>1540</v>
      </c>
      <c r="DR627" s="5">
        <v>4.99</v>
      </c>
      <c r="DS627" s="5">
        <v>48.5</v>
      </c>
      <c r="DT627" s="5">
        <v>2.2200000000000002</v>
      </c>
      <c r="DU627" s="2"/>
      <c r="DV627" s="5">
        <v>4.45</v>
      </c>
      <c r="DW627" s="5">
        <v>38</v>
      </c>
      <c r="DX627" s="3"/>
      <c r="DY627" s="3"/>
      <c r="DZ627" s="5">
        <v>5970</v>
      </c>
      <c r="EA627" s="5">
        <v>22.8</v>
      </c>
      <c r="EB627" s="5">
        <v>4.3</v>
      </c>
      <c r="EC627" s="3"/>
      <c r="ED627" s="5">
        <v>624</v>
      </c>
      <c r="EE627" s="5">
        <v>0.41</v>
      </c>
      <c r="EF627" s="3" t="s">
        <v>1</v>
      </c>
      <c r="EG627" s="3" t="s">
        <v>27</v>
      </c>
      <c r="EH627" s="5">
        <v>176.69</v>
      </c>
      <c r="EI627" s="5">
        <v>22.87</v>
      </c>
      <c r="EJ627" s="3" t="s">
        <v>473</v>
      </c>
      <c r="EK627" s="5">
        <v>8.5500000000000007</v>
      </c>
      <c r="EL627" s="3" t="s">
        <v>1</v>
      </c>
      <c r="EM627" s="3"/>
      <c r="EN627" s="3" t="s">
        <v>27</v>
      </c>
      <c r="EO627" s="3"/>
      <c r="EP627" s="3" t="s">
        <v>8</v>
      </c>
      <c r="EQ627" s="3"/>
      <c r="ER627" s="5">
        <v>10.07</v>
      </c>
      <c r="ES627" s="3"/>
      <c r="ET627" s="9">
        <v>168</v>
      </c>
      <c r="EU627" s="3"/>
      <c r="EV627" s="3" t="s">
        <v>28</v>
      </c>
      <c r="EW627" s="9">
        <v>71.599999999999994</v>
      </c>
      <c r="EX627" s="9">
        <v>1.83</v>
      </c>
      <c r="EY627" s="3"/>
      <c r="EZ627" s="3"/>
      <c r="FA627" s="9">
        <v>2</v>
      </c>
      <c r="FB627" s="9">
        <v>10.11</v>
      </c>
      <c r="FC627" s="5">
        <v>624</v>
      </c>
      <c r="FD627" s="9">
        <v>86</v>
      </c>
      <c r="FE627" s="2" t="s">
        <v>311</v>
      </c>
      <c r="FF627" s="3" t="s">
        <v>28</v>
      </c>
      <c r="FG627" s="3" t="s">
        <v>1</v>
      </c>
      <c r="FH627" s="9">
        <v>7.65</v>
      </c>
      <c r="FI627" s="3"/>
      <c r="FJ627" s="9">
        <v>46.3</v>
      </c>
      <c r="FK627" s="3" t="s">
        <v>1</v>
      </c>
      <c r="FL627" s="3" t="s">
        <v>1</v>
      </c>
      <c r="FM627" s="3"/>
      <c r="FN627" s="9">
        <v>2700</v>
      </c>
      <c r="FO627" s="9">
        <v>2.85</v>
      </c>
      <c r="FP627" s="9">
        <v>44.8</v>
      </c>
      <c r="FQ627" s="3" t="s">
        <v>311</v>
      </c>
      <c r="FR627" s="5">
        <v>3.57</v>
      </c>
      <c r="FS627" s="9">
        <v>191</v>
      </c>
      <c r="FT627" s="3" t="s">
        <v>1</v>
      </c>
      <c r="FU627" s="3"/>
      <c r="FV627" s="3" t="s">
        <v>27</v>
      </c>
      <c r="FW627" s="5">
        <v>8793</v>
      </c>
      <c r="FX627" s="10">
        <v>6.55</v>
      </c>
      <c r="FY627" s="3"/>
      <c r="FZ627" s="3"/>
      <c r="GA627" s="3"/>
      <c r="GB627" s="3"/>
      <c r="GC627" s="3" t="s">
        <v>27</v>
      </c>
      <c r="GD627" s="3"/>
      <c r="GE627" s="3"/>
      <c r="GF627" s="3" t="s">
        <v>30</v>
      </c>
      <c r="GG627" s="3"/>
      <c r="GH627" s="9">
        <v>3.78</v>
      </c>
      <c r="GI627" s="5">
        <v>624</v>
      </c>
      <c r="GJ627" s="5">
        <v>83330000000000</v>
      </c>
      <c r="GK627" s="3"/>
      <c r="GL627" s="5">
        <v>1675</v>
      </c>
      <c r="GM627" s="9">
        <v>1.74</v>
      </c>
      <c r="GN627" s="3"/>
      <c r="GO627" s="3"/>
      <c r="GP627" s="3"/>
      <c r="GQ627" s="3"/>
      <c r="GR627" s="3"/>
      <c r="GS627" s="9">
        <v>4.99</v>
      </c>
      <c r="GT627" s="9">
        <v>158.5</v>
      </c>
      <c r="GU627" s="9">
        <v>63.05</v>
      </c>
      <c r="GV627" s="3"/>
      <c r="GW627" s="9">
        <v>430</v>
      </c>
      <c r="GX627" s="2" t="s">
        <v>34</v>
      </c>
      <c r="GY627" s="9">
        <v>5.22</v>
      </c>
      <c r="GZ627" s="9">
        <v>8.2100000000000009</v>
      </c>
      <c r="HA627" s="9">
        <v>1.5</v>
      </c>
      <c r="HB627" s="9">
        <v>52</v>
      </c>
      <c r="HC627" s="3"/>
      <c r="HD627" s="3"/>
      <c r="HE627" s="9">
        <v>676</v>
      </c>
      <c r="HF627" s="9">
        <v>53.05</v>
      </c>
      <c r="HG627" s="3" t="s">
        <v>467</v>
      </c>
      <c r="HH627" s="5">
        <v>624</v>
      </c>
      <c r="HI627" s="3" t="s">
        <v>311</v>
      </c>
      <c r="HJ627" s="3"/>
      <c r="HK627" s="3"/>
      <c r="HL627" s="3"/>
      <c r="HM627" s="9">
        <v>1.18</v>
      </c>
      <c r="HN627" s="9">
        <v>218700</v>
      </c>
      <c r="HO627" s="3"/>
      <c r="HP627" s="3" t="s">
        <v>1</v>
      </c>
      <c r="HQ627" s="3" t="s">
        <v>28</v>
      </c>
      <c r="HR627" s="9">
        <v>1240</v>
      </c>
      <c r="HS627" s="5">
        <v>2.0099999999999998</v>
      </c>
      <c r="HT627" s="3"/>
      <c r="HU627" s="9" t="s">
        <v>21</v>
      </c>
      <c r="HV627" s="3">
        <v>1</v>
      </c>
      <c r="HW627" s="9">
        <v>10.11</v>
      </c>
      <c r="HX627" s="3"/>
      <c r="HY627" s="3"/>
      <c r="HZ627" s="3" t="s">
        <v>30</v>
      </c>
      <c r="IA627" s="9">
        <v>511.6</v>
      </c>
      <c r="IB627" s="5">
        <v>12398</v>
      </c>
      <c r="IC627" s="3" t="s">
        <v>18</v>
      </c>
      <c r="ID627" s="3"/>
      <c r="IE627" s="3" t="s">
        <v>309</v>
      </c>
      <c r="IF627" s="7"/>
      <c r="IG627" s="9">
        <v>1963</v>
      </c>
      <c r="IH627" s="9">
        <v>19.899999999999999</v>
      </c>
    </row>
    <row r="628" spans="1:242" x14ac:dyDescent="0.25">
      <c r="A628" s="1" t="s">
        <v>775</v>
      </c>
      <c r="B628" s="5">
        <v>19250</v>
      </c>
      <c r="C628" s="3"/>
      <c r="D628" s="5">
        <v>134.44999999999999</v>
      </c>
      <c r="E628" s="3" t="s">
        <v>1</v>
      </c>
      <c r="F628" s="3"/>
      <c r="G628" s="3"/>
      <c r="H628" s="3"/>
      <c r="I628" s="3"/>
      <c r="J628" s="5">
        <v>1.01</v>
      </c>
      <c r="K628" s="3"/>
      <c r="L628" s="3"/>
      <c r="M628" s="5">
        <v>1.5</v>
      </c>
      <c r="N628" s="5">
        <v>12.89</v>
      </c>
      <c r="O628" s="3"/>
      <c r="P628" s="3"/>
      <c r="Q628" s="3"/>
      <c r="R628" s="5">
        <v>54.35</v>
      </c>
      <c r="S628" s="3"/>
      <c r="T628" s="2"/>
      <c r="U628" s="5">
        <v>37.700000000000003</v>
      </c>
      <c r="V628" s="3"/>
      <c r="W628" s="5">
        <v>620</v>
      </c>
      <c r="X628" s="3"/>
      <c r="Y628" s="3"/>
      <c r="Z628" s="5">
        <v>5.44</v>
      </c>
      <c r="AA628" s="3"/>
      <c r="AB628" s="5">
        <v>3.93</v>
      </c>
      <c r="AC628" s="5">
        <v>1.1399999999999999</v>
      </c>
      <c r="AD628" s="3" t="s">
        <v>22</v>
      </c>
      <c r="AE628" s="3" t="s">
        <v>1</v>
      </c>
      <c r="AF628" s="3"/>
      <c r="AG628" s="5">
        <v>1.8779999999999999</v>
      </c>
      <c r="AH628" s="5">
        <v>620</v>
      </c>
      <c r="AI628" s="5">
        <v>540</v>
      </c>
      <c r="AJ628" s="3"/>
      <c r="AK628" s="5">
        <v>620</v>
      </c>
      <c r="AL628" s="5">
        <v>1.43</v>
      </c>
      <c r="AM628" s="3"/>
      <c r="AN628" s="3"/>
      <c r="AO628" s="5">
        <v>620</v>
      </c>
      <c r="AP628" s="5">
        <v>620</v>
      </c>
      <c r="AQ628" s="5">
        <v>494</v>
      </c>
      <c r="AR628" s="5">
        <v>8.61</v>
      </c>
      <c r="AS628" s="3" t="s">
        <v>28</v>
      </c>
      <c r="AT628" s="3" t="s">
        <v>28</v>
      </c>
      <c r="AU628" s="5">
        <v>1530</v>
      </c>
      <c r="AV628" s="3"/>
      <c r="AW628" s="5">
        <v>620</v>
      </c>
      <c r="AX628" s="5" t="s">
        <v>21</v>
      </c>
      <c r="AY628" s="2" t="s">
        <v>311</v>
      </c>
      <c r="AZ628" s="5">
        <v>251</v>
      </c>
      <c r="BA628" s="5">
        <v>620</v>
      </c>
      <c r="BB628" s="3"/>
      <c r="BC628" s="3"/>
      <c r="BD628" s="5">
        <v>0.54</v>
      </c>
      <c r="BE628" s="3" t="s">
        <v>581</v>
      </c>
      <c r="BF628" s="5">
        <v>34.9</v>
      </c>
      <c r="BG628" s="5">
        <v>7.01</v>
      </c>
      <c r="BH628" s="3"/>
      <c r="BI628" s="3"/>
      <c r="BJ628" s="5">
        <v>15.28</v>
      </c>
      <c r="BK628" s="5">
        <v>4770</v>
      </c>
      <c r="BL628" s="5">
        <v>3.42</v>
      </c>
      <c r="BM628" s="5">
        <v>9.6</v>
      </c>
      <c r="BN628" s="5">
        <v>620</v>
      </c>
      <c r="BO628" s="3"/>
      <c r="BP628" s="5">
        <v>17.73</v>
      </c>
      <c r="BQ628" s="5">
        <v>6.97</v>
      </c>
      <c r="BR628" s="2" t="s">
        <v>21</v>
      </c>
      <c r="BS628" s="3"/>
      <c r="BT628" s="3"/>
      <c r="BU628" s="3"/>
      <c r="BV628" s="5">
        <v>5.58</v>
      </c>
      <c r="BW628" s="5">
        <v>6.17</v>
      </c>
      <c r="BX628" s="3" t="s">
        <v>27</v>
      </c>
      <c r="BY628" s="3"/>
      <c r="BZ628" s="5">
        <v>620</v>
      </c>
      <c r="CA628" s="5">
        <v>11.03</v>
      </c>
      <c r="CB628" s="3"/>
      <c r="CC628" s="5">
        <v>1.83</v>
      </c>
      <c r="CD628" s="5">
        <v>2307</v>
      </c>
      <c r="CE628" s="3"/>
      <c r="CF628" s="5">
        <v>290</v>
      </c>
      <c r="CG628" s="3" t="s">
        <v>312</v>
      </c>
      <c r="CH628" s="3"/>
      <c r="CI628" s="3" t="s">
        <v>27</v>
      </c>
      <c r="CJ628" s="3" t="s">
        <v>1</v>
      </c>
      <c r="CK628" s="5">
        <v>6.33</v>
      </c>
      <c r="CL628" s="3" t="s">
        <v>22</v>
      </c>
      <c r="CM628" s="5">
        <v>1197</v>
      </c>
      <c r="CN628" s="5">
        <v>620</v>
      </c>
      <c r="CO628" s="5">
        <v>150.85</v>
      </c>
      <c r="CP628" s="5">
        <v>24.95</v>
      </c>
      <c r="CQ628" s="5">
        <v>13.45</v>
      </c>
      <c r="CR628" s="5">
        <v>7.8</v>
      </c>
      <c r="CS628" s="5">
        <v>214</v>
      </c>
      <c r="CT628" s="5">
        <v>73.599999999999994</v>
      </c>
      <c r="CU628" s="5">
        <v>41.25</v>
      </c>
      <c r="CV628" s="5">
        <v>9240</v>
      </c>
      <c r="CW628" s="5">
        <v>4800</v>
      </c>
      <c r="CX628" s="5">
        <v>1500</v>
      </c>
      <c r="CY628" s="5">
        <v>0.74</v>
      </c>
      <c r="CZ628" s="3" t="s">
        <v>22</v>
      </c>
      <c r="DA628" s="5">
        <v>3.62</v>
      </c>
      <c r="DB628" s="5">
        <v>1792</v>
      </c>
      <c r="DC628" s="5">
        <v>40.65</v>
      </c>
      <c r="DD628" s="5">
        <v>127.45</v>
      </c>
      <c r="DE628" s="3" t="s">
        <v>22</v>
      </c>
      <c r="DF628" s="5">
        <v>0.72</v>
      </c>
      <c r="DG628" s="3"/>
      <c r="DH628" s="5">
        <v>63.2</v>
      </c>
      <c r="DI628" s="3" t="s">
        <v>28</v>
      </c>
      <c r="DJ628" s="3"/>
      <c r="DK628" s="5">
        <v>1678</v>
      </c>
      <c r="DL628" s="3" t="s">
        <v>8</v>
      </c>
      <c r="DM628" s="5">
        <v>0.31</v>
      </c>
      <c r="DN628" s="3"/>
      <c r="DO628" s="5">
        <v>2225</v>
      </c>
      <c r="DP628" s="5">
        <v>0.66</v>
      </c>
      <c r="DQ628" s="5">
        <v>1538</v>
      </c>
      <c r="DR628" s="5">
        <v>4.97</v>
      </c>
      <c r="DS628" s="5">
        <v>48.5</v>
      </c>
      <c r="DT628" s="5">
        <v>2.2200000000000002</v>
      </c>
      <c r="DU628" s="2"/>
      <c r="DV628" s="5">
        <v>4.45</v>
      </c>
      <c r="DW628" s="5">
        <v>37.700000000000003</v>
      </c>
      <c r="DX628" s="3"/>
      <c r="DY628" s="3"/>
      <c r="DZ628" s="5">
        <v>5920</v>
      </c>
      <c r="EA628" s="5">
        <v>24.3</v>
      </c>
      <c r="EB628" s="5">
        <v>3.82</v>
      </c>
      <c r="EC628" s="3"/>
      <c r="ED628" s="5">
        <v>620</v>
      </c>
      <c r="EE628" s="5">
        <v>0.42</v>
      </c>
      <c r="EF628" s="3" t="s">
        <v>1</v>
      </c>
      <c r="EG628" s="3" t="s">
        <v>27</v>
      </c>
      <c r="EH628" s="5">
        <v>177.49</v>
      </c>
      <c r="EI628" s="5">
        <v>23.09</v>
      </c>
      <c r="EJ628" s="3" t="s">
        <v>473</v>
      </c>
      <c r="EK628" s="5">
        <v>8.59</v>
      </c>
      <c r="EL628" s="3" t="s">
        <v>1</v>
      </c>
      <c r="EM628" s="3"/>
      <c r="EN628" s="3" t="s">
        <v>27</v>
      </c>
      <c r="EO628" s="3"/>
      <c r="EP628" s="3" t="s">
        <v>8</v>
      </c>
      <c r="EQ628" s="3"/>
      <c r="ER628" s="5">
        <v>10.02</v>
      </c>
      <c r="ES628" s="3"/>
      <c r="ET628" s="9">
        <v>165</v>
      </c>
      <c r="EU628" s="3"/>
      <c r="EV628" s="3" t="s">
        <v>28</v>
      </c>
      <c r="EW628" s="9">
        <v>71.599999999999994</v>
      </c>
      <c r="EX628" s="9">
        <v>1.83</v>
      </c>
      <c r="EY628" s="3"/>
      <c r="EZ628" s="3"/>
      <c r="FA628" s="9">
        <v>2</v>
      </c>
      <c r="FB628" s="9">
        <v>10.199999999999999</v>
      </c>
      <c r="FC628" s="5">
        <v>620</v>
      </c>
      <c r="FD628" s="9">
        <v>86</v>
      </c>
      <c r="FE628" s="2" t="s">
        <v>311</v>
      </c>
      <c r="FF628" s="3" t="s">
        <v>28</v>
      </c>
      <c r="FG628" s="3" t="s">
        <v>1</v>
      </c>
      <c r="FH628" s="9">
        <v>7.63</v>
      </c>
      <c r="FI628" s="3"/>
      <c r="FJ628" s="9">
        <v>46.3</v>
      </c>
      <c r="FK628" s="3" t="s">
        <v>1</v>
      </c>
      <c r="FL628" s="3" t="s">
        <v>1</v>
      </c>
      <c r="FM628" s="3"/>
      <c r="FN628" s="9">
        <v>2705</v>
      </c>
      <c r="FO628" s="9">
        <v>2.89</v>
      </c>
      <c r="FP628" s="9">
        <v>41.84</v>
      </c>
      <c r="FQ628" s="3" t="s">
        <v>311</v>
      </c>
      <c r="FR628" s="5">
        <v>3.51</v>
      </c>
      <c r="FS628" s="9">
        <v>189</v>
      </c>
      <c r="FT628" s="3" t="s">
        <v>1</v>
      </c>
      <c r="FU628" s="3"/>
      <c r="FV628" s="3" t="s">
        <v>27</v>
      </c>
      <c r="FW628" s="5">
        <v>8650</v>
      </c>
      <c r="FX628" s="10">
        <v>6.58</v>
      </c>
      <c r="FY628" s="3"/>
      <c r="FZ628" s="3"/>
      <c r="GA628" s="3"/>
      <c r="GB628" s="3"/>
      <c r="GC628" s="3" t="s">
        <v>27</v>
      </c>
      <c r="GD628" s="3"/>
      <c r="GE628" s="3"/>
      <c r="GF628" s="3" t="s">
        <v>30</v>
      </c>
      <c r="GG628" s="3"/>
      <c r="GH628" s="9">
        <v>3.78</v>
      </c>
      <c r="GI628" s="5">
        <v>620</v>
      </c>
      <c r="GJ628" s="5">
        <v>143000000000000</v>
      </c>
      <c r="GK628" s="3"/>
      <c r="GL628" s="5">
        <v>1675</v>
      </c>
      <c r="GM628" s="9">
        <v>1.65</v>
      </c>
      <c r="GN628" s="3"/>
      <c r="GO628" s="3"/>
      <c r="GP628" s="3"/>
      <c r="GQ628" s="3"/>
      <c r="GR628" s="3"/>
      <c r="GS628" s="9">
        <v>4.99</v>
      </c>
      <c r="GT628" s="9">
        <v>157.44999999999999</v>
      </c>
      <c r="GU628" s="9">
        <v>62.55</v>
      </c>
      <c r="GV628" s="3"/>
      <c r="GW628" s="9">
        <v>430</v>
      </c>
      <c r="GX628" s="2" t="s">
        <v>34</v>
      </c>
      <c r="GY628" s="9">
        <v>5.23</v>
      </c>
      <c r="GZ628" s="9">
        <v>8.06</v>
      </c>
      <c r="HA628" s="9">
        <v>1.49</v>
      </c>
      <c r="HB628" s="9">
        <v>52</v>
      </c>
      <c r="HC628" s="3"/>
      <c r="HD628" s="3"/>
      <c r="HE628" s="9">
        <v>704</v>
      </c>
      <c r="HF628" s="9">
        <v>44.5</v>
      </c>
      <c r="HG628" s="3" t="s">
        <v>467</v>
      </c>
      <c r="HH628" s="5">
        <v>620</v>
      </c>
      <c r="HI628" s="3" t="s">
        <v>311</v>
      </c>
      <c r="HJ628" s="3"/>
      <c r="HK628" s="3"/>
      <c r="HL628" s="3"/>
      <c r="HM628" s="9">
        <v>1.19</v>
      </c>
      <c r="HN628" s="9">
        <v>233025</v>
      </c>
      <c r="HO628" s="3"/>
      <c r="HP628" s="3" t="s">
        <v>1</v>
      </c>
      <c r="HQ628" s="3" t="s">
        <v>28</v>
      </c>
      <c r="HR628" s="9">
        <v>1236</v>
      </c>
      <c r="HS628" s="5">
        <v>2.12</v>
      </c>
      <c r="HT628" s="3"/>
      <c r="HU628" s="9">
        <v>0.62</v>
      </c>
      <c r="HV628" s="3">
        <v>1</v>
      </c>
      <c r="HW628" s="9">
        <v>10.11</v>
      </c>
      <c r="HX628" s="3"/>
      <c r="HY628" s="3"/>
      <c r="HZ628" s="3" t="s">
        <v>30</v>
      </c>
      <c r="IA628" s="9">
        <v>517.67999999999995</v>
      </c>
      <c r="IB628" s="5">
        <v>13250</v>
      </c>
      <c r="IC628" s="3" t="s">
        <v>18</v>
      </c>
      <c r="ID628" s="3"/>
      <c r="IE628" s="3" t="s">
        <v>309</v>
      </c>
      <c r="IF628" s="7"/>
      <c r="IG628" s="9">
        <v>2050</v>
      </c>
      <c r="IH628" s="9">
        <v>18.5</v>
      </c>
    </row>
    <row r="629" spans="1:242" x14ac:dyDescent="0.25">
      <c r="A629" s="1" t="s">
        <v>776</v>
      </c>
      <c r="B629" s="5">
        <v>19250</v>
      </c>
      <c r="C629" s="3"/>
      <c r="D629" s="5">
        <v>131.5</v>
      </c>
      <c r="E629" s="3" t="s">
        <v>1</v>
      </c>
      <c r="F629" s="3"/>
      <c r="G629" s="3"/>
      <c r="H629" s="3"/>
      <c r="I629" s="3"/>
      <c r="J629" s="5">
        <v>1.01</v>
      </c>
      <c r="K629" s="3"/>
      <c r="L629" s="3"/>
      <c r="M629" s="5">
        <v>1.52</v>
      </c>
      <c r="N629" s="5">
        <v>13.09</v>
      </c>
      <c r="O629" s="3"/>
      <c r="P629" s="3"/>
      <c r="Q629" s="3"/>
      <c r="R629" s="5">
        <v>54.35</v>
      </c>
      <c r="S629" s="3"/>
      <c r="T629" s="5">
        <v>49</v>
      </c>
      <c r="U629" s="5">
        <v>38.5</v>
      </c>
      <c r="V629" s="3"/>
      <c r="W629" s="5">
        <v>628</v>
      </c>
      <c r="X629" s="3"/>
      <c r="Y629" s="3"/>
      <c r="Z629" s="5">
        <v>5.48</v>
      </c>
      <c r="AA629" s="3"/>
      <c r="AB629" s="5">
        <v>3.98</v>
      </c>
      <c r="AC629" s="5">
        <v>1.1499999999999999</v>
      </c>
      <c r="AD629" s="3" t="s">
        <v>22</v>
      </c>
      <c r="AE629" s="3" t="s">
        <v>1</v>
      </c>
      <c r="AF629" s="3"/>
      <c r="AG629" s="5">
        <v>1.9019999999999999</v>
      </c>
      <c r="AH629" s="5">
        <v>628</v>
      </c>
      <c r="AI629" s="5">
        <v>541</v>
      </c>
      <c r="AJ629" s="3"/>
      <c r="AK629" s="5">
        <v>628</v>
      </c>
      <c r="AL629" s="5">
        <v>1.43</v>
      </c>
      <c r="AM629" s="3"/>
      <c r="AN629" s="3"/>
      <c r="AO629" s="5">
        <v>628</v>
      </c>
      <c r="AP629" s="5">
        <v>628</v>
      </c>
      <c r="AQ629" s="5">
        <v>497.25</v>
      </c>
      <c r="AR629" s="5">
        <v>8.61</v>
      </c>
      <c r="AS629" s="3" t="s">
        <v>28</v>
      </c>
      <c r="AT629" s="3" t="s">
        <v>28</v>
      </c>
      <c r="AU629" s="5">
        <v>1549.1</v>
      </c>
      <c r="AV629" s="3"/>
      <c r="AW629" s="5">
        <v>628</v>
      </c>
      <c r="AX629" s="5" t="s">
        <v>21</v>
      </c>
      <c r="AY629" s="2" t="s">
        <v>311</v>
      </c>
      <c r="AZ629" s="5">
        <v>253</v>
      </c>
      <c r="BA629" s="5">
        <v>628</v>
      </c>
      <c r="BB629" s="3"/>
      <c r="BC629" s="3"/>
      <c r="BD629" s="5">
        <v>0.53</v>
      </c>
      <c r="BE629" s="3" t="s">
        <v>581</v>
      </c>
      <c r="BF629" s="5">
        <v>34.700000000000003</v>
      </c>
      <c r="BG629" s="5">
        <v>7.15</v>
      </c>
      <c r="BH629" s="3"/>
      <c r="BI629" s="3"/>
      <c r="BJ629" s="5">
        <v>15.21</v>
      </c>
      <c r="BK629" s="5">
        <v>5070</v>
      </c>
      <c r="BL629" s="5">
        <v>3.42</v>
      </c>
      <c r="BM629" s="5">
        <v>9.6</v>
      </c>
      <c r="BN629" s="5">
        <v>628</v>
      </c>
      <c r="BO629" s="3"/>
      <c r="BP629" s="5">
        <v>17.93</v>
      </c>
      <c r="BQ629" s="5">
        <v>6.96</v>
      </c>
      <c r="BR629" s="2" t="s">
        <v>21</v>
      </c>
      <c r="BS629" s="3"/>
      <c r="BT629" s="3"/>
      <c r="BU629" s="3"/>
      <c r="BV629" s="5">
        <v>5.69</v>
      </c>
      <c r="BW629" s="5">
        <v>6.27</v>
      </c>
      <c r="BX629" s="3" t="s">
        <v>27</v>
      </c>
      <c r="BY629" s="3"/>
      <c r="BZ629" s="5">
        <v>628</v>
      </c>
      <c r="CA629" s="5">
        <v>11.05</v>
      </c>
      <c r="CB629" s="3"/>
      <c r="CC629" s="5">
        <v>1.87</v>
      </c>
      <c r="CD629" s="5">
        <v>2323</v>
      </c>
      <c r="CE629" s="3"/>
      <c r="CF629" s="5">
        <v>322</v>
      </c>
      <c r="CG629" s="3" t="s">
        <v>312</v>
      </c>
      <c r="CH629" s="3"/>
      <c r="CI629" s="3" t="s">
        <v>27</v>
      </c>
      <c r="CJ629" s="3" t="s">
        <v>1</v>
      </c>
      <c r="CK629" s="5">
        <v>6.4</v>
      </c>
      <c r="CL629" s="3" t="s">
        <v>22</v>
      </c>
      <c r="CM629" s="5">
        <v>1224</v>
      </c>
      <c r="CN629" s="5">
        <v>628</v>
      </c>
      <c r="CO629" s="5">
        <v>151.15</v>
      </c>
      <c r="CP629" s="5">
        <v>25.05</v>
      </c>
      <c r="CQ629" s="5">
        <v>13.54</v>
      </c>
      <c r="CR629" s="5">
        <v>7.81</v>
      </c>
      <c r="CS629" s="5">
        <v>218</v>
      </c>
      <c r="CT629" s="5">
        <v>74.22</v>
      </c>
      <c r="CU629" s="5">
        <v>41.35</v>
      </c>
      <c r="CV629" s="5">
        <v>9040</v>
      </c>
      <c r="CW629" s="5">
        <v>4800</v>
      </c>
      <c r="CX629" s="5">
        <v>1499.25</v>
      </c>
      <c r="CY629" s="5">
        <v>0.74</v>
      </c>
      <c r="CZ629" s="3" t="s">
        <v>22</v>
      </c>
      <c r="DA629" s="5">
        <v>3.6</v>
      </c>
      <c r="DB629" s="5">
        <v>1827</v>
      </c>
      <c r="DC629" s="5">
        <v>40.85</v>
      </c>
      <c r="DD629" s="5">
        <v>134.55000000000001</v>
      </c>
      <c r="DE629" s="3" t="s">
        <v>22</v>
      </c>
      <c r="DF629" s="5">
        <v>0.72</v>
      </c>
      <c r="DG629" s="3"/>
      <c r="DH629" s="5">
        <v>62.9</v>
      </c>
      <c r="DI629" s="3" t="s">
        <v>28</v>
      </c>
      <c r="DJ629" s="3"/>
      <c r="DK629" s="5">
        <v>1430</v>
      </c>
      <c r="DL629" s="3" t="s">
        <v>8</v>
      </c>
      <c r="DM629" s="5">
        <v>0.31</v>
      </c>
      <c r="DN629" s="3"/>
      <c r="DO629" s="5">
        <v>2475</v>
      </c>
      <c r="DP629" s="5">
        <v>0.65</v>
      </c>
      <c r="DQ629" s="5">
        <v>1536</v>
      </c>
      <c r="DR629" s="5">
        <v>5.04</v>
      </c>
      <c r="DS629" s="5">
        <v>48.5</v>
      </c>
      <c r="DT629" s="5">
        <v>2.2200000000000002</v>
      </c>
      <c r="DU629" s="2"/>
      <c r="DV629" s="5">
        <v>4.45</v>
      </c>
      <c r="DW629" s="5">
        <v>38.5</v>
      </c>
      <c r="DX629" s="3"/>
      <c r="DY629" s="3"/>
      <c r="DZ629" s="5">
        <v>5868</v>
      </c>
      <c r="EA629" s="5">
        <v>26.02</v>
      </c>
      <c r="EB629" s="5">
        <v>3.78</v>
      </c>
      <c r="EC629" s="3"/>
      <c r="ED629" s="5">
        <v>628</v>
      </c>
      <c r="EE629" s="5">
        <v>0.41</v>
      </c>
      <c r="EF629" s="3" t="s">
        <v>1</v>
      </c>
      <c r="EG629" s="3" t="s">
        <v>27</v>
      </c>
      <c r="EH629" s="5">
        <v>180.5</v>
      </c>
      <c r="EI629" s="5">
        <v>23.09</v>
      </c>
      <c r="EJ629" s="3" t="s">
        <v>473</v>
      </c>
      <c r="EK629" s="5">
        <v>8.59</v>
      </c>
      <c r="EL629" s="3" t="s">
        <v>1</v>
      </c>
      <c r="EM629" s="3"/>
      <c r="EN629" s="3" t="s">
        <v>27</v>
      </c>
      <c r="EO629" s="3"/>
      <c r="EP629" s="3" t="s">
        <v>8</v>
      </c>
      <c r="EQ629" s="3"/>
      <c r="ER629" s="5">
        <v>10.1</v>
      </c>
      <c r="ES629" s="3"/>
      <c r="ET629" s="9">
        <v>165.1</v>
      </c>
      <c r="EU629" s="3"/>
      <c r="EV629" s="3" t="s">
        <v>28</v>
      </c>
      <c r="EW629" s="9">
        <v>71.599999999999994</v>
      </c>
      <c r="EX629" s="9">
        <v>1.83</v>
      </c>
      <c r="EY629" s="3"/>
      <c r="EZ629" s="3"/>
      <c r="FA629" s="9">
        <v>2.13</v>
      </c>
      <c r="FB629" s="9">
        <v>10.3</v>
      </c>
      <c r="FC629" s="5">
        <v>628</v>
      </c>
      <c r="FD629" s="9">
        <v>92.8</v>
      </c>
      <c r="FE629" s="2" t="s">
        <v>311</v>
      </c>
      <c r="FF629" s="3" t="s">
        <v>28</v>
      </c>
      <c r="FG629" s="3" t="s">
        <v>1</v>
      </c>
      <c r="FH629" s="9">
        <v>7.69</v>
      </c>
      <c r="FI629" s="3"/>
      <c r="FJ629" s="9">
        <v>46.35</v>
      </c>
      <c r="FK629" s="3" t="s">
        <v>1</v>
      </c>
      <c r="FL629" s="3" t="s">
        <v>1</v>
      </c>
      <c r="FM629" s="3"/>
      <c r="FN629" s="9">
        <v>2800</v>
      </c>
      <c r="FO629" s="9">
        <v>2.89</v>
      </c>
      <c r="FP629" s="9">
        <v>40.1</v>
      </c>
      <c r="FQ629" s="3" t="s">
        <v>311</v>
      </c>
      <c r="FR629" s="5">
        <v>3.48</v>
      </c>
      <c r="FS629" s="9">
        <v>192.45</v>
      </c>
      <c r="FT629" s="3" t="s">
        <v>1</v>
      </c>
      <c r="FU629" s="3"/>
      <c r="FV629" s="3" t="s">
        <v>27</v>
      </c>
      <c r="FW629" s="5">
        <v>8971</v>
      </c>
      <c r="FX629" s="10">
        <v>6.6</v>
      </c>
      <c r="FY629" s="3"/>
      <c r="FZ629" s="3"/>
      <c r="GA629" s="3"/>
      <c r="GB629" s="3"/>
      <c r="GC629" s="3" t="s">
        <v>27</v>
      </c>
      <c r="GD629" s="3"/>
      <c r="GE629" s="3"/>
      <c r="GF629" s="3" t="s">
        <v>30</v>
      </c>
      <c r="GG629" s="3"/>
      <c r="GH629" s="9">
        <v>3.78</v>
      </c>
      <c r="GI629" s="5">
        <v>628</v>
      </c>
      <c r="GJ629" s="5">
        <v>99450000000000</v>
      </c>
      <c r="GK629" s="3"/>
      <c r="GL629" s="5">
        <v>1675</v>
      </c>
      <c r="GM629" s="9">
        <v>1.65</v>
      </c>
      <c r="GN629" s="3"/>
      <c r="GO629" s="3"/>
      <c r="GP629" s="3"/>
      <c r="GQ629" s="3"/>
      <c r="GR629" s="3"/>
      <c r="GS629" s="9">
        <v>5.08</v>
      </c>
      <c r="GT629" s="9">
        <v>160.55000000000001</v>
      </c>
      <c r="GU629" s="9">
        <v>63.18</v>
      </c>
      <c r="GV629" s="3"/>
      <c r="GW629" s="9">
        <v>430</v>
      </c>
      <c r="GX629" s="2" t="s">
        <v>34</v>
      </c>
      <c r="GY629" s="9">
        <v>5.3</v>
      </c>
      <c r="GZ629" s="9">
        <v>8.07</v>
      </c>
      <c r="HA629" s="9">
        <v>1.55</v>
      </c>
      <c r="HB629" s="9">
        <v>52</v>
      </c>
      <c r="HC629" s="3"/>
      <c r="HD629" s="3"/>
      <c r="HE629" s="9">
        <v>705</v>
      </c>
      <c r="HF629" s="9">
        <v>40.42</v>
      </c>
      <c r="HG629" s="3" t="s">
        <v>467</v>
      </c>
      <c r="HH629" s="5">
        <v>628</v>
      </c>
      <c r="HI629" s="3" t="s">
        <v>311</v>
      </c>
      <c r="HJ629" s="3"/>
      <c r="HK629" s="3"/>
      <c r="HL629" s="3"/>
      <c r="HM629" s="9">
        <v>1.2</v>
      </c>
      <c r="HN629" s="9">
        <v>245170</v>
      </c>
      <c r="HO629" s="3"/>
      <c r="HP629" s="3" t="s">
        <v>1</v>
      </c>
      <c r="HQ629" s="3" t="s">
        <v>28</v>
      </c>
      <c r="HR629" s="9">
        <v>1242</v>
      </c>
      <c r="HS629" s="5">
        <v>2.12</v>
      </c>
      <c r="HT629" s="3"/>
      <c r="HU629" s="9">
        <v>0.61</v>
      </c>
      <c r="HV629" s="3">
        <v>1</v>
      </c>
      <c r="HW629" s="9">
        <v>10.11</v>
      </c>
      <c r="HX629" s="3"/>
      <c r="HY629" s="3"/>
      <c r="HZ629" s="3" t="s">
        <v>30</v>
      </c>
      <c r="IA629" s="9">
        <v>525.25</v>
      </c>
      <c r="IB629" s="5">
        <v>13088</v>
      </c>
      <c r="IC629" s="3" t="s">
        <v>18</v>
      </c>
      <c r="ID629" s="3"/>
      <c r="IE629" s="3" t="s">
        <v>309</v>
      </c>
      <c r="IF629" s="7"/>
      <c r="IG629" s="9">
        <v>2231</v>
      </c>
      <c r="IH629" s="9">
        <v>18.53</v>
      </c>
    </row>
    <row r="630" spans="1:242" x14ac:dyDescent="0.25">
      <c r="A630" s="1" t="s">
        <v>777</v>
      </c>
      <c r="B630" s="5">
        <v>19250</v>
      </c>
      <c r="C630" s="3"/>
      <c r="D630" s="5">
        <v>131</v>
      </c>
      <c r="E630" s="3" t="s">
        <v>1</v>
      </c>
      <c r="F630" s="3"/>
      <c r="G630" s="3"/>
      <c r="H630" s="3"/>
      <c r="I630" s="3"/>
      <c r="J630" s="5">
        <v>1.01</v>
      </c>
      <c r="K630" s="3"/>
      <c r="L630" s="3"/>
      <c r="M630" s="5">
        <v>1.55</v>
      </c>
      <c r="N630" s="5">
        <v>12.75</v>
      </c>
      <c r="O630" s="3"/>
      <c r="P630" s="3"/>
      <c r="Q630" s="3"/>
      <c r="R630" s="5">
        <v>54.35</v>
      </c>
      <c r="S630" s="3"/>
      <c r="T630" s="5">
        <v>72</v>
      </c>
      <c r="U630" s="5">
        <v>37.450000000000003</v>
      </c>
      <c r="V630" s="3"/>
      <c r="W630" s="5">
        <v>615</v>
      </c>
      <c r="X630" s="3"/>
      <c r="Y630" s="3"/>
      <c r="Z630" s="5">
        <v>5.51</v>
      </c>
      <c r="AA630" s="3"/>
      <c r="AB630" s="5">
        <v>3.98</v>
      </c>
      <c r="AC630" s="5">
        <v>1.1599999999999999</v>
      </c>
      <c r="AD630" s="3" t="s">
        <v>22</v>
      </c>
      <c r="AE630" s="3" t="s">
        <v>1</v>
      </c>
      <c r="AF630" s="3"/>
      <c r="AG630" s="5">
        <v>1.86</v>
      </c>
      <c r="AH630" s="5">
        <v>615</v>
      </c>
      <c r="AI630" s="5">
        <v>534</v>
      </c>
      <c r="AJ630" s="3"/>
      <c r="AK630" s="5">
        <v>615</v>
      </c>
      <c r="AL630" s="5">
        <v>1.44</v>
      </c>
      <c r="AM630" s="3"/>
      <c r="AN630" s="3"/>
      <c r="AO630" s="5">
        <v>615</v>
      </c>
      <c r="AP630" s="5">
        <v>615</v>
      </c>
      <c r="AQ630" s="5">
        <v>496</v>
      </c>
      <c r="AR630" s="5">
        <v>8.61</v>
      </c>
      <c r="AS630" s="3" t="s">
        <v>28</v>
      </c>
      <c r="AT630" s="3" t="s">
        <v>28</v>
      </c>
      <c r="AU630" s="5">
        <v>1557</v>
      </c>
      <c r="AV630" s="3"/>
      <c r="AW630" s="5">
        <v>615</v>
      </c>
      <c r="AX630" s="5" t="s">
        <v>21</v>
      </c>
      <c r="AY630" s="2" t="s">
        <v>311</v>
      </c>
      <c r="AZ630" s="5">
        <v>256</v>
      </c>
      <c r="BA630" s="5">
        <v>615</v>
      </c>
      <c r="BB630" s="3"/>
      <c r="BC630" s="3"/>
      <c r="BD630" s="5">
        <v>0.53</v>
      </c>
      <c r="BE630" s="3" t="s">
        <v>581</v>
      </c>
      <c r="BF630" s="5">
        <v>34</v>
      </c>
      <c r="BG630" s="5">
        <v>6.95</v>
      </c>
      <c r="BH630" s="3"/>
      <c r="BI630" s="3"/>
      <c r="BJ630" s="5">
        <v>15.5</v>
      </c>
      <c r="BK630" s="5">
        <v>5230</v>
      </c>
      <c r="BL630" s="5">
        <v>3.42</v>
      </c>
      <c r="BM630" s="5">
        <v>9.6</v>
      </c>
      <c r="BN630" s="5">
        <v>615</v>
      </c>
      <c r="BO630" s="3"/>
      <c r="BP630" s="5">
        <v>17.600000000000001</v>
      </c>
      <c r="BQ630" s="5">
        <v>7.1</v>
      </c>
      <c r="BR630" s="2" t="s">
        <v>21</v>
      </c>
      <c r="BS630" s="3"/>
      <c r="BT630" s="3"/>
      <c r="BU630" s="3"/>
      <c r="BV630" s="5">
        <v>5.53</v>
      </c>
      <c r="BW630" s="5">
        <v>6.1</v>
      </c>
      <c r="BX630" s="3" t="s">
        <v>27</v>
      </c>
      <c r="BY630" s="3"/>
      <c r="BZ630" s="5">
        <v>615</v>
      </c>
      <c r="CA630" s="5">
        <v>11.05</v>
      </c>
      <c r="CB630" s="3"/>
      <c r="CC630" s="5">
        <v>1.81</v>
      </c>
      <c r="CD630" s="5">
        <v>2332</v>
      </c>
      <c r="CE630" s="3"/>
      <c r="CF630" s="5">
        <v>318</v>
      </c>
      <c r="CG630" s="3" t="s">
        <v>312</v>
      </c>
      <c r="CH630" s="3"/>
      <c r="CI630" s="3" t="s">
        <v>27</v>
      </c>
      <c r="CJ630" s="3" t="s">
        <v>1</v>
      </c>
      <c r="CK630" s="5">
        <v>6.38</v>
      </c>
      <c r="CL630" s="3" t="s">
        <v>22</v>
      </c>
      <c r="CM630" s="5">
        <v>1250</v>
      </c>
      <c r="CN630" s="5">
        <v>615</v>
      </c>
      <c r="CO630" s="5">
        <v>151.15</v>
      </c>
      <c r="CP630" s="5">
        <v>24.75</v>
      </c>
      <c r="CQ630" s="5">
        <v>13.54</v>
      </c>
      <c r="CR630" s="5">
        <v>7.81</v>
      </c>
      <c r="CS630" s="5">
        <v>216</v>
      </c>
      <c r="CT630" s="5">
        <v>73.239999999999995</v>
      </c>
      <c r="CU630" s="5">
        <v>41.58</v>
      </c>
      <c r="CV630" s="5">
        <v>8532</v>
      </c>
      <c r="CW630" s="5">
        <v>4800</v>
      </c>
      <c r="CX630" s="5">
        <v>1499.25</v>
      </c>
      <c r="CY630" s="5">
        <v>0.72</v>
      </c>
      <c r="CZ630" s="3" t="s">
        <v>22</v>
      </c>
      <c r="DA630" s="5">
        <v>3.72</v>
      </c>
      <c r="DB630" s="5">
        <v>1777</v>
      </c>
      <c r="DC630" s="5">
        <v>40.9</v>
      </c>
      <c r="DD630" s="5">
        <v>134.15</v>
      </c>
      <c r="DE630" s="3" t="s">
        <v>22</v>
      </c>
      <c r="DF630" s="5">
        <v>0.72</v>
      </c>
      <c r="DG630" s="3"/>
      <c r="DH630" s="5">
        <v>63.9</v>
      </c>
      <c r="DI630" s="3" t="s">
        <v>28</v>
      </c>
      <c r="DJ630" s="3"/>
      <c r="DK630" s="5">
        <v>1381</v>
      </c>
      <c r="DL630" s="3" t="s">
        <v>8</v>
      </c>
      <c r="DM630" s="5">
        <v>0.31</v>
      </c>
      <c r="DN630" s="3"/>
      <c r="DO630" s="5">
        <v>2520</v>
      </c>
      <c r="DP630" s="5">
        <v>0.65</v>
      </c>
      <c r="DQ630" s="5">
        <v>1535</v>
      </c>
      <c r="DR630" s="5">
        <v>5.09</v>
      </c>
      <c r="DS630" s="5">
        <v>48.5</v>
      </c>
      <c r="DT630" s="5">
        <v>2.2200000000000002</v>
      </c>
      <c r="DU630" s="2"/>
      <c r="DV630" s="5">
        <v>4.45</v>
      </c>
      <c r="DW630" s="5">
        <v>37.450000000000003</v>
      </c>
      <c r="DX630" s="3"/>
      <c r="DY630" s="3"/>
      <c r="DZ630" s="5">
        <v>5921</v>
      </c>
      <c r="EA630" s="5">
        <v>26.22</v>
      </c>
      <c r="EB630" s="5">
        <v>3.85</v>
      </c>
      <c r="EC630" s="3"/>
      <c r="ED630" s="5">
        <v>615</v>
      </c>
      <c r="EE630" s="5">
        <v>0.4</v>
      </c>
      <c r="EF630" s="3" t="s">
        <v>1</v>
      </c>
      <c r="EG630" s="3" t="s">
        <v>27</v>
      </c>
      <c r="EH630" s="5">
        <v>180.95</v>
      </c>
      <c r="EI630" s="5">
        <v>24.1</v>
      </c>
      <c r="EJ630" s="3" t="s">
        <v>473</v>
      </c>
      <c r="EK630" s="5">
        <v>8.56</v>
      </c>
      <c r="EL630" s="3" t="s">
        <v>1</v>
      </c>
      <c r="EM630" s="3"/>
      <c r="EN630" s="3" t="s">
        <v>27</v>
      </c>
      <c r="EO630" s="3"/>
      <c r="EP630" s="3" t="s">
        <v>8</v>
      </c>
      <c r="EQ630" s="3"/>
      <c r="ER630" s="5">
        <v>9.9700000000000006</v>
      </c>
      <c r="ES630" s="3"/>
      <c r="ET630" s="9">
        <v>165.06</v>
      </c>
      <c r="EU630" s="3"/>
      <c r="EV630" s="3" t="s">
        <v>28</v>
      </c>
      <c r="EW630" s="9">
        <v>71.599999999999994</v>
      </c>
      <c r="EX630" s="9">
        <v>1.83</v>
      </c>
      <c r="EY630" s="3"/>
      <c r="EZ630" s="3"/>
      <c r="FA630" s="9">
        <v>2.13</v>
      </c>
      <c r="FB630" s="9">
        <v>10.4</v>
      </c>
      <c r="FC630" s="5">
        <v>615</v>
      </c>
      <c r="FD630" s="9">
        <v>92.4</v>
      </c>
      <c r="FE630" s="2" t="s">
        <v>311</v>
      </c>
      <c r="FF630" s="3" t="s">
        <v>28</v>
      </c>
      <c r="FG630" s="3" t="s">
        <v>1</v>
      </c>
      <c r="FH630" s="9">
        <v>7.55</v>
      </c>
      <c r="FI630" s="3"/>
      <c r="FJ630" s="9">
        <v>46.35</v>
      </c>
      <c r="FK630" s="3" t="s">
        <v>1</v>
      </c>
      <c r="FL630" s="3" t="s">
        <v>1</v>
      </c>
      <c r="FM630" s="3"/>
      <c r="FN630" s="9">
        <v>2895</v>
      </c>
      <c r="FO630" s="9">
        <v>2.9</v>
      </c>
      <c r="FP630" s="9">
        <v>42.23</v>
      </c>
      <c r="FQ630" s="3" t="s">
        <v>311</v>
      </c>
      <c r="FR630" s="5">
        <v>3.44</v>
      </c>
      <c r="FS630" s="9">
        <v>187.5</v>
      </c>
      <c r="FT630" s="3" t="s">
        <v>1</v>
      </c>
      <c r="FU630" s="3"/>
      <c r="FV630" s="3" t="s">
        <v>27</v>
      </c>
      <c r="FW630" s="5">
        <v>8890</v>
      </c>
      <c r="FX630" s="10">
        <v>6.63</v>
      </c>
      <c r="FY630" s="3"/>
      <c r="FZ630" s="3"/>
      <c r="GA630" s="3"/>
      <c r="GB630" s="3"/>
      <c r="GC630" s="3" t="s">
        <v>27</v>
      </c>
      <c r="GD630" s="3"/>
      <c r="GE630" s="3"/>
      <c r="GF630" s="3" t="s">
        <v>30</v>
      </c>
      <c r="GG630" s="3"/>
      <c r="GH630" s="9">
        <v>3.78</v>
      </c>
      <c r="GI630" s="5">
        <v>615</v>
      </c>
      <c r="GJ630" s="5">
        <v>145990000000000</v>
      </c>
      <c r="GK630" s="3"/>
      <c r="GL630" s="5">
        <v>1675</v>
      </c>
      <c r="GM630" s="9">
        <v>1.62</v>
      </c>
      <c r="GN630" s="3"/>
      <c r="GO630" s="3"/>
      <c r="GP630" s="3"/>
      <c r="GQ630" s="3"/>
      <c r="GR630" s="3"/>
      <c r="GS630" s="9">
        <v>5.13</v>
      </c>
      <c r="GT630" s="9">
        <v>157.65</v>
      </c>
      <c r="GU630" s="9">
        <v>64.2</v>
      </c>
      <c r="GV630" s="3"/>
      <c r="GW630" s="9">
        <v>430</v>
      </c>
      <c r="GX630" s="2" t="s">
        <v>34</v>
      </c>
      <c r="GY630" s="9">
        <v>5.35</v>
      </c>
      <c r="GZ630" s="9">
        <v>7.8</v>
      </c>
      <c r="HA630" s="9">
        <v>1.53</v>
      </c>
      <c r="HB630" s="9">
        <v>52</v>
      </c>
      <c r="HC630" s="3"/>
      <c r="HD630" s="3"/>
      <c r="HE630" s="9">
        <v>705</v>
      </c>
      <c r="HF630" s="9">
        <v>40.299999999999997</v>
      </c>
      <c r="HG630" s="3" t="s">
        <v>467</v>
      </c>
      <c r="HH630" s="5">
        <v>615</v>
      </c>
      <c r="HI630" s="3" t="s">
        <v>311</v>
      </c>
      <c r="HJ630" s="3"/>
      <c r="HK630" s="3"/>
      <c r="HL630" s="3"/>
      <c r="HM630" s="9">
        <v>1.18</v>
      </c>
      <c r="HN630" s="9">
        <v>253080</v>
      </c>
      <c r="HO630" s="3"/>
      <c r="HP630" s="3" t="s">
        <v>1</v>
      </c>
      <c r="HQ630" s="3" t="s">
        <v>28</v>
      </c>
      <c r="HR630" s="9">
        <v>1305</v>
      </c>
      <c r="HS630" s="5">
        <v>2.12</v>
      </c>
      <c r="HT630" s="3"/>
      <c r="HU630" s="9">
        <v>0.61</v>
      </c>
      <c r="HV630" s="3">
        <v>1</v>
      </c>
      <c r="HW630" s="9">
        <v>10.45</v>
      </c>
      <c r="HX630" s="3"/>
      <c r="HY630" s="3"/>
      <c r="HZ630" s="3" t="s">
        <v>30</v>
      </c>
      <c r="IA630" s="9">
        <v>537.65</v>
      </c>
      <c r="IB630" s="5">
        <v>13092</v>
      </c>
      <c r="IC630" s="3" t="s">
        <v>18</v>
      </c>
      <c r="ID630" s="3"/>
      <c r="IE630" s="3" t="s">
        <v>309</v>
      </c>
      <c r="IF630" s="7"/>
      <c r="IG630" s="9">
        <v>2330</v>
      </c>
      <c r="IH630" s="9">
        <v>19.5</v>
      </c>
    </row>
    <row r="631" spans="1:242" x14ac:dyDescent="0.25">
      <c r="A631" s="1" t="s">
        <v>778</v>
      </c>
      <c r="B631" s="5">
        <v>19250</v>
      </c>
      <c r="C631" s="3"/>
      <c r="D631" s="5">
        <v>130.85</v>
      </c>
      <c r="E631" s="3" t="s">
        <v>1</v>
      </c>
      <c r="F631" s="3"/>
      <c r="G631" s="3"/>
      <c r="H631" s="3"/>
      <c r="I631" s="3"/>
      <c r="J631" s="5">
        <v>1.01</v>
      </c>
      <c r="K631" s="3"/>
      <c r="L631" s="3"/>
      <c r="M631" s="5">
        <v>1.62</v>
      </c>
      <c r="N631" s="5">
        <v>12.7</v>
      </c>
      <c r="O631" s="3"/>
      <c r="P631" s="3"/>
      <c r="Q631" s="3"/>
      <c r="R631" s="5">
        <v>54.35</v>
      </c>
      <c r="S631" s="3"/>
      <c r="T631" s="5">
        <v>82</v>
      </c>
      <c r="U631" s="5">
        <v>37.24</v>
      </c>
      <c r="V631" s="3"/>
      <c r="W631" s="5">
        <v>612</v>
      </c>
      <c r="X631" s="3"/>
      <c r="Y631" s="3"/>
      <c r="Z631" s="5">
        <v>5.53</v>
      </c>
      <c r="AA631" s="3"/>
      <c r="AB631" s="5">
        <v>4.0599999999999996</v>
      </c>
      <c r="AC631" s="5">
        <v>1.1599999999999999</v>
      </c>
      <c r="AD631" s="3" t="s">
        <v>22</v>
      </c>
      <c r="AE631" s="3" t="s">
        <v>1</v>
      </c>
      <c r="AF631" s="3"/>
      <c r="AG631" s="5">
        <v>1.849</v>
      </c>
      <c r="AH631" s="5">
        <v>612</v>
      </c>
      <c r="AI631" s="5">
        <v>532</v>
      </c>
      <c r="AJ631" s="3"/>
      <c r="AK631" s="5">
        <v>612</v>
      </c>
      <c r="AL631" s="5">
        <v>1.47</v>
      </c>
      <c r="AM631" s="3"/>
      <c r="AN631" s="3"/>
      <c r="AO631" s="5">
        <v>612</v>
      </c>
      <c r="AP631" s="5">
        <v>612</v>
      </c>
      <c r="AQ631" s="5">
        <v>497</v>
      </c>
      <c r="AR631" s="5">
        <v>8.61</v>
      </c>
      <c r="AS631" s="3" t="s">
        <v>28</v>
      </c>
      <c r="AT631" s="3" t="s">
        <v>28</v>
      </c>
      <c r="AU631" s="5">
        <v>1598</v>
      </c>
      <c r="AV631" s="3"/>
      <c r="AW631" s="5">
        <v>612</v>
      </c>
      <c r="AX631" s="5" t="s">
        <v>21</v>
      </c>
      <c r="AY631" s="2" t="s">
        <v>311</v>
      </c>
      <c r="AZ631" s="5">
        <v>258</v>
      </c>
      <c r="BA631" s="5">
        <v>612</v>
      </c>
      <c r="BB631" s="3"/>
      <c r="BC631" s="3"/>
      <c r="BD631" s="5">
        <v>0.53</v>
      </c>
      <c r="BE631" s="3" t="s">
        <v>581</v>
      </c>
      <c r="BF631" s="5">
        <v>34</v>
      </c>
      <c r="BG631" s="5">
        <v>6.91</v>
      </c>
      <c r="BH631" s="3"/>
      <c r="BI631" s="3"/>
      <c r="BJ631" s="5">
        <v>15.55</v>
      </c>
      <c r="BK631" s="5">
        <v>5369</v>
      </c>
      <c r="BL631" s="5">
        <v>3.42</v>
      </c>
      <c r="BM631" s="5">
        <v>9.6</v>
      </c>
      <c r="BN631" s="5">
        <v>612</v>
      </c>
      <c r="BO631" s="3"/>
      <c r="BP631" s="5">
        <v>17.54</v>
      </c>
      <c r="BQ631" s="5">
        <v>6.96</v>
      </c>
      <c r="BR631" s="2" t="s">
        <v>21</v>
      </c>
      <c r="BS631" s="3"/>
      <c r="BT631" s="3"/>
      <c r="BU631" s="3"/>
      <c r="BV631" s="5">
        <v>5.51</v>
      </c>
      <c r="BW631" s="5">
        <v>6.07</v>
      </c>
      <c r="BX631" s="3" t="s">
        <v>27</v>
      </c>
      <c r="BY631" s="3"/>
      <c r="BZ631" s="5">
        <v>612</v>
      </c>
      <c r="CA631" s="5">
        <v>11.05</v>
      </c>
      <c r="CB631" s="3"/>
      <c r="CC631" s="5">
        <v>1.8</v>
      </c>
      <c r="CD631" s="5">
        <v>2340</v>
      </c>
      <c r="CE631" s="3"/>
      <c r="CF631" s="5">
        <v>310</v>
      </c>
      <c r="CG631" s="3" t="s">
        <v>312</v>
      </c>
      <c r="CH631" s="3"/>
      <c r="CI631" s="3" t="s">
        <v>27</v>
      </c>
      <c r="CJ631" s="3" t="s">
        <v>1</v>
      </c>
      <c r="CK631" s="5">
        <v>6.37</v>
      </c>
      <c r="CL631" s="3" t="s">
        <v>22</v>
      </c>
      <c r="CM631" s="5">
        <v>1251</v>
      </c>
      <c r="CN631" s="5">
        <v>612</v>
      </c>
      <c r="CO631" s="5">
        <v>151.15</v>
      </c>
      <c r="CP631" s="5">
        <v>24.61</v>
      </c>
      <c r="CQ631" s="5">
        <v>13.54</v>
      </c>
      <c r="CR631" s="5">
        <v>7.81</v>
      </c>
      <c r="CS631" s="5">
        <v>221</v>
      </c>
      <c r="CT631" s="5">
        <v>73.14</v>
      </c>
      <c r="CU631" s="5">
        <v>43.55</v>
      </c>
      <c r="CV631" s="5">
        <v>11814</v>
      </c>
      <c r="CW631" s="5">
        <v>4800</v>
      </c>
      <c r="CX631" s="5">
        <v>1499.25</v>
      </c>
      <c r="CY631" s="5">
        <v>0.7142857142857143</v>
      </c>
      <c r="CZ631" s="3" t="s">
        <v>22</v>
      </c>
      <c r="DA631" s="5">
        <v>3.67</v>
      </c>
      <c r="DB631" s="5">
        <v>1766</v>
      </c>
      <c r="DC631" s="5">
        <v>40.950000000000003</v>
      </c>
      <c r="DD631" s="5">
        <v>139.65</v>
      </c>
      <c r="DE631" s="3" t="s">
        <v>22</v>
      </c>
      <c r="DF631" s="5">
        <v>0.72</v>
      </c>
      <c r="DG631" s="3"/>
      <c r="DH631" s="5">
        <v>65.900000000000006</v>
      </c>
      <c r="DI631" s="3" t="s">
        <v>28</v>
      </c>
      <c r="DJ631" s="3"/>
      <c r="DK631" s="5">
        <v>1453</v>
      </c>
      <c r="DL631" s="3" t="s">
        <v>8</v>
      </c>
      <c r="DM631" s="5">
        <v>0.31</v>
      </c>
      <c r="DN631" s="3"/>
      <c r="DO631" s="5">
        <v>2520</v>
      </c>
      <c r="DP631" s="5">
        <v>0.65</v>
      </c>
      <c r="DQ631" s="5">
        <v>1533</v>
      </c>
      <c r="DR631" s="5">
        <v>5.19</v>
      </c>
      <c r="DS631" s="5">
        <v>48.5</v>
      </c>
      <c r="DT631" s="5">
        <v>2.2200000000000002</v>
      </c>
      <c r="DU631" s="2"/>
      <c r="DV631" s="5">
        <v>4.45</v>
      </c>
      <c r="DW631" s="5">
        <v>37.24</v>
      </c>
      <c r="DX631" s="3"/>
      <c r="DY631" s="3"/>
      <c r="DZ631" s="5">
        <v>6120</v>
      </c>
      <c r="EA631" s="5">
        <v>26.97</v>
      </c>
      <c r="EB631" s="5">
        <v>4.07</v>
      </c>
      <c r="EC631" s="3"/>
      <c r="ED631" s="5">
        <v>612</v>
      </c>
      <c r="EE631" s="5">
        <v>0.4</v>
      </c>
      <c r="EF631" s="3" t="s">
        <v>1</v>
      </c>
      <c r="EG631" s="3" t="s">
        <v>27</v>
      </c>
      <c r="EH631" s="5">
        <v>182.7</v>
      </c>
      <c r="EI631" s="5">
        <v>24.25</v>
      </c>
      <c r="EJ631" s="3" t="s">
        <v>473</v>
      </c>
      <c r="EK631" s="5">
        <v>8.9</v>
      </c>
      <c r="EL631" s="3" t="s">
        <v>1</v>
      </c>
      <c r="EM631" s="3"/>
      <c r="EN631" s="3" t="s">
        <v>27</v>
      </c>
      <c r="EO631" s="3"/>
      <c r="EP631" s="3" t="s">
        <v>8</v>
      </c>
      <c r="EQ631" s="3"/>
      <c r="ER631" s="5">
        <v>9.16</v>
      </c>
      <c r="ES631" s="3"/>
      <c r="ET631" s="9">
        <v>165.12</v>
      </c>
      <c r="EU631" s="3"/>
      <c r="EV631" s="3" t="s">
        <v>28</v>
      </c>
      <c r="EW631" s="9">
        <v>73.95</v>
      </c>
      <c r="EX631" s="9">
        <v>1.83</v>
      </c>
      <c r="EY631" s="3"/>
      <c r="EZ631" s="3"/>
      <c r="FA631" s="9">
        <v>2.2200000000000002</v>
      </c>
      <c r="FB631" s="9">
        <v>10.49</v>
      </c>
      <c r="FC631" s="5">
        <v>612</v>
      </c>
      <c r="FD631" s="9">
        <v>99.5</v>
      </c>
      <c r="FE631" s="2" t="s">
        <v>311</v>
      </c>
      <c r="FF631" s="3" t="s">
        <v>28</v>
      </c>
      <c r="FG631" s="3" t="s">
        <v>1</v>
      </c>
      <c r="FH631" s="9">
        <v>7.67</v>
      </c>
      <c r="FI631" s="3"/>
      <c r="FJ631" s="9">
        <v>46.75</v>
      </c>
      <c r="FK631" s="3" t="s">
        <v>1</v>
      </c>
      <c r="FL631" s="3" t="s">
        <v>1</v>
      </c>
      <c r="FM631" s="3"/>
      <c r="FN631" s="9">
        <v>2895</v>
      </c>
      <c r="FO631" s="9">
        <v>2.93</v>
      </c>
      <c r="FP631" s="9">
        <v>40.93</v>
      </c>
      <c r="FQ631" s="3" t="s">
        <v>311</v>
      </c>
      <c r="FR631" s="5">
        <v>3.56</v>
      </c>
      <c r="FS631" s="9">
        <v>186.5</v>
      </c>
      <c r="FT631" s="3" t="s">
        <v>1</v>
      </c>
      <c r="FU631" s="3"/>
      <c r="FV631" s="3" t="s">
        <v>27</v>
      </c>
      <c r="FW631" s="5">
        <v>9056</v>
      </c>
      <c r="FX631" s="10">
        <v>6.66</v>
      </c>
      <c r="FY631" s="3"/>
      <c r="FZ631" s="3"/>
      <c r="GA631" s="3"/>
      <c r="GB631" s="3"/>
      <c r="GC631" s="3" t="s">
        <v>27</v>
      </c>
      <c r="GD631" s="3"/>
      <c r="GE631" s="3"/>
      <c r="GF631" s="3" t="s">
        <v>30</v>
      </c>
      <c r="GG631" s="3"/>
      <c r="GH631" s="9">
        <v>3.78</v>
      </c>
      <c r="GI631" s="5">
        <v>612</v>
      </c>
      <c r="GJ631" s="5">
        <v>144950000000000</v>
      </c>
      <c r="GK631" s="3"/>
      <c r="GL631" s="5">
        <v>1680</v>
      </c>
      <c r="GM631" s="9">
        <v>1.71</v>
      </c>
      <c r="GN631" s="3"/>
      <c r="GO631" s="3"/>
      <c r="GP631" s="3"/>
      <c r="GQ631" s="3"/>
      <c r="GR631" s="3"/>
      <c r="GS631" s="9">
        <v>5.25</v>
      </c>
      <c r="GT631" s="9">
        <v>157</v>
      </c>
      <c r="GU631" s="9">
        <v>65.7</v>
      </c>
      <c r="GV631" s="3"/>
      <c r="GW631" s="9">
        <v>430</v>
      </c>
      <c r="GX631" s="2" t="s">
        <v>34</v>
      </c>
      <c r="GY631" s="9">
        <v>5.41</v>
      </c>
      <c r="GZ631" s="9">
        <v>7.91</v>
      </c>
      <c r="HA631" s="9">
        <v>1.54</v>
      </c>
      <c r="HB631" s="9">
        <v>52</v>
      </c>
      <c r="HC631" s="3"/>
      <c r="HD631" s="3"/>
      <c r="HE631" s="9">
        <v>705</v>
      </c>
      <c r="HF631" s="9">
        <v>41.95</v>
      </c>
      <c r="HG631" s="3" t="s">
        <v>467</v>
      </c>
      <c r="HH631" s="5">
        <v>612</v>
      </c>
      <c r="HI631" s="3" t="s">
        <v>311</v>
      </c>
      <c r="HJ631" s="3"/>
      <c r="HK631" s="3"/>
      <c r="HL631" s="3"/>
      <c r="HM631" s="9">
        <v>1.18</v>
      </c>
      <c r="HN631" s="9">
        <v>260315</v>
      </c>
      <c r="HO631" s="3"/>
      <c r="HP631" s="3" t="s">
        <v>1</v>
      </c>
      <c r="HQ631" s="3" t="s">
        <v>28</v>
      </c>
      <c r="HR631" s="9">
        <v>1314</v>
      </c>
      <c r="HS631" s="5">
        <v>2.13</v>
      </c>
      <c r="HT631" s="3"/>
      <c r="HU631" s="9">
        <v>0.62</v>
      </c>
      <c r="HV631" s="3">
        <v>1</v>
      </c>
      <c r="HW631" s="9">
        <v>10.5</v>
      </c>
      <c r="HX631" s="3"/>
      <c r="HY631" s="3"/>
      <c r="HZ631" s="3" t="s">
        <v>30</v>
      </c>
      <c r="IA631" s="9">
        <v>539.9</v>
      </c>
      <c r="IB631" s="5">
        <v>13092</v>
      </c>
      <c r="IC631" s="3" t="s">
        <v>18</v>
      </c>
      <c r="ID631" s="3"/>
      <c r="IE631" s="3" t="s">
        <v>309</v>
      </c>
      <c r="IF631" s="7"/>
      <c r="IG631" s="9">
        <v>2367</v>
      </c>
      <c r="IH631" s="9">
        <v>20.350000000000001</v>
      </c>
    </row>
    <row r="632" spans="1:242" x14ac:dyDescent="0.25">
      <c r="A632" s="1" t="s">
        <v>779</v>
      </c>
      <c r="B632" s="5">
        <v>19250</v>
      </c>
      <c r="C632" s="3"/>
      <c r="D632" s="5">
        <v>131.44999999999999</v>
      </c>
      <c r="E632" s="3" t="s">
        <v>1</v>
      </c>
      <c r="F632" s="3"/>
      <c r="G632" s="3"/>
      <c r="H632" s="3"/>
      <c r="I632" s="3"/>
      <c r="J632" s="5">
        <v>1.01</v>
      </c>
      <c r="K632" s="3"/>
      <c r="L632" s="3"/>
      <c r="M632" s="5">
        <v>1.63</v>
      </c>
      <c r="N632" s="5">
        <v>12.88</v>
      </c>
      <c r="O632" s="3"/>
      <c r="P632" s="3"/>
      <c r="Q632" s="3"/>
      <c r="R632" s="5">
        <v>54.35</v>
      </c>
      <c r="S632" s="3"/>
      <c r="T632" s="5">
        <v>89.35</v>
      </c>
      <c r="U632" s="5">
        <v>37.83</v>
      </c>
      <c r="V632" s="3"/>
      <c r="W632" s="5">
        <v>621</v>
      </c>
      <c r="X632" s="3"/>
      <c r="Y632" s="3"/>
      <c r="Z632" s="5">
        <v>5.55</v>
      </c>
      <c r="AA632" s="3"/>
      <c r="AB632" s="5">
        <v>4.46</v>
      </c>
      <c r="AC632" s="5">
        <v>1.1599999999999999</v>
      </c>
      <c r="AD632" s="3" t="s">
        <v>22</v>
      </c>
      <c r="AE632" s="3" t="s">
        <v>1</v>
      </c>
      <c r="AF632" s="3"/>
      <c r="AG632" s="5">
        <v>1.8759999999999999</v>
      </c>
      <c r="AH632" s="5">
        <v>621</v>
      </c>
      <c r="AI632" s="5">
        <v>545</v>
      </c>
      <c r="AJ632" s="3"/>
      <c r="AK632" s="5">
        <v>621</v>
      </c>
      <c r="AL632" s="5">
        <v>1.47</v>
      </c>
      <c r="AM632" s="3"/>
      <c r="AN632" s="3"/>
      <c r="AO632" s="5">
        <v>621</v>
      </c>
      <c r="AP632" s="5">
        <v>621</v>
      </c>
      <c r="AQ632" s="5">
        <v>512</v>
      </c>
      <c r="AR632" s="5">
        <v>8.61</v>
      </c>
      <c r="AS632" s="3" t="s">
        <v>28</v>
      </c>
      <c r="AT632" s="3" t="s">
        <v>28</v>
      </c>
      <c r="AU632" s="5">
        <v>1548</v>
      </c>
      <c r="AV632" s="3"/>
      <c r="AW632" s="5">
        <v>621</v>
      </c>
      <c r="AX632" s="5" t="s">
        <v>21</v>
      </c>
      <c r="AY632" s="2" t="s">
        <v>311</v>
      </c>
      <c r="AZ632" s="5">
        <v>261</v>
      </c>
      <c r="BA632" s="5">
        <v>621</v>
      </c>
      <c r="BB632" s="3"/>
      <c r="BC632" s="3"/>
      <c r="BD632" s="5">
        <v>0.54</v>
      </c>
      <c r="BE632" s="3" t="s">
        <v>581</v>
      </c>
      <c r="BF632" s="5">
        <v>33.85</v>
      </c>
      <c r="BG632" s="5">
        <v>7.01</v>
      </c>
      <c r="BH632" s="3"/>
      <c r="BI632" s="3"/>
      <c r="BJ632" s="5">
        <v>15.6</v>
      </c>
      <c r="BK632" s="5">
        <v>5430</v>
      </c>
      <c r="BL632" s="5">
        <v>3.41</v>
      </c>
      <c r="BM632" s="5">
        <v>9.6</v>
      </c>
      <c r="BN632" s="5">
        <v>621</v>
      </c>
      <c r="BO632" s="3"/>
      <c r="BP632" s="5">
        <v>17.75</v>
      </c>
      <c r="BQ632" s="5">
        <v>7.11</v>
      </c>
      <c r="BR632" s="2" t="s">
        <v>21</v>
      </c>
      <c r="BS632" s="3"/>
      <c r="BT632" s="3"/>
      <c r="BU632" s="3"/>
      <c r="BV632" s="5">
        <v>5.59</v>
      </c>
      <c r="BW632" s="5">
        <v>6.16</v>
      </c>
      <c r="BX632" s="3" t="s">
        <v>27</v>
      </c>
      <c r="BY632" s="3"/>
      <c r="BZ632" s="5">
        <v>621</v>
      </c>
      <c r="CA632" s="5">
        <v>11.06</v>
      </c>
      <c r="CB632" s="3"/>
      <c r="CC632" s="5">
        <v>1.83</v>
      </c>
      <c r="CD632" s="5">
        <v>2338</v>
      </c>
      <c r="CE632" s="3"/>
      <c r="CF632" s="5">
        <v>311</v>
      </c>
      <c r="CG632" s="3" t="s">
        <v>312</v>
      </c>
      <c r="CH632" s="3"/>
      <c r="CI632" s="3" t="s">
        <v>27</v>
      </c>
      <c r="CJ632" s="3" t="s">
        <v>1</v>
      </c>
      <c r="CK632" s="5">
        <v>6.43</v>
      </c>
      <c r="CL632" s="3" t="s">
        <v>22</v>
      </c>
      <c r="CM632" s="5">
        <v>1263</v>
      </c>
      <c r="CN632" s="5">
        <v>621</v>
      </c>
      <c r="CO632" s="5">
        <v>151.15</v>
      </c>
      <c r="CP632" s="5">
        <v>24.61</v>
      </c>
      <c r="CQ632" s="5">
        <v>13.53</v>
      </c>
      <c r="CR632" s="5">
        <v>7.81</v>
      </c>
      <c r="CS632" s="5">
        <v>225</v>
      </c>
      <c r="CT632" s="5">
        <v>73.3</v>
      </c>
      <c r="CU632" s="5">
        <v>44.4</v>
      </c>
      <c r="CV632" s="5">
        <v>15224</v>
      </c>
      <c r="CW632" s="5">
        <v>4800</v>
      </c>
      <c r="CX632" s="5">
        <v>1499.25</v>
      </c>
      <c r="CY632" s="5">
        <v>0.7246376811594204</v>
      </c>
      <c r="CZ632" s="3" t="s">
        <v>22</v>
      </c>
      <c r="DA632" s="5">
        <v>3.68</v>
      </c>
      <c r="DB632" s="5">
        <v>1791</v>
      </c>
      <c r="DC632" s="5">
        <v>40.700000000000003</v>
      </c>
      <c r="DD632" s="5">
        <v>141.65</v>
      </c>
      <c r="DE632" s="3" t="s">
        <v>22</v>
      </c>
      <c r="DF632" s="5">
        <v>0.72</v>
      </c>
      <c r="DG632" s="3"/>
      <c r="DH632" s="5">
        <v>62.7</v>
      </c>
      <c r="DI632" s="3" t="s">
        <v>28</v>
      </c>
      <c r="DJ632" s="3"/>
      <c r="DK632" s="5">
        <v>1424</v>
      </c>
      <c r="DL632" s="3" t="s">
        <v>8</v>
      </c>
      <c r="DM632" s="5">
        <v>0.31</v>
      </c>
      <c r="DN632" s="3"/>
      <c r="DO632" s="5">
        <v>2520</v>
      </c>
      <c r="DP632" s="5">
        <v>0.66</v>
      </c>
      <c r="DQ632" s="5">
        <v>1531</v>
      </c>
      <c r="DR632" s="5">
        <v>5.95</v>
      </c>
      <c r="DS632" s="5">
        <v>48.5</v>
      </c>
      <c r="DT632" s="5">
        <v>2.2200000000000002</v>
      </c>
      <c r="DU632" s="2"/>
      <c r="DV632" s="5">
        <v>4.45</v>
      </c>
      <c r="DW632" s="5">
        <v>37.83</v>
      </c>
      <c r="DX632" s="3"/>
      <c r="DY632" s="3"/>
      <c r="DZ632" s="5">
        <v>6370</v>
      </c>
      <c r="EA632" s="5">
        <v>27.08</v>
      </c>
      <c r="EB632" s="5">
        <v>4.32</v>
      </c>
      <c r="EC632" s="3"/>
      <c r="ED632" s="5">
        <v>621</v>
      </c>
      <c r="EE632" s="5">
        <v>0.41</v>
      </c>
      <c r="EF632" s="3" t="s">
        <v>1</v>
      </c>
      <c r="EG632" s="3" t="s">
        <v>27</v>
      </c>
      <c r="EH632" s="5">
        <v>183.7</v>
      </c>
      <c r="EI632" s="5">
        <v>24.58</v>
      </c>
      <c r="EJ632" s="3" t="s">
        <v>473</v>
      </c>
      <c r="EK632" s="5">
        <v>9.0299999999999994</v>
      </c>
      <c r="EL632" s="3" t="s">
        <v>1</v>
      </c>
      <c r="EM632" s="3"/>
      <c r="EN632" s="3" t="s">
        <v>27</v>
      </c>
      <c r="EO632" s="3"/>
      <c r="EP632" s="3" t="s">
        <v>8</v>
      </c>
      <c r="EQ632" s="3"/>
      <c r="ER632" s="5">
        <v>10.029999999999999</v>
      </c>
      <c r="ES632" s="3"/>
      <c r="ET632" s="9">
        <v>165.16</v>
      </c>
      <c r="EU632" s="3"/>
      <c r="EV632" s="3" t="s">
        <v>28</v>
      </c>
      <c r="EW632" s="9">
        <v>73.95</v>
      </c>
      <c r="EX632" s="9">
        <v>1.83</v>
      </c>
      <c r="EY632" s="3"/>
      <c r="EZ632" s="3"/>
      <c r="FA632" s="9">
        <v>2.33</v>
      </c>
      <c r="FB632" s="9">
        <v>10.6</v>
      </c>
      <c r="FC632" s="5">
        <v>621</v>
      </c>
      <c r="FD632" s="9">
        <v>93.3</v>
      </c>
      <c r="FE632" s="2" t="s">
        <v>311</v>
      </c>
      <c r="FF632" s="3" t="s">
        <v>28</v>
      </c>
      <c r="FG632" s="3" t="s">
        <v>1</v>
      </c>
      <c r="FH632" s="9">
        <v>7.8</v>
      </c>
      <c r="FI632" s="3"/>
      <c r="FJ632" s="9">
        <v>52</v>
      </c>
      <c r="FK632" s="3" t="s">
        <v>1</v>
      </c>
      <c r="FL632" s="3" t="s">
        <v>1</v>
      </c>
      <c r="FM632" s="3"/>
      <c r="FN632" s="9">
        <v>2956</v>
      </c>
      <c r="FO632" s="9">
        <v>3.01</v>
      </c>
      <c r="FP632" s="9">
        <v>43.6</v>
      </c>
      <c r="FQ632" s="3" t="s">
        <v>311</v>
      </c>
      <c r="FR632" s="5">
        <v>3.53</v>
      </c>
      <c r="FS632" s="9">
        <v>189.15</v>
      </c>
      <c r="FT632" s="3" t="s">
        <v>1</v>
      </c>
      <c r="FU632" s="3"/>
      <c r="FV632" s="3" t="s">
        <v>27</v>
      </c>
      <c r="FW632" s="5">
        <v>9200</v>
      </c>
      <c r="FX632" s="10">
        <v>6.73</v>
      </c>
      <c r="FY632" s="3"/>
      <c r="FZ632" s="3"/>
      <c r="GA632" s="3"/>
      <c r="GB632" s="3"/>
      <c r="GC632" s="3" t="s">
        <v>27</v>
      </c>
      <c r="GD632" s="3"/>
      <c r="GE632" s="3"/>
      <c r="GF632" s="3" t="s">
        <v>30</v>
      </c>
      <c r="GG632" s="3"/>
      <c r="GH632" s="9">
        <v>3.78</v>
      </c>
      <c r="GI632" s="5">
        <v>621</v>
      </c>
      <c r="GJ632" s="5">
        <v>150280000000000</v>
      </c>
      <c r="GK632" s="3"/>
      <c r="GL632" s="5">
        <v>2213</v>
      </c>
      <c r="GM632" s="9">
        <v>1.72</v>
      </c>
      <c r="GN632" s="3"/>
      <c r="GO632" s="3"/>
      <c r="GP632" s="3"/>
      <c r="GQ632" s="3"/>
      <c r="GR632" s="3"/>
      <c r="GS632" s="9">
        <v>6</v>
      </c>
      <c r="GT632" s="9">
        <v>159</v>
      </c>
      <c r="GU632" s="9">
        <v>66.150000000000006</v>
      </c>
      <c r="GV632" s="3"/>
      <c r="GW632" s="9">
        <v>430</v>
      </c>
      <c r="GX632" s="2" t="s">
        <v>34</v>
      </c>
      <c r="GY632" s="9">
        <v>6.17</v>
      </c>
      <c r="GZ632" s="9">
        <v>8.06</v>
      </c>
      <c r="HA632" s="9">
        <v>1.58</v>
      </c>
      <c r="HB632" s="9">
        <v>52</v>
      </c>
      <c r="HC632" s="3"/>
      <c r="HD632" s="3"/>
      <c r="HE632" s="9">
        <v>708</v>
      </c>
      <c r="HF632" s="9">
        <v>43.45</v>
      </c>
      <c r="HG632" s="3" t="s">
        <v>467</v>
      </c>
      <c r="HH632" s="5">
        <v>621</v>
      </c>
      <c r="HI632" s="3" t="s">
        <v>311</v>
      </c>
      <c r="HJ632" s="3"/>
      <c r="HK632" s="3"/>
      <c r="HL632" s="3"/>
      <c r="HM632" s="9">
        <v>1.19</v>
      </c>
      <c r="HN632" s="9">
        <v>269430</v>
      </c>
      <c r="HO632" s="3"/>
      <c r="HP632" s="3" t="s">
        <v>1</v>
      </c>
      <c r="HQ632" s="3" t="s">
        <v>28</v>
      </c>
      <c r="HR632" s="9">
        <v>1322</v>
      </c>
      <c r="HS632" s="5">
        <v>2.13</v>
      </c>
      <c r="HT632" s="3"/>
      <c r="HU632" s="9">
        <v>0.61</v>
      </c>
      <c r="HV632" s="3">
        <v>1</v>
      </c>
      <c r="HW632" s="9">
        <v>10.67</v>
      </c>
      <c r="HX632" s="3"/>
      <c r="HY632" s="3"/>
      <c r="HZ632" s="3" t="s">
        <v>30</v>
      </c>
      <c r="IA632" s="9">
        <v>552.85</v>
      </c>
      <c r="IB632" s="5">
        <v>13096</v>
      </c>
      <c r="IC632" s="3" t="s">
        <v>18</v>
      </c>
      <c r="ID632" s="3"/>
      <c r="IE632" s="3" t="s">
        <v>309</v>
      </c>
      <c r="IF632" s="7"/>
      <c r="IG632" s="9">
        <v>2432</v>
      </c>
      <c r="IH632" s="9">
        <v>20.399999999999999</v>
      </c>
    </row>
    <row r="633" spans="1:242" x14ac:dyDescent="0.25">
      <c r="A633" s="1" t="s">
        <v>780</v>
      </c>
      <c r="B633" s="5">
        <v>19250</v>
      </c>
      <c r="C633" s="3"/>
      <c r="D633" s="5">
        <v>131.19999999999999</v>
      </c>
      <c r="E633" s="3" t="s">
        <v>1</v>
      </c>
      <c r="F633" s="3"/>
      <c r="G633" s="3"/>
      <c r="H633" s="3"/>
      <c r="I633" s="3"/>
      <c r="J633" s="5">
        <v>1.01</v>
      </c>
      <c r="K633" s="3"/>
      <c r="L633" s="3"/>
      <c r="M633" s="5">
        <v>1.66</v>
      </c>
      <c r="N633" s="5">
        <v>12.67</v>
      </c>
      <c r="O633" s="3"/>
      <c r="P633" s="3"/>
      <c r="Q633" s="3"/>
      <c r="R633" s="5">
        <v>55.15</v>
      </c>
      <c r="S633" s="3"/>
      <c r="T633" s="5">
        <v>89.95</v>
      </c>
      <c r="U633" s="5">
        <v>37.19</v>
      </c>
      <c r="V633" s="3"/>
      <c r="W633" s="5">
        <v>611</v>
      </c>
      <c r="X633" s="3"/>
      <c r="Y633" s="3"/>
      <c r="Z633" s="5">
        <v>5.57</v>
      </c>
      <c r="AA633" s="3"/>
      <c r="AB633" s="5">
        <v>4.7300000000000004</v>
      </c>
      <c r="AC633" s="5">
        <v>1.17</v>
      </c>
      <c r="AD633" s="3" t="s">
        <v>22</v>
      </c>
      <c r="AE633" s="3" t="s">
        <v>1</v>
      </c>
      <c r="AF633" s="3"/>
      <c r="AG633" s="5">
        <v>1.845</v>
      </c>
      <c r="AH633" s="5">
        <v>611</v>
      </c>
      <c r="AI633" s="5">
        <v>575</v>
      </c>
      <c r="AJ633" s="3"/>
      <c r="AK633" s="5">
        <v>611</v>
      </c>
      <c r="AL633" s="5">
        <v>1.51</v>
      </c>
      <c r="AM633" s="3"/>
      <c r="AN633" s="3"/>
      <c r="AO633" s="5">
        <v>611</v>
      </c>
      <c r="AP633" s="5">
        <v>611</v>
      </c>
      <c r="AQ633" s="5">
        <v>510</v>
      </c>
      <c r="AR633" s="5">
        <v>8.6199999999999992</v>
      </c>
      <c r="AS633" s="3" t="s">
        <v>28</v>
      </c>
      <c r="AT633" s="3" t="s">
        <v>28</v>
      </c>
      <c r="AU633" s="5">
        <v>1563</v>
      </c>
      <c r="AV633" s="3"/>
      <c r="AW633" s="5">
        <v>611</v>
      </c>
      <c r="AX633" s="5" t="s">
        <v>21</v>
      </c>
      <c r="AY633" s="2" t="s">
        <v>311</v>
      </c>
      <c r="AZ633" s="5">
        <v>263</v>
      </c>
      <c r="BA633" s="5">
        <v>611</v>
      </c>
      <c r="BB633" s="3"/>
      <c r="BC633" s="3"/>
      <c r="BD633" s="5">
        <v>0.53</v>
      </c>
      <c r="BE633" s="3" t="s">
        <v>581</v>
      </c>
      <c r="BF633" s="5">
        <v>31.78</v>
      </c>
      <c r="BG633" s="5">
        <v>6.9</v>
      </c>
      <c r="BH633" s="3"/>
      <c r="BI633" s="3"/>
      <c r="BJ633" s="5">
        <v>15.9</v>
      </c>
      <c r="BK633" s="5">
        <v>5508</v>
      </c>
      <c r="BL633" s="5">
        <v>3.44</v>
      </c>
      <c r="BM633" s="5">
        <v>9.6</v>
      </c>
      <c r="BN633" s="5">
        <v>611</v>
      </c>
      <c r="BO633" s="3"/>
      <c r="BP633" s="5">
        <v>17.5</v>
      </c>
      <c r="BQ633" s="5">
        <v>7.18</v>
      </c>
      <c r="BR633" s="2" t="s">
        <v>21</v>
      </c>
      <c r="BS633" s="3"/>
      <c r="BT633" s="3"/>
      <c r="BU633" s="3"/>
      <c r="BV633" s="5">
        <v>5.5</v>
      </c>
      <c r="BW633" s="5">
        <v>6.06</v>
      </c>
      <c r="BX633" s="3" t="s">
        <v>27</v>
      </c>
      <c r="BY633" s="3"/>
      <c r="BZ633" s="5">
        <v>611</v>
      </c>
      <c r="CA633" s="5">
        <v>11.12</v>
      </c>
      <c r="CB633" s="3"/>
      <c r="CC633" s="5">
        <v>1.8</v>
      </c>
      <c r="CD633" s="5">
        <v>2335</v>
      </c>
      <c r="CE633" s="3"/>
      <c r="CF633" s="5">
        <v>303</v>
      </c>
      <c r="CG633" s="3" t="s">
        <v>312</v>
      </c>
      <c r="CH633" s="3"/>
      <c r="CI633" s="3" t="s">
        <v>27</v>
      </c>
      <c r="CJ633" s="3" t="s">
        <v>1</v>
      </c>
      <c r="CK633" s="5">
        <v>6.44</v>
      </c>
      <c r="CL633" s="3" t="s">
        <v>22</v>
      </c>
      <c r="CM633" s="5">
        <v>1271</v>
      </c>
      <c r="CN633" s="5">
        <v>611</v>
      </c>
      <c r="CO633" s="5">
        <v>151.85</v>
      </c>
      <c r="CP633" s="5">
        <v>23.7</v>
      </c>
      <c r="CQ633" s="5">
        <v>13.73</v>
      </c>
      <c r="CR633" s="5">
        <v>7.81</v>
      </c>
      <c r="CS633" s="5">
        <v>222</v>
      </c>
      <c r="CT633" s="5">
        <v>73.099999999999994</v>
      </c>
      <c r="CU633" s="5">
        <v>44.37</v>
      </c>
      <c r="CV633" s="5">
        <v>13540</v>
      </c>
      <c r="CW633" s="5">
        <v>4800</v>
      </c>
      <c r="CX633" s="5">
        <v>1499.25</v>
      </c>
      <c r="CY633" s="5">
        <v>0.7142857142857143</v>
      </c>
      <c r="CZ633" s="3" t="s">
        <v>22</v>
      </c>
      <c r="DA633" s="5">
        <v>3.65</v>
      </c>
      <c r="DB633" s="5">
        <v>1763</v>
      </c>
      <c r="DC633" s="5">
        <v>40.700000000000003</v>
      </c>
      <c r="DD633" s="5">
        <v>145.02000000000001</v>
      </c>
      <c r="DE633" s="3" t="s">
        <v>22</v>
      </c>
      <c r="DF633" s="5">
        <v>0.72</v>
      </c>
      <c r="DG633" s="3"/>
      <c r="DH633" s="5">
        <v>62.35</v>
      </c>
      <c r="DI633" s="3" t="s">
        <v>28</v>
      </c>
      <c r="DJ633" s="3"/>
      <c r="DK633" s="5">
        <v>1277.5</v>
      </c>
      <c r="DL633" s="3" t="s">
        <v>8</v>
      </c>
      <c r="DM633" s="5">
        <v>0.31</v>
      </c>
      <c r="DN633" s="3"/>
      <c r="DO633" s="5">
        <v>2520</v>
      </c>
      <c r="DP633" s="5">
        <v>0.66</v>
      </c>
      <c r="DQ633" s="5">
        <v>1529</v>
      </c>
      <c r="DR633" s="5">
        <v>6.19</v>
      </c>
      <c r="DS633" s="5">
        <v>48.5</v>
      </c>
      <c r="DT633" s="5">
        <v>2.2200000000000002</v>
      </c>
      <c r="DU633" s="2"/>
      <c r="DV633" s="5">
        <v>4.45</v>
      </c>
      <c r="DW633" s="5">
        <v>37.19</v>
      </c>
      <c r="DX633" s="3"/>
      <c r="DY633" s="3"/>
      <c r="DZ633" s="5">
        <v>6370</v>
      </c>
      <c r="EA633" s="5">
        <v>27.48</v>
      </c>
      <c r="EB633" s="5">
        <v>4.87</v>
      </c>
      <c r="EC633" s="3"/>
      <c r="ED633" s="5">
        <v>611</v>
      </c>
      <c r="EE633" s="5">
        <v>0.4</v>
      </c>
      <c r="EF633" s="3" t="s">
        <v>1</v>
      </c>
      <c r="EG633" s="3" t="s">
        <v>27</v>
      </c>
      <c r="EH633" s="5">
        <v>207</v>
      </c>
      <c r="EI633" s="5">
        <v>24.81</v>
      </c>
      <c r="EJ633" s="3" t="s">
        <v>473</v>
      </c>
      <c r="EK633" s="5">
        <v>8.99</v>
      </c>
      <c r="EL633" s="3" t="s">
        <v>1</v>
      </c>
      <c r="EM633" s="3"/>
      <c r="EN633" s="3" t="s">
        <v>27</v>
      </c>
      <c r="EO633" s="3"/>
      <c r="EP633" s="3" t="s">
        <v>8</v>
      </c>
      <c r="EQ633" s="3"/>
      <c r="ER633" s="5">
        <v>9.94</v>
      </c>
      <c r="ES633" s="3"/>
      <c r="ET633" s="9">
        <v>165.17</v>
      </c>
      <c r="EU633" s="3"/>
      <c r="EV633" s="3" t="s">
        <v>28</v>
      </c>
      <c r="EW633" s="9">
        <v>76.47</v>
      </c>
      <c r="EX633" s="9">
        <v>1.83</v>
      </c>
      <c r="EY633" s="3"/>
      <c r="EZ633" s="3"/>
      <c r="FA633" s="9">
        <v>2.33</v>
      </c>
      <c r="FB633" s="9">
        <v>10.71</v>
      </c>
      <c r="FC633" s="5">
        <v>611</v>
      </c>
      <c r="FD633" s="9">
        <v>89.5</v>
      </c>
      <c r="FE633" s="2" t="s">
        <v>311</v>
      </c>
      <c r="FF633" s="3" t="s">
        <v>28</v>
      </c>
      <c r="FG633" s="3" t="s">
        <v>1</v>
      </c>
      <c r="FH633" s="9">
        <v>7.66</v>
      </c>
      <c r="FI633" s="3"/>
      <c r="FJ633" s="9">
        <v>54.62</v>
      </c>
      <c r="FK633" s="3" t="s">
        <v>1</v>
      </c>
      <c r="FL633" s="3" t="s">
        <v>1</v>
      </c>
      <c r="FM633" s="3"/>
      <c r="FN633" s="9">
        <v>3000</v>
      </c>
      <c r="FO633" s="9">
        <v>3.01</v>
      </c>
      <c r="FP633" s="9">
        <v>44.05</v>
      </c>
      <c r="FQ633" s="3" t="s">
        <v>311</v>
      </c>
      <c r="FR633" s="5">
        <v>3.47</v>
      </c>
      <c r="FS633" s="9">
        <v>186.05</v>
      </c>
      <c r="FT633" s="3" t="s">
        <v>1</v>
      </c>
      <c r="FU633" s="3"/>
      <c r="FV633" s="3" t="s">
        <v>27</v>
      </c>
      <c r="FW633" s="5">
        <v>9288</v>
      </c>
      <c r="FX633" s="10">
        <v>6.76</v>
      </c>
      <c r="FY633" s="3"/>
      <c r="FZ633" s="3"/>
      <c r="GA633" s="3"/>
      <c r="GB633" s="3"/>
      <c r="GC633" s="3" t="s">
        <v>27</v>
      </c>
      <c r="GD633" s="3"/>
      <c r="GE633" s="3"/>
      <c r="GF633" s="3" t="s">
        <v>30</v>
      </c>
      <c r="GG633" s="3"/>
      <c r="GH633" s="9">
        <v>3.78</v>
      </c>
      <c r="GI633" s="5">
        <v>611</v>
      </c>
      <c r="GJ633" s="5">
        <v>161850000000000</v>
      </c>
      <c r="GK633" s="3"/>
      <c r="GL633" s="5">
        <v>2245</v>
      </c>
      <c r="GM633" s="9">
        <v>1.76</v>
      </c>
      <c r="GN633" s="3"/>
      <c r="GO633" s="3"/>
      <c r="GP633" s="3"/>
      <c r="GQ633" s="3"/>
      <c r="GR633" s="3"/>
      <c r="GS633" s="9">
        <v>6.24</v>
      </c>
      <c r="GT633" s="9">
        <v>156.75</v>
      </c>
      <c r="GU633" s="9">
        <v>66.760000000000005</v>
      </c>
      <c r="GV633" s="3"/>
      <c r="GW633" s="9">
        <v>430</v>
      </c>
      <c r="GX633" s="2" t="s">
        <v>34</v>
      </c>
      <c r="GY633" s="9">
        <v>6.41</v>
      </c>
      <c r="GZ633" s="9">
        <v>8</v>
      </c>
      <c r="HA633" s="9">
        <v>1.55</v>
      </c>
      <c r="HB633" s="9">
        <v>52</v>
      </c>
      <c r="HC633" s="3"/>
      <c r="HD633" s="3"/>
      <c r="HE633" s="9">
        <v>719</v>
      </c>
      <c r="HF633" s="9">
        <v>42.63</v>
      </c>
      <c r="HG633" s="3" t="s">
        <v>467</v>
      </c>
      <c r="HH633" s="5">
        <v>611</v>
      </c>
      <c r="HI633" s="3" t="s">
        <v>311</v>
      </c>
      <c r="HJ633" s="3"/>
      <c r="HK633" s="3"/>
      <c r="HL633" s="3"/>
      <c r="HM633" s="9">
        <v>1.18</v>
      </c>
      <c r="HN633" s="9">
        <v>273408</v>
      </c>
      <c r="HO633" s="3"/>
      <c r="HP633" s="3" t="s">
        <v>1</v>
      </c>
      <c r="HQ633" s="3" t="s">
        <v>28</v>
      </c>
      <c r="HR633" s="9">
        <v>1320</v>
      </c>
      <c r="HS633" s="5">
        <v>2.2200000000000002</v>
      </c>
      <c r="HT633" s="3"/>
      <c r="HU633" s="9">
        <v>0.62</v>
      </c>
      <c r="HV633" s="3">
        <v>1</v>
      </c>
      <c r="HW633" s="9">
        <v>10.75</v>
      </c>
      <c r="HX633" s="3"/>
      <c r="HY633" s="3"/>
      <c r="HZ633" s="3" t="s">
        <v>30</v>
      </c>
      <c r="IA633" s="9">
        <v>563.79999999999995</v>
      </c>
      <c r="IB633" s="5">
        <v>13103</v>
      </c>
      <c r="IC633" s="3" t="s">
        <v>18</v>
      </c>
      <c r="ID633" s="3"/>
      <c r="IE633" s="3" t="s">
        <v>309</v>
      </c>
      <c r="IF633" s="7"/>
      <c r="IG633" s="9">
        <v>2420</v>
      </c>
      <c r="IH633" s="9">
        <v>21.85</v>
      </c>
    </row>
    <row r="634" spans="1:242" x14ac:dyDescent="0.25">
      <c r="A634" s="1" t="s">
        <v>781</v>
      </c>
      <c r="B634" s="5">
        <v>19250</v>
      </c>
      <c r="C634" s="3"/>
      <c r="D634" s="5" t="s">
        <v>21</v>
      </c>
      <c r="E634" s="3" t="s">
        <v>1</v>
      </c>
      <c r="F634" s="3"/>
      <c r="G634" s="3"/>
      <c r="H634" s="3"/>
      <c r="I634" s="3"/>
      <c r="J634" s="5" t="s">
        <v>21</v>
      </c>
      <c r="K634" s="3"/>
      <c r="L634" s="3"/>
      <c r="M634" s="5" t="s">
        <v>21</v>
      </c>
      <c r="N634" s="5" t="s">
        <v>21</v>
      </c>
      <c r="O634" s="3"/>
      <c r="P634" s="3"/>
      <c r="Q634" s="3"/>
      <c r="R634" s="5">
        <v>55.15</v>
      </c>
      <c r="S634" s="3"/>
      <c r="T634" s="2"/>
      <c r="U634" s="5" t="s">
        <v>21</v>
      </c>
      <c r="V634" s="3"/>
      <c r="W634" s="5" t="s">
        <v>21</v>
      </c>
      <c r="X634" s="3"/>
      <c r="Y634" s="3"/>
      <c r="Z634" s="5" t="s">
        <v>21</v>
      </c>
      <c r="AA634" s="3"/>
      <c r="AB634" s="5" t="s">
        <v>21</v>
      </c>
      <c r="AC634" s="5" t="s">
        <v>21</v>
      </c>
      <c r="AD634" s="3" t="s">
        <v>22</v>
      </c>
      <c r="AE634" s="3" t="s">
        <v>1</v>
      </c>
      <c r="AF634" s="3"/>
      <c r="AG634" s="5" t="s">
        <v>21</v>
      </c>
      <c r="AH634" s="5" t="s">
        <v>21</v>
      </c>
      <c r="AI634" s="5" t="s">
        <v>21</v>
      </c>
      <c r="AJ634" s="3"/>
      <c r="AK634" s="5" t="s">
        <v>21</v>
      </c>
      <c r="AL634" s="5" t="s">
        <v>21</v>
      </c>
      <c r="AM634" s="3"/>
      <c r="AN634" s="3"/>
      <c r="AO634" s="5" t="s">
        <v>21</v>
      </c>
      <c r="AP634" s="5" t="s">
        <v>21</v>
      </c>
      <c r="AQ634" s="5" t="s">
        <v>21</v>
      </c>
      <c r="AR634" s="5" t="s">
        <v>21</v>
      </c>
      <c r="AS634" s="3" t="s">
        <v>28</v>
      </c>
      <c r="AT634" s="3" t="s">
        <v>28</v>
      </c>
      <c r="AU634" s="5" t="s">
        <v>21</v>
      </c>
      <c r="AV634" s="3"/>
      <c r="AW634" s="5" t="s">
        <v>21</v>
      </c>
      <c r="AX634" s="5" t="s">
        <v>21</v>
      </c>
      <c r="AY634" s="2" t="s">
        <v>311</v>
      </c>
      <c r="AZ634" s="5" t="s">
        <v>21</v>
      </c>
      <c r="BA634" s="5" t="s">
        <v>21</v>
      </c>
      <c r="BB634" s="3"/>
      <c r="BC634" s="3"/>
      <c r="BD634" s="5" t="s">
        <v>21</v>
      </c>
      <c r="BE634" s="3" t="s">
        <v>581</v>
      </c>
      <c r="BF634" s="5" t="s">
        <v>21</v>
      </c>
      <c r="BG634" s="5" t="s">
        <v>21</v>
      </c>
      <c r="BH634" s="3"/>
      <c r="BI634" s="3"/>
      <c r="BJ634" s="5" t="s">
        <v>21</v>
      </c>
      <c r="BK634" s="5" t="s">
        <v>21</v>
      </c>
      <c r="BL634" s="5" t="s">
        <v>21</v>
      </c>
      <c r="BM634" s="5" t="s">
        <v>21</v>
      </c>
      <c r="BN634" s="5" t="s">
        <v>21</v>
      </c>
      <c r="BO634" s="3"/>
      <c r="BP634" s="5" t="s">
        <v>21</v>
      </c>
      <c r="BQ634" s="5" t="s">
        <v>21</v>
      </c>
      <c r="BR634" s="2" t="s">
        <v>21</v>
      </c>
      <c r="BS634" s="3"/>
      <c r="BT634" s="3"/>
      <c r="BU634" s="3"/>
      <c r="BV634" s="5" t="s">
        <v>21</v>
      </c>
      <c r="BW634" s="5" t="s">
        <v>21</v>
      </c>
      <c r="BX634" s="3" t="s">
        <v>27</v>
      </c>
      <c r="BY634" s="3"/>
      <c r="BZ634" s="5" t="s">
        <v>21</v>
      </c>
      <c r="CA634" s="5" t="s">
        <v>21</v>
      </c>
      <c r="CB634" s="3"/>
      <c r="CC634" s="5" t="s">
        <v>21</v>
      </c>
      <c r="CD634" s="5" t="s">
        <v>21</v>
      </c>
      <c r="CE634" s="3"/>
      <c r="CF634" s="5" t="s">
        <v>21</v>
      </c>
      <c r="CG634" s="3" t="s">
        <v>312</v>
      </c>
      <c r="CH634" s="3"/>
      <c r="CI634" s="3" t="s">
        <v>27</v>
      </c>
      <c r="CJ634" s="3" t="s">
        <v>1</v>
      </c>
      <c r="CK634" s="5" t="s">
        <v>21</v>
      </c>
      <c r="CL634" s="3" t="s">
        <v>22</v>
      </c>
      <c r="CM634" s="5" t="s">
        <v>21</v>
      </c>
      <c r="CN634" s="5" t="s">
        <v>21</v>
      </c>
      <c r="CO634" s="5" t="s">
        <v>21</v>
      </c>
      <c r="CP634" s="5" t="s">
        <v>21</v>
      </c>
      <c r="CQ634" s="5" t="s">
        <v>21</v>
      </c>
      <c r="CR634" s="5" t="s">
        <v>21</v>
      </c>
      <c r="CS634" s="5" t="s">
        <v>21</v>
      </c>
      <c r="CT634" s="5" t="s">
        <v>21</v>
      </c>
      <c r="CU634" s="5" t="s">
        <v>21</v>
      </c>
      <c r="CV634" s="5" t="s">
        <v>21</v>
      </c>
      <c r="CW634" s="5" t="s">
        <v>21</v>
      </c>
      <c r="CX634" s="5" t="s">
        <v>21</v>
      </c>
      <c r="CY634" s="5" t="s">
        <v>21</v>
      </c>
      <c r="CZ634" s="3" t="s">
        <v>22</v>
      </c>
      <c r="DA634" s="5" t="s">
        <v>21</v>
      </c>
      <c r="DB634" s="5" t="s">
        <v>21</v>
      </c>
      <c r="DC634" s="5" t="s">
        <v>21</v>
      </c>
      <c r="DD634" s="5" t="s">
        <v>21</v>
      </c>
      <c r="DE634" s="3" t="s">
        <v>22</v>
      </c>
      <c r="DF634" s="5" t="s">
        <v>21</v>
      </c>
      <c r="DG634" s="3"/>
      <c r="DH634" s="5" t="s">
        <v>21</v>
      </c>
      <c r="DI634" s="3" t="s">
        <v>28</v>
      </c>
      <c r="DJ634" s="3"/>
      <c r="DK634" s="5" t="s">
        <v>21</v>
      </c>
      <c r="DL634" s="3" t="s">
        <v>8</v>
      </c>
      <c r="DM634" s="5" t="s">
        <v>21</v>
      </c>
      <c r="DN634" s="3"/>
      <c r="DO634" s="5" t="s">
        <v>21</v>
      </c>
      <c r="DP634" s="5" t="s">
        <v>21</v>
      </c>
      <c r="DQ634" s="5" t="s">
        <v>21</v>
      </c>
      <c r="DR634" s="5" t="s">
        <v>21</v>
      </c>
      <c r="DS634" s="5" t="s">
        <v>21</v>
      </c>
      <c r="DT634" s="5" t="s">
        <v>21</v>
      </c>
      <c r="DU634" s="2"/>
      <c r="DV634" s="5" t="s">
        <v>21</v>
      </c>
      <c r="DW634" s="5" t="s">
        <v>21</v>
      </c>
      <c r="DX634" s="3"/>
      <c r="DY634" s="3"/>
      <c r="DZ634" s="5" t="s">
        <v>21</v>
      </c>
      <c r="EA634" s="5" t="s">
        <v>21</v>
      </c>
      <c r="EB634" s="5" t="s">
        <v>21</v>
      </c>
      <c r="EC634" s="3"/>
      <c r="ED634" s="5" t="s">
        <v>21</v>
      </c>
      <c r="EE634" s="5" t="s">
        <v>21</v>
      </c>
      <c r="EF634" s="3" t="s">
        <v>1</v>
      </c>
      <c r="EG634" s="3" t="s">
        <v>27</v>
      </c>
      <c r="EH634" s="5" t="s">
        <v>21</v>
      </c>
      <c r="EI634" s="5" t="s">
        <v>21</v>
      </c>
      <c r="EJ634" s="3" t="s">
        <v>473</v>
      </c>
      <c r="EK634" s="5" t="s">
        <v>21</v>
      </c>
      <c r="EL634" s="3" t="s">
        <v>1</v>
      </c>
      <c r="EM634" s="3"/>
      <c r="EN634" s="3" t="s">
        <v>27</v>
      </c>
      <c r="EO634" s="3"/>
      <c r="EP634" s="3" t="s">
        <v>8</v>
      </c>
      <c r="EQ634" s="3"/>
      <c r="ER634" s="5" t="s">
        <v>21</v>
      </c>
      <c r="ES634" s="3"/>
      <c r="ET634" s="9" t="s">
        <v>21</v>
      </c>
      <c r="EU634" s="3"/>
      <c r="EV634" s="3" t="s">
        <v>28</v>
      </c>
      <c r="EW634" s="9" t="s">
        <v>21</v>
      </c>
      <c r="EX634" s="9" t="s">
        <v>21</v>
      </c>
      <c r="EY634" s="3"/>
      <c r="EZ634" s="3"/>
      <c r="FA634" s="9" t="s">
        <v>21</v>
      </c>
      <c r="FB634" s="9" t="s">
        <v>21</v>
      </c>
      <c r="FC634" s="5" t="s">
        <v>21</v>
      </c>
      <c r="FD634" s="9" t="s">
        <v>21</v>
      </c>
      <c r="FE634" s="2" t="s">
        <v>311</v>
      </c>
      <c r="FF634" s="3" t="s">
        <v>28</v>
      </c>
      <c r="FG634" s="3" t="s">
        <v>1</v>
      </c>
      <c r="FH634" s="9" t="s">
        <v>21</v>
      </c>
      <c r="FI634" s="3"/>
      <c r="FJ634" s="9" t="s">
        <v>21</v>
      </c>
      <c r="FK634" s="3" t="s">
        <v>1</v>
      </c>
      <c r="FL634" s="3" t="s">
        <v>1</v>
      </c>
      <c r="FM634" s="3"/>
      <c r="FN634" s="9" t="s">
        <v>21</v>
      </c>
      <c r="FO634" s="9" t="s">
        <v>21</v>
      </c>
      <c r="FP634" s="9" t="s">
        <v>21</v>
      </c>
      <c r="FQ634" s="3" t="s">
        <v>311</v>
      </c>
      <c r="FR634" s="5" t="s">
        <v>21</v>
      </c>
      <c r="FS634" s="9" t="s">
        <v>21</v>
      </c>
      <c r="FT634" s="3" t="s">
        <v>1</v>
      </c>
      <c r="FU634" s="3"/>
      <c r="FV634" s="3" t="s">
        <v>27</v>
      </c>
      <c r="FW634" s="5" t="s">
        <v>21</v>
      </c>
      <c r="FX634" s="10" t="s">
        <v>21</v>
      </c>
      <c r="FY634" s="3"/>
      <c r="FZ634" s="3"/>
      <c r="GA634" s="3"/>
      <c r="GB634" s="3"/>
      <c r="GC634" s="3" t="s">
        <v>27</v>
      </c>
      <c r="GD634" s="3"/>
      <c r="GE634" s="3"/>
      <c r="GF634" s="3" t="s">
        <v>30</v>
      </c>
      <c r="GG634" s="3"/>
      <c r="GH634" s="9" t="s">
        <v>21</v>
      </c>
      <c r="GI634" s="5" t="s">
        <v>21</v>
      </c>
      <c r="GJ634" s="5" t="s">
        <v>21</v>
      </c>
      <c r="GK634" s="3"/>
      <c r="GL634" s="5" t="s">
        <v>21</v>
      </c>
      <c r="GM634" s="9" t="s">
        <v>21</v>
      </c>
      <c r="GN634" s="3"/>
      <c r="GO634" s="3"/>
      <c r="GP634" s="3"/>
      <c r="GQ634" s="3"/>
      <c r="GR634" s="3"/>
      <c r="GS634" s="9" t="s">
        <v>21</v>
      </c>
      <c r="GT634" s="9" t="s">
        <v>21</v>
      </c>
      <c r="GU634" s="9" t="s">
        <v>21</v>
      </c>
      <c r="GV634" s="3"/>
      <c r="GW634" s="9" t="s">
        <v>21</v>
      </c>
      <c r="GX634" s="2" t="s">
        <v>34</v>
      </c>
      <c r="GY634" s="9" t="s">
        <v>21</v>
      </c>
      <c r="GZ634" s="9" t="s">
        <v>21</v>
      </c>
      <c r="HA634" s="9" t="s">
        <v>21</v>
      </c>
      <c r="HB634" s="9" t="s">
        <v>21</v>
      </c>
      <c r="HC634" s="3"/>
      <c r="HD634" s="3"/>
      <c r="HE634" s="9" t="s">
        <v>21</v>
      </c>
      <c r="HF634" s="9" t="s">
        <v>21</v>
      </c>
      <c r="HG634" s="3" t="s">
        <v>467</v>
      </c>
      <c r="HH634" s="5" t="s">
        <v>21</v>
      </c>
      <c r="HI634" s="3" t="s">
        <v>311</v>
      </c>
      <c r="HJ634" s="3"/>
      <c r="HK634" s="3"/>
      <c r="HL634" s="3"/>
      <c r="HM634" s="9" t="s">
        <v>21</v>
      </c>
      <c r="HN634" s="9" t="s">
        <v>21</v>
      </c>
      <c r="HO634" s="3"/>
      <c r="HP634" s="3" t="s">
        <v>1</v>
      </c>
      <c r="HQ634" s="3" t="s">
        <v>28</v>
      </c>
      <c r="HR634" s="9" t="s">
        <v>21</v>
      </c>
      <c r="HS634" s="9" t="s">
        <v>21</v>
      </c>
      <c r="HT634" s="3"/>
      <c r="HU634" s="9" t="s">
        <v>21</v>
      </c>
      <c r="HV634" s="3">
        <v>1</v>
      </c>
      <c r="HW634" s="9" t="s">
        <v>21</v>
      </c>
      <c r="HX634" s="3"/>
      <c r="HY634" s="3"/>
      <c r="HZ634" s="3" t="s">
        <v>30</v>
      </c>
      <c r="IA634" s="9" t="s">
        <v>21</v>
      </c>
      <c r="IB634" s="5" t="s">
        <v>21</v>
      </c>
      <c r="IC634" s="3" t="s">
        <v>18</v>
      </c>
      <c r="ID634" s="3"/>
      <c r="IE634" s="3" t="s">
        <v>309</v>
      </c>
      <c r="IF634" s="7"/>
      <c r="IG634" s="9" t="s">
        <v>21</v>
      </c>
      <c r="IH634" s="9" t="s">
        <v>21</v>
      </c>
    </row>
    <row r="635" spans="1:242" x14ac:dyDescent="0.25">
      <c r="A635" s="1" t="s">
        <v>782</v>
      </c>
      <c r="B635" s="5">
        <v>19250</v>
      </c>
      <c r="C635" s="3"/>
      <c r="D635" s="5">
        <v>129.6</v>
      </c>
      <c r="E635" s="3" t="s">
        <v>1</v>
      </c>
      <c r="F635" s="3"/>
      <c r="G635" s="3"/>
      <c r="H635" s="3"/>
      <c r="I635" s="3"/>
      <c r="J635" s="5">
        <v>1.01</v>
      </c>
      <c r="K635" s="3"/>
      <c r="L635" s="3"/>
      <c r="M635" s="5">
        <v>1.7</v>
      </c>
      <c r="N635" s="5">
        <v>11.72</v>
      </c>
      <c r="O635" s="3"/>
      <c r="P635" s="3"/>
      <c r="Q635" s="3"/>
      <c r="R635" s="5">
        <v>55.15</v>
      </c>
      <c r="S635" s="3"/>
      <c r="T635" s="5">
        <v>241</v>
      </c>
      <c r="U635" s="5">
        <v>34.229999999999997</v>
      </c>
      <c r="V635" s="3"/>
      <c r="W635" s="5">
        <v>563</v>
      </c>
      <c r="X635" s="3"/>
      <c r="Y635" s="3"/>
      <c r="Z635" s="5">
        <v>5.61</v>
      </c>
      <c r="AA635" s="3"/>
      <c r="AB635" s="5">
        <v>4.5999999999999996</v>
      </c>
      <c r="AC635" s="5">
        <v>1.18</v>
      </c>
      <c r="AD635" s="3" t="s">
        <v>22</v>
      </c>
      <c r="AE635" s="3" t="s">
        <v>1</v>
      </c>
      <c r="AF635" s="3"/>
      <c r="AG635" s="5">
        <v>1.704</v>
      </c>
      <c r="AH635" s="5">
        <v>563</v>
      </c>
      <c r="AI635" s="5">
        <v>583</v>
      </c>
      <c r="AJ635" s="3"/>
      <c r="AK635" s="5">
        <v>563</v>
      </c>
      <c r="AL635" s="5">
        <v>1.56</v>
      </c>
      <c r="AM635" s="3"/>
      <c r="AN635" s="3"/>
      <c r="AO635" s="5">
        <v>563</v>
      </c>
      <c r="AP635" s="5">
        <v>563</v>
      </c>
      <c r="AQ635" s="5">
        <v>505</v>
      </c>
      <c r="AR635" s="5">
        <v>8.6199999999999992</v>
      </c>
      <c r="AS635" s="3" t="s">
        <v>28</v>
      </c>
      <c r="AT635" s="3" t="s">
        <v>28</v>
      </c>
      <c r="AU635" s="5">
        <v>1758</v>
      </c>
      <c r="AV635" s="3"/>
      <c r="AW635" s="5">
        <v>563</v>
      </c>
      <c r="AX635" s="5" t="s">
        <v>21</v>
      </c>
      <c r="AY635" s="2" t="s">
        <v>311</v>
      </c>
      <c r="AZ635" s="5">
        <v>267</v>
      </c>
      <c r="BA635" s="5">
        <v>563</v>
      </c>
      <c r="BB635" s="3"/>
      <c r="BC635" s="3"/>
      <c r="BD635" s="5">
        <v>0.49</v>
      </c>
      <c r="BE635" s="3" t="s">
        <v>581</v>
      </c>
      <c r="BF635" s="5">
        <v>31.19</v>
      </c>
      <c r="BG635" s="5">
        <v>6.33</v>
      </c>
      <c r="BH635" s="3"/>
      <c r="BI635" s="3"/>
      <c r="BJ635" s="5">
        <v>16.170000000000002</v>
      </c>
      <c r="BK635" s="5">
        <v>6377</v>
      </c>
      <c r="BL635" s="5">
        <v>3.41</v>
      </c>
      <c r="BM635" s="5">
        <v>9.6</v>
      </c>
      <c r="BN635" s="5">
        <v>563</v>
      </c>
      <c r="BO635" s="3"/>
      <c r="BP635" s="5">
        <v>16.350000000000001</v>
      </c>
      <c r="BQ635" s="5">
        <v>7.28</v>
      </c>
      <c r="BR635" s="2" t="s">
        <v>21</v>
      </c>
      <c r="BS635" s="3"/>
      <c r="BT635" s="3"/>
      <c r="BU635" s="3"/>
      <c r="BV635" s="5">
        <v>5.07</v>
      </c>
      <c r="BW635" s="5">
        <v>5.57</v>
      </c>
      <c r="BX635" s="3" t="s">
        <v>27</v>
      </c>
      <c r="BY635" s="3"/>
      <c r="BZ635" s="5">
        <v>563</v>
      </c>
      <c r="CA635" s="5">
        <v>11.29</v>
      </c>
      <c r="CB635" s="3"/>
      <c r="CC635" s="5">
        <v>1.66</v>
      </c>
      <c r="CD635" s="5">
        <v>2335</v>
      </c>
      <c r="CE635" s="3"/>
      <c r="CF635" s="5">
        <v>291</v>
      </c>
      <c r="CG635" s="3" t="s">
        <v>312</v>
      </c>
      <c r="CH635" s="3"/>
      <c r="CI635" s="3" t="s">
        <v>27</v>
      </c>
      <c r="CJ635" s="3" t="s">
        <v>1</v>
      </c>
      <c r="CK635" s="5">
        <v>6.66</v>
      </c>
      <c r="CL635" s="3" t="s">
        <v>22</v>
      </c>
      <c r="CM635" s="5">
        <v>1293</v>
      </c>
      <c r="CN635" s="5">
        <v>563</v>
      </c>
      <c r="CO635" s="5">
        <v>159.15</v>
      </c>
      <c r="CP635" s="5">
        <v>24.37</v>
      </c>
      <c r="CQ635" s="5">
        <v>13.87</v>
      </c>
      <c r="CR635" s="5">
        <v>7.81</v>
      </c>
      <c r="CS635" s="5">
        <v>220</v>
      </c>
      <c r="CT635" s="5">
        <v>71.11</v>
      </c>
      <c r="CU635" s="5">
        <v>44.2</v>
      </c>
      <c r="CV635" s="5">
        <v>11290</v>
      </c>
      <c r="CW635" s="5">
        <v>4800</v>
      </c>
      <c r="CX635" s="5">
        <v>1499.25</v>
      </c>
      <c r="CY635" s="5">
        <v>0.66</v>
      </c>
      <c r="CZ635" s="3" t="s">
        <v>22</v>
      </c>
      <c r="DA635" s="5">
        <v>3.96</v>
      </c>
      <c r="DB635" s="5">
        <v>1623</v>
      </c>
      <c r="DC635" s="5">
        <v>40.700000000000003</v>
      </c>
      <c r="DD635" s="5">
        <v>134.85</v>
      </c>
      <c r="DE635" s="3" t="s">
        <v>22</v>
      </c>
      <c r="DF635" s="5">
        <v>0.72</v>
      </c>
      <c r="DG635" s="3"/>
      <c r="DH635" s="5">
        <v>63.28</v>
      </c>
      <c r="DI635" s="3" t="s">
        <v>28</v>
      </c>
      <c r="DJ635" s="3"/>
      <c r="DK635" s="5">
        <v>1435</v>
      </c>
      <c r="DL635" s="3" t="s">
        <v>8</v>
      </c>
      <c r="DM635" s="5">
        <v>0.3</v>
      </c>
      <c r="DN635" s="3"/>
      <c r="DO635" s="5">
        <v>4745</v>
      </c>
      <c r="DP635" s="5">
        <v>0.64</v>
      </c>
      <c r="DQ635" s="5">
        <v>1525</v>
      </c>
      <c r="DR635" s="5">
        <v>6.19</v>
      </c>
      <c r="DS635" s="5">
        <v>48.5</v>
      </c>
      <c r="DT635" s="5">
        <v>2.2200000000000002</v>
      </c>
      <c r="DU635" s="2"/>
      <c r="DV635" s="5">
        <v>4.45</v>
      </c>
      <c r="DW635" s="5">
        <v>34.229999999999997</v>
      </c>
      <c r="DX635" s="3"/>
      <c r="DY635" s="3"/>
      <c r="DZ635" s="5">
        <v>6270</v>
      </c>
      <c r="EA635" s="5">
        <v>42.8</v>
      </c>
      <c r="EB635" s="5">
        <v>4.01</v>
      </c>
      <c r="EC635" s="3"/>
      <c r="ED635" s="5">
        <v>563</v>
      </c>
      <c r="EE635" s="5">
        <v>0.38</v>
      </c>
      <c r="EF635" s="3" t="s">
        <v>1</v>
      </c>
      <c r="EG635" s="3" t="s">
        <v>27</v>
      </c>
      <c r="EH635" s="5">
        <v>208.5</v>
      </c>
      <c r="EI635" s="5">
        <v>24.8</v>
      </c>
      <c r="EJ635" s="3" t="s">
        <v>473</v>
      </c>
      <c r="EK635" s="5">
        <v>10.3</v>
      </c>
      <c r="EL635" s="3" t="s">
        <v>1</v>
      </c>
      <c r="EM635" s="3"/>
      <c r="EN635" s="3" t="s">
        <v>27</v>
      </c>
      <c r="EO635" s="3"/>
      <c r="EP635" s="3" t="s">
        <v>8</v>
      </c>
      <c r="EQ635" s="3"/>
      <c r="ER635" s="5">
        <v>9.3699999999999992</v>
      </c>
      <c r="ES635" s="3"/>
      <c r="ET635" s="9">
        <v>164.85</v>
      </c>
      <c r="EU635" s="3"/>
      <c r="EV635" s="3" t="s">
        <v>28</v>
      </c>
      <c r="EW635" s="9">
        <v>78.489999999999995</v>
      </c>
      <c r="EX635" s="9">
        <v>1.83</v>
      </c>
      <c r="EY635" s="3"/>
      <c r="EZ635" s="3"/>
      <c r="FA635" s="9">
        <v>2.38</v>
      </c>
      <c r="FB635" s="9">
        <v>10.92</v>
      </c>
      <c r="FC635" s="5">
        <v>563</v>
      </c>
      <c r="FD635" s="9">
        <v>90.5</v>
      </c>
      <c r="FE635" s="2" t="s">
        <v>311</v>
      </c>
      <c r="FF635" s="3" t="s">
        <v>28</v>
      </c>
      <c r="FG635" s="3" t="s">
        <v>1</v>
      </c>
      <c r="FH635" s="9">
        <v>7.58</v>
      </c>
      <c r="FI635" s="3"/>
      <c r="FJ635" s="9">
        <v>56.42</v>
      </c>
      <c r="FK635" s="3" t="s">
        <v>1</v>
      </c>
      <c r="FL635" s="3" t="s">
        <v>1</v>
      </c>
      <c r="FM635" s="3"/>
      <c r="FN635" s="9">
        <v>3020</v>
      </c>
      <c r="FO635" s="9">
        <v>3.13</v>
      </c>
      <c r="FP635" s="9">
        <v>45.96</v>
      </c>
      <c r="FQ635" s="3" t="s">
        <v>311</v>
      </c>
      <c r="FR635" s="5">
        <v>3.62</v>
      </c>
      <c r="FS635" s="9">
        <v>171.2</v>
      </c>
      <c r="FT635" s="3" t="s">
        <v>1</v>
      </c>
      <c r="FU635" s="3"/>
      <c r="FV635" s="3" t="s">
        <v>27</v>
      </c>
      <c r="FW635" s="5">
        <v>9832</v>
      </c>
      <c r="FX635" s="10">
        <v>24</v>
      </c>
      <c r="FY635" s="3"/>
      <c r="FZ635" s="3"/>
      <c r="GA635" s="3"/>
      <c r="GB635" s="3"/>
      <c r="GC635" s="3" t="s">
        <v>27</v>
      </c>
      <c r="GD635" s="3"/>
      <c r="GE635" s="3"/>
      <c r="GF635" s="3" t="s">
        <v>30</v>
      </c>
      <c r="GG635" s="3"/>
      <c r="GH635" s="9">
        <v>3.78</v>
      </c>
      <c r="GI635" s="5">
        <v>563</v>
      </c>
      <c r="GJ635" s="5">
        <v>137280000000000</v>
      </c>
      <c r="GK635" s="3"/>
      <c r="GL635" s="5">
        <v>2295</v>
      </c>
      <c r="GM635" s="9">
        <v>1.71</v>
      </c>
      <c r="GN635" s="3"/>
      <c r="GO635" s="3"/>
      <c r="GP635" s="3"/>
      <c r="GQ635" s="3"/>
      <c r="GR635" s="3"/>
      <c r="GS635" s="9">
        <v>6.21</v>
      </c>
      <c r="GT635" s="9">
        <v>144.4</v>
      </c>
      <c r="GU635" s="9">
        <v>66.650000000000006</v>
      </c>
      <c r="GV635" s="3"/>
      <c r="GW635" s="9">
        <v>650</v>
      </c>
      <c r="GX635" s="2" t="s">
        <v>34</v>
      </c>
      <c r="GY635" s="9">
        <v>6.41</v>
      </c>
      <c r="GZ635" s="9">
        <v>7.98</v>
      </c>
      <c r="HA635" s="9">
        <v>1.4</v>
      </c>
      <c r="HB635" s="9">
        <v>56</v>
      </c>
      <c r="HC635" s="3"/>
      <c r="HD635" s="3"/>
      <c r="HE635" s="9">
        <v>718</v>
      </c>
      <c r="HF635" s="9">
        <v>41.25</v>
      </c>
      <c r="HG635" s="3" t="s">
        <v>467</v>
      </c>
      <c r="HH635" s="5">
        <v>563</v>
      </c>
      <c r="HI635" s="3" t="s">
        <v>311</v>
      </c>
      <c r="HJ635" s="3"/>
      <c r="HK635" s="3"/>
      <c r="HL635" s="3"/>
      <c r="HM635" s="9">
        <v>1.1200000000000001</v>
      </c>
      <c r="HN635" s="9">
        <v>280025</v>
      </c>
      <c r="HO635" s="3"/>
      <c r="HP635" s="3" t="s">
        <v>1</v>
      </c>
      <c r="HQ635" s="3" t="s">
        <v>28</v>
      </c>
      <c r="HR635" s="9">
        <v>1382</v>
      </c>
      <c r="HS635" s="5">
        <v>4.2300000000000004</v>
      </c>
      <c r="HT635" s="3"/>
      <c r="HU635" s="9">
        <v>0.6</v>
      </c>
      <c r="HV635" s="3">
        <v>1</v>
      </c>
      <c r="HW635" s="9">
        <v>10.88</v>
      </c>
      <c r="HX635" s="3"/>
      <c r="HY635" s="3"/>
      <c r="HZ635" s="3" t="s">
        <v>30</v>
      </c>
      <c r="IA635" s="9">
        <v>574.5</v>
      </c>
      <c r="IB635" s="5">
        <v>14013</v>
      </c>
      <c r="IC635" s="3" t="s">
        <v>18</v>
      </c>
      <c r="ID635" s="3"/>
      <c r="IE635" s="3" t="s">
        <v>309</v>
      </c>
      <c r="IF635" s="7"/>
      <c r="IG635" s="9">
        <v>2505</v>
      </c>
      <c r="IH635" s="9">
        <v>35.15</v>
      </c>
    </row>
    <row r="636" spans="1:242" x14ac:dyDescent="0.25">
      <c r="A636" s="1" t="s">
        <v>783</v>
      </c>
      <c r="B636" s="5">
        <v>19250</v>
      </c>
      <c r="C636" s="3"/>
      <c r="D636" s="5">
        <v>130.6</v>
      </c>
      <c r="E636" s="3" t="s">
        <v>1</v>
      </c>
      <c r="F636" s="3"/>
      <c r="G636" s="3"/>
      <c r="H636" s="3"/>
      <c r="I636" s="3"/>
      <c r="J636" s="5">
        <v>1.01</v>
      </c>
      <c r="K636" s="3"/>
      <c r="L636" s="3"/>
      <c r="M636" s="5">
        <v>1.62</v>
      </c>
      <c r="N636" s="5">
        <v>11.85</v>
      </c>
      <c r="O636" s="3"/>
      <c r="P636" s="3"/>
      <c r="Q636" s="3"/>
      <c r="R636" s="5">
        <v>56.55</v>
      </c>
      <c r="S636" s="3"/>
      <c r="T636" s="5">
        <v>263</v>
      </c>
      <c r="U636" s="5">
        <v>34.57</v>
      </c>
      <c r="V636" s="3"/>
      <c r="W636" s="5">
        <v>569</v>
      </c>
      <c r="X636" s="3"/>
      <c r="Y636" s="3"/>
      <c r="Z636" s="5">
        <v>5.63</v>
      </c>
      <c r="AA636" s="3"/>
      <c r="AB636" s="5">
        <v>4.46</v>
      </c>
      <c r="AC636" s="5">
        <v>1.2</v>
      </c>
      <c r="AD636" s="3" t="s">
        <v>22</v>
      </c>
      <c r="AE636" s="3" t="s">
        <v>1</v>
      </c>
      <c r="AF636" s="3"/>
      <c r="AG636" s="5">
        <v>1.72</v>
      </c>
      <c r="AH636" s="5">
        <v>569</v>
      </c>
      <c r="AI636" s="5">
        <v>609</v>
      </c>
      <c r="AJ636" s="3"/>
      <c r="AK636" s="5">
        <v>569</v>
      </c>
      <c r="AL636" s="5">
        <v>1.56</v>
      </c>
      <c r="AM636" s="3"/>
      <c r="AN636" s="3"/>
      <c r="AO636" s="5">
        <v>569</v>
      </c>
      <c r="AP636" s="5">
        <v>569</v>
      </c>
      <c r="AQ636" s="5">
        <v>502</v>
      </c>
      <c r="AR636" s="5">
        <v>8.6199999999999992</v>
      </c>
      <c r="AS636" s="3" t="s">
        <v>28</v>
      </c>
      <c r="AT636" s="3" t="s">
        <v>28</v>
      </c>
      <c r="AU636" s="5">
        <v>1761</v>
      </c>
      <c r="AV636" s="3"/>
      <c r="AW636" s="5">
        <v>569</v>
      </c>
      <c r="AX636" s="5" t="s">
        <v>21</v>
      </c>
      <c r="AY636" s="2" t="s">
        <v>311</v>
      </c>
      <c r="AZ636" s="5">
        <v>267</v>
      </c>
      <c r="BA636" s="5">
        <v>569</v>
      </c>
      <c r="BB636" s="3"/>
      <c r="BC636" s="3"/>
      <c r="BD636" s="5">
        <v>0.49</v>
      </c>
      <c r="BE636" s="3" t="s">
        <v>581</v>
      </c>
      <c r="BF636" s="5">
        <v>29.86</v>
      </c>
      <c r="BG636" s="5">
        <v>6.4</v>
      </c>
      <c r="BH636" s="3"/>
      <c r="BI636" s="3"/>
      <c r="BJ636" s="5">
        <v>16.170000000000002</v>
      </c>
      <c r="BK636" s="5">
        <v>6995</v>
      </c>
      <c r="BL636" s="5">
        <v>3.42</v>
      </c>
      <c r="BM636" s="5">
        <v>9.6</v>
      </c>
      <c r="BN636" s="5">
        <v>569</v>
      </c>
      <c r="BO636" s="3"/>
      <c r="BP636" s="5">
        <v>16.350000000000001</v>
      </c>
      <c r="BQ636" s="5">
        <v>7.39</v>
      </c>
      <c r="BR636" s="2" t="s">
        <v>21</v>
      </c>
      <c r="BS636" s="3"/>
      <c r="BT636" s="3"/>
      <c r="BU636" s="3"/>
      <c r="BV636" s="5">
        <v>5.12</v>
      </c>
      <c r="BW636" s="5">
        <v>5.63</v>
      </c>
      <c r="BX636" s="3" t="s">
        <v>27</v>
      </c>
      <c r="BY636" s="3"/>
      <c r="BZ636" s="5">
        <v>569</v>
      </c>
      <c r="CA636" s="5">
        <v>11.28</v>
      </c>
      <c r="CB636" s="3"/>
      <c r="CC636" s="5">
        <v>1.67</v>
      </c>
      <c r="CD636" s="5">
        <v>2352</v>
      </c>
      <c r="CE636" s="3"/>
      <c r="CF636" s="5">
        <v>288</v>
      </c>
      <c r="CG636" s="3" t="s">
        <v>312</v>
      </c>
      <c r="CH636" s="3"/>
      <c r="CI636" s="3" t="s">
        <v>27</v>
      </c>
      <c r="CJ636" s="3" t="s">
        <v>1</v>
      </c>
      <c r="CK636" s="5">
        <v>6.73</v>
      </c>
      <c r="CL636" s="3" t="s">
        <v>22</v>
      </c>
      <c r="CM636" s="5">
        <v>1301</v>
      </c>
      <c r="CN636" s="5">
        <v>569</v>
      </c>
      <c r="CO636" s="5">
        <v>166.15</v>
      </c>
      <c r="CP636" s="5">
        <v>24.37</v>
      </c>
      <c r="CQ636" s="5">
        <v>13.75</v>
      </c>
      <c r="CR636" s="5">
        <v>7.81</v>
      </c>
      <c r="CS636" s="5">
        <v>221</v>
      </c>
      <c r="CT636" s="5">
        <v>71.680000000000007</v>
      </c>
      <c r="CU636" s="5">
        <v>44.16</v>
      </c>
      <c r="CV636" s="5">
        <v>8190</v>
      </c>
      <c r="CW636" s="5">
        <v>4800</v>
      </c>
      <c r="CX636" s="5">
        <v>1499.25</v>
      </c>
      <c r="CY636" s="5">
        <v>0.67</v>
      </c>
      <c r="CZ636" s="3" t="s">
        <v>22</v>
      </c>
      <c r="DA636" s="5">
        <v>4.28</v>
      </c>
      <c r="DB636" s="5">
        <v>1643</v>
      </c>
      <c r="DC636" s="5">
        <v>40.700000000000003</v>
      </c>
      <c r="DD636" s="5">
        <v>117.4</v>
      </c>
      <c r="DE636" s="3" t="s">
        <v>22</v>
      </c>
      <c r="DF636" s="5">
        <v>0.72</v>
      </c>
      <c r="DG636" s="3"/>
      <c r="DH636" s="5">
        <v>62.98</v>
      </c>
      <c r="DI636" s="3" t="s">
        <v>28</v>
      </c>
      <c r="DJ636" s="3"/>
      <c r="DK636" s="5">
        <v>1366</v>
      </c>
      <c r="DL636" s="3" t="s">
        <v>8</v>
      </c>
      <c r="DM636" s="5">
        <v>0.3</v>
      </c>
      <c r="DN636" s="3"/>
      <c r="DO636" s="5">
        <v>5250</v>
      </c>
      <c r="DP636" s="5">
        <v>0.63</v>
      </c>
      <c r="DQ636" s="5">
        <v>1524</v>
      </c>
      <c r="DR636" s="5">
        <v>5.72</v>
      </c>
      <c r="DS636" s="5">
        <v>48.5</v>
      </c>
      <c r="DT636" s="5">
        <v>3.33</v>
      </c>
      <c r="DU636" s="2"/>
      <c r="DV636" s="5">
        <v>4.45</v>
      </c>
      <c r="DW636" s="5">
        <v>34.57</v>
      </c>
      <c r="DX636" s="3"/>
      <c r="DY636" s="3"/>
      <c r="DZ636" s="5">
        <v>6085</v>
      </c>
      <c r="EA636" s="5">
        <v>43.15</v>
      </c>
      <c r="EB636" s="5">
        <v>4.01</v>
      </c>
      <c r="EC636" s="3"/>
      <c r="ED636" s="5">
        <v>569</v>
      </c>
      <c r="EE636" s="5">
        <v>0.39</v>
      </c>
      <c r="EF636" s="3" t="s">
        <v>1</v>
      </c>
      <c r="EG636" s="3" t="s">
        <v>27</v>
      </c>
      <c r="EH636" s="5">
        <v>208.1</v>
      </c>
      <c r="EI636" s="5">
        <v>25.16</v>
      </c>
      <c r="EJ636" s="3" t="s">
        <v>473</v>
      </c>
      <c r="EK636" s="5">
        <v>10.18</v>
      </c>
      <c r="EL636" s="3" t="s">
        <v>1</v>
      </c>
      <c r="EM636" s="3"/>
      <c r="EN636" s="3" t="s">
        <v>27</v>
      </c>
      <c r="EO636" s="3"/>
      <c r="EP636" s="3" t="s">
        <v>8</v>
      </c>
      <c r="EQ636" s="3"/>
      <c r="ER636" s="5">
        <v>9.4499999999999993</v>
      </c>
      <c r="ES636" s="3"/>
      <c r="ET636" s="9">
        <v>164.72</v>
      </c>
      <c r="EU636" s="3"/>
      <c r="EV636" s="3" t="s">
        <v>28</v>
      </c>
      <c r="EW636" s="9">
        <v>78.89</v>
      </c>
      <c r="EX636" s="9">
        <v>1.83</v>
      </c>
      <c r="EY636" s="3"/>
      <c r="EZ636" s="3"/>
      <c r="FA636" s="9">
        <v>2.27</v>
      </c>
      <c r="FB636" s="9">
        <v>11.02</v>
      </c>
      <c r="FC636" s="5">
        <v>569</v>
      </c>
      <c r="FD636" s="9">
        <v>90.2</v>
      </c>
      <c r="FE636" s="2" t="s">
        <v>311</v>
      </c>
      <c r="FF636" s="3" t="s">
        <v>28</v>
      </c>
      <c r="FG636" s="3" t="s">
        <v>1</v>
      </c>
      <c r="FH636" s="9">
        <v>7.46</v>
      </c>
      <c r="FI636" s="3"/>
      <c r="FJ636" s="9">
        <v>58</v>
      </c>
      <c r="FK636" s="3" t="s">
        <v>1</v>
      </c>
      <c r="FL636" s="3" t="s">
        <v>1</v>
      </c>
      <c r="FM636" s="3"/>
      <c r="FN636" s="9">
        <v>3040</v>
      </c>
      <c r="FO636" s="9">
        <v>3.15</v>
      </c>
      <c r="FP636" s="9">
        <v>42.48</v>
      </c>
      <c r="FQ636" s="3" t="s">
        <v>311</v>
      </c>
      <c r="FR636" s="5">
        <v>3.48</v>
      </c>
      <c r="FS636" s="9">
        <v>173.2</v>
      </c>
      <c r="FT636" s="3" t="s">
        <v>1</v>
      </c>
      <c r="FU636" s="3"/>
      <c r="FV636" s="3" t="s">
        <v>27</v>
      </c>
      <c r="FW636" s="5">
        <v>10136</v>
      </c>
      <c r="FX636" s="10">
        <v>24.75</v>
      </c>
      <c r="FY636" s="3"/>
      <c r="FZ636" s="3"/>
      <c r="GA636" s="3"/>
      <c r="GB636" s="3"/>
      <c r="GC636" s="3" t="s">
        <v>27</v>
      </c>
      <c r="GD636" s="3"/>
      <c r="GE636" s="3"/>
      <c r="GF636" s="3" t="s">
        <v>30</v>
      </c>
      <c r="GG636" s="3"/>
      <c r="GH636" s="9">
        <v>3.78</v>
      </c>
      <c r="GI636" s="5">
        <v>569</v>
      </c>
      <c r="GJ636" s="5">
        <v>134550000000000</v>
      </c>
      <c r="GK636" s="3"/>
      <c r="GL636" s="5">
        <v>2295</v>
      </c>
      <c r="GM636" s="9">
        <v>1.66</v>
      </c>
      <c r="GN636" s="3"/>
      <c r="GO636" s="3"/>
      <c r="GP636" s="3"/>
      <c r="GQ636" s="3"/>
      <c r="GR636" s="3"/>
      <c r="GS636" s="9">
        <v>5.73</v>
      </c>
      <c r="GT636" s="9">
        <v>145.9</v>
      </c>
      <c r="GU636" s="9">
        <v>67.849999999999994</v>
      </c>
      <c r="GV636" s="3"/>
      <c r="GW636" s="9">
        <v>650</v>
      </c>
      <c r="GX636" s="2" t="s">
        <v>34</v>
      </c>
      <c r="GY636" s="9">
        <v>5.93</v>
      </c>
      <c r="GZ636" s="9">
        <v>7.85</v>
      </c>
      <c r="HA636" s="9">
        <v>1.4</v>
      </c>
      <c r="HB636" s="9">
        <v>56</v>
      </c>
      <c r="HC636" s="3"/>
      <c r="HD636" s="3"/>
      <c r="HE636" s="9">
        <v>718</v>
      </c>
      <c r="HF636" s="9">
        <v>38.6</v>
      </c>
      <c r="HG636" s="3" t="s">
        <v>467</v>
      </c>
      <c r="HH636" s="5">
        <v>569</v>
      </c>
      <c r="HI636" s="3" t="s">
        <v>311</v>
      </c>
      <c r="HJ636" s="3"/>
      <c r="HK636" s="3"/>
      <c r="HL636" s="3"/>
      <c r="HM636" s="9">
        <v>1.1100000000000001</v>
      </c>
      <c r="HN636" s="9">
        <v>288778</v>
      </c>
      <c r="HO636" s="3"/>
      <c r="HP636" s="3" t="s">
        <v>1</v>
      </c>
      <c r="HQ636" s="3" t="s">
        <v>28</v>
      </c>
      <c r="HR636" s="9">
        <v>1412</v>
      </c>
      <c r="HS636" s="5">
        <v>3.6</v>
      </c>
      <c r="HT636" s="3"/>
      <c r="HU636" s="9">
        <v>0.6</v>
      </c>
      <c r="HV636" s="3">
        <v>1</v>
      </c>
      <c r="HW636" s="9">
        <v>10.89</v>
      </c>
      <c r="HX636" s="3"/>
      <c r="HY636" s="3"/>
      <c r="HZ636" s="3" t="s">
        <v>30</v>
      </c>
      <c r="IA636" s="9">
        <v>568.75</v>
      </c>
      <c r="IB636" s="5">
        <v>14015</v>
      </c>
      <c r="IC636" s="3" t="s">
        <v>18</v>
      </c>
      <c r="ID636" s="3"/>
      <c r="IE636" s="3" t="s">
        <v>309</v>
      </c>
      <c r="IF636" s="7"/>
      <c r="IG636" s="9">
        <v>2575</v>
      </c>
      <c r="IH636" s="9">
        <v>37.950000000000003</v>
      </c>
    </row>
    <row r="637" spans="1:242" x14ac:dyDescent="0.25">
      <c r="A637" s="1" t="s">
        <v>784</v>
      </c>
      <c r="B637" s="5">
        <v>19250</v>
      </c>
      <c r="C637" s="3"/>
      <c r="D637" s="5">
        <v>130.9</v>
      </c>
      <c r="E637" s="3" t="s">
        <v>1</v>
      </c>
      <c r="F637" s="3"/>
      <c r="G637" s="3"/>
      <c r="H637" s="3"/>
      <c r="I637" s="3"/>
      <c r="J637" s="5">
        <v>1</v>
      </c>
      <c r="K637" s="3"/>
      <c r="L637" s="3"/>
      <c r="M637" s="5">
        <v>1.6</v>
      </c>
      <c r="N637" s="5">
        <v>12.08</v>
      </c>
      <c r="O637" s="3"/>
      <c r="P637" s="3"/>
      <c r="Q637" s="3"/>
      <c r="R637" s="5">
        <v>56.57</v>
      </c>
      <c r="S637" s="3"/>
      <c r="T637" s="5">
        <v>210</v>
      </c>
      <c r="U637" s="5">
        <v>35.5</v>
      </c>
      <c r="V637" s="3"/>
      <c r="W637" s="5">
        <v>584</v>
      </c>
      <c r="X637" s="3"/>
      <c r="Y637" s="3"/>
      <c r="Z637" s="5">
        <v>5.65</v>
      </c>
      <c r="AA637" s="3"/>
      <c r="AB637" s="5">
        <v>4.53</v>
      </c>
      <c r="AC637" s="5">
        <v>1.2</v>
      </c>
      <c r="AD637" s="3" t="s">
        <v>22</v>
      </c>
      <c r="AE637" s="3" t="s">
        <v>1</v>
      </c>
      <c r="AF637" s="3"/>
      <c r="AG637" s="5">
        <v>1.768</v>
      </c>
      <c r="AH637" s="5">
        <v>584</v>
      </c>
      <c r="AI637" s="5">
        <v>627</v>
      </c>
      <c r="AJ637" s="3"/>
      <c r="AK637" s="5">
        <v>584</v>
      </c>
      <c r="AL637" s="5">
        <v>1.55</v>
      </c>
      <c r="AM637" s="3"/>
      <c r="AN637" s="3"/>
      <c r="AO637" s="5">
        <v>584</v>
      </c>
      <c r="AP637" s="5">
        <v>584</v>
      </c>
      <c r="AQ637" s="5">
        <v>506</v>
      </c>
      <c r="AR637" s="5">
        <v>8.6199999999999992</v>
      </c>
      <c r="AS637" s="3" t="s">
        <v>28</v>
      </c>
      <c r="AT637" s="3" t="s">
        <v>28</v>
      </c>
      <c r="AU637" s="5">
        <v>1728</v>
      </c>
      <c r="AV637" s="3"/>
      <c r="AW637" s="5">
        <v>584</v>
      </c>
      <c r="AX637" s="5" t="s">
        <v>21</v>
      </c>
      <c r="AY637" s="2" t="s">
        <v>311</v>
      </c>
      <c r="AZ637" s="5">
        <v>272</v>
      </c>
      <c r="BA637" s="5">
        <v>584</v>
      </c>
      <c r="BB637" s="3"/>
      <c r="BC637" s="3"/>
      <c r="BD637" s="5">
        <v>0.5</v>
      </c>
      <c r="BE637" s="3" t="s">
        <v>581</v>
      </c>
      <c r="BF637" s="5">
        <v>31.45</v>
      </c>
      <c r="BG637" s="5">
        <v>6.52</v>
      </c>
      <c r="BH637" s="3"/>
      <c r="BI637" s="3"/>
      <c r="BJ637" s="5">
        <v>16.25</v>
      </c>
      <c r="BK637" s="5">
        <v>6860</v>
      </c>
      <c r="BL637" s="5">
        <v>3.41</v>
      </c>
      <c r="BM637" s="5">
        <v>9.6</v>
      </c>
      <c r="BN637" s="5">
        <v>584</v>
      </c>
      <c r="BO637" s="3"/>
      <c r="BP637" s="5">
        <v>16.350000000000001</v>
      </c>
      <c r="BQ637" s="5">
        <v>7.6</v>
      </c>
      <c r="BR637" s="2" t="s">
        <v>21</v>
      </c>
      <c r="BS637" s="3"/>
      <c r="BT637" s="3"/>
      <c r="BU637" s="3"/>
      <c r="BV637" s="5">
        <v>5.25</v>
      </c>
      <c r="BW637" s="5">
        <v>5.77</v>
      </c>
      <c r="BX637" s="3" t="s">
        <v>27</v>
      </c>
      <c r="BY637" s="3"/>
      <c r="BZ637" s="5">
        <v>584</v>
      </c>
      <c r="CA637" s="5">
        <v>11.8</v>
      </c>
      <c r="CB637" s="3"/>
      <c r="CC637" s="5">
        <v>1.7</v>
      </c>
      <c r="CD637" s="5">
        <v>2360</v>
      </c>
      <c r="CE637" s="3"/>
      <c r="CF637" s="5">
        <v>291</v>
      </c>
      <c r="CG637" s="3" t="s">
        <v>312</v>
      </c>
      <c r="CH637" s="3"/>
      <c r="CI637" s="3" t="s">
        <v>27</v>
      </c>
      <c r="CJ637" s="3" t="s">
        <v>1</v>
      </c>
      <c r="CK637" s="5">
        <v>6.7</v>
      </c>
      <c r="CL637" s="3" t="s">
        <v>22</v>
      </c>
      <c r="CM637" s="5">
        <v>1312</v>
      </c>
      <c r="CN637" s="5">
        <v>584</v>
      </c>
      <c r="CO637" s="5">
        <v>166.95</v>
      </c>
      <c r="CP637" s="5">
        <v>24.37</v>
      </c>
      <c r="CQ637" s="5">
        <v>14.02</v>
      </c>
      <c r="CR637" s="5">
        <v>7.81</v>
      </c>
      <c r="CS637" s="5">
        <v>225</v>
      </c>
      <c r="CT637" s="5">
        <v>72.2</v>
      </c>
      <c r="CU637" s="5">
        <v>44.4</v>
      </c>
      <c r="CV637" s="5">
        <v>8002</v>
      </c>
      <c r="CW637" s="5">
        <v>4800</v>
      </c>
      <c r="CX637" s="5">
        <v>1499.25</v>
      </c>
      <c r="CY637" s="5">
        <v>0.69</v>
      </c>
      <c r="CZ637" s="3" t="s">
        <v>22</v>
      </c>
      <c r="DA637" s="5">
        <v>4.22</v>
      </c>
      <c r="DB637" s="5">
        <v>1684</v>
      </c>
      <c r="DC637" s="5">
        <v>40.9</v>
      </c>
      <c r="DD637" s="5">
        <v>121.4</v>
      </c>
      <c r="DE637" s="3" t="s">
        <v>22</v>
      </c>
      <c r="DF637" s="5">
        <v>0.72</v>
      </c>
      <c r="DG637" s="3"/>
      <c r="DH637" s="5">
        <v>63.78</v>
      </c>
      <c r="DI637" s="3" t="s">
        <v>28</v>
      </c>
      <c r="DJ637" s="3"/>
      <c r="DK637" s="5">
        <v>1293</v>
      </c>
      <c r="DL637" s="3" t="s">
        <v>8</v>
      </c>
      <c r="DM637" s="5">
        <v>0.3</v>
      </c>
      <c r="DN637" s="3"/>
      <c r="DO637" s="5">
        <v>5509</v>
      </c>
      <c r="DP637" s="5">
        <v>0.64</v>
      </c>
      <c r="DQ637" s="5">
        <v>1524</v>
      </c>
      <c r="DR637" s="5">
        <v>5.76</v>
      </c>
      <c r="DS637" s="5">
        <v>48.5</v>
      </c>
      <c r="DT637" s="5">
        <v>3.13</v>
      </c>
      <c r="DU637" s="2"/>
      <c r="DV637" s="5">
        <v>4.45</v>
      </c>
      <c r="DW637" s="5">
        <v>35.5</v>
      </c>
      <c r="DX637" s="3"/>
      <c r="DY637" s="3"/>
      <c r="DZ637" s="5">
        <v>6090</v>
      </c>
      <c r="EA637" s="5">
        <v>45</v>
      </c>
      <c r="EB637" s="5">
        <v>4.01</v>
      </c>
      <c r="EC637" s="3"/>
      <c r="ED637" s="5">
        <v>584</v>
      </c>
      <c r="EE637" s="5">
        <v>0.39</v>
      </c>
      <c r="EF637" s="3" t="s">
        <v>1</v>
      </c>
      <c r="EG637" s="3" t="s">
        <v>27</v>
      </c>
      <c r="EH637" s="5">
        <v>209.85</v>
      </c>
      <c r="EI637" s="5">
        <v>25.19</v>
      </c>
      <c r="EJ637" s="3" t="s">
        <v>473</v>
      </c>
      <c r="EK637" s="5">
        <v>10.11</v>
      </c>
      <c r="EL637" s="3" t="s">
        <v>1</v>
      </c>
      <c r="EM637" s="3"/>
      <c r="EN637" s="3" t="s">
        <v>27</v>
      </c>
      <c r="EO637" s="3"/>
      <c r="EP637" s="3" t="s">
        <v>8</v>
      </c>
      <c r="EQ637" s="3"/>
      <c r="ER637" s="5">
        <v>9.6</v>
      </c>
      <c r="ES637" s="3"/>
      <c r="ET637" s="9">
        <v>164.84</v>
      </c>
      <c r="EU637" s="3"/>
      <c r="EV637" s="3" t="s">
        <v>28</v>
      </c>
      <c r="EW637" s="9">
        <v>78.89</v>
      </c>
      <c r="EX637" s="9">
        <v>1.83</v>
      </c>
      <c r="EY637" s="3"/>
      <c r="EZ637" s="3"/>
      <c r="FA637" s="9">
        <v>2.27</v>
      </c>
      <c r="FB637" s="9">
        <v>11.11</v>
      </c>
      <c r="FC637" s="5">
        <v>584</v>
      </c>
      <c r="FD637" s="9">
        <v>89.9</v>
      </c>
      <c r="FE637" s="2" t="s">
        <v>311</v>
      </c>
      <c r="FF637" s="3" t="s">
        <v>28</v>
      </c>
      <c r="FG637" s="3" t="s">
        <v>1</v>
      </c>
      <c r="FH637" s="9">
        <v>7.58</v>
      </c>
      <c r="FI637" s="3"/>
      <c r="FJ637" s="9">
        <v>56.47</v>
      </c>
      <c r="FK637" s="3" t="s">
        <v>1</v>
      </c>
      <c r="FL637" s="3" t="s">
        <v>1</v>
      </c>
      <c r="FM637" s="3"/>
      <c r="FN637" s="9">
        <v>3045</v>
      </c>
      <c r="FO637" s="9">
        <v>3.19</v>
      </c>
      <c r="FP637" s="9">
        <v>41.43</v>
      </c>
      <c r="FQ637" s="3" t="s">
        <v>311</v>
      </c>
      <c r="FR637" s="5">
        <v>3.51</v>
      </c>
      <c r="FS637" s="9">
        <v>177.8</v>
      </c>
      <c r="FT637" s="3" t="s">
        <v>1</v>
      </c>
      <c r="FU637" s="3"/>
      <c r="FV637" s="3" t="s">
        <v>27</v>
      </c>
      <c r="FW637" s="5">
        <v>10644</v>
      </c>
      <c r="FX637" s="10">
        <v>20.5</v>
      </c>
      <c r="FY637" s="3"/>
      <c r="FZ637" s="3"/>
      <c r="GA637" s="3"/>
      <c r="GB637" s="3"/>
      <c r="GC637" s="3" t="s">
        <v>27</v>
      </c>
      <c r="GD637" s="3"/>
      <c r="GE637" s="3"/>
      <c r="GF637" s="3" t="s">
        <v>30</v>
      </c>
      <c r="GG637" s="3"/>
      <c r="GH637" s="9">
        <v>3.78</v>
      </c>
      <c r="GI637" s="5">
        <v>584</v>
      </c>
      <c r="GJ637" s="5">
        <v>138450000000000</v>
      </c>
      <c r="GK637" s="3"/>
      <c r="GL637" s="5">
        <v>2295</v>
      </c>
      <c r="GM637" s="9">
        <v>1.68</v>
      </c>
      <c r="GN637" s="3"/>
      <c r="GO637" s="3"/>
      <c r="GP637" s="3"/>
      <c r="GQ637" s="3"/>
      <c r="GR637" s="3"/>
      <c r="GS637" s="9">
        <v>5.77</v>
      </c>
      <c r="GT637" s="9">
        <v>149.66999999999999</v>
      </c>
      <c r="GU637" s="9">
        <v>68.63</v>
      </c>
      <c r="GV637" s="3"/>
      <c r="GW637" s="9">
        <v>680</v>
      </c>
      <c r="GX637" s="2" t="s">
        <v>34</v>
      </c>
      <c r="GY637" s="9">
        <v>5.97</v>
      </c>
      <c r="GZ637" s="9">
        <v>8.18</v>
      </c>
      <c r="HA637" s="9">
        <v>1.44</v>
      </c>
      <c r="HB637" s="9">
        <v>56</v>
      </c>
      <c r="HC637" s="3"/>
      <c r="HD637" s="3"/>
      <c r="HE637" s="9">
        <v>721</v>
      </c>
      <c r="HF637" s="9">
        <v>37.799999999999997</v>
      </c>
      <c r="HG637" s="3" t="s">
        <v>467</v>
      </c>
      <c r="HH637" s="5">
        <v>584</v>
      </c>
      <c r="HI637" s="3" t="s">
        <v>311</v>
      </c>
      <c r="HJ637" s="3"/>
      <c r="HK637" s="3"/>
      <c r="HL637" s="3"/>
      <c r="HM637" s="9">
        <v>1.1200000000000001</v>
      </c>
      <c r="HN637" s="9">
        <v>305822</v>
      </c>
      <c r="HO637" s="3"/>
      <c r="HP637" s="3" t="s">
        <v>1</v>
      </c>
      <c r="HQ637" s="3" t="s">
        <v>28</v>
      </c>
      <c r="HR637" s="9">
        <v>1457</v>
      </c>
      <c r="HS637" s="5">
        <v>3.93</v>
      </c>
      <c r="HT637" s="3"/>
      <c r="HU637" s="9">
        <v>0.61</v>
      </c>
      <c r="HV637" s="3">
        <v>1</v>
      </c>
      <c r="HW637" s="9">
        <v>10.93</v>
      </c>
      <c r="HX637" s="3"/>
      <c r="HY637" s="3"/>
      <c r="HZ637" s="3" t="s">
        <v>30</v>
      </c>
      <c r="IA637" s="9">
        <v>573.32000000000005</v>
      </c>
      <c r="IB637" s="5">
        <v>14000</v>
      </c>
      <c r="IC637" s="3" t="s">
        <v>18</v>
      </c>
      <c r="ID637" s="3"/>
      <c r="IE637" s="3" t="s">
        <v>309</v>
      </c>
      <c r="IF637" s="7"/>
      <c r="IG637" s="9">
        <v>2695</v>
      </c>
      <c r="IH637" s="9">
        <v>40</v>
      </c>
    </row>
    <row r="638" spans="1:242" x14ac:dyDescent="0.25">
      <c r="A638" s="1" t="s">
        <v>785</v>
      </c>
      <c r="B638" s="5">
        <v>19250</v>
      </c>
      <c r="C638" s="3"/>
      <c r="D638" s="5">
        <v>131.65</v>
      </c>
      <c r="E638" s="3" t="s">
        <v>1</v>
      </c>
      <c r="F638" s="3"/>
      <c r="G638" s="3"/>
      <c r="H638" s="3"/>
      <c r="I638" s="3"/>
      <c r="J638" s="5">
        <v>1</v>
      </c>
      <c r="K638" s="3"/>
      <c r="L638" s="3"/>
      <c r="M638" s="5">
        <v>1.65</v>
      </c>
      <c r="N638" s="5">
        <v>11.9</v>
      </c>
      <c r="O638" s="3"/>
      <c r="P638" s="3"/>
      <c r="Q638" s="3"/>
      <c r="R638" s="5">
        <v>56.57</v>
      </c>
      <c r="S638" s="3"/>
      <c r="T638" s="5">
        <v>232.5</v>
      </c>
      <c r="U638" s="5">
        <v>35</v>
      </c>
      <c r="V638" s="3"/>
      <c r="W638" s="5">
        <v>576</v>
      </c>
      <c r="X638" s="3"/>
      <c r="Y638" s="3"/>
      <c r="Z638" s="5">
        <v>5.68</v>
      </c>
      <c r="AA638" s="3"/>
      <c r="AB638" s="5">
        <v>4.54</v>
      </c>
      <c r="AC638" s="5">
        <v>1.21</v>
      </c>
      <c r="AD638" s="3" t="s">
        <v>22</v>
      </c>
      <c r="AE638" s="3" t="s">
        <v>1</v>
      </c>
      <c r="AF638" s="3"/>
      <c r="AG638" s="5">
        <v>1.744</v>
      </c>
      <c r="AH638" s="5">
        <v>576</v>
      </c>
      <c r="AI638" s="5">
        <v>615</v>
      </c>
      <c r="AJ638" s="3"/>
      <c r="AK638" s="5">
        <v>576</v>
      </c>
      <c r="AL638" s="5">
        <v>1.56</v>
      </c>
      <c r="AM638" s="3"/>
      <c r="AN638" s="3"/>
      <c r="AO638" s="5">
        <v>576</v>
      </c>
      <c r="AP638" s="5">
        <v>576</v>
      </c>
      <c r="AQ638" s="5">
        <v>511.25</v>
      </c>
      <c r="AR638" s="5">
        <v>8.6199999999999992</v>
      </c>
      <c r="AS638" s="3" t="s">
        <v>28</v>
      </c>
      <c r="AT638" s="3" t="s">
        <v>28</v>
      </c>
      <c r="AU638" s="5">
        <v>1737</v>
      </c>
      <c r="AV638" s="3"/>
      <c r="AW638" s="5">
        <v>576</v>
      </c>
      <c r="AX638" s="5" t="s">
        <v>21</v>
      </c>
      <c r="AY638" s="2" t="s">
        <v>311</v>
      </c>
      <c r="AZ638" s="5">
        <v>275</v>
      </c>
      <c r="BA638" s="5">
        <v>576</v>
      </c>
      <c r="BB638" s="3"/>
      <c r="BC638" s="3"/>
      <c r="BD638" s="5">
        <v>0.5</v>
      </c>
      <c r="BE638" s="3" t="s">
        <v>581</v>
      </c>
      <c r="BF638" s="5">
        <v>30.77</v>
      </c>
      <c r="BG638" s="5">
        <v>6.44</v>
      </c>
      <c r="BH638" s="3"/>
      <c r="BI638" s="3"/>
      <c r="BJ638" s="5">
        <v>16.399999999999999</v>
      </c>
      <c r="BK638" s="5">
        <v>7160</v>
      </c>
      <c r="BL638" s="5">
        <v>3.41</v>
      </c>
      <c r="BM638" s="5">
        <v>9.6</v>
      </c>
      <c r="BN638" s="5">
        <v>576</v>
      </c>
      <c r="BO638" s="3"/>
      <c r="BP638" s="5">
        <v>16.350000000000001</v>
      </c>
      <c r="BQ638" s="5">
        <v>7.62</v>
      </c>
      <c r="BR638" s="2" t="s">
        <v>21</v>
      </c>
      <c r="BS638" s="3"/>
      <c r="BT638" s="3"/>
      <c r="BU638" s="3"/>
      <c r="BV638" s="5">
        <v>5.17</v>
      </c>
      <c r="BW638" s="5">
        <v>5.69</v>
      </c>
      <c r="BX638" s="3" t="s">
        <v>27</v>
      </c>
      <c r="BY638" s="3"/>
      <c r="BZ638" s="5">
        <v>576</v>
      </c>
      <c r="CA638" s="5">
        <v>11.68</v>
      </c>
      <c r="CB638" s="3"/>
      <c r="CC638" s="5">
        <v>1.68</v>
      </c>
      <c r="CD638" s="5">
        <v>2360</v>
      </c>
      <c r="CE638" s="3"/>
      <c r="CF638" s="5">
        <v>288</v>
      </c>
      <c r="CG638" s="3" t="s">
        <v>312</v>
      </c>
      <c r="CH638" s="3"/>
      <c r="CI638" s="3" t="s">
        <v>27</v>
      </c>
      <c r="CJ638" s="3" t="s">
        <v>1</v>
      </c>
      <c r="CK638" s="5">
        <v>6.9</v>
      </c>
      <c r="CL638" s="3" t="s">
        <v>22</v>
      </c>
      <c r="CM638" s="5">
        <v>1369</v>
      </c>
      <c r="CN638" s="5">
        <v>576</v>
      </c>
      <c r="CO638" s="5">
        <v>169.2</v>
      </c>
      <c r="CP638" s="5">
        <v>24.24</v>
      </c>
      <c r="CQ638" s="5">
        <v>14.22</v>
      </c>
      <c r="CR638" s="5">
        <v>7.81</v>
      </c>
      <c r="CS638" s="5">
        <v>221</v>
      </c>
      <c r="CT638" s="5">
        <v>71.150000000000006</v>
      </c>
      <c r="CU638" s="5">
        <v>44.32</v>
      </c>
      <c r="CV638" s="5">
        <v>8440</v>
      </c>
      <c r="CW638" s="5">
        <v>4800</v>
      </c>
      <c r="CX638" s="5">
        <v>1499.25</v>
      </c>
      <c r="CY638" s="5">
        <v>0.68</v>
      </c>
      <c r="CZ638" s="3" t="s">
        <v>22</v>
      </c>
      <c r="DA638" s="5">
        <v>4.17</v>
      </c>
      <c r="DB638" s="5">
        <v>1660</v>
      </c>
      <c r="DC638" s="5">
        <v>41.6</v>
      </c>
      <c r="DD638" s="5">
        <v>116</v>
      </c>
      <c r="DE638" s="3" t="s">
        <v>22</v>
      </c>
      <c r="DF638" s="5">
        <v>0.72460000000000002</v>
      </c>
      <c r="DG638" s="3"/>
      <c r="DH638" s="5">
        <v>65.55</v>
      </c>
      <c r="DI638" s="3" t="s">
        <v>28</v>
      </c>
      <c r="DJ638" s="3"/>
      <c r="DK638" s="5">
        <v>1252</v>
      </c>
      <c r="DL638" s="3" t="s">
        <v>8</v>
      </c>
      <c r="DM638" s="5">
        <v>0.3</v>
      </c>
      <c r="DN638" s="3"/>
      <c r="DO638" s="5">
        <v>5777</v>
      </c>
      <c r="DP638" s="5">
        <v>0.62</v>
      </c>
      <c r="DQ638" s="5">
        <v>1524</v>
      </c>
      <c r="DR638" s="5">
        <v>5.91</v>
      </c>
      <c r="DS638" s="5">
        <v>48.5</v>
      </c>
      <c r="DT638" s="5">
        <v>3.33</v>
      </c>
      <c r="DU638" s="2"/>
      <c r="DV638" s="5">
        <v>4.45</v>
      </c>
      <c r="DW638" s="5">
        <v>35</v>
      </c>
      <c r="DX638" s="3"/>
      <c r="DY638" s="3"/>
      <c r="DZ638" s="5">
        <v>6000</v>
      </c>
      <c r="EA638" s="5">
        <v>46</v>
      </c>
      <c r="EB638" s="5">
        <v>4</v>
      </c>
      <c r="EC638" s="3"/>
      <c r="ED638" s="5">
        <v>576</v>
      </c>
      <c r="EE638" s="5">
        <v>0.39</v>
      </c>
      <c r="EF638" s="3" t="s">
        <v>1</v>
      </c>
      <c r="EG638" s="3" t="s">
        <v>27</v>
      </c>
      <c r="EH638" s="5">
        <v>208.8</v>
      </c>
      <c r="EI638" s="5">
        <v>25.15</v>
      </c>
      <c r="EJ638" s="3" t="s">
        <v>473</v>
      </c>
      <c r="EK638" s="5">
        <v>10.09</v>
      </c>
      <c r="EL638" s="3" t="s">
        <v>1</v>
      </c>
      <c r="EM638" s="3"/>
      <c r="EN638" s="3" t="s">
        <v>27</v>
      </c>
      <c r="EO638" s="3"/>
      <c r="EP638" s="3" t="s">
        <v>8</v>
      </c>
      <c r="EQ638" s="3"/>
      <c r="ER638" s="5">
        <v>9.5</v>
      </c>
      <c r="ES638" s="3"/>
      <c r="ET638" s="9">
        <v>164.7</v>
      </c>
      <c r="EU638" s="3"/>
      <c r="EV638" s="3" t="s">
        <v>28</v>
      </c>
      <c r="EW638" s="9">
        <v>78.5</v>
      </c>
      <c r="EX638" s="9">
        <v>1.83</v>
      </c>
      <c r="EY638" s="3"/>
      <c r="EZ638" s="3"/>
      <c r="FA638" s="9">
        <v>2.27</v>
      </c>
      <c r="FB638" s="9">
        <v>11.16</v>
      </c>
      <c r="FC638" s="5">
        <v>576</v>
      </c>
      <c r="FD638" s="9">
        <v>94.5</v>
      </c>
      <c r="FE638" s="2" t="s">
        <v>311</v>
      </c>
      <c r="FF638" s="3" t="s">
        <v>28</v>
      </c>
      <c r="FG638" s="3" t="s">
        <v>1</v>
      </c>
      <c r="FH638" s="9">
        <v>7.7</v>
      </c>
      <c r="FI638" s="3"/>
      <c r="FJ638" s="9">
        <v>55.1</v>
      </c>
      <c r="FK638" s="3" t="s">
        <v>1</v>
      </c>
      <c r="FL638" s="3" t="s">
        <v>1</v>
      </c>
      <c r="FM638" s="3"/>
      <c r="FN638" s="9">
        <v>3044</v>
      </c>
      <c r="FO638" s="9">
        <v>3.23</v>
      </c>
      <c r="FP638" s="9">
        <v>40.9</v>
      </c>
      <c r="FQ638" s="3" t="s">
        <v>311</v>
      </c>
      <c r="FR638" s="5">
        <v>3.54</v>
      </c>
      <c r="FS638" s="9">
        <v>175.15</v>
      </c>
      <c r="FT638" s="3" t="s">
        <v>1</v>
      </c>
      <c r="FU638" s="3"/>
      <c r="FV638" s="3" t="s">
        <v>27</v>
      </c>
      <c r="FW638" s="5">
        <v>11540</v>
      </c>
      <c r="FX638" s="10">
        <v>23.95</v>
      </c>
      <c r="FY638" s="3"/>
      <c r="FZ638" s="3"/>
      <c r="GA638" s="3"/>
      <c r="GB638" s="3"/>
      <c r="GC638" s="3" t="s">
        <v>27</v>
      </c>
      <c r="GD638" s="3"/>
      <c r="GE638" s="3"/>
      <c r="GF638" s="3" t="s">
        <v>30</v>
      </c>
      <c r="GG638" s="3"/>
      <c r="GH638" s="9">
        <v>3.78</v>
      </c>
      <c r="GI638" s="5">
        <v>576</v>
      </c>
      <c r="GJ638" s="5">
        <v>136630000000000</v>
      </c>
      <c r="GK638" s="3"/>
      <c r="GL638" s="5">
        <v>2245</v>
      </c>
      <c r="GM638" s="9">
        <v>1.68</v>
      </c>
      <c r="GN638" s="3"/>
      <c r="GO638" s="3"/>
      <c r="GP638" s="3"/>
      <c r="GQ638" s="3"/>
      <c r="GR638" s="3"/>
      <c r="GS638" s="9">
        <v>8.93</v>
      </c>
      <c r="GT638" s="9">
        <v>147.58000000000001</v>
      </c>
      <c r="GU638" s="9">
        <v>69.25</v>
      </c>
      <c r="GV638" s="3"/>
      <c r="GW638" s="9">
        <v>680</v>
      </c>
      <c r="GX638" s="2" t="s">
        <v>34</v>
      </c>
      <c r="GY638" s="9">
        <v>5.12</v>
      </c>
      <c r="GZ638" s="9">
        <v>8.19</v>
      </c>
      <c r="HA638" s="9">
        <v>1.42</v>
      </c>
      <c r="HB638" s="9">
        <v>56</v>
      </c>
      <c r="HC638" s="3"/>
      <c r="HD638" s="3"/>
      <c r="HE638" s="9">
        <v>725</v>
      </c>
      <c r="HF638" s="9">
        <v>38.200000000000003</v>
      </c>
      <c r="HG638" s="3" t="s">
        <v>467</v>
      </c>
      <c r="HH638" s="5">
        <v>576</v>
      </c>
      <c r="HI638" s="3" t="s">
        <v>311</v>
      </c>
      <c r="HJ638" s="3"/>
      <c r="HK638" s="3"/>
      <c r="HL638" s="3"/>
      <c r="HM638" s="9">
        <v>1.1100000000000001</v>
      </c>
      <c r="HN638" s="9">
        <v>318559</v>
      </c>
      <c r="HO638" s="3"/>
      <c r="HP638" s="3" t="s">
        <v>1</v>
      </c>
      <c r="HQ638" s="3" t="s">
        <v>28</v>
      </c>
      <c r="HR638" s="9">
        <v>1444</v>
      </c>
      <c r="HS638" s="5">
        <v>4.0999999999999996</v>
      </c>
      <c r="HT638" s="3"/>
      <c r="HU638" s="9">
        <v>0.6</v>
      </c>
      <c r="HV638" s="3">
        <v>1</v>
      </c>
      <c r="HW638" s="9">
        <v>11.02</v>
      </c>
      <c r="HX638" s="3"/>
      <c r="HY638" s="3"/>
      <c r="HZ638" s="3" t="s">
        <v>30</v>
      </c>
      <c r="IA638" s="9">
        <v>566.1</v>
      </c>
      <c r="IB638" s="5">
        <v>14006</v>
      </c>
      <c r="IC638" s="3" t="s">
        <v>18</v>
      </c>
      <c r="ID638" s="3"/>
      <c r="IE638" s="3" t="s">
        <v>309</v>
      </c>
      <c r="IF638" s="7"/>
      <c r="IG638" s="9">
        <v>2925</v>
      </c>
      <c r="IH638" s="9">
        <v>39.75</v>
      </c>
    </row>
  </sheetData>
  <pageMargins left="0.75" right="0.75" top="1" bottom="1" header="0.5" footer="0.5"/>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IH56"/>
  <sheetViews>
    <sheetView zoomScale="80" zoomScaleNormal="80" zoomScalePageLayoutView="80" workbookViewId="0">
      <pane xSplit="1" ySplit="2" topLeftCell="B3" activePane="bottomRight" state="frozen"/>
      <selection activeCell="ER1" sqref="ER1"/>
      <selection pane="topRight" activeCell="ER1" sqref="ER1"/>
      <selection pane="bottomLeft" activeCell="ER1" sqref="ER1"/>
      <selection pane="bottomRight"/>
    </sheetView>
  </sheetViews>
  <sheetFormatPr defaultColWidth="11" defaultRowHeight="15.75" x14ac:dyDescent="0.25"/>
  <sheetData>
    <row r="1" spans="1:242" ht="21" x14ac:dyDescent="0.35">
      <c r="A1" s="65" t="s">
        <v>1199</v>
      </c>
    </row>
    <row r="2" spans="1:242" x14ac:dyDescent="0.25">
      <c r="A2" t="str">
        <f>Raw!A1</f>
        <v>Country</v>
      </c>
      <c r="B2" t="str">
        <f>Raw!B1</f>
        <v>Afghanistan</v>
      </c>
      <c r="C2" t="str">
        <f>Raw!C1</f>
        <v>Albania</v>
      </c>
      <c r="D2" t="str">
        <f>Raw!D1</f>
        <v>Algeria</v>
      </c>
      <c r="E2" t="str">
        <f>Raw!E1</f>
        <v>American Samoa</v>
      </c>
      <c r="F2" t="str">
        <f>Raw!F1</f>
        <v>Andorra</v>
      </c>
      <c r="G2" t="str">
        <f>Raw!G1</f>
        <v>Angola</v>
      </c>
      <c r="H2" t="str">
        <f>Raw!H1</f>
        <v>Anguilla</v>
      </c>
      <c r="I2" t="str">
        <f>Raw!I1</f>
        <v>Antigua and Barbuda</v>
      </c>
      <c r="J2" t="str">
        <f>Raw!J1</f>
        <v>Argentina</v>
      </c>
      <c r="K2" t="str">
        <f>Raw!K1</f>
        <v>Armenia</v>
      </c>
      <c r="L2" t="str">
        <f>Raw!L1</f>
        <v>Aruba</v>
      </c>
      <c r="M2" t="str">
        <f>Raw!M1</f>
        <v>Australia</v>
      </c>
      <c r="N2" t="str">
        <f>Raw!N1</f>
        <v>Austria</v>
      </c>
      <c r="O2" t="str">
        <f>Raw!O1</f>
        <v>Azerbaijan</v>
      </c>
      <c r="P2" t="str">
        <f>Raw!P1</f>
        <v>Bahamas</v>
      </c>
      <c r="Q2" t="str">
        <f>Raw!Q1</f>
        <v>Bahrain</v>
      </c>
      <c r="R2" t="str">
        <f>Raw!R1</f>
        <v>Bangladesh</v>
      </c>
      <c r="S2" t="str">
        <f>Raw!S1</f>
        <v>Barbados</v>
      </c>
      <c r="T2" t="str">
        <f>Raw!T1</f>
        <v>Belarus</v>
      </c>
      <c r="U2" t="str">
        <f>Raw!U1</f>
        <v>Belgium</v>
      </c>
      <c r="V2" t="str">
        <f>Raw!V1</f>
        <v>Belize</v>
      </c>
      <c r="W2" t="str">
        <f>Raw!W1</f>
        <v>Benin</v>
      </c>
      <c r="X2" t="str">
        <f>Raw!X1</f>
        <v>Bermuda</v>
      </c>
      <c r="Y2" t="str">
        <f>Raw!Y1</f>
        <v>Bhutan</v>
      </c>
      <c r="Z2" t="str">
        <f>Raw!Z1</f>
        <v>Bolivia</v>
      </c>
      <c r="AA2" t="str">
        <f>Raw!AA1</f>
        <v>Bosnia and Herzegovina</v>
      </c>
      <c r="AB2" t="str">
        <f>Raw!AB1</f>
        <v>Botswana</v>
      </c>
      <c r="AC2" t="str">
        <f>Raw!AC1</f>
        <v>Brazil</v>
      </c>
      <c r="AD2" t="str">
        <f>Raw!AD1</f>
        <v>British Indian Ocean Territory</v>
      </c>
      <c r="AE2" t="str">
        <f>Raw!AE1</f>
        <v>British Virgin Islands</v>
      </c>
      <c r="AF2" t="str">
        <f>Raw!AF1</f>
        <v>Brunei</v>
      </c>
      <c r="AG2" t="str">
        <f>Raw!AG1</f>
        <v>Bulgaria</v>
      </c>
      <c r="AH2" t="str">
        <f>Raw!AH1</f>
        <v>Burkina Faso</v>
      </c>
      <c r="AI2" t="str">
        <f>Raw!AI1</f>
        <v>Burundi</v>
      </c>
      <c r="AJ2" t="str">
        <f>Raw!AJ1</f>
        <v>Cambodia</v>
      </c>
      <c r="AK2" t="str">
        <f>Raw!AK1</f>
        <v>Cameroon</v>
      </c>
      <c r="AL2" t="str">
        <f>Raw!AL1</f>
        <v>Canada</v>
      </c>
      <c r="AM2" t="str">
        <f>Raw!AM1</f>
        <v>Cape Verde</v>
      </c>
      <c r="AN2" t="str">
        <f>Raw!AN1</f>
        <v>Cayman Islands</v>
      </c>
      <c r="AO2" t="str">
        <f>Raw!AO1</f>
        <v>Central African Republic</v>
      </c>
      <c r="AP2" t="str">
        <f>Raw!AP1</f>
        <v>Chad</v>
      </c>
      <c r="AQ2" t="str">
        <f>Raw!AQ1</f>
        <v>Chile</v>
      </c>
      <c r="AR2" t="str">
        <f>Raw!AR1</f>
        <v>China</v>
      </c>
      <c r="AS2" t="str">
        <f>Raw!AS1</f>
        <v>Christmas Island</v>
      </c>
      <c r="AT2" t="str">
        <f>Raw!AT1</f>
        <v>Cocos (Keeling) Islands</v>
      </c>
      <c r="AU2" t="str">
        <f>Raw!AU1</f>
        <v>Colombia</v>
      </c>
      <c r="AV2" t="str">
        <f>Raw!AV1</f>
        <v>Comoros</v>
      </c>
      <c r="AW2" t="str">
        <f>Raw!AW1</f>
        <v>Congo-Brazzaville</v>
      </c>
      <c r="AX2" t="str">
        <f>Raw!AX1</f>
        <v>Congo-Kinshasa</v>
      </c>
      <c r="AY2" t="str">
        <f>Raw!AY1</f>
        <v>Cook Islands</v>
      </c>
      <c r="AZ2" t="str">
        <f>Raw!AZ1</f>
        <v>Costa Rica</v>
      </c>
      <c r="BA2" t="str">
        <f>Raw!BA1</f>
        <v>Cote d'Ivoire</v>
      </c>
      <c r="BB2" t="str">
        <f>Raw!BB1</f>
        <v>Croatia</v>
      </c>
      <c r="BC2" t="str">
        <f>Raw!BC1</f>
        <v>Cuba</v>
      </c>
      <c r="BD2" t="str">
        <f>Raw!BD1</f>
        <v>Cyprus</v>
      </c>
      <c r="BE2" t="str">
        <f>Raw!BE1</f>
        <v>Cyprus, Northern</v>
      </c>
      <c r="BF2" t="str">
        <f>Raw!BF1</f>
        <v>Czech Republic</v>
      </c>
      <c r="BG2" t="str">
        <f>Raw!BG1</f>
        <v>Denmark</v>
      </c>
      <c r="BH2" t="str">
        <f>Raw!BH1</f>
        <v>Djibouti</v>
      </c>
      <c r="BI2" t="str">
        <f>Raw!BI1</f>
        <v>Dominica</v>
      </c>
      <c r="BJ2" t="str">
        <f>Raw!BJ1</f>
        <v>Dominican Republic</v>
      </c>
      <c r="BK2" t="str">
        <f>Raw!BK1</f>
        <v>Ecuador</v>
      </c>
      <c r="BL2" t="str">
        <f>Raw!BL1</f>
        <v>Egypt</v>
      </c>
      <c r="BM2" t="str">
        <f>Raw!BM1</f>
        <v>El Salvador</v>
      </c>
      <c r="BN2" t="str">
        <f>Raw!BN1</f>
        <v>Equatorial Guinea</v>
      </c>
      <c r="BO2" t="str">
        <f>Raw!BO1</f>
        <v>Eritrea</v>
      </c>
      <c r="BP2" t="str">
        <f>Raw!BP1</f>
        <v>Estonia</v>
      </c>
      <c r="BQ2" t="str">
        <f>Raw!BQ1</f>
        <v>Ethiopia</v>
      </c>
      <c r="BR2" t="str">
        <f>Raw!BR1</f>
        <v>Eurozone</v>
      </c>
      <c r="BS2" t="str">
        <f>Raw!BS1</f>
        <v>Falkland Islands</v>
      </c>
      <c r="BT2" t="str">
        <f>Raw!BT1</f>
        <v>Faeroe Islands</v>
      </c>
      <c r="BU2" t="str">
        <f>Raw!BU1</f>
        <v>Fiji</v>
      </c>
      <c r="BV2" t="str">
        <f>Raw!BV1</f>
        <v>Finland</v>
      </c>
      <c r="BW2" t="str">
        <f>Raw!BW1</f>
        <v>France</v>
      </c>
      <c r="BX2" t="str">
        <f>Raw!BX1</f>
        <v>French Guiana</v>
      </c>
      <c r="BY2" t="str">
        <f>Raw!BY1</f>
        <v>French Polynesia</v>
      </c>
      <c r="BZ2" t="str">
        <f>Raw!BZ1</f>
        <v>Gabon</v>
      </c>
      <c r="CA2" t="str">
        <f>Raw!CA1</f>
        <v>Gambia</v>
      </c>
      <c r="CB2" t="str">
        <f>Raw!CB1</f>
        <v>Georgia</v>
      </c>
      <c r="CC2" t="str">
        <f>Raw!CC1</f>
        <v>Germany, West and united</v>
      </c>
      <c r="CD2" t="str">
        <f>Raw!CD1</f>
        <v>Ghana</v>
      </c>
      <c r="CE2" t="str">
        <f>Raw!CE1</f>
        <v>Gibraltar</v>
      </c>
      <c r="CF2" t="str">
        <f>Raw!CF1</f>
        <v>Greece</v>
      </c>
      <c r="CG2" t="str">
        <f>Raw!CG1</f>
        <v>Greenland</v>
      </c>
      <c r="CH2" t="str">
        <f>Raw!CH1</f>
        <v>Grenada</v>
      </c>
      <c r="CI2" t="str">
        <f>Raw!CI1</f>
        <v>Guadeloupe</v>
      </c>
      <c r="CJ2" t="str">
        <f>Raw!CJ1</f>
        <v>Guam</v>
      </c>
      <c r="CK2" t="str">
        <f>Raw!CK1</f>
        <v>Guatemala</v>
      </c>
      <c r="CL2" t="str">
        <f>Raw!CL1</f>
        <v>Guernsey</v>
      </c>
      <c r="CM2" t="str">
        <f>Raw!CM1</f>
        <v>Guinea</v>
      </c>
      <c r="CN2" t="str">
        <f>Raw!CN1</f>
        <v>Guinea-Bissau</v>
      </c>
      <c r="CO2" t="str">
        <f>Raw!CO1</f>
        <v>Guyana</v>
      </c>
      <c r="CP2" t="str">
        <f>Raw!CP1</f>
        <v>Haiti</v>
      </c>
      <c r="CQ2" t="str">
        <f>Raw!CQ1</f>
        <v>Honduras</v>
      </c>
      <c r="CR2" t="str">
        <f>Raw!CR1</f>
        <v>Hong Kong</v>
      </c>
      <c r="CS2" t="str">
        <f>Raw!CS1</f>
        <v>Hungary</v>
      </c>
      <c r="CT2" t="str">
        <f>Raw!CT1</f>
        <v>Iceland</v>
      </c>
      <c r="CU2" t="str">
        <f>Raw!CU1</f>
        <v>India</v>
      </c>
      <c r="CV2" t="str">
        <f>Raw!CV1</f>
        <v>Indonesia</v>
      </c>
      <c r="CW2" t="str">
        <f>Raw!CW1</f>
        <v>Iran</v>
      </c>
      <c r="CX2" t="str">
        <f>Raw!CX1</f>
        <v>Iraq</v>
      </c>
      <c r="CY2" t="str">
        <f>Raw!CY1</f>
        <v>Ireland</v>
      </c>
      <c r="CZ2" t="str">
        <f>Raw!CZ1</f>
        <v>Isle of Man</v>
      </c>
      <c r="DA2" t="str">
        <f>Raw!DA1</f>
        <v>Israel</v>
      </c>
      <c r="DB2" t="str">
        <f>Raw!DB1</f>
        <v>Italy</v>
      </c>
      <c r="DC2" t="str">
        <f>Raw!DC1</f>
        <v>Jamaica</v>
      </c>
      <c r="DD2" t="str">
        <f>Raw!DD1</f>
        <v>Japan</v>
      </c>
      <c r="DE2" t="str">
        <f>Raw!DE1</f>
        <v>Jersey</v>
      </c>
      <c r="DF2" t="str">
        <f>Raw!DF1</f>
        <v>Jordan</v>
      </c>
      <c r="DG2" t="str">
        <f>Raw!DG1</f>
        <v>Kazakhstan</v>
      </c>
      <c r="DH2" t="str">
        <f>Raw!DH1</f>
        <v>Kenya</v>
      </c>
      <c r="DI2" t="str">
        <f>Raw!DI1</f>
        <v>Kiribati</v>
      </c>
      <c r="DJ2" t="str">
        <f>Raw!DJ1</f>
        <v>Korea, North</v>
      </c>
      <c r="DK2" t="s">
        <v>1150</v>
      </c>
      <c r="DL2" t="str">
        <f>Raw!DL1</f>
        <v>Kosovo</v>
      </c>
      <c r="DM2" t="str">
        <f>Raw!DM1</f>
        <v>Kuwait</v>
      </c>
      <c r="DN2" t="str">
        <f>Raw!DN1</f>
        <v>Kyrgyz Republic</v>
      </c>
      <c r="DO2" t="str">
        <f>Raw!DO1</f>
        <v>Laos</v>
      </c>
      <c r="DP2" t="str">
        <f>Raw!DP1</f>
        <v>Latvia</v>
      </c>
      <c r="DQ2" t="str">
        <f>Raw!DQ1</f>
        <v>Lebanon</v>
      </c>
      <c r="DR2" t="str">
        <f>Raw!DR1</f>
        <v>Lesotho</v>
      </c>
      <c r="DS2" t="str">
        <f>Raw!DS1</f>
        <v>Liberia</v>
      </c>
      <c r="DT2" t="str">
        <f>Raw!DT1</f>
        <v>Libya</v>
      </c>
      <c r="DU2" t="str">
        <f>Raw!DU1</f>
        <v>Liechtenstein</v>
      </c>
      <c r="DV2" t="str">
        <f>Raw!DV1</f>
        <v>Lithuania</v>
      </c>
      <c r="DW2" t="str">
        <f>Raw!DW1</f>
        <v>Luxembourg</v>
      </c>
      <c r="DX2" t="str">
        <f>Raw!DX1</f>
        <v>Macau</v>
      </c>
      <c r="DY2" t="str">
        <f>Raw!DY1</f>
        <v>Macedonia</v>
      </c>
      <c r="DZ2" t="str">
        <f>Raw!DZ1</f>
        <v>Madagascar</v>
      </c>
      <c r="EA2" t="str">
        <f>Raw!EA1</f>
        <v>Malawi</v>
      </c>
      <c r="EB2" t="str">
        <f>Raw!EB1</f>
        <v>Malaysia</v>
      </c>
      <c r="EC2" t="str">
        <f>Raw!EC1</f>
        <v>Maldives</v>
      </c>
      <c r="ED2" t="str">
        <f>Raw!ED1</f>
        <v>Mali</v>
      </c>
      <c r="EE2" t="str">
        <f>Raw!EE1</f>
        <v>Malta</v>
      </c>
      <c r="EF2" t="str">
        <f>Raw!EF1</f>
        <v>Marshall Islands</v>
      </c>
      <c r="EG2" t="str">
        <f>Raw!EG1</f>
        <v>Martinique</v>
      </c>
      <c r="EH2" t="str">
        <f>Raw!EH1</f>
        <v>Mauritania</v>
      </c>
      <c r="EI2" t="str">
        <f>Raw!EI1</f>
        <v>Mauritius</v>
      </c>
      <c r="EJ2" t="str">
        <f>Raw!EJ1</f>
        <v>Mayotte</v>
      </c>
      <c r="EK2" t="str">
        <f>Raw!EK1</f>
        <v>Mexico</v>
      </c>
      <c r="EL2" t="str">
        <f>Raw!EL1</f>
        <v>Micronesia</v>
      </c>
      <c r="EM2" t="str">
        <f>Raw!EM1</f>
        <v>Moldova</v>
      </c>
      <c r="EN2" t="str">
        <f>Raw!EN1</f>
        <v>Monaco</v>
      </c>
      <c r="EO2" t="str">
        <f>Raw!EO1</f>
        <v>Mongolia</v>
      </c>
      <c r="EP2" t="str">
        <f>Raw!EP1</f>
        <v>Montenegro</v>
      </c>
      <c r="EQ2" t="str">
        <f>Raw!EQ1</f>
        <v>Montserrat</v>
      </c>
      <c r="ER2" t="s">
        <v>1149</v>
      </c>
      <c r="ES2" t="str">
        <f>Raw!ES1</f>
        <v>Mozambique</v>
      </c>
      <c r="ET2" t="str">
        <f>Raw!ET1</f>
        <v>Myanmar</v>
      </c>
      <c r="EU2" t="str">
        <f>Raw!EU1</f>
        <v>Namibia</v>
      </c>
      <c r="EV2" t="str">
        <f>Raw!EV1</f>
        <v>Nauru</v>
      </c>
      <c r="EW2" t="str">
        <f>Raw!EW1</f>
        <v>Nepal</v>
      </c>
      <c r="EX2" t="str">
        <f>Raw!EX1</f>
        <v>Netherlands</v>
      </c>
      <c r="EY2" t="str">
        <f>Raw!EY1</f>
        <v>Netherlands Antilles</v>
      </c>
      <c r="EZ2" t="str">
        <f>Raw!EZ1</f>
        <v>New Caledonia</v>
      </c>
      <c r="FA2" t="str">
        <f>Raw!FA1</f>
        <v>New Zealand</v>
      </c>
      <c r="FB2" t="str">
        <f>Raw!FB1</f>
        <v>Nicaragua</v>
      </c>
      <c r="FC2" t="str">
        <f>Raw!FC1</f>
        <v>Niger</v>
      </c>
      <c r="FD2" t="str">
        <f>Raw!FD1</f>
        <v>Nigeria</v>
      </c>
      <c r="FE2" t="str">
        <f>Raw!FE1</f>
        <v>Niue</v>
      </c>
      <c r="FF2" t="str">
        <f>Raw!FF1</f>
        <v>Norfolk Island</v>
      </c>
      <c r="FG2" t="str">
        <f>Raw!FG1</f>
        <v>Northern Mariana Islands</v>
      </c>
      <c r="FH2" t="str">
        <f>Raw!FH1</f>
        <v>Norway</v>
      </c>
      <c r="FI2" t="str">
        <f>Raw!FI1</f>
        <v>Oman</v>
      </c>
      <c r="FJ2" t="str">
        <f>Raw!FJ1</f>
        <v>Pakistan</v>
      </c>
      <c r="FK2" t="str">
        <f>Raw!FK1</f>
        <v>Palau</v>
      </c>
      <c r="FL2" t="str">
        <f>Raw!FL1</f>
        <v>Panama</v>
      </c>
      <c r="FM2" t="str">
        <f>Raw!FM1</f>
        <v>Papua and Papua New Guinea</v>
      </c>
      <c r="FN2" t="str">
        <f>Raw!FN1</f>
        <v>Paraguay</v>
      </c>
      <c r="FO2" t="str">
        <f>Raw!FO1</f>
        <v>Peru</v>
      </c>
      <c r="FP2" t="str">
        <f>Raw!FP1</f>
        <v>Philippines</v>
      </c>
      <c r="FQ2" t="str">
        <f>Raw!FQ1</f>
        <v>Pitcairn Islands</v>
      </c>
      <c r="FR2" t="str">
        <f>Raw!FR1</f>
        <v>Poland</v>
      </c>
      <c r="FS2" t="str">
        <f>Raw!FS1</f>
        <v>Portugal</v>
      </c>
      <c r="FT2" t="str">
        <f>Raw!FT1</f>
        <v>Puerto Rico</v>
      </c>
      <c r="FU2" t="str">
        <f>Raw!FU1</f>
        <v>Qatar</v>
      </c>
      <c r="FV2" t="str">
        <f>Raw!FV1</f>
        <v>Reunion</v>
      </c>
      <c r="FW2" t="str">
        <f>Raw!FW1</f>
        <v>Romania</v>
      </c>
      <c r="FX2" t="str">
        <f>Raw!FX1</f>
        <v>Russia</v>
      </c>
      <c r="FY2" t="str">
        <f>Raw!FY1</f>
        <v>Rwanda</v>
      </c>
      <c r="FZ2" t="str">
        <f>Raw!FZ1</f>
        <v>Saint Helena</v>
      </c>
      <c r="GA2" t="str">
        <f>Raw!GA1</f>
        <v>Saint Kitts and Nevis</v>
      </c>
      <c r="GB2" t="str">
        <f>Raw!GB1</f>
        <v>Saint Lucia</v>
      </c>
      <c r="GC2" t="str">
        <f>Raw!GC1</f>
        <v>Saint-Pierre and Miquelon</v>
      </c>
      <c r="GD2" t="str">
        <f>Raw!GD1</f>
        <v>Saint Vincent and the Grenadines</v>
      </c>
      <c r="GE2" t="str">
        <f>Raw!GE1</f>
        <v>Samoa</v>
      </c>
      <c r="GF2" t="str">
        <f>Raw!GF1</f>
        <v>San Marino</v>
      </c>
      <c r="GG2" t="str">
        <f>Raw!GG1</f>
        <v>Sao Tome and Principe</v>
      </c>
      <c r="GH2" t="str">
        <f>Raw!GH1</f>
        <v>Saudi Arabia</v>
      </c>
      <c r="GI2" t="str">
        <f>Raw!GI1</f>
        <v>Senegal</v>
      </c>
      <c r="GJ2" t="str">
        <f>Raw!GJ1</f>
        <v>Serbia</v>
      </c>
      <c r="GK2" t="str">
        <f>Raw!GK1</f>
        <v>Seychelles</v>
      </c>
      <c r="GL2" t="str">
        <f>Raw!GL1</f>
        <v>Sierra Leone</v>
      </c>
      <c r="GM2" t="str">
        <f>Raw!GM1</f>
        <v>Singapore</v>
      </c>
      <c r="GN2" t="str">
        <f>Raw!GN1</f>
        <v>Slovak Republic</v>
      </c>
      <c r="GO2" t="str">
        <f>Raw!GO1</f>
        <v>Slovenia</v>
      </c>
      <c r="GP2" t="str">
        <f>Raw!GP1</f>
        <v>Solomon Islands</v>
      </c>
      <c r="GQ2" t="str">
        <f>Raw!GQ1</f>
        <v>Somalia</v>
      </c>
      <c r="GR2" t="str">
        <f>Raw!GR1</f>
        <v>Somaliland and Puntland</v>
      </c>
      <c r="GS2" t="str">
        <f>Raw!GS1</f>
        <v>South Africa</v>
      </c>
      <c r="GT2" t="str">
        <f>Raw!GT1</f>
        <v>Spain</v>
      </c>
      <c r="GU2" t="str">
        <f>Raw!GU1</f>
        <v>Sri Lanka</v>
      </c>
      <c r="GV2" t="str">
        <f>Raw!GV1</f>
        <v>Sudan</v>
      </c>
      <c r="GW2" t="str">
        <f>Raw!GW1</f>
        <v>Suriname</v>
      </c>
      <c r="GX2" t="str">
        <f>Raw!GX1</f>
        <v>Svalbard</v>
      </c>
      <c r="GY2" t="str">
        <f>Raw!GY1</f>
        <v>Swaziland</v>
      </c>
      <c r="GZ2" t="str">
        <f>Raw!GZ1</f>
        <v>Sweden</v>
      </c>
      <c r="HA2" t="str">
        <f>Raw!HA1</f>
        <v>Switzerland</v>
      </c>
      <c r="HB2" t="str">
        <f>Raw!HB1</f>
        <v>Syria</v>
      </c>
      <c r="HC2" t="str">
        <f>Raw!HC1</f>
        <v>Taiwan</v>
      </c>
      <c r="HD2" t="str">
        <f>Raw!HD1</f>
        <v>Tajikistan</v>
      </c>
      <c r="HE2" t="str">
        <f>Raw!HE1</f>
        <v>Tanzania</v>
      </c>
      <c r="HF2" t="str">
        <f>Raw!HF1</f>
        <v>Thailand</v>
      </c>
      <c r="HG2" t="str">
        <f>Raw!HG1</f>
        <v>Timor-Leste</v>
      </c>
      <c r="HH2" t="str">
        <f>Raw!HH1</f>
        <v>Togo</v>
      </c>
      <c r="HI2" t="str">
        <f>Raw!HI1</f>
        <v>Tokelau</v>
      </c>
      <c r="HJ2" t="str">
        <f>Raw!HJ1</f>
        <v>Tonga</v>
      </c>
      <c r="HK2" t="str">
        <f>Raw!HK1</f>
        <v>Transdniester Republic</v>
      </c>
      <c r="HL2" t="str">
        <f>Raw!HL1</f>
        <v>Trinidad and Tobago</v>
      </c>
      <c r="HM2" t="str">
        <f>Raw!HM1</f>
        <v>Tunisia</v>
      </c>
      <c r="HN2" t="str">
        <f>Raw!HN1</f>
        <v>Turkey</v>
      </c>
      <c r="HO2" t="str">
        <f>Raw!HO1</f>
        <v>Turkmenistan</v>
      </c>
      <c r="HP2" t="str">
        <f>Raw!HP1</f>
        <v>Turks and Caicos Islands</v>
      </c>
      <c r="HQ2" t="str">
        <f>Raw!HQ1</f>
        <v>Tuvalu</v>
      </c>
      <c r="HR2" t="str">
        <f>Raw!HR1</f>
        <v>Uganda</v>
      </c>
      <c r="HS2" t="str">
        <f>Raw!HS1</f>
        <v>Ukraine</v>
      </c>
      <c r="HT2" t="str">
        <f>Raw!HT1</f>
        <v>United Arab Emirates</v>
      </c>
      <c r="HU2" t="str">
        <f>Raw!HU1</f>
        <v>United Kingdom</v>
      </c>
      <c r="HV2" t="str">
        <f>Raw!HV1</f>
        <v>United States</v>
      </c>
      <c r="HW2" t="str">
        <f>Raw!HW1</f>
        <v>Uruguay</v>
      </c>
      <c r="HX2" t="str">
        <f>Raw!HX1</f>
        <v>Uzbekistan</v>
      </c>
      <c r="HY2" t="str">
        <f>Raw!HY1</f>
        <v>Vanuatu</v>
      </c>
      <c r="HZ2" t="str">
        <f>Raw!HZ1</f>
        <v>Vatican City</v>
      </c>
      <c r="IA2" t="str">
        <f>Raw!IA1</f>
        <v>Venezuela, RB</v>
      </c>
      <c r="IB2" t="str">
        <f>Raw!IB1</f>
        <v>Vietnam, North and united</v>
      </c>
      <c r="IC2" t="str">
        <f>Raw!IC1</f>
        <v>Virgin Islands (U.S.)</v>
      </c>
      <c r="ID2" t="str">
        <f>Raw!ID1</f>
        <v>Wallis and Futuna</v>
      </c>
      <c r="IE2" t="str">
        <f>Raw!IE1</f>
        <v>West Bank and Gaza</v>
      </c>
      <c r="IF2" t="str">
        <f>Raw!IF1</f>
        <v>Yemen, North and united</v>
      </c>
      <c r="IG2" t="str">
        <f>Raw!IG1</f>
        <v>Zambia</v>
      </c>
      <c r="IH2" t="str">
        <f>Raw!IH1</f>
        <v>Zimbabwe</v>
      </c>
    </row>
    <row r="3" spans="1:242" x14ac:dyDescent="0.25">
      <c r="A3" t="str">
        <f ca="1">LEFT(INDIRECT("Raw!"&amp;ADDRESS(2+12*(ROW(A2)),COLUMN(A2))),4)</f>
        <v>1947</v>
      </c>
      <c r="B3">
        <f t="shared" ref="B3:BM3" ca="1" si="0">INDIRECT("Raw!"&amp;ADDRESS(2+12*(ROW(B2)),COLUMN(B2)))</f>
        <v>18.149999999999999</v>
      </c>
      <c r="C3">
        <f t="shared" ca="1" si="0"/>
        <v>18.5</v>
      </c>
      <c r="D3">
        <f t="shared" ca="1" si="0"/>
        <v>0</v>
      </c>
      <c r="E3">
        <v>1</v>
      </c>
      <c r="F3" t="str">
        <f t="shared" ca="1" si="0"/>
        <v>Used FFR, ESP</v>
      </c>
      <c r="G3">
        <f t="shared" ca="1" si="0"/>
        <v>0</v>
      </c>
      <c r="H3">
        <f t="shared" ca="1" si="0"/>
        <v>0</v>
      </c>
      <c r="I3">
        <f t="shared" ca="1" si="0"/>
        <v>0</v>
      </c>
      <c r="J3">
        <f t="shared" ca="1" si="0"/>
        <v>4.7999999999999997E-13</v>
      </c>
      <c r="K3" t="str">
        <f t="shared" ca="1" si="0"/>
        <v>Part of USSR</v>
      </c>
      <c r="L3" t="str">
        <f t="shared" ca="1" si="0"/>
        <v>Part of Neth. Antilles</v>
      </c>
      <c r="M3">
        <f t="shared" ca="1" si="0"/>
        <v>0.78431372549019618</v>
      </c>
      <c r="N3">
        <f t="shared" ca="1" si="0"/>
        <v>95</v>
      </c>
      <c r="O3" t="str">
        <f t="shared" ca="1" si="0"/>
        <v>Part of USSR</v>
      </c>
      <c r="P3">
        <f t="shared" ca="1" si="0"/>
        <v>0</v>
      </c>
      <c r="Q3" t="str">
        <f t="shared" ca="1" si="0"/>
        <v>Used INR</v>
      </c>
      <c r="R3" t="str">
        <f t="shared" ca="1" si="0"/>
        <v>Part of Pakistan</v>
      </c>
      <c r="S3">
        <f t="shared" ca="1" si="0"/>
        <v>0</v>
      </c>
      <c r="T3" t="str">
        <f t="shared" ca="1" si="0"/>
        <v>Part of USSR</v>
      </c>
      <c r="U3">
        <f t="shared" ca="1" si="0"/>
        <v>48.75</v>
      </c>
      <c r="V3">
        <f t="shared" ca="1" si="0"/>
        <v>0</v>
      </c>
      <c r="W3">
        <f t="shared" ca="1" si="0"/>
        <v>0</v>
      </c>
      <c r="X3">
        <f t="shared" ca="1" si="0"/>
        <v>0</v>
      </c>
      <c r="Y3" t="str">
        <f t="shared" ca="1" si="0"/>
        <v>used INR</v>
      </c>
      <c r="Z3">
        <f t="shared" ca="1" si="0"/>
        <v>0</v>
      </c>
      <c r="AA3" t="str">
        <f t="shared" ca="1" si="0"/>
        <v>Part of Yugo.</v>
      </c>
      <c r="AB3" t="str">
        <f t="shared" ca="1" si="0"/>
        <v>Used ZAP</v>
      </c>
      <c r="AC3">
        <f t="shared" ca="1" si="0"/>
        <v>8.4545454545454545E-15</v>
      </c>
      <c r="AD3" t="str">
        <f t="shared" ca="1" si="0"/>
        <v>Part of Seychelles</v>
      </c>
      <c r="AE3" t="str">
        <f t="shared" ca="1" si="0"/>
        <v>used JMP</v>
      </c>
      <c r="AF3">
        <f t="shared" ca="1" si="0"/>
        <v>2.6</v>
      </c>
      <c r="AG3">
        <f t="shared" ca="1" si="0"/>
        <v>1.5499999999999999E-3</v>
      </c>
      <c r="AH3">
        <f t="shared" ca="1" si="0"/>
        <v>0</v>
      </c>
      <c r="AI3">
        <f t="shared" ca="1" si="0"/>
        <v>0</v>
      </c>
      <c r="AJ3">
        <f t="shared" ca="1" si="0"/>
        <v>19</v>
      </c>
      <c r="AK3">
        <f t="shared" ca="1" si="0"/>
        <v>0</v>
      </c>
      <c r="AL3">
        <f t="shared" ca="1" si="0"/>
        <v>1.1200000000000001</v>
      </c>
      <c r="AM3">
        <f t="shared" ca="1" si="0"/>
        <v>0</v>
      </c>
      <c r="AN3" t="str">
        <f t="shared" ca="1" si="0"/>
        <v>Used JMP</v>
      </c>
      <c r="AO3">
        <f t="shared" ca="1" si="0"/>
        <v>0</v>
      </c>
      <c r="AP3">
        <f t="shared" ca="1" si="0"/>
        <v>0</v>
      </c>
      <c r="AQ3">
        <f t="shared" ca="1" si="0"/>
        <v>0</v>
      </c>
      <c r="AR3">
        <f t="shared" ca="1" si="0"/>
        <v>5.5E-2</v>
      </c>
      <c r="AS3" t="str">
        <f t="shared" ca="1" si="0"/>
        <v>Used MYD</v>
      </c>
      <c r="AT3" t="str">
        <f t="shared" ca="1" si="0"/>
        <v>Used AUP, MYD</v>
      </c>
      <c r="AU3">
        <f t="shared" ca="1" si="0"/>
        <v>0</v>
      </c>
      <c r="AV3">
        <f t="shared" ca="1" si="0"/>
        <v>0</v>
      </c>
      <c r="AW3">
        <f t="shared" ca="1" si="0"/>
        <v>0</v>
      </c>
      <c r="AX3">
        <f t="shared" ca="1" si="0"/>
        <v>0</v>
      </c>
      <c r="AY3">
        <f ca="1">FA3</f>
        <v>0</v>
      </c>
      <c r="AZ3">
        <f t="shared" ca="1" si="0"/>
        <v>0</v>
      </c>
      <c r="BA3">
        <f t="shared" ca="1" si="0"/>
        <v>0</v>
      </c>
      <c r="BB3" t="str">
        <f t="shared" ca="1" si="0"/>
        <v>Part of Yugo.</v>
      </c>
      <c r="BC3">
        <f t="shared" ca="1" si="0"/>
        <v>1</v>
      </c>
      <c r="BD3">
        <f t="shared" ca="1" si="0"/>
        <v>0</v>
      </c>
      <c r="BE3" t="str">
        <f t="shared" ca="1" si="0"/>
        <v>Part of Cyprus</v>
      </c>
      <c r="BF3">
        <f t="shared" ca="1" si="0"/>
        <v>48</v>
      </c>
      <c r="BG3">
        <f t="shared" ca="1" si="0"/>
        <v>8.15</v>
      </c>
      <c r="BH3">
        <f t="shared" ca="1" si="0"/>
        <v>0</v>
      </c>
      <c r="BI3" t="str">
        <f t="shared" ca="1" si="0"/>
        <v>Used TTD</v>
      </c>
      <c r="BJ3">
        <f t="shared" ca="1" si="0"/>
        <v>1</v>
      </c>
      <c r="BK3">
        <f t="shared" ca="1" si="0"/>
        <v>18.5</v>
      </c>
      <c r="BL3">
        <f t="shared" ca="1" si="0"/>
        <v>0.4</v>
      </c>
      <c r="BM3">
        <f t="shared" ca="1" si="0"/>
        <v>2.5</v>
      </c>
      <c r="BN3" t="str">
        <f t="shared" ref="BN3:DY3" ca="1" si="1">INDIRECT("Raw!"&amp;ADDRESS(2+12*(ROW(BN2)),COLUMN(BN2)))</f>
        <v>Used ESP</v>
      </c>
      <c r="BO3" t="str">
        <f t="shared" ca="1" si="1"/>
        <v>Used XEA</v>
      </c>
      <c r="BP3" t="str">
        <f t="shared" ca="1" si="1"/>
        <v>Part of USSR</v>
      </c>
      <c r="BQ3">
        <f t="shared" ca="1" si="1"/>
        <v>0</v>
      </c>
      <c r="BR3" t="str">
        <f t="shared" ca="1" si="1"/>
        <v>n.a.</v>
      </c>
      <c r="BS3">
        <f t="shared" ca="1" si="1"/>
        <v>0</v>
      </c>
      <c r="BT3">
        <f t="shared" ca="1" si="1"/>
        <v>0</v>
      </c>
      <c r="BU3">
        <f t="shared" ca="1" si="1"/>
        <v>0</v>
      </c>
      <c r="BV3">
        <f t="shared" ca="1" si="1"/>
        <v>4.0999999999999996</v>
      </c>
      <c r="BW3">
        <f t="shared" ca="1" si="1"/>
        <v>3</v>
      </c>
      <c r="BX3">
        <f t="shared" ca="1" si="1"/>
        <v>0</v>
      </c>
      <c r="BY3">
        <f t="shared" ca="1" si="1"/>
        <v>0</v>
      </c>
      <c r="BZ3">
        <f t="shared" ca="1" si="1"/>
        <v>0</v>
      </c>
      <c r="CA3">
        <f t="shared" ca="1" si="1"/>
        <v>0</v>
      </c>
      <c r="CB3" t="str">
        <f t="shared" ca="1" si="1"/>
        <v>Part of USSR</v>
      </c>
      <c r="CC3">
        <f t="shared" ca="1" si="1"/>
        <v>23.5</v>
      </c>
      <c r="CD3">
        <f t="shared" ca="1" si="1"/>
        <v>0</v>
      </c>
      <c r="CE3">
        <f t="shared" ca="1" si="1"/>
        <v>0</v>
      </c>
      <c r="CF3">
        <f t="shared" ca="1" si="1"/>
        <v>10</v>
      </c>
      <c r="CG3">
        <f t="shared" ca="1" si="1"/>
        <v>0</v>
      </c>
      <c r="CH3" t="str">
        <f t="shared" ca="1" si="1"/>
        <v>Used TTD</v>
      </c>
      <c r="CI3">
        <f t="shared" ca="1" si="1"/>
        <v>0</v>
      </c>
      <c r="CJ3" t="str">
        <f t="shared" ca="1" si="1"/>
        <v>Used USD</v>
      </c>
      <c r="CK3">
        <f t="shared" ca="1" si="1"/>
        <v>0</v>
      </c>
      <c r="CL3" t="str">
        <f t="shared" ca="1" si="1"/>
        <v>Used GBP</v>
      </c>
      <c r="CM3">
        <f t="shared" ca="1" si="1"/>
        <v>0</v>
      </c>
      <c r="CN3">
        <f t="shared" ca="1" si="1"/>
        <v>0</v>
      </c>
      <c r="CO3">
        <f t="shared" ca="1" si="1"/>
        <v>0</v>
      </c>
      <c r="CP3">
        <f t="shared" ca="1" si="1"/>
        <v>5</v>
      </c>
      <c r="CQ3">
        <f t="shared" ca="1" si="1"/>
        <v>2</v>
      </c>
      <c r="CR3">
        <f t="shared" ca="1" si="1"/>
        <v>5.14</v>
      </c>
      <c r="CS3">
        <f t="shared" ca="1" si="1"/>
        <v>38</v>
      </c>
      <c r="CT3">
        <f t="shared" ca="1" si="1"/>
        <v>0</v>
      </c>
      <c r="CU3">
        <f t="shared" ca="1" si="1"/>
        <v>4</v>
      </c>
      <c r="CV3">
        <f t="shared" ca="1" si="1"/>
        <v>1.925E-2</v>
      </c>
      <c r="CW3">
        <f t="shared" ca="1" si="1"/>
        <v>68.5</v>
      </c>
      <c r="CX3">
        <f t="shared" ca="1" si="1"/>
        <v>0.4098360655737705</v>
      </c>
      <c r="CY3">
        <f t="shared" ca="1" si="1"/>
        <v>0.3125</v>
      </c>
      <c r="CZ3" t="str">
        <f t="shared" ca="1" si="1"/>
        <v>Used GBP</v>
      </c>
      <c r="DA3">
        <f t="shared" ca="1" si="1"/>
        <v>3.5460992907801418E-5</v>
      </c>
      <c r="DB3">
        <f t="shared" ca="1" si="1"/>
        <v>585</v>
      </c>
      <c r="DC3">
        <f t="shared" ca="1" si="1"/>
        <v>0</v>
      </c>
      <c r="DD3">
        <f t="shared" ca="1" si="1"/>
        <v>238</v>
      </c>
      <c r="DE3" t="str">
        <f t="shared" ca="1" si="1"/>
        <v>Used GBP</v>
      </c>
      <c r="DF3">
        <f t="shared" ca="1" si="1"/>
        <v>0.3546099290780142</v>
      </c>
      <c r="DG3" t="str">
        <f t="shared" ca="1" si="1"/>
        <v>Part of USSR</v>
      </c>
      <c r="DH3">
        <f t="shared" ca="1" si="1"/>
        <v>0</v>
      </c>
      <c r="DI3" t="str">
        <f t="shared" ca="1" si="1"/>
        <v>Used AUP</v>
      </c>
      <c r="DJ3">
        <f t="shared" ca="1" si="1"/>
        <v>0</v>
      </c>
      <c r="DK3">
        <f t="shared" ca="1" si="1"/>
        <v>0.375</v>
      </c>
      <c r="DL3" t="str">
        <f t="shared" ca="1" si="1"/>
        <v>Part of Yugo.</v>
      </c>
      <c r="DM3" t="str">
        <f t="shared" ca="1" si="1"/>
        <v>Used INR</v>
      </c>
      <c r="DN3" t="str">
        <f t="shared" ca="1" si="1"/>
        <v>Part of USSR</v>
      </c>
      <c r="DO3">
        <f t="shared" ca="1" si="1"/>
        <v>9.4999999999999998E-3</v>
      </c>
      <c r="DP3" t="str">
        <f t="shared" ca="1" si="1"/>
        <v>Part of USSR</v>
      </c>
      <c r="DQ3">
        <f t="shared" ca="1" si="1"/>
        <v>3.25</v>
      </c>
      <c r="DR3" t="str">
        <f t="shared" ca="1" si="1"/>
        <v>Used ZAP</v>
      </c>
      <c r="DS3" t="str">
        <f t="shared" ca="1" si="1"/>
        <v>used USD</v>
      </c>
      <c r="DT3">
        <f t="shared" ca="1" si="1"/>
        <v>0</v>
      </c>
      <c r="DU3" t="str">
        <f t="shared" ca="1" si="1"/>
        <v>Used CHF</v>
      </c>
      <c r="DV3" t="str">
        <f t="shared" ca="1" si="1"/>
        <v>Part of USSR</v>
      </c>
      <c r="DW3">
        <f t="shared" ca="1" si="1"/>
        <v>48.75</v>
      </c>
      <c r="DX3">
        <f t="shared" ca="1" si="1"/>
        <v>0</v>
      </c>
      <c r="DY3" t="str">
        <f t="shared" ca="1" si="1"/>
        <v>Part of Yugo.</v>
      </c>
      <c r="DZ3">
        <f t="shared" ref="DZ3:GK3" ca="1" si="2">INDIRECT("Raw!"&amp;ADDRESS(2+12*(ROW(DZ2)),COLUMN(DZ2)))</f>
        <v>0</v>
      </c>
      <c r="EA3">
        <f t="shared" ca="1" si="2"/>
        <v>0</v>
      </c>
      <c r="EB3">
        <f t="shared" ca="1" si="2"/>
        <v>2.6</v>
      </c>
      <c r="EC3">
        <f t="shared" ca="1" si="2"/>
        <v>0</v>
      </c>
      <c r="ED3">
        <f t="shared" ca="1" si="2"/>
        <v>0</v>
      </c>
      <c r="EE3">
        <f t="shared" ca="1" si="2"/>
        <v>0</v>
      </c>
      <c r="EF3" t="str">
        <f t="shared" ca="1" si="2"/>
        <v>Used USD</v>
      </c>
      <c r="EG3">
        <f t="shared" ca="1" si="2"/>
        <v>0</v>
      </c>
      <c r="EH3">
        <f t="shared" ca="1" si="2"/>
        <v>0</v>
      </c>
      <c r="EI3">
        <f t="shared" ca="1" si="2"/>
        <v>0</v>
      </c>
      <c r="EJ3" t="str">
        <f t="shared" ca="1" si="2"/>
        <v>Part of Comoros</v>
      </c>
      <c r="EK3">
        <f t="shared" ca="1" si="2"/>
        <v>4.8600000000000006E-3</v>
      </c>
      <c r="EL3" t="str">
        <f t="shared" ca="1" si="2"/>
        <v>Used USD</v>
      </c>
      <c r="EM3" t="str">
        <f t="shared" ca="1" si="2"/>
        <v>Part of USSR</v>
      </c>
      <c r="EN3" t="str">
        <f t="shared" ca="1" si="2"/>
        <v>Used FFR</v>
      </c>
      <c r="EO3">
        <f t="shared" ca="1" si="2"/>
        <v>0</v>
      </c>
      <c r="EP3" t="str">
        <f t="shared" ca="1" si="2"/>
        <v>Part of Yugo.</v>
      </c>
      <c r="EQ3" t="str">
        <f t="shared" ca="1" si="2"/>
        <v>Used TTD</v>
      </c>
      <c r="ER3">
        <f t="shared" ca="1" si="2"/>
        <v>0</v>
      </c>
      <c r="ES3">
        <f t="shared" ca="1" si="2"/>
        <v>0</v>
      </c>
      <c r="ET3">
        <f t="shared" ca="1" si="2"/>
        <v>0</v>
      </c>
      <c r="EU3">
        <f t="shared" ca="1" si="2"/>
        <v>0</v>
      </c>
      <c r="EV3" t="str">
        <f t="shared" ca="1" si="2"/>
        <v>Used AUD</v>
      </c>
      <c r="EW3">
        <f t="shared" ca="1" si="2"/>
        <v>0</v>
      </c>
      <c r="EX3">
        <f t="shared" ca="1" si="2"/>
        <v>5.85</v>
      </c>
      <c r="EY3">
        <f t="shared" ca="1" si="2"/>
        <v>0</v>
      </c>
      <c r="EZ3">
        <f t="shared" ca="1" si="2"/>
        <v>0</v>
      </c>
      <c r="FA3">
        <f t="shared" ca="1" si="2"/>
        <v>0</v>
      </c>
      <c r="FB3">
        <f t="shared" ca="1" si="2"/>
        <v>1.2900000000000001E-9</v>
      </c>
      <c r="FC3">
        <f t="shared" ca="1" si="2"/>
        <v>0</v>
      </c>
      <c r="FD3">
        <f t="shared" ca="1" si="2"/>
        <v>0</v>
      </c>
      <c r="FE3" t="str">
        <f t="shared" ca="1" si="2"/>
        <v>Used NZP</v>
      </c>
      <c r="FF3" t="str">
        <f t="shared" ca="1" si="2"/>
        <v>Used AUD</v>
      </c>
      <c r="FG3" t="str">
        <f t="shared" ca="1" si="2"/>
        <v>Used USD</v>
      </c>
      <c r="FH3">
        <f t="shared" ca="1" si="2"/>
        <v>8</v>
      </c>
      <c r="FI3" t="str">
        <f t="shared" ca="1" si="2"/>
        <v>Used INR</v>
      </c>
      <c r="FJ3">
        <f t="shared" ca="1" si="2"/>
        <v>4</v>
      </c>
      <c r="FK3" t="str">
        <f t="shared" ca="1" si="2"/>
        <v>Used USD</v>
      </c>
      <c r="FL3" t="str">
        <f t="shared" ca="1" si="2"/>
        <v>Used USD</v>
      </c>
      <c r="FM3" t="str">
        <f t="shared" ca="1" si="2"/>
        <v>Used AUP</v>
      </c>
      <c r="FN3">
        <f t="shared" ca="1" si="2"/>
        <v>0</v>
      </c>
      <c r="FO3">
        <f t="shared" ca="1" si="2"/>
        <v>1.07E-8</v>
      </c>
      <c r="FP3">
        <f t="shared" ca="1" si="2"/>
        <v>2</v>
      </c>
      <c r="FQ3" t="str">
        <f t="shared" ca="1" si="2"/>
        <v>Used NZP</v>
      </c>
      <c r="FR3">
        <f t="shared" ca="1" si="2"/>
        <v>4.6999999999999999E-4</v>
      </c>
      <c r="FS3">
        <f t="shared" ca="1" si="2"/>
        <v>24.95</v>
      </c>
      <c r="FT3" t="str">
        <f t="shared" ca="1" si="2"/>
        <v>Used USD</v>
      </c>
      <c r="FU3" t="str">
        <f t="shared" ca="1" si="2"/>
        <v>Used INR</v>
      </c>
      <c r="FV3">
        <f t="shared" ca="1" si="2"/>
        <v>0</v>
      </c>
      <c r="FW3">
        <f t="shared" ca="1" si="2"/>
        <v>42.5</v>
      </c>
      <c r="FX3">
        <f t="shared" ca="1" si="2"/>
        <v>8.9999999999999993E-3</v>
      </c>
      <c r="FY3">
        <f t="shared" ca="1" si="2"/>
        <v>0</v>
      </c>
      <c r="FZ3" t="str">
        <f t="shared" ca="1" si="2"/>
        <v>Used GBP</v>
      </c>
      <c r="GA3" t="str">
        <f t="shared" ca="1" si="2"/>
        <v>Used TTD</v>
      </c>
      <c r="GB3" t="str">
        <f t="shared" ca="1" si="2"/>
        <v>Used TTD</v>
      </c>
      <c r="GC3">
        <f t="shared" ca="1" si="2"/>
        <v>0</v>
      </c>
      <c r="GD3" t="str">
        <f t="shared" ca="1" si="2"/>
        <v>Used TTD</v>
      </c>
      <c r="GE3">
        <f t="shared" ca="1" si="2"/>
        <v>0</v>
      </c>
      <c r="GF3" t="str">
        <f t="shared" ca="1" si="2"/>
        <v>Used ITL</v>
      </c>
      <c r="GG3">
        <f t="shared" ca="1" si="2"/>
        <v>0</v>
      </c>
      <c r="GH3">
        <f t="shared" ca="1" si="2"/>
        <v>0</v>
      </c>
      <c r="GI3">
        <f t="shared" ca="1" si="2"/>
        <v>0</v>
      </c>
      <c r="GJ3">
        <f t="shared" ca="1" si="2"/>
        <v>1.85E-4</v>
      </c>
      <c r="GK3">
        <f t="shared" ca="1" si="2"/>
        <v>0</v>
      </c>
      <c r="GL3">
        <f t="shared" ref="GL3:IH3" ca="1" si="3">INDIRECT("Raw!"&amp;ADDRESS(2+12*(ROW(GL2)),COLUMN(GL2)))</f>
        <v>0</v>
      </c>
      <c r="GM3">
        <f t="shared" ca="1" si="3"/>
        <v>2.6</v>
      </c>
      <c r="GN3" t="str">
        <f t="shared" ca="1" si="3"/>
        <v>Part of Czecho.</v>
      </c>
      <c r="GO3" t="str">
        <f t="shared" ca="1" si="3"/>
        <v>Part of Yugo.</v>
      </c>
      <c r="GP3">
        <f t="shared" ca="1" si="3"/>
        <v>0</v>
      </c>
      <c r="GQ3" t="str">
        <f t="shared" ca="1" si="3"/>
        <v>Used XEA</v>
      </c>
      <c r="GR3" t="str">
        <f t="shared" ca="1" si="3"/>
        <v>Used XEA, INR</v>
      </c>
      <c r="GS3">
        <f t="shared" ca="1" si="3"/>
        <v>0.64516129032258063</v>
      </c>
      <c r="GT3">
        <f t="shared" ca="1" si="3"/>
        <v>41.5</v>
      </c>
      <c r="GU3">
        <f t="shared" ca="1" si="3"/>
        <v>0</v>
      </c>
      <c r="GV3" t="str">
        <f t="shared" ca="1" si="3"/>
        <v>Used EGP, GBP</v>
      </c>
      <c r="GW3">
        <f t="shared" ca="1" si="3"/>
        <v>0</v>
      </c>
      <c r="GX3" t="str">
        <f t="shared" ca="1" si="3"/>
        <v>Used NOK</v>
      </c>
      <c r="GY3" t="str">
        <f t="shared" ca="1" si="3"/>
        <v>Used ZAP</v>
      </c>
      <c r="GZ3">
        <f t="shared" ca="1" si="3"/>
        <v>4.45</v>
      </c>
      <c r="HA3">
        <f t="shared" ca="1" si="3"/>
        <v>4.1399999999999997</v>
      </c>
      <c r="HB3">
        <f t="shared" ca="1" si="3"/>
        <v>0</v>
      </c>
      <c r="HC3">
        <f t="shared" ca="1" si="3"/>
        <v>0</v>
      </c>
      <c r="HD3" t="str">
        <f t="shared" ca="1" si="3"/>
        <v>Part of USSR</v>
      </c>
      <c r="HE3">
        <f t="shared" ca="1" si="3"/>
        <v>0</v>
      </c>
      <c r="HF3">
        <f t="shared" ca="1" si="3"/>
        <v>0</v>
      </c>
      <c r="HG3">
        <f t="shared" ca="1" si="3"/>
        <v>0</v>
      </c>
      <c r="HH3">
        <f t="shared" ca="1" si="3"/>
        <v>0</v>
      </c>
      <c r="HI3" t="str">
        <f t="shared" ca="1" si="3"/>
        <v>Used NZP</v>
      </c>
      <c r="HJ3">
        <f t="shared" ca="1" si="3"/>
        <v>0</v>
      </c>
      <c r="HK3" t="str">
        <f t="shared" ca="1" si="3"/>
        <v>Part of USSR</v>
      </c>
      <c r="HL3">
        <f t="shared" ca="1" si="3"/>
        <v>0</v>
      </c>
      <c r="HM3">
        <f t="shared" ca="1" si="3"/>
        <v>0</v>
      </c>
      <c r="HN3">
        <f t="shared" ca="1" si="3"/>
        <v>3.55</v>
      </c>
      <c r="HO3" t="str">
        <f t="shared" ca="1" si="3"/>
        <v>Part of USSR</v>
      </c>
      <c r="HP3" t="str">
        <f t="shared" ca="1" si="3"/>
        <v>Used JMD</v>
      </c>
      <c r="HQ3" t="str">
        <f t="shared" ca="1" si="3"/>
        <v>Used AUP</v>
      </c>
      <c r="HR3">
        <f t="shared" ca="1" si="3"/>
        <v>0</v>
      </c>
      <c r="HS3" t="str">
        <f t="shared" ca="1" si="3"/>
        <v>Part of USSR</v>
      </c>
      <c r="HT3" t="str">
        <f t="shared" ca="1" si="3"/>
        <v>Used INR</v>
      </c>
      <c r="HU3">
        <f t="shared" ca="1" si="3"/>
        <v>0.4</v>
      </c>
      <c r="HV3">
        <f t="shared" ca="1" si="3"/>
        <v>1</v>
      </c>
      <c r="HW3">
        <f t="shared" ca="1" si="3"/>
        <v>1.9999999999999999E-6</v>
      </c>
      <c r="HX3" t="str">
        <f t="shared" ca="1" si="3"/>
        <v>Part of USSR</v>
      </c>
      <c r="HY3">
        <f t="shared" ca="1" si="3"/>
        <v>0</v>
      </c>
      <c r="HZ3" t="str">
        <f t="shared" ca="1" si="3"/>
        <v>Used ITL</v>
      </c>
      <c r="IA3">
        <f t="shared" ca="1" si="3"/>
        <v>3.35</v>
      </c>
      <c r="IB3">
        <f t="shared" ca="1" si="3"/>
        <v>0</v>
      </c>
      <c r="IC3" t="str">
        <f t="shared" ca="1" si="3"/>
        <v>used USD</v>
      </c>
      <c r="ID3">
        <f t="shared" ca="1" si="3"/>
        <v>0</v>
      </c>
      <c r="IE3" t="str">
        <f t="shared" ca="1" si="3"/>
        <v>Part of Jordan</v>
      </c>
      <c r="IF3">
        <f t="shared" ca="1" si="3"/>
        <v>0</v>
      </c>
      <c r="IG3">
        <f t="shared" ca="1" si="3"/>
        <v>0</v>
      </c>
      <c r="IH3">
        <f t="shared" ca="1" si="3"/>
        <v>0</v>
      </c>
    </row>
    <row r="4" spans="1:242" x14ac:dyDescent="0.25">
      <c r="A4" t="str">
        <f t="shared" ref="A4:A55" ca="1" si="4">LEFT(INDIRECT("Raw!"&amp;ADDRESS(2+12*(ROW(A3)),COLUMN(A3))),4)</f>
        <v>1948</v>
      </c>
      <c r="B4">
        <f t="shared" ref="B4:B52" ca="1" si="5">INDIRECT("Raw!"&amp;ADDRESS(2+12*(ROW(B3)),COLUMN(B3)))</f>
        <v>19.600000000000001</v>
      </c>
      <c r="C4">
        <f t="shared" ref="C4:C52" ca="1" si="6">INDIRECT("Raw!"&amp;ADDRESS(2+12*(ROW(C3)),COLUMN(C3)))</f>
        <v>35</v>
      </c>
      <c r="D4">
        <f t="shared" ref="D4:D52" ca="1" si="7">INDIRECT("Raw!"&amp;ADDRESS(2+12*(ROW(D3)),COLUMN(D3)))</f>
        <v>0</v>
      </c>
      <c r="E4">
        <v>1</v>
      </c>
      <c r="F4" t="str">
        <f t="shared" ref="F4:F52" ca="1" si="8">INDIRECT("Raw!"&amp;ADDRESS(2+12*(ROW(F3)),COLUMN(F3)))</f>
        <v>Used FFR, ESP</v>
      </c>
      <c r="G4">
        <f t="shared" ref="G4:G52" ca="1" si="9">INDIRECT("Raw!"&amp;ADDRESS(2+12*(ROW(G3)),COLUMN(G3)))</f>
        <v>0</v>
      </c>
      <c r="H4">
        <f t="shared" ref="H4:H52" ca="1" si="10">INDIRECT("Raw!"&amp;ADDRESS(2+12*(ROW(H3)),COLUMN(H3)))</f>
        <v>0</v>
      </c>
      <c r="I4">
        <f t="shared" ref="I4:I52" ca="1" si="11">INDIRECT("Raw!"&amp;ADDRESS(2+12*(ROW(I3)),COLUMN(I3)))</f>
        <v>0</v>
      </c>
      <c r="J4">
        <f t="shared" ref="J4:J52" ca="1" si="12">INDIRECT("Raw!"&amp;ADDRESS(2+12*(ROW(J3)),COLUMN(J3)))</f>
        <v>9.25E-13</v>
      </c>
      <c r="K4" t="str">
        <f t="shared" ref="K4:K52" ca="1" si="13">INDIRECT("Raw!"&amp;ADDRESS(2+12*(ROW(K3)),COLUMN(K3)))</f>
        <v>Part of USSR</v>
      </c>
      <c r="L4" t="str">
        <f t="shared" ref="L4:L52" ca="1" si="14">INDIRECT("Raw!"&amp;ADDRESS(2+12*(ROW(L3)),COLUMN(L3)))</f>
        <v>Part of Neth. Antilles</v>
      </c>
      <c r="M4">
        <f t="shared" ref="M4:M52" ca="1" si="15">INDIRECT("Raw!"&amp;ADDRESS(2+12*(ROW(M3)),COLUMN(M3)))</f>
        <v>0.78431372549019618</v>
      </c>
      <c r="N4">
        <f t="shared" ref="N4:N52" ca="1" si="16">INDIRECT("Raw!"&amp;ADDRESS(2+12*(ROW(N3)),COLUMN(N3)))</f>
        <v>38</v>
      </c>
      <c r="O4" t="str">
        <f t="shared" ref="O4:O52" ca="1" si="17">INDIRECT("Raw!"&amp;ADDRESS(2+12*(ROW(O3)),COLUMN(O3)))</f>
        <v>Part of USSR</v>
      </c>
      <c r="P4">
        <f t="shared" ref="P4:P52" ca="1" si="18">INDIRECT("Raw!"&amp;ADDRESS(2+12*(ROW(P3)),COLUMN(P3)))</f>
        <v>0</v>
      </c>
      <c r="Q4" t="str">
        <f t="shared" ref="Q4:Q52" ca="1" si="19">INDIRECT("Raw!"&amp;ADDRESS(2+12*(ROW(Q3)),COLUMN(Q3)))</f>
        <v>Used INR</v>
      </c>
      <c r="R4" t="str">
        <f t="shared" ref="R4:R52" ca="1" si="20">INDIRECT("Raw!"&amp;ADDRESS(2+12*(ROW(R3)),COLUMN(R3)))</f>
        <v>Part of Pakistan</v>
      </c>
      <c r="S4">
        <f t="shared" ref="S4:S52" ca="1" si="21">INDIRECT("Raw!"&amp;ADDRESS(2+12*(ROW(S3)),COLUMN(S3)))</f>
        <v>0</v>
      </c>
      <c r="T4" t="str">
        <f t="shared" ref="T4:T52" ca="1" si="22">INDIRECT("Raw!"&amp;ADDRESS(2+12*(ROW(T3)),COLUMN(T3)))</f>
        <v>Part of USSR</v>
      </c>
      <c r="U4">
        <f t="shared" ref="U4:U52" ca="1" si="23">INDIRECT("Raw!"&amp;ADDRESS(2+12*(ROW(U3)),COLUMN(U3)))</f>
        <v>53.75</v>
      </c>
      <c r="V4">
        <f t="shared" ref="V4:V52" ca="1" si="24">INDIRECT("Raw!"&amp;ADDRESS(2+12*(ROW(V3)),COLUMN(V3)))</f>
        <v>0</v>
      </c>
      <c r="W4">
        <f t="shared" ref="W4:W52" ca="1" si="25">INDIRECT("Raw!"&amp;ADDRESS(2+12*(ROW(W3)),COLUMN(W3)))</f>
        <v>0</v>
      </c>
      <c r="X4">
        <f t="shared" ref="X4:X52" ca="1" si="26">INDIRECT("Raw!"&amp;ADDRESS(2+12*(ROW(X3)),COLUMN(X3)))</f>
        <v>0</v>
      </c>
      <c r="Y4" t="str">
        <f t="shared" ref="Y4:Y52" ca="1" si="27">INDIRECT("Raw!"&amp;ADDRESS(2+12*(ROW(Y3)),COLUMN(Y3)))</f>
        <v>used INR</v>
      </c>
      <c r="Z4">
        <f t="shared" ref="Z4:Z52" ca="1" si="28">INDIRECT("Raw!"&amp;ADDRESS(2+12*(ROW(Z3)),COLUMN(Z3)))</f>
        <v>9.0999999999999994E-8</v>
      </c>
      <c r="AA4" t="str">
        <f t="shared" ref="AA4:AA52" ca="1" si="29">INDIRECT("Raw!"&amp;ADDRESS(2+12*(ROW(AA3)),COLUMN(AA3)))</f>
        <v>Part of Yugo.</v>
      </c>
      <c r="AB4" t="str">
        <f t="shared" ref="AB4:AB52" ca="1" si="30">INDIRECT("Raw!"&amp;ADDRESS(2+12*(ROW(AB3)),COLUMN(AB3)))</f>
        <v>Used ZAP</v>
      </c>
      <c r="AC4">
        <f t="shared" ref="AC4:AC52" ca="1" si="31">INDIRECT("Raw!"&amp;ADDRESS(2+12*(ROW(AC3)),COLUMN(AC3)))</f>
        <v>9.6545454545454551E-15</v>
      </c>
      <c r="AD4" t="str">
        <f t="shared" ref="AD4:AD52" ca="1" si="32">INDIRECT("Raw!"&amp;ADDRESS(2+12*(ROW(AD3)),COLUMN(AD3)))</f>
        <v>Part of Seychelles</v>
      </c>
      <c r="AE4" t="str">
        <f t="shared" ref="AE4:AE52" ca="1" si="33">INDIRECT("Raw!"&amp;ADDRESS(2+12*(ROW(AE3)),COLUMN(AE3)))</f>
        <v>used JMP</v>
      </c>
      <c r="AF4">
        <f t="shared" ref="AF4:AF52" ca="1" si="34">INDIRECT("Raw!"&amp;ADDRESS(2+12*(ROW(AF3)),COLUMN(AF3)))</f>
        <v>3.3</v>
      </c>
      <c r="AG4">
        <f t="shared" ref="AG4:AG52" ca="1" si="35">INDIRECT("Raw!"&amp;ADDRESS(2+12*(ROW(AG3)),COLUMN(AG3)))</f>
        <v>1.65E-3</v>
      </c>
      <c r="AH4">
        <f t="shared" ref="AH4:AH52" ca="1" si="36">INDIRECT("Raw!"&amp;ADDRESS(2+12*(ROW(AH3)),COLUMN(AH3)))</f>
        <v>0</v>
      </c>
      <c r="AI4">
        <f t="shared" ref="AI4:AI52" ca="1" si="37">INDIRECT("Raw!"&amp;ADDRESS(2+12*(ROW(AI3)),COLUMN(AI3)))</f>
        <v>0</v>
      </c>
      <c r="AJ4">
        <f t="shared" ref="AJ4:AJ52" ca="1" si="38">INDIRECT("Raw!"&amp;ADDRESS(2+12*(ROW(AJ3)),COLUMN(AJ3)))</f>
        <v>20.5</v>
      </c>
      <c r="AK4">
        <f t="shared" ref="AK4:AK52" ca="1" si="39">INDIRECT("Raw!"&amp;ADDRESS(2+12*(ROW(AK3)),COLUMN(AK3)))</f>
        <v>0</v>
      </c>
      <c r="AL4">
        <f t="shared" ref="AL4:AL52" ca="1" si="40">INDIRECT("Raw!"&amp;ADDRESS(2+12*(ROW(AL3)),COLUMN(AL3)))</f>
        <v>1.0900000000000001</v>
      </c>
      <c r="AM4">
        <f t="shared" ref="AM4:AM52" ca="1" si="41">INDIRECT("Raw!"&amp;ADDRESS(2+12*(ROW(AM3)),COLUMN(AM3)))</f>
        <v>0</v>
      </c>
      <c r="AN4" t="str">
        <f t="shared" ref="AN4:AN52" ca="1" si="42">INDIRECT("Raw!"&amp;ADDRESS(2+12*(ROW(AN3)),COLUMN(AN3)))</f>
        <v>Used JMP</v>
      </c>
      <c r="AO4">
        <f t="shared" ref="AO4:AO52" ca="1" si="43">INDIRECT("Raw!"&amp;ADDRESS(2+12*(ROW(AO3)),COLUMN(AO3)))</f>
        <v>0</v>
      </c>
      <c r="AP4">
        <f t="shared" ref="AP4:AP52" ca="1" si="44">INDIRECT("Raw!"&amp;ADDRESS(2+12*(ROW(AP3)),COLUMN(AP3)))</f>
        <v>0</v>
      </c>
      <c r="AQ4">
        <f t="shared" ref="AQ4:AQ52" ca="1" si="45">INDIRECT("Raw!"&amp;ADDRESS(2+12*(ROW(AQ3)),COLUMN(AQ3)))</f>
        <v>6.5549999999999994E-5</v>
      </c>
      <c r="AR4">
        <f t="shared" ref="AR4:AR52" ca="1" si="46">INDIRECT("Raw!"&amp;ADDRESS(2+12*(ROW(AR3)),COLUMN(AR3)))</f>
        <v>125</v>
      </c>
      <c r="AS4" t="str">
        <f t="shared" ref="AS4:AS52" ca="1" si="47">INDIRECT("Raw!"&amp;ADDRESS(2+12*(ROW(AS3)),COLUMN(AS3)))</f>
        <v>Used MYD</v>
      </c>
      <c r="AT4" t="str">
        <f t="shared" ref="AT4:AT52" ca="1" si="48">INDIRECT("Raw!"&amp;ADDRESS(2+12*(ROW(AT3)),COLUMN(AT3)))</f>
        <v>Used AUP, MYD</v>
      </c>
      <c r="AU4">
        <f t="shared" ref="AU4:AU52" ca="1" si="49">INDIRECT("Raw!"&amp;ADDRESS(2+12*(ROW(AU3)),COLUMN(AU3)))</f>
        <v>0</v>
      </c>
      <c r="AV4">
        <f t="shared" ref="AV4:AV52" ca="1" si="50">INDIRECT("Raw!"&amp;ADDRESS(2+12*(ROW(AV3)),COLUMN(AV3)))</f>
        <v>0</v>
      </c>
      <c r="AW4">
        <f t="shared" ref="AW4:AW52" ca="1" si="51">INDIRECT("Raw!"&amp;ADDRESS(2+12*(ROW(AW3)),COLUMN(AW3)))</f>
        <v>0</v>
      </c>
      <c r="AX4">
        <f t="shared" ref="AX4:AX52" ca="1" si="52">INDIRECT("Raw!"&amp;ADDRESS(2+12*(ROW(AX3)),COLUMN(AX3)))</f>
        <v>0</v>
      </c>
      <c r="AY4">
        <f t="shared" ref="AY4:AY55" ca="1" si="53">FA4</f>
        <v>0.76923076923076916</v>
      </c>
      <c r="AZ4">
        <f t="shared" ref="AZ4:AZ52" ca="1" si="54">INDIRECT("Raw!"&amp;ADDRESS(2+12*(ROW(AZ3)),COLUMN(AZ3)))</f>
        <v>7</v>
      </c>
      <c r="BA4">
        <f t="shared" ref="BA4:BA52" ca="1" si="55">INDIRECT("Raw!"&amp;ADDRESS(2+12*(ROW(BA3)),COLUMN(BA3)))</f>
        <v>0</v>
      </c>
      <c r="BB4" t="str">
        <f t="shared" ref="BB4:BB52" ca="1" si="56">INDIRECT("Raw!"&amp;ADDRESS(2+12*(ROW(BB3)),COLUMN(BB3)))</f>
        <v>Part of Yugo.</v>
      </c>
      <c r="BC4">
        <f t="shared" ref="BC4:BC52" ca="1" si="57">INDIRECT("Raw!"&amp;ADDRESS(2+12*(ROW(BC3)),COLUMN(BC3)))</f>
        <v>1</v>
      </c>
      <c r="BD4">
        <f t="shared" ref="BD4:BD52" ca="1" si="58">INDIRECT("Raw!"&amp;ADDRESS(2+12*(ROW(BD3)),COLUMN(BD3)))</f>
        <v>0</v>
      </c>
      <c r="BE4" t="str">
        <f t="shared" ref="BE4:BE52" ca="1" si="59">INDIRECT("Raw!"&amp;ADDRESS(2+12*(ROW(BE3)),COLUMN(BE3)))</f>
        <v>Part of Cyprus</v>
      </c>
      <c r="BF4">
        <f t="shared" ref="BF4:BF52" ca="1" si="60">INDIRECT("Raw!"&amp;ADDRESS(2+12*(ROW(BF3)),COLUMN(BF3)))</f>
        <v>145</v>
      </c>
      <c r="BG4">
        <f t="shared" ref="BG4:BG52" ca="1" si="61">INDIRECT("Raw!"&amp;ADDRESS(2+12*(ROW(BG3)),COLUMN(BG3)))</f>
        <v>9.6</v>
      </c>
      <c r="BH4">
        <f t="shared" ref="BH4:BH52" ca="1" si="62">INDIRECT("Raw!"&amp;ADDRESS(2+12*(ROW(BH3)),COLUMN(BH3)))</f>
        <v>0</v>
      </c>
      <c r="BI4" t="str">
        <f t="shared" ref="BI4:BI52" ca="1" si="63">INDIRECT("Raw!"&amp;ADDRESS(2+12*(ROW(BI3)),COLUMN(BI3)))</f>
        <v>Used TTD</v>
      </c>
      <c r="BJ4">
        <f t="shared" ref="BJ4:BJ52" ca="1" si="64">INDIRECT("Raw!"&amp;ADDRESS(2+12*(ROW(BJ3)),COLUMN(BJ3)))</f>
        <v>1</v>
      </c>
      <c r="BK4">
        <f t="shared" ref="BK4:BK52" ca="1" si="65">INDIRECT("Raw!"&amp;ADDRESS(2+12*(ROW(BK3)),COLUMN(BK3)))</f>
        <v>18</v>
      </c>
      <c r="BL4">
        <f t="shared" ref="BL4:BL52" ca="1" si="66">INDIRECT("Raw!"&amp;ADDRESS(2+12*(ROW(BL3)),COLUMN(BL3)))</f>
        <v>0.37037037037037035</v>
      </c>
      <c r="BM4">
        <f t="shared" ref="BM4:BM52" ca="1" si="67">INDIRECT("Raw!"&amp;ADDRESS(2+12*(ROW(BM3)),COLUMN(BM3)))</f>
        <v>2.5</v>
      </c>
      <c r="BN4" t="str">
        <f t="shared" ref="BN4:BN52" ca="1" si="68">INDIRECT("Raw!"&amp;ADDRESS(2+12*(ROW(BN3)),COLUMN(BN3)))</f>
        <v>Used ESP</v>
      </c>
      <c r="BO4" t="str">
        <f t="shared" ref="BO4:BO52" ca="1" si="69">INDIRECT("Raw!"&amp;ADDRESS(2+12*(ROW(BO3)),COLUMN(BO3)))</f>
        <v>Used XEA</v>
      </c>
      <c r="BP4" t="str">
        <f t="shared" ref="BP4:BP52" ca="1" si="70">INDIRECT("Raw!"&amp;ADDRESS(2+12*(ROW(BP3)),COLUMN(BP3)))</f>
        <v>Part of USSR</v>
      </c>
      <c r="BQ4">
        <f t="shared" ref="BQ4:BQ52" ca="1" si="71">INDIRECT("Raw!"&amp;ADDRESS(2+12*(ROW(BQ3)),COLUMN(BQ3)))</f>
        <v>0</v>
      </c>
      <c r="BR4" t="str">
        <f t="shared" ref="BR4:BR52" ca="1" si="72">INDIRECT("Raw!"&amp;ADDRESS(2+12*(ROW(BR3)),COLUMN(BR3)))</f>
        <v>n.a.</v>
      </c>
      <c r="BS4">
        <f t="shared" ref="BS4:BS52" ca="1" si="73">INDIRECT("Raw!"&amp;ADDRESS(2+12*(ROW(BS3)),COLUMN(BS3)))</f>
        <v>0</v>
      </c>
      <c r="BT4">
        <f t="shared" ref="BT4:BT52" ca="1" si="74">INDIRECT("Raw!"&amp;ADDRESS(2+12*(ROW(BT3)),COLUMN(BT3)))</f>
        <v>0</v>
      </c>
      <c r="BU4">
        <f t="shared" ref="BU4:BU52" ca="1" si="75">INDIRECT("Raw!"&amp;ADDRESS(2+12*(ROW(BU3)),COLUMN(BU3)))</f>
        <v>0</v>
      </c>
      <c r="BV4">
        <f t="shared" ref="BV4:BV52" ca="1" si="76">INDIRECT("Raw!"&amp;ADDRESS(2+12*(ROW(BV3)),COLUMN(BV3)))</f>
        <v>5.4</v>
      </c>
      <c r="BW4">
        <f t="shared" ref="BW4:BW52" ca="1" si="77">INDIRECT("Raw!"&amp;ADDRESS(2+12*(ROW(BW3)),COLUMN(BW3)))</f>
        <v>5.2</v>
      </c>
      <c r="BX4">
        <f t="shared" ref="BX4:BX52" ca="1" si="78">INDIRECT("Raw!"&amp;ADDRESS(2+12*(ROW(BX3)),COLUMN(BX3)))</f>
        <v>0</v>
      </c>
      <c r="BY4">
        <f t="shared" ref="BY4:BY52" ca="1" si="79">INDIRECT("Raw!"&amp;ADDRESS(2+12*(ROW(BY3)),COLUMN(BY3)))</f>
        <v>0</v>
      </c>
      <c r="BZ4">
        <f t="shared" ref="BZ4:BZ52" ca="1" si="80">INDIRECT("Raw!"&amp;ADDRESS(2+12*(ROW(BZ3)),COLUMN(BZ3)))</f>
        <v>0</v>
      </c>
      <c r="CA4">
        <f t="shared" ref="CA4:CA52" ca="1" si="81">INDIRECT("Raw!"&amp;ADDRESS(2+12*(ROW(CA3)),COLUMN(CA3)))</f>
        <v>0</v>
      </c>
      <c r="CB4" t="str">
        <f t="shared" ref="CB4:CB52" ca="1" si="82">INDIRECT("Raw!"&amp;ADDRESS(2+12*(ROW(CB3)),COLUMN(CB3)))</f>
        <v>Part of USSR</v>
      </c>
      <c r="CC4">
        <f t="shared" ref="CC4:CC52" ca="1" si="83">INDIRECT("Raw!"&amp;ADDRESS(2+12*(ROW(CC3)),COLUMN(CC3)))</f>
        <v>20.5</v>
      </c>
      <c r="CD4">
        <f t="shared" ref="CD4:CD52" ca="1" si="84">INDIRECT("Raw!"&amp;ADDRESS(2+12*(ROW(CD3)),COLUMN(CD3)))</f>
        <v>0</v>
      </c>
      <c r="CE4">
        <f t="shared" ref="CE4:CE52" ca="1" si="85">INDIRECT("Raw!"&amp;ADDRESS(2+12*(ROW(CE3)),COLUMN(CE3)))</f>
        <v>0</v>
      </c>
      <c r="CF4">
        <f t="shared" ref="CF4:CF52" ca="1" si="86">INDIRECT("Raw!"&amp;ADDRESS(2+12*(ROW(CF3)),COLUMN(CF3)))</f>
        <v>10.199999999999999</v>
      </c>
      <c r="CG4">
        <f t="shared" ref="CG4:CG52" ca="1" si="87">INDIRECT("Raw!"&amp;ADDRESS(2+12*(ROW(CG3)),COLUMN(CG3)))</f>
        <v>0</v>
      </c>
      <c r="CH4" t="str">
        <f t="shared" ref="CH4:CH52" ca="1" si="88">INDIRECT("Raw!"&amp;ADDRESS(2+12*(ROW(CH3)),COLUMN(CH3)))</f>
        <v>Used TTD</v>
      </c>
      <c r="CI4">
        <f t="shared" ref="CI4:CI52" ca="1" si="89">INDIRECT("Raw!"&amp;ADDRESS(2+12*(ROW(CI3)),COLUMN(CI3)))</f>
        <v>0</v>
      </c>
      <c r="CJ4" t="str">
        <f t="shared" ref="CJ4:CJ52" ca="1" si="90">INDIRECT("Raw!"&amp;ADDRESS(2+12*(ROW(CJ3)),COLUMN(CJ3)))</f>
        <v>Used USD</v>
      </c>
      <c r="CK4">
        <f t="shared" ref="CK4:CK52" ca="1" si="91">INDIRECT("Raw!"&amp;ADDRESS(2+12*(ROW(CK3)),COLUMN(CK3)))</f>
        <v>0</v>
      </c>
      <c r="CL4" t="str">
        <f t="shared" ref="CL4:CL52" ca="1" si="92">INDIRECT("Raw!"&amp;ADDRESS(2+12*(ROW(CL3)),COLUMN(CL3)))</f>
        <v>Used GBP</v>
      </c>
      <c r="CM4">
        <f t="shared" ref="CM4:CM52" ca="1" si="93">INDIRECT("Raw!"&amp;ADDRESS(2+12*(ROW(CM3)),COLUMN(CM3)))</f>
        <v>0</v>
      </c>
      <c r="CN4">
        <f t="shared" ref="CN4:CN52" ca="1" si="94">INDIRECT("Raw!"&amp;ADDRESS(2+12*(ROW(CN3)),COLUMN(CN3)))</f>
        <v>0</v>
      </c>
      <c r="CO4">
        <f t="shared" ref="CO4:CO52" ca="1" si="95">INDIRECT("Raw!"&amp;ADDRESS(2+12*(ROW(CO3)),COLUMN(CO3)))</f>
        <v>0</v>
      </c>
      <c r="CP4">
        <f t="shared" ref="CP4:CP52" ca="1" si="96">INDIRECT("Raw!"&amp;ADDRESS(2+12*(ROW(CP3)),COLUMN(CP3)))</f>
        <v>5</v>
      </c>
      <c r="CQ4">
        <f t="shared" ref="CQ4:CQ52" ca="1" si="97">INDIRECT("Raw!"&amp;ADDRESS(2+12*(ROW(CQ3)),COLUMN(CQ3)))</f>
        <v>2</v>
      </c>
      <c r="CR4">
        <f t="shared" ref="CR4:CR52" ca="1" si="98">INDIRECT("Raw!"&amp;ADDRESS(2+12*(ROW(CR3)),COLUMN(CR3)))</f>
        <v>5</v>
      </c>
      <c r="CS4">
        <f t="shared" ref="CS4:CS52" ca="1" si="99">INDIRECT("Raw!"&amp;ADDRESS(2+12*(ROW(CS3)),COLUMN(CS3)))</f>
        <v>50</v>
      </c>
      <c r="CT4">
        <f t="shared" ref="CT4:CT52" ca="1" si="100">INDIRECT("Raw!"&amp;ADDRESS(2+12*(ROW(CT3)),COLUMN(CT3)))</f>
        <v>0</v>
      </c>
      <c r="CU4">
        <f t="shared" ref="CU4:CU52" ca="1" si="101">INDIRECT("Raw!"&amp;ADDRESS(2+12*(ROW(CU3)),COLUMN(CU3)))</f>
        <v>5.0999999999999996</v>
      </c>
      <c r="CV4">
        <f t="shared" ref="CV4:CV52" ca="1" si="102">INDIRECT("Raw!"&amp;ADDRESS(2+12*(ROW(CV3)),COLUMN(CV3)))</f>
        <v>2.1499999999999998E-2</v>
      </c>
      <c r="CW4">
        <f t="shared" ref="CW4:CW52" ca="1" si="103">INDIRECT("Raw!"&amp;ADDRESS(2+12*(ROW(CW3)),COLUMN(CW3)))</f>
        <v>76</v>
      </c>
      <c r="CX4">
        <f t="shared" ref="CX4:CX52" ca="1" si="104">INDIRECT("Raw!"&amp;ADDRESS(2+12*(ROW(CX3)),COLUMN(CX3)))</f>
        <v>0.33670033670033667</v>
      </c>
      <c r="CY4">
        <f t="shared" ref="CY4:CY52" ca="1" si="105">INDIRECT("Raw!"&amp;ADDRESS(2+12*(ROW(CY3)),COLUMN(CY3)))</f>
        <v>0.2857142857142857</v>
      </c>
      <c r="CZ4" t="str">
        <f t="shared" ref="CZ4:CZ52" ca="1" si="106">INDIRECT("Raw!"&amp;ADDRESS(2+12*(ROW(CZ3)),COLUMN(CZ3)))</f>
        <v>Used GBP</v>
      </c>
      <c r="DA4">
        <f t="shared" ref="DA4:DA52" ca="1" si="107">INDIRECT("Raw!"&amp;ADDRESS(2+12*(ROW(DA3)),COLUMN(DA3)))</f>
        <v>3.7735849056603776E-5</v>
      </c>
      <c r="DB4">
        <f t="shared" ref="DB4:DB52" ca="1" si="108">INDIRECT("Raw!"&amp;ADDRESS(2+12*(ROW(DB3)),COLUMN(DB3)))</f>
        <v>660</v>
      </c>
      <c r="DC4">
        <f t="shared" ref="DC4:DC52" ca="1" si="109">INDIRECT("Raw!"&amp;ADDRESS(2+12*(ROW(DC3)),COLUMN(DC3)))</f>
        <v>0</v>
      </c>
      <c r="DD4">
        <f t="shared" ref="DD4:DD52" ca="1" si="110">INDIRECT("Raw!"&amp;ADDRESS(2+12*(ROW(DD3)),COLUMN(DD3)))</f>
        <v>310</v>
      </c>
      <c r="DE4" t="str">
        <f t="shared" ref="DE4:DE52" ca="1" si="111">INDIRECT("Raw!"&amp;ADDRESS(2+12*(ROW(DE3)),COLUMN(DE3)))</f>
        <v>Used GBP</v>
      </c>
      <c r="DF4">
        <f t="shared" ref="DF4:DF52" ca="1" si="112">INDIRECT("Raw!"&amp;ADDRESS(2+12*(ROW(DF3)),COLUMN(DF3)))</f>
        <v>0</v>
      </c>
      <c r="DG4" t="str">
        <f t="shared" ref="DG4:DG52" ca="1" si="113">INDIRECT("Raw!"&amp;ADDRESS(2+12*(ROW(DG3)),COLUMN(DG3)))</f>
        <v>Part of USSR</v>
      </c>
      <c r="DH4">
        <f t="shared" ref="DH4:DH52" ca="1" si="114">INDIRECT("Raw!"&amp;ADDRESS(2+12*(ROW(DH3)),COLUMN(DH3)))</f>
        <v>0</v>
      </c>
      <c r="DI4" t="str">
        <f t="shared" ref="DI4:DI52" ca="1" si="115">INDIRECT("Raw!"&amp;ADDRESS(2+12*(ROW(DI3)),COLUMN(DI3)))</f>
        <v>Used AUP</v>
      </c>
      <c r="DJ4">
        <f t="shared" ref="DJ4:DJ52" ca="1" si="116">INDIRECT("Raw!"&amp;ADDRESS(2+12*(ROW(DJ3)),COLUMN(DJ3)))</f>
        <v>0</v>
      </c>
      <c r="DK4">
        <f t="shared" ref="DK4:DK52" ca="1" si="117">INDIRECT("Raw!"&amp;ADDRESS(2+12*(ROW(DK3)),COLUMN(DK3)))</f>
        <v>1.1000000000000001</v>
      </c>
      <c r="DL4" t="str">
        <f t="shared" ref="DL4:DL52" ca="1" si="118">INDIRECT("Raw!"&amp;ADDRESS(2+12*(ROW(DL3)),COLUMN(DL3)))</f>
        <v>Part of Yugo.</v>
      </c>
      <c r="DM4" t="str">
        <f t="shared" ref="DM4:DM52" ca="1" si="119">INDIRECT("Raw!"&amp;ADDRESS(2+12*(ROW(DM3)),COLUMN(DM3)))</f>
        <v>Used INR</v>
      </c>
      <c r="DN4" t="str">
        <f t="shared" ref="DN4:DN52" ca="1" si="120">INDIRECT("Raw!"&amp;ADDRESS(2+12*(ROW(DN3)),COLUMN(DN3)))</f>
        <v>Part of USSR</v>
      </c>
      <c r="DO4">
        <f t="shared" ref="DO4:DO52" ca="1" si="121">INDIRECT("Raw!"&amp;ADDRESS(2+12*(ROW(DO3)),COLUMN(DO3)))</f>
        <v>1.025E-2</v>
      </c>
      <c r="DP4" t="str">
        <f t="shared" ref="DP4:DP52" ca="1" si="122">INDIRECT("Raw!"&amp;ADDRESS(2+12*(ROW(DP3)),COLUMN(DP3)))</f>
        <v>Part of USSR</v>
      </c>
      <c r="DQ4">
        <f t="shared" ref="DQ4:DQ52" ca="1" si="123">INDIRECT("Raw!"&amp;ADDRESS(2+12*(ROW(DQ3)),COLUMN(DQ3)))</f>
        <v>3.65</v>
      </c>
      <c r="DR4" t="str">
        <f t="shared" ref="DR4:DR52" ca="1" si="124">INDIRECT("Raw!"&amp;ADDRESS(2+12*(ROW(DR3)),COLUMN(DR3)))</f>
        <v>Used ZAP</v>
      </c>
      <c r="DS4" t="str">
        <f t="shared" ref="DS4:DS52" ca="1" si="125">INDIRECT("Raw!"&amp;ADDRESS(2+12*(ROW(DS3)),COLUMN(DS3)))</f>
        <v>used USD</v>
      </c>
      <c r="DT4">
        <f t="shared" ref="DT4:DT52" ca="1" si="126">INDIRECT("Raw!"&amp;ADDRESS(2+12*(ROW(DT3)),COLUMN(DT3)))</f>
        <v>0</v>
      </c>
      <c r="DU4" t="str">
        <f t="shared" ref="DU4:DU52" ca="1" si="127">INDIRECT("Raw!"&amp;ADDRESS(2+12*(ROW(DU3)),COLUMN(DU3)))</f>
        <v>Used CHF</v>
      </c>
      <c r="DV4" t="str">
        <f t="shared" ref="DV4:DV52" ca="1" si="128">INDIRECT("Raw!"&amp;ADDRESS(2+12*(ROW(DV3)),COLUMN(DV3)))</f>
        <v>Part of USSR</v>
      </c>
      <c r="DW4">
        <f t="shared" ref="DW4:DW52" ca="1" si="129">INDIRECT("Raw!"&amp;ADDRESS(2+12*(ROW(DW3)),COLUMN(DW3)))</f>
        <v>53.75</v>
      </c>
      <c r="DX4">
        <f t="shared" ref="DX4:DX52" ca="1" si="130">INDIRECT("Raw!"&amp;ADDRESS(2+12*(ROW(DX3)),COLUMN(DX3)))</f>
        <v>0</v>
      </c>
      <c r="DY4" t="str">
        <f t="shared" ref="DY4:DY52" ca="1" si="131">INDIRECT("Raw!"&amp;ADDRESS(2+12*(ROW(DY3)),COLUMN(DY3)))</f>
        <v>Part of Yugo.</v>
      </c>
      <c r="DZ4">
        <f t="shared" ref="DZ4:DZ52" ca="1" si="132">INDIRECT("Raw!"&amp;ADDRESS(2+12*(ROW(DZ3)),COLUMN(DZ3)))</f>
        <v>0</v>
      </c>
      <c r="EA4">
        <f t="shared" ref="EA4:EA52" ca="1" si="133">INDIRECT("Raw!"&amp;ADDRESS(2+12*(ROW(EA3)),COLUMN(EA3)))</f>
        <v>0</v>
      </c>
      <c r="EB4">
        <f t="shared" ref="EB4:EB52" ca="1" si="134">INDIRECT("Raw!"&amp;ADDRESS(2+12*(ROW(EB3)),COLUMN(EB3)))</f>
        <v>3.3</v>
      </c>
      <c r="EC4">
        <f t="shared" ref="EC4:EC52" ca="1" si="135">INDIRECT("Raw!"&amp;ADDRESS(2+12*(ROW(EC3)),COLUMN(EC3)))</f>
        <v>0</v>
      </c>
      <c r="ED4">
        <f t="shared" ref="ED4:ED52" ca="1" si="136">INDIRECT("Raw!"&amp;ADDRESS(2+12*(ROW(ED3)),COLUMN(ED3)))</f>
        <v>0</v>
      </c>
      <c r="EE4">
        <f t="shared" ref="EE4:EE52" ca="1" si="137">INDIRECT("Raw!"&amp;ADDRESS(2+12*(ROW(EE3)),COLUMN(EE3)))</f>
        <v>0</v>
      </c>
      <c r="EF4" t="str">
        <f t="shared" ref="EF4:EF52" ca="1" si="138">INDIRECT("Raw!"&amp;ADDRESS(2+12*(ROW(EF3)),COLUMN(EF3)))</f>
        <v>Used USD</v>
      </c>
      <c r="EG4">
        <f t="shared" ref="EG4:EG52" ca="1" si="139">INDIRECT("Raw!"&amp;ADDRESS(2+12*(ROW(EG3)),COLUMN(EG3)))</f>
        <v>0</v>
      </c>
      <c r="EH4">
        <f t="shared" ref="EH4:EH52" ca="1" si="140">INDIRECT("Raw!"&amp;ADDRESS(2+12*(ROW(EH3)),COLUMN(EH3)))</f>
        <v>0</v>
      </c>
      <c r="EI4">
        <f t="shared" ref="EI4:EI52" ca="1" si="141">INDIRECT("Raw!"&amp;ADDRESS(2+12*(ROW(EI3)),COLUMN(EI3)))</f>
        <v>0</v>
      </c>
      <c r="EJ4" t="str">
        <f t="shared" ref="EJ4:EJ52" ca="1" si="142">INDIRECT("Raw!"&amp;ADDRESS(2+12*(ROW(EJ3)),COLUMN(EJ3)))</f>
        <v>Part of Comoros</v>
      </c>
      <c r="EK4">
        <f t="shared" ref="EK4:EK52" ca="1" si="143">INDIRECT("Raw!"&amp;ADDRESS(2+12*(ROW(EK3)),COLUMN(EK3)))</f>
        <v>7.0999999999999995E-3</v>
      </c>
      <c r="EL4" t="str">
        <f t="shared" ref="EL4:EL52" ca="1" si="144">INDIRECT("Raw!"&amp;ADDRESS(2+12*(ROW(EL3)),COLUMN(EL3)))</f>
        <v>Used USD</v>
      </c>
      <c r="EM4" t="str">
        <f t="shared" ref="EM4:EM52" ca="1" si="145">INDIRECT("Raw!"&amp;ADDRESS(2+12*(ROW(EM3)),COLUMN(EM3)))</f>
        <v>Part of USSR</v>
      </c>
      <c r="EN4" t="str">
        <f t="shared" ref="EN4:EN52" ca="1" si="146">INDIRECT("Raw!"&amp;ADDRESS(2+12*(ROW(EN3)),COLUMN(EN3)))</f>
        <v>Used FFR</v>
      </c>
      <c r="EO4">
        <f t="shared" ref="EO4:EO52" ca="1" si="147">INDIRECT("Raw!"&amp;ADDRESS(2+12*(ROW(EO3)),COLUMN(EO3)))</f>
        <v>0</v>
      </c>
      <c r="EP4" t="str">
        <f t="shared" ref="EP4:EP52" ca="1" si="148">INDIRECT("Raw!"&amp;ADDRESS(2+12*(ROW(EP3)),COLUMN(EP3)))</f>
        <v>Part of Yugo.</v>
      </c>
      <c r="EQ4" t="str">
        <f t="shared" ref="EQ4:EQ52" ca="1" si="149">INDIRECT("Raw!"&amp;ADDRESS(2+12*(ROW(EQ3)),COLUMN(EQ3)))</f>
        <v>Used TTD</v>
      </c>
      <c r="ER4">
        <f t="shared" ref="ER4:ER52" ca="1" si="150">INDIRECT("Raw!"&amp;ADDRESS(2+12*(ROW(ER3)),COLUMN(ER3)))</f>
        <v>0</v>
      </c>
      <c r="ES4">
        <f t="shared" ref="ES4:ES52" ca="1" si="151">INDIRECT("Raw!"&amp;ADDRESS(2+12*(ROW(ES3)),COLUMN(ES3)))</f>
        <v>0</v>
      </c>
      <c r="ET4">
        <f t="shared" ref="ET4:ET52" ca="1" si="152">INDIRECT("Raw!"&amp;ADDRESS(2+12*(ROW(ET3)),COLUMN(ET3)))</f>
        <v>0</v>
      </c>
      <c r="EU4">
        <f t="shared" ref="EU4:EU52" ca="1" si="153">INDIRECT("Raw!"&amp;ADDRESS(2+12*(ROW(EU3)),COLUMN(EU3)))</f>
        <v>0</v>
      </c>
      <c r="EV4" t="str">
        <f t="shared" ref="EV4:EV52" ca="1" si="154">INDIRECT("Raw!"&amp;ADDRESS(2+12*(ROW(EV3)),COLUMN(EV3)))</f>
        <v>Used AUD</v>
      </c>
      <c r="EW4">
        <f t="shared" ref="EW4:EW52" ca="1" si="155">INDIRECT("Raw!"&amp;ADDRESS(2+12*(ROW(EW3)),COLUMN(EW3)))</f>
        <v>0</v>
      </c>
      <c r="EX4">
        <f t="shared" ref="EX4:EX52" ca="1" si="156">INDIRECT("Raw!"&amp;ADDRESS(2+12*(ROW(EX3)),COLUMN(EX3)))</f>
        <v>5.0999999999999996</v>
      </c>
      <c r="EY4">
        <f t="shared" ref="EY4:EY52" ca="1" si="157">INDIRECT("Raw!"&amp;ADDRESS(2+12*(ROW(EY3)),COLUMN(EY3)))</f>
        <v>0</v>
      </c>
      <c r="EZ4">
        <f t="shared" ref="EZ4:EZ52" ca="1" si="158">INDIRECT("Raw!"&amp;ADDRESS(2+12*(ROW(EZ3)),COLUMN(EZ3)))</f>
        <v>0</v>
      </c>
      <c r="FA4">
        <f t="shared" ref="FA4:FA52" ca="1" si="159">INDIRECT("Raw!"&amp;ADDRESS(2+12*(ROW(FA3)),COLUMN(FA3)))</f>
        <v>0.76923076923076916</v>
      </c>
      <c r="FB4">
        <f t="shared" ref="FB4:FB52" ca="1" si="160">INDIRECT("Raw!"&amp;ADDRESS(2+12*(ROW(FB3)),COLUMN(FB3)))</f>
        <v>1.31E-9</v>
      </c>
      <c r="FC4">
        <f t="shared" ref="FC4:FC52" ca="1" si="161">INDIRECT("Raw!"&amp;ADDRESS(2+12*(ROW(FC3)),COLUMN(FC3)))</f>
        <v>0</v>
      </c>
      <c r="FD4">
        <f t="shared" ref="FD4:FD52" ca="1" si="162">INDIRECT("Raw!"&amp;ADDRESS(2+12*(ROW(FD3)),COLUMN(FD3)))</f>
        <v>0</v>
      </c>
      <c r="FE4" t="str">
        <f t="shared" ref="FE4:FE52" ca="1" si="163">INDIRECT("Raw!"&amp;ADDRESS(2+12*(ROW(FE3)),COLUMN(FE3)))</f>
        <v>Used NZP</v>
      </c>
      <c r="FF4" t="str">
        <f t="shared" ref="FF4:FF52" ca="1" si="164">INDIRECT("Raw!"&amp;ADDRESS(2+12*(ROW(FF3)),COLUMN(FF3)))</f>
        <v>Used AUD</v>
      </c>
      <c r="FG4" t="str">
        <f t="shared" ref="FG4:FG52" ca="1" si="165">INDIRECT("Raw!"&amp;ADDRESS(2+12*(ROW(FG3)),COLUMN(FG3)))</f>
        <v>Used USD</v>
      </c>
      <c r="FH4">
        <f t="shared" ref="FH4:FH52" ca="1" si="166">INDIRECT("Raw!"&amp;ADDRESS(2+12*(ROW(FH3)),COLUMN(FH3)))</f>
        <v>9.25</v>
      </c>
      <c r="FI4" t="str">
        <f t="shared" ref="FI4:FI52" ca="1" si="167">INDIRECT("Raw!"&amp;ADDRESS(2+12*(ROW(FI3)),COLUMN(FI3)))</f>
        <v>Used INR</v>
      </c>
      <c r="FJ4">
        <f t="shared" ref="FJ4:FJ52" ca="1" si="168">INDIRECT("Raw!"&amp;ADDRESS(2+12*(ROW(FJ3)),COLUMN(FJ3)))</f>
        <v>4.9000000000000004</v>
      </c>
      <c r="FK4" t="str">
        <f t="shared" ref="FK4:FK52" ca="1" si="169">INDIRECT("Raw!"&amp;ADDRESS(2+12*(ROW(FK3)),COLUMN(FK3)))</f>
        <v>Used USD</v>
      </c>
      <c r="FL4" t="str">
        <f t="shared" ref="FL4:FL52" ca="1" si="170">INDIRECT("Raw!"&amp;ADDRESS(2+12*(ROW(FL3)),COLUMN(FL3)))</f>
        <v>Used USD</v>
      </c>
      <c r="FM4" t="str">
        <f t="shared" ref="FM4:FM52" ca="1" si="171">INDIRECT("Raw!"&amp;ADDRESS(2+12*(ROW(FM3)),COLUMN(FM3)))</f>
        <v>Used AUP</v>
      </c>
      <c r="FN4">
        <f t="shared" ref="FN4:FN52" ca="1" si="172">INDIRECT("Raw!"&amp;ADDRESS(2+12*(ROW(FN3)),COLUMN(FN3)))</f>
        <v>0</v>
      </c>
      <c r="FO4">
        <f t="shared" ref="FO4:FO52" ca="1" si="173">INDIRECT("Raw!"&amp;ADDRESS(2+12*(ROW(FO3)),COLUMN(FO3)))</f>
        <v>1.52E-8</v>
      </c>
      <c r="FP4">
        <f t="shared" ref="FP4:FP52" ca="1" si="174">INDIRECT("Raw!"&amp;ADDRESS(2+12*(ROW(FP3)),COLUMN(FP3)))</f>
        <v>2</v>
      </c>
      <c r="FQ4" t="str">
        <f t="shared" ref="FQ4:FQ52" ca="1" si="175">INDIRECT("Raw!"&amp;ADDRESS(2+12*(ROW(FQ3)),COLUMN(FQ3)))</f>
        <v>Used NZP</v>
      </c>
      <c r="FR4">
        <f t="shared" ref="FR4:FR52" ca="1" si="176">INDIRECT("Raw!"&amp;ADDRESS(2+12*(ROW(FR3)),COLUMN(FR3)))</f>
        <v>1.1000000000000001E-3</v>
      </c>
      <c r="FS4">
        <f t="shared" ref="FS4:FS52" ca="1" si="177">INDIRECT("Raw!"&amp;ADDRESS(2+12*(ROW(FS3)),COLUMN(FS3)))</f>
        <v>25.8</v>
      </c>
      <c r="FT4" t="str">
        <f t="shared" ref="FT4:FT52" ca="1" si="178">INDIRECT("Raw!"&amp;ADDRESS(2+12*(ROW(FT3)),COLUMN(FT3)))</f>
        <v>Used USD</v>
      </c>
      <c r="FU4" t="str">
        <f t="shared" ref="FU4:FU52" ca="1" si="179">INDIRECT("Raw!"&amp;ADDRESS(2+12*(ROW(FU3)),COLUMN(FU3)))</f>
        <v>Used INR</v>
      </c>
      <c r="FV4">
        <f t="shared" ref="FV4:FV52" ca="1" si="180">INDIRECT("Raw!"&amp;ADDRESS(2+12*(ROW(FV3)),COLUMN(FV3)))</f>
        <v>0</v>
      </c>
      <c r="FW4">
        <f t="shared" ref="FW4:FW52" ca="1" si="181">INDIRECT("Raw!"&amp;ADDRESS(2+12*(ROW(FW3)),COLUMN(FW3)))</f>
        <v>52</v>
      </c>
      <c r="FX4">
        <f t="shared" ref="FX4:FX52" ca="1" si="182">INDIRECT("Raw!"&amp;ADDRESS(2+12*(ROW(FX3)),COLUMN(FX3)))</f>
        <v>1.2999999999999999E-2</v>
      </c>
      <c r="FY4">
        <f t="shared" ref="FY4:FY52" ca="1" si="183">INDIRECT("Raw!"&amp;ADDRESS(2+12*(ROW(FY3)),COLUMN(FY3)))</f>
        <v>0</v>
      </c>
      <c r="FZ4" t="str">
        <f t="shared" ref="FZ4:FZ52" ca="1" si="184">INDIRECT("Raw!"&amp;ADDRESS(2+12*(ROW(FZ3)),COLUMN(FZ3)))</f>
        <v>Used GBP</v>
      </c>
      <c r="GA4" t="str">
        <f t="shared" ref="GA4:GA52" ca="1" si="185">INDIRECT("Raw!"&amp;ADDRESS(2+12*(ROW(GA3)),COLUMN(GA3)))</f>
        <v>Used TTD</v>
      </c>
      <c r="GB4" t="str">
        <f t="shared" ref="GB4:GB52" ca="1" si="186">INDIRECT("Raw!"&amp;ADDRESS(2+12*(ROW(GB3)),COLUMN(GB3)))</f>
        <v>Used TTD</v>
      </c>
      <c r="GC4">
        <f t="shared" ref="GC4:GC52" ca="1" si="187">INDIRECT("Raw!"&amp;ADDRESS(2+12*(ROW(GC3)),COLUMN(GC3)))</f>
        <v>0</v>
      </c>
      <c r="GD4" t="str">
        <f t="shared" ref="GD4:GD52" ca="1" si="188">INDIRECT("Raw!"&amp;ADDRESS(2+12*(ROW(GD3)),COLUMN(GD3)))</f>
        <v>Used TTD</v>
      </c>
      <c r="GE4">
        <f t="shared" ref="GE4:GE52" ca="1" si="189">INDIRECT("Raw!"&amp;ADDRESS(2+12*(ROW(GE3)),COLUMN(GE3)))</f>
        <v>0</v>
      </c>
      <c r="GF4" t="str">
        <f t="shared" ref="GF4:GF52" ca="1" si="190">INDIRECT("Raw!"&amp;ADDRESS(2+12*(ROW(GF3)),COLUMN(GF3)))</f>
        <v>Used ITL</v>
      </c>
      <c r="GG4">
        <f t="shared" ref="GG4:GG52" ca="1" si="191">INDIRECT("Raw!"&amp;ADDRESS(2+12*(ROW(GG3)),COLUMN(GG3)))</f>
        <v>0</v>
      </c>
      <c r="GH4">
        <f t="shared" ref="GH4:GH52" ca="1" si="192">INDIRECT("Raw!"&amp;ADDRESS(2+12*(ROW(GH3)),COLUMN(GH3)))</f>
        <v>0</v>
      </c>
      <c r="GI4">
        <f t="shared" ref="GI4:GI52" ca="1" si="193">INDIRECT("Raw!"&amp;ADDRESS(2+12*(ROW(GI3)),COLUMN(GI3)))</f>
        <v>0</v>
      </c>
      <c r="GJ4">
        <f t="shared" ref="GJ4:GJ52" ca="1" si="194">INDIRECT("Raw!"&amp;ADDRESS(2+12*(ROW(GJ3)),COLUMN(GJ3)))</f>
        <v>3.5E-4</v>
      </c>
      <c r="GK4">
        <f t="shared" ref="GK4:GK52" ca="1" si="195">INDIRECT("Raw!"&amp;ADDRESS(2+12*(ROW(GK3)),COLUMN(GK3)))</f>
        <v>0</v>
      </c>
      <c r="GL4">
        <f t="shared" ref="GL4:GL52" ca="1" si="196">INDIRECT("Raw!"&amp;ADDRESS(2+12*(ROW(GL3)),COLUMN(GL3)))</f>
        <v>0</v>
      </c>
      <c r="GM4">
        <f t="shared" ref="GM4:GM52" ca="1" si="197">INDIRECT("Raw!"&amp;ADDRESS(2+12*(ROW(GM3)),COLUMN(GM3)))</f>
        <v>3.3</v>
      </c>
      <c r="GN4" t="str">
        <f t="shared" ref="GN4:GN52" ca="1" si="198">INDIRECT("Raw!"&amp;ADDRESS(2+12*(ROW(GN3)),COLUMN(GN3)))</f>
        <v>Part of Czecho.</v>
      </c>
      <c r="GO4" t="str">
        <f t="shared" ref="GO4:GO52" ca="1" si="199">INDIRECT("Raw!"&amp;ADDRESS(2+12*(ROW(GO3)),COLUMN(GO3)))</f>
        <v>Part of Yugo.</v>
      </c>
      <c r="GP4">
        <f t="shared" ref="GP4:GP52" ca="1" si="200">INDIRECT("Raw!"&amp;ADDRESS(2+12*(ROW(GP3)),COLUMN(GP3)))</f>
        <v>0</v>
      </c>
      <c r="GQ4" t="str">
        <f t="shared" ref="GQ4:GQ52" ca="1" si="201">INDIRECT("Raw!"&amp;ADDRESS(2+12*(ROW(GQ3)),COLUMN(GQ3)))</f>
        <v>Used XEA</v>
      </c>
      <c r="GR4" t="str">
        <f t="shared" ref="GR4:GR52" ca="1" si="202">INDIRECT("Raw!"&amp;ADDRESS(2+12*(ROW(GR3)),COLUMN(GR3)))</f>
        <v>Used XEA, INR</v>
      </c>
      <c r="GS4">
        <f t="shared" ref="GS4:GS52" ca="1" si="203">INDIRECT("Raw!"&amp;ADDRESS(2+12*(ROW(GS3)),COLUMN(GS3)))</f>
        <v>0.60606060606060608</v>
      </c>
      <c r="GT4">
        <f t="shared" ref="GT4:GT52" ca="1" si="204">INDIRECT("Raw!"&amp;ADDRESS(2+12*(ROW(GT3)),COLUMN(GT3)))</f>
        <v>37.5</v>
      </c>
      <c r="GU4">
        <f t="shared" ref="GU4:GU52" ca="1" si="205">INDIRECT("Raw!"&amp;ADDRESS(2+12*(ROW(GU3)),COLUMN(GU3)))</f>
        <v>0</v>
      </c>
      <c r="GV4" t="str">
        <f t="shared" ref="GV4:GV52" ca="1" si="206">INDIRECT("Raw!"&amp;ADDRESS(2+12*(ROW(GV3)),COLUMN(GV3)))</f>
        <v>Used EGP, GBP</v>
      </c>
      <c r="GW4">
        <f t="shared" ref="GW4:GW52" ca="1" si="207">INDIRECT("Raw!"&amp;ADDRESS(2+12*(ROW(GW3)),COLUMN(GW3)))</f>
        <v>0</v>
      </c>
      <c r="GX4" t="str">
        <f t="shared" ref="GX4:GX52" ca="1" si="208">INDIRECT("Raw!"&amp;ADDRESS(2+12*(ROW(GX3)),COLUMN(GX3)))</f>
        <v>Used NOK</v>
      </c>
      <c r="GY4" t="str">
        <f t="shared" ref="GY4:GY52" ca="1" si="209">INDIRECT("Raw!"&amp;ADDRESS(2+12*(ROW(GY3)),COLUMN(GY3)))</f>
        <v>Used ZAP</v>
      </c>
      <c r="GZ4">
        <f t="shared" ref="GZ4:GZ52" ca="1" si="210">INDIRECT("Raw!"&amp;ADDRESS(2+12*(ROW(GZ3)),COLUMN(GZ3)))</f>
        <v>5.2</v>
      </c>
      <c r="HA4">
        <f t="shared" ref="HA4:HA52" ca="1" si="211">INDIRECT("Raw!"&amp;ADDRESS(2+12*(ROW(HA3)),COLUMN(HA3)))</f>
        <v>3.99</v>
      </c>
      <c r="HB4">
        <f t="shared" ref="HB4:HB52" ca="1" si="212">INDIRECT("Raw!"&amp;ADDRESS(2+12*(ROW(HB3)),COLUMN(HB3)))</f>
        <v>3.79</v>
      </c>
      <c r="HC4">
        <f t="shared" ref="HC4:HC52" ca="1" si="213">INDIRECT("Raw!"&amp;ADDRESS(2+12*(ROW(HC3)),COLUMN(HC3)))</f>
        <v>0</v>
      </c>
      <c r="HD4" t="str">
        <f t="shared" ref="HD4:HD52" ca="1" si="214">INDIRECT("Raw!"&amp;ADDRESS(2+12*(ROW(HD3)),COLUMN(HD3)))</f>
        <v>Part of USSR</v>
      </c>
      <c r="HE4">
        <f t="shared" ref="HE4:HE52" ca="1" si="215">INDIRECT("Raw!"&amp;ADDRESS(2+12*(ROW(HE3)),COLUMN(HE3)))</f>
        <v>0</v>
      </c>
      <c r="HF4">
        <f t="shared" ref="HF4:HF52" ca="1" si="216">INDIRECT("Raw!"&amp;ADDRESS(2+12*(ROW(HF3)),COLUMN(HF3)))</f>
        <v>19.75</v>
      </c>
      <c r="HG4">
        <f t="shared" ref="HG4:HG52" ca="1" si="217">INDIRECT("Raw!"&amp;ADDRESS(2+12*(ROW(HG3)),COLUMN(HG3)))</f>
        <v>0</v>
      </c>
      <c r="HH4">
        <f t="shared" ref="HH4:HH52" ca="1" si="218">INDIRECT("Raw!"&amp;ADDRESS(2+12*(ROW(HH3)),COLUMN(HH3)))</f>
        <v>0</v>
      </c>
      <c r="HI4" t="str">
        <f t="shared" ref="HI4:HI52" ca="1" si="219">INDIRECT("Raw!"&amp;ADDRESS(2+12*(ROW(HI3)),COLUMN(HI3)))</f>
        <v>Used NZP</v>
      </c>
      <c r="HJ4">
        <f t="shared" ref="HJ4:HJ52" ca="1" si="220">INDIRECT("Raw!"&amp;ADDRESS(2+12*(ROW(HJ3)),COLUMN(HJ3)))</f>
        <v>0</v>
      </c>
      <c r="HK4" t="str">
        <f t="shared" ref="HK4:HK52" ca="1" si="221">INDIRECT("Raw!"&amp;ADDRESS(2+12*(ROW(HK3)),COLUMN(HK3)))</f>
        <v>Part of USSR</v>
      </c>
      <c r="HL4">
        <f t="shared" ref="HL4:HL52" ca="1" si="222">INDIRECT("Raw!"&amp;ADDRESS(2+12*(ROW(HL3)),COLUMN(HL3)))</f>
        <v>0</v>
      </c>
      <c r="HM4">
        <f t="shared" ref="HM4:HM52" ca="1" si="223">INDIRECT("Raw!"&amp;ADDRESS(2+12*(ROW(HM3)),COLUMN(HM3)))</f>
        <v>0</v>
      </c>
      <c r="HN4">
        <f t="shared" ref="HN4:HN52" ca="1" si="224">INDIRECT("Raw!"&amp;ADDRESS(2+12*(ROW(HN3)),COLUMN(HN3)))</f>
        <v>4.55</v>
      </c>
      <c r="HO4" t="str">
        <f t="shared" ref="HO4:HO52" ca="1" si="225">INDIRECT("Raw!"&amp;ADDRESS(2+12*(ROW(HO3)),COLUMN(HO3)))</f>
        <v>Part of USSR</v>
      </c>
      <c r="HP4" t="str">
        <f t="shared" ref="HP4:HP52" ca="1" si="226">INDIRECT("Raw!"&amp;ADDRESS(2+12*(ROW(HP3)),COLUMN(HP3)))</f>
        <v>Used JMD</v>
      </c>
      <c r="HQ4" t="str">
        <f t="shared" ref="HQ4:HQ52" ca="1" si="227">INDIRECT("Raw!"&amp;ADDRESS(2+12*(ROW(HQ3)),COLUMN(HQ3)))</f>
        <v>Used AUP</v>
      </c>
      <c r="HR4">
        <f t="shared" ref="HR4:HR52" ca="1" si="228">INDIRECT("Raw!"&amp;ADDRESS(2+12*(ROW(HR3)),COLUMN(HR3)))</f>
        <v>0</v>
      </c>
      <c r="HS4" t="str">
        <f t="shared" ref="HS4:HS52" ca="1" si="229">INDIRECT("Raw!"&amp;ADDRESS(2+12*(ROW(HS3)),COLUMN(HS3)))</f>
        <v>Part of USSR</v>
      </c>
      <c r="HT4" t="str">
        <f t="shared" ref="HT4:HT52" ca="1" si="230">INDIRECT("Raw!"&amp;ADDRESS(2+12*(ROW(HT3)),COLUMN(HT3)))</f>
        <v>Used INR</v>
      </c>
      <c r="HU4">
        <f t="shared" ref="HU4:HU52" ca="1" si="231">INDIRECT("Raw!"&amp;ADDRESS(2+12*(ROW(HU3)),COLUMN(HU3)))</f>
        <v>0.33003300330033003</v>
      </c>
      <c r="HV4">
        <f t="shared" ref="HV4:HV52" ca="1" si="232">INDIRECT("Raw!"&amp;ADDRESS(2+12*(ROW(HV3)),COLUMN(HV3)))</f>
        <v>1</v>
      </c>
      <c r="HW4">
        <f t="shared" ref="HW4:HW52" ca="1" si="233">INDIRECT("Raw!"&amp;ADDRESS(2+12*(ROW(HW3)),COLUMN(HW3)))</f>
        <v>2.3800000000000001E-6</v>
      </c>
      <c r="HX4" t="str">
        <f t="shared" ref="HX4:HX52" ca="1" si="234">INDIRECT("Raw!"&amp;ADDRESS(2+12*(ROW(HX3)),COLUMN(HX3)))</f>
        <v>Part of USSR</v>
      </c>
      <c r="HY4">
        <f t="shared" ref="HY4:HY52" ca="1" si="235">INDIRECT("Raw!"&amp;ADDRESS(2+12*(ROW(HY3)),COLUMN(HY3)))</f>
        <v>0</v>
      </c>
      <c r="HZ4" t="str">
        <f t="shared" ref="HZ4:HZ52" ca="1" si="236">INDIRECT("Raw!"&amp;ADDRESS(2+12*(ROW(HZ3)),COLUMN(HZ3)))</f>
        <v>Used ITL</v>
      </c>
      <c r="IA4">
        <f t="shared" ref="IA4:IA52" ca="1" si="237">INDIRECT("Raw!"&amp;ADDRESS(2+12*(ROW(IA3)),COLUMN(IA3)))</f>
        <v>3.35</v>
      </c>
      <c r="IB4">
        <f t="shared" ref="IB4:IB52" ca="1" si="238">INDIRECT("Raw!"&amp;ADDRESS(2+12*(ROW(IB3)),COLUMN(IB3)))</f>
        <v>0</v>
      </c>
      <c r="IC4" t="str">
        <f t="shared" ref="IC4:IC52" ca="1" si="239">INDIRECT("Raw!"&amp;ADDRESS(2+12*(ROW(IC3)),COLUMN(IC3)))</f>
        <v>used USD</v>
      </c>
      <c r="ID4">
        <f t="shared" ref="ID4:ID52" ca="1" si="240">INDIRECT("Raw!"&amp;ADDRESS(2+12*(ROW(ID3)),COLUMN(ID3)))</f>
        <v>0</v>
      </c>
      <c r="IE4" t="str">
        <f t="shared" ref="IE4:IE52" ca="1" si="241">INDIRECT("Raw!"&amp;ADDRESS(2+12*(ROW(IE3)),COLUMN(IE3)))</f>
        <v>Part of Jordan</v>
      </c>
      <c r="IF4">
        <f t="shared" ref="IF4:IF52" ca="1" si="242">INDIRECT("Raw!"&amp;ADDRESS(2+12*(ROW(IF3)),COLUMN(IF3)))</f>
        <v>0</v>
      </c>
      <c r="IG4">
        <f t="shared" ref="IG4:IG52" ca="1" si="243">INDIRECT("Raw!"&amp;ADDRESS(2+12*(ROW(IG3)),COLUMN(IG3)))</f>
        <v>0</v>
      </c>
      <c r="IH4">
        <f t="shared" ref="IH4:IH52" ca="1" si="244">INDIRECT("Raw!"&amp;ADDRESS(2+12*(ROW(IH3)),COLUMN(IH3)))</f>
        <v>0</v>
      </c>
    </row>
    <row r="5" spans="1:242" x14ac:dyDescent="0.25">
      <c r="A5" t="str">
        <f t="shared" ca="1" si="4"/>
        <v>1949</v>
      </c>
      <c r="B5">
        <f t="shared" ca="1" si="5"/>
        <v>30</v>
      </c>
      <c r="C5" t="str">
        <f t="shared" ca="1" si="6"/>
        <v>n.a.</v>
      </c>
      <c r="D5">
        <f t="shared" ca="1" si="7"/>
        <v>0</v>
      </c>
      <c r="E5">
        <v>1</v>
      </c>
      <c r="F5" t="str">
        <f t="shared" ca="1" si="8"/>
        <v>Used FFR, ESP</v>
      </c>
      <c r="G5">
        <f t="shared" ca="1" si="9"/>
        <v>0</v>
      </c>
      <c r="H5">
        <f t="shared" ca="1" si="10"/>
        <v>0</v>
      </c>
      <c r="I5">
        <f t="shared" ca="1" si="11"/>
        <v>0</v>
      </c>
      <c r="J5">
        <f t="shared" ca="1" si="12"/>
        <v>1.5800000000000001E-12</v>
      </c>
      <c r="K5" t="str">
        <f t="shared" ca="1" si="13"/>
        <v>Part of USSR</v>
      </c>
      <c r="L5" t="str">
        <f t="shared" ca="1" si="14"/>
        <v>Part of Neth. Antilles</v>
      </c>
      <c r="M5">
        <f t="shared" ca="1" si="15"/>
        <v>1.0256410256410258</v>
      </c>
      <c r="N5">
        <f t="shared" ca="1" si="16"/>
        <v>33</v>
      </c>
      <c r="O5" t="str">
        <f t="shared" ca="1" si="17"/>
        <v>Part of USSR</v>
      </c>
      <c r="P5">
        <f t="shared" ca="1" si="18"/>
        <v>0</v>
      </c>
      <c r="Q5" t="str">
        <f t="shared" ca="1" si="19"/>
        <v>Used INR</v>
      </c>
      <c r="R5" t="str">
        <f t="shared" ca="1" si="20"/>
        <v>Part of Pakistan</v>
      </c>
      <c r="S5">
        <f t="shared" ca="1" si="21"/>
        <v>0</v>
      </c>
      <c r="T5" t="str">
        <f t="shared" ca="1" si="22"/>
        <v>Part of USSR</v>
      </c>
      <c r="U5">
        <f t="shared" ca="1" si="23"/>
        <v>50.4</v>
      </c>
      <c r="V5">
        <f t="shared" ca="1" si="24"/>
        <v>0</v>
      </c>
      <c r="W5">
        <f t="shared" ca="1" si="25"/>
        <v>0</v>
      </c>
      <c r="X5">
        <f t="shared" ca="1" si="26"/>
        <v>0</v>
      </c>
      <c r="Y5" t="str">
        <f t="shared" ca="1" si="27"/>
        <v>used INR</v>
      </c>
      <c r="Z5">
        <f t="shared" ca="1" si="28"/>
        <v>1.1600000000000001E-7</v>
      </c>
      <c r="AA5" t="str">
        <f t="shared" ca="1" si="29"/>
        <v>Part of Yugo.</v>
      </c>
      <c r="AB5" t="str">
        <f t="shared" ca="1" si="30"/>
        <v>Used ZAP</v>
      </c>
      <c r="AC5">
        <f t="shared" ca="1" si="31"/>
        <v>1.1181818181818181E-14</v>
      </c>
      <c r="AD5" t="str">
        <f t="shared" ca="1" si="32"/>
        <v>Part of Seychelles</v>
      </c>
      <c r="AE5" t="str">
        <f t="shared" ca="1" si="33"/>
        <v>used JMP</v>
      </c>
      <c r="AF5">
        <f t="shared" ca="1" si="34"/>
        <v>3.7</v>
      </c>
      <c r="AG5">
        <f t="shared" ca="1" si="35"/>
        <v>1.2999999999999999E-3</v>
      </c>
      <c r="AH5">
        <f t="shared" ca="1" si="36"/>
        <v>0</v>
      </c>
      <c r="AI5">
        <f t="shared" ca="1" si="37"/>
        <v>0</v>
      </c>
      <c r="AJ5">
        <f t="shared" ca="1" si="38"/>
        <v>23.75</v>
      </c>
      <c r="AK5">
        <f t="shared" ca="1" si="39"/>
        <v>0</v>
      </c>
      <c r="AL5">
        <f t="shared" ca="1" si="40"/>
        <v>1.1299999999999999</v>
      </c>
      <c r="AM5">
        <f t="shared" ca="1" si="41"/>
        <v>0</v>
      </c>
      <c r="AN5" t="str">
        <f t="shared" ca="1" si="42"/>
        <v>Used JMP</v>
      </c>
      <c r="AO5">
        <f t="shared" ca="1" si="43"/>
        <v>0</v>
      </c>
      <c r="AP5">
        <f t="shared" ca="1" si="44"/>
        <v>0</v>
      </c>
      <c r="AQ5">
        <f t="shared" ca="1" si="45"/>
        <v>9.9099999999999996E-5</v>
      </c>
      <c r="AR5">
        <f t="shared" ca="1" si="46"/>
        <v>2.2999999999999998</v>
      </c>
      <c r="AS5" t="str">
        <f t="shared" ca="1" si="47"/>
        <v>Used MYD</v>
      </c>
      <c r="AT5" t="str">
        <f t="shared" ca="1" si="48"/>
        <v>Used AUP, MYD</v>
      </c>
      <c r="AU5">
        <f t="shared" ca="1" si="49"/>
        <v>0</v>
      </c>
      <c r="AV5">
        <f t="shared" ca="1" si="50"/>
        <v>0</v>
      </c>
      <c r="AW5">
        <f t="shared" ca="1" si="51"/>
        <v>0</v>
      </c>
      <c r="AX5">
        <f t="shared" ca="1" si="52"/>
        <v>0</v>
      </c>
      <c r="AY5">
        <f t="shared" ca="1" si="53"/>
        <v>0.83333333333333337</v>
      </c>
      <c r="AZ5">
        <f t="shared" ca="1" si="54"/>
        <v>8.8000000000000007</v>
      </c>
      <c r="BA5">
        <f t="shared" ca="1" si="55"/>
        <v>0</v>
      </c>
      <c r="BB5" t="str">
        <f t="shared" ca="1" si="56"/>
        <v>Part of Yugo.</v>
      </c>
      <c r="BC5">
        <f t="shared" ca="1" si="57"/>
        <v>1</v>
      </c>
      <c r="BD5">
        <f t="shared" ca="1" si="58"/>
        <v>0</v>
      </c>
      <c r="BE5" t="str">
        <f t="shared" ca="1" si="59"/>
        <v>Part of Cyprus</v>
      </c>
      <c r="BF5">
        <f t="shared" ca="1" si="60"/>
        <v>120</v>
      </c>
      <c r="BG5">
        <f t="shared" ca="1" si="61"/>
        <v>9.3000000000000007</v>
      </c>
      <c r="BH5">
        <f t="shared" ca="1" si="62"/>
        <v>0</v>
      </c>
      <c r="BI5" t="str">
        <f t="shared" ca="1" si="63"/>
        <v>Used TTD</v>
      </c>
      <c r="BJ5">
        <f t="shared" ca="1" si="64"/>
        <v>1</v>
      </c>
      <c r="BK5">
        <f t="shared" ca="1" si="65"/>
        <v>18.350000000000001</v>
      </c>
      <c r="BL5">
        <f t="shared" ca="1" si="66"/>
        <v>0.41666666666666669</v>
      </c>
      <c r="BM5">
        <f t="shared" ca="1" si="67"/>
        <v>2.5</v>
      </c>
      <c r="BN5" t="str">
        <f t="shared" ca="1" si="68"/>
        <v>Used ESP</v>
      </c>
      <c r="BO5" t="str">
        <f t="shared" ca="1" si="69"/>
        <v>Used XEA</v>
      </c>
      <c r="BP5" t="str">
        <f t="shared" ca="1" si="70"/>
        <v>Part of USSR</v>
      </c>
      <c r="BQ5">
        <f t="shared" ca="1" si="71"/>
        <v>0</v>
      </c>
      <c r="BR5" t="str">
        <f t="shared" ca="1" si="72"/>
        <v>n.a.</v>
      </c>
      <c r="BS5">
        <f t="shared" ca="1" si="73"/>
        <v>0</v>
      </c>
      <c r="BT5">
        <f t="shared" ca="1" si="74"/>
        <v>0</v>
      </c>
      <c r="BU5">
        <f t="shared" ca="1" si="75"/>
        <v>0</v>
      </c>
      <c r="BV5">
        <f t="shared" ca="1" si="76"/>
        <v>3.61</v>
      </c>
      <c r="BW5">
        <f t="shared" ca="1" si="77"/>
        <v>3.95</v>
      </c>
      <c r="BX5">
        <f t="shared" ca="1" si="78"/>
        <v>0</v>
      </c>
      <c r="BY5">
        <f t="shared" ca="1" si="79"/>
        <v>0</v>
      </c>
      <c r="BZ5">
        <f t="shared" ca="1" si="80"/>
        <v>0</v>
      </c>
      <c r="CA5">
        <f t="shared" ca="1" si="81"/>
        <v>0</v>
      </c>
      <c r="CB5" t="str">
        <f t="shared" ca="1" si="82"/>
        <v>Part of USSR</v>
      </c>
      <c r="CC5">
        <f t="shared" ca="1" si="83"/>
        <v>6.05</v>
      </c>
      <c r="CD5">
        <f t="shared" ca="1" si="84"/>
        <v>0</v>
      </c>
      <c r="CE5">
        <f t="shared" ca="1" si="85"/>
        <v>0</v>
      </c>
      <c r="CF5">
        <f t="shared" ca="1" si="86"/>
        <v>15.5</v>
      </c>
      <c r="CG5">
        <f t="shared" ca="1" si="87"/>
        <v>0</v>
      </c>
      <c r="CH5" t="str">
        <f t="shared" ca="1" si="88"/>
        <v>Used TTD</v>
      </c>
      <c r="CI5">
        <f t="shared" ca="1" si="89"/>
        <v>0</v>
      </c>
      <c r="CJ5" t="str">
        <f t="shared" ca="1" si="90"/>
        <v>Used USD</v>
      </c>
      <c r="CK5">
        <f t="shared" ca="1" si="91"/>
        <v>0</v>
      </c>
      <c r="CL5" t="str">
        <f t="shared" ca="1" si="92"/>
        <v>Used GBP</v>
      </c>
      <c r="CM5">
        <f t="shared" ca="1" si="93"/>
        <v>0</v>
      </c>
      <c r="CN5">
        <f t="shared" ca="1" si="94"/>
        <v>0</v>
      </c>
      <c r="CO5">
        <f t="shared" ca="1" si="95"/>
        <v>0</v>
      </c>
      <c r="CP5">
        <f t="shared" ca="1" si="96"/>
        <v>5</v>
      </c>
      <c r="CQ5">
        <f t="shared" ca="1" si="97"/>
        <v>2</v>
      </c>
      <c r="CR5">
        <f t="shared" ca="1" si="98"/>
        <v>6.45</v>
      </c>
      <c r="CS5">
        <f t="shared" ca="1" si="99"/>
        <v>52.75</v>
      </c>
      <c r="CT5">
        <f t="shared" ca="1" si="100"/>
        <v>0.28749999999999998</v>
      </c>
      <c r="CU5">
        <f t="shared" ca="1" si="101"/>
        <v>5.2</v>
      </c>
      <c r="CV5">
        <f t="shared" ca="1" si="102"/>
        <v>2.9499999999999998E-2</v>
      </c>
      <c r="CW5">
        <f t="shared" ca="1" si="103"/>
        <v>57.5</v>
      </c>
      <c r="CX5">
        <f t="shared" ca="1" si="104"/>
        <v>0.4366812227074236</v>
      </c>
      <c r="CY5">
        <f t="shared" ca="1" si="105"/>
        <v>0.41841004184100417</v>
      </c>
      <c r="CZ5" t="str">
        <f t="shared" ca="1" si="106"/>
        <v>Used GBP</v>
      </c>
      <c r="DA5">
        <f t="shared" ca="1" si="107"/>
        <v>5.4644808743169392E-5</v>
      </c>
      <c r="DB5">
        <f t="shared" ca="1" si="108"/>
        <v>665</v>
      </c>
      <c r="DC5">
        <f t="shared" ca="1" si="109"/>
        <v>0</v>
      </c>
      <c r="DD5">
        <f t="shared" ca="1" si="110"/>
        <v>595</v>
      </c>
      <c r="DE5" t="str">
        <f t="shared" ca="1" si="111"/>
        <v>Used GBP</v>
      </c>
      <c r="DF5">
        <f t="shared" ca="1" si="112"/>
        <v>0</v>
      </c>
      <c r="DG5" t="str">
        <f t="shared" ca="1" si="113"/>
        <v>Part of USSR</v>
      </c>
      <c r="DH5">
        <f t="shared" ca="1" si="114"/>
        <v>0</v>
      </c>
      <c r="DI5" t="str">
        <f t="shared" ca="1" si="115"/>
        <v>Used AUP</v>
      </c>
      <c r="DJ5">
        <f t="shared" ca="1" si="116"/>
        <v>0</v>
      </c>
      <c r="DK5">
        <f t="shared" ca="1" si="117"/>
        <v>3.25</v>
      </c>
      <c r="DL5" t="str">
        <f t="shared" ca="1" si="118"/>
        <v>Part of Yugo.</v>
      </c>
      <c r="DM5" t="str">
        <f t="shared" ca="1" si="119"/>
        <v>Used INR</v>
      </c>
      <c r="DN5" t="str">
        <f t="shared" ca="1" si="120"/>
        <v>Part of USSR</v>
      </c>
      <c r="DO5">
        <f t="shared" ca="1" si="121"/>
        <v>1.1875E-2</v>
      </c>
      <c r="DP5" t="str">
        <f t="shared" ca="1" si="122"/>
        <v>Part of USSR</v>
      </c>
      <c r="DQ5">
        <f t="shared" ca="1" si="123"/>
        <v>3.28</v>
      </c>
      <c r="DR5" t="str">
        <f t="shared" ca="1" si="124"/>
        <v>Used ZAP</v>
      </c>
      <c r="DS5" t="str">
        <f t="shared" ca="1" si="125"/>
        <v>used USD</v>
      </c>
      <c r="DT5">
        <f t="shared" ca="1" si="126"/>
        <v>0</v>
      </c>
      <c r="DU5" t="str">
        <f t="shared" ca="1" si="127"/>
        <v>Used CHF</v>
      </c>
      <c r="DV5" t="str">
        <f t="shared" ca="1" si="128"/>
        <v>Part of USSR</v>
      </c>
      <c r="DW5">
        <f t="shared" ca="1" si="129"/>
        <v>50.4</v>
      </c>
      <c r="DX5">
        <f t="shared" ca="1" si="130"/>
        <v>0</v>
      </c>
      <c r="DY5" t="str">
        <f t="shared" ca="1" si="131"/>
        <v>Part of Yugo.</v>
      </c>
      <c r="DZ5">
        <f t="shared" ca="1" si="132"/>
        <v>0</v>
      </c>
      <c r="EA5">
        <f t="shared" ca="1" si="133"/>
        <v>0</v>
      </c>
      <c r="EB5">
        <f t="shared" ca="1" si="134"/>
        <v>3.7</v>
      </c>
      <c r="EC5">
        <f t="shared" ca="1" si="135"/>
        <v>0</v>
      </c>
      <c r="ED5">
        <f t="shared" ca="1" si="136"/>
        <v>0</v>
      </c>
      <c r="EE5">
        <f t="shared" ca="1" si="137"/>
        <v>0</v>
      </c>
      <c r="EF5" t="str">
        <f t="shared" ca="1" si="138"/>
        <v>Used USD</v>
      </c>
      <c r="EG5">
        <f t="shared" ca="1" si="139"/>
        <v>0</v>
      </c>
      <c r="EH5">
        <f t="shared" ca="1" si="140"/>
        <v>0</v>
      </c>
      <c r="EI5">
        <f t="shared" ca="1" si="141"/>
        <v>0</v>
      </c>
      <c r="EJ5" t="str">
        <f t="shared" ca="1" si="142"/>
        <v>Part of Comoros</v>
      </c>
      <c r="EK5">
        <f t="shared" ca="1" si="143"/>
        <v>8.7200000000000003E-3</v>
      </c>
      <c r="EL5" t="str">
        <f t="shared" ca="1" si="144"/>
        <v>Used USD</v>
      </c>
      <c r="EM5" t="str">
        <f t="shared" ca="1" si="145"/>
        <v>Part of USSR</v>
      </c>
      <c r="EN5" t="str">
        <f t="shared" ca="1" si="146"/>
        <v>Used FFR</v>
      </c>
      <c r="EO5">
        <f t="shared" ca="1" si="147"/>
        <v>0</v>
      </c>
      <c r="EP5" t="str">
        <f t="shared" ca="1" si="148"/>
        <v>Part of Yugo.</v>
      </c>
      <c r="EQ5" t="str">
        <f t="shared" ca="1" si="149"/>
        <v>Used TTD</v>
      </c>
      <c r="ER5">
        <f t="shared" ca="1" si="150"/>
        <v>0</v>
      </c>
      <c r="ES5">
        <f t="shared" ca="1" si="151"/>
        <v>0</v>
      </c>
      <c r="ET5">
        <f t="shared" ca="1" si="152"/>
        <v>0</v>
      </c>
      <c r="EU5">
        <f t="shared" ca="1" si="153"/>
        <v>0</v>
      </c>
      <c r="EV5" t="str">
        <f t="shared" ca="1" si="154"/>
        <v>Used AUD</v>
      </c>
      <c r="EW5">
        <f t="shared" ca="1" si="155"/>
        <v>0</v>
      </c>
      <c r="EX5">
        <f t="shared" ca="1" si="156"/>
        <v>4.1500000000000004</v>
      </c>
      <c r="EY5">
        <f t="shared" ca="1" si="157"/>
        <v>0</v>
      </c>
      <c r="EZ5">
        <f t="shared" ca="1" si="158"/>
        <v>0</v>
      </c>
      <c r="FA5">
        <f t="shared" ca="1" si="159"/>
        <v>0.83333333333333337</v>
      </c>
      <c r="FB5">
        <f t="shared" ca="1" si="160"/>
        <v>1.4099999999999999E-9</v>
      </c>
      <c r="FC5">
        <f t="shared" ca="1" si="161"/>
        <v>0</v>
      </c>
      <c r="FD5">
        <f t="shared" ca="1" si="162"/>
        <v>0</v>
      </c>
      <c r="FE5" t="str">
        <f t="shared" ca="1" si="163"/>
        <v>Used NZP</v>
      </c>
      <c r="FF5" t="str">
        <f t="shared" ca="1" si="164"/>
        <v>Used AUD</v>
      </c>
      <c r="FG5" t="str">
        <f t="shared" ca="1" si="165"/>
        <v>Used USD</v>
      </c>
      <c r="FH5">
        <f t="shared" ca="1" si="166"/>
        <v>9.1999999999999993</v>
      </c>
      <c r="FI5" t="str">
        <f t="shared" ca="1" si="167"/>
        <v>Used INR</v>
      </c>
      <c r="FJ5">
        <f t="shared" ca="1" si="168"/>
        <v>4.4000000000000004</v>
      </c>
      <c r="FK5" t="str">
        <f t="shared" ca="1" si="169"/>
        <v>Used USD</v>
      </c>
      <c r="FL5" t="str">
        <f t="shared" ca="1" si="170"/>
        <v>Used USD</v>
      </c>
      <c r="FM5" t="str">
        <f t="shared" ca="1" si="171"/>
        <v>Used AUP</v>
      </c>
      <c r="FN5">
        <f t="shared" ca="1" si="172"/>
        <v>0</v>
      </c>
      <c r="FO5">
        <f t="shared" ca="1" si="173"/>
        <v>1.625E-8</v>
      </c>
      <c r="FP5">
        <f t="shared" ca="1" si="174"/>
        <v>2.2799999999999998</v>
      </c>
      <c r="FQ5" t="str">
        <f t="shared" ca="1" si="175"/>
        <v>Used NZP</v>
      </c>
      <c r="FR5">
        <f t="shared" ca="1" si="176"/>
        <v>1.6000000000000001E-3</v>
      </c>
      <c r="FS5">
        <f t="shared" ca="1" si="177"/>
        <v>28.6</v>
      </c>
      <c r="FT5" t="str">
        <f t="shared" ca="1" si="178"/>
        <v>Used USD</v>
      </c>
      <c r="FU5" t="str">
        <f t="shared" ca="1" si="179"/>
        <v>Used INR</v>
      </c>
      <c r="FV5">
        <f t="shared" ca="1" si="180"/>
        <v>0</v>
      </c>
      <c r="FW5">
        <f t="shared" ca="1" si="181"/>
        <v>65</v>
      </c>
      <c r="FX5">
        <f t="shared" ca="1" si="182"/>
        <v>5.3E-3</v>
      </c>
      <c r="FY5">
        <f t="shared" ca="1" si="183"/>
        <v>0</v>
      </c>
      <c r="FZ5" t="str">
        <f t="shared" ca="1" si="184"/>
        <v>Used GBP</v>
      </c>
      <c r="GA5" t="str">
        <f t="shared" ca="1" si="185"/>
        <v>Used TTD</v>
      </c>
      <c r="GB5" t="str">
        <f t="shared" ca="1" si="186"/>
        <v>Used TTD</v>
      </c>
      <c r="GC5">
        <f t="shared" ca="1" si="187"/>
        <v>0</v>
      </c>
      <c r="GD5" t="str">
        <f t="shared" ca="1" si="188"/>
        <v>Used TTD</v>
      </c>
      <c r="GE5">
        <f t="shared" ca="1" si="189"/>
        <v>0</v>
      </c>
      <c r="GF5" t="str">
        <f t="shared" ca="1" si="190"/>
        <v>Used ITL</v>
      </c>
      <c r="GG5">
        <f t="shared" ca="1" si="191"/>
        <v>0</v>
      </c>
      <c r="GH5">
        <f t="shared" ca="1" si="192"/>
        <v>0</v>
      </c>
      <c r="GI5">
        <f t="shared" ca="1" si="193"/>
        <v>0</v>
      </c>
      <c r="GJ5">
        <f t="shared" ca="1" si="194"/>
        <v>2.8499999999999999E-4</v>
      </c>
      <c r="GK5">
        <f t="shared" ca="1" si="195"/>
        <v>0</v>
      </c>
      <c r="GL5">
        <f t="shared" ca="1" si="196"/>
        <v>0</v>
      </c>
      <c r="GM5">
        <f t="shared" ca="1" si="197"/>
        <v>3.7</v>
      </c>
      <c r="GN5" t="str">
        <f t="shared" ca="1" si="198"/>
        <v>Part of Czecho.</v>
      </c>
      <c r="GO5" t="str">
        <f t="shared" ca="1" si="199"/>
        <v>Part of Yugo.</v>
      </c>
      <c r="GP5">
        <f t="shared" ca="1" si="200"/>
        <v>0</v>
      </c>
      <c r="GQ5" t="str">
        <f t="shared" ca="1" si="201"/>
        <v>Used XEA</v>
      </c>
      <c r="GR5" t="str">
        <f t="shared" ca="1" si="202"/>
        <v>Used XEA, INR</v>
      </c>
      <c r="GS5">
        <f t="shared" ca="1" si="203"/>
        <v>0.80645161290322587</v>
      </c>
      <c r="GT5">
        <f t="shared" ca="1" si="204"/>
        <v>47.75</v>
      </c>
      <c r="GU5">
        <f t="shared" ca="1" si="205"/>
        <v>0</v>
      </c>
      <c r="GV5" t="str">
        <f t="shared" ca="1" si="206"/>
        <v>Used EGP, GBP</v>
      </c>
      <c r="GW5">
        <f t="shared" ca="1" si="207"/>
        <v>0</v>
      </c>
      <c r="GX5" t="str">
        <f t="shared" ca="1" si="208"/>
        <v>Used NOK</v>
      </c>
      <c r="GY5" t="str">
        <f t="shared" ca="1" si="209"/>
        <v>Used ZAP</v>
      </c>
      <c r="GZ5">
        <f t="shared" ca="1" si="210"/>
        <v>6.5</v>
      </c>
      <c r="HA5">
        <f t="shared" ca="1" si="211"/>
        <v>4.3</v>
      </c>
      <c r="HB5">
        <f t="shared" ca="1" si="212"/>
        <v>3.58</v>
      </c>
      <c r="HC5">
        <f t="shared" ca="1" si="213"/>
        <v>0</v>
      </c>
      <c r="HD5" t="str">
        <f t="shared" ca="1" si="214"/>
        <v>Part of USSR</v>
      </c>
      <c r="HE5">
        <f t="shared" ca="1" si="215"/>
        <v>0</v>
      </c>
      <c r="HF5">
        <f t="shared" ca="1" si="216"/>
        <v>23</v>
      </c>
      <c r="HG5">
        <f t="shared" ca="1" si="217"/>
        <v>0</v>
      </c>
      <c r="HH5">
        <f t="shared" ca="1" si="218"/>
        <v>0</v>
      </c>
      <c r="HI5" t="str">
        <f t="shared" ca="1" si="219"/>
        <v>Used NZP</v>
      </c>
      <c r="HJ5">
        <f t="shared" ca="1" si="220"/>
        <v>0</v>
      </c>
      <c r="HK5" t="str">
        <f t="shared" ca="1" si="221"/>
        <v>Part of USSR</v>
      </c>
      <c r="HL5">
        <f t="shared" ca="1" si="222"/>
        <v>0</v>
      </c>
      <c r="HM5">
        <f t="shared" ca="1" si="223"/>
        <v>0</v>
      </c>
      <c r="HN5">
        <f t="shared" ca="1" si="224"/>
        <v>4.3</v>
      </c>
      <c r="HO5" t="str">
        <f t="shared" ca="1" si="225"/>
        <v>Part of USSR</v>
      </c>
      <c r="HP5" t="str">
        <f t="shared" ca="1" si="226"/>
        <v>Used JMD</v>
      </c>
      <c r="HQ5" t="str">
        <f t="shared" ca="1" si="227"/>
        <v>Used AUP</v>
      </c>
      <c r="HR5">
        <f t="shared" ca="1" si="228"/>
        <v>0</v>
      </c>
      <c r="HS5" t="str">
        <f t="shared" ca="1" si="229"/>
        <v>Part of USSR</v>
      </c>
      <c r="HT5" t="str">
        <f t="shared" ca="1" si="230"/>
        <v>Used INR</v>
      </c>
      <c r="HU5">
        <f t="shared" ca="1" si="231"/>
        <v>0.42016806722689076</v>
      </c>
      <c r="HV5">
        <f t="shared" ca="1" si="232"/>
        <v>1</v>
      </c>
      <c r="HW5">
        <f t="shared" ca="1" si="233"/>
        <v>3.1E-6</v>
      </c>
      <c r="HX5" t="str">
        <f t="shared" ca="1" si="234"/>
        <v>Part of USSR</v>
      </c>
      <c r="HY5">
        <f t="shared" ca="1" si="235"/>
        <v>0</v>
      </c>
      <c r="HZ5" t="str">
        <f t="shared" ca="1" si="236"/>
        <v>Used ITL</v>
      </c>
      <c r="IA5">
        <f t="shared" ca="1" si="237"/>
        <v>3.35</v>
      </c>
      <c r="IB5">
        <f t="shared" ca="1" si="238"/>
        <v>0</v>
      </c>
      <c r="IC5" t="str">
        <f t="shared" ca="1" si="239"/>
        <v>used USD</v>
      </c>
      <c r="ID5">
        <f t="shared" ca="1" si="240"/>
        <v>0</v>
      </c>
      <c r="IE5" t="str">
        <f t="shared" ca="1" si="241"/>
        <v>Part of Jordan</v>
      </c>
      <c r="IF5">
        <f t="shared" ca="1" si="242"/>
        <v>0</v>
      </c>
      <c r="IG5">
        <f t="shared" ca="1" si="243"/>
        <v>0</v>
      </c>
      <c r="IH5">
        <f t="shared" ca="1" si="244"/>
        <v>0</v>
      </c>
    </row>
    <row r="6" spans="1:242" x14ac:dyDescent="0.25">
      <c r="A6" t="str">
        <f t="shared" ca="1" si="4"/>
        <v>1950</v>
      </c>
      <c r="B6">
        <f t="shared" ca="1" si="5"/>
        <v>35.75</v>
      </c>
      <c r="C6" t="str">
        <f t="shared" ca="1" si="6"/>
        <v>n.a.</v>
      </c>
      <c r="D6">
        <f t="shared" ca="1" si="7"/>
        <v>0</v>
      </c>
      <c r="E6">
        <v>1</v>
      </c>
      <c r="F6" t="str">
        <f t="shared" ca="1" si="8"/>
        <v>Used FFR, ESP</v>
      </c>
      <c r="G6">
        <f t="shared" ca="1" si="9"/>
        <v>0</v>
      </c>
      <c r="H6">
        <f t="shared" ca="1" si="10"/>
        <v>0</v>
      </c>
      <c r="I6">
        <f t="shared" ca="1" si="11"/>
        <v>0</v>
      </c>
      <c r="J6">
        <f t="shared" ca="1" si="12"/>
        <v>1.65E-12</v>
      </c>
      <c r="K6" t="str">
        <f t="shared" ca="1" si="13"/>
        <v>Part of USSR</v>
      </c>
      <c r="L6" t="str">
        <f t="shared" ca="1" si="14"/>
        <v>Part of Neth. Antilles</v>
      </c>
      <c r="M6">
        <f t="shared" ca="1" si="15"/>
        <v>1.0362694300518136</v>
      </c>
      <c r="N6">
        <f t="shared" ca="1" si="16"/>
        <v>31.7</v>
      </c>
      <c r="O6" t="str">
        <f t="shared" ca="1" si="17"/>
        <v>Part of USSR</v>
      </c>
      <c r="P6">
        <f t="shared" ca="1" si="18"/>
        <v>0</v>
      </c>
      <c r="Q6" t="str">
        <f t="shared" ca="1" si="19"/>
        <v>Used INR</v>
      </c>
      <c r="R6" t="str">
        <f t="shared" ca="1" si="20"/>
        <v>Part of Pakistan</v>
      </c>
      <c r="S6">
        <f t="shared" ca="1" si="21"/>
        <v>0</v>
      </c>
      <c r="T6" t="str">
        <f t="shared" ca="1" si="22"/>
        <v>Part of USSR</v>
      </c>
      <c r="U6">
        <f t="shared" ca="1" si="23"/>
        <v>51.7</v>
      </c>
      <c r="V6">
        <f t="shared" ca="1" si="24"/>
        <v>0</v>
      </c>
      <c r="W6">
        <f t="shared" ca="1" si="25"/>
        <v>0</v>
      </c>
      <c r="X6">
        <f t="shared" ca="1" si="26"/>
        <v>0</v>
      </c>
      <c r="Y6" t="str">
        <f t="shared" ca="1" si="27"/>
        <v>used INR</v>
      </c>
      <c r="Z6">
        <f t="shared" ca="1" si="28"/>
        <v>1.3E-7</v>
      </c>
      <c r="AA6" t="str">
        <f t="shared" ca="1" si="29"/>
        <v>Part of Yugo.</v>
      </c>
      <c r="AB6" t="str">
        <f t="shared" ca="1" si="30"/>
        <v>Used ZAP</v>
      </c>
      <c r="AC6">
        <f t="shared" ca="1" si="31"/>
        <v>1.1636363636363637E-14</v>
      </c>
      <c r="AD6" t="str">
        <f t="shared" ca="1" si="32"/>
        <v>Part of Seychelles</v>
      </c>
      <c r="AE6" t="str">
        <f t="shared" ca="1" si="33"/>
        <v>used JMP</v>
      </c>
      <c r="AF6">
        <f t="shared" ca="1" si="34"/>
        <v>3.6</v>
      </c>
      <c r="AG6">
        <f t="shared" ca="1" si="35"/>
        <v>1.0499999999999999E-3</v>
      </c>
      <c r="AH6">
        <f t="shared" ca="1" si="36"/>
        <v>0</v>
      </c>
      <c r="AI6">
        <f t="shared" ca="1" si="37"/>
        <v>0</v>
      </c>
      <c r="AJ6">
        <f t="shared" ca="1" si="38"/>
        <v>24.25</v>
      </c>
      <c r="AK6">
        <f t="shared" ca="1" si="39"/>
        <v>0</v>
      </c>
      <c r="AL6">
        <f t="shared" ca="1" si="40"/>
        <v>1.05</v>
      </c>
      <c r="AM6">
        <f t="shared" ca="1" si="41"/>
        <v>0</v>
      </c>
      <c r="AN6" t="str">
        <f t="shared" ca="1" si="42"/>
        <v>Used JMP</v>
      </c>
      <c r="AO6">
        <f t="shared" ca="1" si="43"/>
        <v>0</v>
      </c>
      <c r="AP6">
        <f t="shared" ca="1" si="44"/>
        <v>0</v>
      </c>
      <c r="AQ6">
        <f t="shared" ca="1" si="45"/>
        <v>7.25E-5</v>
      </c>
      <c r="AR6">
        <f t="shared" ca="1" si="46"/>
        <v>4.7</v>
      </c>
      <c r="AS6" t="str">
        <f t="shared" ca="1" si="47"/>
        <v>Used MYD</v>
      </c>
      <c r="AT6" t="str">
        <f t="shared" ca="1" si="48"/>
        <v>Used AUP, MYD</v>
      </c>
      <c r="AU6">
        <f t="shared" ca="1" si="49"/>
        <v>0</v>
      </c>
      <c r="AV6">
        <f t="shared" ca="1" si="50"/>
        <v>0</v>
      </c>
      <c r="AW6">
        <f t="shared" ca="1" si="51"/>
        <v>0</v>
      </c>
      <c r="AX6">
        <f t="shared" ca="1" si="52"/>
        <v>0</v>
      </c>
      <c r="AY6">
        <f t="shared" ca="1" si="53"/>
        <v>0.81632653061224481</v>
      </c>
      <c r="AZ6">
        <f t="shared" ca="1" si="54"/>
        <v>8.75</v>
      </c>
      <c r="BA6">
        <f t="shared" ca="1" si="55"/>
        <v>0</v>
      </c>
      <c r="BB6" t="str">
        <f t="shared" ca="1" si="56"/>
        <v>Part of Yugo.</v>
      </c>
      <c r="BC6">
        <f t="shared" ca="1" si="57"/>
        <v>1</v>
      </c>
      <c r="BD6">
        <f t="shared" ca="1" si="58"/>
        <v>0</v>
      </c>
      <c r="BE6" t="str">
        <f t="shared" ca="1" si="59"/>
        <v>Part of Cyprus</v>
      </c>
      <c r="BF6">
        <f t="shared" ca="1" si="60"/>
        <v>95</v>
      </c>
      <c r="BG6">
        <f t="shared" ca="1" si="61"/>
        <v>9.6999999999999993</v>
      </c>
      <c r="BH6">
        <f t="shared" ca="1" si="62"/>
        <v>0</v>
      </c>
      <c r="BI6" t="str">
        <f t="shared" ca="1" si="63"/>
        <v>Used TTD</v>
      </c>
      <c r="BJ6">
        <f t="shared" ca="1" si="64"/>
        <v>1</v>
      </c>
      <c r="BK6">
        <f t="shared" ca="1" si="65"/>
        <v>18.600000000000001</v>
      </c>
      <c r="BL6">
        <f t="shared" ca="1" si="66"/>
        <v>0.41841004184100417</v>
      </c>
      <c r="BM6">
        <f t="shared" ca="1" si="67"/>
        <v>2.5</v>
      </c>
      <c r="BN6" t="str">
        <f t="shared" ca="1" si="68"/>
        <v>Used ESP</v>
      </c>
      <c r="BO6" t="str">
        <f t="shared" ca="1" si="69"/>
        <v>Used XEA</v>
      </c>
      <c r="BP6" t="str">
        <f t="shared" ca="1" si="70"/>
        <v>Part of USSR</v>
      </c>
      <c r="BQ6">
        <f t="shared" ca="1" si="71"/>
        <v>0</v>
      </c>
      <c r="BR6" t="str">
        <f t="shared" ca="1" si="72"/>
        <v>n.a.</v>
      </c>
      <c r="BS6">
        <f t="shared" ca="1" si="73"/>
        <v>0</v>
      </c>
      <c r="BT6">
        <f t="shared" ca="1" si="74"/>
        <v>0</v>
      </c>
      <c r="BU6">
        <f t="shared" ca="1" si="75"/>
        <v>0</v>
      </c>
      <c r="BV6">
        <f t="shared" ca="1" si="76"/>
        <v>5</v>
      </c>
      <c r="BW6">
        <f t="shared" ca="1" si="77"/>
        <v>3.91</v>
      </c>
      <c r="BX6">
        <f t="shared" ca="1" si="78"/>
        <v>0</v>
      </c>
      <c r="BY6">
        <f t="shared" ca="1" si="79"/>
        <v>0</v>
      </c>
      <c r="BZ6">
        <f t="shared" ca="1" si="80"/>
        <v>0</v>
      </c>
      <c r="CA6">
        <f t="shared" ca="1" si="81"/>
        <v>0</v>
      </c>
      <c r="CB6" t="str">
        <f t="shared" ca="1" si="82"/>
        <v>Part of USSR</v>
      </c>
      <c r="CC6">
        <f t="shared" ca="1" si="83"/>
        <v>5.5</v>
      </c>
      <c r="CD6">
        <f t="shared" ca="1" si="84"/>
        <v>0</v>
      </c>
      <c r="CE6">
        <f t="shared" ca="1" si="85"/>
        <v>0</v>
      </c>
      <c r="CF6">
        <f t="shared" ca="1" si="86"/>
        <v>18.3</v>
      </c>
      <c r="CG6">
        <f t="shared" ca="1" si="87"/>
        <v>0</v>
      </c>
      <c r="CH6" t="str">
        <f t="shared" ca="1" si="88"/>
        <v>Used TTD</v>
      </c>
      <c r="CI6">
        <f t="shared" ca="1" si="89"/>
        <v>0</v>
      </c>
      <c r="CJ6" t="str">
        <f t="shared" ca="1" si="90"/>
        <v>Used USD</v>
      </c>
      <c r="CK6">
        <f t="shared" ca="1" si="91"/>
        <v>0</v>
      </c>
      <c r="CL6" t="str">
        <f t="shared" ca="1" si="92"/>
        <v>Used GBP</v>
      </c>
      <c r="CM6">
        <f t="shared" ca="1" si="93"/>
        <v>0</v>
      </c>
      <c r="CN6">
        <f t="shared" ca="1" si="94"/>
        <v>0</v>
      </c>
      <c r="CO6">
        <f t="shared" ca="1" si="95"/>
        <v>0</v>
      </c>
      <c r="CP6">
        <f t="shared" ca="1" si="96"/>
        <v>5</v>
      </c>
      <c r="CQ6">
        <f t="shared" ca="1" si="97"/>
        <v>2</v>
      </c>
      <c r="CR6">
        <f t="shared" ca="1" si="98"/>
        <v>6.1</v>
      </c>
      <c r="CS6">
        <f t="shared" ca="1" si="99"/>
        <v>42.5</v>
      </c>
      <c r="CT6">
        <f t="shared" ca="1" si="100"/>
        <v>0.30349999999999999</v>
      </c>
      <c r="CU6">
        <f t="shared" ca="1" si="101"/>
        <v>5.75</v>
      </c>
      <c r="CV6">
        <f t="shared" ca="1" si="102"/>
        <v>1.6750000000000001E-2</v>
      </c>
      <c r="CW6">
        <f t="shared" ca="1" si="103"/>
        <v>54.5</v>
      </c>
      <c r="CX6">
        <f t="shared" ca="1" si="104"/>
        <v>0.40322580645161293</v>
      </c>
      <c r="CY6">
        <f t="shared" ca="1" si="105"/>
        <v>0.38167938931297707</v>
      </c>
      <c r="CZ6" t="str">
        <f t="shared" ca="1" si="106"/>
        <v>Used GBP</v>
      </c>
      <c r="DA6">
        <f t="shared" ca="1" si="107"/>
        <v>8.4745762711864412E-5</v>
      </c>
      <c r="DB6">
        <f t="shared" ca="1" si="108"/>
        <v>700</v>
      </c>
      <c r="DC6">
        <f t="shared" ca="1" si="109"/>
        <v>0</v>
      </c>
      <c r="DD6">
        <f t="shared" ca="1" si="110"/>
        <v>425</v>
      </c>
      <c r="DE6" t="str">
        <f t="shared" ca="1" si="111"/>
        <v>Used GBP</v>
      </c>
      <c r="DF6">
        <f t="shared" ca="1" si="112"/>
        <v>0.41152263374485593</v>
      </c>
      <c r="DG6" t="str">
        <f t="shared" ca="1" si="113"/>
        <v>Part of USSR</v>
      </c>
      <c r="DH6">
        <f t="shared" ca="1" si="114"/>
        <v>0</v>
      </c>
      <c r="DI6" t="str">
        <f t="shared" ca="1" si="115"/>
        <v>Used AUP</v>
      </c>
      <c r="DJ6">
        <f t="shared" ca="1" si="116"/>
        <v>0</v>
      </c>
      <c r="DK6">
        <f t="shared" ca="1" si="117"/>
        <v>5.0999999999999996</v>
      </c>
      <c r="DL6" t="str">
        <f t="shared" ca="1" si="118"/>
        <v>Part of Yugo.</v>
      </c>
      <c r="DM6" t="str">
        <f t="shared" ca="1" si="119"/>
        <v>Used INR</v>
      </c>
      <c r="DN6" t="str">
        <f t="shared" ca="1" si="120"/>
        <v>Part of USSR</v>
      </c>
      <c r="DO6">
        <f t="shared" ca="1" si="121"/>
        <v>1.2125E-2</v>
      </c>
      <c r="DP6" t="str">
        <f t="shared" ca="1" si="122"/>
        <v>Part of USSR</v>
      </c>
      <c r="DQ6">
        <f t="shared" ca="1" si="123"/>
        <v>3.78</v>
      </c>
      <c r="DR6" t="str">
        <f t="shared" ca="1" si="124"/>
        <v>Used ZAP</v>
      </c>
      <c r="DS6" t="str">
        <f t="shared" ca="1" si="125"/>
        <v>used USD</v>
      </c>
      <c r="DT6">
        <f t="shared" ca="1" si="126"/>
        <v>0</v>
      </c>
      <c r="DU6" t="str">
        <f t="shared" ca="1" si="127"/>
        <v>Used CHF</v>
      </c>
      <c r="DV6" t="str">
        <f t="shared" ca="1" si="128"/>
        <v>Part of USSR</v>
      </c>
      <c r="DW6">
        <f t="shared" ca="1" si="129"/>
        <v>51.7</v>
      </c>
      <c r="DX6">
        <f t="shared" ca="1" si="130"/>
        <v>0</v>
      </c>
      <c r="DY6" t="str">
        <f t="shared" ca="1" si="131"/>
        <v>Part of Yugo.</v>
      </c>
      <c r="DZ6">
        <f t="shared" ca="1" si="132"/>
        <v>0</v>
      </c>
      <c r="EA6">
        <f t="shared" ca="1" si="133"/>
        <v>0</v>
      </c>
      <c r="EB6">
        <f t="shared" ca="1" si="134"/>
        <v>3.6</v>
      </c>
      <c r="EC6">
        <f t="shared" ca="1" si="135"/>
        <v>0</v>
      </c>
      <c r="ED6">
        <f t="shared" ca="1" si="136"/>
        <v>0</v>
      </c>
      <c r="EE6">
        <f t="shared" ca="1" si="137"/>
        <v>0</v>
      </c>
      <c r="EF6" t="str">
        <f t="shared" ca="1" si="138"/>
        <v>Used USD</v>
      </c>
      <c r="EG6">
        <f t="shared" ca="1" si="139"/>
        <v>0</v>
      </c>
      <c r="EH6">
        <f t="shared" ca="1" si="140"/>
        <v>0</v>
      </c>
      <c r="EI6">
        <f t="shared" ca="1" si="141"/>
        <v>0</v>
      </c>
      <c r="EJ6" t="str">
        <f t="shared" ca="1" si="142"/>
        <v>Part of Comoros</v>
      </c>
      <c r="EK6">
        <f t="shared" ca="1" si="143"/>
        <v>8.6499999999999997E-3</v>
      </c>
      <c r="EL6" t="str">
        <f t="shared" ca="1" si="144"/>
        <v>Used USD</v>
      </c>
      <c r="EM6" t="str">
        <f t="shared" ca="1" si="145"/>
        <v>Part of USSR</v>
      </c>
      <c r="EN6" t="str">
        <f t="shared" ca="1" si="146"/>
        <v>Used FFR</v>
      </c>
      <c r="EO6">
        <f t="shared" ca="1" si="147"/>
        <v>0</v>
      </c>
      <c r="EP6" t="str">
        <f t="shared" ca="1" si="148"/>
        <v>Part of Yugo.</v>
      </c>
      <c r="EQ6" t="str">
        <f t="shared" ca="1" si="149"/>
        <v>Used TTD</v>
      </c>
      <c r="ER6">
        <f t="shared" ca="1" si="150"/>
        <v>0</v>
      </c>
      <c r="ES6">
        <f t="shared" ca="1" si="151"/>
        <v>0</v>
      </c>
      <c r="ET6">
        <f t="shared" ca="1" si="152"/>
        <v>0</v>
      </c>
      <c r="EU6">
        <f t="shared" ca="1" si="153"/>
        <v>0</v>
      </c>
      <c r="EV6" t="str">
        <f t="shared" ca="1" si="154"/>
        <v>Used AUD</v>
      </c>
      <c r="EW6">
        <f t="shared" ca="1" si="155"/>
        <v>0</v>
      </c>
      <c r="EX6">
        <f t="shared" ca="1" si="156"/>
        <v>4.1100000000000003</v>
      </c>
      <c r="EY6">
        <f t="shared" ca="1" si="157"/>
        <v>0</v>
      </c>
      <c r="EZ6">
        <f t="shared" ca="1" si="158"/>
        <v>0</v>
      </c>
      <c r="FA6">
        <f t="shared" ca="1" si="159"/>
        <v>0.81632653061224481</v>
      </c>
      <c r="FB6">
        <f t="shared" ca="1" si="160"/>
        <v>1.5300000000000001E-9</v>
      </c>
      <c r="FC6">
        <f t="shared" ca="1" si="161"/>
        <v>0</v>
      </c>
      <c r="FD6">
        <f t="shared" ca="1" si="162"/>
        <v>0</v>
      </c>
      <c r="FE6" t="str">
        <f t="shared" ca="1" si="163"/>
        <v>Used NZP</v>
      </c>
      <c r="FF6" t="str">
        <f t="shared" ca="1" si="164"/>
        <v>Used AUD</v>
      </c>
      <c r="FG6" t="str">
        <f t="shared" ca="1" si="165"/>
        <v>Used USD</v>
      </c>
      <c r="FH6">
        <f t="shared" ca="1" si="166"/>
        <v>9.6999999999999993</v>
      </c>
      <c r="FI6" t="str">
        <f t="shared" ca="1" si="167"/>
        <v>Used INR</v>
      </c>
      <c r="FJ6">
        <f t="shared" ca="1" si="168"/>
        <v>5.25</v>
      </c>
      <c r="FK6" t="str">
        <f t="shared" ca="1" si="169"/>
        <v>Used USD</v>
      </c>
      <c r="FL6" t="str">
        <f t="shared" ca="1" si="170"/>
        <v>Used USD</v>
      </c>
      <c r="FM6" t="str">
        <f t="shared" ca="1" si="171"/>
        <v>Used AUP</v>
      </c>
      <c r="FN6">
        <f t="shared" ca="1" si="172"/>
        <v>0</v>
      </c>
      <c r="FO6">
        <f t="shared" ca="1" si="173"/>
        <v>1.51E-8</v>
      </c>
      <c r="FP6">
        <f t="shared" ca="1" si="174"/>
        <v>3.5</v>
      </c>
      <c r="FQ6" t="str">
        <f t="shared" ca="1" si="175"/>
        <v>Used NZP</v>
      </c>
      <c r="FR6">
        <f t="shared" ca="1" si="176"/>
        <v>2.5999999999999999E-3</v>
      </c>
      <c r="FS6">
        <f t="shared" ca="1" si="177"/>
        <v>29.1</v>
      </c>
      <c r="FT6" t="str">
        <f t="shared" ca="1" si="178"/>
        <v>Used USD</v>
      </c>
      <c r="FU6" t="str">
        <f t="shared" ca="1" si="179"/>
        <v>Used INR</v>
      </c>
      <c r="FV6">
        <f t="shared" ca="1" si="180"/>
        <v>0</v>
      </c>
      <c r="FW6">
        <f t="shared" ca="1" si="181"/>
        <v>50</v>
      </c>
      <c r="FX6">
        <f t="shared" ca="1" si="182"/>
        <v>2.7499999999999998E-3</v>
      </c>
      <c r="FY6">
        <f t="shared" ca="1" si="183"/>
        <v>0</v>
      </c>
      <c r="FZ6" t="str">
        <f t="shared" ca="1" si="184"/>
        <v>Used GBP</v>
      </c>
      <c r="GA6" t="str">
        <f t="shared" ca="1" si="185"/>
        <v>Used TTD</v>
      </c>
      <c r="GB6" t="str">
        <f t="shared" ca="1" si="186"/>
        <v>Used TTD</v>
      </c>
      <c r="GC6">
        <f t="shared" ca="1" si="187"/>
        <v>0</v>
      </c>
      <c r="GD6" t="str">
        <f t="shared" ca="1" si="188"/>
        <v>Used TTD</v>
      </c>
      <c r="GE6">
        <f t="shared" ca="1" si="189"/>
        <v>0</v>
      </c>
      <c r="GF6" t="str">
        <f t="shared" ca="1" si="190"/>
        <v>Used ITL</v>
      </c>
      <c r="GG6">
        <f t="shared" ca="1" si="191"/>
        <v>0</v>
      </c>
      <c r="GH6">
        <f t="shared" ca="1" si="192"/>
        <v>0</v>
      </c>
      <c r="GI6">
        <f t="shared" ca="1" si="193"/>
        <v>0</v>
      </c>
      <c r="GJ6">
        <f t="shared" ca="1" si="194"/>
        <v>4.75E-4</v>
      </c>
      <c r="GK6">
        <f t="shared" ca="1" si="195"/>
        <v>0</v>
      </c>
      <c r="GL6">
        <f t="shared" ca="1" si="196"/>
        <v>0</v>
      </c>
      <c r="GM6">
        <f t="shared" ca="1" si="197"/>
        <v>3.6</v>
      </c>
      <c r="GN6" t="str">
        <f t="shared" ca="1" si="198"/>
        <v>Part of Czecho.</v>
      </c>
      <c r="GO6" t="str">
        <f t="shared" ca="1" si="199"/>
        <v>Part of Yugo.</v>
      </c>
      <c r="GP6">
        <f t="shared" ca="1" si="200"/>
        <v>0</v>
      </c>
      <c r="GQ6">
        <f t="shared" ca="1" si="201"/>
        <v>0</v>
      </c>
      <c r="GR6" t="str">
        <f t="shared" ca="1" si="202"/>
        <v>Used XEA, INR</v>
      </c>
      <c r="GS6">
        <f t="shared" ca="1" si="203"/>
        <v>0.78125</v>
      </c>
      <c r="GT6">
        <f t="shared" ca="1" si="204"/>
        <v>51.45</v>
      </c>
      <c r="GU6">
        <f t="shared" ca="1" si="205"/>
        <v>6.45</v>
      </c>
      <c r="GV6" t="str">
        <f t="shared" ca="1" si="206"/>
        <v>Used EGP, GBP</v>
      </c>
      <c r="GW6">
        <f t="shared" ca="1" si="207"/>
        <v>0</v>
      </c>
      <c r="GX6" t="str">
        <f t="shared" ca="1" si="208"/>
        <v>Used NOK</v>
      </c>
      <c r="GY6" t="str">
        <f t="shared" ca="1" si="209"/>
        <v>Used ZAP</v>
      </c>
      <c r="GZ6">
        <f t="shared" ca="1" si="210"/>
        <v>6.12</v>
      </c>
      <c r="HA6">
        <f t="shared" ca="1" si="211"/>
        <v>4.29</v>
      </c>
      <c r="HB6">
        <f t="shared" ca="1" si="212"/>
        <v>3.51</v>
      </c>
      <c r="HC6">
        <f t="shared" ca="1" si="213"/>
        <v>10.75</v>
      </c>
      <c r="HD6" t="str">
        <f t="shared" ca="1" si="214"/>
        <v>Part of USSR</v>
      </c>
      <c r="HE6">
        <f t="shared" ca="1" si="215"/>
        <v>0</v>
      </c>
      <c r="HF6">
        <f t="shared" ca="1" si="216"/>
        <v>21.2</v>
      </c>
      <c r="HG6">
        <f t="shared" ca="1" si="217"/>
        <v>0</v>
      </c>
      <c r="HH6">
        <f t="shared" ca="1" si="218"/>
        <v>0</v>
      </c>
      <c r="HI6" t="str">
        <f t="shared" ca="1" si="219"/>
        <v>Used NZP</v>
      </c>
      <c r="HJ6">
        <f t="shared" ca="1" si="220"/>
        <v>0</v>
      </c>
      <c r="HK6" t="str">
        <f t="shared" ca="1" si="221"/>
        <v>Part of USSR</v>
      </c>
      <c r="HL6">
        <f t="shared" ca="1" si="222"/>
        <v>0</v>
      </c>
      <c r="HM6">
        <f t="shared" ca="1" si="223"/>
        <v>0</v>
      </c>
      <c r="HN6">
        <f t="shared" ca="1" si="224"/>
        <v>3.95</v>
      </c>
      <c r="HO6" t="str">
        <f t="shared" ca="1" si="225"/>
        <v>Part of USSR</v>
      </c>
      <c r="HP6" t="str">
        <f t="shared" ca="1" si="226"/>
        <v>Used JMD</v>
      </c>
      <c r="HQ6" t="str">
        <f t="shared" ca="1" si="227"/>
        <v>Used AUP</v>
      </c>
      <c r="HR6">
        <f t="shared" ca="1" si="228"/>
        <v>0</v>
      </c>
      <c r="HS6" t="str">
        <f t="shared" ca="1" si="229"/>
        <v>Part of USSR</v>
      </c>
      <c r="HT6" t="str">
        <f t="shared" ca="1" si="230"/>
        <v>Used INR</v>
      </c>
      <c r="HU6">
        <f t="shared" ca="1" si="231"/>
        <v>0.3968253968253968</v>
      </c>
      <c r="HV6">
        <f t="shared" ca="1" si="232"/>
        <v>1</v>
      </c>
      <c r="HW6">
        <f t="shared" ca="1" si="233"/>
        <v>2.0699999999999997E-6</v>
      </c>
      <c r="HX6" t="str">
        <f t="shared" ca="1" si="234"/>
        <v>Part of USSR</v>
      </c>
      <c r="HY6">
        <f t="shared" ca="1" si="235"/>
        <v>0</v>
      </c>
      <c r="HZ6" t="str">
        <f t="shared" ca="1" si="236"/>
        <v>Used ITL</v>
      </c>
      <c r="IA6">
        <f t="shared" ca="1" si="237"/>
        <v>3.35</v>
      </c>
      <c r="IB6">
        <f t="shared" ca="1" si="238"/>
        <v>0</v>
      </c>
      <c r="IC6" t="str">
        <f t="shared" ca="1" si="239"/>
        <v>used USD</v>
      </c>
      <c r="ID6">
        <f t="shared" ca="1" si="240"/>
        <v>0</v>
      </c>
      <c r="IE6" t="str">
        <f t="shared" ca="1" si="241"/>
        <v>Part of Jordan</v>
      </c>
      <c r="IF6">
        <f t="shared" ca="1" si="242"/>
        <v>0</v>
      </c>
      <c r="IG6">
        <f t="shared" ca="1" si="243"/>
        <v>0</v>
      </c>
      <c r="IH6">
        <f t="shared" ca="1" si="244"/>
        <v>0</v>
      </c>
    </row>
    <row r="7" spans="1:242" x14ac:dyDescent="0.25">
      <c r="A7" t="str">
        <f t="shared" ca="1" si="4"/>
        <v>1951</v>
      </c>
      <c r="B7">
        <f t="shared" ca="1" si="5"/>
        <v>35.25</v>
      </c>
      <c r="C7" t="str">
        <f t="shared" ca="1" si="6"/>
        <v>n.a.</v>
      </c>
      <c r="D7">
        <f t="shared" ca="1" si="7"/>
        <v>0</v>
      </c>
      <c r="E7">
        <v>1</v>
      </c>
      <c r="F7" t="str">
        <f t="shared" ca="1" si="8"/>
        <v>Used FFR, ESP</v>
      </c>
      <c r="G7">
        <f t="shared" ca="1" si="9"/>
        <v>0</v>
      </c>
      <c r="H7">
        <f t="shared" ca="1" si="10"/>
        <v>0</v>
      </c>
      <c r="I7">
        <f t="shared" ca="1" si="11"/>
        <v>0</v>
      </c>
      <c r="J7">
        <f t="shared" ca="1" si="12"/>
        <v>2.7000000000000002E-12</v>
      </c>
      <c r="K7" t="str">
        <f t="shared" ca="1" si="13"/>
        <v>Part of USSR</v>
      </c>
      <c r="L7" t="str">
        <f t="shared" ca="1" si="14"/>
        <v>Part of Neth. Antilles</v>
      </c>
      <c r="M7">
        <f t="shared" ca="1" si="15"/>
        <v>1.0638297872340425</v>
      </c>
      <c r="N7">
        <f t="shared" ca="1" si="16"/>
        <v>33.5</v>
      </c>
      <c r="O7" t="str">
        <f t="shared" ca="1" si="17"/>
        <v>Part of USSR</v>
      </c>
      <c r="P7">
        <f t="shared" ca="1" si="18"/>
        <v>0</v>
      </c>
      <c r="Q7" t="str">
        <f t="shared" ca="1" si="19"/>
        <v>Used INR</v>
      </c>
      <c r="R7" t="str">
        <f t="shared" ca="1" si="20"/>
        <v>Part of Pakistan</v>
      </c>
      <c r="S7">
        <f t="shared" ca="1" si="21"/>
        <v>0</v>
      </c>
      <c r="T7" t="str">
        <f t="shared" ca="1" si="22"/>
        <v>Part of USSR</v>
      </c>
      <c r="U7">
        <f t="shared" ca="1" si="23"/>
        <v>54</v>
      </c>
      <c r="V7">
        <f t="shared" ca="1" si="24"/>
        <v>0</v>
      </c>
      <c r="W7">
        <f t="shared" ca="1" si="25"/>
        <v>0</v>
      </c>
      <c r="X7">
        <f t="shared" ca="1" si="26"/>
        <v>0</v>
      </c>
      <c r="Y7" t="str">
        <f t="shared" ca="1" si="27"/>
        <v>used INR</v>
      </c>
      <c r="Z7">
        <f t="shared" ca="1" si="28"/>
        <v>2.1E-7</v>
      </c>
      <c r="AA7" t="str">
        <f t="shared" ca="1" si="29"/>
        <v>Part of Yugo.</v>
      </c>
      <c r="AB7" t="str">
        <f t="shared" ca="1" si="30"/>
        <v>Used ZAP</v>
      </c>
      <c r="AC7">
        <f t="shared" ca="1" si="31"/>
        <v>1.0818181818181818E-14</v>
      </c>
      <c r="AD7" t="str">
        <f t="shared" ca="1" si="32"/>
        <v>Part of Seychelles</v>
      </c>
      <c r="AE7" t="str">
        <f t="shared" ca="1" si="33"/>
        <v>used JMP and XCD</v>
      </c>
      <c r="AF7">
        <f t="shared" ca="1" si="34"/>
        <v>3.65</v>
      </c>
      <c r="AG7">
        <f t="shared" ca="1" si="35"/>
        <v>1.15E-3</v>
      </c>
      <c r="AH7">
        <f t="shared" ca="1" si="36"/>
        <v>0</v>
      </c>
      <c r="AI7">
        <f t="shared" ca="1" si="37"/>
        <v>0</v>
      </c>
      <c r="AJ7">
        <f t="shared" ca="1" si="38"/>
        <v>26.75</v>
      </c>
      <c r="AK7">
        <f t="shared" ca="1" si="39"/>
        <v>0</v>
      </c>
      <c r="AL7">
        <f t="shared" ca="1" si="40"/>
        <v>1.02</v>
      </c>
      <c r="AM7">
        <f t="shared" ca="1" si="41"/>
        <v>0</v>
      </c>
      <c r="AN7" t="str">
        <f t="shared" ca="1" si="42"/>
        <v>Used JMP</v>
      </c>
      <c r="AO7">
        <f t="shared" ca="1" si="43"/>
        <v>0</v>
      </c>
      <c r="AP7">
        <f t="shared" ca="1" si="44"/>
        <v>0</v>
      </c>
      <c r="AQ7">
        <f t="shared" ca="1" si="45"/>
        <v>9.3999999999999994E-5</v>
      </c>
      <c r="AR7">
        <f t="shared" ca="1" si="46"/>
        <v>3.85</v>
      </c>
      <c r="AS7" t="str">
        <f t="shared" ca="1" si="47"/>
        <v>Used MYD</v>
      </c>
      <c r="AT7" t="str">
        <f t="shared" ca="1" si="48"/>
        <v>Used AUP, MYD</v>
      </c>
      <c r="AU7">
        <f t="shared" ca="1" si="49"/>
        <v>0</v>
      </c>
      <c r="AV7">
        <f t="shared" ca="1" si="50"/>
        <v>0</v>
      </c>
      <c r="AW7">
        <f t="shared" ca="1" si="51"/>
        <v>0</v>
      </c>
      <c r="AX7">
        <f t="shared" ca="1" si="52"/>
        <v>0</v>
      </c>
      <c r="AY7">
        <f t="shared" ca="1" si="53"/>
        <v>0.88888888888888884</v>
      </c>
      <c r="AZ7">
        <f t="shared" ca="1" si="54"/>
        <v>7.5</v>
      </c>
      <c r="BA7">
        <f t="shared" ca="1" si="55"/>
        <v>0</v>
      </c>
      <c r="BB7" t="str">
        <f t="shared" ca="1" si="56"/>
        <v>Part of Yugo.</v>
      </c>
      <c r="BC7">
        <f t="shared" ca="1" si="57"/>
        <v>1</v>
      </c>
      <c r="BD7">
        <f t="shared" ca="1" si="58"/>
        <v>0</v>
      </c>
      <c r="BE7" t="str">
        <f t="shared" ca="1" si="59"/>
        <v>Part of Cyprus</v>
      </c>
      <c r="BF7">
        <f t="shared" ca="1" si="60"/>
        <v>130</v>
      </c>
      <c r="BG7">
        <f t="shared" ca="1" si="61"/>
        <v>8.8000000000000007</v>
      </c>
      <c r="BH7">
        <f t="shared" ca="1" si="62"/>
        <v>0</v>
      </c>
      <c r="BI7">
        <f t="shared" ca="1" si="63"/>
        <v>0</v>
      </c>
      <c r="BJ7">
        <f t="shared" ca="1" si="64"/>
        <v>1</v>
      </c>
      <c r="BK7">
        <f t="shared" ca="1" si="65"/>
        <v>17.75</v>
      </c>
      <c r="BL7">
        <f t="shared" ca="1" si="66"/>
        <v>0.4504504504504504</v>
      </c>
      <c r="BM7">
        <f t="shared" ca="1" si="67"/>
        <v>2.5</v>
      </c>
      <c r="BN7" t="str">
        <f t="shared" ca="1" si="68"/>
        <v>Used ESP</v>
      </c>
      <c r="BO7" t="str">
        <f t="shared" ca="1" si="69"/>
        <v>Used XEA</v>
      </c>
      <c r="BP7" t="str">
        <f t="shared" ca="1" si="70"/>
        <v>Part of USSR</v>
      </c>
      <c r="BQ7">
        <f t="shared" ca="1" si="71"/>
        <v>0</v>
      </c>
      <c r="BR7" t="str">
        <f t="shared" ca="1" si="72"/>
        <v>n.a.</v>
      </c>
      <c r="BS7">
        <f t="shared" ca="1" si="73"/>
        <v>0</v>
      </c>
      <c r="BT7">
        <f t="shared" ca="1" si="74"/>
        <v>0</v>
      </c>
      <c r="BU7">
        <f t="shared" ca="1" si="75"/>
        <v>0</v>
      </c>
      <c r="BV7">
        <f t="shared" ca="1" si="76"/>
        <v>4.3499999999999996</v>
      </c>
      <c r="BW7">
        <f t="shared" ca="1" si="77"/>
        <v>4.26</v>
      </c>
      <c r="BX7">
        <f t="shared" ca="1" si="78"/>
        <v>0</v>
      </c>
      <c r="BY7">
        <f t="shared" ca="1" si="79"/>
        <v>0</v>
      </c>
      <c r="BZ7">
        <f t="shared" ca="1" si="80"/>
        <v>0</v>
      </c>
      <c r="CA7">
        <f t="shared" ca="1" si="81"/>
        <v>0</v>
      </c>
      <c r="CB7" t="str">
        <f t="shared" ca="1" si="82"/>
        <v>Part of USSR</v>
      </c>
      <c r="CC7">
        <f t="shared" ca="1" si="83"/>
        <v>5.13</v>
      </c>
      <c r="CD7">
        <f t="shared" ca="1" si="84"/>
        <v>0</v>
      </c>
      <c r="CE7">
        <f t="shared" ca="1" si="85"/>
        <v>0</v>
      </c>
      <c r="CF7">
        <f t="shared" ca="1" si="86"/>
        <v>18.149999999999999</v>
      </c>
      <c r="CG7">
        <f t="shared" ca="1" si="87"/>
        <v>0</v>
      </c>
      <c r="CH7">
        <f t="shared" ca="1" si="88"/>
        <v>0</v>
      </c>
      <c r="CI7">
        <f t="shared" ca="1" si="89"/>
        <v>0</v>
      </c>
      <c r="CJ7" t="str">
        <f t="shared" ca="1" si="90"/>
        <v>Used USD</v>
      </c>
      <c r="CK7">
        <f t="shared" ca="1" si="91"/>
        <v>0</v>
      </c>
      <c r="CL7" t="str">
        <f t="shared" ca="1" si="92"/>
        <v>Used GBP</v>
      </c>
      <c r="CM7">
        <f t="shared" ca="1" si="93"/>
        <v>0</v>
      </c>
      <c r="CN7">
        <f t="shared" ca="1" si="94"/>
        <v>0</v>
      </c>
      <c r="CO7">
        <f t="shared" ca="1" si="95"/>
        <v>0</v>
      </c>
      <c r="CP7">
        <f t="shared" ca="1" si="96"/>
        <v>5</v>
      </c>
      <c r="CQ7">
        <f t="shared" ca="1" si="97"/>
        <v>2</v>
      </c>
      <c r="CR7">
        <f t="shared" ca="1" si="98"/>
        <v>6.7</v>
      </c>
      <c r="CS7">
        <f t="shared" ca="1" si="99"/>
        <v>41.5</v>
      </c>
      <c r="CT7">
        <f t="shared" ca="1" si="100"/>
        <v>0.30249999999999999</v>
      </c>
      <c r="CU7">
        <f t="shared" ca="1" si="101"/>
        <v>5.9</v>
      </c>
      <c r="CV7">
        <f t="shared" ca="1" si="102"/>
        <v>1.7000000000000001E-2</v>
      </c>
      <c r="CW7">
        <f t="shared" ca="1" si="103"/>
        <v>66.5</v>
      </c>
      <c r="CX7">
        <f t="shared" ca="1" si="104"/>
        <v>0.42194092827004215</v>
      </c>
      <c r="CY7">
        <f t="shared" ca="1" si="105"/>
        <v>0.41152263374485593</v>
      </c>
      <c r="CZ7" t="str">
        <f t="shared" ca="1" si="106"/>
        <v>Used GBP</v>
      </c>
      <c r="DA7">
        <f t="shared" ca="1" si="107"/>
        <v>2.2222222222222223E-4</v>
      </c>
      <c r="DB7">
        <f t="shared" ca="1" si="108"/>
        <v>690</v>
      </c>
      <c r="DC7">
        <f t="shared" ca="1" si="109"/>
        <v>0</v>
      </c>
      <c r="DD7">
        <f t="shared" ca="1" si="110"/>
        <v>435</v>
      </c>
      <c r="DE7" t="str">
        <f t="shared" ca="1" si="111"/>
        <v>Used GBP</v>
      </c>
      <c r="DF7">
        <f t="shared" ca="1" si="112"/>
        <v>0.41841004184100417</v>
      </c>
      <c r="DG7" t="str">
        <f t="shared" ca="1" si="113"/>
        <v>Part of USSR</v>
      </c>
      <c r="DH7">
        <f t="shared" ca="1" si="114"/>
        <v>0</v>
      </c>
      <c r="DI7" t="str">
        <f t="shared" ca="1" si="115"/>
        <v>Used AUP</v>
      </c>
      <c r="DJ7">
        <f t="shared" ca="1" si="116"/>
        <v>0</v>
      </c>
      <c r="DK7">
        <f t="shared" ca="1" si="117"/>
        <v>7.5</v>
      </c>
      <c r="DL7" t="str">
        <f t="shared" ca="1" si="118"/>
        <v>Part of Yugo.</v>
      </c>
      <c r="DM7" t="str">
        <f t="shared" ca="1" si="119"/>
        <v>Used INR</v>
      </c>
      <c r="DN7" t="str">
        <f t="shared" ca="1" si="120"/>
        <v>Part of USSR</v>
      </c>
      <c r="DO7">
        <f t="shared" ca="1" si="121"/>
        <v>1.3375E-2</v>
      </c>
      <c r="DP7" t="str">
        <f t="shared" ca="1" si="122"/>
        <v>Part of USSR</v>
      </c>
      <c r="DQ7">
        <f t="shared" ca="1" si="123"/>
        <v>3.79</v>
      </c>
      <c r="DR7" t="str">
        <f t="shared" ca="1" si="124"/>
        <v>Used ZAP</v>
      </c>
      <c r="DS7" t="str">
        <f t="shared" ca="1" si="125"/>
        <v>used USD</v>
      </c>
      <c r="DT7">
        <f t="shared" ca="1" si="126"/>
        <v>0</v>
      </c>
      <c r="DU7" t="str">
        <f t="shared" ca="1" si="127"/>
        <v>Used CHF</v>
      </c>
      <c r="DV7" t="str">
        <f t="shared" ca="1" si="128"/>
        <v>Part of USSR</v>
      </c>
      <c r="DW7">
        <f t="shared" ca="1" si="129"/>
        <v>54</v>
      </c>
      <c r="DX7">
        <f t="shared" ca="1" si="130"/>
        <v>0</v>
      </c>
      <c r="DY7" t="str">
        <f t="shared" ca="1" si="131"/>
        <v>Part of Yugo.</v>
      </c>
      <c r="DZ7">
        <f t="shared" ca="1" si="132"/>
        <v>0</v>
      </c>
      <c r="EA7">
        <f t="shared" ca="1" si="133"/>
        <v>0</v>
      </c>
      <c r="EB7">
        <f t="shared" ca="1" si="134"/>
        <v>3.65</v>
      </c>
      <c r="EC7">
        <f t="shared" ca="1" si="135"/>
        <v>0</v>
      </c>
      <c r="ED7">
        <f t="shared" ca="1" si="136"/>
        <v>0</v>
      </c>
      <c r="EE7">
        <f t="shared" ca="1" si="137"/>
        <v>0</v>
      </c>
      <c r="EF7" t="str">
        <f t="shared" ca="1" si="138"/>
        <v>Used USD</v>
      </c>
      <c r="EG7">
        <f t="shared" ca="1" si="139"/>
        <v>0</v>
      </c>
      <c r="EH7">
        <f t="shared" ca="1" si="140"/>
        <v>0</v>
      </c>
      <c r="EI7">
        <f t="shared" ca="1" si="141"/>
        <v>0</v>
      </c>
      <c r="EJ7" t="str">
        <f t="shared" ca="1" si="142"/>
        <v>Part of Comoros</v>
      </c>
      <c r="EK7">
        <f t="shared" ca="1" si="143"/>
        <v>8.6400000000000001E-3</v>
      </c>
      <c r="EL7" t="str">
        <f t="shared" ca="1" si="144"/>
        <v>Used USD</v>
      </c>
      <c r="EM7" t="str">
        <f t="shared" ca="1" si="145"/>
        <v>Part of USSR</v>
      </c>
      <c r="EN7" t="str">
        <f t="shared" ca="1" si="146"/>
        <v>Used FFR</v>
      </c>
      <c r="EO7">
        <f t="shared" ca="1" si="147"/>
        <v>0</v>
      </c>
      <c r="EP7" t="str">
        <f t="shared" ca="1" si="148"/>
        <v>Part of Yugo.</v>
      </c>
      <c r="EQ7">
        <f t="shared" ca="1" si="149"/>
        <v>0</v>
      </c>
      <c r="ER7">
        <f t="shared" ca="1" si="150"/>
        <v>0</v>
      </c>
      <c r="ES7">
        <f t="shared" ca="1" si="151"/>
        <v>0</v>
      </c>
      <c r="ET7">
        <f t="shared" ca="1" si="152"/>
        <v>0</v>
      </c>
      <c r="EU7">
        <f t="shared" ca="1" si="153"/>
        <v>0</v>
      </c>
      <c r="EV7" t="str">
        <f t="shared" ca="1" si="154"/>
        <v>Used AUD</v>
      </c>
      <c r="EW7">
        <f t="shared" ca="1" si="155"/>
        <v>0</v>
      </c>
      <c r="EX7">
        <f t="shared" ca="1" si="156"/>
        <v>4.2300000000000004</v>
      </c>
      <c r="EY7">
        <f t="shared" ca="1" si="157"/>
        <v>0</v>
      </c>
      <c r="EZ7">
        <f t="shared" ca="1" si="158"/>
        <v>0</v>
      </c>
      <c r="FA7">
        <f t="shared" ca="1" si="159"/>
        <v>0.88888888888888884</v>
      </c>
      <c r="FB7">
        <f t="shared" ca="1" si="160"/>
        <v>1.43E-9</v>
      </c>
      <c r="FC7">
        <f t="shared" ca="1" si="161"/>
        <v>0</v>
      </c>
      <c r="FD7">
        <f t="shared" ca="1" si="162"/>
        <v>0</v>
      </c>
      <c r="FE7" t="str">
        <f t="shared" ca="1" si="163"/>
        <v>Used NZP</v>
      </c>
      <c r="FF7" t="str">
        <f t="shared" ca="1" si="164"/>
        <v>Used AUD</v>
      </c>
      <c r="FG7" t="str">
        <f t="shared" ca="1" si="165"/>
        <v>Used USD</v>
      </c>
      <c r="FH7">
        <f t="shared" ca="1" si="166"/>
        <v>8.8000000000000007</v>
      </c>
      <c r="FI7" t="str">
        <f t="shared" ca="1" si="167"/>
        <v>Used INR</v>
      </c>
      <c r="FJ7">
        <f t="shared" ca="1" si="168"/>
        <v>5.3</v>
      </c>
      <c r="FK7" t="str">
        <f t="shared" ca="1" si="169"/>
        <v>Used USD</v>
      </c>
      <c r="FL7" t="str">
        <f t="shared" ca="1" si="170"/>
        <v>Used USD</v>
      </c>
      <c r="FM7" t="str">
        <f t="shared" ca="1" si="171"/>
        <v>Used AUP</v>
      </c>
      <c r="FN7">
        <f t="shared" ca="1" si="172"/>
        <v>31.5</v>
      </c>
      <c r="FO7">
        <f t="shared" ca="1" si="173"/>
        <v>1.4999999999999999E-8</v>
      </c>
      <c r="FP7">
        <f t="shared" ca="1" si="174"/>
        <v>2.91</v>
      </c>
      <c r="FQ7" t="str">
        <f t="shared" ca="1" si="175"/>
        <v>Used NZP</v>
      </c>
      <c r="FR7">
        <f t="shared" ca="1" si="176"/>
        <v>2.5500000000000002E-3</v>
      </c>
      <c r="FS7">
        <f t="shared" ca="1" si="177"/>
        <v>29.1</v>
      </c>
      <c r="FT7" t="str">
        <f t="shared" ca="1" si="178"/>
        <v>Used USD</v>
      </c>
      <c r="FU7" t="str">
        <f t="shared" ca="1" si="179"/>
        <v>Used INR</v>
      </c>
      <c r="FV7">
        <f t="shared" ca="1" si="180"/>
        <v>0</v>
      </c>
      <c r="FW7">
        <f t="shared" ca="1" si="181"/>
        <v>51.5</v>
      </c>
      <c r="FX7">
        <f t="shared" ca="1" si="182"/>
        <v>2.5000000000000001E-3</v>
      </c>
      <c r="FY7">
        <f t="shared" ca="1" si="183"/>
        <v>0</v>
      </c>
      <c r="FZ7" t="str">
        <f t="shared" ca="1" si="184"/>
        <v>Used GBP</v>
      </c>
      <c r="GA7">
        <f t="shared" ca="1" si="185"/>
        <v>0</v>
      </c>
      <c r="GB7">
        <f t="shared" ca="1" si="186"/>
        <v>0</v>
      </c>
      <c r="GC7">
        <f t="shared" ca="1" si="187"/>
        <v>0</v>
      </c>
      <c r="GD7">
        <f t="shared" ca="1" si="188"/>
        <v>0</v>
      </c>
      <c r="GE7">
        <f t="shared" ca="1" si="189"/>
        <v>0</v>
      </c>
      <c r="GF7" t="str">
        <f t="shared" ca="1" si="190"/>
        <v>Used ITL</v>
      </c>
      <c r="GG7">
        <f t="shared" ca="1" si="191"/>
        <v>0</v>
      </c>
      <c r="GH7">
        <f t="shared" ca="1" si="192"/>
        <v>0</v>
      </c>
      <c r="GI7">
        <f t="shared" ca="1" si="193"/>
        <v>0</v>
      </c>
      <c r="GJ7">
        <f t="shared" ca="1" si="194"/>
        <v>7.5000000000000002E-4</v>
      </c>
      <c r="GK7">
        <f t="shared" ca="1" si="195"/>
        <v>0</v>
      </c>
      <c r="GL7">
        <f t="shared" ca="1" si="196"/>
        <v>0</v>
      </c>
      <c r="GM7">
        <f t="shared" ca="1" si="197"/>
        <v>3.65</v>
      </c>
      <c r="GN7" t="str">
        <f t="shared" ca="1" si="198"/>
        <v>Part of Czecho.</v>
      </c>
      <c r="GO7" t="str">
        <f t="shared" ca="1" si="199"/>
        <v>Part of Yugo.</v>
      </c>
      <c r="GP7">
        <f t="shared" ca="1" si="200"/>
        <v>0</v>
      </c>
      <c r="GQ7">
        <f t="shared" ca="1" si="201"/>
        <v>0</v>
      </c>
      <c r="GR7">
        <f t="shared" ca="1" si="202"/>
        <v>0</v>
      </c>
      <c r="GS7">
        <f t="shared" ca="1" si="203"/>
        <v>0.82644628099173556</v>
      </c>
      <c r="GT7">
        <f t="shared" ca="1" si="204"/>
        <v>52</v>
      </c>
      <c r="GU7">
        <f t="shared" ca="1" si="205"/>
        <v>5.85</v>
      </c>
      <c r="GV7" t="str">
        <f t="shared" ca="1" si="206"/>
        <v>Used EGP, GBP</v>
      </c>
      <c r="GW7">
        <f t="shared" ca="1" si="207"/>
        <v>0</v>
      </c>
      <c r="GX7" t="str">
        <f t="shared" ca="1" si="208"/>
        <v>Used NOK</v>
      </c>
      <c r="GY7" t="str">
        <f t="shared" ca="1" si="209"/>
        <v>Used ZAP</v>
      </c>
      <c r="GZ7">
        <f t="shared" ca="1" si="210"/>
        <v>6.21</v>
      </c>
      <c r="HA7">
        <f t="shared" ca="1" si="211"/>
        <v>4.3600000000000003</v>
      </c>
      <c r="HB7">
        <f t="shared" ca="1" si="212"/>
        <v>3.89</v>
      </c>
      <c r="HC7">
        <f t="shared" ca="1" si="213"/>
        <v>26.75</v>
      </c>
      <c r="HD7" t="str">
        <f t="shared" ca="1" si="214"/>
        <v>Part of USSR</v>
      </c>
      <c r="HE7">
        <f t="shared" ca="1" si="215"/>
        <v>0</v>
      </c>
      <c r="HF7">
        <f t="shared" ca="1" si="216"/>
        <v>22.6</v>
      </c>
      <c r="HG7">
        <f t="shared" ca="1" si="217"/>
        <v>0</v>
      </c>
      <c r="HH7">
        <f t="shared" ca="1" si="218"/>
        <v>0</v>
      </c>
      <c r="HI7" t="str">
        <f t="shared" ca="1" si="219"/>
        <v>Used NZP</v>
      </c>
      <c r="HJ7">
        <f t="shared" ca="1" si="220"/>
        <v>0</v>
      </c>
      <c r="HK7" t="str">
        <f t="shared" ca="1" si="221"/>
        <v>Part of USSR</v>
      </c>
      <c r="HL7">
        <f t="shared" ca="1" si="222"/>
        <v>0</v>
      </c>
      <c r="HM7">
        <f t="shared" ca="1" si="223"/>
        <v>0</v>
      </c>
      <c r="HN7">
        <f t="shared" ca="1" si="224"/>
        <v>3.86</v>
      </c>
      <c r="HO7" t="str">
        <f t="shared" ca="1" si="225"/>
        <v>Part of USSR</v>
      </c>
      <c r="HP7" t="str">
        <f t="shared" ca="1" si="226"/>
        <v>Used JMD</v>
      </c>
      <c r="HQ7" t="str">
        <f t="shared" ca="1" si="227"/>
        <v>Used AUP</v>
      </c>
      <c r="HR7">
        <f t="shared" ca="1" si="228"/>
        <v>0</v>
      </c>
      <c r="HS7" t="str">
        <f t="shared" ca="1" si="229"/>
        <v>Part of USSR</v>
      </c>
      <c r="HT7" t="str">
        <f t="shared" ca="1" si="230"/>
        <v>Used INR</v>
      </c>
      <c r="HU7">
        <f t="shared" ca="1" si="231"/>
        <v>0.41841004184100417</v>
      </c>
      <c r="HV7">
        <f t="shared" ca="1" si="232"/>
        <v>1</v>
      </c>
      <c r="HW7">
        <f t="shared" ca="1" si="233"/>
        <v>2.3800000000000001E-6</v>
      </c>
      <c r="HX7" t="str">
        <f t="shared" ca="1" si="234"/>
        <v>Part of USSR</v>
      </c>
      <c r="HY7">
        <f t="shared" ca="1" si="235"/>
        <v>0</v>
      </c>
      <c r="HZ7" t="str">
        <f t="shared" ca="1" si="236"/>
        <v>Used ITL</v>
      </c>
      <c r="IA7">
        <f t="shared" ca="1" si="237"/>
        <v>3.35</v>
      </c>
      <c r="IB7">
        <f t="shared" ca="1" si="238"/>
        <v>0</v>
      </c>
      <c r="IC7" t="str">
        <f t="shared" ca="1" si="239"/>
        <v>used USD</v>
      </c>
      <c r="ID7">
        <f t="shared" ca="1" si="240"/>
        <v>0</v>
      </c>
      <c r="IE7" t="str">
        <f t="shared" ca="1" si="241"/>
        <v>Part of Jordan</v>
      </c>
      <c r="IF7">
        <f t="shared" ca="1" si="242"/>
        <v>0</v>
      </c>
      <c r="IG7">
        <f t="shared" ca="1" si="243"/>
        <v>0</v>
      </c>
      <c r="IH7">
        <f t="shared" ca="1" si="244"/>
        <v>0</v>
      </c>
    </row>
    <row r="8" spans="1:242" x14ac:dyDescent="0.25">
      <c r="A8" t="str">
        <f t="shared" ca="1" si="4"/>
        <v>1952</v>
      </c>
      <c r="B8">
        <f t="shared" ca="1" si="5"/>
        <v>35.5</v>
      </c>
      <c r="C8" t="str">
        <f t="shared" ca="1" si="6"/>
        <v>n.a.</v>
      </c>
      <c r="D8">
        <f t="shared" ca="1" si="7"/>
        <v>0</v>
      </c>
      <c r="E8">
        <v>1</v>
      </c>
      <c r="F8" t="str">
        <f t="shared" ca="1" si="8"/>
        <v>Used FFR, ESP</v>
      </c>
      <c r="G8">
        <f t="shared" ca="1" si="9"/>
        <v>0</v>
      </c>
      <c r="H8">
        <f t="shared" ca="1" si="10"/>
        <v>0</v>
      </c>
      <c r="I8">
        <f t="shared" ca="1" si="11"/>
        <v>0</v>
      </c>
      <c r="J8">
        <f t="shared" ca="1" si="12"/>
        <v>2.3150000000000001E-12</v>
      </c>
      <c r="K8" t="str">
        <f t="shared" ca="1" si="13"/>
        <v>Part of USSR</v>
      </c>
      <c r="L8" t="str">
        <f t="shared" ca="1" si="14"/>
        <v>Part of Neth. Antilles</v>
      </c>
      <c r="M8">
        <f t="shared" ca="1" si="15"/>
        <v>1.0362694300518136</v>
      </c>
      <c r="N8">
        <f t="shared" ca="1" si="16"/>
        <v>27.5</v>
      </c>
      <c r="O8" t="str">
        <f t="shared" ca="1" si="17"/>
        <v>Part of USSR</v>
      </c>
      <c r="P8">
        <f t="shared" ca="1" si="18"/>
        <v>0</v>
      </c>
      <c r="Q8" t="str">
        <f t="shared" ca="1" si="19"/>
        <v>Used INR</v>
      </c>
      <c r="R8" t="str">
        <f t="shared" ca="1" si="20"/>
        <v>Part of Pakistan</v>
      </c>
      <c r="S8">
        <f t="shared" ca="1" si="21"/>
        <v>0</v>
      </c>
      <c r="T8" t="str">
        <f t="shared" ca="1" si="22"/>
        <v>Part of USSR</v>
      </c>
      <c r="U8">
        <f t="shared" ca="1" si="23"/>
        <v>51.1</v>
      </c>
      <c r="V8">
        <f t="shared" ca="1" si="24"/>
        <v>0</v>
      </c>
      <c r="W8">
        <f t="shared" ca="1" si="25"/>
        <v>0</v>
      </c>
      <c r="X8">
        <f t="shared" ca="1" si="26"/>
        <v>0</v>
      </c>
      <c r="Y8" t="str">
        <f t="shared" ca="1" si="27"/>
        <v>used INR</v>
      </c>
      <c r="Z8">
        <f t="shared" ca="1" si="28"/>
        <v>2.7500000000000001E-7</v>
      </c>
      <c r="AA8" t="str">
        <f t="shared" ca="1" si="29"/>
        <v>Part of Yugo.</v>
      </c>
      <c r="AB8" t="str">
        <f t="shared" ca="1" si="30"/>
        <v>Used ZAP</v>
      </c>
      <c r="AC8">
        <f t="shared" ca="1" si="31"/>
        <v>1.3545454545454545E-14</v>
      </c>
      <c r="AD8" t="str">
        <f t="shared" ca="1" si="32"/>
        <v>Part of Seychelles</v>
      </c>
      <c r="AE8" t="str">
        <f t="shared" ca="1" si="33"/>
        <v>used JMP and XCD</v>
      </c>
      <c r="AF8">
        <f t="shared" ca="1" si="34"/>
        <v>3.28</v>
      </c>
      <c r="AG8">
        <f t="shared" ca="1" si="35"/>
        <v>3.0000000000000001E-3</v>
      </c>
      <c r="AH8">
        <f t="shared" ca="1" si="36"/>
        <v>0</v>
      </c>
      <c r="AI8">
        <f t="shared" ca="1" si="37"/>
        <v>0</v>
      </c>
      <c r="AJ8">
        <f t="shared" ca="1" si="38"/>
        <v>38.5</v>
      </c>
      <c r="AK8">
        <f t="shared" ca="1" si="39"/>
        <v>0</v>
      </c>
      <c r="AL8">
        <f t="shared" ca="1" si="40"/>
        <v>0.97</v>
      </c>
      <c r="AM8">
        <f t="shared" ca="1" si="41"/>
        <v>0</v>
      </c>
      <c r="AN8" t="str">
        <f t="shared" ca="1" si="42"/>
        <v>Used JMP</v>
      </c>
      <c r="AO8">
        <f t="shared" ca="1" si="43"/>
        <v>0</v>
      </c>
      <c r="AP8">
        <f t="shared" ca="1" si="44"/>
        <v>0</v>
      </c>
      <c r="AQ8">
        <f t="shared" ca="1" si="45"/>
        <v>1.3549999999999999E-4</v>
      </c>
      <c r="AR8">
        <f t="shared" ca="1" si="46"/>
        <v>3.71</v>
      </c>
      <c r="AS8" t="str">
        <f t="shared" ca="1" si="47"/>
        <v>Used MYD</v>
      </c>
      <c r="AT8" t="str">
        <f t="shared" ca="1" si="48"/>
        <v>Used AUP, MYD</v>
      </c>
      <c r="AU8">
        <f t="shared" ca="1" si="49"/>
        <v>3.05</v>
      </c>
      <c r="AV8">
        <f t="shared" ca="1" si="50"/>
        <v>0</v>
      </c>
      <c r="AW8">
        <f t="shared" ca="1" si="51"/>
        <v>0</v>
      </c>
      <c r="AX8">
        <f t="shared" ca="1" si="52"/>
        <v>0</v>
      </c>
      <c r="AY8">
        <f t="shared" ca="1" si="53"/>
        <v>0.88495575221238942</v>
      </c>
      <c r="AZ8">
        <f t="shared" ca="1" si="54"/>
        <v>6.66</v>
      </c>
      <c r="BA8">
        <f t="shared" ca="1" si="55"/>
        <v>0</v>
      </c>
      <c r="BB8" t="str">
        <f t="shared" ca="1" si="56"/>
        <v>Part of Yugo.</v>
      </c>
      <c r="BC8">
        <f t="shared" ca="1" si="57"/>
        <v>1</v>
      </c>
      <c r="BD8">
        <f t="shared" ca="1" si="58"/>
        <v>0</v>
      </c>
      <c r="BE8" t="str">
        <f t="shared" ca="1" si="59"/>
        <v>Part of Cyprus</v>
      </c>
      <c r="BF8">
        <f t="shared" ca="1" si="60"/>
        <v>88</v>
      </c>
      <c r="BG8">
        <f t="shared" ca="1" si="61"/>
        <v>7.8</v>
      </c>
      <c r="BH8">
        <f t="shared" ca="1" si="62"/>
        <v>0</v>
      </c>
      <c r="BI8">
        <f t="shared" ca="1" si="63"/>
        <v>0</v>
      </c>
      <c r="BJ8">
        <f t="shared" ca="1" si="64"/>
        <v>1</v>
      </c>
      <c r="BK8">
        <f t="shared" ca="1" si="65"/>
        <v>17.5</v>
      </c>
      <c r="BL8">
        <f t="shared" ca="1" si="66"/>
        <v>0.43859649122807021</v>
      </c>
      <c r="BM8">
        <f t="shared" ca="1" si="67"/>
        <v>2.5</v>
      </c>
      <c r="BN8" t="str">
        <f t="shared" ca="1" si="68"/>
        <v>Used ESP</v>
      </c>
      <c r="BO8" t="str">
        <f t="shared" ca="1" si="69"/>
        <v>Part of Ethiopia</v>
      </c>
      <c r="BP8" t="str">
        <f t="shared" ca="1" si="70"/>
        <v>Part of USSR</v>
      </c>
      <c r="BQ8">
        <f t="shared" ca="1" si="71"/>
        <v>0</v>
      </c>
      <c r="BR8" t="str">
        <f t="shared" ca="1" si="72"/>
        <v>n.a.</v>
      </c>
      <c r="BS8">
        <f t="shared" ca="1" si="73"/>
        <v>0</v>
      </c>
      <c r="BT8">
        <f t="shared" ca="1" si="74"/>
        <v>0</v>
      </c>
      <c r="BU8">
        <f t="shared" ca="1" si="75"/>
        <v>0</v>
      </c>
      <c r="BV8">
        <f t="shared" ca="1" si="76"/>
        <v>3.85</v>
      </c>
      <c r="BW8">
        <f t="shared" ca="1" si="77"/>
        <v>4.12</v>
      </c>
      <c r="BX8">
        <f t="shared" ca="1" si="78"/>
        <v>0</v>
      </c>
      <c r="BY8">
        <f t="shared" ca="1" si="79"/>
        <v>0</v>
      </c>
      <c r="BZ8">
        <f t="shared" ca="1" si="80"/>
        <v>0</v>
      </c>
      <c r="CA8">
        <f t="shared" ca="1" si="81"/>
        <v>0</v>
      </c>
      <c r="CB8" t="str">
        <f t="shared" ca="1" si="82"/>
        <v>Part of USSR</v>
      </c>
      <c r="CC8">
        <f t="shared" ca="1" si="83"/>
        <v>4.6500000000000004</v>
      </c>
      <c r="CD8">
        <f t="shared" ca="1" si="84"/>
        <v>0</v>
      </c>
      <c r="CE8">
        <f t="shared" ca="1" si="85"/>
        <v>0</v>
      </c>
      <c r="CF8">
        <f t="shared" ca="1" si="86"/>
        <v>16</v>
      </c>
      <c r="CG8">
        <f t="shared" ca="1" si="87"/>
        <v>0</v>
      </c>
      <c r="CH8">
        <f t="shared" ca="1" si="88"/>
        <v>0</v>
      </c>
      <c r="CI8">
        <f t="shared" ca="1" si="89"/>
        <v>0</v>
      </c>
      <c r="CJ8" t="str">
        <f t="shared" ca="1" si="90"/>
        <v>Used USD</v>
      </c>
      <c r="CK8">
        <f t="shared" ca="1" si="91"/>
        <v>0</v>
      </c>
      <c r="CL8" t="str">
        <f t="shared" ca="1" si="92"/>
        <v>Used GBP</v>
      </c>
      <c r="CM8">
        <f t="shared" ca="1" si="93"/>
        <v>0</v>
      </c>
      <c r="CN8">
        <f t="shared" ca="1" si="94"/>
        <v>0</v>
      </c>
      <c r="CO8">
        <f t="shared" ca="1" si="95"/>
        <v>0</v>
      </c>
      <c r="CP8">
        <f t="shared" ca="1" si="96"/>
        <v>5</v>
      </c>
      <c r="CQ8">
        <f t="shared" ca="1" si="97"/>
        <v>2</v>
      </c>
      <c r="CR8">
        <f t="shared" ca="1" si="98"/>
        <v>6.02</v>
      </c>
      <c r="CS8">
        <f t="shared" ca="1" si="99"/>
        <v>48</v>
      </c>
      <c r="CT8">
        <f t="shared" ca="1" si="100"/>
        <v>0.25600000000000001</v>
      </c>
      <c r="CU8">
        <f t="shared" ca="1" si="101"/>
        <v>5.35</v>
      </c>
      <c r="CV8">
        <f t="shared" ca="1" si="102"/>
        <v>2.1000000000000001E-2</v>
      </c>
      <c r="CW8">
        <f t="shared" ca="1" si="103"/>
        <v>86</v>
      </c>
      <c r="CX8">
        <f t="shared" ca="1" si="104"/>
        <v>0.38314176245210729</v>
      </c>
      <c r="CY8">
        <f t="shared" ca="1" si="105"/>
        <v>0.37878787878787878</v>
      </c>
      <c r="CZ8" t="str">
        <f t="shared" ca="1" si="106"/>
        <v>Used GBP</v>
      </c>
      <c r="DA8">
        <f t="shared" ca="1" si="107"/>
        <v>2.272727272727273E-4</v>
      </c>
      <c r="DB8">
        <f t="shared" ca="1" si="108"/>
        <v>634</v>
      </c>
      <c r="DC8">
        <f t="shared" ca="1" si="109"/>
        <v>0</v>
      </c>
      <c r="DD8">
        <f t="shared" ca="1" si="110"/>
        <v>415</v>
      </c>
      <c r="DE8" t="str">
        <f t="shared" ca="1" si="111"/>
        <v>Used GBP</v>
      </c>
      <c r="DF8">
        <f t="shared" ca="1" si="112"/>
        <v>0.38461538461538458</v>
      </c>
      <c r="DG8" t="str">
        <f t="shared" ca="1" si="113"/>
        <v>Part of USSR</v>
      </c>
      <c r="DH8">
        <f t="shared" ca="1" si="114"/>
        <v>0</v>
      </c>
      <c r="DI8" t="str">
        <f t="shared" ca="1" si="115"/>
        <v>Used AUP</v>
      </c>
      <c r="DJ8">
        <f t="shared" ca="1" si="116"/>
        <v>0</v>
      </c>
      <c r="DK8">
        <f t="shared" ca="1" si="117"/>
        <v>10.5</v>
      </c>
      <c r="DL8" t="str">
        <f t="shared" ca="1" si="118"/>
        <v>Part of Yugo.</v>
      </c>
      <c r="DM8" t="str">
        <f t="shared" ca="1" si="119"/>
        <v>Used INR</v>
      </c>
      <c r="DN8" t="str">
        <f t="shared" ca="1" si="120"/>
        <v>Part of USSR</v>
      </c>
      <c r="DO8">
        <f t="shared" ca="1" si="121"/>
        <v>1.925E-2</v>
      </c>
      <c r="DP8" t="str">
        <f t="shared" ca="1" si="122"/>
        <v>Part of USSR</v>
      </c>
      <c r="DQ8">
        <f t="shared" ca="1" si="123"/>
        <v>3.59</v>
      </c>
      <c r="DR8" t="str">
        <f t="shared" ca="1" si="124"/>
        <v>Used ZAP</v>
      </c>
      <c r="DS8" t="str">
        <f t="shared" ca="1" si="125"/>
        <v>used USD</v>
      </c>
      <c r="DT8">
        <f t="shared" ca="1" si="126"/>
        <v>0.38461538461538458</v>
      </c>
      <c r="DU8" t="str">
        <f t="shared" ca="1" si="127"/>
        <v>Used CHF</v>
      </c>
      <c r="DV8" t="str">
        <f t="shared" ca="1" si="128"/>
        <v>Part of USSR</v>
      </c>
      <c r="DW8">
        <f t="shared" ca="1" si="129"/>
        <v>51.1</v>
      </c>
      <c r="DX8">
        <f t="shared" ca="1" si="130"/>
        <v>0</v>
      </c>
      <c r="DY8" t="str">
        <f t="shared" ca="1" si="131"/>
        <v>Part of Yugo.</v>
      </c>
      <c r="DZ8">
        <f t="shared" ca="1" si="132"/>
        <v>0</v>
      </c>
      <c r="EA8">
        <f t="shared" ca="1" si="133"/>
        <v>0</v>
      </c>
      <c r="EB8">
        <f t="shared" ca="1" si="134"/>
        <v>3.28</v>
      </c>
      <c r="EC8">
        <f t="shared" ca="1" si="135"/>
        <v>0</v>
      </c>
      <c r="ED8">
        <f t="shared" ca="1" si="136"/>
        <v>0</v>
      </c>
      <c r="EE8">
        <f t="shared" ca="1" si="137"/>
        <v>0</v>
      </c>
      <c r="EF8" t="str">
        <f t="shared" ca="1" si="138"/>
        <v>Used USD</v>
      </c>
      <c r="EG8">
        <f t="shared" ca="1" si="139"/>
        <v>0</v>
      </c>
      <c r="EH8">
        <f t="shared" ca="1" si="140"/>
        <v>0</v>
      </c>
      <c r="EI8">
        <f t="shared" ca="1" si="141"/>
        <v>0</v>
      </c>
      <c r="EJ8" t="str">
        <f t="shared" ca="1" si="142"/>
        <v>Part of Comoros</v>
      </c>
      <c r="EK8">
        <f t="shared" ca="1" si="143"/>
        <v>8.6099999999999996E-3</v>
      </c>
      <c r="EL8" t="str">
        <f t="shared" ca="1" si="144"/>
        <v>Used USD</v>
      </c>
      <c r="EM8" t="str">
        <f t="shared" ca="1" si="145"/>
        <v>Part of USSR</v>
      </c>
      <c r="EN8" t="str">
        <f t="shared" ca="1" si="146"/>
        <v>Used FFR</v>
      </c>
      <c r="EO8">
        <f t="shared" ca="1" si="147"/>
        <v>0</v>
      </c>
      <c r="EP8" t="str">
        <f t="shared" ca="1" si="148"/>
        <v>Part of Yugo.</v>
      </c>
      <c r="EQ8">
        <f t="shared" ca="1" si="149"/>
        <v>0</v>
      </c>
      <c r="ER8">
        <f t="shared" ca="1" si="150"/>
        <v>0</v>
      </c>
      <c r="ES8">
        <f t="shared" ca="1" si="151"/>
        <v>0</v>
      </c>
      <c r="ET8">
        <f t="shared" ca="1" si="152"/>
        <v>0</v>
      </c>
      <c r="EU8">
        <f t="shared" ca="1" si="153"/>
        <v>0</v>
      </c>
      <c r="EV8" t="str">
        <f t="shared" ca="1" si="154"/>
        <v>Used AUD</v>
      </c>
      <c r="EW8">
        <f t="shared" ca="1" si="155"/>
        <v>0</v>
      </c>
      <c r="EX8">
        <f t="shared" ca="1" si="156"/>
        <v>3.94</v>
      </c>
      <c r="EY8">
        <f t="shared" ca="1" si="157"/>
        <v>0</v>
      </c>
      <c r="EZ8">
        <f t="shared" ca="1" si="158"/>
        <v>0</v>
      </c>
      <c r="FA8">
        <f t="shared" ca="1" si="159"/>
        <v>0.88495575221238942</v>
      </c>
      <c r="FB8">
        <f t="shared" ca="1" si="160"/>
        <v>1.4640000000000001E-9</v>
      </c>
      <c r="FC8">
        <f t="shared" ca="1" si="161"/>
        <v>0</v>
      </c>
      <c r="FD8">
        <f t="shared" ca="1" si="162"/>
        <v>0</v>
      </c>
      <c r="FE8" t="str">
        <f t="shared" ca="1" si="163"/>
        <v>Used NZP</v>
      </c>
      <c r="FF8" t="str">
        <f t="shared" ca="1" si="164"/>
        <v>Used AUD</v>
      </c>
      <c r="FG8" t="str">
        <f t="shared" ca="1" si="165"/>
        <v>Used USD</v>
      </c>
      <c r="FH8">
        <f t="shared" ca="1" si="166"/>
        <v>7.79</v>
      </c>
      <c r="FI8" t="str">
        <f t="shared" ca="1" si="167"/>
        <v>Used INR</v>
      </c>
      <c r="FJ8">
        <f t="shared" ca="1" si="168"/>
        <v>5.3</v>
      </c>
      <c r="FK8" t="str">
        <f t="shared" ca="1" si="169"/>
        <v>Used USD</v>
      </c>
      <c r="FL8" t="str">
        <f t="shared" ca="1" si="170"/>
        <v>Used USD</v>
      </c>
      <c r="FM8" t="str">
        <f t="shared" ca="1" si="171"/>
        <v>Used AUP</v>
      </c>
      <c r="FN8">
        <f t="shared" ca="1" si="172"/>
        <v>49.5</v>
      </c>
      <c r="FO8">
        <f t="shared" ca="1" si="173"/>
        <v>1.5650000000000001E-8</v>
      </c>
      <c r="FP8">
        <f t="shared" ca="1" si="174"/>
        <v>2.92</v>
      </c>
      <c r="FQ8" t="str">
        <f t="shared" ca="1" si="175"/>
        <v>Used NZP</v>
      </c>
      <c r="FR8">
        <f t="shared" ca="1" si="176"/>
        <v>2.0249999999999999E-3</v>
      </c>
      <c r="FS8">
        <f t="shared" ca="1" si="177"/>
        <v>29</v>
      </c>
      <c r="FT8" t="str">
        <f t="shared" ca="1" si="178"/>
        <v>Used USD</v>
      </c>
      <c r="FU8" t="str">
        <f t="shared" ca="1" si="179"/>
        <v>Used INR</v>
      </c>
      <c r="FV8">
        <f t="shared" ca="1" si="180"/>
        <v>0</v>
      </c>
      <c r="FW8">
        <f t="shared" ca="1" si="181"/>
        <v>46.5</v>
      </c>
      <c r="FX8">
        <f t="shared" ca="1" si="182"/>
        <v>2.2000000000000001E-3</v>
      </c>
      <c r="FY8">
        <f t="shared" ca="1" si="183"/>
        <v>0</v>
      </c>
      <c r="FZ8" t="str">
        <f t="shared" ca="1" si="184"/>
        <v>Used GBP</v>
      </c>
      <c r="GA8">
        <f t="shared" ca="1" si="185"/>
        <v>0</v>
      </c>
      <c r="GB8">
        <f t="shared" ca="1" si="186"/>
        <v>0</v>
      </c>
      <c r="GC8">
        <f t="shared" ca="1" si="187"/>
        <v>0</v>
      </c>
      <c r="GD8">
        <f t="shared" ca="1" si="188"/>
        <v>0</v>
      </c>
      <c r="GE8">
        <f t="shared" ca="1" si="189"/>
        <v>0</v>
      </c>
      <c r="GF8" t="str">
        <f t="shared" ca="1" si="190"/>
        <v>Used ITL</v>
      </c>
      <c r="GG8">
        <f t="shared" ca="1" si="191"/>
        <v>0</v>
      </c>
      <c r="GH8">
        <f t="shared" ca="1" si="192"/>
        <v>3.71</v>
      </c>
      <c r="GI8">
        <f t="shared" ca="1" si="193"/>
        <v>0</v>
      </c>
      <c r="GJ8">
        <f t="shared" ca="1" si="194"/>
        <v>4.4999999999999999E-4</v>
      </c>
      <c r="GK8">
        <f t="shared" ca="1" si="195"/>
        <v>0</v>
      </c>
      <c r="GL8">
        <f t="shared" ca="1" si="196"/>
        <v>0</v>
      </c>
      <c r="GM8">
        <f t="shared" ca="1" si="197"/>
        <v>3.28</v>
      </c>
      <c r="GN8" t="str">
        <f t="shared" ca="1" si="198"/>
        <v>Part of Czecho.</v>
      </c>
      <c r="GO8" t="str">
        <f t="shared" ca="1" si="199"/>
        <v>Part of Yugo.</v>
      </c>
      <c r="GP8">
        <f t="shared" ca="1" si="200"/>
        <v>0</v>
      </c>
      <c r="GQ8">
        <f t="shared" ca="1" si="201"/>
        <v>0</v>
      </c>
      <c r="GR8">
        <f t="shared" ca="1" si="202"/>
        <v>0</v>
      </c>
      <c r="GS8">
        <f t="shared" ca="1" si="203"/>
        <v>0.78125</v>
      </c>
      <c r="GT8">
        <f t="shared" ca="1" si="204"/>
        <v>47.7</v>
      </c>
      <c r="GU8">
        <f t="shared" ca="1" si="205"/>
        <v>5.6</v>
      </c>
      <c r="GV8" t="str">
        <f t="shared" ca="1" si="206"/>
        <v>Used EGP, GBP</v>
      </c>
      <c r="GW8">
        <f t="shared" ca="1" si="207"/>
        <v>0</v>
      </c>
      <c r="GX8" t="str">
        <f t="shared" ca="1" si="208"/>
        <v>Used NOK</v>
      </c>
      <c r="GY8" t="str">
        <f t="shared" ca="1" si="209"/>
        <v>Used ZAP</v>
      </c>
      <c r="GZ8">
        <f t="shared" ca="1" si="210"/>
        <v>5.76</v>
      </c>
      <c r="HA8">
        <f t="shared" ca="1" si="211"/>
        <v>4.28</v>
      </c>
      <c r="HB8">
        <f t="shared" ca="1" si="212"/>
        <v>3.68</v>
      </c>
      <c r="HC8">
        <f t="shared" ca="1" si="213"/>
        <v>20.25</v>
      </c>
      <c r="HD8" t="str">
        <f t="shared" ca="1" si="214"/>
        <v>Part of USSR</v>
      </c>
      <c r="HE8">
        <f t="shared" ca="1" si="215"/>
        <v>0</v>
      </c>
      <c r="HF8">
        <f t="shared" ca="1" si="216"/>
        <v>16.8</v>
      </c>
      <c r="HG8">
        <f t="shared" ca="1" si="217"/>
        <v>0</v>
      </c>
      <c r="HH8">
        <f t="shared" ca="1" si="218"/>
        <v>0</v>
      </c>
      <c r="HI8" t="str">
        <f t="shared" ca="1" si="219"/>
        <v>Used NZP</v>
      </c>
      <c r="HJ8">
        <f t="shared" ca="1" si="220"/>
        <v>0</v>
      </c>
      <c r="HK8" t="str">
        <f t="shared" ca="1" si="221"/>
        <v>Part of USSR</v>
      </c>
      <c r="HL8">
        <f t="shared" ca="1" si="222"/>
        <v>0</v>
      </c>
      <c r="HM8">
        <f t="shared" ca="1" si="223"/>
        <v>0</v>
      </c>
      <c r="HN8">
        <f t="shared" ca="1" si="224"/>
        <v>4.8499999999999996</v>
      </c>
      <c r="HO8" t="str">
        <f t="shared" ca="1" si="225"/>
        <v>Part of USSR</v>
      </c>
      <c r="HP8" t="str">
        <f t="shared" ca="1" si="226"/>
        <v>Used JMD</v>
      </c>
      <c r="HQ8" t="str">
        <f t="shared" ca="1" si="227"/>
        <v>Used AUP</v>
      </c>
      <c r="HR8">
        <f t="shared" ca="1" si="228"/>
        <v>0</v>
      </c>
      <c r="HS8" t="str">
        <f t="shared" ca="1" si="229"/>
        <v>Part of USSR</v>
      </c>
      <c r="HT8" t="str">
        <f t="shared" ca="1" si="230"/>
        <v>Used INR</v>
      </c>
      <c r="HU8">
        <f t="shared" ca="1" si="231"/>
        <v>0.37735849056603776</v>
      </c>
      <c r="HV8">
        <f t="shared" ca="1" si="232"/>
        <v>1</v>
      </c>
      <c r="HW8">
        <f t="shared" ca="1" si="233"/>
        <v>2.7300000000000001E-6</v>
      </c>
      <c r="HX8" t="str">
        <f t="shared" ca="1" si="234"/>
        <v>Part of USSR</v>
      </c>
      <c r="HY8">
        <f t="shared" ca="1" si="235"/>
        <v>0</v>
      </c>
      <c r="HZ8" t="str">
        <f t="shared" ca="1" si="236"/>
        <v>Used ITL</v>
      </c>
      <c r="IA8">
        <f t="shared" ca="1" si="237"/>
        <v>3.35</v>
      </c>
      <c r="IB8">
        <f t="shared" ca="1" si="238"/>
        <v>0</v>
      </c>
      <c r="IC8" t="str">
        <f t="shared" ca="1" si="239"/>
        <v>used USD</v>
      </c>
      <c r="ID8">
        <f t="shared" ca="1" si="240"/>
        <v>0</v>
      </c>
      <c r="IE8" t="str">
        <f t="shared" ca="1" si="241"/>
        <v>Part of Jordan</v>
      </c>
      <c r="IF8">
        <f t="shared" ca="1" si="242"/>
        <v>0</v>
      </c>
      <c r="IG8">
        <f t="shared" ca="1" si="243"/>
        <v>0</v>
      </c>
      <c r="IH8">
        <f t="shared" ca="1" si="244"/>
        <v>0</v>
      </c>
    </row>
    <row r="9" spans="1:242" x14ac:dyDescent="0.25">
      <c r="A9" t="str">
        <f t="shared" ca="1" si="4"/>
        <v>1953</v>
      </c>
      <c r="B9">
        <f t="shared" ca="1" si="5"/>
        <v>35.5</v>
      </c>
      <c r="C9" t="str">
        <f t="shared" ca="1" si="6"/>
        <v>n.a.</v>
      </c>
      <c r="D9">
        <f t="shared" ca="1" si="7"/>
        <v>0</v>
      </c>
      <c r="E9">
        <v>1</v>
      </c>
      <c r="F9" t="str">
        <f t="shared" ca="1" si="8"/>
        <v>Used FFR, ESP</v>
      </c>
      <c r="G9">
        <f t="shared" ca="1" si="9"/>
        <v>0</v>
      </c>
      <c r="H9">
        <f t="shared" ca="1" si="10"/>
        <v>0</v>
      </c>
      <c r="I9">
        <f t="shared" ca="1" si="11"/>
        <v>0</v>
      </c>
      <c r="J9">
        <f t="shared" ca="1" si="12"/>
        <v>2.0100000000000001E-12</v>
      </c>
      <c r="K9" t="str">
        <f t="shared" ca="1" si="13"/>
        <v>Part of USSR</v>
      </c>
      <c r="L9" t="str">
        <f t="shared" ca="1" si="14"/>
        <v>Part of Neth. Antilles</v>
      </c>
      <c r="M9">
        <f t="shared" ca="1" si="15"/>
        <v>1.0101010101010102</v>
      </c>
      <c r="N9">
        <f t="shared" ca="1" si="16"/>
        <v>26.3</v>
      </c>
      <c r="O9" t="str">
        <f t="shared" ca="1" si="17"/>
        <v>Part of USSR</v>
      </c>
      <c r="P9">
        <f t="shared" ca="1" si="18"/>
        <v>0</v>
      </c>
      <c r="Q9" t="str">
        <f t="shared" ca="1" si="19"/>
        <v>Used INR</v>
      </c>
      <c r="R9" t="str">
        <f t="shared" ca="1" si="20"/>
        <v>Part of Pakistan</v>
      </c>
      <c r="S9">
        <f t="shared" ca="1" si="21"/>
        <v>0</v>
      </c>
      <c r="T9" t="str">
        <f t="shared" ca="1" si="22"/>
        <v>Part of USSR</v>
      </c>
      <c r="U9">
        <f t="shared" ca="1" si="23"/>
        <v>50.45</v>
      </c>
      <c r="V9">
        <f t="shared" ca="1" si="24"/>
        <v>0</v>
      </c>
      <c r="W9">
        <f t="shared" ca="1" si="25"/>
        <v>0</v>
      </c>
      <c r="X9">
        <f t="shared" ca="1" si="26"/>
        <v>0</v>
      </c>
      <c r="Y9" t="str">
        <f t="shared" ca="1" si="27"/>
        <v>used INR</v>
      </c>
      <c r="Z9">
        <f t="shared" ca="1" si="28"/>
        <v>9.5000000000000001E-7</v>
      </c>
      <c r="AA9" t="str">
        <f t="shared" ca="1" si="29"/>
        <v>Part of Yugo.</v>
      </c>
      <c r="AB9" t="str">
        <f t="shared" ca="1" si="30"/>
        <v>Used ZAP</v>
      </c>
      <c r="AC9">
        <f t="shared" ca="1" si="31"/>
        <v>2.0545454545454547E-14</v>
      </c>
      <c r="AD9" t="str">
        <f t="shared" ca="1" si="32"/>
        <v>Part of Seychelles</v>
      </c>
      <c r="AE9" t="str">
        <f t="shared" ca="1" si="33"/>
        <v>used JMP and XCD</v>
      </c>
      <c r="AF9">
        <f t="shared" ca="1" si="34"/>
        <v>3.12</v>
      </c>
      <c r="AG9">
        <f t="shared" ca="1" si="35"/>
        <v>3.6749999999999999E-3</v>
      </c>
      <c r="AH9">
        <f t="shared" ca="1" si="36"/>
        <v>0</v>
      </c>
      <c r="AI9">
        <f t="shared" ca="1" si="37"/>
        <v>0</v>
      </c>
      <c r="AJ9">
        <f t="shared" ca="1" si="38"/>
        <v>41.5</v>
      </c>
      <c r="AK9">
        <f t="shared" ca="1" si="39"/>
        <v>0</v>
      </c>
      <c r="AL9">
        <f t="shared" ca="1" si="40"/>
        <v>0.97299999999999998</v>
      </c>
      <c r="AM9">
        <f t="shared" ca="1" si="41"/>
        <v>0</v>
      </c>
      <c r="AN9" t="str">
        <f t="shared" ca="1" si="42"/>
        <v>Used JMP</v>
      </c>
      <c r="AO9">
        <f t="shared" ca="1" si="43"/>
        <v>0</v>
      </c>
      <c r="AP9">
        <f t="shared" ca="1" si="44"/>
        <v>0</v>
      </c>
      <c r="AQ9">
        <f t="shared" ca="1" si="45"/>
        <v>2.1800000000000001E-4</v>
      </c>
      <c r="AR9">
        <f t="shared" ca="1" si="46"/>
        <v>3.3450000000000002</v>
      </c>
      <c r="AS9" t="str">
        <f t="shared" ca="1" si="47"/>
        <v>Used MYD</v>
      </c>
      <c r="AT9" t="str">
        <f t="shared" ca="1" si="48"/>
        <v>Used AUP, MYD</v>
      </c>
      <c r="AU9">
        <f t="shared" ca="1" si="49"/>
        <v>3.03</v>
      </c>
      <c r="AV9">
        <f t="shared" ca="1" si="50"/>
        <v>0</v>
      </c>
      <c r="AW9">
        <f t="shared" ca="1" si="51"/>
        <v>0</v>
      </c>
      <c r="AX9">
        <f t="shared" ca="1" si="52"/>
        <v>0</v>
      </c>
      <c r="AY9">
        <f t="shared" ca="1" si="53"/>
        <v>0.86956521739130443</v>
      </c>
      <c r="AZ9">
        <f t="shared" ca="1" si="54"/>
        <v>6.66</v>
      </c>
      <c r="BA9">
        <f t="shared" ca="1" si="55"/>
        <v>0</v>
      </c>
      <c r="BB9" t="str">
        <f t="shared" ca="1" si="56"/>
        <v>Part of Yugo.</v>
      </c>
      <c r="BC9">
        <f t="shared" ca="1" si="57"/>
        <v>1</v>
      </c>
      <c r="BD9">
        <f t="shared" ca="1" si="58"/>
        <v>0</v>
      </c>
      <c r="BE9" t="str">
        <f t="shared" ca="1" si="59"/>
        <v>Part of Cyprus</v>
      </c>
      <c r="BF9">
        <f t="shared" ca="1" si="60"/>
        <v>40.75</v>
      </c>
      <c r="BG9">
        <f t="shared" ca="1" si="61"/>
        <v>7.45</v>
      </c>
      <c r="BH9">
        <f t="shared" ca="1" si="62"/>
        <v>0</v>
      </c>
      <c r="BI9">
        <f t="shared" ca="1" si="63"/>
        <v>0</v>
      </c>
      <c r="BJ9">
        <f t="shared" ca="1" si="64"/>
        <v>1</v>
      </c>
      <c r="BK9">
        <f t="shared" ca="1" si="65"/>
        <v>17.399999999999999</v>
      </c>
      <c r="BL9">
        <f t="shared" ca="1" si="66"/>
        <v>0.42016806722689076</v>
      </c>
      <c r="BM9">
        <f t="shared" ca="1" si="67"/>
        <v>2.5</v>
      </c>
      <c r="BN9" t="str">
        <f t="shared" ca="1" si="68"/>
        <v>Used ESP</v>
      </c>
      <c r="BO9" t="str">
        <f t="shared" ca="1" si="69"/>
        <v>Part of Ethiopia</v>
      </c>
      <c r="BP9" t="str">
        <f t="shared" ca="1" si="70"/>
        <v>Part of USSR</v>
      </c>
      <c r="BQ9">
        <f t="shared" ca="1" si="71"/>
        <v>0</v>
      </c>
      <c r="BR9" t="str">
        <f t="shared" ca="1" si="72"/>
        <v>n.a.</v>
      </c>
      <c r="BS9">
        <f t="shared" ca="1" si="73"/>
        <v>0</v>
      </c>
      <c r="BT9">
        <f t="shared" ca="1" si="74"/>
        <v>0</v>
      </c>
      <c r="BU9">
        <f t="shared" ca="1" si="75"/>
        <v>0</v>
      </c>
      <c r="BV9">
        <f t="shared" ca="1" si="76"/>
        <v>3.95</v>
      </c>
      <c r="BW9">
        <f t="shared" ca="1" si="77"/>
        <v>3.76</v>
      </c>
      <c r="BX9">
        <f t="shared" ca="1" si="78"/>
        <v>0</v>
      </c>
      <c r="BY9">
        <f t="shared" ca="1" si="79"/>
        <v>0</v>
      </c>
      <c r="BZ9">
        <f t="shared" ca="1" si="80"/>
        <v>0</v>
      </c>
      <c r="CA9">
        <f t="shared" ca="1" si="81"/>
        <v>0</v>
      </c>
      <c r="CB9" t="str">
        <f t="shared" ca="1" si="82"/>
        <v>Part of USSR</v>
      </c>
      <c r="CC9">
        <f t="shared" ca="1" si="83"/>
        <v>4.25</v>
      </c>
      <c r="CD9">
        <f t="shared" ca="1" si="84"/>
        <v>0</v>
      </c>
      <c r="CE9">
        <f t="shared" ca="1" si="85"/>
        <v>0</v>
      </c>
      <c r="CF9">
        <f t="shared" ca="1" si="86"/>
        <v>31.8</v>
      </c>
      <c r="CG9">
        <f t="shared" ca="1" si="87"/>
        <v>0</v>
      </c>
      <c r="CH9">
        <f t="shared" ca="1" si="88"/>
        <v>0</v>
      </c>
      <c r="CI9">
        <f t="shared" ca="1" si="89"/>
        <v>0</v>
      </c>
      <c r="CJ9" t="str">
        <f t="shared" ca="1" si="90"/>
        <v>Used USD</v>
      </c>
      <c r="CK9">
        <f t="shared" ca="1" si="91"/>
        <v>0</v>
      </c>
      <c r="CL9" t="str">
        <f t="shared" ca="1" si="92"/>
        <v>Used GBP</v>
      </c>
      <c r="CM9">
        <f t="shared" ca="1" si="93"/>
        <v>0</v>
      </c>
      <c r="CN9">
        <f t="shared" ca="1" si="94"/>
        <v>0</v>
      </c>
      <c r="CO9">
        <f t="shared" ca="1" si="95"/>
        <v>0</v>
      </c>
      <c r="CP9">
        <f t="shared" ca="1" si="96"/>
        <v>5</v>
      </c>
      <c r="CQ9">
        <f t="shared" ca="1" si="97"/>
        <v>2</v>
      </c>
      <c r="CR9">
        <f t="shared" ca="1" si="98"/>
        <v>5.89</v>
      </c>
      <c r="CS9">
        <f t="shared" ca="1" si="99"/>
        <v>52.75</v>
      </c>
      <c r="CT9">
        <f t="shared" ca="1" si="100"/>
        <v>0.24</v>
      </c>
      <c r="CU9">
        <f t="shared" ca="1" si="101"/>
        <v>5.1100000000000003</v>
      </c>
      <c r="CV9">
        <f t="shared" ca="1" si="102"/>
        <v>2.8750000000000001E-2</v>
      </c>
      <c r="CW9">
        <f t="shared" ca="1" si="103"/>
        <v>96.5</v>
      </c>
      <c r="CX9">
        <f t="shared" ca="1" si="104"/>
        <v>0.37453183520599254</v>
      </c>
      <c r="CY9">
        <f t="shared" ca="1" si="105"/>
        <v>0.37313432835820892</v>
      </c>
      <c r="CZ9" t="str">
        <f t="shared" ca="1" si="106"/>
        <v>Used GBP</v>
      </c>
      <c r="DA9">
        <f t="shared" ca="1" si="107"/>
        <v>2.4390243902439024E-4</v>
      </c>
      <c r="DB9">
        <f t="shared" ca="1" si="108"/>
        <v>629</v>
      </c>
      <c r="DC9">
        <f t="shared" ca="1" si="109"/>
        <v>0</v>
      </c>
      <c r="DD9">
        <f t="shared" ca="1" si="110"/>
        <v>435</v>
      </c>
      <c r="DE9" t="str">
        <f t="shared" ca="1" si="111"/>
        <v>Used GBP</v>
      </c>
      <c r="DF9">
        <f t="shared" ca="1" si="112"/>
        <v>0.38314176245210729</v>
      </c>
      <c r="DG9" t="str">
        <f t="shared" ca="1" si="113"/>
        <v>Part of USSR</v>
      </c>
      <c r="DH9">
        <f t="shared" ca="1" si="114"/>
        <v>0</v>
      </c>
      <c r="DI9" t="str">
        <f t="shared" ca="1" si="115"/>
        <v>Used AUP</v>
      </c>
      <c r="DJ9">
        <f t="shared" ca="1" si="116"/>
        <v>0</v>
      </c>
      <c r="DK9">
        <f t="shared" ca="1" si="117"/>
        <v>27.5</v>
      </c>
      <c r="DL9" t="str">
        <f t="shared" ca="1" si="118"/>
        <v>Part of Yugo.</v>
      </c>
      <c r="DM9" t="str">
        <f t="shared" ca="1" si="119"/>
        <v>Used INR</v>
      </c>
      <c r="DN9" t="str">
        <f t="shared" ca="1" si="120"/>
        <v>Part of USSR</v>
      </c>
      <c r="DO9">
        <f t="shared" ca="1" si="121"/>
        <v>2.0750000000000001E-2</v>
      </c>
      <c r="DP9" t="str">
        <f t="shared" ca="1" si="122"/>
        <v>Part of USSR</v>
      </c>
      <c r="DQ9">
        <f t="shared" ca="1" si="123"/>
        <v>3.2</v>
      </c>
      <c r="DR9" t="str">
        <f t="shared" ca="1" si="124"/>
        <v>Used ZAP</v>
      </c>
      <c r="DS9" t="str">
        <f t="shared" ca="1" si="125"/>
        <v>used USD</v>
      </c>
      <c r="DT9">
        <f t="shared" ca="1" si="126"/>
        <v>0.37878787878787878</v>
      </c>
      <c r="DU9" t="str">
        <f t="shared" ca="1" si="127"/>
        <v>Used CHF</v>
      </c>
      <c r="DV9" t="str">
        <f t="shared" ca="1" si="128"/>
        <v>Part of USSR</v>
      </c>
      <c r="DW9">
        <f t="shared" ca="1" si="129"/>
        <v>50.45</v>
      </c>
      <c r="DX9">
        <f t="shared" ca="1" si="130"/>
        <v>0</v>
      </c>
      <c r="DY9" t="str">
        <f t="shared" ca="1" si="131"/>
        <v>Part of Yugo.</v>
      </c>
      <c r="DZ9">
        <f t="shared" ca="1" si="132"/>
        <v>0</v>
      </c>
      <c r="EA9">
        <f t="shared" ca="1" si="133"/>
        <v>0</v>
      </c>
      <c r="EB9">
        <f t="shared" ca="1" si="134"/>
        <v>3.12</v>
      </c>
      <c r="EC9">
        <f t="shared" ca="1" si="135"/>
        <v>0</v>
      </c>
      <c r="ED9">
        <f t="shared" ca="1" si="136"/>
        <v>0</v>
      </c>
      <c r="EE9">
        <f t="shared" ca="1" si="137"/>
        <v>0</v>
      </c>
      <c r="EF9" t="str">
        <f t="shared" ca="1" si="138"/>
        <v>Used USD</v>
      </c>
      <c r="EG9">
        <f t="shared" ca="1" si="139"/>
        <v>0</v>
      </c>
      <c r="EH9">
        <f t="shared" ca="1" si="140"/>
        <v>0</v>
      </c>
      <c r="EI9">
        <f t="shared" ca="1" si="141"/>
        <v>0</v>
      </c>
      <c r="EJ9" t="str">
        <f t="shared" ca="1" si="142"/>
        <v>Part of Comoros</v>
      </c>
      <c r="EK9">
        <f t="shared" ca="1" si="143"/>
        <v>8.6E-3</v>
      </c>
      <c r="EL9" t="str">
        <f t="shared" ca="1" si="144"/>
        <v>Used USD</v>
      </c>
      <c r="EM9" t="str">
        <f t="shared" ca="1" si="145"/>
        <v>Part of USSR</v>
      </c>
      <c r="EN9" t="str">
        <f t="shared" ca="1" si="146"/>
        <v>Used FFR</v>
      </c>
      <c r="EO9">
        <f t="shared" ca="1" si="147"/>
        <v>0</v>
      </c>
      <c r="EP9" t="str">
        <f t="shared" ca="1" si="148"/>
        <v>Part of Yugo.</v>
      </c>
      <c r="EQ9">
        <f t="shared" ca="1" si="149"/>
        <v>0</v>
      </c>
      <c r="ER9">
        <f t="shared" ca="1" si="150"/>
        <v>0</v>
      </c>
      <c r="ES9">
        <f t="shared" ca="1" si="151"/>
        <v>0</v>
      </c>
      <c r="ET9">
        <f t="shared" ca="1" si="152"/>
        <v>0</v>
      </c>
      <c r="EU9">
        <f t="shared" ca="1" si="153"/>
        <v>0</v>
      </c>
      <c r="EV9" t="str">
        <f t="shared" ca="1" si="154"/>
        <v>Used AUD</v>
      </c>
      <c r="EW9">
        <f t="shared" ca="1" si="155"/>
        <v>0</v>
      </c>
      <c r="EX9">
        <f t="shared" ca="1" si="156"/>
        <v>3.82</v>
      </c>
      <c r="EY9">
        <f t="shared" ca="1" si="157"/>
        <v>0</v>
      </c>
      <c r="EZ9">
        <f t="shared" ca="1" si="158"/>
        <v>0</v>
      </c>
      <c r="FA9">
        <f t="shared" ca="1" si="159"/>
        <v>0.86956521739130443</v>
      </c>
      <c r="FB9">
        <f t="shared" ca="1" si="160"/>
        <v>1.55E-9</v>
      </c>
      <c r="FC9">
        <f t="shared" ca="1" si="161"/>
        <v>0</v>
      </c>
      <c r="FD9">
        <f t="shared" ca="1" si="162"/>
        <v>0</v>
      </c>
      <c r="FE9" t="str">
        <f t="shared" ca="1" si="163"/>
        <v>Used NZP</v>
      </c>
      <c r="FF9" t="str">
        <f t="shared" ca="1" si="164"/>
        <v>Used AUD</v>
      </c>
      <c r="FG9" t="str">
        <f t="shared" ca="1" si="165"/>
        <v>Used USD</v>
      </c>
      <c r="FH9">
        <f t="shared" ca="1" si="166"/>
        <v>7.79</v>
      </c>
      <c r="FI9" t="str">
        <f t="shared" ca="1" si="167"/>
        <v>Used INR</v>
      </c>
      <c r="FJ9">
        <f t="shared" ca="1" si="168"/>
        <v>5.96</v>
      </c>
      <c r="FK9" t="str">
        <f t="shared" ca="1" si="169"/>
        <v>Used USD</v>
      </c>
      <c r="FL9" t="str">
        <f t="shared" ca="1" si="170"/>
        <v>Used USD</v>
      </c>
      <c r="FM9" t="str">
        <f t="shared" ca="1" si="171"/>
        <v>Used AUP</v>
      </c>
      <c r="FN9">
        <f t="shared" ca="1" si="172"/>
        <v>58.75</v>
      </c>
      <c r="FO9">
        <f t="shared" ca="1" si="173"/>
        <v>1.9750000000000001E-8</v>
      </c>
      <c r="FP9">
        <f t="shared" ca="1" si="174"/>
        <v>2.89</v>
      </c>
      <c r="FQ9" t="str">
        <f t="shared" ca="1" si="175"/>
        <v>Used NZP</v>
      </c>
      <c r="FR9">
        <f t="shared" ca="1" si="176"/>
        <v>3.8500000000000001E-3</v>
      </c>
      <c r="FS9">
        <f t="shared" ca="1" si="177"/>
        <v>29</v>
      </c>
      <c r="FT9" t="str">
        <f t="shared" ca="1" si="178"/>
        <v>Used USD</v>
      </c>
      <c r="FU9" t="str">
        <f t="shared" ca="1" si="179"/>
        <v>Used INR</v>
      </c>
      <c r="FV9">
        <f t="shared" ca="1" si="180"/>
        <v>0</v>
      </c>
      <c r="FW9">
        <f t="shared" ca="1" si="181"/>
        <v>52</v>
      </c>
      <c r="FX9">
        <f t="shared" ca="1" si="182"/>
        <v>2.5000000000000001E-3</v>
      </c>
      <c r="FY9">
        <f t="shared" ca="1" si="183"/>
        <v>0</v>
      </c>
      <c r="FZ9" t="str">
        <f t="shared" ca="1" si="184"/>
        <v>Used GBP</v>
      </c>
      <c r="GA9">
        <f t="shared" ca="1" si="185"/>
        <v>0</v>
      </c>
      <c r="GB9">
        <f t="shared" ca="1" si="186"/>
        <v>0</v>
      </c>
      <c r="GC9">
        <f t="shared" ca="1" si="187"/>
        <v>0</v>
      </c>
      <c r="GD9">
        <f t="shared" ca="1" si="188"/>
        <v>0</v>
      </c>
      <c r="GE9">
        <f t="shared" ca="1" si="189"/>
        <v>0</v>
      </c>
      <c r="GF9" t="str">
        <f t="shared" ca="1" si="190"/>
        <v>Used ITL</v>
      </c>
      <c r="GG9">
        <f t="shared" ca="1" si="191"/>
        <v>0</v>
      </c>
      <c r="GH9">
        <f t="shared" ca="1" si="192"/>
        <v>3.75</v>
      </c>
      <c r="GI9">
        <f t="shared" ca="1" si="193"/>
        <v>0</v>
      </c>
      <c r="GJ9">
        <f t="shared" ca="1" si="194"/>
        <v>5.9999999999999995E-4</v>
      </c>
      <c r="GK9">
        <f t="shared" ca="1" si="195"/>
        <v>0</v>
      </c>
      <c r="GL9">
        <f t="shared" ca="1" si="196"/>
        <v>0</v>
      </c>
      <c r="GM9">
        <f t="shared" ca="1" si="197"/>
        <v>3.12</v>
      </c>
      <c r="GN9" t="str">
        <f t="shared" ca="1" si="198"/>
        <v>Part of Czecho.</v>
      </c>
      <c r="GO9" t="str">
        <f t="shared" ca="1" si="199"/>
        <v>Part of Yugo.</v>
      </c>
      <c r="GP9">
        <f t="shared" ca="1" si="200"/>
        <v>0</v>
      </c>
      <c r="GQ9">
        <f t="shared" ca="1" si="201"/>
        <v>0</v>
      </c>
      <c r="GR9">
        <f t="shared" ca="1" si="202"/>
        <v>0</v>
      </c>
      <c r="GS9">
        <f t="shared" ca="1" si="203"/>
        <v>0.75757575757575757</v>
      </c>
      <c r="GT9">
        <f t="shared" ca="1" si="204"/>
        <v>43.25</v>
      </c>
      <c r="GU9">
        <f t="shared" ca="1" si="205"/>
        <v>6.35</v>
      </c>
      <c r="GV9" t="str">
        <f t="shared" ca="1" si="206"/>
        <v>Used EGP, GBP</v>
      </c>
      <c r="GW9">
        <f t="shared" ca="1" si="207"/>
        <v>0</v>
      </c>
      <c r="GX9" t="str">
        <f t="shared" ca="1" si="208"/>
        <v>Used NOK</v>
      </c>
      <c r="GY9" t="str">
        <f t="shared" ca="1" si="209"/>
        <v>Used ZAP</v>
      </c>
      <c r="GZ9">
        <f t="shared" ca="1" si="210"/>
        <v>5.56</v>
      </c>
      <c r="HA9">
        <f t="shared" ca="1" si="211"/>
        <v>4.29</v>
      </c>
      <c r="HB9">
        <f t="shared" ca="1" si="212"/>
        <v>3.71</v>
      </c>
      <c r="HC9">
        <f t="shared" ca="1" si="213"/>
        <v>19.850000000000001</v>
      </c>
      <c r="HD9" t="str">
        <f t="shared" ca="1" si="214"/>
        <v>Part of USSR</v>
      </c>
      <c r="HE9">
        <f t="shared" ca="1" si="215"/>
        <v>0</v>
      </c>
      <c r="HF9">
        <f t="shared" ca="1" si="216"/>
        <v>21.1</v>
      </c>
      <c r="HG9">
        <f t="shared" ca="1" si="217"/>
        <v>0</v>
      </c>
      <c r="HH9">
        <f t="shared" ca="1" si="218"/>
        <v>0</v>
      </c>
      <c r="HI9" t="str">
        <f t="shared" ca="1" si="219"/>
        <v>Used NZP</v>
      </c>
      <c r="HJ9">
        <f t="shared" ca="1" si="220"/>
        <v>0</v>
      </c>
      <c r="HK9" t="str">
        <f t="shared" ca="1" si="221"/>
        <v>Part of USSR</v>
      </c>
      <c r="HL9">
        <f t="shared" ca="1" si="222"/>
        <v>0</v>
      </c>
      <c r="HM9">
        <f t="shared" ca="1" si="223"/>
        <v>0</v>
      </c>
      <c r="HN9">
        <f t="shared" ca="1" si="224"/>
        <v>5.5</v>
      </c>
      <c r="HO9" t="str">
        <f t="shared" ca="1" si="225"/>
        <v>Part of USSR</v>
      </c>
      <c r="HP9" t="str">
        <f t="shared" ca="1" si="226"/>
        <v>Used JMD</v>
      </c>
      <c r="HQ9" t="str">
        <f t="shared" ca="1" si="227"/>
        <v>Used AUP</v>
      </c>
      <c r="HR9">
        <f t="shared" ca="1" si="228"/>
        <v>0</v>
      </c>
      <c r="HS9" t="str">
        <f t="shared" ca="1" si="229"/>
        <v>Part of USSR</v>
      </c>
      <c r="HT9" t="str">
        <f t="shared" ca="1" si="230"/>
        <v>Used INR</v>
      </c>
      <c r="HU9">
        <f t="shared" ca="1" si="231"/>
        <v>0.37174721189591081</v>
      </c>
      <c r="HV9">
        <f t="shared" ca="1" si="232"/>
        <v>1</v>
      </c>
      <c r="HW9">
        <f t="shared" ca="1" si="233"/>
        <v>3.0599999999999999E-6</v>
      </c>
      <c r="HX9" t="str">
        <f t="shared" ca="1" si="234"/>
        <v>Part of USSR</v>
      </c>
      <c r="HY9">
        <f t="shared" ca="1" si="235"/>
        <v>0</v>
      </c>
      <c r="HZ9" t="str">
        <f t="shared" ca="1" si="236"/>
        <v>Used ITL</v>
      </c>
      <c r="IA9">
        <f t="shared" ca="1" si="237"/>
        <v>3.35</v>
      </c>
      <c r="IB9">
        <f t="shared" ca="1" si="238"/>
        <v>0</v>
      </c>
      <c r="IC9" t="str">
        <f t="shared" ca="1" si="239"/>
        <v>used USD</v>
      </c>
      <c r="ID9">
        <f t="shared" ca="1" si="240"/>
        <v>0</v>
      </c>
      <c r="IE9" t="str">
        <f t="shared" ca="1" si="241"/>
        <v>Part of Jordan</v>
      </c>
      <c r="IF9">
        <f t="shared" ca="1" si="242"/>
        <v>0</v>
      </c>
      <c r="IG9">
        <f t="shared" ca="1" si="243"/>
        <v>0</v>
      </c>
      <c r="IH9">
        <f t="shared" ca="1" si="244"/>
        <v>0</v>
      </c>
    </row>
    <row r="10" spans="1:242" x14ac:dyDescent="0.25">
      <c r="A10" t="str">
        <f t="shared" ca="1" si="4"/>
        <v>1954</v>
      </c>
      <c r="B10">
        <f t="shared" ca="1" si="5"/>
        <v>42</v>
      </c>
      <c r="C10">
        <f t="shared" ca="1" si="6"/>
        <v>30</v>
      </c>
      <c r="D10">
        <f t="shared" ca="1" si="7"/>
        <v>3.74</v>
      </c>
      <c r="E10">
        <v>1</v>
      </c>
      <c r="F10" t="str">
        <f t="shared" ca="1" si="8"/>
        <v>Used FFR, ESP</v>
      </c>
      <c r="G10">
        <f t="shared" ca="1" si="9"/>
        <v>0</v>
      </c>
      <c r="H10">
        <f t="shared" ca="1" si="10"/>
        <v>0</v>
      </c>
      <c r="I10">
        <f t="shared" ca="1" si="11"/>
        <v>0</v>
      </c>
      <c r="J10">
        <f t="shared" ca="1" si="12"/>
        <v>2.6700000000000001E-12</v>
      </c>
      <c r="K10" t="str">
        <f t="shared" ca="1" si="13"/>
        <v>Part of USSR</v>
      </c>
      <c r="L10" t="str">
        <f t="shared" ca="1" si="14"/>
        <v>Part of Neth. Antilles</v>
      </c>
      <c r="M10">
        <f t="shared" ca="1" si="15"/>
        <v>0.99009900990099009</v>
      </c>
      <c r="N10">
        <f t="shared" ca="1" si="16"/>
        <v>26.8</v>
      </c>
      <c r="O10" t="str">
        <f t="shared" ca="1" si="17"/>
        <v>Part of USSR</v>
      </c>
      <c r="P10">
        <f t="shared" ca="1" si="18"/>
        <v>0</v>
      </c>
      <c r="Q10" t="str">
        <f t="shared" ca="1" si="19"/>
        <v>Used INR</v>
      </c>
      <c r="R10" t="str">
        <f t="shared" ca="1" si="20"/>
        <v>Part of Pakistan</v>
      </c>
      <c r="S10">
        <f t="shared" ca="1" si="21"/>
        <v>0</v>
      </c>
      <c r="T10" t="str">
        <f t="shared" ca="1" si="22"/>
        <v>Part of USSR</v>
      </c>
      <c r="U10">
        <f t="shared" ca="1" si="23"/>
        <v>50.35</v>
      </c>
      <c r="V10">
        <f t="shared" ca="1" si="24"/>
        <v>0</v>
      </c>
      <c r="W10">
        <f t="shared" ca="1" si="25"/>
        <v>0</v>
      </c>
      <c r="X10">
        <f t="shared" ca="1" si="26"/>
        <v>0</v>
      </c>
      <c r="Y10" t="str">
        <f t="shared" ca="1" si="27"/>
        <v>used INR</v>
      </c>
      <c r="Z10">
        <f t="shared" ca="1" si="28"/>
        <v>1.8199999999999999E-6</v>
      </c>
      <c r="AA10" t="str">
        <f t="shared" ca="1" si="29"/>
        <v>Part of Yugo.</v>
      </c>
      <c r="AB10" t="str">
        <f t="shared" ca="1" si="30"/>
        <v>Used ZAP</v>
      </c>
      <c r="AC10">
        <f t="shared" ca="1" si="31"/>
        <v>2.8363636363636365E-14</v>
      </c>
      <c r="AD10" t="str">
        <f t="shared" ca="1" si="32"/>
        <v>Part of Seychelles</v>
      </c>
      <c r="AE10" t="str">
        <f t="shared" ca="1" si="33"/>
        <v>used JMP and XCD</v>
      </c>
      <c r="AF10">
        <f t="shared" ca="1" si="34"/>
        <v>3.15</v>
      </c>
      <c r="AG10">
        <f t="shared" ca="1" si="35"/>
        <v>3.7000000000000002E-3</v>
      </c>
      <c r="AH10">
        <f t="shared" ca="1" si="36"/>
        <v>0</v>
      </c>
      <c r="AI10">
        <f t="shared" ca="1" si="37"/>
        <v>0</v>
      </c>
      <c r="AJ10">
        <f t="shared" ca="1" si="38"/>
        <v>63</v>
      </c>
      <c r="AK10">
        <f t="shared" ca="1" si="39"/>
        <v>0</v>
      </c>
      <c r="AL10">
        <f t="shared" ca="1" si="40"/>
        <v>0.96699999999999997</v>
      </c>
      <c r="AM10">
        <f t="shared" ca="1" si="41"/>
        <v>0</v>
      </c>
      <c r="AN10" t="str">
        <f t="shared" ca="1" si="42"/>
        <v>Used JMP</v>
      </c>
      <c r="AO10">
        <f t="shared" ca="1" si="43"/>
        <v>0</v>
      </c>
      <c r="AP10">
        <f t="shared" ca="1" si="44"/>
        <v>0</v>
      </c>
      <c r="AQ10">
        <f t="shared" ca="1" si="45"/>
        <v>3.1500000000000001E-4</v>
      </c>
      <c r="AR10">
        <f t="shared" ca="1" si="46"/>
        <v>3.86</v>
      </c>
      <c r="AS10" t="str">
        <f t="shared" ca="1" si="47"/>
        <v>Used MYD</v>
      </c>
      <c r="AT10" t="str">
        <f t="shared" ca="1" si="48"/>
        <v>Used AUP, MYD</v>
      </c>
      <c r="AU10">
        <f t="shared" ca="1" si="49"/>
        <v>3.46</v>
      </c>
      <c r="AV10">
        <f t="shared" ca="1" si="50"/>
        <v>0</v>
      </c>
      <c r="AW10">
        <f t="shared" ca="1" si="51"/>
        <v>0</v>
      </c>
      <c r="AX10">
        <f t="shared" ca="1" si="52"/>
        <v>0</v>
      </c>
      <c r="AY10">
        <f t="shared" ca="1" si="53"/>
        <v>0.83333333333333337</v>
      </c>
      <c r="AZ10">
        <f t="shared" ca="1" si="54"/>
        <v>6.65</v>
      </c>
      <c r="BA10">
        <f t="shared" ca="1" si="55"/>
        <v>0</v>
      </c>
      <c r="BB10" t="str">
        <f t="shared" ca="1" si="56"/>
        <v>Part of Yugo.</v>
      </c>
      <c r="BC10">
        <f t="shared" ca="1" si="57"/>
        <v>1</v>
      </c>
      <c r="BD10">
        <f t="shared" ca="1" si="58"/>
        <v>0</v>
      </c>
      <c r="BE10" t="str">
        <f t="shared" ca="1" si="59"/>
        <v>Part of Cyprus</v>
      </c>
      <c r="BF10">
        <f t="shared" ca="1" si="60"/>
        <v>40.5</v>
      </c>
      <c r="BG10">
        <f t="shared" ca="1" si="61"/>
        <v>7.48</v>
      </c>
      <c r="BH10">
        <f t="shared" ca="1" si="62"/>
        <v>0</v>
      </c>
      <c r="BI10">
        <f t="shared" ca="1" si="63"/>
        <v>0</v>
      </c>
      <c r="BJ10">
        <f t="shared" ca="1" si="64"/>
        <v>1</v>
      </c>
      <c r="BK10">
        <f t="shared" ca="1" si="65"/>
        <v>17.55</v>
      </c>
      <c r="BL10">
        <f t="shared" ca="1" si="66"/>
        <v>0.38461538461538458</v>
      </c>
      <c r="BM10">
        <f t="shared" ca="1" si="67"/>
        <v>2.5</v>
      </c>
      <c r="BN10" t="str">
        <f t="shared" ca="1" si="68"/>
        <v>Used ESP</v>
      </c>
      <c r="BO10" t="str">
        <f t="shared" ca="1" si="69"/>
        <v>Part of Ethiopia</v>
      </c>
      <c r="BP10" t="str">
        <f t="shared" ca="1" si="70"/>
        <v>Part of USSR</v>
      </c>
      <c r="BQ10">
        <f t="shared" ca="1" si="71"/>
        <v>0</v>
      </c>
      <c r="BR10" t="str">
        <f t="shared" ca="1" si="72"/>
        <v>n.a.</v>
      </c>
      <c r="BS10">
        <f t="shared" ca="1" si="73"/>
        <v>0</v>
      </c>
      <c r="BT10">
        <f t="shared" ca="1" si="74"/>
        <v>0</v>
      </c>
      <c r="BU10">
        <f t="shared" ca="1" si="75"/>
        <v>0</v>
      </c>
      <c r="BV10">
        <f t="shared" ca="1" si="76"/>
        <v>3.54</v>
      </c>
      <c r="BW10">
        <f t="shared" ca="1" si="77"/>
        <v>3.74</v>
      </c>
      <c r="BX10">
        <f t="shared" ca="1" si="78"/>
        <v>0</v>
      </c>
      <c r="BY10">
        <f t="shared" ca="1" si="79"/>
        <v>0</v>
      </c>
      <c r="BZ10">
        <f t="shared" ca="1" si="80"/>
        <v>0</v>
      </c>
      <c r="CA10">
        <f t="shared" ca="1" si="81"/>
        <v>0</v>
      </c>
      <c r="CB10" t="str">
        <f t="shared" ca="1" si="82"/>
        <v>Part of USSR</v>
      </c>
      <c r="CC10">
        <f t="shared" ca="1" si="83"/>
        <v>4.33</v>
      </c>
      <c r="CD10">
        <f t="shared" ca="1" si="84"/>
        <v>0</v>
      </c>
      <c r="CE10">
        <f t="shared" ca="1" si="85"/>
        <v>0</v>
      </c>
      <c r="CF10">
        <f t="shared" ca="1" si="86"/>
        <v>31</v>
      </c>
      <c r="CG10">
        <f t="shared" ca="1" si="87"/>
        <v>0</v>
      </c>
      <c r="CH10">
        <f t="shared" ca="1" si="88"/>
        <v>0</v>
      </c>
      <c r="CI10">
        <f t="shared" ca="1" si="89"/>
        <v>0</v>
      </c>
      <c r="CJ10" t="str">
        <f t="shared" ca="1" si="90"/>
        <v>Used USD</v>
      </c>
      <c r="CK10">
        <f t="shared" ca="1" si="91"/>
        <v>0</v>
      </c>
      <c r="CL10" t="str">
        <f t="shared" ca="1" si="92"/>
        <v>Used GBP</v>
      </c>
      <c r="CM10">
        <f t="shared" ca="1" si="93"/>
        <v>0</v>
      </c>
      <c r="CN10">
        <f t="shared" ca="1" si="94"/>
        <v>0</v>
      </c>
      <c r="CO10">
        <f t="shared" ca="1" si="95"/>
        <v>0</v>
      </c>
      <c r="CP10">
        <f t="shared" ca="1" si="96"/>
        <v>5</v>
      </c>
      <c r="CQ10">
        <f t="shared" ca="1" si="97"/>
        <v>2</v>
      </c>
      <c r="CR10">
        <f t="shared" ca="1" si="98"/>
        <v>5.94</v>
      </c>
      <c r="CS10">
        <f t="shared" ca="1" si="99"/>
        <v>50.5</v>
      </c>
      <c r="CT10">
        <f t="shared" ca="1" si="100"/>
        <v>0.22899999999999998</v>
      </c>
      <c r="CU10">
        <f t="shared" ca="1" si="101"/>
        <v>5.03</v>
      </c>
      <c r="CV10">
        <f t="shared" ca="1" si="102"/>
        <v>3.6749999999999998E-2</v>
      </c>
      <c r="CW10">
        <f t="shared" ca="1" si="103"/>
        <v>85</v>
      </c>
      <c r="CX10">
        <f t="shared" ca="1" si="104"/>
        <v>0.37313432835820892</v>
      </c>
      <c r="CY10">
        <f t="shared" ca="1" si="105"/>
        <v>0.37453183520599254</v>
      </c>
      <c r="CZ10" t="str">
        <f t="shared" ca="1" si="106"/>
        <v>Used GBP</v>
      </c>
      <c r="DA10">
        <f t="shared" ca="1" si="107"/>
        <v>2.272727272727273E-4</v>
      </c>
      <c r="DB10">
        <f t="shared" ca="1" si="108"/>
        <v>638.5</v>
      </c>
      <c r="DC10">
        <f t="shared" ca="1" si="109"/>
        <v>0</v>
      </c>
      <c r="DD10">
        <f t="shared" ca="1" si="110"/>
        <v>424</v>
      </c>
      <c r="DE10" t="str">
        <f t="shared" ca="1" si="111"/>
        <v>Used GBP</v>
      </c>
      <c r="DF10">
        <f t="shared" ca="1" si="112"/>
        <v>0.38022813688212931</v>
      </c>
      <c r="DG10" t="str">
        <f t="shared" ca="1" si="113"/>
        <v>Part of USSR</v>
      </c>
      <c r="DH10">
        <f t="shared" ca="1" si="114"/>
        <v>0</v>
      </c>
      <c r="DI10" t="str">
        <f t="shared" ca="1" si="115"/>
        <v>Used AUP</v>
      </c>
      <c r="DJ10">
        <f t="shared" ca="1" si="116"/>
        <v>0</v>
      </c>
      <c r="DK10">
        <f t="shared" ca="1" si="117"/>
        <v>76</v>
      </c>
      <c r="DL10" t="str">
        <f t="shared" ca="1" si="118"/>
        <v>Part of Yugo.</v>
      </c>
      <c r="DM10" t="str">
        <f t="shared" ca="1" si="119"/>
        <v>Used INR</v>
      </c>
      <c r="DN10" t="str">
        <f t="shared" ca="1" si="120"/>
        <v>Part of USSR</v>
      </c>
      <c r="DO10">
        <f t="shared" ca="1" si="121"/>
        <v>3.15E-2</v>
      </c>
      <c r="DP10" t="str">
        <f t="shared" ca="1" si="122"/>
        <v>Part of USSR</v>
      </c>
      <c r="DQ10">
        <f t="shared" ca="1" si="123"/>
        <v>3.23</v>
      </c>
      <c r="DR10" t="str">
        <f t="shared" ca="1" si="124"/>
        <v>Used ZAP</v>
      </c>
      <c r="DS10" t="str">
        <f t="shared" ca="1" si="125"/>
        <v>used USD</v>
      </c>
      <c r="DT10">
        <f t="shared" ca="1" si="126"/>
        <v>0.38022813688212931</v>
      </c>
      <c r="DU10" t="str">
        <f t="shared" ca="1" si="127"/>
        <v>Used CHF</v>
      </c>
      <c r="DV10" t="str">
        <f t="shared" ca="1" si="128"/>
        <v>Part of USSR</v>
      </c>
      <c r="DW10">
        <f t="shared" ca="1" si="129"/>
        <v>50.35</v>
      </c>
      <c r="DX10">
        <f t="shared" ca="1" si="130"/>
        <v>0</v>
      </c>
      <c r="DY10" t="str">
        <f t="shared" ca="1" si="131"/>
        <v>Part of Yugo.</v>
      </c>
      <c r="DZ10">
        <f t="shared" ca="1" si="132"/>
        <v>0</v>
      </c>
      <c r="EA10">
        <f t="shared" ca="1" si="133"/>
        <v>0</v>
      </c>
      <c r="EB10">
        <f t="shared" ca="1" si="134"/>
        <v>3.15</v>
      </c>
      <c r="EC10">
        <f t="shared" ca="1" si="135"/>
        <v>0</v>
      </c>
      <c r="ED10">
        <f t="shared" ca="1" si="136"/>
        <v>0</v>
      </c>
      <c r="EE10">
        <f t="shared" ca="1" si="137"/>
        <v>0</v>
      </c>
      <c r="EF10" t="str">
        <f t="shared" ca="1" si="138"/>
        <v>Used USD</v>
      </c>
      <c r="EG10">
        <f t="shared" ca="1" si="139"/>
        <v>0</v>
      </c>
      <c r="EH10">
        <f t="shared" ca="1" si="140"/>
        <v>0</v>
      </c>
      <c r="EI10">
        <f t="shared" ca="1" si="141"/>
        <v>0</v>
      </c>
      <c r="EJ10" t="str">
        <f t="shared" ca="1" si="142"/>
        <v>Part of Comoros</v>
      </c>
      <c r="EK10">
        <f t="shared" ca="1" si="143"/>
        <v>1.251E-2</v>
      </c>
      <c r="EL10" t="str">
        <f t="shared" ca="1" si="144"/>
        <v>Used USD</v>
      </c>
      <c r="EM10" t="str">
        <f t="shared" ca="1" si="145"/>
        <v>Part of USSR</v>
      </c>
      <c r="EN10" t="str">
        <f t="shared" ca="1" si="146"/>
        <v>Used FFR</v>
      </c>
      <c r="EO10">
        <f t="shared" ca="1" si="147"/>
        <v>0</v>
      </c>
      <c r="EP10" t="str">
        <f t="shared" ca="1" si="148"/>
        <v>Part of Yugo.</v>
      </c>
      <c r="EQ10">
        <f t="shared" ca="1" si="149"/>
        <v>0</v>
      </c>
      <c r="ER10">
        <f t="shared" ca="1" si="150"/>
        <v>0</v>
      </c>
      <c r="ES10">
        <f t="shared" ca="1" si="151"/>
        <v>0</v>
      </c>
      <c r="ET10">
        <f t="shared" ca="1" si="152"/>
        <v>7.95</v>
      </c>
      <c r="EU10">
        <f t="shared" ca="1" si="153"/>
        <v>0</v>
      </c>
      <c r="EV10" t="str">
        <f t="shared" ca="1" si="154"/>
        <v>Used AUD</v>
      </c>
      <c r="EW10">
        <f t="shared" ca="1" si="155"/>
        <v>0</v>
      </c>
      <c r="EX10">
        <f t="shared" ca="1" si="156"/>
        <v>3.76</v>
      </c>
      <c r="EY10">
        <f t="shared" ca="1" si="157"/>
        <v>0</v>
      </c>
      <c r="EZ10">
        <f t="shared" ca="1" si="158"/>
        <v>0</v>
      </c>
      <c r="FA10">
        <f t="shared" ca="1" si="159"/>
        <v>0.83333333333333337</v>
      </c>
      <c r="FB10">
        <f t="shared" ca="1" si="160"/>
        <v>1.44E-9</v>
      </c>
      <c r="FC10">
        <f t="shared" ca="1" si="161"/>
        <v>0</v>
      </c>
      <c r="FD10">
        <f t="shared" ca="1" si="162"/>
        <v>0</v>
      </c>
      <c r="FE10" t="str">
        <f t="shared" ca="1" si="163"/>
        <v>Used NZP</v>
      </c>
      <c r="FF10" t="str">
        <f t="shared" ca="1" si="164"/>
        <v>Used AUD</v>
      </c>
      <c r="FG10" t="str">
        <f t="shared" ca="1" si="165"/>
        <v>Used USD</v>
      </c>
      <c r="FH10">
        <f t="shared" ca="1" si="166"/>
        <v>7.93</v>
      </c>
      <c r="FI10" t="str">
        <f t="shared" ca="1" si="167"/>
        <v>Used INR</v>
      </c>
      <c r="FJ10">
        <f t="shared" ca="1" si="168"/>
        <v>6.36</v>
      </c>
      <c r="FK10" t="str">
        <f t="shared" ca="1" si="169"/>
        <v>Used USD</v>
      </c>
      <c r="FL10" t="str">
        <f t="shared" ca="1" si="170"/>
        <v>Used USD</v>
      </c>
      <c r="FM10" t="str">
        <f t="shared" ca="1" si="171"/>
        <v>Used AUP</v>
      </c>
      <c r="FN10">
        <f t="shared" ca="1" si="172"/>
        <v>68.5</v>
      </c>
      <c r="FO10">
        <f t="shared" ca="1" si="173"/>
        <v>1.9000000000000001E-8</v>
      </c>
      <c r="FP10">
        <f t="shared" ca="1" si="174"/>
        <v>3.22</v>
      </c>
      <c r="FQ10" t="str">
        <f t="shared" ca="1" si="175"/>
        <v>Used NZP</v>
      </c>
      <c r="FR10">
        <f t="shared" ca="1" si="176"/>
        <v>4.9500000000000004E-3</v>
      </c>
      <c r="FS10">
        <f t="shared" ca="1" si="177"/>
        <v>28.75</v>
      </c>
      <c r="FT10" t="str">
        <f t="shared" ca="1" si="178"/>
        <v>Used USD</v>
      </c>
      <c r="FU10" t="str">
        <f t="shared" ca="1" si="179"/>
        <v>Used INR</v>
      </c>
      <c r="FV10">
        <f t="shared" ca="1" si="180"/>
        <v>0</v>
      </c>
      <c r="FW10">
        <f t="shared" ca="1" si="181"/>
        <v>26.75</v>
      </c>
      <c r="FX10">
        <f t="shared" ca="1" si="182"/>
        <v>2E-3</v>
      </c>
      <c r="FY10">
        <f t="shared" ca="1" si="183"/>
        <v>0</v>
      </c>
      <c r="FZ10" t="str">
        <f t="shared" ca="1" si="184"/>
        <v>Used GBP</v>
      </c>
      <c r="GA10">
        <f t="shared" ca="1" si="185"/>
        <v>0</v>
      </c>
      <c r="GB10">
        <f t="shared" ca="1" si="186"/>
        <v>0</v>
      </c>
      <c r="GC10">
        <f t="shared" ca="1" si="187"/>
        <v>0</v>
      </c>
      <c r="GD10">
        <f t="shared" ca="1" si="188"/>
        <v>0</v>
      </c>
      <c r="GE10">
        <f t="shared" ca="1" si="189"/>
        <v>0</v>
      </c>
      <c r="GF10" t="str">
        <f t="shared" ca="1" si="190"/>
        <v>Used ITL</v>
      </c>
      <c r="GG10">
        <f t="shared" ca="1" si="191"/>
        <v>0</v>
      </c>
      <c r="GH10">
        <f t="shared" ca="1" si="192"/>
        <v>3.8</v>
      </c>
      <c r="GI10">
        <f t="shared" ca="1" si="193"/>
        <v>0</v>
      </c>
      <c r="GJ10">
        <f t="shared" ca="1" si="194"/>
        <v>7.1000000000000002E-4</v>
      </c>
      <c r="GK10">
        <f t="shared" ca="1" si="195"/>
        <v>0</v>
      </c>
      <c r="GL10">
        <f t="shared" ca="1" si="196"/>
        <v>0</v>
      </c>
      <c r="GM10">
        <f t="shared" ca="1" si="197"/>
        <v>3.15</v>
      </c>
      <c r="GN10" t="str">
        <f t="shared" ca="1" si="198"/>
        <v>Part of Czecho.</v>
      </c>
      <c r="GO10" t="str">
        <f t="shared" ca="1" si="199"/>
        <v>Part of Yugo.</v>
      </c>
      <c r="GP10">
        <f t="shared" ca="1" si="200"/>
        <v>0</v>
      </c>
      <c r="GQ10">
        <f t="shared" ca="1" si="201"/>
        <v>0</v>
      </c>
      <c r="GR10">
        <f t="shared" ca="1" si="202"/>
        <v>0</v>
      </c>
      <c r="GS10">
        <f t="shared" ca="1" si="203"/>
        <v>0.74349442379182162</v>
      </c>
      <c r="GT10">
        <f t="shared" ca="1" si="204"/>
        <v>44</v>
      </c>
      <c r="GU10">
        <f t="shared" ca="1" si="205"/>
        <v>6.4</v>
      </c>
      <c r="GV10" t="str">
        <f t="shared" ca="1" si="206"/>
        <v>Used EGP, GBP</v>
      </c>
      <c r="GW10">
        <f t="shared" ca="1" si="207"/>
        <v>0</v>
      </c>
      <c r="GX10" t="str">
        <f t="shared" ca="1" si="208"/>
        <v>Used NOK</v>
      </c>
      <c r="GY10" t="str">
        <f t="shared" ca="1" si="209"/>
        <v>Used ZAP</v>
      </c>
      <c r="GZ10">
        <f t="shared" ca="1" si="210"/>
        <v>5.48</v>
      </c>
      <c r="HA10">
        <f t="shared" ca="1" si="211"/>
        <v>4.28</v>
      </c>
      <c r="HB10">
        <f t="shared" ca="1" si="212"/>
        <v>3.62</v>
      </c>
      <c r="HC10">
        <f t="shared" ca="1" si="213"/>
        <v>27.5</v>
      </c>
      <c r="HD10" t="str">
        <f t="shared" ca="1" si="214"/>
        <v>Part of USSR</v>
      </c>
      <c r="HE10">
        <f t="shared" ca="1" si="215"/>
        <v>0</v>
      </c>
      <c r="HF10">
        <f t="shared" ca="1" si="216"/>
        <v>21.5</v>
      </c>
      <c r="HG10">
        <f t="shared" ca="1" si="217"/>
        <v>0</v>
      </c>
      <c r="HH10">
        <f t="shared" ca="1" si="218"/>
        <v>0</v>
      </c>
      <c r="HI10" t="str">
        <f t="shared" ca="1" si="219"/>
        <v>Used NZP</v>
      </c>
      <c r="HJ10">
        <f t="shared" ca="1" si="220"/>
        <v>0</v>
      </c>
      <c r="HK10" t="str">
        <f t="shared" ca="1" si="221"/>
        <v>Part of USSR</v>
      </c>
      <c r="HL10">
        <f t="shared" ca="1" si="222"/>
        <v>0</v>
      </c>
      <c r="HM10">
        <f t="shared" ca="1" si="223"/>
        <v>3.74</v>
      </c>
      <c r="HN10">
        <f t="shared" ca="1" si="224"/>
        <v>6.72</v>
      </c>
      <c r="HO10" t="str">
        <f t="shared" ca="1" si="225"/>
        <v>Part of USSR</v>
      </c>
      <c r="HP10" t="str">
        <f t="shared" ca="1" si="226"/>
        <v>Used JMD</v>
      </c>
      <c r="HQ10" t="str">
        <f t="shared" ca="1" si="227"/>
        <v>Used AUP</v>
      </c>
      <c r="HR10">
        <f t="shared" ca="1" si="228"/>
        <v>0</v>
      </c>
      <c r="HS10" t="str">
        <f t="shared" ca="1" si="229"/>
        <v>Part of USSR</v>
      </c>
      <c r="HT10" t="str">
        <f t="shared" ca="1" si="230"/>
        <v>Used INR</v>
      </c>
      <c r="HU10">
        <f t="shared" ca="1" si="231"/>
        <v>0.37313432835820892</v>
      </c>
      <c r="HV10">
        <f t="shared" ca="1" si="232"/>
        <v>1</v>
      </c>
      <c r="HW10">
        <f t="shared" ca="1" si="233"/>
        <v>3.2200000000000001E-6</v>
      </c>
      <c r="HX10" t="str">
        <f t="shared" ca="1" si="234"/>
        <v>Part of USSR</v>
      </c>
      <c r="HY10">
        <f t="shared" ca="1" si="235"/>
        <v>0</v>
      </c>
      <c r="HZ10" t="str">
        <f t="shared" ca="1" si="236"/>
        <v>Used ITL</v>
      </c>
      <c r="IA10">
        <f t="shared" ca="1" si="237"/>
        <v>3.35</v>
      </c>
      <c r="IB10">
        <f t="shared" ca="1" si="238"/>
        <v>0</v>
      </c>
      <c r="IC10" t="str">
        <f t="shared" ca="1" si="239"/>
        <v>used USD</v>
      </c>
      <c r="ID10">
        <f t="shared" ca="1" si="240"/>
        <v>0</v>
      </c>
      <c r="IE10" t="str">
        <f t="shared" ca="1" si="241"/>
        <v>Part of Jordan</v>
      </c>
      <c r="IF10">
        <f t="shared" ca="1" si="242"/>
        <v>0</v>
      </c>
      <c r="IG10">
        <f t="shared" ca="1" si="243"/>
        <v>0</v>
      </c>
      <c r="IH10">
        <f t="shared" ca="1" si="244"/>
        <v>0</v>
      </c>
    </row>
    <row r="11" spans="1:242" x14ac:dyDescent="0.25">
      <c r="A11" t="str">
        <f t="shared" ca="1" si="4"/>
        <v>1955</v>
      </c>
      <c r="B11">
        <f t="shared" ca="1" si="5"/>
        <v>48</v>
      </c>
      <c r="C11">
        <f t="shared" ca="1" si="6"/>
        <v>37.5</v>
      </c>
      <c r="D11">
        <f t="shared" ca="1" si="7"/>
        <v>3.9</v>
      </c>
      <c r="E11">
        <v>1</v>
      </c>
      <c r="F11" t="str">
        <f t="shared" ca="1" si="8"/>
        <v>Used FFR, ESP</v>
      </c>
      <c r="G11">
        <f t="shared" ca="1" si="9"/>
        <v>0</v>
      </c>
      <c r="H11">
        <f t="shared" ca="1" si="10"/>
        <v>0</v>
      </c>
      <c r="I11">
        <f t="shared" ca="1" si="11"/>
        <v>0</v>
      </c>
      <c r="J11">
        <f t="shared" ca="1" si="12"/>
        <v>3.6E-12</v>
      </c>
      <c r="K11" t="str">
        <f t="shared" ca="1" si="13"/>
        <v>Part of USSR</v>
      </c>
      <c r="L11" t="str">
        <f t="shared" ca="1" si="14"/>
        <v>Part of Neth. Antilles</v>
      </c>
      <c r="M11">
        <f t="shared" ca="1" si="15"/>
        <v>0.99009900990099009</v>
      </c>
      <c r="N11">
        <f t="shared" ca="1" si="16"/>
        <v>27</v>
      </c>
      <c r="O11" t="str">
        <f t="shared" ca="1" si="17"/>
        <v>Part of USSR</v>
      </c>
      <c r="P11">
        <f t="shared" ca="1" si="18"/>
        <v>0</v>
      </c>
      <c r="Q11" t="str">
        <f t="shared" ca="1" si="19"/>
        <v>Used INR</v>
      </c>
      <c r="R11" t="str">
        <f t="shared" ca="1" si="20"/>
        <v>Part of Pakistan</v>
      </c>
      <c r="S11">
        <f t="shared" ca="1" si="21"/>
        <v>0</v>
      </c>
      <c r="T11" t="str">
        <f t="shared" ca="1" si="22"/>
        <v>Part of USSR</v>
      </c>
      <c r="U11">
        <f t="shared" ca="1" si="23"/>
        <v>50.15</v>
      </c>
      <c r="V11">
        <f t="shared" ca="1" si="24"/>
        <v>0</v>
      </c>
      <c r="W11">
        <f t="shared" ca="1" si="25"/>
        <v>0</v>
      </c>
      <c r="X11">
        <f t="shared" ca="1" si="26"/>
        <v>0</v>
      </c>
      <c r="Y11" t="str">
        <f t="shared" ca="1" si="27"/>
        <v>used INR</v>
      </c>
      <c r="Z11">
        <f t="shared" ca="1" si="28"/>
        <v>4.0500000000000002E-6</v>
      </c>
      <c r="AA11" t="str">
        <f t="shared" ca="1" si="29"/>
        <v>Part of Yugo.</v>
      </c>
      <c r="AB11" t="str">
        <f t="shared" ca="1" si="30"/>
        <v>Used ZAP</v>
      </c>
      <c r="AC11">
        <f t="shared" ca="1" si="31"/>
        <v>2.490909090909091E-14</v>
      </c>
      <c r="AD11" t="str">
        <f t="shared" ca="1" si="32"/>
        <v>Part of Seychelles</v>
      </c>
      <c r="AE11" t="str">
        <f t="shared" ca="1" si="33"/>
        <v>used JMP and XCD</v>
      </c>
      <c r="AF11">
        <f t="shared" ca="1" si="34"/>
        <v>3.28</v>
      </c>
      <c r="AG11">
        <f t="shared" ca="1" si="35"/>
        <v>3.8500000000000001E-3</v>
      </c>
      <c r="AH11">
        <f t="shared" ca="1" si="36"/>
        <v>0</v>
      </c>
      <c r="AI11">
        <f t="shared" ca="1" si="37"/>
        <v>0</v>
      </c>
      <c r="AJ11">
        <f t="shared" ca="1" si="38"/>
        <v>110</v>
      </c>
      <c r="AK11">
        <f t="shared" ca="1" si="39"/>
        <v>0</v>
      </c>
      <c r="AL11">
        <f t="shared" ca="1" si="40"/>
        <v>0.999</v>
      </c>
      <c r="AM11">
        <f t="shared" ca="1" si="41"/>
        <v>0</v>
      </c>
      <c r="AN11" t="str">
        <f t="shared" ca="1" si="42"/>
        <v>Used JMP</v>
      </c>
      <c r="AO11">
        <f t="shared" ca="1" si="43"/>
        <v>0</v>
      </c>
      <c r="AP11">
        <f t="shared" ca="1" si="44"/>
        <v>0</v>
      </c>
      <c r="AQ11">
        <f t="shared" ca="1" si="45"/>
        <v>6.8000000000000005E-4</v>
      </c>
      <c r="AR11">
        <f t="shared" ca="1" si="46"/>
        <v>5.35</v>
      </c>
      <c r="AS11" t="str">
        <f t="shared" ca="1" si="47"/>
        <v>Used MYD</v>
      </c>
      <c r="AT11" t="str">
        <f t="shared" ca="1" si="48"/>
        <v>Used AUP, MYD</v>
      </c>
      <c r="AU11">
        <f t="shared" ca="1" si="49"/>
        <v>4.13</v>
      </c>
      <c r="AV11">
        <f t="shared" ca="1" si="50"/>
        <v>0</v>
      </c>
      <c r="AW11">
        <f t="shared" ca="1" si="51"/>
        <v>0</v>
      </c>
      <c r="AX11">
        <f t="shared" ca="1" si="52"/>
        <v>0</v>
      </c>
      <c r="AY11">
        <f t="shared" ca="1" si="53"/>
        <v>0.83333333333333337</v>
      </c>
      <c r="AZ11">
        <f t="shared" ca="1" si="54"/>
        <v>6.7</v>
      </c>
      <c r="BA11">
        <f t="shared" ca="1" si="55"/>
        <v>0</v>
      </c>
      <c r="BB11" t="str">
        <f t="shared" ca="1" si="56"/>
        <v>Part of Yugo.</v>
      </c>
      <c r="BC11">
        <f t="shared" ca="1" si="57"/>
        <v>1</v>
      </c>
      <c r="BD11">
        <f t="shared" ca="1" si="58"/>
        <v>0</v>
      </c>
      <c r="BE11" t="str">
        <f t="shared" ca="1" si="59"/>
        <v>Part of Cyprus</v>
      </c>
      <c r="BF11">
        <f t="shared" ca="1" si="60"/>
        <v>45.5</v>
      </c>
      <c r="BG11">
        <f t="shared" ca="1" si="61"/>
        <v>7.11</v>
      </c>
      <c r="BH11">
        <f t="shared" ca="1" si="62"/>
        <v>0</v>
      </c>
      <c r="BI11">
        <f t="shared" ca="1" si="63"/>
        <v>0</v>
      </c>
      <c r="BJ11">
        <f t="shared" ca="1" si="64"/>
        <v>1</v>
      </c>
      <c r="BK11">
        <f t="shared" ca="1" si="65"/>
        <v>17.399999999999999</v>
      </c>
      <c r="BL11">
        <f t="shared" ca="1" si="66"/>
        <v>0.41493775933609955</v>
      </c>
      <c r="BM11">
        <f t="shared" ca="1" si="67"/>
        <v>2.5</v>
      </c>
      <c r="BN11" t="str">
        <f t="shared" ca="1" si="68"/>
        <v>Used ESP</v>
      </c>
      <c r="BO11" t="str">
        <f t="shared" ca="1" si="69"/>
        <v>Part of Ethiopia</v>
      </c>
      <c r="BP11" t="str">
        <f t="shared" ca="1" si="70"/>
        <v>Part of USSR</v>
      </c>
      <c r="BQ11">
        <f t="shared" ca="1" si="71"/>
        <v>0</v>
      </c>
      <c r="BR11" t="str">
        <f t="shared" ca="1" si="72"/>
        <v>n.a.</v>
      </c>
      <c r="BS11">
        <f t="shared" ca="1" si="73"/>
        <v>0</v>
      </c>
      <c r="BT11">
        <f t="shared" ca="1" si="74"/>
        <v>0</v>
      </c>
      <c r="BU11">
        <f t="shared" ca="1" si="75"/>
        <v>0</v>
      </c>
      <c r="BV11">
        <f t="shared" ca="1" si="76"/>
        <v>3.58</v>
      </c>
      <c r="BW11">
        <f t="shared" ca="1" si="77"/>
        <v>3.9</v>
      </c>
      <c r="BX11">
        <f t="shared" ca="1" si="78"/>
        <v>0</v>
      </c>
      <c r="BY11">
        <f t="shared" ca="1" si="79"/>
        <v>0</v>
      </c>
      <c r="BZ11">
        <f t="shared" ca="1" si="80"/>
        <v>0</v>
      </c>
      <c r="CA11">
        <f t="shared" ca="1" si="81"/>
        <v>0</v>
      </c>
      <c r="CB11" t="str">
        <f t="shared" ca="1" si="82"/>
        <v>Part of USSR</v>
      </c>
      <c r="CC11">
        <f t="shared" ca="1" si="83"/>
        <v>4.24</v>
      </c>
      <c r="CD11">
        <f t="shared" ca="1" si="84"/>
        <v>0</v>
      </c>
      <c r="CE11">
        <f t="shared" ca="1" si="85"/>
        <v>0</v>
      </c>
      <c r="CF11">
        <f t="shared" ca="1" si="86"/>
        <v>32</v>
      </c>
      <c r="CG11">
        <f t="shared" ca="1" si="87"/>
        <v>0</v>
      </c>
      <c r="CH11">
        <f t="shared" ca="1" si="88"/>
        <v>0</v>
      </c>
      <c r="CI11">
        <f t="shared" ca="1" si="89"/>
        <v>0</v>
      </c>
      <c r="CJ11" t="str">
        <f t="shared" ca="1" si="90"/>
        <v>Used USD</v>
      </c>
      <c r="CK11">
        <f t="shared" ca="1" si="91"/>
        <v>0</v>
      </c>
      <c r="CL11" t="str">
        <f t="shared" ca="1" si="92"/>
        <v>Used GBP</v>
      </c>
      <c r="CM11">
        <f t="shared" ca="1" si="93"/>
        <v>0</v>
      </c>
      <c r="CN11">
        <f t="shared" ca="1" si="94"/>
        <v>0</v>
      </c>
      <c r="CO11">
        <f t="shared" ca="1" si="95"/>
        <v>0</v>
      </c>
      <c r="CP11">
        <f t="shared" ca="1" si="96"/>
        <v>5</v>
      </c>
      <c r="CQ11">
        <f t="shared" ca="1" si="97"/>
        <v>2</v>
      </c>
      <c r="CR11">
        <f t="shared" ca="1" si="98"/>
        <v>5.87</v>
      </c>
      <c r="CS11">
        <f t="shared" ca="1" si="99"/>
        <v>52</v>
      </c>
      <c r="CT11">
        <f t="shared" ca="1" si="100"/>
        <v>0.245</v>
      </c>
      <c r="CU11">
        <f t="shared" ca="1" si="101"/>
        <v>4.96</v>
      </c>
      <c r="CV11">
        <f t="shared" ca="1" si="102"/>
        <v>3.4000000000000002E-2</v>
      </c>
      <c r="CW11">
        <f t="shared" ca="1" si="103"/>
        <v>78.75</v>
      </c>
      <c r="CX11">
        <f t="shared" ca="1" si="104"/>
        <v>0.3623188405797102</v>
      </c>
      <c r="CY11">
        <f t="shared" ca="1" si="105"/>
        <v>0.37174721189591081</v>
      </c>
      <c r="CZ11" t="str">
        <f t="shared" ca="1" si="106"/>
        <v>Used GBP</v>
      </c>
      <c r="DA11">
        <f t="shared" ca="1" si="107"/>
        <v>2.1739130434782607E-4</v>
      </c>
      <c r="DB11">
        <f t="shared" ca="1" si="108"/>
        <v>635.5</v>
      </c>
      <c r="DC11">
        <f t="shared" ca="1" si="109"/>
        <v>0</v>
      </c>
      <c r="DD11">
        <f t="shared" ca="1" si="110"/>
        <v>401</v>
      </c>
      <c r="DE11" t="str">
        <f t="shared" ca="1" si="111"/>
        <v>Used GBP</v>
      </c>
      <c r="DF11">
        <f t="shared" ca="1" si="112"/>
        <v>0.38910505836575876</v>
      </c>
      <c r="DG11" t="str">
        <f t="shared" ca="1" si="113"/>
        <v>Part of USSR</v>
      </c>
      <c r="DH11">
        <f t="shared" ca="1" si="114"/>
        <v>0</v>
      </c>
      <c r="DI11" t="str">
        <f t="shared" ca="1" si="115"/>
        <v>Used AUP</v>
      </c>
      <c r="DJ11">
        <f t="shared" ca="1" si="116"/>
        <v>0</v>
      </c>
      <c r="DK11">
        <f t="shared" ca="1" si="117"/>
        <v>91</v>
      </c>
      <c r="DL11" t="str">
        <f t="shared" ca="1" si="118"/>
        <v>Part of Yugo.</v>
      </c>
      <c r="DM11" t="str">
        <f t="shared" ca="1" si="119"/>
        <v>Used INR</v>
      </c>
      <c r="DN11" t="str">
        <f t="shared" ca="1" si="120"/>
        <v>Part of USSR</v>
      </c>
      <c r="DO11">
        <f t="shared" ca="1" si="121"/>
        <v>5.5E-2</v>
      </c>
      <c r="DP11" t="str">
        <f t="shared" ca="1" si="122"/>
        <v>Part of USSR</v>
      </c>
      <c r="DQ11">
        <f t="shared" ca="1" si="123"/>
        <v>3.25</v>
      </c>
      <c r="DR11" t="str">
        <f t="shared" ca="1" si="124"/>
        <v>Used ZAP</v>
      </c>
      <c r="DS11" t="str">
        <f t="shared" ca="1" si="125"/>
        <v>used USD</v>
      </c>
      <c r="DT11">
        <f t="shared" ca="1" si="126"/>
        <v>0.37313429999999997</v>
      </c>
      <c r="DU11" t="str">
        <f t="shared" ca="1" si="127"/>
        <v>Used CHF</v>
      </c>
      <c r="DV11" t="str">
        <f t="shared" ca="1" si="128"/>
        <v>Part of USSR</v>
      </c>
      <c r="DW11">
        <f t="shared" ca="1" si="129"/>
        <v>50.15</v>
      </c>
      <c r="DX11">
        <f t="shared" ca="1" si="130"/>
        <v>0</v>
      </c>
      <c r="DY11" t="str">
        <f t="shared" ca="1" si="131"/>
        <v>Part of Yugo.</v>
      </c>
      <c r="DZ11">
        <f t="shared" ca="1" si="132"/>
        <v>0</v>
      </c>
      <c r="EA11">
        <f t="shared" ca="1" si="133"/>
        <v>0</v>
      </c>
      <c r="EB11">
        <f t="shared" ca="1" si="134"/>
        <v>3.28</v>
      </c>
      <c r="EC11">
        <f t="shared" ca="1" si="135"/>
        <v>0</v>
      </c>
      <c r="ED11">
        <f t="shared" ca="1" si="136"/>
        <v>0</v>
      </c>
      <c r="EE11">
        <f t="shared" ca="1" si="137"/>
        <v>0</v>
      </c>
      <c r="EF11" t="str">
        <f t="shared" ca="1" si="138"/>
        <v>Used USD</v>
      </c>
      <c r="EG11">
        <f t="shared" ca="1" si="139"/>
        <v>0</v>
      </c>
      <c r="EH11">
        <f t="shared" ca="1" si="140"/>
        <v>0</v>
      </c>
      <c r="EI11">
        <f t="shared" ca="1" si="141"/>
        <v>0</v>
      </c>
      <c r="EJ11" t="str">
        <f t="shared" ca="1" si="142"/>
        <v>Part of Comoros</v>
      </c>
      <c r="EK11">
        <f t="shared" ca="1" si="143"/>
        <v>1.2489999999999999E-2</v>
      </c>
      <c r="EL11" t="str">
        <f t="shared" ca="1" si="144"/>
        <v>Used USD</v>
      </c>
      <c r="EM11" t="str">
        <f t="shared" ca="1" si="145"/>
        <v>Part of USSR</v>
      </c>
      <c r="EN11" t="str">
        <f t="shared" ca="1" si="146"/>
        <v>Used FFR</v>
      </c>
      <c r="EO11">
        <f t="shared" ca="1" si="147"/>
        <v>0</v>
      </c>
      <c r="EP11" t="str">
        <f t="shared" ca="1" si="148"/>
        <v>Part of Yugo.</v>
      </c>
      <c r="EQ11">
        <f t="shared" ca="1" si="149"/>
        <v>0</v>
      </c>
      <c r="ER11">
        <f t="shared" ca="1" si="150"/>
        <v>0</v>
      </c>
      <c r="ES11">
        <f t="shared" ca="1" si="151"/>
        <v>0</v>
      </c>
      <c r="ET11">
        <f t="shared" ca="1" si="152"/>
        <v>9.75</v>
      </c>
      <c r="EU11">
        <f t="shared" ca="1" si="153"/>
        <v>0</v>
      </c>
      <c r="EV11" t="str">
        <f t="shared" ca="1" si="154"/>
        <v>Used AUD</v>
      </c>
      <c r="EW11">
        <f t="shared" ca="1" si="155"/>
        <v>9.5</v>
      </c>
      <c r="EX11">
        <f t="shared" ca="1" si="156"/>
        <v>3.83</v>
      </c>
      <c r="EY11">
        <f t="shared" ca="1" si="157"/>
        <v>0</v>
      </c>
      <c r="EZ11">
        <f t="shared" ca="1" si="158"/>
        <v>0</v>
      </c>
      <c r="FA11">
        <f t="shared" ca="1" si="159"/>
        <v>0.83333333333333337</v>
      </c>
      <c r="FB11">
        <f t="shared" ca="1" si="160"/>
        <v>1.51E-9</v>
      </c>
      <c r="FC11">
        <f t="shared" ca="1" si="161"/>
        <v>0</v>
      </c>
      <c r="FD11">
        <f t="shared" ca="1" si="162"/>
        <v>0</v>
      </c>
      <c r="FE11" t="str">
        <f t="shared" ca="1" si="163"/>
        <v>Used NZP</v>
      </c>
      <c r="FF11" t="str">
        <f t="shared" ca="1" si="164"/>
        <v>Used AUD</v>
      </c>
      <c r="FG11" t="str">
        <f t="shared" ca="1" si="165"/>
        <v>Used USD</v>
      </c>
      <c r="FH11">
        <f t="shared" ca="1" si="166"/>
        <v>7.64</v>
      </c>
      <c r="FI11" t="str">
        <f t="shared" ca="1" si="167"/>
        <v>Used INR</v>
      </c>
      <c r="FJ11">
        <f t="shared" ca="1" si="168"/>
        <v>6.2</v>
      </c>
      <c r="FK11" t="str">
        <f t="shared" ca="1" si="169"/>
        <v>Used USD</v>
      </c>
      <c r="FL11" t="str">
        <f t="shared" ca="1" si="170"/>
        <v>Used USD</v>
      </c>
      <c r="FM11" t="str">
        <f t="shared" ca="1" si="171"/>
        <v>Used AUP</v>
      </c>
      <c r="FN11">
        <f t="shared" ca="1" si="172"/>
        <v>68.25</v>
      </c>
      <c r="FO11">
        <f t="shared" ca="1" si="173"/>
        <v>1.9499999999999999E-8</v>
      </c>
      <c r="FP11">
        <f t="shared" ca="1" si="174"/>
        <v>2.94</v>
      </c>
      <c r="FQ11" t="str">
        <f t="shared" ca="1" si="175"/>
        <v>Used NZP</v>
      </c>
      <c r="FR11">
        <f t="shared" ca="1" si="176"/>
        <v>8.3999999999999995E-3</v>
      </c>
      <c r="FS11">
        <f t="shared" ca="1" si="177"/>
        <v>28.8</v>
      </c>
      <c r="FT11" t="str">
        <f t="shared" ca="1" si="178"/>
        <v>Used USD</v>
      </c>
      <c r="FU11" t="str">
        <f t="shared" ca="1" si="179"/>
        <v>Used INR</v>
      </c>
      <c r="FV11">
        <f t="shared" ca="1" si="180"/>
        <v>0</v>
      </c>
      <c r="FW11">
        <f t="shared" ca="1" si="181"/>
        <v>29</v>
      </c>
      <c r="FX11">
        <f t="shared" ca="1" si="182"/>
        <v>2.15E-3</v>
      </c>
      <c r="FY11">
        <f t="shared" ca="1" si="183"/>
        <v>0</v>
      </c>
      <c r="FZ11" t="str">
        <f t="shared" ca="1" si="184"/>
        <v>Used GBP</v>
      </c>
      <c r="GA11">
        <f t="shared" ca="1" si="185"/>
        <v>0</v>
      </c>
      <c r="GB11">
        <f t="shared" ca="1" si="186"/>
        <v>0</v>
      </c>
      <c r="GC11">
        <f t="shared" ca="1" si="187"/>
        <v>0</v>
      </c>
      <c r="GD11">
        <f t="shared" ca="1" si="188"/>
        <v>0</v>
      </c>
      <c r="GE11">
        <f t="shared" ca="1" si="189"/>
        <v>0</v>
      </c>
      <c r="GF11" t="str">
        <f t="shared" ca="1" si="190"/>
        <v>Used ITL</v>
      </c>
      <c r="GG11">
        <f t="shared" ca="1" si="191"/>
        <v>0</v>
      </c>
      <c r="GH11">
        <f t="shared" ca="1" si="192"/>
        <v>3.95</v>
      </c>
      <c r="GI11">
        <f t="shared" ca="1" si="193"/>
        <v>0</v>
      </c>
      <c r="GJ11">
        <f t="shared" ca="1" si="194"/>
        <v>8.4999999999999995E-4</v>
      </c>
      <c r="GK11">
        <f t="shared" ca="1" si="195"/>
        <v>0</v>
      </c>
      <c r="GL11">
        <f t="shared" ca="1" si="196"/>
        <v>0</v>
      </c>
      <c r="GM11">
        <f t="shared" ca="1" si="197"/>
        <v>3.28</v>
      </c>
      <c r="GN11" t="str">
        <f t="shared" ca="1" si="198"/>
        <v>Part of Czecho.</v>
      </c>
      <c r="GO11" t="str">
        <f t="shared" ca="1" si="199"/>
        <v>Part of Yugo.</v>
      </c>
      <c r="GP11">
        <f t="shared" ca="1" si="200"/>
        <v>0</v>
      </c>
      <c r="GQ11">
        <f t="shared" ca="1" si="201"/>
        <v>0</v>
      </c>
      <c r="GR11">
        <f t="shared" ca="1" si="202"/>
        <v>0</v>
      </c>
      <c r="GS11">
        <f t="shared" ca="1" si="203"/>
        <v>0.74626865671641784</v>
      </c>
      <c r="GT11">
        <f t="shared" ca="1" si="204"/>
        <v>43.85</v>
      </c>
      <c r="GU11">
        <f t="shared" ca="1" si="205"/>
        <v>6.25</v>
      </c>
      <c r="GV11" t="str">
        <f t="shared" ca="1" si="206"/>
        <v>Used EGP, GBP</v>
      </c>
      <c r="GW11">
        <f t="shared" ca="1" si="207"/>
        <v>0</v>
      </c>
      <c r="GX11" t="str">
        <f t="shared" ca="1" si="208"/>
        <v>Used NOK</v>
      </c>
      <c r="GY11" t="str">
        <f t="shared" ca="1" si="209"/>
        <v>Used ZAP</v>
      </c>
      <c r="GZ11">
        <f t="shared" ca="1" si="210"/>
        <v>5.22</v>
      </c>
      <c r="HA11">
        <f t="shared" ca="1" si="211"/>
        <v>4.28</v>
      </c>
      <c r="HB11">
        <f t="shared" ca="1" si="212"/>
        <v>3.58</v>
      </c>
      <c r="HC11">
        <f t="shared" ca="1" si="213"/>
        <v>42.5</v>
      </c>
      <c r="HD11" t="str">
        <f t="shared" ca="1" si="214"/>
        <v>Part of USSR</v>
      </c>
      <c r="HE11">
        <f t="shared" ca="1" si="215"/>
        <v>0</v>
      </c>
      <c r="HF11">
        <f t="shared" ca="1" si="216"/>
        <v>24</v>
      </c>
      <c r="HG11">
        <f t="shared" ca="1" si="217"/>
        <v>0</v>
      </c>
      <c r="HH11">
        <f t="shared" ca="1" si="218"/>
        <v>0</v>
      </c>
      <c r="HI11" t="str">
        <f t="shared" ca="1" si="219"/>
        <v>Used NZP</v>
      </c>
      <c r="HJ11">
        <f t="shared" ca="1" si="220"/>
        <v>0</v>
      </c>
      <c r="HK11" t="str">
        <f t="shared" ca="1" si="221"/>
        <v>Part of USSR</v>
      </c>
      <c r="HL11">
        <f t="shared" ca="1" si="222"/>
        <v>0</v>
      </c>
      <c r="HM11">
        <f t="shared" ca="1" si="223"/>
        <v>3.9</v>
      </c>
      <c r="HN11">
        <f t="shared" ca="1" si="224"/>
        <v>10.25</v>
      </c>
      <c r="HO11" t="str">
        <f t="shared" ca="1" si="225"/>
        <v>Part of USSR</v>
      </c>
      <c r="HP11" t="str">
        <f t="shared" ca="1" si="226"/>
        <v>Used JMD</v>
      </c>
      <c r="HQ11" t="str">
        <f t="shared" ca="1" si="227"/>
        <v>Used AUP</v>
      </c>
      <c r="HR11">
        <f t="shared" ca="1" si="228"/>
        <v>0</v>
      </c>
      <c r="HS11" t="str">
        <f t="shared" ca="1" si="229"/>
        <v>Part of USSR</v>
      </c>
      <c r="HT11" t="str">
        <f t="shared" ca="1" si="230"/>
        <v>Used INR</v>
      </c>
      <c r="HU11">
        <f t="shared" ca="1" si="231"/>
        <v>0.36900369003690037</v>
      </c>
      <c r="HV11">
        <f t="shared" ca="1" si="232"/>
        <v>1</v>
      </c>
      <c r="HW11">
        <f t="shared" ca="1" si="233"/>
        <v>3.6200000000000001E-6</v>
      </c>
      <c r="HX11" t="str">
        <f t="shared" ca="1" si="234"/>
        <v>Part of USSR</v>
      </c>
      <c r="HY11">
        <f t="shared" ca="1" si="235"/>
        <v>0</v>
      </c>
      <c r="HZ11" t="str">
        <f t="shared" ca="1" si="236"/>
        <v>Used ITL</v>
      </c>
      <c r="IA11">
        <f t="shared" ca="1" si="237"/>
        <v>3.35</v>
      </c>
      <c r="IB11">
        <f t="shared" ca="1" si="238"/>
        <v>0</v>
      </c>
      <c r="IC11" t="str">
        <f t="shared" ca="1" si="239"/>
        <v>used USD</v>
      </c>
      <c r="ID11">
        <f t="shared" ca="1" si="240"/>
        <v>0</v>
      </c>
      <c r="IE11" t="str">
        <f t="shared" ca="1" si="241"/>
        <v>Part of Jordan</v>
      </c>
      <c r="IF11">
        <f t="shared" ca="1" si="242"/>
        <v>0</v>
      </c>
      <c r="IG11">
        <f t="shared" ca="1" si="243"/>
        <v>0</v>
      </c>
      <c r="IH11">
        <f t="shared" ca="1" si="244"/>
        <v>0</v>
      </c>
    </row>
    <row r="12" spans="1:242" x14ac:dyDescent="0.25">
      <c r="A12" t="str">
        <f t="shared" ca="1" si="4"/>
        <v>1956</v>
      </c>
      <c r="B12">
        <f t="shared" ca="1" si="5"/>
        <v>54.25</v>
      </c>
      <c r="C12">
        <f t="shared" ca="1" si="6"/>
        <v>57.5</v>
      </c>
      <c r="D12">
        <f t="shared" ca="1" si="7"/>
        <v>4.03</v>
      </c>
      <c r="E12">
        <v>1</v>
      </c>
      <c r="F12" t="str">
        <f t="shared" ca="1" si="8"/>
        <v>Used FFR, ESP</v>
      </c>
      <c r="G12">
        <f t="shared" ca="1" si="9"/>
        <v>0</v>
      </c>
      <c r="H12">
        <f t="shared" ca="1" si="10"/>
        <v>0</v>
      </c>
      <c r="I12">
        <f t="shared" ca="1" si="11"/>
        <v>0</v>
      </c>
      <c r="J12">
        <f t="shared" ca="1" si="12"/>
        <v>3.6550000000000001E-12</v>
      </c>
      <c r="K12" t="str">
        <f t="shared" ca="1" si="13"/>
        <v>Part of USSR</v>
      </c>
      <c r="L12" t="str">
        <f t="shared" ca="1" si="14"/>
        <v>Part of Neth. Antilles</v>
      </c>
      <c r="M12">
        <f t="shared" ca="1" si="15"/>
        <v>0.970873786407767</v>
      </c>
      <c r="N12">
        <f t="shared" ca="1" si="16"/>
        <v>26.4</v>
      </c>
      <c r="O12" t="str">
        <f t="shared" ca="1" si="17"/>
        <v>Part of USSR</v>
      </c>
      <c r="P12">
        <f t="shared" ca="1" si="18"/>
        <v>0</v>
      </c>
      <c r="Q12" t="str">
        <f t="shared" ca="1" si="19"/>
        <v>Used INR</v>
      </c>
      <c r="R12" t="str">
        <f t="shared" ca="1" si="20"/>
        <v>Part of Pakistan</v>
      </c>
      <c r="S12">
        <f t="shared" ca="1" si="21"/>
        <v>0</v>
      </c>
      <c r="T12" t="str">
        <f t="shared" ca="1" si="22"/>
        <v>Part of USSR</v>
      </c>
      <c r="U12">
        <f t="shared" ca="1" si="23"/>
        <v>50.9</v>
      </c>
      <c r="V12">
        <f t="shared" ca="1" si="24"/>
        <v>0</v>
      </c>
      <c r="W12">
        <f t="shared" ca="1" si="25"/>
        <v>0</v>
      </c>
      <c r="X12">
        <f t="shared" ca="1" si="26"/>
        <v>0</v>
      </c>
      <c r="Y12" t="str">
        <f t="shared" ca="1" si="27"/>
        <v>used INR</v>
      </c>
      <c r="Z12">
        <f t="shared" ca="1" si="28"/>
        <v>7.9999999999999996E-6</v>
      </c>
      <c r="AA12" t="str">
        <f t="shared" ca="1" si="29"/>
        <v>Part of Yugo.</v>
      </c>
      <c r="AB12" t="str">
        <f t="shared" ca="1" si="30"/>
        <v>Used ZAP</v>
      </c>
      <c r="AC12">
        <f t="shared" ca="1" si="31"/>
        <v>2.4545454545454545E-14</v>
      </c>
      <c r="AD12" t="str">
        <f t="shared" ca="1" si="32"/>
        <v>Part of Seychelles</v>
      </c>
      <c r="AE12" t="str">
        <f t="shared" ca="1" si="33"/>
        <v>used JMP and XCD</v>
      </c>
      <c r="AF12">
        <f t="shared" ca="1" si="34"/>
        <v>3.31</v>
      </c>
      <c r="AG12">
        <f t="shared" ca="1" si="35"/>
        <v>4.3E-3</v>
      </c>
      <c r="AH12">
        <f t="shared" ca="1" si="36"/>
        <v>0</v>
      </c>
      <c r="AI12">
        <f t="shared" ca="1" si="37"/>
        <v>0</v>
      </c>
      <c r="AJ12">
        <f t="shared" ca="1" si="38"/>
        <v>76</v>
      </c>
      <c r="AK12">
        <f t="shared" ca="1" si="39"/>
        <v>0</v>
      </c>
      <c r="AL12">
        <f t="shared" ca="1" si="40"/>
        <v>0.96</v>
      </c>
      <c r="AM12">
        <f t="shared" ca="1" si="41"/>
        <v>0</v>
      </c>
      <c r="AN12" t="str">
        <f t="shared" ca="1" si="42"/>
        <v>Used JMP</v>
      </c>
      <c r="AO12">
        <f t="shared" ca="1" si="43"/>
        <v>0</v>
      </c>
      <c r="AP12">
        <f t="shared" ca="1" si="44"/>
        <v>0</v>
      </c>
      <c r="AQ12">
        <f t="shared" ca="1" si="45"/>
        <v>6.0099999999999997E-4</v>
      </c>
      <c r="AR12">
        <f t="shared" ca="1" si="46"/>
        <v>7.3</v>
      </c>
      <c r="AS12" t="str">
        <f t="shared" ca="1" si="47"/>
        <v>Used MYD</v>
      </c>
      <c r="AT12" t="str">
        <f t="shared" ca="1" si="48"/>
        <v>Used AUP</v>
      </c>
      <c r="AU12">
        <f t="shared" ca="1" si="49"/>
        <v>6.86</v>
      </c>
      <c r="AV12">
        <f t="shared" ca="1" si="50"/>
        <v>0</v>
      </c>
      <c r="AW12">
        <f t="shared" ca="1" si="51"/>
        <v>0</v>
      </c>
      <c r="AX12">
        <f t="shared" ca="1" si="52"/>
        <v>0</v>
      </c>
      <c r="AY12">
        <f t="shared" ca="1" si="53"/>
        <v>0.83682008368200833</v>
      </c>
      <c r="AZ12">
        <f t="shared" ca="1" si="54"/>
        <v>6.65</v>
      </c>
      <c r="BA12">
        <f t="shared" ca="1" si="55"/>
        <v>0</v>
      </c>
      <c r="BB12" t="str">
        <f t="shared" ca="1" si="56"/>
        <v>Part of Yugo.</v>
      </c>
      <c r="BC12">
        <f t="shared" ca="1" si="57"/>
        <v>1</v>
      </c>
      <c r="BD12">
        <f t="shared" ca="1" si="58"/>
        <v>0</v>
      </c>
      <c r="BE12" t="str">
        <f t="shared" ca="1" si="59"/>
        <v>Part of Cyprus</v>
      </c>
      <c r="BF12">
        <f t="shared" ca="1" si="60"/>
        <v>53</v>
      </c>
      <c r="BG12">
        <f t="shared" ca="1" si="61"/>
        <v>7.52</v>
      </c>
      <c r="BH12">
        <f t="shared" ca="1" si="62"/>
        <v>0</v>
      </c>
      <c r="BI12">
        <f t="shared" ca="1" si="63"/>
        <v>0</v>
      </c>
      <c r="BJ12">
        <f t="shared" ca="1" si="64"/>
        <v>1</v>
      </c>
      <c r="BK12">
        <f t="shared" ca="1" si="65"/>
        <v>19.25</v>
      </c>
      <c r="BL12">
        <f t="shared" ca="1" si="66"/>
        <v>0.47846889952153115</v>
      </c>
      <c r="BM12">
        <f t="shared" ca="1" si="67"/>
        <v>0</v>
      </c>
      <c r="BN12" t="str">
        <f t="shared" ca="1" si="68"/>
        <v>Used ESP</v>
      </c>
      <c r="BO12" t="str">
        <f t="shared" ca="1" si="69"/>
        <v>Part of Ethiopia</v>
      </c>
      <c r="BP12" t="str">
        <f t="shared" ca="1" si="70"/>
        <v>Part of USSR</v>
      </c>
      <c r="BQ12">
        <f t="shared" ca="1" si="71"/>
        <v>0</v>
      </c>
      <c r="BR12" t="str">
        <f t="shared" ca="1" si="72"/>
        <v>n.a.</v>
      </c>
      <c r="BS12">
        <f t="shared" ca="1" si="73"/>
        <v>0</v>
      </c>
      <c r="BT12">
        <f t="shared" ca="1" si="74"/>
        <v>0</v>
      </c>
      <c r="BU12">
        <f t="shared" ca="1" si="75"/>
        <v>0</v>
      </c>
      <c r="BV12">
        <f t="shared" ca="1" si="76"/>
        <v>3.58</v>
      </c>
      <c r="BW12">
        <f t="shared" ca="1" si="77"/>
        <v>4.03</v>
      </c>
      <c r="BX12">
        <f t="shared" ca="1" si="78"/>
        <v>0</v>
      </c>
      <c r="BY12">
        <f t="shared" ca="1" si="79"/>
        <v>0</v>
      </c>
      <c r="BZ12">
        <f t="shared" ca="1" si="80"/>
        <v>0</v>
      </c>
      <c r="CA12">
        <f t="shared" ca="1" si="81"/>
        <v>0</v>
      </c>
      <c r="CB12" t="str">
        <f t="shared" ca="1" si="82"/>
        <v>Part of USSR</v>
      </c>
      <c r="CC12">
        <f t="shared" ca="1" si="83"/>
        <v>4.25</v>
      </c>
      <c r="CD12">
        <f t="shared" ca="1" si="84"/>
        <v>0</v>
      </c>
      <c r="CE12">
        <f t="shared" ca="1" si="85"/>
        <v>0</v>
      </c>
      <c r="CF12">
        <f t="shared" ca="1" si="86"/>
        <v>31</v>
      </c>
      <c r="CG12">
        <f t="shared" ca="1" si="87"/>
        <v>0</v>
      </c>
      <c r="CH12">
        <f t="shared" ca="1" si="88"/>
        <v>0</v>
      </c>
      <c r="CI12">
        <f t="shared" ca="1" si="89"/>
        <v>0</v>
      </c>
      <c r="CJ12" t="str">
        <f t="shared" ca="1" si="90"/>
        <v>Used USD</v>
      </c>
      <c r="CK12">
        <f t="shared" ca="1" si="91"/>
        <v>0</v>
      </c>
      <c r="CL12" t="str">
        <f t="shared" ca="1" si="92"/>
        <v>Used GBP</v>
      </c>
      <c r="CM12">
        <f t="shared" ca="1" si="93"/>
        <v>0</v>
      </c>
      <c r="CN12">
        <f t="shared" ca="1" si="94"/>
        <v>0</v>
      </c>
      <c r="CO12">
        <f t="shared" ca="1" si="95"/>
        <v>0</v>
      </c>
      <c r="CP12">
        <f t="shared" ca="1" si="96"/>
        <v>5</v>
      </c>
      <c r="CQ12">
        <f t="shared" ca="1" si="97"/>
        <v>2</v>
      </c>
      <c r="CR12">
        <f t="shared" ca="1" si="98"/>
        <v>6.1</v>
      </c>
      <c r="CS12">
        <f t="shared" ca="1" si="99"/>
        <v>155</v>
      </c>
      <c r="CT12">
        <f t="shared" ca="1" si="100"/>
        <v>0.32250000000000001</v>
      </c>
      <c r="CU12">
        <f t="shared" ca="1" si="101"/>
        <v>5.51</v>
      </c>
      <c r="CV12">
        <f t="shared" ca="1" si="102"/>
        <v>3.175E-2</v>
      </c>
      <c r="CW12">
        <f t="shared" ca="1" si="103"/>
        <v>80.5</v>
      </c>
      <c r="CX12">
        <f t="shared" ca="1" si="104"/>
        <v>0.37735849056603776</v>
      </c>
      <c r="CY12">
        <f t="shared" ca="1" si="105"/>
        <v>0.38314176245210729</v>
      </c>
      <c r="CZ12" t="str">
        <f t="shared" ca="1" si="106"/>
        <v>Used GBP</v>
      </c>
      <c r="DA12">
        <f t="shared" ca="1" si="107"/>
        <v>2.5641025641025641E-4</v>
      </c>
      <c r="DB12">
        <f t="shared" ca="1" si="108"/>
        <v>627.75</v>
      </c>
      <c r="DC12">
        <f t="shared" ca="1" si="109"/>
        <v>0</v>
      </c>
      <c r="DD12">
        <f t="shared" ca="1" si="110"/>
        <v>402</v>
      </c>
      <c r="DE12" t="str">
        <f t="shared" ca="1" si="111"/>
        <v>Used GBP</v>
      </c>
      <c r="DF12">
        <f t="shared" ca="1" si="112"/>
        <v>0.39215686274509809</v>
      </c>
      <c r="DG12" t="str">
        <f t="shared" ca="1" si="113"/>
        <v>Part of USSR</v>
      </c>
      <c r="DH12">
        <f t="shared" ca="1" si="114"/>
        <v>0</v>
      </c>
      <c r="DI12" t="str">
        <f t="shared" ca="1" si="115"/>
        <v>Used AUP</v>
      </c>
      <c r="DJ12">
        <f t="shared" ca="1" si="116"/>
        <v>0</v>
      </c>
      <c r="DK12">
        <f t="shared" ca="1" si="117"/>
        <v>108</v>
      </c>
      <c r="DL12" t="str">
        <f t="shared" ca="1" si="118"/>
        <v>Part of Yugo.</v>
      </c>
      <c r="DM12" t="str">
        <f t="shared" ca="1" si="119"/>
        <v>Used INR</v>
      </c>
      <c r="DN12" t="str">
        <f t="shared" ca="1" si="120"/>
        <v>Part of USSR</v>
      </c>
      <c r="DO12">
        <f t="shared" ca="1" si="121"/>
        <v>5.1999999999999998E-2</v>
      </c>
      <c r="DP12" t="str">
        <f t="shared" ca="1" si="122"/>
        <v>Part of USSR</v>
      </c>
      <c r="DQ12">
        <f t="shared" ca="1" si="123"/>
        <v>3.21</v>
      </c>
      <c r="DR12" t="str">
        <f t="shared" ca="1" si="124"/>
        <v>Used ZAP</v>
      </c>
      <c r="DS12" t="str">
        <f t="shared" ca="1" si="125"/>
        <v>used USD</v>
      </c>
      <c r="DT12">
        <f t="shared" ca="1" si="126"/>
        <v>0.43478260000000002</v>
      </c>
      <c r="DU12" t="str">
        <f t="shared" ca="1" si="127"/>
        <v>Used CHF</v>
      </c>
      <c r="DV12" t="str">
        <f t="shared" ca="1" si="128"/>
        <v>Part of USSR</v>
      </c>
      <c r="DW12">
        <f t="shared" ca="1" si="129"/>
        <v>50.9</v>
      </c>
      <c r="DX12">
        <f t="shared" ca="1" si="130"/>
        <v>0</v>
      </c>
      <c r="DY12" t="str">
        <f t="shared" ca="1" si="131"/>
        <v>Part of Yugo.</v>
      </c>
      <c r="DZ12">
        <f t="shared" ca="1" si="132"/>
        <v>0</v>
      </c>
      <c r="EA12">
        <f t="shared" ca="1" si="133"/>
        <v>0</v>
      </c>
      <c r="EB12">
        <f t="shared" ca="1" si="134"/>
        <v>3.31</v>
      </c>
      <c r="EC12">
        <f t="shared" ca="1" si="135"/>
        <v>0</v>
      </c>
      <c r="ED12">
        <f t="shared" ca="1" si="136"/>
        <v>0</v>
      </c>
      <c r="EE12">
        <f t="shared" ca="1" si="137"/>
        <v>0</v>
      </c>
      <c r="EF12" t="str">
        <f t="shared" ca="1" si="138"/>
        <v>Used USD</v>
      </c>
      <c r="EG12">
        <f t="shared" ca="1" si="139"/>
        <v>0</v>
      </c>
      <c r="EH12">
        <f t="shared" ca="1" si="140"/>
        <v>0</v>
      </c>
      <c r="EI12">
        <f t="shared" ca="1" si="141"/>
        <v>0</v>
      </c>
      <c r="EJ12" t="str">
        <f t="shared" ca="1" si="142"/>
        <v>Part of Comoros</v>
      </c>
      <c r="EK12">
        <f t="shared" ca="1" si="143"/>
        <v>1.2489999999999999E-2</v>
      </c>
      <c r="EL12" t="str">
        <f t="shared" ca="1" si="144"/>
        <v>Used USD</v>
      </c>
      <c r="EM12" t="str">
        <f t="shared" ca="1" si="145"/>
        <v>Part of USSR</v>
      </c>
      <c r="EN12" t="str">
        <f t="shared" ca="1" si="146"/>
        <v>Used FFR</v>
      </c>
      <c r="EO12">
        <f t="shared" ca="1" si="147"/>
        <v>0</v>
      </c>
      <c r="EP12" t="str">
        <f t="shared" ca="1" si="148"/>
        <v>Part of Yugo.</v>
      </c>
      <c r="EQ12">
        <f t="shared" ca="1" si="149"/>
        <v>0</v>
      </c>
      <c r="ER12">
        <f t="shared" ca="1" si="150"/>
        <v>0</v>
      </c>
      <c r="ES12">
        <f t="shared" ca="1" si="151"/>
        <v>0</v>
      </c>
      <c r="ET12">
        <f t="shared" ca="1" si="152"/>
        <v>12.2</v>
      </c>
      <c r="EU12">
        <f t="shared" ca="1" si="153"/>
        <v>0</v>
      </c>
      <c r="EV12" t="str">
        <f t="shared" ca="1" si="154"/>
        <v>Used AUD</v>
      </c>
      <c r="EW12">
        <f t="shared" ca="1" si="155"/>
        <v>9.6300000000000008</v>
      </c>
      <c r="EX12">
        <f t="shared" ca="1" si="156"/>
        <v>3.88</v>
      </c>
      <c r="EY12">
        <f t="shared" ca="1" si="157"/>
        <v>0</v>
      </c>
      <c r="EZ12">
        <f t="shared" ca="1" si="158"/>
        <v>0</v>
      </c>
      <c r="FA12">
        <f t="shared" ca="1" si="159"/>
        <v>0.83682008368200833</v>
      </c>
      <c r="FB12">
        <f t="shared" ca="1" si="160"/>
        <v>1.5E-9</v>
      </c>
      <c r="FC12">
        <f t="shared" ca="1" si="161"/>
        <v>0</v>
      </c>
      <c r="FD12">
        <f t="shared" ca="1" si="162"/>
        <v>0</v>
      </c>
      <c r="FE12" t="str">
        <f t="shared" ca="1" si="163"/>
        <v>Used NZP</v>
      </c>
      <c r="FF12" t="str">
        <f t="shared" ca="1" si="164"/>
        <v>Used AUD</v>
      </c>
      <c r="FG12" t="str">
        <f t="shared" ca="1" si="165"/>
        <v>Used USD</v>
      </c>
      <c r="FH12">
        <f t="shared" ca="1" si="166"/>
        <v>7.52</v>
      </c>
      <c r="FI12" t="str">
        <f t="shared" ca="1" si="167"/>
        <v>Used INR</v>
      </c>
      <c r="FJ12">
        <f t="shared" ca="1" si="168"/>
        <v>6.48</v>
      </c>
      <c r="FK12" t="str">
        <f t="shared" ca="1" si="169"/>
        <v>Used USD</v>
      </c>
      <c r="FL12" t="str">
        <f t="shared" ca="1" si="170"/>
        <v>Used USD</v>
      </c>
      <c r="FM12" t="str">
        <f t="shared" ca="1" si="171"/>
        <v>Used AUP</v>
      </c>
      <c r="FN12">
        <f t="shared" ca="1" si="172"/>
        <v>112</v>
      </c>
      <c r="FO12">
        <f t="shared" ca="1" si="173"/>
        <v>1.8960000000000002E-8</v>
      </c>
      <c r="FP12">
        <f t="shared" ca="1" si="174"/>
        <v>3.35</v>
      </c>
      <c r="FQ12" t="str">
        <f t="shared" ca="1" si="175"/>
        <v>Used NZP</v>
      </c>
      <c r="FR12">
        <f t="shared" ca="1" si="176"/>
        <v>1.35E-2</v>
      </c>
      <c r="FS12">
        <f t="shared" ca="1" si="177"/>
        <v>28.75</v>
      </c>
      <c r="FT12" t="str">
        <f t="shared" ca="1" si="178"/>
        <v>Used USD</v>
      </c>
      <c r="FU12" t="str">
        <f t="shared" ca="1" si="179"/>
        <v>Used INR</v>
      </c>
      <c r="FV12">
        <f t="shared" ca="1" si="180"/>
        <v>0</v>
      </c>
      <c r="FW12">
        <f t="shared" ca="1" si="181"/>
        <v>35.5</v>
      </c>
      <c r="FX12">
        <f t="shared" ca="1" si="182"/>
        <v>2.7499999999999998E-3</v>
      </c>
      <c r="FY12">
        <f t="shared" ca="1" si="183"/>
        <v>0</v>
      </c>
      <c r="FZ12" t="str">
        <f t="shared" ca="1" si="184"/>
        <v>Used GBP</v>
      </c>
      <c r="GA12">
        <f t="shared" ca="1" si="185"/>
        <v>0</v>
      </c>
      <c r="GB12">
        <f t="shared" ca="1" si="186"/>
        <v>0</v>
      </c>
      <c r="GC12">
        <f t="shared" ca="1" si="187"/>
        <v>0</v>
      </c>
      <c r="GD12">
        <f t="shared" ca="1" si="188"/>
        <v>0</v>
      </c>
      <c r="GE12">
        <f t="shared" ca="1" si="189"/>
        <v>0</v>
      </c>
      <c r="GF12" t="str">
        <f t="shared" ca="1" si="190"/>
        <v>Used ITL</v>
      </c>
      <c r="GG12">
        <f t="shared" ca="1" si="191"/>
        <v>0</v>
      </c>
      <c r="GH12">
        <f t="shared" ca="1" si="192"/>
        <v>4.8</v>
      </c>
      <c r="GI12">
        <f t="shared" ca="1" si="193"/>
        <v>0</v>
      </c>
      <c r="GJ12">
        <f t="shared" ca="1" si="194"/>
        <v>8.9999999999999998E-4</v>
      </c>
      <c r="GK12">
        <f t="shared" ca="1" si="195"/>
        <v>0</v>
      </c>
      <c r="GL12">
        <f t="shared" ca="1" si="196"/>
        <v>0</v>
      </c>
      <c r="GM12">
        <f t="shared" ca="1" si="197"/>
        <v>3.31</v>
      </c>
      <c r="GN12" t="str">
        <f t="shared" ca="1" si="198"/>
        <v>Part of Czecho.</v>
      </c>
      <c r="GO12" t="str">
        <f t="shared" ca="1" si="199"/>
        <v>Part of Yugo.</v>
      </c>
      <c r="GP12">
        <f t="shared" ca="1" si="200"/>
        <v>0</v>
      </c>
      <c r="GQ12">
        <f t="shared" ca="1" si="201"/>
        <v>0</v>
      </c>
      <c r="GR12">
        <f t="shared" ca="1" si="202"/>
        <v>0</v>
      </c>
      <c r="GS12">
        <f t="shared" ca="1" si="203"/>
        <v>0.76923076923076916</v>
      </c>
      <c r="GT12">
        <f t="shared" ca="1" si="204"/>
        <v>50.5</v>
      </c>
      <c r="GU12">
        <f t="shared" ca="1" si="205"/>
        <v>6.25</v>
      </c>
      <c r="GV12" t="str">
        <f t="shared" ca="1" si="206"/>
        <v>Used EGP, GBP</v>
      </c>
      <c r="GW12">
        <f t="shared" ca="1" si="207"/>
        <v>0</v>
      </c>
      <c r="GX12" t="str">
        <f t="shared" ca="1" si="208"/>
        <v>Used NOK</v>
      </c>
      <c r="GY12" t="str">
        <f t="shared" ca="1" si="209"/>
        <v>Used ZAP</v>
      </c>
      <c r="GZ12">
        <f t="shared" ca="1" si="210"/>
        <v>5.32</v>
      </c>
      <c r="HA12">
        <f t="shared" ca="1" si="211"/>
        <v>4.28</v>
      </c>
      <c r="HB12">
        <f t="shared" ca="1" si="212"/>
        <v>3.64</v>
      </c>
      <c r="HC12">
        <f t="shared" ca="1" si="213"/>
        <v>37.700000000000003</v>
      </c>
      <c r="HD12" t="str">
        <f t="shared" ca="1" si="214"/>
        <v>Part of USSR</v>
      </c>
      <c r="HE12">
        <f t="shared" ca="1" si="215"/>
        <v>0</v>
      </c>
      <c r="HF12">
        <f t="shared" ca="1" si="216"/>
        <v>22.2</v>
      </c>
      <c r="HG12">
        <f t="shared" ca="1" si="217"/>
        <v>0</v>
      </c>
      <c r="HH12">
        <f t="shared" ca="1" si="218"/>
        <v>0</v>
      </c>
      <c r="HI12" t="str">
        <f t="shared" ca="1" si="219"/>
        <v>Used NZP</v>
      </c>
      <c r="HJ12">
        <f t="shared" ca="1" si="220"/>
        <v>0</v>
      </c>
      <c r="HK12" t="str">
        <f t="shared" ca="1" si="221"/>
        <v>Part of USSR</v>
      </c>
      <c r="HL12">
        <f t="shared" ca="1" si="222"/>
        <v>0</v>
      </c>
      <c r="HM12">
        <f t="shared" ca="1" si="223"/>
        <v>4.03</v>
      </c>
      <c r="HN12">
        <f t="shared" ca="1" si="224"/>
        <v>11.35</v>
      </c>
      <c r="HO12" t="str">
        <f t="shared" ca="1" si="225"/>
        <v>Part of USSR</v>
      </c>
      <c r="HP12" t="str">
        <f t="shared" ca="1" si="226"/>
        <v>Used JMD</v>
      </c>
      <c r="HQ12" t="str">
        <f t="shared" ca="1" si="227"/>
        <v>Used AUP</v>
      </c>
      <c r="HR12">
        <f t="shared" ca="1" si="228"/>
        <v>0</v>
      </c>
      <c r="HS12" t="str">
        <f t="shared" ca="1" si="229"/>
        <v>Part of USSR</v>
      </c>
      <c r="HT12" t="str">
        <f t="shared" ca="1" si="230"/>
        <v>Used INR</v>
      </c>
      <c r="HU12">
        <f t="shared" ca="1" si="231"/>
        <v>0.38167938931297707</v>
      </c>
      <c r="HV12">
        <f t="shared" ca="1" si="232"/>
        <v>1</v>
      </c>
      <c r="HW12">
        <f t="shared" ca="1" si="233"/>
        <v>3.7599999999999996E-6</v>
      </c>
      <c r="HX12" t="str">
        <f t="shared" ca="1" si="234"/>
        <v>Part of USSR</v>
      </c>
      <c r="HY12">
        <f t="shared" ca="1" si="235"/>
        <v>0</v>
      </c>
      <c r="HZ12" t="str">
        <f t="shared" ca="1" si="236"/>
        <v>Used ITL</v>
      </c>
      <c r="IA12">
        <f t="shared" ca="1" si="237"/>
        <v>3.35</v>
      </c>
      <c r="IB12">
        <f t="shared" ca="1" si="238"/>
        <v>0</v>
      </c>
      <c r="IC12" t="str">
        <f t="shared" ca="1" si="239"/>
        <v>used USD</v>
      </c>
      <c r="ID12">
        <f t="shared" ca="1" si="240"/>
        <v>0</v>
      </c>
      <c r="IE12" t="str">
        <f t="shared" ca="1" si="241"/>
        <v>Part of Jordan</v>
      </c>
      <c r="IF12">
        <f t="shared" ca="1" si="242"/>
        <v>0</v>
      </c>
      <c r="IG12">
        <f t="shared" ca="1" si="243"/>
        <v>0</v>
      </c>
      <c r="IH12">
        <f t="shared" ca="1" si="244"/>
        <v>0</v>
      </c>
    </row>
    <row r="13" spans="1:242" x14ac:dyDescent="0.25">
      <c r="A13" t="str">
        <f t="shared" ca="1" si="4"/>
        <v>1957</v>
      </c>
      <c r="B13">
        <f t="shared" ca="1" si="5"/>
        <v>54.5</v>
      </c>
      <c r="C13">
        <f t="shared" ca="1" si="6"/>
        <v>60</v>
      </c>
      <c r="D13">
        <f t="shared" ca="1" si="7"/>
        <v>4.79</v>
      </c>
      <c r="E13">
        <v>1</v>
      </c>
      <c r="F13" t="str">
        <f t="shared" ca="1" si="8"/>
        <v>Used FFR, ESP</v>
      </c>
      <c r="G13">
        <f t="shared" ca="1" si="9"/>
        <v>0</v>
      </c>
      <c r="H13">
        <f t="shared" ca="1" si="10"/>
        <v>0</v>
      </c>
      <c r="I13">
        <f t="shared" ca="1" si="11"/>
        <v>0</v>
      </c>
      <c r="J13">
        <f t="shared" ca="1" si="12"/>
        <v>3.7200000000000003E-12</v>
      </c>
      <c r="K13" t="str">
        <f t="shared" ca="1" si="13"/>
        <v>Part of USSR</v>
      </c>
      <c r="L13" t="str">
        <f t="shared" ca="1" si="14"/>
        <v>Part of Neth. Antilles</v>
      </c>
      <c r="M13">
        <f t="shared" ca="1" si="15"/>
        <v>0.93457943925233644</v>
      </c>
      <c r="N13">
        <f t="shared" ca="1" si="16"/>
        <v>26</v>
      </c>
      <c r="O13" t="str">
        <f t="shared" ca="1" si="17"/>
        <v>Part of USSR</v>
      </c>
      <c r="P13">
        <f t="shared" ca="1" si="18"/>
        <v>0</v>
      </c>
      <c r="Q13" t="str">
        <f t="shared" ca="1" si="19"/>
        <v>Used INR</v>
      </c>
      <c r="R13" t="str">
        <f t="shared" ca="1" si="20"/>
        <v>Part of Pakistan</v>
      </c>
      <c r="S13">
        <f t="shared" ca="1" si="21"/>
        <v>0</v>
      </c>
      <c r="T13" t="str">
        <f t="shared" ca="1" si="22"/>
        <v>Part of USSR</v>
      </c>
      <c r="U13">
        <f t="shared" ca="1" si="23"/>
        <v>50.4</v>
      </c>
      <c r="V13">
        <f t="shared" ca="1" si="24"/>
        <v>0</v>
      </c>
      <c r="W13">
        <f t="shared" ca="1" si="25"/>
        <v>0</v>
      </c>
      <c r="X13">
        <f t="shared" ca="1" si="26"/>
        <v>0</v>
      </c>
      <c r="Y13" t="str">
        <f t="shared" ca="1" si="27"/>
        <v>used INR</v>
      </c>
      <c r="Z13">
        <f t="shared" ca="1" si="28"/>
        <v>8.4999999999999999E-6</v>
      </c>
      <c r="AA13" t="str">
        <f t="shared" ca="1" si="29"/>
        <v>Part of Yugo.</v>
      </c>
      <c r="AB13" t="str">
        <f t="shared" ca="1" si="30"/>
        <v>Used ZAP</v>
      </c>
      <c r="AC13">
        <f t="shared" ca="1" si="31"/>
        <v>3.3272727272727272E-14</v>
      </c>
      <c r="AD13" t="str">
        <f t="shared" ca="1" si="32"/>
        <v>Part of Seychelles</v>
      </c>
      <c r="AE13" t="str">
        <f t="shared" ca="1" si="33"/>
        <v>used JMP and XCD</v>
      </c>
      <c r="AF13">
        <f t="shared" ca="1" si="34"/>
        <v>3.2</v>
      </c>
      <c r="AG13">
        <f t="shared" ca="1" si="35"/>
        <v>3.8500000000000001E-3</v>
      </c>
      <c r="AH13">
        <f t="shared" ca="1" si="36"/>
        <v>0</v>
      </c>
      <c r="AI13">
        <f t="shared" ca="1" si="37"/>
        <v>0</v>
      </c>
      <c r="AJ13">
        <f t="shared" ca="1" si="38"/>
        <v>71</v>
      </c>
      <c r="AK13">
        <f t="shared" ca="1" si="39"/>
        <v>0</v>
      </c>
      <c r="AL13">
        <f t="shared" ca="1" si="40"/>
        <v>0.98399999999999999</v>
      </c>
      <c r="AM13">
        <f t="shared" ca="1" si="41"/>
        <v>0</v>
      </c>
      <c r="AN13" t="str">
        <f t="shared" ca="1" si="42"/>
        <v>Used JMP</v>
      </c>
      <c r="AO13">
        <f t="shared" ca="1" si="43"/>
        <v>0</v>
      </c>
      <c r="AP13">
        <f t="shared" ca="1" si="44"/>
        <v>0</v>
      </c>
      <c r="AQ13">
        <f t="shared" ca="1" si="45"/>
        <v>7.85E-4</v>
      </c>
      <c r="AR13">
        <f t="shared" ca="1" si="46"/>
        <v>6.8</v>
      </c>
      <c r="AS13" t="str">
        <f t="shared" ca="1" si="47"/>
        <v>Used MYD</v>
      </c>
      <c r="AT13" t="str">
        <f t="shared" ca="1" si="48"/>
        <v>Used AUP</v>
      </c>
      <c r="AU13">
        <f t="shared" ca="1" si="49"/>
        <v>6.3</v>
      </c>
      <c r="AV13">
        <f t="shared" ca="1" si="50"/>
        <v>0</v>
      </c>
      <c r="AW13">
        <f t="shared" ca="1" si="51"/>
        <v>0</v>
      </c>
      <c r="AX13">
        <f t="shared" ca="1" si="52"/>
        <v>0</v>
      </c>
      <c r="AY13">
        <f t="shared" ca="1" si="53"/>
        <v>0.81967213114754101</v>
      </c>
      <c r="AZ13">
        <f t="shared" ca="1" si="54"/>
        <v>6.9</v>
      </c>
      <c r="BA13">
        <f t="shared" ca="1" si="55"/>
        <v>0</v>
      </c>
      <c r="BB13" t="str">
        <f t="shared" ca="1" si="56"/>
        <v>Part of Yugo.</v>
      </c>
      <c r="BC13">
        <f t="shared" ca="1" si="57"/>
        <v>1</v>
      </c>
      <c r="BD13">
        <f t="shared" ca="1" si="58"/>
        <v>0</v>
      </c>
      <c r="BE13" t="str">
        <f t="shared" ca="1" si="59"/>
        <v>Part of Cyprus</v>
      </c>
      <c r="BF13">
        <f t="shared" ca="1" si="60"/>
        <v>50.5</v>
      </c>
      <c r="BG13">
        <f t="shared" ca="1" si="61"/>
        <v>7.11</v>
      </c>
      <c r="BH13">
        <f t="shared" ca="1" si="62"/>
        <v>0</v>
      </c>
      <c r="BI13">
        <f t="shared" ca="1" si="63"/>
        <v>0</v>
      </c>
      <c r="BJ13">
        <f t="shared" ca="1" si="64"/>
        <v>1</v>
      </c>
      <c r="BK13">
        <f t="shared" ca="1" si="65"/>
        <v>16.64</v>
      </c>
      <c r="BL13">
        <f t="shared" ca="1" si="66"/>
        <v>0.6097560975609756</v>
      </c>
      <c r="BM13">
        <f t="shared" ca="1" si="67"/>
        <v>0</v>
      </c>
      <c r="BN13" t="str">
        <f t="shared" ca="1" si="68"/>
        <v>Used ESP</v>
      </c>
      <c r="BO13" t="str">
        <f t="shared" ca="1" si="69"/>
        <v>Part of Ethiopia</v>
      </c>
      <c r="BP13" t="str">
        <f t="shared" ca="1" si="70"/>
        <v>Part of USSR</v>
      </c>
      <c r="BQ13">
        <f t="shared" ca="1" si="71"/>
        <v>0</v>
      </c>
      <c r="BR13" t="str">
        <f t="shared" ca="1" si="72"/>
        <v>n.a.</v>
      </c>
      <c r="BS13">
        <f t="shared" ca="1" si="73"/>
        <v>0</v>
      </c>
      <c r="BT13">
        <f t="shared" ca="1" si="74"/>
        <v>0</v>
      </c>
      <c r="BU13">
        <f t="shared" ca="1" si="75"/>
        <v>0</v>
      </c>
      <c r="BV13">
        <f t="shared" ca="1" si="76"/>
        <v>3.8</v>
      </c>
      <c r="BW13">
        <f t="shared" ca="1" si="77"/>
        <v>4.79</v>
      </c>
      <c r="BX13">
        <f t="shared" ca="1" si="78"/>
        <v>0</v>
      </c>
      <c r="BY13">
        <f t="shared" ca="1" si="79"/>
        <v>0</v>
      </c>
      <c r="BZ13">
        <f t="shared" ca="1" si="80"/>
        <v>0</v>
      </c>
      <c r="CA13">
        <f t="shared" ca="1" si="81"/>
        <v>0</v>
      </c>
      <c r="CB13" t="str">
        <f t="shared" ca="1" si="82"/>
        <v>Part of USSR</v>
      </c>
      <c r="CC13">
        <f t="shared" ca="1" si="83"/>
        <v>4.22</v>
      </c>
      <c r="CD13">
        <f t="shared" ca="1" si="84"/>
        <v>0</v>
      </c>
      <c r="CE13">
        <f t="shared" ca="1" si="85"/>
        <v>0</v>
      </c>
      <c r="CF13">
        <f t="shared" ca="1" si="86"/>
        <v>30.1</v>
      </c>
      <c r="CG13">
        <f t="shared" ca="1" si="87"/>
        <v>0</v>
      </c>
      <c r="CH13">
        <f t="shared" ca="1" si="88"/>
        <v>0</v>
      </c>
      <c r="CI13">
        <f t="shared" ca="1" si="89"/>
        <v>0</v>
      </c>
      <c r="CJ13" t="str">
        <f t="shared" ca="1" si="90"/>
        <v>Used USD</v>
      </c>
      <c r="CK13">
        <f t="shared" ca="1" si="91"/>
        <v>0</v>
      </c>
      <c r="CL13" t="str">
        <f t="shared" ca="1" si="92"/>
        <v>Used GBP</v>
      </c>
      <c r="CM13">
        <f t="shared" ca="1" si="93"/>
        <v>0</v>
      </c>
      <c r="CN13">
        <f t="shared" ca="1" si="94"/>
        <v>0</v>
      </c>
      <c r="CO13">
        <f t="shared" ca="1" si="95"/>
        <v>0</v>
      </c>
      <c r="CP13">
        <f t="shared" ca="1" si="96"/>
        <v>5</v>
      </c>
      <c r="CQ13">
        <f t="shared" ca="1" si="97"/>
        <v>2</v>
      </c>
      <c r="CR13">
        <f t="shared" ca="1" si="98"/>
        <v>5.86</v>
      </c>
      <c r="CS13">
        <f t="shared" ca="1" si="99"/>
        <v>65</v>
      </c>
      <c r="CT13">
        <f t="shared" ca="1" si="100"/>
        <v>0.34600000000000003</v>
      </c>
      <c r="CU13">
        <f t="shared" ca="1" si="101"/>
        <v>5.68</v>
      </c>
      <c r="CV13">
        <f t="shared" ca="1" si="102"/>
        <v>4.7E-2</v>
      </c>
      <c r="CW13">
        <f t="shared" ca="1" si="103"/>
        <v>79.75</v>
      </c>
      <c r="CX13">
        <f t="shared" ca="1" si="104"/>
        <v>0.38461538461538458</v>
      </c>
      <c r="CY13">
        <f t="shared" ca="1" si="105"/>
        <v>0.37453183520599254</v>
      </c>
      <c r="CZ13" t="str">
        <f t="shared" ca="1" si="106"/>
        <v>Used GBP</v>
      </c>
      <c r="DA13">
        <f t="shared" ca="1" si="107"/>
        <v>2.2471910112359551E-4</v>
      </c>
      <c r="DB13">
        <f t="shared" ca="1" si="108"/>
        <v>623</v>
      </c>
      <c r="DC13">
        <f t="shared" ca="1" si="109"/>
        <v>0</v>
      </c>
      <c r="DD13">
        <f t="shared" ca="1" si="110"/>
        <v>400</v>
      </c>
      <c r="DE13" t="str">
        <f t="shared" ca="1" si="111"/>
        <v>Used GBP</v>
      </c>
      <c r="DF13">
        <f t="shared" ca="1" si="112"/>
        <v>0.4081632653061224</v>
      </c>
      <c r="DG13" t="str">
        <f t="shared" ca="1" si="113"/>
        <v>Part of USSR</v>
      </c>
      <c r="DH13">
        <f t="shared" ca="1" si="114"/>
        <v>0</v>
      </c>
      <c r="DI13" t="str">
        <f t="shared" ca="1" si="115"/>
        <v>Used AUP</v>
      </c>
      <c r="DJ13">
        <f t="shared" ca="1" si="116"/>
        <v>0</v>
      </c>
      <c r="DK13">
        <f t="shared" ca="1" si="117"/>
        <v>100</v>
      </c>
      <c r="DL13" t="str">
        <f t="shared" ca="1" si="118"/>
        <v>Part of Yugo.</v>
      </c>
      <c r="DM13" t="str">
        <f t="shared" ca="1" si="119"/>
        <v>Used INR</v>
      </c>
      <c r="DN13" t="str">
        <f t="shared" ca="1" si="120"/>
        <v>Part of USSR</v>
      </c>
      <c r="DO13">
        <f t="shared" ca="1" si="121"/>
        <v>4.5499999999999999E-2</v>
      </c>
      <c r="DP13" t="str">
        <f t="shared" ca="1" si="122"/>
        <v>Part of USSR</v>
      </c>
      <c r="DQ13">
        <f t="shared" ca="1" si="123"/>
        <v>3.165</v>
      </c>
      <c r="DR13" t="str">
        <f t="shared" ca="1" si="124"/>
        <v>Used ZAP</v>
      </c>
      <c r="DS13" t="str">
        <f t="shared" ca="1" si="125"/>
        <v>used USD</v>
      </c>
      <c r="DT13">
        <f t="shared" ca="1" si="126"/>
        <v>0.40816330000000001</v>
      </c>
      <c r="DU13" t="str">
        <f t="shared" ca="1" si="127"/>
        <v>Used CHF</v>
      </c>
      <c r="DV13" t="str">
        <f t="shared" ca="1" si="128"/>
        <v>Part of USSR</v>
      </c>
      <c r="DW13">
        <f t="shared" ca="1" si="129"/>
        <v>50.4</v>
      </c>
      <c r="DX13">
        <f t="shared" ca="1" si="130"/>
        <v>0</v>
      </c>
      <c r="DY13" t="str">
        <f t="shared" ca="1" si="131"/>
        <v>Part of Yugo.</v>
      </c>
      <c r="DZ13">
        <f t="shared" ca="1" si="132"/>
        <v>0</v>
      </c>
      <c r="EA13">
        <f t="shared" ca="1" si="133"/>
        <v>0</v>
      </c>
      <c r="EB13">
        <f t="shared" ca="1" si="134"/>
        <v>3.2</v>
      </c>
      <c r="EC13">
        <f t="shared" ca="1" si="135"/>
        <v>0</v>
      </c>
      <c r="ED13">
        <f t="shared" ca="1" si="136"/>
        <v>0</v>
      </c>
      <c r="EE13">
        <f t="shared" ca="1" si="137"/>
        <v>0</v>
      </c>
      <c r="EF13" t="str">
        <f t="shared" ca="1" si="138"/>
        <v>Used USD</v>
      </c>
      <c r="EG13">
        <f t="shared" ca="1" si="139"/>
        <v>0</v>
      </c>
      <c r="EH13">
        <f t="shared" ca="1" si="140"/>
        <v>0</v>
      </c>
      <c r="EI13">
        <f t="shared" ca="1" si="141"/>
        <v>0</v>
      </c>
      <c r="EJ13" t="str">
        <f t="shared" ca="1" si="142"/>
        <v>Part of Comoros</v>
      </c>
      <c r="EK13">
        <f t="shared" ca="1" si="143"/>
        <v>1.2489999999999999E-2</v>
      </c>
      <c r="EL13" t="str">
        <f t="shared" ca="1" si="144"/>
        <v>Used USD</v>
      </c>
      <c r="EM13" t="str">
        <f t="shared" ca="1" si="145"/>
        <v>Part of USSR</v>
      </c>
      <c r="EN13" t="str">
        <f t="shared" ca="1" si="146"/>
        <v>Used FFR</v>
      </c>
      <c r="EO13">
        <f t="shared" ca="1" si="147"/>
        <v>0</v>
      </c>
      <c r="EP13" t="str">
        <f t="shared" ca="1" si="148"/>
        <v>Part of Yugo.</v>
      </c>
      <c r="EQ13">
        <f t="shared" ca="1" si="149"/>
        <v>0</v>
      </c>
      <c r="ER13">
        <f t="shared" ca="1" si="150"/>
        <v>0</v>
      </c>
      <c r="ES13">
        <f t="shared" ca="1" si="151"/>
        <v>0</v>
      </c>
      <c r="ET13">
        <f t="shared" ca="1" si="152"/>
        <v>10.5</v>
      </c>
      <c r="EU13">
        <f t="shared" ca="1" si="153"/>
        <v>0</v>
      </c>
      <c r="EV13" t="str">
        <f t="shared" ca="1" si="154"/>
        <v>Used AUD</v>
      </c>
      <c r="EW13">
        <f t="shared" ca="1" si="155"/>
        <v>7.72</v>
      </c>
      <c r="EX13">
        <f t="shared" ca="1" si="156"/>
        <v>3.96</v>
      </c>
      <c r="EY13">
        <f t="shared" ca="1" si="157"/>
        <v>0</v>
      </c>
      <c r="EZ13">
        <f t="shared" ca="1" si="158"/>
        <v>0</v>
      </c>
      <c r="FA13">
        <f t="shared" ca="1" si="159"/>
        <v>0.81967213114754101</v>
      </c>
      <c r="FB13">
        <f t="shared" ca="1" si="160"/>
        <v>1.5E-9</v>
      </c>
      <c r="FC13">
        <f t="shared" ca="1" si="161"/>
        <v>0</v>
      </c>
      <c r="FD13">
        <f t="shared" ca="1" si="162"/>
        <v>0</v>
      </c>
      <c r="FE13" t="str">
        <f t="shared" ca="1" si="163"/>
        <v>Used NZP</v>
      </c>
      <c r="FF13" t="str">
        <f t="shared" ca="1" si="164"/>
        <v>Used AUD</v>
      </c>
      <c r="FG13" t="str">
        <f t="shared" ca="1" si="165"/>
        <v>Used USD</v>
      </c>
      <c r="FH13">
        <f t="shared" ca="1" si="166"/>
        <v>7.45</v>
      </c>
      <c r="FI13" t="str">
        <f t="shared" ca="1" si="167"/>
        <v>Used INR</v>
      </c>
      <c r="FJ13">
        <f t="shared" ca="1" si="168"/>
        <v>7.6</v>
      </c>
      <c r="FK13" t="str">
        <f t="shared" ca="1" si="169"/>
        <v>Used USD</v>
      </c>
      <c r="FL13" t="str">
        <f t="shared" ca="1" si="170"/>
        <v>Used USD</v>
      </c>
      <c r="FM13" t="str">
        <f t="shared" ca="1" si="171"/>
        <v>Used AUP</v>
      </c>
      <c r="FN13">
        <f t="shared" ca="1" si="172"/>
        <v>110.2</v>
      </c>
      <c r="FO13">
        <f t="shared" ca="1" si="173"/>
        <v>1.9100000000000002E-8</v>
      </c>
      <c r="FP13">
        <f t="shared" ca="1" si="174"/>
        <v>3.38</v>
      </c>
      <c r="FQ13" t="str">
        <f t="shared" ca="1" si="175"/>
        <v>Used NZP</v>
      </c>
      <c r="FR13">
        <f t="shared" ca="1" si="176"/>
        <v>1.7000000000000001E-2</v>
      </c>
      <c r="FS13">
        <f t="shared" ca="1" si="177"/>
        <v>28.7</v>
      </c>
      <c r="FT13" t="str">
        <f t="shared" ca="1" si="178"/>
        <v>Used USD</v>
      </c>
      <c r="FU13" t="str">
        <f t="shared" ca="1" si="179"/>
        <v>Used INR</v>
      </c>
      <c r="FV13">
        <f t="shared" ca="1" si="180"/>
        <v>0</v>
      </c>
      <c r="FW13">
        <f t="shared" ca="1" si="181"/>
        <v>34</v>
      </c>
      <c r="FX13">
        <f t="shared" ca="1" si="182"/>
        <v>3.5000000000000001E-3</v>
      </c>
      <c r="FY13">
        <f t="shared" ca="1" si="183"/>
        <v>0</v>
      </c>
      <c r="FZ13" t="str">
        <f t="shared" ca="1" si="184"/>
        <v>Used GBP</v>
      </c>
      <c r="GA13">
        <f t="shared" ca="1" si="185"/>
        <v>0</v>
      </c>
      <c r="GB13">
        <f t="shared" ca="1" si="186"/>
        <v>0</v>
      </c>
      <c r="GC13">
        <f t="shared" ca="1" si="187"/>
        <v>0</v>
      </c>
      <c r="GD13">
        <f t="shared" ca="1" si="188"/>
        <v>0</v>
      </c>
      <c r="GE13">
        <f t="shared" ca="1" si="189"/>
        <v>0</v>
      </c>
      <c r="GF13" t="str">
        <f t="shared" ca="1" si="190"/>
        <v>Used ITL</v>
      </c>
      <c r="GG13">
        <f t="shared" ca="1" si="191"/>
        <v>0</v>
      </c>
      <c r="GH13">
        <f t="shared" ca="1" si="192"/>
        <v>4.3</v>
      </c>
      <c r="GI13">
        <f t="shared" ca="1" si="193"/>
        <v>0</v>
      </c>
      <c r="GJ13">
        <f t="shared" ca="1" si="194"/>
        <v>7.2499999999999995E-4</v>
      </c>
      <c r="GK13">
        <f t="shared" ca="1" si="195"/>
        <v>0</v>
      </c>
      <c r="GL13">
        <f t="shared" ca="1" si="196"/>
        <v>0</v>
      </c>
      <c r="GM13">
        <f t="shared" ca="1" si="197"/>
        <v>3.2</v>
      </c>
      <c r="GN13" t="str">
        <f t="shared" ca="1" si="198"/>
        <v>Part of Czecho.</v>
      </c>
      <c r="GO13" t="str">
        <f t="shared" ca="1" si="199"/>
        <v>Part of Yugo.</v>
      </c>
      <c r="GP13">
        <f t="shared" ca="1" si="200"/>
        <v>0</v>
      </c>
      <c r="GQ13">
        <f t="shared" ca="1" si="201"/>
        <v>0</v>
      </c>
      <c r="GR13">
        <f t="shared" ca="1" si="202"/>
        <v>0</v>
      </c>
      <c r="GS13">
        <f t="shared" ca="1" si="203"/>
        <v>0.75757575757575757</v>
      </c>
      <c r="GT13">
        <f t="shared" ca="1" si="204"/>
        <v>60</v>
      </c>
      <c r="GU13">
        <f t="shared" ca="1" si="205"/>
        <v>5.96</v>
      </c>
      <c r="GV13">
        <f t="shared" ca="1" si="206"/>
        <v>0</v>
      </c>
      <c r="GW13">
        <f t="shared" ca="1" si="207"/>
        <v>0</v>
      </c>
      <c r="GX13" t="str">
        <f t="shared" ca="1" si="208"/>
        <v>Used NOK</v>
      </c>
      <c r="GY13" t="str">
        <f t="shared" ca="1" si="209"/>
        <v>Used ZAP</v>
      </c>
      <c r="GZ13">
        <f t="shared" ca="1" si="210"/>
        <v>5.28</v>
      </c>
      <c r="HA13">
        <f t="shared" ca="1" si="211"/>
        <v>4.28</v>
      </c>
      <c r="HB13">
        <f t="shared" ca="1" si="212"/>
        <v>3.62</v>
      </c>
      <c r="HC13">
        <f t="shared" ca="1" si="213"/>
        <v>41.85</v>
      </c>
      <c r="HD13" t="str">
        <f t="shared" ca="1" si="214"/>
        <v>Part of USSR</v>
      </c>
      <c r="HE13">
        <f t="shared" ca="1" si="215"/>
        <v>0</v>
      </c>
      <c r="HF13">
        <f t="shared" ca="1" si="216"/>
        <v>20.8</v>
      </c>
      <c r="HG13">
        <f t="shared" ca="1" si="217"/>
        <v>0</v>
      </c>
      <c r="HH13">
        <f t="shared" ca="1" si="218"/>
        <v>0</v>
      </c>
      <c r="HI13" t="str">
        <f t="shared" ca="1" si="219"/>
        <v>Used NZP</v>
      </c>
      <c r="HJ13">
        <f t="shared" ca="1" si="220"/>
        <v>0</v>
      </c>
      <c r="HK13" t="str">
        <f t="shared" ca="1" si="221"/>
        <v>Part of USSR</v>
      </c>
      <c r="HL13">
        <f t="shared" ca="1" si="222"/>
        <v>0</v>
      </c>
      <c r="HM13">
        <f t="shared" ca="1" si="223"/>
        <v>4.79</v>
      </c>
      <c r="HN13">
        <f t="shared" ca="1" si="224"/>
        <v>13.25</v>
      </c>
      <c r="HO13" t="str">
        <f t="shared" ca="1" si="225"/>
        <v>Part of USSR</v>
      </c>
      <c r="HP13" t="str">
        <f t="shared" ca="1" si="226"/>
        <v>Used JMD</v>
      </c>
      <c r="HQ13" t="str">
        <f t="shared" ca="1" si="227"/>
        <v>Used AUP</v>
      </c>
      <c r="HR13">
        <f t="shared" ca="1" si="228"/>
        <v>0</v>
      </c>
      <c r="HS13" t="str">
        <f t="shared" ca="1" si="229"/>
        <v>Part of USSR</v>
      </c>
      <c r="HT13" t="str">
        <f t="shared" ca="1" si="230"/>
        <v>Used INR</v>
      </c>
      <c r="HU13">
        <f t="shared" ca="1" si="231"/>
        <v>0.37174721189591081</v>
      </c>
      <c r="HV13">
        <f t="shared" ca="1" si="232"/>
        <v>1</v>
      </c>
      <c r="HW13">
        <f t="shared" ca="1" si="233"/>
        <v>4.5900000000000001E-6</v>
      </c>
      <c r="HX13" t="str">
        <f t="shared" ca="1" si="234"/>
        <v>Part of USSR</v>
      </c>
      <c r="HY13">
        <f t="shared" ca="1" si="235"/>
        <v>0</v>
      </c>
      <c r="HZ13" t="str">
        <f t="shared" ca="1" si="236"/>
        <v>Used ITL</v>
      </c>
      <c r="IA13">
        <f t="shared" ca="1" si="237"/>
        <v>3.35</v>
      </c>
      <c r="IB13">
        <f t="shared" ca="1" si="238"/>
        <v>0</v>
      </c>
      <c r="IC13" t="str">
        <f t="shared" ca="1" si="239"/>
        <v>used USD</v>
      </c>
      <c r="ID13">
        <f t="shared" ca="1" si="240"/>
        <v>0</v>
      </c>
      <c r="IE13" t="str">
        <f t="shared" ca="1" si="241"/>
        <v>Part of Jordan</v>
      </c>
      <c r="IF13">
        <f t="shared" ca="1" si="242"/>
        <v>0</v>
      </c>
      <c r="IG13">
        <f t="shared" ca="1" si="243"/>
        <v>0</v>
      </c>
      <c r="IH13">
        <f t="shared" ca="1" si="244"/>
        <v>0</v>
      </c>
    </row>
    <row r="14" spans="1:242" x14ac:dyDescent="0.25">
      <c r="A14" t="str">
        <f t="shared" ca="1" si="4"/>
        <v>1958</v>
      </c>
      <c r="B14">
        <f t="shared" ca="1" si="5"/>
        <v>53.5</v>
      </c>
      <c r="C14">
        <f t="shared" ca="1" si="6"/>
        <v>61</v>
      </c>
      <c r="D14">
        <f t="shared" ca="1" si="7"/>
        <v>4.95</v>
      </c>
      <c r="E14">
        <v>1</v>
      </c>
      <c r="F14" t="str">
        <f t="shared" ca="1" si="8"/>
        <v>Used FFR, ESP</v>
      </c>
      <c r="G14">
        <f t="shared" ca="1" si="9"/>
        <v>0</v>
      </c>
      <c r="H14">
        <f t="shared" ca="1" si="10"/>
        <v>0</v>
      </c>
      <c r="I14">
        <f t="shared" ca="1" si="11"/>
        <v>0</v>
      </c>
      <c r="J14">
        <f t="shared" ca="1" si="12"/>
        <v>7.0500000000000001E-12</v>
      </c>
      <c r="K14" t="str">
        <f t="shared" ca="1" si="13"/>
        <v>Part of USSR</v>
      </c>
      <c r="L14" t="str">
        <f t="shared" ca="1" si="14"/>
        <v>Part of Neth. Antilles</v>
      </c>
      <c r="M14">
        <f t="shared" ca="1" si="15"/>
        <v>0.90909090909090906</v>
      </c>
      <c r="N14">
        <f t="shared" ca="1" si="16"/>
        <v>25.9</v>
      </c>
      <c r="O14" t="str">
        <f t="shared" ca="1" si="17"/>
        <v>Part of USSR</v>
      </c>
      <c r="P14">
        <f t="shared" ca="1" si="18"/>
        <v>0</v>
      </c>
      <c r="Q14" t="str">
        <f t="shared" ca="1" si="19"/>
        <v>Used INR</v>
      </c>
      <c r="R14" t="str">
        <f t="shared" ca="1" si="20"/>
        <v>Part of Pakistan</v>
      </c>
      <c r="S14">
        <f t="shared" ca="1" si="21"/>
        <v>0</v>
      </c>
      <c r="T14" t="str">
        <f t="shared" ca="1" si="22"/>
        <v>Part of USSR</v>
      </c>
      <c r="U14">
        <f t="shared" ca="1" si="23"/>
        <v>49.8</v>
      </c>
      <c r="V14">
        <f t="shared" ca="1" si="24"/>
        <v>0</v>
      </c>
      <c r="W14">
        <f t="shared" ca="1" si="25"/>
        <v>0</v>
      </c>
      <c r="X14">
        <f t="shared" ca="1" si="26"/>
        <v>0</v>
      </c>
      <c r="Y14" t="str">
        <f t="shared" ca="1" si="27"/>
        <v>used INR</v>
      </c>
      <c r="Z14">
        <f t="shared" ca="1" si="28"/>
        <v>1.1939999999999999E-5</v>
      </c>
      <c r="AA14" t="str">
        <f t="shared" ca="1" si="29"/>
        <v>Part of Yugo.</v>
      </c>
      <c r="AB14" t="str">
        <f t="shared" ca="1" si="30"/>
        <v>Used ZAP</v>
      </c>
      <c r="AC14">
        <f t="shared" ca="1" si="31"/>
        <v>5.072727272727273E-14</v>
      </c>
      <c r="AD14" t="str">
        <f t="shared" ca="1" si="32"/>
        <v>Part of Seychelles</v>
      </c>
      <c r="AE14" t="str">
        <f t="shared" ca="1" si="33"/>
        <v>used JMP and XCD</v>
      </c>
      <c r="AF14">
        <f t="shared" ca="1" si="34"/>
        <v>3.14</v>
      </c>
      <c r="AG14">
        <f t="shared" ca="1" si="35"/>
        <v>3.3999999999999998E-3</v>
      </c>
      <c r="AH14">
        <f t="shared" ca="1" si="36"/>
        <v>0</v>
      </c>
      <c r="AI14">
        <f t="shared" ca="1" si="37"/>
        <v>0</v>
      </c>
      <c r="AJ14">
        <f t="shared" ca="1" si="38"/>
        <v>74.2</v>
      </c>
      <c r="AK14">
        <f t="shared" ca="1" si="39"/>
        <v>0</v>
      </c>
      <c r="AL14">
        <f t="shared" ca="1" si="40"/>
        <v>0.96499999999999997</v>
      </c>
      <c r="AM14">
        <f t="shared" ca="1" si="41"/>
        <v>0</v>
      </c>
      <c r="AN14" t="str">
        <f t="shared" ca="1" si="42"/>
        <v>Used JMP</v>
      </c>
      <c r="AO14">
        <f t="shared" ca="1" si="43"/>
        <v>0</v>
      </c>
      <c r="AP14">
        <f t="shared" ca="1" si="44"/>
        <v>0</v>
      </c>
      <c r="AQ14">
        <f t="shared" ca="1" si="45"/>
        <v>1.1199999999999999E-3</v>
      </c>
      <c r="AR14">
        <f t="shared" ca="1" si="46"/>
        <v>6.06</v>
      </c>
      <c r="AS14" t="str">
        <f t="shared" ca="1" si="47"/>
        <v>Used MYD</v>
      </c>
      <c r="AT14" t="str">
        <f t="shared" ca="1" si="48"/>
        <v>Used AUP</v>
      </c>
      <c r="AU14">
        <f t="shared" ca="1" si="49"/>
        <v>8.2200000000000006</v>
      </c>
      <c r="AV14">
        <f t="shared" ca="1" si="50"/>
        <v>0</v>
      </c>
      <c r="AW14">
        <f t="shared" ca="1" si="51"/>
        <v>0</v>
      </c>
      <c r="AX14">
        <f t="shared" ca="1" si="52"/>
        <v>0</v>
      </c>
      <c r="AY14">
        <f t="shared" ca="1" si="53"/>
        <v>0.83333333333333337</v>
      </c>
      <c r="AZ14">
        <f t="shared" ca="1" si="54"/>
        <v>6.9</v>
      </c>
      <c r="BA14">
        <f t="shared" ca="1" si="55"/>
        <v>0</v>
      </c>
      <c r="BB14" t="str">
        <f t="shared" ca="1" si="56"/>
        <v>Part of Yugo.</v>
      </c>
      <c r="BC14">
        <f t="shared" ca="1" si="57"/>
        <v>1</v>
      </c>
      <c r="BD14">
        <f t="shared" ca="1" si="58"/>
        <v>0</v>
      </c>
      <c r="BE14" t="str">
        <f t="shared" ca="1" si="59"/>
        <v>Part of Cyprus</v>
      </c>
      <c r="BF14">
        <f t="shared" ca="1" si="60"/>
        <v>41.5</v>
      </c>
      <c r="BG14">
        <f t="shared" ca="1" si="61"/>
        <v>6.9</v>
      </c>
      <c r="BH14">
        <f t="shared" ca="1" si="62"/>
        <v>0</v>
      </c>
      <c r="BI14">
        <f t="shared" ca="1" si="63"/>
        <v>0</v>
      </c>
      <c r="BJ14">
        <f t="shared" ca="1" si="64"/>
        <v>1</v>
      </c>
      <c r="BK14">
        <f t="shared" ca="1" si="65"/>
        <v>16.649999999999999</v>
      </c>
      <c r="BL14">
        <f t="shared" ca="1" si="66"/>
        <v>0.59523809523809523</v>
      </c>
      <c r="BM14">
        <f t="shared" ca="1" si="67"/>
        <v>0</v>
      </c>
      <c r="BN14" t="str">
        <f t="shared" ca="1" si="68"/>
        <v>Used ESP</v>
      </c>
      <c r="BO14" t="str">
        <f t="shared" ca="1" si="69"/>
        <v>Part of Ethiopia</v>
      </c>
      <c r="BP14" t="str">
        <f t="shared" ca="1" si="70"/>
        <v>Part of USSR</v>
      </c>
      <c r="BQ14">
        <f t="shared" ca="1" si="71"/>
        <v>0</v>
      </c>
      <c r="BR14" t="str">
        <f t="shared" ca="1" si="72"/>
        <v>n.a.</v>
      </c>
      <c r="BS14">
        <f t="shared" ca="1" si="73"/>
        <v>0</v>
      </c>
      <c r="BT14">
        <f t="shared" ca="1" si="74"/>
        <v>0</v>
      </c>
      <c r="BU14">
        <f t="shared" ca="1" si="75"/>
        <v>0</v>
      </c>
      <c r="BV14">
        <f t="shared" ca="1" si="76"/>
        <v>3.64</v>
      </c>
      <c r="BW14">
        <f t="shared" ca="1" si="77"/>
        <v>4.95</v>
      </c>
      <c r="BX14">
        <f t="shared" ca="1" si="78"/>
        <v>0</v>
      </c>
      <c r="BY14">
        <f t="shared" ca="1" si="79"/>
        <v>0</v>
      </c>
      <c r="BZ14">
        <f t="shared" ca="1" si="80"/>
        <v>0</v>
      </c>
      <c r="CA14">
        <f t="shared" ca="1" si="81"/>
        <v>0</v>
      </c>
      <c r="CB14" t="str">
        <f t="shared" ca="1" si="82"/>
        <v>Part of USSR</v>
      </c>
      <c r="CC14">
        <f t="shared" ca="1" si="83"/>
        <v>4.18</v>
      </c>
      <c r="CD14">
        <f t="shared" ca="1" si="84"/>
        <v>0</v>
      </c>
      <c r="CE14">
        <f t="shared" ca="1" si="85"/>
        <v>0</v>
      </c>
      <c r="CF14">
        <f t="shared" ca="1" si="86"/>
        <v>30.75</v>
      </c>
      <c r="CG14">
        <f t="shared" ca="1" si="87"/>
        <v>0</v>
      </c>
      <c r="CH14">
        <f t="shared" ca="1" si="88"/>
        <v>0</v>
      </c>
      <c r="CI14">
        <f t="shared" ca="1" si="89"/>
        <v>0</v>
      </c>
      <c r="CJ14" t="str">
        <f t="shared" ca="1" si="90"/>
        <v>Used USD</v>
      </c>
      <c r="CK14">
        <f t="shared" ca="1" si="91"/>
        <v>0</v>
      </c>
      <c r="CL14" t="str">
        <f t="shared" ca="1" si="92"/>
        <v>Used GBP</v>
      </c>
      <c r="CM14">
        <f t="shared" ca="1" si="93"/>
        <v>0</v>
      </c>
      <c r="CN14">
        <f t="shared" ca="1" si="94"/>
        <v>0</v>
      </c>
      <c r="CO14">
        <f t="shared" ca="1" si="95"/>
        <v>0</v>
      </c>
      <c r="CP14">
        <f t="shared" ca="1" si="96"/>
        <v>0</v>
      </c>
      <c r="CQ14">
        <f t="shared" ca="1" si="97"/>
        <v>2</v>
      </c>
      <c r="CR14">
        <f t="shared" ca="1" si="98"/>
        <v>5.7549999999999999</v>
      </c>
      <c r="CS14">
        <f t="shared" ca="1" si="99"/>
        <v>47.5</v>
      </c>
      <c r="CT14">
        <f t="shared" ca="1" si="100"/>
        <v>0.41499999999999998</v>
      </c>
      <c r="CU14">
        <f t="shared" ca="1" si="101"/>
        <v>5.3</v>
      </c>
      <c r="CV14">
        <f t="shared" ca="1" si="102"/>
        <v>9.0999999999999998E-2</v>
      </c>
      <c r="CW14">
        <f t="shared" ca="1" si="103"/>
        <v>76.5</v>
      </c>
      <c r="CX14">
        <f t="shared" ca="1" si="104"/>
        <v>0.37735849056603776</v>
      </c>
      <c r="CY14">
        <f t="shared" ca="1" si="105"/>
        <v>0.35971223021582738</v>
      </c>
      <c r="CZ14" t="str">
        <f t="shared" ca="1" si="106"/>
        <v>Used GBP</v>
      </c>
      <c r="DA14">
        <f t="shared" ca="1" si="107"/>
        <v>2.3255813953488373E-4</v>
      </c>
      <c r="DB14">
        <f t="shared" ca="1" si="108"/>
        <v>622.35</v>
      </c>
      <c r="DC14">
        <f t="shared" ca="1" si="109"/>
        <v>0</v>
      </c>
      <c r="DD14">
        <f t="shared" ca="1" si="110"/>
        <v>391</v>
      </c>
      <c r="DE14" t="str">
        <f t="shared" ca="1" si="111"/>
        <v>Used GBP</v>
      </c>
      <c r="DF14">
        <f t="shared" ca="1" si="112"/>
        <v>0.38461538461538458</v>
      </c>
      <c r="DG14" t="str">
        <f t="shared" ca="1" si="113"/>
        <v>Part of USSR</v>
      </c>
      <c r="DH14">
        <f t="shared" ca="1" si="114"/>
        <v>0</v>
      </c>
      <c r="DI14" t="str">
        <f t="shared" ca="1" si="115"/>
        <v>Used AUP</v>
      </c>
      <c r="DJ14">
        <f t="shared" ca="1" si="116"/>
        <v>0</v>
      </c>
      <c r="DK14">
        <f t="shared" ca="1" si="117"/>
        <v>117</v>
      </c>
      <c r="DL14" t="str">
        <f t="shared" ca="1" si="118"/>
        <v>Part of Yugo.</v>
      </c>
      <c r="DM14" t="str">
        <f t="shared" ca="1" si="119"/>
        <v>Used INR</v>
      </c>
      <c r="DN14" t="str">
        <f t="shared" ca="1" si="120"/>
        <v>Part of USSR</v>
      </c>
      <c r="DO14">
        <f t="shared" ca="1" si="121"/>
        <v>4.2500000000000003E-2</v>
      </c>
      <c r="DP14" t="str">
        <f t="shared" ca="1" si="122"/>
        <v>Part of USSR</v>
      </c>
      <c r="DQ14">
        <f t="shared" ca="1" si="123"/>
        <v>3.16</v>
      </c>
      <c r="DR14" t="str">
        <f t="shared" ca="1" si="124"/>
        <v>Used ZAP</v>
      </c>
      <c r="DS14" t="str">
        <f t="shared" ca="1" si="125"/>
        <v>used USD</v>
      </c>
      <c r="DT14">
        <f t="shared" ca="1" si="126"/>
        <v>0.44444440000000002</v>
      </c>
      <c r="DU14" t="str">
        <f t="shared" ca="1" si="127"/>
        <v>Used CHF</v>
      </c>
      <c r="DV14" t="str">
        <f t="shared" ca="1" si="128"/>
        <v>Part of USSR</v>
      </c>
      <c r="DW14">
        <f t="shared" ca="1" si="129"/>
        <v>49.8</v>
      </c>
      <c r="DX14">
        <f t="shared" ca="1" si="130"/>
        <v>0</v>
      </c>
      <c r="DY14" t="str">
        <f t="shared" ca="1" si="131"/>
        <v>Part of Yugo.</v>
      </c>
      <c r="DZ14">
        <f t="shared" ca="1" si="132"/>
        <v>0</v>
      </c>
      <c r="EA14">
        <f t="shared" ca="1" si="133"/>
        <v>0</v>
      </c>
      <c r="EB14">
        <f t="shared" ca="1" si="134"/>
        <v>3.14</v>
      </c>
      <c r="EC14">
        <f t="shared" ca="1" si="135"/>
        <v>0</v>
      </c>
      <c r="ED14">
        <f t="shared" ca="1" si="136"/>
        <v>0</v>
      </c>
      <c r="EE14">
        <f t="shared" ca="1" si="137"/>
        <v>0</v>
      </c>
      <c r="EF14" t="str">
        <f t="shared" ca="1" si="138"/>
        <v>Used USD</v>
      </c>
      <c r="EG14">
        <f t="shared" ca="1" si="139"/>
        <v>0</v>
      </c>
      <c r="EH14">
        <f t="shared" ca="1" si="140"/>
        <v>0</v>
      </c>
      <c r="EI14">
        <f t="shared" ca="1" si="141"/>
        <v>0</v>
      </c>
      <c r="EJ14" t="str">
        <f t="shared" ca="1" si="142"/>
        <v>Part of Comoros</v>
      </c>
      <c r="EK14">
        <f t="shared" ca="1" si="143"/>
        <v>1.2489999999999999E-2</v>
      </c>
      <c r="EL14" t="str">
        <f t="shared" ca="1" si="144"/>
        <v>Used USD</v>
      </c>
      <c r="EM14" t="str">
        <f t="shared" ca="1" si="145"/>
        <v>Part of USSR</v>
      </c>
      <c r="EN14" t="str">
        <f t="shared" ca="1" si="146"/>
        <v>Used FFR</v>
      </c>
      <c r="EO14">
        <f t="shared" ca="1" si="147"/>
        <v>0</v>
      </c>
      <c r="EP14" t="str">
        <f t="shared" ca="1" si="148"/>
        <v>Part of Yugo.</v>
      </c>
      <c r="EQ14">
        <f t="shared" ca="1" si="149"/>
        <v>0</v>
      </c>
      <c r="ER14">
        <f t="shared" ca="1" si="150"/>
        <v>0</v>
      </c>
      <c r="ES14">
        <f t="shared" ca="1" si="151"/>
        <v>0</v>
      </c>
      <c r="ET14">
        <f t="shared" ca="1" si="152"/>
        <v>11.35</v>
      </c>
      <c r="EU14">
        <f t="shared" ca="1" si="153"/>
        <v>0</v>
      </c>
      <c r="EV14" t="str">
        <f t="shared" ca="1" si="154"/>
        <v>Used AUD</v>
      </c>
      <c r="EW14">
        <f t="shared" ca="1" si="155"/>
        <v>8.3699999999999992</v>
      </c>
      <c r="EX14">
        <f t="shared" ca="1" si="156"/>
        <v>3.78</v>
      </c>
      <c r="EY14">
        <f t="shared" ca="1" si="157"/>
        <v>0</v>
      </c>
      <c r="EZ14">
        <f t="shared" ca="1" si="158"/>
        <v>0</v>
      </c>
      <c r="FA14">
        <f t="shared" ca="1" si="159"/>
        <v>0.83333333333333337</v>
      </c>
      <c r="FB14">
        <f t="shared" ca="1" si="160"/>
        <v>1.5300000000000001E-9</v>
      </c>
      <c r="FC14">
        <f t="shared" ca="1" si="161"/>
        <v>0</v>
      </c>
      <c r="FD14">
        <f t="shared" ca="1" si="162"/>
        <v>0</v>
      </c>
      <c r="FE14" t="str">
        <f t="shared" ca="1" si="163"/>
        <v>Used NZP</v>
      </c>
      <c r="FF14" t="str">
        <f t="shared" ca="1" si="164"/>
        <v>Used AUD</v>
      </c>
      <c r="FG14" t="str">
        <f t="shared" ca="1" si="165"/>
        <v>Used USD</v>
      </c>
      <c r="FH14">
        <f t="shared" ca="1" si="166"/>
        <v>7.14</v>
      </c>
      <c r="FI14" t="str">
        <f t="shared" ca="1" si="167"/>
        <v>Used INR</v>
      </c>
      <c r="FJ14">
        <f t="shared" ca="1" si="168"/>
        <v>7.15</v>
      </c>
      <c r="FK14" t="str">
        <f t="shared" ca="1" si="169"/>
        <v>Used USD</v>
      </c>
      <c r="FL14" t="str">
        <f t="shared" ca="1" si="170"/>
        <v>Used USD</v>
      </c>
      <c r="FM14" t="str">
        <f t="shared" ca="1" si="171"/>
        <v>Used AUP</v>
      </c>
      <c r="FN14">
        <f t="shared" ca="1" si="172"/>
        <v>112.6</v>
      </c>
      <c r="FO14">
        <f t="shared" ca="1" si="173"/>
        <v>2.5100000000000003E-8</v>
      </c>
      <c r="FP14">
        <f t="shared" ca="1" si="174"/>
        <v>3.77</v>
      </c>
      <c r="FQ14" t="str">
        <f t="shared" ca="1" si="175"/>
        <v>Used NZP</v>
      </c>
      <c r="FR14">
        <f t="shared" ca="1" si="176"/>
        <v>1.15E-2</v>
      </c>
      <c r="FS14">
        <f t="shared" ca="1" si="177"/>
        <v>28.7</v>
      </c>
      <c r="FT14" t="str">
        <f t="shared" ca="1" si="178"/>
        <v>Used USD</v>
      </c>
      <c r="FU14" t="str">
        <f t="shared" ca="1" si="179"/>
        <v>Used INR</v>
      </c>
      <c r="FV14">
        <f t="shared" ca="1" si="180"/>
        <v>0</v>
      </c>
      <c r="FW14">
        <f t="shared" ca="1" si="181"/>
        <v>33.5</v>
      </c>
      <c r="FX14">
        <f t="shared" ca="1" si="182"/>
        <v>3.0000000000000001E-3</v>
      </c>
      <c r="FY14">
        <f t="shared" ca="1" si="183"/>
        <v>0</v>
      </c>
      <c r="FZ14" t="str">
        <f t="shared" ca="1" si="184"/>
        <v>Used GBP</v>
      </c>
      <c r="GA14">
        <f t="shared" ca="1" si="185"/>
        <v>0</v>
      </c>
      <c r="GB14">
        <f t="shared" ca="1" si="186"/>
        <v>0</v>
      </c>
      <c r="GC14">
        <f t="shared" ca="1" si="187"/>
        <v>0</v>
      </c>
      <c r="GD14">
        <f t="shared" ca="1" si="188"/>
        <v>0</v>
      </c>
      <c r="GE14">
        <f t="shared" ca="1" si="189"/>
        <v>0</v>
      </c>
      <c r="GF14" t="str">
        <f t="shared" ca="1" si="190"/>
        <v>Used ITL</v>
      </c>
      <c r="GG14">
        <f t="shared" ca="1" si="191"/>
        <v>0</v>
      </c>
      <c r="GH14">
        <f t="shared" ca="1" si="192"/>
        <v>5.6</v>
      </c>
      <c r="GI14">
        <f t="shared" ca="1" si="193"/>
        <v>0</v>
      </c>
      <c r="GJ14">
        <f t="shared" ca="1" si="194"/>
        <v>8.5400000000000005E-4</v>
      </c>
      <c r="GK14">
        <f t="shared" ca="1" si="195"/>
        <v>0</v>
      </c>
      <c r="GL14">
        <f t="shared" ca="1" si="196"/>
        <v>0</v>
      </c>
      <c r="GM14">
        <f t="shared" ca="1" si="197"/>
        <v>3.14</v>
      </c>
      <c r="GN14" t="str">
        <f t="shared" ca="1" si="198"/>
        <v>Part of Czecho.</v>
      </c>
      <c r="GO14" t="str">
        <f t="shared" ca="1" si="199"/>
        <v>Part of Yugo.</v>
      </c>
      <c r="GP14">
        <f t="shared" ca="1" si="200"/>
        <v>0</v>
      </c>
      <c r="GQ14">
        <f t="shared" ca="1" si="201"/>
        <v>0</v>
      </c>
      <c r="GR14">
        <f t="shared" ca="1" si="202"/>
        <v>0</v>
      </c>
      <c r="GS14">
        <f t="shared" ca="1" si="203"/>
        <v>0.73260073260073255</v>
      </c>
      <c r="GT14">
        <f t="shared" ca="1" si="204"/>
        <v>59.6</v>
      </c>
      <c r="GU14">
        <f t="shared" ca="1" si="205"/>
        <v>6.25</v>
      </c>
      <c r="GV14">
        <f t="shared" ca="1" si="206"/>
        <v>0</v>
      </c>
      <c r="GW14">
        <f t="shared" ca="1" si="207"/>
        <v>0</v>
      </c>
      <c r="GX14" t="str">
        <f t="shared" ca="1" si="208"/>
        <v>Used NOK</v>
      </c>
      <c r="GY14" t="str">
        <f t="shared" ca="1" si="209"/>
        <v>Used ZAP</v>
      </c>
      <c r="GZ14">
        <f t="shared" ca="1" si="210"/>
        <v>5.17</v>
      </c>
      <c r="HA14">
        <f t="shared" ca="1" si="211"/>
        <v>4.29</v>
      </c>
      <c r="HB14">
        <f t="shared" ca="1" si="212"/>
        <v>3.8</v>
      </c>
      <c r="HC14">
        <f t="shared" ca="1" si="213"/>
        <v>46.15</v>
      </c>
      <c r="HD14" t="str">
        <f t="shared" ca="1" si="214"/>
        <v>Part of USSR</v>
      </c>
      <c r="HE14">
        <f t="shared" ca="1" si="215"/>
        <v>0</v>
      </c>
      <c r="HF14">
        <f t="shared" ca="1" si="216"/>
        <v>21.55</v>
      </c>
      <c r="HG14">
        <f t="shared" ca="1" si="217"/>
        <v>0</v>
      </c>
      <c r="HH14">
        <f t="shared" ca="1" si="218"/>
        <v>0</v>
      </c>
      <c r="HI14" t="str">
        <f t="shared" ca="1" si="219"/>
        <v>Used NZP</v>
      </c>
      <c r="HJ14">
        <f t="shared" ca="1" si="220"/>
        <v>0</v>
      </c>
      <c r="HK14" t="str">
        <f t="shared" ca="1" si="221"/>
        <v>Part of USSR</v>
      </c>
      <c r="HL14">
        <f t="shared" ca="1" si="222"/>
        <v>0</v>
      </c>
      <c r="HM14">
        <f t="shared" ca="1" si="223"/>
        <v>0.52631578947368418</v>
      </c>
      <c r="HN14">
        <f t="shared" ca="1" si="224"/>
        <v>14.75</v>
      </c>
      <c r="HO14" t="str">
        <f t="shared" ca="1" si="225"/>
        <v>Part of USSR</v>
      </c>
      <c r="HP14" t="str">
        <f t="shared" ca="1" si="226"/>
        <v>Used JMD</v>
      </c>
      <c r="HQ14" t="str">
        <f t="shared" ca="1" si="227"/>
        <v>Used AUP</v>
      </c>
      <c r="HR14">
        <f t="shared" ca="1" si="228"/>
        <v>0</v>
      </c>
      <c r="HS14" t="str">
        <f t="shared" ca="1" si="229"/>
        <v>Part of USSR</v>
      </c>
      <c r="HT14" t="str">
        <f t="shared" ca="1" si="230"/>
        <v>Used INR</v>
      </c>
      <c r="HU14">
        <f t="shared" ca="1" si="231"/>
        <v>0.35906642728904847</v>
      </c>
      <c r="HV14">
        <f t="shared" ca="1" si="232"/>
        <v>1</v>
      </c>
      <c r="HW14">
        <f t="shared" ca="1" si="233"/>
        <v>1.0699999999999999E-5</v>
      </c>
      <c r="HX14" t="str">
        <f t="shared" ca="1" si="234"/>
        <v>Part of USSR</v>
      </c>
      <c r="HY14">
        <f t="shared" ca="1" si="235"/>
        <v>0</v>
      </c>
      <c r="HZ14" t="str">
        <f t="shared" ca="1" si="236"/>
        <v>Used ITL</v>
      </c>
      <c r="IA14">
        <f t="shared" ca="1" si="237"/>
        <v>3.35</v>
      </c>
      <c r="IB14">
        <f t="shared" ca="1" si="238"/>
        <v>0</v>
      </c>
      <c r="IC14" t="str">
        <f t="shared" ca="1" si="239"/>
        <v>used USD</v>
      </c>
      <c r="ID14">
        <f t="shared" ca="1" si="240"/>
        <v>0</v>
      </c>
      <c r="IE14" t="str">
        <f t="shared" ca="1" si="241"/>
        <v>Part of Jordan</v>
      </c>
      <c r="IF14">
        <f t="shared" ca="1" si="242"/>
        <v>0</v>
      </c>
      <c r="IG14">
        <f t="shared" ca="1" si="243"/>
        <v>0</v>
      </c>
      <c r="IH14">
        <f t="shared" ca="1" si="244"/>
        <v>0</v>
      </c>
    </row>
    <row r="15" spans="1:242" x14ac:dyDescent="0.25">
      <c r="A15" t="str">
        <f t="shared" ca="1" si="4"/>
        <v>1959</v>
      </c>
      <c r="B15">
        <f t="shared" ca="1" si="5"/>
        <v>48</v>
      </c>
      <c r="C15">
        <f t="shared" ca="1" si="6"/>
        <v>59</v>
      </c>
      <c r="D15">
        <f t="shared" ca="1" si="7"/>
        <v>4.915</v>
      </c>
      <c r="E15">
        <v>1</v>
      </c>
      <c r="F15" t="str">
        <f t="shared" ca="1" si="8"/>
        <v>Used FFR, ESP</v>
      </c>
      <c r="G15">
        <f t="shared" ca="1" si="9"/>
        <v>0</v>
      </c>
      <c r="H15">
        <f t="shared" ca="1" si="10"/>
        <v>0</v>
      </c>
      <c r="I15">
        <f t="shared" ca="1" si="11"/>
        <v>0</v>
      </c>
      <c r="J15">
        <f t="shared" ca="1" si="12"/>
        <v>8.3200000000000017E-12</v>
      </c>
      <c r="K15" t="str">
        <f t="shared" ca="1" si="13"/>
        <v>Part of USSR</v>
      </c>
      <c r="L15" t="str">
        <f t="shared" ca="1" si="14"/>
        <v>Part of Neth. Antilles</v>
      </c>
      <c r="M15">
        <f t="shared" ca="1" si="15"/>
        <v>0.91533180778032031</v>
      </c>
      <c r="N15">
        <f t="shared" ca="1" si="16"/>
        <v>25.75</v>
      </c>
      <c r="O15" t="str">
        <f t="shared" ca="1" si="17"/>
        <v>Part of USSR</v>
      </c>
      <c r="P15">
        <f t="shared" ca="1" si="18"/>
        <v>0</v>
      </c>
      <c r="Q15" t="str">
        <f t="shared" ca="1" si="19"/>
        <v>Used XPGR</v>
      </c>
      <c r="R15" t="str">
        <f t="shared" ca="1" si="20"/>
        <v>Part of Pakistan</v>
      </c>
      <c r="S15">
        <f t="shared" ca="1" si="21"/>
        <v>0</v>
      </c>
      <c r="T15" t="str">
        <f t="shared" ca="1" si="22"/>
        <v>Part of USSR</v>
      </c>
      <c r="U15">
        <f t="shared" ca="1" si="23"/>
        <v>50.15</v>
      </c>
      <c r="V15">
        <f t="shared" ca="1" si="24"/>
        <v>0</v>
      </c>
      <c r="W15">
        <f t="shared" ca="1" si="25"/>
        <v>0</v>
      </c>
      <c r="X15">
        <f t="shared" ca="1" si="26"/>
        <v>0</v>
      </c>
      <c r="Y15" t="str">
        <f t="shared" ca="1" si="27"/>
        <v>used INR</v>
      </c>
      <c r="Z15">
        <f t="shared" ca="1" si="28"/>
        <v>1.2099999999999999E-5</v>
      </c>
      <c r="AA15" t="str">
        <f t="shared" ca="1" si="29"/>
        <v>Part of Yugo.</v>
      </c>
      <c r="AB15" t="str">
        <f t="shared" ca="1" si="30"/>
        <v>Used ZAP</v>
      </c>
      <c r="AC15">
        <f t="shared" ca="1" si="31"/>
        <v>7.3454545454545454E-14</v>
      </c>
      <c r="AD15" t="str">
        <f t="shared" ca="1" si="32"/>
        <v>Part of Seychelles</v>
      </c>
      <c r="AE15">
        <f t="shared" ca="1" si="33"/>
        <v>0</v>
      </c>
      <c r="AF15">
        <f t="shared" ca="1" si="34"/>
        <v>3.12</v>
      </c>
      <c r="AG15">
        <f t="shared" ca="1" si="35"/>
        <v>3.15E-3</v>
      </c>
      <c r="AH15">
        <f t="shared" ca="1" si="36"/>
        <v>0</v>
      </c>
      <c r="AI15">
        <f t="shared" ca="1" si="37"/>
        <v>51.75</v>
      </c>
      <c r="AJ15">
        <f t="shared" ca="1" si="38"/>
        <v>72</v>
      </c>
      <c r="AK15">
        <f t="shared" ca="1" si="39"/>
        <v>0</v>
      </c>
      <c r="AL15">
        <f t="shared" ca="1" si="40"/>
        <v>0.95199999999999996</v>
      </c>
      <c r="AM15">
        <f t="shared" ca="1" si="41"/>
        <v>0</v>
      </c>
      <c r="AN15" t="str">
        <f t="shared" ca="1" si="42"/>
        <v>Used JMP</v>
      </c>
      <c r="AO15">
        <f t="shared" ca="1" si="43"/>
        <v>0</v>
      </c>
      <c r="AP15">
        <f t="shared" ca="1" si="44"/>
        <v>0</v>
      </c>
      <c r="AQ15">
        <f t="shared" ca="1" si="45"/>
        <v>1.0560000000000001E-3</v>
      </c>
      <c r="AR15">
        <f t="shared" ca="1" si="46"/>
        <v>6.85</v>
      </c>
      <c r="AS15" t="str">
        <f t="shared" ca="1" si="47"/>
        <v>Used MYD</v>
      </c>
      <c r="AT15" t="str">
        <f t="shared" ca="1" si="48"/>
        <v>Used AUP</v>
      </c>
      <c r="AU15">
        <f t="shared" ca="1" si="49"/>
        <v>7</v>
      </c>
      <c r="AV15">
        <f t="shared" ca="1" si="50"/>
        <v>0</v>
      </c>
      <c r="AW15">
        <f t="shared" ca="1" si="51"/>
        <v>0</v>
      </c>
      <c r="AX15">
        <f t="shared" ca="1" si="52"/>
        <v>1.7249999999999999E-8</v>
      </c>
      <c r="AY15">
        <f t="shared" ca="1" si="53"/>
        <v>0.77220077220077221</v>
      </c>
      <c r="AZ15">
        <f t="shared" ca="1" si="54"/>
        <v>6.92</v>
      </c>
      <c r="BA15">
        <f t="shared" ca="1" si="55"/>
        <v>0</v>
      </c>
      <c r="BB15" t="str">
        <f t="shared" ca="1" si="56"/>
        <v>Part of Yugo.</v>
      </c>
      <c r="BC15">
        <f t="shared" ca="1" si="57"/>
        <v>1.65</v>
      </c>
      <c r="BD15">
        <f t="shared" ca="1" si="58"/>
        <v>0</v>
      </c>
      <c r="BE15" t="str">
        <f t="shared" ca="1" si="59"/>
        <v>Part of Cyprus</v>
      </c>
      <c r="BF15">
        <f t="shared" ca="1" si="60"/>
        <v>37.5</v>
      </c>
      <c r="BG15">
        <f t="shared" ca="1" si="61"/>
        <v>6.9</v>
      </c>
      <c r="BH15">
        <f t="shared" ca="1" si="62"/>
        <v>0</v>
      </c>
      <c r="BI15">
        <f t="shared" ca="1" si="63"/>
        <v>0</v>
      </c>
      <c r="BJ15">
        <f t="shared" ca="1" si="64"/>
        <v>0</v>
      </c>
      <c r="BK15">
        <f t="shared" ca="1" si="65"/>
        <v>17.41</v>
      </c>
      <c r="BL15">
        <f t="shared" ca="1" si="66"/>
        <v>0.54054054054054046</v>
      </c>
      <c r="BM15">
        <f t="shared" ca="1" si="67"/>
        <v>0</v>
      </c>
      <c r="BN15" t="str">
        <f t="shared" ca="1" si="68"/>
        <v>Used ESP</v>
      </c>
      <c r="BO15" t="str">
        <f t="shared" ca="1" si="69"/>
        <v>Part of Ethiopia</v>
      </c>
      <c r="BP15" t="str">
        <f t="shared" ca="1" si="70"/>
        <v>Part of USSR</v>
      </c>
      <c r="BQ15">
        <f t="shared" ca="1" si="71"/>
        <v>0</v>
      </c>
      <c r="BR15" t="str">
        <f t="shared" ca="1" si="72"/>
        <v>n.a.</v>
      </c>
      <c r="BS15">
        <f t="shared" ca="1" si="73"/>
        <v>0</v>
      </c>
      <c r="BT15">
        <f t="shared" ca="1" si="74"/>
        <v>0</v>
      </c>
      <c r="BU15">
        <f t="shared" ca="1" si="75"/>
        <v>0</v>
      </c>
      <c r="BV15">
        <f t="shared" ca="1" si="76"/>
        <v>3.5</v>
      </c>
      <c r="BW15">
        <f t="shared" ca="1" si="77"/>
        <v>4.915</v>
      </c>
      <c r="BX15">
        <f t="shared" ca="1" si="78"/>
        <v>0</v>
      </c>
      <c r="BY15">
        <f t="shared" ca="1" si="79"/>
        <v>0</v>
      </c>
      <c r="BZ15">
        <f t="shared" ca="1" si="80"/>
        <v>0</v>
      </c>
      <c r="CA15">
        <f t="shared" ca="1" si="81"/>
        <v>0</v>
      </c>
      <c r="CB15" t="str">
        <f t="shared" ca="1" si="82"/>
        <v>Part of USSR</v>
      </c>
      <c r="CC15">
        <f t="shared" ca="1" si="83"/>
        <v>4.18</v>
      </c>
      <c r="CD15">
        <f t="shared" ca="1" si="84"/>
        <v>0</v>
      </c>
      <c r="CE15">
        <f t="shared" ca="1" si="85"/>
        <v>0</v>
      </c>
      <c r="CF15">
        <f t="shared" ca="1" si="86"/>
        <v>30.3</v>
      </c>
      <c r="CG15">
        <f t="shared" ca="1" si="87"/>
        <v>0</v>
      </c>
      <c r="CH15">
        <f t="shared" ca="1" si="88"/>
        <v>0</v>
      </c>
      <c r="CI15">
        <f t="shared" ca="1" si="89"/>
        <v>0</v>
      </c>
      <c r="CJ15" t="str">
        <f t="shared" ca="1" si="90"/>
        <v>Used USD</v>
      </c>
      <c r="CK15">
        <f t="shared" ca="1" si="91"/>
        <v>0</v>
      </c>
      <c r="CL15" t="str">
        <f t="shared" ca="1" si="92"/>
        <v>Used GBP</v>
      </c>
      <c r="CM15">
        <f t="shared" ca="1" si="93"/>
        <v>0</v>
      </c>
      <c r="CN15">
        <f t="shared" ca="1" si="94"/>
        <v>0</v>
      </c>
      <c r="CO15">
        <f t="shared" ca="1" si="95"/>
        <v>0</v>
      </c>
      <c r="CP15">
        <f t="shared" ca="1" si="96"/>
        <v>0</v>
      </c>
      <c r="CQ15">
        <f t="shared" ca="1" si="97"/>
        <v>2</v>
      </c>
      <c r="CR15">
        <f t="shared" ca="1" si="98"/>
        <v>5.69</v>
      </c>
      <c r="CS15">
        <f t="shared" ca="1" si="99"/>
        <v>43</v>
      </c>
      <c r="CT15">
        <f t="shared" ca="1" si="100"/>
        <v>0.42499999999999999</v>
      </c>
      <c r="CU15">
        <f t="shared" ca="1" si="101"/>
        <v>7</v>
      </c>
      <c r="CV15">
        <f t="shared" ca="1" si="102"/>
        <v>0.25</v>
      </c>
      <c r="CW15">
        <f t="shared" ca="1" si="103"/>
        <v>76</v>
      </c>
      <c r="CX15">
        <f t="shared" ca="1" si="104"/>
        <v>0.37735849056603776</v>
      </c>
      <c r="CY15">
        <f t="shared" ca="1" si="105"/>
        <v>0.35971223021582738</v>
      </c>
      <c r="CZ15" t="str">
        <f t="shared" ca="1" si="106"/>
        <v>Used GBP</v>
      </c>
      <c r="DA15">
        <f t="shared" ca="1" si="107"/>
        <v>2.3255813953488373E-4</v>
      </c>
      <c r="DB15">
        <f t="shared" ca="1" si="108"/>
        <v>619.70000000000005</v>
      </c>
      <c r="DC15">
        <f t="shared" ca="1" si="109"/>
        <v>0</v>
      </c>
      <c r="DD15">
        <f t="shared" ca="1" si="110"/>
        <v>402</v>
      </c>
      <c r="DE15" t="str">
        <f t="shared" ca="1" si="111"/>
        <v>Used GBP</v>
      </c>
      <c r="DF15">
        <f t="shared" ca="1" si="112"/>
        <v>0.36363636363636365</v>
      </c>
      <c r="DG15" t="str">
        <f t="shared" ca="1" si="113"/>
        <v>Part of USSR</v>
      </c>
      <c r="DH15">
        <f t="shared" ca="1" si="114"/>
        <v>0</v>
      </c>
      <c r="DI15" t="str">
        <f t="shared" ca="1" si="115"/>
        <v>Used AUP</v>
      </c>
      <c r="DJ15">
        <f t="shared" ca="1" si="116"/>
        <v>0</v>
      </c>
      <c r="DK15">
        <f t="shared" ca="1" si="117"/>
        <v>130</v>
      </c>
      <c r="DL15" t="str">
        <f t="shared" ca="1" si="118"/>
        <v>Part of Yugo.</v>
      </c>
      <c r="DM15" t="str">
        <f t="shared" ca="1" si="119"/>
        <v>Used XPGR</v>
      </c>
      <c r="DN15" t="str">
        <f t="shared" ca="1" si="120"/>
        <v>Part of USSR</v>
      </c>
      <c r="DO15">
        <f t="shared" ca="1" si="121"/>
        <v>4.2974999999999999E-2</v>
      </c>
      <c r="DP15" t="str">
        <f t="shared" ca="1" si="122"/>
        <v>Part of USSR</v>
      </c>
      <c r="DQ15">
        <f t="shared" ca="1" si="123"/>
        <v>3.1749999999999998</v>
      </c>
      <c r="DR15" t="str">
        <f t="shared" ca="1" si="124"/>
        <v>Used ZAP</v>
      </c>
      <c r="DS15" t="str">
        <f t="shared" ca="1" si="125"/>
        <v>used USD</v>
      </c>
      <c r="DT15">
        <f t="shared" ca="1" si="126"/>
        <v>0.40816330000000001</v>
      </c>
      <c r="DU15" t="str">
        <f t="shared" ca="1" si="127"/>
        <v>Used CHF</v>
      </c>
      <c r="DV15" t="str">
        <f t="shared" ca="1" si="128"/>
        <v>Part of USSR</v>
      </c>
      <c r="DW15">
        <f t="shared" ca="1" si="129"/>
        <v>50.15</v>
      </c>
      <c r="DX15">
        <f t="shared" ca="1" si="130"/>
        <v>0</v>
      </c>
      <c r="DY15" t="str">
        <f t="shared" ca="1" si="131"/>
        <v>Part of Yugo.</v>
      </c>
      <c r="DZ15">
        <f t="shared" ca="1" si="132"/>
        <v>0</v>
      </c>
      <c r="EA15">
        <f t="shared" ca="1" si="133"/>
        <v>0</v>
      </c>
      <c r="EB15">
        <f t="shared" ca="1" si="134"/>
        <v>3.12</v>
      </c>
      <c r="EC15">
        <f t="shared" ca="1" si="135"/>
        <v>0</v>
      </c>
      <c r="ED15">
        <f t="shared" ca="1" si="136"/>
        <v>0</v>
      </c>
      <c r="EE15">
        <f t="shared" ca="1" si="137"/>
        <v>0</v>
      </c>
      <c r="EF15" t="str">
        <f t="shared" ca="1" si="138"/>
        <v>Used USD</v>
      </c>
      <c r="EG15">
        <f t="shared" ca="1" si="139"/>
        <v>0</v>
      </c>
      <c r="EH15">
        <f t="shared" ca="1" si="140"/>
        <v>0</v>
      </c>
      <c r="EI15">
        <f t="shared" ca="1" si="141"/>
        <v>0</v>
      </c>
      <c r="EJ15" t="str">
        <f t="shared" ca="1" si="142"/>
        <v>Part of Comoros</v>
      </c>
      <c r="EK15">
        <f t="shared" ca="1" si="143"/>
        <v>1.2489999999999999E-2</v>
      </c>
      <c r="EL15" t="str">
        <f t="shared" ca="1" si="144"/>
        <v>Used USD</v>
      </c>
      <c r="EM15" t="str">
        <f t="shared" ca="1" si="145"/>
        <v>Part of USSR</v>
      </c>
      <c r="EN15" t="str">
        <f t="shared" ca="1" si="146"/>
        <v>Used FFR</v>
      </c>
      <c r="EO15">
        <f t="shared" ca="1" si="147"/>
        <v>0</v>
      </c>
      <c r="EP15" t="str">
        <f t="shared" ca="1" si="148"/>
        <v>Part of Yugo.</v>
      </c>
      <c r="EQ15">
        <f t="shared" ca="1" si="149"/>
        <v>0</v>
      </c>
      <c r="ER15">
        <f t="shared" ca="1" si="150"/>
        <v>5.48</v>
      </c>
      <c r="ES15">
        <f t="shared" ca="1" si="151"/>
        <v>0</v>
      </c>
      <c r="ET15">
        <f t="shared" ca="1" si="152"/>
        <v>11.55</v>
      </c>
      <c r="EU15">
        <f t="shared" ca="1" si="153"/>
        <v>0</v>
      </c>
      <c r="EV15" t="str">
        <f t="shared" ca="1" si="154"/>
        <v>Used AUD</v>
      </c>
      <c r="EW15">
        <f t="shared" ca="1" si="155"/>
        <v>8.5</v>
      </c>
      <c r="EX15">
        <f t="shared" ca="1" si="156"/>
        <v>3.7749999999999999</v>
      </c>
      <c r="EY15">
        <f t="shared" ca="1" si="157"/>
        <v>0</v>
      </c>
      <c r="EZ15">
        <f t="shared" ca="1" si="158"/>
        <v>0</v>
      </c>
      <c r="FA15">
        <f t="shared" ca="1" si="159"/>
        <v>0.77220077220077221</v>
      </c>
      <c r="FB15">
        <f t="shared" ca="1" si="160"/>
        <v>1.57E-9</v>
      </c>
      <c r="FC15">
        <f t="shared" ca="1" si="161"/>
        <v>0</v>
      </c>
      <c r="FD15">
        <f t="shared" ca="1" si="162"/>
        <v>0</v>
      </c>
      <c r="FE15" t="str">
        <f t="shared" ca="1" si="163"/>
        <v>Used NZP</v>
      </c>
      <c r="FF15" t="str">
        <f t="shared" ca="1" si="164"/>
        <v>Used AUD</v>
      </c>
      <c r="FG15" t="str">
        <f t="shared" ca="1" si="165"/>
        <v>Used USD</v>
      </c>
      <c r="FH15">
        <f t="shared" ca="1" si="166"/>
        <v>7.14</v>
      </c>
      <c r="FI15" t="str">
        <f t="shared" ca="1" si="167"/>
        <v>Used XPGR</v>
      </c>
      <c r="FJ15">
        <f t="shared" ca="1" si="168"/>
        <v>7</v>
      </c>
      <c r="FK15" t="str">
        <f t="shared" ca="1" si="169"/>
        <v>Used USD</v>
      </c>
      <c r="FL15" t="str">
        <f t="shared" ca="1" si="170"/>
        <v>Used USD</v>
      </c>
      <c r="FM15" t="str">
        <f t="shared" ca="1" si="171"/>
        <v>Used AUP</v>
      </c>
      <c r="FN15">
        <f t="shared" ca="1" si="172"/>
        <v>128</v>
      </c>
      <c r="FO15">
        <f t="shared" ca="1" si="173"/>
        <v>2.7710000000000001E-8</v>
      </c>
      <c r="FP15">
        <f t="shared" ca="1" si="174"/>
        <v>3.77</v>
      </c>
      <c r="FQ15" t="str">
        <f t="shared" ca="1" si="175"/>
        <v>Used NZP</v>
      </c>
      <c r="FR15">
        <f t="shared" ca="1" si="176"/>
        <v>1.15E-2</v>
      </c>
      <c r="FS15">
        <f t="shared" ca="1" si="177"/>
        <v>28.35</v>
      </c>
      <c r="FT15" t="str">
        <f t="shared" ca="1" si="178"/>
        <v>Used USD</v>
      </c>
      <c r="FU15" t="str">
        <f t="shared" ca="1" si="179"/>
        <v>Used XPGR</v>
      </c>
      <c r="FV15">
        <f t="shared" ca="1" si="180"/>
        <v>0</v>
      </c>
      <c r="FW15">
        <f t="shared" ca="1" si="181"/>
        <v>28.75</v>
      </c>
      <c r="FX15">
        <f t="shared" ca="1" si="182"/>
        <v>2.8500000000000001E-3</v>
      </c>
      <c r="FY15">
        <f t="shared" ca="1" si="183"/>
        <v>51.75</v>
      </c>
      <c r="FZ15" t="str">
        <f t="shared" ca="1" si="184"/>
        <v>Used GBP</v>
      </c>
      <c r="GA15">
        <f t="shared" ca="1" si="185"/>
        <v>0</v>
      </c>
      <c r="GB15">
        <f t="shared" ca="1" si="186"/>
        <v>0</v>
      </c>
      <c r="GC15">
        <f t="shared" ca="1" si="187"/>
        <v>0</v>
      </c>
      <c r="GD15">
        <f t="shared" ca="1" si="188"/>
        <v>0</v>
      </c>
      <c r="GE15">
        <f t="shared" ca="1" si="189"/>
        <v>0</v>
      </c>
      <c r="GF15" t="str">
        <f t="shared" ca="1" si="190"/>
        <v>Used ITL</v>
      </c>
      <c r="GG15">
        <f t="shared" ca="1" si="191"/>
        <v>0</v>
      </c>
      <c r="GH15">
        <f t="shared" ca="1" si="192"/>
        <v>4.75</v>
      </c>
      <c r="GI15">
        <f t="shared" ca="1" si="193"/>
        <v>0</v>
      </c>
      <c r="GJ15">
        <f t="shared" ca="1" si="194"/>
        <v>9.4499999999999998E-4</v>
      </c>
      <c r="GK15">
        <f t="shared" ca="1" si="195"/>
        <v>0</v>
      </c>
      <c r="GL15">
        <f t="shared" ca="1" si="196"/>
        <v>0</v>
      </c>
      <c r="GM15">
        <f t="shared" ca="1" si="197"/>
        <v>3.12</v>
      </c>
      <c r="GN15" t="str">
        <f t="shared" ca="1" si="198"/>
        <v>Part of Czecho.</v>
      </c>
      <c r="GO15" t="str">
        <f t="shared" ca="1" si="199"/>
        <v>Part of Yugo.</v>
      </c>
      <c r="GP15">
        <f t="shared" ca="1" si="200"/>
        <v>0</v>
      </c>
      <c r="GQ15">
        <f t="shared" ca="1" si="201"/>
        <v>0</v>
      </c>
      <c r="GR15">
        <f t="shared" ca="1" si="202"/>
        <v>0</v>
      </c>
      <c r="GS15">
        <f t="shared" ca="1" si="203"/>
        <v>0.73126142595978061</v>
      </c>
      <c r="GT15">
        <f t="shared" ca="1" si="204"/>
        <v>60.75</v>
      </c>
      <c r="GU15">
        <f t="shared" ca="1" si="205"/>
        <v>6.66</v>
      </c>
      <c r="GV15">
        <f t="shared" ca="1" si="206"/>
        <v>0</v>
      </c>
      <c r="GW15">
        <f t="shared" ca="1" si="207"/>
        <v>0</v>
      </c>
      <c r="GX15" t="str">
        <f t="shared" ca="1" si="208"/>
        <v>Used NOK</v>
      </c>
      <c r="GY15" t="str">
        <f t="shared" ca="1" si="209"/>
        <v>Used ZAP</v>
      </c>
      <c r="GZ15">
        <f t="shared" ca="1" si="210"/>
        <v>5.1749999999999998</v>
      </c>
      <c r="HA15">
        <f t="shared" ca="1" si="211"/>
        <v>4.32</v>
      </c>
      <c r="HB15">
        <f t="shared" ca="1" si="212"/>
        <v>3.7</v>
      </c>
      <c r="HC15">
        <f t="shared" ca="1" si="213"/>
        <v>44.5</v>
      </c>
      <c r="HD15" t="str">
        <f t="shared" ca="1" si="214"/>
        <v>Part of USSR</v>
      </c>
      <c r="HE15">
        <f t="shared" ca="1" si="215"/>
        <v>0</v>
      </c>
      <c r="HF15">
        <f t="shared" ca="1" si="216"/>
        <v>21.95</v>
      </c>
      <c r="HG15">
        <f t="shared" ca="1" si="217"/>
        <v>0</v>
      </c>
      <c r="HH15">
        <f t="shared" ca="1" si="218"/>
        <v>0</v>
      </c>
      <c r="HI15" t="str">
        <f t="shared" ca="1" si="219"/>
        <v>Used NZP</v>
      </c>
      <c r="HJ15">
        <f t="shared" ca="1" si="220"/>
        <v>0</v>
      </c>
      <c r="HK15" t="str">
        <f t="shared" ca="1" si="221"/>
        <v>Part of USSR</v>
      </c>
      <c r="HL15">
        <f t="shared" ca="1" si="222"/>
        <v>0</v>
      </c>
      <c r="HM15">
        <f t="shared" ca="1" si="223"/>
        <v>0</v>
      </c>
      <c r="HN15">
        <f t="shared" ca="1" si="224"/>
        <v>14.5</v>
      </c>
      <c r="HO15" t="str">
        <f t="shared" ca="1" si="225"/>
        <v>Part of USSR</v>
      </c>
      <c r="HP15" t="str">
        <f t="shared" ca="1" si="226"/>
        <v>Used JMD</v>
      </c>
      <c r="HQ15" t="str">
        <f t="shared" ca="1" si="227"/>
        <v>Used AUP</v>
      </c>
      <c r="HR15">
        <f t="shared" ca="1" si="228"/>
        <v>0</v>
      </c>
      <c r="HS15" t="str">
        <f t="shared" ca="1" si="229"/>
        <v>Part of USSR</v>
      </c>
      <c r="HT15" t="str">
        <f t="shared" ca="1" si="230"/>
        <v>Used XPGR</v>
      </c>
      <c r="HU15">
        <f t="shared" ca="1" si="231"/>
        <v>0.35906642728904847</v>
      </c>
      <c r="HV15">
        <f t="shared" ca="1" si="232"/>
        <v>1</v>
      </c>
      <c r="HW15">
        <f t="shared" ca="1" si="233"/>
        <v>1.11E-5</v>
      </c>
      <c r="HX15" t="str">
        <f t="shared" ca="1" si="234"/>
        <v>Part of USSR</v>
      </c>
      <c r="HY15">
        <f t="shared" ca="1" si="235"/>
        <v>0</v>
      </c>
      <c r="HZ15" t="str">
        <f t="shared" ca="1" si="236"/>
        <v>Used ITL</v>
      </c>
      <c r="IA15" t="str">
        <f t="shared" ca="1" si="237"/>
        <v>get date of exch. Controls</v>
      </c>
      <c r="IB15">
        <f t="shared" ca="1" si="238"/>
        <v>0</v>
      </c>
      <c r="IC15" t="str">
        <f t="shared" ca="1" si="239"/>
        <v>used USD</v>
      </c>
      <c r="ID15">
        <f t="shared" ca="1" si="240"/>
        <v>0</v>
      </c>
      <c r="IE15" t="str">
        <f t="shared" ca="1" si="241"/>
        <v>Part of Jordan</v>
      </c>
      <c r="IF15">
        <f t="shared" ca="1" si="242"/>
        <v>0</v>
      </c>
      <c r="IG15">
        <f t="shared" ca="1" si="243"/>
        <v>0</v>
      </c>
      <c r="IH15">
        <f t="shared" ca="1" si="244"/>
        <v>0</v>
      </c>
    </row>
    <row r="16" spans="1:242" x14ac:dyDescent="0.25">
      <c r="A16" t="str">
        <f t="shared" ca="1" si="4"/>
        <v>1960</v>
      </c>
      <c r="B16">
        <f t="shared" ca="1" si="5"/>
        <v>42</v>
      </c>
      <c r="C16">
        <f t="shared" ca="1" si="6"/>
        <v>55</v>
      </c>
      <c r="D16">
        <f t="shared" ca="1" si="7"/>
        <v>4.9349999999999996</v>
      </c>
      <c r="E16">
        <v>1</v>
      </c>
      <c r="F16" t="str">
        <f t="shared" ca="1" si="8"/>
        <v>Used FFR, ESP</v>
      </c>
      <c r="G16">
        <f t="shared" ca="1" si="9"/>
        <v>0</v>
      </c>
      <c r="H16">
        <f t="shared" ca="1" si="10"/>
        <v>0</v>
      </c>
      <c r="I16">
        <f t="shared" ca="1" si="11"/>
        <v>0</v>
      </c>
      <c r="J16">
        <f t="shared" ca="1" si="12"/>
        <v>8.265E-12</v>
      </c>
      <c r="K16" t="str">
        <f t="shared" ca="1" si="13"/>
        <v>Part of USSR</v>
      </c>
      <c r="L16" t="str">
        <f t="shared" ca="1" si="14"/>
        <v>Part of Neth. Antilles</v>
      </c>
      <c r="M16">
        <f t="shared" ca="1" si="15"/>
        <v>0.90805902383654935</v>
      </c>
      <c r="N16">
        <f t="shared" ca="1" si="16"/>
        <v>26</v>
      </c>
      <c r="O16" t="str">
        <f t="shared" ca="1" si="17"/>
        <v>Part of USSR</v>
      </c>
      <c r="P16">
        <f t="shared" ca="1" si="18"/>
        <v>0</v>
      </c>
      <c r="Q16" t="str">
        <f t="shared" ca="1" si="19"/>
        <v>Used XPGR</v>
      </c>
      <c r="R16" t="str">
        <f t="shared" ca="1" si="20"/>
        <v>Part of Pakistan</v>
      </c>
      <c r="S16">
        <f t="shared" ca="1" si="21"/>
        <v>0</v>
      </c>
      <c r="T16" t="str">
        <f t="shared" ca="1" si="22"/>
        <v>Part of USSR</v>
      </c>
      <c r="U16">
        <f t="shared" ca="1" si="23"/>
        <v>50.75</v>
      </c>
      <c r="V16">
        <f t="shared" ca="1" si="24"/>
        <v>0</v>
      </c>
      <c r="W16">
        <f t="shared" ca="1" si="25"/>
        <v>0</v>
      </c>
      <c r="X16">
        <f t="shared" ca="1" si="26"/>
        <v>0</v>
      </c>
      <c r="Y16" t="str">
        <f t="shared" ca="1" si="27"/>
        <v>used INR</v>
      </c>
      <c r="Z16">
        <f t="shared" ca="1" si="28"/>
        <v>1.199E-5</v>
      </c>
      <c r="AA16" t="str">
        <f t="shared" ca="1" si="29"/>
        <v>Part of Yugo.</v>
      </c>
      <c r="AB16" t="str">
        <f t="shared" ca="1" si="30"/>
        <v>Used ZAP</v>
      </c>
      <c r="AC16">
        <f t="shared" ca="1" si="31"/>
        <v>7.4181818181818182E-14</v>
      </c>
      <c r="AD16" t="str">
        <f t="shared" ca="1" si="32"/>
        <v>Part of Seychelles</v>
      </c>
      <c r="AE16" t="str">
        <f t="shared" ca="1" si="33"/>
        <v>used USD, JMP, XCD</v>
      </c>
      <c r="AF16">
        <f t="shared" ca="1" si="34"/>
        <v>3.12</v>
      </c>
      <c r="AG16">
        <f t="shared" ca="1" si="35"/>
        <v>3.5000000000000001E-3</v>
      </c>
      <c r="AH16">
        <f t="shared" ca="1" si="36"/>
        <v>0</v>
      </c>
      <c r="AI16">
        <f t="shared" ca="1" si="37"/>
        <v>0</v>
      </c>
      <c r="AJ16">
        <f t="shared" ca="1" si="38"/>
        <v>67.150000000000006</v>
      </c>
      <c r="AK16">
        <f t="shared" ca="1" si="39"/>
        <v>0</v>
      </c>
      <c r="AL16">
        <f t="shared" ca="1" si="40"/>
        <v>0.997</v>
      </c>
      <c r="AM16">
        <f t="shared" ca="1" si="41"/>
        <v>0</v>
      </c>
      <c r="AN16" t="str">
        <f t="shared" ca="1" si="42"/>
        <v>Used JMP</v>
      </c>
      <c r="AO16">
        <f t="shared" ca="1" si="43"/>
        <v>0</v>
      </c>
      <c r="AP16">
        <f t="shared" ca="1" si="44"/>
        <v>0</v>
      </c>
      <c r="AQ16">
        <f t="shared" ca="1" si="45"/>
        <v>1.0560000000000001E-3</v>
      </c>
      <c r="AR16">
        <f t="shared" ca="1" si="46"/>
        <v>6.08</v>
      </c>
      <c r="AS16" t="str">
        <f t="shared" ca="1" si="47"/>
        <v>Used MYD</v>
      </c>
      <c r="AT16" t="str">
        <f t="shared" ca="1" si="48"/>
        <v>Used AUP</v>
      </c>
      <c r="AU16">
        <f t="shared" ca="1" si="49"/>
        <v>7.24</v>
      </c>
      <c r="AV16">
        <f t="shared" ca="1" si="50"/>
        <v>0</v>
      </c>
      <c r="AW16">
        <f t="shared" ca="1" si="51"/>
        <v>0</v>
      </c>
      <c r="AX16">
        <f t="shared" ca="1" si="52"/>
        <v>2.4999999999999999E-8</v>
      </c>
      <c r="AY16">
        <f t="shared" ca="1" si="53"/>
        <v>0.8154943934760448</v>
      </c>
      <c r="AZ16">
        <f t="shared" ca="1" si="54"/>
        <v>7.4</v>
      </c>
      <c r="BA16">
        <f t="shared" ca="1" si="55"/>
        <v>0</v>
      </c>
      <c r="BB16" t="str">
        <f t="shared" ca="1" si="56"/>
        <v>Part of Yugo.</v>
      </c>
      <c r="BC16">
        <f t="shared" ca="1" si="57"/>
        <v>5.25</v>
      </c>
      <c r="BD16">
        <f t="shared" ca="1" si="58"/>
        <v>0</v>
      </c>
      <c r="BE16" t="str">
        <f t="shared" ca="1" si="59"/>
        <v>Part of Cyprus</v>
      </c>
      <c r="BF16">
        <f t="shared" ca="1" si="60"/>
        <v>38</v>
      </c>
      <c r="BG16">
        <f t="shared" ca="1" si="61"/>
        <v>6.87</v>
      </c>
      <c r="BH16">
        <f t="shared" ca="1" si="62"/>
        <v>0</v>
      </c>
      <c r="BI16">
        <f t="shared" ca="1" si="63"/>
        <v>0</v>
      </c>
      <c r="BJ16">
        <f t="shared" ca="1" si="64"/>
        <v>1.4</v>
      </c>
      <c r="BK16">
        <f t="shared" ca="1" si="65"/>
        <v>17.75</v>
      </c>
      <c r="BL16">
        <f t="shared" ca="1" si="66"/>
        <v>0.51020408163265307</v>
      </c>
      <c r="BM16">
        <f t="shared" ca="1" si="67"/>
        <v>0</v>
      </c>
      <c r="BN16" t="str">
        <f t="shared" ca="1" si="68"/>
        <v>Used ESP</v>
      </c>
      <c r="BO16" t="str">
        <f t="shared" ca="1" si="69"/>
        <v>Part of Ethiopia</v>
      </c>
      <c r="BP16" t="str">
        <f t="shared" ca="1" si="70"/>
        <v>Part of USSR</v>
      </c>
      <c r="BQ16">
        <f t="shared" ca="1" si="71"/>
        <v>0</v>
      </c>
      <c r="BR16" t="str">
        <f t="shared" ca="1" si="72"/>
        <v>n.a.</v>
      </c>
      <c r="BS16">
        <f t="shared" ca="1" si="73"/>
        <v>0</v>
      </c>
      <c r="BT16">
        <f t="shared" ca="1" si="74"/>
        <v>0</v>
      </c>
      <c r="BU16">
        <f t="shared" ca="1" si="75"/>
        <v>0</v>
      </c>
      <c r="BV16">
        <f t="shared" ca="1" si="76"/>
        <v>3.3</v>
      </c>
      <c r="BW16">
        <f t="shared" ca="1" si="77"/>
        <v>4.9349999999999996</v>
      </c>
      <c r="BX16">
        <f t="shared" ca="1" si="78"/>
        <v>0</v>
      </c>
      <c r="BY16">
        <f t="shared" ca="1" si="79"/>
        <v>0</v>
      </c>
      <c r="BZ16">
        <f t="shared" ca="1" si="80"/>
        <v>0</v>
      </c>
      <c r="CA16">
        <f t="shared" ca="1" si="81"/>
        <v>0</v>
      </c>
      <c r="CB16" t="str">
        <f t="shared" ca="1" si="82"/>
        <v>Part of USSR</v>
      </c>
      <c r="CC16">
        <f t="shared" ca="1" si="83"/>
        <v>4.17</v>
      </c>
      <c r="CD16">
        <f t="shared" ca="1" si="84"/>
        <v>0</v>
      </c>
      <c r="CE16">
        <f t="shared" ca="1" si="85"/>
        <v>0</v>
      </c>
      <c r="CF16">
        <f t="shared" ca="1" si="86"/>
        <v>30.1</v>
      </c>
      <c r="CG16">
        <f t="shared" ca="1" si="87"/>
        <v>0</v>
      </c>
      <c r="CH16">
        <f t="shared" ca="1" si="88"/>
        <v>0</v>
      </c>
      <c r="CI16">
        <f t="shared" ca="1" si="89"/>
        <v>0</v>
      </c>
      <c r="CJ16" t="str">
        <f t="shared" ca="1" si="90"/>
        <v>Used USD</v>
      </c>
      <c r="CK16">
        <f t="shared" ca="1" si="91"/>
        <v>0</v>
      </c>
      <c r="CL16" t="str">
        <f t="shared" ca="1" si="92"/>
        <v>Used GBP</v>
      </c>
      <c r="CM16">
        <f t="shared" ca="1" si="93"/>
        <v>0</v>
      </c>
      <c r="CN16">
        <f t="shared" ca="1" si="94"/>
        <v>0</v>
      </c>
      <c r="CO16">
        <f t="shared" ca="1" si="95"/>
        <v>0</v>
      </c>
      <c r="CP16">
        <f t="shared" ca="1" si="96"/>
        <v>0</v>
      </c>
      <c r="CQ16">
        <f t="shared" ca="1" si="97"/>
        <v>2</v>
      </c>
      <c r="CR16">
        <f t="shared" ca="1" si="98"/>
        <v>5.69</v>
      </c>
      <c r="CS16">
        <f t="shared" ca="1" si="99"/>
        <v>51</v>
      </c>
      <c r="CT16">
        <f t="shared" ca="1" si="100"/>
        <v>0.48499999999999999</v>
      </c>
      <c r="CU16">
        <f t="shared" ca="1" si="101"/>
        <v>7</v>
      </c>
      <c r="CV16">
        <f t="shared" ca="1" si="102"/>
        <v>0.21</v>
      </c>
      <c r="CW16">
        <f t="shared" ca="1" si="103"/>
        <v>86.5</v>
      </c>
      <c r="CX16">
        <f t="shared" ca="1" si="104"/>
        <v>0.39215686274509809</v>
      </c>
      <c r="CY16">
        <f t="shared" ca="1" si="105"/>
        <v>0.35971223021582738</v>
      </c>
      <c r="CZ16" t="str">
        <f t="shared" ca="1" si="106"/>
        <v>Used GBP</v>
      </c>
      <c r="DA16">
        <f t="shared" ca="1" si="107"/>
        <v>2.3121387283236996E-4</v>
      </c>
      <c r="DB16">
        <f t="shared" ca="1" si="108"/>
        <v>620</v>
      </c>
      <c r="DC16">
        <f t="shared" ca="1" si="109"/>
        <v>0</v>
      </c>
      <c r="DD16">
        <f t="shared" ca="1" si="110"/>
        <v>380</v>
      </c>
      <c r="DE16" t="str">
        <f t="shared" ca="1" si="111"/>
        <v>Used GBP</v>
      </c>
      <c r="DF16">
        <f t="shared" ca="1" si="112"/>
        <v>0.36363636363636365</v>
      </c>
      <c r="DG16" t="str">
        <f t="shared" ca="1" si="113"/>
        <v>Part of USSR</v>
      </c>
      <c r="DH16">
        <f t="shared" ca="1" si="114"/>
        <v>0</v>
      </c>
      <c r="DI16" t="str">
        <f t="shared" ca="1" si="115"/>
        <v>Used AUP</v>
      </c>
      <c r="DJ16">
        <f t="shared" ca="1" si="116"/>
        <v>0</v>
      </c>
      <c r="DK16">
        <f t="shared" ca="1" si="117"/>
        <v>148.5</v>
      </c>
      <c r="DL16" t="str">
        <f t="shared" ca="1" si="118"/>
        <v>Part of Yugo.</v>
      </c>
      <c r="DM16" t="str">
        <f t="shared" ca="1" si="119"/>
        <v>Used XPGR</v>
      </c>
      <c r="DN16" t="str">
        <f t="shared" ca="1" si="120"/>
        <v>Part of USSR</v>
      </c>
      <c r="DO16">
        <f t="shared" ca="1" si="121"/>
        <v>4.2500000000000003E-2</v>
      </c>
      <c r="DP16" t="str">
        <f t="shared" ca="1" si="122"/>
        <v>Part of USSR</v>
      </c>
      <c r="DQ16">
        <f t="shared" ca="1" si="123"/>
        <v>3.1375000000000002</v>
      </c>
      <c r="DR16" t="str">
        <f t="shared" ca="1" si="124"/>
        <v>Used ZAP</v>
      </c>
      <c r="DS16" t="str">
        <f t="shared" ca="1" si="125"/>
        <v>used USD</v>
      </c>
      <c r="DT16">
        <f t="shared" ca="1" si="126"/>
        <v>0.4</v>
      </c>
      <c r="DU16" t="str">
        <f t="shared" ca="1" si="127"/>
        <v>Used CHF</v>
      </c>
      <c r="DV16" t="str">
        <f t="shared" ca="1" si="128"/>
        <v>Part of USSR</v>
      </c>
      <c r="DW16">
        <f t="shared" ca="1" si="129"/>
        <v>50.75</v>
      </c>
      <c r="DX16">
        <f t="shared" ca="1" si="130"/>
        <v>0</v>
      </c>
      <c r="DY16" t="str">
        <f t="shared" ca="1" si="131"/>
        <v>Part of Yugo.</v>
      </c>
      <c r="DZ16">
        <f t="shared" ca="1" si="132"/>
        <v>0</v>
      </c>
      <c r="EA16">
        <f t="shared" ca="1" si="133"/>
        <v>0</v>
      </c>
      <c r="EB16">
        <f t="shared" ca="1" si="134"/>
        <v>3.12</v>
      </c>
      <c r="EC16">
        <f t="shared" ca="1" si="135"/>
        <v>0</v>
      </c>
      <c r="ED16">
        <f t="shared" ca="1" si="136"/>
        <v>0</v>
      </c>
      <c r="EE16">
        <f t="shared" ca="1" si="137"/>
        <v>0</v>
      </c>
      <c r="EF16" t="str">
        <f t="shared" ca="1" si="138"/>
        <v>Used USD</v>
      </c>
      <c r="EG16">
        <f t="shared" ca="1" si="139"/>
        <v>0</v>
      </c>
      <c r="EH16">
        <f t="shared" ca="1" si="140"/>
        <v>0</v>
      </c>
      <c r="EI16">
        <f t="shared" ca="1" si="141"/>
        <v>0</v>
      </c>
      <c r="EJ16" t="str">
        <f t="shared" ca="1" si="142"/>
        <v>Part of Comoros</v>
      </c>
      <c r="EK16">
        <f t="shared" ca="1" si="143"/>
        <v>1.2489999999999999E-2</v>
      </c>
      <c r="EL16" t="str">
        <f t="shared" ca="1" si="144"/>
        <v>Used USD</v>
      </c>
      <c r="EM16" t="str">
        <f t="shared" ca="1" si="145"/>
        <v>Part of USSR</v>
      </c>
      <c r="EN16" t="str">
        <f t="shared" ca="1" si="146"/>
        <v>Used FFR</v>
      </c>
      <c r="EO16">
        <f t="shared" ca="1" si="147"/>
        <v>0</v>
      </c>
      <c r="EP16" t="str">
        <f t="shared" ca="1" si="148"/>
        <v>Part of Yugo.</v>
      </c>
      <c r="EQ16">
        <f t="shared" ca="1" si="149"/>
        <v>0</v>
      </c>
      <c r="ER16">
        <f t="shared" ca="1" si="150"/>
        <v>6.25</v>
      </c>
      <c r="ES16">
        <f t="shared" ca="1" si="151"/>
        <v>0</v>
      </c>
      <c r="ET16">
        <f t="shared" ca="1" si="152"/>
        <v>10.58</v>
      </c>
      <c r="EU16">
        <f t="shared" ca="1" si="153"/>
        <v>0</v>
      </c>
      <c r="EV16" t="str">
        <f t="shared" ca="1" si="154"/>
        <v>Used AUD</v>
      </c>
      <c r="EW16">
        <f t="shared" ca="1" si="155"/>
        <v>9</v>
      </c>
      <c r="EX16">
        <f t="shared" ca="1" si="156"/>
        <v>3.77</v>
      </c>
      <c r="EY16">
        <f t="shared" ca="1" si="157"/>
        <v>0</v>
      </c>
      <c r="EZ16">
        <f t="shared" ca="1" si="158"/>
        <v>0</v>
      </c>
      <c r="FA16">
        <f t="shared" ca="1" si="159"/>
        <v>0.8154943934760448</v>
      </c>
      <c r="FB16">
        <f t="shared" ca="1" si="160"/>
        <v>1.8E-9</v>
      </c>
      <c r="FC16">
        <f t="shared" ca="1" si="161"/>
        <v>0</v>
      </c>
      <c r="FD16">
        <f t="shared" ca="1" si="162"/>
        <v>0</v>
      </c>
      <c r="FE16" t="str">
        <f t="shared" ca="1" si="163"/>
        <v>Used NZP</v>
      </c>
      <c r="FF16" t="str">
        <f t="shared" ca="1" si="164"/>
        <v>Used AUD</v>
      </c>
      <c r="FG16" t="str">
        <f t="shared" ca="1" si="165"/>
        <v>Used USD</v>
      </c>
      <c r="FH16">
        <f t="shared" ca="1" si="166"/>
        <v>7.1</v>
      </c>
      <c r="FI16" t="str">
        <f t="shared" ca="1" si="167"/>
        <v>Used XPGR</v>
      </c>
      <c r="FJ16">
        <f t="shared" ca="1" si="168"/>
        <v>7.05</v>
      </c>
      <c r="FK16" t="str">
        <f t="shared" ca="1" si="169"/>
        <v>Used USD</v>
      </c>
      <c r="FL16" t="str">
        <f t="shared" ca="1" si="170"/>
        <v>Used USD</v>
      </c>
      <c r="FM16" t="str">
        <f t="shared" ca="1" si="171"/>
        <v>Used AUP</v>
      </c>
      <c r="FN16">
        <f t="shared" ca="1" si="172"/>
        <v>126</v>
      </c>
      <c r="FO16">
        <f t="shared" ca="1" si="173"/>
        <v>2.6750000000000001E-8</v>
      </c>
      <c r="FP16">
        <f t="shared" ca="1" si="174"/>
        <v>3.35</v>
      </c>
      <c r="FQ16" t="str">
        <f t="shared" ca="1" si="175"/>
        <v>Used NZP</v>
      </c>
      <c r="FR16">
        <f t="shared" ca="1" si="176"/>
        <v>9.4999999999999998E-3</v>
      </c>
      <c r="FS16">
        <f t="shared" ca="1" si="177"/>
        <v>28</v>
      </c>
      <c r="FT16" t="str">
        <f t="shared" ca="1" si="178"/>
        <v>Used USD</v>
      </c>
      <c r="FU16" t="str">
        <f t="shared" ca="1" si="179"/>
        <v>Used XPGR</v>
      </c>
      <c r="FV16">
        <f t="shared" ca="1" si="180"/>
        <v>0</v>
      </c>
      <c r="FW16">
        <f t="shared" ca="1" si="181"/>
        <v>31.5</v>
      </c>
      <c r="FX16">
        <f t="shared" ca="1" si="182"/>
        <v>4.4999999999999997E-3</v>
      </c>
      <c r="FY16">
        <f t="shared" ca="1" si="183"/>
        <v>0</v>
      </c>
      <c r="FZ16" t="str">
        <f t="shared" ca="1" si="184"/>
        <v>Used GBP</v>
      </c>
      <c r="GA16">
        <f t="shared" ca="1" si="185"/>
        <v>0</v>
      </c>
      <c r="GB16">
        <f t="shared" ca="1" si="186"/>
        <v>0</v>
      </c>
      <c r="GC16">
        <f t="shared" ca="1" si="187"/>
        <v>0</v>
      </c>
      <c r="GD16">
        <f t="shared" ca="1" si="188"/>
        <v>0</v>
      </c>
      <c r="GE16">
        <f t="shared" ca="1" si="189"/>
        <v>0</v>
      </c>
      <c r="GF16" t="str">
        <f t="shared" ca="1" si="190"/>
        <v>Used ITL</v>
      </c>
      <c r="GG16">
        <f t="shared" ca="1" si="191"/>
        <v>0</v>
      </c>
      <c r="GH16">
        <f t="shared" ca="1" si="192"/>
        <v>5.05</v>
      </c>
      <c r="GI16">
        <f t="shared" ca="1" si="193"/>
        <v>0</v>
      </c>
      <c r="GJ16">
        <f t="shared" ca="1" si="194"/>
        <v>1E-3</v>
      </c>
      <c r="GK16">
        <f t="shared" ca="1" si="195"/>
        <v>0</v>
      </c>
      <c r="GL16">
        <f t="shared" ca="1" si="196"/>
        <v>0</v>
      </c>
      <c r="GM16">
        <f t="shared" ca="1" si="197"/>
        <v>3.12</v>
      </c>
      <c r="GN16" t="str">
        <f t="shared" ca="1" si="198"/>
        <v>Part of Czecho.</v>
      </c>
      <c r="GO16" t="str">
        <f t="shared" ca="1" si="199"/>
        <v>Part of Yugo.</v>
      </c>
      <c r="GP16">
        <f t="shared" ca="1" si="200"/>
        <v>0</v>
      </c>
      <c r="GQ16">
        <f t="shared" ca="1" si="201"/>
        <v>0</v>
      </c>
      <c r="GR16" t="str">
        <f t="shared" ca="1" si="202"/>
        <v>Part of Somalia</v>
      </c>
      <c r="GS16">
        <f t="shared" ca="1" si="203"/>
        <v>0.73126142595978061</v>
      </c>
      <c r="GT16">
        <f t="shared" ca="1" si="204"/>
        <v>61.5</v>
      </c>
      <c r="GU16">
        <f t="shared" ca="1" si="205"/>
        <v>6.8</v>
      </c>
      <c r="GV16">
        <f t="shared" ca="1" si="206"/>
        <v>0</v>
      </c>
      <c r="GW16">
        <f t="shared" ca="1" si="207"/>
        <v>0</v>
      </c>
      <c r="GX16" t="str">
        <f t="shared" ca="1" si="208"/>
        <v>Used NOK</v>
      </c>
      <c r="GY16" t="str">
        <f t="shared" ca="1" si="209"/>
        <v>Used ZAP</v>
      </c>
      <c r="GZ16">
        <f t="shared" ca="1" si="210"/>
        <v>5.15</v>
      </c>
      <c r="HA16">
        <f t="shared" ca="1" si="211"/>
        <v>4.3075000000000001</v>
      </c>
      <c r="HB16">
        <f t="shared" ca="1" si="212"/>
        <v>4</v>
      </c>
      <c r="HC16">
        <f t="shared" ca="1" si="213"/>
        <v>44.6</v>
      </c>
      <c r="HD16" t="str">
        <f t="shared" ca="1" si="214"/>
        <v>Part of USSR</v>
      </c>
      <c r="HE16">
        <f t="shared" ca="1" si="215"/>
        <v>0</v>
      </c>
      <c r="HF16">
        <f t="shared" ca="1" si="216"/>
        <v>21.85</v>
      </c>
      <c r="HG16">
        <f t="shared" ca="1" si="217"/>
        <v>0</v>
      </c>
      <c r="HH16">
        <f t="shared" ca="1" si="218"/>
        <v>0</v>
      </c>
      <c r="HI16" t="str">
        <f t="shared" ca="1" si="219"/>
        <v>Used NZP</v>
      </c>
      <c r="HJ16">
        <f t="shared" ca="1" si="220"/>
        <v>0</v>
      </c>
      <c r="HK16" t="str">
        <f t="shared" ca="1" si="221"/>
        <v>Part of USSR</v>
      </c>
      <c r="HL16">
        <f t="shared" ca="1" si="222"/>
        <v>0</v>
      </c>
      <c r="HM16">
        <f t="shared" ca="1" si="223"/>
        <v>0.57999999999999996</v>
      </c>
      <c r="HN16">
        <f t="shared" ca="1" si="224"/>
        <v>13.5</v>
      </c>
      <c r="HO16" t="str">
        <f t="shared" ca="1" si="225"/>
        <v>Part of USSR</v>
      </c>
      <c r="HP16" t="str">
        <f t="shared" ca="1" si="226"/>
        <v>Used JMD</v>
      </c>
      <c r="HQ16" t="str">
        <f t="shared" ca="1" si="227"/>
        <v>Used AUP</v>
      </c>
      <c r="HR16">
        <f t="shared" ca="1" si="228"/>
        <v>0</v>
      </c>
      <c r="HS16" t="str">
        <f t="shared" ca="1" si="229"/>
        <v>Part of USSR</v>
      </c>
      <c r="HT16" t="str">
        <f t="shared" ca="1" si="230"/>
        <v>Used XPGR</v>
      </c>
      <c r="HU16">
        <f t="shared" ca="1" si="231"/>
        <v>0.35906642728904847</v>
      </c>
      <c r="HV16">
        <f t="shared" ca="1" si="232"/>
        <v>1</v>
      </c>
      <c r="HW16">
        <f t="shared" ca="1" si="233"/>
        <v>1.102E-5</v>
      </c>
      <c r="HX16" t="str">
        <f t="shared" ca="1" si="234"/>
        <v>Part of USSR</v>
      </c>
      <c r="HY16">
        <f t="shared" ca="1" si="235"/>
        <v>0</v>
      </c>
      <c r="HZ16" t="str">
        <f t="shared" ca="1" si="236"/>
        <v>Used ITL</v>
      </c>
      <c r="IA16">
        <f t="shared" ca="1" si="237"/>
        <v>4.6500000000000004</v>
      </c>
      <c r="IB16">
        <f t="shared" ca="1" si="238"/>
        <v>0</v>
      </c>
      <c r="IC16" t="str">
        <f t="shared" ca="1" si="239"/>
        <v>used USD</v>
      </c>
      <c r="ID16">
        <f t="shared" ca="1" si="240"/>
        <v>0</v>
      </c>
      <c r="IE16" t="str">
        <f t="shared" ca="1" si="241"/>
        <v>Part of Jordan</v>
      </c>
      <c r="IF16">
        <f t="shared" ca="1" si="242"/>
        <v>0</v>
      </c>
      <c r="IG16">
        <f t="shared" ca="1" si="243"/>
        <v>0</v>
      </c>
      <c r="IH16">
        <f t="shared" ca="1" si="244"/>
        <v>0</v>
      </c>
    </row>
    <row r="17" spans="1:242" x14ac:dyDescent="0.25">
      <c r="A17" t="str">
        <f t="shared" ca="1" si="4"/>
        <v>1961</v>
      </c>
      <c r="B17">
        <f t="shared" ca="1" si="5"/>
        <v>46</v>
      </c>
      <c r="C17">
        <f t="shared" ca="1" si="6"/>
        <v>60</v>
      </c>
      <c r="D17">
        <f t="shared" ca="1" si="7"/>
        <v>5.05</v>
      </c>
      <c r="E17">
        <v>1</v>
      </c>
      <c r="F17" t="str">
        <f t="shared" ca="1" si="8"/>
        <v>Used FFR, ESP</v>
      </c>
      <c r="G17">
        <f t="shared" ca="1" si="9"/>
        <v>0</v>
      </c>
      <c r="H17">
        <f t="shared" ca="1" si="10"/>
        <v>0</v>
      </c>
      <c r="I17">
        <f t="shared" ca="1" si="11"/>
        <v>0</v>
      </c>
      <c r="J17">
        <f t="shared" ca="1" si="12"/>
        <v>8.252500000000001E-12</v>
      </c>
      <c r="K17" t="str">
        <f t="shared" ca="1" si="13"/>
        <v>Part of USSR</v>
      </c>
      <c r="L17" t="str">
        <f t="shared" ca="1" si="14"/>
        <v>Part of Neth. Antilles</v>
      </c>
      <c r="M17">
        <f t="shared" ca="1" si="15"/>
        <v>0.90497737556561086</v>
      </c>
      <c r="N17">
        <f t="shared" ca="1" si="16"/>
        <v>25.78</v>
      </c>
      <c r="O17" t="str">
        <f t="shared" ca="1" si="17"/>
        <v>Part of USSR</v>
      </c>
      <c r="P17">
        <f t="shared" ca="1" si="18"/>
        <v>0</v>
      </c>
      <c r="Q17" t="str">
        <f t="shared" ca="1" si="19"/>
        <v>Used XPGR</v>
      </c>
      <c r="R17" t="str">
        <f t="shared" ca="1" si="20"/>
        <v>Part of Pakistan</v>
      </c>
      <c r="S17">
        <f t="shared" ca="1" si="21"/>
        <v>0</v>
      </c>
      <c r="T17" t="str">
        <f t="shared" ca="1" si="22"/>
        <v>Part of USSR</v>
      </c>
      <c r="U17">
        <f t="shared" ca="1" si="23"/>
        <v>49.75</v>
      </c>
      <c r="V17">
        <f t="shared" ca="1" si="24"/>
        <v>0</v>
      </c>
      <c r="W17">
        <f t="shared" ca="1" si="25"/>
        <v>0</v>
      </c>
      <c r="X17">
        <f t="shared" ca="1" si="26"/>
        <v>0</v>
      </c>
      <c r="Y17" t="str">
        <f t="shared" ca="1" si="27"/>
        <v>used INR</v>
      </c>
      <c r="Z17">
        <f t="shared" ca="1" si="28"/>
        <v>1.199E-5</v>
      </c>
      <c r="AA17" t="str">
        <f t="shared" ca="1" si="29"/>
        <v>Part of Yugo.</v>
      </c>
      <c r="AB17" t="str">
        <f t="shared" ca="1" si="30"/>
        <v>Used ZAR</v>
      </c>
      <c r="AC17">
        <f t="shared" ca="1" si="31"/>
        <v>1.4727272727272727E-13</v>
      </c>
      <c r="AD17" t="str">
        <f t="shared" ca="1" si="32"/>
        <v>Part of Seychelles</v>
      </c>
      <c r="AE17" t="str">
        <f t="shared" ca="1" si="33"/>
        <v>used USD, JMP, XCD</v>
      </c>
      <c r="AF17">
        <f t="shared" ca="1" si="34"/>
        <v>3.12</v>
      </c>
      <c r="AG17">
        <f t="shared" ca="1" si="35"/>
        <v>3.15E-3</v>
      </c>
      <c r="AH17">
        <f t="shared" ca="1" si="36"/>
        <v>0</v>
      </c>
      <c r="AI17">
        <f t="shared" ca="1" si="37"/>
        <v>0</v>
      </c>
      <c r="AJ17">
        <f t="shared" ca="1" si="38"/>
        <v>67.75</v>
      </c>
      <c r="AK17">
        <f t="shared" ca="1" si="39"/>
        <v>0</v>
      </c>
      <c r="AL17">
        <f t="shared" ca="1" si="40"/>
        <v>1.0429999999999999</v>
      </c>
      <c r="AM17">
        <f t="shared" ca="1" si="41"/>
        <v>0</v>
      </c>
      <c r="AN17" t="str">
        <f t="shared" ca="1" si="42"/>
        <v>Used JMP</v>
      </c>
      <c r="AO17">
        <f t="shared" ca="1" si="43"/>
        <v>0</v>
      </c>
      <c r="AP17">
        <f t="shared" ca="1" si="44"/>
        <v>0</v>
      </c>
      <c r="AQ17">
        <f t="shared" ca="1" si="45"/>
        <v>1.1999999999999999E-3</v>
      </c>
      <c r="AR17">
        <f t="shared" ca="1" si="46"/>
        <v>14.8</v>
      </c>
      <c r="AS17" t="str">
        <f t="shared" ca="1" si="47"/>
        <v>Used MYD</v>
      </c>
      <c r="AT17" t="str">
        <f t="shared" ca="1" si="48"/>
        <v>Used AUP</v>
      </c>
      <c r="AU17">
        <f t="shared" ca="1" si="49"/>
        <v>9.0500000000000007</v>
      </c>
      <c r="AV17">
        <f t="shared" ca="1" si="50"/>
        <v>0</v>
      </c>
      <c r="AW17">
        <f t="shared" ca="1" si="51"/>
        <v>0</v>
      </c>
      <c r="AX17">
        <f t="shared" ca="1" si="52"/>
        <v>5.8333333333333333E-8</v>
      </c>
      <c r="AY17">
        <f t="shared" ca="1" si="53"/>
        <v>0.81632653061224481</v>
      </c>
      <c r="AZ17">
        <f t="shared" ca="1" si="54"/>
        <v>8</v>
      </c>
      <c r="BA17">
        <f t="shared" ca="1" si="55"/>
        <v>0</v>
      </c>
      <c r="BB17" t="str">
        <f t="shared" ca="1" si="56"/>
        <v>Part of Yugo.</v>
      </c>
      <c r="BC17">
        <f t="shared" ca="1" si="57"/>
        <v>5.5</v>
      </c>
      <c r="BD17">
        <f t="shared" ca="1" si="58"/>
        <v>0</v>
      </c>
      <c r="BE17" t="str">
        <f t="shared" ca="1" si="59"/>
        <v>Part of Cyprus</v>
      </c>
      <c r="BF17">
        <f t="shared" ca="1" si="60"/>
        <v>31</v>
      </c>
      <c r="BG17">
        <f t="shared" ca="1" si="61"/>
        <v>6.87</v>
      </c>
      <c r="BH17">
        <f t="shared" ca="1" si="62"/>
        <v>0</v>
      </c>
      <c r="BI17">
        <f t="shared" ca="1" si="63"/>
        <v>0</v>
      </c>
      <c r="BJ17">
        <f t="shared" ca="1" si="64"/>
        <v>1.5</v>
      </c>
      <c r="BK17">
        <f t="shared" ca="1" si="65"/>
        <v>23.25</v>
      </c>
      <c r="BL17">
        <f t="shared" ca="1" si="66"/>
        <v>0.68965517241379315</v>
      </c>
      <c r="BM17">
        <f t="shared" ca="1" si="67"/>
        <v>3.25</v>
      </c>
      <c r="BN17" t="str">
        <f t="shared" ca="1" si="68"/>
        <v>Used ESP</v>
      </c>
      <c r="BO17" t="str">
        <f t="shared" ca="1" si="69"/>
        <v>Part of Ethiopia</v>
      </c>
      <c r="BP17" t="str">
        <f t="shared" ca="1" si="70"/>
        <v>Part of USSR</v>
      </c>
      <c r="BQ17">
        <f t="shared" ca="1" si="71"/>
        <v>0</v>
      </c>
      <c r="BR17" t="str">
        <f t="shared" ca="1" si="72"/>
        <v>n.a.</v>
      </c>
      <c r="BS17">
        <f t="shared" ca="1" si="73"/>
        <v>0</v>
      </c>
      <c r="BT17">
        <f t="shared" ca="1" si="74"/>
        <v>0</v>
      </c>
      <c r="BU17">
        <f t="shared" ca="1" si="75"/>
        <v>0</v>
      </c>
      <c r="BV17">
        <f t="shared" ca="1" si="76"/>
        <v>3.2185000000000001</v>
      </c>
      <c r="BW17">
        <f t="shared" ca="1" si="77"/>
        <v>4.9649999999999999</v>
      </c>
      <c r="BX17">
        <f t="shared" ca="1" si="78"/>
        <v>0</v>
      </c>
      <c r="BY17">
        <f t="shared" ca="1" si="79"/>
        <v>0</v>
      </c>
      <c r="BZ17">
        <f t="shared" ca="1" si="80"/>
        <v>0</v>
      </c>
      <c r="CA17">
        <f t="shared" ca="1" si="81"/>
        <v>0</v>
      </c>
      <c r="CB17" t="str">
        <f t="shared" ca="1" si="82"/>
        <v>Part of USSR</v>
      </c>
      <c r="CC17">
        <f t="shared" ca="1" si="83"/>
        <v>4</v>
      </c>
      <c r="CD17">
        <f t="shared" ca="1" si="84"/>
        <v>0</v>
      </c>
      <c r="CE17">
        <f t="shared" ca="1" si="85"/>
        <v>0</v>
      </c>
      <c r="CF17">
        <f t="shared" ca="1" si="86"/>
        <v>30.25</v>
      </c>
      <c r="CG17">
        <f t="shared" ca="1" si="87"/>
        <v>0</v>
      </c>
      <c r="CH17">
        <f t="shared" ca="1" si="88"/>
        <v>0</v>
      </c>
      <c r="CI17">
        <f t="shared" ca="1" si="89"/>
        <v>0</v>
      </c>
      <c r="CJ17" t="str">
        <f t="shared" ca="1" si="90"/>
        <v>Used USD</v>
      </c>
      <c r="CK17">
        <f t="shared" ca="1" si="91"/>
        <v>0</v>
      </c>
      <c r="CL17" t="str">
        <f t="shared" ca="1" si="92"/>
        <v>Used GBP</v>
      </c>
      <c r="CM17">
        <f t="shared" ca="1" si="93"/>
        <v>0</v>
      </c>
      <c r="CN17">
        <f t="shared" ca="1" si="94"/>
        <v>0</v>
      </c>
      <c r="CO17">
        <f t="shared" ca="1" si="95"/>
        <v>0</v>
      </c>
      <c r="CP17">
        <f t="shared" ca="1" si="96"/>
        <v>5.88</v>
      </c>
      <c r="CQ17">
        <f t="shared" ca="1" si="97"/>
        <v>2</v>
      </c>
      <c r="CR17">
        <f t="shared" ca="1" si="98"/>
        <v>5.665</v>
      </c>
      <c r="CS17">
        <f t="shared" ca="1" si="99"/>
        <v>44.9</v>
      </c>
      <c r="CT17">
        <f t="shared" ca="1" si="100"/>
        <v>0.49</v>
      </c>
      <c r="CU17">
        <f t="shared" ca="1" si="101"/>
        <v>7.17</v>
      </c>
      <c r="CV17">
        <f t="shared" ca="1" si="102"/>
        <v>0.23</v>
      </c>
      <c r="CW17">
        <f t="shared" ca="1" si="103"/>
        <v>90.5</v>
      </c>
      <c r="CX17">
        <f t="shared" ca="1" si="104"/>
        <v>0.4</v>
      </c>
      <c r="CY17">
        <f t="shared" ca="1" si="105"/>
        <v>0.35906642728904847</v>
      </c>
      <c r="CZ17" t="str">
        <f t="shared" ca="1" si="106"/>
        <v>Used GBP</v>
      </c>
      <c r="DA17">
        <f t="shared" ca="1" si="107"/>
        <v>2.631578947368421E-4</v>
      </c>
      <c r="DB17">
        <f t="shared" ca="1" si="108"/>
        <v>619.75</v>
      </c>
      <c r="DC17">
        <f t="shared" ca="1" si="109"/>
        <v>0</v>
      </c>
      <c r="DD17">
        <f t="shared" ca="1" si="110"/>
        <v>373</v>
      </c>
      <c r="DE17" t="str">
        <f t="shared" ca="1" si="111"/>
        <v>Used GBP</v>
      </c>
      <c r="DF17">
        <f t="shared" ca="1" si="112"/>
        <v>0.37037037037037035</v>
      </c>
      <c r="DG17" t="str">
        <f t="shared" ca="1" si="113"/>
        <v>Part of USSR</v>
      </c>
      <c r="DH17">
        <f t="shared" ca="1" si="114"/>
        <v>0</v>
      </c>
      <c r="DI17" t="str">
        <f t="shared" ca="1" si="115"/>
        <v>Used AUP</v>
      </c>
      <c r="DJ17">
        <f t="shared" ca="1" si="116"/>
        <v>0</v>
      </c>
      <c r="DK17">
        <f t="shared" ca="1" si="117"/>
        <v>169</v>
      </c>
      <c r="DL17" t="str">
        <f t="shared" ca="1" si="118"/>
        <v>Part of Yugo.</v>
      </c>
      <c r="DM17">
        <f t="shared" ca="1" si="119"/>
        <v>0.35714285714285698</v>
      </c>
      <c r="DN17" t="str">
        <f t="shared" ca="1" si="120"/>
        <v>Part of USSR</v>
      </c>
      <c r="DO17">
        <f t="shared" ca="1" si="121"/>
        <v>4.5499999999999999E-2</v>
      </c>
      <c r="DP17" t="str">
        <f t="shared" ca="1" si="122"/>
        <v>Part of USSR</v>
      </c>
      <c r="DQ17">
        <f t="shared" ca="1" si="123"/>
        <v>3.0049999999999999</v>
      </c>
      <c r="DR17" t="str">
        <f t="shared" ca="1" si="124"/>
        <v>Used ZAR</v>
      </c>
      <c r="DS17" t="str">
        <f t="shared" ca="1" si="125"/>
        <v>used USD</v>
      </c>
      <c r="DT17">
        <f t="shared" ca="1" si="126"/>
        <v>0.42553190000000002</v>
      </c>
      <c r="DU17" t="str">
        <f t="shared" ca="1" si="127"/>
        <v>Used CHF</v>
      </c>
      <c r="DV17" t="str">
        <f t="shared" ca="1" si="128"/>
        <v>Part of USSR</v>
      </c>
      <c r="DW17">
        <f t="shared" ca="1" si="129"/>
        <v>49.75</v>
      </c>
      <c r="DX17">
        <f t="shared" ca="1" si="130"/>
        <v>0</v>
      </c>
      <c r="DY17" t="str">
        <f t="shared" ca="1" si="131"/>
        <v>Part of Yugo.</v>
      </c>
      <c r="DZ17">
        <f t="shared" ca="1" si="132"/>
        <v>0</v>
      </c>
      <c r="EA17">
        <f t="shared" ca="1" si="133"/>
        <v>0</v>
      </c>
      <c r="EB17">
        <f t="shared" ca="1" si="134"/>
        <v>3.12</v>
      </c>
      <c r="EC17">
        <f t="shared" ca="1" si="135"/>
        <v>0</v>
      </c>
      <c r="ED17">
        <f t="shared" ca="1" si="136"/>
        <v>0</v>
      </c>
      <c r="EE17">
        <f t="shared" ca="1" si="137"/>
        <v>0</v>
      </c>
      <c r="EF17" t="str">
        <f t="shared" ca="1" si="138"/>
        <v>Used USD</v>
      </c>
      <c r="EG17">
        <f t="shared" ca="1" si="139"/>
        <v>0</v>
      </c>
      <c r="EH17">
        <f t="shared" ca="1" si="140"/>
        <v>0</v>
      </c>
      <c r="EI17">
        <f t="shared" ca="1" si="141"/>
        <v>0</v>
      </c>
      <c r="EJ17" t="str">
        <f t="shared" ca="1" si="142"/>
        <v>Part of Comoros</v>
      </c>
      <c r="EK17">
        <f t="shared" ca="1" si="143"/>
        <v>1.2489999999999999E-2</v>
      </c>
      <c r="EL17" t="str">
        <f t="shared" ca="1" si="144"/>
        <v>Used USD</v>
      </c>
      <c r="EM17" t="str">
        <f t="shared" ca="1" si="145"/>
        <v>Part of USSR</v>
      </c>
      <c r="EN17" t="str">
        <f t="shared" ca="1" si="146"/>
        <v>Used FFR</v>
      </c>
      <c r="EO17">
        <f t="shared" ca="1" si="147"/>
        <v>0</v>
      </c>
      <c r="EP17" t="str">
        <f t="shared" ca="1" si="148"/>
        <v>Part of Yugo.</v>
      </c>
      <c r="EQ17">
        <f t="shared" ca="1" si="149"/>
        <v>0</v>
      </c>
      <c r="ER17">
        <f t="shared" ca="1" si="150"/>
        <v>6</v>
      </c>
      <c r="ES17">
        <f t="shared" ca="1" si="151"/>
        <v>35</v>
      </c>
      <c r="ET17">
        <f t="shared" ca="1" si="152"/>
        <v>9.85</v>
      </c>
      <c r="EU17">
        <f t="shared" ca="1" si="153"/>
        <v>0</v>
      </c>
      <c r="EV17" t="str">
        <f t="shared" ca="1" si="154"/>
        <v>Used AUD</v>
      </c>
      <c r="EW17">
        <f t="shared" ca="1" si="155"/>
        <v>9</v>
      </c>
      <c r="EX17">
        <f t="shared" ca="1" si="156"/>
        <v>3.605</v>
      </c>
      <c r="EY17">
        <f t="shared" ca="1" si="157"/>
        <v>0</v>
      </c>
      <c r="EZ17">
        <f t="shared" ca="1" si="158"/>
        <v>0</v>
      </c>
      <c r="FA17">
        <f t="shared" ca="1" si="159"/>
        <v>0.81632653061224481</v>
      </c>
      <c r="FB17">
        <f t="shared" ca="1" si="160"/>
        <v>1.8199999999999999E-9</v>
      </c>
      <c r="FC17">
        <f t="shared" ca="1" si="161"/>
        <v>0</v>
      </c>
      <c r="FD17">
        <f t="shared" ca="1" si="162"/>
        <v>0</v>
      </c>
      <c r="FE17" t="str">
        <f t="shared" ca="1" si="163"/>
        <v>Used NZP</v>
      </c>
      <c r="FF17" t="str">
        <f t="shared" ca="1" si="164"/>
        <v>Used AUD</v>
      </c>
      <c r="FG17" t="str">
        <f t="shared" ca="1" si="165"/>
        <v>Used USD</v>
      </c>
      <c r="FH17">
        <f t="shared" ca="1" si="166"/>
        <v>7.19</v>
      </c>
      <c r="FI17" t="str">
        <f t="shared" ca="1" si="167"/>
        <v>Used XPGR</v>
      </c>
      <c r="FJ17">
        <f t="shared" ca="1" si="168"/>
        <v>7.25</v>
      </c>
      <c r="FK17" t="str">
        <f t="shared" ca="1" si="169"/>
        <v>Used USD</v>
      </c>
      <c r="FL17" t="str">
        <f t="shared" ca="1" si="170"/>
        <v>Used USD</v>
      </c>
      <c r="FM17" t="str">
        <f t="shared" ca="1" si="171"/>
        <v>Used AUP</v>
      </c>
      <c r="FN17">
        <f t="shared" ca="1" si="172"/>
        <v>126.5</v>
      </c>
      <c r="FO17">
        <f t="shared" ca="1" si="173"/>
        <v>2.735E-8</v>
      </c>
      <c r="FP17">
        <f t="shared" ca="1" si="174"/>
        <v>4.5199999999999996</v>
      </c>
      <c r="FQ17" t="str">
        <f t="shared" ca="1" si="175"/>
        <v>Used NZP</v>
      </c>
      <c r="FR17">
        <f t="shared" ca="1" si="176"/>
        <v>8.9999999999999993E-3</v>
      </c>
      <c r="FS17">
        <f t="shared" ca="1" si="177"/>
        <v>29.7</v>
      </c>
      <c r="FT17" t="str">
        <f t="shared" ca="1" si="178"/>
        <v>Used USD</v>
      </c>
      <c r="FU17" t="str">
        <f t="shared" ca="1" si="179"/>
        <v>Used XPGR</v>
      </c>
      <c r="FV17">
        <f t="shared" ca="1" si="180"/>
        <v>0</v>
      </c>
      <c r="FW17">
        <f t="shared" ca="1" si="181"/>
        <v>25.75</v>
      </c>
      <c r="FX17">
        <f t="shared" ca="1" si="182"/>
        <v>3.2499999999999999E-3</v>
      </c>
      <c r="FY17">
        <f t="shared" ca="1" si="183"/>
        <v>0</v>
      </c>
      <c r="FZ17" t="str">
        <f t="shared" ca="1" si="184"/>
        <v>Used GBP</v>
      </c>
      <c r="GA17">
        <f t="shared" ca="1" si="185"/>
        <v>0</v>
      </c>
      <c r="GB17">
        <f t="shared" ca="1" si="186"/>
        <v>0</v>
      </c>
      <c r="GC17">
        <f t="shared" ca="1" si="187"/>
        <v>0</v>
      </c>
      <c r="GD17">
        <f t="shared" ca="1" si="188"/>
        <v>0</v>
      </c>
      <c r="GE17">
        <f t="shared" ca="1" si="189"/>
        <v>0</v>
      </c>
      <c r="GF17" t="str">
        <f t="shared" ca="1" si="190"/>
        <v>Used ITL</v>
      </c>
      <c r="GG17">
        <f t="shared" ca="1" si="191"/>
        <v>0</v>
      </c>
      <c r="GH17">
        <f t="shared" ca="1" si="192"/>
        <v>4.63</v>
      </c>
      <c r="GI17">
        <f t="shared" ca="1" si="193"/>
        <v>0</v>
      </c>
      <c r="GJ17">
        <f t="shared" ca="1" si="194"/>
        <v>9.7499999999999996E-4</v>
      </c>
      <c r="GK17">
        <f t="shared" ca="1" si="195"/>
        <v>0</v>
      </c>
      <c r="GL17">
        <f t="shared" ca="1" si="196"/>
        <v>0</v>
      </c>
      <c r="GM17">
        <f t="shared" ca="1" si="197"/>
        <v>3.12</v>
      </c>
      <c r="GN17" t="str">
        <f t="shared" ca="1" si="198"/>
        <v>Part of Czecho.</v>
      </c>
      <c r="GO17" t="str">
        <f t="shared" ca="1" si="199"/>
        <v>Part of Yugo.</v>
      </c>
      <c r="GP17">
        <f t="shared" ca="1" si="200"/>
        <v>0</v>
      </c>
      <c r="GQ17">
        <f t="shared" ca="1" si="201"/>
        <v>0</v>
      </c>
      <c r="GR17" t="str">
        <f t="shared" ca="1" si="202"/>
        <v>Part of Somalia</v>
      </c>
      <c r="GS17">
        <f t="shared" ca="1" si="203"/>
        <v>0.76335877862595414</v>
      </c>
      <c r="GT17">
        <f t="shared" ca="1" si="204"/>
        <v>61.15</v>
      </c>
      <c r="GU17">
        <f t="shared" ca="1" si="205"/>
        <v>8.11</v>
      </c>
      <c r="GV17">
        <f t="shared" ca="1" si="206"/>
        <v>4.4444444444444439E-2</v>
      </c>
      <c r="GW17">
        <f t="shared" ca="1" si="207"/>
        <v>0</v>
      </c>
      <c r="GX17" t="str">
        <f t="shared" ca="1" si="208"/>
        <v>Used NOK</v>
      </c>
      <c r="GY17" t="str">
        <f t="shared" ca="1" si="209"/>
        <v>Used ZAR</v>
      </c>
      <c r="GZ17">
        <f t="shared" ca="1" si="210"/>
        <v>5.16</v>
      </c>
      <c r="HA17">
        <f t="shared" ca="1" si="211"/>
        <v>4.32</v>
      </c>
      <c r="HB17">
        <f t="shared" ca="1" si="212"/>
        <v>4.05</v>
      </c>
      <c r="HC17">
        <f t="shared" ca="1" si="213"/>
        <v>44.6</v>
      </c>
      <c r="HD17" t="str">
        <f t="shared" ca="1" si="214"/>
        <v>Part of USSR</v>
      </c>
      <c r="HE17">
        <f t="shared" ca="1" si="215"/>
        <v>0</v>
      </c>
      <c r="HF17">
        <f t="shared" ca="1" si="216"/>
        <v>21.3</v>
      </c>
      <c r="HG17">
        <f t="shared" ca="1" si="217"/>
        <v>0</v>
      </c>
      <c r="HH17">
        <f t="shared" ca="1" si="218"/>
        <v>0</v>
      </c>
      <c r="HI17" t="str">
        <f t="shared" ca="1" si="219"/>
        <v>Used NZP</v>
      </c>
      <c r="HJ17">
        <f t="shared" ca="1" si="220"/>
        <v>0</v>
      </c>
      <c r="HK17" t="str">
        <f t="shared" ca="1" si="221"/>
        <v>Part of USSR</v>
      </c>
      <c r="HL17">
        <f t="shared" ca="1" si="222"/>
        <v>0</v>
      </c>
      <c r="HM17">
        <f t="shared" ca="1" si="223"/>
        <v>0.83</v>
      </c>
      <c r="HN17">
        <f t="shared" ca="1" si="224"/>
        <v>13.75</v>
      </c>
      <c r="HO17" t="str">
        <f t="shared" ca="1" si="225"/>
        <v>Part of USSR</v>
      </c>
      <c r="HP17" t="str">
        <f t="shared" ca="1" si="226"/>
        <v>Used JMD</v>
      </c>
      <c r="HQ17" t="str">
        <f t="shared" ca="1" si="227"/>
        <v>Used AUP</v>
      </c>
      <c r="HR17">
        <f t="shared" ca="1" si="228"/>
        <v>0</v>
      </c>
      <c r="HS17" t="str">
        <f t="shared" ca="1" si="229"/>
        <v>Part of USSR</v>
      </c>
      <c r="HT17" t="str">
        <f t="shared" ca="1" si="230"/>
        <v>Used XPGR</v>
      </c>
      <c r="HU17">
        <f t="shared" ca="1" si="231"/>
        <v>0.35842293906810035</v>
      </c>
      <c r="HV17">
        <f t="shared" ca="1" si="232"/>
        <v>1</v>
      </c>
      <c r="HW17">
        <f t="shared" ca="1" si="233"/>
        <v>1.097E-5</v>
      </c>
      <c r="HX17" t="str">
        <f t="shared" ca="1" si="234"/>
        <v>Part of USSR</v>
      </c>
      <c r="HY17">
        <f t="shared" ca="1" si="235"/>
        <v>0</v>
      </c>
      <c r="HZ17" t="str">
        <f t="shared" ca="1" si="236"/>
        <v>Used ITL</v>
      </c>
      <c r="IA17">
        <f t="shared" ca="1" si="237"/>
        <v>4.6500000000000004</v>
      </c>
      <c r="IB17">
        <f t="shared" ca="1" si="238"/>
        <v>0</v>
      </c>
      <c r="IC17" t="str">
        <f t="shared" ca="1" si="239"/>
        <v>used USD</v>
      </c>
      <c r="ID17">
        <f t="shared" ca="1" si="240"/>
        <v>0</v>
      </c>
      <c r="IE17" t="str">
        <f t="shared" ca="1" si="241"/>
        <v>Part of Jordan</v>
      </c>
      <c r="IF17">
        <f t="shared" ca="1" si="242"/>
        <v>0</v>
      </c>
      <c r="IG17">
        <f t="shared" ca="1" si="243"/>
        <v>0</v>
      </c>
      <c r="IH17">
        <f t="shared" ca="1" si="244"/>
        <v>0</v>
      </c>
    </row>
    <row r="18" spans="1:242" x14ac:dyDescent="0.25">
      <c r="A18" t="str">
        <f t="shared" ca="1" si="4"/>
        <v>1962</v>
      </c>
      <c r="B18">
        <f t="shared" ca="1" si="5"/>
        <v>56.5</v>
      </c>
      <c r="C18">
        <f t="shared" ca="1" si="6"/>
        <v>65</v>
      </c>
      <c r="D18">
        <f t="shared" ca="1" si="7"/>
        <v>5.8</v>
      </c>
      <c r="E18">
        <v>1</v>
      </c>
      <c r="F18" t="str">
        <f t="shared" ca="1" si="8"/>
        <v>Used FFR, ESP</v>
      </c>
      <c r="G18">
        <f t="shared" ca="1" si="9"/>
        <v>0</v>
      </c>
      <c r="H18">
        <f t="shared" ca="1" si="10"/>
        <v>0</v>
      </c>
      <c r="I18">
        <f t="shared" ca="1" si="11"/>
        <v>0</v>
      </c>
      <c r="J18">
        <f t="shared" ca="1" si="12"/>
        <v>1.3399999999999999E-11</v>
      </c>
      <c r="K18" t="str">
        <f t="shared" ca="1" si="13"/>
        <v>Part of USSR</v>
      </c>
      <c r="L18" t="str">
        <f t="shared" ca="1" si="14"/>
        <v>Part of Neth. Antilles</v>
      </c>
      <c r="M18">
        <f t="shared" ca="1" si="15"/>
        <v>0.91324200913242015</v>
      </c>
      <c r="N18">
        <f t="shared" ca="1" si="16"/>
        <v>25.77</v>
      </c>
      <c r="O18" t="str">
        <f t="shared" ca="1" si="17"/>
        <v>Part of USSR</v>
      </c>
      <c r="P18">
        <f t="shared" ca="1" si="18"/>
        <v>0</v>
      </c>
      <c r="Q18" t="str">
        <f t="shared" ca="1" si="19"/>
        <v>Used XPGR</v>
      </c>
      <c r="R18" t="str">
        <f t="shared" ca="1" si="20"/>
        <v>Part of Pakistan</v>
      </c>
      <c r="S18">
        <f t="shared" ca="1" si="21"/>
        <v>0</v>
      </c>
      <c r="T18" t="str">
        <f t="shared" ca="1" si="22"/>
        <v>Part of USSR</v>
      </c>
      <c r="U18">
        <f t="shared" ca="1" si="23"/>
        <v>49.8</v>
      </c>
      <c r="V18">
        <f t="shared" ca="1" si="24"/>
        <v>0</v>
      </c>
      <c r="W18">
        <f t="shared" ca="1" si="25"/>
        <v>0</v>
      </c>
      <c r="X18">
        <f t="shared" ca="1" si="26"/>
        <v>0</v>
      </c>
      <c r="Y18" t="str">
        <f t="shared" ca="1" si="27"/>
        <v>used INR</v>
      </c>
      <c r="Z18">
        <f t="shared" ca="1" si="28"/>
        <v>1.199E-5</v>
      </c>
      <c r="AA18" t="str">
        <f t="shared" ca="1" si="29"/>
        <v>Part of Yugo.</v>
      </c>
      <c r="AB18" t="str">
        <f t="shared" ca="1" si="30"/>
        <v>Used ZAR</v>
      </c>
      <c r="AC18">
        <f t="shared" ca="1" si="31"/>
        <v>2.9381818181818181E-13</v>
      </c>
      <c r="AD18" t="str">
        <f t="shared" ca="1" si="32"/>
        <v>Part of Seychelles</v>
      </c>
      <c r="AE18" t="str">
        <f t="shared" ca="1" si="33"/>
        <v>used USD, JMP, XCD</v>
      </c>
      <c r="AF18">
        <f t="shared" ca="1" si="34"/>
        <v>3.08</v>
      </c>
      <c r="AG18">
        <f t="shared" ca="1" si="35"/>
        <v>4.4999999999999997E-3</v>
      </c>
      <c r="AH18">
        <f t="shared" ca="1" si="36"/>
        <v>0</v>
      </c>
      <c r="AI18">
        <f t="shared" ca="1" si="37"/>
        <v>0</v>
      </c>
      <c r="AJ18">
        <f t="shared" ca="1" si="38"/>
        <v>78.25</v>
      </c>
      <c r="AK18">
        <f t="shared" ca="1" si="39"/>
        <v>0</v>
      </c>
      <c r="AL18">
        <f t="shared" ca="1" si="40"/>
        <v>1.077</v>
      </c>
      <c r="AM18">
        <f t="shared" ca="1" si="41"/>
        <v>0</v>
      </c>
      <c r="AN18" t="str">
        <f t="shared" ca="1" si="42"/>
        <v>Used JMP</v>
      </c>
      <c r="AO18">
        <f t="shared" ca="1" si="43"/>
        <v>0</v>
      </c>
      <c r="AP18">
        <f t="shared" ca="1" si="44"/>
        <v>0</v>
      </c>
      <c r="AQ18">
        <f t="shared" ca="1" si="45"/>
        <v>2.4100000000000002E-3</v>
      </c>
      <c r="AR18">
        <f t="shared" ca="1" si="46"/>
        <v>13</v>
      </c>
      <c r="AS18" t="str">
        <f t="shared" ca="1" si="47"/>
        <v>Used MYD</v>
      </c>
      <c r="AT18" t="str">
        <f t="shared" ca="1" si="48"/>
        <v>Used AUP</v>
      </c>
      <c r="AU18">
        <f t="shared" ca="1" si="49"/>
        <v>11.2</v>
      </c>
      <c r="AV18">
        <f t="shared" ca="1" si="50"/>
        <v>0</v>
      </c>
      <c r="AW18">
        <f t="shared" ca="1" si="51"/>
        <v>0</v>
      </c>
      <c r="AX18">
        <f t="shared" ca="1" si="52"/>
        <v>6.6909975669099764E-8</v>
      </c>
      <c r="AY18">
        <f t="shared" ca="1" si="53"/>
        <v>0.79051383399209496</v>
      </c>
      <c r="AZ18">
        <f t="shared" ca="1" si="54"/>
        <v>7.85</v>
      </c>
      <c r="BA18">
        <f t="shared" ca="1" si="55"/>
        <v>0</v>
      </c>
      <c r="BB18" t="str">
        <f t="shared" ca="1" si="56"/>
        <v>Part of Yugo.</v>
      </c>
      <c r="BC18">
        <f t="shared" ca="1" si="57"/>
        <v>22.5</v>
      </c>
      <c r="BD18">
        <f t="shared" ca="1" si="58"/>
        <v>0</v>
      </c>
      <c r="BE18" t="str">
        <f t="shared" ca="1" si="59"/>
        <v>Part of Cyprus</v>
      </c>
      <c r="BF18">
        <f t="shared" ca="1" si="60"/>
        <v>37.5</v>
      </c>
      <c r="BG18">
        <f t="shared" ca="1" si="61"/>
        <v>6.89</v>
      </c>
      <c r="BH18">
        <f t="shared" ca="1" si="62"/>
        <v>0</v>
      </c>
      <c r="BI18">
        <f t="shared" ca="1" si="63"/>
        <v>0</v>
      </c>
      <c r="BJ18">
        <f t="shared" ca="1" si="64"/>
        <v>1.25</v>
      </c>
      <c r="BK18">
        <f t="shared" ca="1" si="65"/>
        <v>22.2</v>
      </c>
      <c r="BL18">
        <f t="shared" ca="1" si="66"/>
        <v>0.80645161290322587</v>
      </c>
      <c r="BM18">
        <f t="shared" ca="1" si="67"/>
        <v>3.1</v>
      </c>
      <c r="BN18" t="str">
        <f t="shared" ca="1" si="68"/>
        <v>Used ESP</v>
      </c>
      <c r="BO18" t="str">
        <f t="shared" ca="1" si="69"/>
        <v>Part of Ethiopia</v>
      </c>
      <c r="BP18" t="str">
        <f t="shared" ca="1" si="70"/>
        <v>Part of USSR</v>
      </c>
      <c r="BQ18">
        <f t="shared" ca="1" si="71"/>
        <v>0</v>
      </c>
      <c r="BR18" t="str">
        <f t="shared" ca="1" si="72"/>
        <v>n.a.</v>
      </c>
      <c r="BS18">
        <f t="shared" ca="1" si="73"/>
        <v>0</v>
      </c>
      <c r="BT18">
        <f t="shared" ca="1" si="74"/>
        <v>0</v>
      </c>
      <c r="BU18">
        <f t="shared" ca="1" si="75"/>
        <v>0</v>
      </c>
      <c r="BV18">
        <f t="shared" ca="1" si="76"/>
        <v>3.2230000000000003</v>
      </c>
      <c r="BW18">
        <f t="shared" ca="1" si="77"/>
        <v>4.9000000000000004</v>
      </c>
      <c r="BX18">
        <f t="shared" ca="1" si="78"/>
        <v>0</v>
      </c>
      <c r="BY18">
        <f t="shared" ca="1" si="79"/>
        <v>0</v>
      </c>
      <c r="BZ18">
        <f t="shared" ca="1" si="80"/>
        <v>0</v>
      </c>
      <c r="CA18">
        <f t="shared" ca="1" si="81"/>
        <v>0</v>
      </c>
      <c r="CB18" t="str">
        <f t="shared" ca="1" si="82"/>
        <v>Part of USSR</v>
      </c>
      <c r="CC18">
        <f t="shared" ca="1" si="83"/>
        <v>3.99</v>
      </c>
      <c r="CD18">
        <f t="shared" ca="1" si="84"/>
        <v>0.55555555555555558</v>
      </c>
      <c r="CE18">
        <f t="shared" ca="1" si="85"/>
        <v>0</v>
      </c>
      <c r="CF18">
        <f t="shared" ca="1" si="86"/>
        <v>30.2</v>
      </c>
      <c r="CG18">
        <f t="shared" ca="1" si="87"/>
        <v>0</v>
      </c>
      <c r="CH18">
        <f t="shared" ca="1" si="88"/>
        <v>0</v>
      </c>
      <c r="CI18">
        <f t="shared" ca="1" si="89"/>
        <v>0</v>
      </c>
      <c r="CJ18" t="str">
        <f t="shared" ca="1" si="90"/>
        <v>Used USD</v>
      </c>
      <c r="CK18">
        <f t="shared" ca="1" si="91"/>
        <v>0</v>
      </c>
      <c r="CL18" t="str">
        <f t="shared" ca="1" si="92"/>
        <v>Used GBP</v>
      </c>
      <c r="CM18">
        <f t="shared" ca="1" si="93"/>
        <v>0</v>
      </c>
      <c r="CN18">
        <f t="shared" ca="1" si="94"/>
        <v>0</v>
      </c>
      <c r="CO18">
        <f t="shared" ca="1" si="95"/>
        <v>0</v>
      </c>
      <c r="CP18">
        <f t="shared" ca="1" si="96"/>
        <v>0</v>
      </c>
      <c r="CQ18">
        <f t="shared" ca="1" si="97"/>
        <v>2</v>
      </c>
      <c r="CR18">
        <f t="shared" ca="1" si="98"/>
        <v>5.6950000000000003</v>
      </c>
      <c r="CS18">
        <f t="shared" ca="1" si="99"/>
        <v>44.75</v>
      </c>
      <c r="CT18">
        <f t="shared" ca="1" si="100"/>
        <v>0.47</v>
      </c>
      <c r="CU18">
        <f t="shared" ca="1" si="101"/>
        <v>7.2</v>
      </c>
      <c r="CV18">
        <f t="shared" ca="1" si="102"/>
        <v>1</v>
      </c>
      <c r="CW18">
        <f t="shared" ca="1" si="103"/>
        <v>91.5</v>
      </c>
      <c r="CX18">
        <f t="shared" ca="1" si="104"/>
        <v>0.3968253968253968</v>
      </c>
      <c r="CY18">
        <f t="shared" ca="1" si="105"/>
        <v>0.3623188405797102</v>
      </c>
      <c r="CZ18" t="str">
        <f t="shared" ca="1" si="106"/>
        <v>Used GBP</v>
      </c>
      <c r="DA18">
        <f t="shared" ca="1" si="107"/>
        <v>3.4782608695652176E-4</v>
      </c>
      <c r="DB18">
        <f t="shared" ca="1" si="108"/>
        <v>621.25</v>
      </c>
      <c r="DC18">
        <f t="shared" ca="1" si="109"/>
        <v>0</v>
      </c>
      <c r="DD18">
        <f t="shared" ca="1" si="110"/>
        <v>398.5</v>
      </c>
      <c r="DE18" t="str">
        <f t="shared" ca="1" si="111"/>
        <v>Used GBP</v>
      </c>
      <c r="DF18">
        <f t="shared" ca="1" si="112"/>
        <v>0.36764705882352938</v>
      </c>
      <c r="DG18" t="str">
        <f t="shared" ca="1" si="113"/>
        <v>Part of USSR</v>
      </c>
      <c r="DH18">
        <f t="shared" ca="1" si="114"/>
        <v>0</v>
      </c>
      <c r="DI18" t="str">
        <f t="shared" ca="1" si="115"/>
        <v>Used AUP</v>
      </c>
      <c r="DJ18">
        <f t="shared" ca="1" si="116"/>
        <v>0</v>
      </c>
      <c r="DK18">
        <f t="shared" ca="1" si="117"/>
        <v>158</v>
      </c>
      <c r="DL18" t="str">
        <f t="shared" ca="1" si="118"/>
        <v>Part of Yugo.</v>
      </c>
      <c r="DM18">
        <f t="shared" ca="1" si="119"/>
        <v>0.35714285714285698</v>
      </c>
      <c r="DN18" t="str">
        <f t="shared" ca="1" si="120"/>
        <v>Part of USSR</v>
      </c>
      <c r="DO18">
        <f t="shared" ca="1" si="121"/>
        <v>7.5999999999999998E-2</v>
      </c>
      <c r="DP18" t="str">
        <f t="shared" ca="1" si="122"/>
        <v>Part of USSR</v>
      </c>
      <c r="DQ18">
        <f t="shared" ca="1" si="123"/>
        <v>3.0625</v>
      </c>
      <c r="DR18" t="str">
        <f t="shared" ca="1" si="124"/>
        <v>Used ZAR</v>
      </c>
      <c r="DS18" t="str">
        <f t="shared" ca="1" si="125"/>
        <v>used USD</v>
      </c>
      <c r="DT18">
        <f t="shared" ca="1" si="126"/>
        <v>0.42553190000000002</v>
      </c>
      <c r="DU18" t="str">
        <f t="shared" ca="1" si="127"/>
        <v>Used CHF</v>
      </c>
      <c r="DV18" t="str">
        <f t="shared" ca="1" si="128"/>
        <v>Part of USSR</v>
      </c>
      <c r="DW18">
        <f t="shared" ca="1" si="129"/>
        <v>49.8</v>
      </c>
      <c r="DX18">
        <f t="shared" ca="1" si="130"/>
        <v>0</v>
      </c>
      <c r="DY18" t="str">
        <f t="shared" ca="1" si="131"/>
        <v>Part of Yugo.</v>
      </c>
      <c r="DZ18">
        <f t="shared" ca="1" si="132"/>
        <v>0</v>
      </c>
      <c r="EA18">
        <f t="shared" ca="1" si="133"/>
        <v>0</v>
      </c>
      <c r="EB18">
        <f t="shared" ca="1" si="134"/>
        <v>3.08</v>
      </c>
      <c r="EC18">
        <f t="shared" ca="1" si="135"/>
        <v>0</v>
      </c>
      <c r="ED18">
        <f t="shared" ca="1" si="136"/>
        <v>0</v>
      </c>
      <c r="EE18">
        <f t="shared" ca="1" si="137"/>
        <v>0</v>
      </c>
      <c r="EF18" t="str">
        <f t="shared" ca="1" si="138"/>
        <v>Used USD</v>
      </c>
      <c r="EG18">
        <f t="shared" ca="1" si="139"/>
        <v>0</v>
      </c>
      <c r="EH18">
        <f t="shared" ca="1" si="140"/>
        <v>0</v>
      </c>
      <c r="EI18">
        <f t="shared" ca="1" si="141"/>
        <v>0</v>
      </c>
      <c r="EJ18" t="str">
        <f t="shared" ca="1" si="142"/>
        <v>Part of Comoros</v>
      </c>
      <c r="EK18">
        <f t="shared" ca="1" si="143"/>
        <v>1.2489999999999999E-2</v>
      </c>
      <c r="EL18" t="str">
        <f t="shared" ca="1" si="144"/>
        <v>Used USD</v>
      </c>
      <c r="EM18" t="str">
        <f t="shared" ca="1" si="145"/>
        <v>Part of USSR</v>
      </c>
      <c r="EN18" t="str">
        <f t="shared" ca="1" si="146"/>
        <v>Used FFR</v>
      </c>
      <c r="EO18">
        <f t="shared" ca="1" si="147"/>
        <v>0</v>
      </c>
      <c r="EP18" t="str">
        <f t="shared" ca="1" si="148"/>
        <v>Part of Yugo.</v>
      </c>
      <c r="EQ18">
        <f t="shared" ca="1" si="149"/>
        <v>0</v>
      </c>
      <c r="ER18">
        <f t="shared" ca="1" si="150"/>
        <v>5.8</v>
      </c>
      <c r="ES18">
        <f t="shared" ca="1" si="151"/>
        <v>0</v>
      </c>
      <c r="ET18">
        <f t="shared" ca="1" si="152"/>
        <v>10.1</v>
      </c>
      <c r="EU18" t="str">
        <f t="shared" ca="1" si="153"/>
        <v>used ZAR</v>
      </c>
      <c r="EV18" t="str">
        <f t="shared" ca="1" si="154"/>
        <v>Used AUD</v>
      </c>
      <c r="EW18">
        <f t="shared" ca="1" si="155"/>
        <v>9</v>
      </c>
      <c r="EX18">
        <f t="shared" ca="1" si="156"/>
        <v>3.5950000000000002</v>
      </c>
      <c r="EY18">
        <f t="shared" ca="1" si="157"/>
        <v>0</v>
      </c>
      <c r="EZ18">
        <f t="shared" ca="1" si="158"/>
        <v>0</v>
      </c>
      <c r="FA18">
        <f t="shared" ca="1" si="159"/>
        <v>0.79051383399209496</v>
      </c>
      <c r="FB18">
        <f t="shared" ca="1" si="160"/>
        <v>1.8199999999999999E-9</v>
      </c>
      <c r="FC18">
        <f t="shared" ca="1" si="161"/>
        <v>0</v>
      </c>
      <c r="FD18">
        <f t="shared" ca="1" si="162"/>
        <v>0</v>
      </c>
      <c r="FE18" t="str">
        <f t="shared" ca="1" si="163"/>
        <v>Used NZP</v>
      </c>
      <c r="FF18" t="str">
        <f t="shared" ca="1" si="164"/>
        <v>Used AUD</v>
      </c>
      <c r="FG18" t="str">
        <f t="shared" ca="1" si="165"/>
        <v>Used USD</v>
      </c>
      <c r="FH18">
        <f t="shared" ca="1" si="166"/>
        <v>7.16</v>
      </c>
      <c r="FI18" t="str">
        <f t="shared" ca="1" si="167"/>
        <v>Used XPGR</v>
      </c>
      <c r="FJ18">
        <f t="shared" ca="1" si="168"/>
        <v>8.1</v>
      </c>
      <c r="FK18" t="str">
        <f t="shared" ca="1" si="169"/>
        <v>Used USD</v>
      </c>
      <c r="FL18" t="str">
        <f t="shared" ca="1" si="170"/>
        <v>Used USD</v>
      </c>
      <c r="FM18" t="str">
        <f t="shared" ca="1" si="171"/>
        <v>Used AUP</v>
      </c>
      <c r="FN18">
        <f t="shared" ca="1" si="172"/>
        <v>140</v>
      </c>
      <c r="FO18">
        <f t="shared" ca="1" si="173"/>
        <v>2.7E-8</v>
      </c>
      <c r="FP18">
        <f t="shared" ca="1" si="174"/>
        <v>3.97</v>
      </c>
      <c r="FQ18" t="str">
        <f t="shared" ca="1" si="175"/>
        <v>Used NZP</v>
      </c>
      <c r="FR18">
        <f t="shared" ca="1" si="176"/>
        <v>1.0500000000000001E-2</v>
      </c>
      <c r="FS18">
        <f t="shared" ca="1" si="177"/>
        <v>28.7</v>
      </c>
      <c r="FT18" t="str">
        <f t="shared" ca="1" si="178"/>
        <v>Used USD</v>
      </c>
      <c r="FU18" t="str">
        <f t="shared" ca="1" si="179"/>
        <v>Used XPGR</v>
      </c>
      <c r="FV18">
        <f t="shared" ca="1" si="180"/>
        <v>0</v>
      </c>
      <c r="FW18">
        <f t="shared" ca="1" si="181"/>
        <v>33</v>
      </c>
      <c r="FX18">
        <f t="shared" ca="1" si="182"/>
        <v>4.0000000000000001E-3</v>
      </c>
      <c r="FY18">
        <f t="shared" ca="1" si="183"/>
        <v>0</v>
      </c>
      <c r="FZ18" t="str">
        <f t="shared" ca="1" si="184"/>
        <v>Used GBP</v>
      </c>
      <c r="GA18">
        <f t="shared" ca="1" si="185"/>
        <v>0</v>
      </c>
      <c r="GB18">
        <f t="shared" ca="1" si="186"/>
        <v>0</v>
      </c>
      <c r="GC18">
        <f t="shared" ca="1" si="187"/>
        <v>0</v>
      </c>
      <c r="GD18">
        <f t="shared" ca="1" si="188"/>
        <v>0</v>
      </c>
      <c r="GE18">
        <f t="shared" ca="1" si="189"/>
        <v>0</v>
      </c>
      <c r="GF18" t="str">
        <f t="shared" ca="1" si="190"/>
        <v>Used ITL</v>
      </c>
      <c r="GG18">
        <f t="shared" ca="1" si="191"/>
        <v>0</v>
      </c>
      <c r="GH18">
        <f t="shared" ca="1" si="192"/>
        <v>4.55</v>
      </c>
      <c r="GI18">
        <f t="shared" ca="1" si="193"/>
        <v>0</v>
      </c>
      <c r="GJ18">
        <f t="shared" ca="1" si="194"/>
        <v>8.5400000000000005E-4</v>
      </c>
      <c r="GK18">
        <f t="shared" ca="1" si="195"/>
        <v>0</v>
      </c>
      <c r="GL18">
        <f t="shared" ca="1" si="196"/>
        <v>0</v>
      </c>
      <c r="GM18">
        <f t="shared" ca="1" si="197"/>
        <v>3.08</v>
      </c>
      <c r="GN18" t="str">
        <f t="shared" ca="1" si="198"/>
        <v>Part of Czecho.</v>
      </c>
      <c r="GO18" t="str">
        <f t="shared" ca="1" si="199"/>
        <v>Part of Yugo.</v>
      </c>
      <c r="GP18">
        <f t="shared" ca="1" si="200"/>
        <v>0</v>
      </c>
      <c r="GQ18">
        <f t="shared" ca="1" si="201"/>
        <v>0</v>
      </c>
      <c r="GR18" t="str">
        <f t="shared" ca="1" si="202"/>
        <v>Part of Somalia</v>
      </c>
      <c r="GS18">
        <f t="shared" ca="1" si="203"/>
        <v>0.74626865671641784</v>
      </c>
      <c r="GT18">
        <f t="shared" ca="1" si="204"/>
        <v>60.3</v>
      </c>
      <c r="GU18">
        <f t="shared" ca="1" si="205"/>
        <v>9.6</v>
      </c>
      <c r="GV18">
        <f t="shared" ca="1" si="206"/>
        <v>4.6511627906976744E-2</v>
      </c>
      <c r="GW18">
        <f t="shared" ca="1" si="207"/>
        <v>0</v>
      </c>
      <c r="GX18" t="str">
        <f t="shared" ca="1" si="208"/>
        <v>Used NOK</v>
      </c>
      <c r="GY18" t="str">
        <f t="shared" ca="1" si="209"/>
        <v>Used ZAR</v>
      </c>
      <c r="GZ18">
        <f t="shared" ca="1" si="210"/>
        <v>5.19</v>
      </c>
      <c r="HA18">
        <f t="shared" ca="1" si="211"/>
        <v>4.3125</v>
      </c>
      <c r="HB18">
        <f t="shared" ca="1" si="212"/>
        <v>4.05</v>
      </c>
      <c r="HC18">
        <f t="shared" ca="1" si="213"/>
        <v>46.25</v>
      </c>
      <c r="HD18" t="str">
        <f t="shared" ca="1" si="214"/>
        <v>Part of USSR</v>
      </c>
      <c r="HE18">
        <f t="shared" ca="1" si="215"/>
        <v>0</v>
      </c>
      <c r="HF18">
        <f t="shared" ca="1" si="216"/>
        <v>21.2</v>
      </c>
      <c r="HG18">
        <f t="shared" ca="1" si="217"/>
        <v>0</v>
      </c>
      <c r="HH18">
        <f t="shared" ca="1" si="218"/>
        <v>0</v>
      </c>
      <c r="HI18" t="str">
        <f t="shared" ca="1" si="219"/>
        <v>Used NZP</v>
      </c>
      <c r="HJ18">
        <f t="shared" ca="1" si="220"/>
        <v>0</v>
      </c>
      <c r="HK18" t="str">
        <f t="shared" ca="1" si="221"/>
        <v>Part of USSR</v>
      </c>
      <c r="HL18">
        <f t="shared" ca="1" si="222"/>
        <v>0</v>
      </c>
      <c r="HM18">
        <f t="shared" ca="1" si="223"/>
        <v>1.35</v>
      </c>
      <c r="HN18">
        <f t="shared" ca="1" si="224"/>
        <v>12.75</v>
      </c>
      <c r="HO18" t="str">
        <f t="shared" ca="1" si="225"/>
        <v>Part of USSR</v>
      </c>
      <c r="HP18" t="str">
        <f t="shared" ca="1" si="226"/>
        <v>Used JMD</v>
      </c>
      <c r="HQ18" t="str">
        <f t="shared" ca="1" si="227"/>
        <v>Used AUP</v>
      </c>
      <c r="HR18">
        <f t="shared" ca="1" si="228"/>
        <v>0</v>
      </c>
      <c r="HS18" t="str">
        <f t="shared" ca="1" si="229"/>
        <v>Part of USSR</v>
      </c>
      <c r="HT18" t="str">
        <f t="shared" ca="1" si="230"/>
        <v>Used XPGR</v>
      </c>
      <c r="HU18">
        <f t="shared" ca="1" si="231"/>
        <v>0.36101083032490977</v>
      </c>
      <c r="HV18">
        <f t="shared" ca="1" si="232"/>
        <v>1</v>
      </c>
      <c r="HW18">
        <f t="shared" ca="1" si="233"/>
        <v>1.13E-5</v>
      </c>
      <c r="HX18" t="str">
        <f t="shared" ca="1" si="234"/>
        <v>Part of USSR</v>
      </c>
      <c r="HY18">
        <f t="shared" ca="1" si="235"/>
        <v>0</v>
      </c>
      <c r="HZ18" t="str">
        <f t="shared" ca="1" si="236"/>
        <v>Used ITL</v>
      </c>
      <c r="IA18">
        <f t="shared" ca="1" si="237"/>
        <v>4.5199999999999996</v>
      </c>
      <c r="IB18">
        <f t="shared" ca="1" si="238"/>
        <v>0</v>
      </c>
      <c r="IC18" t="str">
        <f t="shared" ca="1" si="239"/>
        <v>used USD</v>
      </c>
      <c r="ID18">
        <f t="shared" ca="1" si="240"/>
        <v>0</v>
      </c>
      <c r="IE18" t="str">
        <f t="shared" ca="1" si="241"/>
        <v>Part of Jordan</v>
      </c>
      <c r="IF18">
        <f t="shared" ca="1" si="242"/>
        <v>0</v>
      </c>
      <c r="IG18">
        <f t="shared" ca="1" si="243"/>
        <v>0</v>
      </c>
      <c r="IH18">
        <f t="shared" ca="1" si="244"/>
        <v>0</v>
      </c>
    </row>
    <row r="19" spans="1:242" x14ac:dyDescent="0.25">
      <c r="A19" t="str">
        <f t="shared" ca="1" si="4"/>
        <v>1963</v>
      </c>
      <c r="B19">
        <f t="shared" ca="1" si="5"/>
        <v>51</v>
      </c>
      <c r="C19">
        <f t="shared" ca="1" si="6"/>
        <v>0</v>
      </c>
      <c r="D19">
        <f t="shared" ca="1" si="7"/>
        <v>6</v>
      </c>
      <c r="E19">
        <v>1</v>
      </c>
      <c r="F19" t="str">
        <f t="shared" ca="1" si="8"/>
        <v>Used FFR, ESP</v>
      </c>
      <c r="G19">
        <f t="shared" ca="1" si="9"/>
        <v>0</v>
      </c>
      <c r="H19">
        <f t="shared" ca="1" si="10"/>
        <v>0</v>
      </c>
      <c r="I19">
        <f t="shared" ca="1" si="11"/>
        <v>0</v>
      </c>
      <c r="J19">
        <f t="shared" ca="1" si="12"/>
        <v>1.3249999999999999E-11</v>
      </c>
      <c r="K19" t="str">
        <f t="shared" ca="1" si="13"/>
        <v>Part of USSR</v>
      </c>
      <c r="L19" t="str">
        <f t="shared" ca="1" si="14"/>
        <v>Part of Neth. Antilles</v>
      </c>
      <c r="M19">
        <f t="shared" ca="1" si="15"/>
        <v>0.89786756453423122</v>
      </c>
      <c r="N19">
        <f t="shared" ca="1" si="16"/>
        <v>25.83</v>
      </c>
      <c r="O19" t="str">
        <f t="shared" ca="1" si="17"/>
        <v>Part of USSR</v>
      </c>
      <c r="P19">
        <f t="shared" ca="1" si="18"/>
        <v>0</v>
      </c>
      <c r="Q19" t="str">
        <f t="shared" ca="1" si="19"/>
        <v>Used XPGR</v>
      </c>
      <c r="R19" t="str">
        <f t="shared" ca="1" si="20"/>
        <v>Part of Pakistan</v>
      </c>
      <c r="S19">
        <f t="shared" ca="1" si="21"/>
        <v>0</v>
      </c>
      <c r="T19" t="str">
        <f t="shared" ca="1" si="22"/>
        <v>Part of USSR</v>
      </c>
      <c r="U19">
        <f t="shared" ca="1" si="23"/>
        <v>50.07</v>
      </c>
      <c r="V19">
        <f t="shared" ca="1" si="24"/>
        <v>0</v>
      </c>
      <c r="W19">
        <f t="shared" ca="1" si="25"/>
        <v>0</v>
      </c>
      <c r="X19">
        <f t="shared" ca="1" si="26"/>
        <v>0</v>
      </c>
      <c r="Y19" t="str">
        <f t="shared" ca="1" si="27"/>
        <v>used INR</v>
      </c>
      <c r="Z19">
        <f t="shared" ca="1" si="28"/>
        <v>1.2999999999999999E-5</v>
      </c>
      <c r="AA19" t="str">
        <f t="shared" ca="1" si="29"/>
        <v>Part of Yugo.</v>
      </c>
      <c r="AB19" t="str">
        <f t="shared" ca="1" si="30"/>
        <v>Used ZAR</v>
      </c>
      <c r="AC19">
        <f t="shared" ca="1" si="31"/>
        <v>4.4363636363636364E-13</v>
      </c>
      <c r="AD19" t="str">
        <f t="shared" ca="1" si="32"/>
        <v>Part of Seychelles</v>
      </c>
      <c r="AE19" t="str">
        <f t="shared" ca="1" si="33"/>
        <v>used USD, JMP, XCD</v>
      </c>
      <c r="AF19">
        <f t="shared" ca="1" si="34"/>
        <v>3.09</v>
      </c>
      <c r="AG19">
        <f t="shared" ca="1" si="35"/>
        <v>3.5999999999999999E-3</v>
      </c>
      <c r="AH19">
        <f t="shared" ca="1" si="36"/>
        <v>0</v>
      </c>
      <c r="AI19">
        <f t="shared" ca="1" si="37"/>
        <v>0</v>
      </c>
      <c r="AJ19">
        <f t="shared" ca="1" si="38"/>
        <v>94</v>
      </c>
      <c r="AK19">
        <f t="shared" ca="1" si="39"/>
        <v>0</v>
      </c>
      <c r="AL19">
        <f t="shared" ca="1" si="40"/>
        <v>1.08</v>
      </c>
      <c r="AM19">
        <f t="shared" ca="1" si="41"/>
        <v>0</v>
      </c>
      <c r="AN19" t="str">
        <f t="shared" ca="1" si="42"/>
        <v>Used JMP</v>
      </c>
      <c r="AO19">
        <f t="shared" ca="1" si="43"/>
        <v>0</v>
      </c>
      <c r="AP19">
        <f t="shared" ca="1" si="44"/>
        <v>0</v>
      </c>
      <c r="AQ19">
        <f t="shared" ca="1" si="45"/>
        <v>3.1099999999999999E-3</v>
      </c>
      <c r="AR19">
        <f t="shared" ca="1" si="46"/>
        <v>4.25</v>
      </c>
      <c r="AS19" t="str">
        <f t="shared" ca="1" si="47"/>
        <v>Used MYD</v>
      </c>
      <c r="AT19" t="str">
        <f t="shared" ca="1" si="48"/>
        <v>Used AUP</v>
      </c>
      <c r="AU19">
        <f t="shared" ca="1" si="49"/>
        <v>10</v>
      </c>
      <c r="AV19">
        <f t="shared" ca="1" si="50"/>
        <v>0</v>
      </c>
      <c r="AW19">
        <f t="shared" ca="1" si="51"/>
        <v>0</v>
      </c>
      <c r="AX19">
        <f t="shared" ca="1" si="52"/>
        <v>8.0291970802919709E-8</v>
      </c>
      <c r="AY19">
        <f t="shared" ca="1" si="53"/>
        <v>0.76335877862595414</v>
      </c>
      <c r="AZ19">
        <f t="shared" ca="1" si="54"/>
        <v>7.8</v>
      </c>
      <c r="BA19">
        <f t="shared" ca="1" si="55"/>
        <v>0</v>
      </c>
      <c r="BB19" t="str">
        <f t="shared" ca="1" si="56"/>
        <v>Part of Yugo.</v>
      </c>
      <c r="BC19">
        <f t="shared" ca="1" si="57"/>
        <v>25</v>
      </c>
      <c r="BD19">
        <f t="shared" ca="1" si="58"/>
        <v>0</v>
      </c>
      <c r="BE19" t="str">
        <f t="shared" ca="1" si="59"/>
        <v>Part of Cyprus</v>
      </c>
      <c r="BF19">
        <f t="shared" ca="1" si="60"/>
        <v>36.75</v>
      </c>
      <c r="BG19">
        <f t="shared" ca="1" si="61"/>
        <v>6.91</v>
      </c>
      <c r="BH19">
        <f t="shared" ca="1" si="62"/>
        <v>0</v>
      </c>
      <c r="BI19">
        <f t="shared" ca="1" si="63"/>
        <v>0</v>
      </c>
      <c r="BJ19">
        <f t="shared" ca="1" si="64"/>
        <v>1.48</v>
      </c>
      <c r="BK19">
        <f t="shared" ca="1" si="65"/>
        <v>19</v>
      </c>
      <c r="BL19">
        <f t="shared" ca="1" si="66"/>
        <v>0.8</v>
      </c>
      <c r="BM19">
        <f t="shared" ca="1" si="67"/>
        <v>3.1</v>
      </c>
      <c r="BN19" t="str">
        <f t="shared" ca="1" si="68"/>
        <v>Used ESP</v>
      </c>
      <c r="BO19" t="str">
        <f t="shared" ca="1" si="69"/>
        <v>Part of Ethiopia</v>
      </c>
      <c r="BP19" t="str">
        <f t="shared" ca="1" si="70"/>
        <v>Part of USSR</v>
      </c>
      <c r="BQ19">
        <f t="shared" ca="1" si="71"/>
        <v>0</v>
      </c>
      <c r="BR19" t="str">
        <f t="shared" ca="1" si="72"/>
        <v>n.a.</v>
      </c>
      <c r="BS19">
        <f t="shared" ca="1" si="73"/>
        <v>0</v>
      </c>
      <c r="BT19">
        <f t="shared" ca="1" si="74"/>
        <v>0</v>
      </c>
      <c r="BU19">
        <f t="shared" ca="1" si="75"/>
        <v>0</v>
      </c>
      <c r="BV19">
        <f t="shared" ca="1" si="76"/>
        <v>3.23</v>
      </c>
      <c r="BW19">
        <f t="shared" ca="1" si="77"/>
        <v>4.8899999999999997</v>
      </c>
      <c r="BX19">
        <f t="shared" ca="1" si="78"/>
        <v>0</v>
      </c>
      <c r="BY19">
        <f t="shared" ca="1" si="79"/>
        <v>0</v>
      </c>
      <c r="BZ19">
        <f t="shared" ca="1" si="80"/>
        <v>0</v>
      </c>
      <c r="CA19">
        <f t="shared" ca="1" si="81"/>
        <v>0</v>
      </c>
      <c r="CB19" t="str">
        <f t="shared" ca="1" si="82"/>
        <v>Part of USSR</v>
      </c>
      <c r="CC19">
        <f t="shared" ca="1" si="83"/>
        <v>3.98</v>
      </c>
      <c r="CD19">
        <f t="shared" ca="1" si="84"/>
        <v>0.5780346820809249</v>
      </c>
      <c r="CE19">
        <f t="shared" ca="1" si="85"/>
        <v>0</v>
      </c>
      <c r="CF19">
        <f t="shared" ca="1" si="86"/>
        <v>30.2</v>
      </c>
      <c r="CG19">
        <f t="shared" ca="1" si="87"/>
        <v>0</v>
      </c>
      <c r="CH19">
        <f t="shared" ca="1" si="88"/>
        <v>0</v>
      </c>
      <c r="CI19">
        <f t="shared" ca="1" si="89"/>
        <v>0</v>
      </c>
      <c r="CJ19" t="str">
        <f t="shared" ca="1" si="90"/>
        <v>Used USD</v>
      </c>
      <c r="CK19">
        <f t="shared" ca="1" si="91"/>
        <v>0</v>
      </c>
      <c r="CL19" t="str">
        <f t="shared" ca="1" si="92"/>
        <v>Used GBP</v>
      </c>
      <c r="CM19">
        <f t="shared" ca="1" si="93"/>
        <v>0</v>
      </c>
      <c r="CN19">
        <f t="shared" ca="1" si="94"/>
        <v>0</v>
      </c>
      <c r="CO19">
        <f t="shared" ca="1" si="95"/>
        <v>0</v>
      </c>
      <c r="CP19">
        <f t="shared" ca="1" si="96"/>
        <v>0</v>
      </c>
      <c r="CQ19">
        <f t="shared" ca="1" si="97"/>
        <v>2</v>
      </c>
      <c r="CR19">
        <f t="shared" ca="1" si="98"/>
        <v>5.72</v>
      </c>
      <c r="CS19">
        <f t="shared" ca="1" si="99"/>
        <v>59</v>
      </c>
      <c r="CT19">
        <f t="shared" ca="1" si="100"/>
        <v>0.46250000000000002</v>
      </c>
      <c r="CU19">
        <f t="shared" ca="1" si="101"/>
        <v>7.2</v>
      </c>
      <c r="CV19">
        <f t="shared" ca="1" si="102"/>
        <v>1.9</v>
      </c>
      <c r="CW19">
        <f t="shared" ca="1" si="103"/>
        <v>87</v>
      </c>
      <c r="CX19">
        <f t="shared" ca="1" si="104"/>
        <v>0.42553191489361702</v>
      </c>
      <c r="CY19">
        <f t="shared" ca="1" si="105"/>
        <v>0.35971223021582738</v>
      </c>
      <c r="CZ19" t="str">
        <f t="shared" ca="1" si="106"/>
        <v>Used GBP</v>
      </c>
      <c r="DA19">
        <f t="shared" ca="1" si="107"/>
        <v>3.2786885245901639E-4</v>
      </c>
      <c r="DB19">
        <f t="shared" ca="1" si="108"/>
        <v>630</v>
      </c>
      <c r="DC19">
        <f t="shared" ca="1" si="109"/>
        <v>0</v>
      </c>
      <c r="DD19">
        <f t="shared" ca="1" si="110"/>
        <v>381</v>
      </c>
      <c r="DE19" t="str">
        <f t="shared" ca="1" si="111"/>
        <v>Used GBP</v>
      </c>
      <c r="DF19">
        <f t="shared" ca="1" si="112"/>
        <v>0.36630036630036628</v>
      </c>
      <c r="DG19" t="str">
        <f t="shared" ca="1" si="113"/>
        <v>Part of USSR</v>
      </c>
      <c r="DH19">
        <f t="shared" ca="1" si="114"/>
        <v>0</v>
      </c>
      <c r="DI19" t="str">
        <f t="shared" ca="1" si="115"/>
        <v>Used AUP</v>
      </c>
      <c r="DJ19">
        <f t="shared" ca="1" si="116"/>
        <v>0</v>
      </c>
      <c r="DK19">
        <f t="shared" ca="1" si="117"/>
        <v>235</v>
      </c>
      <c r="DL19" t="str">
        <f t="shared" ca="1" si="118"/>
        <v>Part of Yugo.</v>
      </c>
      <c r="DM19">
        <f t="shared" ca="1" si="119"/>
        <v>0.35714285714285698</v>
      </c>
      <c r="DN19" t="str">
        <f t="shared" ca="1" si="120"/>
        <v>Part of USSR</v>
      </c>
      <c r="DO19">
        <f t="shared" ca="1" si="121"/>
        <v>0.28749999999999998</v>
      </c>
      <c r="DP19" t="str">
        <f t="shared" ca="1" si="122"/>
        <v>Part of USSR</v>
      </c>
      <c r="DQ19">
        <f t="shared" ca="1" si="123"/>
        <v>3.07</v>
      </c>
      <c r="DR19" t="str">
        <f t="shared" ca="1" si="124"/>
        <v>Used ZAR</v>
      </c>
      <c r="DS19" t="str">
        <f t="shared" ca="1" si="125"/>
        <v>used USD</v>
      </c>
      <c r="DT19">
        <f t="shared" ca="1" si="126"/>
        <v>0.43478260000000002</v>
      </c>
      <c r="DU19" t="str">
        <f t="shared" ca="1" si="127"/>
        <v>Used CHF</v>
      </c>
      <c r="DV19" t="str">
        <f t="shared" ca="1" si="128"/>
        <v>Part of USSR</v>
      </c>
      <c r="DW19">
        <f t="shared" ca="1" si="129"/>
        <v>50.07</v>
      </c>
      <c r="DX19">
        <f t="shared" ca="1" si="130"/>
        <v>0</v>
      </c>
      <c r="DY19" t="str">
        <f t="shared" ca="1" si="131"/>
        <v>Part of Yugo.</v>
      </c>
      <c r="DZ19">
        <f t="shared" ca="1" si="132"/>
        <v>0</v>
      </c>
      <c r="EA19">
        <f t="shared" ca="1" si="133"/>
        <v>0</v>
      </c>
      <c r="EB19">
        <f t="shared" ca="1" si="134"/>
        <v>3.09</v>
      </c>
      <c r="EC19">
        <f t="shared" ca="1" si="135"/>
        <v>0</v>
      </c>
      <c r="ED19">
        <f t="shared" ca="1" si="136"/>
        <v>0</v>
      </c>
      <c r="EE19">
        <f t="shared" ca="1" si="137"/>
        <v>0</v>
      </c>
      <c r="EF19" t="str">
        <f t="shared" ca="1" si="138"/>
        <v>Used USD</v>
      </c>
      <c r="EG19">
        <f t="shared" ca="1" si="139"/>
        <v>0</v>
      </c>
      <c r="EH19">
        <f t="shared" ca="1" si="140"/>
        <v>0</v>
      </c>
      <c r="EI19">
        <f t="shared" ca="1" si="141"/>
        <v>0</v>
      </c>
      <c r="EJ19" t="str">
        <f t="shared" ca="1" si="142"/>
        <v>Part of Comoros</v>
      </c>
      <c r="EK19">
        <f t="shared" ca="1" si="143"/>
        <v>1.248E-2</v>
      </c>
      <c r="EL19" t="str">
        <f t="shared" ca="1" si="144"/>
        <v>Used USD</v>
      </c>
      <c r="EM19" t="str">
        <f t="shared" ca="1" si="145"/>
        <v>Part of USSR</v>
      </c>
      <c r="EN19" t="str">
        <f t="shared" ca="1" si="146"/>
        <v>Used FFR</v>
      </c>
      <c r="EO19">
        <f t="shared" ca="1" si="147"/>
        <v>0</v>
      </c>
      <c r="EP19" t="str">
        <f t="shared" ca="1" si="148"/>
        <v>Part of Yugo.</v>
      </c>
      <c r="EQ19">
        <f t="shared" ca="1" si="149"/>
        <v>0</v>
      </c>
      <c r="ER19">
        <f t="shared" ca="1" si="150"/>
        <v>5.9</v>
      </c>
      <c r="ES19">
        <f t="shared" ca="1" si="151"/>
        <v>0</v>
      </c>
      <c r="ET19">
        <f t="shared" ca="1" si="152"/>
        <v>13.75</v>
      </c>
      <c r="EU19" t="str">
        <f t="shared" ca="1" si="153"/>
        <v>used ZAR</v>
      </c>
      <c r="EV19" t="str">
        <f t="shared" ca="1" si="154"/>
        <v>Used AUD</v>
      </c>
      <c r="EW19">
        <f t="shared" ca="1" si="155"/>
        <v>9</v>
      </c>
      <c r="EX19">
        <f t="shared" ca="1" si="156"/>
        <v>3.5950000000000002</v>
      </c>
      <c r="EY19">
        <f t="shared" ca="1" si="157"/>
        <v>0</v>
      </c>
      <c r="EZ19">
        <f t="shared" ca="1" si="158"/>
        <v>0</v>
      </c>
      <c r="FA19">
        <f t="shared" ca="1" si="159"/>
        <v>0.76335877862595414</v>
      </c>
      <c r="FB19">
        <f t="shared" ca="1" si="160"/>
        <v>1.73E-9</v>
      </c>
      <c r="FC19">
        <f t="shared" ca="1" si="161"/>
        <v>0</v>
      </c>
      <c r="FD19">
        <f t="shared" ca="1" si="162"/>
        <v>0</v>
      </c>
      <c r="FE19" t="str">
        <f t="shared" ca="1" si="163"/>
        <v>Used NZP</v>
      </c>
      <c r="FF19" t="str">
        <f t="shared" ca="1" si="164"/>
        <v>Used AUD</v>
      </c>
      <c r="FG19" t="str">
        <f t="shared" ca="1" si="165"/>
        <v>Used USD</v>
      </c>
      <c r="FH19">
        <f t="shared" ca="1" si="166"/>
        <v>7.14</v>
      </c>
      <c r="FI19" t="str">
        <f t="shared" ca="1" si="167"/>
        <v>Used XPGR</v>
      </c>
      <c r="FJ19">
        <f t="shared" ca="1" si="168"/>
        <v>7.5</v>
      </c>
      <c r="FK19" t="str">
        <f t="shared" ca="1" si="169"/>
        <v>Used USD</v>
      </c>
      <c r="FL19" t="str">
        <f t="shared" ca="1" si="170"/>
        <v>Used USD</v>
      </c>
      <c r="FM19" t="str">
        <f t="shared" ca="1" si="171"/>
        <v>Used AUP</v>
      </c>
      <c r="FN19">
        <f t="shared" ca="1" si="172"/>
        <v>153</v>
      </c>
      <c r="FO19">
        <f t="shared" ca="1" si="173"/>
        <v>2.7800000000000001E-8</v>
      </c>
      <c r="FP19">
        <f t="shared" ca="1" si="174"/>
        <v>3.92</v>
      </c>
      <c r="FQ19" t="str">
        <f t="shared" ca="1" si="175"/>
        <v>Used NZP</v>
      </c>
      <c r="FR19">
        <f t="shared" ca="1" si="176"/>
        <v>1.0500000000000001E-2</v>
      </c>
      <c r="FS19">
        <f t="shared" ca="1" si="177"/>
        <v>28.74</v>
      </c>
      <c r="FT19" t="str">
        <f t="shared" ca="1" si="178"/>
        <v>Used USD</v>
      </c>
      <c r="FU19" t="str">
        <f t="shared" ca="1" si="179"/>
        <v>Used XPGR</v>
      </c>
      <c r="FV19">
        <f t="shared" ca="1" si="180"/>
        <v>0</v>
      </c>
      <c r="FW19">
        <f t="shared" ca="1" si="181"/>
        <v>29.75</v>
      </c>
      <c r="FX19">
        <f t="shared" ca="1" si="182"/>
        <v>3.5000000000000001E-3</v>
      </c>
      <c r="FY19">
        <f t="shared" ca="1" si="183"/>
        <v>0</v>
      </c>
      <c r="FZ19" t="str">
        <f t="shared" ca="1" si="184"/>
        <v>Used GBP</v>
      </c>
      <c r="GA19">
        <f t="shared" ca="1" si="185"/>
        <v>0</v>
      </c>
      <c r="GB19">
        <f t="shared" ca="1" si="186"/>
        <v>0</v>
      </c>
      <c r="GC19">
        <f t="shared" ca="1" si="187"/>
        <v>0</v>
      </c>
      <c r="GD19">
        <f t="shared" ca="1" si="188"/>
        <v>0</v>
      </c>
      <c r="GE19">
        <f t="shared" ca="1" si="189"/>
        <v>0</v>
      </c>
      <c r="GF19" t="str">
        <f t="shared" ca="1" si="190"/>
        <v>Used ITL</v>
      </c>
      <c r="GG19">
        <f t="shared" ca="1" si="191"/>
        <v>0</v>
      </c>
      <c r="GH19">
        <f t="shared" ca="1" si="192"/>
        <v>4.5599999999999996</v>
      </c>
      <c r="GI19">
        <f t="shared" ca="1" si="193"/>
        <v>0</v>
      </c>
      <c r="GJ19">
        <f t="shared" ca="1" si="194"/>
        <v>9.4499999999999998E-4</v>
      </c>
      <c r="GK19">
        <f t="shared" ca="1" si="195"/>
        <v>0</v>
      </c>
      <c r="GL19">
        <f t="shared" ca="1" si="196"/>
        <v>0</v>
      </c>
      <c r="GM19">
        <f t="shared" ca="1" si="197"/>
        <v>3.09</v>
      </c>
      <c r="GN19" t="str">
        <f t="shared" ca="1" si="198"/>
        <v>Part of Czecho.</v>
      </c>
      <c r="GO19" t="str">
        <f t="shared" ca="1" si="199"/>
        <v>Part of Yugo.</v>
      </c>
      <c r="GP19">
        <f t="shared" ca="1" si="200"/>
        <v>0</v>
      </c>
      <c r="GQ19">
        <f t="shared" ca="1" si="201"/>
        <v>0</v>
      </c>
      <c r="GR19" t="str">
        <f t="shared" ca="1" si="202"/>
        <v>Part of Somalia</v>
      </c>
      <c r="GS19">
        <f t="shared" ca="1" si="203"/>
        <v>0.75757575757575757</v>
      </c>
      <c r="GT19">
        <f t="shared" ca="1" si="204"/>
        <v>60.15</v>
      </c>
      <c r="GU19">
        <f t="shared" ca="1" si="205"/>
        <v>11.25</v>
      </c>
      <c r="GV19">
        <f t="shared" ca="1" si="206"/>
        <v>4.7619047619047616E-2</v>
      </c>
      <c r="GW19">
        <f t="shared" ca="1" si="207"/>
        <v>0</v>
      </c>
      <c r="GX19" t="str">
        <f t="shared" ca="1" si="208"/>
        <v>Used NOK</v>
      </c>
      <c r="GY19" t="str">
        <f t="shared" ca="1" si="209"/>
        <v>Used ZAR</v>
      </c>
      <c r="GZ19">
        <f t="shared" ca="1" si="210"/>
        <v>5.18</v>
      </c>
      <c r="HA19">
        <f t="shared" ca="1" si="211"/>
        <v>4.3150000000000004</v>
      </c>
      <c r="HB19">
        <f t="shared" ca="1" si="212"/>
        <v>4.17</v>
      </c>
      <c r="HC19">
        <f t="shared" ca="1" si="213"/>
        <v>42.75</v>
      </c>
      <c r="HD19" t="str">
        <f t="shared" ca="1" si="214"/>
        <v>Part of USSR</v>
      </c>
      <c r="HE19">
        <f t="shared" ca="1" si="215"/>
        <v>0</v>
      </c>
      <c r="HF19">
        <f t="shared" ca="1" si="216"/>
        <v>21.8</v>
      </c>
      <c r="HG19">
        <f t="shared" ca="1" si="217"/>
        <v>0</v>
      </c>
      <c r="HH19">
        <f t="shared" ca="1" si="218"/>
        <v>0</v>
      </c>
      <c r="HI19" t="str">
        <f t="shared" ca="1" si="219"/>
        <v>Used NZP</v>
      </c>
      <c r="HJ19">
        <f t="shared" ca="1" si="220"/>
        <v>0</v>
      </c>
      <c r="HK19" t="str">
        <f t="shared" ca="1" si="221"/>
        <v>Part of USSR</v>
      </c>
      <c r="HL19">
        <f t="shared" ca="1" si="222"/>
        <v>0</v>
      </c>
      <c r="HM19">
        <f t="shared" ca="1" si="223"/>
        <v>0.77</v>
      </c>
      <c r="HN19">
        <f t="shared" ca="1" si="224"/>
        <v>12.5</v>
      </c>
      <c r="HO19" t="str">
        <f t="shared" ca="1" si="225"/>
        <v>Part of USSR</v>
      </c>
      <c r="HP19" t="str">
        <f t="shared" ca="1" si="226"/>
        <v>Used JMD</v>
      </c>
      <c r="HQ19" t="str">
        <f t="shared" ca="1" si="227"/>
        <v>Used AUP</v>
      </c>
      <c r="HR19">
        <f t="shared" ca="1" si="228"/>
        <v>0</v>
      </c>
      <c r="HS19" t="str">
        <f t="shared" ca="1" si="229"/>
        <v>Part of USSR</v>
      </c>
      <c r="HT19" t="str">
        <f t="shared" ca="1" si="230"/>
        <v>Used XPGR</v>
      </c>
      <c r="HU19">
        <f t="shared" ca="1" si="231"/>
        <v>0.35842293906810035</v>
      </c>
      <c r="HV19">
        <f t="shared" ca="1" si="232"/>
        <v>1</v>
      </c>
      <c r="HW19">
        <f t="shared" ca="1" si="233"/>
        <v>1.7249999999999999E-5</v>
      </c>
      <c r="HX19" t="str">
        <f t="shared" ca="1" si="234"/>
        <v>Part of USSR</v>
      </c>
      <c r="HY19">
        <f t="shared" ca="1" si="235"/>
        <v>0</v>
      </c>
      <c r="HZ19" t="str">
        <f t="shared" ca="1" si="236"/>
        <v>Used ITL</v>
      </c>
      <c r="IA19">
        <f t="shared" ca="1" si="237"/>
        <v>4.53</v>
      </c>
      <c r="IB19">
        <f t="shared" ca="1" si="238"/>
        <v>0</v>
      </c>
      <c r="IC19" t="str">
        <f t="shared" ca="1" si="239"/>
        <v>used USD</v>
      </c>
      <c r="ID19">
        <f t="shared" ca="1" si="240"/>
        <v>0</v>
      </c>
      <c r="IE19" t="str">
        <f t="shared" ca="1" si="241"/>
        <v>Part of Jordan</v>
      </c>
      <c r="IF19">
        <f t="shared" ca="1" si="242"/>
        <v>0</v>
      </c>
      <c r="IG19">
        <f t="shared" ca="1" si="243"/>
        <v>0</v>
      </c>
      <c r="IH19">
        <f t="shared" ca="1" si="244"/>
        <v>0</v>
      </c>
    </row>
    <row r="20" spans="1:242" x14ac:dyDescent="0.25">
      <c r="A20" t="str">
        <f t="shared" ca="1" si="4"/>
        <v>1964</v>
      </c>
      <c r="B20">
        <f t="shared" ca="1" si="5"/>
        <v>67</v>
      </c>
      <c r="C20">
        <f t="shared" ca="1" si="6"/>
        <v>80</v>
      </c>
      <c r="D20">
        <f t="shared" ca="1" si="7"/>
        <v>7</v>
      </c>
      <c r="E20">
        <v>1</v>
      </c>
      <c r="F20" t="str">
        <f t="shared" ca="1" si="8"/>
        <v>Used FFR, ESP</v>
      </c>
      <c r="G20">
        <f t="shared" ca="1" si="9"/>
        <v>0</v>
      </c>
      <c r="H20">
        <f t="shared" ca="1" si="10"/>
        <v>0</v>
      </c>
      <c r="I20">
        <f t="shared" ca="1" si="11"/>
        <v>0</v>
      </c>
      <c r="J20">
        <f t="shared" ca="1" si="12"/>
        <v>1.9199999999999999E-11</v>
      </c>
      <c r="K20" t="str">
        <f t="shared" ca="1" si="13"/>
        <v>Part of USSR</v>
      </c>
      <c r="L20" t="str">
        <f t="shared" ca="1" si="14"/>
        <v>Part of Neth. Antilles</v>
      </c>
      <c r="M20">
        <f t="shared" ca="1" si="15"/>
        <v>0.91324200913242015</v>
      </c>
      <c r="N20">
        <f t="shared" ca="1" si="16"/>
        <v>25.79</v>
      </c>
      <c r="O20" t="str">
        <f t="shared" ca="1" si="17"/>
        <v>Part of USSR</v>
      </c>
      <c r="P20">
        <f t="shared" ca="1" si="18"/>
        <v>0</v>
      </c>
      <c r="Q20" t="str">
        <f t="shared" ca="1" si="19"/>
        <v>Used XPGR</v>
      </c>
      <c r="R20" t="str">
        <f t="shared" ca="1" si="20"/>
        <v>Part of Pakistan</v>
      </c>
      <c r="S20">
        <f t="shared" ca="1" si="21"/>
        <v>0</v>
      </c>
      <c r="T20" t="str">
        <f t="shared" ca="1" si="22"/>
        <v>Part of USSR</v>
      </c>
      <c r="U20">
        <f t="shared" ca="1" si="23"/>
        <v>49.6</v>
      </c>
      <c r="V20">
        <f t="shared" ca="1" si="24"/>
        <v>0</v>
      </c>
      <c r="W20">
        <f t="shared" ca="1" si="25"/>
        <v>0</v>
      </c>
      <c r="X20">
        <f t="shared" ca="1" si="26"/>
        <v>0</v>
      </c>
      <c r="Y20" t="str">
        <f t="shared" ca="1" si="27"/>
        <v>used INR</v>
      </c>
      <c r="Z20">
        <f t="shared" ca="1" si="28"/>
        <v>1.2999999999999999E-5</v>
      </c>
      <c r="AA20" t="str">
        <f t="shared" ca="1" si="29"/>
        <v>Part of Yugo.</v>
      </c>
      <c r="AB20" t="str">
        <f t="shared" ca="1" si="30"/>
        <v>Used ZAR</v>
      </c>
      <c r="AC20">
        <f t="shared" ca="1" si="31"/>
        <v>6.7272727272727274E-13</v>
      </c>
      <c r="AD20" t="str">
        <f t="shared" ca="1" si="32"/>
        <v>Part of Seychelles</v>
      </c>
      <c r="AE20" t="str">
        <f t="shared" ca="1" si="33"/>
        <v>used USD, JMP, XCD</v>
      </c>
      <c r="AF20">
        <f t="shared" ca="1" si="34"/>
        <v>3.2</v>
      </c>
      <c r="AG20">
        <f t="shared" ca="1" si="35"/>
        <v>3.0800000000000003E-3</v>
      </c>
      <c r="AH20">
        <f t="shared" ca="1" si="36"/>
        <v>0</v>
      </c>
      <c r="AI20">
        <f t="shared" ca="1" si="37"/>
        <v>0</v>
      </c>
      <c r="AJ20">
        <f t="shared" ca="1" si="38"/>
        <v>100</v>
      </c>
      <c r="AK20">
        <f t="shared" ca="1" si="39"/>
        <v>0</v>
      </c>
      <c r="AL20">
        <f t="shared" ca="1" si="40"/>
        <v>1.0738000000000001</v>
      </c>
      <c r="AM20">
        <f t="shared" ca="1" si="41"/>
        <v>0</v>
      </c>
      <c r="AN20" t="str">
        <f t="shared" ca="1" si="42"/>
        <v>Used JMP</v>
      </c>
      <c r="AO20">
        <f t="shared" ca="1" si="43"/>
        <v>0</v>
      </c>
      <c r="AP20">
        <f t="shared" ca="1" si="44"/>
        <v>0</v>
      </c>
      <c r="AQ20">
        <f t="shared" ca="1" si="45"/>
        <v>4.4999999999999997E-3</v>
      </c>
      <c r="AR20">
        <f t="shared" ca="1" si="46"/>
        <v>3.1</v>
      </c>
      <c r="AS20" t="str">
        <f t="shared" ca="1" si="47"/>
        <v>Used MYD</v>
      </c>
      <c r="AT20" t="str">
        <f t="shared" ca="1" si="48"/>
        <v>Used AUP</v>
      </c>
      <c r="AU20">
        <f t="shared" ca="1" si="49"/>
        <v>12.85</v>
      </c>
      <c r="AV20">
        <f t="shared" ca="1" si="50"/>
        <v>0</v>
      </c>
      <c r="AW20">
        <f t="shared" ca="1" si="51"/>
        <v>0</v>
      </c>
      <c r="AX20">
        <f t="shared" ca="1" si="52"/>
        <v>7.299270072992701E-8</v>
      </c>
      <c r="AY20">
        <f t="shared" ca="1" si="53"/>
        <v>0.76923076923076916</v>
      </c>
      <c r="AZ20">
        <f t="shared" ca="1" si="54"/>
        <v>8</v>
      </c>
      <c r="BA20">
        <f t="shared" ca="1" si="55"/>
        <v>0</v>
      </c>
      <c r="BB20" t="str">
        <f t="shared" ca="1" si="56"/>
        <v>Part of Yugo.</v>
      </c>
      <c r="BC20">
        <f t="shared" ca="1" si="57"/>
        <v>23</v>
      </c>
      <c r="BD20">
        <f t="shared" ca="1" si="58"/>
        <v>0.36363636363636365</v>
      </c>
      <c r="BE20" t="str">
        <f t="shared" ca="1" si="59"/>
        <v>Part of Cyprus</v>
      </c>
      <c r="BF20">
        <f t="shared" ca="1" si="60"/>
        <v>38.5</v>
      </c>
      <c r="BG20">
        <f t="shared" ca="1" si="61"/>
        <v>6.9349999999999996</v>
      </c>
      <c r="BH20">
        <f t="shared" ca="1" si="62"/>
        <v>0</v>
      </c>
      <c r="BI20">
        <f t="shared" ca="1" si="63"/>
        <v>0</v>
      </c>
      <c r="BJ20">
        <f t="shared" ca="1" si="64"/>
        <v>1.32</v>
      </c>
      <c r="BK20">
        <f t="shared" ca="1" si="65"/>
        <v>19.25</v>
      </c>
      <c r="BL20">
        <f t="shared" ca="1" si="66"/>
        <v>0.83333333333333337</v>
      </c>
      <c r="BM20">
        <f t="shared" ca="1" si="67"/>
        <v>2.6</v>
      </c>
      <c r="BN20" t="str">
        <f t="shared" ca="1" si="68"/>
        <v>Used ESP</v>
      </c>
      <c r="BO20" t="str">
        <f t="shared" ca="1" si="69"/>
        <v>Part of Ethiopia</v>
      </c>
      <c r="BP20" t="str">
        <f t="shared" ca="1" si="70"/>
        <v>Part of USSR</v>
      </c>
      <c r="BQ20">
        <f t="shared" ca="1" si="71"/>
        <v>2.75</v>
      </c>
      <c r="BR20" t="str">
        <f t="shared" ca="1" si="72"/>
        <v>n.a.</v>
      </c>
      <c r="BS20">
        <f t="shared" ca="1" si="73"/>
        <v>0</v>
      </c>
      <c r="BT20">
        <f t="shared" ca="1" si="74"/>
        <v>0</v>
      </c>
      <c r="BU20">
        <f t="shared" ca="1" si="75"/>
        <v>0</v>
      </c>
      <c r="BV20">
        <f t="shared" ca="1" si="76"/>
        <v>3.21</v>
      </c>
      <c r="BW20">
        <f t="shared" ca="1" si="77"/>
        <v>4.8949999999999996</v>
      </c>
      <c r="BX20">
        <f t="shared" ca="1" si="78"/>
        <v>0</v>
      </c>
      <c r="BY20">
        <f t="shared" ca="1" si="79"/>
        <v>0</v>
      </c>
      <c r="BZ20">
        <f t="shared" ca="1" si="80"/>
        <v>0</v>
      </c>
      <c r="CA20">
        <f t="shared" ca="1" si="81"/>
        <v>0</v>
      </c>
      <c r="CB20" t="str">
        <f t="shared" ca="1" si="82"/>
        <v>Part of USSR</v>
      </c>
      <c r="CC20">
        <f t="shared" ca="1" si="83"/>
        <v>3.98</v>
      </c>
      <c r="CD20">
        <f t="shared" ca="1" si="84"/>
        <v>0.64516129032258063</v>
      </c>
      <c r="CE20">
        <f t="shared" ca="1" si="85"/>
        <v>0</v>
      </c>
      <c r="CF20">
        <f t="shared" ca="1" si="86"/>
        <v>30.8</v>
      </c>
      <c r="CG20">
        <f t="shared" ca="1" si="87"/>
        <v>0</v>
      </c>
      <c r="CH20">
        <f t="shared" ca="1" si="88"/>
        <v>0</v>
      </c>
      <c r="CI20">
        <f t="shared" ca="1" si="89"/>
        <v>0</v>
      </c>
      <c r="CJ20" t="str">
        <f t="shared" ca="1" si="90"/>
        <v>Used USD</v>
      </c>
      <c r="CK20">
        <f t="shared" ca="1" si="91"/>
        <v>0</v>
      </c>
      <c r="CL20" t="str">
        <f t="shared" ca="1" si="92"/>
        <v>Used GBP</v>
      </c>
      <c r="CM20">
        <f t="shared" ca="1" si="93"/>
        <v>8</v>
      </c>
      <c r="CN20">
        <f t="shared" ca="1" si="94"/>
        <v>0</v>
      </c>
      <c r="CO20">
        <f t="shared" ca="1" si="95"/>
        <v>0</v>
      </c>
      <c r="CP20">
        <f t="shared" ca="1" si="96"/>
        <v>0</v>
      </c>
      <c r="CQ20">
        <f t="shared" ca="1" si="97"/>
        <v>2</v>
      </c>
      <c r="CR20">
        <f t="shared" ca="1" si="98"/>
        <v>5.7750000000000004</v>
      </c>
      <c r="CS20">
        <f t="shared" ca="1" si="99"/>
        <v>53.25</v>
      </c>
      <c r="CT20">
        <f t="shared" ca="1" si="100"/>
        <v>0.46</v>
      </c>
      <c r="CU20">
        <f t="shared" ca="1" si="101"/>
        <v>8</v>
      </c>
      <c r="CV20">
        <f t="shared" ca="1" si="102"/>
        <v>4.7</v>
      </c>
      <c r="CW20">
        <f t="shared" ca="1" si="103"/>
        <v>82.5</v>
      </c>
      <c r="CX20">
        <f t="shared" ca="1" si="104"/>
        <v>0.39525691699604748</v>
      </c>
      <c r="CY20">
        <f t="shared" ca="1" si="105"/>
        <v>0.36363636363636365</v>
      </c>
      <c r="CZ20" t="str">
        <f t="shared" ca="1" si="106"/>
        <v>Used GBP</v>
      </c>
      <c r="DA20">
        <f t="shared" ca="1" si="107"/>
        <v>3.2520325203252032E-4</v>
      </c>
      <c r="DB20">
        <f t="shared" ca="1" si="108"/>
        <v>623</v>
      </c>
      <c r="DC20">
        <f t="shared" ca="1" si="109"/>
        <v>0</v>
      </c>
      <c r="DD20">
        <f t="shared" ca="1" si="110"/>
        <v>380</v>
      </c>
      <c r="DE20" t="str">
        <f t="shared" ca="1" si="111"/>
        <v>Used GBP</v>
      </c>
      <c r="DF20">
        <f t="shared" ca="1" si="112"/>
        <v>0.3623188405797102</v>
      </c>
      <c r="DG20" t="str">
        <f t="shared" ca="1" si="113"/>
        <v>Part of USSR</v>
      </c>
      <c r="DH20">
        <f t="shared" ca="1" si="114"/>
        <v>0</v>
      </c>
      <c r="DI20" t="str">
        <f t="shared" ca="1" si="115"/>
        <v>Used AUP</v>
      </c>
      <c r="DJ20">
        <f t="shared" ca="1" si="116"/>
        <v>0</v>
      </c>
      <c r="DK20">
        <f t="shared" ca="1" si="117"/>
        <v>390</v>
      </c>
      <c r="DL20" t="str">
        <f t="shared" ca="1" si="118"/>
        <v>Part of Yugo.</v>
      </c>
      <c r="DM20">
        <f t="shared" ca="1" si="119"/>
        <v>0.35714285714285698</v>
      </c>
      <c r="DN20" t="str">
        <f t="shared" ca="1" si="120"/>
        <v>Part of USSR</v>
      </c>
      <c r="DO20">
        <f t="shared" ca="1" si="121"/>
        <v>0.5</v>
      </c>
      <c r="DP20" t="str">
        <f t="shared" ca="1" si="122"/>
        <v>Part of USSR</v>
      </c>
      <c r="DQ20">
        <f t="shared" ca="1" si="123"/>
        <v>3.06</v>
      </c>
      <c r="DR20" t="str">
        <f t="shared" ca="1" si="124"/>
        <v>Used ZAR</v>
      </c>
      <c r="DS20" t="str">
        <f t="shared" ca="1" si="125"/>
        <v>used USD</v>
      </c>
      <c r="DT20">
        <f t="shared" ca="1" si="126"/>
        <v>0.4166667</v>
      </c>
      <c r="DU20" t="str">
        <f t="shared" ca="1" si="127"/>
        <v>Used CHF</v>
      </c>
      <c r="DV20" t="str">
        <f t="shared" ca="1" si="128"/>
        <v>Part of USSR</v>
      </c>
      <c r="DW20">
        <f t="shared" ca="1" si="129"/>
        <v>49.6</v>
      </c>
      <c r="DX20">
        <f t="shared" ca="1" si="130"/>
        <v>0</v>
      </c>
      <c r="DY20" t="str">
        <f t="shared" ca="1" si="131"/>
        <v>Part of Yugo.</v>
      </c>
      <c r="DZ20">
        <f t="shared" ca="1" si="132"/>
        <v>0</v>
      </c>
      <c r="EA20">
        <f t="shared" ca="1" si="133"/>
        <v>0</v>
      </c>
      <c r="EB20">
        <f t="shared" ca="1" si="134"/>
        <v>3.2</v>
      </c>
      <c r="EC20">
        <f t="shared" ca="1" si="135"/>
        <v>0</v>
      </c>
      <c r="ED20">
        <f t="shared" ca="1" si="136"/>
        <v>0</v>
      </c>
      <c r="EE20">
        <f t="shared" ca="1" si="137"/>
        <v>0</v>
      </c>
      <c r="EF20" t="str">
        <f t="shared" ca="1" si="138"/>
        <v>Used USD</v>
      </c>
      <c r="EG20">
        <f t="shared" ca="1" si="139"/>
        <v>0</v>
      </c>
      <c r="EH20">
        <f t="shared" ca="1" si="140"/>
        <v>0</v>
      </c>
      <c r="EI20">
        <f t="shared" ca="1" si="141"/>
        <v>0</v>
      </c>
      <c r="EJ20" t="str">
        <f t="shared" ca="1" si="142"/>
        <v>Part of Comoros</v>
      </c>
      <c r="EK20">
        <f t="shared" ca="1" si="143"/>
        <v>1.2489999999999999E-2</v>
      </c>
      <c r="EL20" t="str">
        <f t="shared" ca="1" si="144"/>
        <v>Used USD</v>
      </c>
      <c r="EM20" t="str">
        <f t="shared" ca="1" si="145"/>
        <v>Part of USSR</v>
      </c>
      <c r="EN20" t="str">
        <f t="shared" ca="1" si="146"/>
        <v>Used FFR</v>
      </c>
      <c r="EO20">
        <f t="shared" ca="1" si="147"/>
        <v>0</v>
      </c>
      <c r="EP20" t="str">
        <f t="shared" ca="1" si="148"/>
        <v>Part of Yugo.</v>
      </c>
      <c r="EQ20">
        <f t="shared" ca="1" si="149"/>
        <v>0</v>
      </c>
      <c r="ER20">
        <f t="shared" ca="1" si="150"/>
        <v>6.4</v>
      </c>
      <c r="ES20">
        <f t="shared" ca="1" si="151"/>
        <v>0</v>
      </c>
      <c r="ET20">
        <f t="shared" ca="1" si="152"/>
        <v>17.25</v>
      </c>
      <c r="EU20" t="str">
        <f t="shared" ca="1" si="153"/>
        <v>used ZAR</v>
      </c>
      <c r="EV20" t="str">
        <f t="shared" ca="1" si="154"/>
        <v>Used AUD</v>
      </c>
      <c r="EW20">
        <f t="shared" ca="1" si="155"/>
        <v>10</v>
      </c>
      <c r="EX20">
        <f t="shared" ca="1" si="156"/>
        <v>3.5924999999999998</v>
      </c>
      <c r="EY20">
        <f t="shared" ca="1" si="157"/>
        <v>1.96</v>
      </c>
      <c r="EZ20">
        <f t="shared" ca="1" si="158"/>
        <v>0</v>
      </c>
      <c r="FA20">
        <f t="shared" ca="1" si="159"/>
        <v>0.76923076923076916</v>
      </c>
      <c r="FB20">
        <f t="shared" ca="1" si="160"/>
        <v>1.728E-9</v>
      </c>
      <c r="FC20">
        <f t="shared" ca="1" si="161"/>
        <v>0</v>
      </c>
      <c r="FD20">
        <f t="shared" ca="1" si="162"/>
        <v>0.7407407407407407</v>
      </c>
      <c r="FE20" t="str">
        <f t="shared" ca="1" si="163"/>
        <v>Used NZP</v>
      </c>
      <c r="FF20" t="str">
        <f t="shared" ca="1" si="164"/>
        <v>Used AUD</v>
      </c>
      <c r="FG20" t="str">
        <f t="shared" ca="1" si="165"/>
        <v>Used USD</v>
      </c>
      <c r="FH20">
        <f t="shared" ca="1" si="166"/>
        <v>7.16</v>
      </c>
      <c r="FI20" t="str">
        <f t="shared" ca="1" si="167"/>
        <v>Used XPGR</v>
      </c>
      <c r="FJ20">
        <f t="shared" ca="1" si="168"/>
        <v>8.5</v>
      </c>
      <c r="FK20" t="str">
        <f t="shared" ca="1" si="169"/>
        <v>Used USD</v>
      </c>
      <c r="FL20" t="str">
        <f t="shared" ca="1" si="170"/>
        <v>Used USD</v>
      </c>
      <c r="FM20" t="str">
        <f t="shared" ca="1" si="171"/>
        <v>Used AUP</v>
      </c>
      <c r="FN20">
        <f t="shared" ca="1" si="172"/>
        <v>157</v>
      </c>
      <c r="FO20">
        <f t="shared" ca="1" si="173"/>
        <v>2.7999999999999999E-8</v>
      </c>
      <c r="FP20">
        <f t="shared" ca="1" si="174"/>
        <v>3.91</v>
      </c>
      <c r="FQ20" t="str">
        <f t="shared" ca="1" si="175"/>
        <v>Used NZP</v>
      </c>
      <c r="FR20">
        <f t="shared" ca="1" si="176"/>
        <v>1.0500000000000001E-2</v>
      </c>
      <c r="FS20">
        <f t="shared" ca="1" si="177"/>
        <v>28.8</v>
      </c>
      <c r="FT20" t="str">
        <f t="shared" ca="1" si="178"/>
        <v>Used USD</v>
      </c>
      <c r="FU20" t="str">
        <f t="shared" ca="1" si="179"/>
        <v>Used XPGR</v>
      </c>
      <c r="FV20">
        <f t="shared" ca="1" si="180"/>
        <v>0</v>
      </c>
      <c r="FW20">
        <f t="shared" ca="1" si="181"/>
        <v>36</v>
      </c>
      <c r="FX20">
        <f t="shared" ca="1" si="182"/>
        <v>2.5999999999999999E-3</v>
      </c>
      <c r="FY20">
        <f t="shared" ca="1" si="183"/>
        <v>0</v>
      </c>
      <c r="FZ20" t="str">
        <f t="shared" ca="1" si="184"/>
        <v>Used GBP</v>
      </c>
      <c r="GA20">
        <f t="shared" ca="1" si="185"/>
        <v>0</v>
      </c>
      <c r="GB20">
        <f t="shared" ca="1" si="186"/>
        <v>0</v>
      </c>
      <c r="GC20">
        <f t="shared" ca="1" si="187"/>
        <v>0</v>
      </c>
      <c r="GD20">
        <f t="shared" ca="1" si="188"/>
        <v>0</v>
      </c>
      <c r="GE20">
        <f t="shared" ca="1" si="189"/>
        <v>0</v>
      </c>
      <c r="GF20" t="str">
        <f t="shared" ca="1" si="190"/>
        <v>Used ITL</v>
      </c>
      <c r="GG20">
        <f t="shared" ca="1" si="191"/>
        <v>0</v>
      </c>
      <c r="GH20">
        <f t="shared" ca="1" si="192"/>
        <v>4.59</v>
      </c>
      <c r="GI20">
        <f t="shared" ca="1" si="193"/>
        <v>0</v>
      </c>
      <c r="GJ20">
        <f t="shared" ca="1" si="194"/>
        <v>1E-3</v>
      </c>
      <c r="GK20">
        <f t="shared" ca="1" si="195"/>
        <v>0</v>
      </c>
      <c r="GL20">
        <f t="shared" ca="1" si="196"/>
        <v>0</v>
      </c>
      <c r="GM20">
        <f t="shared" ca="1" si="197"/>
        <v>3.2</v>
      </c>
      <c r="GN20" t="str">
        <f t="shared" ca="1" si="198"/>
        <v>Part of Czecho.</v>
      </c>
      <c r="GO20" t="str">
        <f t="shared" ca="1" si="199"/>
        <v>Part of Yugo.</v>
      </c>
      <c r="GP20">
        <f t="shared" ca="1" si="200"/>
        <v>0</v>
      </c>
      <c r="GQ20">
        <f t="shared" ca="1" si="201"/>
        <v>0</v>
      </c>
      <c r="GR20" t="str">
        <f t="shared" ca="1" si="202"/>
        <v>Part of Somalia</v>
      </c>
      <c r="GS20">
        <f t="shared" ca="1" si="203"/>
        <v>0.84033613445378152</v>
      </c>
      <c r="GT20">
        <f t="shared" ca="1" si="204"/>
        <v>60.17</v>
      </c>
      <c r="GU20">
        <f t="shared" ca="1" si="205"/>
        <v>12.5</v>
      </c>
      <c r="GV20">
        <f t="shared" ca="1" si="206"/>
        <v>5.5555555555555559E-2</v>
      </c>
      <c r="GW20">
        <f t="shared" ca="1" si="207"/>
        <v>2.04</v>
      </c>
      <c r="GX20" t="str">
        <f t="shared" ca="1" si="208"/>
        <v>Used NOK</v>
      </c>
      <c r="GY20" t="str">
        <f t="shared" ca="1" si="209"/>
        <v>Used ZAR</v>
      </c>
      <c r="GZ20">
        <f t="shared" ca="1" si="210"/>
        <v>5.1475</v>
      </c>
      <c r="HA20">
        <f t="shared" ca="1" si="211"/>
        <v>4.3150000000000004</v>
      </c>
      <c r="HB20">
        <f t="shared" ca="1" si="212"/>
        <v>4.2</v>
      </c>
      <c r="HC20">
        <f t="shared" ca="1" si="213"/>
        <v>47</v>
      </c>
      <c r="HD20" t="str">
        <f t="shared" ca="1" si="214"/>
        <v>Part of USSR</v>
      </c>
      <c r="HE20">
        <f t="shared" ca="1" si="215"/>
        <v>0</v>
      </c>
      <c r="HF20">
        <f t="shared" ca="1" si="216"/>
        <v>20.65</v>
      </c>
      <c r="HG20">
        <f t="shared" ca="1" si="217"/>
        <v>0</v>
      </c>
      <c r="HH20">
        <f t="shared" ca="1" si="218"/>
        <v>0</v>
      </c>
      <c r="HI20" t="str">
        <f t="shared" ca="1" si="219"/>
        <v>Used NZP</v>
      </c>
      <c r="HJ20">
        <f t="shared" ca="1" si="220"/>
        <v>0</v>
      </c>
      <c r="HK20" t="str">
        <f t="shared" ca="1" si="221"/>
        <v>Part of USSR</v>
      </c>
      <c r="HL20">
        <f t="shared" ca="1" si="222"/>
        <v>0</v>
      </c>
      <c r="HM20">
        <f t="shared" ca="1" si="223"/>
        <v>1.08</v>
      </c>
      <c r="HN20">
        <f t="shared" ca="1" si="224"/>
        <v>12.5</v>
      </c>
      <c r="HO20" t="str">
        <f t="shared" ca="1" si="225"/>
        <v>Part of USSR</v>
      </c>
      <c r="HP20" t="str">
        <f t="shared" ca="1" si="226"/>
        <v>Used JMD</v>
      </c>
      <c r="HQ20" t="str">
        <f t="shared" ca="1" si="227"/>
        <v>Used AUP</v>
      </c>
      <c r="HR20">
        <f t="shared" ca="1" si="228"/>
        <v>0</v>
      </c>
      <c r="HS20" t="str">
        <f t="shared" ca="1" si="229"/>
        <v>Part of USSR</v>
      </c>
      <c r="HT20" t="str">
        <f t="shared" ca="1" si="230"/>
        <v>Used XPGR</v>
      </c>
      <c r="HU20">
        <f t="shared" ca="1" si="231"/>
        <v>0.3623188405797102</v>
      </c>
      <c r="HV20">
        <f t="shared" ca="1" si="232"/>
        <v>1</v>
      </c>
      <c r="HW20">
        <f t="shared" ca="1" si="233"/>
        <v>2.4000000000000001E-5</v>
      </c>
      <c r="HX20" t="str">
        <f t="shared" ca="1" si="234"/>
        <v>Part of USSR</v>
      </c>
      <c r="HY20">
        <f t="shared" ca="1" si="235"/>
        <v>0</v>
      </c>
      <c r="HZ20" t="str">
        <f t="shared" ca="1" si="236"/>
        <v>Used ITL</v>
      </c>
      <c r="IA20">
        <f t="shared" ca="1" si="237"/>
        <v>4.49</v>
      </c>
      <c r="IB20">
        <f t="shared" ca="1" si="238"/>
        <v>0</v>
      </c>
      <c r="IC20" t="str">
        <f t="shared" ca="1" si="239"/>
        <v>used USD</v>
      </c>
      <c r="ID20">
        <f t="shared" ca="1" si="240"/>
        <v>0</v>
      </c>
      <c r="IE20" t="str">
        <f t="shared" ca="1" si="241"/>
        <v>Part of Jordan</v>
      </c>
      <c r="IF20">
        <f t="shared" ca="1" si="242"/>
        <v>0</v>
      </c>
      <c r="IG20">
        <f t="shared" ca="1" si="243"/>
        <v>0</v>
      </c>
      <c r="IH20">
        <f t="shared" ca="1" si="244"/>
        <v>0.78431372549019618</v>
      </c>
    </row>
    <row r="21" spans="1:242" x14ac:dyDescent="0.25">
      <c r="A21" t="str">
        <f t="shared" ca="1" si="4"/>
        <v>1965</v>
      </c>
      <c r="B21">
        <f t="shared" ca="1" si="5"/>
        <v>74</v>
      </c>
      <c r="C21">
        <f t="shared" ca="1" si="6"/>
        <v>80</v>
      </c>
      <c r="D21">
        <f t="shared" ca="1" si="7"/>
        <v>6.9</v>
      </c>
      <c r="E21">
        <v>1</v>
      </c>
      <c r="F21" t="str">
        <f t="shared" ca="1" si="8"/>
        <v>Used FFR, ESP</v>
      </c>
      <c r="G21">
        <f t="shared" ca="1" si="9"/>
        <v>0</v>
      </c>
      <c r="H21">
        <f t="shared" ca="1" si="10"/>
        <v>0</v>
      </c>
      <c r="I21">
        <f t="shared" ca="1" si="11"/>
        <v>0</v>
      </c>
      <c r="J21">
        <f t="shared" ca="1" si="12"/>
        <v>2.4800000000000001E-11</v>
      </c>
      <c r="K21" t="str">
        <f t="shared" ca="1" si="13"/>
        <v>Part of USSR</v>
      </c>
      <c r="L21" t="str">
        <f t="shared" ca="1" si="14"/>
        <v>Part of Neth. Antilles</v>
      </c>
      <c r="M21">
        <f t="shared" ca="1" si="15"/>
        <v>0.91533180778032031</v>
      </c>
      <c r="N21">
        <f t="shared" ca="1" si="16"/>
        <v>25.8</v>
      </c>
      <c r="O21" t="str">
        <f t="shared" ca="1" si="17"/>
        <v>Part of USSR</v>
      </c>
      <c r="P21">
        <f t="shared" ca="1" si="18"/>
        <v>0</v>
      </c>
      <c r="Q21">
        <f t="shared" ca="1" si="19"/>
        <v>0</v>
      </c>
      <c r="R21" t="str">
        <f t="shared" ca="1" si="20"/>
        <v>Part of Pakistan</v>
      </c>
      <c r="S21">
        <f t="shared" ca="1" si="21"/>
        <v>0</v>
      </c>
      <c r="T21" t="str">
        <f t="shared" ca="1" si="22"/>
        <v>Part of USSR</v>
      </c>
      <c r="U21">
        <f t="shared" ca="1" si="23"/>
        <v>49.98</v>
      </c>
      <c r="V21">
        <f t="shared" ca="1" si="24"/>
        <v>0</v>
      </c>
      <c r="W21">
        <f t="shared" ca="1" si="25"/>
        <v>0</v>
      </c>
      <c r="X21">
        <f t="shared" ca="1" si="26"/>
        <v>0</v>
      </c>
      <c r="Y21" t="str">
        <f t="shared" ca="1" si="27"/>
        <v>used INR</v>
      </c>
      <c r="Z21">
        <f t="shared" ca="1" si="28"/>
        <v>1.255E-5</v>
      </c>
      <c r="AA21" t="str">
        <f t="shared" ca="1" si="29"/>
        <v>Part of Yugo.</v>
      </c>
      <c r="AB21" t="str">
        <f t="shared" ca="1" si="30"/>
        <v>Used ZAR</v>
      </c>
      <c r="AC21">
        <f t="shared" ca="1" si="31"/>
        <v>8.0000000000000002E-13</v>
      </c>
      <c r="AD21" t="str">
        <f t="shared" ca="1" si="32"/>
        <v>Used GBP</v>
      </c>
      <c r="AE21">
        <f t="shared" ca="1" si="33"/>
        <v>0</v>
      </c>
      <c r="AF21">
        <f t="shared" ca="1" si="34"/>
        <v>3.0950000000000002</v>
      </c>
      <c r="AG21">
        <f t="shared" ca="1" si="35"/>
        <v>3.5000000000000001E-3</v>
      </c>
      <c r="AH21">
        <f t="shared" ca="1" si="36"/>
        <v>0</v>
      </c>
      <c r="AI21">
        <f t="shared" ca="1" si="37"/>
        <v>0</v>
      </c>
      <c r="AJ21">
        <f t="shared" ca="1" si="38"/>
        <v>89</v>
      </c>
      <c r="AK21">
        <f t="shared" ca="1" si="39"/>
        <v>0</v>
      </c>
      <c r="AL21">
        <f t="shared" ca="1" si="40"/>
        <v>1.075</v>
      </c>
      <c r="AM21">
        <f t="shared" ca="1" si="41"/>
        <v>0</v>
      </c>
      <c r="AN21" t="str">
        <f t="shared" ca="1" si="42"/>
        <v>Used JMP</v>
      </c>
      <c r="AO21">
        <f t="shared" ca="1" si="43"/>
        <v>0</v>
      </c>
      <c r="AP21">
        <f t="shared" ca="1" si="44"/>
        <v>0</v>
      </c>
      <c r="AQ21">
        <f t="shared" ca="1" si="45"/>
        <v>6.0999999999999995E-3</v>
      </c>
      <c r="AR21">
        <f t="shared" ca="1" si="46"/>
        <v>4.95</v>
      </c>
      <c r="AS21" t="str">
        <f t="shared" ca="1" si="47"/>
        <v>Used MYD</v>
      </c>
      <c r="AT21" t="str">
        <f t="shared" ca="1" si="48"/>
        <v>Used AUP</v>
      </c>
      <c r="AU21">
        <f t="shared" ca="1" si="49"/>
        <v>18.350000000000001</v>
      </c>
      <c r="AV21">
        <f t="shared" ca="1" si="50"/>
        <v>0</v>
      </c>
      <c r="AW21">
        <f t="shared" ca="1" si="51"/>
        <v>0</v>
      </c>
      <c r="AX21">
        <f t="shared" ca="1" si="52"/>
        <v>9.1240875912408763E-8</v>
      </c>
      <c r="AY21">
        <f t="shared" ca="1" si="53"/>
        <v>0.77220077220077221</v>
      </c>
      <c r="AZ21">
        <f t="shared" ca="1" si="54"/>
        <v>7.85</v>
      </c>
      <c r="BA21">
        <f t="shared" ca="1" si="55"/>
        <v>0</v>
      </c>
      <c r="BB21" t="str">
        <f t="shared" ca="1" si="56"/>
        <v>Part of Yugo.</v>
      </c>
      <c r="BC21">
        <f t="shared" ca="1" si="57"/>
        <v>22</v>
      </c>
      <c r="BD21">
        <f t="shared" ca="1" si="58"/>
        <v>0</v>
      </c>
      <c r="BE21" t="str">
        <f t="shared" ca="1" si="59"/>
        <v>Part of Cyprus</v>
      </c>
      <c r="BF21">
        <f t="shared" ca="1" si="60"/>
        <v>37.5</v>
      </c>
      <c r="BG21">
        <f t="shared" ca="1" si="61"/>
        <v>6.8949999999999996</v>
      </c>
      <c r="BH21">
        <f t="shared" ca="1" si="62"/>
        <v>0</v>
      </c>
      <c r="BI21">
        <f t="shared" ca="1" si="63"/>
        <v>0</v>
      </c>
      <c r="BJ21">
        <f t="shared" ca="1" si="64"/>
        <v>1.25</v>
      </c>
      <c r="BK21">
        <f t="shared" ca="1" si="65"/>
        <v>18.75</v>
      </c>
      <c r="BL21">
        <f t="shared" ca="1" si="66"/>
        <v>1.1499999999999999</v>
      </c>
      <c r="BM21">
        <f t="shared" ca="1" si="67"/>
        <v>2.7</v>
      </c>
      <c r="BN21" t="str">
        <f t="shared" ca="1" si="68"/>
        <v>Used ESP</v>
      </c>
      <c r="BO21" t="str">
        <f t="shared" ca="1" si="69"/>
        <v>Part of Ethiopia</v>
      </c>
      <c r="BP21" t="str">
        <f t="shared" ca="1" si="70"/>
        <v>Part of USSR</v>
      </c>
      <c r="BQ21">
        <f t="shared" ca="1" si="71"/>
        <v>0</v>
      </c>
      <c r="BR21" t="str">
        <f t="shared" ca="1" si="72"/>
        <v>n.a.</v>
      </c>
      <c r="BS21">
        <f t="shared" ca="1" si="73"/>
        <v>0</v>
      </c>
      <c r="BT21">
        <f t="shared" ca="1" si="74"/>
        <v>0</v>
      </c>
      <c r="BU21">
        <f t="shared" ca="1" si="75"/>
        <v>0</v>
      </c>
      <c r="BV21">
        <f t="shared" ca="1" si="76"/>
        <v>3.2149999999999999</v>
      </c>
      <c r="BW21">
        <f t="shared" ca="1" si="77"/>
        <v>4.8949999999999996</v>
      </c>
      <c r="BX21">
        <f t="shared" ca="1" si="78"/>
        <v>0</v>
      </c>
      <c r="BY21">
        <f t="shared" ca="1" si="79"/>
        <v>0</v>
      </c>
      <c r="BZ21">
        <f t="shared" ca="1" si="80"/>
        <v>0</v>
      </c>
      <c r="CA21">
        <f t="shared" ca="1" si="81"/>
        <v>0</v>
      </c>
      <c r="CB21" t="str">
        <f t="shared" ca="1" si="82"/>
        <v>Part of USSR</v>
      </c>
      <c r="CC21">
        <f t="shared" ca="1" si="83"/>
        <v>4.0049999999999999</v>
      </c>
      <c r="CD21">
        <f t="shared" ca="1" si="84"/>
        <v>2.2727272727272729</v>
      </c>
      <c r="CE21">
        <f t="shared" ca="1" si="85"/>
        <v>0</v>
      </c>
      <c r="CF21">
        <f t="shared" ca="1" si="86"/>
        <v>32</v>
      </c>
      <c r="CG21">
        <f t="shared" ca="1" si="87"/>
        <v>0</v>
      </c>
      <c r="CH21">
        <f t="shared" ca="1" si="88"/>
        <v>0</v>
      </c>
      <c r="CI21">
        <f t="shared" ca="1" si="89"/>
        <v>0</v>
      </c>
      <c r="CJ21" t="str">
        <f t="shared" ca="1" si="90"/>
        <v>Used USD</v>
      </c>
      <c r="CK21">
        <f t="shared" ca="1" si="91"/>
        <v>0</v>
      </c>
      <c r="CL21" t="str">
        <f t="shared" ca="1" si="92"/>
        <v>Used GBP</v>
      </c>
      <c r="CM21">
        <f t="shared" ca="1" si="93"/>
        <v>0</v>
      </c>
      <c r="CN21">
        <f t="shared" ca="1" si="94"/>
        <v>0</v>
      </c>
      <c r="CO21">
        <f t="shared" ca="1" si="95"/>
        <v>0</v>
      </c>
      <c r="CP21">
        <f t="shared" ca="1" si="96"/>
        <v>0</v>
      </c>
      <c r="CQ21">
        <f t="shared" ca="1" si="97"/>
        <v>2</v>
      </c>
      <c r="CR21">
        <f t="shared" ca="1" si="98"/>
        <v>5.7</v>
      </c>
      <c r="CS21">
        <f t="shared" ca="1" si="99"/>
        <v>54.6</v>
      </c>
      <c r="CT21">
        <f t="shared" ca="1" si="100"/>
        <v>0.46</v>
      </c>
      <c r="CU21">
        <f t="shared" ca="1" si="101"/>
        <v>9.4499999999999993</v>
      </c>
      <c r="CV21">
        <f t="shared" ca="1" si="102"/>
        <v>35</v>
      </c>
      <c r="CW21">
        <f t="shared" ca="1" si="103"/>
        <v>80.75</v>
      </c>
      <c r="CX21">
        <f t="shared" ca="1" si="104"/>
        <v>0.4</v>
      </c>
      <c r="CY21">
        <f t="shared" ca="1" si="105"/>
        <v>0.36166365280289331</v>
      </c>
      <c r="CZ21" t="str">
        <f t="shared" ca="1" si="106"/>
        <v>Used GBP</v>
      </c>
      <c r="DA21">
        <f t="shared" ca="1" si="107"/>
        <v>3.3613445378151261E-4</v>
      </c>
      <c r="DB21">
        <f t="shared" ca="1" si="108"/>
        <v>624</v>
      </c>
      <c r="DC21">
        <f t="shared" ca="1" si="109"/>
        <v>0</v>
      </c>
      <c r="DD21">
        <f t="shared" ca="1" si="110"/>
        <v>386</v>
      </c>
      <c r="DE21" t="str">
        <f t="shared" ca="1" si="111"/>
        <v>Used GBP</v>
      </c>
      <c r="DF21">
        <f t="shared" ca="1" si="112"/>
        <v>0.35842293906810035</v>
      </c>
      <c r="DG21" t="str">
        <f t="shared" ca="1" si="113"/>
        <v>Part of USSR</v>
      </c>
      <c r="DH21">
        <f t="shared" ca="1" si="114"/>
        <v>0</v>
      </c>
      <c r="DI21" t="str">
        <f t="shared" ca="1" si="115"/>
        <v>Used AUP</v>
      </c>
      <c r="DJ21">
        <f t="shared" ca="1" si="116"/>
        <v>0</v>
      </c>
      <c r="DK21">
        <f t="shared" ca="1" si="117"/>
        <v>270</v>
      </c>
      <c r="DL21" t="str">
        <f t="shared" ca="1" si="118"/>
        <v>Part of Yugo.</v>
      </c>
      <c r="DM21">
        <f t="shared" ca="1" si="119"/>
        <v>0.35714285714285698</v>
      </c>
      <c r="DN21" t="str">
        <f t="shared" ca="1" si="120"/>
        <v>Part of USSR</v>
      </c>
      <c r="DO21">
        <f t="shared" ca="1" si="121"/>
        <v>0.28499999999999998</v>
      </c>
      <c r="DP21" t="str">
        <f t="shared" ca="1" si="122"/>
        <v>Part of USSR</v>
      </c>
      <c r="DQ21">
        <f t="shared" ca="1" si="123"/>
        <v>3.0649999999999999</v>
      </c>
      <c r="DR21" t="str">
        <f t="shared" ca="1" si="124"/>
        <v>Used ZAR</v>
      </c>
      <c r="DS21" t="str">
        <f t="shared" ca="1" si="125"/>
        <v>used USD</v>
      </c>
      <c r="DT21">
        <f t="shared" ca="1" si="126"/>
        <v>0.43103449999999999</v>
      </c>
      <c r="DU21" t="str">
        <f t="shared" ca="1" si="127"/>
        <v>Used CHF</v>
      </c>
      <c r="DV21" t="str">
        <f t="shared" ca="1" si="128"/>
        <v>Part of USSR</v>
      </c>
      <c r="DW21">
        <f t="shared" ca="1" si="129"/>
        <v>49.98</v>
      </c>
      <c r="DX21">
        <f t="shared" ca="1" si="130"/>
        <v>0</v>
      </c>
      <c r="DY21" t="str">
        <f t="shared" ca="1" si="131"/>
        <v>Part of Yugo.</v>
      </c>
      <c r="DZ21">
        <f t="shared" ca="1" si="132"/>
        <v>0</v>
      </c>
      <c r="EA21">
        <f t="shared" ca="1" si="133"/>
        <v>0</v>
      </c>
      <c r="EB21">
        <f t="shared" ca="1" si="134"/>
        <v>3.0950000000000002</v>
      </c>
      <c r="EC21">
        <f t="shared" ca="1" si="135"/>
        <v>0</v>
      </c>
      <c r="ED21">
        <f t="shared" ca="1" si="136"/>
        <v>0</v>
      </c>
      <c r="EE21">
        <f t="shared" ca="1" si="137"/>
        <v>0</v>
      </c>
      <c r="EF21" t="str">
        <f t="shared" ca="1" si="138"/>
        <v>Used USD</v>
      </c>
      <c r="EG21">
        <f t="shared" ca="1" si="139"/>
        <v>0</v>
      </c>
      <c r="EH21">
        <f t="shared" ca="1" si="140"/>
        <v>0</v>
      </c>
      <c r="EI21">
        <f t="shared" ca="1" si="141"/>
        <v>0</v>
      </c>
      <c r="EJ21" t="str">
        <f t="shared" ca="1" si="142"/>
        <v>Part of Comoros</v>
      </c>
      <c r="EK21">
        <f t="shared" ca="1" si="143"/>
        <v>1.2489999999999999E-2</v>
      </c>
      <c r="EL21" t="str">
        <f t="shared" ca="1" si="144"/>
        <v>Used USD</v>
      </c>
      <c r="EM21" t="str">
        <f t="shared" ca="1" si="145"/>
        <v>Part of USSR</v>
      </c>
      <c r="EN21" t="str">
        <f t="shared" ca="1" si="146"/>
        <v>Used FFR</v>
      </c>
      <c r="EO21">
        <f t="shared" ca="1" si="147"/>
        <v>0</v>
      </c>
      <c r="EP21" t="str">
        <f t="shared" ca="1" si="148"/>
        <v>Part of Yugo.</v>
      </c>
      <c r="EQ21">
        <f t="shared" ca="1" si="149"/>
        <v>0</v>
      </c>
      <c r="ER21">
        <f t="shared" ca="1" si="150"/>
        <v>5.95</v>
      </c>
      <c r="ES21">
        <f t="shared" ca="1" si="151"/>
        <v>0</v>
      </c>
      <c r="ET21">
        <f t="shared" ca="1" si="152"/>
        <v>22.75</v>
      </c>
      <c r="EU21" t="str">
        <f t="shared" ca="1" si="153"/>
        <v>used ZAR</v>
      </c>
      <c r="EV21" t="str">
        <f t="shared" ca="1" si="154"/>
        <v>Used AUD</v>
      </c>
      <c r="EW21">
        <f t="shared" ca="1" si="155"/>
        <v>16.5</v>
      </c>
      <c r="EX21">
        <f t="shared" ca="1" si="156"/>
        <v>3.6</v>
      </c>
      <c r="EY21">
        <f t="shared" ca="1" si="157"/>
        <v>0</v>
      </c>
      <c r="EZ21">
        <f t="shared" ca="1" si="158"/>
        <v>0</v>
      </c>
      <c r="FA21">
        <f t="shared" ca="1" si="159"/>
        <v>0.77220077220077221</v>
      </c>
      <c r="FB21">
        <f t="shared" ca="1" si="160"/>
        <v>1.6000000000000001E-9</v>
      </c>
      <c r="FC21">
        <f t="shared" ca="1" si="161"/>
        <v>0</v>
      </c>
      <c r="FD21">
        <f t="shared" ca="1" si="162"/>
        <v>0</v>
      </c>
      <c r="FE21" t="str">
        <f t="shared" ca="1" si="163"/>
        <v>Used NZP</v>
      </c>
      <c r="FF21" t="str">
        <f t="shared" ca="1" si="164"/>
        <v>Used AUD</v>
      </c>
      <c r="FG21" t="str">
        <f t="shared" ca="1" si="165"/>
        <v>Used USD</v>
      </c>
      <c r="FH21">
        <f t="shared" ca="1" si="166"/>
        <v>7.1449999999999996</v>
      </c>
      <c r="FI21" t="str">
        <f t="shared" ca="1" si="167"/>
        <v>Used XPGR</v>
      </c>
      <c r="FJ21">
        <f t="shared" ca="1" si="168"/>
        <v>7.9</v>
      </c>
      <c r="FK21" t="str">
        <f t="shared" ca="1" si="169"/>
        <v>Used USD</v>
      </c>
      <c r="FL21" t="str">
        <f t="shared" ca="1" si="170"/>
        <v>Used USD</v>
      </c>
      <c r="FM21" t="str">
        <f t="shared" ca="1" si="171"/>
        <v>Used AUP</v>
      </c>
      <c r="FN21">
        <f t="shared" ca="1" si="172"/>
        <v>142</v>
      </c>
      <c r="FO21">
        <f t="shared" ca="1" si="173"/>
        <v>2.7649999999999999E-8</v>
      </c>
      <c r="FP21">
        <f t="shared" ca="1" si="174"/>
        <v>4</v>
      </c>
      <c r="FQ21" t="str">
        <f t="shared" ca="1" si="175"/>
        <v>Used NZP</v>
      </c>
      <c r="FR21">
        <f t="shared" ca="1" si="176"/>
        <v>1.0500000000000001E-2</v>
      </c>
      <c r="FS21">
        <f t="shared" ca="1" si="177"/>
        <v>28.6</v>
      </c>
      <c r="FT21" t="str">
        <f t="shared" ca="1" si="178"/>
        <v>Used USD</v>
      </c>
      <c r="FU21" t="str">
        <f t="shared" ca="1" si="179"/>
        <v>Used XPGR</v>
      </c>
      <c r="FV21">
        <f t="shared" ca="1" si="180"/>
        <v>0</v>
      </c>
      <c r="FW21">
        <f t="shared" ca="1" si="181"/>
        <v>29.75</v>
      </c>
      <c r="FX21">
        <f t="shared" ca="1" si="182"/>
        <v>3.65E-3</v>
      </c>
      <c r="FY21">
        <f t="shared" ca="1" si="183"/>
        <v>0</v>
      </c>
      <c r="FZ21" t="str">
        <f t="shared" ca="1" si="184"/>
        <v>Used GBP</v>
      </c>
      <c r="GA21">
        <f t="shared" ca="1" si="185"/>
        <v>0</v>
      </c>
      <c r="GB21">
        <f t="shared" ca="1" si="186"/>
        <v>0</v>
      </c>
      <c r="GC21">
        <f t="shared" ca="1" si="187"/>
        <v>0</v>
      </c>
      <c r="GD21">
        <f t="shared" ca="1" si="188"/>
        <v>0</v>
      </c>
      <c r="GE21">
        <f t="shared" ca="1" si="189"/>
        <v>0</v>
      </c>
      <c r="GF21" t="str">
        <f t="shared" ca="1" si="190"/>
        <v>Used ITL</v>
      </c>
      <c r="GG21">
        <f t="shared" ca="1" si="191"/>
        <v>0</v>
      </c>
      <c r="GH21">
        <f t="shared" ca="1" si="192"/>
        <v>4.51</v>
      </c>
      <c r="GI21">
        <f t="shared" ca="1" si="193"/>
        <v>0</v>
      </c>
      <c r="GJ21">
        <f t="shared" ca="1" si="194"/>
        <v>1.57E-3</v>
      </c>
      <c r="GK21">
        <f t="shared" ca="1" si="195"/>
        <v>0</v>
      </c>
      <c r="GL21">
        <f t="shared" ca="1" si="196"/>
        <v>0</v>
      </c>
      <c r="GM21">
        <f t="shared" ca="1" si="197"/>
        <v>3.0950000000000002</v>
      </c>
      <c r="GN21" t="str">
        <f t="shared" ca="1" si="198"/>
        <v>Part of Czecho.</v>
      </c>
      <c r="GO21" t="str">
        <f t="shared" ca="1" si="199"/>
        <v>Part of Yugo.</v>
      </c>
      <c r="GP21">
        <f t="shared" ca="1" si="200"/>
        <v>0</v>
      </c>
      <c r="GQ21">
        <f t="shared" ca="1" si="201"/>
        <v>0</v>
      </c>
      <c r="GR21" t="str">
        <f t="shared" ca="1" si="202"/>
        <v>Part of Somalia</v>
      </c>
      <c r="GS21">
        <f t="shared" ca="1" si="203"/>
        <v>0.76923076923076916</v>
      </c>
      <c r="GT21">
        <f t="shared" ca="1" si="204"/>
        <v>60.25</v>
      </c>
      <c r="GU21">
        <f t="shared" ca="1" si="205"/>
        <v>11.5</v>
      </c>
      <c r="GV21">
        <f t="shared" ca="1" si="206"/>
        <v>4.7619047619047616E-2</v>
      </c>
      <c r="GW21">
        <f t="shared" ca="1" si="207"/>
        <v>0</v>
      </c>
      <c r="GX21" t="str">
        <f t="shared" ca="1" si="208"/>
        <v>Used NOK</v>
      </c>
      <c r="GY21" t="str">
        <f t="shared" ca="1" si="209"/>
        <v>Used ZAR</v>
      </c>
      <c r="GZ21">
        <f t="shared" ca="1" si="210"/>
        <v>5.1725000000000003</v>
      </c>
      <c r="HA21">
        <f t="shared" ca="1" si="211"/>
        <v>4.3150000000000004</v>
      </c>
      <c r="HB21">
        <f t="shared" ca="1" si="212"/>
        <v>4.18</v>
      </c>
      <c r="HC21">
        <f t="shared" ca="1" si="213"/>
        <v>42.65</v>
      </c>
      <c r="HD21" t="str">
        <f t="shared" ca="1" si="214"/>
        <v>Part of USSR</v>
      </c>
      <c r="HE21">
        <f t="shared" ca="1" si="215"/>
        <v>0</v>
      </c>
      <c r="HF21">
        <f t="shared" ca="1" si="216"/>
        <v>20.8</v>
      </c>
      <c r="HG21">
        <f t="shared" ca="1" si="217"/>
        <v>0</v>
      </c>
      <c r="HH21">
        <f t="shared" ca="1" si="218"/>
        <v>0</v>
      </c>
      <c r="HI21" t="str">
        <f t="shared" ca="1" si="219"/>
        <v>Used NZP</v>
      </c>
      <c r="HJ21">
        <f t="shared" ca="1" si="220"/>
        <v>0</v>
      </c>
      <c r="HK21" t="str">
        <f t="shared" ca="1" si="221"/>
        <v>Part of USSR</v>
      </c>
      <c r="HL21">
        <f t="shared" ca="1" si="222"/>
        <v>0</v>
      </c>
      <c r="HM21">
        <f t="shared" ca="1" si="223"/>
        <v>0.76</v>
      </c>
      <c r="HN21">
        <f t="shared" ca="1" si="224"/>
        <v>12.25</v>
      </c>
      <c r="HO21" t="str">
        <f t="shared" ca="1" si="225"/>
        <v>Part of USSR</v>
      </c>
      <c r="HP21" t="str">
        <f t="shared" ca="1" si="226"/>
        <v>Used JMD</v>
      </c>
      <c r="HQ21" t="str">
        <f t="shared" ca="1" si="227"/>
        <v>Used AUP</v>
      </c>
      <c r="HR21">
        <f t="shared" ca="1" si="228"/>
        <v>0</v>
      </c>
      <c r="HS21" t="str">
        <f t="shared" ca="1" si="229"/>
        <v>Part of USSR</v>
      </c>
      <c r="HT21" t="str">
        <f t="shared" ca="1" si="230"/>
        <v>Used XPGR</v>
      </c>
      <c r="HU21">
        <f t="shared" ca="1" si="231"/>
        <v>0.35714285714285715</v>
      </c>
      <c r="HV21">
        <f t="shared" ca="1" si="232"/>
        <v>1</v>
      </c>
      <c r="HW21">
        <f t="shared" ca="1" si="233"/>
        <v>6.8999999999999997E-5</v>
      </c>
      <c r="HX21" t="str">
        <f t="shared" ca="1" si="234"/>
        <v>Part of USSR</v>
      </c>
      <c r="HY21">
        <f t="shared" ca="1" si="235"/>
        <v>0</v>
      </c>
      <c r="HZ21" t="str">
        <f t="shared" ca="1" si="236"/>
        <v>Used ITL</v>
      </c>
      <c r="IA21">
        <f t="shared" ca="1" si="237"/>
        <v>4.54</v>
      </c>
      <c r="IB21">
        <f t="shared" ca="1" si="238"/>
        <v>0</v>
      </c>
      <c r="IC21" t="str">
        <f t="shared" ca="1" si="239"/>
        <v>used USD</v>
      </c>
      <c r="ID21">
        <f t="shared" ca="1" si="240"/>
        <v>0</v>
      </c>
      <c r="IE21" t="str">
        <f t="shared" ca="1" si="241"/>
        <v>Part of Jordan</v>
      </c>
      <c r="IF21">
        <f t="shared" ca="1" si="242"/>
        <v>0</v>
      </c>
      <c r="IG21">
        <f t="shared" ca="1" si="243"/>
        <v>0</v>
      </c>
      <c r="IH21">
        <f t="shared" ca="1" si="244"/>
        <v>0</v>
      </c>
    </row>
    <row r="22" spans="1:242" x14ac:dyDescent="0.25">
      <c r="A22" t="str">
        <f t="shared" ca="1" si="4"/>
        <v>1966</v>
      </c>
      <c r="B22">
        <f t="shared" ca="1" si="5"/>
        <v>77</v>
      </c>
      <c r="C22">
        <f t="shared" ca="1" si="6"/>
        <v>80</v>
      </c>
      <c r="D22">
        <f t="shared" ca="1" si="7"/>
        <v>6.8</v>
      </c>
      <c r="E22">
        <v>1</v>
      </c>
      <c r="F22" t="str">
        <f t="shared" ca="1" si="8"/>
        <v>Used FFR, ESP</v>
      </c>
      <c r="G22">
        <f t="shared" ca="1" si="9"/>
        <v>0</v>
      </c>
      <c r="H22">
        <f t="shared" ca="1" si="10"/>
        <v>0</v>
      </c>
      <c r="I22">
        <f t="shared" ca="1" si="11"/>
        <v>0</v>
      </c>
      <c r="J22">
        <f t="shared" ca="1" si="12"/>
        <v>2.6899999999999999E-11</v>
      </c>
      <c r="K22" t="str">
        <f t="shared" ca="1" si="13"/>
        <v>Part of USSR</v>
      </c>
      <c r="L22" t="str">
        <f t="shared" ca="1" si="14"/>
        <v>Part of Neth. Antilles</v>
      </c>
      <c r="M22">
        <f t="shared" ca="1" si="15"/>
        <v>0.90497737556561086</v>
      </c>
      <c r="N22">
        <f t="shared" ca="1" si="16"/>
        <v>25.85</v>
      </c>
      <c r="O22" t="str">
        <f t="shared" ca="1" si="17"/>
        <v>Part of USSR</v>
      </c>
      <c r="P22">
        <f t="shared" ca="1" si="18"/>
        <v>0</v>
      </c>
      <c r="Q22">
        <f t="shared" ca="1" si="19"/>
        <v>0</v>
      </c>
      <c r="R22" t="str">
        <f t="shared" ca="1" si="20"/>
        <v>Part of Pakistan</v>
      </c>
      <c r="S22">
        <f t="shared" ca="1" si="21"/>
        <v>0</v>
      </c>
      <c r="T22" t="str">
        <f t="shared" ca="1" si="22"/>
        <v>Part of USSR</v>
      </c>
      <c r="U22">
        <f t="shared" ca="1" si="23"/>
        <v>50.5</v>
      </c>
      <c r="V22">
        <f t="shared" ca="1" si="24"/>
        <v>0</v>
      </c>
      <c r="W22">
        <f t="shared" ca="1" si="25"/>
        <v>0</v>
      </c>
      <c r="X22">
        <f t="shared" ca="1" si="26"/>
        <v>0</v>
      </c>
      <c r="Y22" t="str">
        <f t="shared" ca="1" si="27"/>
        <v>used INR</v>
      </c>
      <c r="Z22">
        <f t="shared" ca="1" si="28"/>
        <v>1.4E-5</v>
      </c>
      <c r="AA22" t="str">
        <f t="shared" ca="1" si="29"/>
        <v>Part of Yugo.</v>
      </c>
      <c r="AB22" t="str">
        <f t="shared" ca="1" si="30"/>
        <v>Used ZAR</v>
      </c>
      <c r="AC22">
        <f t="shared" ca="1" si="31"/>
        <v>8.0363636363636362E-13</v>
      </c>
      <c r="AD22" t="str">
        <f t="shared" ca="1" si="32"/>
        <v>Used GBP</v>
      </c>
      <c r="AE22">
        <f t="shared" ca="1" si="33"/>
        <v>0</v>
      </c>
      <c r="AF22">
        <f t="shared" ca="1" si="34"/>
        <v>3.13</v>
      </c>
      <c r="AG22">
        <f t="shared" ca="1" si="35"/>
        <v>3.3E-3</v>
      </c>
      <c r="AH22">
        <f t="shared" ca="1" si="36"/>
        <v>0</v>
      </c>
      <c r="AI22">
        <f t="shared" ca="1" si="37"/>
        <v>0</v>
      </c>
      <c r="AJ22">
        <f t="shared" ca="1" si="38"/>
        <v>76.5</v>
      </c>
      <c r="AK22">
        <f t="shared" ca="1" si="39"/>
        <v>0</v>
      </c>
      <c r="AL22">
        <f t="shared" ca="1" si="40"/>
        <v>1.083</v>
      </c>
      <c r="AM22">
        <f t="shared" ca="1" si="41"/>
        <v>0</v>
      </c>
      <c r="AN22" t="str">
        <f t="shared" ca="1" si="42"/>
        <v>Used JMP</v>
      </c>
      <c r="AO22">
        <f t="shared" ca="1" si="43"/>
        <v>0</v>
      </c>
      <c r="AP22">
        <f t="shared" ca="1" si="44"/>
        <v>0</v>
      </c>
      <c r="AQ22">
        <f t="shared" ca="1" si="45"/>
        <v>6.5499999999999994E-3</v>
      </c>
      <c r="AR22">
        <f t="shared" ca="1" si="46"/>
        <v>3.65</v>
      </c>
      <c r="AS22" t="str">
        <f t="shared" ca="1" si="47"/>
        <v>Used MYD</v>
      </c>
      <c r="AT22" t="str">
        <f t="shared" ca="1" si="48"/>
        <v>Used AUD</v>
      </c>
      <c r="AU22">
        <f t="shared" ca="1" si="49"/>
        <v>19.75</v>
      </c>
      <c r="AV22">
        <f t="shared" ca="1" si="50"/>
        <v>0</v>
      </c>
      <c r="AW22">
        <f t="shared" ca="1" si="51"/>
        <v>0</v>
      </c>
      <c r="AX22">
        <f t="shared" ca="1" si="52"/>
        <v>1.4841849148418492E-7</v>
      </c>
      <c r="AY22">
        <f t="shared" ca="1" si="53"/>
        <v>1.0256410256410258</v>
      </c>
      <c r="AZ22">
        <f t="shared" ca="1" si="54"/>
        <v>7.75</v>
      </c>
      <c r="BA22">
        <f t="shared" ca="1" si="55"/>
        <v>0</v>
      </c>
      <c r="BB22" t="str">
        <f t="shared" ca="1" si="56"/>
        <v>Part of Yugo.</v>
      </c>
      <c r="BC22">
        <f t="shared" ca="1" si="57"/>
        <v>22</v>
      </c>
      <c r="BD22">
        <f t="shared" ca="1" si="58"/>
        <v>0</v>
      </c>
      <c r="BE22" t="str">
        <f t="shared" ca="1" si="59"/>
        <v>Part of Cyprus</v>
      </c>
      <c r="BF22">
        <f t="shared" ca="1" si="60"/>
        <v>39</v>
      </c>
      <c r="BG22">
        <f t="shared" ca="1" si="61"/>
        <v>6.9050000000000002</v>
      </c>
      <c r="BH22">
        <f t="shared" ca="1" si="62"/>
        <v>0</v>
      </c>
      <c r="BI22">
        <f t="shared" ca="1" si="63"/>
        <v>0</v>
      </c>
      <c r="BJ22">
        <f t="shared" ca="1" si="64"/>
        <v>1.25</v>
      </c>
      <c r="BK22">
        <f t="shared" ca="1" si="65"/>
        <v>22.25</v>
      </c>
      <c r="BL22">
        <f t="shared" ca="1" si="66"/>
        <v>1.1000000000000001</v>
      </c>
      <c r="BM22">
        <f t="shared" ca="1" si="67"/>
        <v>2.85</v>
      </c>
      <c r="BN22" t="str">
        <f t="shared" ca="1" si="68"/>
        <v>Used ESP</v>
      </c>
      <c r="BO22" t="str">
        <f t="shared" ca="1" si="69"/>
        <v>Part of Ethiopia</v>
      </c>
      <c r="BP22" t="str">
        <f t="shared" ca="1" si="70"/>
        <v>Part of USSR</v>
      </c>
      <c r="BQ22">
        <f t="shared" ca="1" si="71"/>
        <v>0</v>
      </c>
      <c r="BR22" t="str">
        <f t="shared" ca="1" si="72"/>
        <v>n.a.</v>
      </c>
      <c r="BS22">
        <f t="shared" ca="1" si="73"/>
        <v>0</v>
      </c>
      <c r="BT22">
        <f t="shared" ca="1" si="74"/>
        <v>0</v>
      </c>
      <c r="BU22">
        <f t="shared" ca="1" si="75"/>
        <v>0</v>
      </c>
      <c r="BV22">
        <f t="shared" ca="1" si="76"/>
        <v>3.2174999999999998</v>
      </c>
      <c r="BW22">
        <f t="shared" ca="1" si="77"/>
        <v>4.95</v>
      </c>
      <c r="BX22">
        <f t="shared" ca="1" si="78"/>
        <v>0</v>
      </c>
      <c r="BY22">
        <f t="shared" ca="1" si="79"/>
        <v>0</v>
      </c>
      <c r="BZ22">
        <f t="shared" ca="1" si="80"/>
        <v>0</v>
      </c>
      <c r="CA22">
        <f t="shared" ca="1" si="81"/>
        <v>0</v>
      </c>
      <c r="CB22" t="str">
        <f t="shared" ca="1" si="82"/>
        <v>Part of USSR</v>
      </c>
      <c r="CC22">
        <f t="shared" ca="1" si="83"/>
        <v>3.97</v>
      </c>
      <c r="CD22">
        <f t="shared" ca="1" si="84"/>
        <v>1.7241379310344829</v>
      </c>
      <c r="CE22">
        <f t="shared" ca="1" si="85"/>
        <v>0</v>
      </c>
      <c r="CF22">
        <f t="shared" ca="1" si="86"/>
        <v>30.4</v>
      </c>
      <c r="CG22">
        <f t="shared" ca="1" si="87"/>
        <v>0</v>
      </c>
      <c r="CH22">
        <f t="shared" ca="1" si="88"/>
        <v>0</v>
      </c>
      <c r="CI22">
        <f t="shared" ca="1" si="89"/>
        <v>0</v>
      </c>
      <c r="CJ22" t="str">
        <f t="shared" ca="1" si="90"/>
        <v>Used USD</v>
      </c>
      <c r="CK22">
        <f t="shared" ca="1" si="91"/>
        <v>0</v>
      </c>
      <c r="CL22" t="str">
        <f t="shared" ca="1" si="92"/>
        <v>Used GBP</v>
      </c>
      <c r="CM22">
        <f t="shared" ca="1" si="93"/>
        <v>0</v>
      </c>
      <c r="CN22">
        <f t="shared" ca="1" si="94"/>
        <v>0</v>
      </c>
      <c r="CO22">
        <f t="shared" ca="1" si="95"/>
        <v>0</v>
      </c>
      <c r="CP22">
        <f t="shared" ca="1" si="96"/>
        <v>0</v>
      </c>
      <c r="CQ22">
        <f t="shared" ca="1" si="97"/>
        <v>2</v>
      </c>
      <c r="CR22">
        <f t="shared" ca="1" si="98"/>
        <v>5.74</v>
      </c>
      <c r="CS22">
        <f t="shared" ca="1" si="99"/>
        <v>50</v>
      </c>
      <c r="CT22">
        <f t="shared" ca="1" si="100"/>
        <v>0.45950000000000002</v>
      </c>
      <c r="CU22">
        <f t="shared" ca="1" si="101"/>
        <v>10.199999999999999</v>
      </c>
      <c r="CV22">
        <f t="shared" ca="1" si="102"/>
        <v>160</v>
      </c>
      <c r="CW22">
        <f t="shared" ca="1" si="103"/>
        <v>77.5</v>
      </c>
      <c r="CX22">
        <f t="shared" ca="1" si="104"/>
        <v>0.38910505836575876</v>
      </c>
      <c r="CY22">
        <f t="shared" ca="1" si="105"/>
        <v>0.36101083032490977</v>
      </c>
      <c r="CZ22" t="str">
        <f t="shared" ca="1" si="106"/>
        <v>Used GBP</v>
      </c>
      <c r="DA22">
        <f t="shared" ca="1" si="107"/>
        <v>3.2786885245901639E-4</v>
      </c>
      <c r="DB22">
        <f t="shared" ca="1" si="108"/>
        <v>624</v>
      </c>
      <c r="DC22">
        <f t="shared" ca="1" si="109"/>
        <v>0</v>
      </c>
      <c r="DD22">
        <f t="shared" ca="1" si="110"/>
        <v>384</v>
      </c>
      <c r="DE22" t="str">
        <f t="shared" ca="1" si="111"/>
        <v>Used GBP</v>
      </c>
      <c r="DF22">
        <f t="shared" ca="1" si="112"/>
        <v>0</v>
      </c>
      <c r="DG22" t="str">
        <f t="shared" ca="1" si="113"/>
        <v>Part of USSR</v>
      </c>
      <c r="DH22">
        <f t="shared" ca="1" si="114"/>
        <v>8.64</v>
      </c>
      <c r="DI22" t="str">
        <f t="shared" ca="1" si="115"/>
        <v>Used AUD</v>
      </c>
      <c r="DJ22">
        <f t="shared" ca="1" si="116"/>
        <v>0</v>
      </c>
      <c r="DK22">
        <f t="shared" ca="1" si="117"/>
        <v>282</v>
      </c>
      <c r="DL22" t="str">
        <f t="shared" ca="1" si="118"/>
        <v>Part of Yugo.</v>
      </c>
      <c r="DM22">
        <f t="shared" ca="1" si="119"/>
        <v>0.35714285714285698</v>
      </c>
      <c r="DN22" t="str">
        <f t="shared" ca="1" si="120"/>
        <v>Part of USSR</v>
      </c>
      <c r="DO22">
        <f t="shared" ca="1" si="121"/>
        <v>0.26750000000000002</v>
      </c>
      <c r="DP22" t="str">
        <f t="shared" ca="1" si="122"/>
        <v>Part of USSR</v>
      </c>
      <c r="DQ22">
        <f t="shared" ca="1" si="123"/>
        <v>3.15</v>
      </c>
      <c r="DR22" t="str">
        <f t="shared" ca="1" si="124"/>
        <v>Used ZAR</v>
      </c>
      <c r="DS22" t="str">
        <f t="shared" ca="1" si="125"/>
        <v>used USD</v>
      </c>
      <c r="DT22">
        <f t="shared" ca="1" si="126"/>
        <v>0.42735040000000002</v>
      </c>
      <c r="DU22" t="str">
        <f t="shared" ca="1" si="127"/>
        <v>Used CHF</v>
      </c>
      <c r="DV22" t="str">
        <f t="shared" ca="1" si="128"/>
        <v>Part of USSR</v>
      </c>
      <c r="DW22">
        <f t="shared" ca="1" si="129"/>
        <v>50.5</v>
      </c>
      <c r="DX22">
        <f t="shared" ca="1" si="130"/>
        <v>0</v>
      </c>
      <c r="DY22" t="str">
        <f t="shared" ca="1" si="131"/>
        <v>Part of Yugo.</v>
      </c>
      <c r="DZ22">
        <f t="shared" ca="1" si="132"/>
        <v>0</v>
      </c>
      <c r="EA22">
        <f t="shared" ca="1" si="133"/>
        <v>0</v>
      </c>
      <c r="EB22">
        <f t="shared" ca="1" si="134"/>
        <v>3.13</v>
      </c>
      <c r="EC22">
        <f t="shared" ca="1" si="135"/>
        <v>0</v>
      </c>
      <c r="ED22">
        <f t="shared" ca="1" si="136"/>
        <v>0</v>
      </c>
      <c r="EE22">
        <f t="shared" ca="1" si="137"/>
        <v>0</v>
      </c>
      <c r="EF22" t="str">
        <f t="shared" ca="1" si="138"/>
        <v>Used USD</v>
      </c>
      <c r="EG22">
        <f t="shared" ca="1" si="139"/>
        <v>0</v>
      </c>
      <c r="EH22">
        <f t="shared" ca="1" si="140"/>
        <v>0</v>
      </c>
      <c r="EI22">
        <f t="shared" ca="1" si="141"/>
        <v>0</v>
      </c>
      <c r="EJ22" t="str">
        <f t="shared" ca="1" si="142"/>
        <v>Part of Comoros</v>
      </c>
      <c r="EK22">
        <f t="shared" ca="1" si="143"/>
        <v>1.2489999999999999E-2</v>
      </c>
      <c r="EL22" t="str">
        <f t="shared" ca="1" si="144"/>
        <v>Used USD</v>
      </c>
      <c r="EM22" t="str">
        <f t="shared" ca="1" si="145"/>
        <v>Part of USSR</v>
      </c>
      <c r="EN22" t="str">
        <f t="shared" ca="1" si="146"/>
        <v>Used FFR</v>
      </c>
      <c r="EO22">
        <f t="shared" ca="1" si="147"/>
        <v>0</v>
      </c>
      <c r="EP22" t="str">
        <f t="shared" ca="1" si="148"/>
        <v>Part of Yugo.</v>
      </c>
      <c r="EQ22">
        <f t="shared" ca="1" si="149"/>
        <v>0</v>
      </c>
      <c r="ER22">
        <f t="shared" ca="1" si="150"/>
        <v>5.7</v>
      </c>
      <c r="ES22">
        <f t="shared" ca="1" si="151"/>
        <v>0</v>
      </c>
      <c r="ET22">
        <f t="shared" ca="1" si="152"/>
        <v>22</v>
      </c>
      <c r="EU22" t="str">
        <f t="shared" ca="1" si="153"/>
        <v>used ZAR</v>
      </c>
      <c r="EV22" t="str">
        <f t="shared" ca="1" si="154"/>
        <v>Used AUD</v>
      </c>
      <c r="EW22">
        <f t="shared" ca="1" si="155"/>
        <v>18</v>
      </c>
      <c r="EX22">
        <f t="shared" ca="1" si="156"/>
        <v>3.6150000000000002</v>
      </c>
      <c r="EY22">
        <f t="shared" ca="1" si="157"/>
        <v>0</v>
      </c>
      <c r="EZ22">
        <f t="shared" ca="1" si="158"/>
        <v>0</v>
      </c>
      <c r="FA22">
        <f t="shared" ca="1" si="159"/>
        <v>1.0256410256410258</v>
      </c>
      <c r="FB22">
        <f t="shared" ca="1" si="160"/>
        <v>1.67E-9</v>
      </c>
      <c r="FC22">
        <f t="shared" ca="1" si="161"/>
        <v>0</v>
      </c>
      <c r="FD22">
        <f t="shared" ca="1" si="162"/>
        <v>0</v>
      </c>
      <c r="FE22" t="str">
        <f t="shared" ca="1" si="163"/>
        <v>Used NZP</v>
      </c>
      <c r="FF22" t="str">
        <f t="shared" ca="1" si="164"/>
        <v>Used AUD</v>
      </c>
      <c r="FG22" t="str">
        <f t="shared" ca="1" si="165"/>
        <v>Used USD</v>
      </c>
      <c r="FH22">
        <f t="shared" ca="1" si="166"/>
        <v>7.15</v>
      </c>
      <c r="FI22">
        <f t="shared" ca="1" si="167"/>
        <v>0</v>
      </c>
      <c r="FJ22">
        <f t="shared" ca="1" si="168"/>
        <v>7.75</v>
      </c>
      <c r="FK22" t="str">
        <f t="shared" ca="1" si="169"/>
        <v>Used USD</v>
      </c>
      <c r="FL22" t="str">
        <f t="shared" ca="1" si="170"/>
        <v>Used USD</v>
      </c>
      <c r="FM22" t="str">
        <f t="shared" ca="1" si="171"/>
        <v>Used AUD</v>
      </c>
      <c r="FN22">
        <f t="shared" ca="1" si="172"/>
        <v>140</v>
      </c>
      <c r="FO22">
        <f t="shared" ca="1" si="173"/>
        <v>2.7399999999999997E-8</v>
      </c>
      <c r="FP22">
        <f t="shared" ca="1" si="174"/>
        <v>3.97</v>
      </c>
      <c r="FQ22" t="str">
        <f t="shared" ca="1" si="175"/>
        <v>Used NZP</v>
      </c>
      <c r="FR22">
        <f t="shared" ca="1" si="176"/>
        <v>1.17E-2</v>
      </c>
      <c r="FS22">
        <f t="shared" ca="1" si="177"/>
        <v>28.8</v>
      </c>
      <c r="FT22" t="str">
        <f t="shared" ca="1" si="178"/>
        <v>Used USD</v>
      </c>
      <c r="FU22">
        <f t="shared" ca="1" si="179"/>
        <v>0</v>
      </c>
      <c r="FV22">
        <f t="shared" ca="1" si="180"/>
        <v>0</v>
      </c>
      <c r="FW22">
        <f t="shared" ca="1" si="181"/>
        <v>36.5</v>
      </c>
      <c r="FX22">
        <f t="shared" ca="1" si="182"/>
        <v>4.3499999999999997E-3</v>
      </c>
      <c r="FY22">
        <f t="shared" ca="1" si="183"/>
        <v>0</v>
      </c>
      <c r="FZ22" t="str">
        <f t="shared" ca="1" si="184"/>
        <v>Used GBP</v>
      </c>
      <c r="GA22">
        <f t="shared" ca="1" si="185"/>
        <v>0</v>
      </c>
      <c r="GB22">
        <f t="shared" ca="1" si="186"/>
        <v>0</v>
      </c>
      <c r="GC22">
        <f t="shared" ca="1" si="187"/>
        <v>0</v>
      </c>
      <c r="GD22">
        <f t="shared" ca="1" si="188"/>
        <v>0</v>
      </c>
      <c r="GE22">
        <f t="shared" ca="1" si="189"/>
        <v>0</v>
      </c>
      <c r="GF22" t="str">
        <f t="shared" ca="1" si="190"/>
        <v>Used ITL</v>
      </c>
      <c r="GG22">
        <f t="shared" ca="1" si="191"/>
        <v>0</v>
      </c>
      <c r="GH22">
        <f t="shared" ca="1" si="192"/>
        <v>4.5</v>
      </c>
      <c r="GI22">
        <f t="shared" ca="1" si="193"/>
        <v>0</v>
      </c>
      <c r="GJ22">
        <f t="shared" ca="1" si="194"/>
        <v>1.575E-3</v>
      </c>
      <c r="GK22">
        <f t="shared" ca="1" si="195"/>
        <v>0</v>
      </c>
      <c r="GL22">
        <f t="shared" ca="1" si="196"/>
        <v>0</v>
      </c>
      <c r="GM22">
        <f t="shared" ca="1" si="197"/>
        <v>3.13</v>
      </c>
      <c r="GN22" t="str">
        <f t="shared" ca="1" si="198"/>
        <v>Part of Czecho.</v>
      </c>
      <c r="GO22" t="str">
        <f t="shared" ca="1" si="199"/>
        <v>Part of Yugo.</v>
      </c>
      <c r="GP22">
        <f t="shared" ca="1" si="200"/>
        <v>0</v>
      </c>
      <c r="GQ22">
        <f t="shared" ca="1" si="201"/>
        <v>0</v>
      </c>
      <c r="GR22" t="str">
        <f t="shared" ca="1" si="202"/>
        <v>Part of Somalia</v>
      </c>
      <c r="GS22">
        <f t="shared" ca="1" si="203"/>
        <v>0.77519379844961234</v>
      </c>
      <c r="GT22">
        <f t="shared" ca="1" si="204"/>
        <v>60.2</v>
      </c>
      <c r="GU22">
        <f t="shared" ca="1" si="205"/>
        <v>13</v>
      </c>
      <c r="GV22">
        <f t="shared" ca="1" si="206"/>
        <v>5.1546391752577324E-2</v>
      </c>
      <c r="GW22">
        <f t="shared" ca="1" si="207"/>
        <v>0</v>
      </c>
      <c r="GX22" t="str">
        <f t="shared" ca="1" si="208"/>
        <v>Used NOK</v>
      </c>
      <c r="GY22" t="str">
        <f t="shared" ca="1" si="209"/>
        <v>Used ZAR</v>
      </c>
      <c r="GZ22">
        <f t="shared" ca="1" si="210"/>
        <v>5.1725000000000003</v>
      </c>
      <c r="HA22">
        <f t="shared" ca="1" si="211"/>
        <v>4.3224999999999998</v>
      </c>
      <c r="HB22">
        <f t="shared" ca="1" si="212"/>
        <v>4.55</v>
      </c>
      <c r="HC22">
        <f t="shared" ca="1" si="213"/>
        <v>41.9</v>
      </c>
      <c r="HD22" t="str">
        <f t="shared" ca="1" si="214"/>
        <v>Part of USSR</v>
      </c>
      <c r="HE22">
        <f t="shared" ca="1" si="215"/>
        <v>8.64</v>
      </c>
      <c r="HF22">
        <f t="shared" ca="1" si="216"/>
        <v>20.399999999999999</v>
      </c>
      <c r="HG22">
        <f t="shared" ca="1" si="217"/>
        <v>0</v>
      </c>
      <c r="HH22">
        <f t="shared" ca="1" si="218"/>
        <v>0</v>
      </c>
      <c r="HI22" t="str">
        <f t="shared" ca="1" si="219"/>
        <v>Used NZP</v>
      </c>
      <c r="HJ22">
        <f t="shared" ca="1" si="220"/>
        <v>0</v>
      </c>
      <c r="HK22" t="str">
        <f t="shared" ca="1" si="221"/>
        <v>Part of USSR</v>
      </c>
      <c r="HL22">
        <f t="shared" ca="1" si="222"/>
        <v>0</v>
      </c>
      <c r="HM22">
        <f t="shared" ca="1" si="223"/>
        <v>0.76500000000000001</v>
      </c>
      <c r="HN22">
        <f t="shared" ca="1" si="224"/>
        <v>12.3</v>
      </c>
      <c r="HO22" t="str">
        <f t="shared" ca="1" si="225"/>
        <v>Part of USSR</v>
      </c>
      <c r="HP22" t="str">
        <f t="shared" ca="1" si="226"/>
        <v>Used JMD</v>
      </c>
      <c r="HQ22" t="str">
        <f t="shared" ca="1" si="227"/>
        <v>Used AUD</v>
      </c>
      <c r="HR22">
        <f t="shared" ca="1" si="228"/>
        <v>8.4700000000000011E-2</v>
      </c>
      <c r="HS22" t="str">
        <f t="shared" ca="1" si="229"/>
        <v>Part of USSR</v>
      </c>
      <c r="HT22">
        <f t="shared" ca="1" si="230"/>
        <v>0</v>
      </c>
      <c r="HU22">
        <f t="shared" ca="1" si="231"/>
        <v>0.35874439461883406</v>
      </c>
      <c r="HV22">
        <f t="shared" ca="1" si="232"/>
        <v>1</v>
      </c>
      <c r="HW22">
        <f t="shared" ca="1" si="233"/>
        <v>7.7000000000000001E-5</v>
      </c>
      <c r="HX22" t="str">
        <f t="shared" ca="1" si="234"/>
        <v>Part of USSR</v>
      </c>
      <c r="HY22">
        <f t="shared" ca="1" si="235"/>
        <v>0</v>
      </c>
      <c r="HZ22" t="str">
        <f t="shared" ca="1" si="236"/>
        <v>Used ITL</v>
      </c>
      <c r="IA22">
        <f t="shared" ca="1" si="237"/>
        <v>4.51</v>
      </c>
      <c r="IB22">
        <f t="shared" ca="1" si="238"/>
        <v>0</v>
      </c>
      <c r="IC22" t="str">
        <f t="shared" ca="1" si="239"/>
        <v>used USD</v>
      </c>
      <c r="ID22">
        <f t="shared" ca="1" si="240"/>
        <v>0</v>
      </c>
      <c r="IE22" t="str">
        <f t="shared" ca="1" si="241"/>
        <v>Part of Jordan</v>
      </c>
      <c r="IF22">
        <f t="shared" ca="1" si="242"/>
        <v>0</v>
      </c>
      <c r="IG22">
        <f t="shared" ca="1" si="243"/>
        <v>0</v>
      </c>
      <c r="IH22">
        <f t="shared" ca="1" si="244"/>
        <v>0</v>
      </c>
    </row>
    <row r="23" spans="1:242" x14ac:dyDescent="0.25">
      <c r="A23" t="str">
        <f t="shared" ca="1" si="4"/>
        <v>1967</v>
      </c>
      <c r="B23">
        <f t="shared" ca="1" si="5"/>
        <v>77</v>
      </c>
      <c r="C23">
        <f t="shared" ca="1" si="6"/>
        <v>65</v>
      </c>
      <c r="D23">
        <f t="shared" ca="1" si="7"/>
        <v>6.35</v>
      </c>
      <c r="E23">
        <v>1</v>
      </c>
      <c r="F23" t="str">
        <f t="shared" ca="1" si="8"/>
        <v>Used FFR, ESP</v>
      </c>
      <c r="G23">
        <f t="shared" ca="1" si="9"/>
        <v>0</v>
      </c>
      <c r="H23">
        <f t="shared" ca="1" si="10"/>
        <v>0</v>
      </c>
      <c r="I23">
        <f t="shared" ca="1" si="11"/>
        <v>0</v>
      </c>
      <c r="J23">
        <f t="shared" ca="1" si="12"/>
        <v>3.5000000000000002E-11</v>
      </c>
      <c r="K23" t="str">
        <f t="shared" ca="1" si="13"/>
        <v>Part of USSR</v>
      </c>
      <c r="L23" t="str">
        <f t="shared" ca="1" si="14"/>
        <v>Part of Neth. Antilles</v>
      </c>
      <c r="M23">
        <f t="shared" ca="1" si="15"/>
        <v>0.90497737556561086</v>
      </c>
      <c r="N23">
        <f t="shared" ca="1" si="16"/>
        <v>25.85</v>
      </c>
      <c r="O23" t="str">
        <f t="shared" ca="1" si="17"/>
        <v>Part of USSR</v>
      </c>
      <c r="P23">
        <f t="shared" ca="1" si="18"/>
        <v>0</v>
      </c>
      <c r="Q23">
        <f t="shared" ca="1" si="19"/>
        <v>0</v>
      </c>
      <c r="R23" t="str">
        <f t="shared" ca="1" si="20"/>
        <v>Part of Pakistan</v>
      </c>
      <c r="S23">
        <f t="shared" ca="1" si="21"/>
        <v>0</v>
      </c>
      <c r="T23" t="str">
        <f t="shared" ca="1" si="22"/>
        <v>Part of USSR</v>
      </c>
      <c r="U23">
        <f t="shared" ca="1" si="23"/>
        <v>49.72</v>
      </c>
      <c r="V23">
        <f t="shared" ca="1" si="24"/>
        <v>0</v>
      </c>
      <c r="W23">
        <f t="shared" ca="1" si="25"/>
        <v>246.85300000000001</v>
      </c>
      <c r="X23">
        <f t="shared" ca="1" si="26"/>
        <v>0</v>
      </c>
      <c r="Y23" t="str">
        <f t="shared" ca="1" si="27"/>
        <v>used INR</v>
      </c>
      <c r="Z23">
        <f t="shared" ca="1" si="28"/>
        <v>1.4250000000000001E-5</v>
      </c>
      <c r="AA23" t="str">
        <f t="shared" ca="1" si="29"/>
        <v>Part of Yugo.</v>
      </c>
      <c r="AB23" t="str">
        <f t="shared" ca="1" si="30"/>
        <v>Used ZAR</v>
      </c>
      <c r="AC23">
        <f t="shared" ca="1" si="31"/>
        <v>1.2545454545454545E-12</v>
      </c>
      <c r="AD23" t="str">
        <f t="shared" ca="1" si="32"/>
        <v>Used GBP</v>
      </c>
      <c r="AE23">
        <f t="shared" ca="1" si="33"/>
        <v>0</v>
      </c>
      <c r="AF23">
        <f t="shared" ca="1" si="34"/>
        <v>3.1150000000000002</v>
      </c>
      <c r="AG23">
        <f t="shared" ca="1" si="35"/>
        <v>4.0000000000000001E-3</v>
      </c>
      <c r="AH23">
        <f t="shared" ca="1" si="36"/>
        <v>246.85300000000001</v>
      </c>
      <c r="AI23">
        <f t="shared" ca="1" si="37"/>
        <v>0</v>
      </c>
      <c r="AJ23">
        <f t="shared" ca="1" si="38"/>
        <v>67.599999999999994</v>
      </c>
      <c r="AK23">
        <f t="shared" ca="1" si="39"/>
        <v>246.85300000000001</v>
      </c>
      <c r="AL23">
        <f t="shared" ca="1" si="40"/>
        <v>1.08</v>
      </c>
      <c r="AM23">
        <f t="shared" ca="1" si="41"/>
        <v>0</v>
      </c>
      <c r="AN23" t="str">
        <f t="shared" ca="1" si="42"/>
        <v>Used JMP</v>
      </c>
      <c r="AO23">
        <f t="shared" ca="1" si="43"/>
        <v>246.85300000000001</v>
      </c>
      <c r="AP23">
        <f t="shared" ca="1" si="44"/>
        <v>246.85300000000001</v>
      </c>
      <c r="AQ23">
        <f t="shared" ca="1" si="45"/>
        <v>0.01</v>
      </c>
      <c r="AR23">
        <f t="shared" ca="1" si="46"/>
        <v>3.95</v>
      </c>
      <c r="AS23" t="str">
        <f t="shared" ca="1" si="47"/>
        <v>Used MYR</v>
      </c>
      <c r="AT23" t="str">
        <f t="shared" ca="1" si="48"/>
        <v>Used AUD</v>
      </c>
      <c r="AU23">
        <f t="shared" ca="1" si="49"/>
        <v>18.25</v>
      </c>
      <c r="AV23">
        <f t="shared" ca="1" si="50"/>
        <v>0</v>
      </c>
      <c r="AW23">
        <f t="shared" ca="1" si="51"/>
        <v>246.85300000000001</v>
      </c>
      <c r="AX23">
        <f t="shared" ca="1" si="52"/>
        <v>2.1500000000000001E-7</v>
      </c>
      <c r="AY23">
        <f t="shared" ca="1" si="53"/>
        <v>1.0526315789473684</v>
      </c>
      <c r="AZ23">
        <f t="shared" ca="1" si="54"/>
        <v>8.65</v>
      </c>
      <c r="BA23">
        <f t="shared" ca="1" si="55"/>
        <v>246.85300000000001</v>
      </c>
      <c r="BB23" t="str">
        <f t="shared" ca="1" si="56"/>
        <v>Part of Yugo.</v>
      </c>
      <c r="BC23">
        <f t="shared" ca="1" si="57"/>
        <v>8</v>
      </c>
      <c r="BD23">
        <f t="shared" ca="1" si="58"/>
        <v>0</v>
      </c>
      <c r="BE23" t="str">
        <f t="shared" ca="1" si="59"/>
        <v>Part of Cyprus</v>
      </c>
      <c r="BF23">
        <f t="shared" ca="1" si="60"/>
        <v>38.75</v>
      </c>
      <c r="BG23">
        <f t="shared" ca="1" si="61"/>
        <v>7.4550000000000001</v>
      </c>
      <c r="BH23">
        <f t="shared" ca="1" si="62"/>
        <v>0</v>
      </c>
      <c r="BI23">
        <f t="shared" ca="1" si="63"/>
        <v>0</v>
      </c>
      <c r="BJ23">
        <f t="shared" ca="1" si="64"/>
        <v>1.2</v>
      </c>
      <c r="BK23">
        <f t="shared" ca="1" si="65"/>
        <v>20.399999999999999</v>
      </c>
      <c r="BL23">
        <f t="shared" ca="1" si="66"/>
        <v>1.3</v>
      </c>
      <c r="BM23">
        <f t="shared" ca="1" si="67"/>
        <v>2.94</v>
      </c>
      <c r="BN23" t="str">
        <f t="shared" ca="1" si="68"/>
        <v>Used ESP</v>
      </c>
      <c r="BO23" t="str">
        <f t="shared" ca="1" si="69"/>
        <v>Part of Ethiopia</v>
      </c>
      <c r="BP23" t="str">
        <f t="shared" ca="1" si="70"/>
        <v>Part of USSR</v>
      </c>
      <c r="BQ23">
        <f t="shared" ca="1" si="71"/>
        <v>0</v>
      </c>
      <c r="BR23" t="str">
        <f t="shared" ca="1" si="72"/>
        <v>n.a.</v>
      </c>
      <c r="BS23">
        <f t="shared" ca="1" si="73"/>
        <v>0</v>
      </c>
      <c r="BT23">
        <f t="shared" ca="1" si="74"/>
        <v>0</v>
      </c>
      <c r="BU23">
        <f t="shared" ca="1" si="75"/>
        <v>0</v>
      </c>
      <c r="BV23">
        <f t="shared" ca="1" si="76"/>
        <v>4.1974999999999998</v>
      </c>
      <c r="BW23">
        <f t="shared" ca="1" si="77"/>
        <v>4.91</v>
      </c>
      <c r="BX23">
        <f t="shared" ca="1" si="78"/>
        <v>0</v>
      </c>
      <c r="BY23">
        <f t="shared" ca="1" si="79"/>
        <v>0</v>
      </c>
      <c r="BZ23">
        <f t="shared" ca="1" si="80"/>
        <v>246.85300000000001</v>
      </c>
      <c r="CA23">
        <f t="shared" ca="1" si="81"/>
        <v>0</v>
      </c>
      <c r="CB23" t="str">
        <f t="shared" ca="1" si="82"/>
        <v>Part of USSR</v>
      </c>
      <c r="CC23">
        <f t="shared" ca="1" si="83"/>
        <v>3.9950000000000001</v>
      </c>
      <c r="CD23">
        <f t="shared" ca="1" si="84"/>
        <v>1.6129032258064517</v>
      </c>
      <c r="CE23">
        <f t="shared" ca="1" si="85"/>
        <v>0</v>
      </c>
      <c r="CF23">
        <f t="shared" ca="1" si="86"/>
        <v>32.5</v>
      </c>
      <c r="CG23" t="str">
        <f t="shared" ca="1" si="87"/>
        <v>Used DKK</v>
      </c>
      <c r="CH23">
        <f t="shared" ca="1" si="88"/>
        <v>0</v>
      </c>
      <c r="CI23">
        <f t="shared" ca="1" si="89"/>
        <v>0</v>
      </c>
      <c r="CJ23" t="str">
        <f t="shared" ca="1" si="90"/>
        <v>Used USD</v>
      </c>
      <c r="CK23">
        <f t="shared" ca="1" si="91"/>
        <v>1.1100000000000001</v>
      </c>
      <c r="CL23" t="str">
        <f t="shared" ca="1" si="92"/>
        <v>Used GBP</v>
      </c>
      <c r="CM23">
        <f t="shared" ca="1" si="93"/>
        <v>0</v>
      </c>
      <c r="CN23">
        <f t="shared" ca="1" si="94"/>
        <v>0</v>
      </c>
      <c r="CO23">
        <f t="shared" ca="1" si="95"/>
        <v>0</v>
      </c>
      <c r="CP23">
        <f t="shared" ca="1" si="96"/>
        <v>0</v>
      </c>
      <c r="CQ23">
        <f t="shared" ca="1" si="97"/>
        <v>2</v>
      </c>
      <c r="CR23">
        <f t="shared" ca="1" si="98"/>
        <v>6.085</v>
      </c>
      <c r="CS23">
        <f t="shared" ca="1" si="99"/>
        <v>58</v>
      </c>
      <c r="CT23">
        <f t="shared" ca="1" si="100"/>
        <v>0.66</v>
      </c>
      <c r="CU23">
        <f t="shared" ca="1" si="101"/>
        <v>10.1</v>
      </c>
      <c r="CV23">
        <f t="shared" ca="1" si="102"/>
        <v>240</v>
      </c>
      <c r="CW23">
        <f t="shared" ca="1" si="103"/>
        <v>76.25</v>
      </c>
      <c r="CX23">
        <f t="shared" ca="1" si="104"/>
        <v>0.38759689922480617</v>
      </c>
      <c r="CY23">
        <f t="shared" ca="1" si="105"/>
        <v>0.41928721174004197</v>
      </c>
      <c r="CZ23" t="str">
        <f t="shared" ca="1" si="106"/>
        <v>Used GBP</v>
      </c>
      <c r="DA23">
        <f t="shared" ca="1" si="107"/>
        <v>3.7037037037037035E-4</v>
      </c>
      <c r="DB23">
        <f t="shared" ca="1" si="108"/>
        <v>623.5</v>
      </c>
      <c r="DC23">
        <f t="shared" ca="1" si="109"/>
        <v>0</v>
      </c>
      <c r="DD23">
        <f t="shared" ca="1" si="110"/>
        <v>386</v>
      </c>
      <c r="DE23" t="str">
        <f t="shared" ca="1" si="111"/>
        <v>Used GBP</v>
      </c>
      <c r="DF23">
        <f t="shared" ca="1" si="112"/>
        <v>0.36630036630036628</v>
      </c>
      <c r="DG23" t="str">
        <f t="shared" ca="1" si="113"/>
        <v>Part of USSR</v>
      </c>
      <c r="DH23">
        <f t="shared" ca="1" si="114"/>
        <v>8.68</v>
      </c>
      <c r="DI23" t="str">
        <f t="shared" ca="1" si="115"/>
        <v>Used AUD</v>
      </c>
      <c r="DJ23">
        <f t="shared" ca="1" si="116"/>
        <v>0</v>
      </c>
      <c r="DK23">
        <f t="shared" ca="1" si="117"/>
        <v>276</v>
      </c>
      <c r="DL23" t="str">
        <f t="shared" ca="1" si="118"/>
        <v>Part of Yugo.</v>
      </c>
      <c r="DM23">
        <f t="shared" ca="1" si="119"/>
        <v>0.35714285714285698</v>
      </c>
      <c r="DN23" t="str">
        <f t="shared" ca="1" si="120"/>
        <v>Part of USSR</v>
      </c>
      <c r="DO23">
        <f t="shared" ca="1" si="121"/>
        <v>0.28249999999999997</v>
      </c>
      <c r="DP23" t="str">
        <f t="shared" ca="1" si="122"/>
        <v>Part of USSR</v>
      </c>
      <c r="DQ23">
        <f t="shared" ca="1" si="123"/>
        <v>3.24</v>
      </c>
      <c r="DR23" t="str">
        <f t="shared" ca="1" si="124"/>
        <v>Used ZAR</v>
      </c>
      <c r="DS23" t="str">
        <f t="shared" ca="1" si="125"/>
        <v>used USD</v>
      </c>
      <c r="DT23">
        <f t="shared" ca="1" si="126"/>
        <v>0.44444440000000002</v>
      </c>
      <c r="DU23" t="str">
        <f t="shared" ca="1" si="127"/>
        <v>Used CHF</v>
      </c>
      <c r="DV23" t="str">
        <f t="shared" ca="1" si="128"/>
        <v>Part of USSR</v>
      </c>
      <c r="DW23">
        <f t="shared" ca="1" si="129"/>
        <v>49.72</v>
      </c>
      <c r="DX23">
        <f t="shared" ca="1" si="130"/>
        <v>0</v>
      </c>
      <c r="DY23" t="str">
        <f t="shared" ca="1" si="131"/>
        <v>Part of Yugo.</v>
      </c>
      <c r="DZ23">
        <f t="shared" ca="1" si="132"/>
        <v>0</v>
      </c>
      <c r="EA23">
        <f t="shared" ca="1" si="133"/>
        <v>0</v>
      </c>
      <c r="EB23">
        <f t="shared" ca="1" si="134"/>
        <v>3.1150000000000002</v>
      </c>
      <c r="EC23">
        <f t="shared" ca="1" si="135"/>
        <v>0</v>
      </c>
      <c r="ED23">
        <f t="shared" ca="1" si="136"/>
        <v>0</v>
      </c>
      <c r="EE23">
        <f t="shared" ca="1" si="137"/>
        <v>0</v>
      </c>
      <c r="EF23" t="str">
        <f t="shared" ca="1" si="138"/>
        <v>Used USD</v>
      </c>
      <c r="EG23">
        <f t="shared" ca="1" si="139"/>
        <v>0</v>
      </c>
      <c r="EH23">
        <f t="shared" ca="1" si="140"/>
        <v>49.370600000000003</v>
      </c>
      <c r="EI23">
        <f t="shared" ca="1" si="141"/>
        <v>0</v>
      </c>
      <c r="EJ23" t="str">
        <f t="shared" ca="1" si="142"/>
        <v>Part of Comoros</v>
      </c>
      <c r="EK23">
        <f t="shared" ca="1" si="143"/>
        <v>1.2489999999999999E-2</v>
      </c>
      <c r="EL23" t="str">
        <f t="shared" ca="1" si="144"/>
        <v>Used USD</v>
      </c>
      <c r="EM23" t="str">
        <f t="shared" ca="1" si="145"/>
        <v>Part of USSR</v>
      </c>
      <c r="EN23" t="str">
        <f t="shared" ca="1" si="146"/>
        <v>Used FFR</v>
      </c>
      <c r="EO23">
        <f t="shared" ca="1" si="147"/>
        <v>0</v>
      </c>
      <c r="EP23" t="str">
        <f t="shared" ca="1" si="148"/>
        <v>Part of Yugo.</v>
      </c>
      <c r="EQ23">
        <f t="shared" ca="1" si="149"/>
        <v>0</v>
      </c>
      <c r="ER23">
        <f t="shared" ca="1" si="150"/>
        <v>5.6</v>
      </c>
      <c r="ES23">
        <f t="shared" ca="1" si="151"/>
        <v>0</v>
      </c>
      <c r="ET23">
        <f t="shared" ca="1" si="152"/>
        <v>18.5</v>
      </c>
      <c r="EU23" t="str">
        <f t="shared" ca="1" si="153"/>
        <v>used ZAR</v>
      </c>
      <c r="EV23" t="str">
        <f t="shared" ca="1" si="154"/>
        <v>Used AUD</v>
      </c>
      <c r="EW23">
        <f t="shared" ca="1" si="155"/>
        <v>16</v>
      </c>
      <c r="EX23">
        <f t="shared" ca="1" si="156"/>
        <v>3.5950000000000002</v>
      </c>
      <c r="EY23">
        <f t="shared" ca="1" si="157"/>
        <v>0</v>
      </c>
      <c r="EZ23">
        <f t="shared" ca="1" si="158"/>
        <v>0</v>
      </c>
      <c r="FA23">
        <f t="shared" ca="1" si="159"/>
        <v>1.0526315789473684</v>
      </c>
      <c r="FB23">
        <f t="shared" ca="1" si="160"/>
        <v>1.6500000000000001E-9</v>
      </c>
      <c r="FC23">
        <f t="shared" ca="1" si="161"/>
        <v>246.85300000000001</v>
      </c>
      <c r="FD23">
        <f t="shared" ca="1" si="162"/>
        <v>0</v>
      </c>
      <c r="FE23" t="str">
        <f t="shared" ca="1" si="163"/>
        <v>Used NZD</v>
      </c>
      <c r="FF23" t="str">
        <f t="shared" ca="1" si="164"/>
        <v>Used AUD</v>
      </c>
      <c r="FG23" t="str">
        <f t="shared" ca="1" si="165"/>
        <v>Used USD</v>
      </c>
      <c r="FH23">
        <f t="shared" ca="1" si="166"/>
        <v>7.1425000000000001</v>
      </c>
      <c r="FI23">
        <f t="shared" ca="1" si="167"/>
        <v>0</v>
      </c>
      <c r="FJ23">
        <f t="shared" ca="1" si="168"/>
        <v>8.5500000000000007</v>
      </c>
      <c r="FK23" t="str">
        <f t="shared" ca="1" si="169"/>
        <v>Used USD</v>
      </c>
      <c r="FL23" t="str">
        <f t="shared" ca="1" si="170"/>
        <v>Used USD</v>
      </c>
      <c r="FM23" t="str">
        <f t="shared" ca="1" si="171"/>
        <v>Used AUD</v>
      </c>
      <c r="FN23">
        <f t="shared" ca="1" si="172"/>
        <v>136</v>
      </c>
      <c r="FO23">
        <f t="shared" ca="1" si="173"/>
        <v>4.0499999999999999E-8</v>
      </c>
      <c r="FP23">
        <f t="shared" ca="1" si="174"/>
        <v>4.2</v>
      </c>
      <c r="FQ23" t="str">
        <f t="shared" ca="1" si="175"/>
        <v>Used NZD</v>
      </c>
      <c r="FR23">
        <f t="shared" ca="1" si="176"/>
        <v>1.24E-2</v>
      </c>
      <c r="FS23">
        <f t="shared" ca="1" si="177"/>
        <v>28.6</v>
      </c>
      <c r="FT23" t="str">
        <f t="shared" ca="1" si="178"/>
        <v>Used USD</v>
      </c>
      <c r="FU23">
        <f t="shared" ca="1" si="179"/>
        <v>0</v>
      </c>
      <c r="FV23">
        <f t="shared" ca="1" si="180"/>
        <v>0</v>
      </c>
      <c r="FW23">
        <f t="shared" ca="1" si="181"/>
        <v>61</v>
      </c>
      <c r="FX23">
        <f t="shared" ca="1" si="182"/>
        <v>5.4000000000000003E-3</v>
      </c>
      <c r="FY23">
        <f t="shared" ca="1" si="183"/>
        <v>0</v>
      </c>
      <c r="FZ23" t="str">
        <f t="shared" ca="1" si="184"/>
        <v>Used GBP</v>
      </c>
      <c r="GA23">
        <f t="shared" ca="1" si="185"/>
        <v>0</v>
      </c>
      <c r="GB23">
        <f t="shared" ca="1" si="186"/>
        <v>0</v>
      </c>
      <c r="GC23">
        <f t="shared" ca="1" si="187"/>
        <v>0</v>
      </c>
      <c r="GD23">
        <f t="shared" ca="1" si="188"/>
        <v>0</v>
      </c>
      <c r="GE23">
        <f t="shared" ca="1" si="189"/>
        <v>0</v>
      </c>
      <c r="GF23" t="str">
        <f t="shared" ca="1" si="190"/>
        <v>Used ITL</v>
      </c>
      <c r="GG23">
        <f t="shared" ca="1" si="191"/>
        <v>0</v>
      </c>
      <c r="GH23">
        <f t="shared" ca="1" si="192"/>
        <v>4.55</v>
      </c>
      <c r="GI23">
        <f t="shared" ca="1" si="193"/>
        <v>246.85300000000001</v>
      </c>
      <c r="GJ23">
        <f t="shared" ca="1" si="194"/>
        <v>1.3500000000000001E-3</v>
      </c>
      <c r="GK23">
        <f t="shared" ca="1" si="195"/>
        <v>0</v>
      </c>
      <c r="GL23">
        <f t="shared" ca="1" si="196"/>
        <v>0</v>
      </c>
      <c r="GM23">
        <f t="shared" ca="1" si="197"/>
        <v>0</v>
      </c>
      <c r="GN23" t="str">
        <f t="shared" ca="1" si="198"/>
        <v>Part of Czecho.</v>
      </c>
      <c r="GO23" t="str">
        <f t="shared" ca="1" si="199"/>
        <v>Part of Yugo.</v>
      </c>
      <c r="GP23">
        <f t="shared" ca="1" si="200"/>
        <v>0</v>
      </c>
      <c r="GQ23">
        <f t="shared" ca="1" si="201"/>
        <v>0</v>
      </c>
      <c r="GR23" t="str">
        <f t="shared" ca="1" si="202"/>
        <v>Part of Somalia</v>
      </c>
      <c r="GS23">
        <f t="shared" ca="1" si="203"/>
        <v>0.78125</v>
      </c>
      <c r="GT23">
        <f t="shared" ca="1" si="204"/>
        <v>70.25</v>
      </c>
      <c r="GU23">
        <f t="shared" ca="1" si="205"/>
        <v>14.15</v>
      </c>
      <c r="GV23">
        <f t="shared" ca="1" si="206"/>
        <v>5.4054054054054043E-2</v>
      </c>
      <c r="GW23">
        <f t="shared" ca="1" si="207"/>
        <v>0</v>
      </c>
      <c r="GX23" t="str">
        <f t="shared" ca="1" si="208"/>
        <v>Used NOK</v>
      </c>
      <c r="GY23" t="str">
        <f t="shared" ca="1" si="209"/>
        <v>Used ZAR</v>
      </c>
      <c r="GZ23">
        <f t="shared" ca="1" si="210"/>
        <v>5.17</v>
      </c>
      <c r="HA23">
        <f t="shared" ca="1" si="211"/>
        <v>4.3224999999999998</v>
      </c>
      <c r="HB23">
        <f t="shared" ca="1" si="212"/>
        <v>4.18</v>
      </c>
      <c r="HC23">
        <f t="shared" ca="1" si="213"/>
        <v>41</v>
      </c>
      <c r="HD23" t="str">
        <f t="shared" ca="1" si="214"/>
        <v>Part of USSR</v>
      </c>
      <c r="HE23">
        <f t="shared" ca="1" si="215"/>
        <v>8.82</v>
      </c>
      <c r="HF23">
        <f t="shared" ca="1" si="216"/>
        <v>20.85</v>
      </c>
      <c r="HG23">
        <f t="shared" ca="1" si="217"/>
        <v>0</v>
      </c>
      <c r="HH23">
        <f t="shared" ca="1" si="218"/>
        <v>246.85300000000001</v>
      </c>
      <c r="HI23" t="str">
        <f t="shared" ca="1" si="219"/>
        <v>Used NZD</v>
      </c>
      <c r="HJ23">
        <f t="shared" ca="1" si="220"/>
        <v>0</v>
      </c>
      <c r="HK23" t="str">
        <f t="shared" ca="1" si="221"/>
        <v>Part of USSR</v>
      </c>
      <c r="HL23">
        <f t="shared" ca="1" si="222"/>
        <v>0</v>
      </c>
      <c r="HM23">
        <f t="shared" ca="1" si="223"/>
        <v>0.8</v>
      </c>
      <c r="HN23">
        <f t="shared" ca="1" si="224"/>
        <v>12.75</v>
      </c>
      <c r="HO23" t="str">
        <f t="shared" ca="1" si="225"/>
        <v>Part of USSR</v>
      </c>
      <c r="HP23" t="str">
        <f t="shared" ca="1" si="226"/>
        <v>Used JMD</v>
      </c>
      <c r="HQ23" t="str">
        <f t="shared" ca="1" si="227"/>
        <v>Used AUD</v>
      </c>
      <c r="HR23">
        <f t="shared" ca="1" si="228"/>
        <v>8.8200000000000001E-2</v>
      </c>
      <c r="HS23" t="str">
        <f t="shared" ca="1" si="229"/>
        <v>Part of USSR</v>
      </c>
      <c r="HT23">
        <f t="shared" ca="1" si="230"/>
        <v>0</v>
      </c>
      <c r="HU23">
        <f t="shared" ca="1" si="231"/>
        <v>0.42372881355932207</v>
      </c>
      <c r="HV23">
        <f t="shared" ca="1" si="232"/>
        <v>1</v>
      </c>
      <c r="HW23">
        <f t="shared" ca="1" si="233"/>
        <v>2.0000000000000001E-4</v>
      </c>
      <c r="HX23" t="str">
        <f t="shared" ca="1" si="234"/>
        <v>Part of USSR</v>
      </c>
      <c r="HY23">
        <f t="shared" ca="1" si="235"/>
        <v>0</v>
      </c>
      <c r="HZ23" t="str">
        <f t="shared" ca="1" si="236"/>
        <v>Used ITL</v>
      </c>
      <c r="IA23">
        <f t="shared" ca="1" si="237"/>
        <v>4.51</v>
      </c>
      <c r="IB23">
        <f t="shared" ca="1" si="238"/>
        <v>0</v>
      </c>
      <c r="IC23" t="str">
        <f t="shared" ca="1" si="239"/>
        <v>used USD</v>
      </c>
      <c r="ID23">
        <f t="shared" ca="1" si="240"/>
        <v>0</v>
      </c>
      <c r="IE23" t="str">
        <f t="shared" ca="1" si="241"/>
        <v>Used JOD</v>
      </c>
      <c r="IF23">
        <f t="shared" ca="1" si="242"/>
        <v>0</v>
      </c>
      <c r="IG23">
        <f t="shared" ca="1" si="243"/>
        <v>0</v>
      </c>
      <c r="IH23">
        <f t="shared" ca="1" si="244"/>
        <v>0</v>
      </c>
    </row>
    <row r="24" spans="1:242" x14ac:dyDescent="0.25">
      <c r="A24" t="str">
        <f t="shared" ca="1" si="4"/>
        <v>1968</v>
      </c>
      <c r="B24">
        <f t="shared" ca="1" si="5"/>
        <v>75</v>
      </c>
      <c r="C24">
        <f t="shared" ca="1" si="6"/>
        <v>60</v>
      </c>
      <c r="D24">
        <f t="shared" ca="1" si="7"/>
        <v>8</v>
      </c>
      <c r="E24">
        <v>1</v>
      </c>
      <c r="F24" t="str">
        <f t="shared" ca="1" si="8"/>
        <v>Used FFR, ESP</v>
      </c>
      <c r="G24">
        <f t="shared" ca="1" si="9"/>
        <v>3.5349999999999999E-2</v>
      </c>
      <c r="H24">
        <f t="shared" ca="1" si="10"/>
        <v>0</v>
      </c>
      <c r="I24">
        <f t="shared" ca="1" si="11"/>
        <v>0</v>
      </c>
      <c r="J24">
        <f t="shared" ca="1" si="12"/>
        <v>3.5000000000000002E-11</v>
      </c>
      <c r="K24" t="str">
        <f t="shared" ca="1" si="13"/>
        <v>Part of USSR</v>
      </c>
      <c r="L24" t="str">
        <f t="shared" ca="1" si="14"/>
        <v>Part of Neth. Antilles</v>
      </c>
      <c r="M24">
        <f t="shared" ca="1" si="15"/>
        <v>0.90909090909090906</v>
      </c>
      <c r="N24">
        <f t="shared" ca="1" si="16"/>
        <v>25.88</v>
      </c>
      <c r="O24" t="str">
        <f t="shared" ca="1" si="17"/>
        <v>Part of USSR</v>
      </c>
      <c r="P24">
        <f t="shared" ca="1" si="18"/>
        <v>0</v>
      </c>
      <c r="Q24">
        <f t="shared" ca="1" si="19"/>
        <v>0</v>
      </c>
      <c r="R24" t="str">
        <f t="shared" ca="1" si="20"/>
        <v>Part of Pakistan</v>
      </c>
      <c r="S24">
        <f t="shared" ca="1" si="21"/>
        <v>0</v>
      </c>
      <c r="T24" t="str">
        <f t="shared" ca="1" si="22"/>
        <v>Part of USSR</v>
      </c>
      <c r="U24">
        <f t="shared" ca="1" si="23"/>
        <v>52.25</v>
      </c>
      <c r="V24">
        <f t="shared" ca="1" si="24"/>
        <v>0</v>
      </c>
      <c r="W24">
        <f t="shared" ca="1" si="25"/>
        <v>266</v>
      </c>
      <c r="X24">
        <f t="shared" ca="1" si="26"/>
        <v>0</v>
      </c>
      <c r="Y24" t="str">
        <f t="shared" ca="1" si="27"/>
        <v>used INR</v>
      </c>
      <c r="Z24">
        <f t="shared" ca="1" si="28"/>
        <v>1.3550000000000001E-5</v>
      </c>
      <c r="AA24" t="str">
        <f t="shared" ca="1" si="29"/>
        <v>Part of Yugo.</v>
      </c>
      <c r="AB24" t="str">
        <f t="shared" ca="1" si="30"/>
        <v>Used ZAR</v>
      </c>
      <c r="AC24">
        <f t="shared" ca="1" si="31"/>
        <v>1.4727272727272726E-12</v>
      </c>
      <c r="AD24" t="str">
        <f t="shared" ca="1" si="32"/>
        <v>Used GBP</v>
      </c>
      <c r="AE24">
        <f t="shared" ca="1" si="33"/>
        <v>0</v>
      </c>
      <c r="AF24">
        <f t="shared" ca="1" si="34"/>
        <v>3.08</v>
      </c>
      <c r="AG24">
        <f t="shared" ca="1" si="35"/>
        <v>4.0800000000000003E-3</v>
      </c>
      <c r="AH24">
        <f t="shared" ca="1" si="36"/>
        <v>266</v>
      </c>
      <c r="AI24">
        <f t="shared" ca="1" si="37"/>
        <v>0</v>
      </c>
      <c r="AJ24">
        <f t="shared" ca="1" si="38"/>
        <v>68</v>
      </c>
      <c r="AK24">
        <f t="shared" ca="1" si="39"/>
        <v>266</v>
      </c>
      <c r="AL24">
        <f t="shared" ca="1" si="40"/>
        <v>1.0725</v>
      </c>
      <c r="AM24">
        <f t="shared" ca="1" si="41"/>
        <v>0</v>
      </c>
      <c r="AN24" t="str">
        <f t="shared" ca="1" si="42"/>
        <v>Used JMP</v>
      </c>
      <c r="AO24">
        <f t="shared" ca="1" si="43"/>
        <v>266</v>
      </c>
      <c r="AP24">
        <f t="shared" ca="1" si="44"/>
        <v>266</v>
      </c>
      <c r="AQ24">
        <f t="shared" ca="1" si="45"/>
        <v>1.025E-2</v>
      </c>
      <c r="AR24">
        <f t="shared" ca="1" si="46"/>
        <v>4.22</v>
      </c>
      <c r="AS24" t="str">
        <f t="shared" ca="1" si="47"/>
        <v>Used AUD</v>
      </c>
      <c r="AT24" t="str">
        <f t="shared" ca="1" si="48"/>
        <v>Used AUD</v>
      </c>
      <c r="AU24">
        <f t="shared" ca="1" si="49"/>
        <v>18</v>
      </c>
      <c r="AV24">
        <f t="shared" ca="1" si="50"/>
        <v>0</v>
      </c>
      <c r="AW24">
        <f t="shared" ca="1" si="51"/>
        <v>266</v>
      </c>
      <c r="AX24">
        <f t="shared" ca="1" si="52"/>
        <v>1.866666666666667E-7</v>
      </c>
      <c r="AY24">
        <f t="shared" ca="1" si="53"/>
        <v>1.1111111111111112</v>
      </c>
      <c r="AZ24">
        <f t="shared" ca="1" si="54"/>
        <v>8.35</v>
      </c>
      <c r="BA24">
        <f t="shared" ca="1" si="55"/>
        <v>266</v>
      </c>
      <c r="BB24" t="str">
        <f t="shared" ca="1" si="56"/>
        <v>Part of Yugo.</v>
      </c>
      <c r="BC24">
        <f t="shared" ca="1" si="57"/>
        <v>5</v>
      </c>
      <c r="BD24">
        <f t="shared" ca="1" si="58"/>
        <v>0</v>
      </c>
      <c r="BE24" t="str">
        <f t="shared" ca="1" si="59"/>
        <v>Part of Cyprus</v>
      </c>
      <c r="BF24">
        <f t="shared" ca="1" si="60"/>
        <v>61</v>
      </c>
      <c r="BG24">
        <f t="shared" ca="1" si="61"/>
        <v>7.4974999999999996</v>
      </c>
      <c r="BH24">
        <f t="shared" ca="1" si="62"/>
        <v>0</v>
      </c>
      <c r="BI24">
        <f t="shared" ca="1" si="63"/>
        <v>0</v>
      </c>
      <c r="BJ24">
        <f t="shared" ca="1" si="64"/>
        <v>1.22</v>
      </c>
      <c r="BK24">
        <f t="shared" ca="1" si="65"/>
        <v>22.35</v>
      </c>
      <c r="BL24">
        <f t="shared" ca="1" si="66"/>
        <v>1.2</v>
      </c>
      <c r="BM24">
        <f t="shared" ca="1" si="67"/>
        <v>2.92</v>
      </c>
      <c r="BN24" t="str">
        <f t="shared" ca="1" si="68"/>
        <v>Used ESP</v>
      </c>
      <c r="BO24" t="str">
        <f t="shared" ca="1" si="69"/>
        <v>Part of Ethiopia</v>
      </c>
      <c r="BP24" t="str">
        <f t="shared" ca="1" si="70"/>
        <v>Part of USSR</v>
      </c>
      <c r="BQ24">
        <f t="shared" ca="1" si="71"/>
        <v>0</v>
      </c>
      <c r="BR24" t="str">
        <f t="shared" ca="1" si="72"/>
        <v>n.a.</v>
      </c>
      <c r="BS24">
        <f t="shared" ca="1" si="73"/>
        <v>0</v>
      </c>
      <c r="BT24">
        <f t="shared" ca="1" si="74"/>
        <v>0</v>
      </c>
      <c r="BU24">
        <f t="shared" ca="1" si="75"/>
        <v>0</v>
      </c>
      <c r="BV24">
        <f t="shared" ca="1" si="76"/>
        <v>4.1775000000000002</v>
      </c>
      <c r="BW24">
        <f t="shared" ca="1" si="77"/>
        <v>5.07</v>
      </c>
      <c r="BX24">
        <f t="shared" ca="1" si="78"/>
        <v>0</v>
      </c>
      <c r="BY24">
        <f t="shared" ca="1" si="79"/>
        <v>0</v>
      </c>
      <c r="BZ24">
        <f t="shared" ca="1" si="80"/>
        <v>266</v>
      </c>
      <c r="CA24">
        <f t="shared" ca="1" si="81"/>
        <v>0</v>
      </c>
      <c r="CB24" t="str">
        <f t="shared" ca="1" si="82"/>
        <v>Part of USSR</v>
      </c>
      <c r="CC24">
        <f t="shared" ca="1" si="83"/>
        <v>3.9950000000000001</v>
      </c>
      <c r="CD24">
        <f t="shared" ca="1" si="84"/>
        <v>1.7857142857142856</v>
      </c>
      <c r="CE24">
        <f t="shared" ca="1" si="85"/>
        <v>0</v>
      </c>
      <c r="CF24">
        <f t="shared" ca="1" si="86"/>
        <v>31</v>
      </c>
      <c r="CG24" t="str">
        <f t="shared" ca="1" si="87"/>
        <v>Used DKK</v>
      </c>
      <c r="CH24">
        <f t="shared" ca="1" si="88"/>
        <v>0</v>
      </c>
      <c r="CI24">
        <f t="shared" ca="1" si="89"/>
        <v>0</v>
      </c>
      <c r="CJ24" t="str">
        <f t="shared" ca="1" si="90"/>
        <v>Used USD</v>
      </c>
      <c r="CK24">
        <f t="shared" ca="1" si="91"/>
        <v>0</v>
      </c>
      <c r="CL24" t="str">
        <f t="shared" ca="1" si="92"/>
        <v>Used GBP</v>
      </c>
      <c r="CM24">
        <f t="shared" ca="1" si="93"/>
        <v>0</v>
      </c>
      <c r="CN24">
        <f t="shared" ca="1" si="94"/>
        <v>0</v>
      </c>
      <c r="CO24">
        <f t="shared" ca="1" si="95"/>
        <v>0</v>
      </c>
      <c r="CP24">
        <f t="shared" ca="1" si="96"/>
        <v>0</v>
      </c>
      <c r="CQ24">
        <f t="shared" ca="1" si="97"/>
        <v>2</v>
      </c>
      <c r="CR24">
        <f t="shared" ca="1" si="98"/>
        <v>6.1124999999999998</v>
      </c>
      <c r="CS24">
        <f t="shared" ca="1" si="99"/>
        <v>58</v>
      </c>
      <c r="CT24">
        <f t="shared" ca="1" si="100"/>
        <v>0.88749999999999996</v>
      </c>
      <c r="CU24">
        <f t="shared" ca="1" si="101"/>
        <v>10.25</v>
      </c>
      <c r="CV24">
        <f t="shared" ca="1" si="102"/>
        <v>475</v>
      </c>
      <c r="CW24">
        <f t="shared" ca="1" si="103"/>
        <v>77.37</v>
      </c>
      <c r="CX24">
        <f t="shared" ca="1" si="104"/>
        <v>0.40567951318458423</v>
      </c>
      <c r="CY24">
        <f t="shared" ca="1" si="105"/>
        <v>0.42372881355932207</v>
      </c>
      <c r="CZ24" t="str">
        <f t="shared" ca="1" si="106"/>
        <v>Used GBP</v>
      </c>
      <c r="DA24">
        <f t="shared" ca="1" si="107"/>
        <v>3.8461538461538456E-4</v>
      </c>
      <c r="DB24">
        <f t="shared" ca="1" si="108"/>
        <v>623.75</v>
      </c>
      <c r="DC24">
        <f t="shared" ca="1" si="109"/>
        <v>0</v>
      </c>
      <c r="DD24">
        <f t="shared" ca="1" si="110"/>
        <v>373</v>
      </c>
      <c r="DE24" t="str">
        <f t="shared" ca="1" si="111"/>
        <v>Used GBP</v>
      </c>
      <c r="DF24">
        <f t="shared" ca="1" si="112"/>
        <v>0.37174721189591081</v>
      </c>
      <c r="DG24" t="str">
        <f t="shared" ca="1" si="113"/>
        <v>Part of USSR</v>
      </c>
      <c r="DH24">
        <f t="shared" ca="1" si="114"/>
        <v>8.25</v>
      </c>
      <c r="DI24" t="str">
        <f t="shared" ca="1" si="115"/>
        <v>Used AUD</v>
      </c>
      <c r="DJ24">
        <f t="shared" ca="1" si="116"/>
        <v>0</v>
      </c>
      <c r="DK24">
        <f t="shared" ca="1" si="117"/>
        <v>291</v>
      </c>
      <c r="DL24" t="str">
        <f t="shared" ca="1" si="118"/>
        <v>Part of Yugo.</v>
      </c>
      <c r="DM24">
        <f t="shared" ca="1" si="119"/>
        <v>0.35714285714285698</v>
      </c>
      <c r="DN24" t="str">
        <f t="shared" ca="1" si="120"/>
        <v>Part of USSR</v>
      </c>
      <c r="DO24">
        <f t="shared" ca="1" si="121"/>
        <v>0.29099999999999998</v>
      </c>
      <c r="DP24" t="str">
        <f t="shared" ca="1" si="122"/>
        <v>Part of USSR</v>
      </c>
      <c r="DQ24">
        <f t="shared" ca="1" si="123"/>
        <v>3.16</v>
      </c>
      <c r="DR24" t="str">
        <f t="shared" ca="1" si="124"/>
        <v>Used ZAR</v>
      </c>
      <c r="DS24" t="str">
        <f t="shared" ca="1" si="125"/>
        <v>used USD</v>
      </c>
      <c r="DT24">
        <f t="shared" ca="1" si="126"/>
        <v>0.42194090000000001</v>
      </c>
      <c r="DU24" t="str">
        <f t="shared" ca="1" si="127"/>
        <v>Used CHF</v>
      </c>
      <c r="DV24" t="str">
        <f t="shared" ca="1" si="128"/>
        <v>Part of USSR</v>
      </c>
      <c r="DW24">
        <f t="shared" ca="1" si="129"/>
        <v>52.25</v>
      </c>
      <c r="DX24">
        <f t="shared" ca="1" si="130"/>
        <v>0</v>
      </c>
      <c r="DY24" t="str">
        <f t="shared" ca="1" si="131"/>
        <v>Part of Yugo.</v>
      </c>
      <c r="DZ24">
        <f t="shared" ca="1" si="132"/>
        <v>0</v>
      </c>
      <c r="EA24">
        <f t="shared" ca="1" si="133"/>
        <v>0</v>
      </c>
      <c r="EB24">
        <f t="shared" ca="1" si="134"/>
        <v>3.08</v>
      </c>
      <c r="EC24">
        <f t="shared" ca="1" si="135"/>
        <v>0</v>
      </c>
      <c r="ED24">
        <f t="shared" ca="1" si="136"/>
        <v>0</v>
      </c>
      <c r="EE24">
        <f t="shared" ca="1" si="137"/>
        <v>0</v>
      </c>
      <c r="EF24" t="str">
        <f t="shared" ca="1" si="138"/>
        <v>Used USD</v>
      </c>
      <c r="EG24">
        <f t="shared" ca="1" si="139"/>
        <v>0</v>
      </c>
      <c r="EH24">
        <f t="shared" ca="1" si="140"/>
        <v>53.2</v>
      </c>
      <c r="EI24">
        <f t="shared" ca="1" si="141"/>
        <v>0</v>
      </c>
      <c r="EJ24" t="str">
        <f t="shared" ca="1" si="142"/>
        <v>Part of Comoros</v>
      </c>
      <c r="EK24">
        <f t="shared" ca="1" si="143"/>
        <v>1.2489999999999999E-2</v>
      </c>
      <c r="EL24" t="str">
        <f t="shared" ca="1" si="144"/>
        <v>Used USD</v>
      </c>
      <c r="EM24" t="str">
        <f t="shared" ca="1" si="145"/>
        <v>Part of USSR</v>
      </c>
      <c r="EN24" t="str">
        <f t="shared" ca="1" si="146"/>
        <v>Used FFR</v>
      </c>
      <c r="EO24">
        <f t="shared" ca="1" si="147"/>
        <v>0</v>
      </c>
      <c r="EP24" t="str">
        <f t="shared" ca="1" si="148"/>
        <v>Part of Yugo.</v>
      </c>
      <c r="EQ24">
        <f t="shared" ca="1" si="149"/>
        <v>0</v>
      </c>
      <c r="ER24">
        <f t="shared" ca="1" si="150"/>
        <v>5.69</v>
      </c>
      <c r="ES24">
        <f t="shared" ca="1" si="151"/>
        <v>0</v>
      </c>
      <c r="ET24">
        <f t="shared" ca="1" si="152"/>
        <v>17.5</v>
      </c>
      <c r="EU24" t="str">
        <f t="shared" ca="1" si="153"/>
        <v>used ZAR</v>
      </c>
      <c r="EV24" t="str">
        <f t="shared" ca="1" si="154"/>
        <v>Used AUD</v>
      </c>
      <c r="EW24">
        <f t="shared" ca="1" si="155"/>
        <v>16.5</v>
      </c>
      <c r="EX24">
        <f t="shared" ca="1" si="156"/>
        <v>3.605</v>
      </c>
      <c r="EY24">
        <f t="shared" ca="1" si="157"/>
        <v>0</v>
      </c>
      <c r="EZ24">
        <f t="shared" ca="1" si="158"/>
        <v>0</v>
      </c>
      <c r="FA24">
        <f t="shared" ca="1" si="159"/>
        <v>1.1111111111111112</v>
      </c>
      <c r="FB24">
        <f t="shared" ca="1" si="160"/>
        <v>1.67E-9</v>
      </c>
      <c r="FC24">
        <f t="shared" ca="1" si="161"/>
        <v>266</v>
      </c>
      <c r="FD24">
        <f t="shared" ca="1" si="162"/>
        <v>0</v>
      </c>
      <c r="FE24" t="str">
        <f t="shared" ca="1" si="163"/>
        <v>Used NZD</v>
      </c>
      <c r="FF24" t="str">
        <f t="shared" ca="1" si="164"/>
        <v>Used AUD</v>
      </c>
      <c r="FG24" t="str">
        <f t="shared" ca="1" si="165"/>
        <v>Used USD</v>
      </c>
      <c r="FH24">
        <f t="shared" ca="1" si="166"/>
        <v>7.1425000000000001</v>
      </c>
      <c r="FI24">
        <f t="shared" ca="1" si="167"/>
        <v>0</v>
      </c>
      <c r="FJ24">
        <f t="shared" ca="1" si="168"/>
        <v>9</v>
      </c>
      <c r="FK24" t="str">
        <f t="shared" ca="1" si="169"/>
        <v>Used USD</v>
      </c>
      <c r="FL24" t="str">
        <f t="shared" ca="1" si="170"/>
        <v>Used USD</v>
      </c>
      <c r="FM24" t="str">
        <f t="shared" ca="1" si="171"/>
        <v>Used AUD</v>
      </c>
      <c r="FN24">
        <f t="shared" ca="1" si="172"/>
        <v>142.5</v>
      </c>
      <c r="FO24">
        <f t="shared" ca="1" si="173"/>
        <v>4.4999999999999999E-8</v>
      </c>
      <c r="FP24">
        <f t="shared" ca="1" si="174"/>
        <v>5</v>
      </c>
      <c r="FQ24" t="str">
        <f t="shared" ca="1" si="175"/>
        <v>Used NZD</v>
      </c>
      <c r="FR24">
        <f t="shared" ca="1" si="176"/>
        <v>1.4500000000000001E-2</v>
      </c>
      <c r="FS24">
        <f t="shared" ca="1" si="177"/>
        <v>28.72</v>
      </c>
      <c r="FT24" t="str">
        <f t="shared" ca="1" si="178"/>
        <v>Used USD</v>
      </c>
      <c r="FU24">
        <f t="shared" ca="1" si="179"/>
        <v>0</v>
      </c>
      <c r="FV24">
        <f t="shared" ca="1" si="180"/>
        <v>0</v>
      </c>
      <c r="FW24">
        <f t="shared" ca="1" si="181"/>
        <v>40.15</v>
      </c>
      <c r="FX24">
        <f t="shared" ca="1" si="182"/>
        <v>5.1500000000000001E-3</v>
      </c>
      <c r="FY24">
        <f t="shared" ca="1" si="183"/>
        <v>0</v>
      </c>
      <c r="FZ24" t="str">
        <f t="shared" ca="1" si="184"/>
        <v>Used GBP</v>
      </c>
      <c r="GA24">
        <f t="shared" ca="1" si="185"/>
        <v>0</v>
      </c>
      <c r="GB24">
        <f t="shared" ca="1" si="186"/>
        <v>0</v>
      </c>
      <c r="GC24">
        <f t="shared" ca="1" si="187"/>
        <v>0</v>
      </c>
      <c r="GD24">
        <f t="shared" ca="1" si="188"/>
        <v>0</v>
      </c>
      <c r="GE24">
        <f t="shared" ca="1" si="189"/>
        <v>0</v>
      </c>
      <c r="GF24" t="str">
        <f t="shared" ca="1" si="190"/>
        <v>Used ITL</v>
      </c>
      <c r="GG24">
        <f t="shared" ca="1" si="191"/>
        <v>0</v>
      </c>
      <c r="GH24">
        <f t="shared" ca="1" si="192"/>
        <v>4.51</v>
      </c>
      <c r="GI24">
        <f t="shared" ca="1" si="193"/>
        <v>266</v>
      </c>
      <c r="GJ24">
        <f t="shared" ca="1" si="194"/>
        <v>1.3500000000000001E-3</v>
      </c>
      <c r="GK24">
        <f t="shared" ca="1" si="195"/>
        <v>0</v>
      </c>
      <c r="GL24">
        <f t="shared" ca="1" si="196"/>
        <v>0</v>
      </c>
      <c r="GM24">
        <f t="shared" ca="1" si="197"/>
        <v>0</v>
      </c>
      <c r="GN24" t="str">
        <f t="shared" ca="1" si="198"/>
        <v>Part of Czecho.</v>
      </c>
      <c r="GO24" t="str">
        <f t="shared" ca="1" si="199"/>
        <v>Part of Yugo.</v>
      </c>
      <c r="GP24">
        <f t="shared" ca="1" si="200"/>
        <v>0</v>
      </c>
      <c r="GQ24">
        <f t="shared" ca="1" si="201"/>
        <v>0</v>
      </c>
      <c r="GR24" t="str">
        <f t="shared" ca="1" si="202"/>
        <v>Part of Somalia</v>
      </c>
      <c r="GS24">
        <f t="shared" ca="1" si="203"/>
        <v>0.7246376811594204</v>
      </c>
      <c r="GT24">
        <f t="shared" ca="1" si="204"/>
        <v>70.55</v>
      </c>
      <c r="GU24">
        <f t="shared" ca="1" si="205"/>
        <v>11.35</v>
      </c>
      <c r="GV24">
        <f t="shared" ca="1" si="206"/>
        <v>5.0251256281407031E-2</v>
      </c>
      <c r="GW24">
        <f t="shared" ca="1" si="207"/>
        <v>0</v>
      </c>
      <c r="GX24" t="str">
        <f t="shared" ca="1" si="208"/>
        <v>Used NOK</v>
      </c>
      <c r="GY24" t="str">
        <f t="shared" ca="1" si="209"/>
        <v>Used ZAR</v>
      </c>
      <c r="GZ24">
        <f t="shared" ca="1" si="210"/>
        <v>5.24</v>
      </c>
      <c r="HA24">
        <f t="shared" ca="1" si="211"/>
        <v>4.2925000000000004</v>
      </c>
      <c r="HB24">
        <f t="shared" ca="1" si="212"/>
        <v>4.2300000000000004</v>
      </c>
      <c r="HC24">
        <f t="shared" ca="1" si="213"/>
        <v>41.7</v>
      </c>
      <c r="HD24" t="str">
        <f t="shared" ca="1" si="214"/>
        <v>Part of USSR</v>
      </c>
      <c r="HE24">
        <f t="shared" ca="1" si="215"/>
        <v>8.25</v>
      </c>
      <c r="HF24">
        <f t="shared" ca="1" si="216"/>
        <v>21.4</v>
      </c>
      <c r="HG24">
        <f t="shared" ca="1" si="217"/>
        <v>0</v>
      </c>
      <c r="HH24">
        <f t="shared" ca="1" si="218"/>
        <v>266</v>
      </c>
      <c r="HI24" t="str">
        <f t="shared" ca="1" si="219"/>
        <v>Used NZD</v>
      </c>
      <c r="HJ24">
        <f t="shared" ca="1" si="220"/>
        <v>0</v>
      </c>
      <c r="HK24" t="str">
        <f t="shared" ca="1" si="221"/>
        <v>Part of USSR</v>
      </c>
      <c r="HL24">
        <f t="shared" ca="1" si="222"/>
        <v>0</v>
      </c>
      <c r="HM24">
        <f t="shared" ca="1" si="223"/>
        <v>0.68</v>
      </c>
      <c r="HN24">
        <f t="shared" ca="1" si="224"/>
        <v>13.75</v>
      </c>
      <c r="HO24" t="str">
        <f t="shared" ca="1" si="225"/>
        <v>Part of USSR</v>
      </c>
      <c r="HP24" t="str">
        <f t="shared" ca="1" si="226"/>
        <v>Used JMD</v>
      </c>
      <c r="HQ24" t="str">
        <f t="shared" ca="1" si="227"/>
        <v>Used AUD</v>
      </c>
      <c r="HR24">
        <f t="shared" ca="1" si="228"/>
        <v>8.2500000000000004E-2</v>
      </c>
      <c r="HS24" t="str">
        <f t="shared" ca="1" si="229"/>
        <v>Part of USSR</v>
      </c>
      <c r="HT24">
        <f t="shared" ca="1" si="230"/>
        <v>0</v>
      </c>
      <c r="HU24">
        <f t="shared" ca="1" si="231"/>
        <v>0.44247787610619471</v>
      </c>
      <c r="HV24">
        <f t="shared" ca="1" si="232"/>
        <v>1</v>
      </c>
      <c r="HW24">
        <f t="shared" ca="1" si="233"/>
        <v>2.5099999999999998E-4</v>
      </c>
      <c r="HX24" t="str">
        <f t="shared" ca="1" si="234"/>
        <v>Part of USSR</v>
      </c>
      <c r="HY24">
        <f t="shared" ca="1" si="235"/>
        <v>0</v>
      </c>
      <c r="HZ24" t="str">
        <f t="shared" ca="1" si="236"/>
        <v>Used ITL</v>
      </c>
      <c r="IA24">
        <f t="shared" ca="1" si="237"/>
        <v>4.51</v>
      </c>
      <c r="IB24">
        <f t="shared" ca="1" si="238"/>
        <v>0</v>
      </c>
      <c r="IC24" t="str">
        <f t="shared" ca="1" si="239"/>
        <v>used USD</v>
      </c>
      <c r="ID24">
        <f t="shared" ca="1" si="240"/>
        <v>0</v>
      </c>
      <c r="IE24" t="str">
        <f t="shared" ca="1" si="241"/>
        <v>Used JOD</v>
      </c>
      <c r="IF24">
        <f t="shared" ca="1" si="242"/>
        <v>0</v>
      </c>
      <c r="IG24">
        <f t="shared" ca="1" si="243"/>
        <v>0</v>
      </c>
      <c r="IH24">
        <f t="shared" ca="1" si="244"/>
        <v>0</v>
      </c>
    </row>
    <row r="25" spans="1:242" x14ac:dyDescent="0.25">
      <c r="A25" t="str">
        <f t="shared" ca="1" si="4"/>
        <v>1969</v>
      </c>
      <c r="B25">
        <f t="shared" ca="1" si="5"/>
        <v>76.5</v>
      </c>
      <c r="C25">
        <f t="shared" ca="1" si="6"/>
        <v>60</v>
      </c>
      <c r="D25">
        <f t="shared" ca="1" si="7"/>
        <v>7.36</v>
      </c>
      <c r="E25">
        <v>1</v>
      </c>
      <c r="F25">
        <f t="shared" ca="1" si="8"/>
        <v>0</v>
      </c>
      <c r="G25">
        <f t="shared" ca="1" si="9"/>
        <v>3.2750000000000001E-2</v>
      </c>
      <c r="H25">
        <f t="shared" ca="1" si="10"/>
        <v>0</v>
      </c>
      <c r="I25">
        <f t="shared" ca="1" si="11"/>
        <v>0</v>
      </c>
      <c r="J25">
        <f t="shared" ca="1" si="12"/>
        <v>3.5199999999999999E-11</v>
      </c>
      <c r="K25" t="str">
        <f t="shared" ca="1" si="13"/>
        <v>Part of USSR</v>
      </c>
      <c r="L25" t="str">
        <f t="shared" ca="1" si="14"/>
        <v>Part of Neth. Antilles</v>
      </c>
      <c r="M25">
        <f t="shared" ca="1" si="15"/>
        <v>0.9009009009009008</v>
      </c>
      <c r="N25">
        <f t="shared" ca="1" si="16"/>
        <v>25.8</v>
      </c>
      <c r="O25" t="str">
        <f t="shared" ca="1" si="17"/>
        <v>Part of USSR</v>
      </c>
      <c r="P25">
        <f t="shared" ca="1" si="18"/>
        <v>0</v>
      </c>
      <c r="Q25">
        <f t="shared" ca="1" si="19"/>
        <v>0</v>
      </c>
      <c r="R25" t="str">
        <f t="shared" ca="1" si="20"/>
        <v>Part of Pakistan</v>
      </c>
      <c r="S25">
        <f t="shared" ca="1" si="21"/>
        <v>0</v>
      </c>
      <c r="T25" t="str">
        <f t="shared" ca="1" si="22"/>
        <v>Part of USSR</v>
      </c>
      <c r="U25">
        <f t="shared" ca="1" si="23"/>
        <v>50.15</v>
      </c>
      <c r="V25">
        <f t="shared" ca="1" si="24"/>
        <v>0</v>
      </c>
      <c r="W25">
        <f t="shared" ca="1" si="25"/>
        <v>295</v>
      </c>
      <c r="X25">
        <f t="shared" ca="1" si="26"/>
        <v>0</v>
      </c>
      <c r="Y25" t="str">
        <f t="shared" ca="1" si="27"/>
        <v>used INR</v>
      </c>
      <c r="Z25">
        <f t="shared" ca="1" si="28"/>
        <v>1.7E-5</v>
      </c>
      <c r="AA25" t="str">
        <f t="shared" ca="1" si="29"/>
        <v>Part of Yugo.</v>
      </c>
      <c r="AB25">
        <f t="shared" ca="1" si="30"/>
        <v>0</v>
      </c>
      <c r="AC25">
        <f t="shared" ca="1" si="31"/>
        <v>1.7636363636363635E-12</v>
      </c>
      <c r="AD25" t="str">
        <f t="shared" ca="1" si="32"/>
        <v>Used GBP</v>
      </c>
      <c r="AE25" t="str">
        <f t="shared" ca="1" si="33"/>
        <v>used USD</v>
      </c>
      <c r="AF25">
        <f t="shared" ca="1" si="34"/>
        <v>0</v>
      </c>
      <c r="AG25">
        <f t="shared" ca="1" si="35"/>
        <v>3.8300000000000001E-3</v>
      </c>
      <c r="AH25">
        <f t="shared" ca="1" si="36"/>
        <v>295</v>
      </c>
      <c r="AI25">
        <f t="shared" ca="1" si="37"/>
        <v>0</v>
      </c>
      <c r="AJ25">
        <f t="shared" ca="1" si="38"/>
        <v>63.8</v>
      </c>
      <c r="AK25">
        <f t="shared" ca="1" si="39"/>
        <v>295</v>
      </c>
      <c r="AL25">
        <f t="shared" ca="1" si="40"/>
        <v>1.0740000000000001</v>
      </c>
      <c r="AM25">
        <f t="shared" ca="1" si="41"/>
        <v>0</v>
      </c>
      <c r="AN25" t="str">
        <f t="shared" ca="1" si="42"/>
        <v>Used JMD</v>
      </c>
      <c r="AO25">
        <f t="shared" ca="1" si="43"/>
        <v>295</v>
      </c>
      <c r="AP25">
        <f t="shared" ca="1" si="44"/>
        <v>295</v>
      </c>
      <c r="AQ25">
        <f t="shared" ca="1" si="45"/>
        <v>1.485E-2</v>
      </c>
      <c r="AR25">
        <f t="shared" ca="1" si="46"/>
        <v>3.46</v>
      </c>
      <c r="AS25" t="str">
        <f t="shared" ca="1" si="47"/>
        <v>Used AUD</v>
      </c>
      <c r="AT25" t="str">
        <f t="shared" ca="1" si="48"/>
        <v>Used AUD</v>
      </c>
      <c r="AU25">
        <f t="shared" ca="1" si="49"/>
        <v>19.399999999999999</v>
      </c>
      <c r="AV25">
        <f t="shared" ca="1" si="50"/>
        <v>0</v>
      </c>
      <c r="AW25">
        <f t="shared" ca="1" si="51"/>
        <v>295</v>
      </c>
      <c r="AX25">
        <f t="shared" ca="1" si="52"/>
        <v>2.0333333333333333E-7</v>
      </c>
      <c r="AY25">
        <f t="shared" ca="1" si="53"/>
        <v>1.0638297872340425</v>
      </c>
      <c r="AZ25">
        <f t="shared" ca="1" si="54"/>
        <v>7.5</v>
      </c>
      <c r="BA25">
        <f t="shared" ca="1" si="55"/>
        <v>295</v>
      </c>
      <c r="BB25" t="str">
        <f t="shared" ca="1" si="56"/>
        <v>Part of Yugo.</v>
      </c>
      <c r="BC25">
        <f t="shared" ca="1" si="57"/>
        <v>6</v>
      </c>
      <c r="BD25">
        <f t="shared" ca="1" si="58"/>
        <v>0</v>
      </c>
      <c r="BE25" t="str">
        <f t="shared" ca="1" si="59"/>
        <v>Part of Cyprus</v>
      </c>
      <c r="BF25">
        <f t="shared" ca="1" si="60"/>
        <v>55</v>
      </c>
      <c r="BG25">
        <f t="shared" ca="1" si="61"/>
        <v>7.4924999999999997</v>
      </c>
      <c r="BH25">
        <f t="shared" ca="1" si="62"/>
        <v>0</v>
      </c>
      <c r="BI25">
        <f t="shared" ca="1" si="63"/>
        <v>0</v>
      </c>
      <c r="BJ25">
        <f t="shared" ca="1" si="64"/>
        <v>1.23</v>
      </c>
      <c r="BK25">
        <f t="shared" ca="1" si="65"/>
        <v>21.95</v>
      </c>
      <c r="BL25">
        <f t="shared" ca="1" si="66"/>
        <v>1.0900000000000001</v>
      </c>
      <c r="BM25">
        <f t="shared" ca="1" si="67"/>
        <v>2.94</v>
      </c>
      <c r="BN25">
        <f t="shared" ca="1" si="68"/>
        <v>0</v>
      </c>
      <c r="BO25" t="str">
        <f t="shared" ca="1" si="69"/>
        <v>Part of Ethiopia</v>
      </c>
      <c r="BP25" t="str">
        <f t="shared" ca="1" si="70"/>
        <v>Part of USSR</v>
      </c>
      <c r="BQ25">
        <f t="shared" ca="1" si="71"/>
        <v>0</v>
      </c>
      <c r="BR25" t="str">
        <f t="shared" ca="1" si="72"/>
        <v>n.a.</v>
      </c>
      <c r="BS25">
        <f t="shared" ca="1" si="73"/>
        <v>0</v>
      </c>
      <c r="BT25">
        <f t="shared" ca="1" si="74"/>
        <v>0</v>
      </c>
      <c r="BU25">
        <f t="shared" ca="1" si="75"/>
        <v>0</v>
      </c>
      <c r="BV25">
        <f t="shared" ca="1" si="76"/>
        <v>4.1950000000000003</v>
      </c>
      <c r="BW25">
        <f t="shared" ca="1" si="77"/>
        <v>5.82</v>
      </c>
      <c r="BX25">
        <f t="shared" ca="1" si="78"/>
        <v>0</v>
      </c>
      <c r="BY25">
        <f t="shared" ca="1" si="79"/>
        <v>0</v>
      </c>
      <c r="BZ25">
        <f t="shared" ca="1" si="80"/>
        <v>295</v>
      </c>
      <c r="CA25">
        <f t="shared" ca="1" si="81"/>
        <v>0</v>
      </c>
      <c r="CB25" t="str">
        <f t="shared" ca="1" si="82"/>
        <v>Part of USSR</v>
      </c>
      <c r="CC25">
        <f t="shared" ca="1" si="83"/>
        <v>3.68</v>
      </c>
      <c r="CD25">
        <f t="shared" ca="1" si="84"/>
        <v>1.639344262295082</v>
      </c>
      <c r="CE25">
        <f t="shared" ca="1" si="85"/>
        <v>0</v>
      </c>
      <c r="CF25">
        <f t="shared" ca="1" si="86"/>
        <v>31.8</v>
      </c>
      <c r="CG25" t="str">
        <f t="shared" ca="1" si="87"/>
        <v>Used DKK</v>
      </c>
      <c r="CH25">
        <f t="shared" ca="1" si="88"/>
        <v>0</v>
      </c>
      <c r="CI25">
        <f t="shared" ca="1" si="89"/>
        <v>0</v>
      </c>
      <c r="CJ25" t="str">
        <f t="shared" ca="1" si="90"/>
        <v>Used USD</v>
      </c>
      <c r="CK25">
        <f t="shared" ca="1" si="91"/>
        <v>0</v>
      </c>
      <c r="CL25" t="str">
        <f t="shared" ca="1" si="92"/>
        <v>Used GBP</v>
      </c>
      <c r="CM25">
        <f t="shared" ca="1" si="93"/>
        <v>0</v>
      </c>
      <c r="CN25">
        <f t="shared" ca="1" si="94"/>
        <v>0</v>
      </c>
      <c r="CO25">
        <f t="shared" ca="1" si="95"/>
        <v>0</v>
      </c>
      <c r="CP25">
        <f t="shared" ca="1" si="96"/>
        <v>5.71</v>
      </c>
      <c r="CQ25">
        <f t="shared" ca="1" si="97"/>
        <v>2</v>
      </c>
      <c r="CR25">
        <f t="shared" ca="1" si="98"/>
        <v>6.06</v>
      </c>
      <c r="CS25">
        <f t="shared" ca="1" si="99"/>
        <v>52.5</v>
      </c>
      <c r="CT25">
        <f t="shared" ca="1" si="100"/>
        <v>0.93599999999999994</v>
      </c>
      <c r="CU25">
        <f t="shared" ca="1" si="101"/>
        <v>11.1</v>
      </c>
      <c r="CV25">
        <f t="shared" ca="1" si="102"/>
        <v>387</v>
      </c>
      <c r="CW25">
        <f t="shared" ca="1" si="103"/>
        <v>79.7</v>
      </c>
      <c r="CX25">
        <f t="shared" ca="1" si="104"/>
        <v>0.42553191489361702</v>
      </c>
      <c r="CY25">
        <f t="shared" ca="1" si="105"/>
        <v>0.42016806722689076</v>
      </c>
      <c r="CZ25" t="str">
        <f t="shared" ca="1" si="106"/>
        <v>Used GBP</v>
      </c>
      <c r="DA25">
        <f t="shared" ca="1" si="107"/>
        <v>4.2553191489361702E-4</v>
      </c>
      <c r="DB25">
        <f t="shared" ca="1" si="108"/>
        <v>629</v>
      </c>
      <c r="DC25">
        <f t="shared" ca="1" si="109"/>
        <v>0</v>
      </c>
      <c r="DD25">
        <f t="shared" ca="1" si="110"/>
        <v>376</v>
      </c>
      <c r="DE25" t="str">
        <f t="shared" ca="1" si="111"/>
        <v>Used GBP</v>
      </c>
      <c r="DF25">
        <f t="shared" ca="1" si="112"/>
        <v>0.37735849056603776</v>
      </c>
      <c r="DG25" t="str">
        <f t="shared" ca="1" si="113"/>
        <v>Part of USSR</v>
      </c>
      <c r="DH25">
        <f t="shared" ca="1" si="114"/>
        <v>9.1</v>
      </c>
      <c r="DI25" t="str">
        <f t="shared" ca="1" si="115"/>
        <v>Used AUD</v>
      </c>
      <c r="DJ25">
        <f t="shared" ca="1" si="116"/>
        <v>0</v>
      </c>
      <c r="DK25">
        <f t="shared" ca="1" si="117"/>
        <v>367</v>
      </c>
      <c r="DL25" t="str">
        <f t="shared" ca="1" si="118"/>
        <v>Part of Yugo.</v>
      </c>
      <c r="DM25">
        <f t="shared" ca="1" si="119"/>
        <v>0</v>
      </c>
      <c r="DN25" t="str">
        <f t="shared" ca="1" si="120"/>
        <v>Part of USSR</v>
      </c>
      <c r="DO25">
        <f t="shared" ca="1" si="121"/>
        <v>0.28849999999999998</v>
      </c>
      <c r="DP25" t="str">
        <f t="shared" ca="1" si="122"/>
        <v>Part of USSR</v>
      </c>
      <c r="DQ25">
        <f t="shared" ca="1" si="123"/>
        <v>3.24</v>
      </c>
      <c r="DR25">
        <f t="shared" ca="1" si="124"/>
        <v>0</v>
      </c>
      <c r="DS25" t="str">
        <f t="shared" ca="1" si="125"/>
        <v>used USD</v>
      </c>
      <c r="DT25">
        <f t="shared" ca="1" si="126"/>
        <v>0.4608295</v>
      </c>
      <c r="DU25">
        <f t="shared" ca="1" si="127"/>
        <v>0</v>
      </c>
      <c r="DV25" t="str">
        <f t="shared" ca="1" si="128"/>
        <v>Part of USSR</v>
      </c>
      <c r="DW25">
        <f t="shared" ca="1" si="129"/>
        <v>50.15</v>
      </c>
      <c r="DX25">
        <f t="shared" ca="1" si="130"/>
        <v>0</v>
      </c>
      <c r="DY25" t="str">
        <f t="shared" ca="1" si="131"/>
        <v>Part of Yugo.</v>
      </c>
      <c r="DZ25">
        <f t="shared" ca="1" si="132"/>
        <v>0</v>
      </c>
      <c r="EA25">
        <f t="shared" ca="1" si="133"/>
        <v>0</v>
      </c>
      <c r="EB25">
        <f t="shared" ca="1" si="134"/>
        <v>3.11</v>
      </c>
      <c r="EC25">
        <f t="shared" ca="1" si="135"/>
        <v>0</v>
      </c>
      <c r="ED25">
        <f t="shared" ca="1" si="136"/>
        <v>0</v>
      </c>
      <c r="EE25">
        <f t="shared" ca="1" si="137"/>
        <v>0</v>
      </c>
      <c r="EF25" t="str">
        <f t="shared" ca="1" si="138"/>
        <v>Used USD</v>
      </c>
      <c r="EG25">
        <f t="shared" ca="1" si="139"/>
        <v>0</v>
      </c>
      <c r="EH25">
        <f t="shared" ca="1" si="140"/>
        <v>59</v>
      </c>
      <c r="EI25">
        <f t="shared" ca="1" si="141"/>
        <v>0</v>
      </c>
      <c r="EJ25" t="str">
        <f t="shared" ca="1" si="142"/>
        <v>Part of Comoros</v>
      </c>
      <c r="EK25">
        <f t="shared" ca="1" si="143"/>
        <v>1.2489999999999999E-2</v>
      </c>
      <c r="EL25" t="str">
        <f t="shared" ca="1" si="144"/>
        <v>Used USD</v>
      </c>
      <c r="EM25" t="str">
        <f t="shared" ca="1" si="145"/>
        <v>Part of USSR</v>
      </c>
      <c r="EN25" t="str">
        <f t="shared" ca="1" si="146"/>
        <v>Used FFR</v>
      </c>
      <c r="EO25">
        <f t="shared" ca="1" si="147"/>
        <v>0</v>
      </c>
      <c r="EP25" t="str">
        <f t="shared" ca="1" si="148"/>
        <v>Part of Yugo.</v>
      </c>
      <c r="EQ25">
        <f t="shared" ca="1" si="149"/>
        <v>0</v>
      </c>
      <c r="ER25">
        <f t="shared" ca="1" si="150"/>
        <v>5.43</v>
      </c>
      <c r="ES25">
        <f t="shared" ca="1" si="151"/>
        <v>0</v>
      </c>
      <c r="ET25">
        <f t="shared" ca="1" si="152"/>
        <v>17.3</v>
      </c>
      <c r="EU25" t="str">
        <f t="shared" ca="1" si="153"/>
        <v>used ZAR</v>
      </c>
      <c r="EV25" t="str">
        <f t="shared" ca="1" si="154"/>
        <v>Used AUD</v>
      </c>
      <c r="EW25">
        <f t="shared" ca="1" si="155"/>
        <v>15.85</v>
      </c>
      <c r="EX25">
        <f t="shared" ca="1" si="156"/>
        <v>3.63</v>
      </c>
      <c r="EY25">
        <f t="shared" ca="1" si="157"/>
        <v>0</v>
      </c>
      <c r="EZ25">
        <f t="shared" ca="1" si="158"/>
        <v>0</v>
      </c>
      <c r="FA25">
        <f t="shared" ca="1" si="159"/>
        <v>1.0638297872340425</v>
      </c>
      <c r="FB25">
        <f t="shared" ca="1" si="160"/>
        <v>1.666E-9</v>
      </c>
      <c r="FC25">
        <f t="shared" ca="1" si="161"/>
        <v>295</v>
      </c>
      <c r="FD25">
        <f t="shared" ca="1" si="162"/>
        <v>0</v>
      </c>
      <c r="FE25" t="str">
        <f t="shared" ca="1" si="163"/>
        <v>Used NZD</v>
      </c>
      <c r="FF25" t="str">
        <f t="shared" ca="1" si="164"/>
        <v>Used AUD</v>
      </c>
      <c r="FG25" t="str">
        <f t="shared" ca="1" si="165"/>
        <v>Used USD</v>
      </c>
      <c r="FH25">
        <f t="shared" ca="1" si="166"/>
        <v>7.14</v>
      </c>
      <c r="FI25">
        <f t="shared" ca="1" si="167"/>
        <v>0</v>
      </c>
      <c r="FJ25">
        <f t="shared" ca="1" si="168"/>
        <v>9.9499999999999993</v>
      </c>
      <c r="FK25" t="str">
        <f t="shared" ca="1" si="169"/>
        <v>Used USD</v>
      </c>
      <c r="FL25" t="str">
        <f t="shared" ca="1" si="170"/>
        <v>Used USD</v>
      </c>
      <c r="FM25" t="str">
        <f t="shared" ca="1" si="171"/>
        <v>Used AUD</v>
      </c>
      <c r="FN25">
        <f t="shared" ca="1" si="172"/>
        <v>146</v>
      </c>
      <c r="FO25">
        <f t="shared" ca="1" si="173"/>
        <v>4.6000000000000002E-8</v>
      </c>
      <c r="FP25">
        <f t="shared" ca="1" si="174"/>
        <v>6</v>
      </c>
      <c r="FQ25" t="str">
        <f t="shared" ca="1" si="175"/>
        <v>Used NZD</v>
      </c>
      <c r="FR25">
        <f t="shared" ca="1" si="176"/>
        <v>1.435E-2</v>
      </c>
      <c r="FS25">
        <f t="shared" ca="1" si="177"/>
        <v>28.75</v>
      </c>
      <c r="FT25" t="str">
        <f t="shared" ca="1" si="178"/>
        <v>Used USD</v>
      </c>
      <c r="FU25">
        <f t="shared" ca="1" si="179"/>
        <v>0</v>
      </c>
      <c r="FV25">
        <f t="shared" ca="1" si="180"/>
        <v>0</v>
      </c>
      <c r="FW25">
        <f t="shared" ca="1" si="181"/>
        <v>42.2</v>
      </c>
      <c r="FX25">
        <f t="shared" ca="1" si="182"/>
        <v>5.4000000000000003E-3</v>
      </c>
      <c r="FY25">
        <f t="shared" ca="1" si="183"/>
        <v>0</v>
      </c>
      <c r="FZ25" t="str">
        <f t="shared" ca="1" si="184"/>
        <v>Used GBP</v>
      </c>
      <c r="GA25">
        <f t="shared" ca="1" si="185"/>
        <v>0</v>
      </c>
      <c r="GB25">
        <f t="shared" ca="1" si="186"/>
        <v>0</v>
      </c>
      <c r="GC25">
        <f t="shared" ca="1" si="187"/>
        <v>0</v>
      </c>
      <c r="GD25">
        <f t="shared" ca="1" si="188"/>
        <v>0</v>
      </c>
      <c r="GE25">
        <f t="shared" ca="1" si="189"/>
        <v>0</v>
      </c>
      <c r="GF25" t="str">
        <f t="shared" ca="1" si="190"/>
        <v>Used ITL</v>
      </c>
      <c r="GG25">
        <f t="shared" ca="1" si="191"/>
        <v>0</v>
      </c>
      <c r="GH25">
        <f t="shared" ca="1" si="192"/>
        <v>4.51</v>
      </c>
      <c r="GI25">
        <f t="shared" ca="1" si="193"/>
        <v>295</v>
      </c>
      <c r="GJ25">
        <f t="shared" ca="1" si="194"/>
        <v>1.325E-3</v>
      </c>
      <c r="GK25">
        <f t="shared" ca="1" si="195"/>
        <v>0</v>
      </c>
      <c r="GL25">
        <f t="shared" ca="1" si="196"/>
        <v>0</v>
      </c>
      <c r="GM25">
        <f t="shared" ca="1" si="197"/>
        <v>0</v>
      </c>
      <c r="GN25" t="str">
        <f t="shared" ca="1" si="198"/>
        <v>Part of Czecho.</v>
      </c>
      <c r="GO25" t="str">
        <f t="shared" ca="1" si="199"/>
        <v>Part of Yugo.</v>
      </c>
      <c r="GP25">
        <f t="shared" ca="1" si="200"/>
        <v>0</v>
      </c>
      <c r="GQ25">
        <f t="shared" ca="1" si="201"/>
        <v>0</v>
      </c>
      <c r="GR25" t="str">
        <f t="shared" ca="1" si="202"/>
        <v>Part of Somalia</v>
      </c>
      <c r="GS25">
        <f t="shared" ca="1" si="203"/>
        <v>0.75187969924812026</v>
      </c>
      <c r="GT25">
        <f t="shared" ca="1" si="204"/>
        <v>71</v>
      </c>
      <c r="GU25">
        <f t="shared" ca="1" si="205"/>
        <v>12</v>
      </c>
      <c r="GV25">
        <f t="shared" ca="1" si="206"/>
        <v>5.8139534883720936E-2</v>
      </c>
      <c r="GW25">
        <f t="shared" ca="1" si="207"/>
        <v>0</v>
      </c>
      <c r="GX25" t="str">
        <f t="shared" ca="1" si="208"/>
        <v>Used NOK</v>
      </c>
      <c r="GY25">
        <f t="shared" ca="1" si="209"/>
        <v>0</v>
      </c>
      <c r="GZ25">
        <f t="shared" ca="1" si="210"/>
        <v>5.27</v>
      </c>
      <c r="HA25">
        <f t="shared" ca="1" si="211"/>
        <v>4.3049999999999997</v>
      </c>
      <c r="HB25">
        <f t="shared" ca="1" si="212"/>
        <v>4.3499999999999996</v>
      </c>
      <c r="HC25">
        <f t="shared" ca="1" si="213"/>
        <v>41.35</v>
      </c>
      <c r="HD25" t="str">
        <f t="shared" ca="1" si="214"/>
        <v>Part of USSR</v>
      </c>
      <c r="HE25">
        <f t="shared" ca="1" si="215"/>
        <v>9.1</v>
      </c>
      <c r="HF25">
        <f t="shared" ca="1" si="216"/>
        <v>20.75</v>
      </c>
      <c r="HG25">
        <f t="shared" ca="1" si="217"/>
        <v>0</v>
      </c>
      <c r="HH25">
        <f t="shared" ca="1" si="218"/>
        <v>295</v>
      </c>
      <c r="HI25" t="str">
        <f t="shared" ca="1" si="219"/>
        <v>Used NZD</v>
      </c>
      <c r="HJ25">
        <f t="shared" ca="1" si="220"/>
        <v>0</v>
      </c>
      <c r="HK25" t="str">
        <f t="shared" ca="1" si="221"/>
        <v>Part of USSR</v>
      </c>
      <c r="HL25">
        <f t="shared" ca="1" si="222"/>
        <v>0</v>
      </c>
      <c r="HM25">
        <f t="shared" ca="1" si="223"/>
        <v>0.78</v>
      </c>
      <c r="HN25">
        <f t="shared" ca="1" si="224"/>
        <v>13.8</v>
      </c>
      <c r="HO25" t="str">
        <f t="shared" ca="1" si="225"/>
        <v>Part of USSR</v>
      </c>
      <c r="HP25" t="str">
        <f t="shared" ca="1" si="226"/>
        <v>Used JMD</v>
      </c>
      <c r="HQ25" t="str">
        <f t="shared" ca="1" si="227"/>
        <v>Used AUD</v>
      </c>
      <c r="HR25">
        <f t="shared" ca="1" si="228"/>
        <v>9.1999999999999998E-2</v>
      </c>
      <c r="HS25" t="str">
        <f t="shared" ca="1" si="229"/>
        <v>Part of USSR</v>
      </c>
      <c r="HT25">
        <f t="shared" ca="1" si="230"/>
        <v>0</v>
      </c>
      <c r="HU25">
        <f t="shared" ca="1" si="231"/>
        <v>0.43103448275862072</v>
      </c>
      <c r="HV25">
        <f t="shared" ca="1" si="232"/>
        <v>1</v>
      </c>
      <c r="HW25">
        <f t="shared" ca="1" si="233"/>
        <v>2.5500000000000002E-4</v>
      </c>
      <c r="HX25" t="str">
        <f t="shared" ca="1" si="234"/>
        <v>Part of USSR</v>
      </c>
      <c r="HY25">
        <f t="shared" ca="1" si="235"/>
        <v>0</v>
      </c>
      <c r="HZ25" t="str">
        <f t="shared" ca="1" si="236"/>
        <v>Used ITL</v>
      </c>
      <c r="IA25">
        <f t="shared" ca="1" si="237"/>
        <v>4.5</v>
      </c>
      <c r="IB25">
        <f t="shared" ca="1" si="238"/>
        <v>0</v>
      </c>
      <c r="IC25" t="str">
        <f t="shared" ca="1" si="239"/>
        <v>used USD</v>
      </c>
      <c r="ID25">
        <f t="shared" ca="1" si="240"/>
        <v>0</v>
      </c>
      <c r="IE25" t="str">
        <f t="shared" ca="1" si="241"/>
        <v>Used JOD</v>
      </c>
      <c r="IF25">
        <f t="shared" ca="1" si="242"/>
        <v>0</v>
      </c>
      <c r="IG25">
        <f t="shared" ca="1" si="243"/>
        <v>0</v>
      </c>
      <c r="IH25">
        <f t="shared" ca="1" si="244"/>
        <v>0</v>
      </c>
    </row>
    <row r="26" spans="1:242" x14ac:dyDescent="0.25">
      <c r="A26" t="str">
        <f t="shared" ca="1" si="4"/>
        <v>1970</v>
      </c>
      <c r="B26">
        <f t="shared" ca="1" si="5"/>
        <v>86.5</v>
      </c>
      <c r="C26">
        <f t="shared" ca="1" si="6"/>
        <v>60</v>
      </c>
      <c r="D26">
        <f t="shared" ca="1" si="7"/>
        <v>6.76</v>
      </c>
      <c r="E26">
        <v>1</v>
      </c>
      <c r="F26">
        <f t="shared" ca="1" si="8"/>
        <v>0</v>
      </c>
      <c r="G26">
        <f t="shared" ca="1" si="9"/>
        <v>3.3450000000000001E-2</v>
      </c>
      <c r="H26">
        <f t="shared" ca="1" si="10"/>
        <v>0</v>
      </c>
      <c r="I26">
        <f t="shared" ca="1" si="11"/>
        <v>0</v>
      </c>
      <c r="J26">
        <f t="shared" ca="1" si="12"/>
        <v>4.38E-11</v>
      </c>
      <c r="K26" t="str">
        <f t="shared" ca="1" si="13"/>
        <v>Part of USSR</v>
      </c>
      <c r="L26" t="str">
        <f t="shared" ca="1" si="14"/>
        <v>Part of Neth. Antilles</v>
      </c>
      <c r="M26">
        <f t="shared" ca="1" si="15"/>
        <v>0.9009009009009008</v>
      </c>
      <c r="N26">
        <f t="shared" ca="1" si="16"/>
        <v>25.75</v>
      </c>
      <c r="O26" t="str">
        <f t="shared" ca="1" si="17"/>
        <v>Part of USSR</v>
      </c>
      <c r="P26">
        <f t="shared" ca="1" si="18"/>
        <v>0</v>
      </c>
      <c r="Q26">
        <f t="shared" ca="1" si="19"/>
        <v>0</v>
      </c>
      <c r="R26" t="str">
        <f t="shared" ca="1" si="20"/>
        <v>Part of Pakistan</v>
      </c>
      <c r="S26">
        <f t="shared" ca="1" si="21"/>
        <v>0</v>
      </c>
      <c r="T26" t="str">
        <f t="shared" ca="1" si="22"/>
        <v>Part of USSR</v>
      </c>
      <c r="U26">
        <f t="shared" ca="1" si="23"/>
        <v>49.65</v>
      </c>
      <c r="V26">
        <f t="shared" ca="1" si="24"/>
        <v>0</v>
      </c>
      <c r="W26">
        <f t="shared" ca="1" si="25"/>
        <v>278</v>
      </c>
      <c r="X26">
        <f t="shared" ca="1" si="26"/>
        <v>0</v>
      </c>
      <c r="Y26" t="str">
        <f t="shared" ca="1" si="27"/>
        <v>used INR</v>
      </c>
      <c r="Z26">
        <f t="shared" ca="1" si="28"/>
        <v>2.0000000000000002E-5</v>
      </c>
      <c r="AA26" t="str">
        <f t="shared" ca="1" si="29"/>
        <v>Part of Yugo.</v>
      </c>
      <c r="AB26">
        <f t="shared" ca="1" si="30"/>
        <v>0</v>
      </c>
      <c r="AC26">
        <f t="shared" ca="1" si="31"/>
        <v>1.8727272727272727E-12</v>
      </c>
      <c r="AD26" t="str">
        <f t="shared" ca="1" si="32"/>
        <v>Used GBP</v>
      </c>
      <c r="AE26" t="str">
        <f t="shared" ca="1" si="33"/>
        <v>used USD</v>
      </c>
      <c r="AF26">
        <f t="shared" ca="1" si="34"/>
        <v>0</v>
      </c>
      <c r="AG26">
        <f t="shared" ca="1" si="35"/>
        <v>3.5499999999999998E-3</v>
      </c>
      <c r="AH26">
        <f t="shared" ca="1" si="36"/>
        <v>278</v>
      </c>
      <c r="AI26">
        <f t="shared" ca="1" si="37"/>
        <v>0</v>
      </c>
      <c r="AJ26">
        <f t="shared" ca="1" si="38"/>
        <v>89</v>
      </c>
      <c r="AK26">
        <f t="shared" ca="1" si="39"/>
        <v>278</v>
      </c>
      <c r="AL26">
        <f t="shared" ca="1" si="40"/>
        <v>1.012</v>
      </c>
      <c r="AM26">
        <f t="shared" ca="1" si="41"/>
        <v>0</v>
      </c>
      <c r="AN26" t="str">
        <f t="shared" ca="1" si="42"/>
        <v>Used JMD</v>
      </c>
      <c r="AO26">
        <f t="shared" ca="1" si="43"/>
        <v>278</v>
      </c>
      <c r="AP26">
        <f t="shared" ca="1" si="44"/>
        <v>278</v>
      </c>
      <c r="AQ26">
        <f t="shared" ca="1" si="45"/>
        <v>2.8000000000000001E-2</v>
      </c>
      <c r="AR26">
        <f t="shared" ca="1" si="46"/>
        <v>3.38</v>
      </c>
      <c r="AS26" t="str">
        <f t="shared" ca="1" si="47"/>
        <v>Used AUD</v>
      </c>
      <c r="AT26" t="str">
        <f t="shared" ca="1" si="48"/>
        <v>Used AUD</v>
      </c>
      <c r="AU26">
        <f t="shared" ca="1" si="49"/>
        <v>24.5</v>
      </c>
      <c r="AV26">
        <f t="shared" ca="1" si="50"/>
        <v>0</v>
      </c>
      <c r="AW26">
        <f t="shared" ca="1" si="51"/>
        <v>278</v>
      </c>
      <c r="AX26">
        <f t="shared" ca="1" si="52"/>
        <v>2.5333333333333333E-7</v>
      </c>
      <c r="AY26">
        <f t="shared" ca="1" si="53"/>
        <v>1.0126582278481011</v>
      </c>
      <c r="AZ26">
        <f t="shared" ca="1" si="54"/>
        <v>6.7</v>
      </c>
      <c r="BA26">
        <f t="shared" ca="1" si="55"/>
        <v>278</v>
      </c>
      <c r="BB26" t="str">
        <f t="shared" ca="1" si="56"/>
        <v>Part of Yugo.</v>
      </c>
      <c r="BC26">
        <f t="shared" ca="1" si="57"/>
        <v>7</v>
      </c>
      <c r="BD26">
        <f t="shared" ca="1" si="58"/>
        <v>0.42372881355932207</v>
      </c>
      <c r="BE26" t="str">
        <f t="shared" ca="1" si="59"/>
        <v>Part of Cyprus</v>
      </c>
      <c r="BF26">
        <f t="shared" ca="1" si="60"/>
        <v>39</v>
      </c>
      <c r="BG26">
        <f t="shared" ca="1" si="61"/>
        <v>7.4874999999999998</v>
      </c>
      <c r="BH26">
        <f t="shared" ca="1" si="62"/>
        <v>0</v>
      </c>
      <c r="BI26">
        <f t="shared" ca="1" si="63"/>
        <v>0</v>
      </c>
      <c r="BJ26">
        <f t="shared" ca="1" si="64"/>
        <v>1.23</v>
      </c>
      <c r="BK26">
        <f t="shared" ca="1" si="65"/>
        <v>28.5</v>
      </c>
      <c r="BL26">
        <f t="shared" ca="1" si="66"/>
        <v>1.1000000000000001</v>
      </c>
      <c r="BM26">
        <f t="shared" ca="1" si="67"/>
        <v>2.94</v>
      </c>
      <c r="BN26">
        <f t="shared" ca="1" si="68"/>
        <v>0</v>
      </c>
      <c r="BO26" t="str">
        <f t="shared" ca="1" si="69"/>
        <v>Part of Ethiopia</v>
      </c>
      <c r="BP26" t="str">
        <f t="shared" ca="1" si="70"/>
        <v>Part of USSR</v>
      </c>
      <c r="BQ26">
        <f t="shared" ca="1" si="71"/>
        <v>2.97</v>
      </c>
      <c r="BR26" t="str">
        <f t="shared" ca="1" si="72"/>
        <v>n.a.</v>
      </c>
      <c r="BS26">
        <f t="shared" ca="1" si="73"/>
        <v>0</v>
      </c>
      <c r="BT26">
        <f t="shared" ca="1" si="74"/>
        <v>0</v>
      </c>
      <c r="BU26">
        <f t="shared" ca="1" si="75"/>
        <v>0</v>
      </c>
      <c r="BV26">
        <f t="shared" ca="1" si="76"/>
        <v>4.165</v>
      </c>
      <c r="BW26">
        <f t="shared" ca="1" si="77"/>
        <v>5.53</v>
      </c>
      <c r="BX26">
        <f t="shared" ca="1" si="78"/>
        <v>0</v>
      </c>
      <c r="BY26">
        <f t="shared" ca="1" si="79"/>
        <v>0</v>
      </c>
      <c r="BZ26">
        <f t="shared" ca="1" si="80"/>
        <v>278</v>
      </c>
      <c r="CA26">
        <f t="shared" ca="1" si="81"/>
        <v>0</v>
      </c>
      <c r="CB26" t="str">
        <f t="shared" ca="1" si="82"/>
        <v>Part of USSR</v>
      </c>
      <c r="CC26">
        <f t="shared" ca="1" si="83"/>
        <v>3.64</v>
      </c>
      <c r="CD26">
        <f t="shared" ca="1" si="84"/>
        <v>1.6949152542372883</v>
      </c>
      <c r="CE26">
        <f t="shared" ca="1" si="85"/>
        <v>0</v>
      </c>
      <c r="CF26">
        <f t="shared" ca="1" si="86"/>
        <v>31.2</v>
      </c>
      <c r="CG26" t="str">
        <f t="shared" ca="1" si="87"/>
        <v>Used DKK</v>
      </c>
      <c r="CH26">
        <f t="shared" ca="1" si="88"/>
        <v>0</v>
      </c>
      <c r="CI26">
        <f t="shared" ca="1" si="89"/>
        <v>0</v>
      </c>
      <c r="CJ26" t="str">
        <f t="shared" ca="1" si="90"/>
        <v>Used USD</v>
      </c>
      <c r="CK26">
        <f t="shared" ca="1" si="91"/>
        <v>0</v>
      </c>
      <c r="CL26" t="str">
        <f t="shared" ca="1" si="92"/>
        <v>Used GBP</v>
      </c>
      <c r="CM26">
        <f t="shared" ca="1" si="93"/>
        <v>45</v>
      </c>
      <c r="CN26">
        <f t="shared" ca="1" si="94"/>
        <v>0</v>
      </c>
      <c r="CO26">
        <f t="shared" ca="1" si="95"/>
        <v>0</v>
      </c>
      <c r="CP26">
        <f t="shared" ca="1" si="96"/>
        <v>5.71</v>
      </c>
      <c r="CQ26">
        <f t="shared" ca="1" si="97"/>
        <v>2</v>
      </c>
      <c r="CR26">
        <f t="shared" ca="1" si="98"/>
        <v>6.08</v>
      </c>
      <c r="CS26">
        <f t="shared" ca="1" si="99"/>
        <v>45</v>
      </c>
      <c r="CT26">
        <f t="shared" ca="1" si="100"/>
        <v>0.95650000000000002</v>
      </c>
      <c r="CU26">
        <f t="shared" ca="1" si="101"/>
        <v>13.05</v>
      </c>
      <c r="CV26">
        <f t="shared" ca="1" si="102"/>
        <v>387</v>
      </c>
      <c r="CW26">
        <f t="shared" ca="1" si="103"/>
        <v>80</v>
      </c>
      <c r="CX26">
        <f t="shared" ca="1" si="104"/>
        <v>0.44444444444444442</v>
      </c>
      <c r="CY26">
        <f t="shared" ca="1" si="105"/>
        <v>0.42194092827004215</v>
      </c>
      <c r="CZ26" t="str">
        <f t="shared" ca="1" si="106"/>
        <v>Used GBP</v>
      </c>
      <c r="DA26">
        <f t="shared" ca="1" si="107"/>
        <v>4.3478260869565214E-4</v>
      </c>
      <c r="DB26">
        <f t="shared" ca="1" si="108"/>
        <v>630</v>
      </c>
      <c r="DC26">
        <f t="shared" ca="1" si="109"/>
        <v>0.89</v>
      </c>
      <c r="DD26">
        <f t="shared" ca="1" si="110"/>
        <v>380</v>
      </c>
      <c r="DE26" t="str">
        <f t="shared" ca="1" si="111"/>
        <v>Used GBP</v>
      </c>
      <c r="DF26">
        <f t="shared" ca="1" si="112"/>
        <v>0.38610038610038611</v>
      </c>
      <c r="DG26" t="str">
        <f t="shared" ca="1" si="113"/>
        <v>Part of USSR</v>
      </c>
      <c r="DH26">
        <f t="shared" ca="1" si="114"/>
        <v>9.75</v>
      </c>
      <c r="DI26" t="str">
        <f t="shared" ca="1" si="115"/>
        <v>Used AUD</v>
      </c>
      <c r="DJ26">
        <f t="shared" ca="1" si="116"/>
        <v>0</v>
      </c>
      <c r="DK26">
        <f t="shared" ca="1" si="117"/>
        <v>380</v>
      </c>
      <c r="DL26" t="str">
        <f t="shared" ca="1" si="118"/>
        <v>Part of Yugo.</v>
      </c>
      <c r="DM26">
        <f t="shared" ca="1" si="119"/>
        <v>0.36101083032490977</v>
      </c>
      <c r="DN26" t="str">
        <f t="shared" ca="1" si="120"/>
        <v>Part of USSR</v>
      </c>
      <c r="DO26">
        <f t="shared" ca="1" si="121"/>
        <v>0.28999999999999998</v>
      </c>
      <c r="DP26" t="str">
        <f t="shared" ca="1" si="122"/>
        <v>Part of USSR</v>
      </c>
      <c r="DQ26">
        <f t="shared" ca="1" si="123"/>
        <v>3.2450000000000001</v>
      </c>
      <c r="DR26">
        <f t="shared" ca="1" si="124"/>
        <v>0</v>
      </c>
      <c r="DS26" t="str">
        <f t="shared" ca="1" si="125"/>
        <v>used USD</v>
      </c>
      <c r="DT26">
        <f t="shared" ca="1" si="126"/>
        <v>0.50505050505050508</v>
      </c>
      <c r="DU26">
        <f t="shared" ca="1" si="127"/>
        <v>0</v>
      </c>
      <c r="DV26" t="str">
        <f t="shared" ca="1" si="128"/>
        <v>Part of USSR</v>
      </c>
      <c r="DW26">
        <f t="shared" ca="1" si="129"/>
        <v>49.65</v>
      </c>
      <c r="DX26">
        <f t="shared" ca="1" si="130"/>
        <v>0</v>
      </c>
      <c r="DY26" t="str">
        <f t="shared" ca="1" si="131"/>
        <v>Part of Yugo.</v>
      </c>
      <c r="DZ26">
        <f t="shared" ca="1" si="132"/>
        <v>0</v>
      </c>
      <c r="EA26">
        <f t="shared" ca="1" si="133"/>
        <v>1.0416666666666667</v>
      </c>
      <c r="EB26">
        <f t="shared" ca="1" si="134"/>
        <v>3.1</v>
      </c>
      <c r="EC26">
        <f t="shared" ca="1" si="135"/>
        <v>0</v>
      </c>
      <c r="ED26">
        <f t="shared" ca="1" si="136"/>
        <v>0</v>
      </c>
      <c r="EE26">
        <f t="shared" ca="1" si="137"/>
        <v>0</v>
      </c>
      <c r="EF26" t="str">
        <f t="shared" ca="1" si="138"/>
        <v>Used USD</v>
      </c>
      <c r="EG26">
        <f t="shared" ca="1" si="139"/>
        <v>0</v>
      </c>
      <c r="EH26">
        <f t="shared" ca="1" si="140"/>
        <v>55.6</v>
      </c>
      <c r="EI26">
        <f t="shared" ca="1" si="141"/>
        <v>0</v>
      </c>
      <c r="EJ26" t="str">
        <f t="shared" ca="1" si="142"/>
        <v>Part of Comoros</v>
      </c>
      <c r="EK26">
        <f t="shared" ca="1" si="143"/>
        <v>1.2489999999999999E-2</v>
      </c>
      <c r="EL26" t="str">
        <f t="shared" ca="1" si="144"/>
        <v>Used USD</v>
      </c>
      <c r="EM26" t="str">
        <f t="shared" ca="1" si="145"/>
        <v>Part of USSR</v>
      </c>
      <c r="EN26" t="str">
        <f t="shared" ca="1" si="146"/>
        <v>Used FFR</v>
      </c>
      <c r="EO26">
        <f t="shared" ca="1" si="147"/>
        <v>0</v>
      </c>
      <c r="EP26" t="str">
        <f t="shared" ca="1" si="148"/>
        <v>Part of Yugo.</v>
      </c>
      <c r="EQ26">
        <f t="shared" ca="1" si="149"/>
        <v>0</v>
      </c>
      <c r="ER26">
        <f t="shared" ca="1" si="150"/>
        <v>5.17</v>
      </c>
      <c r="ES26">
        <f t="shared" ca="1" si="151"/>
        <v>0</v>
      </c>
      <c r="ET26">
        <f t="shared" ca="1" si="152"/>
        <v>19</v>
      </c>
      <c r="EU26" t="str">
        <f t="shared" ca="1" si="153"/>
        <v>used ZAR</v>
      </c>
      <c r="EV26" t="str">
        <f t="shared" ca="1" si="154"/>
        <v>Used AUD</v>
      </c>
      <c r="EW26">
        <f t="shared" ca="1" si="155"/>
        <v>17.5</v>
      </c>
      <c r="EX26">
        <f t="shared" ca="1" si="156"/>
        <v>3.6</v>
      </c>
      <c r="EY26">
        <f t="shared" ca="1" si="157"/>
        <v>0</v>
      </c>
      <c r="EZ26">
        <f t="shared" ca="1" si="158"/>
        <v>0</v>
      </c>
      <c r="FA26">
        <f t="shared" ca="1" si="159"/>
        <v>1.0126582278481011</v>
      </c>
      <c r="FB26">
        <f t="shared" ca="1" si="160"/>
        <v>1.668E-9</v>
      </c>
      <c r="FC26">
        <f t="shared" ca="1" si="161"/>
        <v>278</v>
      </c>
      <c r="FD26">
        <f t="shared" ca="1" si="162"/>
        <v>1.3333333333333333</v>
      </c>
      <c r="FE26" t="str">
        <f t="shared" ca="1" si="163"/>
        <v>Used NZD</v>
      </c>
      <c r="FF26" t="str">
        <f t="shared" ca="1" si="164"/>
        <v>Used AUD</v>
      </c>
      <c r="FG26" t="str">
        <f t="shared" ca="1" si="165"/>
        <v>Used USD</v>
      </c>
      <c r="FH26">
        <f t="shared" ca="1" si="166"/>
        <v>7.1275000000000004</v>
      </c>
      <c r="FI26">
        <f t="shared" ca="1" si="167"/>
        <v>0</v>
      </c>
      <c r="FJ26">
        <f t="shared" ca="1" si="168"/>
        <v>10.5</v>
      </c>
      <c r="FK26" t="str">
        <f t="shared" ca="1" si="169"/>
        <v>Used USD</v>
      </c>
      <c r="FL26" t="str">
        <f t="shared" ca="1" si="170"/>
        <v>Used USD</v>
      </c>
      <c r="FM26" t="str">
        <f t="shared" ca="1" si="171"/>
        <v>Used AUD</v>
      </c>
      <c r="FN26">
        <f t="shared" ca="1" si="172"/>
        <v>152</v>
      </c>
      <c r="FO26">
        <f t="shared" ca="1" si="173"/>
        <v>5.8000000000000003E-8</v>
      </c>
      <c r="FP26">
        <f t="shared" ca="1" si="174"/>
        <v>7.1</v>
      </c>
      <c r="FQ26" t="str">
        <f t="shared" ca="1" si="175"/>
        <v>Used NZD</v>
      </c>
      <c r="FR26">
        <f t="shared" ca="1" si="176"/>
        <v>1.7999999999999999E-2</v>
      </c>
      <c r="FS26">
        <f t="shared" ca="1" si="177"/>
        <v>28.6</v>
      </c>
      <c r="FT26" t="str">
        <f t="shared" ca="1" si="178"/>
        <v>Used USD</v>
      </c>
      <c r="FU26">
        <f t="shared" ca="1" si="179"/>
        <v>4.82</v>
      </c>
      <c r="FV26">
        <f t="shared" ca="1" si="180"/>
        <v>0</v>
      </c>
      <c r="FW26">
        <f t="shared" ca="1" si="181"/>
        <v>41.2</v>
      </c>
      <c r="FX26">
        <f t="shared" ca="1" si="182"/>
        <v>6.1500000000000001E-3</v>
      </c>
      <c r="FY26">
        <f t="shared" ca="1" si="183"/>
        <v>0</v>
      </c>
      <c r="FZ26" t="str">
        <f t="shared" ca="1" si="184"/>
        <v>Used GBP</v>
      </c>
      <c r="GA26">
        <f t="shared" ca="1" si="185"/>
        <v>0</v>
      </c>
      <c r="GB26">
        <f t="shared" ca="1" si="186"/>
        <v>0</v>
      </c>
      <c r="GC26">
        <f t="shared" ca="1" si="187"/>
        <v>0</v>
      </c>
      <c r="GD26">
        <f t="shared" ca="1" si="188"/>
        <v>0</v>
      </c>
      <c r="GE26">
        <f t="shared" ca="1" si="189"/>
        <v>0</v>
      </c>
      <c r="GF26" t="str">
        <f t="shared" ca="1" si="190"/>
        <v>Used ITL</v>
      </c>
      <c r="GG26">
        <f t="shared" ca="1" si="191"/>
        <v>0</v>
      </c>
      <c r="GH26">
        <f t="shared" ca="1" si="192"/>
        <v>4.5199999999999996</v>
      </c>
      <c r="GI26">
        <f t="shared" ca="1" si="193"/>
        <v>278</v>
      </c>
      <c r="GJ26">
        <f t="shared" ca="1" si="194"/>
        <v>1.5E-3</v>
      </c>
      <c r="GK26">
        <f t="shared" ca="1" si="195"/>
        <v>0</v>
      </c>
      <c r="GL26">
        <f t="shared" ca="1" si="196"/>
        <v>0</v>
      </c>
      <c r="GM26">
        <f t="shared" ca="1" si="197"/>
        <v>0</v>
      </c>
      <c r="GN26" t="str">
        <f t="shared" ca="1" si="198"/>
        <v>Part of Czecho.</v>
      </c>
      <c r="GO26" t="str">
        <f t="shared" ca="1" si="199"/>
        <v>Part of Yugo.</v>
      </c>
      <c r="GP26">
        <f t="shared" ca="1" si="200"/>
        <v>0</v>
      </c>
      <c r="GQ26">
        <f t="shared" ca="1" si="201"/>
        <v>0</v>
      </c>
      <c r="GR26" t="str">
        <f t="shared" ca="1" si="202"/>
        <v>Part of Somalia</v>
      </c>
      <c r="GS26">
        <f t="shared" ca="1" si="203"/>
        <v>0.79365079365079361</v>
      </c>
      <c r="GT26">
        <f t="shared" ca="1" si="204"/>
        <v>73</v>
      </c>
      <c r="GU26">
        <f t="shared" ca="1" si="205"/>
        <v>15.2</v>
      </c>
      <c r="GV26">
        <f t="shared" ca="1" si="206"/>
        <v>6.7567567567567571E-2</v>
      </c>
      <c r="GW26">
        <f t="shared" ca="1" si="207"/>
        <v>2.13</v>
      </c>
      <c r="GX26" t="str">
        <f t="shared" ca="1" si="208"/>
        <v>Used NOK</v>
      </c>
      <c r="GY26">
        <f t="shared" ca="1" si="209"/>
        <v>0</v>
      </c>
      <c r="GZ26">
        <f t="shared" ca="1" si="210"/>
        <v>5.3</v>
      </c>
      <c r="HA26">
        <f t="shared" ca="1" si="211"/>
        <v>4.3049999999999997</v>
      </c>
      <c r="HB26">
        <f t="shared" ca="1" si="212"/>
        <v>4.53</v>
      </c>
      <c r="HC26">
        <f t="shared" ca="1" si="213"/>
        <v>41.2</v>
      </c>
      <c r="HD26" t="str">
        <f t="shared" ca="1" si="214"/>
        <v>Part of USSR</v>
      </c>
      <c r="HE26">
        <f t="shared" ca="1" si="215"/>
        <v>10.45</v>
      </c>
      <c r="HF26">
        <f t="shared" ca="1" si="216"/>
        <v>20.75</v>
      </c>
      <c r="HG26">
        <f t="shared" ca="1" si="217"/>
        <v>0</v>
      </c>
      <c r="HH26">
        <f t="shared" ca="1" si="218"/>
        <v>278</v>
      </c>
      <c r="HI26" t="str">
        <f t="shared" ca="1" si="219"/>
        <v>Used NZD</v>
      </c>
      <c r="HJ26">
        <f t="shared" ca="1" si="220"/>
        <v>0</v>
      </c>
      <c r="HK26" t="str">
        <f t="shared" ca="1" si="221"/>
        <v>Part of USSR</v>
      </c>
      <c r="HL26">
        <f t="shared" ca="1" si="222"/>
        <v>0</v>
      </c>
      <c r="HM26">
        <f t="shared" ca="1" si="223"/>
        <v>0.56999999999999995</v>
      </c>
      <c r="HN26">
        <f t="shared" ca="1" si="224"/>
        <v>15.9</v>
      </c>
      <c r="HO26" t="str">
        <f t="shared" ca="1" si="225"/>
        <v>Part of USSR</v>
      </c>
      <c r="HP26" t="str">
        <f t="shared" ca="1" si="226"/>
        <v>Used JMD</v>
      </c>
      <c r="HQ26" t="str">
        <f t="shared" ca="1" si="227"/>
        <v>Used AUD</v>
      </c>
      <c r="HR26">
        <f t="shared" ca="1" si="228"/>
        <v>0.10099999999999999</v>
      </c>
      <c r="HS26" t="str">
        <f t="shared" ca="1" si="229"/>
        <v>Part of USSR</v>
      </c>
      <c r="HT26">
        <f t="shared" ca="1" si="230"/>
        <v>4.82</v>
      </c>
      <c r="HU26">
        <f t="shared" ca="1" si="231"/>
        <v>0.42283298097251582</v>
      </c>
      <c r="HV26">
        <f t="shared" ca="1" si="232"/>
        <v>1</v>
      </c>
      <c r="HW26">
        <f t="shared" ca="1" si="233"/>
        <v>2.9E-4</v>
      </c>
      <c r="HX26" t="str">
        <f t="shared" ca="1" si="234"/>
        <v>Part of USSR</v>
      </c>
      <c r="HY26">
        <f t="shared" ca="1" si="235"/>
        <v>0</v>
      </c>
      <c r="HZ26" t="str">
        <f t="shared" ca="1" si="236"/>
        <v>Used ITL</v>
      </c>
      <c r="IA26">
        <f t="shared" ca="1" si="237"/>
        <v>4.5</v>
      </c>
      <c r="IB26">
        <f t="shared" ca="1" si="238"/>
        <v>0</v>
      </c>
      <c r="IC26" t="str">
        <f t="shared" ca="1" si="239"/>
        <v>used USD</v>
      </c>
      <c r="ID26">
        <f t="shared" ca="1" si="240"/>
        <v>0</v>
      </c>
      <c r="IE26" t="str">
        <f t="shared" ca="1" si="241"/>
        <v>Used JOD</v>
      </c>
      <c r="IF26">
        <f t="shared" ca="1" si="242"/>
        <v>0</v>
      </c>
      <c r="IG26">
        <f t="shared" ca="1" si="243"/>
        <v>0.94339622641509424</v>
      </c>
      <c r="IH26">
        <f t="shared" ca="1" si="244"/>
        <v>1.1494252873563218</v>
      </c>
    </row>
    <row r="27" spans="1:242" x14ac:dyDescent="0.25">
      <c r="A27" t="str">
        <f t="shared" ca="1" si="4"/>
        <v>1971</v>
      </c>
      <c r="B27">
        <f t="shared" ca="1" si="5"/>
        <v>76.5</v>
      </c>
      <c r="C27">
        <f t="shared" ca="1" si="6"/>
        <v>52</v>
      </c>
      <c r="D27">
        <f t="shared" ca="1" si="7"/>
        <v>6.4</v>
      </c>
      <c r="E27">
        <v>1</v>
      </c>
      <c r="F27">
        <f t="shared" ca="1" si="8"/>
        <v>0</v>
      </c>
      <c r="G27">
        <f t="shared" ca="1" si="9"/>
        <v>3.4000000000000002E-2</v>
      </c>
      <c r="H27">
        <f t="shared" ca="1" si="10"/>
        <v>0</v>
      </c>
      <c r="I27">
        <f t="shared" ca="1" si="11"/>
        <v>0</v>
      </c>
      <c r="J27">
        <f t="shared" ca="1" si="12"/>
        <v>1.0099999999999999E-10</v>
      </c>
      <c r="K27" t="str">
        <f t="shared" ca="1" si="13"/>
        <v>Part of USSR</v>
      </c>
      <c r="L27" t="str">
        <f t="shared" ca="1" si="14"/>
        <v>Part of Neth. Antilles</v>
      </c>
      <c r="M27">
        <f t="shared" ca="1" si="15"/>
        <v>0.84745762711864414</v>
      </c>
      <c r="N27">
        <f t="shared" ca="1" si="16"/>
        <v>23.6</v>
      </c>
      <c r="O27" t="str">
        <f t="shared" ca="1" si="17"/>
        <v>Part of USSR</v>
      </c>
      <c r="P27">
        <f t="shared" ca="1" si="18"/>
        <v>0</v>
      </c>
      <c r="Q27">
        <f t="shared" ca="1" si="19"/>
        <v>0</v>
      </c>
      <c r="R27">
        <f t="shared" ca="1" si="20"/>
        <v>0</v>
      </c>
      <c r="S27">
        <f t="shared" ca="1" si="21"/>
        <v>0</v>
      </c>
      <c r="T27" t="str">
        <f t="shared" ca="1" si="22"/>
        <v>Part of USSR</v>
      </c>
      <c r="U27">
        <f t="shared" ca="1" si="23"/>
        <v>45.2</v>
      </c>
      <c r="V27">
        <f t="shared" ca="1" si="24"/>
        <v>0</v>
      </c>
      <c r="W27">
        <f t="shared" ca="1" si="25"/>
        <v>264</v>
      </c>
      <c r="X27">
        <f t="shared" ca="1" si="26"/>
        <v>0</v>
      </c>
      <c r="Y27" t="str">
        <f t="shared" ca="1" si="27"/>
        <v>used INR</v>
      </c>
      <c r="Z27">
        <f t="shared" ca="1" si="28"/>
        <v>1.9749999999999999E-5</v>
      </c>
      <c r="AA27" t="str">
        <f t="shared" ca="1" si="29"/>
        <v>Part of Yugo.</v>
      </c>
      <c r="AB27">
        <f t="shared" ca="1" si="30"/>
        <v>0</v>
      </c>
      <c r="AC27">
        <f t="shared" ca="1" si="31"/>
        <v>2.3090909090909091E-12</v>
      </c>
      <c r="AD27" t="str">
        <f t="shared" ca="1" si="32"/>
        <v>Used GBP</v>
      </c>
      <c r="AE27" t="str">
        <f t="shared" ca="1" si="33"/>
        <v>used USD</v>
      </c>
      <c r="AF27">
        <f t="shared" ca="1" si="34"/>
        <v>0</v>
      </c>
      <c r="AG27">
        <f t="shared" ca="1" si="35"/>
        <v>3.0600000000000002E-3</v>
      </c>
      <c r="AH27">
        <f t="shared" ca="1" si="36"/>
        <v>264</v>
      </c>
      <c r="AI27">
        <f t="shared" ca="1" si="37"/>
        <v>0</v>
      </c>
      <c r="AJ27">
        <f t="shared" ca="1" si="38"/>
        <v>295</v>
      </c>
      <c r="AK27">
        <f t="shared" ca="1" si="39"/>
        <v>264</v>
      </c>
      <c r="AL27">
        <f t="shared" ca="1" si="40"/>
        <v>1.0009999999999999</v>
      </c>
      <c r="AM27">
        <f t="shared" ca="1" si="41"/>
        <v>0</v>
      </c>
      <c r="AN27" t="str">
        <f t="shared" ca="1" si="42"/>
        <v>Used JMD</v>
      </c>
      <c r="AO27">
        <f t="shared" ca="1" si="43"/>
        <v>264</v>
      </c>
      <c r="AP27">
        <f t="shared" ca="1" si="44"/>
        <v>264</v>
      </c>
      <c r="AQ27">
        <f t="shared" ca="1" si="45"/>
        <v>7.4700000000000003E-2</v>
      </c>
      <c r="AR27">
        <f t="shared" ca="1" si="46"/>
        <v>3.05</v>
      </c>
      <c r="AS27" t="str">
        <f t="shared" ca="1" si="47"/>
        <v>Used AUD</v>
      </c>
      <c r="AT27" t="str">
        <f t="shared" ca="1" si="48"/>
        <v>Used AUD</v>
      </c>
      <c r="AU27">
        <f t="shared" ca="1" si="49"/>
        <v>23.3</v>
      </c>
      <c r="AV27">
        <f t="shared" ca="1" si="50"/>
        <v>0</v>
      </c>
      <c r="AW27">
        <f t="shared" ca="1" si="51"/>
        <v>264</v>
      </c>
      <c r="AX27">
        <f t="shared" ca="1" si="52"/>
        <v>2.5499999999999999E-7</v>
      </c>
      <c r="AY27">
        <f t="shared" ca="1" si="53"/>
        <v>0.94117647058823528</v>
      </c>
      <c r="AZ27">
        <f t="shared" ca="1" si="54"/>
        <v>11</v>
      </c>
      <c r="BA27">
        <f t="shared" ca="1" si="55"/>
        <v>264</v>
      </c>
      <c r="BB27" t="str">
        <f t="shared" ca="1" si="56"/>
        <v>Part of Yugo.</v>
      </c>
      <c r="BC27">
        <f t="shared" ca="1" si="57"/>
        <v>9.6999999999999993</v>
      </c>
      <c r="BD27">
        <f t="shared" ca="1" si="58"/>
        <v>0.39840637450199207</v>
      </c>
      <c r="BE27" t="str">
        <f t="shared" ca="1" si="59"/>
        <v>Part of Cyprus</v>
      </c>
      <c r="BF27">
        <f t="shared" ca="1" si="60"/>
        <v>32.75</v>
      </c>
      <c r="BG27">
        <f t="shared" ca="1" si="61"/>
        <v>7.07</v>
      </c>
      <c r="BH27">
        <f t="shared" ca="1" si="62"/>
        <v>0</v>
      </c>
      <c r="BI27">
        <f t="shared" ca="1" si="63"/>
        <v>0</v>
      </c>
      <c r="BJ27">
        <f t="shared" ca="1" si="64"/>
        <v>1.23</v>
      </c>
      <c r="BK27">
        <f t="shared" ca="1" si="65"/>
        <v>27.8</v>
      </c>
      <c r="BL27">
        <f t="shared" ca="1" si="66"/>
        <v>1.1499999999999999</v>
      </c>
      <c r="BM27">
        <f t="shared" ca="1" si="67"/>
        <v>2.94</v>
      </c>
      <c r="BN27">
        <f t="shared" ca="1" si="68"/>
        <v>0</v>
      </c>
      <c r="BO27" t="str">
        <f t="shared" ca="1" si="69"/>
        <v>Part of Ethiopia</v>
      </c>
      <c r="BP27" t="str">
        <f t="shared" ca="1" si="70"/>
        <v>Part of USSR</v>
      </c>
      <c r="BQ27">
        <f t="shared" ca="1" si="71"/>
        <v>2.88</v>
      </c>
      <c r="BR27" t="str">
        <f t="shared" ca="1" si="72"/>
        <v>n.a.</v>
      </c>
      <c r="BS27">
        <f t="shared" ca="1" si="73"/>
        <v>0</v>
      </c>
      <c r="BT27">
        <f t="shared" ca="1" si="74"/>
        <v>0</v>
      </c>
      <c r="BU27">
        <f t="shared" ca="1" si="75"/>
        <v>0</v>
      </c>
      <c r="BV27">
        <f t="shared" ca="1" si="76"/>
        <v>4.1500000000000004</v>
      </c>
      <c r="BW27">
        <f t="shared" ca="1" si="77"/>
        <v>5.23</v>
      </c>
      <c r="BX27">
        <f t="shared" ca="1" si="78"/>
        <v>0</v>
      </c>
      <c r="BY27">
        <f t="shared" ca="1" si="79"/>
        <v>0</v>
      </c>
      <c r="BZ27">
        <f t="shared" ca="1" si="80"/>
        <v>264</v>
      </c>
      <c r="CA27">
        <f t="shared" ca="1" si="81"/>
        <v>0</v>
      </c>
      <c r="CB27" t="str">
        <f t="shared" ca="1" si="82"/>
        <v>Part of USSR</v>
      </c>
      <c r="CC27">
        <f t="shared" ca="1" si="83"/>
        <v>3.26</v>
      </c>
      <c r="CD27">
        <f t="shared" ca="1" si="84"/>
        <v>1.8181818181818181</v>
      </c>
      <c r="CE27">
        <f t="shared" ca="1" si="85"/>
        <v>0</v>
      </c>
      <c r="CF27">
        <f t="shared" ca="1" si="86"/>
        <v>31.5</v>
      </c>
      <c r="CG27" t="str">
        <f t="shared" ca="1" si="87"/>
        <v>Used DKK</v>
      </c>
      <c r="CH27">
        <f t="shared" ca="1" si="88"/>
        <v>0</v>
      </c>
      <c r="CI27">
        <f t="shared" ca="1" si="89"/>
        <v>0</v>
      </c>
      <c r="CJ27" t="str">
        <f t="shared" ca="1" si="90"/>
        <v>Used USD</v>
      </c>
      <c r="CK27">
        <f t="shared" ca="1" si="91"/>
        <v>1.07</v>
      </c>
      <c r="CL27" t="str">
        <f t="shared" ca="1" si="92"/>
        <v>Used GBP</v>
      </c>
      <c r="CM27">
        <f t="shared" ca="1" si="93"/>
        <v>50</v>
      </c>
      <c r="CN27">
        <f t="shared" ca="1" si="94"/>
        <v>0</v>
      </c>
      <c r="CO27">
        <f t="shared" ca="1" si="95"/>
        <v>0</v>
      </c>
      <c r="CP27">
        <f t="shared" ca="1" si="96"/>
        <v>5.71</v>
      </c>
      <c r="CQ27">
        <f t="shared" ca="1" si="97"/>
        <v>2</v>
      </c>
      <c r="CR27">
        <f t="shared" ca="1" si="98"/>
        <v>5.8174999999999999</v>
      </c>
      <c r="CS27">
        <f t="shared" ca="1" si="99"/>
        <v>40.700000000000003</v>
      </c>
      <c r="CT27">
        <f t="shared" ca="1" si="100"/>
        <v>0.97</v>
      </c>
      <c r="CU27">
        <f t="shared" ca="1" si="101"/>
        <v>14.1</v>
      </c>
      <c r="CV27">
        <f t="shared" ca="1" si="102"/>
        <v>415</v>
      </c>
      <c r="CW27">
        <f t="shared" ca="1" si="103"/>
        <v>79.7</v>
      </c>
      <c r="CX27">
        <f t="shared" ca="1" si="104"/>
        <v>0.42016806722689076</v>
      </c>
      <c r="CY27">
        <f t="shared" ca="1" si="105"/>
        <v>0.39215686274509809</v>
      </c>
      <c r="CZ27" t="str">
        <f t="shared" ca="1" si="106"/>
        <v>Used GBP</v>
      </c>
      <c r="DA27">
        <f t="shared" ca="1" si="107"/>
        <v>5.4054054054054055E-4</v>
      </c>
      <c r="DB27">
        <f t="shared" ca="1" si="108"/>
        <v>600</v>
      </c>
      <c r="DC27">
        <f t="shared" ca="1" si="109"/>
        <v>0.87</v>
      </c>
      <c r="DD27">
        <f t="shared" ca="1" si="110"/>
        <v>313</v>
      </c>
      <c r="DE27" t="str">
        <f t="shared" ca="1" si="111"/>
        <v>Used GBP</v>
      </c>
      <c r="DF27">
        <f t="shared" ca="1" si="112"/>
        <v>0.38461538461538458</v>
      </c>
      <c r="DG27" t="str">
        <f t="shared" ca="1" si="113"/>
        <v>Part of USSR</v>
      </c>
      <c r="DH27">
        <f t="shared" ca="1" si="114"/>
        <v>9.1</v>
      </c>
      <c r="DI27" t="str">
        <f t="shared" ca="1" si="115"/>
        <v>Used AUD</v>
      </c>
      <c r="DJ27">
        <f t="shared" ca="1" si="116"/>
        <v>0</v>
      </c>
      <c r="DK27">
        <f t="shared" ca="1" si="117"/>
        <v>435</v>
      </c>
      <c r="DL27" t="str">
        <f t="shared" ca="1" si="118"/>
        <v>Part of Yugo.</v>
      </c>
      <c r="DM27">
        <f t="shared" ca="1" si="119"/>
        <v>0.33670033670033667</v>
      </c>
      <c r="DN27" t="str">
        <f t="shared" ca="1" si="120"/>
        <v>Part of USSR</v>
      </c>
      <c r="DO27">
        <f t="shared" ca="1" si="121"/>
        <v>0.3125</v>
      </c>
      <c r="DP27" t="str">
        <f t="shared" ca="1" si="122"/>
        <v>Part of USSR</v>
      </c>
      <c r="DQ27">
        <f t="shared" ca="1" si="123"/>
        <v>3.11</v>
      </c>
      <c r="DR27">
        <f t="shared" ca="1" si="124"/>
        <v>0</v>
      </c>
      <c r="DS27" t="str">
        <f t="shared" ca="1" si="125"/>
        <v>used USD</v>
      </c>
      <c r="DT27">
        <f t="shared" ca="1" si="126"/>
        <v>0.45454545454545453</v>
      </c>
      <c r="DU27">
        <f t="shared" ca="1" si="127"/>
        <v>0</v>
      </c>
      <c r="DV27" t="str">
        <f t="shared" ca="1" si="128"/>
        <v>Part of USSR</v>
      </c>
      <c r="DW27">
        <f t="shared" ca="1" si="129"/>
        <v>45.2</v>
      </c>
      <c r="DX27">
        <f t="shared" ca="1" si="130"/>
        <v>0</v>
      </c>
      <c r="DY27" t="str">
        <f t="shared" ca="1" si="131"/>
        <v>Part of Yugo.</v>
      </c>
      <c r="DZ27">
        <f t="shared" ca="1" si="132"/>
        <v>0</v>
      </c>
      <c r="EA27">
        <f t="shared" ca="1" si="133"/>
        <v>1.25</v>
      </c>
      <c r="EB27">
        <f t="shared" ca="1" si="134"/>
        <v>3.05</v>
      </c>
      <c r="EC27">
        <f t="shared" ca="1" si="135"/>
        <v>0</v>
      </c>
      <c r="ED27">
        <f t="shared" ca="1" si="136"/>
        <v>0</v>
      </c>
      <c r="EE27">
        <f t="shared" ca="1" si="137"/>
        <v>0</v>
      </c>
      <c r="EF27" t="str">
        <f t="shared" ca="1" si="138"/>
        <v>Used USD</v>
      </c>
      <c r="EG27">
        <f t="shared" ca="1" si="139"/>
        <v>0</v>
      </c>
      <c r="EH27">
        <f t="shared" ca="1" si="140"/>
        <v>52.8</v>
      </c>
      <c r="EI27">
        <f t="shared" ca="1" si="141"/>
        <v>0</v>
      </c>
      <c r="EJ27" t="str">
        <f t="shared" ca="1" si="142"/>
        <v>Part of Comoros</v>
      </c>
      <c r="EK27">
        <f t="shared" ca="1" si="143"/>
        <v>1.2500000000000001E-2</v>
      </c>
      <c r="EL27" t="str">
        <f t="shared" ca="1" si="144"/>
        <v>Used USD</v>
      </c>
      <c r="EM27" t="str">
        <f t="shared" ca="1" si="145"/>
        <v>Part of USSR</v>
      </c>
      <c r="EN27" t="str">
        <f t="shared" ca="1" si="146"/>
        <v>Used FFR</v>
      </c>
      <c r="EO27">
        <f t="shared" ca="1" si="147"/>
        <v>0</v>
      </c>
      <c r="EP27" t="str">
        <f t="shared" ca="1" si="148"/>
        <v>Part of Yugo.</v>
      </c>
      <c r="EQ27">
        <f t="shared" ca="1" si="149"/>
        <v>0</v>
      </c>
      <c r="ER27">
        <f t="shared" ca="1" si="150"/>
        <v>5.0199999999999996</v>
      </c>
      <c r="ES27">
        <f t="shared" ca="1" si="151"/>
        <v>0</v>
      </c>
      <c r="ET27">
        <f t="shared" ca="1" si="152"/>
        <v>18.8</v>
      </c>
      <c r="EU27" t="str">
        <f t="shared" ca="1" si="153"/>
        <v>used ZAR</v>
      </c>
      <c r="EV27" t="str">
        <f t="shared" ca="1" si="154"/>
        <v>Used AUD</v>
      </c>
      <c r="EW27">
        <f t="shared" ca="1" si="155"/>
        <v>16.45</v>
      </c>
      <c r="EX27">
        <f t="shared" ca="1" si="156"/>
        <v>3.27</v>
      </c>
      <c r="EY27">
        <f t="shared" ca="1" si="157"/>
        <v>0</v>
      </c>
      <c r="EZ27">
        <f t="shared" ca="1" si="158"/>
        <v>0</v>
      </c>
      <c r="FA27">
        <f t="shared" ca="1" si="159"/>
        <v>0.94117647058823528</v>
      </c>
      <c r="FB27">
        <f t="shared" ca="1" si="160"/>
        <v>1.668E-9</v>
      </c>
      <c r="FC27">
        <f t="shared" ca="1" si="161"/>
        <v>264</v>
      </c>
      <c r="FD27">
        <f t="shared" ca="1" si="162"/>
        <v>1.1428571428571428</v>
      </c>
      <c r="FE27" t="str">
        <f t="shared" ca="1" si="163"/>
        <v>Used NZD</v>
      </c>
      <c r="FF27" t="str">
        <f t="shared" ca="1" si="164"/>
        <v>Used AUD</v>
      </c>
      <c r="FG27" t="str">
        <f t="shared" ca="1" si="165"/>
        <v>Used USD</v>
      </c>
      <c r="FH27">
        <f t="shared" ca="1" si="166"/>
        <v>6.72</v>
      </c>
      <c r="FI27">
        <f t="shared" ca="1" si="167"/>
        <v>0</v>
      </c>
      <c r="FJ27">
        <f t="shared" ca="1" si="168"/>
        <v>14.85</v>
      </c>
      <c r="FK27" t="str">
        <f t="shared" ca="1" si="169"/>
        <v>Used USD</v>
      </c>
      <c r="FL27" t="str">
        <f t="shared" ca="1" si="170"/>
        <v>Used USD</v>
      </c>
      <c r="FM27" t="str">
        <f t="shared" ca="1" si="171"/>
        <v>Used AUD</v>
      </c>
      <c r="FN27">
        <f t="shared" ca="1" si="172"/>
        <v>156</v>
      </c>
      <c r="FO27">
        <f t="shared" ca="1" si="173"/>
        <v>7.0000000000000005E-8</v>
      </c>
      <c r="FP27">
        <f t="shared" ca="1" si="174"/>
        <v>6.88</v>
      </c>
      <c r="FQ27" t="str">
        <f t="shared" ca="1" si="175"/>
        <v>Used NZD</v>
      </c>
      <c r="FR27">
        <f t="shared" ca="1" si="176"/>
        <v>8.5000000000000006E-3</v>
      </c>
      <c r="FS27">
        <f t="shared" ca="1" si="177"/>
        <v>26.95</v>
      </c>
      <c r="FT27" t="str">
        <f t="shared" ca="1" si="178"/>
        <v>Used USD</v>
      </c>
      <c r="FU27">
        <f t="shared" ca="1" si="179"/>
        <v>4.49</v>
      </c>
      <c r="FV27">
        <f t="shared" ca="1" si="180"/>
        <v>0</v>
      </c>
      <c r="FW27">
        <f t="shared" ca="1" si="181"/>
        <v>41.5</v>
      </c>
      <c r="FX27">
        <f t="shared" ca="1" si="182"/>
        <v>4.5999999999999999E-3</v>
      </c>
      <c r="FY27">
        <f t="shared" ca="1" si="183"/>
        <v>0</v>
      </c>
      <c r="FZ27" t="str">
        <f t="shared" ca="1" si="184"/>
        <v>Used GBP</v>
      </c>
      <c r="GA27">
        <f t="shared" ca="1" si="185"/>
        <v>0</v>
      </c>
      <c r="GB27">
        <f t="shared" ca="1" si="186"/>
        <v>0</v>
      </c>
      <c r="GC27">
        <f t="shared" ca="1" si="187"/>
        <v>0</v>
      </c>
      <c r="GD27">
        <f t="shared" ca="1" si="188"/>
        <v>0</v>
      </c>
      <c r="GE27">
        <f t="shared" ca="1" si="189"/>
        <v>0</v>
      </c>
      <c r="GF27" t="str">
        <f t="shared" ca="1" si="190"/>
        <v>Used ITL</v>
      </c>
      <c r="GG27">
        <f t="shared" ca="1" si="191"/>
        <v>0</v>
      </c>
      <c r="GH27">
        <f t="shared" ca="1" si="192"/>
        <v>4.1500000000000004</v>
      </c>
      <c r="GI27">
        <f t="shared" ca="1" si="193"/>
        <v>264</v>
      </c>
      <c r="GJ27">
        <f t="shared" ca="1" si="194"/>
        <v>1.7750000000000001E-3</v>
      </c>
      <c r="GK27">
        <f t="shared" ca="1" si="195"/>
        <v>0</v>
      </c>
      <c r="GL27">
        <f t="shared" ca="1" si="196"/>
        <v>0</v>
      </c>
      <c r="GM27">
        <f t="shared" ca="1" si="197"/>
        <v>0</v>
      </c>
      <c r="GN27" t="str">
        <f t="shared" ca="1" si="198"/>
        <v>Part of Czecho.</v>
      </c>
      <c r="GO27" t="str">
        <f t="shared" ca="1" si="199"/>
        <v>Part of Yugo.</v>
      </c>
      <c r="GP27">
        <f t="shared" ca="1" si="200"/>
        <v>0</v>
      </c>
      <c r="GQ27">
        <f t="shared" ca="1" si="201"/>
        <v>0</v>
      </c>
      <c r="GR27" t="str">
        <f t="shared" ca="1" si="202"/>
        <v>Part of Somalia</v>
      </c>
      <c r="GS27">
        <f t="shared" ca="1" si="203"/>
        <v>0.78125</v>
      </c>
      <c r="GT27">
        <f t="shared" ca="1" si="204"/>
        <v>69</v>
      </c>
      <c r="GU27">
        <f t="shared" ca="1" si="205"/>
        <v>18.5</v>
      </c>
      <c r="GV27">
        <f t="shared" ca="1" si="206"/>
        <v>5.9880239520958091E-2</v>
      </c>
      <c r="GW27">
        <f t="shared" ca="1" si="207"/>
        <v>2.08</v>
      </c>
      <c r="GX27" t="str">
        <f t="shared" ca="1" si="208"/>
        <v>Used NOK</v>
      </c>
      <c r="GY27">
        <f t="shared" ca="1" si="209"/>
        <v>0</v>
      </c>
      <c r="GZ27">
        <f t="shared" ca="1" si="210"/>
        <v>4.87</v>
      </c>
      <c r="HA27">
        <f t="shared" ca="1" si="211"/>
        <v>3.94</v>
      </c>
      <c r="HB27">
        <f t="shared" ca="1" si="212"/>
        <v>4.3899999999999997</v>
      </c>
      <c r="HC27">
        <f t="shared" ca="1" si="213"/>
        <v>50.8</v>
      </c>
      <c r="HD27" t="str">
        <f t="shared" ca="1" si="214"/>
        <v>Part of USSR</v>
      </c>
      <c r="HE27">
        <f t="shared" ca="1" si="215"/>
        <v>15</v>
      </c>
      <c r="HF27">
        <f t="shared" ca="1" si="216"/>
        <v>21.3</v>
      </c>
      <c r="HG27">
        <f t="shared" ca="1" si="217"/>
        <v>0</v>
      </c>
      <c r="HH27">
        <f t="shared" ca="1" si="218"/>
        <v>264</v>
      </c>
      <c r="HI27" t="str">
        <f t="shared" ca="1" si="219"/>
        <v>Used NZD</v>
      </c>
      <c r="HJ27">
        <f t="shared" ca="1" si="220"/>
        <v>0</v>
      </c>
      <c r="HK27" t="str">
        <f t="shared" ca="1" si="221"/>
        <v>Part of USSR</v>
      </c>
      <c r="HL27">
        <f t="shared" ca="1" si="222"/>
        <v>0</v>
      </c>
      <c r="HM27">
        <f t="shared" ca="1" si="223"/>
        <v>0.59499999999999997</v>
      </c>
      <c r="HN27">
        <f t="shared" ca="1" si="224"/>
        <v>15.35</v>
      </c>
      <c r="HO27" t="str">
        <f t="shared" ca="1" si="225"/>
        <v>Part of USSR</v>
      </c>
      <c r="HP27" t="str">
        <f t="shared" ca="1" si="226"/>
        <v>Used JMD</v>
      </c>
      <c r="HQ27" t="str">
        <f t="shared" ca="1" si="227"/>
        <v>Used AUD</v>
      </c>
      <c r="HR27">
        <f t="shared" ca="1" si="228"/>
        <v>9.5000000000000001E-2</v>
      </c>
      <c r="HS27" t="str">
        <f t="shared" ca="1" si="229"/>
        <v>Part of USSR</v>
      </c>
      <c r="HT27">
        <f t="shared" ca="1" si="230"/>
        <v>4.49</v>
      </c>
      <c r="HU27">
        <f t="shared" ca="1" si="231"/>
        <v>0.39564787339268054</v>
      </c>
      <c r="HV27">
        <f t="shared" ca="1" si="232"/>
        <v>1</v>
      </c>
      <c r="HW27">
        <f t="shared" ca="1" si="233"/>
        <v>6.4000000000000005E-4</v>
      </c>
      <c r="HX27" t="str">
        <f t="shared" ca="1" si="234"/>
        <v>Part of USSR</v>
      </c>
      <c r="HY27">
        <f t="shared" ca="1" si="235"/>
        <v>0</v>
      </c>
      <c r="HZ27" t="str">
        <f t="shared" ca="1" si="236"/>
        <v>Used ITL</v>
      </c>
      <c r="IA27">
        <f t="shared" ca="1" si="237"/>
        <v>4.41</v>
      </c>
      <c r="IB27">
        <f t="shared" ca="1" si="238"/>
        <v>0</v>
      </c>
      <c r="IC27" t="str">
        <f t="shared" ca="1" si="239"/>
        <v>used USD</v>
      </c>
      <c r="ID27">
        <f t="shared" ca="1" si="240"/>
        <v>0</v>
      </c>
      <c r="IE27" t="str">
        <f t="shared" ca="1" si="241"/>
        <v>Used JOD</v>
      </c>
      <c r="IF27">
        <f t="shared" ca="1" si="242"/>
        <v>0</v>
      </c>
      <c r="IG27">
        <f t="shared" ca="1" si="243"/>
        <v>1.2658227848101264</v>
      </c>
      <c r="IH27">
        <f t="shared" ca="1" si="244"/>
        <v>0.93896713615023475</v>
      </c>
    </row>
    <row r="28" spans="1:242" x14ac:dyDescent="0.25">
      <c r="A28" t="str">
        <f t="shared" ca="1" si="4"/>
        <v>1972</v>
      </c>
      <c r="B28">
        <f t="shared" ca="1" si="5"/>
        <v>80</v>
      </c>
      <c r="C28">
        <f t="shared" ca="1" si="6"/>
        <v>40</v>
      </c>
      <c r="D28">
        <f t="shared" ca="1" si="7"/>
        <v>7.22</v>
      </c>
      <c r="E28">
        <v>1</v>
      </c>
      <c r="F28">
        <f t="shared" ca="1" si="8"/>
        <v>0</v>
      </c>
      <c r="G28">
        <f t="shared" ca="1" si="9"/>
        <v>3.85E-2</v>
      </c>
      <c r="H28">
        <f t="shared" ca="1" si="10"/>
        <v>0</v>
      </c>
      <c r="I28">
        <f t="shared" ca="1" si="11"/>
        <v>0</v>
      </c>
      <c r="J28">
        <f t="shared" ca="1" si="12"/>
        <v>1.1599999999999999E-10</v>
      </c>
      <c r="K28" t="str">
        <f t="shared" ca="1" si="13"/>
        <v>Part of USSR</v>
      </c>
      <c r="L28" t="str">
        <f t="shared" ca="1" si="14"/>
        <v>Part of Neth. Antilles</v>
      </c>
      <c r="M28">
        <f t="shared" ca="1" si="15"/>
        <v>0.78740157480314954</v>
      </c>
      <c r="N28">
        <f t="shared" ca="1" si="16"/>
        <v>23.1</v>
      </c>
      <c r="O28" t="str">
        <f t="shared" ca="1" si="17"/>
        <v>Part of USSR</v>
      </c>
      <c r="P28">
        <f t="shared" ca="1" si="18"/>
        <v>0</v>
      </c>
      <c r="Q28">
        <f t="shared" ca="1" si="19"/>
        <v>0</v>
      </c>
      <c r="R28">
        <f t="shared" ca="1" si="20"/>
        <v>14.3</v>
      </c>
      <c r="S28">
        <f t="shared" ca="1" si="21"/>
        <v>0</v>
      </c>
      <c r="T28" t="str">
        <f t="shared" ca="1" si="22"/>
        <v>Part of USSR</v>
      </c>
      <c r="U28">
        <f t="shared" ca="1" si="23"/>
        <v>44.35</v>
      </c>
      <c r="V28">
        <f t="shared" ca="1" si="24"/>
        <v>0</v>
      </c>
      <c r="W28">
        <f t="shared" ca="1" si="25"/>
        <v>255.5</v>
      </c>
      <c r="X28">
        <f t="shared" ca="1" si="26"/>
        <v>0</v>
      </c>
      <c r="Y28" t="str">
        <f t="shared" ca="1" si="27"/>
        <v>used INR</v>
      </c>
      <c r="Z28">
        <f t="shared" ca="1" si="28"/>
        <v>2.3E-5</v>
      </c>
      <c r="AA28" t="str">
        <f t="shared" ca="1" si="29"/>
        <v>Part of Yugo.</v>
      </c>
      <c r="AB28">
        <f t="shared" ca="1" si="30"/>
        <v>0</v>
      </c>
      <c r="AC28">
        <f t="shared" ca="1" si="31"/>
        <v>2.4909090909090906E-12</v>
      </c>
      <c r="AD28" t="str">
        <f t="shared" ca="1" si="32"/>
        <v>Used GBP</v>
      </c>
      <c r="AE28" t="str">
        <f t="shared" ca="1" si="33"/>
        <v>Used USD</v>
      </c>
      <c r="AF28">
        <f t="shared" ca="1" si="34"/>
        <v>0</v>
      </c>
      <c r="AG28">
        <f t="shared" ca="1" si="35"/>
        <v>2.8999999999999998E-3</v>
      </c>
      <c r="AH28">
        <f t="shared" ca="1" si="36"/>
        <v>255.5</v>
      </c>
      <c r="AI28">
        <f t="shared" ca="1" si="37"/>
        <v>0</v>
      </c>
      <c r="AJ28">
        <f t="shared" ca="1" si="38"/>
        <v>210</v>
      </c>
      <c r="AK28">
        <f t="shared" ca="1" si="39"/>
        <v>255.5</v>
      </c>
      <c r="AL28">
        <f t="shared" ca="1" si="40"/>
        <v>0.995</v>
      </c>
      <c r="AM28">
        <f t="shared" ca="1" si="41"/>
        <v>0</v>
      </c>
      <c r="AN28">
        <f t="shared" ca="1" si="42"/>
        <v>0</v>
      </c>
      <c r="AO28">
        <f t="shared" ca="1" si="43"/>
        <v>255.5</v>
      </c>
      <c r="AP28">
        <f t="shared" ca="1" si="44"/>
        <v>255.5</v>
      </c>
      <c r="AQ28">
        <f t="shared" ca="1" si="45"/>
        <v>0.34</v>
      </c>
      <c r="AR28">
        <f t="shared" ca="1" si="46"/>
        <v>2.66</v>
      </c>
      <c r="AS28" t="str">
        <f t="shared" ca="1" si="47"/>
        <v>Used AUD</v>
      </c>
      <c r="AT28" t="str">
        <f t="shared" ca="1" si="48"/>
        <v>Used AUD</v>
      </c>
      <c r="AU28">
        <f t="shared" ca="1" si="49"/>
        <v>25.5</v>
      </c>
      <c r="AV28">
        <f t="shared" ca="1" si="50"/>
        <v>0</v>
      </c>
      <c r="AW28">
        <f t="shared" ca="1" si="51"/>
        <v>255.5</v>
      </c>
      <c r="AX28">
        <f t="shared" ca="1" si="52"/>
        <v>2.8666666666666664E-7</v>
      </c>
      <c r="AY28">
        <f t="shared" ca="1" si="53"/>
        <v>0.94339622641509424</v>
      </c>
      <c r="AZ28">
        <f t="shared" ca="1" si="54"/>
        <v>11.5</v>
      </c>
      <c r="BA28">
        <f t="shared" ca="1" si="55"/>
        <v>255.5</v>
      </c>
      <c r="BB28" t="str">
        <f t="shared" ca="1" si="56"/>
        <v>Part of Yugo.</v>
      </c>
      <c r="BC28">
        <f t="shared" ca="1" si="57"/>
        <v>9.9</v>
      </c>
      <c r="BD28">
        <f t="shared" ca="1" si="58"/>
        <v>0.39840637450199207</v>
      </c>
      <c r="BE28" t="str">
        <f t="shared" ca="1" si="59"/>
        <v>Part of Cyprus</v>
      </c>
      <c r="BF28">
        <f t="shared" ca="1" si="60"/>
        <v>32.799999999999997</v>
      </c>
      <c r="BG28">
        <f t="shared" ca="1" si="61"/>
        <v>6.83</v>
      </c>
      <c r="BH28">
        <f t="shared" ca="1" si="62"/>
        <v>0</v>
      </c>
      <c r="BI28">
        <f t="shared" ca="1" si="63"/>
        <v>0</v>
      </c>
      <c r="BJ28">
        <f t="shared" ca="1" si="64"/>
        <v>1.22</v>
      </c>
      <c r="BK28">
        <f t="shared" ca="1" si="65"/>
        <v>27.7</v>
      </c>
      <c r="BL28">
        <f t="shared" ca="1" si="66"/>
        <v>1.31</v>
      </c>
      <c r="BM28">
        <f t="shared" ca="1" si="67"/>
        <v>2.94</v>
      </c>
      <c r="BN28">
        <f t="shared" ca="1" si="68"/>
        <v>0</v>
      </c>
      <c r="BO28" t="str">
        <f t="shared" ca="1" si="69"/>
        <v>Part of Ethiopia</v>
      </c>
      <c r="BP28" t="str">
        <f t="shared" ca="1" si="70"/>
        <v>Part of USSR</v>
      </c>
      <c r="BQ28">
        <f t="shared" ca="1" si="71"/>
        <v>2.44</v>
      </c>
      <c r="BR28" t="str">
        <f t="shared" ca="1" si="72"/>
        <v>n.a.</v>
      </c>
      <c r="BS28">
        <f t="shared" ca="1" si="73"/>
        <v>0</v>
      </c>
      <c r="BT28">
        <f t="shared" ca="1" si="74"/>
        <v>0</v>
      </c>
      <c r="BU28">
        <f t="shared" ca="1" si="75"/>
        <v>0</v>
      </c>
      <c r="BV28">
        <f t="shared" ca="1" si="76"/>
        <v>4.16</v>
      </c>
      <c r="BW28">
        <f t="shared" ca="1" si="77"/>
        <v>5.1100000000000003</v>
      </c>
      <c r="BX28">
        <f t="shared" ca="1" si="78"/>
        <v>0</v>
      </c>
      <c r="BY28">
        <f t="shared" ca="1" si="79"/>
        <v>0</v>
      </c>
      <c r="BZ28">
        <f t="shared" ca="1" si="80"/>
        <v>255.5</v>
      </c>
      <c r="CA28">
        <f t="shared" ca="1" si="81"/>
        <v>0</v>
      </c>
      <c r="CB28" t="str">
        <f t="shared" ca="1" si="82"/>
        <v>Part of USSR</v>
      </c>
      <c r="CC28">
        <f t="shared" ca="1" si="83"/>
        <v>3.2</v>
      </c>
      <c r="CD28">
        <f t="shared" ca="1" si="84"/>
        <v>1.5625</v>
      </c>
      <c r="CE28">
        <f t="shared" ca="1" si="85"/>
        <v>0</v>
      </c>
      <c r="CF28">
        <f t="shared" ca="1" si="86"/>
        <v>31.1</v>
      </c>
      <c r="CG28" t="str">
        <f t="shared" ca="1" si="87"/>
        <v>Used DKK</v>
      </c>
      <c r="CH28">
        <f t="shared" ca="1" si="88"/>
        <v>0</v>
      </c>
      <c r="CI28">
        <f t="shared" ca="1" si="89"/>
        <v>0</v>
      </c>
      <c r="CJ28" t="str">
        <f t="shared" ca="1" si="90"/>
        <v>Used USD</v>
      </c>
      <c r="CK28">
        <f t="shared" ca="1" si="91"/>
        <v>0</v>
      </c>
      <c r="CL28" t="str">
        <f t="shared" ca="1" si="92"/>
        <v>Used GBP</v>
      </c>
      <c r="CM28">
        <f t="shared" ca="1" si="93"/>
        <v>40</v>
      </c>
      <c r="CN28">
        <f t="shared" ca="1" si="94"/>
        <v>0</v>
      </c>
      <c r="CO28">
        <f t="shared" ca="1" si="95"/>
        <v>0</v>
      </c>
      <c r="CP28">
        <f t="shared" ca="1" si="96"/>
        <v>5.71</v>
      </c>
      <c r="CQ28">
        <f t="shared" ca="1" si="97"/>
        <v>2</v>
      </c>
      <c r="CR28">
        <f t="shared" ca="1" si="98"/>
        <v>5.64</v>
      </c>
      <c r="CS28">
        <f t="shared" ca="1" si="99"/>
        <v>44.75</v>
      </c>
      <c r="CT28">
        <f t="shared" ca="1" si="100"/>
        <v>1.18</v>
      </c>
      <c r="CU28">
        <f t="shared" ca="1" si="101"/>
        <v>10.4</v>
      </c>
      <c r="CV28">
        <f t="shared" ca="1" si="102"/>
        <v>434</v>
      </c>
      <c r="CW28">
        <f t="shared" ca="1" si="103"/>
        <v>77.25</v>
      </c>
      <c r="CX28">
        <f t="shared" ca="1" si="104"/>
        <v>0.37453183520599254</v>
      </c>
      <c r="CY28">
        <f t="shared" ca="1" si="105"/>
        <v>0.4259850905218317</v>
      </c>
      <c r="CZ28" t="str">
        <f t="shared" ca="1" si="106"/>
        <v>Used GBP</v>
      </c>
      <c r="DA28">
        <f t="shared" ca="1" si="107"/>
        <v>4.8780487804878049E-4</v>
      </c>
      <c r="DB28">
        <f t="shared" ca="1" si="108"/>
        <v>612</v>
      </c>
      <c r="DC28">
        <f t="shared" ca="1" si="109"/>
        <v>1</v>
      </c>
      <c r="DD28">
        <f t="shared" ca="1" si="110"/>
        <v>298</v>
      </c>
      <c r="DE28" t="str">
        <f t="shared" ca="1" si="111"/>
        <v>Used GBP</v>
      </c>
      <c r="DF28">
        <f t="shared" ca="1" si="112"/>
        <v>0.36101083032490977</v>
      </c>
      <c r="DG28" t="str">
        <f t="shared" ca="1" si="113"/>
        <v>Part of USSR</v>
      </c>
      <c r="DH28">
        <f t="shared" ca="1" si="114"/>
        <v>10.35</v>
      </c>
      <c r="DI28" t="str">
        <f t="shared" ca="1" si="115"/>
        <v>Used AUD</v>
      </c>
      <c r="DJ28">
        <f t="shared" ca="1" si="116"/>
        <v>0</v>
      </c>
      <c r="DK28">
        <f t="shared" ca="1" si="117"/>
        <v>475</v>
      </c>
      <c r="DL28" t="str">
        <f t="shared" ca="1" si="118"/>
        <v>Part of Yugo.</v>
      </c>
      <c r="DM28">
        <f t="shared" ca="1" si="119"/>
        <v>0.32733224222585922</v>
      </c>
      <c r="DN28" t="str">
        <f t="shared" ca="1" si="120"/>
        <v>Part of USSR</v>
      </c>
      <c r="DO28">
        <f t="shared" ca="1" si="121"/>
        <v>0.47</v>
      </c>
      <c r="DP28" t="str">
        <f t="shared" ca="1" si="122"/>
        <v>Part of USSR</v>
      </c>
      <c r="DQ28">
        <f t="shared" ca="1" si="123"/>
        <v>3.0125000000000002</v>
      </c>
      <c r="DR28">
        <f t="shared" ca="1" si="124"/>
        <v>0</v>
      </c>
      <c r="DS28" t="str">
        <f t="shared" ca="1" si="125"/>
        <v>used USD</v>
      </c>
      <c r="DT28">
        <f t="shared" ca="1" si="126"/>
        <v>0.42918454935622319</v>
      </c>
      <c r="DU28">
        <f t="shared" ca="1" si="127"/>
        <v>0</v>
      </c>
      <c r="DV28" t="str">
        <f t="shared" ca="1" si="128"/>
        <v>Part of USSR</v>
      </c>
      <c r="DW28">
        <f t="shared" ca="1" si="129"/>
        <v>44.35</v>
      </c>
      <c r="DX28">
        <f t="shared" ca="1" si="130"/>
        <v>0</v>
      </c>
      <c r="DY28" t="str">
        <f t="shared" ca="1" si="131"/>
        <v>Part of Yugo.</v>
      </c>
      <c r="DZ28">
        <f t="shared" ca="1" si="132"/>
        <v>0</v>
      </c>
      <c r="EA28">
        <f t="shared" ca="1" si="133"/>
        <v>1.0781671159029649</v>
      </c>
      <c r="EB28">
        <f t="shared" ca="1" si="134"/>
        <v>2.86</v>
      </c>
      <c r="EC28">
        <f t="shared" ca="1" si="135"/>
        <v>0</v>
      </c>
      <c r="ED28">
        <f t="shared" ca="1" si="136"/>
        <v>0</v>
      </c>
      <c r="EE28">
        <f t="shared" ca="1" si="137"/>
        <v>0</v>
      </c>
      <c r="EF28" t="str">
        <f t="shared" ca="1" si="138"/>
        <v>Used USD</v>
      </c>
      <c r="EG28">
        <f t="shared" ca="1" si="139"/>
        <v>0</v>
      </c>
      <c r="EH28">
        <f t="shared" ca="1" si="140"/>
        <v>51.1</v>
      </c>
      <c r="EI28">
        <f t="shared" ca="1" si="141"/>
        <v>0</v>
      </c>
      <c r="EJ28" t="str">
        <f t="shared" ca="1" si="142"/>
        <v>Part of Comoros</v>
      </c>
      <c r="EK28">
        <f t="shared" ca="1" si="143"/>
        <v>1.2500000000000001E-2</v>
      </c>
      <c r="EL28" t="str">
        <f t="shared" ca="1" si="144"/>
        <v>Used USD</v>
      </c>
      <c r="EM28" t="str">
        <f t="shared" ca="1" si="145"/>
        <v>Part of USSR</v>
      </c>
      <c r="EN28" t="str">
        <f t="shared" ca="1" si="146"/>
        <v>Used FFR</v>
      </c>
      <c r="EO28">
        <f t="shared" ca="1" si="147"/>
        <v>0</v>
      </c>
      <c r="EP28" t="str">
        <f t="shared" ca="1" si="148"/>
        <v>Part of Yugo.</v>
      </c>
      <c r="EQ28">
        <f t="shared" ca="1" si="149"/>
        <v>0</v>
      </c>
      <c r="ER28">
        <f t="shared" ca="1" si="150"/>
        <v>4.88</v>
      </c>
      <c r="ES28">
        <f t="shared" ca="1" si="151"/>
        <v>38</v>
      </c>
      <c r="ET28">
        <f t="shared" ca="1" si="152"/>
        <v>16.3</v>
      </c>
      <c r="EU28" t="str">
        <f t="shared" ca="1" si="153"/>
        <v>used ZAR</v>
      </c>
      <c r="EV28" t="str">
        <f t="shared" ca="1" si="154"/>
        <v>Used AUD</v>
      </c>
      <c r="EW28">
        <f t="shared" ca="1" si="155"/>
        <v>14.35</v>
      </c>
      <c r="EX28">
        <f t="shared" ca="1" si="156"/>
        <v>3.2225000000000001</v>
      </c>
      <c r="EY28">
        <f t="shared" ca="1" si="157"/>
        <v>0</v>
      </c>
      <c r="EZ28">
        <f t="shared" ca="1" si="158"/>
        <v>0</v>
      </c>
      <c r="FA28">
        <f t="shared" ca="1" si="159"/>
        <v>0.94339622641509424</v>
      </c>
      <c r="FB28">
        <f t="shared" ca="1" si="160"/>
        <v>1.6999999999999999E-9</v>
      </c>
      <c r="FC28">
        <f t="shared" ca="1" si="161"/>
        <v>255.5</v>
      </c>
      <c r="FD28">
        <f t="shared" ca="1" si="162"/>
        <v>0.90909090909090906</v>
      </c>
      <c r="FE28" t="str">
        <f t="shared" ca="1" si="163"/>
        <v>Used NZD</v>
      </c>
      <c r="FF28" t="str">
        <f t="shared" ca="1" si="164"/>
        <v>Used AUD</v>
      </c>
      <c r="FG28" t="str">
        <f t="shared" ca="1" si="165"/>
        <v>Used USD</v>
      </c>
      <c r="FH28">
        <f t="shared" ca="1" si="166"/>
        <v>6.57</v>
      </c>
      <c r="FI28">
        <f t="shared" ca="1" si="167"/>
        <v>0</v>
      </c>
      <c r="FJ28">
        <f t="shared" ca="1" si="168"/>
        <v>14.3</v>
      </c>
      <c r="FK28" t="str">
        <f t="shared" ca="1" si="169"/>
        <v>Used USD</v>
      </c>
      <c r="FL28" t="str">
        <f t="shared" ca="1" si="170"/>
        <v>Used USD</v>
      </c>
      <c r="FM28" t="str">
        <f t="shared" ca="1" si="171"/>
        <v>Used AUD</v>
      </c>
      <c r="FN28">
        <f t="shared" ca="1" si="172"/>
        <v>170</v>
      </c>
      <c r="FO28">
        <f t="shared" ca="1" si="173"/>
        <v>7.0000000000000005E-8</v>
      </c>
      <c r="FP28">
        <f t="shared" ca="1" si="174"/>
        <v>7.35</v>
      </c>
      <c r="FQ28" t="str">
        <f t="shared" ca="1" si="175"/>
        <v>Used NZD</v>
      </c>
      <c r="FR28">
        <f t="shared" ca="1" si="176"/>
        <v>8.8000000000000005E-3</v>
      </c>
      <c r="FS28">
        <f t="shared" ca="1" si="177"/>
        <v>26.85</v>
      </c>
      <c r="FT28" t="str">
        <f t="shared" ca="1" si="178"/>
        <v>Used USD</v>
      </c>
      <c r="FU28">
        <f t="shared" ca="1" si="179"/>
        <v>4.3899999999999997</v>
      </c>
      <c r="FV28">
        <f t="shared" ca="1" si="180"/>
        <v>0</v>
      </c>
      <c r="FW28">
        <f t="shared" ca="1" si="181"/>
        <v>38.15</v>
      </c>
      <c r="FX28">
        <f t="shared" ca="1" si="182"/>
        <v>4.5799999999999999E-3</v>
      </c>
      <c r="FY28">
        <f t="shared" ca="1" si="183"/>
        <v>0</v>
      </c>
      <c r="FZ28" t="str">
        <f t="shared" ca="1" si="184"/>
        <v>Used GBP</v>
      </c>
      <c r="GA28">
        <f t="shared" ca="1" si="185"/>
        <v>0</v>
      </c>
      <c r="GB28">
        <f t="shared" ca="1" si="186"/>
        <v>0</v>
      </c>
      <c r="GC28">
        <f t="shared" ca="1" si="187"/>
        <v>0</v>
      </c>
      <c r="GD28">
        <f t="shared" ca="1" si="188"/>
        <v>0</v>
      </c>
      <c r="GE28">
        <f t="shared" ca="1" si="189"/>
        <v>0</v>
      </c>
      <c r="GF28" t="str">
        <f t="shared" ca="1" si="190"/>
        <v>Used ITL</v>
      </c>
      <c r="GG28">
        <f t="shared" ca="1" si="191"/>
        <v>0</v>
      </c>
      <c r="GH28">
        <f t="shared" ca="1" si="192"/>
        <v>4.16</v>
      </c>
      <c r="GI28">
        <f t="shared" ca="1" si="193"/>
        <v>255.5</v>
      </c>
      <c r="GJ28">
        <f t="shared" ca="1" si="194"/>
        <v>1.805E-3</v>
      </c>
      <c r="GK28">
        <f t="shared" ca="1" si="195"/>
        <v>0</v>
      </c>
      <c r="GL28">
        <f t="shared" ca="1" si="196"/>
        <v>0</v>
      </c>
      <c r="GM28">
        <f t="shared" ca="1" si="197"/>
        <v>0</v>
      </c>
      <c r="GN28" t="str">
        <f t="shared" ca="1" si="198"/>
        <v>Part of Czecho.</v>
      </c>
      <c r="GO28" t="str">
        <f t="shared" ca="1" si="199"/>
        <v>Part of Yugo.</v>
      </c>
      <c r="GP28">
        <f t="shared" ca="1" si="200"/>
        <v>0</v>
      </c>
      <c r="GQ28">
        <f t="shared" ca="1" si="201"/>
        <v>0</v>
      </c>
      <c r="GR28" t="str">
        <f t="shared" ca="1" si="202"/>
        <v>Part of Somalia</v>
      </c>
      <c r="GS28">
        <f t="shared" ca="1" si="203"/>
        <v>0.81967213114754101</v>
      </c>
      <c r="GT28">
        <f t="shared" ca="1" si="204"/>
        <v>63.75</v>
      </c>
      <c r="GU28">
        <f t="shared" ca="1" si="205"/>
        <v>14.4</v>
      </c>
      <c r="GV28">
        <f t="shared" ca="1" si="206"/>
        <v>5.2356020942408377E-2</v>
      </c>
      <c r="GW28">
        <f t="shared" ca="1" si="207"/>
        <v>2.1</v>
      </c>
      <c r="GX28" t="str">
        <f t="shared" ca="1" si="208"/>
        <v>Used NOK</v>
      </c>
      <c r="GY28">
        <f t="shared" ca="1" si="209"/>
        <v>0</v>
      </c>
      <c r="GZ28">
        <f t="shared" ca="1" si="210"/>
        <v>4.84</v>
      </c>
      <c r="HA28">
        <f t="shared" ca="1" si="211"/>
        <v>3.7650000000000001</v>
      </c>
      <c r="HB28">
        <f t="shared" ca="1" si="212"/>
        <v>4.33</v>
      </c>
      <c r="HC28">
        <f t="shared" ca="1" si="213"/>
        <v>40.5</v>
      </c>
      <c r="HD28" t="str">
        <f t="shared" ca="1" si="214"/>
        <v>Part of USSR</v>
      </c>
      <c r="HE28">
        <f t="shared" ca="1" si="215"/>
        <v>15.4</v>
      </c>
      <c r="HF28">
        <f t="shared" ca="1" si="216"/>
        <v>20.75</v>
      </c>
      <c r="HG28">
        <f t="shared" ca="1" si="217"/>
        <v>0</v>
      </c>
      <c r="HH28">
        <f t="shared" ca="1" si="218"/>
        <v>255.5</v>
      </c>
      <c r="HI28" t="str">
        <f t="shared" ca="1" si="219"/>
        <v>Used NZD</v>
      </c>
      <c r="HJ28">
        <f t="shared" ca="1" si="220"/>
        <v>0</v>
      </c>
      <c r="HK28" t="str">
        <f t="shared" ca="1" si="221"/>
        <v>Part of USSR</v>
      </c>
      <c r="HL28">
        <f t="shared" ca="1" si="222"/>
        <v>0</v>
      </c>
      <c r="HM28">
        <f t="shared" ca="1" si="223"/>
        <v>0.61</v>
      </c>
      <c r="HN28">
        <f t="shared" ca="1" si="224"/>
        <v>14.6</v>
      </c>
      <c r="HO28" t="str">
        <f t="shared" ca="1" si="225"/>
        <v>Part of USSR</v>
      </c>
      <c r="HP28" t="str">
        <f t="shared" ca="1" si="226"/>
        <v>Used JMD</v>
      </c>
      <c r="HQ28" t="str">
        <f t="shared" ca="1" si="227"/>
        <v>Used AUD</v>
      </c>
      <c r="HR28">
        <f t="shared" ca="1" si="228"/>
        <v>0.17</v>
      </c>
      <c r="HS28" t="str">
        <f t="shared" ca="1" si="229"/>
        <v>Part of USSR</v>
      </c>
      <c r="HT28">
        <f t="shared" ca="1" si="230"/>
        <v>4.3899999999999997</v>
      </c>
      <c r="HU28">
        <f t="shared" ca="1" si="231"/>
        <v>0.44052863436123346</v>
      </c>
      <c r="HV28">
        <f t="shared" ca="1" si="232"/>
        <v>1</v>
      </c>
      <c r="HW28">
        <f t="shared" ca="1" si="233"/>
        <v>9.3999999999999997E-4</v>
      </c>
      <c r="HX28" t="str">
        <f t="shared" ca="1" si="234"/>
        <v>Part of USSR</v>
      </c>
      <c r="HY28">
        <f t="shared" ca="1" si="235"/>
        <v>0</v>
      </c>
      <c r="HZ28" t="str">
        <f t="shared" ca="1" si="236"/>
        <v>Used ITL</v>
      </c>
      <c r="IA28">
        <f t="shared" ca="1" si="237"/>
        <v>4.4000000000000004</v>
      </c>
      <c r="IB28">
        <f t="shared" ca="1" si="238"/>
        <v>0</v>
      </c>
      <c r="IC28" t="str">
        <f t="shared" ca="1" si="239"/>
        <v>used USD</v>
      </c>
      <c r="ID28">
        <f t="shared" ca="1" si="240"/>
        <v>0</v>
      </c>
      <c r="IE28" t="str">
        <f t="shared" ca="1" si="241"/>
        <v>Used JOD</v>
      </c>
      <c r="IF28">
        <f t="shared" ca="1" si="242"/>
        <v>0</v>
      </c>
      <c r="IG28">
        <f t="shared" ca="1" si="243"/>
        <v>1.5384615384615383</v>
      </c>
      <c r="IH28">
        <f t="shared" ca="1" si="244"/>
        <v>0.81632653061224481</v>
      </c>
    </row>
    <row r="29" spans="1:242" x14ac:dyDescent="0.25">
      <c r="A29" t="str">
        <f t="shared" ca="1" si="4"/>
        <v>1973</v>
      </c>
      <c r="B29">
        <f t="shared" ca="1" si="5"/>
        <v>60</v>
      </c>
      <c r="C29">
        <f t="shared" ca="1" si="6"/>
        <v>34.5</v>
      </c>
      <c r="D29">
        <f t="shared" ca="1" si="7"/>
        <v>6.01</v>
      </c>
      <c r="E29">
        <v>1</v>
      </c>
      <c r="F29">
        <f t="shared" ca="1" si="8"/>
        <v>0</v>
      </c>
      <c r="G29">
        <f t="shared" ca="1" si="9"/>
        <v>3.6549999999999999E-2</v>
      </c>
      <c r="H29">
        <f t="shared" ca="1" si="10"/>
        <v>0</v>
      </c>
      <c r="I29">
        <f t="shared" ca="1" si="11"/>
        <v>0</v>
      </c>
      <c r="J29">
        <f t="shared" ca="1" si="12"/>
        <v>1.1000000000000001E-10</v>
      </c>
      <c r="K29" t="str">
        <f t="shared" ca="1" si="13"/>
        <v>Part of USSR</v>
      </c>
      <c r="L29" t="str">
        <f t="shared" ca="1" si="14"/>
        <v>Part of Neth. Antilles</v>
      </c>
      <c r="M29">
        <f t="shared" ca="1" si="15"/>
        <v>0.67681895093062605</v>
      </c>
      <c r="N29">
        <f t="shared" ca="1" si="16"/>
        <v>19.600000000000001</v>
      </c>
      <c r="O29" t="str">
        <f t="shared" ca="1" si="17"/>
        <v>Part of USSR</v>
      </c>
      <c r="P29">
        <f t="shared" ca="1" si="18"/>
        <v>0</v>
      </c>
      <c r="Q29">
        <f t="shared" ca="1" si="19"/>
        <v>0</v>
      </c>
      <c r="R29">
        <f t="shared" ca="1" si="20"/>
        <v>13.5</v>
      </c>
      <c r="S29">
        <f t="shared" ca="1" si="21"/>
        <v>0</v>
      </c>
      <c r="T29" t="str">
        <f t="shared" ca="1" si="22"/>
        <v>Part of USSR</v>
      </c>
      <c r="U29">
        <f t="shared" ca="1" si="23"/>
        <v>41.4</v>
      </c>
      <c r="V29">
        <f t="shared" ca="1" si="24"/>
        <v>0</v>
      </c>
      <c r="W29">
        <f t="shared" ca="1" si="25"/>
        <v>238</v>
      </c>
      <c r="X29">
        <f t="shared" ca="1" si="26"/>
        <v>0</v>
      </c>
      <c r="Y29" t="str">
        <f t="shared" ca="1" si="27"/>
        <v>used INR</v>
      </c>
      <c r="Z29">
        <f t="shared" ca="1" si="28"/>
        <v>2.0999999999999999E-5</v>
      </c>
      <c r="AA29" t="str">
        <f t="shared" ca="1" si="29"/>
        <v>Part of Yugo.</v>
      </c>
      <c r="AB29">
        <f t="shared" ca="1" si="30"/>
        <v>0</v>
      </c>
      <c r="AC29">
        <f t="shared" ca="1" si="31"/>
        <v>2.4727272727272725E-12</v>
      </c>
      <c r="AD29" t="str">
        <f t="shared" ca="1" si="32"/>
        <v>Used GBP</v>
      </c>
      <c r="AE29" t="str">
        <f t="shared" ca="1" si="33"/>
        <v>Used USD</v>
      </c>
      <c r="AF29">
        <f t="shared" ca="1" si="34"/>
        <v>0</v>
      </c>
      <c r="AG29">
        <f t="shared" ca="1" si="35"/>
        <v>2.6199999999999999E-3</v>
      </c>
      <c r="AH29">
        <f t="shared" ca="1" si="36"/>
        <v>238</v>
      </c>
      <c r="AI29">
        <f t="shared" ca="1" si="37"/>
        <v>0</v>
      </c>
      <c r="AJ29">
        <f t="shared" ca="1" si="38"/>
        <v>385</v>
      </c>
      <c r="AK29">
        <f t="shared" ca="1" si="39"/>
        <v>238</v>
      </c>
      <c r="AL29">
        <f t="shared" ca="1" si="40"/>
        <v>0.998</v>
      </c>
      <c r="AM29">
        <f t="shared" ca="1" si="41"/>
        <v>0</v>
      </c>
      <c r="AN29">
        <f t="shared" ca="1" si="42"/>
        <v>0</v>
      </c>
      <c r="AO29">
        <f t="shared" ca="1" si="43"/>
        <v>238</v>
      </c>
      <c r="AP29">
        <f t="shared" ca="1" si="44"/>
        <v>238</v>
      </c>
      <c r="AQ29">
        <f t="shared" ca="1" si="45"/>
        <v>0.79</v>
      </c>
      <c r="AR29">
        <f t="shared" ca="1" si="46"/>
        <v>2.0299999999999998</v>
      </c>
      <c r="AS29" t="str">
        <f t="shared" ca="1" si="47"/>
        <v>Used AUD</v>
      </c>
      <c r="AT29" t="str">
        <f t="shared" ca="1" si="48"/>
        <v>Used AUD</v>
      </c>
      <c r="AU29">
        <f t="shared" ca="1" si="49"/>
        <v>27</v>
      </c>
      <c r="AV29">
        <f t="shared" ca="1" si="50"/>
        <v>0</v>
      </c>
      <c r="AW29">
        <f t="shared" ca="1" si="51"/>
        <v>238</v>
      </c>
      <c r="AX29">
        <f t="shared" ca="1" si="52"/>
        <v>3.1666666666666667E-7</v>
      </c>
      <c r="AY29">
        <f t="shared" ca="1" si="53"/>
        <v>0.77519379844961234</v>
      </c>
      <c r="AZ29">
        <f t="shared" ca="1" si="54"/>
        <v>9.1</v>
      </c>
      <c r="BA29">
        <f t="shared" ca="1" si="55"/>
        <v>238</v>
      </c>
      <c r="BB29" t="str">
        <f t="shared" ca="1" si="56"/>
        <v>Part of Yugo.</v>
      </c>
      <c r="BC29">
        <f t="shared" ca="1" si="57"/>
        <v>9.75</v>
      </c>
      <c r="BD29">
        <f t="shared" ca="1" si="58"/>
        <v>0.35971223021582738</v>
      </c>
      <c r="BE29" t="str">
        <f t="shared" ca="1" si="59"/>
        <v>Part of Cyprus</v>
      </c>
      <c r="BF29">
        <f t="shared" ca="1" si="60"/>
        <v>26.2</v>
      </c>
      <c r="BG29">
        <f t="shared" ca="1" si="61"/>
        <v>6.21</v>
      </c>
      <c r="BH29">
        <f t="shared" ca="1" si="62"/>
        <v>0</v>
      </c>
      <c r="BI29">
        <f t="shared" ca="1" si="63"/>
        <v>0</v>
      </c>
      <c r="BJ29">
        <f t="shared" ca="1" si="64"/>
        <v>1.21</v>
      </c>
      <c r="BK29">
        <f t="shared" ca="1" si="65"/>
        <v>25</v>
      </c>
      <c r="BL29">
        <f t="shared" ca="1" si="66"/>
        <v>1.54</v>
      </c>
      <c r="BM29">
        <f t="shared" ca="1" si="67"/>
        <v>2.94</v>
      </c>
      <c r="BN29">
        <f t="shared" ca="1" si="68"/>
        <v>0</v>
      </c>
      <c r="BO29" t="str">
        <f t="shared" ca="1" si="69"/>
        <v>Part of Ethiopia</v>
      </c>
      <c r="BP29" t="str">
        <f t="shared" ca="1" si="70"/>
        <v>Part of USSR</v>
      </c>
      <c r="BQ29">
        <f t="shared" ca="1" si="71"/>
        <v>2.89</v>
      </c>
      <c r="BR29" t="str">
        <f t="shared" ca="1" si="72"/>
        <v>n.a.</v>
      </c>
      <c r="BS29">
        <f t="shared" ca="1" si="73"/>
        <v>0</v>
      </c>
      <c r="BT29">
        <f t="shared" ca="1" si="74"/>
        <v>0</v>
      </c>
      <c r="BU29">
        <f t="shared" ca="1" si="75"/>
        <v>0</v>
      </c>
      <c r="BV29">
        <f t="shared" ca="1" si="76"/>
        <v>3.84</v>
      </c>
      <c r="BW29">
        <f t="shared" ca="1" si="77"/>
        <v>4.7699999999999996</v>
      </c>
      <c r="BX29">
        <f t="shared" ca="1" si="78"/>
        <v>0</v>
      </c>
      <c r="BY29">
        <f t="shared" ca="1" si="79"/>
        <v>0</v>
      </c>
      <c r="BZ29">
        <f t="shared" ca="1" si="80"/>
        <v>238</v>
      </c>
      <c r="CA29">
        <f t="shared" ca="1" si="81"/>
        <v>0</v>
      </c>
      <c r="CB29" t="str">
        <f t="shared" ca="1" si="82"/>
        <v>Part of USSR</v>
      </c>
      <c r="CC29">
        <f t="shared" ca="1" si="83"/>
        <v>2.7</v>
      </c>
      <c r="CD29">
        <f t="shared" ca="1" si="84"/>
        <v>1.7241379310344829</v>
      </c>
      <c r="CE29">
        <f t="shared" ca="1" si="85"/>
        <v>0</v>
      </c>
      <c r="CF29">
        <f t="shared" ca="1" si="86"/>
        <v>30.7</v>
      </c>
      <c r="CG29" t="str">
        <f t="shared" ca="1" si="87"/>
        <v>Used DKK</v>
      </c>
      <c r="CH29">
        <f t="shared" ca="1" si="88"/>
        <v>0</v>
      </c>
      <c r="CI29">
        <f t="shared" ca="1" si="89"/>
        <v>0</v>
      </c>
      <c r="CJ29" t="str">
        <f t="shared" ca="1" si="90"/>
        <v>Used USD</v>
      </c>
      <c r="CK29">
        <f t="shared" ca="1" si="91"/>
        <v>0</v>
      </c>
      <c r="CL29" t="str">
        <f t="shared" ca="1" si="92"/>
        <v>Used GBP</v>
      </c>
      <c r="CM29">
        <f t="shared" ca="1" si="93"/>
        <v>55</v>
      </c>
      <c r="CN29">
        <f t="shared" ca="1" si="94"/>
        <v>0</v>
      </c>
      <c r="CO29">
        <f t="shared" ca="1" si="95"/>
        <v>0</v>
      </c>
      <c r="CP29">
        <f t="shared" ca="1" si="96"/>
        <v>5.71</v>
      </c>
      <c r="CQ29">
        <f t="shared" ca="1" si="97"/>
        <v>2</v>
      </c>
      <c r="CR29">
        <f t="shared" ca="1" si="98"/>
        <v>5.0599999999999996</v>
      </c>
      <c r="CS29">
        <f t="shared" ca="1" si="99"/>
        <v>37</v>
      </c>
      <c r="CT29">
        <f t="shared" ca="1" si="100"/>
        <v>0.95499999999999996</v>
      </c>
      <c r="CU29">
        <f t="shared" ca="1" si="101"/>
        <v>9.75</v>
      </c>
      <c r="CV29">
        <f t="shared" ca="1" si="102"/>
        <v>440</v>
      </c>
      <c r="CW29">
        <f t="shared" ca="1" si="103"/>
        <v>73.5</v>
      </c>
      <c r="CX29">
        <f t="shared" ca="1" si="104"/>
        <v>0.35587188612099646</v>
      </c>
      <c r="CY29">
        <f t="shared" ca="1" si="105"/>
        <v>0.43478260869565222</v>
      </c>
      <c r="CZ29" t="str">
        <f t="shared" ca="1" si="106"/>
        <v>Used GBP</v>
      </c>
      <c r="DA29">
        <f t="shared" ca="1" si="107"/>
        <v>7.1400000000000001E-4</v>
      </c>
      <c r="DB29">
        <f t="shared" ca="1" si="108"/>
        <v>690</v>
      </c>
      <c r="DC29">
        <f t="shared" ca="1" si="109"/>
        <v>1</v>
      </c>
      <c r="DD29">
        <f t="shared" ca="1" si="110"/>
        <v>281</v>
      </c>
      <c r="DE29" t="str">
        <f t="shared" ca="1" si="111"/>
        <v>Used GBP</v>
      </c>
      <c r="DF29">
        <f t="shared" ca="1" si="112"/>
        <v>0.33898305084745761</v>
      </c>
      <c r="DG29" t="str">
        <f t="shared" ca="1" si="113"/>
        <v>Part of USSR</v>
      </c>
      <c r="DH29">
        <f t="shared" ca="1" si="114"/>
        <v>9.75</v>
      </c>
      <c r="DI29" t="str">
        <f t="shared" ca="1" si="115"/>
        <v>Used AUD</v>
      </c>
      <c r="DJ29">
        <f t="shared" ca="1" si="116"/>
        <v>0</v>
      </c>
      <c r="DK29">
        <f t="shared" ca="1" si="117"/>
        <v>397</v>
      </c>
      <c r="DL29" t="str">
        <f t="shared" ca="1" si="118"/>
        <v>Part of Yugo.</v>
      </c>
      <c r="DM29">
        <f t="shared" ca="1" si="119"/>
        <v>0.29761904761904762</v>
      </c>
      <c r="DN29" t="str">
        <f t="shared" ca="1" si="120"/>
        <v>Part of USSR</v>
      </c>
      <c r="DO29">
        <f t="shared" ca="1" si="121"/>
        <v>0.46050000000000002</v>
      </c>
      <c r="DP29" t="str">
        <f t="shared" ca="1" si="122"/>
        <v>Part of USSR</v>
      </c>
      <c r="DQ29">
        <f t="shared" ca="1" si="123"/>
        <v>2.48</v>
      </c>
      <c r="DR29">
        <f t="shared" ca="1" si="124"/>
        <v>0</v>
      </c>
      <c r="DS29" t="str">
        <f t="shared" ca="1" si="125"/>
        <v>used USD</v>
      </c>
      <c r="DT29">
        <f t="shared" ca="1" si="126"/>
        <v>0.36630036630036628</v>
      </c>
      <c r="DU29">
        <f t="shared" ca="1" si="127"/>
        <v>0</v>
      </c>
      <c r="DV29" t="str">
        <f t="shared" ca="1" si="128"/>
        <v>Part of USSR</v>
      </c>
      <c r="DW29">
        <f t="shared" ca="1" si="129"/>
        <v>41.4</v>
      </c>
      <c r="DX29">
        <f t="shared" ca="1" si="130"/>
        <v>0</v>
      </c>
      <c r="DY29" t="str">
        <f t="shared" ca="1" si="131"/>
        <v>Part of Yugo.</v>
      </c>
      <c r="DZ29">
        <f t="shared" ca="1" si="132"/>
        <v>0</v>
      </c>
      <c r="EA29">
        <f t="shared" ca="1" si="133"/>
        <v>1</v>
      </c>
      <c r="EB29">
        <f t="shared" ca="1" si="134"/>
        <v>2.4500000000000002</v>
      </c>
      <c r="EC29">
        <f t="shared" ca="1" si="135"/>
        <v>0</v>
      </c>
      <c r="ED29">
        <f t="shared" ca="1" si="136"/>
        <v>0</v>
      </c>
      <c r="EE29">
        <f t="shared" ca="1" si="137"/>
        <v>0</v>
      </c>
      <c r="EF29" t="str">
        <f t="shared" ca="1" si="138"/>
        <v>Used USD</v>
      </c>
      <c r="EG29">
        <f t="shared" ca="1" si="139"/>
        <v>0</v>
      </c>
      <c r="EH29">
        <f t="shared" ca="1" si="140"/>
        <v>60</v>
      </c>
      <c r="EI29">
        <f t="shared" ca="1" si="141"/>
        <v>0</v>
      </c>
      <c r="EJ29" t="str">
        <f t="shared" ca="1" si="142"/>
        <v>Part of Comoros</v>
      </c>
      <c r="EK29">
        <f t="shared" ca="1" si="143"/>
        <v>1.2500000000000001E-2</v>
      </c>
      <c r="EL29" t="str">
        <f t="shared" ca="1" si="144"/>
        <v>Used USD</v>
      </c>
      <c r="EM29" t="str">
        <f t="shared" ca="1" si="145"/>
        <v>Part of USSR</v>
      </c>
      <c r="EN29" t="str">
        <f t="shared" ca="1" si="146"/>
        <v>Used FFR</v>
      </c>
      <c r="EO29">
        <f t="shared" ca="1" si="147"/>
        <v>0</v>
      </c>
      <c r="EP29" t="str">
        <f t="shared" ca="1" si="148"/>
        <v>Part of Yugo.</v>
      </c>
      <c r="EQ29">
        <f t="shared" ca="1" si="149"/>
        <v>0</v>
      </c>
      <c r="ER29">
        <f t="shared" ca="1" si="150"/>
        <v>4.38</v>
      </c>
      <c r="ES29">
        <f t="shared" ca="1" si="151"/>
        <v>38.799999999999997</v>
      </c>
      <c r="ET29">
        <f t="shared" ca="1" si="152"/>
        <v>14.9</v>
      </c>
      <c r="EU29" t="str">
        <f t="shared" ca="1" si="153"/>
        <v>used ZAR</v>
      </c>
      <c r="EV29" t="str">
        <f t="shared" ca="1" si="154"/>
        <v>Used AUD</v>
      </c>
      <c r="EW29">
        <f t="shared" ca="1" si="155"/>
        <v>9.4499999999999993</v>
      </c>
      <c r="EX29">
        <f t="shared" ca="1" si="156"/>
        <v>2.83</v>
      </c>
      <c r="EY29">
        <f t="shared" ca="1" si="157"/>
        <v>0</v>
      </c>
      <c r="EZ29">
        <f t="shared" ca="1" si="158"/>
        <v>0</v>
      </c>
      <c r="FA29">
        <f t="shared" ca="1" si="159"/>
        <v>0.77519379844961234</v>
      </c>
      <c r="FB29">
        <f t="shared" ca="1" si="160"/>
        <v>1.666E-9</v>
      </c>
      <c r="FC29">
        <f t="shared" ca="1" si="161"/>
        <v>238</v>
      </c>
      <c r="FD29">
        <f t="shared" ca="1" si="162"/>
        <v>1.2</v>
      </c>
      <c r="FE29" t="str">
        <f t="shared" ca="1" si="163"/>
        <v>Used NZD</v>
      </c>
      <c r="FF29" t="str">
        <f t="shared" ca="1" si="164"/>
        <v>Used AUD</v>
      </c>
      <c r="FG29" t="str">
        <f t="shared" ca="1" si="165"/>
        <v>Used USD</v>
      </c>
      <c r="FH29">
        <f t="shared" ca="1" si="166"/>
        <v>5.68</v>
      </c>
      <c r="FI29">
        <f t="shared" ca="1" si="167"/>
        <v>0</v>
      </c>
      <c r="FJ29">
        <f t="shared" ca="1" si="168"/>
        <v>12.1</v>
      </c>
      <c r="FK29" t="str">
        <f t="shared" ca="1" si="169"/>
        <v>Used USD</v>
      </c>
      <c r="FL29" t="str">
        <f t="shared" ca="1" si="170"/>
        <v>Used USD</v>
      </c>
      <c r="FM29" t="str">
        <f t="shared" ca="1" si="171"/>
        <v>Used AUD</v>
      </c>
      <c r="FN29">
        <f t="shared" ca="1" si="172"/>
        <v>150</v>
      </c>
      <c r="FO29">
        <f t="shared" ca="1" si="173"/>
        <v>7.1999999999999996E-8</v>
      </c>
      <c r="FP29">
        <f t="shared" ca="1" si="174"/>
        <v>6.85</v>
      </c>
      <c r="FQ29" t="str">
        <f t="shared" ca="1" si="175"/>
        <v>Used NZD</v>
      </c>
      <c r="FR29">
        <f t="shared" ca="1" si="176"/>
        <v>8.3000000000000001E-3</v>
      </c>
      <c r="FS29">
        <f t="shared" ca="1" si="177"/>
        <v>25.3</v>
      </c>
      <c r="FT29" t="str">
        <f t="shared" ca="1" si="178"/>
        <v>Used USD</v>
      </c>
      <c r="FU29">
        <f t="shared" ca="1" si="179"/>
        <v>3.95</v>
      </c>
      <c r="FV29">
        <f t="shared" ca="1" si="180"/>
        <v>0</v>
      </c>
      <c r="FW29">
        <f t="shared" ca="1" si="181"/>
        <v>31.5</v>
      </c>
      <c r="FX29">
        <f t="shared" ca="1" si="182"/>
        <v>3.8300000000000001E-3</v>
      </c>
      <c r="FY29">
        <f t="shared" ca="1" si="183"/>
        <v>0</v>
      </c>
      <c r="FZ29" t="str">
        <f t="shared" ca="1" si="184"/>
        <v>Used GBP</v>
      </c>
      <c r="GA29">
        <f t="shared" ca="1" si="185"/>
        <v>0</v>
      </c>
      <c r="GB29">
        <f t="shared" ca="1" si="186"/>
        <v>0</v>
      </c>
      <c r="GC29" t="str">
        <f t="shared" ca="1" si="187"/>
        <v>Used FFR</v>
      </c>
      <c r="GD29">
        <f t="shared" ca="1" si="188"/>
        <v>0</v>
      </c>
      <c r="GE29">
        <f t="shared" ca="1" si="189"/>
        <v>0</v>
      </c>
      <c r="GF29" t="str">
        <f t="shared" ca="1" si="190"/>
        <v>Used ITL</v>
      </c>
      <c r="GG29">
        <f t="shared" ca="1" si="191"/>
        <v>0</v>
      </c>
      <c r="GH29">
        <f t="shared" ca="1" si="192"/>
        <v>3.53</v>
      </c>
      <c r="GI29">
        <f t="shared" ca="1" si="193"/>
        <v>238</v>
      </c>
      <c r="GJ29">
        <f t="shared" ca="1" si="194"/>
        <v>1.6249999999999999E-3</v>
      </c>
      <c r="GK29">
        <f t="shared" ca="1" si="195"/>
        <v>0</v>
      </c>
      <c r="GL29">
        <f t="shared" ca="1" si="196"/>
        <v>0</v>
      </c>
      <c r="GM29">
        <f t="shared" ca="1" si="197"/>
        <v>2.48</v>
      </c>
      <c r="GN29" t="str">
        <f t="shared" ca="1" si="198"/>
        <v>Part of Czecho.</v>
      </c>
      <c r="GO29" t="str">
        <f t="shared" ca="1" si="199"/>
        <v>Part of Yugo.</v>
      </c>
      <c r="GP29">
        <f t="shared" ca="1" si="200"/>
        <v>0</v>
      </c>
      <c r="GQ29">
        <f t="shared" ca="1" si="201"/>
        <v>0</v>
      </c>
      <c r="GR29" t="str">
        <f t="shared" ca="1" si="202"/>
        <v>Part of Somalia</v>
      </c>
      <c r="GS29">
        <f t="shared" ca="1" si="203"/>
        <v>0.70422535211267612</v>
      </c>
      <c r="GT29">
        <f t="shared" ca="1" si="204"/>
        <v>57.65</v>
      </c>
      <c r="GU29">
        <f t="shared" ca="1" si="205"/>
        <v>11.25</v>
      </c>
      <c r="GV29">
        <f t="shared" ca="1" si="206"/>
        <v>6.4102564102564097E-2</v>
      </c>
      <c r="GW29">
        <f t="shared" ca="1" si="207"/>
        <v>2.06</v>
      </c>
      <c r="GX29" t="str">
        <f t="shared" ca="1" si="208"/>
        <v>Used NOK</v>
      </c>
      <c r="GY29">
        <f t="shared" ca="1" si="209"/>
        <v>0</v>
      </c>
      <c r="GZ29">
        <f t="shared" ca="1" si="210"/>
        <v>4.6900000000000004</v>
      </c>
      <c r="HA29">
        <f t="shared" ca="1" si="211"/>
        <v>3.23</v>
      </c>
      <c r="HB29">
        <f t="shared" ca="1" si="212"/>
        <v>3.99</v>
      </c>
      <c r="HC29">
        <f t="shared" ca="1" si="213"/>
        <v>40.35</v>
      </c>
      <c r="HD29" t="str">
        <f t="shared" ca="1" si="214"/>
        <v>Part of USSR</v>
      </c>
      <c r="HE29">
        <f t="shared" ca="1" si="215"/>
        <v>13.45</v>
      </c>
      <c r="HF29">
        <f t="shared" ca="1" si="216"/>
        <v>20.399999999999999</v>
      </c>
      <c r="HG29">
        <f t="shared" ca="1" si="217"/>
        <v>0</v>
      </c>
      <c r="HH29">
        <f t="shared" ca="1" si="218"/>
        <v>238</v>
      </c>
      <c r="HI29" t="str">
        <f t="shared" ca="1" si="219"/>
        <v>Used NZD</v>
      </c>
      <c r="HJ29">
        <f t="shared" ca="1" si="220"/>
        <v>0</v>
      </c>
      <c r="HK29" t="str">
        <f t="shared" ca="1" si="221"/>
        <v>Part of USSR</v>
      </c>
      <c r="HL29">
        <f t="shared" ca="1" si="222"/>
        <v>0</v>
      </c>
      <c r="HM29">
        <f t="shared" ca="1" si="223"/>
        <v>0.59</v>
      </c>
      <c r="HN29">
        <f t="shared" ca="1" si="224"/>
        <v>14.7</v>
      </c>
      <c r="HO29" t="str">
        <f t="shared" ca="1" si="225"/>
        <v>Part of USSR</v>
      </c>
      <c r="HP29" t="str">
        <f t="shared" ca="1" si="226"/>
        <v>Used USD</v>
      </c>
      <c r="HQ29" t="str">
        <f t="shared" ca="1" si="227"/>
        <v>Used AUD</v>
      </c>
      <c r="HR29">
        <f t="shared" ca="1" si="228"/>
        <v>0.16</v>
      </c>
      <c r="HS29" t="str">
        <f t="shared" ca="1" si="229"/>
        <v>Part of USSR</v>
      </c>
      <c r="HT29">
        <f t="shared" ca="1" si="230"/>
        <v>3.95</v>
      </c>
      <c r="HU29">
        <f t="shared" ca="1" si="231"/>
        <v>0.46511627906976744</v>
      </c>
      <c r="HV29">
        <f t="shared" ca="1" si="232"/>
        <v>1</v>
      </c>
      <c r="HW29">
        <f t="shared" ca="1" si="233"/>
        <v>9.2500000000000004E-4</v>
      </c>
      <c r="HX29" t="str">
        <f t="shared" ca="1" si="234"/>
        <v>Part of USSR</v>
      </c>
      <c r="HY29">
        <f t="shared" ca="1" si="235"/>
        <v>0</v>
      </c>
      <c r="HZ29" t="str">
        <f t="shared" ca="1" si="236"/>
        <v>Used ITL</v>
      </c>
      <c r="IA29">
        <f t="shared" ca="1" si="237"/>
        <v>4.3</v>
      </c>
      <c r="IB29">
        <f t="shared" ca="1" si="238"/>
        <v>0</v>
      </c>
      <c r="IC29" t="str">
        <f t="shared" ca="1" si="239"/>
        <v>used USD</v>
      </c>
      <c r="ID29">
        <f t="shared" ca="1" si="240"/>
        <v>0</v>
      </c>
      <c r="IE29" t="str">
        <f t="shared" ca="1" si="241"/>
        <v>Used JOD</v>
      </c>
      <c r="IF29">
        <f t="shared" ca="1" si="242"/>
        <v>0</v>
      </c>
      <c r="IG29">
        <f t="shared" ca="1" si="243"/>
        <v>1.2195121951219512</v>
      </c>
      <c r="IH29">
        <f t="shared" ca="1" si="244"/>
        <v>0.78125</v>
      </c>
    </row>
    <row r="30" spans="1:242" x14ac:dyDescent="0.25">
      <c r="A30" t="str">
        <f t="shared" ca="1" si="4"/>
        <v>1974</v>
      </c>
      <c r="B30">
        <f t="shared" ca="1" si="5"/>
        <v>59</v>
      </c>
      <c r="C30">
        <f t="shared" ca="1" si="6"/>
        <v>34</v>
      </c>
      <c r="D30">
        <f t="shared" ca="1" si="7"/>
        <v>6.42</v>
      </c>
      <c r="E30">
        <v>1</v>
      </c>
      <c r="F30">
        <f t="shared" ca="1" si="8"/>
        <v>0</v>
      </c>
      <c r="G30">
        <f t="shared" ca="1" si="9"/>
        <v>8.5999999999999993E-2</v>
      </c>
      <c r="H30">
        <f t="shared" ca="1" si="10"/>
        <v>0</v>
      </c>
      <c r="I30">
        <f t="shared" ca="1" si="11"/>
        <v>0</v>
      </c>
      <c r="J30">
        <f t="shared" ca="1" si="12"/>
        <v>2.3149999999999998E-10</v>
      </c>
      <c r="K30" t="str">
        <f t="shared" ca="1" si="13"/>
        <v>Part of USSR</v>
      </c>
      <c r="L30" t="str">
        <f t="shared" ca="1" si="14"/>
        <v>Part of Neth. Antilles</v>
      </c>
      <c r="M30">
        <f t="shared" ca="1" si="15"/>
        <v>0.76335877862595414</v>
      </c>
      <c r="N30">
        <f t="shared" ca="1" si="16"/>
        <v>17.399999999999999</v>
      </c>
      <c r="O30" t="str">
        <f t="shared" ca="1" si="17"/>
        <v>Part of USSR</v>
      </c>
      <c r="P30">
        <f t="shared" ca="1" si="18"/>
        <v>0</v>
      </c>
      <c r="Q30">
        <f t="shared" ca="1" si="19"/>
        <v>0</v>
      </c>
      <c r="R30">
        <f t="shared" ca="1" si="20"/>
        <v>17.600000000000001</v>
      </c>
      <c r="S30">
        <f t="shared" ca="1" si="21"/>
        <v>0</v>
      </c>
      <c r="T30" t="str">
        <f t="shared" ca="1" si="22"/>
        <v>Part of USSR</v>
      </c>
      <c r="U30">
        <f t="shared" ca="1" si="23"/>
        <v>36.25</v>
      </c>
      <c r="V30">
        <f t="shared" ca="1" si="24"/>
        <v>0</v>
      </c>
      <c r="W30">
        <f t="shared" ca="1" si="25"/>
        <v>222</v>
      </c>
      <c r="X30">
        <f t="shared" ca="1" si="26"/>
        <v>0</v>
      </c>
      <c r="Y30">
        <f t="shared" ca="1" si="27"/>
        <v>0</v>
      </c>
      <c r="Z30">
        <f t="shared" ca="1" si="28"/>
        <v>2.0999999999999999E-5</v>
      </c>
      <c r="AA30" t="str">
        <f t="shared" ca="1" si="29"/>
        <v>Part of Yugo.</v>
      </c>
      <c r="AB30">
        <f t="shared" ca="1" si="30"/>
        <v>0</v>
      </c>
      <c r="AC30">
        <f t="shared" ca="1" si="31"/>
        <v>2.9636363636363636E-12</v>
      </c>
      <c r="AD30" t="str">
        <f t="shared" ca="1" si="32"/>
        <v>Used GBP</v>
      </c>
      <c r="AE30" t="str">
        <f t="shared" ca="1" si="33"/>
        <v>Used USD</v>
      </c>
      <c r="AF30">
        <f t="shared" ca="1" si="34"/>
        <v>0</v>
      </c>
      <c r="AG30">
        <f t="shared" ca="1" si="35"/>
        <v>2.4100000000000002E-3</v>
      </c>
      <c r="AH30">
        <f t="shared" ca="1" si="36"/>
        <v>222</v>
      </c>
      <c r="AI30">
        <f t="shared" ca="1" si="37"/>
        <v>0</v>
      </c>
      <c r="AJ30">
        <f t="shared" ca="1" si="38"/>
        <v>1935</v>
      </c>
      <c r="AK30">
        <f t="shared" ca="1" si="39"/>
        <v>222</v>
      </c>
      <c r="AL30">
        <f t="shared" ca="1" si="40"/>
        <v>0.99</v>
      </c>
      <c r="AM30">
        <f t="shared" ca="1" si="41"/>
        <v>0</v>
      </c>
      <c r="AN30">
        <f t="shared" ca="1" si="42"/>
        <v>0</v>
      </c>
      <c r="AO30">
        <f t="shared" ca="1" si="43"/>
        <v>222</v>
      </c>
      <c r="AP30">
        <f t="shared" ca="1" si="44"/>
        <v>222</v>
      </c>
      <c r="AQ30">
        <f t="shared" ca="1" si="45"/>
        <v>2.0099999999999998</v>
      </c>
      <c r="AR30">
        <f t="shared" ca="1" si="46"/>
        <v>2.02</v>
      </c>
      <c r="AS30" t="str">
        <f t="shared" ca="1" si="47"/>
        <v>Used AUD</v>
      </c>
      <c r="AT30" t="str">
        <f t="shared" ca="1" si="48"/>
        <v>Used AUD</v>
      </c>
      <c r="AU30">
        <f t="shared" ca="1" si="49"/>
        <v>29.8</v>
      </c>
      <c r="AV30">
        <f t="shared" ca="1" si="50"/>
        <v>0</v>
      </c>
      <c r="AW30">
        <f t="shared" ca="1" si="51"/>
        <v>222</v>
      </c>
      <c r="AX30">
        <f t="shared" ca="1" si="52"/>
        <v>2.4999999999999999E-7</v>
      </c>
      <c r="AY30">
        <f t="shared" ca="1" si="53"/>
        <v>0.96153846153846145</v>
      </c>
      <c r="AZ30">
        <f t="shared" ca="1" si="54"/>
        <v>10</v>
      </c>
      <c r="BA30">
        <f t="shared" ca="1" si="55"/>
        <v>222</v>
      </c>
      <c r="BB30" t="str">
        <f t="shared" ca="1" si="56"/>
        <v>Part of Yugo.</v>
      </c>
      <c r="BC30">
        <f t="shared" ca="1" si="57"/>
        <v>9.25</v>
      </c>
      <c r="BD30">
        <f t="shared" ca="1" si="58"/>
        <v>0.4329004329004329</v>
      </c>
      <c r="BE30" t="str">
        <f t="shared" ca="1" si="59"/>
        <v>Used CYP</v>
      </c>
      <c r="BF30">
        <f t="shared" ca="1" si="60"/>
        <v>23.4</v>
      </c>
      <c r="BG30">
        <f t="shared" ca="1" si="61"/>
        <v>5.81</v>
      </c>
      <c r="BH30">
        <f t="shared" ca="1" si="62"/>
        <v>0</v>
      </c>
      <c r="BI30">
        <f t="shared" ca="1" si="63"/>
        <v>0</v>
      </c>
      <c r="BJ30">
        <f t="shared" ca="1" si="64"/>
        <v>1.25</v>
      </c>
      <c r="BK30">
        <f t="shared" ca="1" si="65"/>
        <v>25.15</v>
      </c>
      <c r="BL30">
        <f t="shared" ca="1" si="66"/>
        <v>0.69444444444444442</v>
      </c>
      <c r="BM30">
        <f t="shared" ca="1" si="67"/>
        <v>2.94</v>
      </c>
      <c r="BN30">
        <f t="shared" ca="1" si="68"/>
        <v>0</v>
      </c>
      <c r="BO30" t="str">
        <f t="shared" ca="1" si="69"/>
        <v>Part of Ethiopia</v>
      </c>
      <c r="BP30" t="str">
        <f t="shared" ca="1" si="70"/>
        <v>Part of USSR</v>
      </c>
      <c r="BQ30">
        <f t="shared" ca="1" si="71"/>
        <v>2.89</v>
      </c>
      <c r="BR30" t="str">
        <f t="shared" ca="1" si="72"/>
        <v>n.a.</v>
      </c>
      <c r="BS30">
        <f t="shared" ca="1" si="73"/>
        <v>0</v>
      </c>
      <c r="BT30">
        <f t="shared" ca="1" si="74"/>
        <v>0</v>
      </c>
      <c r="BU30">
        <f t="shared" ca="1" si="75"/>
        <v>0</v>
      </c>
      <c r="BV30">
        <f t="shared" ca="1" si="76"/>
        <v>3.65</v>
      </c>
      <c r="BW30">
        <f t="shared" ca="1" si="77"/>
        <v>4.4400000000000004</v>
      </c>
      <c r="BX30">
        <f t="shared" ca="1" si="78"/>
        <v>0</v>
      </c>
      <c r="BY30">
        <f t="shared" ca="1" si="79"/>
        <v>0</v>
      </c>
      <c r="BZ30">
        <f t="shared" ca="1" si="80"/>
        <v>222</v>
      </c>
      <c r="CA30">
        <f t="shared" ca="1" si="81"/>
        <v>0</v>
      </c>
      <c r="CB30" t="str">
        <f t="shared" ca="1" si="82"/>
        <v>Part of USSR</v>
      </c>
      <c r="CC30">
        <f t="shared" ca="1" si="83"/>
        <v>2.41</v>
      </c>
      <c r="CD30">
        <f t="shared" ca="1" si="84"/>
        <v>1.54</v>
      </c>
      <c r="CE30">
        <f t="shared" ca="1" si="85"/>
        <v>0</v>
      </c>
      <c r="CF30">
        <f t="shared" ca="1" si="86"/>
        <v>31.25</v>
      </c>
      <c r="CG30" t="str">
        <f t="shared" ca="1" si="87"/>
        <v>Used DKK</v>
      </c>
      <c r="CH30">
        <f t="shared" ca="1" si="88"/>
        <v>0</v>
      </c>
      <c r="CI30">
        <f t="shared" ca="1" si="89"/>
        <v>0</v>
      </c>
      <c r="CJ30" t="str">
        <f t="shared" ca="1" si="90"/>
        <v>Used USD</v>
      </c>
      <c r="CK30">
        <f t="shared" ca="1" si="91"/>
        <v>0</v>
      </c>
      <c r="CL30" t="str">
        <f t="shared" ca="1" si="92"/>
        <v>Used GBP</v>
      </c>
      <c r="CM30">
        <f t="shared" ca="1" si="93"/>
        <v>60</v>
      </c>
      <c r="CN30">
        <f t="shared" ca="1" si="94"/>
        <v>0</v>
      </c>
      <c r="CO30">
        <f t="shared" ca="1" si="95"/>
        <v>0</v>
      </c>
      <c r="CP30">
        <f t="shared" ca="1" si="96"/>
        <v>5.71</v>
      </c>
      <c r="CQ30">
        <f t="shared" ca="1" si="97"/>
        <v>0</v>
      </c>
      <c r="CR30">
        <f t="shared" ca="1" si="98"/>
        <v>4.8449999999999998</v>
      </c>
      <c r="CS30">
        <f t="shared" ca="1" si="99"/>
        <v>31.7</v>
      </c>
      <c r="CT30">
        <f t="shared" ca="1" si="100"/>
        <v>1.238</v>
      </c>
      <c r="CU30">
        <f t="shared" ca="1" si="101"/>
        <v>8.6999999999999993</v>
      </c>
      <c r="CV30">
        <f t="shared" ca="1" si="102"/>
        <v>432</v>
      </c>
      <c r="CW30">
        <f t="shared" ca="1" si="103"/>
        <v>68.099999999999994</v>
      </c>
      <c r="CX30">
        <f t="shared" ca="1" si="104"/>
        <v>0.34482758620689657</v>
      </c>
      <c r="CY30">
        <f t="shared" ca="1" si="105"/>
        <v>0.42918454935622319</v>
      </c>
      <c r="CZ30" t="str">
        <f t="shared" ca="1" si="106"/>
        <v>Used GBP</v>
      </c>
      <c r="DA30">
        <f t="shared" ca="1" si="107"/>
        <v>8.1599999999999999E-4</v>
      </c>
      <c r="DB30">
        <f t="shared" ca="1" si="108"/>
        <v>670</v>
      </c>
      <c r="DC30">
        <f t="shared" ca="1" si="109"/>
        <v>1.1100000000000001</v>
      </c>
      <c r="DD30">
        <f t="shared" ca="1" si="110"/>
        <v>300</v>
      </c>
      <c r="DE30" t="str">
        <f t="shared" ca="1" si="111"/>
        <v>Used GBP</v>
      </c>
      <c r="DF30">
        <f t="shared" ca="1" si="112"/>
        <v>0.33112582781456956</v>
      </c>
      <c r="DG30" t="str">
        <f t="shared" ca="1" si="113"/>
        <v>Part of USSR</v>
      </c>
      <c r="DH30">
        <f t="shared" ca="1" si="114"/>
        <v>8.6</v>
      </c>
      <c r="DI30" t="str">
        <f t="shared" ca="1" si="115"/>
        <v>Used AUD</v>
      </c>
      <c r="DJ30">
        <f t="shared" ca="1" si="116"/>
        <v>0</v>
      </c>
      <c r="DK30">
        <f t="shared" ca="1" si="117"/>
        <v>482</v>
      </c>
      <c r="DL30" t="str">
        <f t="shared" ca="1" si="118"/>
        <v>Part of Yugo.</v>
      </c>
      <c r="DM30">
        <f t="shared" ca="1" si="119"/>
        <v>0.29069767441860467</v>
      </c>
      <c r="DN30" t="str">
        <f t="shared" ca="1" si="120"/>
        <v>Part of USSR</v>
      </c>
      <c r="DO30">
        <f t="shared" ca="1" si="121"/>
        <v>0.65500000000000003</v>
      </c>
      <c r="DP30" t="str">
        <f t="shared" ca="1" si="122"/>
        <v>Part of USSR</v>
      </c>
      <c r="DQ30">
        <f t="shared" ca="1" si="123"/>
        <v>2.3130000000000002</v>
      </c>
      <c r="DR30">
        <f t="shared" ca="1" si="124"/>
        <v>0</v>
      </c>
      <c r="DS30">
        <f t="shared" ca="1" si="125"/>
        <v>1</v>
      </c>
      <c r="DT30">
        <f t="shared" ca="1" si="126"/>
        <v>0.41666666666666669</v>
      </c>
      <c r="DU30">
        <f t="shared" ca="1" si="127"/>
        <v>0</v>
      </c>
      <c r="DV30" t="str">
        <f t="shared" ca="1" si="128"/>
        <v>Part of USSR</v>
      </c>
      <c r="DW30">
        <f t="shared" ca="1" si="129"/>
        <v>36.25</v>
      </c>
      <c r="DX30">
        <f t="shared" ca="1" si="130"/>
        <v>0</v>
      </c>
      <c r="DY30" t="str">
        <f t="shared" ca="1" si="131"/>
        <v>Part of Yugo.</v>
      </c>
      <c r="DZ30">
        <f t="shared" ca="1" si="132"/>
        <v>0</v>
      </c>
      <c r="EA30">
        <f t="shared" ca="1" si="133"/>
        <v>1</v>
      </c>
      <c r="EB30">
        <f t="shared" ca="1" si="134"/>
        <v>2.38</v>
      </c>
      <c r="EC30">
        <f t="shared" ca="1" si="135"/>
        <v>0</v>
      </c>
      <c r="ED30">
        <f t="shared" ca="1" si="136"/>
        <v>225</v>
      </c>
      <c r="EE30">
        <f t="shared" ca="1" si="137"/>
        <v>0</v>
      </c>
      <c r="EF30" t="str">
        <f t="shared" ca="1" si="138"/>
        <v>Used USD</v>
      </c>
      <c r="EG30">
        <f t="shared" ca="1" si="139"/>
        <v>0</v>
      </c>
      <c r="EH30">
        <f t="shared" ca="1" si="140"/>
        <v>60</v>
      </c>
      <c r="EI30">
        <f t="shared" ca="1" si="141"/>
        <v>0</v>
      </c>
      <c r="EJ30" t="str">
        <f t="shared" ca="1" si="142"/>
        <v>Part of Comoros</v>
      </c>
      <c r="EK30">
        <f t="shared" ca="1" si="143"/>
        <v>1.2500000000000001E-2</v>
      </c>
      <c r="EL30" t="str">
        <f t="shared" ca="1" si="144"/>
        <v>Used USD</v>
      </c>
      <c r="EM30" t="str">
        <f t="shared" ca="1" si="145"/>
        <v>Part of USSR</v>
      </c>
      <c r="EN30" t="str">
        <f t="shared" ca="1" si="146"/>
        <v>Used FFR</v>
      </c>
      <c r="EO30">
        <f t="shared" ca="1" si="147"/>
        <v>0</v>
      </c>
      <c r="EP30" t="str">
        <f t="shared" ca="1" si="148"/>
        <v>Part of Yugo.</v>
      </c>
      <c r="EQ30">
        <f t="shared" ca="1" si="149"/>
        <v>0</v>
      </c>
      <c r="ER30">
        <f t="shared" ca="1" si="150"/>
        <v>4.16</v>
      </c>
      <c r="ES30">
        <f t="shared" ca="1" si="151"/>
        <v>86.5</v>
      </c>
      <c r="ET30">
        <f t="shared" ca="1" si="152"/>
        <v>15.6</v>
      </c>
      <c r="EU30" t="str">
        <f t="shared" ca="1" si="153"/>
        <v>used ZAR</v>
      </c>
      <c r="EV30" t="str">
        <f t="shared" ca="1" si="154"/>
        <v>Used AUD</v>
      </c>
      <c r="EW30">
        <f t="shared" ca="1" si="155"/>
        <v>11.55</v>
      </c>
      <c r="EX30">
        <f t="shared" ca="1" si="156"/>
        <v>2.5</v>
      </c>
      <c r="EY30">
        <f t="shared" ca="1" si="157"/>
        <v>0</v>
      </c>
      <c r="EZ30">
        <f t="shared" ca="1" si="158"/>
        <v>0</v>
      </c>
      <c r="FA30">
        <f t="shared" ca="1" si="159"/>
        <v>0.96153846153846145</v>
      </c>
      <c r="FB30">
        <f t="shared" ca="1" si="160"/>
        <v>1.666E-9</v>
      </c>
      <c r="FC30">
        <f t="shared" ca="1" si="161"/>
        <v>222</v>
      </c>
      <c r="FD30">
        <f t="shared" ca="1" si="162"/>
        <v>0.82644628099173556</v>
      </c>
      <c r="FE30" t="str">
        <f t="shared" ca="1" si="163"/>
        <v>Used NZD</v>
      </c>
      <c r="FF30" t="str">
        <f t="shared" ca="1" si="164"/>
        <v>Used AUD</v>
      </c>
      <c r="FG30" t="str">
        <f t="shared" ca="1" si="165"/>
        <v>Used USD</v>
      </c>
      <c r="FH30">
        <f t="shared" ca="1" si="166"/>
        <v>5.33</v>
      </c>
      <c r="FI30">
        <f t="shared" ca="1" si="167"/>
        <v>0</v>
      </c>
      <c r="FJ30">
        <f t="shared" ca="1" si="168"/>
        <v>12.1</v>
      </c>
      <c r="FK30" t="str">
        <f t="shared" ca="1" si="169"/>
        <v>Used USD</v>
      </c>
      <c r="FL30" t="str">
        <f t="shared" ca="1" si="170"/>
        <v>Used USD</v>
      </c>
      <c r="FM30" t="str">
        <f t="shared" ca="1" si="171"/>
        <v>Used AUD</v>
      </c>
      <c r="FN30">
        <f t="shared" ca="1" si="172"/>
        <v>141</v>
      </c>
      <c r="FO30">
        <f t="shared" ca="1" si="173"/>
        <v>5.8999999999999999E-8</v>
      </c>
      <c r="FP30">
        <f t="shared" ca="1" si="174"/>
        <v>7.45</v>
      </c>
      <c r="FQ30" t="str">
        <f t="shared" ca="1" si="175"/>
        <v>Used NZD</v>
      </c>
      <c r="FR30">
        <f t="shared" ca="1" si="176"/>
        <v>8.8000000000000005E-3</v>
      </c>
      <c r="FS30">
        <f t="shared" ca="1" si="177"/>
        <v>25.35</v>
      </c>
      <c r="FT30" t="str">
        <f t="shared" ca="1" si="178"/>
        <v>Used USD</v>
      </c>
      <c r="FU30">
        <f t="shared" ca="1" si="179"/>
        <v>3.99</v>
      </c>
      <c r="FV30">
        <f t="shared" ca="1" si="180"/>
        <v>0</v>
      </c>
      <c r="FW30">
        <f t="shared" ca="1" si="181"/>
        <v>28.9</v>
      </c>
      <c r="FX30">
        <f t="shared" ca="1" si="182"/>
        <v>3.0600000000000002E-3</v>
      </c>
      <c r="FY30">
        <f t="shared" ca="1" si="183"/>
        <v>0</v>
      </c>
      <c r="FZ30" t="str">
        <f t="shared" ca="1" si="184"/>
        <v>Used GBP</v>
      </c>
      <c r="GA30">
        <f t="shared" ca="1" si="185"/>
        <v>0</v>
      </c>
      <c r="GB30">
        <f t="shared" ca="1" si="186"/>
        <v>0</v>
      </c>
      <c r="GC30" t="str">
        <f t="shared" ca="1" si="187"/>
        <v>Used FFR</v>
      </c>
      <c r="GD30">
        <f t="shared" ca="1" si="188"/>
        <v>0</v>
      </c>
      <c r="GE30">
        <f t="shared" ca="1" si="189"/>
        <v>0</v>
      </c>
      <c r="GF30" t="str">
        <f t="shared" ca="1" si="190"/>
        <v>Used ITL</v>
      </c>
      <c r="GG30">
        <f t="shared" ca="1" si="191"/>
        <v>0</v>
      </c>
      <c r="GH30">
        <f t="shared" ca="1" si="192"/>
        <v>3.56</v>
      </c>
      <c r="GI30">
        <f t="shared" ca="1" si="193"/>
        <v>222</v>
      </c>
      <c r="GJ30">
        <f t="shared" ca="1" si="194"/>
        <v>1.72E-3</v>
      </c>
      <c r="GK30">
        <f t="shared" ca="1" si="195"/>
        <v>0</v>
      </c>
      <c r="GL30">
        <f t="shared" ca="1" si="196"/>
        <v>0</v>
      </c>
      <c r="GM30">
        <f t="shared" ca="1" si="197"/>
        <v>2.4</v>
      </c>
      <c r="GN30" t="str">
        <f t="shared" ca="1" si="198"/>
        <v>Part of Czecho.</v>
      </c>
      <c r="GO30" t="str">
        <f t="shared" ca="1" si="199"/>
        <v>Part of Yugo.</v>
      </c>
      <c r="GP30">
        <f t="shared" ca="1" si="200"/>
        <v>0</v>
      </c>
      <c r="GQ30">
        <f t="shared" ca="1" si="201"/>
        <v>0</v>
      </c>
      <c r="GR30" t="str">
        <f t="shared" ca="1" si="202"/>
        <v>Part of Somalia</v>
      </c>
      <c r="GS30">
        <f t="shared" ca="1" si="203"/>
        <v>0.7246376811594204</v>
      </c>
      <c r="GT30">
        <f t="shared" ca="1" si="204"/>
        <v>57.75</v>
      </c>
      <c r="GU30">
        <f t="shared" ca="1" si="205"/>
        <v>12.1</v>
      </c>
      <c r="GV30">
        <f t="shared" ca="1" si="206"/>
        <v>6.4102564102564097E-2</v>
      </c>
      <c r="GW30">
        <f t="shared" ca="1" si="207"/>
        <v>2.35</v>
      </c>
      <c r="GX30" t="str">
        <f t="shared" ca="1" si="208"/>
        <v>Used NOK</v>
      </c>
      <c r="GY30">
        <f t="shared" ca="1" si="209"/>
        <v>0</v>
      </c>
      <c r="GZ30">
        <f t="shared" ca="1" si="210"/>
        <v>4.26</v>
      </c>
      <c r="HA30">
        <f t="shared" ca="1" si="211"/>
        <v>2.5499999999999998</v>
      </c>
      <c r="HB30">
        <f t="shared" ca="1" si="212"/>
        <v>3.85</v>
      </c>
      <c r="HC30">
        <f t="shared" ca="1" si="213"/>
        <v>36.25</v>
      </c>
      <c r="HD30" t="str">
        <f t="shared" ca="1" si="214"/>
        <v>Part of USSR</v>
      </c>
      <c r="HE30">
        <f t="shared" ca="1" si="215"/>
        <v>14</v>
      </c>
      <c r="HF30">
        <f t="shared" ca="1" si="216"/>
        <v>20.8</v>
      </c>
      <c r="HG30">
        <f t="shared" ca="1" si="217"/>
        <v>0</v>
      </c>
      <c r="HH30">
        <f t="shared" ca="1" si="218"/>
        <v>222</v>
      </c>
      <c r="HI30" t="str">
        <f t="shared" ca="1" si="219"/>
        <v>Used NZD</v>
      </c>
      <c r="HJ30">
        <f t="shared" ca="1" si="220"/>
        <v>0</v>
      </c>
      <c r="HK30" t="str">
        <f t="shared" ca="1" si="221"/>
        <v>Part of USSR</v>
      </c>
      <c r="HL30">
        <f t="shared" ca="1" si="222"/>
        <v>0</v>
      </c>
      <c r="HM30">
        <f t="shared" ca="1" si="223"/>
        <v>0.42499999999999999</v>
      </c>
      <c r="HN30">
        <f t="shared" ca="1" si="224"/>
        <v>14.85</v>
      </c>
      <c r="HO30" t="str">
        <f t="shared" ca="1" si="225"/>
        <v>Part of USSR</v>
      </c>
      <c r="HP30" t="str">
        <f t="shared" ca="1" si="226"/>
        <v>Used USD</v>
      </c>
      <c r="HQ30" t="str">
        <f t="shared" ca="1" si="227"/>
        <v>Used AUD</v>
      </c>
      <c r="HR30">
        <f t="shared" ca="1" si="228"/>
        <v>0.3</v>
      </c>
      <c r="HS30" t="str">
        <f t="shared" ca="1" si="229"/>
        <v>Part of USSR</v>
      </c>
      <c r="HT30">
        <f t="shared" ca="1" si="230"/>
        <v>3.99</v>
      </c>
      <c r="HU30">
        <f t="shared" ca="1" si="231"/>
        <v>0.42918454935622319</v>
      </c>
      <c r="HV30">
        <f t="shared" ca="1" si="232"/>
        <v>1</v>
      </c>
      <c r="HW30">
        <f t="shared" ca="1" si="233"/>
        <v>2.47E-3</v>
      </c>
      <c r="HX30" t="str">
        <f t="shared" ca="1" si="234"/>
        <v>Part of USSR</v>
      </c>
      <c r="HY30">
        <f t="shared" ca="1" si="235"/>
        <v>0</v>
      </c>
      <c r="HZ30" t="str">
        <f t="shared" ca="1" si="236"/>
        <v>Used ITL</v>
      </c>
      <c r="IA30">
        <f t="shared" ca="1" si="237"/>
        <v>4.3</v>
      </c>
      <c r="IB30">
        <f t="shared" ca="1" si="238"/>
        <v>0</v>
      </c>
      <c r="IC30" t="str">
        <f t="shared" ca="1" si="239"/>
        <v>used USD</v>
      </c>
      <c r="ID30">
        <f t="shared" ca="1" si="240"/>
        <v>0</v>
      </c>
      <c r="IE30" t="str">
        <f t="shared" ca="1" si="241"/>
        <v>Used JOD</v>
      </c>
      <c r="IF30">
        <f t="shared" ca="1" si="242"/>
        <v>0</v>
      </c>
      <c r="IG30">
        <f t="shared" ca="1" si="243"/>
        <v>0.99009900990099009</v>
      </c>
      <c r="IH30">
        <f t="shared" ca="1" si="244"/>
        <v>0.69930069930069938</v>
      </c>
    </row>
    <row r="31" spans="1:242" x14ac:dyDescent="0.25">
      <c r="A31" t="str">
        <f t="shared" ca="1" si="4"/>
        <v>1975</v>
      </c>
      <c r="B31">
        <f t="shared" ca="1" si="5"/>
        <v>54.5</v>
      </c>
      <c r="C31">
        <f t="shared" ca="1" si="6"/>
        <v>35</v>
      </c>
      <c r="D31">
        <f t="shared" ca="1" si="7"/>
        <v>6.44</v>
      </c>
      <c r="E31">
        <v>1</v>
      </c>
      <c r="F31">
        <f t="shared" ca="1" si="8"/>
        <v>0</v>
      </c>
      <c r="G31">
        <f t="shared" ca="1" si="9"/>
        <v>0.26300000000000001</v>
      </c>
      <c r="H31">
        <f t="shared" ca="1" si="10"/>
        <v>3.2</v>
      </c>
      <c r="I31">
        <f t="shared" ca="1" si="11"/>
        <v>3.2</v>
      </c>
      <c r="J31">
        <f t="shared" ca="1" si="12"/>
        <v>1.3599999999999999E-9</v>
      </c>
      <c r="K31" t="str">
        <f t="shared" ca="1" si="13"/>
        <v>Part of USSR</v>
      </c>
      <c r="L31" t="str">
        <f t="shared" ca="1" si="14"/>
        <v>Part of Neth. Antilles</v>
      </c>
      <c r="M31">
        <f t="shared" ca="1" si="15"/>
        <v>0.8</v>
      </c>
      <c r="N31">
        <f t="shared" ca="1" si="16"/>
        <v>18.55</v>
      </c>
      <c r="O31" t="str">
        <f t="shared" ca="1" si="17"/>
        <v>Part of USSR</v>
      </c>
      <c r="P31">
        <f t="shared" ca="1" si="18"/>
        <v>1.08</v>
      </c>
      <c r="Q31">
        <f t="shared" ca="1" si="19"/>
        <v>0.39525691699604748</v>
      </c>
      <c r="R31">
        <f t="shared" ca="1" si="20"/>
        <v>22.35</v>
      </c>
      <c r="S31">
        <f t="shared" ca="1" si="21"/>
        <v>2.34</v>
      </c>
      <c r="T31" t="str">
        <f t="shared" ca="1" si="22"/>
        <v>Part of USSR</v>
      </c>
      <c r="U31">
        <f t="shared" ca="1" si="23"/>
        <v>40.950000000000003</v>
      </c>
      <c r="V31">
        <f t="shared" ca="1" si="24"/>
        <v>3.3</v>
      </c>
      <c r="W31">
        <f t="shared" ca="1" si="25"/>
        <v>220</v>
      </c>
      <c r="X31">
        <f t="shared" ca="1" si="26"/>
        <v>1.06</v>
      </c>
      <c r="Y31">
        <f t="shared" ca="1" si="27"/>
        <v>0</v>
      </c>
      <c r="Z31">
        <f t="shared" ca="1" si="28"/>
        <v>2.0999999999999999E-5</v>
      </c>
      <c r="AA31" t="str">
        <f t="shared" ca="1" si="29"/>
        <v>Part of Yugo.</v>
      </c>
      <c r="AB31">
        <f t="shared" ca="1" si="30"/>
        <v>0</v>
      </c>
      <c r="AC31">
        <f t="shared" ca="1" si="31"/>
        <v>4.9272727272727274E-12</v>
      </c>
      <c r="AD31" t="str">
        <f t="shared" ca="1" si="32"/>
        <v>Used GBP</v>
      </c>
      <c r="AE31" t="str">
        <f t="shared" ca="1" si="33"/>
        <v>Used USD</v>
      </c>
      <c r="AF31" t="str">
        <f t="shared" ca="1" si="34"/>
        <v>1% disc yes</v>
      </c>
      <c r="AG31">
        <f t="shared" ca="1" si="35"/>
        <v>2.6700000000000001E-3</v>
      </c>
      <c r="AH31">
        <f t="shared" ca="1" si="36"/>
        <v>220</v>
      </c>
      <c r="AI31">
        <f t="shared" ca="1" si="37"/>
        <v>191</v>
      </c>
      <c r="AJ31" t="str">
        <f t="shared" ca="1" si="38"/>
        <v>n.a.</v>
      </c>
      <c r="AK31">
        <f t="shared" ca="1" si="39"/>
        <v>220</v>
      </c>
      <c r="AL31">
        <f t="shared" ca="1" si="40"/>
        <v>1.016</v>
      </c>
      <c r="AM31">
        <f t="shared" ca="1" si="41"/>
        <v>0</v>
      </c>
      <c r="AN31">
        <f t="shared" ca="1" si="42"/>
        <v>0</v>
      </c>
      <c r="AO31">
        <f t="shared" ca="1" si="43"/>
        <v>220</v>
      </c>
      <c r="AP31">
        <f t="shared" ca="1" si="44"/>
        <v>220</v>
      </c>
      <c r="AQ31">
        <f t="shared" ca="1" si="45"/>
        <v>8.9</v>
      </c>
      <c r="AR31">
        <f t="shared" ca="1" si="46"/>
        <v>2.4500000000000002</v>
      </c>
      <c r="AS31" t="str">
        <f t="shared" ca="1" si="47"/>
        <v>Used AUD</v>
      </c>
      <c r="AT31" t="str">
        <f t="shared" ca="1" si="48"/>
        <v>Used AUD</v>
      </c>
      <c r="AU31">
        <f t="shared" ca="1" si="49"/>
        <v>34.5</v>
      </c>
      <c r="AV31">
        <f t="shared" ca="1" si="50"/>
        <v>0</v>
      </c>
      <c r="AW31">
        <f t="shared" ca="1" si="51"/>
        <v>220</v>
      </c>
      <c r="AX31">
        <f t="shared" ca="1" si="52"/>
        <v>3.7000000000000006E-7</v>
      </c>
      <c r="AY31">
        <f t="shared" ca="1" si="53"/>
        <v>1</v>
      </c>
      <c r="AZ31">
        <f t="shared" ca="1" si="54"/>
        <v>9.3000000000000007</v>
      </c>
      <c r="BA31">
        <f t="shared" ca="1" si="55"/>
        <v>220</v>
      </c>
      <c r="BB31" t="str">
        <f t="shared" ca="1" si="56"/>
        <v>Part of Yugo.</v>
      </c>
      <c r="BC31">
        <f t="shared" ca="1" si="57"/>
        <v>8.6</v>
      </c>
      <c r="BD31">
        <f t="shared" ca="1" si="58"/>
        <v>0.41666666666666669</v>
      </c>
      <c r="BE31" t="str">
        <f t="shared" ca="1" si="59"/>
        <v>Used CYP and TRY</v>
      </c>
      <c r="BF31">
        <f t="shared" ca="1" si="60"/>
        <v>26.65</v>
      </c>
      <c r="BG31">
        <f t="shared" ca="1" si="61"/>
        <v>6.21</v>
      </c>
      <c r="BH31">
        <f t="shared" ca="1" si="62"/>
        <v>0</v>
      </c>
      <c r="BI31">
        <f t="shared" ca="1" si="63"/>
        <v>3.2</v>
      </c>
      <c r="BJ31">
        <f t="shared" ca="1" si="64"/>
        <v>1.28</v>
      </c>
      <c r="BK31">
        <f t="shared" ca="1" si="65"/>
        <v>26.2</v>
      </c>
      <c r="BL31">
        <f t="shared" ca="1" si="66"/>
        <v>0.70422535211267612</v>
      </c>
      <c r="BM31">
        <f t="shared" ca="1" si="67"/>
        <v>3</v>
      </c>
      <c r="BN31">
        <f t="shared" ca="1" si="68"/>
        <v>0</v>
      </c>
      <c r="BO31" t="str">
        <f t="shared" ca="1" si="69"/>
        <v>Part of Ethiopia</v>
      </c>
      <c r="BP31" t="str">
        <f t="shared" ca="1" si="70"/>
        <v>Part of USSR</v>
      </c>
      <c r="BQ31">
        <f t="shared" ca="1" si="71"/>
        <v>5.28</v>
      </c>
      <c r="BR31" t="str">
        <f t="shared" ca="1" si="72"/>
        <v>n.a.</v>
      </c>
      <c r="BS31" t="str">
        <f t="shared" ca="1" si="73"/>
        <v>75% prem</v>
      </c>
      <c r="BT31">
        <f t="shared" ca="1" si="74"/>
        <v>0</v>
      </c>
      <c r="BU31" t="str">
        <f t="shared" ca="1" si="75"/>
        <v>18% prem</v>
      </c>
      <c r="BV31">
        <f t="shared" ca="1" si="76"/>
        <v>3.88</v>
      </c>
      <c r="BW31">
        <f t="shared" ca="1" si="77"/>
        <v>4.47</v>
      </c>
      <c r="BX31" t="str">
        <f t="shared" ca="1" si="78"/>
        <v>Used FFR</v>
      </c>
      <c r="BY31">
        <f t="shared" ca="1" si="79"/>
        <v>0</v>
      </c>
      <c r="BZ31">
        <f t="shared" ca="1" si="80"/>
        <v>220</v>
      </c>
      <c r="CA31" t="str">
        <f t="shared" ca="1" si="81"/>
        <v>37% prem</v>
      </c>
      <c r="CB31" t="str">
        <f t="shared" ca="1" si="82"/>
        <v>Part of USSR</v>
      </c>
      <c r="CC31">
        <f t="shared" ca="1" si="83"/>
        <v>2.63</v>
      </c>
      <c r="CD31">
        <f t="shared" ca="1" si="84"/>
        <v>1.92</v>
      </c>
      <c r="CE31" t="str">
        <f t="shared" ca="1" si="85"/>
        <v>43% prem</v>
      </c>
      <c r="CF31">
        <f t="shared" ca="1" si="86"/>
        <v>36.65</v>
      </c>
      <c r="CG31" t="str">
        <f t="shared" ca="1" si="87"/>
        <v>Used DKK</v>
      </c>
      <c r="CH31">
        <f t="shared" ca="1" si="88"/>
        <v>3.2</v>
      </c>
      <c r="CI31" t="str">
        <f t="shared" ca="1" si="89"/>
        <v>Used FFR</v>
      </c>
      <c r="CJ31" t="str">
        <f t="shared" ca="1" si="90"/>
        <v>Used USD</v>
      </c>
      <c r="CK31">
        <f t="shared" ca="1" si="91"/>
        <v>0</v>
      </c>
      <c r="CL31" t="str">
        <f t="shared" ca="1" si="92"/>
        <v>Used GBP</v>
      </c>
      <c r="CM31">
        <f t="shared" ca="1" si="93"/>
        <v>50</v>
      </c>
      <c r="CN31">
        <f t="shared" ca="1" si="94"/>
        <v>0</v>
      </c>
      <c r="CO31" t="str">
        <f t="shared" ca="1" si="95"/>
        <v>21% prem</v>
      </c>
      <c r="CP31">
        <f t="shared" ca="1" si="96"/>
        <v>5.71</v>
      </c>
      <c r="CQ31">
        <f t="shared" ca="1" si="97"/>
        <v>0</v>
      </c>
      <c r="CR31">
        <f t="shared" ca="1" si="98"/>
        <v>5.0250000000000004</v>
      </c>
      <c r="CS31">
        <f t="shared" ca="1" si="99"/>
        <v>40.6</v>
      </c>
      <c r="CT31">
        <f t="shared" ca="1" si="100"/>
        <v>3.52</v>
      </c>
      <c r="CU31">
        <f t="shared" ca="1" si="101"/>
        <v>9.75</v>
      </c>
      <c r="CV31">
        <f t="shared" ca="1" si="102"/>
        <v>443</v>
      </c>
      <c r="CW31">
        <f t="shared" ca="1" si="103"/>
        <v>69.599999999999994</v>
      </c>
      <c r="CX31">
        <f t="shared" ca="1" si="104"/>
        <v>0.36496350364963503</v>
      </c>
      <c r="CY31">
        <f t="shared" ca="1" si="105"/>
        <v>0.49504950495049505</v>
      </c>
      <c r="CZ31" t="str">
        <f t="shared" ca="1" si="106"/>
        <v>Used GBP</v>
      </c>
      <c r="DA31">
        <f t="shared" ca="1" si="107"/>
        <v>1.14E-3</v>
      </c>
      <c r="DB31">
        <f t="shared" ca="1" si="108"/>
        <v>745</v>
      </c>
      <c r="DC31">
        <f t="shared" ca="1" si="109"/>
        <v>1.1100000000000001</v>
      </c>
      <c r="DD31">
        <f t="shared" ca="1" si="110"/>
        <v>305</v>
      </c>
      <c r="DE31" t="str">
        <f t="shared" ca="1" si="111"/>
        <v>Used GBP</v>
      </c>
      <c r="DF31">
        <f t="shared" ca="1" si="112"/>
        <v>0.33333333333333331</v>
      </c>
      <c r="DG31" t="str">
        <f t="shared" ca="1" si="113"/>
        <v>Part of USSR</v>
      </c>
      <c r="DH31">
        <f t="shared" ca="1" si="114"/>
        <v>8.9499999999999993</v>
      </c>
      <c r="DI31" t="str">
        <f t="shared" ca="1" si="115"/>
        <v>Used AUD</v>
      </c>
      <c r="DJ31">
        <f t="shared" ca="1" si="116"/>
        <v>11</v>
      </c>
      <c r="DK31">
        <f t="shared" ca="1" si="117"/>
        <v>470</v>
      </c>
      <c r="DL31" t="str">
        <f t="shared" ca="1" si="118"/>
        <v>Part of Yugo.</v>
      </c>
      <c r="DM31">
        <f t="shared" ca="1" si="119"/>
        <v>0.29411764705882354</v>
      </c>
      <c r="DN31" t="str">
        <f t="shared" ca="1" si="120"/>
        <v>Part of USSR</v>
      </c>
      <c r="DO31">
        <f t="shared" ca="1" si="121"/>
        <v>3.5</v>
      </c>
      <c r="DP31" t="str">
        <f t="shared" ca="1" si="122"/>
        <v>Part of USSR</v>
      </c>
      <c r="DQ31">
        <f t="shared" ca="1" si="123"/>
        <v>2.65</v>
      </c>
      <c r="DR31">
        <f t="shared" ca="1" si="124"/>
        <v>0</v>
      </c>
      <c r="DS31">
        <f t="shared" ca="1" si="125"/>
        <v>1</v>
      </c>
      <c r="DT31">
        <f t="shared" ca="1" si="126"/>
        <v>0.41666666666666669</v>
      </c>
      <c r="DU31">
        <f t="shared" ca="1" si="127"/>
        <v>0</v>
      </c>
      <c r="DV31" t="str">
        <f t="shared" ca="1" si="128"/>
        <v>Part of USSR</v>
      </c>
      <c r="DW31">
        <f t="shared" ca="1" si="129"/>
        <v>40.950000000000003</v>
      </c>
      <c r="DX31">
        <f t="shared" ca="1" si="130"/>
        <v>0</v>
      </c>
      <c r="DY31" t="str">
        <f t="shared" ca="1" si="131"/>
        <v>Part of Yugo.</v>
      </c>
      <c r="DZ31" t="str">
        <f t="shared" ca="1" si="132"/>
        <v>74% prem</v>
      </c>
      <c r="EA31">
        <f t="shared" ca="1" si="133"/>
        <v>1.25</v>
      </c>
      <c r="EB31">
        <f t="shared" ca="1" si="134"/>
        <v>2.59</v>
      </c>
      <c r="EC31">
        <f t="shared" ca="1" si="135"/>
        <v>0</v>
      </c>
      <c r="ED31">
        <f t="shared" ca="1" si="136"/>
        <v>289</v>
      </c>
      <c r="EE31" t="str">
        <f t="shared" ca="1" si="137"/>
        <v>18% prem</v>
      </c>
      <c r="EF31" t="str">
        <f t="shared" ca="1" si="138"/>
        <v>Used USD</v>
      </c>
      <c r="EG31" t="str">
        <f t="shared" ca="1" si="139"/>
        <v>Used FFR</v>
      </c>
      <c r="EH31">
        <f t="shared" ca="1" si="140"/>
        <v>45</v>
      </c>
      <c r="EI31" t="str">
        <f t="shared" ca="1" si="141"/>
        <v>34% prem</v>
      </c>
      <c r="EJ31" t="str">
        <f t="shared" ca="1" si="142"/>
        <v>Part of Comoros</v>
      </c>
      <c r="EK31">
        <f t="shared" ca="1" si="143"/>
        <v>1.2500000000000001E-2</v>
      </c>
      <c r="EL31" t="str">
        <f t="shared" ca="1" si="144"/>
        <v>Used USD</v>
      </c>
      <c r="EM31" t="str">
        <f t="shared" ca="1" si="145"/>
        <v>Part of USSR</v>
      </c>
      <c r="EN31" t="str">
        <f t="shared" ca="1" si="146"/>
        <v>Used FFR</v>
      </c>
      <c r="EO31">
        <f t="shared" ca="1" si="147"/>
        <v>20</v>
      </c>
      <c r="EP31" t="str">
        <f t="shared" ca="1" si="148"/>
        <v>Part of Yugo.</v>
      </c>
      <c r="EQ31">
        <f t="shared" ca="1" si="149"/>
        <v>3.2</v>
      </c>
      <c r="ER31">
        <f t="shared" ca="1" si="150"/>
        <v>4.33</v>
      </c>
      <c r="ES31">
        <f t="shared" ca="1" si="151"/>
        <v>263</v>
      </c>
      <c r="ET31">
        <f t="shared" ca="1" si="152"/>
        <v>22.35</v>
      </c>
      <c r="EU31" t="str">
        <f t="shared" ca="1" si="153"/>
        <v>used ZAR</v>
      </c>
      <c r="EV31" t="str">
        <f t="shared" ca="1" si="154"/>
        <v>Used AUD</v>
      </c>
      <c r="EW31">
        <f t="shared" ca="1" si="155"/>
        <v>17.5</v>
      </c>
      <c r="EX31">
        <f t="shared" ca="1" si="156"/>
        <v>2.7</v>
      </c>
      <c r="EY31">
        <f t="shared" ca="1" si="157"/>
        <v>0</v>
      </c>
      <c r="EZ31">
        <f t="shared" ca="1" si="158"/>
        <v>0</v>
      </c>
      <c r="FA31">
        <f t="shared" ca="1" si="159"/>
        <v>1</v>
      </c>
      <c r="FB31">
        <f t="shared" ca="1" si="160"/>
        <v>1.68E-9</v>
      </c>
      <c r="FC31">
        <f t="shared" ca="1" si="161"/>
        <v>220</v>
      </c>
      <c r="FD31">
        <f t="shared" ca="1" si="162"/>
        <v>0.89285714285714279</v>
      </c>
      <c r="FE31" t="str">
        <f t="shared" ca="1" si="163"/>
        <v>Used NZD</v>
      </c>
      <c r="FF31" t="str">
        <f t="shared" ca="1" si="164"/>
        <v>Used AUD</v>
      </c>
      <c r="FG31" t="str">
        <f t="shared" ca="1" si="165"/>
        <v>Used USD</v>
      </c>
      <c r="FH31">
        <f t="shared" ca="1" si="166"/>
        <v>5.62</v>
      </c>
      <c r="FI31">
        <f t="shared" ca="1" si="167"/>
        <v>0</v>
      </c>
      <c r="FJ31">
        <f t="shared" ca="1" si="168"/>
        <v>11.55</v>
      </c>
      <c r="FK31" t="str">
        <f t="shared" ca="1" si="169"/>
        <v>Used USD</v>
      </c>
      <c r="FL31" t="str">
        <f t="shared" ca="1" si="170"/>
        <v>Used USD</v>
      </c>
      <c r="FM31">
        <f t="shared" ca="1" si="171"/>
        <v>0</v>
      </c>
      <c r="FN31">
        <f t="shared" ca="1" si="172"/>
        <v>142</v>
      </c>
      <c r="FO31">
        <f t="shared" ca="1" si="173"/>
        <v>7.0000000000000005E-8</v>
      </c>
      <c r="FP31">
        <f t="shared" ca="1" si="174"/>
        <v>8.5</v>
      </c>
      <c r="FQ31" t="str">
        <f t="shared" ca="1" si="175"/>
        <v>Used NZD</v>
      </c>
      <c r="FR31">
        <f t="shared" ca="1" si="176"/>
        <v>1.29E-2</v>
      </c>
      <c r="FS31">
        <f t="shared" ca="1" si="177"/>
        <v>39.1</v>
      </c>
      <c r="FT31" t="str">
        <f t="shared" ca="1" si="178"/>
        <v>Used USD</v>
      </c>
      <c r="FU31">
        <f t="shared" ca="1" si="179"/>
        <v>3.87</v>
      </c>
      <c r="FV31" t="str">
        <f t="shared" ca="1" si="180"/>
        <v>Used FFR</v>
      </c>
      <c r="FW31">
        <f t="shared" ca="1" si="181"/>
        <v>34.6</v>
      </c>
      <c r="FX31">
        <f t="shared" ca="1" si="182"/>
        <v>3.6700000000000001E-3</v>
      </c>
      <c r="FY31" t="str">
        <f t="shared" ca="1" si="183"/>
        <v>185% prem</v>
      </c>
      <c r="FZ31" t="str">
        <f t="shared" ca="1" si="184"/>
        <v>Used GBP</v>
      </c>
      <c r="GA31">
        <f t="shared" ca="1" si="185"/>
        <v>3.2</v>
      </c>
      <c r="GB31">
        <f t="shared" ca="1" si="186"/>
        <v>3.2</v>
      </c>
      <c r="GC31" t="str">
        <f t="shared" ca="1" si="187"/>
        <v>Used FFR</v>
      </c>
      <c r="GD31">
        <f t="shared" ca="1" si="188"/>
        <v>3.2</v>
      </c>
      <c r="GE31">
        <f t="shared" ca="1" si="189"/>
        <v>0</v>
      </c>
      <c r="GF31" t="str">
        <f t="shared" ca="1" si="190"/>
        <v>Used ITL</v>
      </c>
      <c r="GG31">
        <f t="shared" ca="1" si="191"/>
        <v>0</v>
      </c>
      <c r="GH31">
        <f t="shared" ca="1" si="192"/>
        <v>3.53</v>
      </c>
      <c r="GI31">
        <f t="shared" ca="1" si="193"/>
        <v>220</v>
      </c>
      <c r="GJ31">
        <f t="shared" ca="1" si="194"/>
        <v>1.9E-3</v>
      </c>
      <c r="GK31" t="str">
        <f t="shared" ca="1" si="195"/>
        <v>27% prem</v>
      </c>
      <c r="GL31" t="str">
        <f t="shared" ca="1" si="196"/>
        <v>59% prem</v>
      </c>
      <c r="GM31">
        <f t="shared" ca="1" si="197"/>
        <v>2.4900000000000002</v>
      </c>
      <c r="GN31" t="str">
        <f t="shared" ca="1" si="198"/>
        <v>Part of Czecho.</v>
      </c>
      <c r="GO31" t="str">
        <f t="shared" ca="1" si="199"/>
        <v>Part of Yugo.</v>
      </c>
      <c r="GP31">
        <f t="shared" ca="1" si="200"/>
        <v>0</v>
      </c>
      <c r="GQ31">
        <f t="shared" ca="1" si="201"/>
        <v>7.54</v>
      </c>
      <c r="GR31" t="str">
        <f t="shared" ca="1" si="202"/>
        <v>Part of Somalia</v>
      </c>
      <c r="GS31">
        <f t="shared" ca="1" si="203"/>
        <v>0.92592592592592582</v>
      </c>
      <c r="GT31">
        <f t="shared" ca="1" si="204"/>
        <v>60.9</v>
      </c>
      <c r="GU31">
        <f t="shared" ca="1" si="205"/>
        <v>14.8</v>
      </c>
      <c r="GV31">
        <f t="shared" ca="1" si="206"/>
        <v>7.0422535211267609E-2</v>
      </c>
      <c r="GW31">
        <f t="shared" ca="1" si="207"/>
        <v>2.4</v>
      </c>
      <c r="GX31" t="str">
        <f t="shared" ca="1" si="208"/>
        <v>Used NOK</v>
      </c>
      <c r="GY31">
        <f t="shared" ca="1" si="209"/>
        <v>0</v>
      </c>
      <c r="GZ31">
        <f t="shared" ca="1" si="210"/>
        <v>4.4400000000000004</v>
      </c>
      <c r="HA31">
        <f t="shared" ca="1" si="211"/>
        <v>2.63</v>
      </c>
      <c r="HB31">
        <f t="shared" ca="1" si="212"/>
        <v>3.75</v>
      </c>
      <c r="HC31">
        <f t="shared" ca="1" si="213"/>
        <v>39.700000000000003</v>
      </c>
      <c r="HD31" t="str">
        <f t="shared" ca="1" si="214"/>
        <v>Part of USSR</v>
      </c>
      <c r="HE31">
        <f t="shared" ca="1" si="215"/>
        <v>25</v>
      </c>
      <c r="HF31">
        <f t="shared" ca="1" si="216"/>
        <v>20.399999999999999</v>
      </c>
      <c r="HG31" t="str">
        <f t="shared" ca="1" si="217"/>
        <v>Part of Indonesia</v>
      </c>
      <c r="HH31">
        <f t="shared" ca="1" si="218"/>
        <v>220</v>
      </c>
      <c r="HI31" t="str">
        <f t="shared" ca="1" si="219"/>
        <v>Used NZD</v>
      </c>
      <c r="HJ31" t="str">
        <f t="shared" ca="1" si="220"/>
        <v>37% prem</v>
      </c>
      <c r="HK31" t="str">
        <f t="shared" ca="1" si="221"/>
        <v>Part of USSR</v>
      </c>
      <c r="HL31" t="str">
        <f t="shared" ca="1" si="222"/>
        <v>70% prem</v>
      </c>
      <c r="HM31">
        <f t="shared" ca="1" si="223"/>
        <v>0.47099999999999997</v>
      </c>
      <c r="HN31">
        <f t="shared" ca="1" si="224"/>
        <v>16.850000000000001</v>
      </c>
      <c r="HO31" t="str">
        <f t="shared" ca="1" si="225"/>
        <v>Part of USSR</v>
      </c>
      <c r="HP31" t="str">
        <f t="shared" ca="1" si="226"/>
        <v>Used USD</v>
      </c>
      <c r="HQ31" t="str">
        <f t="shared" ca="1" si="227"/>
        <v>Used AUD</v>
      </c>
      <c r="HR31">
        <f t="shared" ca="1" si="228"/>
        <v>0.65</v>
      </c>
      <c r="HS31" t="str">
        <f t="shared" ca="1" si="229"/>
        <v>Part of USSR</v>
      </c>
      <c r="HT31">
        <f t="shared" ca="1" si="230"/>
        <v>3.95</v>
      </c>
      <c r="HU31">
        <f t="shared" ca="1" si="231"/>
        <v>0.49504950495049505</v>
      </c>
      <c r="HV31">
        <f t="shared" ca="1" si="232"/>
        <v>1</v>
      </c>
      <c r="HW31">
        <f t="shared" ca="1" si="233"/>
        <v>2.8999999999999998E-3</v>
      </c>
      <c r="HX31" t="str">
        <f t="shared" ca="1" si="234"/>
        <v>Part of USSR</v>
      </c>
      <c r="HY31">
        <f t="shared" ca="1" si="235"/>
        <v>0</v>
      </c>
      <c r="HZ31" t="str">
        <f t="shared" ca="1" si="236"/>
        <v>Used ITL</v>
      </c>
      <c r="IA31">
        <f t="shared" ca="1" si="237"/>
        <v>4.3</v>
      </c>
      <c r="IB31" t="str">
        <f t="shared" ca="1" si="238"/>
        <v>289% prem</v>
      </c>
      <c r="IC31" t="str">
        <f t="shared" ca="1" si="239"/>
        <v>used USD</v>
      </c>
      <c r="ID31">
        <f t="shared" ca="1" si="240"/>
        <v>0</v>
      </c>
      <c r="IE31" t="str">
        <f t="shared" ca="1" si="241"/>
        <v>Used JOD</v>
      </c>
      <c r="IF31">
        <f t="shared" ca="1" si="242"/>
        <v>0</v>
      </c>
      <c r="IG31">
        <f t="shared" ca="1" si="243"/>
        <v>1.5384615384615383</v>
      </c>
      <c r="IH31">
        <f t="shared" ca="1" si="244"/>
        <v>0.96153846153846145</v>
      </c>
    </row>
    <row r="32" spans="1:242" x14ac:dyDescent="0.25">
      <c r="A32" t="str">
        <f t="shared" ca="1" si="4"/>
        <v>1976</v>
      </c>
      <c r="B32">
        <f t="shared" ca="1" si="5"/>
        <v>46</v>
      </c>
      <c r="C32">
        <f t="shared" ca="1" si="6"/>
        <v>37</v>
      </c>
      <c r="D32">
        <f t="shared" ca="1" si="7"/>
        <v>8.15</v>
      </c>
      <c r="E32">
        <v>1</v>
      </c>
      <c r="F32">
        <f t="shared" ca="1" si="8"/>
        <v>0</v>
      </c>
      <c r="G32">
        <f t="shared" ca="1" si="9"/>
        <v>0.3</v>
      </c>
      <c r="H32">
        <f t="shared" ca="1" si="10"/>
        <v>2.95</v>
      </c>
      <c r="I32">
        <f t="shared" ca="1" si="11"/>
        <v>2.95</v>
      </c>
      <c r="J32">
        <f t="shared" ca="1" si="12"/>
        <v>2.7999999999999998E-9</v>
      </c>
      <c r="K32" t="str">
        <f t="shared" ca="1" si="13"/>
        <v>Part of USSR</v>
      </c>
      <c r="L32" t="str">
        <f t="shared" ca="1" si="14"/>
        <v>Part of Neth. Antilles</v>
      </c>
      <c r="M32">
        <f t="shared" ca="1" si="15"/>
        <v>0.95238095238095233</v>
      </c>
      <c r="N32">
        <f t="shared" ca="1" si="16"/>
        <v>16.8</v>
      </c>
      <c r="O32" t="str">
        <f t="shared" ca="1" si="17"/>
        <v>Part of USSR</v>
      </c>
      <c r="P32">
        <f t="shared" ca="1" si="18"/>
        <v>1.08</v>
      </c>
      <c r="Q32">
        <f t="shared" ca="1" si="19"/>
        <v>0.39525691699604748</v>
      </c>
      <c r="R32">
        <f t="shared" ca="1" si="20"/>
        <v>20.9</v>
      </c>
      <c r="S32">
        <f t="shared" ca="1" si="21"/>
        <v>2.2999999999999998</v>
      </c>
      <c r="T32" t="str">
        <f t="shared" ca="1" si="22"/>
        <v>Part of USSR</v>
      </c>
      <c r="U32">
        <f t="shared" ca="1" si="23"/>
        <v>36.200000000000003</v>
      </c>
      <c r="V32">
        <f t="shared" ca="1" si="24"/>
        <v>2.35</v>
      </c>
      <c r="W32">
        <f t="shared" ca="1" si="25"/>
        <v>247</v>
      </c>
      <c r="X32">
        <f t="shared" ca="1" si="26"/>
        <v>0</v>
      </c>
      <c r="Y32">
        <f t="shared" ca="1" si="27"/>
        <v>10.1</v>
      </c>
      <c r="Z32">
        <f t="shared" ca="1" si="28"/>
        <v>2.12E-5</v>
      </c>
      <c r="AA32" t="str">
        <f t="shared" ca="1" si="29"/>
        <v>Part of Yugo.</v>
      </c>
      <c r="AB32">
        <f t="shared" ca="1" si="30"/>
        <v>0</v>
      </c>
      <c r="AC32">
        <f t="shared" ca="1" si="31"/>
        <v>5.654545454545455E-12</v>
      </c>
      <c r="AD32" t="str">
        <f t="shared" ca="1" si="32"/>
        <v>Used GBP</v>
      </c>
      <c r="AE32" t="str">
        <f t="shared" ca="1" si="33"/>
        <v>Used USD</v>
      </c>
      <c r="AF32">
        <f t="shared" ca="1" si="34"/>
        <v>0</v>
      </c>
      <c r="AG32">
        <f t="shared" ca="1" si="35"/>
        <v>2.4500000000000004E-3</v>
      </c>
      <c r="AH32">
        <f t="shared" ca="1" si="36"/>
        <v>247</v>
      </c>
      <c r="AI32">
        <f t="shared" ca="1" si="37"/>
        <v>125</v>
      </c>
      <c r="AJ32" t="str">
        <f t="shared" ca="1" si="38"/>
        <v>n.a.</v>
      </c>
      <c r="AK32">
        <f t="shared" ca="1" si="39"/>
        <v>247</v>
      </c>
      <c r="AL32">
        <f t="shared" ca="1" si="40"/>
        <v>1.0129999999999999</v>
      </c>
      <c r="AM32">
        <f t="shared" ca="1" si="41"/>
        <v>0</v>
      </c>
      <c r="AN32">
        <f t="shared" ca="1" si="42"/>
        <v>0</v>
      </c>
      <c r="AO32">
        <f t="shared" ca="1" si="43"/>
        <v>247</v>
      </c>
      <c r="AP32">
        <f t="shared" ca="1" si="44"/>
        <v>247</v>
      </c>
      <c r="AQ32">
        <f t="shared" ca="1" si="45"/>
        <v>19</v>
      </c>
      <c r="AR32">
        <f t="shared" ca="1" si="46"/>
        <v>2.29</v>
      </c>
      <c r="AS32" t="str">
        <f t="shared" ca="1" si="47"/>
        <v>Used AUD</v>
      </c>
      <c r="AT32" t="str">
        <f t="shared" ca="1" si="48"/>
        <v>Used AUD</v>
      </c>
      <c r="AU32">
        <f t="shared" ca="1" si="49"/>
        <v>37.700000000000003</v>
      </c>
      <c r="AV32">
        <f t="shared" ca="1" si="50"/>
        <v>247</v>
      </c>
      <c r="AW32">
        <f t="shared" ca="1" si="51"/>
        <v>247</v>
      </c>
      <c r="AX32">
        <f t="shared" ca="1" si="52"/>
        <v>7.0000000000000007E-7</v>
      </c>
      <c r="AY32">
        <f t="shared" ca="1" si="53"/>
        <v>1.2048192771084338</v>
      </c>
      <c r="AZ32">
        <f t="shared" ca="1" si="54"/>
        <v>9.9499999999999993</v>
      </c>
      <c r="BA32">
        <f t="shared" ca="1" si="55"/>
        <v>247</v>
      </c>
      <c r="BB32" t="str">
        <f t="shared" ca="1" si="56"/>
        <v>Part of Yugo.</v>
      </c>
      <c r="BC32">
        <f t="shared" ca="1" si="57"/>
        <v>10.4</v>
      </c>
      <c r="BD32">
        <f t="shared" ca="1" si="58"/>
        <v>0.45454545454545453</v>
      </c>
      <c r="BE32" t="str">
        <f t="shared" ca="1" si="59"/>
        <v>Used CYP and TRY</v>
      </c>
      <c r="BF32">
        <f t="shared" ca="1" si="60"/>
        <v>25.35</v>
      </c>
      <c r="BG32">
        <f t="shared" ca="1" si="61"/>
        <v>5.82</v>
      </c>
      <c r="BH32">
        <f t="shared" ca="1" si="62"/>
        <v>200</v>
      </c>
      <c r="BI32">
        <f t="shared" ca="1" si="63"/>
        <v>2.95</v>
      </c>
      <c r="BJ32">
        <f t="shared" ca="1" si="64"/>
        <v>1.34</v>
      </c>
      <c r="BK32">
        <f t="shared" ca="1" si="65"/>
        <v>27.8</v>
      </c>
      <c r="BL32">
        <f t="shared" ca="1" si="66"/>
        <v>0.7407407407407407</v>
      </c>
      <c r="BM32">
        <f t="shared" ca="1" si="67"/>
        <v>3.22</v>
      </c>
      <c r="BN32">
        <f t="shared" ca="1" si="68"/>
        <v>0</v>
      </c>
      <c r="BO32" t="str">
        <f t="shared" ca="1" si="69"/>
        <v>Part of Ethiopia</v>
      </c>
      <c r="BP32" t="str">
        <f t="shared" ca="1" si="70"/>
        <v>Part of USSR</v>
      </c>
      <c r="BQ32">
        <f t="shared" ca="1" si="71"/>
        <v>4.0999999999999996</v>
      </c>
      <c r="BR32" t="str">
        <f t="shared" ca="1" si="72"/>
        <v>n.a.</v>
      </c>
      <c r="BS32">
        <f t="shared" ca="1" si="73"/>
        <v>0</v>
      </c>
      <c r="BT32">
        <f t="shared" ca="1" si="74"/>
        <v>0</v>
      </c>
      <c r="BU32">
        <f t="shared" ca="1" si="75"/>
        <v>0.970873786407767</v>
      </c>
      <c r="BV32">
        <f t="shared" ca="1" si="76"/>
        <v>3.79</v>
      </c>
      <c r="BW32">
        <f t="shared" ca="1" si="77"/>
        <v>5.04</v>
      </c>
      <c r="BX32" t="str">
        <f t="shared" ca="1" si="78"/>
        <v>Used FFR</v>
      </c>
      <c r="BY32">
        <f t="shared" ca="1" si="79"/>
        <v>0</v>
      </c>
      <c r="BZ32">
        <f t="shared" ca="1" si="80"/>
        <v>247</v>
      </c>
      <c r="CA32">
        <f t="shared" ca="1" si="81"/>
        <v>1.8518518518518516</v>
      </c>
      <c r="CB32" t="str">
        <f t="shared" ca="1" si="82"/>
        <v>Part of USSR</v>
      </c>
      <c r="CC32">
        <f t="shared" ca="1" si="83"/>
        <v>2.36</v>
      </c>
      <c r="CD32">
        <f t="shared" ca="1" si="84"/>
        <v>4.3499999999999996</v>
      </c>
      <c r="CE32">
        <f t="shared" ca="1" si="85"/>
        <v>0</v>
      </c>
      <c r="CF32">
        <f t="shared" ca="1" si="86"/>
        <v>39</v>
      </c>
      <c r="CG32" t="str">
        <f t="shared" ca="1" si="87"/>
        <v>Used DKK</v>
      </c>
      <c r="CH32">
        <f t="shared" ca="1" si="88"/>
        <v>2.95</v>
      </c>
      <c r="CI32" t="str">
        <f t="shared" ca="1" si="89"/>
        <v>Used FFR</v>
      </c>
      <c r="CJ32" t="str">
        <f t="shared" ca="1" si="90"/>
        <v>Used USD</v>
      </c>
      <c r="CK32">
        <f t="shared" ca="1" si="91"/>
        <v>1.05</v>
      </c>
      <c r="CL32" t="str">
        <f t="shared" ca="1" si="92"/>
        <v>Used GBP</v>
      </c>
      <c r="CM32">
        <f t="shared" ca="1" si="93"/>
        <v>70</v>
      </c>
      <c r="CN32">
        <f t="shared" ca="1" si="94"/>
        <v>0</v>
      </c>
      <c r="CO32">
        <f t="shared" ca="1" si="95"/>
        <v>3.25</v>
      </c>
      <c r="CP32">
        <f t="shared" ca="1" si="96"/>
        <v>5.71</v>
      </c>
      <c r="CQ32">
        <f t="shared" ca="1" si="97"/>
        <v>0</v>
      </c>
      <c r="CR32">
        <f t="shared" ca="1" si="98"/>
        <v>4.7</v>
      </c>
      <c r="CS32">
        <f t="shared" ca="1" si="99"/>
        <v>37.049999999999997</v>
      </c>
      <c r="CT32">
        <f t="shared" ca="1" si="100"/>
        <v>3.05</v>
      </c>
      <c r="CU32">
        <f t="shared" ca="1" si="101"/>
        <v>10.1</v>
      </c>
      <c r="CV32">
        <f t="shared" ca="1" si="102"/>
        <v>423</v>
      </c>
      <c r="CW32">
        <f t="shared" ca="1" si="103"/>
        <v>74.75</v>
      </c>
      <c r="CX32">
        <f t="shared" ca="1" si="104"/>
        <v>0.35211267605633806</v>
      </c>
      <c r="CY32">
        <f t="shared" ca="1" si="105"/>
        <v>0.59171597633136097</v>
      </c>
      <c r="CZ32" t="str">
        <f t="shared" ca="1" si="106"/>
        <v>Used GBP</v>
      </c>
      <c r="DA32">
        <f t="shared" ca="1" si="107"/>
        <v>1.2199999999999999E-3</v>
      </c>
      <c r="DB32">
        <f t="shared" ca="1" si="108"/>
        <v>895</v>
      </c>
      <c r="DC32">
        <f t="shared" ca="1" si="109"/>
        <v>1.33</v>
      </c>
      <c r="DD32">
        <f t="shared" ca="1" si="110"/>
        <v>292</v>
      </c>
      <c r="DE32" t="str">
        <f t="shared" ca="1" si="111"/>
        <v>Used GBP</v>
      </c>
      <c r="DF32">
        <f t="shared" ca="1" si="112"/>
        <v>0.33783783783783783</v>
      </c>
      <c r="DG32" t="str">
        <f t="shared" ca="1" si="113"/>
        <v>Part of USSR</v>
      </c>
      <c r="DH32">
        <f t="shared" ca="1" si="114"/>
        <v>9.25</v>
      </c>
      <c r="DI32" t="str">
        <f t="shared" ca="1" si="115"/>
        <v>Used AUD</v>
      </c>
      <c r="DJ32">
        <f t="shared" ca="1" si="116"/>
        <v>0</v>
      </c>
      <c r="DK32">
        <f t="shared" ca="1" si="117"/>
        <v>510</v>
      </c>
      <c r="DL32" t="str">
        <f t="shared" ca="1" si="118"/>
        <v>Part of Yugo.</v>
      </c>
      <c r="DM32">
        <f t="shared" ca="1" si="119"/>
        <v>0.28735632183908044</v>
      </c>
      <c r="DN32" t="str">
        <f t="shared" ca="1" si="120"/>
        <v>Part of USSR</v>
      </c>
      <c r="DO32">
        <f t="shared" ca="1" si="121"/>
        <v>13</v>
      </c>
      <c r="DP32" t="str">
        <f t="shared" ca="1" si="122"/>
        <v>Part of USSR</v>
      </c>
      <c r="DQ32">
        <f t="shared" ca="1" si="123"/>
        <v>2.88</v>
      </c>
      <c r="DR32">
        <f t="shared" ca="1" si="124"/>
        <v>0</v>
      </c>
      <c r="DS32">
        <f t="shared" ca="1" si="125"/>
        <v>1</v>
      </c>
      <c r="DT32">
        <f t="shared" ca="1" si="126"/>
        <v>0.43478260869565222</v>
      </c>
      <c r="DU32">
        <f t="shared" ca="1" si="127"/>
        <v>0</v>
      </c>
      <c r="DV32" t="str">
        <f t="shared" ca="1" si="128"/>
        <v>Part of USSR</v>
      </c>
      <c r="DW32">
        <f t="shared" ca="1" si="129"/>
        <v>36.200000000000003</v>
      </c>
      <c r="DX32">
        <f t="shared" ca="1" si="130"/>
        <v>0</v>
      </c>
      <c r="DY32" t="str">
        <f t="shared" ca="1" si="131"/>
        <v>Part of Yugo.</v>
      </c>
      <c r="DZ32">
        <f t="shared" ca="1" si="132"/>
        <v>335</v>
      </c>
      <c r="EA32">
        <f t="shared" ca="1" si="133"/>
        <v>1.8518518518518516</v>
      </c>
      <c r="EB32">
        <f t="shared" ca="1" si="134"/>
        <v>2.38</v>
      </c>
      <c r="EC32">
        <f t="shared" ca="1" si="135"/>
        <v>0</v>
      </c>
      <c r="ED32">
        <f t="shared" ca="1" si="136"/>
        <v>260</v>
      </c>
      <c r="EE32">
        <f t="shared" ca="1" si="137"/>
        <v>0.40322580645161293</v>
      </c>
      <c r="EF32" t="str">
        <f t="shared" ca="1" si="138"/>
        <v>Used USD</v>
      </c>
      <c r="EG32" t="str">
        <f t="shared" ca="1" si="139"/>
        <v>Used FFR</v>
      </c>
      <c r="EH32">
        <f t="shared" ca="1" si="140"/>
        <v>100</v>
      </c>
      <c r="EI32">
        <f t="shared" ca="1" si="141"/>
        <v>6.5</v>
      </c>
      <c r="EJ32" t="str">
        <f t="shared" ca="1" si="142"/>
        <v>Used FF</v>
      </c>
      <c r="EK32">
        <f t="shared" ca="1" si="143"/>
        <v>2.1000000000000001E-2</v>
      </c>
      <c r="EL32" t="str">
        <f t="shared" ca="1" si="144"/>
        <v>Used USD</v>
      </c>
      <c r="EM32" t="str">
        <f t="shared" ca="1" si="145"/>
        <v>Part of USSR</v>
      </c>
      <c r="EN32" t="str">
        <f t="shared" ca="1" si="146"/>
        <v>Used FFR</v>
      </c>
      <c r="EO32">
        <f t="shared" ca="1" si="147"/>
        <v>20</v>
      </c>
      <c r="EP32" t="str">
        <f t="shared" ca="1" si="148"/>
        <v>Part of Yugo.</v>
      </c>
      <c r="EQ32">
        <f t="shared" ca="1" si="149"/>
        <v>2.95</v>
      </c>
      <c r="ER32">
        <f t="shared" ca="1" si="150"/>
        <v>4.75</v>
      </c>
      <c r="ES32">
        <f t="shared" ca="1" si="151"/>
        <v>300</v>
      </c>
      <c r="ET32">
        <f t="shared" ca="1" si="152"/>
        <v>23.5</v>
      </c>
      <c r="EU32" t="str">
        <f t="shared" ca="1" si="153"/>
        <v>used ZAR</v>
      </c>
      <c r="EV32" t="str">
        <f t="shared" ca="1" si="154"/>
        <v>Used AUD</v>
      </c>
      <c r="EW32">
        <f t="shared" ca="1" si="155"/>
        <v>14.05</v>
      </c>
      <c r="EX32">
        <f t="shared" ca="1" si="156"/>
        <v>2.48</v>
      </c>
      <c r="EY32">
        <f t="shared" ca="1" si="157"/>
        <v>0</v>
      </c>
      <c r="EZ32">
        <f t="shared" ca="1" si="158"/>
        <v>0</v>
      </c>
      <c r="FA32">
        <f t="shared" ca="1" si="159"/>
        <v>1.2048192771084338</v>
      </c>
      <c r="FB32">
        <f t="shared" ca="1" si="160"/>
        <v>1.68E-9</v>
      </c>
      <c r="FC32">
        <f t="shared" ca="1" si="161"/>
        <v>247</v>
      </c>
      <c r="FD32">
        <f t="shared" ca="1" si="162"/>
        <v>0.89285714285714279</v>
      </c>
      <c r="FE32" t="str">
        <f t="shared" ca="1" si="163"/>
        <v>Used NZD</v>
      </c>
      <c r="FF32" t="str">
        <f t="shared" ca="1" si="164"/>
        <v>Used AUD</v>
      </c>
      <c r="FG32" t="str">
        <f t="shared" ca="1" si="165"/>
        <v>Used USD</v>
      </c>
      <c r="FH32">
        <f t="shared" ca="1" si="166"/>
        <v>5.23</v>
      </c>
      <c r="FI32">
        <f t="shared" ca="1" si="167"/>
        <v>0</v>
      </c>
      <c r="FJ32">
        <f t="shared" ca="1" si="168"/>
        <v>11.2</v>
      </c>
      <c r="FK32" t="str">
        <f t="shared" ca="1" si="169"/>
        <v>Used USD</v>
      </c>
      <c r="FL32" t="str">
        <f t="shared" ca="1" si="170"/>
        <v>Used USD</v>
      </c>
      <c r="FM32">
        <f t="shared" ca="1" si="171"/>
        <v>0.83333333333333337</v>
      </c>
      <c r="FN32">
        <f t="shared" ca="1" si="172"/>
        <v>136</v>
      </c>
      <c r="FO32">
        <f t="shared" ca="1" si="173"/>
        <v>9.0499999999999996E-8</v>
      </c>
      <c r="FP32">
        <f t="shared" ca="1" si="174"/>
        <v>8.1</v>
      </c>
      <c r="FQ32" t="str">
        <f t="shared" ca="1" si="175"/>
        <v>Used NZD</v>
      </c>
      <c r="FR32">
        <f t="shared" ca="1" si="176"/>
        <v>1.285E-2</v>
      </c>
      <c r="FS32">
        <f t="shared" ca="1" si="177"/>
        <v>33.950000000000003</v>
      </c>
      <c r="FT32" t="str">
        <f t="shared" ca="1" si="178"/>
        <v>Used USD</v>
      </c>
      <c r="FU32">
        <f t="shared" ca="1" si="179"/>
        <v>0</v>
      </c>
      <c r="FV32" t="str">
        <f t="shared" ca="1" si="180"/>
        <v>Used FFR</v>
      </c>
      <c r="FW32">
        <f t="shared" ca="1" si="181"/>
        <v>34</v>
      </c>
      <c r="FX32">
        <f t="shared" ca="1" si="182"/>
        <v>3.8E-3</v>
      </c>
      <c r="FY32">
        <f t="shared" ca="1" si="183"/>
        <v>200</v>
      </c>
      <c r="FZ32">
        <f t="shared" ca="1" si="184"/>
        <v>0</v>
      </c>
      <c r="GA32">
        <f t="shared" ca="1" si="185"/>
        <v>2.95</v>
      </c>
      <c r="GB32">
        <f t="shared" ca="1" si="186"/>
        <v>2.95</v>
      </c>
      <c r="GC32" t="str">
        <f t="shared" ca="1" si="187"/>
        <v>Used FFR</v>
      </c>
      <c r="GD32">
        <f t="shared" ca="1" si="188"/>
        <v>2.95</v>
      </c>
      <c r="GE32">
        <f t="shared" ca="1" si="189"/>
        <v>0.90909090909090906</v>
      </c>
      <c r="GF32" t="str">
        <f t="shared" ca="1" si="190"/>
        <v>Used ITL</v>
      </c>
      <c r="GG32">
        <f t="shared" ca="1" si="191"/>
        <v>0</v>
      </c>
      <c r="GH32">
        <f t="shared" ca="1" si="192"/>
        <v>3.53</v>
      </c>
      <c r="GI32">
        <f t="shared" ca="1" si="193"/>
        <v>247</v>
      </c>
      <c r="GJ32">
        <f t="shared" ca="1" si="194"/>
        <v>1.9550000000000001E-3</v>
      </c>
      <c r="GK32">
        <f t="shared" ca="1" si="195"/>
        <v>0</v>
      </c>
      <c r="GL32">
        <f t="shared" ca="1" si="196"/>
        <v>1.075268817204301</v>
      </c>
      <c r="GM32">
        <f t="shared" ca="1" si="197"/>
        <v>2.46</v>
      </c>
      <c r="GN32" t="str">
        <f t="shared" ca="1" si="198"/>
        <v>Part of Czecho.</v>
      </c>
      <c r="GO32" t="str">
        <f t="shared" ca="1" si="199"/>
        <v>Part of Yugo.</v>
      </c>
      <c r="GP32">
        <f t="shared" ca="1" si="200"/>
        <v>0</v>
      </c>
      <c r="GQ32">
        <f t="shared" ca="1" si="201"/>
        <v>9</v>
      </c>
      <c r="GR32" t="str">
        <f t="shared" ca="1" si="202"/>
        <v>Part of Somalia</v>
      </c>
      <c r="GS32">
        <f t="shared" ca="1" si="203"/>
        <v>1.1627906976744187</v>
      </c>
      <c r="GT32">
        <f t="shared" ca="1" si="204"/>
        <v>70.5</v>
      </c>
      <c r="GU32">
        <f t="shared" ca="1" si="205"/>
        <v>13.8</v>
      </c>
      <c r="GV32">
        <f t="shared" ca="1" si="206"/>
        <v>6.535947712418301E-2</v>
      </c>
      <c r="GW32">
        <f t="shared" ca="1" si="207"/>
        <v>2.4500000000000002</v>
      </c>
      <c r="GX32" t="str">
        <f t="shared" ca="1" si="208"/>
        <v>Used NOK</v>
      </c>
      <c r="GY32">
        <f t="shared" ca="1" si="209"/>
        <v>0.96153846153846145</v>
      </c>
      <c r="GZ32">
        <f t="shared" ca="1" si="210"/>
        <v>4.18</v>
      </c>
      <c r="HA32">
        <f t="shared" ca="1" si="211"/>
        <v>2.4449999999999998</v>
      </c>
      <c r="HB32">
        <f t="shared" ca="1" si="212"/>
        <v>4.08</v>
      </c>
      <c r="HC32">
        <f t="shared" ca="1" si="213"/>
        <v>38.700000000000003</v>
      </c>
      <c r="HD32" t="str">
        <f t="shared" ca="1" si="214"/>
        <v>Part of USSR</v>
      </c>
      <c r="HE32">
        <f t="shared" ca="1" si="215"/>
        <v>20.399999999999999</v>
      </c>
      <c r="HF32">
        <f t="shared" ca="1" si="216"/>
        <v>20.149999999999999</v>
      </c>
      <c r="HG32" t="str">
        <f t="shared" ca="1" si="217"/>
        <v>Part of Indonesia</v>
      </c>
      <c r="HH32">
        <f t="shared" ca="1" si="218"/>
        <v>247</v>
      </c>
      <c r="HI32" t="str">
        <f t="shared" ca="1" si="219"/>
        <v>Used NZD</v>
      </c>
      <c r="HJ32">
        <f t="shared" ca="1" si="220"/>
        <v>0</v>
      </c>
      <c r="HK32" t="str">
        <f t="shared" ca="1" si="221"/>
        <v>Part of USSR</v>
      </c>
      <c r="HL32">
        <f t="shared" ca="1" si="222"/>
        <v>2.9</v>
      </c>
      <c r="HM32">
        <f t="shared" ca="1" si="223"/>
        <v>0.55700000000000005</v>
      </c>
      <c r="HN32">
        <f t="shared" ca="1" si="224"/>
        <v>18.100000000000001</v>
      </c>
      <c r="HO32" t="str">
        <f t="shared" ca="1" si="225"/>
        <v>Part of USSR</v>
      </c>
      <c r="HP32" t="str">
        <f t="shared" ca="1" si="226"/>
        <v>Used USD</v>
      </c>
      <c r="HQ32" t="str">
        <f t="shared" ca="1" si="227"/>
        <v>Used AUD</v>
      </c>
      <c r="HR32">
        <f t="shared" ca="1" si="228"/>
        <v>0.55000000000000004</v>
      </c>
      <c r="HS32" t="str">
        <f t="shared" ca="1" si="229"/>
        <v>Part of USSR</v>
      </c>
      <c r="HT32">
        <f t="shared" ca="1" si="230"/>
        <v>3.94</v>
      </c>
      <c r="HU32">
        <f t="shared" ca="1" si="231"/>
        <v>0.59171597633136097</v>
      </c>
      <c r="HV32">
        <f t="shared" ca="1" si="232"/>
        <v>1</v>
      </c>
      <c r="HW32">
        <f t="shared" ca="1" si="233"/>
        <v>4.0999999999999995E-3</v>
      </c>
      <c r="HX32" t="str">
        <f t="shared" ca="1" si="234"/>
        <v>Part of USSR</v>
      </c>
      <c r="HY32">
        <f t="shared" ca="1" si="235"/>
        <v>0</v>
      </c>
      <c r="HZ32" t="str">
        <f t="shared" ca="1" si="236"/>
        <v>Used ITL</v>
      </c>
      <c r="IA32">
        <f t="shared" ca="1" si="237"/>
        <v>4.3</v>
      </c>
      <c r="IB32">
        <f t="shared" ca="1" si="238"/>
        <v>0</v>
      </c>
      <c r="IC32" t="str">
        <f t="shared" ca="1" si="239"/>
        <v>used USD</v>
      </c>
      <c r="ID32">
        <f t="shared" ca="1" si="240"/>
        <v>0</v>
      </c>
      <c r="IE32" t="str">
        <f t="shared" ca="1" si="241"/>
        <v>Used JOD</v>
      </c>
      <c r="IF32">
        <f t="shared" ca="1" si="242"/>
        <v>5.6</v>
      </c>
      <c r="IG32">
        <f t="shared" ca="1" si="243"/>
        <v>1.9607843137254901</v>
      </c>
      <c r="IH32">
        <f t="shared" ca="1" si="244"/>
        <v>2.5</v>
      </c>
    </row>
    <row r="33" spans="1:242" x14ac:dyDescent="0.25">
      <c r="A33" t="str">
        <f t="shared" ca="1" si="4"/>
        <v>1977</v>
      </c>
      <c r="B33">
        <f t="shared" ca="1" si="5"/>
        <v>43.25</v>
      </c>
      <c r="C33">
        <f t="shared" ca="1" si="6"/>
        <v>39</v>
      </c>
      <c r="D33">
        <f t="shared" ca="1" si="7"/>
        <v>8.2899999999999991</v>
      </c>
      <c r="E33">
        <v>1</v>
      </c>
      <c r="F33">
        <f t="shared" ca="1" si="8"/>
        <v>0</v>
      </c>
      <c r="G33">
        <f t="shared" ca="1" si="9"/>
        <v>0</v>
      </c>
      <c r="H33">
        <f t="shared" ca="1" si="10"/>
        <v>3.03</v>
      </c>
      <c r="I33">
        <f t="shared" ca="1" si="11"/>
        <v>3.03</v>
      </c>
      <c r="J33">
        <f t="shared" ca="1" si="12"/>
        <v>6.0499999999999996E-9</v>
      </c>
      <c r="K33" t="str">
        <f t="shared" ca="1" si="13"/>
        <v>Part of USSR</v>
      </c>
      <c r="L33" t="str">
        <f t="shared" ca="1" si="14"/>
        <v>Part of Neth. Antilles</v>
      </c>
      <c r="M33">
        <f t="shared" ca="1" si="15"/>
        <v>0.88495575221238942</v>
      </c>
      <c r="N33">
        <f t="shared" ca="1" si="16"/>
        <v>15.25</v>
      </c>
      <c r="O33" t="str">
        <f t="shared" ca="1" si="17"/>
        <v>Part of USSR</v>
      </c>
      <c r="P33">
        <f t="shared" ca="1" si="18"/>
        <v>1.05</v>
      </c>
      <c r="Q33">
        <f t="shared" ca="1" si="19"/>
        <v>0.39525691699604748</v>
      </c>
      <c r="R33">
        <f t="shared" ca="1" si="20"/>
        <v>26.4</v>
      </c>
      <c r="S33">
        <f t="shared" ca="1" si="21"/>
        <v>2.2200000000000002</v>
      </c>
      <c r="T33" t="str">
        <f t="shared" ca="1" si="22"/>
        <v>Part of USSR</v>
      </c>
      <c r="U33">
        <f t="shared" ca="1" si="23"/>
        <v>33.299999999999997</v>
      </c>
      <c r="V33">
        <f t="shared" ca="1" si="24"/>
        <v>2.5</v>
      </c>
      <c r="W33">
        <f t="shared" ca="1" si="25"/>
        <v>236</v>
      </c>
      <c r="X33">
        <f t="shared" ca="1" si="26"/>
        <v>0</v>
      </c>
      <c r="Y33">
        <f t="shared" ca="1" si="27"/>
        <v>9.6</v>
      </c>
      <c r="Z33">
        <f t="shared" ca="1" si="28"/>
        <v>2.0999999999999999E-5</v>
      </c>
      <c r="AA33" t="str">
        <f t="shared" ca="1" si="29"/>
        <v>Part of Yugo.</v>
      </c>
      <c r="AB33">
        <f t="shared" ca="1" si="30"/>
        <v>1.05</v>
      </c>
      <c r="AC33">
        <f t="shared" ca="1" si="31"/>
        <v>7.3090909090909092E-12</v>
      </c>
      <c r="AD33" t="str">
        <f t="shared" ca="1" si="32"/>
        <v>Used GBP</v>
      </c>
      <c r="AE33" t="str">
        <f t="shared" ca="1" si="33"/>
        <v>Used USD</v>
      </c>
      <c r="AF33">
        <f t="shared" ca="1" si="34"/>
        <v>0</v>
      </c>
      <c r="AG33">
        <f t="shared" ca="1" si="35"/>
        <v>2.8E-3</v>
      </c>
      <c r="AH33">
        <f t="shared" ca="1" si="36"/>
        <v>236</v>
      </c>
      <c r="AI33">
        <f t="shared" ca="1" si="37"/>
        <v>96.5</v>
      </c>
      <c r="AJ33" t="str">
        <f t="shared" ca="1" si="38"/>
        <v>n.a.</v>
      </c>
      <c r="AK33">
        <f t="shared" ca="1" si="39"/>
        <v>236</v>
      </c>
      <c r="AL33">
        <f t="shared" ca="1" si="40"/>
        <v>1.0940000000000001</v>
      </c>
      <c r="AM33">
        <f t="shared" ca="1" si="41"/>
        <v>0</v>
      </c>
      <c r="AN33">
        <f t="shared" ca="1" si="42"/>
        <v>0</v>
      </c>
      <c r="AO33">
        <f t="shared" ca="1" si="43"/>
        <v>236</v>
      </c>
      <c r="AP33">
        <f t="shared" ca="1" si="44"/>
        <v>236</v>
      </c>
      <c r="AQ33">
        <f t="shared" ca="1" si="45"/>
        <v>28.3</v>
      </c>
      <c r="AR33">
        <f t="shared" ca="1" si="46"/>
        <v>2.25</v>
      </c>
      <c r="AS33" t="str">
        <f t="shared" ca="1" si="47"/>
        <v>Used AUD</v>
      </c>
      <c r="AT33" t="str">
        <f t="shared" ca="1" si="48"/>
        <v>Used AUD</v>
      </c>
      <c r="AU33">
        <f t="shared" ca="1" si="49"/>
        <v>38.200000000000003</v>
      </c>
      <c r="AV33">
        <f t="shared" ca="1" si="50"/>
        <v>236</v>
      </c>
      <c r="AW33">
        <f t="shared" ca="1" si="51"/>
        <v>236</v>
      </c>
      <c r="AX33">
        <f t="shared" ca="1" si="52"/>
        <v>8.3333333333333333E-7</v>
      </c>
      <c r="AY33">
        <f t="shared" ca="1" si="53"/>
        <v>1.0869565217391304</v>
      </c>
      <c r="AZ33">
        <f t="shared" ca="1" si="54"/>
        <v>8.9</v>
      </c>
      <c r="BA33">
        <f t="shared" ca="1" si="55"/>
        <v>236</v>
      </c>
      <c r="BB33" t="str">
        <f t="shared" ca="1" si="56"/>
        <v>Part of Yugo.</v>
      </c>
      <c r="BC33">
        <f t="shared" ca="1" si="57"/>
        <v>11.74</v>
      </c>
      <c r="BD33">
        <f t="shared" ca="1" si="58"/>
        <v>0.4065040650406504</v>
      </c>
      <c r="BE33" t="str">
        <f t="shared" ca="1" si="59"/>
        <v>Used CYP and TRY</v>
      </c>
      <c r="BF33">
        <f t="shared" ca="1" si="60"/>
        <v>26.6</v>
      </c>
      <c r="BG33">
        <f t="shared" ca="1" si="61"/>
        <v>5.97</v>
      </c>
      <c r="BH33">
        <f t="shared" ca="1" si="62"/>
        <v>195</v>
      </c>
      <c r="BI33">
        <f t="shared" ca="1" si="63"/>
        <v>3.03</v>
      </c>
      <c r="BJ33">
        <f t="shared" ca="1" si="64"/>
        <v>1.37</v>
      </c>
      <c r="BK33">
        <f t="shared" ca="1" si="65"/>
        <v>26</v>
      </c>
      <c r="BL33">
        <f t="shared" ca="1" si="66"/>
        <v>0.69930069930069938</v>
      </c>
      <c r="BM33">
        <f t="shared" ca="1" si="67"/>
        <v>3.3</v>
      </c>
      <c r="BN33">
        <f t="shared" ca="1" si="68"/>
        <v>0</v>
      </c>
      <c r="BO33" t="str">
        <f t="shared" ca="1" si="69"/>
        <v>Part of Ethiopia</v>
      </c>
      <c r="BP33" t="str">
        <f t="shared" ca="1" si="70"/>
        <v>Part of USSR</v>
      </c>
      <c r="BQ33">
        <f t="shared" ca="1" si="71"/>
        <v>3</v>
      </c>
      <c r="BR33" t="str">
        <f t="shared" ca="1" si="72"/>
        <v>n.a.</v>
      </c>
      <c r="BS33">
        <f t="shared" ca="1" si="73"/>
        <v>0</v>
      </c>
      <c r="BT33">
        <f t="shared" ca="1" si="74"/>
        <v>0</v>
      </c>
      <c r="BU33">
        <f t="shared" ca="1" si="75"/>
        <v>0</v>
      </c>
      <c r="BV33">
        <f t="shared" ca="1" si="76"/>
        <v>4.1399999999999997</v>
      </c>
      <c r="BW33">
        <f t="shared" ca="1" si="77"/>
        <v>4.84</v>
      </c>
      <c r="BX33" t="str">
        <f t="shared" ca="1" si="78"/>
        <v>Used FFR</v>
      </c>
      <c r="BY33">
        <f t="shared" ca="1" si="79"/>
        <v>0</v>
      </c>
      <c r="BZ33">
        <f t="shared" ca="1" si="80"/>
        <v>236</v>
      </c>
      <c r="CA33">
        <f t="shared" ca="1" si="81"/>
        <v>1.7857142857142856</v>
      </c>
      <c r="CB33" t="str">
        <f t="shared" ca="1" si="82"/>
        <v>Part of USSR</v>
      </c>
      <c r="CC33">
        <f t="shared" ca="1" si="83"/>
        <v>2.1</v>
      </c>
      <c r="CD33">
        <f t="shared" ca="1" si="84"/>
        <v>7.69</v>
      </c>
      <c r="CE33">
        <f t="shared" ca="1" si="85"/>
        <v>0</v>
      </c>
      <c r="CF33">
        <f t="shared" ca="1" si="86"/>
        <v>39.799999999999997</v>
      </c>
      <c r="CG33" t="str">
        <f t="shared" ca="1" si="87"/>
        <v>Used DKK</v>
      </c>
      <c r="CH33">
        <f t="shared" ca="1" si="88"/>
        <v>3.03</v>
      </c>
      <c r="CI33" t="str">
        <f t="shared" ca="1" si="89"/>
        <v>Used FFR</v>
      </c>
      <c r="CJ33" t="str">
        <f t="shared" ca="1" si="90"/>
        <v>Used USD</v>
      </c>
      <c r="CK33">
        <f t="shared" ca="1" si="91"/>
        <v>1.07</v>
      </c>
      <c r="CL33" t="str">
        <f t="shared" ca="1" si="92"/>
        <v>Used GBP</v>
      </c>
      <c r="CM33">
        <f t="shared" ca="1" si="93"/>
        <v>45</v>
      </c>
      <c r="CN33">
        <f t="shared" ca="1" si="94"/>
        <v>0</v>
      </c>
      <c r="CO33">
        <f t="shared" ca="1" si="95"/>
        <v>3.33</v>
      </c>
      <c r="CP33">
        <f t="shared" ca="1" si="96"/>
        <v>5.71</v>
      </c>
      <c r="CQ33">
        <f t="shared" ca="1" si="97"/>
        <v>0</v>
      </c>
      <c r="CR33">
        <f t="shared" ca="1" si="98"/>
        <v>4.62</v>
      </c>
      <c r="CS33">
        <f t="shared" ca="1" si="99"/>
        <v>33.85</v>
      </c>
      <c r="CT33">
        <f t="shared" ca="1" si="100"/>
        <v>3.69</v>
      </c>
      <c r="CU33">
        <f t="shared" ca="1" si="101"/>
        <v>9.6</v>
      </c>
      <c r="CV33">
        <f t="shared" ca="1" si="102"/>
        <v>422</v>
      </c>
      <c r="CW33">
        <f t="shared" ca="1" si="103"/>
        <v>73.8</v>
      </c>
      <c r="CX33">
        <f t="shared" ca="1" si="104"/>
        <v>0.33444816053511706</v>
      </c>
      <c r="CY33">
        <f t="shared" ca="1" si="105"/>
        <v>0.52083333333333337</v>
      </c>
      <c r="CZ33" t="str">
        <f t="shared" ca="1" si="106"/>
        <v>Used GBP</v>
      </c>
      <c r="DA33">
        <f t="shared" ca="1" si="107"/>
        <v>1.4499999999999999E-3</v>
      </c>
      <c r="DB33">
        <f t="shared" ca="1" si="108"/>
        <v>875</v>
      </c>
      <c r="DC33">
        <f t="shared" ca="1" si="109"/>
        <v>2</v>
      </c>
      <c r="DD33">
        <f t="shared" ca="1" si="110"/>
        <v>240</v>
      </c>
      <c r="DE33" t="str">
        <f t="shared" ca="1" si="111"/>
        <v>Used GBP</v>
      </c>
      <c r="DF33">
        <f t="shared" ca="1" si="112"/>
        <v>0.32786885245901642</v>
      </c>
      <c r="DG33" t="str">
        <f t="shared" ca="1" si="113"/>
        <v>Part of USSR</v>
      </c>
      <c r="DH33">
        <f t="shared" ca="1" si="114"/>
        <v>8.15</v>
      </c>
      <c r="DI33" t="str">
        <f t="shared" ca="1" si="115"/>
        <v>Used AUD</v>
      </c>
      <c r="DJ33">
        <f t="shared" ca="1" si="116"/>
        <v>0</v>
      </c>
      <c r="DK33">
        <f t="shared" ca="1" si="117"/>
        <v>502</v>
      </c>
      <c r="DL33" t="str">
        <f t="shared" ca="1" si="118"/>
        <v>Part of Yugo.</v>
      </c>
      <c r="DM33">
        <f t="shared" ca="1" si="119"/>
        <v>0.28011204481792717</v>
      </c>
      <c r="DN33" t="str">
        <f t="shared" ca="1" si="120"/>
        <v>Part of USSR</v>
      </c>
      <c r="DO33">
        <f t="shared" ca="1" si="121"/>
        <v>20</v>
      </c>
      <c r="DP33" t="str">
        <f t="shared" ca="1" si="122"/>
        <v>Part of USSR</v>
      </c>
      <c r="DQ33">
        <f t="shared" ca="1" si="123"/>
        <v>3.04</v>
      </c>
      <c r="DR33">
        <f t="shared" ca="1" si="124"/>
        <v>0</v>
      </c>
      <c r="DS33">
        <f t="shared" ca="1" si="125"/>
        <v>1</v>
      </c>
      <c r="DT33">
        <f t="shared" ca="1" si="126"/>
        <v>0.37735849056603776</v>
      </c>
      <c r="DU33">
        <f t="shared" ca="1" si="127"/>
        <v>0</v>
      </c>
      <c r="DV33" t="str">
        <f t="shared" ca="1" si="128"/>
        <v>Part of USSR</v>
      </c>
      <c r="DW33">
        <f t="shared" ca="1" si="129"/>
        <v>33.299999999999997</v>
      </c>
      <c r="DX33">
        <f t="shared" ca="1" si="130"/>
        <v>0</v>
      </c>
      <c r="DY33" t="str">
        <f t="shared" ca="1" si="131"/>
        <v>Part of Yugo.</v>
      </c>
      <c r="DZ33">
        <f t="shared" ca="1" si="132"/>
        <v>223</v>
      </c>
      <c r="EA33">
        <f t="shared" ca="1" si="133"/>
        <v>1.6666666666666667</v>
      </c>
      <c r="EB33">
        <f t="shared" ca="1" si="134"/>
        <v>2.38</v>
      </c>
      <c r="EC33">
        <f t="shared" ca="1" si="135"/>
        <v>0</v>
      </c>
      <c r="ED33">
        <f t="shared" ca="1" si="136"/>
        <v>215.75</v>
      </c>
      <c r="EE33">
        <f t="shared" ca="1" si="137"/>
        <v>0.4098360655737705</v>
      </c>
      <c r="EF33" t="str">
        <f t="shared" ca="1" si="138"/>
        <v>Used USD</v>
      </c>
      <c r="EG33" t="str">
        <f t="shared" ca="1" si="139"/>
        <v>Used FFR</v>
      </c>
      <c r="EH33">
        <f t="shared" ca="1" si="140"/>
        <v>90</v>
      </c>
      <c r="EI33">
        <f t="shared" ca="1" si="141"/>
        <v>6.95</v>
      </c>
      <c r="EJ33" t="str">
        <f t="shared" ca="1" si="142"/>
        <v>Used FF</v>
      </c>
      <c r="EK33">
        <f t="shared" ca="1" si="143"/>
        <v>2.3E-2</v>
      </c>
      <c r="EL33" t="str">
        <f t="shared" ca="1" si="144"/>
        <v>Used USD</v>
      </c>
      <c r="EM33" t="str">
        <f t="shared" ca="1" si="145"/>
        <v>Part of USSR</v>
      </c>
      <c r="EN33" t="str">
        <f t="shared" ca="1" si="146"/>
        <v>Used FFR</v>
      </c>
      <c r="EO33">
        <f t="shared" ca="1" si="147"/>
        <v>25</v>
      </c>
      <c r="EP33" t="str">
        <f t="shared" ca="1" si="148"/>
        <v>Part of Yugo.</v>
      </c>
      <c r="EQ33">
        <f t="shared" ca="1" si="149"/>
        <v>3.03</v>
      </c>
      <c r="ER33">
        <f t="shared" ca="1" si="150"/>
        <v>4.32</v>
      </c>
      <c r="ES33">
        <f t="shared" ca="1" si="151"/>
        <v>300</v>
      </c>
      <c r="ET33">
        <f t="shared" ca="1" si="152"/>
        <v>36.950000000000003</v>
      </c>
      <c r="EU33" t="str">
        <f t="shared" ca="1" si="153"/>
        <v>used ZAR</v>
      </c>
      <c r="EV33" t="str">
        <f t="shared" ca="1" si="154"/>
        <v>Used AUD</v>
      </c>
      <c r="EW33">
        <f t="shared" ca="1" si="155"/>
        <v>13.35</v>
      </c>
      <c r="EX33">
        <f t="shared" ca="1" si="156"/>
        <v>2.2799999999999998</v>
      </c>
      <c r="EY33">
        <f t="shared" ca="1" si="157"/>
        <v>0</v>
      </c>
      <c r="EZ33">
        <f t="shared" ca="1" si="158"/>
        <v>0</v>
      </c>
      <c r="FA33">
        <f t="shared" ca="1" si="159"/>
        <v>1.0869565217391304</v>
      </c>
      <c r="FB33">
        <f t="shared" ca="1" si="160"/>
        <v>1.7199999999999999E-9</v>
      </c>
      <c r="FC33">
        <f t="shared" ca="1" si="161"/>
        <v>236</v>
      </c>
      <c r="FD33">
        <f t="shared" ca="1" si="162"/>
        <v>1.3513513513513513</v>
      </c>
      <c r="FE33" t="str">
        <f t="shared" ca="1" si="163"/>
        <v>Used NZD</v>
      </c>
      <c r="FF33" t="str">
        <f t="shared" ca="1" si="164"/>
        <v>Used AUD</v>
      </c>
      <c r="FG33" t="str">
        <f t="shared" ca="1" si="165"/>
        <v>Used USD</v>
      </c>
      <c r="FH33">
        <f t="shared" ca="1" si="166"/>
        <v>5.21</v>
      </c>
      <c r="FI33">
        <f t="shared" ca="1" si="167"/>
        <v>0</v>
      </c>
      <c r="FJ33">
        <f t="shared" ca="1" si="168"/>
        <v>13.2</v>
      </c>
      <c r="FK33" t="str">
        <f t="shared" ca="1" si="169"/>
        <v>Used USD</v>
      </c>
      <c r="FL33" t="str">
        <f t="shared" ca="1" si="170"/>
        <v>Used USD</v>
      </c>
      <c r="FM33">
        <f t="shared" ca="1" si="171"/>
        <v>0.80645161290322587</v>
      </c>
      <c r="FN33">
        <f t="shared" ca="1" si="172"/>
        <v>133</v>
      </c>
      <c r="FO33">
        <f t="shared" ca="1" si="173"/>
        <v>1.4499999999999999E-7</v>
      </c>
      <c r="FP33">
        <f t="shared" ca="1" si="174"/>
        <v>7.57</v>
      </c>
      <c r="FQ33" t="str">
        <f t="shared" ca="1" si="175"/>
        <v>Used NZD</v>
      </c>
      <c r="FR33">
        <f t="shared" ca="1" si="176"/>
        <v>1.1599999999999999E-2</v>
      </c>
      <c r="FS33">
        <f t="shared" ca="1" si="177"/>
        <v>45.1</v>
      </c>
      <c r="FT33" t="str">
        <f t="shared" ca="1" si="178"/>
        <v>Used USD</v>
      </c>
      <c r="FU33">
        <f t="shared" ca="1" si="179"/>
        <v>3.95</v>
      </c>
      <c r="FV33" t="str">
        <f t="shared" ca="1" si="180"/>
        <v>Used FFR</v>
      </c>
      <c r="FW33">
        <f t="shared" ca="1" si="181"/>
        <v>32.5</v>
      </c>
      <c r="FX33">
        <f t="shared" ca="1" si="182"/>
        <v>3.7499999999999999E-3</v>
      </c>
      <c r="FY33">
        <f t="shared" ca="1" si="183"/>
        <v>102.5</v>
      </c>
      <c r="FZ33">
        <f t="shared" ca="1" si="184"/>
        <v>0</v>
      </c>
      <c r="GA33">
        <f t="shared" ca="1" si="185"/>
        <v>3.03</v>
      </c>
      <c r="GB33">
        <f t="shared" ca="1" si="186"/>
        <v>3.03</v>
      </c>
      <c r="GC33" t="str">
        <f t="shared" ca="1" si="187"/>
        <v>Used FFR</v>
      </c>
      <c r="GD33">
        <f t="shared" ca="1" si="188"/>
        <v>3.03</v>
      </c>
      <c r="GE33">
        <f t="shared" ca="1" si="189"/>
        <v>0.76335877862595414</v>
      </c>
      <c r="GF33" t="str">
        <f t="shared" ca="1" si="190"/>
        <v>Used ITL</v>
      </c>
      <c r="GG33">
        <f t="shared" ca="1" si="191"/>
        <v>0</v>
      </c>
      <c r="GH33">
        <f t="shared" ca="1" si="192"/>
        <v>3.51</v>
      </c>
      <c r="GI33">
        <f t="shared" ca="1" si="193"/>
        <v>236</v>
      </c>
      <c r="GJ33">
        <f t="shared" ca="1" si="194"/>
        <v>1.8800000000000002E-3</v>
      </c>
      <c r="GK33">
        <f t="shared" ca="1" si="195"/>
        <v>0</v>
      </c>
      <c r="GL33">
        <f t="shared" ca="1" si="196"/>
        <v>1.0638297872340425</v>
      </c>
      <c r="GM33">
        <f t="shared" ca="1" si="197"/>
        <v>2.35</v>
      </c>
      <c r="GN33" t="str">
        <f t="shared" ca="1" si="198"/>
        <v>Part of Czecho.</v>
      </c>
      <c r="GO33" t="str">
        <f t="shared" ca="1" si="199"/>
        <v>Part of Yugo.</v>
      </c>
      <c r="GP33">
        <f t="shared" ca="1" si="200"/>
        <v>0</v>
      </c>
      <c r="GQ33">
        <f t="shared" ca="1" si="201"/>
        <v>10.25</v>
      </c>
      <c r="GR33" t="str">
        <f t="shared" ca="1" si="202"/>
        <v>Part of Somalia</v>
      </c>
      <c r="GS33">
        <f t="shared" ca="1" si="203"/>
        <v>0.970873786407767</v>
      </c>
      <c r="GT33">
        <f t="shared" ca="1" si="204"/>
        <v>86.4</v>
      </c>
      <c r="GU33">
        <f t="shared" ca="1" si="205"/>
        <v>17.75</v>
      </c>
      <c r="GV33">
        <f t="shared" ca="1" si="206"/>
        <v>6.25E-2</v>
      </c>
      <c r="GW33">
        <f t="shared" ca="1" si="207"/>
        <v>2.4</v>
      </c>
      <c r="GX33" t="str">
        <f t="shared" ca="1" si="208"/>
        <v>Used NOK</v>
      </c>
      <c r="GY33">
        <f t="shared" ca="1" si="209"/>
        <v>0.98039215686274506</v>
      </c>
      <c r="GZ33">
        <f t="shared" ca="1" si="210"/>
        <v>4.78</v>
      </c>
      <c r="HA33">
        <f t="shared" ca="1" si="211"/>
        <v>2.0099999999999998</v>
      </c>
      <c r="HB33">
        <f t="shared" ca="1" si="212"/>
        <v>4.1100000000000003</v>
      </c>
      <c r="HC33">
        <f t="shared" ca="1" si="213"/>
        <v>38.65</v>
      </c>
      <c r="HD33" t="str">
        <f t="shared" ca="1" si="214"/>
        <v>Part of USSR</v>
      </c>
      <c r="HE33">
        <f t="shared" ca="1" si="215"/>
        <v>15.05</v>
      </c>
      <c r="HF33">
        <f t="shared" ca="1" si="216"/>
        <v>19.8</v>
      </c>
      <c r="HG33" t="str">
        <f t="shared" ca="1" si="217"/>
        <v>Part of Indonesia</v>
      </c>
      <c r="HH33">
        <f t="shared" ca="1" si="218"/>
        <v>236</v>
      </c>
      <c r="HI33" t="str">
        <f t="shared" ca="1" si="219"/>
        <v>Used NZD</v>
      </c>
      <c r="HJ33">
        <f t="shared" ca="1" si="220"/>
        <v>0</v>
      </c>
      <c r="HK33" t="str">
        <f t="shared" ca="1" si="221"/>
        <v>Part of USSR</v>
      </c>
      <c r="HL33">
        <f t="shared" ca="1" si="222"/>
        <v>3.03</v>
      </c>
      <c r="HM33">
        <f t="shared" ca="1" si="223"/>
        <v>0.42799999999999999</v>
      </c>
      <c r="HN33">
        <f t="shared" ca="1" si="224"/>
        <v>26.25</v>
      </c>
      <c r="HO33" t="str">
        <f t="shared" ca="1" si="225"/>
        <v>Part of USSR</v>
      </c>
      <c r="HP33" t="str">
        <f t="shared" ca="1" si="226"/>
        <v>Used USD</v>
      </c>
      <c r="HQ33" t="str">
        <f t="shared" ca="1" si="227"/>
        <v>Used AUD</v>
      </c>
      <c r="HR33">
        <f t="shared" ca="1" si="228"/>
        <v>0.59</v>
      </c>
      <c r="HS33" t="str">
        <f t="shared" ca="1" si="229"/>
        <v>Part of USSR</v>
      </c>
      <c r="HT33">
        <f t="shared" ca="1" si="230"/>
        <v>3.9</v>
      </c>
      <c r="HU33">
        <f t="shared" ca="1" si="231"/>
        <v>0.52083333333333337</v>
      </c>
      <c r="HV33">
        <f t="shared" ca="1" si="232"/>
        <v>1</v>
      </c>
      <c r="HW33">
        <f t="shared" ca="1" si="233"/>
        <v>5.3200000000000001E-3</v>
      </c>
      <c r="HX33" t="str">
        <f t="shared" ca="1" si="234"/>
        <v>Part of USSR</v>
      </c>
      <c r="HY33">
        <f t="shared" ca="1" si="235"/>
        <v>0</v>
      </c>
      <c r="HZ33" t="str">
        <f t="shared" ca="1" si="236"/>
        <v>Used ITL</v>
      </c>
      <c r="IA33">
        <f t="shared" ca="1" si="237"/>
        <v>4.3</v>
      </c>
      <c r="IB33">
        <f t="shared" ca="1" si="238"/>
        <v>0</v>
      </c>
      <c r="IC33" t="str">
        <f t="shared" ca="1" si="239"/>
        <v>used USD</v>
      </c>
      <c r="ID33">
        <f t="shared" ca="1" si="240"/>
        <v>0</v>
      </c>
      <c r="IE33" t="str">
        <f t="shared" ca="1" si="241"/>
        <v>Used JOD</v>
      </c>
      <c r="IF33">
        <f t="shared" ca="1" si="242"/>
        <v>4.32</v>
      </c>
      <c r="IG33">
        <f t="shared" ca="1" si="243"/>
        <v>2.2727272727272729</v>
      </c>
      <c r="IH33">
        <f t="shared" ca="1" si="244"/>
        <v>1.3513513513513513</v>
      </c>
    </row>
    <row r="34" spans="1:242" x14ac:dyDescent="0.25">
      <c r="A34" t="str">
        <f t="shared" ca="1" si="4"/>
        <v>1978</v>
      </c>
      <c r="B34">
        <f t="shared" ca="1" si="5"/>
        <v>38</v>
      </c>
      <c r="C34">
        <f t="shared" ca="1" si="6"/>
        <v>40</v>
      </c>
      <c r="D34">
        <f t="shared" ca="1" si="7"/>
        <v>8.5299999999999994</v>
      </c>
      <c r="E34">
        <v>1</v>
      </c>
      <c r="F34">
        <f t="shared" ca="1" si="8"/>
        <v>0</v>
      </c>
      <c r="G34">
        <f t="shared" ca="1" si="9"/>
        <v>0</v>
      </c>
      <c r="H34">
        <f t="shared" ca="1" si="10"/>
        <v>2.94</v>
      </c>
      <c r="I34">
        <f t="shared" ca="1" si="11"/>
        <v>2.94</v>
      </c>
      <c r="J34">
        <f t="shared" ca="1" si="12"/>
        <v>1.0109999999999999E-8</v>
      </c>
      <c r="K34" t="str">
        <f t="shared" ca="1" si="13"/>
        <v>Part of USSR</v>
      </c>
      <c r="L34" t="str">
        <f t="shared" ca="1" si="14"/>
        <v>Part of Neth. Antilles</v>
      </c>
      <c r="M34">
        <f t="shared" ca="1" si="15"/>
        <v>0.87719298245614041</v>
      </c>
      <c r="N34">
        <f t="shared" ca="1" si="16"/>
        <v>13.6</v>
      </c>
      <c r="O34" t="str">
        <f t="shared" ca="1" si="17"/>
        <v>Part of USSR</v>
      </c>
      <c r="P34">
        <f t="shared" ca="1" si="18"/>
        <v>1.04</v>
      </c>
      <c r="Q34">
        <f t="shared" ca="1" si="19"/>
        <v>0.38387715930902111</v>
      </c>
      <c r="R34">
        <f t="shared" ca="1" si="20"/>
        <v>39</v>
      </c>
      <c r="S34">
        <f t="shared" ca="1" si="21"/>
        <v>2.13</v>
      </c>
      <c r="T34" t="str">
        <f t="shared" ca="1" si="22"/>
        <v>Part of USSR</v>
      </c>
      <c r="U34">
        <f t="shared" ca="1" si="23"/>
        <v>29.9</v>
      </c>
      <c r="V34">
        <f t="shared" ca="1" si="24"/>
        <v>2.5</v>
      </c>
      <c r="W34">
        <f t="shared" ca="1" si="25"/>
        <v>243.5</v>
      </c>
      <c r="X34">
        <f t="shared" ca="1" si="26"/>
        <v>0</v>
      </c>
      <c r="Y34">
        <f t="shared" ca="1" si="27"/>
        <v>9.65</v>
      </c>
      <c r="Z34">
        <f t="shared" ca="1" si="28"/>
        <v>2.3E-5</v>
      </c>
      <c r="AA34" t="str">
        <f t="shared" ca="1" si="29"/>
        <v>Part of Yugo.</v>
      </c>
      <c r="AB34">
        <f t="shared" ca="1" si="30"/>
        <v>0.94</v>
      </c>
      <c r="AC34">
        <f t="shared" ca="1" si="31"/>
        <v>9.6363636363636364E-12</v>
      </c>
      <c r="AD34" t="str">
        <f t="shared" ca="1" si="32"/>
        <v>Used GBP</v>
      </c>
      <c r="AE34" t="str">
        <f t="shared" ca="1" si="33"/>
        <v>Used USD</v>
      </c>
      <c r="AF34">
        <f t="shared" ca="1" si="34"/>
        <v>0</v>
      </c>
      <c r="AG34">
        <f t="shared" ca="1" si="35"/>
        <v>2.99E-3</v>
      </c>
      <c r="AH34">
        <f t="shared" ca="1" si="36"/>
        <v>243.5</v>
      </c>
      <c r="AI34">
        <f t="shared" ca="1" si="37"/>
        <v>114</v>
      </c>
      <c r="AJ34" t="str">
        <f t="shared" ca="1" si="38"/>
        <v>n.a.</v>
      </c>
      <c r="AK34">
        <f t="shared" ca="1" si="39"/>
        <v>243.5</v>
      </c>
      <c r="AL34">
        <f t="shared" ca="1" si="40"/>
        <v>1.1859999999999999</v>
      </c>
      <c r="AM34">
        <f t="shared" ca="1" si="41"/>
        <v>0</v>
      </c>
      <c r="AN34">
        <f t="shared" ca="1" si="42"/>
        <v>0</v>
      </c>
      <c r="AO34">
        <f t="shared" ca="1" si="43"/>
        <v>243.5</v>
      </c>
      <c r="AP34">
        <f t="shared" ca="1" si="44"/>
        <v>243.5</v>
      </c>
      <c r="AQ34">
        <f t="shared" ca="1" si="45"/>
        <v>34.799999999999997</v>
      </c>
      <c r="AR34">
        <f t="shared" ca="1" si="46"/>
        <v>2.33</v>
      </c>
      <c r="AS34" t="str">
        <f t="shared" ca="1" si="47"/>
        <v>Used AUD</v>
      </c>
      <c r="AT34" t="str">
        <f t="shared" ca="1" si="48"/>
        <v>Used AUD</v>
      </c>
      <c r="AU34">
        <f t="shared" ca="1" si="49"/>
        <v>41.3</v>
      </c>
      <c r="AV34">
        <f t="shared" ca="1" si="50"/>
        <v>243.5</v>
      </c>
      <c r="AW34">
        <f t="shared" ca="1" si="51"/>
        <v>243.5</v>
      </c>
      <c r="AX34">
        <f t="shared" ca="1" si="52"/>
        <v>1.2833333333333333E-6</v>
      </c>
      <c r="AY34">
        <f t="shared" ca="1" si="53"/>
        <v>1.0101010101010102</v>
      </c>
      <c r="AZ34">
        <f t="shared" ca="1" si="54"/>
        <v>9</v>
      </c>
      <c r="BA34">
        <f t="shared" ca="1" si="55"/>
        <v>243.5</v>
      </c>
      <c r="BB34" t="str">
        <f t="shared" ca="1" si="56"/>
        <v>Part of Yugo.</v>
      </c>
      <c r="BC34">
        <f t="shared" ca="1" si="57"/>
        <v>13.6</v>
      </c>
      <c r="BD34">
        <f t="shared" ca="1" si="58"/>
        <v>0.38022813688212931</v>
      </c>
      <c r="BE34" t="str">
        <f t="shared" ca="1" si="59"/>
        <v>Used CYP and TRY</v>
      </c>
      <c r="BF34">
        <f t="shared" ca="1" si="60"/>
        <v>27</v>
      </c>
      <c r="BG34">
        <f t="shared" ca="1" si="61"/>
        <v>5.35</v>
      </c>
      <c r="BH34">
        <f t="shared" ca="1" si="62"/>
        <v>213</v>
      </c>
      <c r="BI34">
        <f t="shared" ca="1" si="63"/>
        <v>2.94</v>
      </c>
      <c r="BJ34">
        <f t="shared" ca="1" si="64"/>
        <v>1.42</v>
      </c>
      <c r="BK34">
        <f t="shared" ca="1" si="65"/>
        <v>26.9</v>
      </c>
      <c r="BL34">
        <f t="shared" ca="1" si="66"/>
        <v>0.74626865671641784</v>
      </c>
      <c r="BM34">
        <f t="shared" ca="1" si="67"/>
        <v>3</v>
      </c>
      <c r="BN34">
        <f t="shared" ca="1" si="68"/>
        <v>0</v>
      </c>
      <c r="BO34" t="str">
        <f t="shared" ca="1" si="69"/>
        <v>Part of Ethiopia</v>
      </c>
      <c r="BP34" t="str">
        <f t="shared" ca="1" si="70"/>
        <v>Part of USSR</v>
      </c>
      <c r="BQ34">
        <f t="shared" ca="1" si="71"/>
        <v>3.45</v>
      </c>
      <c r="BR34" t="str">
        <f t="shared" ca="1" si="72"/>
        <v>n.a.</v>
      </c>
      <c r="BS34">
        <f t="shared" ca="1" si="73"/>
        <v>0</v>
      </c>
      <c r="BT34">
        <f t="shared" ca="1" si="74"/>
        <v>0</v>
      </c>
      <c r="BU34">
        <f t="shared" ca="1" si="75"/>
        <v>1.0869565217391304</v>
      </c>
      <c r="BV34">
        <f t="shared" ca="1" si="76"/>
        <v>4</v>
      </c>
      <c r="BW34">
        <f t="shared" ca="1" si="77"/>
        <v>4.18</v>
      </c>
      <c r="BX34" t="str">
        <f t="shared" ca="1" si="78"/>
        <v>Used FFR</v>
      </c>
      <c r="BY34">
        <f t="shared" ca="1" si="79"/>
        <v>0</v>
      </c>
      <c r="BZ34">
        <f t="shared" ca="1" si="80"/>
        <v>243.5</v>
      </c>
      <c r="CA34">
        <f t="shared" ca="1" si="81"/>
        <v>2.2727272727272729</v>
      </c>
      <c r="CB34" t="str">
        <f t="shared" ca="1" si="82"/>
        <v>Part of USSR</v>
      </c>
      <c r="CC34">
        <f t="shared" ca="1" si="83"/>
        <v>1.82</v>
      </c>
      <c r="CD34">
        <f t="shared" ca="1" si="84"/>
        <v>10</v>
      </c>
      <c r="CE34">
        <f t="shared" ca="1" si="85"/>
        <v>0</v>
      </c>
      <c r="CF34">
        <f t="shared" ca="1" si="86"/>
        <v>37.75</v>
      </c>
      <c r="CG34" t="str">
        <f t="shared" ca="1" si="87"/>
        <v>Used DKK</v>
      </c>
      <c r="CH34">
        <f t="shared" ca="1" si="88"/>
        <v>2.94</v>
      </c>
      <c r="CI34" t="str">
        <f t="shared" ca="1" si="89"/>
        <v>Used FFR</v>
      </c>
      <c r="CJ34" t="str">
        <f t="shared" ca="1" si="90"/>
        <v>Used USD</v>
      </c>
      <c r="CK34">
        <f t="shared" ca="1" si="91"/>
        <v>1.1000000000000001</v>
      </c>
      <c r="CL34" t="str">
        <f t="shared" ca="1" si="92"/>
        <v>Used GBP</v>
      </c>
      <c r="CM34">
        <f t="shared" ca="1" si="93"/>
        <v>29</v>
      </c>
      <c r="CN34">
        <f t="shared" ca="1" si="94"/>
        <v>0</v>
      </c>
      <c r="CO34">
        <f t="shared" ca="1" si="95"/>
        <v>3.79</v>
      </c>
      <c r="CP34">
        <f t="shared" ca="1" si="96"/>
        <v>5.71</v>
      </c>
      <c r="CQ34">
        <f t="shared" ca="1" si="97"/>
        <v>0</v>
      </c>
      <c r="CR34">
        <f t="shared" ca="1" si="98"/>
        <v>4.76</v>
      </c>
      <c r="CS34">
        <f t="shared" ca="1" si="99"/>
        <v>37.9</v>
      </c>
      <c r="CT34">
        <f t="shared" ca="1" si="100"/>
        <v>3.41</v>
      </c>
      <c r="CU34">
        <f t="shared" ca="1" si="101"/>
        <v>9.65</v>
      </c>
      <c r="CV34">
        <f t="shared" ca="1" si="102"/>
        <v>637</v>
      </c>
      <c r="CW34">
        <f t="shared" ca="1" si="103"/>
        <v>84</v>
      </c>
      <c r="CX34">
        <f t="shared" ca="1" si="104"/>
        <v>0.3546099290780142</v>
      </c>
      <c r="CY34">
        <f t="shared" ca="1" si="105"/>
        <v>0.48780487804878053</v>
      </c>
      <c r="CZ34" t="str">
        <f t="shared" ca="1" si="106"/>
        <v>Used GBP</v>
      </c>
      <c r="DA34">
        <f t="shared" ca="1" si="107"/>
        <v>1.895E-3</v>
      </c>
      <c r="DB34">
        <f t="shared" ca="1" si="108"/>
        <v>825</v>
      </c>
      <c r="DC34">
        <f t="shared" ca="1" si="109"/>
        <v>2.4500000000000002</v>
      </c>
      <c r="DD34">
        <f t="shared" ca="1" si="110"/>
        <v>195</v>
      </c>
      <c r="DE34" t="str">
        <f t="shared" ca="1" si="111"/>
        <v>Used GBP</v>
      </c>
      <c r="DF34">
        <f t="shared" ca="1" si="112"/>
        <v>0.30211480362537763</v>
      </c>
      <c r="DG34" t="str">
        <f t="shared" ca="1" si="113"/>
        <v>Part of USSR</v>
      </c>
      <c r="DH34">
        <f t="shared" ca="1" si="114"/>
        <v>8.1</v>
      </c>
      <c r="DI34" t="str">
        <f t="shared" ca="1" si="115"/>
        <v>Used AUD</v>
      </c>
      <c r="DJ34">
        <f t="shared" ca="1" si="116"/>
        <v>0</v>
      </c>
      <c r="DK34">
        <f t="shared" ca="1" si="117"/>
        <v>598</v>
      </c>
      <c r="DL34" t="str">
        <f t="shared" ca="1" si="118"/>
        <v>Part of Yugo.</v>
      </c>
      <c r="DM34">
        <f t="shared" ca="1" si="119"/>
        <v>0.27173913043478259</v>
      </c>
      <c r="DN34" t="str">
        <f t="shared" ca="1" si="120"/>
        <v>Part of USSR</v>
      </c>
      <c r="DO34">
        <f t="shared" ca="1" si="121"/>
        <v>21</v>
      </c>
      <c r="DP34" t="str">
        <f t="shared" ca="1" si="122"/>
        <v>Part of USSR</v>
      </c>
      <c r="DQ34">
        <f t="shared" ca="1" si="123"/>
        <v>3.0249999999999999</v>
      </c>
      <c r="DR34">
        <f t="shared" ca="1" si="124"/>
        <v>0</v>
      </c>
      <c r="DS34">
        <f t="shared" ca="1" si="125"/>
        <v>1</v>
      </c>
      <c r="DT34">
        <f t="shared" ca="1" si="126"/>
        <v>0.51020408163265307</v>
      </c>
      <c r="DU34">
        <f t="shared" ca="1" si="127"/>
        <v>0</v>
      </c>
      <c r="DV34" t="str">
        <f t="shared" ca="1" si="128"/>
        <v>Part of USSR</v>
      </c>
      <c r="DW34">
        <f t="shared" ca="1" si="129"/>
        <v>29.9</v>
      </c>
      <c r="DX34">
        <f t="shared" ca="1" si="130"/>
        <v>0</v>
      </c>
      <c r="DY34" t="str">
        <f t="shared" ca="1" si="131"/>
        <v>Part of Yugo.</v>
      </c>
      <c r="DZ34">
        <f t="shared" ca="1" si="132"/>
        <v>284</v>
      </c>
      <c r="EA34">
        <f t="shared" ca="1" si="133"/>
        <v>1.5151515151515151</v>
      </c>
      <c r="EB34">
        <f t="shared" ca="1" si="134"/>
        <v>2.2000000000000002</v>
      </c>
      <c r="EC34">
        <f t="shared" ca="1" si="135"/>
        <v>0</v>
      </c>
      <c r="ED34">
        <f t="shared" ca="1" si="136"/>
        <v>243.5</v>
      </c>
      <c r="EE34">
        <f t="shared" ca="1" si="137"/>
        <v>0.38759689922480617</v>
      </c>
      <c r="EF34" t="str">
        <f t="shared" ca="1" si="138"/>
        <v>Used USD</v>
      </c>
      <c r="EG34" t="str">
        <f t="shared" ca="1" si="139"/>
        <v>Used FFR</v>
      </c>
      <c r="EH34">
        <f t="shared" ca="1" si="140"/>
        <v>83</v>
      </c>
      <c r="EI34">
        <f t="shared" ca="1" si="141"/>
        <v>6.82</v>
      </c>
      <c r="EJ34" t="str">
        <f t="shared" ca="1" si="142"/>
        <v>Used FF</v>
      </c>
      <c r="EK34">
        <f t="shared" ca="1" si="143"/>
        <v>2.3E-2</v>
      </c>
      <c r="EL34" t="str">
        <f t="shared" ca="1" si="144"/>
        <v>Used USD</v>
      </c>
      <c r="EM34" t="str">
        <f t="shared" ca="1" si="145"/>
        <v>Part of USSR</v>
      </c>
      <c r="EN34" t="str">
        <f t="shared" ca="1" si="146"/>
        <v>Used FFR</v>
      </c>
      <c r="EO34">
        <f t="shared" ca="1" si="147"/>
        <v>20</v>
      </c>
      <c r="EP34" t="str">
        <f t="shared" ca="1" si="148"/>
        <v>Part of Yugo.</v>
      </c>
      <c r="EQ34">
        <f t="shared" ca="1" si="149"/>
        <v>2.94</v>
      </c>
      <c r="ER34">
        <f t="shared" ca="1" si="150"/>
        <v>4.4800000000000004</v>
      </c>
      <c r="ES34">
        <f t="shared" ca="1" si="151"/>
        <v>100</v>
      </c>
      <c r="ET34">
        <f t="shared" ca="1" si="152"/>
        <v>35.4</v>
      </c>
      <c r="EU34" t="str">
        <f t="shared" ca="1" si="153"/>
        <v>used ZAR</v>
      </c>
      <c r="EV34" t="str">
        <f t="shared" ca="1" si="154"/>
        <v>Used AUD</v>
      </c>
      <c r="EW34">
        <f t="shared" ca="1" si="155"/>
        <v>13.65</v>
      </c>
      <c r="EX34">
        <f t="shared" ca="1" si="156"/>
        <v>1.98</v>
      </c>
      <c r="EY34">
        <f t="shared" ca="1" si="157"/>
        <v>0</v>
      </c>
      <c r="EZ34">
        <f t="shared" ca="1" si="158"/>
        <v>0</v>
      </c>
      <c r="FA34">
        <f t="shared" ca="1" si="159"/>
        <v>1.0101010101010102</v>
      </c>
      <c r="FB34">
        <f t="shared" ca="1" si="160"/>
        <v>2.4E-9</v>
      </c>
      <c r="FC34">
        <f t="shared" ca="1" si="161"/>
        <v>243.5</v>
      </c>
      <c r="FD34">
        <f t="shared" ca="1" si="162"/>
        <v>1.1111111111111112</v>
      </c>
      <c r="FE34" t="str">
        <f t="shared" ca="1" si="163"/>
        <v>Used NZD</v>
      </c>
      <c r="FF34" t="str">
        <f t="shared" ca="1" si="164"/>
        <v>Used AUD</v>
      </c>
      <c r="FG34" t="str">
        <f t="shared" ca="1" si="165"/>
        <v>Used USD</v>
      </c>
      <c r="FH34">
        <f t="shared" ca="1" si="166"/>
        <v>5.25</v>
      </c>
      <c r="FI34">
        <f t="shared" ca="1" si="167"/>
        <v>0</v>
      </c>
      <c r="FJ34">
        <f t="shared" ca="1" si="168"/>
        <v>13.65</v>
      </c>
      <c r="FK34" t="str">
        <f t="shared" ca="1" si="169"/>
        <v>Used USD</v>
      </c>
      <c r="FL34" t="str">
        <f t="shared" ca="1" si="170"/>
        <v>Used USD</v>
      </c>
      <c r="FM34">
        <f t="shared" ca="1" si="171"/>
        <v>0.85470085470085477</v>
      </c>
      <c r="FN34">
        <f t="shared" ca="1" si="172"/>
        <v>145</v>
      </c>
      <c r="FO34">
        <f t="shared" ca="1" si="173"/>
        <v>2.1299999999999999E-7</v>
      </c>
      <c r="FP34">
        <f t="shared" ca="1" si="174"/>
        <v>8.1</v>
      </c>
      <c r="FQ34" t="str">
        <f t="shared" ca="1" si="175"/>
        <v>Used NZD</v>
      </c>
      <c r="FR34">
        <f t="shared" ca="1" si="176"/>
        <v>1.1350000000000001E-2</v>
      </c>
      <c r="FS34">
        <f t="shared" ca="1" si="177"/>
        <v>48</v>
      </c>
      <c r="FT34" t="str">
        <f t="shared" ca="1" si="178"/>
        <v>Used USD</v>
      </c>
      <c r="FU34">
        <f t="shared" ca="1" si="179"/>
        <v>3.83</v>
      </c>
      <c r="FV34" t="str">
        <f t="shared" ca="1" si="180"/>
        <v>Used FFR</v>
      </c>
      <c r="FW34">
        <f t="shared" ca="1" si="181"/>
        <v>34.450000000000003</v>
      </c>
      <c r="FX34">
        <f t="shared" ca="1" si="182"/>
        <v>4.0499999999999998E-3</v>
      </c>
      <c r="FY34">
        <f t="shared" ca="1" si="183"/>
        <v>113.5</v>
      </c>
      <c r="FZ34">
        <f t="shared" ca="1" si="184"/>
        <v>0</v>
      </c>
      <c r="GA34">
        <f t="shared" ca="1" si="185"/>
        <v>2.94</v>
      </c>
      <c r="GB34">
        <f t="shared" ca="1" si="186"/>
        <v>2.94</v>
      </c>
      <c r="GC34" t="str">
        <f t="shared" ca="1" si="187"/>
        <v>Used FFR</v>
      </c>
      <c r="GD34">
        <f t="shared" ca="1" si="188"/>
        <v>2.94</v>
      </c>
      <c r="GE34">
        <f t="shared" ca="1" si="189"/>
        <v>0.81300813008130079</v>
      </c>
      <c r="GF34" t="str">
        <f t="shared" ca="1" si="190"/>
        <v>Used ITL</v>
      </c>
      <c r="GG34">
        <f t="shared" ca="1" si="191"/>
        <v>0</v>
      </c>
      <c r="GH34">
        <f t="shared" ca="1" si="192"/>
        <v>3.32</v>
      </c>
      <c r="GI34">
        <f t="shared" ca="1" si="193"/>
        <v>243.5</v>
      </c>
      <c r="GJ34">
        <f t="shared" ca="1" si="194"/>
        <v>2.065E-3</v>
      </c>
      <c r="GK34">
        <f t="shared" ca="1" si="195"/>
        <v>0</v>
      </c>
      <c r="GL34">
        <f t="shared" ca="1" si="196"/>
        <v>1.0989010989010988</v>
      </c>
      <c r="GM34">
        <f t="shared" ca="1" si="197"/>
        <v>2.1800000000000002</v>
      </c>
      <c r="GN34" t="str">
        <f t="shared" ca="1" si="198"/>
        <v>Part of Czecho.</v>
      </c>
      <c r="GO34" t="str">
        <f t="shared" ca="1" si="199"/>
        <v>Part of Yugo.</v>
      </c>
      <c r="GP34">
        <f t="shared" ca="1" si="200"/>
        <v>0</v>
      </c>
      <c r="GQ34">
        <f t="shared" ca="1" si="201"/>
        <v>8.5299999999999994</v>
      </c>
      <c r="GR34" t="str">
        <f t="shared" ca="1" si="202"/>
        <v>Part of Somalia</v>
      </c>
      <c r="GS34">
        <f t="shared" ca="1" si="203"/>
        <v>0.87719298245614041</v>
      </c>
      <c r="GT34">
        <f t="shared" ca="1" si="204"/>
        <v>74</v>
      </c>
      <c r="GU34">
        <f t="shared" ca="1" si="205"/>
        <v>21.25</v>
      </c>
      <c r="GV34">
        <f t="shared" ca="1" si="206"/>
        <v>6.4935064935064929E-2</v>
      </c>
      <c r="GW34">
        <f t="shared" ca="1" si="207"/>
        <v>2.4500000000000002</v>
      </c>
      <c r="GX34" t="str">
        <f t="shared" ca="1" si="208"/>
        <v>Used NOK</v>
      </c>
      <c r="GY34">
        <f t="shared" ca="1" si="209"/>
        <v>0</v>
      </c>
      <c r="GZ34">
        <f t="shared" ca="1" si="210"/>
        <v>4.55</v>
      </c>
      <c r="HA34">
        <f t="shared" ca="1" si="211"/>
        <v>1.62</v>
      </c>
      <c r="HB34">
        <f t="shared" ca="1" si="212"/>
        <v>4.18</v>
      </c>
      <c r="HC34">
        <f t="shared" ca="1" si="213"/>
        <v>40.5</v>
      </c>
      <c r="HD34" t="str">
        <f t="shared" ca="1" si="214"/>
        <v>Part of USSR</v>
      </c>
      <c r="HE34">
        <f t="shared" ca="1" si="215"/>
        <v>11.75</v>
      </c>
      <c r="HF34">
        <f t="shared" ca="1" si="216"/>
        <v>20.149999999999999</v>
      </c>
      <c r="HG34" t="str">
        <f t="shared" ca="1" si="217"/>
        <v>Part of Indonesia</v>
      </c>
      <c r="HH34">
        <f t="shared" ca="1" si="218"/>
        <v>243.5</v>
      </c>
      <c r="HI34" t="str">
        <f t="shared" ca="1" si="219"/>
        <v>Used NZD</v>
      </c>
      <c r="HJ34">
        <f t="shared" ca="1" si="220"/>
        <v>0</v>
      </c>
      <c r="HK34" t="str">
        <f t="shared" ca="1" si="221"/>
        <v>Part of USSR</v>
      </c>
      <c r="HL34">
        <f t="shared" ca="1" si="222"/>
        <v>2.86</v>
      </c>
      <c r="HM34">
        <f t="shared" ca="1" si="223"/>
        <v>0.46</v>
      </c>
      <c r="HN34">
        <f t="shared" ca="1" si="224"/>
        <v>37.9</v>
      </c>
      <c r="HO34" t="str">
        <f t="shared" ca="1" si="225"/>
        <v>Part of USSR</v>
      </c>
      <c r="HP34" t="str">
        <f t="shared" ca="1" si="226"/>
        <v>Used USD</v>
      </c>
      <c r="HQ34" t="str">
        <f t="shared" ca="1" si="227"/>
        <v>Used AUD</v>
      </c>
      <c r="HR34">
        <f t="shared" ca="1" si="228"/>
        <v>0.85</v>
      </c>
      <c r="HS34" t="str">
        <f t="shared" ca="1" si="229"/>
        <v>Part of USSR</v>
      </c>
      <c r="HT34">
        <f t="shared" ca="1" si="230"/>
        <v>3.84</v>
      </c>
      <c r="HU34">
        <f t="shared" ca="1" si="231"/>
        <v>0.49019607843137253</v>
      </c>
      <c r="HV34">
        <f t="shared" ca="1" si="232"/>
        <v>1</v>
      </c>
      <c r="HW34">
        <f t="shared" ca="1" si="233"/>
        <v>7.0400000000000003E-3</v>
      </c>
      <c r="HX34" t="str">
        <f t="shared" ca="1" si="234"/>
        <v>Part of USSR</v>
      </c>
      <c r="HY34">
        <f t="shared" ca="1" si="235"/>
        <v>0</v>
      </c>
      <c r="HZ34" t="str">
        <f t="shared" ca="1" si="236"/>
        <v>Used ITL</v>
      </c>
      <c r="IA34">
        <f t="shared" ca="1" si="237"/>
        <v>4.3</v>
      </c>
      <c r="IB34">
        <f t="shared" ca="1" si="238"/>
        <v>0</v>
      </c>
      <c r="IC34" t="str">
        <f t="shared" ca="1" si="239"/>
        <v>used USD</v>
      </c>
      <c r="ID34">
        <f t="shared" ca="1" si="240"/>
        <v>0</v>
      </c>
      <c r="IE34" t="str">
        <f t="shared" ca="1" si="241"/>
        <v>Used JOD</v>
      </c>
      <c r="IF34">
        <f t="shared" ca="1" si="242"/>
        <v>5.25</v>
      </c>
      <c r="IG34">
        <f t="shared" ca="1" si="243"/>
        <v>1.9230769230769229</v>
      </c>
      <c r="IH34">
        <f t="shared" ca="1" si="244"/>
        <v>1.25</v>
      </c>
    </row>
    <row r="35" spans="1:242" x14ac:dyDescent="0.25">
      <c r="A35" t="str">
        <f t="shared" ca="1" si="4"/>
        <v>1979</v>
      </c>
      <c r="B35">
        <f t="shared" ca="1" si="5"/>
        <v>44</v>
      </c>
      <c r="C35">
        <f t="shared" ca="1" si="6"/>
        <v>30</v>
      </c>
      <c r="D35">
        <f t="shared" ca="1" si="7"/>
        <v>8.75</v>
      </c>
      <c r="E35">
        <v>1</v>
      </c>
      <c r="F35">
        <f t="shared" ca="1" si="8"/>
        <v>0</v>
      </c>
      <c r="G35">
        <f t="shared" ca="1" si="9"/>
        <v>0</v>
      </c>
      <c r="H35">
        <f t="shared" ca="1" si="10"/>
        <v>2.82</v>
      </c>
      <c r="I35">
        <f t="shared" ca="1" si="11"/>
        <v>2.82</v>
      </c>
      <c r="J35">
        <f t="shared" ca="1" si="12"/>
        <v>1.6199999999999999E-8</v>
      </c>
      <c r="K35" t="str">
        <f t="shared" ca="1" si="13"/>
        <v>Part of USSR</v>
      </c>
      <c r="L35" t="str">
        <f t="shared" ca="1" si="14"/>
        <v>Part of Neth. Antilles</v>
      </c>
      <c r="M35">
        <f t="shared" ca="1" si="15"/>
        <v>0.9009009009009008</v>
      </c>
      <c r="N35">
        <f t="shared" ca="1" si="16"/>
        <v>12.45</v>
      </c>
      <c r="O35" t="str">
        <f t="shared" ca="1" si="17"/>
        <v>Part of USSR</v>
      </c>
      <c r="P35">
        <f t="shared" ca="1" si="18"/>
        <v>1.03</v>
      </c>
      <c r="Q35">
        <f t="shared" ca="1" si="19"/>
        <v>0.3769317753486619</v>
      </c>
      <c r="R35">
        <f t="shared" ca="1" si="20"/>
        <v>33.5</v>
      </c>
      <c r="S35">
        <f t="shared" ca="1" si="21"/>
        <v>2.09</v>
      </c>
      <c r="T35" t="str">
        <f t="shared" ca="1" si="22"/>
        <v>Part of USSR</v>
      </c>
      <c r="U35">
        <f t="shared" ca="1" si="23"/>
        <v>29.3</v>
      </c>
      <c r="V35">
        <f t="shared" ca="1" si="24"/>
        <v>2.31</v>
      </c>
      <c r="W35">
        <f t="shared" ca="1" si="25"/>
        <v>205</v>
      </c>
      <c r="X35">
        <f t="shared" ca="1" si="26"/>
        <v>0</v>
      </c>
      <c r="Y35">
        <f t="shared" ca="1" si="27"/>
        <v>9.1</v>
      </c>
      <c r="Z35">
        <f t="shared" ca="1" si="28"/>
        <v>2.5000000000000001E-5</v>
      </c>
      <c r="AA35" t="str">
        <f t="shared" ca="1" si="29"/>
        <v>Part of Yugo.</v>
      </c>
      <c r="AB35">
        <f t="shared" ca="1" si="30"/>
        <v>1.17</v>
      </c>
      <c r="AC35">
        <f t="shared" ca="1" si="31"/>
        <v>1.6727272727272729E-11</v>
      </c>
      <c r="AD35" t="str">
        <f t="shared" ca="1" si="32"/>
        <v>Used GBP</v>
      </c>
      <c r="AE35" t="str">
        <f t="shared" ca="1" si="33"/>
        <v>Used USD</v>
      </c>
      <c r="AF35">
        <f t="shared" ca="1" si="34"/>
        <v>0</v>
      </c>
      <c r="AG35">
        <f t="shared" ca="1" si="35"/>
        <v>2.5699999999999998E-3</v>
      </c>
      <c r="AH35">
        <f t="shared" ca="1" si="36"/>
        <v>205</v>
      </c>
      <c r="AI35">
        <f t="shared" ca="1" si="37"/>
        <v>100</v>
      </c>
      <c r="AJ35" t="str">
        <f t="shared" ca="1" si="38"/>
        <v>n.a.</v>
      </c>
      <c r="AK35">
        <f t="shared" ca="1" si="39"/>
        <v>205</v>
      </c>
      <c r="AL35">
        <f t="shared" ca="1" si="40"/>
        <v>1.1719999999999999</v>
      </c>
      <c r="AM35">
        <f t="shared" ca="1" si="41"/>
        <v>0</v>
      </c>
      <c r="AN35">
        <f t="shared" ca="1" si="42"/>
        <v>0</v>
      </c>
      <c r="AO35">
        <f t="shared" ca="1" si="43"/>
        <v>205</v>
      </c>
      <c r="AP35">
        <f t="shared" ca="1" si="44"/>
        <v>205</v>
      </c>
      <c r="AQ35">
        <f t="shared" ca="1" si="45"/>
        <v>41</v>
      </c>
      <c r="AR35">
        <f t="shared" ca="1" si="46"/>
        <v>2.31</v>
      </c>
      <c r="AS35" t="str">
        <f t="shared" ca="1" si="47"/>
        <v>Used AUD</v>
      </c>
      <c r="AT35" t="str">
        <f t="shared" ca="1" si="48"/>
        <v>Used AUD</v>
      </c>
      <c r="AU35">
        <f t="shared" ca="1" si="49"/>
        <v>44.75</v>
      </c>
      <c r="AV35">
        <f t="shared" ca="1" si="50"/>
        <v>205</v>
      </c>
      <c r="AW35">
        <f t="shared" ca="1" si="51"/>
        <v>205</v>
      </c>
      <c r="AX35">
        <f t="shared" ca="1" si="52"/>
        <v>2.6666666666666668E-6</v>
      </c>
      <c r="AY35">
        <f t="shared" ca="1" si="53"/>
        <v>1.0416666666666667</v>
      </c>
      <c r="AZ35">
        <f t="shared" ca="1" si="54"/>
        <v>9.8000000000000007</v>
      </c>
      <c r="BA35">
        <f t="shared" ca="1" si="55"/>
        <v>205</v>
      </c>
      <c r="BB35" t="str">
        <f t="shared" ca="1" si="56"/>
        <v>Part of Yugo.</v>
      </c>
      <c r="BC35">
        <f t="shared" ca="1" si="57"/>
        <v>13</v>
      </c>
      <c r="BD35">
        <f t="shared" ca="1" si="58"/>
        <v>0.36363636363636365</v>
      </c>
      <c r="BE35" t="str">
        <f t="shared" ca="1" si="59"/>
        <v>Used CYP and TRY</v>
      </c>
      <c r="BF35">
        <f t="shared" ca="1" si="60"/>
        <v>27</v>
      </c>
      <c r="BG35">
        <f t="shared" ca="1" si="61"/>
        <v>5.4</v>
      </c>
      <c r="BH35">
        <f t="shared" ca="1" si="62"/>
        <v>180</v>
      </c>
      <c r="BI35">
        <f t="shared" ca="1" si="63"/>
        <v>2.82</v>
      </c>
      <c r="BJ35">
        <f t="shared" ca="1" si="64"/>
        <v>1.3</v>
      </c>
      <c r="BK35">
        <f t="shared" ca="1" si="65"/>
        <v>27.1</v>
      </c>
      <c r="BL35">
        <f t="shared" ca="1" si="66"/>
        <v>0.75187969924812026</v>
      </c>
      <c r="BM35">
        <f t="shared" ca="1" si="67"/>
        <v>3.9</v>
      </c>
      <c r="BN35">
        <f t="shared" ca="1" si="68"/>
        <v>0</v>
      </c>
      <c r="BO35" t="str">
        <f t="shared" ca="1" si="69"/>
        <v>Part of Ethiopia</v>
      </c>
      <c r="BP35" t="str">
        <f t="shared" ca="1" si="70"/>
        <v>Part of USSR</v>
      </c>
      <c r="BQ35">
        <f t="shared" ca="1" si="71"/>
        <v>2.95</v>
      </c>
      <c r="BR35" t="str">
        <f t="shared" ca="1" si="72"/>
        <v>n.a.</v>
      </c>
      <c r="BS35">
        <f t="shared" ca="1" si="73"/>
        <v>0</v>
      </c>
      <c r="BT35">
        <f t="shared" ca="1" si="74"/>
        <v>0</v>
      </c>
      <c r="BU35">
        <f t="shared" ca="1" si="75"/>
        <v>0.92592592592592582</v>
      </c>
      <c r="BV35">
        <f t="shared" ca="1" si="76"/>
        <v>3.75</v>
      </c>
      <c r="BW35">
        <f t="shared" ca="1" si="77"/>
        <v>4.2</v>
      </c>
      <c r="BX35" t="str">
        <f t="shared" ca="1" si="78"/>
        <v>Used FFR</v>
      </c>
      <c r="BY35">
        <f t="shared" ca="1" si="79"/>
        <v>0</v>
      </c>
      <c r="BZ35">
        <f t="shared" ca="1" si="80"/>
        <v>205</v>
      </c>
      <c r="CA35">
        <f t="shared" ca="1" si="81"/>
        <v>1.6666666666666667</v>
      </c>
      <c r="CB35" t="str">
        <f t="shared" ca="1" si="82"/>
        <v>Part of USSR</v>
      </c>
      <c r="CC35">
        <f t="shared" ca="1" si="83"/>
        <v>1.72</v>
      </c>
      <c r="CD35">
        <f t="shared" ca="1" si="84"/>
        <v>14.29</v>
      </c>
      <c r="CE35">
        <f t="shared" ca="1" si="85"/>
        <v>0</v>
      </c>
      <c r="CF35">
        <f t="shared" ca="1" si="86"/>
        <v>41</v>
      </c>
      <c r="CG35" t="str">
        <f t="shared" ca="1" si="87"/>
        <v>Used DKK</v>
      </c>
      <c r="CH35">
        <f t="shared" ca="1" si="88"/>
        <v>2.82</v>
      </c>
      <c r="CI35" t="str">
        <f t="shared" ca="1" si="89"/>
        <v>Used FFR</v>
      </c>
      <c r="CJ35" t="str">
        <f t="shared" ca="1" si="90"/>
        <v>Used USD</v>
      </c>
      <c r="CK35">
        <f t="shared" ca="1" si="91"/>
        <v>1.1499999999999999</v>
      </c>
      <c r="CL35" t="str">
        <f t="shared" ca="1" si="92"/>
        <v>Used GBP</v>
      </c>
      <c r="CM35">
        <f t="shared" ca="1" si="93"/>
        <v>33</v>
      </c>
      <c r="CN35">
        <f t="shared" ca="1" si="94"/>
        <v>0</v>
      </c>
      <c r="CO35">
        <f t="shared" ca="1" si="95"/>
        <v>4.63</v>
      </c>
      <c r="CP35">
        <f t="shared" ca="1" si="96"/>
        <v>5.71</v>
      </c>
      <c r="CQ35">
        <f t="shared" ca="1" si="97"/>
        <v>0</v>
      </c>
      <c r="CR35">
        <f t="shared" ca="1" si="98"/>
        <v>4.91</v>
      </c>
      <c r="CS35">
        <f t="shared" ca="1" si="99"/>
        <v>34.1</v>
      </c>
      <c r="CT35">
        <f t="shared" ca="1" si="100"/>
        <v>4.05</v>
      </c>
      <c r="CU35">
        <f t="shared" ca="1" si="101"/>
        <v>9.1</v>
      </c>
      <c r="CV35">
        <f t="shared" ca="1" si="102"/>
        <v>615</v>
      </c>
      <c r="CW35">
        <f t="shared" ca="1" si="103"/>
        <v>165</v>
      </c>
      <c r="CX35">
        <f t="shared" ca="1" si="104"/>
        <v>0.35971223021582738</v>
      </c>
      <c r="CY35">
        <f t="shared" ca="1" si="105"/>
        <v>0.46728971962616822</v>
      </c>
      <c r="CZ35" t="str">
        <f t="shared" ca="1" si="106"/>
        <v>Used GBP</v>
      </c>
      <c r="DA35">
        <f t="shared" ca="1" si="107"/>
        <v>3.3E-3</v>
      </c>
      <c r="DB35">
        <f t="shared" ca="1" si="108"/>
        <v>823</v>
      </c>
      <c r="DC35">
        <f t="shared" ca="1" si="109"/>
        <v>2.17</v>
      </c>
      <c r="DD35">
        <f t="shared" ca="1" si="110"/>
        <v>240</v>
      </c>
      <c r="DE35" t="str">
        <f t="shared" ca="1" si="111"/>
        <v>Used GBP</v>
      </c>
      <c r="DF35">
        <f t="shared" ca="1" si="112"/>
        <v>0.29761904761904762</v>
      </c>
      <c r="DG35" t="str">
        <f t="shared" ca="1" si="113"/>
        <v>Part of USSR</v>
      </c>
      <c r="DH35">
        <f t="shared" ca="1" si="114"/>
        <v>8.3000000000000007</v>
      </c>
      <c r="DI35" t="str">
        <f t="shared" ca="1" si="115"/>
        <v>Used AUD</v>
      </c>
      <c r="DJ35">
        <f t="shared" ca="1" si="116"/>
        <v>20</v>
      </c>
      <c r="DK35">
        <f t="shared" ca="1" si="117"/>
        <v>576</v>
      </c>
      <c r="DL35" t="str">
        <f t="shared" ca="1" si="118"/>
        <v>Part of Yugo.</v>
      </c>
      <c r="DM35">
        <f t="shared" ca="1" si="119"/>
        <v>0.27397260273972601</v>
      </c>
      <c r="DN35" t="str">
        <f t="shared" ca="1" si="120"/>
        <v>Part of USSR</v>
      </c>
      <c r="DO35">
        <f t="shared" ca="1" si="121"/>
        <v>20</v>
      </c>
      <c r="DP35" t="str">
        <f t="shared" ca="1" si="122"/>
        <v>Part of USSR</v>
      </c>
      <c r="DQ35">
        <f t="shared" ca="1" si="123"/>
        <v>3.26</v>
      </c>
      <c r="DR35">
        <f t="shared" ca="1" si="124"/>
        <v>0</v>
      </c>
      <c r="DS35">
        <f t="shared" ca="1" si="125"/>
        <v>1</v>
      </c>
      <c r="DT35">
        <f t="shared" ca="1" si="126"/>
        <v>0.5181347150259068</v>
      </c>
      <c r="DU35">
        <f t="shared" ca="1" si="127"/>
        <v>0</v>
      </c>
      <c r="DV35" t="str">
        <f t="shared" ca="1" si="128"/>
        <v>Part of USSR</v>
      </c>
      <c r="DW35">
        <f t="shared" ca="1" si="129"/>
        <v>29.3</v>
      </c>
      <c r="DX35">
        <f t="shared" ca="1" si="130"/>
        <v>0</v>
      </c>
      <c r="DY35" t="str">
        <f t="shared" ca="1" si="131"/>
        <v>Part of Yugo.</v>
      </c>
      <c r="DZ35">
        <f t="shared" ca="1" si="132"/>
        <v>228</v>
      </c>
      <c r="EA35">
        <f t="shared" ca="1" si="133"/>
        <v>1.4925373134328357</v>
      </c>
      <c r="EB35">
        <f t="shared" ca="1" si="134"/>
        <v>2.17</v>
      </c>
      <c r="EC35">
        <f t="shared" ca="1" si="135"/>
        <v>0</v>
      </c>
      <c r="ED35">
        <f t="shared" ca="1" si="136"/>
        <v>202.5</v>
      </c>
      <c r="EE35">
        <f t="shared" ca="1" si="137"/>
        <v>0.34843205574912889</v>
      </c>
      <c r="EF35" t="str">
        <f t="shared" ca="1" si="138"/>
        <v>Used USD</v>
      </c>
      <c r="EG35" t="str">
        <f t="shared" ca="1" si="139"/>
        <v>Used FFR</v>
      </c>
      <c r="EH35">
        <f t="shared" ca="1" si="140"/>
        <v>70</v>
      </c>
      <c r="EI35">
        <f t="shared" ca="1" si="141"/>
        <v>7.04</v>
      </c>
      <c r="EJ35" t="str">
        <f t="shared" ca="1" si="142"/>
        <v>Used FF</v>
      </c>
      <c r="EK35">
        <f t="shared" ca="1" si="143"/>
        <v>2.3E-2</v>
      </c>
      <c r="EL35" t="str">
        <f t="shared" ca="1" si="144"/>
        <v>Used USD</v>
      </c>
      <c r="EM35" t="str">
        <f t="shared" ca="1" si="145"/>
        <v>Part of USSR</v>
      </c>
      <c r="EN35" t="str">
        <f t="shared" ca="1" si="146"/>
        <v>Used FFR</v>
      </c>
      <c r="EO35">
        <f t="shared" ca="1" si="147"/>
        <v>20</v>
      </c>
      <c r="EP35" t="str">
        <f t="shared" ca="1" si="148"/>
        <v>Part of Yugo.</v>
      </c>
      <c r="EQ35">
        <f t="shared" ca="1" si="149"/>
        <v>2.82</v>
      </c>
      <c r="ER35">
        <f t="shared" ca="1" si="150"/>
        <v>4.26</v>
      </c>
      <c r="ES35">
        <f t="shared" ca="1" si="151"/>
        <v>81</v>
      </c>
      <c r="ET35">
        <f t="shared" ca="1" si="152"/>
        <v>36.299999999999997</v>
      </c>
      <c r="EU35" t="str">
        <f t="shared" ca="1" si="153"/>
        <v>used ZAR</v>
      </c>
      <c r="EV35" t="str">
        <f t="shared" ca="1" si="154"/>
        <v>Used AUD</v>
      </c>
      <c r="EW35">
        <f t="shared" ca="1" si="155"/>
        <v>13.5</v>
      </c>
      <c r="EX35">
        <f t="shared" ca="1" si="156"/>
        <v>1.9</v>
      </c>
      <c r="EY35">
        <f t="shared" ca="1" si="157"/>
        <v>0</v>
      </c>
      <c r="EZ35">
        <f t="shared" ca="1" si="158"/>
        <v>0</v>
      </c>
      <c r="FA35">
        <f t="shared" ca="1" si="159"/>
        <v>1.0416666666666667</v>
      </c>
      <c r="FB35">
        <f t="shared" ca="1" si="160"/>
        <v>4.0000000000000002E-9</v>
      </c>
      <c r="FC35">
        <f t="shared" ca="1" si="161"/>
        <v>205</v>
      </c>
      <c r="FD35">
        <f t="shared" ca="1" si="162"/>
        <v>0.98039215686274506</v>
      </c>
      <c r="FE35" t="str">
        <f t="shared" ca="1" si="163"/>
        <v>Used NZD</v>
      </c>
      <c r="FF35" t="str">
        <f t="shared" ca="1" si="164"/>
        <v>Used AUD</v>
      </c>
      <c r="FG35" t="str">
        <f t="shared" ca="1" si="165"/>
        <v>Used USD</v>
      </c>
      <c r="FH35">
        <f t="shared" ca="1" si="166"/>
        <v>4.9800000000000004</v>
      </c>
      <c r="FI35">
        <f t="shared" ca="1" si="167"/>
        <v>0</v>
      </c>
      <c r="FJ35">
        <f t="shared" ca="1" si="168"/>
        <v>12.25</v>
      </c>
      <c r="FK35" t="str">
        <f t="shared" ca="1" si="169"/>
        <v>Used USD</v>
      </c>
      <c r="FL35" t="str">
        <f t="shared" ca="1" si="170"/>
        <v>Used USD</v>
      </c>
      <c r="FM35">
        <f t="shared" ca="1" si="171"/>
        <v>0.78125</v>
      </c>
      <c r="FN35">
        <f t="shared" ca="1" si="172"/>
        <v>137</v>
      </c>
      <c r="FO35">
        <f t="shared" ca="1" si="173"/>
        <v>2.5199999999999998E-7</v>
      </c>
      <c r="FP35">
        <f t="shared" ca="1" si="174"/>
        <v>7.9</v>
      </c>
      <c r="FQ35" t="str">
        <f t="shared" ca="1" si="175"/>
        <v>Used NZD</v>
      </c>
      <c r="FR35">
        <f t="shared" ca="1" si="176"/>
        <v>1.1174999999999999E-2</v>
      </c>
      <c r="FS35">
        <f t="shared" ca="1" si="177"/>
        <v>53.1</v>
      </c>
      <c r="FT35" t="str">
        <f t="shared" ca="1" si="178"/>
        <v>Used USD</v>
      </c>
      <c r="FU35">
        <f t="shared" ca="1" si="179"/>
        <v>3.7</v>
      </c>
      <c r="FV35" t="str">
        <f t="shared" ca="1" si="180"/>
        <v>Used FFR</v>
      </c>
      <c r="FW35">
        <f t="shared" ca="1" si="181"/>
        <v>29.45</v>
      </c>
      <c r="FX35">
        <f t="shared" ca="1" si="182"/>
        <v>4.4999999999999997E-3</v>
      </c>
      <c r="FY35">
        <f t="shared" ca="1" si="183"/>
        <v>108</v>
      </c>
      <c r="FZ35">
        <f t="shared" ca="1" si="184"/>
        <v>0</v>
      </c>
      <c r="GA35">
        <f t="shared" ca="1" si="185"/>
        <v>2.82</v>
      </c>
      <c r="GB35">
        <f t="shared" ca="1" si="186"/>
        <v>2.82</v>
      </c>
      <c r="GC35" t="str">
        <f t="shared" ca="1" si="187"/>
        <v>Used FFR</v>
      </c>
      <c r="GD35">
        <f t="shared" ca="1" si="188"/>
        <v>2.82</v>
      </c>
      <c r="GE35">
        <f t="shared" ca="1" si="189"/>
        <v>0</v>
      </c>
      <c r="GF35" t="str">
        <f t="shared" ca="1" si="190"/>
        <v>Used ITL</v>
      </c>
      <c r="GG35">
        <f t="shared" ca="1" si="191"/>
        <v>0</v>
      </c>
      <c r="GH35">
        <f t="shared" ca="1" si="192"/>
        <v>3.37</v>
      </c>
      <c r="GI35">
        <f t="shared" ca="1" si="193"/>
        <v>205</v>
      </c>
      <c r="GJ35">
        <f t="shared" ca="1" si="194"/>
        <v>2.0899999999999998E-3</v>
      </c>
      <c r="GK35">
        <f t="shared" ca="1" si="195"/>
        <v>0</v>
      </c>
      <c r="GL35">
        <f t="shared" ca="1" si="196"/>
        <v>1.1111111111111112</v>
      </c>
      <c r="GM35">
        <f t="shared" ca="1" si="197"/>
        <v>2.17</v>
      </c>
      <c r="GN35" t="str">
        <f t="shared" ca="1" si="198"/>
        <v>Part of Czecho.</v>
      </c>
      <c r="GO35" t="str">
        <f t="shared" ca="1" si="199"/>
        <v>Part of Yugo.</v>
      </c>
      <c r="GP35">
        <f t="shared" ca="1" si="200"/>
        <v>0</v>
      </c>
      <c r="GQ35">
        <f t="shared" ca="1" si="201"/>
        <v>9.26</v>
      </c>
      <c r="GR35" t="str">
        <f t="shared" ca="1" si="202"/>
        <v>Part of Somalia</v>
      </c>
      <c r="GS35">
        <f t="shared" ca="1" si="203"/>
        <v>0.81300813008130079</v>
      </c>
      <c r="GT35">
        <f t="shared" ca="1" si="204"/>
        <v>69</v>
      </c>
      <c r="GU35">
        <f t="shared" ca="1" si="205"/>
        <v>21.75</v>
      </c>
      <c r="GV35">
        <f t="shared" ca="1" si="206"/>
        <v>8.4745762711864417E-2</v>
      </c>
      <c r="GW35">
        <f t="shared" ca="1" si="207"/>
        <v>2.15</v>
      </c>
      <c r="GX35" t="str">
        <f t="shared" ca="1" si="208"/>
        <v>Used NOK</v>
      </c>
      <c r="GY35">
        <f t="shared" ca="1" si="209"/>
        <v>0.98039215686274506</v>
      </c>
      <c r="GZ35">
        <f t="shared" ca="1" si="210"/>
        <v>4.21</v>
      </c>
      <c r="HA35">
        <f t="shared" ca="1" si="211"/>
        <v>1.59</v>
      </c>
      <c r="HB35">
        <f t="shared" ca="1" si="212"/>
        <v>4.34</v>
      </c>
      <c r="HC35">
        <f t="shared" ca="1" si="213"/>
        <v>37</v>
      </c>
      <c r="HD35" t="str">
        <f t="shared" ca="1" si="214"/>
        <v>Part of USSR</v>
      </c>
      <c r="HE35">
        <f t="shared" ca="1" si="215"/>
        <v>13.5</v>
      </c>
      <c r="HF35">
        <f t="shared" ca="1" si="216"/>
        <v>19.649999999999999</v>
      </c>
      <c r="HG35" t="str">
        <f t="shared" ca="1" si="217"/>
        <v>Part of Indonesia</v>
      </c>
      <c r="HH35">
        <f t="shared" ca="1" si="218"/>
        <v>205</v>
      </c>
      <c r="HI35" t="str">
        <f t="shared" ca="1" si="219"/>
        <v>Used NZD</v>
      </c>
      <c r="HJ35">
        <f t="shared" ca="1" si="220"/>
        <v>0</v>
      </c>
      <c r="HK35" t="str">
        <f t="shared" ca="1" si="221"/>
        <v>Part of USSR</v>
      </c>
      <c r="HL35">
        <f t="shared" ca="1" si="222"/>
        <v>2.96</v>
      </c>
      <c r="HM35">
        <f t="shared" ca="1" si="223"/>
        <v>0.40500000000000003</v>
      </c>
      <c r="HN35">
        <f t="shared" ca="1" si="224"/>
        <v>54</v>
      </c>
      <c r="HO35" t="str">
        <f t="shared" ca="1" si="225"/>
        <v>Part of USSR</v>
      </c>
      <c r="HP35" t="str">
        <f t="shared" ca="1" si="226"/>
        <v>Used USD</v>
      </c>
      <c r="HQ35" t="str">
        <f t="shared" ca="1" si="227"/>
        <v>Used AUD</v>
      </c>
      <c r="HR35">
        <f t="shared" ca="1" si="228"/>
        <v>0.75</v>
      </c>
      <c r="HS35" t="str">
        <f t="shared" ca="1" si="229"/>
        <v>Part of USSR</v>
      </c>
      <c r="HT35">
        <f t="shared" ca="1" si="230"/>
        <v>3.7800000000000002</v>
      </c>
      <c r="HU35">
        <f t="shared" ca="1" si="231"/>
        <v>0.44843049327354262</v>
      </c>
      <c r="HV35">
        <f t="shared" ca="1" si="232"/>
        <v>1</v>
      </c>
      <c r="HW35">
        <f t="shared" ca="1" si="233"/>
        <v>8.4000000000000012E-3</v>
      </c>
      <c r="HX35" t="str">
        <f t="shared" ca="1" si="234"/>
        <v>Part of USSR</v>
      </c>
      <c r="HY35">
        <f t="shared" ca="1" si="235"/>
        <v>0</v>
      </c>
      <c r="HZ35" t="str">
        <f t="shared" ca="1" si="236"/>
        <v>Used ITL</v>
      </c>
      <c r="IA35">
        <f t="shared" ca="1" si="237"/>
        <v>4.3</v>
      </c>
      <c r="IB35">
        <f t="shared" ca="1" si="238"/>
        <v>2.7250000000000001</v>
      </c>
      <c r="IC35" t="str">
        <f t="shared" ca="1" si="239"/>
        <v>used USD</v>
      </c>
      <c r="ID35">
        <f t="shared" ca="1" si="240"/>
        <v>0</v>
      </c>
      <c r="IE35" t="str">
        <f t="shared" ca="1" si="241"/>
        <v>Used JOD</v>
      </c>
      <c r="IF35">
        <f t="shared" ca="1" si="242"/>
        <v>5.4</v>
      </c>
      <c r="IG35">
        <f t="shared" ca="1" si="243"/>
        <v>1.2987012987012987</v>
      </c>
      <c r="IH35">
        <f t="shared" ca="1" si="244"/>
        <v>1</v>
      </c>
    </row>
    <row r="36" spans="1:242" x14ac:dyDescent="0.25">
      <c r="A36" t="str">
        <f t="shared" ca="1" si="4"/>
        <v>1980</v>
      </c>
      <c r="B36">
        <f t="shared" ca="1" si="5"/>
        <v>47.5</v>
      </c>
      <c r="C36">
        <f t="shared" ca="1" si="6"/>
        <v>40</v>
      </c>
      <c r="D36">
        <f t="shared" ca="1" si="7"/>
        <v>14.4</v>
      </c>
      <c r="E36">
        <v>1</v>
      </c>
      <c r="F36">
        <f t="shared" ca="1" si="8"/>
        <v>0</v>
      </c>
      <c r="G36">
        <f t="shared" ca="1" si="9"/>
        <v>0</v>
      </c>
      <c r="H36">
        <f t="shared" ca="1" si="10"/>
        <v>2.99</v>
      </c>
      <c r="I36">
        <f t="shared" ca="1" si="11"/>
        <v>2.99</v>
      </c>
      <c r="J36">
        <f t="shared" ca="1" si="12"/>
        <v>1.9989999999999999E-8</v>
      </c>
      <c r="K36" t="str">
        <f t="shared" ca="1" si="13"/>
        <v>Part of USSR</v>
      </c>
      <c r="L36" t="str">
        <f t="shared" ca="1" si="14"/>
        <v>Part of Neth. Antilles</v>
      </c>
      <c r="M36">
        <f t="shared" ca="1" si="15"/>
        <v>0.85470085470085477</v>
      </c>
      <c r="N36">
        <f t="shared" ca="1" si="16"/>
        <v>13.8</v>
      </c>
      <c r="O36" t="str">
        <f t="shared" ca="1" si="17"/>
        <v>Part of USSR</v>
      </c>
      <c r="P36">
        <f t="shared" ca="1" si="18"/>
        <v>1.43</v>
      </c>
      <c r="Q36">
        <f t="shared" ca="1" si="19"/>
        <v>0.37593984962406013</v>
      </c>
      <c r="R36">
        <f t="shared" ca="1" si="20"/>
        <v>34.5</v>
      </c>
      <c r="S36">
        <f t="shared" ca="1" si="21"/>
        <v>2.17</v>
      </c>
      <c r="T36" t="str">
        <f t="shared" ca="1" si="22"/>
        <v>Part of USSR</v>
      </c>
      <c r="U36">
        <f t="shared" ca="1" si="23"/>
        <v>31.5</v>
      </c>
      <c r="V36">
        <f t="shared" ca="1" si="24"/>
        <v>2.33</v>
      </c>
      <c r="W36">
        <f t="shared" ca="1" si="25"/>
        <v>221</v>
      </c>
      <c r="X36">
        <f t="shared" ca="1" si="26"/>
        <v>0</v>
      </c>
      <c r="Y36">
        <f t="shared" ca="1" si="27"/>
        <v>8.35</v>
      </c>
      <c r="Z36">
        <f t="shared" ca="1" si="28"/>
        <v>3.0499999999999999E-5</v>
      </c>
      <c r="AA36" t="str">
        <f t="shared" ca="1" si="29"/>
        <v>Part of Yugo.</v>
      </c>
      <c r="AB36">
        <f t="shared" ca="1" si="30"/>
        <v>1.25</v>
      </c>
      <c r="AC36">
        <f t="shared" ca="1" si="31"/>
        <v>2.429090909090909E-11</v>
      </c>
      <c r="AD36" t="str">
        <f t="shared" ca="1" si="32"/>
        <v>Used GBP</v>
      </c>
      <c r="AE36" t="str">
        <f t="shared" ca="1" si="33"/>
        <v>Used USD</v>
      </c>
      <c r="AF36">
        <f t="shared" ca="1" si="34"/>
        <v>0</v>
      </c>
      <c r="AG36">
        <f t="shared" ca="1" si="35"/>
        <v>2.6700000000000001E-3</v>
      </c>
      <c r="AH36">
        <f t="shared" ca="1" si="36"/>
        <v>221</v>
      </c>
      <c r="AI36">
        <f t="shared" ca="1" si="37"/>
        <v>106</v>
      </c>
      <c r="AJ36" t="str">
        <f t="shared" ca="1" si="38"/>
        <v>n.a.</v>
      </c>
      <c r="AK36">
        <f t="shared" ca="1" si="39"/>
        <v>221</v>
      </c>
      <c r="AL36">
        <f t="shared" ca="1" si="40"/>
        <v>1.19</v>
      </c>
      <c r="AM36">
        <f t="shared" ca="1" si="41"/>
        <v>0</v>
      </c>
      <c r="AN36">
        <f t="shared" ca="1" si="42"/>
        <v>0</v>
      </c>
      <c r="AO36">
        <f t="shared" ca="1" si="43"/>
        <v>221</v>
      </c>
      <c r="AP36">
        <f t="shared" ca="1" si="44"/>
        <v>221</v>
      </c>
      <c r="AQ36">
        <f t="shared" ca="1" si="45"/>
        <v>41.3</v>
      </c>
      <c r="AR36">
        <f t="shared" ca="1" si="46"/>
        <v>1.92</v>
      </c>
      <c r="AS36" t="str">
        <f t="shared" ca="1" si="47"/>
        <v>Used AUD</v>
      </c>
      <c r="AT36" t="str">
        <f t="shared" ca="1" si="48"/>
        <v>Used AUD</v>
      </c>
      <c r="AU36">
        <f t="shared" ca="1" si="49"/>
        <v>51.5</v>
      </c>
      <c r="AV36">
        <f t="shared" ca="1" si="50"/>
        <v>221</v>
      </c>
      <c r="AW36">
        <f t="shared" ca="1" si="51"/>
        <v>221</v>
      </c>
      <c r="AX36">
        <f t="shared" ca="1" si="52"/>
        <v>2.3E-6</v>
      </c>
      <c r="AY36">
        <f t="shared" ca="1" si="53"/>
        <v>1.0416666666666667</v>
      </c>
      <c r="AZ36">
        <f t="shared" ca="1" si="54"/>
        <v>14.5</v>
      </c>
      <c r="BA36">
        <f t="shared" ca="1" si="55"/>
        <v>221</v>
      </c>
      <c r="BB36" t="str">
        <f t="shared" ca="1" si="56"/>
        <v>Part of Yugo.</v>
      </c>
      <c r="BC36">
        <f t="shared" ca="1" si="57"/>
        <v>18</v>
      </c>
      <c r="BD36">
        <f t="shared" ca="1" si="58"/>
        <v>0.37878787878787878</v>
      </c>
      <c r="BE36" t="str">
        <f t="shared" ca="1" si="59"/>
        <v>Used CYP and TRY</v>
      </c>
      <c r="BF36">
        <f t="shared" ca="1" si="60"/>
        <v>26.55</v>
      </c>
      <c r="BG36">
        <f t="shared" ca="1" si="61"/>
        <v>5.9</v>
      </c>
      <c r="BH36">
        <f t="shared" ca="1" si="62"/>
        <v>180</v>
      </c>
      <c r="BI36">
        <f t="shared" ca="1" si="63"/>
        <v>2.99</v>
      </c>
      <c r="BJ36">
        <f t="shared" ca="1" si="64"/>
        <v>1.37</v>
      </c>
      <c r="BK36">
        <f t="shared" ca="1" si="65"/>
        <v>28.25</v>
      </c>
      <c r="BL36">
        <f t="shared" ca="1" si="66"/>
        <v>0.76335877862595414</v>
      </c>
      <c r="BM36">
        <f t="shared" ca="1" si="67"/>
        <v>5</v>
      </c>
      <c r="BN36">
        <f t="shared" ca="1" si="68"/>
        <v>0</v>
      </c>
      <c r="BO36" t="str">
        <f t="shared" ca="1" si="69"/>
        <v>Part of Ethiopia</v>
      </c>
      <c r="BP36" t="str">
        <f t="shared" ca="1" si="70"/>
        <v>Part of USSR</v>
      </c>
      <c r="BQ36">
        <f t="shared" ca="1" si="71"/>
        <v>2.88</v>
      </c>
      <c r="BR36" t="str">
        <f t="shared" ca="1" si="72"/>
        <v>n.a.</v>
      </c>
      <c r="BS36">
        <f t="shared" ca="1" si="73"/>
        <v>0</v>
      </c>
      <c r="BT36">
        <f t="shared" ca="1" si="74"/>
        <v>0</v>
      </c>
      <c r="BU36">
        <f t="shared" ca="1" si="75"/>
        <v>0.88495575221238942</v>
      </c>
      <c r="BV36">
        <f t="shared" ca="1" si="76"/>
        <v>3.79</v>
      </c>
      <c r="BW36">
        <f t="shared" ca="1" si="77"/>
        <v>4.6500000000000004</v>
      </c>
      <c r="BX36" t="str">
        <f t="shared" ca="1" si="78"/>
        <v>Used FFR</v>
      </c>
      <c r="BY36">
        <f t="shared" ca="1" si="79"/>
        <v>0</v>
      </c>
      <c r="BZ36">
        <f t="shared" ca="1" si="80"/>
        <v>221</v>
      </c>
      <c r="CA36">
        <f t="shared" ca="1" si="81"/>
        <v>1.6949152542372883</v>
      </c>
      <c r="CB36" t="str">
        <f t="shared" ca="1" si="82"/>
        <v>Part of USSR</v>
      </c>
      <c r="CC36">
        <f t="shared" ca="1" si="83"/>
        <v>1.96</v>
      </c>
      <c r="CD36">
        <f t="shared" ca="1" si="84"/>
        <v>11.11</v>
      </c>
      <c r="CE36">
        <f t="shared" ca="1" si="85"/>
        <v>0</v>
      </c>
      <c r="CF36">
        <f t="shared" ca="1" si="86"/>
        <v>50</v>
      </c>
      <c r="CG36" t="str">
        <f t="shared" ca="1" si="87"/>
        <v>Used DKK</v>
      </c>
      <c r="CH36">
        <f t="shared" ca="1" si="88"/>
        <v>2.99</v>
      </c>
      <c r="CI36" t="str">
        <f t="shared" ca="1" si="89"/>
        <v>Used FFR</v>
      </c>
      <c r="CJ36" t="str">
        <f t="shared" ca="1" si="90"/>
        <v>Used USD</v>
      </c>
      <c r="CK36">
        <f t="shared" ca="1" si="91"/>
        <v>1.22</v>
      </c>
      <c r="CL36" t="str">
        <f t="shared" ca="1" si="92"/>
        <v>Used GBP</v>
      </c>
      <c r="CM36">
        <f t="shared" ca="1" si="93"/>
        <v>43</v>
      </c>
      <c r="CN36">
        <f t="shared" ca="1" si="94"/>
        <v>0</v>
      </c>
      <c r="CO36">
        <f t="shared" ca="1" si="95"/>
        <v>5.31</v>
      </c>
      <c r="CP36">
        <f t="shared" ca="1" si="96"/>
        <v>5.71</v>
      </c>
      <c r="CQ36">
        <f t="shared" ca="1" si="97"/>
        <v>0</v>
      </c>
      <c r="CR36">
        <f t="shared" ca="1" si="98"/>
        <v>5.0999999999999996</v>
      </c>
      <c r="CS36">
        <f t="shared" ca="1" si="99"/>
        <v>33.5</v>
      </c>
      <c r="CT36">
        <f t="shared" ca="1" si="100"/>
        <v>5.75</v>
      </c>
      <c r="CU36">
        <f t="shared" ca="1" si="101"/>
        <v>8.35</v>
      </c>
      <c r="CV36">
        <f t="shared" ca="1" si="102"/>
        <v>638</v>
      </c>
      <c r="CW36">
        <f t="shared" ca="1" si="103"/>
        <v>191</v>
      </c>
      <c r="CX36">
        <f t="shared" ca="1" si="104"/>
        <v>0.4065040650406504</v>
      </c>
      <c r="CY36">
        <f t="shared" ca="1" si="105"/>
        <v>0.52631578947368418</v>
      </c>
      <c r="CZ36" t="str">
        <f t="shared" ca="1" si="106"/>
        <v>Used GBP</v>
      </c>
      <c r="DA36">
        <f t="shared" ca="1" si="107"/>
        <v>7.6E-3</v>
      </c>
      <c r="DB36">
        <f t="shared" ca="1" si="108"/>
        <v>931</v>
      </c>
      <c r="DC36">
        <f t="shared" ca="1" si="109"/>
        <v>2.5</v>
      </c>
      <c r="DD36">
        <f t="shared" ca="1" si="110"/>
        <v>203</v>
      </c>
      <c r="DE36" t="str">
        <f t="shared" ca="1" si="111"/>
        <v>Used GBP</v>
      </c>
      <c r="DF36">
        <f t="shared" ca="1" si="112"/>
        <v>0.30769230769230771</v>
      </c>
      <c r="DG36" t="str">
        <f t="shared" ca="1" si="113"/>
        <v>Part of USSR</v>
      </c>
      <c r="DH36">
        <f t="shared" ca="1" si="114"/>
        <v>8.3000000000000007</v>
      </c>
      <c r="DI36" t="str">
        <f t="shared" ca="1" si="115"/>
        <v>Used AUD</v>
      </c>
      <c r="DJ36">
        <f t="shared" ca="1" si="116"/>
        <v>0</v>
      </c>
      <c r="DK36">
        <f t="shared" ca="1" si="117"/>
        <v>729</v>
      </c>
      <c r="DL36" t="str">
        <f t="shared" ca="1" si="118"/>
        <v>Part of Yugo.</v>
      </c>
      <c r="DM36">
        <f t="shared" ca="1" si="119"/>
        <v>0.2710027100271003</v>
      </c>
      <c r="DN36" t="str">
        <f t="shared" ca="1" si="120"/>
        <v>Part of USSR</v>
      </c>
      <c r="DO36">
        <f t="shared" ca="1" si="121"/>
        <v>20.5</v>
      </c>
      <c r="DP36" t="str">
        <f t="shared" ca="1" si="122"/>
        <v>Part of USSR</v>
      </c>
      <c r="DQ36">
        <f t="shared" ca="1" si="123"/>
        <v>3.66</v>
      </c>
      <c r="DR36">
        <f t="shared" ca="1" si="124"/>
        <v>0.81967213114754101</v>
      </c>
      <c r="DS36">
        <f t="shared" ca="1" si="125"/>
        <v>1</v>
      </c>
      <c r="DT36">
        <f t="shared" ca="1" si="126"/>
        <v>0.54054054054054046</v>
      </c>
      <c r="DU36">
        <f t="shared" ca="1" si="127"/>
        <v>0</v>
      </c>
      <c r="DV36" t="str">
        <f t="shared" ca="1" si="128"/>
        <v>Part of USSR</v>
      </c>
      <c r="DW36">
        <f t="shared" ca="1" si="129"/>
        <v>31.5</v>
      </c>
      <c r="DX36">
        <f t="shared" ca="1" si="130"/>
        <v>0</v>
      </c>
      <c r="DY36" t="str">
        <f t="shared" ca="1" si="131"/>
        <v>Part of Yugo.</v>
      </c>
      <c r="DZ36">
        <f t="shared" ca="1" si="132"/>
        <v>265</v>
      </c>
      <c r="EA36">
        <f t="shared" ca="1" si="133"/>
        <v>1.6129032258064517</v>
      </c>
      <c r="EB36">
        <f t="shared" ca="1" si="134"/>
        <v>2.2200000000000002</v>
      </c>
      <c r="EC36">
        <f t="shared" ca="1" si="135"/>
        <v>0</v>
      </c>
      <c r="ED36">
        <f t="shared" ca="1" si="136"/>
        <v>237.5</v>
      </c>
      <c r="EE36">
        <f t="shared" ca="1" si="137"/>
        <v>0.36363636363636365</v>
      </c>
      <c r="EF36" t="str">
        <f t="shared" ca="1" si="138"/>
        <v>Used USD</v>
      </c>
      <c r="EG36" t="str">
        <f t="shared" ca="1" si="139"/>
        <v>Used FFR</v>
      </c>
      <c r="EH36">
        <f t="shared" ca="1" si="140"/>
        <v>65</v>
      </c>
      <c r="EI36">
        <f t="shared" ca="1" si="141"/>
        <v>7.19</v>
      </c>
      <c r="EJ36" t="str">
        <f t="shared" ca="1" si="142"/>
        <v>Used FF</v>
      </c>
      <c r="EK36">
        <f t="shared" ca="1" si="143"/>
        <v>2.4E-2</v>
      </c>
      <c r="EL36" t="str">
        <f t="shared" ca="1" si="144"/>
        <v>Used USD</v>
      </c>
      <c r="EM36" t="str">
        <f t="shared" ca="1" si="145"/>
        <v>Part of USSR</v>
      </c>
      <c r="EN36" t="str">
        <f t="shared" ca="1" si="146"/>
        <v>Used FFR</v>
      </c>
      <c r="EO36">
        <f t="shared" ca="1" si="147"/>
        <v>25</v>
      </c>
      <c r="EP36" t="str">
        <f t="shared" ca="1" si="148"/>
        <v>Part of Yugo.</v>
      </c>
      <c r="EQ36">
        <f t="shared" ca="1" si="149"/>
        <v>2.99</v>
      </c>
      <c r="ER36">
        <f t="shared" ca="1" si="150"/>
        <v>4.3</v>
      </c>
      <c r="ES36">
        <f t="shared" ca="1" si="151"/>
        <v>80</v>
      </c>
      <c r="ET36">
        <f t="shared" ca="1" si="152"/>
        <v>37.75</v>
      </c>
      <c r="EU36" t="str">
        <f t="shared" ca="1" si="153"/>
        <v>used ZAR</v>
      </c>
      <c r="EV36" t="str">
        <f t="shared" ca="1" si="154"/>
        <v>Used AUD</v>
      </c>
      <c r="EW36">
        <f t="shared" ca="1" si="155"/>
        <v>12</v>
      </c>
      <c r="EX36">
        <f t="shared" ca="1" si="156"/>
        <v>2.12</v>
      </c>
      <c r="EY36">
        <f t="shared" ca="1" si="157"/>
        <v>0</v>
      </c>
      <c r="EZ36">
        <f t="shared" ca="1" si="158"/>
        <v>0</v>
      </c>
      <c r="FA36">
        <f t="shared" ca="1" si="159"/>
        <v>1.0416666666666667</v>
      </c>
      <c r="FB36">
        <f t="shared" ca="1" si="160"/>
        <v>3.8299999999999994E-9</v>
      </c>
      <c r="FC36">
        <f t="shared" ca="1" si="161"/>
        <v>221</v>
      </c>
      <c r="FD36">
        <f t="shared" ca="1" si="162"/>
        <v>0.93457943925233644</v>
      </c>
      <c r="FE36" t="str">
        <f t="shared" ca="1" si="163"/>
        <v>Used NZD</v>
      </c>
      <c r="FF36" t="str">
        <f t="shared" ca="1" si="164"/>
        <v>Used AUD</v>
      </c>
      <c r="FG36" t="str">
        <f t="shared" ca="1" si="165"/>
        <v>Used USD</v>
      </c>
      <c r="FH36">
        <f t="shared" ca="1" si="166"/>
        <v>5.05</v>
      </c>
      <c r="FI36">
        <f t="shared" ca="1" si="167"/>
        <v>0</v>
      </c>
      <c r="FJ36">
        <f t="shared" ca="1" si="168"/>
        <v>12.6</v>
      </c>
      <c r="FK36" t="str">
        <f t="shared" ca="1" si="169"/>
        <v>Used USD</v>
      </c>
      <c r="FL36" t="str">
        <f t="shared" ca="1" si="170"/>
        <v>Used USD</v>
      </c>
      <c r="FM36">
        <f t="shared" ca="1" si="171"/>
        <v>0.83333333333333337</v>
      </c>
      <c r="FN36">
        <f t="shared" ca="1" si="172"/>
        <v>135</v>
      </c>
      <c r="FO36">
        <f t="shared" ca="1" si="173"/>
        <v>3.41E-7</v>
      </c>
      <c r="FP36">
        <f t="shared" ca="1" si="174"/>
        <v>7.85</v>
      </c>
      <c r="FQ36" t="str">
        <f t="shared" ca="1" si="175"/>
        <v>Used NZD</v>
      </c>
      <c r="FR36">
        <f t="shared" ca="1" si="176"/>
        <v>1.23E-2</v>
      </c>
      <c r="FS36">
        <f t="shared" ca="1" si="177"/>
        <v>53.9</v>
      </c>
      <c r="FT36" t="str">
        <f t="shared" ca="1" si="178"/>
        <v>Used USD</v>
      </c>
      <c r="FU36">
        <f t="shared" ca="1" si="179"/>
        <v>0</v>
      </c>
      <c r="FV36" t="str">
        <f t="shared" ca="1" si="180"/>
        <v>Used FFR</v>
      </c>
      <c r="FW36">
        <f t="shared" ca="1" si="181"/>
        <v>32.549999999999997</v>
      </c>
      <c r="FX36">
        <f t="shared" ca="1" si="182"/>
        <v>3.0999999999999999E-3</v>
      </c>
      <c r="FY36">
        <f t="shared" ca="1" si="183"/>
        <v>115</v>
      </c>
      <c r="FZ36">
        <f t="shared" ca="1" si="184"/>
        <v>0</v>
      </c>
      <c r="GA36">
        <f t="shared" ca="1" si="185"/>
        <v>2.99</v>
      </c>
      <c r="GB36">
        <f t="shared" ca="1" si="186"/>
        <v>2.99</v>
      </c>
      <c r="GC36" t="str">
        <f t="shared" ca="1" si="187"/>
        <v>Used FFR</v>
      </c>
      <c r="GD36">
        <f t="shared" ca="1" si="188"/>
        <v>2.99</v>
      </c>
      <c r="GE36">
        <f t="shared" ca="1" si="189"/>
        <v>1.075268817204301</v>
      </c>
      <c r="GF36" t="str">
        <f t="shared" ca="1" si="190"/>
        <v>Used ITL</v>
      </c>
      <c r="GG36">
        <f t="shared" ca="1" si="191"/>
        <v>0</v>
      </c>
      <c r="GH36">
        <f t="shared" ca="1" si="192"/>
        <v>3.32</v>
      </c>
      <c r="GI36">
        <f t="shared" ca="1" si="193"/>
        <v>221</v>
      </c>
      <c r="GJ36">
        <f t="shared" ca="1" si="194"/>
        <v>3.3149999999999998E-3</v>
      </c>
      <c r="GK36">
        <f t="shared" ca="1" si="195"/>
        <v>0</v>
      </c>
      <c r="GL36">
        <f t="shared" ca="1" si="196"/>
        <v>1.4285714285714286</v>
      </c>
      <c r="GM36">
        <f t="shared" ca="1" si="197"/>
        <v>2.09</v>
      </c>
      <c r="GN36" t="str">
        <f t="shared" ca="1" si="198"/>
        <v>Part of Czecho.</v>
      </c>
      <c r="GO36" t="str">
        <f t="shared" ca="1" si="199"/>
        <v>Part of Yugo.</v>
      </c>
      <c r="GP36">
        <f t="shared" ca="1" si="200"/>
        <v>0</v>
      </c>
      <c r="GQ36">
        <f t="shared" ca="1" si="201"/>
        <v>9.86</v>
      </c>
      <c r="GR36" t="str">
        <f t="shared" ca="1" si="202"/>
        <v>Part of Somalia</v>
      </c>
      <c r="GS36">
        <f t="shared" ca="1" si="203"/>
        <v>0.81967213114754101</v>
      </c>
      <c r="GT36">
        <f t="shared" ca="1" si="204"/>
        <v>79.099999999999994</v>
      </c>
      <c r="GU36">
        <f t="shared" ca="1" si="205"/>
        <v>19.600000000000001</v>
      </c>
      <c r="GV36">
        <f t="shared" ca="1" si="206"/>
        <v>8.6206896551724144E-2</v>
      </c>
      <c r="GW36">
        <f t="shared" ca="1" si="207"/>
        <v>2.6</v>
      </c>
      <c r="GX36" t="str">
        <f t="shared" ca="1" si="208"/>
        <v>Used NOK</v>
      </c>
      <c r="GY36">
        <f t="shared" ca="1" si="209"/>
        <v>0.93457943925233644</v>
      </c>
      <c r="GZ36">
        <f t="shared" ca="1" si="210"/>
        <v>4.5999999999999996</v>
      </c>
      <c r="HA36">
        <f t="shared" ca="1" si="211"/>
        <v>1.78</v>
      </c>
      <c r="HB36">
        <f t="shared" ca="1" si="212"/>
        <v>5.32</v>
      </c>
      <c r="HC36">
        <f t="shared" ca="1" si="213"/>
        <v>36.4</v>
      </c>
      <c r="HD36" t="str">
        <f t="shared" ca="1" si="214"/>
        <v>Part of USSR</v>
      </c>
      <c r="HE36">
        <f t="shared" ca="1" si="215"/>
        <v>26.5</v>
      </c>
      <c r="HF36">
        <f t="shared" ca="1" si="216"/>
        <v>19.600000000000001</v>
      </c>
      <c r="HG36" t="str">
        <f t="shared" ca="1" si="217"/>
        <v>Part of Indonesia</v>
      </c>
      <c r="HH36">
        <f t="shared" ca="1" si="218"/>
        <v>221</v>
      </c>
      <c r="HI36" t="str">
        <f t="shared" ca="1" si="219"/>
        <v>Used NZD</v>
      </c>
      <c r="HJ36">
        <f t="shared" ca="1" si="220"/>
        <v>0</v>
      </c>
      <c r="HK36" t="str">
        <f t="shared" ca="1" si="221"/>
        <v>Part of USSR</v>
      </c>
      <c r="HL36">
        <f t="shared" ca="1" si="222"/>
        <v>3.33</v>
      </c>
      <c r="HM36">
        <f t="shared" ca="1" si="223"/>
        <v>0.49299999999999999</v>
      </c>
      <c r="HN36">
        <f t="shared" ca="1" si="224"/>
        <v>104.55</v>
      </c>
      <c r="HO36" t="str">
        <f t="shared" ca="1" si="225"/>
        <v>Part of USSR</v>
      </c>
      <c r="HP36" t="str">
        <f t="shared" ca="1" si="226"/>
        <v>Used USD</v>
      </c>
      <c r="HQ36" t="str">
        <f t="shared" ca="1" si="227"/>
        <v>Used AUD</v>
      </c>
      <c r="HR36">
        <f t="shared" ca="1" si="228"/>
        <v>0.77</v>
      </c>
      <c r="HS36" t="str">
        <f t="shared" ca="1" si="229"/>
        <v>Part of USSR</v>
      </c>
      <c r="HT36">
        <f t="shared" ca="1" si="230"/>
        <v>3.67</v>
      </c>
      <c r="HU36">
        <f t="shared" ca="1" si="231"/>
        <v>0.41841004184100417</v>
      </c>
      <c r="HV36">
        <f t="shared" ca="1" si="232"/>
        <v>1</v>
      </c>
      <c r="HW36">
        <f t="shared" ca="1" si="233"/>
        <v>9.9600000000000018E-3</v>
      </c>
      <c r="HX36" t="str">
        <f t="shared" ca="1" si="234"/>
        <v>Part of USSR</v>
      </c>
      <c r="HY36">
        <f t="shared" ca="1" si="235"/>
        <v>0</v>
      </c>
      <c r="HZ36" t="str">
        <f t="shared" ca="1" si="236"/>
        <v>Used ITL</v>
      </c>
      <c r="IA36">
        <f t="shared" ca="1" si="237"/>
        <v>4.3</v>
      </c>
      <c r="IB36">
        <f t="shared" ca="1" si="238"/>
        <v>4.375</v>
      </c>
      <c r="IC36" t="str">
        <f t="shared" ca="1" si="239"/>
        <v>used USD</v>
      </c>
      <c r="ID36">
        <f t="shared" ca="1" si="240"/>
        <v>0</v>
      </c>
      <c r="IE36" t="str">
        <f t="shared" ca="1" si="241"/>
        <v>Used JOD</v>
      </c>
      <c r="IF36">
        <f t="shared" ca="1" si="242"/>
        <v>4.76</v>
      </c>
      <c r="IG36">
        <f t="shared" ca="1" si="243"/>
        <v>1.3698630136986301</v>
      </c>
      <c r="IH36">
        <f t="shared" ca="1" si="244"/>
        <v>1.1627906976744187</v>
      </c>
    </row>
    <row r="37" spans="1:242" x14ac:dyDescent="0.25">
      <c r="A37" t="str">
        <f t="shared" ca="1" si="4"/>
        <v>1981</v>
      </c>
      <c r="B37">
        <f t="shared" ca="1" si="5"/>
        <v>56.75</v>
      </c>
      <c r="C37">
        <f t="shared" ca="1" si="6"/>
        <v>40</v>
      </c>
      <c r="D37">
        <f t="shared" ca="1" si="7"/>
        <v>15.2</v>
      </c>
      <c r="E37">
        <v>1</v>
      </c>
      <c r="F37">
        <f t="shared" ca="1" si="8"/>
        <v>0</v>
      </c>
      <c r="G37">
        <f t="shared" ca="1" si="9"/>
        <v>0</v>
      </c>
      <c r="H37">
        <f t="shared" ca="1" si="10"/>
        <v>3.03</v>
      </c>
      <c r="I37">
        <f t="shared" ca="1" si="11"/>
        <v>3.03</v>
      </c>
      <c r="J37">
        <f t="shared" ca="1" si="12"/>
        <v>1.0700000000000001E-7</v>
      </c>
      <c r="K37" t="str">
        <f t="shared" ca="1" si="13"/>
        <v>Part of USSR</v>
      </c>
      <c r="L37" t="str">
        <f t="shared" ca="1" si="14"/>
        <v>Part of Neth. Antilles</v>
      </c>
      <c r="M37">
        <f t="shared" ca="1" si="15"/>
        <v>0.88495575221238942</v>
      </c>
      <c r="N37">
        <f t="shared" ca="1" si="16"/>
        <v>15.85</v>
      </c>
      <c r="O37" t="str">
        <f t="shared" ca="1" si="17"/>
        <v>Part of USSR</v>
      </c>
      <c r="P37">
        <f t="shared" ca="1" si="18"/>
        <v>1.45</v>
      </c>
      <c r="Q37">
        <f t="shared" ca="1" si="19"/>
        <v>0.37593984962406013</v>
      </c>
      <c r="R37">
        <f t="shared" ca="1" si="20"/>
        <v>28</v>
      </c>
      <c r="S37">
        <f t="shared" ca="1" si="21"/>
        <v>2.17</v>
      </c>
      <c r="T37" t="str">
        <f t="shared" ca="1" si="22"/>
        <v>Part of USSR</v>
      </c>
      <c r="U37">
        <f t="shared" ca="1" si="23"/>
        <v>42.25</v>
      </c>
      <c r="V37">
        <f t="shared" ca="1" si="24"/>
        <v>2.21</v>
      </c>
      <c r="W37">
        <f t="shared" ca="1" si="25"/>
        <v>290</v>
      </c>
      <c r="X37">
        <f t="shared" ca="1" si="26"/>
        <v>0</v>
      </c>
      <c r="Y37">
        <f t="shared" ca="1" si="27"/>
        <v>9.9</v>
      </c>
      <c r="Z37">
        <f t="shared" ca="1" si="28"/>
        <v>3.8500000000000001E-5</v>
      </c>
      <c r="AA37" t="str">
        <f t="shared" ca="1" si="29"/>
        <v>Part of Yugo.</v>
      </c>
      <c r="AB37">
        <f t="shared" ca="1" si="30"/>
        <v>1.04</v>
      </c>
      <c r="AC37">
        <f t="shared" ca="1" si="31"/>
        <v>5.7454545454545452E-11</v>
      </c>
      <c r="AD37" t="str">
        <f t="shared" ca="1" si="32"/>
        <v>Used GBP</v>
      </c>
      <c r="AE37" t="str">
        <f t="shared" ca="1" si="33"/>
        <v>Used USD</v>
      </c>
      <c r="AF37">
        <f t="shared" ca="1" si="34"/>
        <v>0</v>
      </c>
      <c r="AG37">
        <f t="shared" ca="1" si="35"/>
        <v>2.8700000000000002E-3</v>
      </c>
      <c r="AH37">
        <f t="shared" ca="1" si="36"/>
        <v>290</v>
      </c>
      <c r="AI37">
        <f t="shared" ca="1" si="37"/>
        <v>104</v>
      </c>
      <c r="AJ37">
        <f t="shared" ca="1" si="38"/>
        <v>16</v>
      </c>
      <c r="AK37">
        <f t="shared" ca="1" si="39"/>
        <v>290</v>
      </c>
      <c r="AL37">
        <f t="shared" ca="1" si="40"/>
        <v>1.1850000000000001</v>
      </c>
      <c r="AM37">
        <f t="shared" ca="1" si="41"/>
        <v>0</v>
      </c>
      <c r="AN37">
        <f t="shared" ca="1" si="42"/>
        <v>0</v>
      </c>
      <c r="AO37">
        <f t="shared" ca="1" si="43"/>
        <v>290</v>
      </c>
      <c r="AP37">
        <f t="shared" ca="1" si="44"/>
        <v>290</v>
      </c>
      <c r="AQ37">
        <f t="shared" ca="1" si="45"/>
        <v>43</v>
      </c>
      <c r="AR37">
        <f t="shared" ca="1" si="46"/>
        <v>2.0299999999999998</v>
      </c>
      <c r="AS37" t="str">
        <f t="shared" ca="1" si="47"/>
        <v>Used AUD</v>
      </c>
      <c r="AT37" t="str">
        <f t="shared" ca="1" si="48"/>
        <v>Used AUD</v>
      </c>
      <c r="AU37">
        <f t="shared" ca="1" si="49"/>
        <v>59.25</v>
      </c>
      <c r="AV37">
        <f t="shared" ca="1" si="50"/>
        <v>290</v>
      </c>
      <c r="AW37">
        <f t="shared" ca="1" si="51"/>
        <v>290</v>
      </c>
      <c r="AX37">
        <f t="shared" ca="1" si="52"/>
        <v>4.5000000000000001E-6</v>
      </c>
      <c r="AY37">
        <f t="shared" ca="1" si="53"/>
        <v>1.1904761904761905</v>
      </c>
      <c r="AZ37">
        <f t="shared" ca="1" si="54"/>
        <v>50</v>
      </c>
      <c r="BA37">
        <f t="shared" ca="1" si="55"/>
        <v>290</v>
      </c>
      <c r="BB37" t="str">
        <f t="shared" ca="1" si="56"/>
        <v>Part of Yugo.</v>
      </c>
      <c r="BC37">
        <f t="shared" ca="1" si="57"/>
        <v>22</v>
      </c>
      <c r="BD37">
        <f t="shared" ca="1" si="58"/>
        <v>0.4504504504504504</v>
      </c>
      <c r="BE37" t="str">
        <f t="shared" ca="1" si="59"/>
        <v>Used CYP and TRY</v>
      </c>
      <c r="BF37">
        <f t="shared" ca="1" si="60"/>
        <v>27.9</v>
      </c>
      <c r="BG37">
        <f t="shared" ca="1" si="61"/>
        <v>7.5</v>
      </c>
      <c r="BH37">
        <f t="shared" ca="1" si="62"/>
        <v>203</v>
      </c>
      <c r="BI37">
        <f t="shared" ca="1" si="63"/>
        <v>3.03</v>
      </c>
      <c r="BJ37">
        <f t="shared" ca="1" si="64"/>
        <v>1.35</v>
      </c>
      <c r="BK37">
        <f t="shared" ca="1" si="65"/>
        <v>32.200000000000003</v>
      </c>
      <c r="BL37">
        <f t="shared" ca="1" si="66"/>
        <v>1</v>
      </c>
      <c r="BM37">
        <f t="shared" ca="1" si="67"/>
        <v>4.5999999999999996</v>
      </c>
      <c r="BN37">
        <f t="shared" ca="1" si="68"/>
        <v>0</v>
      </c>
      <c r="BO37" t="str">
        <f t="shared" ca="1" si="69"/>
        <v>Part of Ethiopia</v>
      </c>
      <c r="BP37" t="str">
        <f t="shared" ca="1" si="70"/>
        <v>Part of USSR</v>
      </c>
      <c r="BQ37">
        <f t="shared" ca="1" si="71"/>
        <v>3</v>
      </c>
      <c r="BR37" t="str">
        <f t="shared" ca="1" si="72"/>
        <v>n.a.</v>
      </c>
      <c r="BS37">
        <f t="shared" ca="1" si="73"/>
        <v>0</v>
      </c>
      <c r="BT37">
        <f t="shared" ca="1" si="74"/>
        <v>0</v>
      </c>
      <c r="BU37">
        <f t="shared" ca="1" si="75"/>
        <v>0.95238095238095233</v>
      </c>
      <c r="BV37">
        <f t="shared" ca="1" si="76"/>
        <v>4.45</v>
      </c>
      <c r="BW37">
        <f t="shared" ca="1" si="77"/>
        <v>6.3</v>
      </c>
      <c r="BX37" t="str">
        <f t="shared" ca="1" si="78"/>
        <v>Used FFR</v>
      </c>
      <c r="BY37">
        <f t="shared" ca="1" si="79"/>
        <v>0</v>
      </c>
      <c r="BZ37">
        <f t="shared" ca="1" si="80"/>
        <v>290</v>
      </c>
      <c r="CA37">
        <f t="shared" ca="1" si="81"/>
        <v>2.1739130434782608</v>
      </c>
      <c r="CB37" t="str">
        <f t="shared" ca="1" si="82"/>
        <v>Part of USSR</v>
      </c>
      <c r="CC37">
        <f t="shared" ca="1" si="83"/>
        <v>2.25</v>
      </c>
      <c r="CD37">
        <f t="shared" ca="1" si="84"/>
        <v>50</v>
      </c>
      <c r="CE37">
        <f t="shared" ca="1" si="85"/>
        <v>0</v>
      </c>
      <c r="CF37">
        <f t="shared" ca="1" si="86"/>
        <v>62</v>
      </c>
      <c r="CG37" t="str">
        <f t="shared" ca="1" si="87"/>
        <v>Used DKK</v>
      </c>
      <c r="CH37">
        <f t="shared" ca="1" si="88"/>
        <v>3.03</v>
      </c>
      <c r="CI37" t="str">
        <f t="shared" ca="1" si="89"/>
        <v>Used FFR</v>
      </c>
      <c r="CJ37" t="str">
        <f t="shared" ca="1" si="90"/>
        <v>Used USD</v>
      </c>
      <c r="CK37">
        <f t="shared" ca="1" si="91"/>
        <v>1.22</v>
      </c>
      <c r="CL37" t="str">
        <f t="shared" ca="1" si="92"/>
        <v>Used GBP</v>
      </c>
      <c r="CM37">
        <f t="shared" ca="1" si="93"/>
        <v>75</v>
      </c>
      <c r="CN37">
        <f t="shared" ca="1" si="94"/>
        <v>0</v>
      </c>
      <c r="CO37">
        <f t="shared" ca="1" si="95"/>
        <v>5.62</v>
      </c>
      <c r="CP37">
        <f t="shared" ca="1" si="96"/>
        <v>5.71</v>
      </c>
      <c r="CQ37">
        <f t="shared" ca="1" si="97"/>
        <v>0</v>
      </c>
      <c r="CR37">
        <f t="shared" ca="1" si="98"/>
        <v>5.65</v>
      </c>
      <c r="CS37">
        <f t="shared" ca="1" si="99"/>
        <v>40.5</v>
      </c>
      <c r="CT37">
        <f t="shared" ca="1" si="100"/>
        <v>8.5</v>
      </c>
      <c r="CU37">
        <f t="shared" ca="1" si="101"/>
        <v>9.9</v>
      </c>
      <c r="CV37">
        <f t="shared" ca="1" si="102"/>
        <v>669</v>
      </c>
      <c r="CW37">
        <f t="shared" ca="1" si="103"/>
        <v>400</v>
      </c>
      <c r="CX37">
        <f t="shared" ca="1" si="104"/>
        <v>0.50761421319796951</v>
      </c>
      <c r="CY37">
        <f t="shared" ca="1" si="105"/>
        <v>0.63694267515923564</v>
      </c>
      <c r="CZ37" t="str">
        <f t="shared" ca="1" si="106"/>
        <v>Used GBP</v>
      </c>
      <c r="DA37">
        <f t="shared" ca="1" si="107"/>
        <v>1.7000000000000001E-2</v>
      </c>
      <c r="DB37">
        <f t="shared" ca="1" si="108"/>
        <v>1220</v>
      </c>
      <c r="DC37">
        <f t="shared" ca="1" si="109"/>
        <v>2.63</v>
      </c>
      <c r="DD37">
        <f t="shared" ca="1" si="110"/>
        <v>220</v>
      </c>
      <c r="DE37" t="str">
        <f t="shared" ca="1" si="111"/>
        <v>Used GBP</v>
      </c>
      <c r="DF37">
        <f t="shared" ca="1" si="112"/>
        <v>0.34482758620689657</v>
      </c>
      <c r="DG37" t="str">
        <f t="shared" ca="1" si="113"/>
        <v>Part of USSR</v>
      </c>
      <c r="DH37">
        <f t="shared" ca="1" si="114"/>
        <v>12.5</v>
      </c>
      <c r="DI37" t="str">
        <f t="shared" ca="1" si="115"/>
        <v>Used AUD</v>
      </c>
      <c r="DJ37">
        <f t="shared" ca="1" si="116"/>
        <v>0</v>
      </c>
      <c r="DK37">
        <f t="shared" ca="1" si="117"/>
        <v>705</v>
      </c>
      <c r="DL37" t="str">
        <f t="shared" ca="1" si="118"/>
        <v>Part of Yugo.</v>
      </c>
      <c r="DM37">
        <f t="shared" ca="1" si="119"/>
        <v>0.28169014084507044</v>
      </c>
      <c r="DN37" t="str">
        <f t="shared" ca="1" si="120"/>
        <v>Part of USSR</v>
      </c>
      <c r="DO37">
        <f t="shared" ca="1" si="121"/>
        <v>40</v>
      </c>
      <c r="DP37" t="str">
        <f t="shared" ca="1" si="122"/>
        <v>Part of USSR</v>
      </c>
      <c r="DQ37">
        <f t="shared" ca="1" si="123"/>
        <v>4.6399999999999997</v>
      </c>
      <c r="DR37">
        <f t="shared" ca="1" si="124"/>
        <v>0.93457943925233644</v>
      </c>
      <c r="DS37">
        <f t="shared" ca="1" si="125"/>
        <v>1</v>
      </c>
      <c r="DT37">
        <f t="shared" ca="1" si="126"/>
        <v>0.50761421319796951</v>
      </c>
      <c r="DU37">
        <f t="shared" ca="1" si="127"/>
        <v>0</v>
      </c>
      <c r="DV37" t="str">
        <f t="shared" ca="1" si="128"/>
        <v>Part of USSR</v>
      </c>
      <c r="DW37">
        <f t="shared" ca="1" si="129"/>
        <v>42.25</v>
      </c>
      <c r="DX37">
        <f t="shared" ca="1" si="130"/>
        <v>0</v>
      </c>
      <c r="DY37" t="str">
        <f t="shared" ca="1" si="131"/>
        <v>Part of Yugo.</v>
      </c>
      <c r="DZ37">
        <f t="shared" ca="1" si="132"/>
        <v>384</v>
      </c>
      <c r="EA37">
        <f t="shared" ca="1" si="133"/>
        <v>1.8867924528301885</v>
      </c>
      <c r="EB37">
        <f t="shared" ca="1" si="134"/>
        <v>2.25</v>
      </c>
      <c r="EC37">
        <f t="shared" ca="1" si="135"/>
        <v>0</v>
      </c>
      <c r="ED37">
        <f t="shared" ca="1" si="136"/>
        <v>300</v>
      </c>
      <c r="EE37">
        <f t="shared" ca="1" si="137"/>
        <v>0.44052863436123346</v>
      </c>
      <c r="EF37" t="str">
        <f t="shared" ca="1" si="138"/>
        <v>Used USD</v>
      </c>
      <c r="EG37" t="str">
        <f t="shared" ca="1" si="139"/>
        <v>Used FFR</v>
      </c>
      <c r="EH37">
        <f t="shared" ca="1" si="140"/>
        <v>54</v>
      </c>
      <c r="EI37">
        <f t="shared" ca="1" si="141"/>
        <v>10.75</v>
      </c>
      <c r="EJ37" t="str">
        <f t="shared" ca="1" si="142"/>
        <v>Used FF</v>
      </c>
      <c r="EK37">
        <f t="shared" ca="1" si="143"/>
        <v>2.725E-2</v>
      </c>
      <c r="EL37" t="str">
        <f t="shared" ca="1" si="144"/>
        <v>Used USD</v>
      </c>
      <c r="EM37" t="str">
        <f t="shared" ca="1" si="145"/>
        <v>Part of USSR</v>
      </c>
      <c r="EN37" t="str">
        <f t="shared" ca="1" si="146"/>
        <v>Used FFR</v>
      </c>
      <c r="EO37">
        <f t="shared" ca="1" si="147"/>
        <v>23</v>
      </c>
      <c r="EP37" t="str">
        <f t="shared" ca="1" si="148"/>
        <v>Part of Yugo.</v>
      </c>
      <c r="EQ37">
        <f t="shared" ca="1" si="149"/>
        <v>3.03</v>
      </c>
      <c r="ER37">
        <f t="shared" ca="1" si="150"/>
        <v>5.8</v>
      </c>
      <c r="ES37">
        <f t="shared" ca="1" si="151"/>
        <v>75</v>
      </c>
      <c r="ET37">
        <f t="shared" ca="1" si="152"/>
        <v>37.6</v>
      </c>
      <c r="EU37" t="str">
        <f t="shared" ca="1" si="153"/>
        <v>used ZAR</v>
      </c>
      <c r="EV37" t="str">
        <f t="shared" ca="1" si="154"/>
        <v>Used AUD</v>
      </c>
      <c r="EW37">
        <f t="shared" ca="1" si="155"/>
        <v>16</v>
      </c>
      <c r="EX37">
        <f t="shared" ca="1" si="156"/>
        <v>2.4900000000000002</v>
      </c>
      <c r="EY37">
        <f t="shared" ca="1" si="157"/>
        <v>0</v>
      </c>
      <c r="EZ37">
        <f t="shared" ca="1" si="158"/>
        <v>0</v>
      </c>
      <c r="FA37">
        <f t="shared" ca="1" si="159"/>
        <v>1.1904761904761905</v>
      </c>
      <c r="FB37">
        <f t="shared" ca="1" si="160"/>
        <v>6.0799999999999997E-9</v>
      </c>
      <c r="FC37">
        <f t="shared" ca="1" si="161"/>
        <v>290</v>
      </c>
      <c r="FD37">
        <f t="shared" ca="1" si="162"/>
        <v>0.93457943925233644</v>
      </c>
      <c r="FE37" t="str">
        <f t="shared" ca="1" si="163"/>
        <v>Used NZD</v>
      </c>
      <c r="FF37" t="str">
        <f t="shared" ca="1" si="164"/>
        <v>Used AUD</v>
      </c>
      <c r="FG37" t="str">
        <f t="shared" ca="1" si="165"/>
        <v>Used USD</v>
      </c>
      <c r="FH37">
        <f t="shared" ca="1" si="166"/>
        <v>5.9</v>
      </c>
      <c r="FI37">
        <f t="shared" ca="1" si="167"/>
        <v>0</v>
      </c>
      <c r="FJ37">
        <f t="shared" ca="1" si="168"/>
        <v>13.95</v>
      </c>
      <c r="FK37" t="str">
        <f t="shared" ca="1" si="169"/>
        <v>Used USD</v>
      </c>
      <c r="FL37" t="str">
        <f t="shared" ca="1" si="170"/>
        <v>Used USD</v>
      </c>
      <c r="FM37">
        <f t="shared" ca="1" si="171"/>
        <v>0.9009009009009008</v>
      </c>
      <c r="FN37">
        <f t="shared" ca="1" si="172"/>
        <v>172</v>
      </c>
      <c r="FO37">
        <f t="shared" ca="1" si="173"/>
        <v>5.0299999999999999E-7</v>
      </c>
      <c r="FP37">
        <f t="shared" ca="1" si="174"/>
        <v>8.6999999999999993</v>
      </c>
      <c r="FQ37" t="str">
        <f t="shared" ca="1" si="175"/>
        <v>Used NZD</v>
      </c>
      <c r="FR37">
        <f t="shared" ca="1" si="176"/>
        <v>5.2499999999999998E-2</v>
      </c>
      <c r="FS37">
        <f t="shared" ca="1" si="177"/>
        <v>71.5</v>
      </c>
      <c r="FT37" t="str">
        <f t="shared" ca="1" si="178"/>
        <v>Used USD</v>
      </c>
      <c r="FU37">
        <f t="shared" ca="1" si="179"/>
        <v>3.64</v>
      </c>
      <c r="FV37" t="str">
        <f t="shared" ca="1" si="180"/>
        <v>Used FFR</v>
      </c>
      <c r="FW37">
        <f t="shared" ca="1" si="181"/>
        <v>45</v>
      </c>
      <c r="FX37">
        <f t="shared" ca="1" si="182"/>
        <v>4.2000000000000006E-3</v>
      </c>
      <c r="FY37">
        <f t="shared" ca="1" si="183"/>
        <v>112</v>
      </c>
      <c r="FZ37">
        <f t="shared" ca="1" si="184"/>
        <v>0</v>
      </c>
      <c r="GA37">
        <f t="shared" ca="1" si="185"/>
        <v>3.03</v>
      </c>
      <c r="GB37">
        <f t="shared" ca="1" si="186"/>
        <v>3.03</v>
      </c>
      <c r="GC37" t="str">
        <f t="shared" ca="1" si="187"/>
        <v>Used FFR</v>
      </c>
      <c r="GD37">
        <f t="shared" ca="1" si="188"/>
        <v>3.03</v>
      </c>
      <c r="GE37">
        <f t="shared" ca="1" si="189"/>
        <v>1.1235955056179776</v>
      </c>
      <c r="GF37" t="str">
        <f t="shared" ca="1" si="190"/>
        <v>Used ITL</v>
      </c>
      <c r="GG37">
        <f t="shared" ca="1" si="191"/>
        <v>0</v>
      </c>
      <c r="GH37">
        <f t="shared" ca="1" si="192"/>
        <v>3.41</v>
      </c>
      <c r="GI37">
        <f t="shared" ca="1" si="193"/>
        <v>290</v>
      </c>
      <c r="GJ37">
        <f t="shared" ca="1" si="194"/>
        <v>4.6800000000000001E-3</v>
      </c>
      <c r="GK37">
        <f t="shared" ca="1" si="195"/>
        <v>0</v>
      </c>
      <c r="GL37">
        <f t="shared" ca="1" si="196"/>
        <v>1.7241379310344829</v>
      </c>
      <c r="GM37">
        <f t="shared" ca="1" si="197"/>
        <v>2.0499999999999998</v>
      </c>
      <c r="GN37" t="str">
        <f t="shared" ca="1" si="198"/>
        <v>Part of Czecho.</v>
      </c>
      <c r="GO37" t="str">
        <f t="shared" ca="1" si="199"/>
        <v>Part of Yugo.</v>
      </c>
      <c r="GP37">
        <f t="shared" ca="1" si="200"/>
        <v>0</v>
      </c>
      <c r="GQ37">
        <f t="shared" ca="1" si="201"/>
        <v>10.45</v>
      </c>
      <c r="GR37" t="str">
        <f t="shared" ca="1" si="202"/>
        <v>Part of Somalia</v>
      </c>
      <c r="GS37">
        <f t="shared" ca="1" si="203"/>
        <v>0.93457943925233644</v>
      </c>
      <c r="GT37">
        <f t="shared" ca="1" si="204"/>
        <v>103.1</v>
      </c>
      <c r="GU37">
        <f t="shared" ca="1" si="205"/>
        <v>21.75</v>
      </c>
      <c r="GV37">
        <f t="shared" ca="1" si="206"/>
        <v>9.2592592592592587E-2</v>
      </c>
      <c r="GW37">
        <f t="shared" ca="1" si="207"/>
        <v>2.2999999999999998</v>
      </c>
      <c r="GX37" t="str">
        <f t="shared" ca="1" si="208"/>
        <v>Used NOK</v>
      </c>
      <c r="GY37">
        <f t="shared" ca="1" si="209"/>
        <v>1.0416666666666667</v>
      </c>
      <c r="GZ37">
        <f t="shared" ca="1" si="210"/>
        <v>5.65</v>
      </c>
      <c r="HA37">
        <f t="shared" ca="1" si="211"/>
        <v>1.8</v>
      </c>
      <c r="HB37">
        <f t="shared" ca="1" si="212"/>
        <v>5.88</v>
      </c>
      <c r="HC37">
        <f t="shared" ca="1" si="213"/>
        <v>40</v>
      </c>
      <c r="HD37" t="str">
        <f t="shared" ca="1" si="214"/>
        <v>Part of USSR</v>
      </c>
      <c r="HE37">
        <f t="shared" ca="1" si="215"/>
        <v>24.35</v>
      </c>
      <c r="HF37">
        <f t="shared" ca="1" si="216"/>
        <v>22.85</v>
      </c>
      <c r="HG37" t="str">
        <f t="shared" ca="1" si="217"/>
        <v>Part of Indonesia</v>
      </c>
      <c r="HH37">
        <f t="shared" ca="1" si="218"/>
        <v>290</v>
      </c>
      <c r="HI37" t="str">
        <f t="shared" ca="1" si="219"/>
        <v>Used NZD</v>
      </c>
      <c r="HJ37">
        <f t="shared" ca="1" si="220"/>
        <v>0</v>
      </c>
      <c r="HK37" t="str">
        <f t="shared" ca="1" si="221"/>
        <v>Part of USSR</v>
      </c>
      <c r="HL37">
        <f t="shared" ca="1" si="222"/>
        <v>3.33</v>
      </c>
      <c r="HM37">
        <f t="shared" ca="1" si="223"/>
        <v>0.58899999999999997</v>
      </c>
      <c r="HN37">
        <f t="shared" ca="1" si="224"/>
        <v>159</v>
      </c>
      <c r="HO37" t="str">
        <f t="shared" ca="1" si="225"/>
        <v>Part of USSR</v>
      </c>
      <c r="HP37" t="str">
        <f t="shared" ca="1" si="226"/>
        <v>Used USD</v>
      </c>
      <c r="HQ37" t="str">
        <f t="shared" ca="1" si="227"/>
        <v>Used AUD</v>
      </c>
      <c r="HR37">
        <f t="shared" ca="1" si="228"/>
        <v>2.95</v>
      </c>
      <c r="HS37" t="str">
        <f t="shared" ca="1" si="229"/>
        <v>Part of USSR</v>
      </c>
      <c r="HT37">
        <f t="shared" ca="1" si="230"/>
        <v>3.67</v>
      </c>
      <c r="HU37">
        <f t="shared" ca="1" si="231"/>
        <v>0.52356020942408377</v>
      </c>
      <c r="HV37">
        <f t="shared" ca="1" si="232"/>
        <v>1</v>
      </c>
      <c r="HW37">
        <f t="shared" ca="1" si="233"/>
        <v>1.12E-2</v>
      </c>
      <c r="HX37" t="str">
        <f t="shared" ca="1" si="234"/>
        <v>Part of USSR</v>
      </c>
      <c r="HY37">
        <f t="shared" ca="1" si="235"/>
        <v>0</v>
      </c>
      <c r="HZ37" t="str">
        <f t="shared" ca="1" si="236"/>
        <v>Used ITL</v>
      </c>
      <c r="IA37">
        <f t="shared" ca="1" si="237"/>
        <v>4.3</v>
      </c>
      <c r="IB37">
        <f t="shared" ca="1" si="238"/>
        <v>11</v>
      </c>
      <c r="IC37" t="str">
        <f t="shared" ca="1" si="239"/>
        <v>used USD</v>
      </c>
      <c r="ID37">
        <f t="shared" ca="1" si="240"/>
        <v>0</v>
      </c>
      <c r="IE37" t="str">
        <f t="shared" ca="1" si="241"/>
        <v>Used JOD</v>
      </c>
      <c r="IF37">
        <f t="shared" ca="1" si="242"/>
        <v>4.76</v>
      </c>
      <c r="IG37">
        <f t="shared" ca="1" si="243"/>
        <v>1.2195121951219512</v>
      </c>
      <c r="IH37">
        <f t="shared" ca="1" si="244"/>
        <v>1.0989010989010988</v>
      </c>
    </row>
    <row r="38" spans="1:242" x14ac:dyDescent="0.25">
      <c r="A38" t="str">
        <f t="shared" ca="1" si="4"/>
        <v>1982</v>
      </c>
      <c r="B38">
        <f t="shared" ca="1" si="5"/>
        <v>86</v>
      </c>
      <c r="C38">
        <f t="shared" ca="1" si="6"/>
        <v>50</v>
      </c>
      <c r="D38">
        <f t="shared" ca="1" si="7"/>
        <v>17</v>
      </c>
      <c r="E38">
        <v>1</v>
      </c>
      <c r="F38">
        <f t="shared" ca="1" si="8"/>
        <v>0</v>
      </c>
      <c r="G38">
        <f t="shared" ca="1" si="9"/>
        <v>0.4</v>
      </c>
      <c r="H38">
        <f t="shared" ca="1" si="10"/>
        <v>3.03</v>
      </c>
      <c r="I38">
        <f t="shared" ca="1" si="11"/>
        <v>3.03</v>
      </c>
      <c r="J38">
        <f t="shared" ca="1" si="12"/>
        <v>6.3500000000000006E-7</v>
      </c>
      <c r="K38" t="str">
        <f t="shared" ca="1" si="13"/>
        <v>Part of USSR</v>
      </c>
      <c r="L38" t="str">
        <f t="shared" ca="1" si="14"/>
        <v>Part of Neth. Antilles</v>
      </c>
      <c r="M38">
        <f t="shared" ca="1" si="15"/>
        <v>1.0309278350515465</v>
      </c>
      <c r="N38">
        <f t="shared" ca="1" si="16"/>
        <v>16.7</v>
      </c>
      <c r="O38" t="str">
        <f t="shared" ca="1" si="17"/>
        <v>Part of USSR</v>
      </c>
      <c r="P38">
        <f t="shared" ca="1" si="18"/>
        <v>1.25</v>
      </c>
      <c r="Q38">
        <f t="shared" ca="1" si="19"/>
        <v>0.37593984962406013</v>
      </c>
      <c r="R38">
        <f t="shared" ca="1" si="20"/>
        <v>34</v>
      </c>
      <c r="S38">
        <f t="shared" ca="1" si="21"/>
        <v>2.17</v>
      </c>
      <c r="T38" t="str">
        <f t="shared" ca="1" si="22"/>
        <v>Part of USSR</v>
      </c>
      <c r="U38">
        <f t="shared" ca="1" si="23"/>
        <v>48</v>
      </c>
      <c r="V38">
        <f t="shared" ca="1" si="24"/>
        <v>2.5</v>
      </c>
      <c r="W38">
        <f t="shared" ca="1" si="25"/>
        <v>352</v>
      </c>
      <c r="X38">
        <f t="shared" ca="1" si="26"/>
        <v>0</v>
      </c>
      <c r="Y38">
        <f t="shared" ca="1" si="27"/>
        <v>10.9</v>
      </c>
      <c r="Z38">
        <f t="shared" ca="1" si="28"/>
        <v>3.5E-4</v>
      </c>
      <c r="AA38" t="str">
        <f t="shared" ca="1" si="29"/>
        <v>Part of Yugo.</v>
      </c>
      <c r="AB38">
        <f t="shared" ca="1" si="30"/>
        <v>0.91</v>
      </c>
      <c r="AC38">
        <f t="shared" ca="1" si="31"/>
        <v>1.5818181818181817E-10</v>
      </c>
      <c r="AD38" t="str">
        <f t="shared" ca="1" si="32"/>
        <v>Used GBP</v>
      </c>
      <c r="AE38" t="str">
        <f t="shared" ca="1" si="33"/>
        <v>Used USD</v>
      </c>
      <c r="AF38">
        <f t="shared" ca="1" si="34"/>
        <v>0</v>
      </c>
      <c r="AG38">
        <f t="shared" ca="1" si="35"/>
        <v>3.1900000000000001E-3</v>
      </c>
      <c r="AH38">
        <f t="shared" ca="1" si="36"/>
        <v>352</v>
      </c>
      <c r="AI38">
        <f t="shared" ca="1" si="37"/>
        <v>120</v>
      </c>
      <c r="AJ38">
        <f t="shared" ca="1" si="38"/>
        <v>22</v>
      </c>
      <c r="AK38">
        <f t="shared" ca="1" si="39"/>
        <v>352</v>
      </c>
      <c r="AL38">
        <f t="shared" ca="1" si="40"/>
        <v>1.23</v>
      </c>
      <c r="AM38">
        <f t="shared" ca="1" si="41"/>
        <v>0</v>
      </c>
      <c r="AN38">
        <f t="shared" ca="1" si="42"/>
        <v>0</v>
      </c>
      <c r="AO38">
        <f t="shared" ca="1" si="43"/>
        <v>352</v>
      </c>
      <c r="AP38">
        <f t="shared" ca="1" si="44"/>
        <v>352</v>
      </c>
      <c r="AQ38">
        <f t="shared" ca="1" si="45"/>
        <v>95</v>
      </c>
      <c r="AR38">
        <f t="shared" ca="1" si="46"/>
        <v>2.27</v>
      </c>
      <c r="AS38" t="str">
        <f t="shared" ca="1" si="47"/>
        <v>Used AUD</v>
      </c>
      <c r="AT38" t="str">
        <f t="shared" ca="1" si="48"/>
        <v>Used AUD</v>
      </c>
      <c r="AU38">
        <f t="shared" ca="1" si="49"/>
        <v>70.5</v>
      </c>
      <c r="AV38">
        <f t="shared" ca="1" si="50"/>
        <v>352</v>
      </c>
      <c r="AW38">
        <f t="shared" ca="1" si="51"/>
        <v>352</v>
      </c>
      <c r="AX38">
        <f t="shared" ca="1" si="52"/>
        <v>5.6666666666666669E-6</v>
      </c>
      <c r="AY38">
        <f t="shared" ca="1" si="53"/>
        <v>1.3888888888888888</v>
      </c>
      <c r="AZ38">
        <f t="shared" ca="1" si="54"/>
        <v>68</v>
      </c>
      <c r="BA38">
        <f t="shared" ca="1" si="55"/>
        <v>352</v>
      </c>
      <c r="BB38" t="str">
        <f t="shared" ca="1" si="56"/>
        <v>Part of Yugo.</v>
      </c>
      <c r="BC38">
        <f t="shared" ca="1" si="57"/>
        <v>19</v>
      </c>
      <c r="BD38">
        <f t="shared" ca="1" si="58"/>
        <v>0.54347826086956519</v>
      </c>
      <c r="BE38" t="str">
        <f t="shared" ca="1" si="59"/>
        <v>Used CYP and TRY</v>
      </c>
      <c r="BF38">
        <f t="shared" ca="1" si="60"/>
        <v>28.75</v>
      </c>
      <c r="BG38">
        <f t="shared" ca="1" si="61"/>
        <v>8.75</v>
      </c>
      <c r="BH38">
        <f t="shared" ca="1" si="62"/>
        <v>203</v>
      </c>
      <c r="BI38">
        <f t="shared" ca="1" si="63"/>
        <v>3.03</v>
      </c>
      <c r="BJ38">
        <f t="shared" ca="1" si="64"/>
        <v>1.7</v>
      </c>
      <c r="BK38">
        <f t="shared" ca="1" si="65"/>
        <v>65</v>
      </c>
      <c r="BL38">
        <f t="shared" ca="1" si="66"/>
        <v>1.075268817204301</v>
      </c>
      <c r="BM38">
        <f t="shared" ca="1" si="67"/>
        <v>5.0999999999999996</v>
      </c>
      <c r="BN38">
        <f t="shared" ca="1" si="68"/>
        <v>0</v>
      </c>
      <c r="BO38" t="str">
        <f t="shared" ca="1" si="69"/>
        <v>Part of Ethiopia</v>
      </c>
      <c r="BP38" t="str">
        <f t="shared" ca="1" si="70"/>
        <v>Part of USSR</v>
      </c>
      <c r="BQ38">
        <f t="shared" ca="1" si="71"/>
        <v>3.4</v>
      </c>
      <c r="BR38" t="str">
        <f t="shared" ca="1" si="72"/>
        <v>n.a.</v>
      </c>
      <c r="BS38">
        <f t="shared" ca="1" si="73"/>
        <v>0</v>
      </c>
      <c r="BT38">
        <f t="shared" ca="1" si="74"/>
        <v>0</v>
      </c>
      <c r="BU38">
        <f t="shared" ca="1" si="75"/>
        <v>1.0204081632653061</v>
      </c>
      <c r="BV38">
        <f t="shared" ca="1" si="76"/>
        <v>5.4</v>
      </c>
      <c r="BW38">
        <f t="shared" ca="1" si="77"/>
        <v>6.9</v>
      </c>
      <c r="BX38" t="str">
        <f t="shared" ca="1" si="78"/>
        <v>Used FFR</v>
      </c>
      <c r="BY38">
        <f t="shared" ca="1" si="79"/>
        <v>0</v>
      </c>
      <c r="BZ38">
        <f t="shared" ca="1" si="80"/>
        <v>352</v>
      </c>
      <c r="CA38">
        <f t="shared" ca="1" si="81"/>
        <v>2.2727272727272729</v>
      </c>
      <c r="CB38" t="str">
        <f t="shared" ca="1" si="82"/>
        <v>Part of USSR</v>
      </c>
      <c r="CC38">
        <f t="shared" ca="1" si="83"/>
        <v>2.38</v>
      </c>
      <c r="CD38">
        <f t="shared" ca="1" si="84"/>
        <v>120</v>
      </c>
      <c r="CE38">
        <f t="shared" ca="1" si="85"/>
        <v>0</v>
      </c>
      <c r="CF38">
        <f t="shared" ca="1" si="86"/>
        <v>85</v>
      </c>
      <c r="CG38" t="str">
        <f t="shared" ca="1" si="87"/>
        <v>Used DKK</v>
      </c>
      <c r="CH38">
        <f t="shared" ca="1" si="88"/>
        <v>3.03</v>
      </c>
      <c r="CI38" t="str">
        <f t="shared" ca="1" si="89"/>
        <v>Used FFR</v>
      </c>
      <c r="CJ38" t="str">
        <f t="shared" ca="1" si="90"/>
        <v>Used USD</v>
      </c>
      <c r="CK38">
        <f t="shared" ca="1" si="91"/>
        <v>1.25</v>
      </c>
      <c r="CL38" t="str">
        <f t="shared" ca="1" si="92"/>
        <v>Used GBP</v>
      </c>
      <c r="CM38">
        <f t="shared" ca="1" si="93"/>
        <v>120</v>
      </c>
      <c r="CN38">
        <f t="shared" ca="1" si="94"/>
        <v>0</v>
      </c>
      <c r="CO38">
        <f t="shared" ca="1" si="95"/>
        <v>9.0500000000000007</v>
      </c>
      <c r="CP38">
        <f t="shared" ca="1" si="96"/>
        <v>6.25</v>
      </c>
      <c r="CQ38">
        <f t="shared" ca="1" si="97"/>
        <v>3</v>
      </c>
      <c r="CR38">
        <f t="shared" ca="1" si="98"/>
        <v>6.48</v>
      </c>
      <c r="CS38">
        <f t="shared" ca="1" si="99"/>
        <v>48</v>
      </c>
      <c r="CT38">
        <f t="shared" ca="1" si="100"/>
        <v>25</v>
      </c>
      <c r="CU38">
        <f t="shared" ca="1" si="101"/>
        <v>10.9</v>
      </c>
      <c r="CV38">
        <f t="shared" ca="1" si="102"/>
        <v>697</v>
      </c>
      <c r="CW38">
        <f t="shared" ca="1" si="103"/>
        <v>400</v>
      </c>
      <c r="CX38">
        <f t="shared" ca="1" si="104"/>
        <v>0.54347826086956519</v>
      </c>
      <c r="CY38">
        <f t="shared" ca="1" si="105"/>
        <v>0.75187969924812026</v>
      </c>
      <c r="CZ38" t="str">
        <f t="shared" ca="1" si="106"/>
        <v>Used GBP</v>
      </c>
      <c r="DA38">
        <f t="shared" ca="1" si="107"/>
        <v>3.4000000000000002E-2</v>
      </c>
      <c r="DB38">
        <f t="shared" ca="1" si="108"/>
        <v>1405</v>
      </c>
      <c r="DC38">
        <f t="shared" ca="1" si="109"/>
        <v>2.94</v>
      </c>
      <c r="DD38">
        <f t="shared" ca="1" si="110"/>
        <v>235</v>
      </c>
      <c r="DE38" t="str">
        <f t="shared" ca="1" si="111"/>
        <v>Used GBP</v>
      </c>
      <c r="DF38">
        <f t="shared" ca="1" si="112"/>
        <v>0.36101083032490977</v>
      </c>
      <c r="DG38" t="str">
        <f t="shared" ca="1" si="113"/>
        <v>Part of USSR</v>
      </c>
      <c r="DH38">
        <f t="shared" ca="1" si="114"/>
        <v>16.5</v>
      </c>
      <c r="DI38" t="str">
        <f t="shared" ca="1" si="115"/>
        <v>Used AUD</v>
      </c>
      <c r="DJ38">
        <f t="shared" ca="1" si="116"/>
        <v>0</v>
      </c>
      <c r="DK38">
        <f t="shared" ca="1" si="117"/>
        <v>780</v>
      </c>
      <c r="DL38" t="str">
        <f t="shared" ca="1" si="118"/>
        <v>Part of Yugo.</v>
      </c>
      <c r="DM38">
        <f t="shared" ca="1" si="119"/>
        <v>0.28901734104046245</v>
      </c>
      <c r="DN38" t="str">
        <f t="shared" ca="1" si="120"/>
        <v>Part of USSR</v>
      </c>
      <c r="DO38">
        <f t="shared" ca="1" si="121"/>
        <v>86</v>
      </c>
      <c r="DP38" t="str">
        <f t="shared" ca="1" si="122"/>
        <v>Part of USSR</v>
      </c>
      <c r="DQ38">
        <f t="shared" ca="1" si="123"/>
        <v>3.81</v>
      </c>
      <c r="DR38">
        <f t="shared" ca="1" si="124"/>
        <v>1.2345679012345678</v>
      </c>
      <c r="DS38">
        <f t="shared" ca="1" si="125"/>
        <v>1</v>
      </c>
      <c r="DT38">
        <f t="shared" ca="1" si="126"/>
        <v>0.55865921787709494</v>
      </c>
      <c r="DU38">
        <f t="shared" ca="1" si="127"/>
        <v>0</v>
      </c>
      <c r="DV38" t="str">
        <f t="shared" ca="1" si="128"/>
        <v>Part of USSR</v>
      </c>
      <c r="DW38">
        <f t="shared" ca="1" si="129"/>
        <v>48</v>
      </c>
      <c r="DX38">
        <f t="shared" ca="1" si="130"/>
        <v>0</v>
      </c>
      <c r="DY38" t="str">
        <f t="shared" ca="1" si="131"/>
        <v>Part of Yugo.</v>
      </c>
      <c r="DZ38">
        <f t="shared" ca="1" si="132"/>
        <v>700</v>
      </c>
      <c r="EA38">
        <f t="shared" ca="1" si="133"/>
        <v>1.639344262295082</v>
      </c>
      <c r="EB38">
        <f t="shared" ca="1" si="134"/>
        <v>2.34</v>
      </c>
      <c r="EC38">
        <f t="shared" ca="1" si="135"/>
        <v>0</v>
      </c>
      <c r="ED38">
        <f t="shared" ca="1" si="136"/>
        <v>375</v>
      </c>
      <c r="EE38">
        <f t="shared" ca="1" si="137"/>
        <v>0.41666666666666669</v>
      </c>
      <c r="EF38" t="str">
        <f t="shared" ca="1" si="138"/>
        <v>Used USD</v>
      </c>
      <c r="EG38" t="str">
        <f t="shared" ca="1" si="139"/>
        <v>Used FFR</v>
      </c>
      <c r="EH38">
        <f t="shared" ca="1" si="140"/>
        <v>60</v>
      </c>
      <c r="EI38">
        <f t="shared" ca="1" si="141"/>
        <v>12.75</v>
      </c>
      <c r="EJ38" t="str">
        <f t="shared" ca="1" si="142"/>
        <v>Used FF</v>
      </c>
      <c r="EK38">
        <f t="shared" ca="1" si="143"/>
        <v>0.16</v>
      </c>
      <c r="EL38" t="str">
        <f t="shared" ca="1" si="144"/>
        <v>Used USD</v>
      </c>
      <c r="EM38" t="str">
        <f t="shared" ca="1" si="145"/>
        <v>Part of USSR</v>
      </c>
      <c r="EN38" t="str">
        <f t="shared" ca="1" si="146"/>
        <v>Used FFR</v>
      </c>
      <c r="EO38">
        <f t="shared" ca="1" si="147"/>
        <v>30</v>
      </c>
      <c r="EP38" t="str">
        <f t="shared" ca="1" si="148"/>
        <v>Part of Yugo.</v>
      </c>
      <c r="EQ38">
        <f t="shared" ca="1" si="149"/>
        <v>3.03</v>
      </c>
      <c r="ER38">
        <f t="shared" ca="1" si="150"/>
        <v>6.6</v>
      </c>
      <c r="ES38">
        <f t="shared" ca="1" si="151"/>
        <v>100</v>
      </c>
      <c r="ET38">
        <f t="shared" ca="1" si="152"/>
        <v>33</v>
      </c>
      <c r="EU38" t="str">
        <f t="shared" ca="1" si="153"/>
        <v>used ZAR</v>
      </c>
      <c r="EV38" t="str">
        <f t="shared" ca="1" si="154"/>
        <v>Used AUD</v>
      </c>
      <c r="EW38">
        <f t="shared" ca="1" si="155"/>
        <v>20.5</v>
      </c>
      <c r="EX38">
        <f t="shared" ca="1" si="156"/>
        <v>2.62</v>
      </c>
      <c r="EY38">
        <f t="shared" ca="1" si="157"/>
        <v>0</v>
      </c>
      <c r="EZ38">
        <f t="shared" ca="1" si="158"/>
        <v>0</v>
      </c>
      <c r="FA38">
        <f t="shared" ca="1" si="159"/>
        <v>1.3888888888888888</v>
      </c>
      <c r="FB38">
        <f t="shared" ca="1" si="160"/>
        <v>7.4000000000000001E-9</v>
      </c>
      <c r="FC38">
        <f t="shared" ca="1" si="161"/>
        <v>352</v>
      </c>
      <c r="FD38">
        <f t="shared" ca="1" si="162"/>
        <v>1.2345679012345678</v>
      </c>
      <c r="FE38" t="str">
        <f t="shared" ca="1" si="163"/>
        <v>Used NZD</v>
      </c>
      <c r="FF38" t="str">
        <f t="shared" ca="1" si="164"/>
        <v>Used AUD</v>
      </c>
      <c r="FG38" t="str">
        <f t="shared" ca="1" si="165"/>
        <v>Used USD</v>
      </c>
      <c r="FH38">
        <f t="shared" ca="1" si="166"/>
        <v>7.15</v>
      </c>
      <c r="FI38">
        <f t="shared" ca="1" si="167"/>
        <v>0</v>
      </c>
      <c r="FJ38">
        <f t="shared" ca="1" si="168"/>
        <v>16</v>
      </c>
      <c r="FK38" t="str">
        <f t="shared" ca="1" si="169"/>
        <v>Used USD</v>
      </c>
      <c r="FL38" t="str">
        <f t="shared" ca="1" si="170"/>
        <v>Used USD</v>
      </c>
      <c r="FM38">
        <f t="shared" ca="1" si="171"/>
        <v>1.0416666666666667</v>
      </c>
      <c r="FN38">
        <f t="shared" ca="1" si="172"/>
        <v>291</v>
      </c>
      <c r="FO38">
        <f t="shared" ca="1" si="173"/>
        <v>9.8899999999999998E-7</v>
      </c>
      <c r="FP38">
        <f t="shared" ca="1" si="174"/>
        <v>9.85</v>
      </c>
      <c r="FQ38" t="str">
        <f t="shared" ca="1" si="175"/>
        <v>Used NZD</v>
      </c>
      <c r="FR38">
        <f t="shared" ca="1" si="176"/>
        <v>4.4999999999999998E-2</v>
      </c>
      <c r="FS38">
        <f t="shared" ca="1" si="177"/>
        <v>102</v>
      </c>
      <c r="FT38" t="str">
        <f t="shared" ca="1" si="178"/>
        <v>Used USD</v>
      </c>
      <c r="FU38">
        <f t="shared" ca="1" si="179"/>
        <v>0</v>
      </c>
      <c r="FV38" t="str">
        <f t="shared" ca="1" si="180"/>
        <v>Used FFR</v>
      </c>
      <c r="FW38">
        <f t="shared" ca="1" si="181"/>
        <v>48</v>
      </c>
      <c r="FX38">
        <f t="shared" ca="1" si="182"/>
        <v>3.8900000000000002E-3</v>
      </c>
      <c r="FY38">
        <f t="shared" ca="1" si="183"/>
        <v>136</v>
      </c>
      <c r="FZ38">
        <f t="shared" ca="1" si="184"/>
        <v>0</v>
      </c>
      <c r="GA38">
        <f t="shared" ca="1" si="185"/>
        <v>3.03</v>
      </c>
      <c r="GB38">
        <f t="shared" ca="1" si="186"/>
        <v>3.03</v>
      </c>
      <c r="GC38" t="str">
        <f t="shared" ca="1" si="187"/>
        <v>Used FFR</v>
      </c>
      <c r="GD38">
        <f t="shared" ca="1" si="188"/>
        <v>3.03</v>
      </c>
      <c r="GE38">
        <f t="shared" ca="1" si="189"/>
        <v>1.3513513513513513</v>
      </c>
      <c r="GF38" t="str">
        <f t="shared" ca="1" si="190"/>
        <v>Used ITL</v>
      </c>
      <c r="GG38">
        <f t="shared" ca="1" si="191"/>
        <v>0</v>
      </c>
      <c r="GH38">
        <f t="shared" ca="1" si="192"/>
        <v>3.44</v>
      </c>
      <c r="GI38">
        <f t="shared" ca="1" si="193"/>
        <v>352</v>
      </c>
      <c r="GJ38">
        <f t="shared" ca="1" si="194"/>
        <v>7.4000000000000003E-3</v>
      </c>
      <c r="GK38">
        <f t="shared" ca="1" si="195"/>
        <v>0</v>
      </c>
      <c r="GL38">
        <f t="shared" ca="1" si="196"/>
        <v>1.8518518518518516</v>
      </c>
      <c r="GM38">
        <f t="shared" ca="1" si="197"/>
        <v>2.12</v>
      </c>
      <c r="GN38" t="str">
        <f t="shared" ca="1" si="198"/>
        <v>Part of Czecho.</v>
      </c>
      <c r="GO38" t="str">
        <f t="shared" ca="1" si="199"/>
        <v>Part of Yugo.</v>
      </c>
      <c r="GP38">
        <f t="shared" ca="1" si="200"/>
        <v>0</v>
      </c>
      <c r="GQ38">
        <f t="shared" ca="1" si="201"/>
        <v>11.65</v>
      </c>
      <c r="GR38" t="str">
        <f t="shared" ca="1" si="202"/>
        <v>Part of Somalia</v>
      </c>
      <c r="GS38">
        <f t="shared" ca="1" si="203"/>
        <v>1.2345679012345678</v>
      </c>
      <c r="GT38">
        <f t="shared" ca="1" si="204"/>
        <v>130</v>
      </c>
      <c r="GU38">
        <f t="shared" ca="1" si="205"/>
        <v>23.55</v>
      </c>
      <c r="GV38">
        <f t="shared" ca="1" si="206"/>
        <v>0.20408163265306123</v>
      </c>
      <c r="GW38">
        <f t="shared" ca="1" si="207"/>
        <v>2.9</v>
      </c>
      <c r="GX38" t="str">
        <f t="shared" ca="1" si="208"/>
        <v>Used NOK</v>
      </c>
      <c r="GY38">
        <f t="shared" ca="1" si="209"/>
        <v>1.2345679012345678</v>
      </c>
      <c r="GZ38">
        <f t="shared" ca="1" si="210"/>
        <v>7.49</v>
      </c>
      <c r="HA38">
        <f t="shared" ca="1" si="211"/>
        <v>1.99</v>
      </c>
      <c r="HB38">
        <f t="shared" ca="1" si="212"/>
        <v>5.66</v>
      </c>
      <c r="HC38">
        <f t="shared" ca="1" si="213"/>
        <v>41.3</v>
      </c>
      <c r="HD38" t="str">
        <f t="shared" ca="1" si="214"/>
        <v>Part of USSR</v>
      </c>
      <c r="HE38">
        <f t="shared" ca="1" si="215"/>
        <v>29.15</v>
      </c>
      <c r="HF38">
        <f t="shared" ca="1" si="216"/>
        <v>21.9</v>
      </c>
      <c r="HG38" t="str">
        <f t="shared" ca="1" si="217"/>
        <v>Part of Indonesia</v>
      </c>
      <c r="HH38">
        <f t="shared" ca="1" si="218"/>
        <v>352</v>
      </c>
      <c r="HI38" t="str">
        <f t="shared" ca="1" si="219"/>
        <v>Used NZD</v>
      </c>
      <c r="HJ38">
        <f t="shared" ca="1" si="220"/>
        <v>0</v>
      </c>
      <c r="HK38" t="str">
        <f t="shared" ca="1" si="221"/>
        <v>Part of USSR</v>
      </c>
      <c r="HL38">
        <f t="shared" ca="1" si="222"/>
        <v>3.33</v>
      </c>
      <c r="HM38">
        <f t="shared" ca="1" si="223"/>
        <v>0.68</v>
      </c>
      <c r="HN38">
        <f t="shared" ca="1" si="224"/>
        <v>215</v>
      </c>
      <c r="HO38" t="str">
        <f t="shared" ca="1" si="225"/>
        <v>Part of USSR</v>
      </c>
      <c r="HP38" t="str">
        <f t="shared" ca="1" si="226"/>
        <v>Used USD</v>
      </c>
      <c r="HQ38" t="str">
        <f t="shared" ca="1" si="227"/>
        <v>Used AUD</v>
      </c>
      <c r="HR38">
        <f t="shared" ca="1" si="228"/>
        <v>2.7</v>
      </c>
      <c r="HS38" t="str">
        <f t="shared" ca="1" si="229"/>
        <v>Part of USSR</v>
      </c>
      <c r="HT38">
        <f t="shared" ca="1" si="230"/>
        <v>3.67</v>
      </c>
      <c r="HU38">
        <f t="shared" ca="1" si="231"/>
        <v>0.61728395061728392</v>
      </c>
      <c r="HV38">
        <f t="shared" ca="1" si="232"/>
        <v>1</v>
      </c>
      <c r="HW38">
        <f t="shared" ca="1" si="233"/>
        <v>3.3000000000000002E-2</v>
      </c>
      <c r="HX38" t="str">
        <f t="shared" ca="1" si="234"/>
        <v>Part of USSR</v>
      </c>
      <c r="HY38">
        <f t="shared" ca="1" si="235"/>
        <v>105.85</v>
      </c>
      <c r="HZ38">
        <f t="shared" ca="1" si="236"/>
        <v>1700</v>
      </c>
      <c r="IA38">
        <f t="shared" ca="1" si="237"/>
        <v>4.6500000000000004</v>
      </c>
      <c r="IB38">
        <f t="shared" ca="1" si="238"/>
        <v>21.25</v>
      </c>
      <c r="IC38" t="str">
        <f t="shared" ca="1" si="239"/>
        <v>used USD</v>
      </c>
      <c r="ID38">
        <f t="shared" ca="1" si="240"/>
        <v>0</v>
      </c>
      <c r="IE38" t="str">
        <f t="shared" ca="1" si="241"/>
        <v>Used JOD</v>
      </c>
      <c r="IF38">
        <f t="shared" ca="1" si="242"/>
        <v>5.46</v>
      </c>
      <c r="IG38">
        <f t="shared" ca="1" si="243"/>
        <v>1.3513513513513513</v>
      </c>
      <c r="IH38">
        <f t="shared" ca="1" si="244"/>
        <v>1.3888888888888888</v>
      </c>
    </row>
    <row r="39" spans="1:242" x14ac:dyDescent="0.25">
      <c r="A39" t="str">
        <f t="shared" ca="1" si="4"/>
        <v>1983</v>
      </c>
      <c r="B39">
        <f t="shared" ca="1" si="5"/>
        <v>102.5</v>
      </c>
      <c r="C39">
        <f t="shared" ca="1" si="6"/>
        <v>30</v>
      </c>
      <c r="D39">
        <f t="shared" ca="1" si="7"/>
        <v>21.15</v>
      </c>
      <c r="E39">
        <v>1</v>
      </c>
      <c r="F39" t="str">
        <f t="shared" ca="1" si="8"/>
        <v>n.a.</v>
      </c>
      <c r="G39">
        <f t="shared" ca="1" si="9"/>
        <v>0.45</v>
      </c>
      <c r="H39">
        <f t="shared" ca="1" si="10"/>
        <v>3.03</v>
      </c>
      <c r="I39">
        <f t="shared" ca="1" si="11"/>
        <v>3.03</v>
      </c>
      <c r="J39">
        <f t="shared" ca="1" si="12"/>
        <v>2.5899999999999998E-6</v>
      </c>
      <c r="K39" t="str">
        <f t="shared" ca="1" si="13"/>
        <v>Part of USSR</v>
      </c>
      <c r="L39" t="str">
        <f t="shared" ca="1" si="14"/>
        <v>Part of Neth. Antilles</v>
      </c>
      <c r="M39">
        <f t="shared" ca="1" si="15"/>
        <v>1.1111111111111112</v>
      </c>
      <c r="N39">
        <f t="shared" ca="1" si="16"/>
        <v>19.3</v>
      </c>
      <c r="O39" t="str">
        <f t="shared" ca="1" si="17"/>
        <v>Part of USSR</v>
      </c>
      <c r="P39">
        <f t="shared" ca="1" si="18"/>
        <v>1.2</v>
      </c>
      <c r="Q39">
        <f t="shared" ca="1" si="19"/>
        <v>0.37593984962406013</v>
      </c>
      <c r="R39">
        <f t="shared" ca="1" si="20"/>
        <v>35.5</v>
      </c>
      <c r="S39">
        <f t="shared" ca="1" si="21"/>
        <v>2.17</v>
      </c>
      <c r="T39" t="str">
        <f t="shared" ca="1" si="22"/>
        <v>Part of USSR</v>
      </c>
      <c r="U39">
        <f t="shared" ca="1" si="23"/>
        <v>56.3</v>
      </c>
      <c r="V39">
        <f t="shared" ca="1" si="24"/>
        <v>2.86</v>
      </c>
      <c r="W39">
        <f t="shared" ca="1" si="25"/>
        <v>450</v>
      </c>
      <c r="X39">
        <f t="shared" ca="1" si="26"/>
        <v>1.05</v>
      </c>
      <c r="Y39">
        <f t="shared" ca="1" si="27"/>
        <v>13.4</v>
      </c>
      <c r="Z39">
        <f t="shared" ca="1" si="28"/>
        <v>2E-3</v>
      </c>
      <c r="AA39" t="str">
        <f t="shared" ca="1" si="29"/>
        <v>Part of Yugo.</v>
      </c>
      <c r="AB39">
        <f t="shared" ca="1" si="30"/>
        <v>1.2658227848101264</v>
      </c>
      <c r="AC39">
        <f t="shared" ca="1" si="31"/>
        <v>4.9090909090909092E-10</v>
      </c>
      <c r="AD39" t="str">
        <f t="shared" ca="1" si="32"/>
        <v>Used GBP</v>
      </c>
      <c r="AE39" t="str">
        <f t="shared" ca="1" si="33"/>
        <v>n.a.</v>
      </c>
      <c r="AF39">
        <f t="shared" ca="1" si="34"/>
        <v>2.15</v>
      </c>
      <c r="AG39">
        <f t="shared" ca="1" si="35"/>
        <v>3.8799999999999998E-3</v>
      </c>
      <c r="AH39">
        <f t="shared" ca="1" si="36"/>
        <v>450</v>
      </c>
      <c r="AI39">
        <f t="shared" ca="1" si="37"/>
        <v>130</v>
      </c>
      <c r="AJ39">
        <f t="shared" ca="1" si="38"/>
        <v>46</v>
      </c>
      <c r="AK39">
        <f t="shared" ca="1" si="39"/>
        <v>450</v>
      </c>
      <c r="AL39">
        <f t="shared" ca="1" si="40"/>
        <v>1.2450000000000001</v>
      </c>
      <c r="AM39">
        <f t="shared" ca="1" si="41"/>
        <v>115</v>
      </c>
      <c r="AN39">
        <f t="shared" ca="1" si="42"/>
        <v>0.95238095238095233</v>
      </c>
      <c r="AO39">
        <f t="shared" ca="1" si="43"/>
        <v>450</v>
      </c>
      <c r="AP39">
        <f t="shared" ca="1" si="44"/>
        <v>450</v>
      </c>
      <c r="AQ39">
        <f t="shared" ca="1" si="45"/>
        <v>103</v>
      </c>
      <c r="AR39">
        <f t="shared" ca="1" si="46"/>
        <v>2.75</v>
      </c>
      <c r="AS39" t="str">
        <f t="shared" ca="1" si="47"/>
        <v>Used AUD</v>
      </c>
      <c r="AT39" t="str">
        <f t="shared" ca="1" si="48"/>
        <v>Used AUD</v>
      </c>
      <c r="AU39">
        <f t="shared" ca="1" si="49"/>
        <v>107</v>
      </c>
      <c r="AV39">
        <f t="shared" ca="1" si="50"/>
        <v>450</v>
      </c>
      <c r="AW39">
        <f t="shared" ca="1" si="51"/>
        <v>450</v>
      </c>
      <c r="AX39">
        <f t="shared" ca="1" si="52"/>
        <v>1.1666666666666666E-5</v>
      </c>
      <c r="AY39">
        <f t="shared" ca="1" si="53"/>
        <v>1.5384615384615383</v>
      </c>
      <c r="AZ39">
        <f t="shared" ca="1" si="54"/>
        <v>49</v>
      </c>
      <c r="BA39">
        <f t="shared" ca="1" si="55"/>
        <v>450</v>
      </c>
      <c r="BB39" t="str">
        <f t="shared" ca="1" si="56"/>
        <v>Part of Yugo.</v>
      </c>
      <c r="BC39">
        <f t="shared" ca="1" si="57"/>
        <v>18.5</v>
      </c>
      <c r="BD39">
        <f t="shared" ca="1" si="58"/>
        <v>0.5988023952095809</v>
      </c>
      <c r="BE39" t="str">
        <f t="shared" ca="1" si="59"/>
        <v>Used TRY</v>
      </c>
      <c r="BF39">
        <f t="shared" ca="1" si="60"/>
        <v>34</v>
      </c>
      <c r="BG39">
        <f t="shared" ca="1" si="61"/>
        <v>10.15</v>
      </c>
      <c r="BH39">
        <f t="shared" ca="1" si="62"/>
        <v>203</v>
      </c>
      <c r="BI39">
        <f t="shared" ca="1" si="63"/>
        <v>3.03</v>
      </c>
      <c r="BJ39">
        <f t="shared" ca="1" si="64"/>
        <v>1.85</v>
      </c>
      <c r="BK39">
        <f t="shared" ca="1" si="65"/>
        <v>88.5</v>
      </c>
      <c r="BL39">
        <f t="shared" ca="1" si="66"/>
        <v>1.1627906976744187</v>
      </c>
      <c r="BM39">
        <f t="shared" ca="1" si="67"/>
        <v>4.95</v>
      </c>
      <c r="BN39">
        <f t="shared" ca="1" si="68"/>
        <v>1300</v>
      </c>
      <c r="BO39" t="str">
        <f t="shared" ca="1" si="69"/>
        <v>Part of Ethiopia</v>
      </c>
      <c r="BP39" t="str">
        <f t="shared" ca="1" si="70"/>
        <v>Part of USSR</v>
      </c>
      <c r="BQ39">
        <f t="shared" ca="1" si="71"/>
        <v>3.7</v>
      </c>
      <c r="BR39" t="str">
        <f t="shared" ca="1" si="72"/>
        <v>n.a.</v>
      </c>
      <c r="BS39">
        <f t="shared" ca="1" si="73"/>
        <v>0.66666666666666663</v>
      </c>
      <c r="BT39">
        <f t="shared" ca="1" si="74"/>
        <v>0</v>
      </c>
      <c r="BU39">
        <f t="shared" ca="1" si="75"/>
        <v>1.0869565217391304</v>
      </c>
      <c r="BV39">
        <f t="shared" ca="1" si="76"/>
        <v>5.95</v>
      </c>
      <c r="BW39">
        <f t="shared" ca="1" si="77"/>
        <v>9.4</v>
      </c>
      <c r="BX39" t="str">
        <f t="shared" ca="1" si="78"/>
        <v>Used FFR</v>
      </c>
      <c r="BY39">
        <f t="shared" ca="1" si="79"/>
        <v>190</v>
      </c>
      <c r="BZ39">
        <f t="shared" ca="1" si="80"/>
        <v>450</v>
      </c>
      <c r="CA39">
        <f t="shared" ca="1" si="81"/>
        <v>2.8571428571428572</v>
      </c>
      <c r="CB39" t="str">
        <f t="shared" ca="1" si="82"/>
        <v>Part of USSR</v>
      </c>
      <c r="CC39">
        <f t="shared" ca="1" si="83"/>
        <v>2.73</v>
      </c>
      <c r="CD39">
        <f t="shared" ca="1" si="84"/>
        <v>97</v>
      </c>
      <c r="CE39">
        <f t="shared" ca="1" si="85"/>
        <v>0.47393364928909953</v>
      </c>
      <c r="CF39">
        <f t="shared" ca="1" si="86"/>
        <v>115</v>
      </c>
      <c r="CG39" t="str">
        <f t="shared" ca="1" si="87"/>
        <v>Used DKK</v>
      </c>
      <c r="CH39">
        <f t="shared" ca="1" si="88"/>
        <v>3.03</v>
      </c>
      <c r="CI39" t="str">
        <f t="shared" ca="1" si="89"/>
        <v>Used FFR</v>
      </c>
      <c r="CJ39" t="str">
        <f t="shared" ca="1" si="90"/>
        <v>Used USD</v>
      </c>
      <c r="CK39">
        <f t="shared" ca="1" si="91"/>
        <v>1.7</v>
      </c>
      <c r="CL39" t="str">
        <f t="shared" ca="1" si="92"/>
        <v>Used GBP</v>
      </c>
      <c r="CM39">
        <f t="shared" ca="1" si="93"/>
        <v>175</v>
      </c>
      <c r="CN39">
        <f t="shared" ca="1" si="94"/>
        <v>115</v>
      </c>
      <c r="CO39">
        <f t="shared" ca="1" si="95"/>
        <v>11</v>
      </c>
      <c r="CP39">
        <f t="shared" ca="1" si="96"/>
        <v>5.7</v>
      </c>
      <c r="CQ39">
        <f t="shared" ca="1" si="97"/>
        <v>2.86</v>
      </c>
      <c r="CR39">
        <f t="shared" ca="1" si="98"/>
        <v>7.78</v>
      </c>
      <c r="CS39">
        <f t="shared" ca="1" si="99"/>
        <v>55</v>
      </c>
      <c r="CT39">
        <f t="shared" ca="1" si="100"/>
        <v>36.85</v>
      </c>
      <c r="CU39">
        <f t="shared" ca="1" si="101"/>
        <v>13.4</v>
      </c>
      <c r="CV39">
        <f t="shared" ca="1" si="102"/>
        <v>997</v>
      </c>
      <c r="CW39">
        <f t="shared" ca="1" si="103"/>
        <v>370</v>
      </c>
      <c r="CX39">
        <f t="shared" ca="1" si="104"/>
        <v>1.0416666666666667</v>
      </c>
      <c r="CY39">
        <f t="shared" ca="1" si="105"/>
        <v>0.9174311926605504</v>
      </c>
      <c r="CZ39" t="str">
        <f t="shared" ca="1" si="106"/>
        <v>Used GBP</v>
      </c>
      <c r="DA39">
        <f t="shared" ca="1" si="107"/>
        <v>0.111</v>
      </c>
      <c r="DB39">
        <f t="shared" ca="1" si="108"/>
        <v>1700</v>
      </c>
      <c r="DC39">
        <f t="shared" ca="1" si="109"/>
        <v>3.57</v>
      </c>
      <c r="DD39">
        <f t="shared" ca="1" si="110"/>
        <v>232</v>
      </c>
      <c r="DE39" t="str">
        <f t="shared" ca="1" si="111"/>
        <v>Used GBP</v>
      </c>
      <c r="DF39">
        <f t="shared" ca="1" si="112"/>
        <v>0.37453183520599254</v>
      </c>
      <c r="DG39" t="str">
        <f t="shared" ca="1" si="113"/>
        <v>Part of USSR</v>
      </c>
      <c r="DH39">
        <f t="shared" ca="1" si="114"/>
        <v>16.2</v>
      </c>
      <c r="DI39" t="str">
        <f t="shared" ca="1" si="115"/>
        <v>Used AUD</v>
      </c>
      <c r="DJ39" t="str">
        <f t="shared" ca="1" si="116"/>
        <v>2304% prem</v>
      </c>
      <c r="DK39">
        <f t="shared" ca="1" si="117"/>
        <v>860</v>
      </c>
      <c r="DL39" t="str">
        <f t="shared" ca="1" si="118"/>
        <v>Part of Yugo.</v>
      </c>
      <c r="DM39">
        <f t="shared" ca="1" si="119"/>
        <v>0.29411764705882354</v>
      </c>
      <c r="DN39" t="str">
        <f t="shared" ca="1" si="120"/>
        <v>Part of USSR</v>
      </c>
      <c r="DO39">
        <f t="shared" ca="1" si="121"/>
        <v>146</v>
      </c>
      <c r="DP39" t="str">
        <f t="shared" ca="1" si="122"/>
        <v>Part of USSR</v>
      </c>
      <c r="DQ39">
        <f t="shared" ca="1" si="123"/>
        <v>5.51</v>
      </c>
      <c r="DR39">
        <f t="shared" ca="1" si="124"/>
        <v>1.2658227848101264</v>
      </c>
      <c r="DS39">
        <f t="shared" ca="1" si="125"/>
        <v>1</v>
      </c>
      <c r="DT39">
        <f t="shared" ca="1" si="126"/>
        <v>0.54644808743169393</v>
      </c>
      <c r="DU39">
        <f t="shared" ca="1" si="127"/>
        <v>2.1800000000000002</v>
      </c>
      <c r="DV39" t="str">
        <f t="shared" ca="1" si="128"/>
        <v>Part of USSR</v>
      </c>
      <c r="DW39">
        <f t="shared" ca="1" si="129"/>
        <v>56.3</v>
      </c>
      <c r="DX39">
        <f t="shared" ca="1" si="130"/>
        <v>7.94</v>
      </c>
      <c r="DY39" t="str">
        <f t="shared" ca="1" si="131"/>
        <v>Part of Yugo.</v>
      </c>
      <c r="DZ39">
        <f t="shared" ca="1" si="132"/>
        <v>884</v>
      </c>
      <c r="EA39">
        <f t="shared" ca="1" si="133"/>
        <v>2.0833333333333335</v>
      </c>
      <c r="EB39">
        <f t="shared" ca="1" si="134"/>
        <v>2.35</v>
      </c>
      <c r="EC39">
        <f t="shared" ca="1" si="135"/>
        <v>9.8000000000000007</v>
      </c>
      <c r="ED39">
        <f t="shared" ca="1" si="136"/>
        <v>445</v>
      </c>
      <c r="EE39">
        <f t="shared" ca="1" si="137"/>
        <v>0.4854368932038835</v>
      </c>
      <c r="EF39" t="str">
        <f t="shared" ca="1" si="138"/>
        <v>Used USD</v>
      </c>
      <c r="EG39" t="str">
        <f t="shared" ca="1" si="139"/>
        <v>Used FFR</v>
      </c>
      <c r="EH39">
        <f t="shared" ca="1" si="140"/>
        <v>147</v>
      </c>
      <c r="EI39">
        <f t="shared" ca="1" si="141"/>
        <v>14.73</v>
      </c>
      <c r="EJ39" t="str">
        <f t="shared" ca="1" si="142"/>
        <v>Used FF</v>
      </c>
      <c r="EK39">
        <f t="shared" ca="1" si="143"/>
        <v>0.17299999999999999</v>
      </c>
      <c r="EL39" t="str">
        <f t="shared" ca="1" si="144"/>
        <v>Used USD</v>
      </c>
      <c r="EM39" t="str">
        <f t="shared" ca="1" si="145"/>
        <v>Part of USSR</v>
      </c>
      <c r="EN39" t="str">
        <f t="shared" ca="1" si="146"/>
        <v>Used FFR</v>
      </c>
      <c r="EO39">
        <f t="shared" ca="1" si="147"/>
        <v>30</v>
      </c>
      <c r="EP39" t="str">
        <f t="shared" ca="1" si="148"/>
        <v>Part of Yugo.</v>
      </c>
      <c r="EQ39">
        <f t="shared" ca="1" si="149"/>
        <v>3.03</v>
      </c>
      <c r="ER39">
        <f t="shared" ca="1" si="150"/>
        <v>8.75</v>
      </c>
      <c r="ES39">
        <f t="shared" ca="1" si="151"/>
        <v>160</v>
      </c>
      <c r="ET39">
        <f t="shared" ca="1" si="152"/>
        <v>38</v>
      </c>
      <c r="EU39" t="str">
        <f t="shared" ca="1" si="153"/>
        <v>used ZAR</v>
      </c>
      <c r="EV39" t="str">
        <f t="shared" ca="1" si="154"/>
        <v>Used AUD</v>
      </c>
      <c r="EW39">
        <f t="shared" ca="1" si="155"/>
        <v>18</v>
      </c>
      <c r="EX39">
        <f t="shared" ca="1" si="156"/>
        <v>3.08</v>
      </c>
      <c r="EY39">
        <f t="shared" ca="1" si="157"/>
        <v>0</v>
      </c>
      <c r="EZ39">
        <f t="shared" ca="1" si="158"/>
        <v>190</v>
      </c>
      <c r="FA39">
        <f t="shared" ca="1" si="159"/>
        <v>1.5384615384615383</v>
      </c>
      <c r="FB39">
        <f t="shared" ca="1" si="160"/>
        <v>1.9000000000000001E-8</v>
      </c>
      <c r="FC39">
        <f t="shared" ca="1" si="161"/>
        <v>450</v>
      </c>
      <c r="FD39">
        <f t="shared" ca="1" si="162"/>
        <v>4.166666666666667</v>
      </c>
      <c r="FE39" t="str">
        <f t="shared" ca="1" si="163"/>
        <v>Used NZD</v>
      </c>
      <c r="FF39" t="str">
        <f t="shared" ca="1" si="164"/>
        <v>Used AUD</v>
      </c>
      <c r="FG39" t="str">
        <f t="shared" ca="1" si="165"/>
        <v>Used USD</v>
      </c>
      <c r="FH39">
        <f t="shared" ca="1" si="166"/>
        <v>7.9</v>
      </c>
      <c r="FI39">
        <f t="shared" ca="1" si="167"/>
        <v>0.34602076124567471</v>
      </c>
      <c r="FJ39">
        <f t="shared" ca="1" si="168"/>
        <v>17.5</v>
      </c>
      <c r="FK39" t="str">
        <f t="shared" ca="1" si="169"/>
        <v>Used USD</v>
      </c>
      <c r="FL39" t="str">
        <f t="shared" ca="1" si="170"/>
        <v>Used USD</v>
      </c>
      <c r="FM39">
        <f t="shared" ca="1" si="171"/>
        <v>1.075268817204301</v>
      </c>
      <c r="FN39">
        <f t="shared" ca="1" si="172"/>
        <v>350</v>
      </c>
      <c r="FO39">
        <f t="shared" ca="1" si="173"/>
        <v>2.3499999999999999E-6</v>
      </c>
      <c r="FP39">
        <f t="shared" ca="1" si="174"/>
        <v>21</v>
      </c>
      <c r="FQ39" t="str">
        <f t="shared" ca="1" si="175"/>
        <v>Used NZD</v>
      </c>
      <c r="FR39">
        <f t="shared" ca="1" si="176"/>
        <v>0.09</v>
      </c>
      <c r="FS39">
        <f t="shared" ca="1" si="177"/>
        <v>141</v>
      </c>
      <c r="FT39" t="str">
        <f t="shared" ca="1" si="178"/>
        <v>Used USD</v>
      </c>
      <c r="FU39">
        <f t="shared" ca="1" si="179"/>
        <v>0</v>
      </c>
      <c r="FV39" t="str">
        <f t="shared" ca="1" si="180"/>
        <v>Used FFR</v>
      </c>
      <c r="FW39">
        <f t="shared" ca="1" si="181"/>
        <v>60.55</v>
      </c>
      <c r="FX39">
        <f t="shared" ca="1" si="182"/>
        <v>4.5999999999999999E-3</v>
      </c>
      <c r="FY39">
        <f t="shared" ca="1" si="183"/>
        <v>147</v>
      </c>
      <c r="FZ39">
        <f t="shared" ca="1" si="184"/>
        <v>0</v>
      </c>
      <c r="GA39">
        <f t="shared" ca="1" si="185"/>
        <v>3.03</v>
      </c>
      <c r="GB39">
        <f t="shared" ca="1" si="186"/>
        <v>3.03</v>
      </c>
      <c r="GC39" t="str">
        <f t="shared" ca="1" si="187"/>
        <v>Used FFR</v>
      </c>
      <c r="GD39">
        <f t="shared" ca="1" si="188"/>
        <v>3.03</v>
      </c>
      <c r="GE39">
        <f t="shared" ca="1" si="189"/>
        <v>1.6666666666666667</v>
      </c>
      <c r="GF39" t="str">
        <f t="shared" ca="1" si="190"/>
        <v>Used ITL</v>
      </c>
      <c r="GG39">
        <f t="shared" ca="1" si="191"/>
        <v>125</v>
      </c>
      <c r="GH39">
        <f t="shared" ca="1" si="192"/>
        <v>3.52</v>
      </c>
      <c r="GI39">
        <f t="shared" ca="1" si="193"/>
        <v>450</v>
      </c>
      <c r="GJ39">
        <f t="shared" ca="1" si="194"/>
        <v>1.55E-2</v>
      </c>
      <c r="GK39">
        <f t="shared" ca="1" si="195"/>
        <v>9.73</v>
      </c>
      <c r="GL39">
        <f t="shared" ca="1" si="196"/>
        <v>3.4482758620689657</v>
      </c>
      <c r="GM39">
        <f t="shared" ca="1" si="197"/>
        <v>2.12</v>
      </c>
      <c r="GN39" t="str">
        <f t="shared" ca="1" si="198"/>
        <v>Part of Czecho.</v>
      </c>
      <c r="GO39" t="str">
        <f t="shared" ca="1" si="199"/>
        <v>Part of Yugo.</v>
      </c>
      <c r="GP39">
        <f t="shared" ca="1" si="200"/>
        <v>1.3698630136986301</v>
      </c>
      <c r="GQ39">
        <f t="shared" ca="1" si="201"/>
        <v>22.1</v>
      </c>
      <c r="GR39" t="str">
        <f t="shared" ca="1" si="202"/>
        <v>Part of Somalia</v>
      </c>
      <c r="GS39">
        <f t="shared" ca="1" si="203"/>
        <v>1.2658227848101264</v>
      </c>
      <c r="GT39">
        <f t="shared" ca="1" si="204"/>
        <v>163</v>
      </c>
      <c r="GU39">
        <f t="shared" ca="1" si="205"/>
        <v>34.6</v>
      </c>
      <c r="GV39">
        <f t="shared" ca="1" si="206"/>
        <v>0.2</v>
      </c>
      <c r="GW39">
        <f t="shared" ca="1" si="207"/>
        <v>5.5</v>
      </c>
      <c r="GX39" t="str">
        <f t="shared" ca="1" si="208"/>
        <v>Used NOK</v>
      </c>
      <c r="GY39">
        <f t="shared" ca="1" si="209"/>
        <v>1.2195121951219512</v>
      </c>
      <c r="GZ39">
        <f t="shared" ca="1" si="210"/>
        <v>8.1999999999999993</v>
      </c>
      <c r="HA39">
        <f t="shared" ca="1" si="211"/>
        <v>2.1800000000000002</v>
      </c>
      <c r="HB39">
        <f t="shared" ca="1" si="212"/>
        <v>6.59</v>
      </c>
      <c r="HC39">
        <f t="shared" ca="1" si="213"/>
        <v>42.5</v>
      </c>
      <c r="HD39" t="str">
        <f t="shared" ca="1" si="214"/>
        <v>Part of USSR</v>
      </c>
      <c r="HE39">
        <f t="shared" ca="1" si="215"/>
        <v>50</v>
      </c>
      <c r="HF39">
        <f t="shared" ca="1" si="216"/>
        <v>23.5</v>
      </c>
      <c r="HG39" t="str">
        <f t="shared" ca="1" si="217"/>
        <v>Part of Indonesia</v>
      </c>
      <c r="HH39">
        <f t="shared" ca="1" si="218"/>
        <v>450</v>
      </c>
      <c r="HI39" t="str">
        <f t="shared" ca="1" si="219"/>
        <v>Used NZD</v>
      </c>
      <c r="HJ39">
        <f t="shared" ca="1" si="220"/>
        <v>1.2345679012345678</v>
      </c>
      <c r="HK39" t="str">
        <f t="shared" ca="1" si="221"/>
        <v>Part of USSR</v>
      </c>
      <c r="HL39">
        <f t="shared" ca="1" si="222"/>
        <v>3.57</v>
      </c>
      <c r="HM39">
        <f t="shared" ca="1" si="223"/>
        <v>0.81899999999999995</v>
      </c>
      <c r="HN39">
        <f t="shared" ca="1" si="224"/>
        <v>315</v>
      </c>
      <c r="HO39" t="str">
        <f t="shared" ca="1" si="225"/>
        <v>Part of USSR</v>
      </c>
      <c r="HP39" t="str">
        <f t="shared" ca="1" si="226"/>
        <v>n.a.</v>
      </c>
      <c r="HQ39" t="str">
        <f t="shared" ca="1" si="227"/>
        <v>Used AUD</v>
      </c>
      <c r="HR39">
        <f t="shared" ca="1" si="228"/>
        <v>3.6</v>
      </c>
      <c r="HS39" t="str">
        <f t="shared" ca="1" si="229"/>
        <v>Part of USSR</v>
      </c>
      <c r="HT39">
        <f t="shared" ca="1" si="230"/>
        <v>3.69</v>
      </c>
      <c r="HU39">
        <f t="shared" ca="1" si="231"/>
        <v>0.68965517241379315</v>
      </c>
      <c r="HV39">
        <f t="shared" ca="1" si="232"/>
        <v>1</v>
      </c>
      <c r="HW39">
        <f t="shared" ca="1" si="233"/>
        <v>4.3250000000000004E-2</v>
      </c>
      <c r="HX39" t="str">
        <f t="shared" ca="1" si="234"/>
        <v>Part of USSR</v>
      </c>
      <c r="HY39">
        <f t="shared" ca="1" si="235"/>
        <v>0</v>
      </c>
      <c r="HZ39" t="str">
        <f t="shared" ca="1" si="236"/>
        <v>Used ITL</v>
      </c>
      <c r="IA39">
        <f t="shared" ca="1" si="237"/>
        <v>13</v>
      </c>
      <c r="IB39">
        <f t="shared" ca="1" si="238"/>
        <v>45</v>
      </c>
      <c r="IC39" t="str">
        <f t="shared" ca="1" si="239"/>
        <v>used USD</v>
      </c>
      <c r="ID39">
        <f t="shared" ca="1" si="240"/>
        <v>190</v>
      </c>
      <c r="IE39" t="str">
        <f t="shared" ca="1" si="241"/>
        <v>Used JOD</v>
      </c>
      <c r="IF39">
        <f t="shared" ca="1" si="242"/>
        <v>6</v>
      </c>
      <c r="IG39">
        <f t="shared" ca="1" si="243"/>
        <v>1.9230769230769229</v>
      </c>
      <c r="IH39">
        <f t="shared" ca="1" si="244"/>
        <v>3.2258064516129035</v>
      </c>
    </row>
    <row r="40" spans="1:242" x14ac:dyDescent="0.25">
      <c r="A40" t="str">
        <f t="shared" ca="1" si="4"/>
        <v>1984</v>
      </c>
      <c r="B40">
        <f t="shared" ca="1" si="5"/>
        <v>127.5</v>
      </c>
      <c r="C40">
        <f t="shared" ca="1" si="6"/>
        <v>36</v>
      </c>
      <c r="D40">
        <f t="shared" ca="1" si="7"/>
        <v>24</v>
      </c>
      <c r="E40">
        <v>1</v>
      </c>
      <c r="F40" t="str">
        <f t="shared" ca="1" si="8"/>
        <v>n.a.</v>
      </c>
      <c r="G40">
        <f t="shared" ca="1" si="9"/>
        <v>1.35</v>
      </c>
      <c r="H40">
        <f t="shared" ca="1" si="10"/>
        <v>2.8</v>
      </c>
      <c r="I40">
        <f t="shared" ca="1" si="11"/>
        <v>2.8</v>
      </c>
      <c r="J40">
        <f t="shared" ca="1" si="12"/>
        <v>1.7899999999999998E-5</v>
      </c>
      <c r="K40" t="str">
        <f t="shared" ca="1" si="13"/>
        <v>Part of USSR</v>
      </c>
      <c r="L40" t="str">
        <f t="shared" ca="1" si="14"/>
        <v>Part of Neth. Antilles</v>
      </c>
      <c r="M40">
        <f t="shared" ca="1" si="15"/>
        <v>1.2345679012345678</v>
      </c>
      <c r="N40">
        <f t="shared" ca="1" si="16"/>
        <v>22.35</v>
      </c>
      <c r="O40" t="str">
        <f t="shared" ca="1" si="17"/>
        <v>Part of USSR</v>
      </c>
      <c r="P40">
        <f t="shared" ca="1" si="18"/>
        <v>1.0900000000000001</v>
      </c>
      <c r="Q40">
        <f t="shared" ca="1" si="19"/>
        <v>0.37593984962406013</v>
      </c>
      <c r="R40">
        <f t="shared" ca="1" si="20"/>
        <v>37.75</v>
      </c>
      <c r="S40">
        <f t="shared" ca="1" si="21"/>
        <v>2.2000000000000002</v>
      </c>
      <c r="T40" t="str">
        <f t="shared" ca="1" si="22"/>
        <v>Part of USSR</v>
      </c>
      <c r="U40">
        <f t="shared" ca="1" si="23"/>
        <v>64.099999999999994</v>
      </c>
      <c r="V40">
        <f t="shared" ca="1" si="24"/>
        <v>3.13</v>
      </c>
      <c r="W40">
        <f t="shared" ca="1" si="25"/>
        <v>486.5</v>
      </c>
      <c r="X40">
        <f t="shared" ca="1" si="26"/>
        <v>1.06</v>
      </c>
      <c r="Y40">
        <f t="shared" ca="1" si="27"/>
        <v>14.45</v>
      </c>
      <c r="Z40">
        <f t="shared" ca="1" si="28"/>
        <v>2.41E-2</v>
      </c>
      <c r="AA40" t="str">
        <f t="shared" ca="1" si="29"/>
        <v>Part of Yugo.</v>
      </c>
      <c r="AB40">
        <f t="shared" ca="1" si="30"/>
        <v>2.2222222222222223</v>
      </c>
      <c r="AC40">
        <f t="shared" ca="1" si="31"/>
        <v>1.3727272727272727E-9</v>
      </c>
      <c r="AD40" t="str">
        <f t="shared" ca="1" si="32"/>
        <v>Used GBP</v>
      </c>
      <c r="AE40" t="str">
        <f t="shared" ca="1" si="33"/>
        <v>n.a.</v>
      </c>
      <c r="AF40">
        <f t="shared" ca="1" si="34"/>
        <v>2.35</v>
      </c>
      <c r="AG40">
        <f t="shared" ca="1" si="35"/>
        <v>4.4000000000000003E-3</v>
      </c>
      <c r="AH40">
        <f t="shared" ca="1" si="36"/>
        <v>486.5</v>
      </c>
      <c r="AI40">
        <f t="shared" ca="1" si="37"/>
        <v>176</v>
      </c>
      <c r="AJ40">
        <f t="shared" ca="1" si="38"/>
        <v>50</v>
      </c>
      <c r="AK40">
        <f t="shared" ca="1" si="39"/>
        <v>486.5</v>
      </c>
      <c r="AL40">
        <f t="shared" ca="1" si="40"/>
        <v>1.321</v>
      </c>
      <c r="AM40">
        <f t="shared" ca="1" si="41"/>
        <v>134</v>
      </c>
      <c r="AN40">
        <f t="shared" ca="1" si="42"/>
        <v>0.90909090909090906</v>
      </c>
      <c r="AO40">
        <f t="shared" ca="1" si="43"/>
        <v>486.5</v>
      </c>
      <c r="AP40">
        <f t="shared" ca="1" si="44"/>
        <v>486.5</v>
      </c>
      <c r="AQ40">
        <f t="shared" ca="1" si="45"/>
        <v>140</v>
      </c>
      <c r="AR40">
        <f t="shared" ca="1" si="46"/>
        <v>2.85</v>
      </c>
      <c r="AS40" t="str">
        <f t="shared" ca="1" si="47"/>
        <v>Used AUD</v>
      </c>
      <c r="AT40" t="str">
        <f t="shared" ca="1" si="48"/>
        <v>Used AUD</v>
      </c>
      <c r="AU40">
        <f t="shared" ca="1" si="49"/>
        <v>137</v>
      </c>
      <c r="AV40">
        <f t="shared" ca="1" si="50"/>
        <v>486.5</v>
      </c>
      <c r="AW40">
        <f t="shared" ca="1" si="51"/>
        <v>486.5</v>
      </c>
      <c r="AX40">
        <f t="shared" ca="1" si="52"/>
        <v>1.3833333333333334E-5</v>
      </c>
      <c r="AY40">
        <f t="shared" ca="1" si="53"/>
        <v>2.0408163265306123</v>
      </c>
      <c r="AZ40">
        <f t="shared" ca="1" si="54"/>
        <v>58</v>
      </c>
      <c r="BA40">
        <f t="shared" ca="1" si="55"/>
        <v>486.5</v>
      </c>
      <c r="BB40" t="str">
        <f t="shared" ca="1" si="56"/>
        <v>Part of Yugo.</v>
      </c>
      <c r="BC40">
        <f t="shared" ca="1" si="57"/>
        <v>22</v>
      </c>
      <c r="BD40">
        <f t="shared" ca="1" si="58"/>
        <v>0.70422535211267612</v>
      </c>
      <c r="BE40" t="str">
        <f t="shared" ca="1" si="59"/>
        <v>Used TRY</v>
      </c>
      <c r="BF40">
        <f t="shared" ca="1" si="60"/>
        <v>37.700000000000003</v>
      </c>
      <c r="BG40">
        <f t="shared" ca="1" si="61"/>
        <v>11.35</v>
      </c>
      <c r="BH40">
        <f t="shared" ca="1" si="62"/>
        <v>211.5</v>
      </c>
      <c r="BI40">
        <f t="shared" ca="1" si="63"/>
        <v>2.8</v>
      </c>
      <c r="BJ40">
        <f t="shared" ca="1" si="64"/>
        <v>3.13</v>
      </c>
      <c r="BK40">
        <f t="shared" ca="1" si="65"/>
        <v>128.25</v>
      </c>
      <c r="BL40">
        <f t="shared" ca="1" si="66"/>
        <v>1.3333333333333333</v>
      </c>
      <c r="BM40">
        <f t="shared" ca="1" si="67"/>
        <v>5</v>
      </c>
      <c r="BN40">
        <f t="shared" ca="1" si="68"/>
        <v>1750</v>
      </c>
      <c r="BO40" t="str">
        <f t="shared" ca="1" si="69"/>
        <v>Part of Ethiopia</v>
      </c>
      <c r="BP40" t="str">
        <f t="shared" ca="1" si="70"/>
        <v>Part of USSR</v>
      </c>
      <c r="BQ40">
        <f t="shared" ca="1" si="71"/>
        <v>4.8</v>
      </c>
      <c r="BR40" t="str">
        <f t="shared" ca="1" si="72"/>
        <v>n.a.</v>
      </c>
      <c r="BS40">
        <f t="shared" ca="1" si="73"/>
        <v>0.95238095238095233</v>
      </c>
      <c r="BT40">
        <f t="shared" ca="1" si="74"/>
        <v>0</v>
      </c>
      <c r="BU40">
        <f t="shared" ca="1" si="75"/>
        <v>1.1627906976744187</v>
      </c>
      <c r="BV40">
        <f t="shared" ca="1" si="76"/>
        <v>6.68</v>
      </c>
      <c r="BW40">
        <f t="shared" ca="1" si="77"/>
        <v>9.74</v>
      </c>
      <c r="BX40" t="str">
        <f t="shared" ca="1" si="78"/>
        <v>Used FFR</v>
      </c>
      <c r="BY40">
        <f t="shared" ca="1" si="79"/>
        <v>178.98</v>
      </c>
      <c r="BZ40">
        <f t="shared" ca="1" si="80"/>
        <v>486.5</v>
      </c>
      <c r="CA40">
        <f t="shared" ca="1" si="81"/>
        <v>4.7619047619047619</v>
      </c>
      <c r="CB40" t="str">
        <f t="shared" ca="1" si="82"/>
        <v>Part of USSR</v>
      </c>
      <c r="CC40">
        <f t="shared" ca="1" si="83"/>
        <v>3.18</v>
      </c>
      <c r="CD40">
        <f t="shared" ca="1" si="84"/>
        <v>100</v>
      </c>
      <c r="CE40">
        <f t="shared" ca="1" si="85"/>
        <v>0.87719298245614041</v>
      </c>
      <c r="CF40">
        <f t="shared" ca="1" si="86"/>
        <v>153</v>
      </c>
      <c r="CG40" t="str">
        <f t="shared" ca="1" si="87"/>
        <v>Used DKK</v>
      </c>
      <c r="CH40">
        <f t="shared" ca="1" si="88"/>
        <v>2.8</v>
      </c>
      <c r="CI40" t="str">
        <f t="shared" ca="1" si="89"/>
        <v>Used FFR</v>
      </c>
      <c r="CJ40" t="str">
        <f t="shared" ca="1" si="90"/>
        <v>Used USD</v>
      </c>
      <c r="CK40">
        <f t="shared" ca="1" si="91"/>
        <v>1.82</v>
      </c>
      <c r="CL40" t="str">
        <f t="shared" ca="1" si="92"/>
        <v>Used GBP</v>
      </c>
      <c r="CM40">
        <f t="shared" ca="1" si="93"/>
        <v>300</v>
      </c>
      <c r="CN40">
        <f t="shared" ca="1" si="94"/>
        <v>170</v>
      </c>
      <c r="CO40">
        <f t="shared" ca="1" si="95"/>
        <v>20</v>
      </c>
      <c r="CP40">
        <f t="shared" ca="1" si="96"/>
        <v>7.2</v>
      </c>
      <c r="CQ40">
        <f t="shared" ca="1" si="97"/>
        <v>3.14</v>
      </c>
      <c r="CR40">
        <f t="shared" ca="1" si="98"/>
        <v>7.85</v>
      </c>
      <c r="CS40">
        <f t="shared" ca="1" si="99"/>
        <v>68.150000000000006</v>
      </c>
      <c r="CT40">
        <f t="shared" ca="1" si="100"/>
        <v>42.25</v>
      </c>
      <c r="CU40">
        <f t="shared" ca="1" si="101"/>
        <v>14.45</v>
      </c>
      <c r="CV40">
        <f t="shared" ca="1" si="102"/>
        <v>1099</v>
      </c>
      <c r="CW40">
        <f t="shared" ca="1" si="103"/>
        <v>622</v>
      </c>
      <c r="CX40">
        <f t="shared" ca="1" si="104"/>
        <v>1.2578616352201257</v>
      </c>
      <c r="CY40">
        <f t="shared" ca="1" si="105"/>
        <v>1.0309278350515465</v>
      </c>
      <c r="CZ40" t="str">
        <f t="shared" ca="1" si="106"/>
        <v>Used GBP</v>
      </c>
      <c r="DA40">
        <f t="shared" ca="1" si="107"/>
        <v>0.85199999999999998</v>
      </c>
      <c r="DB40">
        <f t="shared" ca="1" si="108"/>
        <v>1958</v>
      </c>
      <c r="DC40">
        <f t="shared" ca="1" si="109"/>
        <v>5.6</v>
      </c>
      <c r="DD40">
        <f t="shared" ca="1" si="110"/>
        <v>254</v>
      </c>
      <c r="DE40" t="str">
        <f t="shared" ca="1" si="111"/>
        <v>Used GBP</v>
      </c>
      <c r="DF40">
        <f t="shared" ca="1" si="112"/>
        <v>0.41666666666666669</v>
      </c>
      <c r="DG40" t="str">
        <f t="shared" ca="1" si="113"/>
        <v>Part of USSR</v>
      </c>
      <c r="DH40">
        <f t="shared" ca="1" si="114"/>
        <v>18.53</v>
      </c>
      <c r="DI40" t="str">
        <f t="shared" ca="1" si="115"/>
        <v>Used AUD</v>
      </c>
      <c r="DJ40">
        <f t="shared" ca="1" si="116"/>
        <v>13</v>
      </c>
      <c r="DK40">
        <f t="shared" ca="1" si="117"/>
        <v>754.3</v>
      </c>
      <c r="DL40" t="str">
        <f t="shared" ca="1" si="118"/>
        <v>Part of Yugo.</v>
      </c>
      <c r="DM40">
        <f t="shared" ca="1" si="119"/>
        <v>0.3125</v>
      </c>
      <c r="DN40" t="str">
        <f t="shared" ca="1" si="120"/>
        <v>Part of USSR</v>
      </c>
      <c r="DO40">
        <f t="shared" ca="1" si="121"/>
        <v>350</v>
      </c>
      <c r="DP40" t="str">
        <f t="shared" ca="1" si="122"/>
        <v>Part of USSR</v>
      </c>
      <c r="DQ40">
        <f t="shared" ca="1" si="123"/>
        <v>8.89</v>
      </c>
      <c r="DR40">
        <f t="shared" ca="1" si="124"/>
        <v>2</v>
      </c>
      <c r="DS40">
        <f t="shared" ca="1" si="125"/>
        <v>1</v>
      </c>
      <c r="DT40">
        <f t="shared" ca="1" si="126"/>
        <v>0.96153846153846145</v>
      </c>
      <c r="DU40">
        <f t="shared" ca="1" si="127"/>
        <v>2.64</v>
      </c>
      <c r="DV40" t="str">
        <f t="shared" ca="1" si="128"/>
        <v>Part of USSR</v>
      </c>
      <c r="DW40">
        <f t="shared" ca="1" si="129"/>
        <v>64.099999999999994</v>
      </c>
      <c r="DX40">
        <f t="shared" ca="1" si="130"/>
        <v>8.52</v>
      </c>
      <c r="DY40" t="str">
        <f t="shared" ca="1" si="131"/>
        <v>Part of Yugo.</v>
      </c>
      <c r="DZ40">
        <f t="shared" ca="1" si="132"/>
        <v>880</v>
      </c>
      <c r="EA40">
        <f t="shared" ca="1" si="133"/>
        <v>2.3809523809523809</v>
      </c>
      <c r="EB40">
        <f t="shared" ca="1" si="134"/>
        <v>2.4700000000000002</v>
      </c>
      <c r="EC40">
        <f t="shared" ca="1" si="135"/>
        <v>8.8000000000000007</v>
      </c>
      <c r="ED40">
        <f t="shared" ca="1" si="136"/>
        <v>486.5</v>
      </c>
      <c r="EE40">
        <f t="shared" ca="1" si="137"/>
        <v>0.55555555555555558</v>
      </c>
      <c r="EF40" t="str">
        <f t="shared" ca="1" si="138"/>
        <v>Used USD</v>
      </c>
      <c r="EG40" t="str">
        <f t="shared" ca="1" si="139"/>
        <v>Used FFR</v>
      </c>
      <c r="EH40">
        <f t="shared" ca="1" si="140"/>
        <v>155</v>
      </c>
      <c r="EI40">
        <f t="shared" ca="1" si="141"/>
        <v>16</v>
      </c>
      <c r="EJ40" t="str">
        <f t="shared" ca="1" si="142"/>
        <v>Used FF</v>
      </c>
      <c r="EK40">
        <f t="shared" ca="1" si="143"/>
        <v>0.23250000000000001</v>
      </c>
      <c r="EL40" t="str">
        <f t="shared" ca="1" si="144"/>
        <v>Used USD</v>
      </c>
      <c r="EM40" t="str">
        <f t="shared" ca="1" si="145"/>
        <v>Part of USSR</v>
      </c>
      <c r="EN40" t="str">
        <f t="shared" ca="1" si="146"/>
        <v>Used FFR</v>
      </c>
      <c r="EO40">
        <f t="shared" ca="1" si="147"/>
        <v>35</v>
      </c>
      <c r="EP40" t="str">
        <f t="shared" ca="1" si="148"/>
        <v>Part of Yugo.</v>
      </c>
      <c r="EQ40">
        <f t="shared" ca="1" si="149"/>
        <v>2.8</v>
      </c>
      <c r="ER40">
        <f t="shared" ca="1" si="150"/>
        <v>10.15</v>
      </c>
      <c r="ES40">
        <f t="shared" ca="1" si="151"/>
        <v>1450</v>
      </c>
      <c r="ET40">
        <f t="shared" ca="1" si="152"/>
        <v>44</v>
      </c>
      <c r="EU40" t="str">
        <f t="shared" ca="1" si="153"/>
        <v>used ZAR</v>
      </c>
      <c r="EV40" t="str">
        <f t="shared" ca="1" si="154"/>
        <v>Used AUD</v>
      </c>
      <c r="EW40">
        <f t="shared" ca="1" si="155"/>
        <v>24</v>
      </c>
      <c r="EX40">
        <f t="shared" ca="1" si="156"/>
        <v>3.59</v>
      </c>
      <c r="EY40">
        <f t="shared" ca="1" si="157"/>
        <v>2.0499999999999998</v>
      </c>
      <c r="EZ40">
        <f t="shared" ca="1" si="158"/>
        <v>178.98</v>
      </c>
      <c r="FA40">
        <f t="shared" ca="1" si="159"/>
        <v>2.0408163265306123</v>
      </c>
      <c r="FB40">
        <f t="shared" ca="1" si="160"/>
        <v>8.9400000000000006E-8</v>
      </c>
      <c r="FC40">
        <f t="shared" ca="1" si="161"/>
        <v>486.5</v>
      </c>
      <c r="FD40">
        <f t="shared" ca="1" si="162"/>
        <v>3.5714285714285712</v>
      </c>
      <c r="FE40" t="str">
        <f t="shared" ca="1" si="163"/>
        <v>Used NZD</v>
      </c>
      <c r="FF40" t="str">
        <f t="shared" ca="1" si="164"/>
        <v>Used AUD</v>
      </c>
      <c r="FG40" t="str">
        <f t="shared" ca="1" si="165"/>
        <v>Used USD</v>
      </c>
      <c r="FH40">
        <f t="shared" ca="1" si="166"/>
        <v>9.25</v>
      </c>
      <c r="FI40">
        <f t="shared" ca="1" si="167"/>
        <v>0</v>
      </c>
      <c r="FJ40">
        <f t="shared" ca="1" si="168"/>
        <v>17.05</v>
      </c>
      <c r="FK40" t="str">
        <f t="shared" ca="1" si="169"/>
        <v>Used USD</v>
      </c>
      <c r="FL40" t="str">
        <f t="shared" ca="1" si="170"/>
        <v>Used USD</v>
      </c>
      <c r="FM40">
        <f t="shared" ca="1" si="171"/>
        <v>1.0638297872340425</v>
      </c>
      <c r="FN40">
        <f t="shared" ca="1" si="172"/>
        <v>447</v>
      </c>
      <c r="FO40">
        <f t="shared" ca="1" si="173"/>
        <v>5.8850000000000004E-6</v>
      </c>
      <c r="FP40">
        <f t="shared" ca="1" si="174"/>
        <v>20</v>
      </c>
      <c r="FQ40" t="str">
        <f t="shared" ca="1" si="175"/>
        <v>Used NZD</v>
      </c>
      <c r="FR40">
        <f t="shared" ca="1" si="176"/>
        <v>6.6000000000000003E-2</v>
      </c>
      <c r="FS40">
        <f t="shared" ca="1" si="177"/>
        <v>180.2</v>
      </c>
      <c r="FT40" t="str">
        <f t="shared" ca="1" si="178"/>
        <v>Used USD</v>
      </c>
      <c r="FU40">
        <f t="shared" ca="1" si="179"/>
        <v>3.7</v>
      </c>
      <c r="FV40" t="str">
        <f t="shared" ca="1" si="180"/>
        <v>Used FFR</v>
      </c>
      <c r="FW40">
        <f t="shared" ca="1" si="181"/>
        <v>57.1</v>
      </c>
      <c r="FX40">
        <f t="shared" ca="1" si="182"/>
        <v>4.9000000000000007E-3</v>
      </c>
      <c r="FY40">
        <f t="shared" ca="1" si="183"/>
        <v>176</v>
      </c>
      <c r="FZ40">
        <f t="shared" ca="1" si="184"/>
        <v>0</v>
      </c>
      <c r="GA40">
        <f t="shared" ca="1" si="185"/>
        <v>2.8</v>
      </c>
      <c r="GB40">
        <f t="shared" ca="1" si="186"/>
        <v>2.8</v>
      </c>
      <c r="GC40" t="str">
        <f t="shared" ca="1" si="187"/>
        <v>Used FFR</v>
      </c>
      <c r="GD40">
        <f t="shared" ca="1" si="188"/>
        <v>2.8</v>
      </c>
      <c r="GE40">
        <f t="shared" ca="1" si="189"/>
        <v>2.5</v>
      </c>
      <c r="GF40" t="str">
        <f t="shared" ca="1" si="190"/>
        <v>n.a.</v>
      </c>
      <c r="GG40">
        <f t="shared" ca="1" si="191"/>
        <v>110</v>
      </c>
      <c r="GH40">
        <f t="shared" ca="1" si="192"/>
        <v>3.64</v>
      </c>
      <c r="GI40">
        <f t="shared" ca="1" si="193"/>
        <v>486.5</v>
      </c>
      <c r="GJ40">
        <f t="shared" ca="1" si="194"/>
        <v>2.5149999999999999E-2</v>
      </c>
      <c r="GK40">
        <f t="shared" ca="1" si="195"/>
        <v>0</v>
      </c>
      <c r="GL40">
        <f t="shared" ca="1" si="196"/>
        <v>4.3478260869565215</v>
      </c>
      <c r="GM40">
        <f t="shared" ca="1" si="197"/>
        <v>2.2200000000000002</v>
      </c>
      <c r="GN40" t="str">
        <f t="shared" ca="1" si="198"/>
        <v>Part of Czecho.</v>
      </c>
      <c r="GO40" t="str">
        <f t="shared" ca="1" si="199"/>
        <v>Part of Yugo.</v>
      </c>
      <c r="GP40">
        <f t="shared" ca="1" si="200"/>
        <v>1.3888888888888888</v>
      </c>
      <c r="GQ40">
        <f t="shared" ca="1" si="201"/>
        <v>30</v>
      </c>
      <c r="GR40" t="str">
        <f t="shared" ca="1" si="202"/>
        <v>Part of Somalia</v>
      </c>
      <c r="GS40">
        <f t="shared" ca="1" si="203"/>
        <v>2</v>
      </c>
      <c r="GT40">
        <f t="shared" ca="1" si="204"/>
        <v>175.5</v>
      </c>
      <c r="GU40">
        <f t="shared" ca="1" si="205"/>
        <v>34.75</v>
      </c>
      <c r="GV40">
        <f t="shared" ca="1" si="206"/>
        <v>0.26315789473684215</v>
      </c>
      <c r="GW40">
        <f t="shared" ca="1" si="207"/>
        <v>6.65</v>
      </c>
      <c r="GX40" t="str">
        <f t="shared" ca="1" si="208"/>
        <v>Used NOK</v>
      </c>
      <c r="GY40">
        <f t="shared" ca="1" si="209"/>
        <v>2.0408163265306123</v>
      </c>
      <c r="GZ40">
        <f t="shared" ca="1" si="210"/>
        <v>9.1</v>
      </c>
      <c r="HA40">
        <f t="shared" ca="1" si="211"/>
        <v>2.64</v>
      </c>
      <c r="HB40">
        <f t="shared" ca="1" si="212"/>
        <v>10.75</v>
      </c>
      <c r="HC40">
        <f t="shared" ca="1" si="213"/>
        <v>41</v>
      </c>
      <c r="HD40" t="str">
        <f t="shared" ca="1" si="214"/>
        <v>Part of USSR</v>
      </c>
      <c r="HE40">
        <f t="shared" ca="1" si="215"/>
        <v>70</v>
      </c>
      <c r="HF40">
        <f t="shared" ca="1" si="216"/>
        <v>25.75</v>
      </c>
      <c r="HG40" t="str">
        <f t="shared" ca="1" si="217"/>
        <v>Part of Indonesia</v>
      </c>
      <c r="HH40">
        <f t="shared" ca="1" si="218"/>
        <v>486.5</v>
      </c>
      <c r="HI40" t="str">
        <f t="shared" ca="1" si="219"/>
        <v>Used NZD</v>
      </c>
      <c r="HJ40">
        <f t="shared" ca="1" si="220"/>
        <v>1.2987012987012987</v>
      </c>
      <c r="HK40" t="str">
        <f t="shared" ca="1" si="221"/>
        <v>Part of USSR</v>
      </c>
      <c r="HL40">
        <f t="shared" ca="1" si="222"/>
        <v>3.85</v>
      </c>
      <c r="HM40">
        <f t="shared" ca="1" si="223"/>
        <v>0.96</v>
      </c>
      <c r="HN40">
        <f t="shared" ca="1" si="224"/>
        <v>450</v>
      </c>
      <c r="HO40" t="str">
        <f t="shared" ca="1" si="225"/>
        <v>Part of USSR</v>
      </c>
      <c r="HP40" t="str">
        <f t="shared" ca="1" si="226"/>
        <v>n.a.</v>
      </c>
      <c r="HQ40" t="str">
        <f t="shared" ca="1" si="227"/>
        <v>Used AUD</v>
      </c>
      <c r="HR40">
        <f t="shared" ca="1" si="228"/>
        <v>5.7</v>
      </c>
      <c r="HS40" t="str">
        <f t="shared" ca="1" si="229"/>
        <v>Part of USSR</v>
      </c>
      <c r="HT40">
        <f t="shared" ca="1" si="230"/>
        <v>3.73</v>
      </c>
      <c r="HU40">
        <f t="shared" ca="1" si="231"/>
        <v>0.86206896551724144</v>
      </c>
      <c r="HV40">
        <f t="shared" ca="1" si="232"/>
        <v>1</v>
      </c>
      <c r="HW40">
        <f t="shared" ca="1" si="233"/>
        <v>7.6950000000000005E-2</v>
      </c>
      <c r="HX40" t="str">
        <f t="shared" ca="1" si="234"/>
        <v>Part of USSR</v>
      </c>
      <c r="HY40">
        <f t="shared" ca="1" si="235"/>
        <v>0</v>
      </c>
      <c r="HZ40">
        <f t="shared" ca="1" si="236"/>
        <v>1958</v>
      </c>
      <c r="IA40">
        <f t="shared" ca="1" si="237"/>
        <v>13.35</v>
      </c>
      <c r="IB40">
        <f t="shared" ca="1" si="238"/>
        <v>87.5</v>
      </c>
      <c r="IC40" t="str">
        <f t="shared" ca="1" si="239"/>
        <v>used USD</v>
      </c>
      <c r="ID40">
        <f t="shared" ca="1" si="240"/>
        <v>178.98</v>
      </c>
      <c r="IE40" t="str">
        <f t="shared" ca="1" si="241"/>
        <v>Used JOD</v>
      </c>
      <c r="IF40">
        <f t="shared" ca="1" si="242"/>
        <v>7.05</v>
      </c>
      <c r="IG40">
        <f t="shared" ca="1" si="243"/>
        <v>4.3478260869565215</v>
      </c>
      <c r="IH40">
        <f t="shared" ca="1" si="244"/>
        <v>2.7027027027027026</v>
      </c>
    </row>
    <row r="41" spans="1:242" x14ac:dyDescent="0.25">
      <c r="A41" t="str">
        <f t="shared" ca="1" si="4"/>
        <v>1985</v>
      </c>
      <c r="B41">
        <f t="shared" ca="1" si="5"/>
        <v>136.5</v>
      </c>
      <c r="C41">
        <f t="shared" ca="1" si="6"/>
        <v>38</v>
      </c>
      <c r="D41">
        <f t="shared" ca="1" si="7"/>
        <v>20.75</v>
      </c>
      <c r="E41">
        <v>1</v>
      </c>
      <c r="F41">
        <f t="shared" ca="1" si="8"/>
        <v>0</v>
      </c>
      <c r="G41">
        <f t="shared" ca="1" si="9"/>
        <v>1.65</v>
      </c>
      <c r="H41">
        <f t="shared" ca="1" si="10"/>
        <v>3</v>
      </c>
      <c r="I41">
        <f t="shared" ca="1" si="11"/>
        <v>3</v>
      </c>
      <c r="J41">
        <f t="shared" ca="1" si="12"/>
        <v>1.1200000000000001E-4</v>
      </c>
      <c r="K41" t="str">
        <f t="shared" ca="1" si="13"/>
        <v>Part of USSR</v>
      </c>
      <c r="L41" t="str">
        <f t="shared" ca="1" si="14"/>
        <v>Part of Neth. Antilles</v>
      </c>
      <c r="M41">
        <f t="shared" ca="1" si="15"/>
        <v>1.4492753623188408</v>
      </c>
      <c r="N41">
        <f t="shared" ca="1" si="16"/>
        <v>17.350000000000001</v>
      </c>
      <c r="O41" t="str">
        <f t="shared" ca="1" si="17"/>
        <v>Part of USSR</v>
      </c>
      <c r="P41">
        <f t="shared" ca="1" si="18"/>
        <v>1.1100000000000001</v>
      </c>
      <c r="Q41">
        <f t="shared" ca="1" si="19"/>
        <v>0.38022813688212931</v>
      </c>
      <c r="R41">
        <f t="shared" ca="1" si="20"/>
        <v>83</v>
      </c>
      <c r="S41">
        <f t="shared" ca="1" si="21"/>
        <v>2.2200000000000002</v>
      </c>
      <c r="T41" t="str">
        <f t="shared" ca="1" si="22"/>
        <v>Part of USSR</v>
      </c>
      <c r="U41">
        <f t="shared" ca="1" si="23"/>
        <v>50.85</v>
      </c>
      <c r="V41">
        <f t="shared" ca="1" si="24"/>
        <v>3.25</v>
      </c>
      <c r="W41">
        <f t="shared" ca="1" si="25"/>
        <v>380</v>
      </c>
      <c r="X41">
        <f t="shared" ca="1" si="26"/>
        <v>0</v>
      </c>
      <c r="Y41">
        <f t="shared" ca="1" si="27"/>
        <v>14</v>
      </c>
      <c r="Z41">
        <f t="shared" ca="1" si="28"/>
        <v>1.85</v>
      </c>
      <c r="AA41" t="str">
        <f t="shared" ca="1" si="29"/>
        <v>Part of Yugo.</v>
      </c>
      <c r="AB41">
        <f t="shared" ca="1" si="30"/>
        <v>2.5641025641025639</v>
      </c>
      <c r="AC41">
        <f t="shared" ca="1" si="31"/>
        <v>5.6818181818181822E-9</v>
      </c>
      <c r="AD41" t="str">
        <f t="shared" ca="1" si="32"/>
        <v>Used GBP</v>
      </c>
      <c r="AE41" t="str">
        <f t="shared" ca="1" si="33"/>
        <v>Used USD</v>
      </c>
      <c r="AF41">
        <f t="shared" ca="1" si="34"/>
        <v>0</v>
      </c>
      <c r="AG41">
        <f t="shared" ca="1" si="35"/>
        <v>5.1900000000000002E-3</v>
      </c>
      <c r="AH41">
        <f t="shared" ca="1" si="36"/>
        <v>380</v>
      </c>
      <c r="AI41">
        <f t="shared" ca="1" si="37"/>
        <v>140</v>
      </c>
      <c r="AJ41">
        <f t="shared" ca="1" si="38"/>
        <v>55</v>
      </c>
      <c r="AK41">
        <f t="shared" ca="1" si="39"/>
        <v>380</v>
      </c>
      <c r="AL41">
        <f t="shared" ca="1" si="40"/>
        <v>1.41</v>
      </c>
      <c r="AM41">
        <f t="shared" ca="1" si="41"/>
        <v>0</v>
      </c>
      <c r="AN41">
        <f t="shared" ca="1" si="42"/>
        <v>0</v>
      </c>
      <c r="AO41">
        <f t="shared" ca="1" si="43"/>
        <v>380</v>
      </c>
      <c r="AP41">
        <f t="shared" ca="1" si="44"/>
        <v>380</v>
      </c>
      <c r="AQ41">
        <f t="shared" ca="1" si="45"/>
        <v>225</v>
      </c>
      <c r="AR41">
        <f t="shared" ca="1" si="46"/>
        <v>3.5</v>
      </c>
      <c r="AS41" t="str">
        <f t="shared" ca="1" si="47"/>
        <v>Used AUD</v>
      </c>
      <c r="AT41" t="str">
        <f t="shared" ca="1" si="48"/>
        <v>Used AUD</v>
      </c>
      <c r="AU41">
        <f t="shared" ca="1" si="49"/>
        <v>187.75</v>
      </c>
      <c r="AV41">
        <f t="shared" ca="1" si="50"/>
        <v>435</v>
      </c>
      <c r="AW41">
        <f t="shared" ca="1" si="51"/>
        <v>380</v>
      </c>
      <c r="AX41">
        <f t="shared" ca="1" si="52"/>
        <v>1.9766666666666665E-5</v>
      </c>
      <c r="AY41">
        <f t="shared" ca="1" si="53"/>
        <v>1.8518518518518516</v>
      </c>
      <c r="AZ41">
        <f t="shared" ca="1" si="54"/>
        <v>66.5</v>
      </c>
      <c r="BA41">
        <f t="shared" ca="1" si="55"/>
        <v>380</v>
      </c>
      <c r="BB41" t="str">
        <f t="shared" ca="1" si="56"/>
        <v>Part of Yugo.</v>
      </c>
      <c r="BC41">
        <f t="shared" ca="1" si="57"/>
        <v>25</v>
      </c>
      <c r="BD41">
        <f t="shared" ca="1" si="58"/>
        <v>0.54644808743169393</v>
      </c>
      <c r="BE41" t="str">
        <f t="shared" ca="1" si="59"/>
        <v>Used TRY</v>
      </c>
      <c r="BF41">
        <f t="shared" ca="1" si="60"/>
        <v>33.5</v>
      </c>
      <c r="BG41">
        <f t="shared" ca="1" si="61"/>
        <v>8.98</v>
      </c>
      <c r="BH41">
        <f t="shared" ca="1" si="62"/>
        <v>166</v>
      </c>
      <c r="BI41">
        <f t="shared" ca="1" si="63"/>
        <v>3</v>
      </c>
      <c r="BJ41">
        <f t="shared" ca="1" si="64"/>
        <v>3.35</v>
      </c>
      <c r="BK41">
        <f t="shared" ca="1" si="65"/>
        <v>141.5</v>
      </c>
      <c r="BL41">
        <f t="shared" ca="1" si="66"/>
        <v>1.7241379310344829</v>
      </c>
      <c r="BM41">
        <f t="shared" ca="1" si="67"/>
        <v>14.3</v>
      </c>
      <c r="BN41">
        <f t="shared" ca="1" si="68"/>
        <v>380</v>
      </c>
      <c r="BO41" t="str">
        <f t="shared" ca="1" si="69"/>
        <v>Part of Ethiopia</v>
      </c>
      <c r="BP41" t="str">
        <f t="shared" ca="1" si="70"/>
        <v>Part of USSR</v>
      </c>
      <c r="BQ41">
        <f t="shared" ca="1" si="71"/>
        <v>4.6100000000000003</v>
      </c>
      <c r="BR41" t="str">
        <f t="shared" ca="1" si="72"/>
        <v>n.a.</v>
      </c>
      <c r="BS41">
        <f t="shared" ca="1" si="73"/>
        <v>0</v>
      </c>
      <c r="BT41">
        <f t="shared" ca="1" si="74"/>
        <v>0</v>
      </c>
      <c r="BU41">
        <f t="shared" ca="1" si="75"/>
        <v>1.0416666666666667</v>
      </c>
      <c r="BV41">
        <f t="shared" ca="1" si="76"/>
        <v>5.43</v>
      </c>
      <c r="BW41">
        <f t="shared" ca="1" si="77"/>
        <v>7.55</v>
      </c>
      <c r="BX41" t="str">
        <f t="shared" ca="1" si="78"/>
        <v>Used FFR</v>
      </c>
      <c r="BY41">
        <f t="shared" ca="1" si="79"/>
        <v>0</v>
      </c>
      <c r="BZ41">
        <f t="shared" ca="1" si="80"/>
        <v>380</v>
      </c>
      <c r="CA41">
        <f t="shared" ca="1" si="81"/>
        <v>3.7037037037037033</v>
      </c>
      <c r="CB41" t="str">
        <f t="shared" ca="1" si="82"/>
        <v>Part of USSR</v>
      </c>
      <c r="CC41">
        <f t="shared" ca="1" si="83"/>
        <v>2.4500000000000002</v>
      </c>
      <c r="CD41">
        <f t="shared" ca="1" si="84"/>
        <v>145</v>
      </c>
      <c r="CE41">
        <f t="shared" ca="1" si="85"/>
        <v>0</v>
      </c>
      <c r="CF41">
        <f t="shared" ca="1" si="86"/>
        <v>185.25</v>
      </c>
      <c r="CG41" t="str">
        <f t="shared" ca="1" si="87"/>
        <v>Used DKK</v>
      </c>
      <c r="CH41">
        <f t="shared" ca="1" si="88"/>
        <v>3</v>
      </c>
      <c r="CI41" t="str">
        <f t="shared" ca="1" si="89"/>
        <v>Used FFR</v>
      </c>
      <c r="CJ41" t="str">
        <f t="shared" ca="1" si="90"/>
        <v>Used USD</v>
      </c>
      <c r="CK41">
        <f t="shared" ca="1" si="91"/>
        <v>5</v>
      </c>
      <c r="CL41" t="str">
        <f t="shared" ca="1" si="92"/>
        <v>Used GBP</v>
      </c>
      <c r="CM41">
        <f t="shared" ca="1" si="93"/>
        <v>345</v>
      </c>
      <c r="CN41">
        <f t="shared" ca="1" si="94"/>
        <v>225</v>
      </c>
      <c r="CO41">
        <f t="shared" ca="1" si="95"/>
        <v>35</v>
      </c>
      <c r="CP41">
        <f t="shared" ca="1" si="96"/>
        <v>8.3000000000000007</v>
      </c>
      <c r="CQ41">
        <f t="shared" ca="1" si="97"/>
        <v>3.32</v>
      </c>
      <c r="CR41">
        <f t="shared" ca="1" si="98"/>
        <v>7.69</v>
      </c>
      <c r="CS41">
        <f t="shared" ca="1" si="99"/>
        <v>64.849999999999994</v>
      </c>
      <c r="CT41">
        <f t="shared" ca="1" si="100"/>
        <v>36.1</v>
      </c>
      <c r="CU41">
        <f t="shared" ca="1" si="101"/>
        <v>13.85</v>
      </c>
      <c r="CV41">
        <f t="shared" ca="1" si="102"/>
        <v>1200</v>
      </c>
      <c r="CW41">
        <f t="shared" ca="1" si="103"/>
        <v>553.5</v>
      </c>
      <c r="CX41">
        <f t="shared" ca="1" si="104"/>
        <v>1.0869565217391304</v>
      </c>
      <c r="CY41">
        <f t="shared" ca="1" si="105"/>
        <v>0.82644628099173556</v>
      </c>
      <c r="CZ41" t="str">
        <f t="shared" ca="1" si="106"/>
        <v>Used GBP</v>
      </c>
      <c r="DA41">
        <f t="shared" ca="1" si="107"/>
        <v>1.61</v>
      </c>
      <c r="DB41">
        <f t="shared" ca="1" si="108"/>
        <v>1675</v>
      </c>
      <c r="DC41">
        <f t="shared" ca="1" si="109"/>
        <v>6.5</v>
      </c>
      <c r="DD41">
        <f t="shared" ca="1" si="110"/>
        <v>203.45</v>
      </c>
      <c r="DE41" t="str">
        <f t="shared" ca="1" si="111"/>
        <v>Used GBP</v>
      </c>
      <c r="DF41">
        <f t="shared" ca="1" si="112"/>
        <v>0.38022813688212931</v>
      </c>
      <c r="DG41" t="str">
        <f t="shared" ca="1" si="113"/>
        <v>Part of USSR</v>
      </c>
      <c r="DH41">
        <f t="shared" ca="1" si="114"/>
        <v>15.96</v>
      </c>
      <c r="DI41" t="str">
        <f t="shared" ca="1" si="115"/>
        <v>Used AUD</v>
      </c>
      <c r="DJ41">
        <f t="shared" ca="1" si="116"/>
        <v>12.5</v>
      </c>
      <c r="DK41">
        <f t="shared" ca="1" si="117"/>
        <v>798.12</v>
      </c>
      <c r="DL41" t="str">
        <f t="shared" ca="1" si="118"/>
        <v>Part of Yugo.</v>
      </c>
      <c r="DM41">
        <f t="shared" ca="1" si="119"/>
        <v>0.29411764705882354</v>
      </c>
      <c r="DN41" t="str">
        <f t="shared" ca="1" si="120"/>
        <v>Part of USSR</v>
      </c>
      <c r="DO41">
        <f t="shared" ca="1" si="121"/>
        <v>460</v>
      </c>
      <c r="DP41" t="str">
        <f t="shared" ca="1" si="122"/>
        <v>Part of USSR</v>
      </c>
      <c r="DQ41">
        <f t="shared" ca="1" si="123"/>
        <v>18.100000000000001</v>
      </c>
      <c r="DR41">
        <f t="shared" ca="1" si="124"/>
        <v>2.5</v>
      </c>
      <c r="DS41">
        <f t="shared" ca="1" si="125"/>
        <v>1</v>
      </c>
      <c r="DT41">
        <f t="shared" ca="1" si="126"/>
        <v>0.82644628099173556</v>
      </c>
      <c r="DU41">
        <f t="shared" ca="1" si="127"/>
        <v>0</v>
      </c>
      <c r="DV41" t="str">
        <f t="shared" ca="1" si="128"/>
        <v>Part of USSR</v>
      </c>
      <c r="DW41">
        <f t="shared" ca="1" si="129"/>
        <v>50.85</v>
      </c>
      <c r="DX41">
        <f t="shared" ca="1" si="130"/>
        <v>7.55</v>
      </c>
      <c r="DY41" t="str">
        <f t="shared" ca="1" si="131"/>
        <v>Part of Yugo.</v>
      </c>
      <c r="DZ41">
        <f t="shared" ca="1" si="132"/>
        <v>692</v>
      </c>
      <c r="EA41">
        <f t="shared" ca="1" si="133"/>
        <v>2.1739130434782608</v>
      </c>
      <c r="EB41">
        <f t="shared" ca="1" si="134"/>
        <v>2.44</v>
      </c>
      <c r="EC41">
        <f t="shared" ca="1" si="135"/>
        <v>6.1</v>
      </c>
      <c r="ED41">
        <f t="shared" ca="1" si="136"/>
        <v>380</v>
      </c>
      <c r="EE41">
        <f t="shared" ca="1" si="137"/>
        <v>0.42735042735042739</v>
      </c>
      <c r="EF41" t="str">
        <f t="shared" ca="1" si="138"/>
        <v>Used USD</v>
      </c>
      <c r="EG41" t="str">
        <f t="shared" ca="1" si="139"/>
        <v>Used FFR</v>
      </c>
      <c r="EH41">
        <f t="shared" ca="1" si="140"/>
        <v>167</v>
      </c>
      <c r="EI41">
        <f t="shared" ca="1" si="141"/>
        <v>14</v>
      </c>
      <c r="EJ41" t="str">
        <f t="shared" ca="1" si="142"/>
        <v>Used FF</v>
      </c>
      <c r="EK41">
        <f t="shared" ca="1" si="143"/>
        <v>0.46500000000000002</v>
      </c>
      <c r="EL41" t="str">
        <f t="shared" ca="1" si="144"/>
        <v>Used USD</v>
      </c>
      <c r="EM41" t="str">
        <f t="shared" ca="1" si="145"/>
        <v>Part of USSR</v>
      </c>
      <c r="EN41" t="str">
        <f t="shared" ca="1" si="146"/>
        <v>Used FFR</v>
      </c>
      <c r="EO41">
        <f t="shared" ca="1" si="147"/>
        <v>40</v>
      </c>
      <c r="EP41" t="str">
        <f t="shared" ca="1" si="148"/>
        <v>Part of Yugo.</v>
      </c>
      <c r="EQ41">
        <f t="shared" ca="1" si="149"/>
        <v>3</v>
      </c>
      <c r="ER41">
        <f t="shared" ca="1" si="150"/>
        <v>10.25</v>
      </c>
      <c r="ES41">
        <f t="shared" ca="1" si="151"/>
        <v>1750</v>
      </c>
      <c r="ET41">
        <f t="shared" ca="1" si="152"/>
        <v>34.6</v>
      </c>
      <c r="EU41" t="str">
        <f t="shared" ca="1" si="153"/>
        <v>used ZAR</v>
      </c>
      <c r="EV41" t="str">
        <f t="shared" ca="1" si="154"/>
        <v>Used AUD</v>
      </c>
      <c r="EW41">
        <f t="shared" ca="1" si="155"/>
        <v>23.05</v>
      </c>
      <c r="EX41">
        <f t="shared" ca="1" si="156"/>
        <v>2.77</v>
      </c>
      <c r="EY41">
        <f t="shared" ca="1" si="157"/>
        <v>2</v>
      </c>
      <c r="EZ41">
        <f t="shared" ca="1" si="158"/>
        <v>0</v>
      </c>
      <c r="FA41">
        <f t="shared" ca="1" si="159"/>
        <v>1.8518518518518516</v>
      </c>
      <c r="FB41">
        <f t="shared" ca="1" si="160"/>
        <v>3.0699999999999998E-7</v>
      </c>
      <c r="FC41">
        <f t="shared" ca="1" si="161"/>
        <v>380</v>
      </c>
      <c r="FD41">
        <f t="shared" ca="1" si="162"/>
        <v>3.7037037037037033</v>
      </c>
      <c r="FE41" t="str">
        <f t="shared" ca="1" si="163"/>
        <v>Used NZD</v>
      </c>
      <c r="FF41" t="str">
        <f t="shared" ca="1" si="164"/>
        <v>Used AUD</v>
      </c>
      <c r="FG41" t="str">
        <f t="shared" ca="1" si="165"/>
        <v>Used USD</v>
      </c>
      <c r="FH41">
        <f t="shared" ca="1" si="166"/>
        <v>7.58</v>
      </c>
      <c r="FI41">
        <f t="shared" ca="1" si="167"/>
        <v>0.34602076124567471</v>
      </c>
      <c r="FJ41">
        <f t="shared" ca="1" si="168"/>
        <v>16.600000000000001</v>
      </c>
      <c r="FK41" t="str">
        <f t="shared" ca="1" si="169"/>
        <v>Used USD</v>
      </c>
      <c r="FL41" t="str">
        <f t="shared" ca="1" si="170"/>
        <v>Used USD</v>
      </c>
      <c r="FM41">
        <f t="shared" ca="1" si="171"/>
        <v>1.0101010101010102</v>
      </c>
      <c r="FN41">
        <f t="shared" ca="1" si="172"/>
        <v>1000</v>
      </c>
      <c r="FO41">
        <f t="shared" ca="1" si="173"/>
        <v>2.0999999999999999E-5</v>
      </c>
      <c r="FP41">
        <f t="shared" ca="1" si="174"/>
        <v>20.3</v>
      </c>
      <c r="FQ41" t="str">
        <f t="shared" ca="1" si="175"/>
        <v>Used NZD</v>
      </c>
      <c r="FR41">
        <f t="shared" ca="1" si="176"/>
        <v>5.9285000000000004E-2</v>
      </c>
      <c r="FS41">
        <f t="shared" ca="1" si="177"/>
        <v>160.85</v>
      </c>
      <c r="FT41" t="str">
        <f t="shared" ca="1" si="178"/>
        <v>Used USD</v>
      </c>
      <c r="FU41">
        <f t="shared" ca="1" si="179"/>
        <v>3.66</v>
      </c>
      <c r="FV41" t="str">
        <f t="shared" ca="1" si="180"/>
        <v>Used FFR</v>
      </c>
      <c r="FW41">
        <f t="shared" ca="1" si="181"/>
        <v>60.15</v>
      </c>
      <c r="FX41">
        <f t="shared" ca="1" si="182"/>
        <v>5.5300000000000002E-3</v>
      </c>
      <c r="FY41">
        <f t="shared" ca="1" si="183"/>
        <v>138.30000000000001</v>
      </c>
      <c r="FZ41">
        <f t="shared" ca="1" si="184"/>
        <v>0</v>
      </c>
      <c r="GA41">
        <f t="shared" ca="1" si="185"/>
        <v>3</v>
      </c>
      <c r="GB41">
        <f t="shared" ca="1" si="186"/>
        <v>3</v>
      </c>
      <c r="GC41" t="str">
        <f t="shared" ca="1" si="187"/>
        <v>Used FFR</v>
      </c>
      <c r="GD41">
        <f t="shared" ca="1" si="188"/>
        <v>3</v>
      </c>
      <c r="GE41">
        <f t="shared" ca="1" si="189"/>
        <v>2.4390243902439024</v>
      </c>
      <c r="GF41" t="str">
        <f t="shared" ca="1" si="190"/>
        <v>Used ITL</v>
      </c>
      <c r="GG41">
        <f t="shared" ca="1" si="191"/>
        <v>165</v>
      </c>
      <c r="GH41">
        <f t="shared" ca="1" si="192"/>
        <v>3.67</v>
      </c>
      <c r="GI41">
        <f t="shared" ca="1" si="193"/>
        <v>380</v>
      </c>
      <c r="GJ41">
        <f t="shared" ca="1" si="194"/>
        <v>3.4798000000000003E-2</v>
      </c>
      <c r="GK41">
        <f t="shared" ca="1" si="195"/>
        <v>0</v>
      </c>
      <c r="GL41">
        <f t="shared" ca="1" si="196"/>
        <v>7.6923076923076916</v>
      </c>
      <c r="GM41">
        <f t="shared" ca="1" si="197"/>
        <v>2.0499999999999998</v>
      </c>
      <c r="GN41" t="str">
        <f t="shared" ca="1" si="198"/>
        <v>Part of Czecho.</v>
      </c>
      <c r="GO41" t="str">
        <f t="shared" ca="1" si="199"/>
        <v>Part of Yugo.</v>
      </c>
      <c r="GP41">
        <f t="shared" ca="1" si="200"/>
        <v>1.6949152542372883</v>
      </c>
      <c r="GQ41">
        <f t="shared" ca="1" si="201"/>
        <v>105</v>
      </c>
      <c r="GR41" t="str">
        <f t="shared" ca="1" si="202"/>
        <v>Part of Somalia</v>
      </c>
      <c r="GS41">
        <f t="shared" ca="1" si="203"/>
        <v>2.5</v>
      </c>
      <c r="GT41">
        <f t="shared" ca="1" si="204"/>
        <v>156.6</v>
      </c>
      <c r="GU41">
        <f t="shared" ca="1" si="205"/>
        <v>33</v>
      </c>
      <c r="GV41">
        <f t="shared" ca="1" si="206"/>
        <v>0.32258064516129037</v>
      </c>
      <c r="GW41">
        <f t="shared" ca="1" si="207"/>
        <v>16.5</v>
      </c>
      <c r="GX41" t="str">
        <f t="shared" ca="1" si="208"/>
        <v>Used NOK</v>
      </c>
      <c r="GY41">
        <f t="shared" ca="1" si="209"/>
        <v>2.5641025641025639</v>
      </c>
      <c r="GZ41">
        <f t="shared" ca="1" si="210"/>
        <v>7.58</v>
      </c>
      <c r="HA41">
        <f t="shared" ca="1" si="211"/>
        <v>2.08</v>
      </c>
      <c r="HB41">
        <f t="shared" ca="1" si="212"/>
        <v>13.85</v>
      </c>
      <c r="HC41">
        <f t="shared" ca="1" si="213"/>
        <v>39.5</v>
      </c>
      <c r="HD41" t="str">
        <f t="shared" ca="1" si="214"/>
        <v>Part of USSR</v>
      </c>
      <c r="HE41">
        <f t="shared" ca="1" si="215"/>
        <v>59.3</v>
      </c>
      <c r="HF41">
        <f t="shared" ca="1" si="216"/>
        <v>25.95</v>
      </c>
      <c r="HG41" t="str">
        <f t="shared" ca="1" si="217"/>
        <v>Part of Indonesia</v>
      </c>
      <c r="HH41">
        <f t="shared" ca="1" si="218"/>
        <v>380</v>
      </c>
      <c r="HI41" t="str">
        <f t="shared" ca="1" si="219"/>
        <v>Used NZD</v>
      </c>
      <c r="HJ41">
        <f t="shared" ca="1" si="220"/>
        <v>1.5873015873015872</v>
      </c>
      <c r="HK41" t="str">
        <f t="shared" ca="1" si="221"/>
        <v>Part of USSR</v>
      </c>
      <c r="HL41">
        <f t="shared" ca="1" si="222"/>
        <v>5</v>
      </c>
      <c r="HM41">
        <f t="shared" ca="1" si="223"/>
        <v>0.85</v>
      </c>
      <c r="HN41">
        <f t="shared" ca="1" si="224"/>
        <v>592.85</v>
      </c>
      <c r="HO41" t="str">
        <f t="shared" ca="1" si="225"/>
        <v>Part of USSR</v>
      </c>
      <c r="HP41" t="str">
        <f t="shared" ca="1" si="226"/>
        <v>Used USD</v>
      </c>
      <c r="HQ41" t="str">
        <f t="shared" ca="1" si="227"/>
        <v>Used AUD</v>
      </c>
      <c r="HR41">
        <f t="shared" ca="1" si="228"/>
        <v>17.5</v>
      </c>
      <c r="HS41" t="str">
        <f t="shared" ca="1" si="229"/>
        <v>Part of USSR</v>
      </c>
      <c r="HT41">
        <f t="shared" ca="1" si="230"/>
        <v>3.67</v>
      </c>
      <c r="HU41">
        <f t="shared" ca="1" si="231"/>
        <v>0.69444444444444442</v>
      </c>
      <c r="HV41">
        <f t="shared" ca="1" si="232"/>
        <v>1</v>
      </c>
      <c r="HW41">
        <f t="shared" ca="1" si="233"/>
        <v>0.14000000000000001</v>
      </c>
      <c r="HX41" t="str">
        <f t="shared" ca="1" si="234"/>
        <v>Part of USSR</v>
      </c>
      <c r="HY41">
        <f t="shared" ca="1" si="235"/>
        <v>166</v>
      </c>
      <c r="HZ41" t="str">
        <f t="shared" ca="1" si="236"/>
        <v>Used ITL</v>
      </c>
      <c r="IA41">
        <f t="shared" ca="1" si="237"/>
        <v>18</v>
      </c>
      <c r="IB41">
        <f t="shared" ca="1" si="238"/>
        <v>118.75</v>
      </c>
      <c r="IC41" t="str">
        <f t="shared" ca="1" si="239"/>
        <v>used USD</v>
      </c>
      <c r="ID41">
        <f t="shared" ca="1" si="240"/>
        <v>0</v>
      </c>
      <c r="IE41" t="str">
        <f t="shared" ca="1" si="241"/>
        <v>Used JOD</v>
      </c>
      <c r="IF41">
        <f t="shared" ca="1" si="242"/>
        <v>10.65</v>
      </c>
      <c r="IG41">
        <f t="shared" ca="1" si="243"/>
        <v>7.6923076923076916</v>
      </c>
      <c r="IH41">
        <f t="shared" ca="1" si="244"/>
        <v>2.3255813953488373</v>
      </c>
    </row>
    <row r="42" spans="1:242" x14ac:dyDescent="0.25">
      <c r="A42" t="str">
        <f t="shared" ca="1" si="4"/>
        <v>1986</v>
      </c>
      <c r="B42">
        <f t="shared" ca="1" si="5"/>
        <v>161.5</v>
      </c>
      <c r="C42">
        <f t="shared" ca="1" si="6"/>
        <v>39</v>
      </c>
      <c r="D42">
        <f t="shared" ca="1" si="7"/>
        <v>16.7</v>
      </c>
      <c r="E42">
        <v>1</v>
      </c>
      <c r="F42" t="str">
        <f t="shared" ca="1" si="8"/>
        <v>n.a.</v>
      </c>
      <c r="G42">
        <f t="shared" ca="1" si="9"/>
        <v>1.85</v>
      </c>
      <c r="H42">
        <f t="shared" ca="1" si="10"/>
        <v>3.13</v>
      </c>
      <c r="I42">
        <f t="shared" ca="1" si="11"/>
        <v>3.13</v>
      </c>
      <c r="J42">
        <f t="shared" ca="1" si="12"/>
        <v>2.1000000000000001E-4</v>
      </c>
      <c r="K42" t="str">
        <f t="shared" ca="1" si="13"/>
        <v>Part of USSR</v>
      </c>
      <c r="L42">
        <f t="shared" ca="1" si="14"/>
        <v>2.09</v>
      </c>
      <c r="M42">
        <f t="shared" ca="1" si="15"/>
        <v>1.5151515151515151</v>
      </c>
      <c r="N42">
        <f t="shared" ca="1" si="16"/>
        <v>13.6</v>
      </c>
      <c r="O42" t="str">
        <f t="shared" ca="1" si="17"/>
        <v>Part of USSR</v>
      </c>
      <c r="P42">
        <f t="shared" ca="1" si="18"/>
        <v>1.1000000000000001</v>
      </c>
      <c r="Q42">
        <f t="shared" ca="1" si="19"/>
        <v>0.38167938931297707</v>
      </c>
      <c r="R42">
        <f t="shared" ca="1" si="20"/>
        <v>98</v>
      </c>
      <c r="S42">
        <f t="shared" ca="1" si="21"/>
        <v>2.2200000000000002</v>
      </c>
      <c r="T42" t="str">
        <f t="shared" ca="1" si="22"/>
        <v>Part of USSR</v>
      </c>
      <c r="U42">
        <f t="shared" ca="1" si="23"/>
        <v>40.65</v>
      </c>
      <c r="V42">
        <f t="shared" ca="1" si="24"/>
        <v>3.3</v>
      </c>
      <c r="W42">
        <f t="shared" ca="1" si="25"/>
        <v>319</v>
      </c>
      <c r="X42">
        <f t="shared" ca="1" si="26"/>
        <v>1.08</v>
      </c>
      <c r="Y42">
        <f t="shared" ca="1" si="27"/>
        <v>14.15</v>
      </c>
      <c r="Z42">
        <f t="shared" ca="1" si="28"/>
        <v>2.13</v>
      </c>
      <c r="AA42" t="str">
        <f t="shared" ca="1" si="29"/>
        <v>Part of Yugo.</v>
      </c>
      <c r="AB42">
        <f t="shared" ca="1" si="30"/>
        <v>2.5641025641025639</v>
      </c>
      <c r="AC42">
        <f t="shared" ca="1" si="31"/>
        <v>1.1454545454545454E-8</v>
      </c>
      <c r="AD42" t="str">
        <f t="shared" ca="1" si="32"/>
        <v>Used GBP</v>
      </c>
      <c r="AE42" t="str">
        <f t="shared" ca="1" si="33"/>
        <v>n.a.</v>
      </c>
      <c r="AF42">
        <f t="shared" ca="1" si="34"/>
        <v>2.2000000000000002</v>
      </c>
      <c r="AG42">
        <f t="shared" ca="1" si="35"/>
        <v>3.7799999999999999E-3</v>
      </c>
      <c r="AH42">
        <f t="shared" ca="1" si="36"/>
        <v>319</v>
      </c>
      <c r="AI42">
        <f t="shared" ca="1" si="37"/>
        <v>147.69999999999999</v>
      </c>
      <c r="AJ42">
        <f t="shared" ca="1" si="38"/>
        <v>130</v>
      </c>
      <c r="AK42">
        <f t="shared" ca="1" si="39"/>
        <v>319</v>
      </c>
      <c r="AL42">
        <f t="shared" ca="1" si="40"/>
        <v>1.37</v>
      </c>
      <c r="AM42">
        <f t="shared" ca="1" si="41"/>
        <v>140</v>
      </c>
      <c r="AN42">
        <f t="shared" ca="1" si="42"/>
        <v>0.90909090909090906</v>
      </c>
      <c r="AO42">
        <f t="shared" ca="1" si="43"/>
        <v>319</v>
      </c>
      <c r="AP42">
        <f t="shared" ca="1" si="44"/>
        <v>319</v>
      </c>
      <c r="AQ42">
        <f t="shared" ca="1" si="45"/>
        <v>232.6</v>
      </c>
      <c r="AR42">
        <f t="shared" ca="1" si="46"/>
        <v>4.0599999999999996</v>
      </c>
      <c r="AS42" t="str">
        <f t="shared" ca="1" si="47"/>
        <v>Used AUD</v>
      </c>
      <c r="AT42" t="str">
        <f t="shared" ca="1" si="48"/>
        <v>Used AUD</v>
      </c>
      <c r="AU42">
        <f t="shared" ca="1" si="49"/>
        <v>243.9</v>
      </c>
      <c r="AV42">
        <f t="shared" ca="1" si="50"/>
        <v>360</v>
      </c>
      <c r="AW42">
        <f t="shared" ca="1" si="51"/>
        <v>319</v>
      </c>
      <c r="AX42">
        <f t="shared" ca="1" si="52"/>
        <v>2.4916666666666668E-5</v>
      </c>
      <c r="AY42">
        <f t="shared" ca="1" si="53"/>
        <v>1.9230769230769229</v>
      </c>
      <c r="AZ42">
        <f t="shared" ca="1" si="54"/>
        <v>76.900000000000006</v>
      </c>
      <c r="BA42">
        <f t="shared" ca="1" si="55"/>
        <v>319</v>
      </c>
      <c r="BB42" t="str">
        <f t="shared" ca="1" si="56"/>
        <v>Part of Yugo.</v>
      </c>
      <c r="BC42">
        <f t="shared" ca="1" si="57"/>
        <v>29</v>
      </c>
      <c r="BD42">
        <f t="shared" ca="1" si="58"/>
        <v>0.51546391752577325</v>
      </c>
      <c r="BE42" t="str">
        <f t="shared" ca="1" si="59"/>
        <v>Used TRY</v>
      </c>
      <c r="BF42">
        <f t="shared" ca="1" si="60"/>
        <v>27.55</v>
      </c>
      <c r="BG42">
        <f t="shared" ca="1" si="61"/>
        <v>7.35</v>
      </c>
      <c r="BH42">
        <f t="shared" ca="1" si="62"/>
        <v>203.15</v>
      </c>
      <c r="BI42">
        <f t="shared" ca="1" si="63"/>
        <v>3.13</v>
      </c>
      <c r="BJ42">
        <f t="shared" ca="1" si="64"/>
        <v>3.22</v>
      </c>
      <c r="BK42">
        <f t="shared" ca="1" si="65"/>
        <v>161.5</v>
      </c>
      <c r="BL42">
        <f t="shared" ca="1" si="66"/>
        <v>2</v>
      </c>
      <c r="BM42">
        <f t="shared" ca="1" si="67"/>
        <v>9.1</v>
      </c>
      <c r="BN42">
        <f t="shared" ca="1" si="68"/>
        <v>319</v>
      </c>
      <c r="BO42" t="str">
        <f t="shared" ca="1" si="69"/>
        <v>Part of Ethiopia</v>
      </c>
      <c r="BP42" t="str">
        <f t="shared" ca="1" si="70"/>
        <v>Part of USSR</v>
      </c>
      <c r="BQ42">
        <f t="shared" ca="1" si="71"/>
        <v>3.83</v>
      </c>
      <c r="BR42" t="str">
        <f t="shared" ca="1" si="72"/>
        <v>n.a.</v>
      </c>
      <c r="BS42">
        <f t="shared" ca="1" si="73"/>
        <v>1.1111111111111112</v>
      </c>
      <c r="BT42">
        <f t="shared" ca="1" si="74"/>
        <v>0</v>
      </c>
      <c r="BU42">
        <f t="shared" ca="1" si="75"/>
        <v>1.2048192771084338</v>
      </c>
      <c r="BV42">
        <f t="shared" ca="1" si="76"/>
        <v>4.75</v>
      </c>
      <c r="BW42">
        <f t="shared" ca="1" si="77"/>
        <v>6.37</v>
      </c>
      <c r="BX42" t="str">
        <f t="shared" ca="1" si="78"/>
        <v>Used FFR</v>
      </c>
      <c r="BY42">
        <f t="shared" ca="1" si="79"/>
        <v>120.37</v>
      </c>
      <c r="BZ42">
        <f t="shared" ca="1" si="80"/>
        <v>319</v>
      </c>
      <c r="CA42">
        <f t="shared" ca="1" si="81"/>
        <v>8.3333333333333339</v>
      </c>
      <c r="CB42" t="str">
        <f t="shared" ca="1" si="82"/>
        <v>Part of USSR</v>
      </c>
      <c r="CC42">
        <f t="shared" ca="1" si="83"/>
        <v>1.93</v>
      </c>
      <c r="CD42">
        <f t="shared" ca="1" si="84"/>
        <v>218</v>
      </c>
      <c r="CE42">
        <f t="shared" ca="1" si="85"/>
        <v>1.1111111111111112</v>
      </c>
      <c r="CF42">
        <f t="shared" ca="1" si="86"/>
        <v>147.69999999999999</v>
      </c>
      <c r="CG42" t="str">
        <f t="shared" ca="1" si="87"/>
        <v>Used DKK</v>
      </c>
      <c r="CH42">
        <f t="shared" ca="1" si="88"/>
        <v>3.13</v>
      </c>
      <c r="CI42" t="str">
        <f t="shared" ca="1" si="89"/>
        <v>Used FFR</v>
      </c>
      <c r="CJ42" t="str">
        <f t="shared" ca="1" si="90"/>
        <v>Used USD</v>
      </c>
      <c r="CK42">
        <f t="shared" ca="1" si="91"/>
        <v>3.7</v>
      </c>
      <c r="CL42" t="str">
        <f t="shared" ca="1" si="92"/>
        <v>Used GBP</v>
      </c>
      <c r="CM42">
        <f t="shared" ca="1" si="93"/>
        <v>420</v>
      </c>
      <c r="CN42">
        <f t="shared" ca="1" si="94"/>
        <v>320</v>
      </c>
      <c r="CO42">
        <f t="shared" ca="1" si="95"/>
        <v>47</v>
      </c>
      <c r="CP42">
        <f t="shared" ca="1" si="96"/>
        <v>8.4</v>
      </c>
      <c r="CQ42">
        <f t="shared" ca="1" si="97"/>
        <v>3</v>
      </c>
      <c r="CR42">
        <f t="shared" ca="1" si="98"/>
        <v>7.55</v>
      </c>
      <c r="CS42">
        <f t="shared" ca="1" si="99"/>
        <v>61.4</v>
      </c>
      <c r="CT42">
        <f t="shared" ca="1" si="100"/>
        <v>38.5</v>
      </c>
      <c r="CU42">
        <f t="shared" ca="1" si="101"/>
        <v>14.15</v>
      </c>
      <c r="CV42">
        <f t="shared" ca="1" si="102"/>
        <v>1825</v>
      </c>
      <c r="CW42">
        <f t="shared" ca="1" si="103"/>
        <v>815</v>
      </c>
      <c r="CX42">
        <f t="shared" ca="1" si="104"/>
        <v>1.3888888888888888</v>
      </c>
      <c r="CY42">
        <f t="shared" ca="1" si="105"/>
        <v>0.7246376811594204</v>
      </c>
      <c r="CZ42" t="str">
        <f t="shared" ca="1" si="106"/>
        <v>Used GBP</v>
      </c>
      <c r="DA42">
        <f t="shared" ca="1" si="107"/>
        <v>1.55</v>
      </c>
      <c r="DB42">
        <f t="shared" ca="1" si="108"/>
        <v>1331.95</v>
      </c>
      <c r="DC42">
        <f t="shared" ca="1" si="109"/>
        <v>6.47</v>
      </c>
      <c r="DD42">
        <f t="shared" ca="1" si="110"/>
        <v>159.30000000000001</v>
      </c>
      <c r="DE42" t="str">
        <f t="shared" ca="1" si="111"/>
        <v>Used GBP</v>
      </c>
      <c r="DF42">
        <f t="shared" ca="1" si="112"/>
        <v>0.3546099290780142</v>
      </c>
      <c r="DG42" t="str">
        <f t="shared" ca="1" si="113"/>
        <v>Part of USSR</v>
      </c>
      <c r="DH42">
        <f t="shared" ca="1" si="114"/>
        <v>17.100000000000001</v>
      </c>
      <c r="DI42" t="str">
        <f t="shared" ca="1" si="115"/>
        <v>Used AUD</v>
      </c>
      <c r="DJ42">
        <f t="shared" ca="1" si="116"/>
        <v>13</v>
      </c>
      <c r="DK42">
        <f t="shared" ca="1" si="117"/>
        <v>1000</v>
      </c>
      <c r="DL42" t="str">
        <f t="shared" ca="1" si="118"/>
        <v>Part of Yugo.</v>
      </c>
      <c r="DM42">
        <f t="shared" ca="1" si="119"/>
        <v>0.29239766081871343</v>
      </c>
      <c r="DN42" t="str">
        <f t="shared" ca="1" si="120"/>
        <v>Part of USSR</v>
      </c>
      <c r="DO42">
        <f t="shared" ca="1" si="121"/>
        <v>595</v>
      </c>
      <c r="DP42" t="str">
        <f t="shared" ca="1" si="122"/>
        <v>Part of USSR</v>
      </c>
      <c r="DQ42">
        <f t="shared" ca="1" si="123"/>
        <v>87</v>
      </c>
      <c r="DR42">
        <f t="shared" ca="1" si="124"/>
        <v>2.7027027027027026</v>
      </c>
      <c r="DS42">
        <f t="shared" ca="1" si="125"/>
        <v>1</v>
      </c>
      <c r="DT42">
        <f t="shared" ca="1" si="126"/>
        <v>1.3333333333333333</v>
      </c>
      <c r="DU42">
        <f t="shared" ca="1" si="127"/>
        <v>1.63</v>
      </c>
      <c r="DV42" t="str">
        <f t="shared" ca="1" si="128"/>
        <v>Part of USSR</v>
      </c>
      <c r="DW42">
        <f t="shared" ca="1" si="129"/>
        <v>40.65</v>
      </c>
      <c r="DX42">
        <f t="shared" ca="1" si="130"/>
        <v>7.95</v>
      </c>
      <c r="DY42" t="str">
        <f t="shared" ca="1" si="131"/>
        <v>Part of Yugo.</v>
      </c>
      <c r="DZ42">
        <f t="shared" ca="1" si="132"/>
        <v>815</v>
      </c>
      <c r="EA42">
        <f t="shared" ca="1" si="133"/>
        <v>2.3809523809523809</v>
      </c>
      <c r="EB42">
        <f t="shared" ca="1" si="134"/>
        <v>2.62</v>
      </c>
      <c r="EC42">
        <f t="shared" ca="1" si="135"/>
        <v>6.9</v>
      </c>
      <c r="ED42">
        <f t="shared" ca="1" si="136"/>
        <v>319</v>
      </c>
      <c r="EE42">
        <f t="shared" ca="1" si="137"/>
        <v>0.38759689922480617</v>
      </c>
      <c r="EF42" t="str">
        <f t="shared" ca="1" si="138"/>
        <v>Used USD</v>
      </c>
      <c r="EG42" t="str">
        <f t="shared" ca="1" si="139"/>
        <v>Used FFR</v>
      </c>
      <c r="EH42">
        <f t="shared" ca="1" si="140"/>
        <v>175</v>
      </c>
      <c r="EI42">
        <f t="shared" ca="1" si="141"/>
        <v>14.2</v>
      </c>
      <c r="EJ42" t="str">
        <f t="shared" ca="1" si="142"/>
        <v>Used FF</v>
      </c>
      <c r="EK42">
        <f t="shared" ca="1" si="143"/>
        <v>0.98</v>
      </c>
      <c r="EL42" t="str">
        <f t="shared" ca="1" si="144"/>
        <v>Used USD</v>
      </c>
      <c r="EM42" t="str">
        <f t="shared" ca="1" si="145"/>
        <v>Part of USSR</v>
      </c>
      <c r="EN42" t="str">
        <f t="shared" ca="1" si="146"/>
        <v>Used FFR</v>
      </c>
      <c r="EO42">
        <f t="shared" ca="1" si="147"/>
        <v>45</v>
      </c>
      <c r="EP42" t="str">
        <f t="shared" ca="1" si="148"/>
        <v>Part of Yugo.</v>
      </c>
      <c r="EQ42">
        <f t="shared" ca="1" si="149"/>
        <v>3.13</v>
      </c>
      <c r="ER42">
        <f t="shared" ca="1" si="150"/>
        <v>8.7799999999999994</v>
      </c>
      <c r="ES42">
        <f t="shared" ca="1" si="151"/>
        <v>1950</v>
      </c>
      <c r="ET42">
        <f t="shared" ca="1" si="152"/>
        <v>35</v>
      </c>
      <c r="EU42" t="str">
        <f t="shared" ca="1" si="153"/>
        <v>used ZAR</v>
      </c>
      <c r="EV42" t="str">
        <f t="shared" ca="1" si="154"/>
        <v>Used AUD</v>
      </c>
      <c r="EW42">
        <f t="shared" ca="1" si="155"/>
        <v>23</v>
      </c>
      <c r="EX42">
        <f t="shared" ca="1" si="156"/>
        <v>2.1800000000000002</v>
      </c>
      <c r="EY42">
        <f t="shared" ca="1" si="157"/>
        <v>2.13</v>
      </c>
      <c r="EZ42">
        <f t="shared" ca="1" si="158"/>
        <v>120.37</v>
      </c>
      <c r="FA42">
        <f t="shared" ca="1" si="159"/>
        <v>1.9230769230769229</v>
      </c>
      <c r="FB42">
        <f t="shared" ca="1" si="160"/>
        <v>1.02E-6</v>
      </c>
      <c r="FC42">
        <f t="shared" ca="1" si="161"/>
        <v>319</v>
      </c>
      <c r="FD42">
        <f t="shared" ca="1" si="162"/>
        <v>7.6923076923076916</v>
      </c>
      <c r="FE42" t="str">
        <f t="shared" ca="1" si="163"/>
        <v>Used NZD</v>
      </c>
      <c r="FF42" t="str">
        <f t="shared" ca="1" si="164"/>
        <v>Used AUD</v>
      </c>
      <c r="FG42" t="str">
        <f t="shared" ca="1" si="165"/>
        <v>Used USD</v>
      </c>
      <c r="FH42">
        <f t="shared" ca="1" si="166"/>
        <v>7.35</v>
      </c>
      <c r="FI42">
        <f t="shared" ca="1" si="167"/>
        <v>0.39215686274509809</v>
      </c>
      <c r="FJ42">
        <f t="shared" ca="1" si="168"/>
        <v>17.350000000000001</v>
      </c>
      <c r="FK42" t="str">
        <f t="shared" ca="1" si="169"/>
        <v>Used USD</v>
      </c>
      <c r="FL42" t="str">
        <f t="shared" ca="1" si="170"/>
        <v>Used USD</v>
      </c>
      <c r="FM42">
        <f t="shared" ca="1" si="171"/>
        <v>1.0869565217391304</v>
      </c>
      <c r="FN42">
        <f t="shared" ca="1" si="172"/>
        <v>885</v>
      </c>
      <c r="FO42">
        <f t="shared" ca="1" si="173"/>
        <v>2.2750000000000001E-5</v>
      </c>
      <c r="FP42">
        <f t="shared" ca="1" si="174"/>
        <v>21</v>
      </c>
      <c r="FQ42" t="str">
        <f t="shared" ca="1" si="175"/>
        <v>Used NZD</v>
      </c>
      <c r="FR42">
        <f t="shared" ca="1" si="176"/>
        <v>8.7499999999999994E-2</v>
      </c>
      <c r="FS42">
        <f t="shared" ca="1" si="177"/>
        <v>150</v>
      </c>
      <c r="FT42" t="str">
        <f t="shared" ca="1" si="178"/>
        <v>Used USD</v>
      </c>
      <c r="FU42">
        <f t="shared" ca="1" si="179"/>
        <v>3.75</v>
      </c>
      <c r="FV42" t="str">
        <f t="shared" ca="1" si="180"/>
        <v>Used FFR</v>
      </c>
      <c r="FW42">
        <f t="shared" ca="1" si="181"/>
        <v>60.2</v>
      </c>
      <c r="FX42">
        <f t="shared" ca="1" si="182"/>
        <v>4.15E-3</v>
      </c>
      <c r="FY42">
        <f t="shared" ca="1" si="183"/>
        <v>109</v>
      </c>
      <c r="FZ42">
        <f t="shared" ca="1" si="184"/>
        <v>0</v>
      </c>
      <c r="GA42">
        <f t="shared" ca="1" si="185"/>
        <v>3.13</v>
      </c>
      <c r="GB42">
        <f t="shared" ca="1" si="186"/>
        <v>3.13</v>
      </c>
      <c r="GC42" t="str">
        <f t="shared" ca="1" si="187"/>
        <v>Used FFR</v>
      </c>
      <c r="GD42">
        <f t="shared" ca="1" si="188"/>
        <v>3.13</v>
      </c>
      <c r="GE42">
        <f t="shared" ca="1" si="189"/>
        <v>4.166666666666667</v>
      </c>
      <c r="GF42" t="str">
        <f t="shared" ca="1" si="190"/>
        <v>n.a.</v>
      </c>
      <c r="GG42">
        <f t="shared" ca="1" si="191"/>
        <v>140</v>
      </c>
      <c r="GH42">
        <f t="shared" ca="1" si="192"/>
        <v>3.85</v>
      </c>
      <c r="GI42">
        <f t="shared" ca="1" si="193"/>
        <v>319</v>
      </c>
      <c r="GJ42">
        <f t="shared" ca="1" si="194"/>
        <v>5.5E-2</v>
      </c>
      <c r="GK42">
        <f t="shared" ca="1" si="195"/>
        <v>0</v>
      </c>
      <c r="GL42">
        <f t="shared" ca="1" si="196"/>
        <v>50</v>
      </c>
      <c r="GM42">
        <f t="shared" ca="1" si="197"/>
        <v>2.17</v>
      </c>
      <c r="GN42" t="str">
        <f t="shared" ca="1" si="198"/>
        <v>Part of Czecho.</v>
      </c>
      <c r="GO42" t="str">
        <f t="shared" ca="1" si="199"/>
        <v>Part of Yugo.</v>
      </c>
      <c r="GP42">
        <f t="shared" ca="1" si="200"/>
        <v>2.0833333333333335</v>
      </c>
      <c r="GQ42">
        <f t="shared" ca="1" si="201"/>
        <v>147</v>
      </c>
      <c r="GR42" t="str">
        <f t="shared" ca="1" si="202"/>
        <v>Part of Somalia</v>
      </c>
      <c r="GS42">
        <f t="shared" ca="1" si="203"/>
        <v>2.7027027027027026</v>
      </c>
      <c r="GT42">
        <f t="shared" ca="1" si="204"/>
        <v>133</v>
      </c>
      <c r="GU42">
        <f t="shared" ca="1" si="205"/>
        <v>29.25</v>
      </c>
      <c r="GV42">
        <f t="shared" ca="1" si="206"/>
        <v>0.55555555555555558</v>
      </c>
      <c r="GW42">
        <f t="shared" ca="1" si="207"/>
        <v>18</v>
      </c>
      <c r="GX42" t="str">
        <f t="shared" ca="1" si="208"/>
        <v>Used NOK</v>
      </c>
      <c r="GY42">
        <f t="shared" ca="1" si="209"/>
        <v>2.6315789473684212</v>
      </c>
      <c r="GZ42">
        <f t="shared" ca="1" si="210"/>
        <v>6.85</v>
      </c>
      <c r="HA42">
        <f t="shared" ca="1" si="211"/>
        <v>1.63</v>
      </c>
      <c r="HB42">
        <f t="shared" ca="1" si="212"/>
        <v>27.25</v>
      </c>
      <c r="HC42">
        <f t="shared" ca="1" si="213"/>
        <v>38.5</v>
      </c>
      <c r="HD42" t="str">
        <f t="shared" ca="1" si="214"/>
        <v>Part of USSR</v>
      </c>
      <c r="HE42">
        <f t="shared" ca="1" si="215"/>
        <v>180</v>
      </c>
      <c r="HF42">
        <f t="shared" ca="1" si="216"/>
        <v>25.5</v>
      </c>
      <c r="HG42" t="str">
        <f t="shared" ca="1" si="217"/>
        <v>Part of Indonesia</v>
      </c>
      <c r="HH42">
        <f t="shared" ca="1" si="218"/>
        <v>319</v>
      </c>
      <c r="HI42" t="str">
        <f t="shared" ca="1" si="219"/>
        <v>Used NZD</v>
      </c>
      <c r="HJ42">
        <f t="shared" ca="1" si="220"/>
        <v>1.7857142857142856</v>
      </c>
      <c r="HK42" t="str">
        <f t="shared" ca="1" si="221"/>
        <v>Part of USSR</v>
      </c>
      <c r="HL42">
        <f t="shared" ca="1" si="222"/>
        <v>4.55</v>
      </c>
      <c r="HM42">
        <f t="shared" ca="1" si="223"/>
        <v>0.87</v>
      </c>
      <c r="HN42">
        <f t="shared" ca="1" si="224"/>
        <v>812</v>
      </c>
      <c r="HO42" t="str">
        <f t="shared" ca="1" si="225"/>
        <v>Part of USSR</v>
      </c>
      <c r="HP42" t="str">
        <f t="shared" ca="1" si="226"/>
        <v>n.a.</v>
      </c>
      <c r="HQ42" t="str">
        <f t="shared" ca="1" si="227"/>
        <v>Used AUD</v>
      </c>
      <c r="HR42">
        <f t="shared" ca="1" si="228"/>
        <v>105</v>
      </c>
      <c r="HS42" t="str">
        <f t="shared" ca="1" si="229"/>
        <v>Part of USSR</v>
      </c>
      <c r="HT42">
        <f t="shared" ca="1" si="230"/>
        <v>3.77</v>
      </c>
      <c r="HU42">
        <f t="shared" ca="1" si="231"/>
        <v>0.67567567567567566</v>
      </c>
      <c r="HV42">
        <f t="shared" ca="1" si="232"/>
        <v>1</v>
      </c>
      <c r="HW42">
        <f t="shared" ca="1" si="233"/>
        <v>0.2</v>
      </c>
      <c r="HX42" t="str">
        <f t="shared" ca="1" si="234"/>
        <v>Part of USSR</v>
      </c>
      <c r="HY42">
        <f t="shared" ca="1" si="235"/>
        <v>118</v>
      </c>
      <c r="HZ42">
        <f t="shared" ca="1" si="236"/>
        <v>1331.95</v>
      </c>
      <c r="IA42">
        <f t="shared" ca="1" si="237"/>
        <v>25</v>
      </c>
      <c r="IB42">
        <f t="shared" ca="1" si="238"/>
        <v>250</v>
      </c>
      <c r="IC42" t="str">
        <f t="shared" ca="1" si="239"/>
        <v>used USD</v>
      </c>
      <c r="ID42">
        <f t="shared" ca="1" si="240"/>
        <v>120.37</v>
      </c>
      <c r="IE42" t="str">
        <f t="shared" ca="1" si="241"/>
        <v>Used JOD</v>
      </c>
      <c r="IF42">
        <f t="shared" ca="1" si="242"/>
        <v>12.1</v>
      </c>
      <c r="IG42">
        <f t="shared" ca="1" si="243"/>
        <v>16.666666666666668</v>
      </c>
      <c r="IH42">
        <f t="shared" ca="1" si="244"/>
        <v>2.8571428571428572</v>
      </c>
    </row>
    <row r="43" spans="1:242" x14ac:dyDescent="0.25">
      <c r="A43" t="str">
        <f t="shared" ca="1" si="4"/>
        <v>1987</v>
      </c>
      <c r="B43">
        <f t="shared" ca="1" si="5"/>
        <v>198</v>
      </c>
      <c r="C43">
        <f t="shared" ca="1" si="6"/>
        <v>40</v>
      </c>
      <c r="D43">
        <f t="shared" ca="1" si="7"/>
        <v>25.6</v>
      </c>
      <c r="E43">
        <v>1</v>
      </c>
      <c r="F43">
        <f t="shared" ca="1" si="8"/>
        <v>0</v>
      </c>
      <c r="G43">
        <f t="shared" ca="1" si="9"/>
        <v>2.1</v>
      </c>
      <c r="H43">
        <f t="shared" ca="1" si="10"/>
        <v>3.25</v>
      </c>
      <c r="I43">
        <f t="shared" ca="1" si="11"/>
        <v>3.25</v>
      </c>
      <c r="J43">
        <f t="shared" ca="1" si="12"/>
        <v>5.5000000000000003E-4</v>
      </c>
      <c r="K43" t="str">
        <f t="shared" ca="1" si="13"/>
        <v>Part of USSR</v>
      </c>
      <c r="L43">
        <f t="shared" ca="1" si="14"/>
        <v>0</v>
      </c>
      <c r="M43">
        <f t="shared" ca="1" si="15"/>
        <v>1.4084507042253522</v>
      </c>
      <c r="N43">
        <f t="shared" ca="1" si="16"/>
        <v>11.55</v>
      </c>
      <c r="O43" t="str">
        <f t="shared" ca="1" si="17"/>
        <v>Part of USSR</v>
      </c>
      <c r="P43">
        <f t="shared" ca="1" si="18"/>
        <v>1.0900000000000001</v>
      </c>
      <c r="Q43">
        <f t="shared" ca="1" si="19"/>
        <v>0.38910505836575876</v>
      </c>
      <c r="R43">
        <f t="shared" ca="1" si="20"/>
        <v>97</v>
      </c>
      <c r="S43">
        <f t="shared" ca="1" si="21"/>
        <v>2.08</v>
      </c>
      <c r="T43" t="str">
        <f t="shared" ca="1" si="22"/>
        <v>Part of USSR</v>
      </c>
      <c r="U43">
        <f t="shared" ca="1" si="23"/>
        <v>34.4</v>
      </c>
      <c r="V43">
        <f t="shared" ca="1" si="24"/>
        <v>3.33</v>
      </c>
      <c r="W43">
        <f t="shared" ca="1" si="25"/>
        <v>277</v>
      </c>
      <c r="X43">
        <f t="shared" ca="1" si="26"/>
        <v>0</v>
      </c>
      <c r="Y43">
        <f t="shared" ca="1" si="27"/>
        <v>14.55</v>
      </c>
      <c r="Z43">
        <f t="shared" ca="1" si="28"/>
        <v>2.35</v>
      </c>
      <c r="AA43" t="str">
        <f t="shared" ca="1" si="29"/>
        <v>Part of Yugo.</v>
      </c>
      <c r="AB43">
        <f t="shared" ca="1" si="30"/>
        <v>2.0833333333333335</v>
      </c>
      <c r="AC43">
        <f t="shared" ca="1" si="31"/>
        <v>3.563636363636364E-8</v>
      </c>
      <c r="AD43" t="str">
        <f t="shared" ca="1" si="32"/>
        <v>Used GBP</v>
      </c>
      <c r="AE43" t="str">
        <f t="shared" ca="1" si="33"/>
        <v>Used USD</v>
      </c>
      <c r="AF43">
        <f t="shared" ca="1" si="34"/>
        <v>0</v>
      </c>
      <c r="AG43">
        <f t="shared" ca="1" si="35"/>
        <v>4.3E-3</v>
      </c>
      <c r="AH43">
        <f t="shared" ca="1" si="36"/>
        <v>277</v>
      </c>
      <c r="AI43">
        <f t="shared" ca="1" si="37"/>
        <v>128</v>
      </c>
      <c r="AJ43">
        <f t="shared" ca="1" si="38"/>
        <v>150</v>
      </c>
      <c r="AK43">
        <f t="shared" ca="1" si="39"/>
        <v>277</v>
      </c>
      <c r="AL43">
        <f t="shared" ca="1" si="40"/>
        <v>1.31</v>
      </c>
      <c r="AM43">
        <f t="shared" ca="1" si="41"/>
        <v>0</v>
      </c>
      <c r="AN43">
        <f t="shared" ca="1" si="42"/>
        <v>0</v>
      </c>
      <c r="AO43">
        <f t="shared" ca="1" si="43"/>
        <v>277</v>
      </c>
      <c r="AP43">
        <f t="shared" ca="1" si="44"/>
        <v>277</v>
      </c>
      <c r="AQ43">
        <f t="shared" ca="1" si="45"/>
        <v>285</v>
      </c>
      <c r="AR43">
        <f t="shared" ca="1" si="46"/>
        <v>4.4800000000000004</v>
      </c>
      <c r="AS43" t="str">
        <f t="shared" ca="1" si="47"/>
        <v>Used AUD</v>
      </c>
      <c r="AT43" t="str">
        <f t="shared" ca="1" si="48"/>
        <v>Used AUD</v>
      </c>
      <c r="AU43">
        <f t="shared" ca="1" si="49"/>
        <v>305</v>
      </c>
      <c r="AV43">
        <f t="shared" ca="1" si="50"/>
        <v>325</v>
      </c>
      <c r="AW43">
        <f t="shared" ca="1" si="51"/>
        <v>277</v>
      </c>
      <c r="AX43">
        <f t="shared" ca="1" si="52"/>
        <v>5.0000000000000002E-5</v>
      </c>
      <c r="AY43">
        <f t="shared" ca="1" si="53"/>
        <v>1.4925373134328357</v>
      </c>
      <c r="AZ43">
        <f t="shared" ca="1" si="54"/>
        <v>87</v>
      </c>
      <c r="BA43">
        <f t="shared" ca="1" si="55"/>
        <v>277</v>
      </c>
      <c r="BB43" t="str">
        <f t="shared" ca="1" si="56"/>
        <v>Part of Yugo.</v>
      </c>
      <c r="BC43">
        <f t="shared" ca="1" si="57"/>
        <v>30</v>
      </c>
      <c r="BD43">
        <f t="shared" ca="1" si="58"/>
        <v>0.4587155963302752</v>
      </c>
      <c r="BE43" t="str">
        <f t="shared" ca="1" si="59"/>
        <v>Used TRY</v>
      </c>
      <c r="BF43">
        <f t="shared" ca="1" si="60"/>
        <v>28.6</v>
      </c>
      <c r="BG43">
        <f t="shared" ca="1" si="61"/>
        <v>6.3</v>
      </c>
      <c r="BH43">
        <f t="shared" ca="1" si="62"/>
        <v>208</v>
      </c>
      <c r="BI43">
        <f t="shared" ca="1" si="63"/>
        <v>3.25</v>
      </c>
      <c r="BJ43">
        <f t="shared" ca="1" si="64"/>
        <v>5.25</v>
      </c>
      <c r="BK43">
        <f t="shared" ca="1" si="65"/>
        <v>290</v>
      </c>
      <c r="BL43">
        <f t="shared" ca="1" si="66"/>
        <v>2.0833333333333335</v>
      </c>
      <c r="BM43">
        <f t="shared" ca="1" si="67"/>
        <v>10</v>
      </c>
      <c r="BN43">
        <f t="shared" ca="1" si="68"/>
        <v>277</v>
      </c>
      <c r="BO43" t="str">
        <f t="shared" ca="1" si="69"/>
        <v>Part of Ethiopia</v>
      </c>
      <c r="BP43" t="str">
        <f t="shared" ca="1" si="70"/>
        <v>Part of USSR</v>
      </c>
      <c r="BQ43">
        <f t="shared" ca="1" si="71"/>
        <v>6</v>
      </c>
      <c r="BR43" t="str">
        <f t="shared" ca="1" si="72"/>
        <v>n.a.</v>
      </c>
      <c r="BS43">
        <f t="shared" ca="1" si="73"/>
        <v>0</v>
      </c>
      <c r="BT43">
        <f t="shared" ca="1" si="74"/>
        <v>0</v>
      </c>
      <c r="BU43">
        <f t="shared" ca="1" si="75"/>
        <v>1.7241379310344829</v>
      </c>
      <c r="BV43" t="str">
        <f t="shared" ca="1" si="76"/>
        <v>n.a.</v>
      </c>
      <c r="BW43">
        <f t="shared" ca="1" si="77"/>
        <v>5.55</v>
      </c>
      <c r="BX43" t="str">
        <f t="shared" ca="1" si="78"/>
        <v>Used FFR</v>
      </c>
      <c r="BY43">
        <f t="shared" ca="1" si="79"/>
        <v>0</v>
      </c>
      <c r="BZ43">
        <f t="shared" ca="1" si="80"/>
        <v>277</v>
      </c>
      <c r="CA43">
        <f t="shared" ca="1" si="81"/>
        <v>8.3333333333333339</v>
      </c>
      <c r="CB43" t="str">
        <f t="shared" ca="1" si="82"/>
        <v>Part of USSR</v>
      </c>
      <c r="CC43">
        <f t="shared" ca="1" si="83"/>
        <v>1.64</v>
      </c>
      <c r="CD43">
        <f t="shared" ca="1" si="84"/>
        <v>227</v>
      </c>
      <c r="CE43">
        <f t="shared" ca="1" si="85"/>
        <v>0</v>
      </c>
      <c r="CF43">
        <f t="shared" ca="1" si="86"/>
        <v>138.6</v>
      </c>
      <c r="CG43" t="str">
        <f t="shared" ca="1" si="87"/>
        <v>Used DKK</v>
      </c>
      <c r="CH43">
        <f t="shared" ca="1" si="88"/>
        <v>3.25</v>
      </c>
      <c r="CI43" t="str">
        <f t="shared" ca="1" si="89"/>
        <v>Used FFR</v>
      </c>
      <c r="CJ43" t="str">
        <f t="shared" ca="1" si="90"/>
        <v>Used USD</v>
      </c>
      <c r="CK43">
        <f t="shared" ca="1" si="91"/>
        <v>3.32</v>
      </c>
      <c r="CL43" t="str">
        <f t="shared" ca="1" si="92"/>
        <v>Used GBP</v>
      </c>
      <c r="CM43">
        <f t="shared" ca="1" si="93"/>
        <v>490</v>
      </c>
      <c r="CN43">
        <f t="shared" ca="1" si="94"/>
        <v>1000</v>
      </c>
      <c r="CO43">
        <f t="shared" ca="1" si="95"/>
        <v>51</v>
      </c>
      <c r="CP43">
        <f t="shared" ca="1" si="96"/>
        <v>11</v>
      </c>
      <c r="CQ43">
        <f t="shared" ca="1" si="97"/>
        <v>2.85</v>
      </c>
      <c r="CR43">
        <f t="shared" ca="1" si="98"/>
        <v>7.69</v>
      </c>
      <c r="CS43">
        <f t="shared" ca="1" si="99"/>
        <v>62.55</v>
      </c>
      <c r="CT43">
        <f t="shared" ca="1" si="100"/>
        <v>35</v>
      </c>
      <c r="CU43">
        <f t="shared" ca="1" si="101"/>
        <v>14.55</v>
      </c>
      <c r="CV43">
        <f t="shared" ca="1" si="102"/>
        <v>1900</v>
      </c>
      <c r="CW43">
        <f t="shared" ca="1" si="103"/>
        <v>1100</v>
      </c>
      <c r="CX43">
        <f t="shared" ca="1" si="104"/>
        <v>1.7857142857142856</v>
      </c>
      <c r="CY43">
        <f t="shared" ca="1" si="105"/>
        <v>0.625</v>
      </c>
      <c r="CZ43" t="str">
        <f t="shared" ca="1" si="106"/>
        <v>Used GBP</v>
      </c>
      <c r="DA43">
        <f t="shared" ca="1" si="107"/>
        <v>1.7</v>
      </c>
      <c r="DB43">
        <f t="shared" ca="1" si="108"/>
        <v>1217</v>
      </c>
      <c r="DC43">
        <f t="shared" ca="1" si="109"/>
        <v>6.5</v>
      </c>
      <c r="DD43">
        <f t="shared" ca="1" si="110"/>
        <v>128.69999999999999</v>
      </c>
      <c r="DE43" t="str">
        <f t="shared" ca="1" si="111"/>
        <v>Used GBP</v>
      </c>
      <c r="DF43">
        <f t="shared" ca="1" si="112"/>
        <v>0.36101083032490977</v>
      </c>
      <c r="DG43" t="str">
        <f t="shared" ca="1" si="113"/>
        <v>Part of USSR</v>
      </c>
      <c r="DH43">
        <f t="shared" ca="1" si="114"/>
        <v>20</v>
      </c>
      <c r="DI43" t="str">
        <f t="shared" ca="1" si="115"/>
        <v>Used AUD</v>
      </c>
      <c r="DJ43">
        <f t="shared" ca="1" si="116"/>
        <v>14.9</v>
      </c>
      <c r="DK43">
        <f t="shared" ca="1" si="117"/>
        <v>890</v>
      </c>
      <c r="DL43" t="str">
        <f t="shared" ca="1" si="118"/>
        <v>Part of Yugo.</v>
      </c>
      <c r="DM43">
        <f t="shared" ca="1" si="119"/>
        <v>0.2770083102493075</v>
      </c>
      <c r="DN43" t="str">
        <f t="shared" ca="1" si="120"/>
        <v>Part of USSR</v>
      </c>
      <c r="DO43">
        <f t="shared" ca="1" si="121"/>
        <v>630</v>
      </c>
      <c r="DP43" t="str">
        <f t="shared" ca="1" si="122"/>
        <v>Part of USSR</v>
      </c>
      <c r="DQ43">
        <f t="shared" ca="1" si="123"/>
        <v>690</v>
      </c>
      <c r="DR43">
        <f t="shared" ca="1" si="124"/>
        <v>2.2727272727272729</v>
      </c>
      <c r="DS43">
        <f t="shared" ca="1" si="125"/>
        <v>1</v>
      </c>
      <c r="DT43">
        <f t="shared" ca="1" si="126"/>
        <v>1.1111111111111112</v>
      </c>
      <c r="DU43">
        <f t="shared" ca="1" si="127"/>
        <v>0</v>
      </c>
      <c r="DV43" t="str">
        <f t="shared" ca="1" si="128"/>
        <v>Part of USSR</v>
      </c>
      <c r="DW43">
        <f t="shared" ca="1" si="129"/>
        <v>34.4</v>
      </c>
      <c r="DX43">
        <f t="shared" ca="1" si="130"/>
        <v>8.15</v>
      </c>
      <c r="DY43" t="str">
        <f t="shared" ca="1" si="131"/>
        <v>Part of Yugo.</v>
      </c>
      <c r="DZ43">
        <f t="shared" ca="1" si="132"/>
        <v>1600</v>
      </c>
      <c r="EA43">
        <f t="shared" ca="1" si="133"/>
        <v>2.3255813953488373</v>
      </c>
      <c r="EB43">
        <f t="shared" ca="1" si="134"/>
        <v>2.59</v>
      </c>
      <c r="EC43">
        <f t="shared" ca="1" si="135"/>
        <v>9.8000000000000007</v>
      </c>
      <c r="ED43">
        <f t="shared" ca="1" si="136"/>
        <v>277</v>
      </c>
      <c r="EE43">
        <f t="shared" ca="1" si="137"/>
        <v>0.33333333333333331</v>
      </c>
      <c r="EF43" t="str">
        <f t="shared" ca="1" si="138"/>
        <v>Used USD</v>
      </c>
      <c r="EG43" t="str">
        <f t="shared" ca="1" si="139"/>
        <v>Used FFR</v>
      </c>
      <c r="EH43">
        <f t="shared" ca="1" si="140"/>
        <v>195</v>
      </c>
      <c r="EI43">
        <f t="shared" ca="1" si="141"/>
        <v>13</v>
      </c>
      <c r="EJ43" t="str">
        <f t="shared" ca="1" si="142"/>
        <v>Used FF</v>
      </c>
      <c r="EK43">
        <f t="shared" ca="1" si="143"/>
        <v>2.8570000000000002</v>
      </c>
      <c r="EL43" t="str">
        <f t="shared" ca="1" si="144"/>
        <v>Used USD</v>
      </c>
      <c r="EM43" t="str">
        <f t="shared" ca="1" si="145"/>
        <v>Part of USSR</v>
      </c>
      <c r="EN43" t="str">
        <f t="shared" ca="1" si="146"/>
        <v>Used FFR</v>
      </c>
      <c r="EO43">
        <f t="shared" ca="1" si="147"/>
        <v>40</v>
      </c>
      <c r="EP43" t="str">
        <f t="shared" ca="1" si="148"/>
        <v>Part of Yugo.</v>
      </c>
      <c r="EQ43">
        <f t="shared" ca="1" si="149"/>
        <v>3.25</v>
      </c>
      <c r="ER43">
        <f t="shared" ca="1" si="150"/>
        <v>8.1999999999999993</v>
      </c>
      <c r="ES43">
        <f t="shared" ca="1" si="151"/>
        <v>975</v>
      </c>
      <c r="ET43" t="str">
        <f t="shared" ca="1" si="152"/>
        <v>n.a.</v>
      </c>
      <c r="EU43" t="str">
        <f t="shared" ca="1" si="153"/>
        <v>used ZAR</v>
      </c>
      <c r="EV43" t="str">
        <f t="shared" ca="1" si="154"/>
        <v>Used AUD</v>
      </c>
      <c r="EW43">
        <f t="shared" ca="1" si="155"/>
        <v>24.75</v>
      </c>
      <c r="EX43">
        <f t="shared" ca="1" si="156"/>
        <v>1.84</v>
      </c>
      <c r="EY43">
        <f t="shared" ca="1" si="157"/>
        <v>2.08</v>
      </c>
      <c r="EZ43">
        <f t="shared" ca="1" si="158"/>
        <v>0</v>
      </c>
      <c r="FA43">
        <f t="shared" ca="1" si="159"/>
        <v>1.4925373134328357</v>
      </c>
      <c r="FB43">
        <f t="shared" ca="1" si="160"/>
        <v>3.9999999999999998E-6</v>
      </c>
      <c r="FC43">
        <f t="shared" ca="1" si="161"/>
        <v>277</v>
      </c>
      <c r="FD43">
        <f t="shared" ca="1" si="162"/>
        <v>5</v>
      </c>
      <c r="FE43" t="str">
        <f t="shared" ca="1" si="163"/>
        <v>Used NZD</v>
      </c>
      <c r="FF43" t="str">
        <f t="shared" ca="1" si="164"/>
        <v>Used AUD</v>
      </c>
      <c r="FG43" t="str">
        <f t="shared" ca="1" si="165"/>
        <v>Used USD</v>
      </c>
      <c r="FH43">
        <f t="shared" ca="1" si="166"/>
        <v>6.35</v>
      </c>
      <c r="FI43">
        <f t="shared" ca="1" si="167"/>
        <v>0.40160642570281119</v>
      </c>
      <c r="FJ43">
        <f t="shared" ca="1" si="168"/>
        <v>20.7</v>
      </c>
      <c r="FK43" t="str">
        <f t="shared" ca="1" si="169"/>
        <v>Used USD</v>
      </c>
      <c r="FL43" t="str">
        <f t="shared" ca="1" si="170"/>
        <v>Used USD</v>
      </c>
      <c r="FM43">
        <f t="shared" ca="1" si="171"/>
        <v>0.9174311926605504</v>
      </c>
      <c r="FN43">
        <f t="shared" ca="1" si="172"/>
        <v>1111</v>
      </c>
      <c r="FO43">
        <f t="shared" ca="1" si="173"/>
        <v>1.25E-4</v>
      </c>
      <c r="FP43">
        <f t="shared" ca="1" si="174"/>
        <v>22.5</v>
      </c>
      <c r="FQ43" t="str">
        <f t="shared" ca="1" si="175"/>
        <v>Used NZD</v>
      </c>
      <c r="FR43">
        <f t="shared" ca="1" si="176"/>
        <v>0.13</v>
      </c>
      <c r="FS43">
        <f t="shared" ca="1" si="177"/>
        <v>151</v>
      </c>
      <c r="FT43" t="str">
        <f t="shared" ca="1" si="178"/>
        <v>Used USD</v>
      </c>
      <c r="FU43">
        <f t="shared" ca="1" si="179"/>
        <v>3.74</v>
      </c>
      <c r="FV43" t="str">
        <f t="shared" ca="1" si="180"/>
        <v>Used FFR</v>
      </c>
      <c r="FW43">
        <f t="shared" ca="1" si="181"/>
        <v>67.25</v>
      </c>
      <c r="FX43">
        <f t="shared" ca="1" si="182"/>
        <v>5.3499999999999997E-3</v>
      </c>
      <c r="FY43">
        <f t="shared" ca="1" si="183"/>
        <v>89.75</v>
      </c>
      <c r="FZ43">
        <f t="shared" ca="1" si="184"/>
        <v>0</v>
      </c>
      <c r="GA43">
        <f t="shared" ca="1" si="185"/>
        <v>3.25</v>
      </c>
      <c r="GB43">
        <f t="shared" ca="1" si="186"/>
        <v>3.25</v>
      </c>
      <c r="GC43" t="str">
        <f t="shared" ca="1" si="187"/>
        <v>Used FFR</v>
      </c>
      <c r="GD43">
        <f t="shared" ca="1" si="188"/>
        <v>3.25</v>
      </c>
      <c r="GE43">
        <f t="shared" ca="1" si="189"/>
        <v>2.7027027027027026</v>
      </c>
      <c r="GF43" t="str">
        <f t="shared" ca="1" si="190"/>
        <v>Used ITL</v>
      </c>
      <c r="GG43">
        <f t="shared" ca="1" si="191"/>
        <v>152</v>
      </c>
      <c r="GH43">
        <f t="shared" ca="1" si="192"/>
        <v>3.84</v>
      </c>
      <c r="GI43">
        <f t="shared" ca="1" si="193"/>
        <v>277</v>
      </c>
      <c r="GJ43">
        <f t="shared" ca="1" si="194"/>
        <v>0.13800000000000001</v>
      </c>
      <c r="GK43">
        <f t="shared" ca="1" si="195"/>
        <v>0</v>
      </c>
      <c r="GL43">
        <f t="shared" ca="1" si="196"/>
        <v>50</v>
      </c>
      <c r="GM43">
        <f t="shared" ca="1" si="197"/>
        <v>2.09</v>
      </c>
      <c r="GN43" t="str">
        <f t="shared" ca="1" si="198"/>
        <v>Part of Czecho.</v>
      </c>
      <c r="GO43" t="str">
        <f t="shared" ca="1" si="199"/>
        <v>Part of Yugo.</v>
      </c>
      <c r="GP43">
        <f t="shared" ca="1" si="200"/>
        <v>1.9230769230769229</v>
      </c>
      <c r="GQ43">
        <f t="shared" ca="1" si="201"/>
        <v>205</v>
      </c>
      <c r="GR43" t="str">
        <f t="shared" ca="1" si="202"/>
        <v>Part of Somalia</v>
      </c>
      <c r="GS43">
        <f t="shared" ca="1" si="203"/>
        <v>2.2727272727272729</v>
      </c>
      <c r="GT43">
        <f t="shared" ca="1" si="204"/>
        <v>115</v>
      </c>
      <c r="GU43">
        <f t="shared" ca="1" si="205"/>
        <v>31.5</v>
      </c>
      <c r="GV43">
        <f t="shared" ca="1" si="206"/>
        <v>0.83333333333333337</v>
      </c>
      <c r="GW43">
        <f t="shared" ca="1" si="207"/>
        <v>12.5</v>
      </c>
      <c r="GX43" t="str">
        <f t="shared" ca="1" si="208"/>
        <v>Used NOK</v>
      </c>
      <c r="GY43">
        <f t="shared" ca="1" si="209"/>
        <v>2.2727272727272729</v>
      </c>
      <c r="GZ43">
        <f t="shared" ca="1" si="210"/>
        <v>5.95</v>
      </c>
      <c r="HA43">
        <f t="shared" ca="1" si="211"/>
        <v>1.35</v>
      </c>
      <c r="HB43">
        <f t="shared" ca="1" si="212"/>
        <v>45</v>
      </c>
      <c r="HC43">
        <f t="shared" ca="1" si="213"/>
        <v>29.55</v>
      </c>
      <c r="HD43" t="str">
        <f t="shared" ca="1" si="214"/>
        <v>Part of USSR</v>
      </c>
      <c r="HE43">
        <f t="shared" ca="1" si="215"/>
        <v>200</v>
      </c>
      <c r="HF43">
        <f t="shared" ca="1" si="216"/>
        <v>25.9</v>
      </c>
      <c r="HG43" t="str">
        <f t="shared" ca="1" si="217"/>
        <v>Part of Indonesia</v>
      </c>
      <c r="HH43">
        <f t="shared" ca="1" si="218"/>
        <v>277</v>
      </c>
      <c r="HI43" t="str">
        <f t="shared" ca="1" si="219"/>
        <v>Used NZD</v>
      </c>
      <c r="HJ43">
        <f t="shared" ca="1" si="220"/>
        <v>1.4492753623188408</v>
      </c>
      <c r="HK43" t="str">
        <f t="shared" ca="1" si="221"/>
        <v>Part of USSR</v>
      </c>
      <c r="HL43">
        <f t="shared" ca="1" si="222"/>
        <v>5</v>
      </c>
      <c r="HM43">
        <f t="shared" ca="1" si="223"/>
        <v>0.79</v>
      </c>
      <c r="HN43">
        <f t="shared" ca="1" si="224"/>
        <v>1100</v>
      </c>
      <c r="HO43" t="str">
        <f t="shared" ca="1" si="225"/>
        <v>Part of USSR</v>
      </c>
      <c r="HP43" t="str">
        <f t="shared" ca="1" si="226"/>
        <v>Used USD</v>
      </c>
      <c r="HQ43" t="str">
        <f t="shared" ca="1" si="227"/>
        <v>Used AUD</v>
      </c>
      <c r="HR43">
        <f t="shared" ca="1" si="228"/>
        <v>290</v>
      </c>
      <c r="HS43" t="str">
        <f t="shared" ca="1" si="229"/>
        <v>Part of USSR</v>
      </c>
      <c r="HT43">
        <f t="shared" ca="1" si="230"/>
        <v>3.74</v>
      </c>
      <c r="HU43">
        <f t="shared" ca="1" si="231"/>
        <v>0.54945054945054939</v>
      </c>
      <c r="HV43">
        <f t="shared" ca="1" si="232"/>
        <v>1</v>
      </c>
      <c r="HW43">
        <f t="shared" ca="1" si="233"/>
        <v>0.32</v>
      </c>
      <c r="HX43" t="str">
        <f t="shared" ca="1" si="234"/>
        <v>Part of USSR</v>
      </c>
      <c r="HY43">
        <f t="shared" ca="1" si="235"/>
        <v>105</v>
      </c>
      <c r="HZ43" t="str">
        <f t="shared" ca="1" si="236"/>
        <v>Used ITL</v>
      </c>
      <c r="IA43">
        <f t="shared" ca="1" si="237"/>
        <v>36.5</v>
      </c>
      <c r="IB43">
        <f t="shared" ca="1" si="238"/>
        <v>437.5</v>
      </c>
      <c r="IC43" t="str">
        <f t="shared" ca="1" si="239"/>
        <v>used USD</v>
      </c>
      <c r="ID43">
        <f t="shared" ca="1" si="240"/>
        <v>0</v>
      </c>
      <c r="IE43" t="str">
        <f t="shared" ca="1" si="241"/>
        <v>Used JOD</v>
      </c>
      <c r="IF43">
        <f t="shared" ca="1" si="242"/>
        <v>11.25</v>
      </c>
      <c r="IG43">
        <f t="shared" ca="1" si="243"/>
        <v>14.285714285714285</v>
      </c>
      <c r="IH43">
        <f t="shared" ca="1" si="244"/>
        <v>2.5</v>
      </c>
    </row>
    <row r="44" spans="1:242" x14ac:dyDescent="0.25">
      <c r="A44" t="str">
        <f t="shared" ca="1" si="4"/>
        <v>1988</v>
      </c>
      <c r="B44">
        <f t="shared" ca="1" si="5"/>
        <v>290</v>
      </c>
      <c r="C44">
        <f t="shared" ca="1" si="6"/>
        <v>35</v>
      </c>
      <c r="D44">
        <f t="shared" ca="1" si="7"/>
        <v>34.700000000000003</v>
      </c>
      <c r="E44">
        <v>1</v>
      </c>
      <c r="F44" t="str">
        <f t="shared" ca="1" si="8"/>
        <v>n.a.</v>
      </c>
      <c r="G44">
        <f t="shared" ca="1" si="9"/>
        <v>1.85</v>
      </c>
      <c r="H44">
        <f t="shared" ca="1" si="10"/>
        <v>3.23</v>
      </c>
      <c r="I44">
        <f t="shared" ca="1" si="11"/>
        <v>3.23</v>
      </c>
      <c r="J44">
        <f t="shared" ca="1" si="12"/>
        <v>2E-3</v>
      </c>
      <c r="K44" t="str">
        <f t="shared" ca="1" si="13"/>
        <v>Part of USSR</v>
      </c>
      <c r="L44">
        <f t="shared" ca="1" si="14"/>
        <v>2.04</v>
      </c>
      <c r="M44">
        <f t="shared" ca="1" si="15"/>
        <v>1.1904761904761905</v>
      </c>
      <c r="N44">
        <f t="shared" ca="1" si="16"/>
        <v>12.6</v>
      </c>
      <c r="O44" t="str">
        <f t="shared" ca="1" si="17"/>
        <v>Part of USSR</v>
      </c>
      <c r="P44">
        <f t="shared" ca="1" si="18"/>
        <v>1.1200000000000001</v>
      </c>
      <c r="Q44">
        <f t="shared" ca="1" si="19"/>
        <v>0.38610038610038611</v>
      </c>
      <c r="R44">
        <f t="shared" ca="1" si="20"/>
        <v>120</v>
      </c>
      <c r="S44">
        <f t="shared" ca="1" si="21"/>
        <v>2.33</v>
      </c>
      <c r="T44" t="str">
        <f t="shared" ca="1" si="22"/>
        <v>Part of USSR</v>
      </c>
      <c r="U44">
        <f t="shared" ca="1" si="23"/>
        <v>37.700000000000003</v>
      </c>
      <c r="V44">
        <f t="shared" ca="1" si="24"/>
        <v>2.5</v>
      </c>
      <c r="W44">
        <f t="shared" ca="1" si="25"/>
        <v>310</v>
      </c>
      <c r="X44">
        <f t="shared" ca="1" si="26"/>
        <v>1.25</v>
      </c>
      <c r="Y44">
        <f t="shared" ca="1" si="27"/>
        <v>17</v>
      </c>
      <c r="Z44">
        <f t="shared" ca="1" si="28"/>
        <v>2.65</v>
      </c>
      <c r="AA44" t="str">
        <f t="shared" ca="1" si="29"/>
        <v>Part of Yugo.</v>
      </c>
      <c r="AB44">
        <f t="shared" ca="1" si="30"/>
        <v>2.3255813953488373</v>
      </c>
      <c r="AC44">
        <f t="shared" ca="1" si="31"/>
        <v>4.3636363636363636E-7</v>
      </c>
      <c r="AD44" t="str">
        <f t="shared" ca="1" si="32"/>
        <v>Used GBP</v>
      </c>
      <c r="AE44" t="str">
        <f t="shared" ca="1" si="33"/>
        <v>n.a.</v>
      </c>
      <c r="AF44">
        <f t="shared" ca="1" si="34"/>
        <v>2.09</v>
      </c>
      <c r="AG44">
        <f t="shared" ca="1" si="35"/>
        <v>6.4999999999999997E-3</v>
      </c>
      <c r="AH44">
        <f t="shared" ca="1" si="36"/>
        <v>310</v>
      </c>
      <c r="AI44">
        <f t="shared" ca="1" si="37"/>
        <v>188</v>
      </c>
      <c r="AJ44">
        <f t="shared" ca="1" si="38"/>
        <v>170</v>
      </c>
      <c r="AK44">
        <f t="shared" ca="1" si="39"/>
        <v>310</v>
      </c>
      <c r="AL44">
        <f t="shared" ca="1" si="40"/>
        <v>1.21</v>
      </c>
      <c r="AM44">
        <f t="shared" ca="1" si="41"/>
        <v>140</v>
      </c>
      <c r="AN44">
        <f t="shared" ca="1" si="42"/>
        <v>1</v>
      </c>
      <c r="AO44">
        <f t="shared" ca="1" si="43"/>
        <v>310</v>
      </c>
      <c r="AP44">
        <f t="shared" ca="1" si="44"/>
        <v>310</v>
      </c>
      <c r="AQ44">
        <f t="shared" ca="1" si="45"/>
        <v>320</v>
      </c>
      <c r="AR44">
        <f t="shared" ca="1" si="46"/>
        <v>10</v>
      </c>
      <c r="AS44" t="str">
        <f t="shared" ca="1" si="47"/>
        <v>Used AUD</v>
      </c>
      <c r="AT44" t="str">
        <f t="shared" ca="1" si="48"/>
        <v>Used AUD</v>
      </c>
      <c r="AU44">
        <f t="shared" ca="1" si="49"/>
        <v>385</v>
      </c>
      <c r="AV44">
        <f t="shared" ca="1" si="50"/>
        <v>315</v>
      </c>
      <c r="AW44">
        <f t="shared" ca="1" si="51"/>
        <v>310</v>
      </c>
      <c r="AX44">
        <f t="shared" ca="1" si="52"/>
        <v>1.0333333333333333E-4</v>
      </c>
      <c r="AY44">
        <f t="shared" ca="1" si="53"/>
        <v>1.5873015873015872</v>
      </c>
      <c r="AZ44">
        <f t="shared" ca="1" si="54"/>
        <v>98</v>
      </c>
      <c r="BA44">
        <f t="shared" ca="1" si="55"/>
        <v>310</v>
      </c>
      <c r="BB44" t="str">
        <f t="shared" ca="1" si="56"/>
        <v>Part of Yugo.</v>
      </c>
      <c r="BC44">
        <f t="shared" ca="1" si="57"/>
        <v>35</v>
      </c>
      <c r="BD44">
        <f t="shared" ca="1" si="58"/>
        <v>0.47846889952153115</v>
      </c>
      <c r="BE44" t="str">
        <f t="shared" ca="1" si="59"/>
        <v>Used TRY</v>
      </c>
      <c r="BF44">
        <f t="shared" ca="1" si="60"/>
        <v>45.75</v>
      </c>
      <c r="BG44">
        <f t="shared" ca="1" si="61"/>
        <v>7</v>
      </c>
      <c r="BH44">
        <f t="shared" ca="1" si="62"/>
        <v>202</v>
      </c>
      <c r="BI44">
        <f t="shared" ca="1" si="63"/>
        <v>3.23</v>
      </c>
      <c r="BJ44">
        <f t="shared" ca="1" si="64"/>
        <v>7.2</v>
      </c>
      <c r="BK44">
        <f t="shared" ca="1" si="65"/>
        <v>595</v>
      </c>
      <c r="BL44">
        <f t="shared" ca="1" si="66"/>
        <v>2.4390243902439024</v>
      </c>
      <c r="BM44">
        <f t="shared" ca="1" si="67"/>
        <v>14.75</v>
      </c>
      <c r="BN44">
        <f t="shared" ca="1" si="68"/>
        <v>310</v>
      </c>
      <c r="BO44" t="str">
        <f t="shared" ca="1" si="69"/>
        <v>Part of Ethiopia</v>
      </c>
      <c r="BP44" t="str">
        <f t="shared" ca="1" si="70"/>
        <v>Part of USSR</v>
      </c>
      <c r="BQ44">
        <f t="shared" ca="1" si="71"/>
        <v>6.75</v>
      </c>
      <c r="BR44" t="str">
        <f t="shared" ca="1" si="72"/>
        <v>n.a.</v>
      </c>
      <c r="BS44">
        <f t="shared" ca="1" si="73"/>
        <v>0.68965517241379315</v>
      </c>
      <c r="BT44">
        <f t="shared" ca="1" si="74"/>
        <v>0</v>
      </c>
      <c r="BU44">
        <f t="shared" ca="1" si="75"/>
        <v>1.5873015873015872</v>
      </c>
      <c r="BV44" t="str">
        <f t="shared" ca="1" si="76"/>
        <v>n.a.</v>
      </c>
      <c r="BW44">
        <f t="shared" ca="1" si="77"/>
        <v>6.15</v>
      </c>
      <c r="BX44" t="str">
        <f t="shared" ca="1" si="78"/>
        <v>Used FFR</v>
      </c>
      <c r="BY44">
        <f t="shared" ca="1" si="79"/>
        <v>116.55</v>
      </c>
      <c r="BZ44">
        <f t="shared" ca="1" si="80"/>
        <v>310</v>
      </c>
      <c r="CA44">
        <f t="shared" ca="1" si="81"/>
        <v>9.0909090909090917</v>
      </c>
      <c r="CB44" t="str">
        <f t="shared" ca="1" si="82"/>
        <v>Part of USSR</v>
      </c>
      <c r="CC44">
        <f t="shared" ca="1" si="83"/>
        <v>1.79</v>
      </c>
      <c r="CD44">
        <f t="shared" ca="1" si="84"/>
        <v>310</v>
      </c>
      <c r="CE44">
        <f t="shared" ca="1" si="85"/>
        <v>0.68965517241379315</v>
      </c>
      <c r="CF44">
        <f t="shared" ca="1" si="86"/>
        <v>160</v>
      </c>
      <c r="CG44" t="str">
        <f t="shared" ca="1" si="87"/>
        <v>Used DKK</v>
      </c>
      <c r="CH44">
        <f t="shared" ca="1" si="88"/>
        <v>3.23</v>
      </c>
      <c r="CI44" t="str">
        <f t="shared" ca="1" si="89"/>
        <v>Used FFR</v>
      </c>
      <c r="CJ44" t="str">
        <f t="shared" ca="1" si="90"/>
        <v>Used USD</v>
      </c>
      <c r="CK44">
        <f t="shared" ca="1" si="91"/>
        <v>3.45</v>
      </c>
      <c r="CL44" t="str">
        <f t="shared" ca="1" si="92"/>
        <v>Used GBP</v>
      </c>
      <c r="CM44">
        <f t="shared" ca="1" si="93"/>
        <v>585</v>
      </c>
      <c r="CN44">
        <f t="shared" ca="1" si="94"/>
        <v>1800</v>
      </c>
      <c r="CO44">
        <f t="shared" ca="1" si="95"/>
        <v>53</v>
      </c>
      <c r="CP44">
        <f t="shared" ca="1" si="96"/>
        <v>12.55</v>
      </c>
      <c r="CQ44">
        <f t="shared" ca="1" si="97"/>
        <v>3.7</v>
      </c>
      <c r="CR44">
        <f t="shared" ca="1" si="98"/>
        <v>7.87</v>
      </c>
      <c r="CS44">
        <f t="shared" ca="1" si="99"/>
        <v>82</v>
      </c>
      <c r="CT44">
        <f t="shared" ca="1" si="100"/>
        <v>48.5</v>
      </c>
      <c r="CU44">
        <f t="shared" ca="1" si="101"/>
        <v>17</v>
      </c>
      <c r="CV44">
        <f t="shared" ca="1" si="102"/>
        <v>2000</v>
      </c>
      <c r="CW44">
        <f t="shared" ca="1" si="103"/>
        <v>775</v>
      </c>
      <c r="CX44">
        <f t="shared" ca="1" si="104"/>
        <v>1.3333333333333333</v>
      </c>
      <c r="CY44">
        <f t="shared" ca="1" si="105"/>
        <v>0.67114093959731547</v>
      </c>
      <c r="CZ44" t="str">
        <f t="shared" ca="1" si="106"/>
        <v>Used GBP</v>
      </c>
      <c r="DA44">
        <f t="shared" ca="1" si="107"/>
        <v>1.98</v>
      </c>
      <c r="DB44">
        <f t="shared" ca="1" si="108"/>
        <v>1320</v>
      </c>
      <c r="DC44">
        <f t="shared" ca="1" si="109"/>
        <v>6.7</v>
      </c>
      <c r="DD44">
        <f t="shared" ca="1" si="110"/>
        <v>126.25</v>
      </c>
      <c r="DE44" t="str">
        <f t="shared" ca="1" si="111"/>
        <v>Used GBP</v>
      </c>
      <c r="DF44">
        <f t="shared" ca="1" si="112"/>
        <v>0.52631578947368418</v>
      </c>
      <c r="DG44" t="str">
        <f t="shared" ca="1" si="113"/>
        <v>Part of USSR</v>
      </c>
      <c r="DH44">
        <f t="shared" ca="1" si="114"/>
        <v>21</v>
      </c>
      <c r="DI44" t="str">
        <f t="shared" ca="1" si="115"/>
        <v>Used AUD</v>
      </c>
      <c r="DJ44">
        <f t="shared" ca="1" si="116"/>
        <v>16</v>
      </c>
      <c r="DK44">
        <f t="shared" ca="1" si="117"/>
        <v>750</v>
      </c>
      <c r="DL44" t="str">
        <f t="shared" ca="1" si="118"/>
        <v>Part of Yugo.</v>
      </c>
      <c r="DM44">
        <f t="shared" ca="1" si="119"/>
        <v>0.29411764705882354</v>
      </c>
      <c r="DN44" t="str">
        <f t="shared" ca="1" si="120"/>
        <v>Part of USSR</v>
      </c>
      <c r="DO44">
        <f t="shared" ca="1" si="121"/>
        <v>670</v>
      </c>
      <c r="DP44" t="str">
        <f t="shared" ca="1" si="122"/>
        <v>Part of USSR</v>
      </c>
      <c r="DQ44">
        <f t="shared" ca="1" si="123"/>
        <v>590</v>
      </c>
      <c r="DR44">
        <f t="shared" ca="1" si="124"/>
        <v>2.5</v>
      </c>
      <c r="DS44">
        <f t="shared" ca="1" si="125"/>
        <v>1.5</v>
      </c>
      <c r="DT44">
        <f t="shared" ca="1" si="126"/>
        <v>0.90909090909090906</v>
      </c>
      <c r="DU44">
        <f t="shared" ca="1" si="127"/>
        <v>1.52</v>
      </c>
      <c r="DV44" t="str">
        <f t="shared" ca="1" si="128"/>
        <v>Part of USSR</v>
      </c>
      <c r="DW44">
        <f t="shared" ca="1" si="129"/>
        <v>37.700000000000003</v>
      </c>
      <c r="DX44">
        <f t="shared" ca="1" si="130"/>
        <v>8.65</v>
      </c>
      <c r="DY44" t="str">
        <f t="shared" ca="1" si="131"/>
        <v>Part of Yugo.</v>
      </c>
      <c r="DZ44">
        <f t="shared" ca="1" si="132"/>
        <v>1775</v>
      </c>
      <c r="EA44">
        <f t="shared" ca="1" si="133"/>
        <v>3.2258064516129035</v>
      </c>
      <c r="EB44">
        <f t="shared" ca="1" si="134"/>
        <v>2.78</v>
      </c>
      <c r="EC44">
        <f t="shared" ca="1" si="135"/>
        <v>10.5</v>
      </c>
      <c r="ED44">
        <f t="shared" ca="1" si="136"/>
        <v>310</v>
      </c>
      <c r="EE44">
        <f t="shared" ca="1" si="137"/>
        <v>0.3401360544217687</v>
      </c>
      <c r="EF44" t="str">
        <f t="shared" ca="1" si="138"/>
        <v>Used USD</v>
      </c>
      <c r="EG44" t="str">
        <f t="shared" ca="1" si="139"/>
        <v>Used FFR</v>
      </c>
      <c r="EH44">
        <f t="shared" ca="1" si="140"/>
        <v>200</v>
      </c>
      <c r="EI44">
        <f t="shared" ca="1" si="141"/>
        <v>14.2</v>
      </c>
      <c r="EJ44" t="str">
        <f t="shared" ca="1" si="142"/>
        <v>Used FF</v>
      </c>
      <c r="EK44">
        <f t="shared" ca="1" si="143"/>
        <v>2.63</v>
      </c>
      <c r="EL44" t="str">
        <f t="shared" ca="1" si="144"/>
        <v>Used USD</v>
      </c>
      <c r="EM44" t="str">
        <f t="shared" ca="1" si="145"/>
        <v>Part of USSR</v>
      </c>
      <c r="EN44" t="str">
        <f t="shared" ca="1" si="146"/>
        <v>Used FFR</v>
      </c>
      <c r="EO44">
        <f t="shared" ca="1" si="147"/>
        <v>47</v>
      </c>
      <c r="EP44" t="str">
        <f t="shared" ca="1" si="148"/>
        <v>Part of Yugo.</v>
      </c>
      <c r="EQ44">
        <f t="shared" ca="1" si="149"/>
        <v>3.23</v>
      </c>
      <c r="ER44">
        <f t="shared" ca="1" si="150"/>
        <v>8.5500000000000007</v>
      </c>
      <c r="ES44">
        <f t="shared" ca="1" si="151"/>
        <v>1000</v>
      </c>
      <c r="ET44" t="str">
        <f t="shared" ca="1" si="152"/>
        <v>n.a.</v>
      </c>
      <c r="EU44" t="str">
        <f t="shared" ca="1" si="153"/>
        <v>used ZAR</v>
      </c>
      <c r="EV44" t="str">
        <f t="shared" ca="1" si="154"/>
        <v>Used AUD</v>
      </c>
      <c r="EW44">
        <f t="shared" ca="1" si="155"/>
        <v>40.5</v>
      </c>
      <c r="EX44">
        <f t="shared" ca="1" si="156"/>
        <v>2.02</v>
      </c>
      <c r="EY44">
        <f t="shared" ca="1" si="157"/>
        <v>2.02</v>
      </c>
      <c r="EZ44">
        <f t="shared" ca="1" si="158"/>
        <v>116.55</v>
      </c>
      <c r="FA44">
        <f t="shared" ca="1" si="159"/>
        <v>1.5873015873015872</v>
      </c>
      <c r="FB44">
        <f t="shared" ca="1" si="160"/>
        <v>9.5E-4</v>
      </c>
      <c r="FC44">
        <f t="shared" ca="1" si="161"/>
        <v>310</v>
      </c>
      <c r="FD44">
        <f t="shared" ca="1" si="162"/>
        <v>10</v>
      </c>
      <c r="FE44" t="str">
        <f t="shared" ca="1" si="163"/>
        <v>Used NZD</v>
      </c>
      <c r="FF44" t="str">
        <f t="shared" ca="1" si="164"/>
        <v>Used AUD</v>
      </c>
      <c r="FG44" t="str">
        <f t="shared" ca="1" si="165"/>
        <v>Used USD</v>
      </c>
      <c r="FH44">
        <f t="shared" ca="1" si="166"/>
        <v>6.6</v>
      </c>
      <c r="FI44">
        <f t="shared" ca="1" si="167"/>
        <v>0.39370078740157477</v>
      </c>
      <c r="FJ44">
        <f t="shared" ca="1" si="168"/>
        <v>20.5</v>
      </c>
      <c r="FK44" t="str">
        <f t="shared" ca="1" si="169"/>
        <v>Used USD</v>
      </c>
      <c r="FL44" t="str">
        <f t="shared" ca="1" si="170"/>
        <v>Used USD</v>
      </c>
      <c r="FM44">
        <f t="shared" ca="1" si="171"/>
        <v>0.9174311926605504</v>
      </c>
      <c r="FN44">
        <f t="shared" ca="1" si="172"/>
        <v>1250</v>
      </c>
      <c r="FO44">
        <f t="shared" ca="1" si="173"/>
        <v>1.6999999999999999E-3</v>
      </c>
      <c r="FP44">
        <f t="shared" ca="1" si="174"/>
        <v>22</v>
      </c>
      <c r="FQ44" t="str">
        <f t="shared" ca="1" si="175"/>
        <v>Used NZD</v>
      </c>
      <c r="FR44">
        <f t="shared" ca="1" si="176"/>
        <v>0.32</v>
      </c>
      <c r="FS44">
        <f t="shared" ca="1" si="177"/>
        <v>165</v>
      </c>
      <c r="FT44" t="str">
        <f t="shared" ca="1" si="178"/>
        <v>Used USD</v>
      </c>
      <c r="FU44">
        <f t="shared" ca="1" si="179"/>
        <v>3.79</v>
      </c>
      <c r="FV44" t="str">
        <f t="shared" ca="1" si="180"/>
        <v>Used FFR</v>
      </c>
      <c r="FW44">
        <f t="shared" ca="1" si="181"/>
        <v>95</v>
      </c>
      <c r="FX44">
        <f t="shared" ca="1" si="182"/>
        <v>7.2500000000000004E-3</v>
      </c>
      <c r="FY44">
        <f t="shared" ca="1" si="183"/>
        <v>100</v>
      </c>
      <c r="FZ44">
        <f t="shared" ca="1" si="184"/>
        <v>0</v>
      </c>
      <c r="GA44">
        <f t="shared" ca="1" si="185"/>
        <v>3.23</v>
      </c>
      <c r="GB44">
        <f t="shared" ca="1" si="186"/>
        <v>3.23</v>
      </c>
      <c r="GC44" t="str">
        <f t="shared" ca="1" si="187"/>
        <v>Used FFR</v>
      </c>
      <c r="GD44">
        <f t="shared" ca="1" si="188"/>
        <v>3.23</v>
      </c>
      <c r="GE44">
        <f t="shared" ca="1" si="189"/>
        <v>2.5641025641025639</v>
      </c>
      <c r="GF44" t="str">
        <f t="shared" ca="1" si="190"/>
        <v>n.a.</v>
      </c>
      <c r="GG44">
        <f t="shared" ca="1" si="191"/>
        <v>160</v>
      </c>
      <c r="GH44">
        <f t="shared" ca="1" si="192"/>
        <v>3.84</v>
      </c>
      <c r="GI44">
        <f t="shared" ca="1" si="193"/>
        <v>310</v>
      </c>
      <c r="GJ44">
        <f t="shared" ca="1" si="194"/>
        <v>0.61</v>
      </c>
      <c r="GK44">
        <f t="shared" ca="1" si="195"/>
        <v>0</v>
      </c>
      <c r="GL44">
        <f t="shared" ca="1" si="196"/>
        <v>588.23529411764707</v>
      </c>
      <c r="GM44">
        <f t="shared" ca="1" si="197"/>
        <v>1.98</v>
      </c>
      <c r="GN44" t="str">
        <f t="shared" ca="1" si="198"/>
        <v>Part of Czecho.</v>
      </c>
      <c r="GO44" t="str">
        <f t="shared" ca="1" si="199"/>
        <v>Part of Yugo.</v>
      </c>
      <c r="GP44">
        <f t="shared" ca="1" si="200"/>
        <v>2.2222222222222223</v>
      </c>
      <c r="GQ44">
        <f t="shared" ca="1" si="201"/>
        <v>460</v>
      </c>
      <c r="GR44" t="str">
        <f t="shared" ca="1" si="202"/>
        <v>Part of Somalia</v>
      </c>
      <c r="GS44">
        <f t="shared" ca="1" si="203"/>
        <v>2.5</v>
      </c>
      <c r="GT44">
        <f t="shared" ca="1" si="204"/>
        <v>116</v>
      </c>
      <c r="GU44">
        <f t="shared" ca="1" si="205"/>
        <v>45</v>
      </c>
      <c r="GV44">
        <f t="shared" ca="1" si="206"/>
        <v>1.6666666666666667</v>
      </c>
      <c r="GW44">
        <f t="shared" ca="1" si="207"/>
        <v>11.55</v>
      </c>
      <c r="GX44" t="str">
        <f t="shared" ca="1" si="208"/>
        <v>Used NOK</v>
      </c>
      <c r="GY44">
        <f t="shared" ca="1" si="209"/>
        <v>2.7777777777777777</v>
      </c>
      <c r="GZ44">
        <f t="shared" ca="1" si="210"/>
        <v>6.16</v>
      </c>
      <c r="HA44">
        <f t="shared" ca="1" si="211"/>
        <v>1.52</v>
      </c>
      <c r="HB44">
        <f t="shared" ca="1" si="212"/>
        <v>51</v>
      </c>
      <c r="HC44">
        <f t="shared" ca="1" si="213"/>
        <v>29.5</v>
      </c>
      <c r="HD44" t="str">
        <f t="shared" ca="1" si="214"/>
        <v>Part of USSR</v>
      </c>
      <c r="HE44">
        <f t="shared" ca="1" si="215"/>
        <v>250</v>
      </c>
      <c r="HF44">
        <f t="shared" ca="1" si="216"/>
        <v>25.5</v>
      </c>
      <c r="HG44" t="str">
        <f t="shared" ca="1" si="217"/>
        <v>Part of Indonesia</v>
      </c>
      <c r="HH44">
        <f t="shared" ca="1" si="218"/>
        <v>310</v>
      </c>
      <c r="HI44" t="str">
        <f t="shared" ca="1" si="219"/>
        <v>Used NZD</v>
      </c>
      <c r="HJ44">
        <f t="shared" ca="1" si="220"/>
        <v>1.8181818181818181</v>
      </c>
      <c r="HK44" t="str">
        <f t="shared" ca="1" si="221"/>
        <v>Part of USSR</v>
      </c>
      <c r="HL44">
        <f t="shared" ca="1" si="222"/>
        <v>6.69</v>
      </c>
      <c r="HM44">
        <f t="shared" ca="1" si="223"/>
        <v>1.01</v>
      </c>
      <c r="HN44">
        <f t="shared" ca="1" si="224"/>
        <v>1980</v>
      </c>
      <c r="HO44" t="str">
        <f t="shared" ca="1" si="225"/>
        <v>Part of USSR</v>
      </c>
      <c r="HP44" t="str">
        <f t="shared" ca="1" si="226"/>
        <v>n.a.</v>
      </c>
      <c r="HQ44" t="str">
        <f t="shared" ca="1" si="227"/>
        <v>Used AUD</v>
      </c>
      <c r="HR44">
        <f t="shared" ca="1" si="228"/>
        <v>595</v>
      </c>
      <c r="HS44" t="str">
        <f t="shared" ca="1" si="229"/>
        <v>Part of USSR</v>
      </c>
      <c r="HT44">
        <f t="shared" ca="1" si="230"/>
        <v>3.85</v>
      </c>
      <c r="HU44">
        <f t="shared" ca="1" si="231"/>
        <v>0.55555555555555558</v>
      </c>
      <c r="HV44">
        <f t="shared" ca="1" si="232"/>
        <v>1</v>
      </c>
      <c r="HW44">
        <f t="shared" ca="1" si="233"/>
        <v>0.5</v>
      </c>
      <c r="HX44" t="str">
        <f t="shared" ca="1" si="234"/>
        <v>Part of USSR</v>
      </c>
      <c r="HY44">
        <f t="shared" ca="1" si="235"/>
        <v>126.5</v>
      </c>
      <c r="HZ44">
        <f t="shared" ca="1" si="236"/>
        <v>1320</v>
      </c>
      <c r="IA44">
        <f t="shared" ca="1" si="237"/>
        <v>42</v>
      </c>
      <c r="IB44">
        <f t="shared" ca="1" si="238"/>
        <v>5100</v>
      </c>
      <c r="IC44" t="str">
        <f t="shared" ca="1" si="239"/>
        <v>used USD</v>
      </c>
      <c r="ID44">
        <f t="shared" ca="1" si="240"/>
        <v>116.55</v>
      </c>
      <c r="IE44" t="str">
        <f t="shared" ca="1" si="241"/>
        <v>Used JOD</v>
      </c>
      <c r="IF44">
        <f t="shared" ca="1" si="242"/>
        <v>12</v>
      </c>
      <c r="IG44">
        <f t="shared" ca="1" si="243"/>
        <v>100</v>
      </c>
      <c r="IH44">
        <f t="shared" ca="1" si="244"/>
        <v>2.8571428571428572</v>
      </c>
    </row>
    <row r="45" spans="1:242" x14ac:dyDescent="0.25">
      <c r="A45" t="str">
        <f t="shared" ca="1" si="4"/>
        <v>1989</v>
      </c>
      <c r="B45">
        <f t="shared" ca="1" si="5"/>
        <v>418</v>
      </c>
      <c r="C45">
        <f t="shared" ca="1" si="6"/>
        <v>70</v>
      </c>
      <c r="D45">
        <f t="shared" ca="1" si="7"/>
        <v>36.75</v>
      </c>
      <c r="E45">
        <v>1</v>
      </c>
      <c r="F45">
        <f t="shared" ca="1" si="8"/>
        <v>0</v>
      </c>
      <c r="G45">
        <f t="shared" ca="1" si="9"/>
        <v>1.7749999999999999</v>
      </c>
      <c r="H45">
        <f t="shared" ca="1" si="10"/>
        <v>3</v>
      </c>
      <c r="I45">
        <f t="shared" ca="1" si="11"/>
        <v>3</v>
      </c>
      <c r="J45">
        <f t="shared" ca="1" si="12"/>
        <v>0.36499999999999999</v>
      </c>
      <c r="K45" t="str">
        <f t="shared" ca="1" si="13"/>
        <v>Part of USSR</v>
      </c>
      <c r="L45">
        <f t="shared" ca="1" si="14"/>
        <v>2.0099999999999998</v>
      </c>
      <c r="M45">
        <f t="shared" ca="1" si="15"/>
        <v>1.2658227848101264</v>
      </c>
      <c r="N45">
        <f t="shared" ca="1" si="16"/>
        <v>12.2</v>
      </c>
      <c r="O45" t="str">
        <f t="shared" ca="1" si="17"/>
        <v>Part of USSR</v>
      </c>
      <c r="P45">
        <f t="shared" ca="1" si="18"/>
        <v>1.1499999999999999</v>
      </c>
      <c r="Q45">
        <f t="shared" ca="1" si="19"/>
        <v>0.38167938931297707</v>
      </c>
      <c r="R45">
        <f t="shared" ca="1" si="20"/>
        <v>100</v>
      </c>
      <c r="S45">
        <f t="shared" ca="1" si="21"/>
        <v>2.2999999999999998</v>
      </c>
      <c r="T45" t="str">
        <f t="shared" ca="1" si="22"/>
        <v>Part of USSR</v>
      </c>
      <c r="U45">
        <f t="shared" ca="1" si="23"/>
        <v>36.25</v>
      </c>
      <c r="V45">
        <f t="shared" ca="1" si="24"/>
        <v>2.4699999999999998</v>
      </c>
      <c r="W45">
        <f t="shared" ca="1" si="25"/>
        <v>305</v>
      </c>
      <c r="X45">
        <f t="shared" ca="1" si="26"/>
        <v>0</v>
      </c>
      <c r="Y45">
        <f t="shared" ca="1" si="27"/>
        <v>19</v>
      </c>
      <c r="Z45">
        <f t="shared" ca="1" si="28"/>
        <v>3</v>
      </c>
      <c r="AA45" t="str">
        <f t="shared" ca="1" si="29"/>
        <v>Part of Yugo.</v>
      </c>
      <c r="AB45">
        <f t="shared" ca="1" si="30"/>
        <v>2.0408163265306123</v>
      </c>
      <c r="AC45">
        <f t="shared" ca="1" si="31"/>
        <v>1.1272727272727272E-5</v>
      </c>
      <c r="AD45" t="str">
        <f t="shared" ca="1" si="32"/>
        <v>Used GBP</v>
      </c>
      <c r="AE45" t="str">
        <f t="shared" ca="1" si="33"/>
        <v>Used USD</v>
      </c>
      <c r="AF45">
        <f t="shared" ca="1" si="34"/>
        <v>0</v>
      </c>
      <c r="AG45">
        <f t="shared" ca="1" si="35"/>
        <v>1.2500000000000001E-2</v>
      </c>
      <c r="AH45">
        <f t="shared" ca="1" si="36"/>
        <v>305</v>
      </c>
      <c r="AI45">
        <f t="shared" ca="1" si="37"/>
        <v>205</v>
      </c>
      <c r="AJ45">
        <f t="shared" ca="1" si="38"/>
        <v>285</v>
      </c>
      <c r="AK45">
        <f t="shared" ca="1" si="39"/>
        <v>305</v>
      </c>
      <c r="AL45">
        <f t="shared" ca="1" si="40"/>
        <v>1.18</v>
      </c>
      <c r="AM45">
        <f t="shared" ca="1" si="41"/>
        <v>95</v>
      </c>
      <c r="AN45">
        <f t="shared" ca="1" si="42"/>
        <v>0</v>
      </c>
      <c r="AO45">
        <f t="shared" ca="1" si="43"/>
        <v>305</v>
      </c>
      <c r="AP45">
        <f t="shared" ca="1" si="44"/>
        <v>305</v>
      </c>
      <c r="AQ45">
        <f t="shared" ca="1" si="45"/>
        <v>355</v>
      </c>
      <c r="AR45">
        <f t="shared" ca="1" si="46"/>
        <v>15</v>
      </c>
      <c r="AS45" t="str">
        <f t="shared" ca="1" si="47"/>
        <v>Used AUD</v>
      </c>
      <c r="AT45" t="str">
        <f t="shared" ca="1" si="48"/>
        <v>Used AUD</v>
      </c>
      <c r="AU45">
        <f t="shared" ca="1" si="49"/>
        <v>495</v>
      </c>
      <c r="AV45">
        <f t="shared" ca="1" si="50"/>
        <v>310</v>
      </c>
      <c r="AW45">
        <f t="shared" ca="1" si="51"/>
        <v>305</v>
      </c>
      <c r="AX45">
        <f t="shared" ca="1" si="52"/>
        <v>2.0000000000000001E-4</v>
      </c>
      <c r="AY45">
        <f t="shared" ca="1" si="53"/>
        <v>1.6949152542372883</v>
      </c>
      <c r="AZ45">
        <f t="shared" ca="1" si="54"/>
        <v>98</v>
      </c>
      <c r="BA45">
        <f t="shared" ca="1" si="55"/>
        <v>305</v>
      </c>
      <c r="BB45" t="str">
        <f t="shared" ca="1" si="56"/>
        <v>Part of Yugo.</v>
      </c>
      <c r="BC45">
        <f t="shared" ca="1" si="57"/>
        <v>45</v>
      </c>
      <c r="BD45">
        <f t="shared" ca="1" si="58"/>
        <v>0.50251256281407031</v>
      </c>
      <c r="BE45" t="str">
        <f t="shared" ca="1" si="59"/>
        <v>Used TRY</v>
      </c>
      <c r="BF45">
        <f t="shared" ca="1" si="60"/>
        <v>43</v>
      </c>
      <c r="BG45">
        <f t="shared" ca="1" si="61"/>
        <v>6.85</v>
      </c>
      <c r="BH45">
        <f t="shared" ca="1" si="62"/>
        <v>210</v>
      </c>
      <c r="BI45">
        <f t="shared" ca="1" si="63"/>
        <v>3</v>
      </c>
      <c r="BJ45">
        <f t="shared" ca="1" si="64"/>
        <v>10.5</v>
      </c>
      <c r="BK45">
        <f t="shared" ca="1" si="65"/>
        <v>750</v>
      </c>
      <c r="BL45">
        <f t="shared" ca="1" si="66"/>
        <v>2.4390243902439024</v>
      </c>
      <c r="BM45">
        <f t="shared" ca="1" si="67"/>
        <v>9.25</v>
      </c>
      <c r="BN45">
        <f t="shared" ca="1" si="68"/>
        <v>305</v>
      </c>
      <c r="BO45" t="str">
        <f t="shared" ca="1" si="69"/>
        <v>Part of Ethiopia</v>
      </c>
      <c r="BP45" t="str">
        <f t="shared" ca="1" si="70"/>
        <v>Part of USSR</v>
      </c>
      <c r="BQ45">
        <f t="shared" ca="1" si="71"/>
        <v>5.82</v>
      </c>
      <c r="BR45" t="str">
        <f t="shared" ca="1" si="72"/>
        <v>n.a.</v>
      </c>
      <c r="BS45">
        <f t="shared" ca="1" si="73"/>
        <v>0</v>
      </c>
      <c r="BT45">
        <f t="shared" ca="1" si="74"/>
        <v>0</v>
      </c>
      <c r="BU45">
        <f t="shared" ca="1" si="75"/>
        <v>1.4925373134328357</v>
      </c>
      <c r="BV45">
        <f t="shared" ca="1" si="76"/>
        <v>4.17</v>
      </c>
      <c r="BW45">
        <f t="shared" ca="1" si="77"/>
        <v>6.1</v>
      </c>
      <c r="BX45" t="str">
        <f t="shared" ca="1" si="78"/>
        <v>Used FFR</v>
      </c>
      <c r="BY45">
        <f t="shared" ca="1" si="79"/>
        <v>0</v>
      </c>
      <c r="BZ45">
        <f t="shared" ca="1" si="80"/>
        <v>305</v>
      </c>
      <c r="CA45">
        <f t="shared" ca="1" si="81"/>
        <v>9.0909090909090917</v>
      </c>
      <c r="CB45" t="str">
        <f t="shared" ca="1" si="82"/>
        <v>Part of USSR</v>
      </c>
      <c r="CC45">
        <f t="shared" ca="1" si="83"/>
        <v>1.72</v>
      </c>
      <c r="CD45">
        <f t="shared" ca="1" si="84"/>
        <v>355</v>
      </c>
      <c r="CE45">
        <f t="shared" ca="1" si="85"/>
        <v>0</v>
      </c>
      <c r="CF45">
        <f t="shared" ca="1" si="86"/>
        <v>170</v>
      </c>
      <c r="CG45" t="str">
        <f t="shared" ca="1" si="87"/>
        <v>Used DKK</v>
      </c>
      <c r="CH45">
        <f t="shared" ca="1" si="88"/>
        <v>3</v>
      </c>
      <c r="CI45" t="str">
        <f t="shared" ca="1" si="89"/>
        <v>Used FFR</v>
      </c>
      <c r="CJ45" t="str">
        <f t="shared" ca="1" si="90"/>
        <v>Used USD</v>
      </c>
      <c r="CK45">
        <f t="shared" ca="1" si="91"/>
        <v>3.72</v>
      </c>
      <c r="CL45" t="str">
        <f t="shared" ca="1" si="92"/>
        <v>Used GBP</v>
      </c>
      <c r="CM45">
        <f t="shared" ca="1" si="93"/>
        <v>690</v>
      </c>
      <c r="CN45">
        <f t="shared" ca="1" si="94"/>
        <v>2250</v>
      </c>
      <c r="CO45">
        <f t="shared" ca="1" si="95"/>
        <v>62</v>
      </c>
      <c r="CP45">
        <f t="shared" ca="1" si="96"/>
        <v>16.75</v>
      </c>
      <c r="CQ45">
        <f t="shared" ca="1" si="97"/>
        <v>4.4000000000000004</v>
      </c>
      <c r="CR45">
        <f t="shared" ca="1" si="98"/>
        <v>7.82</v>
      </c>
      <c r="CS45">
        <f t="shared" ca="1" si="99"/>
        <v>88</v>
      </c>
      <c r="CT45">
        <f t="shared" ca="1" si="100"/>
        <v>62</v>
      </c>
      <c r="CU45">
        <f t="shared" ca="1" si="101"/>
        <v>19</v>
      </c>
      <c r="CV45">
        <f t="shared" ca="1" si="102"/>
        <v>1850</v>
      </c>
      <c r="CW45">
        <f t="shared" ca="1" si="103"/>
        <v>1450</v>
      </c>
      <c r="CX45">
        <f t="shared" ca="1" si="104"/>
        <v>2.7777777777777777</v>
      </c>
      <c r="CY45">
        <f t="shared" ca="1" si="105"/>
        <v>0.64516129032258063</v>
      </c>
      <c r="CZ45" t="str">
        <f t="shared" ca="1" si="106"/>
        <v>Used GBP</v>
      </c>
      <c r="DA45">
        <f t="shared" ca="1" si="107"/>
        <v>1.99</v>
      </c>
      <c r="DB45">
        <f t="shared" ca="1" si="108"/>
        <v>1315</v>
      </c>
      <c r="DC45">
        <f t="shared" ca="1" si="109"/>
        <v>8.3000000000000007</v>
      </c>
      <c r="DD45">
        <f t="shared" ca="1" si="110"/>
        <v>144</v>
      </c>
      <c r="DE45" t="str">
        <f t="shared" ca="1" si="111"/>
        <v>Used GBP</v>
      </c>
      <c r="DF45">
        <f t="shared" ca="1" si="112"/>
        <v>0.68027210884353739</v>
      </c>
      <c r="DG45" t="str">
        <f t="shared" ca="1" si="113"/>
        <v>Part of USSR</v>
      </c>
      <c r="DH45">
        <f t="shared" ca="1" si="114"/>
        <v>22.5</v>
      </c>
      <c r="DI45" t="str">
        <f t="shared" ca="1" si="115"/>
        <v>Used AUD</v>
      </c>
      <c r="DJ45">
        <f t="shared" ca="1" si="116"/>
        <v>16.75</v>
      </c>
      <c r="DK45">
        <f t="shared" ca="1" si="117"/>
        <v>680</v>
      </c>
      <c r="DL45" t="str">
        <f t="shared" ca="1" si="118"/>
        <v>Part of Yugo.</v>
      </c>
      <c r="DM45">
        <f t="shared" ca="1" si="119"/>
        <v>0.29940119760479045</v>
      </c>
      <c r="DN45" t="str">
        <f t="shared" ca="1" si="120"/>
        <v>Part of USSR</v>
      </c>
      <c r="DO45">
        <f t="shared" ca="1" si="121"/>
        <v>760</v>
      </c>
      <c r="DP45" t="str">
        <f t="shared" ca="1" si="122"/>
        <v>Part of USSR</v>
      </c>
      <c r="DQ45">
        <f t="shared" ca="1" si="123"/>
        <v>555</v>
      </c>
      <c r="DR45">
        <f t="shared" ca="1" si="124"/>
        <v>2.7027027027027026</v>
      </c>
      <c r="DS45">
        <f t="shared" ca="1" si="125"/>
        <v>2.5</v>
      </c>
      <c r="DT45">
        <f t="shared" ca="1" si="126"/>
        <v>1.0309278350515465</v>
      </c>
      <c r="DU45">
        <f t="shared" ca="1" si="127"/>
        <v>0</v>
      </c>
      <c r="DV45" t="str">
        <f t="shared" ca="1" si="128"/>
        <v>Part of USSR</v>
      </c>
      <c r="DW45">
        <f t="shared" ca="1" si="129"/>
        <v>36.25</v>
      </c>
      <c r="DX45">
        <f t="shared" ca="1" si="130"/>
        <v>8.8000000000000007</v>
      </c>
      <c r="DY45" t="str">
        <f t="shared" ca="1" si="131"/>
        <v>Part of Yugo.</v>
      </c>
      <c r="DZ45">
        <f t="shared" ca="1" si="132"/>
        <v>1580</v>
      </c>
      <c r="EA45">
        <f t="shared" ca="1" si="133"/>
        <v>3.5714285714285712</v>
      </c>
      <c r="EB45">
        <f t="shared" ca="1" si="134"/>
        <v>2.71</v>
      </c>
      <c r="EC45">
        <f t="shared" ca="1" si="135"/>
        <v>9.5500000000000007</v>
      </c>
      <c r="ED45">
        <f t="shared" ca="1" si="136"/>
        <v>305</v>
      </c>
      <c r="EE45">
        <f t="shared" ca="1" si="137"/>
        <v>0.34843205574912889</v>
      </c>
      <c r="EF45" t="str">
        <f t="shared" ca="1" si="138"/>
        <v>Used USD</v>
      </c>
      <c r="EG45" t="str">
        <f t="shared" ca="1" si="139"/>
        <v>Used FFR</v>
      </c>
      <c r="EH45">
        <f t="shared" ca="1" si="140"/>
        <v>250</v>
      </c>
      <c r="EI45">
        <f t="shared" ca="1" si="141"/>
        <v>16.2</v>
      </c>
      <c r="EJ45" t="str">
        <f t="shared" ca="1" si="142"/>
        <v>Used FF</v>
      </c>
      <c r="EK45">
        <f t="shared" ca="1" si="143"/>
        <v>2.9350000000000001</v>
      </c>
      <c r="EL45" t="str">
        <f t="shared" ca="1" si="144"/>
        <v>Used USD</v>
      </c>
      <c r="EM45" t="str">
        <f t="shared" ca="1" si="145"/>
        <v>Part of USSR</v>
      </c>
      <c r="EN45" t="str">
        <f t="shared" ca="1" si="146"/>
        <v>Used FFR</v>
      </c>
      <c r="EO45">
        <f t="shared" ca="1" si="147"/>
        <v>50</v>
      </c>
      <c r="EP45" t="str">
        <f t="shared" ca="1" si="148"/>
        <v>Part of Yugo.</v>
      </c>
      <c r="EQ45">
        <f t="shared" ca="1" si="149"/>
        <v>3</v>
      </c>
      <c r="ER45">
        <f t="shared" ca="1" si="150"/>
        <v>9.5</v>
      </c>
      <c r="ES45">
        <f t="shared" ca="1" si="151"/>
        <v>1200</v>
      </c>
      <c r="ET45">
        <f t="shared" ca="1" si="152"/>
        <v>65</v>
      </c>
      <c r="EU45" t="str">
        <f t="shared" ca="1" si="153"/>
        <v>used ZAR</v>
      </c>
      <c r="EV45" t="str">
        <f t="shared" ca="1" si="154"/>
        <v>Used AUD</v>
      </c>
      <c r="EW45">
        <f t="shared" ca="1" si="155"/>
        <v>42</v>
      </c>
      <c r="EX45">
        <f t="shared" ca="1" si="156"/>
        <v>2</v>
      </c>
      <c r="EY45">
        <f t="shared" ca="1" si="157"/>
        <v>2.0099999999999998</v>
      </c>
      <c r="EZ45">
        <f t="shared" ca="1" si="158"/>
        <v>0</v>
      </c>
      <c r="FA45">
        <f t="shared" ca="1" si="159"/>
        <v>1.6949152542372883</v>
      </c>
      <c r="FB45">
        <f t="shared" ca="1" si="160"/>
        <v>0.01</v>
      </c>
      <c r="FC45">
        <f t="shared" ca="1" si="161"/>
        <v>305</v>
      </c>
      <c r="FD45">
        <f t="shared" ca="1" si="162"/>
        <v>10</v>
      </c>
      <c r="FE45" t="str">
        <f t="shared" ca="1" si="163"/>
        <v>Used NZD</v>
      </c>
      <c r="FF45" t="str">
        <f t="shared" ca="1" si="164"/>
        <v>Used AUD</v>
      </c>
      <c r="FG45" t="str">
        <f t="shared" ca="1" si="165"/>
        <v>Used USD</v>
      </c>
      <c r="FH45">
        <f t="shared" ca="1" si="166"/>
        <v>6.78</v>
      </c>
      <c r="FI45">
        <f t="shared" ca="1" si="167"/>
        <v>0.390625</v>
      </c>
      <c r="FJ45">
        <f t="shared" ca="1" si="168"/>
        <v>22.75</v>
      </c>
      <c r="FK45" t="str">
        <f t="shared" ca="1" si="169"/>
        <v>Used USD</v>
      </c>
      <c r="FL45" t="str">
        <f t="shared" ca="1" si="170"/>
        <v>Used USD</v>
      </c>
      <c r="FM45">
        <f t="shared" ca="1" si="171"/>
        <v>0.90909090909090906</v>
      </c>
      <c r="FN45">
        <f t="shared" ca="1" si="172"/>
        <v>1590</v>
      </c>
      <c r="FO45">
        <f t="shared" ca="1" si="173"/>
        <v>1.4999999999999999E-2</v>
      </c>
      <c r="FP45">
        <f t="shared" ca="1" si="174"/>
        <v>23.25</v>
      </c>
      <c r="FQ45" t="str">
        <f t="shared" ca="1" si="175"/>
        <v>Used NZD</v>
      </c>
      <c r="FR45">
        <f t="shared" ca="1" si="176"/>
        <v>1.27</v>
      </c>
      <c r="FS45">
        <f t="shared" ca="1" si="177"/>
        <v>157</v>
      </c>
      <c r="FT45" t="str">
        <f t="shared" ca="1" si="178"/>
        <v>Used USD</v>
      </c>
      <c r="FU45">
        <f t="shared" ca="1" si="179"/>
        <v>3.7</v>
      </c>
      <c r="FV45" t="str">
        <f t="shared" ca="1" si="180"/>
        <v>Used FFR</v>
      </c>
      <c r="FW45">
        <f t="shared" ca="1" si="181"/>
        <v>120</v>
      </c>
      <c r="FX45">
        <f t="shared" ca="1" si="182"/>
        <v>1.375E-2</v>
      </c>
      <c r="FY45">
        <f t="shared" ca="1" si="183"/>
        <v>105</v>
      </c>
      <c r="FZ45">
        <f t="shared" ca="1" si="184"/>
        <v>0</v>
      </c>
      <c r="GA45">
        <f t="shared" ca="1" si="185"/>
        <v>3</v>
      </c>
      <c r="GB45">
        <f t="shared" ca="1" si="186"/>
        <v>3</v>
      </c>
      <c r="GC45" t="str">
        <f t="shared" ca="1" si="187"/>
        <v>Used FFR</v>
      </c>
      <c r="GD45">
        <f t="shared" ca="1" si="188"/>
        <v>3</v>
      </c>
      <c r="GE45">
        <f t="shared" ca="1" si="189"/>
        <v>2.4390243902439024</v>
      </c>
      <c r="GF45" t="str">
        <f t="shared" ca="1" si="190"/>
        <v>Used ITL</v>
      </c>
      <c r="GG45">
        <f t="shared" ca="1" si="191"/>
        <v>175</v>
      </c>
      <c r="GH45">
        <f t="shared" ca="1" si="192"/>
        <v>3.81</v>
      </c>
      <c r="GI45">
        <f t="shared" ca="1" si="193"/>
        <v>305</v>
      </c>
      <c r="GJ45">
        <f t="shared" ca="1" si="194"/>
        <v>15</v>
      </c>
      <c r="GK45">
        <f t="shared" ca="1" si="195"/>
        <v>6</v>
      </c>
      <c r="GL45">
        <f t="shared" ca="1" si="196"/>
        <v>400</v>
      </c>
      <c r="GM45">
        <f t="shared" ca="1" si="197"/>
        <v>1.92</v>
      </c>
      <c r="GN45" t="str">
        <f t="shared" ca="1" si="198"/>
        <v>Part of Czecho.</v>
      </c>
      <c r="GO45" t="str">
        <f t="shared" ca="1" si="199"/>
        <v>Part of Yugo.</v>
      </c>
      <c r="GP45">
        <f t="shared" ca="1" si="200"/>
        <v>2.6315789473684212</v>
      </c>
      <c r="GQ45">
        <f t="shared" ca="1" si="201"/>
        <v>1800</v>
      </c>
      <c r="GR45" t="str">
        <f t="shared" ca="1" si="202"/>
        <v>Part of Somalia</v>
      </c>
      <c r="GS45">
        <f t="shared" ca="1" si="203"/>
        <v>2.7027027027027026</v>
      </c>
      <c r="GT45">
        <f t="shared" ca="1" si="204"/>
        <v>120</v>
      </c>
      <c r="GU45">
        <f t="shared" ca="1" si="205"/>
        <v>48</v>
      </c>
      <c r="GV45">
        <f t="shared" ca="1" si="206"/>
        <v>2.1</v>
      </c>
      <c r="GW45">
        <f t="shared" ca="1" si="207"/>
        <v>15.2</v>
      </c>
      <c r="GX45" t="str">
        <f t="shared" ca="1" si="208"/>
        <v>Used NOK</v>
      </c>
      <c r="GY45">
        <f t="shared" ca="1" si="209"/>
        <v>2.8571428571428572</v>
      </c>
      <c r="GZ45">
        <f t="shared" ca="1" si="210"/>
        <v>6.4</v>
      </c>
      <c r="HA45">
        <f t="shared" ca="1" si="211"/>
        <v>1.54</v>
      </c>
      <c r="HB45">
        <f t="shared" ca="1" si="212"/>
        <v>40</v>
      </c>
      <c r="HC45">
        <f t="shared" ca="1" si="213"/>
        <v>25.8</v>
      </c>
      <c r="HD45" t="str">
        <f t="shared" ca="1" si="214"/>
        <v>Part of USSR</v>
      </c>
      <c r="HE45">
        <f t="shared" ca="1" si="215"/>
        <v>277</v>
      </c>
      <c r="HF45">
        <f t="shared" ca="1" si="216"/>
        <v>27</v>
      </c>
      <c r="HG45" t="str">
        <f t="shared" ca="1" si="217"/>
        <v>Part of Indonesia</v>
      </c>
      <c r="HH45">
        <f t="shared" ca="1" si="218"/>
        <v>305</v>
      </c>
      <c r="HI45" t="str">
        <f t="shared" ca="1" si="219"/>
        <v>Used NZD</v>
      </c>
      <c r="HJ45">
        <f t="shared" ca="1" si="220"/>
        <v>1.4285714285714286</v>
      </c>
      <c r="HK45" t="str">
        <f t="shared" ca="1" si="221"/>
        <v>Part of USSR</v>
      </c>
      <c r="HL45">
        <f t="shared" ca="1" si="222"/>
        <v>6.65</v>
      </c>
      <c r="HM45">
        <f t="shared" ca="1" si="223"/>
        <v>0.94</v>
      </c>
      <c r="HN45">
        <f t="shared" ca="1" si="224"/>
        <v>2350</v>
      </c>
      <c r="HO45" t="str">
        <f t="shared" ca="1" si="225"/>
        <v>Part of USSR</v>
      </c>
      <c r="HP45" t="str">
        <f t="shared" ca="1" si="226"/>
        <v>Used USD</v>
      </c>
      <c r="HQ45" t="str">
        <f t="shared" ca="1" si="227"/>
        <v>Used AUD</v>
      </c>
      <c r="HR45">
        <f t="shared" ca="1" si="228"/>
        <v>618</v>
      </c>
      <c r="HS45" t="str">
        <f t="shared" ca="1" si="229"/>
        <v>Part of USSR</v>
      </c>
      <c r="HT45">
        <f t="shared" ca="1" si="230"/>
        <v>3.71</v>
      </c>
      <c r="HU45">
        <f t="shared" ca="1" si="231"/>
        <v>0.625</v>
      </c>
      <c r="HV45">
        <f t="shared" ca="1" si="232"/>
        <v>1</v>
      </c>
      <c r="HW45">
        <f t="shared" ca="1" si="233"/>
        <v>0.9</v>
      </c>
      <c r="HX45" t="str">
        <f t="shared" ca="1" si="234"/>
        <v>Part of USSR</v>
      </c>
      <c r="HY45">
        <f t="shared" ca="1" si="235"/>
        <v>125</v>
      </c>
      <c r="HZ45" t="str">
        <f t="shared" ca="1" si="236"/>
        <v>Used ITL</v>
      </c>
      <c r="IA45">
        <f t="shared" ca="1" si="237"/>
        <v>48.7</v>
      </c>
      <c r="IB45">
        <f t="shared" ca="1" si="238"/>
        <v>4800</v>
      </c>
      <c r="IC45" t="str">
        <f t="shared" ca="1" si="239"/>
        <v>used USD</v>
      </c>
      <c r="ID45">
        <f t="shared" ca="1" si="240"/>
        <v>0</v>
      </c>
      <c r="IE45" t="str">
        <f t="shared" ca="1" si="241"/>
        <v>Used JOD</v>
      </c>
      <c r="IF45">
        <f t="shared" ca="1" si="242"/>
        <v>11.5</v>
      </c>
      <c r="IG45">
        <f t="shared" ca="1" si="243"/>
        <v>111.11111111111111</v>
      </c>
      <c r="IH45">
        <f t="shared" ca="1" si="244"/>
        <v>4</v>
      </c>
    </row>
    <row r="46" spans="1:242" x14ac:dyDescent="0.25">
      <c r="A46" t="str">
        <f t="shared" ca="1" si="4"/>
        <v>1990</v>
      </c>
      <c r="B46">
        <f t="shared" ca="1" si="5"/>
        <v>730</v>
      </c>
      <c r="C46">
        <f t="shared" ca="1" si="6"/>
        <v>90</v>
      </c>
      <c r="D46">
        <f t="shared" ca="1" si="7"/>
        <v>29.25</v>
      </c>
      <c r="E46">
        <v>1</v>
      </c>
      <c r="F46">
        <f t="shared" ca="1" si="8"/>
        <v>0</v>
      </c>
      <c r="G46">
        <f t="shared" ca="1" si="9"/>
        <v>1.35</v>
      </c>
      <c r="H46">
        <f t="shared" ca="1" si="10"/>
        <v>2.85</v>
      </c>
      <c r="I46">
        <f t="shared" ca="1" si="11"/>
        <v>2.85</v>
      </c>
      <c r="J46">
        <f t="shared" ca="1" si="12"/>
        <v>0.79500000000000004</v>
      </c>
      <c r="K46" t="str">
        <f t="shared" ca="1" si="13"/>
        <v>Part of USSR</v>
      </c>
      <c r="L46">
        <f t="shared" ca="1" si="14"/>
        <v>2</v>
      </c>
      <c r="M46">
        <f t="shared" ca="1" si="15"/>
        <v>1.2987012987012987</v>
      </c>
      <c r="N46">
        <f t="shared" ca="1" si="16"/>
        <v>10.7</v>
      </c>
      <c r="O46" t="str">
        <f t="shared" ca="1" si="17"/>
        <v>Part of USSR</v>
      </c>
      <c r="P46">
        <f t="shared" ca="1" si="18"/>
        <v>1.1100000000000001</v>
      </c>
      <c r="Q46">
        <f t="shared" ca="1" si="19"/>
        <v>0.38759689922480617</v>
      </c>
      <c r="R46">
        <f t="shared" ca="1" si="20"/>
        <v>95</v>
      </c>
      <c r="S46">
        <f t="shared" ca="1" si="21"/>
        <v>2.2000000000000002</v>
      </c>
      <c r="T46" t="str">
        <f t="shared" ca="1" si="22"/>
        <v>Part of USSR</v>
      </c>
      <c r="U46">
        <f t="shared" ca="1" si="23"/>
        <v>31.1</v>
      </c>
      <c r="V46">
        <f t="shared" ca="1" si="24"/>
        <v>2.5</v>
      </c>
      <c r="W46">
        <f t="shared" ca="1" si="25"/>
        <v>267</v>
      </c>
      <c r="X46">
        <f t="shared" ca="1" si="26"/>
        <v>0</v>
      </c>
      <c r="Y46">
        <f t="shared" ca="1" si="27"/>
        <v>19.8</v>
      </c>
      <c r="Z46">
        <f t="shared" ca="1" si="28"/>
        <v>3.41</v>
      </c>
      <c r="AA46" t="str">
        <f t="shared" ca="1" si="29"/>
        <v>Part of Yugo.</v>
      </c>
      <c r="AB46">
        <f t="shared" ca="1" si="30"/>
        <v>2</v>
      </c>
      <c r="AC46">
        <f t="shared" ca="1" si="31"/>
        <v>7.0909090909090905E-5</v>
      </c>
      <c r="AD46" t="str">
        <f t="shared" ca="1" si="32"/>
        <v>Used GBP</v>
      </c>
      <c r="AE46" t="str">
        <f t="shared" ca="1" si="33"/>
        <v>Used USD</v>
      </c>
      <c r="AF46">
        <f t="shared" ca="1" si="34"/>
        <v>0</v>
      </c>
      <c r="AG46">
        <f t="shared" ca="1" si="35"/>
        <v>2.1499999999999998E-2</v>
      </c>
      <c r="AH46">
        <f t="shared" ca="1" si="36"/>
        <v>267</v>
      </c>
      <c r="AI46">
        <f t="shared" ca="1" si="37"/>
        <v>175</v>
      </c>
      <c r="AJ46">
        <f t="shared" ca="1" si="38"/>
        <v>725</v>
      </c>
      <c r="AK46">
        <f t="shared" ca="1" si="39"/>
        <v>267</v>
      </c>
      <c r="AL46">
        <f t="shared" ca="1" si="40"/>
        <v>1.18</v>
      </c>
      <c r="AM46">
        <f t="shared" ca="1" si="41"/>
        <v>87</v>
      </c>
      <c r="AN46">
        <f t="shared" ca="1" si="42"/>
        <v>0</v>
      </c>
      <c r="AO46">
        <f t="shared" ca="1" si="43"/>
        <v>267</v>
      </c>
      <c r="AP46">
        <f t="shared" ca="1" si="44"/>
        <v>267</v>
      </c>
      <c r="AQ46">
        <f t="shared" ca="1" si="45"/>
        <v>380</v>
      </c>
      <c r="AR46">
        <f t="shared" ca="1" si="46"/>
        <v>13.55</v>
      </c>
      <c r="AS46" t="str">
        <f t="shared" ca="1" si="47"/>
        <v>Used AUD</v>
      </c>
      <c r="AT46" t="str">
        <f t="shared" ca="1" si="48"/>
        <v>Used AUD</v>
      </c>
      <c r="AU46">
        <f t="shared" ca="1" si="49"/>
        <v>665</v>
      </c>
      <c r="AV46">
        <f t="shared" ca="1" si="50"/>
        <v>300</v>
      </c>
      <c r="AW46">
        <f t="shared" ca="1" si="51"/>
        <v>267</v>
      </c>
      <c r="AX46">
        <f t="shared" ca="1" si="52"/>
        <v>8.0000000000000004E-4</v>
      </c>
      <c r="AY46">
        <f t="shared" ca="1" si="53"/>
        <v>1.7857142857142856</v>
      </c>
      <c r="AZ46">
        <f t="shared" ca="1" si="54"/>
        <v>120</v>
      </c>
      <c r="BA46">
        <f t="shared" ca="1" si="55"/>
        <v>267</v>
      </c>
      <c r="BB46" t="str">
        <f t="shared" ca="1" si="56"/>
        <v>Part of Yugo.</v>
      </c>
      <c r="BC46">
        <f t="shared" ca="1" si="57"/>
        <v>68</v>
      </c>
      <c r="BD46">
        <f t="shared" ca="1" si="58"/>
        <v>0.45454545454545453</v>
      </c>
      <c r="BE46" t="str">
        <f t="shared" ca="1" si="59"/>
        <v>Used TRY</v>
      </c>
      <c r="BF46">
        <f t="shared" ca="1" si="60"/>
        <v>45</v>
      </c>
      <c r="BG46">
        <f t="shared" ca="1" si="61"/>
        <v>5.8</v>
      </c>
      <c r="BH46">
        <f t="shared" ca="1" si="62"/>
        <v>198</v>
      </c>
      <c r="BI46">
        <f t="shared" ca="1" si="63"/>
        <v>2.85</v>
      </c>
      <c r="BJ46">
        <f t="shared" ca="1" si="64"/>
        <v>17.149999999999999</v>
      </c>
      <c r="BK46">
        <f t="shared" ca="1" si="65"/>
        <v>1110</v>
      </c>
      <c r="BL46">
        <f t="shared" ca="1" si="66"/>
        <v>3.125</v>
      </c>
      <c r="BM46">
        <f t="shared" ca="1" si="67"/>
        <v>9.9499999999999993</v>
      </c>
      <c r="BN46">
        <f t="shared" ca="1" si="68"/>
        <v>267</v>
      </c>
      <c r="BO46" t="str">
        <f t="shared" ca="1" si="69"/>
        <v>Part of Ethiopia</v>
      </c>
      <c r="BP46" t="str">
        <f t="shared" ca="1" si="70"/>
        <v>Part of USSR</v>
      </c>
      <c r="BQ46">
        <f t="shared" ca="1" si="71"/>
        <v>6.1</v>
      </c>
      <c r="BR46" t="str">
        <f t="shared" ca="1" si="72"/>
        <v>n.a.</v>
      </c>
      <c r="BS46">
        <f t="shared" ca="1" si="73"/>
        <v>0</v>
      </c>
      <c r="BT46">
        <f t="shared" ca="1" si="74"/>
        <v>0</v>
      </c>
      <c r="BU46">
        <f t="shared" ca="1" si="75"/>
        <v>1.5151515151515151</v>
      </c>
      <c r="BV46">
        <f t="shared" ca="1" si="76"/>
        <v>3.65</v>
      </c>
      <c r="BW46">
        <f t="shared" ca="1" si="77"/>
        <v>5.14</v>
      </c>
      <c r="BX46" t="str">
        <f t="shared" ca="1" si="78"/>
        <v>Used FFR</v>
      </c>
      <c r="BY46">
        <f t="shared" ca="1" si="79"/>
        <v>0</v>
      </c>
      <c r="BZ46">
        <f t="shared" ca="1" si="80"/>
        <v>267</v>
      </c>
      <c r="CA46">
        <f t="shared" ca="1" si="81"/>
        <v>7.6923076923076916</v>
      </c>
      <c r="CB46" t="str">
        <f t="shared" ca="1" si="82"/>
        <v>Part of USSR</v>
      </c>
      <c r="CC46">
        <f t="shared" ca="1" si="83"/>
        <v>1.5</v>
      </c>
      <c r="CD46">
        <f t="shared" ca="1" si="84"/>
        <v>370</v>
      </c>
      <c r="CE46">
        <f t="shared" ca="1" si="85"/>
        <v>0</v>
      </c>
      <c r="CF46">
        <f t="shared" ca="1" si="86"/>
        <v>162</v>
      </c>
      <c r="CG46" t="str">
        <f t="shared" ca="1" si="87"/>
        <v>Used DKK</v>
      </c>
      <c r="CH46">
        <f t="shared" ca="1" si="88"/>
        <v>2.85</v>
      </c>
      <c r="CI46" t="str">
        <f t="shared" ca="1" si="89"/>
        <v>Used FFR</v>
      </c>
      <c r="CJ46" t="str">
        <f t="shared" ca="1" si="90"/>
        <v>Used USD</v>
      </c>
      <c r="CK46">
        <f t="shared" ca="1" si="91"/>
        <v>6.9</v>
      </c>
      <c r="CL46" t="str">
        <f t="shared" ca="1" si="92"/>
        <v>Used GBP</v>
      </c>
      <c r="CM46">
        <f t="shared" ca="1" si="93"/>
        <v>765</v>
      </c>
      <c r="CN46">
        <f t="shared" ca="1" si="94"/>
        <v>2750</v>
      </c>
      <c r="CO46">
        <f t="shared" ca="1" si="95"/>
        <v>105</v>
      </c>
      <c r="CP46">
        <f t="shared" ca="1" si="96"/>
        <v>20</v>
      </c>
      <c r="CQ46">
        <f t="shared" ca="1" si="97"/>
        <v>6.85</v>
      </c>
      <c r="CR46">
        <f t="shared" ca="1" si="98"/>
        <v>7.9</v>
      </c>
      <c r="CS46">
        <f t="shared" ca="1" si="99"/>
        <v>75</v>
      </c>
      <c r="CT46">
        <f t="shared" ca="1" si="100"/>
        <v>57</v>
      </c>
      <c r="CU46">
        <f t="shared" ca="1" si="101"/>
        <v>19.8</v>
      </c>
      <c r="CV46">
        <f t="shared" ca="1" si="102"/>
        <v>1950</v>
      </c>
      <c r="CW46">
        <f t="shared" ca="1" si="103"/>
        <v>1500</v>
      </c>
      <c r="CX46">
        <f t="shared" ca="1" si="104"/>
        <v>5</v>
      </c>
      <c r="CY46">
        <f t="shared" ca="1" si="105"/>
        <v>0.5714285714285714</v>
      </c>
      <c r="CZ46" t="str">
        <f t="shared" ca="1" si="106"/>
        <v>Used GBP</v>
      </c>
      <c r="DA46">
        <f t="shared" ca="1" si="107"/>
        <v>2.12</v>
      </c>
      <c r="DB46">
        <f t="shared" ca="1" si="108"/>
        <v>1187</v>
      </c>
      <c r="DC46">
        <f t="shared" ca="1" si="109"/>
        <v>10.199999999999999</v>
      </c>
      <c r="DD46">
        <f t="shared" ca="1" si="110"/>
        <v>136</v>
      </c>
      <c r="DE46" t="str">
        <f t="shared" ca="1" si="111"/>
        <v>Used GBP</v>
      </c>
      <c r="DF46">
        <f t="shared" ca="1" si="112"/>
        <v>0.7407407407407407</v>
      </c>
      <c r="DG46" t="str">
        <f t="shared" ca="1" si="113"/>
        <v>Part of USSR</v>
      </c>
      <c r="DH46">
        <f t="shared" ca="1" si="114"/>
        <v>25.5</v>
      </c>
      <c r="DI46" t="str">
        <f t="shared" ca="1" si="115"/>
        <v>Used AUD</v>
      </c>
      <c r="DJ46">
        <f t="shared" ca="1" si="116"/>
        <v>17</v>
      </c>
      <c r="DK46">
        <f t="shared" ca="1" si="117"/>
        <v>725</v>
      </c>
      <c r="DL46" t="str">
        <f t="shared" ca="1" si="118"/>
        <v>Part of Yugo.</v>
      </c>
      <c r="DM46" t="str">
        <f t="shared" ca="1" si="119"/>
        <v>n.a.</v>
      </c>
      <c r="DN46" t="str">
        <f t="shared" ca="1" si="120"/>
        <v>Part of USSR</v>
      </c>
      <c r="DO46">
        <f t="shared" ca="1" si="121"/>
        <v>810</v>
      </c>
      <c r="DP46" t="str">
        <f t="shared" ca="1" si="122"/>
        <v>Part of USSR</v>
      </c>
      <c r="DQ46">
        <f t="shared" ca="1" si="123"/>
        <v>900</v>
      </c>
      <c r="DR46">
        <f t="shared" ca="1" si="124"/>
        <v>2.6315789473684212</v>
      </c>
      <c r="DS46">
        <f t="shared" ca="1" si="125"/>
        <v>3.25</v>
      </c>
      <c r="DT46">
        <f t="shared" ca="1" si="126"/>
        <v>1</v>
      </c>
      <c r="DU46">
        <f t="shared" ca="1" si="127"/>
        <v>0</v>
      </c>
      <c r="DV46" t="str">
        <f t="shared" ca="1" si="128"/>
        <v>Part of USSR</v>
      </c>
      <c r="DW46">
        <f t="shared" ca="1" si="129"/>
        <v>31.1</v>
      </c>
      <c r="DX46">
        <f t="shared" ca="1" si="130"/>
        <v>8.4499999999999993</v>
      </c>
      <c r="DY46" t="str">
        <f t="shared" ca="1" si="131"/>
        <v>Part of Yugo.</v>
      </c>
      <c r="DZ46">
        <f t="shared" ca="1" si="132"/>
        <v>1570</v>
      </c>
      <c r="EA46">
        <f t="shared" ca="1" si="133"/>
        <v>3.0303030303030303</v>
      </c>
      <c r="EB46">
        <f t="shared" ca="1" si="134"/>
        <v>2.72</v>
      </c>
      <c r="EC46">
        <f t="shared" ca="1" si="135"/>
        <v>10</v>
      </c>
      <c r="ED46">
        <f t="shared" ca="1" si="136"/>
        <v>267</v>
      </c>
      <c r="EE46">
        <f t="shared" ca="1" si="137"/>
        <v>0.30769230769230771</v>
      </c>
      <c r="EF46" t="str">
        <f t="shared" ca="1" si="138"/>
        <v>Used USD</v>
      </c>
      <c r="EG46" t="str">
        <f t="shared" ca="1" si="139"/>
        <v>Used FFR</v>
      </c>
      <c r="EH46">
        <f t="shared" ca="1" si="140"/>
        <v>210</v>
      </c>
      <c r="EI46">
        <f t="shared" ca="1" si="141"/>
        <v>15.45</v>
      </c>
      <c r="EJ46" t="str">
        <f t="shared" ca="1" si="142"/>
        <v>Used FF</v>
      </c>
      <c r="EK46">
        <f t="shared" ca="1" si="143"/>
        <v>3.145</v>
      </c>
      <c r="EL46" t="str">
        <f t="shared" ca="1" si="144"/>
        <v>Used USD</v>
      </c>
      <c r="EM46" t="str">
        <f t="shared" ca="1" si="145"/>
        <v>Part of USSR</v>
      </c>
      <c r="EN46" t="str">
        <f t="shared" ca="1" si="146"/>
        <v>Used FFR</v>
      </c>
      <c r="EO46">
        <f t="shared" ca="1" si="147"/>
        <v>85</v>
      </c>
      <c r="EP46" t="str">
        <f t="shared" ca="1" si="148"/>
        <v>Part of Yugo.</v>
      </c>
      <c r="EQ46">
        <f t="shared" ca="1" si="149"/>
        <v>2.85</v>
      </c>
      <c r="ER46">
        <f t="shared" ca="1" si="150"/>
        <v>9.1</v>
      </c>
      <c r="ES46">
        <f t="shared" ca="1" si="151"/>
        <v>2250</v>
      </c>
      <c r="ET46">
        <f t="shared" ca="1" si="152"/>
        <v>75</v>
      </c>
      <c r="EU46" t="str">
        <f t="shared" ca="1" si="153"/>
        <v>used ZAR</v>
      </c>
      <c r="EV46" t="str">
        <f t="shared" ca="1" si="154"/>
        <v>Used AUD</v>
      </c>
      <c r="EW46">
        <f t="shared" ca="1" si="155"/>
        <v>35.25</v>
      </c>
      <c r="EX46">
        <f t="shared" ca="1" si="156"/>
        <v>1.7</v>
      </c>
      <c r="EY46">
        <f t="shared" ca="1" si="157"/>
        <v>2</v>
      </c>
      <c r="EZ46">
        <f t="shared" ca="1" si="158"/>
        <v>0</v>
      </c>
      <c r="FA46">
        <f t="shared" ca="1" si="159"/>
        <v>1.7857142857142856</v>
      </c>
      <c r="FB46">
        <f t="shared" ca="1" si="160"/>
        <v>1.05</v>
      </c>
      <c r="FC46">
        <f t="shared" ca="1" si="161"/>
        <v>267</v>
      </c>
      <c r="FD46">
        <f t="shared" ca="1" si="162"/>
        <v>11.1</v>
      </c>
      <c r="FE46" t="str">
        <f t="shared" ca="1" si="163"/>
        <v>Used NZD</v>
      </c>
      <c r="FF46" t="str">
        <f t="shared" ca="1" si="164"/>
        <v>Used AUD</v>
      </c>
      <c r="FG46" t="str">
        <f t="shared" ca="1" si="165"/>
        <v>Used USD</v>
      </c>
      <c r="FH46">
        <f t="shared" ca="1" si="166"/>
        <v>5.95</v>
      </c>
      <c r="FI46">
        <f t="shared" ca="1" si="167"/>
        <v>0.3968253968253968</v>
      </c>
      <c r="FJ46">
        <f t="shared" ca="1" si="168"/>
        <v>25</v>
      </c>
      <c r="FK46" t="str">
        <f t="shared" ca="1" si="169"/>
        <v>Used USD</v>
      </c>
      <c r="FL46" t="str">
        <f t="shared" ca="1" si="170"/>
        <v>Used USD</v>
      </c>
      <c r="FM46">
        <f t="shared" ca="1" si="171"/>
        <v>0.970873786407767</v>
      </c>
      <c r="FN46">
        <f t="shared" ca="1" si="172"/>
        <v>1600</v>
      </c>
      <c r="FO46">
        <f t="shared" ca="1" si="173"/>
        <v>0.6</v>
      </c>
      <c r="FP46">
        <f t="shared" ca="1" si="174"/>
        <v>30</v>
      </c>
      <c r="FQ46" t="str">
        <f t="shared" ca="1" si="175"/>
        <v>Used NZD</v>
      </c>
      <c r="FR46">
        <f t="shared" ca="1" si="176"/>
        <v>1.0349999999999999</v>
      </c>
      <c r="FS46">
        <f t="shared" ca="1" si="177"/>
        <v>138</v>
      </c>
      <c r="FT46" t="str">
        <f t="shared" ca="1" si="178"/>
        <v>Used USD</v>
      </c>
      <c r="FU46">
        <f t="shared" ca="1" si="179"/>
        <v>3.79</v>
      </c>
      <c r="FV46" t="str">
        <f t="shared" ca="1" si="180"/>
        <v>Used FFR</v>
      </c>
      <c r="FW46">
        <f t="shared" ca="1" si="181"/>
        <v>200</v>
      </c>
      <c r="FX46">
        <f t="shared" ca="1" si="182"/>
        <v>3.5000000000000003E-2</v>
      </c>
      <c r="FY46">
        <f t="shared" ca="1" si="183"/>
        <v>155</v>
      </c>
      <c r="FZ46">
        <f t="shared" ca="1" si="184"/>
        <v>0</v>
      </c>
      <c r="GA46">
        <f t="shared" ca="1" si="185"/>
        <v>2.85</v>
      </c>
      <c r="GB46">
        <f t="shared" ca="1" si="186"/>
        <v>2.85</v>
      </c>
      <c r="GC46" t="str">
        <f t="shared" ca="1" si="187"/>
        <v>Used FFR</v>
      </c>
      <c r="GD46">
        <f t="shared" ca="1" si="188"/>
        <v>2.85</v>
      </c>
      <c r="GE46">
        <f t="shared" ca="1" si="189"/>
        <v>2.5641025641025639</v>
      </c>
      <c r="GF46" t="str">
        <f t="shared" ca="1" si="190"/>
        <v>Used ITL</v>
      </c>
      <c r="GG46">
        <f t="shared" ca="1" si="191"/>
        <v>185</v>
      </c>
      <c r="GH46">
        <f t="shared" ca="1" si="192"/>
        <v>3.85</v>
      </c>
      <c r="GI46">
        <f t="shared" ca="1" si="193"/>
        <v>267</v>
      </c>
      <c r="GJ46">
        <f t="shared" ca="1" si="194"/>
        <v>22</v>
      </c>
      <c r="GK46">
        <f t="shared" ca="1" si="195"/>
        <v>5.8</v>
      </c>
      <c r="GL46">
        <f t="shared" ca="1" si="196"/>
        <v>500</v>
      </c>
      <c r="GM46">
        <f t="shared" ca="1" si="197"/>
        <v>1.78</v>
      </c>
      <c r="GN46" t="str">
        <f t="shared" ca="1" si="198"/>
        <v>Part of Czecho.</v>
      </c>
      <c r="GO46" t="str">
        <f t="shared" ca="1" si="199"/>
        <v>Part of Yugo.</v>
      </c>
      <c r="GP46">
        <f t="shared" ca="1" si="200"/>
        <v>2.8571428571428572</v>
      </c>
      <c r="GQ46">
        <f t="shared" ca="1" si="201"/>
        <v>4500</v>
      </c>
      <c r="GR46" t="str">
        <f t="shared" ca="1" si="202"/>
        <v>Part of Somalia</v>
      </c>
      <c r="GS46">
        <f t="shared" ca="1" si="203"/>
        <v>2.6315789473684212</v>
      </c>
      <c r="GT46">
        <f t="shared" ca="1" si="204"/>
        <v>99</v>
      </c>
      <c r="GU46">
        <f t="shared" ca="1" si="205"/>
        <v>50</v>
      </c>
      <c r="GV46">
        <f t="shared" ca="1" si="206"/>
        <v>6.2</v>
      </c>
      <c r="GW46">
        <f t="shared" ca="1" si="207"/>
        <v>16.55</v>
      </c>
      <c r="GX46" t="str">
        <f t="shared" ca="1" si="208"/>
        <v>Used NOK</v>
      </c>
      <c r="GY46">
        <f t="shared" ca="1" si="209"/>
        <v>2.7027027027027026</v>
      </c>
      <c r="GZ46">
        <f t="shared" ca="1" si="210"/>
        <v>5.73</v>
      </c>
      <c r="HA46">
        <f t="shared" ca="1" si="211"/>
        <v>1.29</v>
      </c>
      <c r="HB46">
        <f t="shared" ca="1" si="212"/>
        <v>45</v>
      </c>
      <c r="HC46">
        <f t="shared" ca="1" si="213"/>
        <v>28.8</v>
      </c>
      <c r="HD46" t="str">
        <f t="shared" ca="1" si="214"/>
        <v>Part of USSR</v>
      </c>
      <c r="HE46">
        <f t="shared" ca="1" si="215"/>
        <v>350</v>
      </c>
      <c r="HF46">
        <f t="shared" ca="1" si="216"/>
        <v>25.8</v>
      </c>
      <c r="HG46" t="str">
        <f t="shared" ca="1" si="217"/>
        <v>Part of Indonesia</v>
      </c>
      <c r="HH46">
        <f t="shared" ca="1" si="218"/>
        <v>267</v>
      </c>
      <c r="HI46" t="str">
        <f t="shared" ca="1" si="219"/>
        <v>Used NZD</v>
      </c>
      <c r="HJ46">
        <f t="shared" ca="1" si="220"/>
        <v>1.4285714285714286</v>
      </c>
      <c r="HK46" t="str">
        <f t="shared" ca="1" si="221"/>
        <v>Part of USSR</v>
      </c>
      <c r="HL46">
        <f t="shared" ca="1" si="222"/>
        <v>5.95</v>
      </c>
      <c r="HM46">
        <f t="shared" ca="1" si="223"/>
        <v>0.9</v>
      </c>
      <c r="HN46">
        <f t="shared" ca="1" si="224"/>
        <v>3000</v>
      </c>
      <c r="HO46" t="str">
        <f t="shared" ca="1" si="225"/>
        <v>Part of USSR</v>
      </c>
      <c r="HP46" t="str">
        <f t="shared" ca="1" si="226"/>
        <v>Used USD</v>
      </c>
      <c r="HQ46" t="str">
        <f t="shared" ca="1" si="227"/>
        <v>Used AUD</v>
      </c>
      <c r="HR46">
        <f t="shared" ca="1" si="228"/>
        <v>810</v>
      </c>
      <c r="HS46" t="str">
        <f t="shared" ca="1" si="229"/>
        <v>Part of USSR</v>
      </c>
      <c r="HT46">
        <f t="shared" ca="1" si="230"/>
        <v>3.8</v>
      </c>
      <c r="HU46">
        <f t="shared" ca="1" si="231"/>
        <v>0.52356020942408377</v>
      </c>
      <c r="HV46">
        <f t="shared" ca="1" si="232"/>
        <v>1</v>
      </c>
      <c r="HW46">
        <f t="shared" ca="1" si="233"/>
        <v>1.925</v>
      </c>
      <c r="HX46" t="str">
        <f t="shared" ca="1" si="234"/>
        <v>Part of USSR</v>
      </c>
      <c r="HY46">
        <f t="shared" ca="1" si="235"/>
        <v>140</v>
      </c>
      <c r="HZ46" t="str">
        <f t="shared" ca="1" si="236"/>
        <v>Used ITL</v>
      </c>
      <c r="IA46">
        <f t="shared" ca="1" si="237"/>
        <v>53</v>
      </c>
      <c r="IB46">
        <f t="shared" ca="1" si="238"/>
        <v>7650</v>
      </c>
      <c r="IC46" t="str">
        <f t="shared" ca="1" si="239"/>
        <v>used USD</v>
      </c>
      <c r="ID46">
        <f t="shared" ca="1" si="240"/>
        <v>0</v>
      </c>
      <c r="IE46" t="str">
        <f t="shared" ca="1" si="241"/>
        <v>Used JOD</v>
      </c>
      <c r="IF46">
        <f t="shared" ca="1" si="242"/>
        <v>15.1</v>
      </c>
      <c r="IG46">
        <f t="shared" ca="1" si="243"/>
        <v>133.33333333333334</v>
      </c>
      <c r="IH46">
        <f t="shared" ca="1" si="244"/>
        <v>3.0303030303030303</v>
      </c>
    </row>
    <row r="47" spans="1:242" x14ac:dyDescent="0.25">
      <c r="A47" t="str">
        <f t="shared" ca="1" si="4"/>
        <v>1991</v>
      </c>
      <c r="B47">
        <f t="shared" ca="1" si="5"/>
        <v>1325</v>
      </c>
      <c r="C47">
        <f t="shared" ca="1" si="6"/>
        <v>80</v>
      </c>
      <c r="D47">
        <f t="shared" ca="1" si="7"/>
        <v>68</v>
      </c>
      <c r="E47">
        <v>1</v>
      </c>
      <c r="F47">
        <f t="shared" ca="1" si="8"/>
        <v>0</v>
      </c>
      <c r="G47">
        <f t="shared" ca="1" si="9"/>
        <v>1.2</v>
      </c>
      <c r="H47">
        <f t="shared" ca="1" si="10"/>
        <v>2.9</v>
      </c>
      <c r="I47">
        <f t="shared" ca="1" si="11"/>
        <v>2.9</v>
      </c>
      <c r="J47">
        <f t="shared" ca="1" si="12"/>
        <v>1.1100000000000001</v>
      </c>
      <c r="K47" t="str">
        <f t="shared" ca="1" si="13"/>
        <v>3RUR</v>
      </c>
      <c r="L47">
        <f t="shared" ca="1" si="14"/>
        <v>2.0299999999999998</v>
      </c>
      <c r="M47">
        <f t="shared" ca="1" si="15"/>
        <v>1.3157894736842106</v>
      </c>
      <c r="N47">
        <f t="shared" ca="1" si="16"/>
        <v>10.9</v>
      </c>
      <c r="O47">
        <f t="shared" ca="1" si="17"/>
        <v>0</v>
      </c>
      <c r="P47">
        <f t="shared" ca="1" si="18"/>
        <v>1.1499999999999999</v>
      </c>
      <c r="Q47">
        <f t="shared" ca="1" si="19"/>
        <v>0.38022813688212931</v>
      </c>
      <c r="R47">
        <f t="shared" ca="1" si="20"/>
        <v>110</v>
      </c>
      <c r="S47">
        <f t="shared" ca="1" si="21"/>
        <v>2.3199999999999998</v>
      </c>
      <c r="T47" t="str">
        <f t="shared" ca="1" si="22"/>
        <v>5.25 RUR</v>
      </c>
      <c r="U47">
        <f t="shared" ca="1" si="23"/>
        <v>32.1</v>
      </c>
      <c r="V47">
        <f t="shared" ca="1" si="24"/>
        <v>2.2999999999999998</v>
      </c>
      <c r="W47">
        <f t="shared" ca="1" si="25"/>
        <v>265</v>
      </c>
      <c r="X47">
        <f t="shared" ca="1" si="26"/>
        <v>0</v>
      </c>
      <c r="Y47">
        <f t="shared" ca="1" si="27"/>
        <v>28</v>
      </c>
      <c r="Z47">
        <f t="shared" ca="1" si="28"/>
        <v>3.95</v>
      </c>
      <c r="AA47">
        <f t="shared" ca="1" si="29"/>
        <v>0</v>
      </c>
      <c r="AB47">
        <f t="shared" ca="1" si="30"/>
        <v>2.3809523809523809</v>
      </c>
      <c r="AC47">
        <f t="shared" ca="1" si="31"/>
        <v>4.2727272727272726E-4</v>
      </c>
      <c r="AD47" t="str">
        <f t="shared" ca="1" si="32"/>
        <v>Used GBP</v>
      </c>
      <c r="AE47" t="str">
        <f t="shared" ca="1" si="33"/>
        <v>Used USD</v>
      </c>
      <c r="AF47">
        <f t="shared" ca="1" si="34"/>
        <v>0</v>
      </c>
      <c r="AG47">
        <f t="shared" ca="1" si="35"/>
        <v>3.2000000000000001E-2</v>
      </c>
      <c r="AH47">
        <f t="shared" ca="1" si="36"/>
        <v>265</v>
      </c>
      <c r="AI47">
        <f t="shared" ca="1" si="37"/>
        <v>250</v>
      </c>
      <c r="AJ47">
        <f t="shared" ca="1" si="38"/>
        <v>950</v>
      </c>
      <c r="AK47">
        <f t="shared" ca="1" si="39"/>
        <v>265</v>
      </c>
      <c r="AL47">
        <f t="shared" ca="1" si="40"/>
        <v>1.1599999999999999</v>
      </c>
      <c r="AM47">
        <f t="shared" ca="1" si="41"/>
        <v>84</v>
      </c>
      <c r="AN47">
        <f t="shared" ca="1" si="42"/>
        <v>0</v>
      </c>
      <c r="AO47">
        <f t="shared" ca="1" si="43"/>
        <v>265</v>
      </c>
      <c r="AP47">
        <f t="shared" ca="1" si="44"/>
        <v>265</v>
      </c>
      <c r="AQ47">
        <f t="shared" ca="1" si="45"/>
        <v>405</v>
      </c>
      <c r="AR47">
        <f t="shared" ca="1" si="46"/>
        <v>10.1</v>
      </c>
      <c r="AS47" t="str">
        <f t="shared" ca="1" si="47"/>
        <v>Used AUD</v>
      </c>
      <c r="AT47" t="str">
        <f t="shared" ca="1" si="48"/>
        <v>Used AUD</v>
      </c>
      <c r="AU47">
        <f t="shared" ca="1" si="49"/>
        <v>770</v>
      </c>
      <c r="AV47">
        <f t="shared" ca="1" si="50"/>
        <v>290</v>
      </c>
      <c r="AW47">
        <f t="shared" ca="1" si="51"/>
        <v>265</v>
      </c>
      <c r="AX47">
        <f t="shared" ca="1" si="52"/>
        <v>2.3333333333333334E-2</v>
      </c>
      <c r="AY47">
        <f t="shared" ca="1" si="53"/>
        <v>1.8518518518518516</v>
      </c>
      <c r="AZ47">
        <f t="shared" ca="1" si="54"/>
        <v>147</v>
      </c>
      <c r="BA47">
        <f t="shared" ca="1" si="55"/>
        <v>265</v>
      </c>
      <c r="BB47">
        <f t="shared" ca="1" si="56"/>
        <v>6.8000000000000005E-2</v>
      </c>
      <c r="BC47">
        <f t="shared" ca="1" si="57"/>
        <v>125</v>
      </c>
      <c r="BD47">
        <f t="shared" ca="1" si="58"/>
        <v>0.47619047619047616</v>
      </c>
      <c r="BE47" t="str">
        <f t="shared" ca="1" si="59"/>
        <v>Used TRY</v>
      </c>
      <c r="BF47">
        <f t="shared" ca="1" si="60"/>
        <v>34</v>
      </c>
      <c r="BG47">
        <f t="shared" ca="1" si="61"/>
        <v>6.1</v>
      </c>
      <c r="BH47">
        <f t="shared" ca="1" si="62"/>
        <v>198</v>
      </c>
      <c r="BI47">
        <f t="shared" ca="1" si="63"/>
        <v>2.9</v>
      </c>
      <c r="BJ47">
        <f t="shared" ca="1" si="64"/>
        <v>14.3</v>
      </c>
      <c r="BK47">
        <f t="shared" ca="1" si="65"/>
        <v>1520</v>
      </c>
      <c r="BL47">
        <f t="shared" ca="1" si="66"/>
        <v>3.5714285714285712</v>
      </c>
      <c r="BM47">
        <f t="shared" ca="1" si="67"/>
        <v>8.69</v>
      </c>
      <c r="BN47">
        <f t="shared" ca="1" si="68"/>
        <v>265</v>
      </c>
      <c r="BO47" t="str">
        <f t="shared" ca="1" si="69"/>
        <v>Part of Ethiopia</v>
      </c>
      <c r="BP47" t="str">
        <f t="shared" ca="1" si="70"/>
        <v>3 RUR</v>
      </c>
      <c r="BQ47">
        <f t="shared" ca="1" si="71"/>
        <v>6.9</v>
      </c>
      <c r="BR47" t="str">
        <f t="shared" ca="1" si="72"/>
        <v>n.a.</v>
      </c>
      <c r="BS47">
        <f t="shared" ca="1" si="73"/>
        <v>0</v>
      </c>
      <c r="BT47">
        <f t="shared" ca="1" si="74"/>
        <v>0</v>
      </c>
      <c r="BU47">
        <f t="shared" ca="1" si="75"/>
        <v>1.4705882352941175</v>
      </c>
      <c r="BV47">
        <f t="shared" ca="1" si="76"/>
        <v>4.2</v>
      </c>
      <c r="BW47">
        <f t="shared" ca="1" si="77"/>
        <v>5.25</v>
      </c>
      <c r="BX47" t="str">
        <f t="shared" ca="1" si="78"/>
        <v>Used FFR</v>
      </c>
      <c r="BY47">
        <f t="shared" ca="1" si="79"/>
        <v>0</v>
      </c>
      <c r="BZ47">
        <f t="shared" ca="1" si="80"/>
        <v>265</v>
      </c>
      <c r="CA47">
        <f t="shared" ca="1" si="81"/>
        <v>11.111111111111111</v>
      </c>
      <c r="CB47" t="str">
        <f t="shared" ca="1" si="82"/>
        <v>5 RUR</v>
      </c>
      <c r="CC47">
        <f t="shared" ca="1" si="83"/>
        <v>1.57</v>
      </c>
      <c r="CD47">
        <f t="shared" ca="1" si="84"/>
        <v>399</v>
      </c>
      <c r="CE47">
        <f t="shared" ca="1" si="85"/>
        <v>0</v>
      </c>
      <c r="CF47">
        <f t="shared" ca="1" si="86"/>
        <v>180</v>
      </c>
      <c r="CG47" t="str">
        <f t="shared" ca="1" si="87"/>
        <v>Used DKK</v>
      </c>
      <c r="CH47">
        <f t="shared" ca="1" si="88"/>
        <v>2.9</v>
      </c>
      <c r="CI47" t="str">
        <f t="shared" ca="1" si="89"/>
        <v>Used FFR</v>
      </c>
      <c r="CJ47" t="str">
        <f t="shared" ca="1" si="90"/>
        <v>Used USD</v>
      </c>
      <c r="CK47">
        <f t="shared" ca="1" si="91"/>
        <v>5.45</v>
      </c>
      <c r="CL47" t="str">
        <f t="shared" ca="1" si="92"/>
        <v>Used GBP</v>
      </c>
      <c r="CM47">
        <f t="shared" ca="1" si="93"/>
        <v>825</v>
      </c>
      <c r="CN47">
        <f t="shared" ca="1" si="94"/>
        <v>5825</v>
      </c>
      <c r="CO47">
        <f t="shared" ca="1" si="95"/>
        <v>168</v>
      </c>
      <c r="CP47">
        <f t="shared" ca="1" si="96"/>
        <v>12.9</v>
      </c>
      <c r="CQ47">
        <f t="shared" ca="1" si="97"/>
        <v>6.25</v>
      </c>
      <c r="CR47">
        <f t="shared" ca="1" si="98"/>
        <v>7.79</v>
      </c>
      <c r="CS47">
        <f t="shared" ca="1" si="99"/>
        <v>87</v>
      </c>
      <c r="CT47">
        <f t="shared" ca="1" si="100"/>
        <v>59</v>
      </c>
      <c r="CU47">
        <f t="shared" ca="1" si="101"/>
        <v>28</v>
      </c>
      <c r="CV47">
        <f t="shared" ca="1" si="102"/>
        <v>2100</v>
      </c>
      <c r="CW47">
        <f t="shared" ca="1" si="103"/>
        <v>2300</v>
      </c>
      <c r="CX47">
        <f t="shared" ca="1" si="104"/>
        <v>6.666666666666667</v>
      </c>
      <c r="CY47">
        <f t="shared" ca="1" si="105"/>
        <v>0.58479532163742687</v>
      </c>
      <c r="CZ47" t="str">
        <f t="shared" ca="1" si="106"/>
        <v>Used GBP</v>
      </c>
      <c r="DA47">
        <f t="shared" ca="1" si="107"/>
        <v>2.2999999999999998</v>
      </c>
      <c r="DB47">
        <f t="shared" ca="1" si="108"/>
        <v>1195</v>
      </c>
      <c r="DC47">
        <f t="shared" ca="1" si="109"/>
        <v>23</v>
      </c>
      <c r="DD47">
        <f t="shared" ca="1" si="110"/>
        <v>127</v>
      </c>
      <c r="DE47" t="str">
        <f t="shared" ca="1" si="111"/>
        <v>Used GBP</v>
      </c>
      <c r="DF47">
        <f t="shared" ca="1" si="112"/>
        <v>0.70422535211267612</v>
      </c>
      <c r="DG47" t="str">
        <f t="shared" ca="1" si="113"/>
        <v>8 RUR</v>
      </c>
      <c r="DH47">
        <f t="shared" ca="1" si="114"/>
        <v>30.5</v>
      </c>
      <c r="DI47" t="str">
        <f t="shared" ca="1" si="115"/>
        <v>Used AUD</v>
      </c>
      <c r="DJ47">
        <f t="shared" ca="1" si="116"/>
        <v>15</v>
      </c>
      <c r="DK47">
        <f t="shared" ca="1" si="117"/>
        <v>762</v>
      </c>
      <c r="DL47" t="str">
        <f t="shared" ca="1" si="118"/>
        <v>Part of Yugo.</v>
      </c>
      <c r="DM47">
        <f t="shared" ca="1" si="119"/>
        <v>0.29239766081871343</v>
      </c>
      <c r="DN47" t="str">
        <f t="shared" ca="1" si="120"/>
        <v>3 RUR</v>
      </c>
      <c r="DO47">
        <f t="shared" ca="1" si="121"/>
        <v>790</v>
      </c>
      <c r="DP47" t="str">
        <f t="shared" ca="1" si="122"/>
        <v>4.5 RUR</v>
      </c>
      <c r="DQ47">
        <f t="shared" ca="1" si="123"/>
        <v>880</v>
      </c>
      <c r="DR47">
        <f t="shared" ca="1" si="124"/>
        <v>2.7777777777777777</v>
      </c>
      <c r="DS47">
        <f t="shared" ca="1" si="125"/>
        <v>4</v>
      </c>
      <c r="DT47">
        <f t="shared" ca="1" si="126"/>
        <v>1.3698630136986301</v>
      </c>
      <c r="DU47">
        <f t="shared" ca="1" si="127"/>
        <v>0</v>
      </c>
      <c r="DV47" t="str">
        <f t="shared" ca="1" si="128"/>
        <v>5.8 RUR</v>
      </c>
      <c r="DW47">
        <f t="shared" ca="1" si="129"/>
        <v>32.1</v>
      </c>
      <c r="DX47">
        <f t="shared" ca="1" si="130"/>
        <v>8.4</v>
      </c>
      <c r="DY47" t="str">
        <f t="shared" ca="1" si="131"/>
        <v>68 Yugo dinar</v>
      </c>
      <c r="DZ47">
        <f t="shared" ca="1" si="132"/>
        <v>2400</v>
      </c>
      <c r="EA47">
        <f t="shared" ca="1" si="133"/>
        <v>3.8461538461538458</v>
      </c>
      <c r="EB47">
        <f t="shared" ca="1" si="134"/>
        <v>2.74</v>
      </c>
      <c r="EC47">
        <f t="shared" ca="1" si="135"/>
        <v>11.05</v>
      </c>
      <c r="ED47">
        <f t="shared" ca="1" si="136"/>
        <v>265</v>
      </c>
      <c r="EE47">
        <f t="shared" ca="1" si="137"/>
        <v>0.32258064516129031</v>
      </c>
      <c r="EF47" t="str">
        <f t="shared" ca="1" si="138"/>
        <v>Used USD</v>
      </c>
      <c r="EG47" t="str">
        <f t="shared" ca="1" si="139"/>
        <v>Used FFR</v>
      </c>
      <c r="EH47">
        <f t="shared" ca="1" si="140"/>
        <v>205</v>
      </c>
      <c r="EI47">
        <f t="shared" ca="1" si="141"/>
        <v>16.350000000000001</v>
      </c>
      <c r="EJ47" t="str">
        <f t="shared" ca="1" si="142"/>
        <v>Used FF</v>
      </c>
      <c r="EK47">
        <f t="shared" ca="1" si="143"/>
        <v>3.125</v>
      </c>
      <c r="EL47" t="str">
        <f t="shared" ca="1" si="144"/>
        <v>Used USD</v>
      </c>
      <c r="EM47" t="str">
        <f t="shared" ca="1" si="145"/>
        <v>4.9 RUR</v>
      </c>
      <c r="EN47" t="str">
        <f t="shared" ca="1" si="146"/>
        <v>Used FFR</v>
      </c>
      <c r="EO47">
        <f t="shared" ca="1" si="147"/>
        <v>140</v>
      </c>
      <c r="EP47" t="str">
        <f t="shared" ca="1" si="148"/>
        <v>Part of Yugo.</v>
      </c>
      <c r="EQ47">
        <f t="shared" ca="1" si="149"/>
        <v>2.9</v>
      </c>
      <c r="ER47">
        <f t="shared" ca="1" si="150"/>
        <v>9.1</v>
      </c>
      <c r="ES47">
        <f t="shared" ca="1" si="151"/>
        <v>2225</v>
      </c>
      <c r="ET47">
        <f t="shared" ca="1" si="152"/>
        <v>98</v>
      </c>
      <c r="EU47" t="str">
        <f t="shared" ca="1" si="153"/>
        <v>used ZAR</v>
      </c>
      <c r="EV47" t="str">
        <f t="shared" ca="1" si="154"/>
        <v>Used AUD</v>
      </c>
      <c r="EW47">
        <f t="shared" ca="1" si="155"/>
        <v>56</v>
      </c>
      <c r="EX47">
        <f t="shared" ca="1" si="156"/>
        <v>1.75</v>
      </c>
      <c r="EY47">
        <f t="shared" ca="1" si="157"/>
        <v>2.04</v>
      </c>
      <c r="EZ47">
        <f t="shared" ca="1" si="158"/>
        <v>0</v>
      </c>
      <c r="FA47">
        <f t="shared" ca="1" si="159"/>
        <v>1.8518518518518516</v>
      </c>
      <c r="FB47">
        <f t="shared" ca="1" si="160"/>
        <v>6.95</v>
      </c>
      <c r="FC47">
        <f t="shared" ca="1" si="161"/>
        <v>265</v>
      </c>
      <c r="FD47">
        <f t="shared" ca="1" si="162"/>
        <v>16.5</v>
      </c>
      <c r="FE47" t="str">
        <f t="shared" ca="1" si="163"/>
        <v>Used NZD</v>
      </c>
      <c r="FF47" t="str">
        <f t="shared" ca="1" si="164"/>
        <v>Used AUD</v>
      </c>
      <c r="FG47" t="str">
        <f t="shared" ca="1" si="165"/>
        <v>Used USD</v>
      </c>
      <c r="FH47">
        <f t="shared" ca="1" si="166"/>
        <v>6.05</v>
      </c>
      <c r="FI47">
        <f t="shared" ca="1" si="167"/>
        <v>0.3968253968253968</v>
      </c>
      <c r="FJ47">
        <f t="shared" ca="1" si="168"/>
        <v>25.1</v>
      </c>
      <c r="FK47" t="str">
        <f t="shared" ca="1" si="169"/>
        <v>Used USD</v>
      </c>
      <c r="FL47" t="str">
        <f t="shared" ca="1" si="170"/>
        <v>Used USD</v>
      </c>
      <c r="FM47">
        <f t="shared" ca="1" si="171"/>
        <v>1.0869565217391304</v>
      </c>
      <c r="FN47">
        <f t="shared" ca="1" si="172"/>
        <v>1470</v>
      </c>
      <c r="FO47">
        <f t="shared" ca="1" si="173"/>
        <v>1.06</v>
      </c>
      <c r="FP47">
        <f t="shared" ca="1" si="174"/>
        <v>27.5</v>
      </c>
      <c r="FQ47" t="str">
        <f t="shared" ca="1" si="175"/>
        <v>Used NZD</v>
      </c>
      <c r="FR47">
        <f t="shared" ca="1" si="176"/>
        <v>1.2749999999999999</v>
      </c>
      <c r="FS47">
        <f t="shared" ca="1" si="177"/>
        <v>142</v>
      </c>
      <c r="FT47" t="str">
        <f t="shared" ca="1" si="178"/>
        <v>Used USD</v>
      </c>
      <c r="FU47">
        <f t="shared" ca="1" si="179"/>
        <v>3.71</v>
      </c>
      <c r="FV47" t="str">
        <f t="shared" ca="1" si="180"/>
        <v>Used FFR</v>
      </c>
      <c r="FW47">
        <f t="shared" ca="1" si="181"/>
        <v>225</v>
      </c>
      <c r="FX47">
        <f t="shared" ca="1" si="182"/>
        <v>0.15</v>
      </c>
      <c r="FY47">
        <f t="shared" ca="1" si="183"/>
        <v>200</v>
      </c>
      <c r="FZ47">
        <f t="shared" ca="1" si="184"/>
        <v>0</v>
      </c>
      <c r="GA47">
        <f t="shared" ca="1" si="185"/>
        <v>2.9</v>
      </c>
      <c r="GB47">
        <f t="shared" ca="1" si="186"/>
        <v>2.9</v>
      </c>
      <c r="GC47" t="str">
        <f t="shared" ca="1" si="187"/>
        <v>Used FFR</v>
      </c>
      <c r="GD47">
        <f t="shared" ca="1" si="188"/>
        <v>2.9</v>
      </c>
      <c r="GE47">
        <f t="shared" ca="1" si="189"/>
        <v>2.6315789473684212</v>
      </c>
      <c r="GF47" t="str">
        <f t="shared" ca="1" si="190"/>
        <v>Used ITL</v>
      </c>
      <c r="GG47">
        <f t="shared" ca="1" si="191"/>
        <v>300</v>
      </c>
      <c r="GH47">
        <f t="shared" ca="1" si="192"/>
        <v>3.84</v>
      </c>
      <c r="GI47">
        <f t="shared" ca="1" si="193"/>
        <v>265</v>
      </c>
      <c r="GJ47">
        <f t="shared" ca="1" si="194"/>
        <v>68</v>
      </c>
      <c r="GK47">
        <f t="shared" ca="1" si="195"/>
        <v>5.3</v>
      </c>
      <c r="GL47">
        <f t="shared" ca="1" si="196"/>
        <v>505</v>
      </c>
      <c r="GM47">
        <f t="shared" ca="1" si="197"/>
        <v>1.68</v>
      </c>
      <c r="GN47" t="str">
        <f t="shared" ca="1" si="198"/>
        <v>Part of Czecho.</v>
      </c>
      <c r="GO47">
        <f t="shared" ca="1" si="199"/>
        <v>45</v>
      </c>
      <c r="GP47">
        <f t="shared" ca="1" si="200"/>
        <v>3.0303030303030303</v>
      </c>
      <c r="GQ47">
        <f t="shared" ca="1" si="201"/>
        <v>4800</v>
      </c>
      <c r="GR47" t="str">
        <f t="shared" ca="1" si="202"/>
        <v>Part of Somalia</v>
      </c>
      <c r="GS47">
        <f t="shared" ca="1" si="203"/>
        <v>2.7777777777777777</v>
      </c>
      <c r="GT47">
        <f t="shared" ca="1" si="204"/>
        <v>100</v>
      </c>
      <c r="GU47">
        <f t="shared" ca="1" si="205"/>
        <v>44</v>
      </c>
      <c r="GV47">
        <f t="shared" ca="1" si="206"/>
        <v>12.8</v>
      </c>
      <c r="GW47">
        <f t="shared" ca="1" si="207"/>
        <v>16</v>
      </c>
      <c r="GX47" t="str">
        <f t="shared" ca="1" si="208"/>
        <v>Used NOK</v>
      </c>
      <c r="GY47">
        <f t="shared" ca="1" si="209"/>
        <v>2.9411764705882351</v>
      </c>
      <c r="GZ47">
        <f t="shared" ca="1" si="210"/>
        <v>5.7</v>
      </c>
      <c r="HA47">
        <f t="shared" ca="1" si="211"/>
        <v>1.36</v>
      </c>
      <c r="HB47">
        <f t="shared" ca="1" si="212"/>
        <v>45</v>
      </c>
      <c r="HC47">
        <f t="shared" ca="1" si="213"/>
        <v>26</v>
      </c>
      <c r="HD47" t="str">
        <f t="shared" ca="1" si="214"/>
        <v>Used RUR</v>
      </c>
      <c r="HE47">
        <f t="shared" ca="1" si="215"/>
        <v>400</v>
      </c>
      <c r="HF47">
        <f t="shared" ca="1" si="216"/>
        <v>25.4</v>
      </c>
      <c r="HG47" t="str">
        <f t="shared" ca="1" si="217"/>
        <v>Part of Indonesia</v>
      </c>
      <c r="HH47">
        <f t="shared" ca="1" si="218"/>
        <v>265</v>
      </c>
      <c r="HI47" t="str">
        <f t="shared" ca="1" si="219"/>
        <v>Used NZD</v>
      </c>
      <c r="HJ47">
        <f t="shared" ca="1" si="220"/>
        <v>1.4492753623188408</v>
      </c>
      <c r="HK47">
        <f t="shared" ca="1" si="221"/>
        <v>0</v>
      </c>
      <c r="HL47">
        <f t="shared" ca="1" si="222"/>
        <v>5.52</v>
      </c>
      <c r="HM47">
        <f t="shared" ca="1" si="223"/>
        <v>0.93</v>
      </c>
      <c r="HN47">
        <f t="shared" ca="1" si="224"/>
        <v>5275</v>
      </c>
      <c r="HO47" t="str">
        <f t="shared" ca="1" si="225"/>
        <v>3.75 RUR</v>
      </c>
      <c r="HP47" t="str">
        <f t="shared" ca="1" si="226"/>
        <v>Used USD</v>
      </c>
      <c r="HQ47" t="str">
        <f t="shared" ca="1" si="227"/>
        <v>Used AUD</v>
      </c>
      <c r="HR47">
        <f t="shared" ca="1" si="228"/>
        <v>1245</v>
      </c>
      <c r="HS47" t="str">
        <f t="shared" ca="1" si="229"/>
        <v>0.0007 RUR</v>
      </c>
      <c r="HT47">
        <f t="shared" ca="1" si="230"/>
        <v>3.8</v>
      </c>
      <c r="HU47">
        <f t="shared" ca="1" si="231"/>
        <v>0.5376344086021505</v>
      </c>
      <c r="HV47">
        <f t="shared" ca="1" si="232"/>
        <v>1</v>
      </c>
      <c r="HW47">
        <f t="shared" ca="1" si="233"/>
        <v>2.63</v>
      </c>
      <c r="HX47" t="str">
        <f t="shared" ca="1" si="234"/>
        <v>3.9 RUR</v>
      </c>
      <c r="HY47">
        <f t="shared" ca="1" si="235"/>
        <v>144</v>
      </c>
      <c r="HZ47" t="str">
        <f t="shared" ca="1" si="236"/>
        <v>Used ITL</v>
      </c>
      <c r="IA47">
        <f t="shared" ca="1" si="237"/>
        <v>65</v>
      </c>
      <c r="IB47">
        <f t="shared" ca="1" si="238"/>
        <v>14700</v>
      </c>
      <c r="IC47" t="str">
        <f t="shared" ca="1" si="239"/>
        <v>used USD</v>
      </c>
      <c r="ID47">
        <f t="shared" ca="1" si="240"/>
        <v>0</v>
      </c>
      <c r="IE47" t="str">
        <f t="shared" ca="1" si="241"/>
        <v>Used JOD</v>
      </c>
      <c r="IF47">
        <f t="shared" ca="1" si="242"/>
        <v>18</v>
      </c>
      <c r="IG47">
        <f t="shared" ca="1" si="243"/>
        <v>166.66666666666666</v>
      </c>
      <c r="IH47">
        <f t="shared" ca="1" si="244"/>
        <v>6.666666666666667</v>
      </c>
    </row>
    <row r="48" spans="1:242" x14ac:dyDescent="0.25">
      <c r="A48" t="str">
        <f t="shared" ca="1" si="4"/>
        <v>1992</v>
      </c>
      <c r="B48">
        <f t="shared" ca="1" si="5"/>
        <v>1650</v>
      </c>
      <c r="C48">
        <f t="shared" ca="1" si="6"/>
        <v>0</v>
      </c>
      <c r="D48">
        <f t="shared" ca="1" si="7"/>
        <v>100</v>
      </c>
      <c r="E48">
        <v>1</v>
      </c>
      <c r="F48">
        <f t="shared" ca="1" si="8"/>
        <v>0</v>
      </c>
      <c r="G48">
        <f t="shared" ca="1" si="9"/>
        <v>1.8</v>
      </c>
      <c r="H48">
        <f t="shared" ca="1" si="10"/>
        <v>2.96</v>
      </c>
      <c r="I48">
        <f t="shared" ca="1" si="11"/>
        <v>2.96</v>
      </c>
      <c r="J48">
        <f t="shared" ca="1" si="12"/>
        <v>1.1000000000000001</v>
      </c>
      <c r="K48" t="str">
        <f t="shared" ca="1" si="13"/>
        <v>420 RUR</v>
      </c>
      <c r="L48">
        <f t="shared" ca="1" si="14"/>
        <v>2.02</v>
      </c>
      <c r="M48">
        <f t="shared" ca="1" si="15"/>
        <v>1.4705882352941175</v>
      </c>
      <c r="N48">
        <f t="shared" ca="1" si="16"/>
        <v>11.42</v>
      </c>
      <c r="O48">
        <f t="shared" ca="1" si="17"/>
        <v>0</v>
      </c>
      <c r="P48">
        <f t="shared" ca="1" si="18"/>
        <v>1.1000000000000001</v>
      </c>
      <c r="Q48">
        <f t="shared" ca="1" si="19"/>
        <v>0.38759689922480617</v>
      </c>
      <c r="R48">
        <f t="shared" ca="1" si="20"/>
        <v>83</v>
      </c>
      <c r="S48">
        <f t="shared" ca="1" si="21"/>
        <v>2.2800000000000002</v>
      </c>
      <c r="T48">
        <f t="shared" ca="1" si="22"/>
        <v>0.8</v>
      </c>
      <c r="U48">
        <f t="shared" ca="1" si="23"/>
        <v>33.35</v>
      </c>
      <c r="V48">
        <f t="shared" ca="1" si="24"/>
        <v>2.2800000000000002</v>
      </c>
      <c r="W48">
        <f t="shared" ca="1" si="25"/>
        <v>278</v>
      </c>
      <c r="X48">
        <f t="shared" ca="1" si="26"/>
        <v>0</v>
      </c>
      <c r="Y48">
        <f t="shared" ca="1" si="27"/>
        <v>32.299999999999997</v>
      </c>
      <c r="Z48">
        <f t="shared" ca="1" si="28"/>
        <v>4.1100000000000003</v>
      </c>
      <c r="AA48">
        <f t="shared" ca="1" si="29"/>
        <v>0</v>
      </c>
      <c r="AB48">
        <f t="shared" ca="1" si="30"/>
        <v>2.6315789473684212</v>
      </c>
      <c r="AC48">
        <f t="shared" ca="1" si="31"/>
        <v>4.8909090909090907E-3</v>
      </c>
      <c r="AD48" t="str">
        <f t="shared" ca="1" si="32"/>
        <v>Used GBP</v>
      </c>
      <c r="AE48" t="str">
        <f t="shared" ca="1" si="33"/>
        <v>Used USD</v>
      </c>
      <c r="AF48">
        <f t="shared" ca="1" si="34"/>
        <v>0</v>
      </c>
      <c r="AG48">
        <f t="shared" ca="1" si="35"/>
        <v>3.6999999999999998E-2</v>
      </c>
      <c r="AH48">
        <f t="shared" ca="1" si="36"/>
        <v>278</v>
      </c>
      <c r="AI48">
        <f t="shared" ca="1" si="37"/>
        <v>365</v>
      </c>
      <c r="AJ48">
        <f t="shared" ca="1" si="38"/>
        <v>2750</v>
      </c>
      <c r="AK48">
        <f t="shared" ca="1" si="39"/>
        <v>278</v>
      </c>
      <c r="AL48">
        <f t="shared" ca="1" si="40"/>
        <v>1.29</v>
      </c>
      <c r="AM48">
        <f t="shared" ca="1" si="41"/>
        <v>80</v>
      </c>
      <c r="AN48">
        <f t="shared" ca="1" si="42"/>
        <v>0</v>
      </c>
      <c r="AO48">
        <f t="shared" ca="1" si="43"/>
        <v>278</v>
      </c>
      <c r="AP48">
        <f t="shared" ca="1" si="44"/>
        <v>278</v>
      </c>
      <c r="AQ48">
        <f t="shared" ca="1" si="45"/>
        <v>402</v>
      </c>
      <c r="AR48">
        <f t="shared" ca="1" si="46"/>
        <v>7.8</v>
      </c>
      <c r="AS48" t="str">
        <f t="shared" ca="1" si="47"/>
        <v>Used AUD</v>
      </c>
      <c r="AT48" t="str">
        <f t="shared" ca="1" si="48"/>
        <v>Used AUD</v>
      </c>
      <c r="AU48">
        <f t="shared" ca="1" si="49"/>
        <v>880</v>
      </c>
      <c r="AV48">
        <f t="shared" ca="1" si="50"/>
        <v>283</v>
      </c>
      <c r="AW48">
        <f t="shared" ca="1" si="51"/>
        <v>278</v>
      </c>
      <c r="AX48">
        <f t="shared" ca="1" si="52"/>
        <v>0.66666666666666663</v>
      </c>
      <c r="AY48">
        <f t="shared" ca="1" si="53"/>
        <v>1.9607843137254901</v>
      </c>
      <c r="AZ48">
        <f t="shared" ca="1" si="54"/>
        <v>143</v>
      </c>
      <c r="BA48">
        <f t="shared" ca="1" si="55"/>
        <v>278</v>
      </c>
      <c r="BB48">
        <f t="shared" ca="1" si="56"/>
        <v>0.82499999999999996</v>
      </c>
      <c r="BC48">
        <f t="shared" ca="1" si="57"/>
        <v>150</v>
      </c>
      <c r="BD48">
        <f t="shared" ca="1" si="58"/>
        <v>0.48780487804878053</v>
      </c>
      <c r="BE48" t="str">
        <f t="shared" ca="1" si="59"/>
        <v>Used TRY</v>
      </c>
      <c r="BF48">
        <f t="shared" ca="1" si="60"/>
        <v>38</v>
      </c>
      <c r="BG48">
        <f t="shared" ca="1" si="61"/>
        <v>6.3</v>
      </c>
      <c r="BH48">
        <f t="shared" ca="1" si="62"/>
        <v>210</v>
      </c>
      <c r="BI48">
        <f t="shared" ca="1" si="63"/>
        <v>2.96</v>
      </c>
      <c r="BJ48">
        <f t="shared" ca="1" si="64"/>
        <v>13</v>
      </c>
      <c r="BK48">
        <f t="shared" ca="1" si="65"/>
        <v>1935</v>
      </c>
      <c r="BL48">
        <f t="shared" ca="1" si="66"/>
        <v>3.3333333333333335</v>
      </c>
      <c r="BM48">
        <f t="shared" ca="1" si="67"/>
        <v>10.35</v>
      </c>
      <c r="BN48">
        <f t="shared" ca="1" si="68"/>
        <v>278</v>
      </c>
      <c r="BO48" t="str">
        <f t="shared" ca="1" si="69"/>
        <v>Part of Ethiopia</v>
      </c>
      <c r="BP48">
        <f t="shared" ca="1" si="70"/>
        <v>18</v>
      </c>
      <c r="BQ48">
        <f t="shared" ca="1" si="71"/>
        <v>14</v>
      </c>
      <c r="BR48" t="str">
        <f t="shared" ca="1" si="72"/>
        <v>n.a.</v>
      </c>
      <c r="BS48">
        <f t="shared" ca="1" si="73"/>
        <v>0</v>
      </c>
      <c r="BT48">
        <f t="shared" ca="1" si="74"/>
        <v>0</v>
      </c>
      <c r="BU48">
        <f t="shared" ca="1" si="75"/>
        <v>1.5873015873015872</v>
      </c>
      <c r="BV48">
        <f t="shared" ca="1" si="76"/>
        <v>5.27</v>
      </c>
      <c r="BW48">
        <f t="shared" ca="1" si="77"/>
        <v>5.52</v>
      </c>
      <c r="BX48" t="str">
        <f t="shared" ca="1" si="78"/>
        <v>Used FFR</v>
      </c>
      <c r="BY48">
        <f t="shared" ca="1" si="79"/>
        <v>0</v>
      </c>
      <c r="BZ48">
        <f t="shared" ca="1" si="80"/>
        <v>278</v>
      </c>
      <c r="CA48">
        <f t="shared" ca="1" si="81"/>
        <v>9.0909090909090917</v>
      </c>
      <c r="CB48" t="str">
        <f t="shared" ca="1" si="82"/>
        <v>500 RUR</v>
      </c>
      <c r="CC48">
        <f t="shared" ca="1" si="83"/>
        <v>1.62</v>
      </c>
      <c r="CD48">
        <f t="shared" ca="1" si="84"/>
        <v>580</v>
      </c>
      <c r="CE48">
        <f t="shared" ca="1" si="85"/>
        <v>0</v>
      </c>
      <c r="CF48">
        <f t="shared" ca="1" si="86"/>
        <v>217</v>
      </c>
      <c r="CG48" t="str">
        <f t="shared" ca="1" si="87"/>
        <v>Used DKK</v>
      </c>
      <c r="CH48">
        <f t="shared" ca="1" si="88"/>
        <v>2.96</v>
      </c>
      <c r="CI48" t="str">
        <f t="shared" ca="1" si="89"/>
        <v>Used FFR</v>
      </c>
      <c r="CJ48" t="str">
        <f t="shared" ca="1" si="90"/>
        <v>Used USD</v>
      </c>
      <c r="CK48">
        <f t="shared" ca="1" si="91"/>
        <v>5.5</v>
      </c>
      <c r="CL48" t="str">
        <f t="shared" ca="1" si="92"/>
        <v>Used GBP</v>
      </c>
      <c r="CM48">
        <f t="shared" ca="1" si="93"/>
        <v>1000</v>
      </c>
      <c r="CN48">
        <f t="shared" ca="1" si="94"/>
        <v>10000</v>
      </c>
      <c r="CO48">
        <f t="shared" ca="1" si="95"/>
        <v>172</v>
      </c>
      <c r="CP48">
        <f t="shared" ca="1" si="96"/>
        <v>19.5</v>
      </c>
      <c r="CQ48">
        <f t="shared" ca="1" si="97"/>
        <v>6.1</v>
      </c>
      <c r="CR48">
        <f t="shared" ca="1" si="98"/>
        <v>7.78</v>
      </c>
      <c r="CS48">
        <f t="shared" ca="1" si="99"/>
        <v>90</v>
      </c>
      <c r="CT48">
        <f t="shared" ca="1" si="100"/>
        <v>66</v>
      </c>
      <c r="CU48">
        <f t="shared" ca="1" si="101"/>
        <v>32.299999999999997</v>
      </c>
      <c r="CV48">
        <f t="shared" ca="1" si="102"/>
        <v>2400</v>
      </c>
      <c r="CW48">
        <f t="shared" ca="1" si="103"/>
        <v>2100</v>
      </c>
      <c r="CX48">
        <f t="shared" ca="1" si="104"/>
        <v>37.037037037037038</v>
      </c>
      <c r="CY48">
        <f t="shared" ca="1" si="105"/>
        <v>0.61728395061728392</v>
      </c>
      <c r="CZ48" t="str">
        <f t="shared" ca="1" si="106"/>
        <v>Used GBP</v>
      </c>
      <c r="DA48">
        <f t="shared" ca="1" si="107"/>
        <v>2.77</v>
      </c>
      <c r="DB48">
        <f t="shared" ca="1" si="108"/>
        <v>1480</v>
      </c>
      <c r="DC48">
        <f t="shared" ca="1" si="109"/>
        <v>24.75</v>
      </c>
      <c r="DD48">
        <f t="shared" ca="1" si="110"/>
        <v>125.25</v>
      </c>
      <c r="DE48" t="str">
        <f t="shared" ca="1" si="111"/>
        <v>Used GBP</v>
      </c>
      <c r="DF48">
        <f t="shared" ca="1" si="112"/>
        <v>0.72992700729927007</v>
      </c>
      <c r="DG48" t="str">
        <f t="shared" ca="1" si="113"/>
        <v>1250 RUR</v>
      </c>
      <c r="DH48">
        <f t="shared" ca="1" si="114"/>
        <v>75</v>
      </c>
      <c r="DI48" t="str">
        <f t="shared" ca="1" si="115"/>
        <v>Used AUD</v>
      </c>
      <c r="DJ48">
        <f t="shared" ca="1" si="116"/>
        <v>15</v>
      </c>
      <c r="DK48">
        <f t="shared" ca="1" si="117"/>
        <v>820</v>
      </c>
      <c r="DL48" t="str">
        <f t="shared" ca="1" si="118"/>
        <v>Part of Yugo.</v>
      </c>
      <c r="DM48">
        <f t="shared" ca="1" si="119"/>
        <v>0.3105590062111801</v>
      </c>
      <c r="DN48" t="str">
        <f t="shared" ca="1" si="120"/>
        <v>420 RUR</v>
      </c>
      <c r="DO48">
        <f t="shared" ca="1" si="121"/>
        <v>760</v>
      </c>
      <c r="DP48">
        <f t="shared" ca="1" si="122"/>
        <v>0.875</v>
      </c>
      <c r="DQ48">
        <f t="shared" ca="1" si="123"/>
        <v>2000</v>
      </c>
      <c r="DR48">
        <f t="shared" ca="1" si="124"/>
        <v>3.125</v>
      </c>
      <c r="DS48">
        <f t="shared" ca="1" si="125"/>
        <v>4.95</v>
      </c>
      <c r="DT48">
        <f t="shared" ca="1" si="126"/>
        <v>1.6666666666666667</v>
      </c>
      <c r="DU48">
        <f t="shared" ca="1" si="127"/>
        <v>0</v>
      </c>
      <c r="DV48">
        <f t="shared" ca="1" si="128"/>
        <v>4.3499999999999996</v>
      </c>
      <c r="DW48">
        <f t="shared" ca="1" si="129"/>
        <v>33.35</v>
      </c>
      <c r="DX48">
        <f t="shared" ca="1" si="130"/>
        <v>8.18</v>
      </c>
      <c r="DY48">
        <f t="shared" ca="1" si="131"/>
        <v>9</v>
      </c>
      <c r="DZ48">
        <f t="shared" ca="1" si="132"/>
        <v>2200</v>
      </c>
      <c r="EA48">
        <f t="shared" ca="1" si="133"/>
        <v>5.8823529411764701</v>
      </c>
      <c r="EB48">
        <f t="shared" ca="1" si="134"/>
        <v>2.62</v>
      </c>
      <c r="EC48">
        <f t="shared" ca="1" si="135"/>
        <v>12</v>
      </c>
      <c r="ED48">
        <f t="shared" ca="1" si="136"/>
        <v>278</v>
      </c>
      <c r="EE48">
        <f t="shared" ca="1" si="137"/>
        <v>0.37735849056603776</v>
      </c>
      <c r="EF48" t="str">
        <f t="shared" ca="1" si="138"/>
        <v>Used USD</v>
      </c>
      <c r="EG48" t="str">
        <f t="shared" ca="1" si="139"/>
        <v>Used FFR</v>
      </c>
      <c r="EH48">
        <f t="shared" ca="1" si="140"/>
        <v>270</v>
      </c>
      <c r="EI48">
        <f t="shared" ca="1" si="141"/>
        <v>17.8</v>
      </c>
      <c r="EJ48" t="str">
        <f t="shared" ca="1" si="142"/>
        <v>Used FF</v>
      </c>
      <c r="EK48">
        <f t="shared" ca="1" si="143"/>
        <v>3.18</v>
      </c>
      <c r="EL48" t="str">
        <f t="shared" ca="1" si="144"/>
        <v>Used USD</v>
      </c>
      <c r="EM48" t="str">
        <f t="shared" ca="1" si="145"/>
        <v>450 RUR</v>
      </c>
      <c r="EN48" t="str">
        <f t="shared" ca="1" si="146"/>
        <v>Used FFR</v>
      </c>
      <c r="EO48">
        <f t="shared" ca="1" si="147"/>
        <v>0</v>
      </c>
      <c r="EP48" t="str">
        <f t="shared" ca="1" si="148"/>
        <v>Part of Yugo.</v>
      </c>
      <c r="EQ48">
        <f t="shared" ca="1" si="149"/>
        <v>2.96</v>
      </c>
      <c r="ER48">
        <f t="shared" ca="1" si="150"/>
        <v>9.1</v>
      </c>
      <c r="ES48">
        <f t="shared" ca="1" si="151"/>
        <v>3000</v>
      </c>
      <c r="ET48">
        <f t="shared" ca="1" si="152"/>
        <v>100</v>
      </c>
      <c r="EU48" t="str">
        <f t="shared" ca="1" si="153"/>
        <v>used ZAR</v>
      </c>
      <c r="EV48" t="str">
        <f t="shared" ca="1" si="154"/>
        <v>Used AUD</v>
      </c>
      <c r="EW48">
        <f t="shared" ca="1" si="155"/>
        <v>65</v>
      </c>
      <c r="EX48">
        <f t="shared" ca="1" si="156"/>
        <v>1.82</v>
      </c>
      <c r="EY48">
        <f t="shared" ca="1" si="157"/>
        <v>2.0099999999999998</v>
      </c>
      <c r="EZ48">
        <f t="shared" ca="1" si="158"/>
        <v>0</v>
      </c>
      <c r="FA48">
        <f t="shared" ca="1" si="159"/>
        <v>1.9607843137254901</v>
      </c>
      <c r="FB48">
        <f t="shared" ca="1" si="160"/>
        <v>6.35</v>
      </c>
      <c r="FC48">
        <f t="shared" ca="1" si="161"/>
        <v>278</v>
      </c>
      <c r="FD48">
        <f t="shared" ca="1" si="162"/>
        <v>28</v>
      </c>
      <c r="FE48" t="str">
        <f t="shared" ca="1" si="163"/>
        <v>Used NZD</v>
      </c>
      <c r="FF48" t="str">
        <f t="shared" ca="1" si="164"/>
        <v>Used AUD</v>
      </c>
      <c r="FG48" t="str">
        <f t="shared" ca="1" si="165"/>
        <v>Used USD</v>
      </c>
      <c r="FH48">
        <f t="shared" ca="1" si="166"/>
        <v>6.95</v>
      </c>
      <c r="FI48">
        <f t="shared" ca="1" si="167"/>
        <v>0.39840637450199207</v>
      </c>
      <c r="FJ48">
        <f t="shared" ca="1" si="168"/>
        <v>29.1</v>
      </c>
      <c r="FK48" t="str">
        <f t="shared" ca="1" si="169"/>
        <v>Used USD</v>
      </c>
      <c r="FL48" t="str">
        <f t="shared" ca="1" si="170"/>
        <v>Used USD</v>
      </c>
      <c r="FM48">
        <f t="shared" ca="1" si="171"/>
        <v>1.1627906976744187</v>
      </c>
      <c r="FN48">
        <f t="shared" ca="1" si="172"/>
        <v>1825</v>
      </c>
      <c r="FO48">
        <f t="shared" ca="1" si="173"/>
        <v>1.82</v>
      </c>
      <c r="FP48">
        <f t="shared" ca="1" si="174"/>
        <v>25.7</v>
      </c>
      <c r="FQ48" t="str">
        <f t="shared" ca="1" si="175"/>
        <v>Used NZD</v>
      </c>
      <c r="FR48">
        <f t="shared" ca="1" si="176"/>
        <v>1.75</v>
      </c>
      <c r="FS48">
        <f t="shared" ca="1" si="177"/>
        <v>147.5</v>
      </c>
      <c r="FT48" t="str">
        <f t="shared" ca="1" si="178"/>
        <v>Used USD</v>
      </c>
      <c r="FU48">
        <f t="shared" ca="1" si="179"/>
        <v>3.7</v>
      </c>
      <c r="FV48" t="str">
        <f t="shared" ca="1" si="180"/>
        <v>Used FFR</v>
      </c>
      <c r="FW48">
        <f t="shared" ca="1" si="181"/>
        <v>650</v>
      </c>
      <c r="FX48">
        <f t="shared" ca="1" si="182"/>
        <v>0.45</v>
      </c>
      <c r="FY48">
        <f t="shared" ca="1" si="183"/>
        <v>290</v>
      </c>
      <c r="FZ48">
        <f t="shared" ca="1" si="184"/>
        <v>0</v>
      </c>
      <c r="GA48">
        <f t="shared" ca="1" si="185"/>
        <v>2.96</v>
      </c>
      <c r="GB48">
        <f t="shared" ca="1" si="186"/>
        <v>2.96</v>
      </c>
      <c r="GC48" t="str">
        <f t="shared" ca="1" si="187"/>
        <v>Used FFR</v>
      </c>
      <c r="GD48">
        <f t="shared" ca="1" si="188"/>
        <v>2.96</v>
      </c>
      <c r="GE48">
        <f t="shared" ca="1" si="189"/>
        <v>3.2258064516129035</v>
      </c>
      <c r="GF48" t="str">
        <f t="shared" ca="1" si="190"/>
        <v>Used ITL</v>
      </c>
      <c r="GG48">
        <f t="shared" ca="1" si="191"/>
        <v>390</v>
      </c>
      <c r="GH48">
        <f t="shared" ca="1" si="192"/>
        <v>3.83</v>
      </c>
      <c r="GI48">
        <f t="shared" ca="1" si="193"/>
        <v>278</v>
      </c>
      <c r="GJ48">
        <f t="shared" ca="1" si="194"/>
        <v>900</v>
      </c>
      <c r="GK48">
        <f t="shared" ca="1" si="195"/>
        <v>5.33</v>
      </c>
      <c r="GL48">
        <f t="shared" ca="1" si="196"/>
        <v>580</v>
      </c>
      <c r="GM48">
        <f t="shared" ca="1" si="197"/>
        <v>1.65</v>
      </c>
      <c r="GN48" t="str">
        <f t="shared" ca="1" si="198"/>
        <v>Part of Czecho.</v>
      </c>
      <c r="GO48">
        <f t="shared" ca="1" si="199"/>
        <v>125</v>
      </c>
      <c r="GP48">
        <f t="shared" ca="1" si="200"/>
        <v>3.3333333333333335</v>
      </c>
      <c r="GQ48">
        <f t="shared" ca="1" si="201"/>
        <v>7300</v>
      </c>
      <c r="GR48" t="str">
        <f t="shared" ca="1" si="202"/>
        <v>Part of Somalia</v>
      </c>
      <c r="GS48">
        <f t="shared" ca="1" si="203"/>
        <v>3.125</v>
      </c>
      <c r="GT48">
        <f t="shared" ca="1" si="204"/>
        <v>116</v>
      </c>
      <c r="GU48">
        <f t="shared" ca="1" si="205"/>
        <v>52</v>
      </c>
      <c r="GV48">
        <f t="shared" ca="1" si="206"/>
        <v>27</v>
      </c>
      <c r="GW48">
        <f t="shared" ca="1" si="207"/>
        <v>16.3</v>
      </c>
      <c r="GX48" t="str">
        <f t="shared" ca="1" si="208"/>
        <v>Used NOK</v>
      </c>
      <c r="GY48">
        <f t="shared" ca="1" si="209"/>
        <v>3.7037037037037033</v>
      </c>
      <c r="GZ48">
        <f t="shared" ca="1" si="210"/>
        <v>7.07</v>
      </c>
      <c r="HA48">
        <f t="shared" ca="1" si="211"/>
        <v>1.46</v>
      </c>
      <c r="HB48">
        <f t="shared" ca="1" si="212"/>
        <v>41.75</v>
      </c>
      <c r="HC48">
        <f t="shared" ca="1" si="213"/>
        <v>25.75</v>
      </c>
      <c r="HD48" t="str">
        <f t="shared" ca="1" si="214"/>
        <v>Used RUR</v>
      </c>
      <c r="HE48">
        <f t="shared" ca="1" si="215"/>
        <v>400</v>
      </c>
      <c r="HF48">
        <f t="shared" ca="1" si="216"/>
        <v>25.75</v>
      </c>
      <c r="HG48" t="str">
        <f t="shared" ca="1" si="217"/>
        <v>Part of Indonesia</v>
      </c>
      <c r="HH48">
        <f t="shared" ca="1" si="218"/>
        <v>278</v>
      </c>
      <c r="HI48" t="str">
        <f t="shared" ca="1" si="219"/>
        <v>Used NZD</v>
      </c>
      <c r="HJ48">
        <f t="shared" ca="1" si="220"/>
        <v>1.8181818181818181</v>
      </c>
      <c r="HK48">
        <f t="shared" ca="1" si="221"/>
        <v>0</v>
      </c>
      <c r="HL48">
        <f t="shared" ca="1" si="222"/>
        <v>4.87</v>
      </c>
      <c r="HM48">
        <f t="shared" ca="1" si="223"/>
        <v>0.99</v>
      </c>
      <c r="HN48">
        <f t="shared" ca="1" si="224"/>
        <v>8825</v>
      </c>
      <c r="HO48" t="str">
        <f t="shared" ca="1" si="225"/>
        <v>625 RUR</v>
      </c>
      <c r="HP48" t="str">
        <f t="shared" ca="1" si="226"/>
        <v>Used USD</v>
      </c>
      <c r="HQ48" t="str">
        <f t="shared" ca="1" si="227"/>
        <v>Used AUD</v>
      </c>
      <c r="HR48">
        <f t="shared" ca="1" si="228"/>
        <v>1375</v>
      </c>
      <c r="HS48">
        <f t="shared" ca="1" si="229"/>
        <v>7.4999999999999997E-3</v>
      </c>
      <c r="HT48">
        <f t="shared" ca="1" si="230"/>
        <v>3.73</v>
      </c>
      <c r="HU48">
        <f t="shared" ca="1" si="231"/>
        <v>0.66225165562913912</v>
      </c>
      <c r="HV48">
        <f t="shared" ca="1" si="232"/>
        <v>1</v>
      </c>
      <c r="HW48">
        <f t="shared" ca="1" si="233"/>
        <v>4.5449999999999999</v>
      </c>
      <c r="HX48" t="str">
        <f t="shared" ca="1" si="234"/>
        <v>900 RUR</v>
      </c>
      <c r="HY48">
        <f t="shared" ca="1" si="235"/>
        <v>171</v>
      </c>
      <c r="HZ48" t="str">
        <f t="shared" ca="1" si="236"/>
        <v>Used ITL</v>
      </c>
      <c r="IA48">
        <f t="shared" ca="1" si="237"/>
        <v>83.4</v>
      </c>
      <c r="IB48">
        <f t="shared" ca="1" si="238"/>
        <v>11000</v>
      </c>
      <c r="IC48" t="str">
        <f t="shared" ca="1" si="239"/>
        <v>used USD</v>
      </c>
      <c r="ID48">
        <f t="shared" ca="1" si="240"/>
        <v>0</v>
      </c>
      <c r="IE48" t="str">
        <f t="shared" ca="1" si="241"/>
        <v>Used JOD</v>
      </c>
      <c r="IF48">
        <f t="shared" ca="1" si="242"/>
        <v>42</v>
      </c>
      <c r="IG48">
        <f t="shared" ca="1" si="243"/>
        <v>357.14285714285717</v>
      </c>
      <c r="IH48">
        <f t="shared" ca="1" si="244"/>
        <v>6.666666666666667</v>
      </c>
    </row>
    <row r="49" spans="1:242" x14ac:dyDescent="0.25">
      <c r="A49" t="str">
        <f t="shared" ca="1" si="4"/>
        <v>1993</v>
      </c>
      <c r="B49">
        <f t="shared" ca="1" si="5"/>
        <v>1925</v>
      </c>
      <c r="C49">
        <f t="shared" ca="1" si="6"/>
        <v>130</v>
      </c>
      <c r="D49">
        <f t="shared" ca="1" si="7"/>
        <v>100</v>
      </c>
      <c r="E49">
        <v>1</v>
      </c>
      <c r="F49" t="str">
        <f t="shared" ca="1" si="8"/>
        <v>n.a.</v>
      </c>
      <c r="G49">
        <f t="shared" ca="1" si="9"/>
        <v>109</v>
      </c>
      <c r="H49">
        <f t="shared" ca="1" si="10"/>
        <v>2.85</v>
      </c>
      <c r="I49">
        <f t="shared" ca="1" si="11"/>
        <v>2.85</v>
      </c>
      <c r="J49">
        <f t="shared" ca="1" si="12"/>
        <v>1.1000000000000001</v>
      </c>
      <c r="K49">
        <f t="shared" ca="1" si="13"/>
        <v>82</v>
      </c>
      <c r="L49">
        <f t="shared" ca="1" si="14"/>
        <v>2</v>
      </c>
      <c r="M49">
        <f t="shared" ca="1" si="15"/>
        <v>1.4903129657228018</v>
      </c>
      <c r="N49">
        <f t="shared" ca="1" si="16"/>
        <v>12.18</v>
      </c>
      <c r="O49">
        <f t="shared" ca="1" si="17"/>
        <v>435</v>
      </c>
      <c r="P49">
        <f t="shared" ca="1" si="18"/>
        <v>1.1000000000000001</v>
      </c>
      <c r="Q49">
        <f t="shared" ca="1" si="19"/>
        <v>0.38461538461538458</v>
      </c>
      <c r="R49">
        <f t="shared" ca="1" si="20"/>
        <v>58</v>
      </c>
      <c r="S49">
        <f t="shared" ca="1" si="21"/>
        <v>2.1</v>
      </c>
      <c r="T49">
        <f t="shared" ca="1" si="22"/>
        <v>8.5</v>
      </c>
      <c r="U49">
        <f t="shared" ca="1" si="23"/>
        <v>36.25</v>
      </c>
      <c r="V49">
        <f t="shared" ca="1" si="24"/>
        <v>3.05</v>
      </c>
      <c r="W49">
        <f t="shared" ca="1" si="25"/>
        <v>297</v>
      </c>
      <c r="X49">
        <f t="shared" ca="1" si="26"/>
        <v>1.5</v>
      </c>
      <c r="Y49">
        <f t="shared" ca="1" si="27"/>
        <v>31.45</v>
      </c>
      <c r="Z49">
        <f t="shared" ca="1" si="28"/>
        <v>4.5</v>
      </c>
      <c r="AA49">
        <f t="shared" ca="1" si="29"/>
        <v>0</v>
      </c>
      <c r="AB49">
        <f t="shared" ca="1" si="30"/>
        <v>2.9673590504451037</v>
      </c>
      <c r="AC49">
        <f t="shared" ca="1" si="31"/>
        <v>0.11963636363636364</v>
      </c>
      <c r="AD49" t="str">
        <f t="shared" ca="1" si="32"/>
        <v>Used GBP</v>
      </c>
      <c r="AE49" t="str">
        <f t="shared" ca="1" si="33"/>
        <v>n.a.</v>
      </c>
      <c r="AF49">
        <f t="shared" ca="1" si="34"/>
        <v>1.66</v>
      </c>
      <c r="AG49">
        <f t="shared" ca="1" si="35"/>
        <v>6.3E-2</v>
      </c>
      <c r="AH49">
        <f t="shared" ca="1" si="36"/>
        <v>297</v>
      </c>
      <c r="AI49">
        <f t="shared" ca="1" si="37"/>
        <v>365</v>
      </c>
      <c r="AJ49">
        <f t="shared" ca="1" si="38"/>
        <v>3725</v>
      </c>
      <c r="AK49">
        <f t="shared" ca="1" si="39"/>
        <v>297</v>
      </c>
      <c r="AL49">
        <f t="shared" ca="1" si="40"/>
        <v>1.33</v>
      </c>
      <c r="AM49">
        <f t="shared" ca="1" si="41"/>
        <v>92</v>
      </c>
      <c r="AN49">
        <f t="shared" ca="1" si="42"/>
        <v>0.88500000000000001</v>
      </c>
      <c r="AO49">
        <f t="shared" ca="1" si="43"/>
        <v>297</v>
      </c>
      <c r="AP49">
        <f t="shared" ca="1" si="44"/>
        <v>297</v>
      </c>
      <c r="AQ49">
        <f t="shared" ca="1" si="45"/>
        <v>440</v>
      </c>
      <c r="AR49">
        <f t="shared" ca="1" si="46"/>
        <v>11.5</v>
      </c>
      <c r="AS49" t="str">
        <f t="shared" ca="1" si="47"/>
        <v>Used AUD</v>
      </c>
      <c r="AT49" t="str">
        <f t="shared" ca="1" si="48"/>
        <v>Used AUD</v>
      </c>
      <c r="AU49">
        <f t="shared" ca="1" si="49"/>
        <v>930</v>
      </c>
      <c r="AV49">
        <f t="shared" ca="1" si="50"/>
        <v>300</v>
      </c>
      <c r="AW49">
        <f t="shared" ca="1" si="51"/>
        <v>297</v>
      </c>
      <c r="AX49">
        <f t="shared" ca="1" si="52"/>
        <v>38</v>
      </c>
      <c r="AY49">
        <f t="shared" ca="1" si="53"/>
        <v>1.7921146953405016</v>
      </c>
      <c r="AZ49">
        <f t="shared" ca="1" si="54"/>
        <v>157</v>
      </c>
      <c r="BA49">
        <f t="shared" ca="1" si="55"/>
        <v>297</v>
      </c>
      <c r="BB49">
        <f t="shared" ca="1" si="56"/>
        <v>8.5</v>
      </c>
      <c r="BC49">
        <f t="shared" ca="1" si="57"/>
        <v>137</v>
      </c>
      <c r="BD49">
        <f t="shared" ca="1" si="58"/>
        <v>0.52631578947368418</v>
      </c>
      <c r="BE49" t="str">
        <f t="shared" ca="1" si="59"/>
        <v>Used TRY</v>
      </c>
      <c r="BF49">
        <f t="shared" ca="1" si="60"/>
        <v>38</v>
      </c>
      <c r="BG49">
        <f t="shared" ca="1" si="61"/>
        <v>6.8</v>
      </c>
      <c r="BH49">
        <f t="shared" ca="1" si="62"/>
        <v>212</v>
      </c>
      <c r="BI49">
        <f t="shared" ca="1" si="63"/>
        <v>2.85</v>
      </c>
      <c r="BJ49">
        <f t="shared" ca="1" si="64"/>
        <v>12.9</v>
      </c>
      <c r="BK49">
        <f t="shared" ca="1" si="65"/>
        <v>2050</v>
      </c>
      <c r="BL49">
        <f t="shared" ca="1" si="66"/>
        <v>3.4246575342465757</v>
      </c>
      <c r="BM49">
        <f t="shared" ca="1" si="67"/>
        <v>10.199999999999999</v>
      </c>
      <c r="BN49">
        <f t="shared" ca="1" si="68"/>
        <v>297</v>
      </c>
      <c r="BO49" t="str">
        <f t="shared" ca="1" si="69"/>
        <v>Used ETB</v>
      </c>
      <c r="BP49">
        <f t="shared" ca="1" si="70"/>
        <v>17</v>
      </c>
      <c r="BQ49">
        <f t="shared" ca="1" si="71"/>
        <v>12.8</v>
      </c>
      <c r="BR49" t="str">
        <f t="shared" ca="1" si="72"/>
        <v>n.a.</v>
      </c>
      <c r="BS49">
        <f t="shared" ca="1" si="73"/>
        <v>0.83299999999999996</v>
      </c>
      <c r="BT49">
        <f t="shared" ca="1" si="74"/>
        <v>0</v>
      </c>
      <c r="BU49">
        <f t="shared" ca="1" si="75"/>
        <v>1.5600624024960998</v>
      </c>
      <c r="BV49">
        <f t="shared" ca="1" si="76"/>
        <v>5.83</v>
      </c>
      <c r="BW49">
        <f t="shared" ca="1" si="77"/>
        <v>5.92</v>
      </c>
      <c r="BX49" t="str">
        <f t="shared" ca="1" si="78"/>
        <v>Used FFR</v>
      </c>
      <c r="BY49">
        <f t="shared" ca="1" si="79"/>
        <v>112</v>
      </c>
      <c r="BZ49">
        <f t="shared" ca="1" si="80"/>
        <v>297</v>
      </c>
      <c r="CA49">
        <f t="shared" ca="1" si="81"/>
        <v>9.2592592592592595</v>
      </c>
      <c r="CB49">
        <f t="shared" ca="1" si="82"/>
        <v>0.32500000000000001</v>
      </c>
      <c r="CC49">
        <f t="shared" ca="1" si="83"/>
        <v>1.74</v>
      </c>
      <c r="CD49">
        <f t="shared" ca="1" si="84"/>
        <v>845</v>
      </c>
      <c r="CE49">
        <f t="shared" ca="1" si="85"/>
        <v>0.68969999999999998</v>
      </c>
      <c r="CF49">
        <f t="shared" ca="1" si="86"/>
        <v>250</v>
      </c>
      <c r="CG49" t="str">
        <f t="shared" ca="1" si="87"/>
        <v>Used DKK</v>
      </c>
      <c r="CH49">
        <f t="shared" ca="1" si="88"/>
        <v>2.85</v>
      </c>
      <c r="CI49" t="str">
        <f t="shared" ca="1" si="89"/>
        <v>Used FFR</v>
      </c>
      <c r="CJ49" t="str">
        <f t="shared" ca="1" si="90"/>
        <v>Used USD</v>
      </c>
      <c r="CK49">
        <f t="shared" ca="1" si="91"/>
        <v>6.25</v>
      </c>
      <c r="CL49" t="str">
        <f t="shared" ca="1" si="92"/>
        <v>Used GBP</v>
      </c>
      <c r="CM49">
        <f t="shared" ca="1" si="93"/>
        <v>1180</v>
      </c>
      <c r="CN49">
        <f t="shared" ca="1" si="94"/>
        <v>12000</v>
      </c>
      <c r="CO49">
        <f t="shared" ca="1" si="95"/>
        <v>148</v>
      </c>
      <c r="CP49">
        <f t="shared" ca="1" si="96"/>
        <v>30.25</v>
      </c>
      <c r="CQ49">
        <f t="shared" ca="1" si="97"/>
        <v>7.6</v>
      </c>
      <c r="CR49">
        <f t="shared" ca="1" si="98"/>
        <v>7.74</v>
      </c>
      <c r="CS49">
        <f t="shared" ca="1" si="99"/>
        <v>112</v>
      </c>
      <c r="CT49">
        <f t="shared" ca="1" si="100"/>
        <v>77.25</v>
      </c>
      <c r="CU49">
        <f t="shared" ca="1" si="101"/>
        <v>31.45</v>
      </c>
      <c r="CV49">
        <f t="shared" ca="1" si="102"/>
        <v>2155</v>
      </c>
      <c r="CW49">
        <f t="shared" ca="1" si="103"/>
        <v>2375</v>
      </c>
      <c r="CX49">
        <f t="shared" ca="1" si="104"/>
        <v>526.31578947368416</v>
      </c>
      <c r="CY49">
        <f t="shared" ca="1" si="105"/>
        <v>0.7142857142857143</v>
      </c>
      <c r="CZ49" t="str">
        <f t="shared" ca="1" si="106"/>
        <v>Used GBP</v>
      </c>
      <c r="DA49">
        <f t="shared" ca="1" si="107"/>
        <v>2.99</v>
      </c>
      <c r="DB49">
        <f t="shared" ca="1" si="108"/>
        <v>1717</v>
      </c>
      <c r="DC49">
        <f t="shared" ca="1" si="109"/>
        <v>33</v>
      </c>
      <c r="DD49">
        <f t="shared" ca="1" si="110"/>
        <v>112</v>
      </c>
      <c r="DE49" t="str">
        <f t="shared" ca="1" si="111"/>
        <v>Used GBP</v>
      </c>
      <c r="DF49">
        <f t="shared" ca="1" si="112"/>
        <v>0.70422535211267612</v>
      </c>
      <c r="DG49">
        <f t="shared" ca="1" si="113"/>
        <v>8</v>
      </c>
      <c r="DH49">
        <f t="shared" ca="1" si="114"/>
        <v>90</v>
      </c>
      <c r="DI49" t="str">
        <f t="shared" ca="1" si="115"/>
        <v>Used AUD</v>
      </c>
      <c r="DJ49">
        <f t="shared" ca="1" si="116"/>
        <v>20</v>
      </c>
      <c r="DK49">
        <f t="shared" ca="1" si="117"/>
        <v>830</v>
      </c>
      <c r="DL49" t="str">
        <f t="shared" ca="1" si="118"/>
        <v>Part of Yugo.</v>
      </c>
      <c r="DM49">
        <f t="shared" ca="1" si="119"/>
        <v>0.3058103975535168</v>
      </c>
      <c r="DN49">
        <f t="shared" ca="1" si="120"/>
        <v>8.5</v>
      </c>
      <c r="DO49">
        <f t="shared" ca="1" si="121"/>
        <v>747</v>
      </c>
      <c r="DP49">
        <f t="shared" ca="1" si="122"/>
        <v>0.62</v>
      </c>
      <c r="DQ49">
        <f t="shared" ca="1" si="123"/>
        <v>1740</v>
      </c>
      <c r="DR49">
        <f t="shared" ca="1" si="124"/>
        <v>3.4843205574912894</v>
      </c>
      <c r="DS49">
        <f t="shared" ca="1" si="125"/>
        <v>4.5</v>
      </c>
      <c r="DT49">
        <f t="shared" ca="1" si="126"/>
        <v>1.9607843137254901</v>
      </c>
      <c r="DU49">
        <f t="shared" ca="1" si="127"/>
        <v>1.48</v>
      </c>
      <c r="DV49">
        <f t="shared" ca="1" si="128"/>
        <v>5</v>
      </c>
      <c r="DW49">
        <f t="shared" ca="1" si="129"/>
        <v>36.25</v>
      </c>
      <c r="DX49">
        <f t="shared" ca="1" si="130"/>
        <v>8.83</v>
      </c>
      <c r="DY49">
        <f t="shared" ca="1" si="131"/>
        <v>50</v>
      </c>
      <c r="DZ49">
        <f t="shared" ca="1" si="132"/>
        <v>2150</v>
      </c>
      <c r="EA49">
        <f t="shared" ca="1" si="133"/>
        <v>5.9171597633136095</v>
      </c>
      <c r="EB49">
        <f t="shared" ca="1" si="134"/>
        <v>2.58</v>
      </c>
      <c r="EC49">
        <f t="shared" ca="1" si="135"/>
        <v>12.18</v>
      </c>
      <c r="ED49">
        <f t="shared" ca="1" si="136"/>
        <v>297</v>
      </c>
      <c r="EE49">
        <f t="shared" ca="1" si="137"/>
        <v>0.4</v>
      </c>
      <c r="EF49" t="str">
        <f t="shared" ca="1" si="138"/>
        <v>Used USD</v>
      </c>
      <c r="EG49" t="str">
        <f t="shared" ca="1" si="139"/>
        <v>Used FFR</v>
      </c>
      <c r="EH49">
        <f t="shared" ca="1" si="140"/>
        <v>225</v>
      </c>
      <c r="EI49">
        <f t="shared" ca="1" si="141"/>
        <v>18.7</v>
      </c>
      <c r="EJ49" t="str">
        <f t="shared" ca="1" si="142"/>
        <v>Used FF</v>
      </c>
      <c r="EK49">
        <f t="shared" ca="1" si="143"/>
        <v>3.15</v>
      </c>
      <c r="EL49" t="str">
        <f t="shared" ca="1" si="144"/>
        <v>Used USD</v>
      </c>
      <c r="EM49">
        <f t="shared" ca="1" si="145"/>
        <v>4.25</v>
      </c>
      <c r="EN49" t="str">
        <f t="shared" ca="1" si="146"/>
        <v>Used FFR</v>
      </c>
      <c r="EO49">
        <f t="shared" ca="1" si="147"/>
        <v>450</v>
      </c>
      <c r="EP49" t="str">
        <f t="shared" ca="1" si="148"/>
        <v>Part of Yugo.</v>
      </c>
      <c r="EQ49">
        <f t="shared" ca="1" si="149"/>
        <v>2.85</v>
      </c>
      <c r="ER49">
        <f t="shared" ca="1" si="150"/>
        <v>9.68</v>
      </c>
      <c r="ES49">
        <f t="shared" ca="1" si="151"/>
        <v>6000</v>
      </c>
      <c r="ET49">
        <f t="shared" ca="1" si="152"/>
        <v>120</v>
      </c>
      <c r="EU49">
        <f t="shared" ca="1" si="153"/>
        <v>0</v>
      </c>
      <c r="EV49" t="str">
        <f t="shared" ca="1" si="154"/>
        <v>Used AUD</v>
      </c>
      <c r="EW49">
        <f t="shared" ca="1" si="155"/>
        <v>64</v>
      </c>
      <c r="EX49">
        <f t="shared" ca="1" si="156"/>
        <v>1.95</v>
      </c>
      <c r="EY49">
        <f t="shared" ca="1" si="157"/>
        <v>2</v>
      </c>
      <c r="EZ49">
        <f t="shared" ca="1" si="158"/>
        <v>112</v>
      </c>
      <c r="FA49">
        <f t="shared" ca="1" si="159"/>
        <v>1.7921146953405016</v>
      </c>
      <c r="FB49">
        <f t="shared" ca="1" si="160"/>
        <v>7.25</v>
      </c>
      <c r="FC49">
        <f t="shared" ca="1" si="161"/>
        <v>297</v>
      </c>
      <c r="FD49">
        <f t="shared" ca="1" si="162"/>
        <v>50</v>
      </c>
      <c r="FE49" t="str">
        <f t="shared" ca="1" si="163"/>
        <v>Used NZD</v>
      </c>
      <c r="FF49" t="str">
        <f t="shared" ca="1" si="164"/>
        <v>Used AUD</v>
      </c>
      <c r="FG49" t="str">
        <f t="shared" ca="1" si="165"/>
        <v>Used USD</v>
      </c>
      <c r="FH49">
        <f t="shared" ca="1" si="166"/>
        <v>7.52</v>
      </c>
      <c r="FI49">
        <f t="shared" ca="1" si="167"/>
        <v>0.39525691699604748</v>
      </c>
      <c r="FJ49">
        <f t="shared" ca="1" si="168"/>
        <v>30.9</v>
      </c>
      <c r="FK49" t="str">
        <f t="shared" ca="1" si="169"/>
        <v>Used USD</v>
      </c>
      <c r="FL49" t="str">
        <f t="shared" ca="1" si="170"/>
        <v>Used USD</v>
      </c>
      <c r="FM49">
        <f t="shared" ca="1" si="171"/>
        <v>1.1402508551881414</v>
      </c>
      <c r="FN49">
        <f t="shared" ca="1" si="172"/>
        <v>2000</v>
      </c>
      <c r="FO49">
        <f t="shared" ca="1" si="173"/>
        <v>2.2400000000000002</v>
      </c>
      <c r="FP49">
        <f t="shared" ca="1" si="174"/>
        <v>28</v>
      </c>
      <c r="FQ49" t="str">
        <f t="shared" ca="1" si="175"/>
        <v>Used NZD</v>
      </c>
      <c r="FR49">
        <f t="shared" ca="1" si="176"/>
        <v>2.15</v>
      </c>
      <c r="FS49">
        <f t="shared" ca="1" si="177"/>
        <v>178</v>
      </c>
      <c r="FT49" t="str">
        <f t="shared" ca="1" si="178"/>
        <v>Used USD</v>
      </c>
      <c r="FU49">
        <f t="shared" ca="1" si="179"/>
        <v>3.75</v>
      </c>
      <c r="FV49" t="str">
        <f t="shared" ca="1" si="180"/>
        <v>Used FFR</v>
      </c>
      <c r="FW49">
        <f t="shared" ca="1" si="181"/>
        <v>1700</v>
      </c>
      <c r="FX49">
        <f t="shared" ca="1" si="182"/>
        <v>1.29</v>
      </c>
      <c r="FY49">
        <f t="shared" ca="1" si="183"/>
        <v>297</v>
      </c>
      <c r="FZ49">
        <f t="shared" ca="1" si="184"/>
        <v>0</v>
      </c>
      <c r="GA49">
        <f t="shared" ca="1" si="185"/>
        <v>2.85</v>
      </c>
      <c r="GB49">
        <f t="shared" ca="1" si="186"/>
        <v>2.85</v>
      </c>
      <c r="GC49" t="str">
        <f t="shared" ca="1" si="187"/>
        <v>Used FFR</v>
      </c>
      <c r="GD49">
        <f t="shared" ca="1" si="188"/>
        <v>2.85</v>
      </c>
      <c r="GE49">
        <f t="shared" ca="1" si="189"/>
        <v>3.2894736842105265</v>
      </c>
      <c r="GF49" t="str">
        <f t="shared" ca="1" si="190"/>
        <v>n.a.</v>
      </c>
      <c r="GG49">
        <f t="shared" ca="1" si="191"/>
        <v>550</v>
      </c>
      <c r="GH49">
        <f t="shared" ca="1" si="192"/>
        <v>3.78</v>
      </c>
      <c r="GI49">
        <f t="shared" ca="1" si="193"/>
        <v>297</v>
      </c>
      <c r="GJ49">
        <f t="shared" ca="1" si="194"/>
        <v>3000000000000</v>
      </c>
      <c r="GK49">
        <f t="shared" ca="1" si="195"/>
        <v>5.48</v>
      </c>
      <c r="GL49">
        <f t="shared" ca="1" si="196"/>
        <v>675</v>
      </c>
      <c r="GM49">
        <f t="shared" ca="1" si="197"/>
        <v>1.61</v>
      </c>
      <c r="GN49">
        <f t="shared" ca="1" si="198"/>
        <v>50</v>
      </c>
      <c r="GO49">
        <f t="shared" ca="1" si="199"/>
        <v>150</v>
      </c>
      <c r="GP49">
        <f t="shared" ca="1" si="200"/>
        <v>3.7037037037037033</v>
      </c>
      <c r="GQ49">
        <f t="shared" ca="1" si="201"/>
        <v>7750</v>
      </c>
      <c r="GR49" t="str">
        <f t="shared" ca="1" si="202"/>
        <v>Part of Somalia</v>
      </c>
      <c r="GS49">
        <f t="shared" ca="1" si="203"/>
        <v>3.4843205574912894</v>
      </c>
      <c r="GT49">
        <f t="shared" ca="1" si="204"/>
        <v>143.5</v>
      </c>
      <c r="GU49">
        <f t="shared" ca="1" si="205"/>
        <v>53.25</v>
      </c>
      <c r="GV49">
        <f t="shared" ca="1" si="206"/>
        <v>49</v>
      </c>
      <c r="GW49">
        <f t="shared" ca="1" si="207"/>
        <v>85</v>
      </c>
      <c r="GX49" t="str">
        <f t="shared" ca="1" si="208"/>
        <v>Used NOK</v>
      </c>
      <c r="GY49">
        <f t="shared" ca="1" si="209"/>
        <v>3.9525691699604741</v>
      </c>
      <c r="GZ49">
        <f t="shared" ca="1" si="210"/>
        <v>8.42</v>
      </c>
      <c r="HA49">
        <f t="shared" ca="1" si="211"/>
        <v>1.48</v>
      </c>
      <c r="HB49">
        <f t="shared" ca="1" si="212"/>
        <v>47</v>
      </c>
      <c r="HC49">
        <f t="shared" ca="1" si="213"/>
        <v>26.8</v>
      </c>
      <c r="HD49">
        <f t="shared" ca="1" si="214"/>
        <v>8000</v>
      </c>
      <c r="HE49">
        <f t="shared" ca="1" si="215"/>
        <v>488</v>
      </c>
      <c r="HF49">
        <f t="shared" ca="1" si="216"/>
        <v>26.5</v>
      </c>
      <c r="HG49" t="str">
        <f t="shared" ca="1" si="217"/>
        <v>Part of Indonesia</v>
      </c>
      <c r="HH49">
        <f t="shared" ca="1" si="218"/>
        <v>297</v>
      </c>
      <c r="HI49" t="str">
        <f t="shared" ca="1" si="219"/>
        <v>Used NZD</v>
      </c>
      <c r="HJ49">
        <f t="shared" ca="1" si="220"/>
        <v>1.7452006980802794</v>
      </c>
      <c r="HK49">
        <f t="shared" ca="1" si="221"/>
        <v>0</v>
      </c>
      <c r="HL49">
        <f t="shared" ca="1" si="222"/>
        <v>6.15</v>
      </c>
      <c r="HM49">
        <f t="shared" ca="1" si="223"/>
        <v>1.05</v>
      </c>
      <c r="HN49">
        <f t="shared" ca="1" si="224"/>
        <v>14990</v>
      </c>
      <c r="HO49">
        <f t="shared" ca="1" si="225"/>
        <v>25</v>
      </c>
      <c r="HP49" t="str">
        <f t="shared" ca="1" si="226"/>
        <v>n.a.</v>
      </c>
      <c r="HQ49" t="str">
        <f t="shared" ca="1" si="227"/>
        <v>Used AUD</v>
      </c>
      <c r="HR49">
        <f t="shared" ca="1" si="228"/>
        <v>1300</v>
      </c>
      <c r="HS49">
        <f t="shared" ca="1" si="229"/>
        <v>0.36499999999999999</v>
      </c>
      <c r="HT49">
        <f t="shared" ca="1" si="230"/>
        <v>3.76</v>
      </c>
      <c r="HU49">
        <f t="shared" ca="1" si="231"/>
        <v>0.67567567567567566</v>
      </c>
      <c r="HV49">
        <f t="shared" ca="1" si="232"/>
        <v>1</v>
      </c>
      <c r="HW49">
        <f t="shared" ca="1" si="233"/>
        <v>5.65</v>
      </c>
      <c r="HX49">
        <f t="shared" ca="1" si="234"/>
        <v>5750</v>
      </c>
      <c r="HY49">
        <f t="shared" ca="1" si="235"/>
        <v>185</v>
      </c>
      <c r="HZ49">
        <f t="shared" ca="1" si="236"/>
        <v>1717</v>
      </c>
      <c r="IA49">
        <f t="shared" ca="1" si="237"/>
        <v>110</v>
      </c>
      <c r="IB49">
        <f t="shared" ca="1" si="238"/>
        <v>11050</v>
      </c>
      <c r="IC49" t="str">
        <f t="shared" ca="1" si="239"/>
        <v>used USD</v>
      </c>
      <c r="ID49">
        <f t="shared" ca="1" si="240"/>
        <v>112</v>
      </c>
      <c r="IE49" t="str">
        <f t="shared" ca="1" si="241"/>
        <v>Used JOD</v>
      </c>
      <c r="IF49">
        <f t="shared" ca="1" si="242"/>
        <v>67.5</v>
      </c>
      <c r="IG49">
        <f t="shared" ca="1" si="243"/>
        <v>666.66666666666663</v>
      </c>
      <c r="IH49">
        <f t="shared" ca="1" si="244"/>
        <v>8.4745762711864412</v>
      </c>
    </row>
    <row r="50" spans="1:242" x14ac:dyDescent="0.25">
      <c r="A50" t="str">
        <f t="shared" ca="1" si="4"/>
        <v>1994</v>
      </c>
      <c r="B50">
        <f t="shared" ca="1" si="5"/>
        <v>3575</v>
      </c>
      <c r="C50">
        <f t="shared" ca="1" si="6"/>
        <v>115</v>
      </c>
      <c r="D50">
        <f t="shared" ca="1" si="7"/>
        <v>132</v>
      </c>
      <c r="E50">
        <v>1</v>
      </c>
      <c r="F50">
        <f t="shared" ca="1" si="8"/>
        <v>0</v>
      </c>
      <c r="G50">
        <f t="shared" ca="1" si="9"/>
        <v>510</v>
      </c>
      <c r="H50">
        <f t="shared" ca="1" si="10"/>
        <v>2.83</v>
      </c>
      <c r="I50">
        <f t="shared" ca="1" si="11"/>
        <v>2.83</v>
      </c>
      <c r="J50">
        <f t="shared" ca="1" si="12"/>
        <v>1.01</v>
      </c>
      <c r="K50">
        <f t="shared" ca="1" si="13"/>
        <v>0</v>
      </c>
      <c r="L50">
        <f t="shared" ca="1" si="14"/>
        <v>1.95</v>
      </c>
      <c r="M50">
        <f t="shared" ca="1" si="15"/>
        <v>1.2919896640826873</v>
      </c>
      <c r="N50">
        <f t="shared" ca="1" si="16"/>
        <v>10.96</v>
      </c>
      <c r="O50">
        <f t="shared" ca="1" si="17"/>
        <v>0</v>
      </c>
      <c r="P50">
        <f t="shared" ca="1" si="18"/>
        <v>1.05</v>
      </c>
      <c r="Q50">
        <f t="shared" ca="1" si="19"/>
        <v>0.3876</v>
      </c>
      <c r="R50">
        <f t="shared" ca="1" si="20"/>
        <v>58.5</v>
      </c>
      <c r="S50">
        <f t="shared" ca="1" si="21"/>
        <v>2.06</v>
      </c>
      <c r="T50">
        <f t="shared" ca="1" si="22"/>
        <v>35</v>
      </c>
      <c r="U50">
        <f t="shared" ca="1" si="23"/>
        <v>32</v>
      </c>
      <c r="V50">
        <f t="shared" ca="1" si="24"/>
        <v>2.15</v>
      </c>
      <c r="W50">
        <f t="shared" ca="1" si="25"/>
        <v>540</v>
      </c>
      <c r="X50">
        <f t="shared" ca="1" si="26"/>
        <v>1.17</v>
      </c>
      <c r="Y50">
        <f t="shared" ca="1" si="27"/>
        <v>31.6</v>
      </c>
      <c r="Z50">
        <f t="shared" ca="1" si="28"/>
        <v>4.7</v>
      </c>
      <c r="AA50">
        <f t="shared" ca="1" si="29"/>
        <v>0</v>
      </c>
      <c r="AB50">
        <f t="shared" ca="1" si="30"/>
        <v>3.1152647975077881</v>
      </c>
      <c r="AC50">
        <f t="shared" ca="1" si="31"/>
        <v>0.86</v>
      </c>
      <c r="AD50" t="str">
        <f t="shared" ca="1" si="32"/>
        <v>Used GBP</v>
      </c>
      <c r="AE50" t="str">
        <f t="shared" ca="1" si="33"/>
        <v>Used USD</v>
      </c>
      <c r="AF50">
        <f t="shared" ca="1" si="34"/>
        <v>1.52</v>
      </c>
      <c r="AG50">
        <f t="shared" ca="1" si="35"/>
        <v>6.6500000000000004E-2</v>
      </c>
      <c r="AH50">
        <f t="shared" ca="1" si="36"/>
        <v>540</v>
      </c>
      <c r="AI50">
        <f t="shared" ca="1" si="37"/>
        <v>365</v>
      </c>
      <c r="AJ50">
        <f t="shared" ca="1" si="38"/>
        <v>2750</v>
      </c>
      <c r="AK50">
        <f t="shared" ca="1" si="39"/>
        <v>540</v>
      </c>
      <c r="AL50">
        <f t="shared" ca="1" si="40"/>
        <v>1.41</v>
      </c>
      <c r="AM50">
        <f t="shared" ca="1" si="41"/>
        <v>90</v>
      </c>
      <c r="AN50">
        <f t="shared" ca="1" si="42"/>
        <v>0.86960000000000004</v>
      </c>
      <c r="AO50">
        <f t="shared" ca="1" si="43"/>
        <v>540</v>
      </c>
      <c r="AP50">
        <f t="shared" ca="1" si="44"/>
        <v>540</v>
      </c>
      <c r="AQ50">
        <f t="shared" ca="1" si="45"/>
        <v>440</v>
      </c>
      <c r="AR50">
        <f t="shared" ca="1" si="46"/>
        <v>9.9499999999999993</v>
      </c>
      <c r="AS50" t="str">
        <f t="shared" ca="1" si="47"/>
        <v>Used AUD</v>
      </c>
      <c r="AT50" t="str">
        <f t="shared" ca="1" si="48"/>
        <v>Used AUD</v>
      </c>
      <c r="AU50">
        <f t="shared" ca="1" si="49"/>
        <v>850</v>
      </c>
      <c r="AV50">
        <f t="shared" ca="1" si="50"/>
        <v>440</v>
      </c>
      <c r="AW50">
        <f t="shared" ca="1" si="51"/>
        <v>540</v>
      </c>
      <c r="AX50">
        <f t="shared" ca="1" si="52"/>
        <v>3425</v>
      </c>
      <c r="AY50">
        <f t="shared" ca="1" si="53"/>
        <v>1.5649452269170578</v>
      </c>
      <c r="AZ50">
        <f t="shared" ca="1" si="54"/>
        <v>165</v>
      </c>
      <c r="BA50">
        <f t="shared" ca="1" si="55"/>
        <v>540</v>
      </c>
      <c r="BB50">
        <f t="shared" ca="1" si="56"/>
        <v>10</v>
      </c>
      <c r="BC50">
        <f t="shared" ca="1" si="57"/>
        <v>68</v>
      </c>
      <c r="BD50">
        <f t="shared" ca="1" si="58"/>
        <v>0.48309178743961356</v>
      </c>
      <c r="BE50" t="str">
        <f t="shared" ca="1" si="59"/>
        <v>Used TRY</v>
      </c>
      <c r="BF50">
        <f t="shared" ca="1" si="60"/>
        <v>28.9</v>
      </c>
      <c r="BG50">
        <f t="shared" ca="1" si="61"/>
        <v>6.12</v>
      </c>
      <c r="BH50">
        <f t="shared" ca="1" si="62"/>
        <v>212</v>
      </c>
      <c r="BI50">
        <f t="shared" ca="1" si="63"/>
        <v>2.83</v>
      </c>
      <c r="BJ50">
        <f t="shared" ca="1" si="64"/>
        <v>13.9</v>
      </c>
      <c r="BK50">
        <f t="shared" ca="1" si="65"/>
        <v>2400</v>
      </c>
      <c r="BL50">
        <f t="shared" ca="1" si="66"/>
        <v>3.4129692832764507</v>
      </c>
      <c r="BM50">
        <f t="shared" ca="1" si="67"/>
        <v>10.65</v>
      </c>
      <c r="BN50">
        <f t="shared" ca="1" si="68"/>
        <v>540</v>
      </c>
      <c r="BO50" t="str">
        <f t="shared" ca="1" si="69"/>
        <v>Used ETB</v>
      </c>
      <c r="BP50">
        <f t="shared" ca="1" si="70"/>
        <v>15.4</v>
      </c>
      <c r="BQ50">
        <f t="shared" ca="1" si="71"/>
        <v>11.1</v>
      </c>
      <c r="BR50" t="str">
        <f t="shared" ca="1" si="72"/>
        <v>n.a.</v>
      </c>
      <c r="BS50">
        <f t="shared" ca="1" si="73"/>
        <v>0.71940000000000004</v>
      </c>
      <c r="BT50">
        <f t="shared" ca="1" si="74"/>
        <v>0</v>
      </c>
      <c r="BU50">
        <f t="shared" ca="1" si="75"/>
        <v>1.4245000000000001</v>
      </c>
      <c r="BV50">
        <f t="shared" ca="1" si="76"/>
        <v>4.79</v>
      </c>
      <c r="BW50">
        <f t="shared" ca="1" si="77"/>
        <v>5.39</v>
      </c>
      <c r="BX50" t="str">
        <f t="shared" ca="1" si="78"/>
        <v>Used FFR</v>
      </c>
      <c r="BY50">
        <f t="shared" ca="1" si="79"/>
        <v>0</v>
      </c>
      <c r="BZ50">
        <f t="shared" ca="1" si="80"/>
        <v>540</v>
      </c>
      <c r="CA50">
        <f t="shared" ca="1" si="81"/>
        <v>9.2592592592592595</v>
      </c>
      <c r="CB50">
        <f t="shared" ca="1" si="82"/>
        <v>2.5</v>
      </c>
      <c r="CC50">
        <f t="shared" ca="1" si="83"/>
        <v>1.57</v>
      </c>
      <c r="CD50">
        <f t="shared" ca="1" si="84"/>
        <v>1040</v>
      </c>
      <c r="CE50">
        <f t="shared" ca="1" si="85"/>
        <v>0.68030000000000002</v>
      </c>
      <c r="CF50">
        <f t="shared" ca="1" si="86"/>
        <v>241</v>
      </c>
      <c r="CG50" t="str">
        <f t="shared" ca="1" si="87"/>
        <v>Used DKK</v>
      </c>
      <c r="CH50">
        <f t="shared" ca="1" si="88"/>
        <v>2.83</v>
      </c>
      <c r="CI50" t="str">
        <f t="shared" ca="1" si="89"/>
        <v>Used FFR</v>
      </c>
      <c r="CJ50" t="str">
        <f t="shared" ca="1" si="90"/>
        <v>Used USD</v>
      </c>
      <c r="CK50">
        <f t="shared" ca="1" si="91"/>
        <v>6.16</v>
      </c>
      <c r="CL50" t="str">
        <f t="shared" ca="1" si="92"/>
        <v>Used GBP</v>
      </c>
      <c r="CM50">
        <f t="shared" ca="1" si="93"/>
        <v>1025</v>
      </c>
      <c r="CN50">
        <f t="shared" ca="1" si="94"/>
        <v>15525</v>
      </c>
      <c r="CO50">
        <f t="shared" ca="1" si="95"/>
        <v>160</v>
      </c>
      <c r="CP50">
        <f t="shared" ca="1" si="96"/>
        <v>40</v>
      </c>
      <c r="CQ50">
        <f t="shared" ca="1" si="97"/>
        <v>9.4</v>
      </c>
      <c r="CR50">
        <f t="shared" ca="1" si="98"/>
        <v>7.76</v>
      </c>
      <c r="CS50">
        <f t="shared" ca="1" si="99"/>
        <v>125</v>
      </c>
      <c r="CT50">
        <f t="shared" ca="1" si="100"/>
        <v>69.5</v>
      </c>
      <c r="CU50">
        <f t="shared" ca="1" si="101"/>
        <v>31.6</v>
      </c>
      <c r="CV50">
        <f t="shared" ca="1" si="102"/>
        <v>2000</v>
      </c>
      <c r="CW50">
        <f t="shared" ca="1" si="103"/>
        <v>2720</v>
      </c>
      <c r="CX50">
        <f t="shared" ca="1" si="104"/>
        <v>714.28571428571433</v>
      </c>
      <c r="CY50">
        <f t="shared" ca="1" si="105"/>
        <v>0.64977257959714108</v>
      </c>
      <c r="CZ50" t="str">
        <f t="shared" ca="1" si="106"/>
        <v>Used GBP</v>
      </c>
      <c r="DA50">
        <f t="shared" ca="1" si="107"/>
        <v>3.04</v>
      </c>
      <c r="DB50">
        <f t="shared" ca="1" si="108"/>
        <v>1630</v>
      </c>
      <c r="DC50">
        <f t="shared" ca="1" si="109"/>
        <v>34.25</v>
      </c>
      <c r="DD50">
        <f t="shared" ca="1" si="110"/>
        <v>99.9</v>
      </c>
      <c r="DE50" t="str">
        <f t="shared" ca="1" si="111"/>
        <v>Used GBP</v>
      </c>
      <c r="DF50">
        <f t="shared" ca="1" si="112"/>
        <v>0.69930069930069938</v>
      </c>
      <c r="DG50">
        <f t="shared" ca="1" si="113"/>
        <v>55</v>
      </c>
      <c r="DH50">
        <f t="shared" ca="1" si="114"/>
        <v>49</v>
      </c>
      <c r="DI50" t="str">
        <f t="shared" ca="1" si="115"/>
        <v>Used AUD</v>
      </c>
      <c r="DJ50">
        <f t="shared" ca="1" si="116"/>
        <v>45</v>
      </c>
      <c r="DK50">
        <f t="shared" ca="1" si="117"/>
        <v>792</v>
      </c>
      <c r="DL50" t="str">
        <f t="shared" ca="1" si="118"/>
        <v>Part of Yugo.</v>
      </c>
      <c r="DM50">
        <f t="shared" ca="1" si="119"/>
        <v>0.30120481927710846</v>
      </c>
      <c r="DN50">
        <f t="shared" ca="1" si="120"/>
        <v>11.5</v>
      </c>
      <c r="DO50">
        <f t="shared" ca="1" si="121"/>
        <v>730</v>
      </c>
      <c r="DP50">
        <f t="shared" ca="1" si="122"/>
        <v>0.59</v>
      </c>
      <c r="DQ50">
        <f t="shared" ca="1" si="123"/>
        <v>1655</v>
      </c>
      <c r="DR50">
        <f t="shared" ca="1" si="124"/>
        <v>3.5714285714285712</v>
      </c>
      <c r="DS50">
        <f t="shared" ca="1" si="125"/>
        <v>45</v>
      </c>
      <c r="DT50">
        <f t="shared" ca="1" si="126"/>
        <v>1.5625</v>
      </c>
      <c r="DU50">
        <f t="shared" ca="1" si="127"/>
        <v>0</v>
      </c>
      <c r="DV50">
        <f t="shared" ca="1" si="128"/>
        <v>4.5999999999999996</v>
      </c>
      <c r="DW50">
        <f t="shared" ca="1" si="129"/>
        <v>32</v>
      </c>
      <c r="DX50">
        <f t="shared" ca="1" si="130"/>
        <v>8.3000000000000007</v>
      </c>
      <c r="DY50">
        <f t="shared" ca="1" si="131"/>
        <v>0</v>
      </c>
      <c r="DZ50">
        <f t="shared" ca="1" si="132"/>
        <v>4220</v>
      </c>
      <c r="EA50">
        <f t="shared" ca="1" si="133"/>
        <v>16.666666666666668</v>
      </c>
      <c r="EB50">
        <f t="shared" ca="1" si="134"/>
        <v>2.57</v>
      </c>
      <c r="EC50">
        <f t="shared" ca="1" si="135"/>
        <v>11.89</v>
      </c>
      <c r="ED50">
        <f t="shared" ca="1" si="136"/>
        <v>540</v>
      </c>
      <c r="EE50">
        <f t="shared" ca="1" si="137"/>
        <v>0.37037037037037035</v>
      </c>
      <c r="EF50" t="str">
        <f t="shared" ca="1" si="138"/>
        <v>Used USD</v>
      </c>
      <c r="EG50" t="str">
        <f t="shared" ca="1" si="139"/>
        <v>Used FFR</v>
      </c>
      <c r="EH50">
        <f t="shared" ca="1" si="140"/>
        <v>140</v>
      </c>
      <c r="EI50">
        <f t="shared" ca="1" si="141"/>
        <v>18.100000000000001</v>
      </c>
      <c r="EJ50" t="str">
        <f t="shared" ca="1" si="142"/>
        <v>Used FF</v>
      </c>
      <c r="EK50">
        <f t="shared" ca="1" si="143"/>
        <v>4.9800000000000004</v>
      </c>
      <c r="EL50" t="str">
        <f t="shared" ca="1" si="144"/>
        <v>Used USD</v>
      </c>
      <c r="EM50">
        <f t="shared" ca="1" si="145"/>
        <v>4.3</v>
      </c>
      <c r="EN50" t="str">
        <f t="shared" ca="1" si="146"/>
        <v>Used FFR</v>
      </c>
      <c r="EO50">
        <f t="shared" ca="1" si="147"/>
        <v>420</v>
      </c>
      <c r="EP50" t="str">
        <f t="shared" ca="1" si="148"/>
        <v>Part of Yugo.</v>
      </c>
      <c r="EQ50">
        <f t="shared" ca="1" si="149"/>
        <v>2.83</v>
      </c>
      <c r="ER50">
        <f t="shared" ca="1" si="150"/>
        <v>9.15</v>
      </c>
      <c r="ES50">
        <f t="shared" ca="1" si="151"/>
        <v>7250</v>
      </c>
      <c r="ET50">
        <f t="shared" ca="1" si="152"/>
        <v>112</v>
      </c>
      <c r="EU50">
        <f t="shared" ca="1" si="153"/>
        <v>0</v>
      </c>
      <c r="EV50" t="str">
        <f t="shared" ca="1" si="154"/>
        <v>Used AUD</v>
      </c>
      <c r="EW50">
        <f t="shared" ca="1" si="155"/>
        <v>67</v>
      </c>
      <c r="EX50">
        <f t="shared" ca="1" si="156"/>
        <v>1.74</v>
      </c>
      <c r="EY50">
        <f t="shared" ca="1" si="157"/>
        <v>1.98</v>
      </c>
      <c r="EZ50">
        <f t="shared" ca="1" si="158"/>
        <v>0</v>
      </c>
      <c r="FA50">
        <f t="shared" ca="1" si="159"/>
        <v>1.5649452269170578</v>
      </c>
      <c r="FB50">
        <f t="shared" ca="1" si="160"/>
        <v>7.25</v>
      </c>
      <c r="FC50">
        <f t="shared" ca="1" si="161"/>
        <v>540</v>
      </c>
      <c r="FD50">
        <f t="shared" ca="1" si="162"/>
        <v>100</v>
      </c>
      <c r="FE50" t="str">
        <f t="shared" ca="1" si="163"/>
        <v>Used NZD</v>
      </c>
      <c r="FF50" t="str">
        <f t="shared" ca="1" si="164"/>
        <v>Used AUD</v>
      </c>
      <c r="FG50" t="str">
        <f t="shared" ca="1" si="165"/>
        <v>Used USD</v>
      </c>
      <c r="FH50">
        <f t="shared" ca="1" si="166"/>
        <v>6.79</v>
      </c>
      <c r="FI50">
        <f t="shared" ca="1" si="167"/>
        <v>0.39529999999999998</v>
      </c>
      <c r="FJ50">
        <f t="shared" ca="1" si="168"/>
        <v>31</v>
      </c>
      <c r="FK50" t="str">
        <f t="shared" ca="1" si="169"/>
        <v>Used USD</v>
      </c>
      <c r="FL50" t="str">
        <f t="shared" ca="1" si="170"/>
        <v>Used USD</v>
      </c>
      <c r="FM50">
        <f t="shared" ca="1" si="171"/>
        <v>1.2594000000000001</v>
      </c>
      <c r="FN50">
        <f t="shared" ca="1" si="172"/>
        <v>2250</v>
      </c>
      <c r="FO50">
        <f t="shared" ca="1" si="173"/>
        <v>2.21</v>
      </c>
      <c r="FP50">
        <f t="shared" ca="1" si="174"/>
        <v>24.55</v>
      </c>
      <c r="FQ50" t="str">
        <f t="shared" ca="1" si="175"/>
        <v>Used NZD</v>
      </c>
      <c r="FR50">
        <f t="shared" ca="1" si="176"/>
        <v>2.4500000000000002</v>
      </c>
      <c r="FS50">
        <f t="shared" ca="1" si="177"/>
        <v>160.75</v>
      </c>
      <c r="FT50" t="str">
        <f t="shared" ca="1" si="178"/>
        <v>Used USD</v>
      </c>
      <c r="FU50">
        <f t="shared" ca="1" si="179"/>
        <v>3.7</v>
      </c>
      <c r="FV50" t="str">
        <f t="shared" ca="1" si="180"/>
        <v>Used FFR</v>
      </c>
      <c r="FW50">
        <f t="shared" ca="1" si="181"/>
        <v>2425</v>
      </c>
      <c r="FX50">
        <f t="shared" ca="1" si="182"/>
        <v>3.5750000000000002</v>
      </c>
      <c r="FY50">
        <f t="shared" ca="1" si="183"/>
        <v>250</v>
      </c>
      <c r="FZ50">
        <f t="shared" ca="1" si="184"/>
        <v>0</v>
      </c>
      <c r="GA50">
        <f t="shared" ca="1" si="185"/>
        <v>2.83</v>
      </c>
      <c r="GB50">
        <f t="shared" ca="1" si="186"/>
        <v>2.83</v>
      </c>
      <c r="GC50" t="str">
        <f t="shared" ca="1" si="187"/>
        <v>Used FFR</v>
      </c>
      <c r="GD50">
        <f t="shared" ca="1" si="188"/>
        <v>2.83</v>
      </c>
      <c r="GE50">
        <f t="shared" ca="1" si="189"/>
        <v>3.31</v>
      </c>
      <c r="GF50" t="str">
        <f t="shared" ca="1" si="190"/>
        <v>Used ITL</v>
      </c>
      <c r="GG50">
        <f t="shared" ca="1" si="191"/>
        <v>970</v>
      </c>
      <c r="GH50">
        <f t="shared" ca="1" si="192"/>
        <v>3.79</v>
      </c>
      <c r="GI50">
        <f t="shared" ca="1" si="193"/>
        <v>540</v>
      </c>
      <c r="GJ50">
        <f t="shared" ca="1" si="194"/>
        <v>24050000000000</v>
      </c>
      <c r="GK50">
        <f t="shared" ca="1" si="195"/>
        <v>5.7</v>
      </c>
      <c r="GL50">
        <f t="shared" ca="1" si="196"/>
        <v>612</v>
      </c>
      <c r="GM50">
        <f t="shared" ca="1" si="197"/>
        <v>1.46</v>
      </c>
      <c r="GN50">
        <f t="shared" ca="1" si="198"/>
        <v>37.5</v>
      </c>
      <c r="GO50">
        <f t="shared" ca="1" si="199"/>
        <v>1665</v>
      </c>
      <c r="GP50">
        <f t="shared" ca="1" si="200"/>
        <v>3.3</v>
      </c>
      <c r="GQ50">
        <f t="shared" ca="1" si="201"/>
        <v>6230</v>
      </c>
      <c r="GR50">
        <f t="shared" ca="1" si="202"/>
        <v>0</v>
      </c>
      <c r="GS50">
        <f t="shared" ca="1" si="203"/>
        <v>3.5714285714285712</v>
      </c>
      <c r="GT50">
        <f t="shared" ca="1" si="204"/>
        <v>132.69999999999999</v>
      </c>
      <c r="GU50">
        <f t="shared" ca="1" si="205"/>
        <v>50.1</v>
      </c>
      <c r="GV50">
        <f t="shared" ca="1" si="206"/>
        <v>69</v>
      </c>
      <c r="GW50">
        <f t="shared" ca="1" si="207"/>
        <v>365</v>
      </c>
      <c r="GX50" t="str">
        <f t="shared" ca="1" si="208"/>
        <v>Used NOK</v>
      </c>
      <c r="GY50">
        <f t="shared" ca="1" si="209"/>
        <v>4</v>
      </c>
      <c r="GZ50">
        <f t="shared" ca="1" si="210"/>
        <v>7.49</v>
      </c>
      <c r="HA50">
        <f t="shared" ca="1" si="211"/>
        <v>1.32</v>
      </c>
      <c r="HB50">
        <f t="shared" ca="1" si="212"/>
        <v>42</v>
      </c>
      <c r="HC50">
        <f t="shared" ca="1" si="213"/>
        <v>26.5</v>
      </c>
      <c r="HD50">
        <f t="shared" ca="1" si="214"/>
        <v>3575</v>
      </c>
      <c r="HE50">
        <f t="shared" ca="1" si="215"/>
        <v>545</v>
      </c>
      <c r="HF50">
        <f t="shared" ca="1" si="216"/>
        <v>25.2</v>
      </c>
      <c r="HG50" t="str">
        <f t="shared" ca="1" si="217"/>
        <v>Part of Indonesia</v>
      </c>
      <c r="HH50">
        <f t="shared" ca="1" si="218"/>
        <v>540</v>
      </c>
      <c r="HI50" t="str">
        <f t="shared" ca="1" si="219"/>
        <v>Used NZD</v>
      </c>
      <c r="HJ50">
        <f t="shared" ca="1" si="220"/>
        <v>1.56</v>
      </c>
      <c r="HK50">
        <f t="shared" ca="1" si="221"/>
        <v>0</v>
      </c>
      <c r="HL50">
        <f t="shared" ca="1" si="222"/>
        <v>5.9</v>
      </c>
      <c r="HM50">
        <f t="shared" ca="1" si="223"/>
        <v>1</v>
      </c>
      <c r="HN50">
        <f t="shared" ca="1" si="224"/>
        <v>38850</v>
      </c>
      <c r="HO50">
        <f t="shared" ca="1" si="225"/>
        <v>250</v>
      </c>
      <c r="HP50" t="str">
        <f t="shared" ca="1" si="226"/>
        <v>Used USD</v>
      </c>
      <c r="HQ50" t="str">
        <f t="shared" ca="1" si="227"/>
        <v>Used AUD</v>
      </c>
      <c r="HR50">
        <f t="shared" ca="1" si="228"/>
        <v>1035</v>
      </c>
      <c r="HS50">
        <f t="shared" ca="1" si="229"/>
        <v>1.0900000000000001</v>
      </c>
      <c r="HT50">
        <f t="shared" ca="1" si="230"/>
        <v>3.72</v>
      </c>
      <c r="HU50">
        <f t="shared" ca="1" si="231"/>
        <v>0.64102564102564097</v>
      </c>
      <c r="HV50">
        <f t="shared" ca="1" si="232"/>
        <v>1</v>
      </c>
      <c r="HW50">
        <f t="shared" ca="1" si="233"/>
        <v>5.8</v>
      </c>
      <c r="HX50" t="str">
        <f t="shared" ca="1" si="234"/>
        <v>20 redenominated</v>
      </c>
      <c r="HY50">
        <f t="shared" ca="1" si="235"/>
        <v>162</v>
      </c>
      <c r="HZ50" t="str">
        <f t="shared" ca="1" si="236"/>
        <v>Used ITL</v>
      </c>
      <c r="IA50">
        <f t="shared" ca="1" si="237"/>
        <v>182</v>
      </c>
      <c r="IB50">
        <f t="shared" ca="1" si="238"/>
        <v>11000</v>
      </c>
      <c r="IC50" t="str">
        <f t="shared" ca="1" si="239"/>
        <v>used USD</v>
      </c>
      <c r="ID50">
        <f t="shared" ca="1" si="240"/>
        <v>0</v>
      </c>
      <c r="IE50" t="str">
        <f t="shared" ca="1" si="241"/>
        <v>Used JOD</v>
      </c>
      <c r="IF50">
        <f t="shared" ca="1" si="242"/>
        <v>82</v>
      </c>
      <c r="IG50">
        <f t="shared" ca="1" si="243"/>
        <v>769.23076923076928</v>
      </c>
      <c r="IH50">
        <f t="shared" ca="1" si="244"/>
        <v>9.0909090909090917</v>
      </c>
    </row>
    <row r="51" spans="1:242" x14ac:dyDescent="0.25">
      <c r="A51" t="str">
        <f t="shared" ca="1" si="4"/>
        <v>1995</v>
      </c>
      <c r="B51">
        <f t="shared" ca="1" si="5"/>
        <v>4560</v>
      </c>
      <c r="C51">
        <f t="shared" ca="1" si="6"/>
        <v>103</v>
      </c>
      <c r="D51">
        <f t="shared" ca="1" si="7"/>
        <v>125</v>
      </c>
      <c r="E51">
        <v>1</v>
      </c>
      <c r="F51">
        <f t="shared" ca="1" si="8"/>
        <v>0</v>
      </c>
      <c r="G51">
        <f t="shared" ca="1" si="9"/>
        <v>5890</v>
      </c>
      <c r="H51">
        <f t="shared" ca="1" si="10"/>
        <v>2.73</v>
      </c>
      <c r="I51">
        <f t="shared" ca="1" si="11"/>
        <v>2.73</v>
      </c>
      <c r="J51">
        <f t="shared" ca="1" si="12"/>
        <v>1</v>
      </c>
      <c r="K51">
        <f t="shared" ca="1" si="13"/>
        <v>0</v>
      </c>
      <c r="L51">
        <f t="shared" ca="1" si="14"/>
        <v>1.81</v>
      </c>
      <c r="M51">
        <f t="shared" ca="1" si="15"/>
        <v>1.35</v>
      </c>
      <c r="N51">
        <f t="shared" ca="1" si="16"/>
        <v>10.15</v>
      </c>
      <c r="O51">
        <f t="shared" ca="1" si="17"/>
        <v>0</v>
      </c>
      <c r="P51">
        <f t="shared" ca="1" si="18"/>
        <v>1.05</v>
      </c>
      <c r="Q51">
        <f t="shared" ca="1" si="19"/>
        <v>0.38</v>
      </c>
      <c r="R51">
        <f t="shared" ca="1" si="20"/>
        <v>51</v>
      </c>
      <c r="S51">
        <f t="shared" ca="1" si="21"/>
        <v>2.0299999999999998</v>
      </c>
      <c r="T51">
        <f t="shared" ca="1" si="22"/>
        <v>11.75</v>
      </c>
      <c r="U51">
        <f t="shared" ca="1" si="23"/>
        <v>29.5</v>
      </c>
      <c r="V51">
        <f t="shared" ca="1" si="24"/>
        <v>2.09</v>
      </c>
      <c r="W51">
        <f t="shared" ca="1" si="25"/>
        <v>495</v>
      </c>
      <c r="X51">
        <f t="shared" ca="1" si="26"/>
        <v>1.1100000000000001</v>
      </c>
      <c r="Y51">
        <f t="shared" ca="1" si="27"/>
        <v>38.25</v>
      </c>
      <c r="Z51">
        <f t="shared" ca="1" si="28"/>
        <v>4.95</v>
      </c>
      <c r="AA51">
        <f t="shared" ca="1" si="29"/>
        <v>0</v>
      </c>
      <c r="AB51">
        <f t="shared" ca="1" si="30"/>
        <v>2.8330000000000002</v>
      </c>
      <c r="AC51">
        <f t="shared" ca="1" si="31"/>
        <v>0.98</v>
      </c>
      <c r="AD51" t="str">
        <f t="shared" ca="1" si="32"/>
        <v>Used GBP</v>
      </c>
      <c r="AE51" t="str">
        <f t="shared" ca="1" si="33"/>
        <v>Used USD</v>
      </c>
      <c r="AF51">
        <f t="shared" ca="1" si="34"/>
        <v>1.43</v>
      </c>
      <c r="AG51">
        <f t="shared" ca="1" si="35"/>
        <v>8.5000000000000006E-2</v>
      </c>
      <c r="AH51">
        <f t="shared" ca="1" si="36"/>
        <v>495</v>
      </c>
      <c r="AI51">
        <f t="shared" ca="1" si="37"/>
        <v>355</v>
      </c>
      <c r="AJ51">
        <f t="shared" ca="1" si="38"/>
        <v>2575</v>
      </c>
      <c r="AK51">
        <f t="shared" ca="1" si="39"/>
        <v>495</v>
      </c>
      <c r="AL51">
        <f t="shared" ca="1" si="40"/>
        <v>1.365</v>
      </c>
      <c r="AM51">
        <f t="shared" ca="1" si="41"/>
        <v>88</v>
      </c>
      <c r="AN51">
        <f t="shared" ca="1" si="42"/>
        <v>0.877</v>
      </c>
      <c r="AO51">
        <f t="shared" ca="1" si="43"/>
        <v>495</v>
      </c>
      <c r="AP51">
        <f t="shared" ca="1" si="44"/>
        <v>495</v>
      </c>
      <c r="AQ51">
        <f t="shared" ca="1" si="45"/>
        <v>430</v>
      </c>
      <c r="AR51">
        <f t="shared" ca="1" si="46"/>
        <v>8.75</v>
      </c>
      <c r="AS51" t="str">
        <f t="shared" ca="1" si="47"/>
        <v>Used AUD</v>
      </c>
      <c r="AT51" t="str">
        <f t="shared" ca="1" si="48"/>
        <v>Used AUD</v>
      </c>
      <c r="AU51">
        <f t="shared" ca="1" si="49"/>
        <v>1005</v>
      </c>
      <c r="AV51">
        <f t="shared" ca="1" si="50"/>
        <v>400</v>
      </c>
      <c r="AW51">
        <f t="shared" ca="1" si="51"/>
        <v>495</v>
      </c>
      <c r="AX51">
        <f t="shared" ca="1" si="52"/>
        <v>16450</v>
      </c>
      <c r="AY51">
        <f t="shared" ca="1" si="53"/>
        <v>1.54</v>
      </c>
      <c r="AZ51">
        <f t="shared" ca="1" si="54"/>
        <v>198</v>
      </c>
      <c r="BA51">
        <f t="shared" ca="1" si="55"/>
        <v>495</v>
      </c>
      <c r="BB51">
        <f t="shared" ca="1" si="56"/>
        <v>8.66</v>
      </c>
      <c r="BC51">
        <f t="shared" ca="1" si="57"/>
        <v>35</v>
      </c>
      <c r="BD51">
        <f t="shared" ca="1" si="58"/>
        <v>0.46</v>
      </c>
      <c r="BE51" t="str">
        <f t="shared" ca="1" si="59"/>
        <v>Used TRY</v>
      </c>
      <c r="BF51">
        <f t="shared" ca="1" si="60"/>
        <v>27</v>
      </c>
      <c r="BG51">
        <f t="shared" ca="1" si="61"/>
        <v>5.57</v>
      </c>
      <c r="BH51">
        <f t="shared" ca="1" si="62"/>
        <v>202</v>
      </c>
      <c r="BI51">
        <f t="shared" ca="1" si="63"/>
        <v>2.73</v>
      </c>
      <c r="BJ51">
        <f t="shared" ca="1" si="64"/>
        <v>13.95</v>
      </c>
      <c r="BK51">
        <f t="shared" ca="1" si="65"/>
        <v>2980</v>
      </c>
      <c r="BL51">
        <f t="shared" ca="1" si="66"/>
        <v>3.4129999999999998</v>
      </c>
      <c r="BM51">
        <f t="shared" ca="1" si="67"/>
        <v>9.6999999999999993</v>
      </c>
      <c r="BN51">
        <f t="shared" ca="1" si="68"/>
        <v>495</v>
      </c>
      <c r="BO51" t="str">
        <f t="shared" ca="1" si="69"/>
        <v>Used ETB</v>
      </c>
      <c r="BP51">
        <f t="shared" ca="1" si="70"/>
        <v>14.3</v>
      </c>
      <c r="BQ51">
        <f t="shared" ca="1" si="71"/>
        <v>10.6</v>
      </c>
      <c r="BR51" t="str">
        <f t="shared" ca="1" si="72"/>
        <v>n.a.</v>
      </c>
      <c r="BS51">
        <f t="shared" ca="1" si="73"/>
        <v>0.69</v>
      </c>
      <c r="BT51">
        <f t="shared" ca="1" si="74"/>
        <v>0</v>
      </c>
      <c r="BU51">
        <f t="shared" ca="1" si="75"/>
        <v>1.45</v>
      </c>
      <c r="BV51">
        <f t="shared" ca="1" si="76"/>
        <v>4.4000000000000004</v>
      </c>
      <c r="BW51">
        <f t="shared" ca="1" si="77"/>
        <v>4.95</v>
      </c>
      <c r="BX51" t="str">
        <f t="shared" ca="1" si="78"/>
        <v>Used FFR</v>
      </c>
      <c r="BY51">
        <f t="shared" ca="1" si="79"/>
        <v>0</v>
      </c>
      <c r="BZ51">
        <f t="shared" ca="1" si="80"/>
        <v>495</v>
      </c>
      <c r="CA51">
        <f t="shared" ca="1" si="81"/>
        <v>10.99</v>
      </c>
      <c r="CB51">
        <f t="shared" ca="1" si="82"/>
        <v>2.8</v>
      </c>
      <c r="CC51">
        <f t="shared" ca="1" si="83"/>
        <v>1.45</v>
      </c>
      <c r="CD51">
        <f t="shared" ca="1" si="84"/>
        <v>1460</v>
      </c>
      <c r="CE51">
        <f t="shared" ca="1" si="85"/>
        <v>0.65</v>
      </c>
      <c r="CF51">
        <f t="shared" ca="1" si="86"/>
        <v>239</v>
      </c>
      <c r="CG51" t="str">
        <f t="shared" ca="1" si="87"/>
        <v>Used DKK</v>
      </c>
      <c r="CH51">
        <f t="shared" ca="1" si="88"/>
        <v>2.73</v>
      </c>
      <c r="CI51" t="str">
        <f t="shared" ca="1" si="89"/>
        <v>Used FFR</v>
      </c>
      <c r="CJ51" t="str">
        <f t="shared" ca="1" si="90"/>
        <v>Used USD</v>
      </c>
      <c r="CK51">
        <f t="shared" ca="1" si="91"/>
        <v>6</v>
      </c>
      <c r="CL51" t="str">
        <f t="shared" ca="1" si="92"/>
        <v>Used GBP</v>
      </c>
      <c r="CM51">
        <f t="shared" ca="1" si="93"/>
        <v>1020</v>
      </c>
      <c r="CN51">
        <f t="shared" ca="1" si="94"/>
        <v>22000</v>
      </c>
      <c r="CO51">
        <f t="shared" ca="1" si="95"/>
        <v>145</v>
      </c>
      <c r="CP51">
        <f t="shared" ca="1" si="96"/>
        <v>22</v>
      </c>
      <c r="CQ51">
        <f t="shared" ca="1" si="97"/>
        <v>10.3</v>
      </c>
      <c r="CR51">
        <f t="shared" ca="1" si="98"/>
        <v>7.75</v>
      </c>
      <c r="CS51">
        <f t="shared" ca="1" si="99"/>
        <v>142</v>
      </c>
      <c r="CT51">
        <f t="shared" ca="1" si="100"/>
        <v>65.5</v>
      </c>
      <c r="CU51">
        <f t="shared" ca="1" si="101"/>
        <v>38.25</v>
      </c>
      <c r="CV51">
        <f t="shared" ca="1" si="102"/>
        <v>2295</v>
      </c>
      <c r="CW51">
        <f t="shared" ca="1" si="103"/>
        <v>6000</v>
      </c>
      <c r="CX51">
        <f t="shared" ca="1" si="104"/>
        <v>2632</v>
      </c>
      <c r="CY51">
        <f t="shared" ca="1" si="105"/>
        <v>0.628</v>
      </c>
      <c r="CZ51" t="str">
        <f t="shared" ca="1" si="106"/>
        <v>Used GBP</v>
      </c>
      <c r="DA51">
        <f t="shared" ca="1" si="107"/>
        <v>3.17</v>
      </c>
      <c r="DB51">
        <f t="shared" ca="1" si="108"/>
        <v>1598</v>
      </c>
      <c r="DC51">
        <f t="shared" ca="1" si="109"/>
        <v>41.35</v>
      </c>
      <c r="DD51">
        <f t="shared" ca="1" si="110"/>
        <v>105</v>
      </c>
      <c r="DE51" t="str">
        <f t="shared" ca="1" si="111"/>
        <v>Used GBP</v>
      </c>
      <c r="DF51">
        <f t="shared" ca="1" si="112"/>
        <v>0.70920000000000005</v>
      </c>
      <c r="DG51">
        <f t="shared" ca="1" si="113"/>
        <v>75</v>
      </c>
      <c r="DH51">
        <f t="shared" ca="1" si="114"/>
        <v>59.25</v>
      </c>
      <c r="DI51" t="str">
        <f t="shared" ca="1" si="115"/>
        <v>Used AUD</v>
      </c>
      <c r="DJ51">
        <f t="shared" ca="1" si="116"/>
        <v>45</v>
      </c>
      <c r="DK51">
        <f t="shared" ca="1" si="117"/>
        <v>783</v>
      </c>
      <c r="DL51" t="str">
        <f t="shared" ca="1" si="118"/>
        <v>Part of Yugo.</v>
      </c>
      <c r="DM51">
        <f t="shared" ca="1" si="119"/>
        <v>0.3</v>
      </c>
      <c r="DN51">
        <f t="shared" ca="1" si="120"/>
        <v>11</v>
      </c>
      <c r="DO51">
        <f t="shared" ca="1" si="121"/>
        <v>925</v>
      </c>
      <c r="DP51">
        <f t="shared" ca="1" si="122"/>
        <v>0.6</v>
      </c>
      <c r="DQ51">
        <f t="shared" ca="1" si="123"/>
        <v>1625</v>
      </c>
      <c r="DR51">
        <f t="shared" ca="1" si="124"/>
        <v>3.68</v>
      </c>
      <c r="DS51">
        <f t="shared" ca="1" si="125"/>
        <v>38</v>
      </c>
      <c r="DT51">
        <f t="shared" ca="1" si="126"/>
        <v>1.75</v>
      </c>
      <c r="DU51">
        <f t="shared" ca="1" si="127"/>
        <v>0</v>
      </c>
      <c r="DV51">
        <f t="shared" ca="1" si="128"/>
        <v>4.3499999999999996</v>
      </c>
      <c r="DW51">
        <f t="shared" ca="1" si="129"/>
        <v>29.5</v>
      </c>
      <c r="DX51">
        <f t="shared" ca="1" si="130"/>
        <v>8.02</v>
      </c>
      <c r="DY51">
        <f t="shared" ca="1" si="131"/>
        <v>0</v>
      </c>
      <c r="DZ51">
        <f t="shared" ca="1" si="132"/>
        <v>4760</v>
      </c>
      <c r="EA51">
        <f t="shared" ca="1" si="133"/>
        <v>16.670000000000002</v>
      </c>
      <c r="EB51">
        <f t="shared" ca="1" si="134"/>
        <v>2.56</v>
      </c>
      <c r="EC51">
        <f t="shared" ca="1" si="135"/>
        <v>11.8</v>
      </c>
      <c r="ED51">
        <f t="shared" ca="1" si="136"/>
        <v>495</v>
      </c>
      <c r="EE51">
        <f t="shared" ca="1" si="137"/>
        <v>0.36</v>
      </c>
      <c r="EF51" t="str">
        <f t="shared" ca="1" si="138"/>
        <v>Used USD</v>
      </c>
      <c r="EG51" t="str">
        <f t="shared" ca="1" si="139"/>
        <v>Used FFR</v>
      </c>
      <c r="EH51">
        <f t="shared" ca="1" si="140"/>
        <v>142</v>
      </c>
      <c r="EI51">
        <f t="shared" ca="1" si="141"/>
        <v>18.45</v>
      </c>
      <c r="EJ51" t="str">
        <f t="shared" ca="1" si="142"/>
        <v>Used FF</v>
      </c>
      <c r="EK51">
        <f t="shared" ca="1" si="143"/>
        <v>8.1</v>
      </c>
      <c r="EL51" t="str">
        <f t="shared" ca="1" si="144"/>
        <v>Used USD</v>
      </c>
      <c r="EM51">
        <f t="shared" ca="1" si="145"/>
        <v>4.7</v>
      </c>
      <c r="EN51" t="str">
        <f t="shared" ca="1" si="146"/>
        <v>Used FFR</v>
      </c>
      <c r="EO51">
        <f t="shared" ca="1" si="147"/>
        <v>470</v>
      </c>
      <c r="EP51" t="str">
        <f t="shared" ca="1" si="148"/>
        <v>Part of Yugo.</v>
      </c>
      <c r="EQ51">
        <f t="shared" ca="1" si="149"/>
        <v>2.73</v>
      </c>
      <c r="ER51">
        <f t="shared" ca="1" si="150"/>
        <v>8.5</v>
      </c>
      <c r="ES51">
        <f t="shared" ca="1" si="151"/>
        <v>11200</v>
      </c>
      <c r="ET51">
        <f t="shared" ca="1" si="152"/>
        <v>125</v>
      </c>
      <c r="EU51">
        <f t="shared" ca="1" si="153"/>
        <v>0</v>
      </c>
      <c r="EV51" t="str">
        <f t="shared" ca="1" si="154"/>
        <v>Used AUD</v>
      </c>
      <c r="EW51">
        <f t="shared" ca="1" si="155"/>
        <v>66</v>
      </c>
      <c r="EX51">
        <f t="shared" ca="1" si="156"/>
        <v>1.62</v>
      </c>
      <c r="EY51">
        <f t="shared" ca="1" si="157"/>
        <v>1.86</v>
      </c>
      <c r="EZ51">
        <f t="shared" ca="1" si="158"/>
        <v>0</v>
      </c>
      <c r="FA51">
        <f t="shared" ca="1" si="159"/>
        <v>1.54</v>
      </c>
      <c r="FB51">
        <f t="shared" ca="1" si="160"/>
        <v>7.99</v>
      </c>
      <c r="FC51">
        <f t="shared" ca="1" si="161"/>
        <v>495</v>
      </c>
      <c r="FD51">
        <f t="shared" ca="1" si="162"/>
        <v>86</v>
      </c>
      <c r="FE51" t="str">
        <f t="shared" ca="1" si="163"/>
        <v>Used NZD</v>
      </c>
      <c r="FF51" t="str">
        <f t="shared" ca="1" si="164"/>
        <v>Used AUD</v>
      </c>
      <c r="FG51" t="str">
        <f t="shared" ca="1" si="165"/>
        <v>Used USD</v>
      </c>
      <c r="FH51">
        <f t="shared" ca="1" si="166"/>
        <v>6.35</v>
      </c>
      <c r="FI51">
        <f t="shared" ca="1" si="167"/>
        <v>0.38900000000000001</v>
      </c>
      <c r="FJ51">
        <f t="shared" ca="1" si="168"/>
        <v>35.450000000000003</v>
      </c>
      <c r="FK51" t="str">
        <f t="shared" ca="1" si="169"/>
        <v>Used USD</v>
      </c>
      <c r="FL51" t="str">
        <f t="shared" ca="1" si="170"/>
        <v>Used USD</v>
      </c>
      <c r="FM51">
        <f t="shared" ca="1" si="171"/>
        <v>1.37</v>
      </c>
      <c r="FN51">
        <f t="shared" ca="1" si="172"/>
        <v>2227</v>
      </c>
      <c r="FO51">
        <f t="shared" ca="1" si="173"/>
        <v>2.35</v>
      </c>
      <c r="FP51">
        <f t="shared" ca="1" si="174"/>
        <v>28.15</v>
      </c>
      <c r="FQ51" t="str">
        <f t="shared" ca="1" si="175"/>
        <v>Used NZD</v>
      </c>
      <c r="FR51">
        <f t="shared" ca="1" si="176"/>
        <v>2.5</v>
      </c>
      <c r="FS51">
        <f t="shared" ca="1" si="177"/>
        <v>154</v>
      </c>
      <c r="FT51" t="str">
        <f t="shared" ca="1" si="178"/>
        <v>Used USD</v>
      </c>
      <c r="FU51">
        <f t="shared" ca="1" si="179"/>
        <v>3.65</v>
      </c>
      <c r="FV51" t="str">
        <f t="shared" ca="1" si="180"/>
        <v>Used FFR</v>
      </c>
      <c r="FW51">
        <f t="shared" ca="1" si="181"/>
        <v>2950</v>
      </c>
      <c r="FX51">
        <f t="shared" ca="1" si="182"/>
        <v>4.7750000000000004</v>
      </c>
      <c r="FY51">
        <f t="shared" ca="1" si="183"/>
        <v>313</v>
      </c>
      <c r="FZ51">
        <f t="shared" ca="1" si="184"/>
        <v>0</v>
      </c>
      <c r="GA51">
        <f t="shared" ca="1" si="185"/>
        <v>2.73</v>
      </c>
      <c r="GB51">
        <f t="shared" ca="1" si="186"/>
        <v>2.73</v>
      </c>
      <c r="GC51" t="str">
        <f t="shared" ca="1" si="187"/>
        <v>Used FFR</v>
      </c>
      <c r="GD51">
        <f t="shared" ca="1" si="188"/>
        <v>2.73</v>
      </c>
      <c r="GE51">
        <f t="shared" ca="1" si="189"/>
        <v>3.1549999999999998</v>
      </c>
      <c r="GF51" t="str">
        <f t="shared" ca="1" si="190"/>
        <v>Used ITL</v>
      </c>
      <c r="GG51">
        <f t="shared" ca="1" si="191"/>
        <v>1890</v>
      </c>
      <c r="GH51">
        <f t="shared" ca="1" si="192"/>
        <v>3.76</v>
      </c>
      <c r="GI51">
        <f t="shared" ca="1" si="193"/>
        <v>495</v>
      </c>
      <c r="GJ51">
        <f t="shared" ca="1" si="194"/>
        <v>66950000000000.008</v>
      </c>
      <c r="GK51">
        <f t="shared" ca="1" si="195"/>
        <v>5.4</v>
      </c>
      <c r="GL51">
        <f t="shared" ca="1" si="196"/>
        <v>925</v>
      </c>
      <c r="GM51">
        <f t="shared" ca="1" si="197"/>
        <v>1.44</v>
      </c>
      <c r="GN51">
        <f t="shared" ca="1" si="198"/>
        <v>31.75</v>
      </c>
      <c r="GO51">
        <f t="shared" ca="1" si="199"/>
        <v>151</v>
      </c>
      <c r="GP51">
        <f t="shared" ca="1" si="200"/>
        <v>3.5</v>
      </c>
      <c r="GQ51">
        <f t="shared" ca="1" si="201"/>
        <v>8000</v>
      </c>
      <c r="GR51">
        <f t="shared" ca="1" si="202"/>
        <v>0</v>
      </c>
      <c r="GS51">
        <f t="shared" ca="1" si="203"/>
        <v>3.68</v>
      </c>
      <c r="GT51">
        <f t="shared" ca="1" si="204"/>
        <v>123.5</v>
      </c>
      <c r="GU51">
        <f t="shared" ca="1" si="205"/>
        <v>54.05</v>
      </c>
      <c r="GV51">
        <f t="shared" ca="1" si="206"/>
        <v>100</v>
      </c>
      <c r="GW51">
        <f t="shared" ca="1" si="207"/>
        <v>465</v>
      </c>
      <c r="GX51" t="str">
        <f t="shared" ca="1" si="208"/>
        <v>Used NOK</v>
      </c>
      <c r="GY51">
        <f t="shared" ca="1" si="209"/>
        <v>3.8</v>
      </c>
      <c r="GZ51">
        <f t="shared" ca="1" si="210"/>
        <v>6.71</v>
      </c>
      <c r="HA51">
        <f t="shared" ca="1" si="211"/>
        <v>1.1599999999999999</v>
      </c>
      <c r="HB51">
        <f t="shared" ca="1" si="212"/>
        <v>46.85</v>
      </c>
      <c r="HC51">
        <f t="shared" ca="1" si="213"/>
        <v>27.83</v>
      </c>
      <c r="HD51" t="str">
        <f t="shared" ca="1" si="214"/>
        <v>125 new unit</v>
      </c>
      <c r="HE51">
        <f t="shared" ca="1" si="215"/>
        <v>575</v>
      </c>
      <c r="HF51">
        <f t="shared" ca="1" si="216"/>
        <v>25.25</v>
      </c>
      <c r="HG51" t="str">
        <f t="shared" ca="1" si="217"/>
        <v>Part of Indonesia</v>
      </c>
      <c r="HH51">
        <f t="shared" ca="1" si="218"/>
        <v>495</v>
      </c>
      <c r="HI51" t="str">
        <f t="shared" ca="1" si="219"/>
        <v>Used NZD</v>
      </c>
      <c r="HJ51">
        <f t="shared" ca="1" si="220"/>
        <v>1.43</v>
      </c>
      <c r="HK51">
        <f t="shared" ca="1" si="221"/>
        <v>0</v>
      </c>
      <c r="HL51">
        <f t="shared" ca="1" si="222"/>
        <v>6</v>
      </c>
      <c r="HM51">
        <f t="shared" ca="1" si="223"/>
        <v>0.96</v>
      </c>
      <c r="HN51">
        <f t="shared" ca="1" si="224"/>
        <v>62800</v>
      </c>
      <c r="HO51">
        <f t="shared" ca="1" si="225"/>
        <v>510</v>
      </c>
      <c r="HP51" t="str">
        <f t="shared" ca="1" si="226"/>
        <v>Used USD</v>
      </c>
      <c r="HQ51" t="str">
        <f t="shared" ca="1" si="227"/>
        <v>Used AUD</v>
      </c>
      <c r="HR51">
        <f t="shared" ca="1" si="228"/>
        <v>1130</v>
      </c>
      <c r="HS51">
        <f t="shared" ca="1" si="229"/>
        <v>1.8859999999999999</v>
      </c>
      <c r="HT51">
        <f t="shared" ca="1" si="230"/>
        <v>3.68</v>
      </c>
      <c r="HU51">
        <f t="shared" ca="1" si="231"/>
        <v>0.64900000000000002</v>
      </c>
      <c r="HV51">
        <f t="shared" ca="1" si="232"/>
        <v>1</v>
      </c>
      <c r="HW51">
        <f t="shared" ca="1" si="233"/>
        <v>7.15</v>
      </c>
      <c r="HX51">
        <f t="shared" ca="1" si="234"/>
        <v>52</v>
      </c>
      <c r="HY51">
        <f t="shared" ca="1" si="235"/>
        <v>134</v>
      </c>
      <c r="HZ51" t="str">
        <f t="shared" ca="1" si="236"/>
        <v>Used ITL</v>
      </c>
      <c r="IA51">
        <f t="shared" ca="1" si="237"/>
        <v>325</v>
      </c>
      <c r="IB51">
        <f t="shared" ca="1" si="238"/>
        <v>11100</v>
      </c>
      <c r="IC51" t="str">
        <f t="shared" ca="1" si="239"/>
        <v>used USD</v>
      </c>
      <c r="ID51">
        <f t="shared" ca="1" si="240"/>
        <v>0</v>
      </c>
      <c r="IE51" t="str">
        <f t="shared" ca="1" si="241"/>
        <v>Used JOD</v>
      </c>
      <c r="IF51">
        <f t="shared" ca="1" si="242"/>
        <v>150</v>
      </c>
      <c r="IG51">
        <f t="shared" ca="1" si="243"/>
        <v>1000</v>
      </c>
      <c r="IH51">
        <f t="shared" ca="1" si="244"/>
        <v>9.6999999999999993</v>
      </c>
    </row>
    <row r="52" spans="1:242" x14ac:dyDescent="0.25">
      <c r="A52" t="str">
        <f t="shared" ca="1" si="4"/>
        <v>1996</v>
      </c>
      <c r="B52">
        <f t="shared" ca="1" si="5"/>
        <v>19000</v>
      </c>
      <c r="C52">
        <f t="shared" ca="1" si="6"/>
        <v>0</v>
      </c>
      <c r="D52">
        <f t="shared" ca="1" si="7"/>
        <v>128.6</v>
      </c>
      <c r="E52">
        <v>1</v>
      </c>
      <c r="F52">
        <f t="shared" ca="1" si="8"/>
        <v>0</v>
      </c>
      <c r="G52">
        <f t="shared" ca="1" si="9"/>
        <v>0</v>
      </c>
      <c r="H52">
        <f t="shared" ca="1" si="10"/>
        <v>0</v>
      </c>
      <c r="I52">
        <f t="shared" ca="1" si="11"/>
        <v>0</v>
      </c>
      <c r="J52">
        <f t="shared" ca="1" si="12"/>
        <v>1.01</v>
      </c>
      <c r="K52">
        <f t="shared" ca="1" si="13"/>
        <v>0</v>
      </c>
      <c r="L52">
        <f t="shared" ca="1" si="14"/>
        <v>0</v>
      </c>
      <c r="M52">
        <f t="shared" ca="1" si="15"/>
        <v>1.28</v>
      </c>
      <c r="N52">
        <f t="shared" ca="1" si="16"/>
        <v>11.03</v>
      </c>
      <c r="O52">
        <f t="shared" ca="1" si="17"/>
        <v>0</v>
      </c>
      <c r="P52">
        <f t="shared" ca="1" si="18"/>
        <v>0</v>
      </c>
      <c r="Q52">
        <f t="shared" ca="1" si="19"/>
        <v>0</v>
      </c>
      <c r="R52">
        <f t="shared" ca="1" si="20"/>
        <v>50.18</v>
      </c>
      <c r="S52">
        <f t="shared" ca="1" si="21"/>
        <v>0</v>
      </c>
      <c r="T52">
        <f t="shared" ca="1" si="22"/>
        <v>26.75</v>
      </c>
      <c r="U52">
        <f t="shared" ca="1" si="23"/>
        <v>31.9</v>
      </c>
      <c r="V52">
        <f t="shared" ca="1" si="24"/>
        <v>0</v>
      </c>
      <c r="W52">
        <f t="shared" ca="1" si="25"/>
        <v>525.70000000000005</v>
      </c>
      <c r="X52">
        <f t="shared" ca="1" si="26"/>
        <v>0</v>
      </c>
      <c r="Y52">
        <f t="shared" ca="1" si="27"/>
        <v>0</v>
      </c>
      <c r="Z52">
        <f t="shared" ca="1" si="28"/>
        <v>5.2</v>
      </c>
      <c r="AA52">
        <f t="shared" ca="1" si="29"/>
        <v>0</v>
      </c>
      <c r="AB52">
        <f t="shared" ca="1" si="30"/>
        <v>3.72</v>
      </c>
      <c r="AC52">
        <f t="shared" ca="1" si="31"/>
        <v>1.1000000000000001</v>
      </c>
      <c r="AD52" t="str">
        <f t="shared" ca="1" si="32"/>
        <v>Used GBP</v>
      </c>
      <c r="AE52" t="str">
        <f t="shared" ca="1" si="33"/>
        <v>Used USD</v>
      </c>
      <c r="AF52">
        <f t="shared" ca="1" si="34"/>
        <v>0</v>
      </c>
      <c r="AG52">
        <f t="shared" ca="1" si="35"/>
        <v>0.51</v>
      </c>
      <c r="AH52">
        <f t="shared" ca="1" si="36"/>
        <v>525.70000000000005</v>
      </c>
      <c r="AI52">
        <f t="shared" ca="1" si="37"/>
        <v>359</v>
      </c>
      <c r="AJ52">
        <f t="shared" ca="1" si="38"/>
        <v>0</v>
      </c>
      <c r="AK52">
        <f t="shared" ca="1" si="39"/>
        <v>525.70000000000005</v>
      </c>
      <c r="AL52">
        <f t="shared" ca="1" si="40"/>
        <v>1.38</v>
      </c>
      <c r="AM52">
        <f t="shared" ca="1" si="41"/>
        <v>0</v>
      </c>
      <c r="AN52">
        <f t="shared" ca="1" si="42"/>
        <v>0</v>
      </c>
      <c r="AO52">
        <f t="shared" ca="1" si="43"/>
        <v>525.70000000000005</v>
      </c>
      <c r="AP52">
        <f t="shared" ca="1" si="44"/>
        <v>525.70000000000005</v>
      </c>
      <c r="AQ52">
        <f t="shared" ca="1" si="45"/>
        <v>467</v>
      </c>
      <c r="AR52">
        <f t="shared" ca="1" si="46"/>
        <v>8.65</v>
      </c>
      <c r="AS52" t="str">
        <f t="shared" ca="1" si="47"/>
        <v>Used AUD</v>
      </c>
      <c r="AT52" t="str">
        <f t="shared" ca="1" si="48"/>
        <v>Used AUD</v>
      </c>
      <c r="AU52">
        <f t="shared" ca="1" si="49"/>
        <v>1143</v>
      </c>
      <c r="AV52">
        <f t="shared" ca="1" si="50"/>
        <v>0</v>
      </c>
      <c r="AW52">
        <f t="shared" ca="1" si="51"/>
        <v>525.70000000000005</v>
      </c>
      <c r="AX52">
        <f t="shared" ca="1" si="52"/>
        <v>200000</v>
      </c>
      <c r="AY52">
        <f t="shared" ca="1" si="53"/>
        <v>1.45</v>
      </c>
      <c r="AZ52">
        <f t="shared" ca="1" si="54"/>
        <v>223</v>
      </c>
      <c r="BA52">
        <f t="shared" ca="1" si="55"/>
        <v>525.70000000000005</v>
      </c>
      <c r="BB52">
        <f t="shared" ca="1" si="56"/>
        <v>0</v>
      </c>
      <c r="BC52">
        <f t="shared" ca="1" si="57"/>
        <v>0</v>
      </c>
      <c r="BD52">
        <f t="shared" ca="1" si="58"/>
        <v>0.47</v>
      </c>
      <c r="BE52" t="str">
        <f t="shared" ca="1" si="59"/>
        <v>Used TRY</v>
      </c>
      <c r="BF52">
        <f t="shared" ca="1" si="60"/>
        <v>27.6</v>
      </c>
      <c r="BG52">
        <f t="shared" ca="1" si="61"/>
        <v>5.99</v>
      </c>
      <c r="BH52">
        <f t="shared" ca="1" si="62"/>
        <v>0</v>
      </c>
      <c r="BI52">
        <f t="shared" ca="1" si="63"/>
        <v>0</v>
      </c>
      <c r="BJ52">
        <f t="shared" ca="1" si="64"/>
        <v>14.6</v>
      </c>
      <c r="BK52">
        <f t="shared" ca="1" si="65"/>
        <v>3710</v>
      </c>
      <c r="BL52">
        <f t="shared" ca="1" si="66"/>
        <v>3.42</v>
      </c>
      <c r="BM52">
        <f t="shared" ca="1" si="67"/>
        <v>9.6</v>
      </c>
      <c r="BN52">
        <f t="shared" ca="1" si="68"/>
        <v>525.70000000000005</v>
      </c>
      <c r="BO52" t="str">
        <f t="shared" ca="1" si="69"/>
        <v>Used ETB</v>
      </c>
      <c r="BP52">
        <f t="shared" ca="1" si="70"/>
        <v>15.65</v>
      </c>
      <c r="BQ52">
        <f t="shared" ca="1" si="71"/>
        <v>7.25</v>
      </c>
      <c r="BR52" t="str">
        <f t="shared" ca="1" si="72"/>
        <v>n.a.</v>
      </c>
      <c r="BS52">
        <f t="shared" ca="1" si="73"/>
        <v>0</v>
      </c>
      <c r="BT52">
        <f t="shared" ca="1" si="74"/>
        <v>0</v>
      </c>
      <c r="BU52">
        <f t="shared" ca="1" si="75"/>
        <v>0</v>
      </c>
      <c r="BV52">
        <f t="shared" ca="1" si="76"/>
        <v>4.72</v>
      </c>
      <c r="BW52">
        <f t="shared" ca="1" si="77"/>
        <v>5.26</v>
      </c>
      <c r="BX52" t="str">
        <f t="shared" ca="1" si="78"/>
        <v>Used FFR</v>
      </c>
      <c r="BY52">
        <f t="shared" ca="1" si="79"/>
        <v>0</v>
      </c>
      <c r="BZ52">
        <f t="shared" ca="1" si="80"/>
        <v>525.70000000000005</v>
      </c>
      <c r="CA52">
        <f t="shared" ca="1" si="81"/>
        <v>10.53</v>
      </c>
      <c r="CB52">
        <f t="shared" ca="1" si="82"/>
        <v>0</v>
      </c>
      <c r="CC52">
        <f t="shared" ca="1" si="83"/>
        <v>1.55</v>
      </c>
      <c r="CD52">
        <f t="shared" ca="1" si="84"/>
        <v>1752</v>
      </c>
      <c r="CE52">
        <f t="shared" ca="1" si="85"/>
        <v>0</v>
      </c>
      <c r="CF52">
        <f t="shared" ca="1" si="86"/>
        <v>248</v>
      </c>
      <c r="CG52" t="str">
        <f t="shared" ca="1" si="87"/>
        <v>Used DKK</v>
      </c>
      <c r="CH52">
        <f t="shared" ca="1" si="88"/>
        <v>0</v>
      </c>
      <c r="CI52" t="str">
        <f t="shared" ca="1" si="89"/>
        <v>Used FFR</v>
      </c>
      <c r="CJ52" t="str">
        <f t="shared" ca="1" si="90"/>
        <v>Used USD</v>
      </c>
      <c r="CK52">
        <f t="shared" ca="1" si="91"/>
        <v>6.1</v>
      </c>
      <c r="CL52" t="str">
        <f t="shared" ca="1" si="92"/>
        <v>Used GBP</v>
      </c>
      <c r="CM52">
        <f t="shared" ca="1" si="93"/>
        <v>1030</v>
      </c>
      <c r="CN52">
        <f t="shared" ca="1" si="94"/>
        <v>0</v>
      </c>
      <c r="CO52">
        <f t="shared" ca="1" si="95"/>
        <v>146.5</v>
      </c>
      <c r="CP52">
        <f t="shared" ca="1" si="96"/>
        <v>23.3</v>
      </c>
      <c r="CQ52">
        <f t="shared" ca="1" si="97"/>
        <v>12.85</v>
      </c>
      <c r="CR52">
        <f t="shared" ca="1" si="98"/>
        <v>7.75</v>
      </c>
      <c r="CS52">
        <f t="shared" ca="1" si="99"/>
        <v>167.75</v>
      </c>
      <c r="CT52">
        <f t="shared" ca="1" si="100"/>
        <v>68.45</v>
      </c>
      <c r="CU52">
        <f t="shared" ca="1" si="101"/>
        <v>38.1</v>
      </c>
      <c r="CV52">
        <f t="shared" ca="1" si="102"/>
        <v>2388</v>
      </c>
      <c r="CW52">
        <f t="shared" ca="1" si="103"/>
        <v>3100</v>
      </c>
      <c r="CX52">
        <f t="shared" ca="1" si="104"/>
        <v>1200</v>
      </c>
      <c r="CY52">
        <f t="shared" ca="1" si="105"/>
        <v>0.61</v>
      </c>
      <c r="CZ52" t="str">
        <f t="shared" ca="1" si="106"/>
        <v>Used GBP</v>
      </c>
      <c r="DA52">
        <f t="shared" ca="1" si="107"/>
        <v>3.28</v>
      </c>
      <c r="DB52">
        <f t="shared" ca="1" si="108"/>
        <v>1524</v>
      </c>
      <c r="DC52">
        <f t="shared" ca="1" si="109"/>
        <v>39.1</v>
      </c>
      <c r="DD52">
        <f t="shared" ca="1" si="110"/>
        <v>117</v>
      </c>
      <c r="DE52" t="str">
        <f t="shared" ca="1" si="111"/>
        <v>Used GBP</v>
      </c>
      <c r="DF52">
        <f t="shared" ca="1" si="112"/>
        <v>0.72</v>
      </c>
      <c r="DG52">
        <f t="shared" ca="1" si="113"/>
        <v>0</v>
      </c>
      <c r="DH52">
        <f t="shared" ca="1" si="114"/>
        <v>57.85</v>
      </c>
      <c r="DI52" t="str">
        <f t="shared" ca="1" si="115"/>
        <v>Used AUD</v>
      </c>
      <c r="DJ52">
        <f t="shared" ca="1" si="116"/>
        <v>0</v>
      </c>
      <c r="DK52">
        <f t="shared" ca="1" si="117"/>
        <v>846.7</v>
      </c>
      <c r="DL52" t="str">
        <f t="shared" ca="1" si="118"/>
        <v>Part of Yugo.</v>
      </c>
      <c r="DM52">
        <f t="shared" ca="1" si="119"/>
        <v>0.3</v>
      </c>
      <c r="DN52">
        <f t="shared" ca="1" si="120"/>
        <v>0</v>
      </c>
      <c r="DO52">
        <f t="shared" ca="1" si="121"/>
        <v>930</v>
      </c>
      <c r="DP52">
        <f t="shared" ca="1" si="122"/>
        <v>0.61</v>
      </c>
      <c r="DQ52">
        <f t="shared" ca="1" si="123"/>
        <v>1566</v>
      </c>
      <c r="DR52">
        <f t="shared" ca="1" si="124"/>
        <v>4.78</v>
      </c>
      <c r="DS52">
        <f t="shared" ca="1" si="125"/>
        <v>48.5</v>
      </c>
      <c r="DT52">
        <f t="shared" ca="1" si="126"/>
        <v>1.85</v>
      </c>
      <c r="DU52">
        <f t="shared" ca="1" si="127"/>
        <v>0</v>
      </c>
      <c r="DV52">
        <f t="shared" ca="1" si="128"/>
        <v>4.45</v>
      </c>
      <c r="DW52">
        <f t="shared" ca="1" si="129"/>
        <v>31.9</v>
      </c>
      <c r="DX52">
        <f t="shared" ca="1" si="130"/>
        <v>0</v>
      </c>
      <c r="DY52">
        <f t="shared" ca="1" si="131"/>
        <v>0</v>
      </c>
      <c r="DZ52">
        <f t="shared" ca="1" si="132"/>
        <v>4700</v>
      </c>
      <c r="EA52">
        <f t="shared" ca="1" si="133"/>
        <v>16.149999999999999</v>
      </c>
      <c r="EB52">
        <f t="shared" ca="1" si="134"/>
        <v>2.5499999999999998</v>
      </c>
      <c r="EC52">
        <f t="shared" ca="1" si="135"/>
        <v>0</v>
      </c>
      <c r="ED52">
        <f t="shared" ca="1" si="136"/>
        <v>525.70000000000005</v>
      </c>
      <c r="EE52">
        <f t="shared" ca="1" si="137"/>
        <v>0.37</v>
      </c>
      <c r="EF52" t="str">
        <f t="shared" ca="1" si="138"/>
        <v>Used USD</v>
      </c>
      <c r="EG52" t="str">
        <f t="shared" ca="1" si="139"/>
        <v>Used FFR</v>
      </c>
      <c r="EH52">
        <f t="shared" ca="1" si="140"/>
        <v>148</v>
      </c>
      <c r="EI52">
        <f t="shared" ca="1" si="141"/>
        <v>20.25</v>
      </c>
      <c r="EJ52" t="str">
        <f t="shared" ca="1" si="142"/>
        <v>Used FF</v>
      </c>
      <c r="EK52">
        <f t="shared" ca="1" si="143"/>
        <v>7.9</v>
      </c>
      <c r="EL52" t="str">
        <f t="shared" ca="1" si="144"/>
        <v>Used USD</v>
      </c>
      <c r="EM52">
        <f t="shared" ca="1" si="145"/>
        <v>0</v>
      </c>
      <c r="EN52" t="str">
        <f t="shared" ca="1" si="146"/>
        <v>Used FFR</v>
      </c>
      <c r="EO52">
        <f t="shared" ca="1" si="147"/>
        <v>0</v>
      </c>
      <c r="EP52" t="str">
        <f t="shared" ca="1" si="148"/>
        <v>Part of Yugo.</v>
      </c>
      <c r="EQ52">
        <f t="shared" ca="1" si="149"/>
        <v>0</v>
      </c>
      <c r="ER52">
        <f t="shared" ca="1" si="150"/>
        <v>8.92</v>
      </c>
      <c r="ES52">
        <f t="shared" ca="1" si="151"/>
        <v>0</v>
      </c>
      <c r="ET52">
        <f t="shared" ca="1" si="152"/>
        <v>129</v>
      </c>
      <c r="EU52">
        <f t="shared" ca="1" si="153"/>
        <v>0</v>
      </c>
      <c r="EV52" t="str">
        <f t="shared" ca="1" si="154"/>
        <v>Used AUD</v>
      </c>
      <c r="EW52">
        <f t="shared" ca="1" si="155"/>
        <v>67.5</v>
      </c>
      <c r="EX52">
        <f t="shared" ca="1" si="156"/>
        <v>1.76</v>
      </c>
      <c r="EY52">
        <f t="shared" ca="1" si="157"/>
        <v>0</v>
      </c>
      <c r="EZ52">
        <f t="shared" ca="1" si="158"/>
        <v>0</v>
      </c>
      <c r="FA52">
        <f t="shared" ca="1" si="159"/>
        <v>1.45</v>
      </c>
      <c r="FB52">
        <f t="shared" ca="1" si="160"/>
        <v>8.9499999999999993</v>
      </c>
      <c r="FC52">
        <f t="shared" ca="1" si="161"/>
        <v>525.70000000000005</v>
      </c>
      <c r="FD52">
        <f t="shared" ca="1" si="162"/>
        <v>80.25</v>
      </c>
      <c r="FE52" t="str">
        <f t="shared" ca="1" si="163"/>
        <v>Used NZD</v>
      </c>
      <c r="FF52" t="str">
        <f t="shared" ca="1" si="164"/>
        <v>Used AUD</v>
      </c>
      <c r="FG52" t="str">
        <f t="shared" ca="1" si="165"/>
        <v>Used USD</v>
      </c>
      <c r="FH52">
        <f t="shared" ca="1" si="166"/>
        <v>6.49</v>
      </c>
      <c r="FI52">
        <f t="shared" ca="1" si="167"/>
        <v>0</v>
      </c>
      <c r="FJ52">
        <f t="shared" ca="1" si="168"/>
        <v>42.25</v>
      </c>
      <c r="FK52" t="str">
        <f t="shared" ca="1" si="169"/>
        <v>Used USD</v>
      </c>
      <c r="FL52" t="str">
        <f t="shared" ca="1" si="170"/>
        <v>Used USD</v>
      </c>
      <c r="FM52">
        <f t="shared" ca="1" si="171"/>
        <v>0</v>
      </c>
      <c r="FN52">
        <f t="shared" ca="1" si="172"/>
        <v>2299</v>
      </c>
      <c r="FO52">
        <f t="shared" ca="1" si="173"/>
        <v>2.7</v>
      </c>
      <c r="FP52">
        <f t="shared" ca="1" si="174"/>
        <v>28.17</v>
      </c>
      <c r="FQ52" t="str">
        <f t="shared" ca="1" si="175"/>
        <v>Used NZD</v>
      </c>
      <c r="FR52">
        <f t="shared" ca="1" si="176"/>
        <v>2.9</v>
      </c>
      <c r="FS52">
        <f t="shared" ca="1" si="177"/>
        <v>159.65</v>
      </c>
      <c r="FT52" t="str">
        <f t="shared" ca="1" si="178"/>
        <v>Used USD</v>
      </c>
      <c r="FU52">
        <f t="shared" ca="1" si="179"/>
        <v>0</v>
      </c>
      <c r="FV52" t="str">
        <f t="shared" ca="1" si="180"/>
        <v>Used FFR</v>
      </c>
      <c r="FW52">
        <f t="shared" ca="1" si="181"/>
        <v>5600</v>
      </c>
      <c r="FX52">
        <f t="shared" ca="1" si="182"/>
        <v>5.65</v>
      </c>
      <c r="FY52">
        <f t="shared" ca="1" si="183"/>
        <v>0</v>
      </c>
      <c r="FZ52">
        <f t="shared" ca="1" si="184"/>
        <v>0</v>
      </c>
      <c r="GA52">
        <f t="shared" ca="1" si="185"/>
        <v>0</v>
      </c>
      <c r="GB52">
        <f t="shared" ca="1" si="186"/>
        <v>0</v>
      </c>
      <c r="GC52" t="str">
        <f t="shared" ca="1" si="187"/>
        <v>Used FFR</v>
      </c>
      <c r="GD52">
        <f t="shared" ca="1" si="188"/>
        <v>0</v>
      </c>
      <c r="GE52">
        <f t="shared" ca="1" si="189"/>
        <v>0</v>
      </c>
      <c r="GF52" t="str">
        <f t="shared" ca="1" si="190"/>
        <v>Used ITL</v>
      </c>
      <c r="GG52">
        <f t="shared" ca="1" si="191"/>
        <v>0</v>
      </c>
      <c r="GH52">
        <f t="shared" ca="1" si="192"/>
        <v>3.77</v>
      </c>
      <c r="GI52">
        <f t="shared" ca="1" si="193"/>
        <v>525.70000000000005</v>
      </c>
      <c r="GJ52">
        <f t="shared" ca="1" si="194"/>
        <v>86580000000000</v>
      </c>
      <c r="GK52">
        <f t="shared" ca="1" si="195"/>
        <v>0</v>
      </c>
      <c r="GL52">
        <f t="shared" ca="1" si="196"/>
        <v>860</v>
      </c>
      <c r="GM52">
        <f t="shared" ca="1" si="197"/>
        <v>1.42</v>
      </c>
      <c r="GN52">
        <f t="shared" ca="1" si="198"/>
        <v>0</v>
      </c>
      <c r="GO52">
        <f t="shared" ca="1" si="199"/>
        <v>0</v>
      </c>
      <c r="GP52">
        <f t="shared" ca="1" si="200"/>
        <v>0</v>
      </c>
      <c r="GQ52">
        <f t="shared" ca="1" si="201"/>
        <v>0</v>
      </c>
      <c r="GR52">
        <f t="shared" ca="1" si="202"/>
        <v>0</v>
      </c>
      <c r="GS52">
        <f t="shared" ca="1" si="203"/>
        <v>4.78</v>
      </c>
      <c r="GT52">
        <f t="shared" ca="1" si="204"/>
        <v>133.80000000000001</v>
      </c>
      <c r="GU52">
        <f t="shared" ca="1" si="205"/>
        <v>57.4</v>
      </c>
      <c r="GV52">
        <f t="shared" ca="1" si="206"/>
        <v>0</v>
      </c>
      <c r="GW52">
        <f t="shared" ca="1" si="207"/>
        <v>450</v>
      </c>
      <c r="GX52" t="str">
        <f t="shared" ca="1" si="208"/>
        <v>Used NOK</v>
      </c>
      <c r="GY52">
        <f t="shared" ca="1" si="209"/>
        <v>5</v>
      </c>
      <c r="GZ52">
        <f t="shared" ca="1" si="210"/>
        <v>6.95</v>
      </c>
      <c r="HA52">
        <f t="shared" ca="1" si="211"/>
        <v>1.35</v>
      </c>
      <c r="HB52">
        <f t="shared" ca="1" si="212"/>
        <v>47.45</v>
      </c>
      <c r="HC52">
        <f t="shared" ca="1" si="213"/>
        <v>0</v>
      </c>
      <c r="HD52">
        <f t="shared" ca="1" si="214"/>
        <v>0</v>
      </c>
      <c r="HE52">
        <f t="shared" ca="1" si="215"/>
        <v>634</v>
      </c>
      <c r="HF52">
        <f t="shared" ca="1" si="216"/>
        <v>25.83</v>
      </c>
      <c r="HG52" t="str">
        <f t="shared" ca="1" si="217"/>
        <v>Part of Indonesia</v>
      </c>
      <c r="HH52">
        <f t="shared" ca="1" si="218"/>
        <v>525.70000000000005</v>
      </c>
      <c r="HI52" t="str">
        <f t="shared" ca="1" si="219"/>
        <v>Used NZD</v>
      </c>
      <c r="HJ52">
        <f t="shared" ca="1" si="220"/>
        <v>0</v>
      </c>
      <c r="HK52">
        <f t="shared" ca="1" si="221"/>
        <v>0</v>
      </c>
      <c r="HL52">
        <f t="shared" ca="1" si="222"/>
        <v>0</v>
      </c>
      <c r="HM52">
        <f t="shared" ca="1" si="223"/>
        <v>1.01</v>
      </c>
      <c r="HN52">
        <f t="shared" ca="1" si="224"/>
        <v>108580</v>
      </c>
      <c r="HO52">
        <f t="shared" ca="1" si="225"/>
        <v>0</v>
      </c>
      <c r="HP52" t="str">
        <f t="shared" ca="1" si="226"/>
        <v>Used USD</v>
      </c>
      <c r="HQ52" t="str">
        <f t="shared" ca="1" si="227"/>
        <v>Used AUD</v>
      </c>
      <c r="HR52">
        <f t="shared" ca="1" si="228"/>
        <v>1120</v>
      </c>
      <c r="HS52">
        <f t="shared" ca="1" si="229"/>
        <v>1.93</v>
      </c>
      <c r="HT52">
        <f t="shared" ca="1" si="230"/>
        <v>0</v>
      </c>
      <c r="HU52">
        <f t="shared" ca="1" si="231"/>
        <v>0.59</v>
      </c>
      <c r="HV52">
        <f t="shared" ca="1" si="232"/>
        <v>1</v>
      </c>
      <c r="HW52">
        <f t="shared" ca="1" si="233"/>
        <v>8.75</v>
      </c>
      <c r="HX52">
        <f t="shared" ca="1" si="234"/>
        <v>0</v>
      </c>
      <c r="HY52">
        <f t="shared" ca="1" si="235"/>
        <v>0</v>
      </c>
      <c r="HZ52" t="str">
        <f t="shared" ca="1" si="236"/>
        <v>Used ITL</v>
      </c>
      <c r="IA52">
        <f t="shared" ca="1" si="237"/>
        <v>479.25</v>
      </c>
      <c r="IB52">
        <f t="shared" ca="1" si="238"/>
        <v>11200</v>
      </c>
      <c r="IC52" t="str">
        <f t="shared" ca="1" si="239"/>
        <v>used USD</v>
      </c>
      <c r="ID52">
        <f t="shared" ca="1" si="240"/>
        <v>0</v>
      </c>
      <c r="IE52" t="str">
        <f t="shared" ca="1" si="241"/>
        <v>Used JOD</v>
      </c>
      <c r="IF52">
        <f t="shared" ca="1" si="242"/>
        <v>0</v>
      </c>
      <c r="IG52">
        <f t="shared" ca="1" si="243"/>
        <v>1351.35</v>
      </c>
      <c r="IH52">
        <f t="shared" ca="1" si="244"/>
        <v>12.05</v>
      </c>
    </row>
    <row r="53" spans="1:242" x14ac:dyDescent="0.25">
      <c r="A53" t="str">
        <f t="shared" ca="1" si="4"/>
        <v>1997</v>
      </c>
      <c r="B53">
        <f t="shared" ref="B53:B55" ca="1" si="245">INDIRECT("Raw!"&amp;ADDRESS(2+12*(ROW(B52)),COLUMN(B52)))</f>
        <v>19250</v>
      </c>
      <c r="C53">
        <f t="shared" ref="C53:C55" ca="1" si="246">INDIRECT("Raw!"&amp;ADDRESS(2+12*(ROW(C52)),COLUMN(C52)))</f>
        <v>0</v>
      </c>
      <c r="D53">
        <f t="shared" ref="D53:D55" ca="1" si="247">INDIRECT("Raw!"&amp;ADDRESS(2+12*(ROW(D52)),COLUMN(D52)))</f>
        <v>130.25</v>
      </c>
      <c r="E53">
        <v>1</v>
      </c>
      <c r="F53">
        <f t="shared" ref="F53:F55" ca="1" si="248">INDIRECT("Raw!"&amp;ADDRESS(2+12*(ROW(F52)),COLUMN(F52)))</f>
        <v>0</v>
      </c>
      <c r="G53">
        <f t="shared" ref="G53:G55" ca="1" si="249">INDIRECT("Raw!"&amp;ADDRESS(2+12*(ROW(G52)),COLUMN(G52)))</f>
        <v>0</v>
      </c>
      <c r="H53">
        <f t="shared" ref="H53:H55" ca="1" si="250">INDIRECT("Raw!"&amp;ADDRESS(2+12*(ROW(H52)),COLUMN(H52)))</f>
        <v>0</v>
      </c>
      <c r="I53">
        <f t="shared" ref="I53:I55" ca="1" si="251">INDIRECT("Raw!"&amp;ADDRESS(2+12*(ROW(I52)),COLUMN(I52)))</f>
        <v>0</v>
      </c>
      <c r="J53">
        <f t="shared" ref="J53:J55" ca="1" si="252">INDIRECT("Raw!"&amp;ADDRESS(2+12*(ROW(J52)),COLUMN(J52)))</f>
        <v>1.01</v>
      </c>
      <c r="K53">
        <f t="shared" ref="K53:K55" ca="1" si="253">INDIRECT("Raw!"&amp;ADDRESS(2+12*(ROW(K52)),COLUMN(K52)))</f>
        <v>0</v>
      </c>
      <c r="L53">
        <f t="shared" ref="L53:L55" ca="1" si="254">INDIRECT("Raw!"&amp;ADDRESS(2+12*(ROW(L52)),COLUMN(L52)))</f>
        <v>0</v>
      </c>
      <c r="M53">
        <f t="shared" ref="M53:M55" ca="1" si="255">INDIRECT("Raw!"&amp;ADDRESS(2+12*(ROW(M52)),COLUMN(M52)))</f>
        <v>1.57</v>
      </c>
      <c r="N53">
        <f t="shared" ref="N53:N55" ca="1" si="256">INDIRECT("Raw!"&amp;ADDRESS(2+12*(ROW(N52)),COLUMN(N52)))</f>
        <v>12.75</v>
      </c>
      <c r="O53">
        <f t="shared" ref="O53:O55" ca="1" si="257">INDIRECT("Raw!"&amp;ADDRESS(2+12*(ROW(O52)),COLUMN(O52)))</f>
        <v>0</v>
      </c>
      <c r="P53">
        <f t="shared" ref="P53:P55" ca="1" si="258">INDIRECT("Raw!"&amp;ADDRESS(2+12*(ROW(P52)),COLUMN(P52)))</f>
        <v>0</v>
      </c>
      <c r="Q53">
        <f t="shared" ref="Q53:Q55" ca="1" si="259">INDIRECT("Raw!"&amp;ADDRESS(2+12*(ROW(Q52)),COLUMN(Q52)))</f>
        <v>0</v>
      </c>
      <c r="R53">
        <f t="shared" ref="R53:R55" ca="1" si="260">INDIRECT("Raw!"&amp;ADDRESS(2+12*(ROW(R52)),COLUMN(R52)))</f>
        <v>53.5</v>
      </c>
      <c r="S53">
        <f t="shared" ref="S53:S55" ca="1" si="261">INDIRECT("Raw!"&amp;ADDRESS(2+12*(ROW(S52)),COLUMN(S52)))</f>
        <v>0</v>
      </c>
      <c r="T53">
        <f t="shared" ref="T53:T55" ca="1" si="262">INDIRECT("Raw!"&amp;ADDRESS(2+12*(ROW(T52)),COLUMN(T52)))</f>
        <v>44</v>
      </c>
      <c r="U53">
        <f t="shared" ref="U53:U55" ca="1" si="263">INDIRECT("Raw!"&amp;ADDRESS(2+12*(ROW(U52)),COLUMN(U52)))</f>
        <v>37.299999999999997</v>
      </c>
      <c r="V53">
        <f t="shared" ref="V53:V55" ca="1" si="264">INDIRECT("Raw!"&amp;ADDRESS(2+12*(ROW(V52)),COLUMN(V52)))</f>
        <v>0</v>
      </c>
      <c r="W53">
        <f t="shared" ref="W53:W55" ca="1" si="265">INDIRECT("Raw!"&amp;ADDRESS(2+12*(ROW(W52)),COLUMN(W52)))</f>
        <v>616</v>
      </c>
      <c r="X53">
        <f t="shared" ref="X53:X55" ca="1" si="266">INDIRECT("Raw!"&amp;ADDRESS(2+12*(ROW(X52)),COLUMN(X52)))</f>
        <v>0</v>
      </c>
      <c r="Y53">
        <f t="shared" ref="Y53:Y55" ca="1" si="267">INDIRECT("Raw!"&amp;ADDRESS(2+12*(ROW(Y52)),COLUMN(Y52)))</f>
        <v>0</v>
      </c>
      <c r="Z53">
        <f t="shared" ref="Z53:Z55" ca="1" si="268">INDIRECT("Raw!"&amp;ADDRESS(2+12*(ROW(Z52)),COLUMN(Z52)))</f>
        <v>5.4</v>
      </c>
      <c r="AA53">
        <f t="shared" ref="AA53:AA55" ca="1" si="269">INDIRECT("Raw!"&amp;ADDRESS(2+12*(ROW(AA52)),COLUMN(AA52)))</f>
        <v>0</v>
      </c>
      <c r="AB53">
        <f t="shared" ref="AB53:AB55" ca="1" si="270">INDIRECT("Raw!"&amp;ADDRESS(2+12*(ROW(AB52)),COLUMN(AB52)))</f>
        <v>3.88</v>
      </c>
      <c r="AC53">
        <f t="shared" ref="AC53:AC55" ca="1" si="271">INDIRECT("Raw!"&amp;ADDRESS(2+12*(ROW(AC52)),COLUMN(AC52)))</f>
        <v>1.1299999999999999</v>
      </c>
      <c r="AD53" t="str">
        <f t="shared" ref="AD53:AD55" ca="1" si="272">INDIRECT("Raw!"&amp;ADDRESS(2+12*(ROW(AD52)),COLUMN(AD52)))</f>
        <v>Used GBP</v>
      </c>
      <c r="AE53" t="str">
        <f t="shared" ref="AE53:AE55" ca="1" si="273">INDIRECT("Raw!"&amp;ADDRESS(2+12*(ROW(AE52)),COLUMN(AE52)))</f>
        <v>Used USD</v>
      </c>
      <c r="AF53">
        <f t="shared" ref="AF53:AF55" ca="1" si="274">INDIRECT("Raw!"&amp;ADDRESS(2+12*(ROW(AF52)),COLUMN(AF52)))</f>
        <v>0</v>
      </c>
      <c r="AG53">
        <f t="shared" ref="AG53:AG55" ca="1" si="275">INDIRECT("Raw!"&amp;ADDRESS(2+12*(ROW(AG52)),COLUMN(AG52)))</f>
        <v>1.86</v>
      </c>
      <c r="AH53">
        <f t="shared" ref="AH53:AH55" ca="1" si="276">INDIRECT("Raw!"&amp;ADDRESS(2+12*(ROW(AH52)),COLUMN(AH52)))</f>
        <v>616</v>
      </c>
      <c r="AI53">
        <f t="shared" ref="AI53:AI55" ca="1" si="277">INDIRECT("Raw!"&amp;ADDRESS(2+12*(ROW(AI52)),COLUMN(AI52)))</f>
        <v>534</v>
      </c>
      <c r="AJ53">
        <f t="shared" ref="AJ53:AJ55" ca="1" si="278">INDIRECT("Raw!"&amp;ADDRESS(2+12*(ROW(AJ52)),COLUMN(AJ52)))</f>
        <v>0</v>
      </c>
      <c r="AK53">
        <f t="shared" ref="AK53:AK55" ca="1" si="279">INDIRECT("Raw!"&amp;ADDRESS(2+12*(ROW(AK52)),COLUMN(AK52)))</f>
        <v>616</v>
      </c>
      <c r="AL53">
        <f t="shared" ref="AL53:AL55" ca="1" si="280">INDIRECT("Raw!"&amp;ADDRESS(2+12*(ROW(AL52)),COLUMN(AL52)))</f>
        <v>1.44</v>
      </c>
      <c r="AM53">
        <f t="shared" ref="AM53:AM55" ca="1" si="281">INDIRECT("Raw!"&amp;ADDRESS(2+12*(ROW(AM52)),COLUMN(AM52)))</f>
        <v>0</v>
      </c>
      <c r="AN53">
        <f t="shared" ref="AN53:AN55" ca="1" si="282">INDIRECT("Raw!"&amp;ADDRESS(2+12*(ROW(AN52)),COLUMN(AN52)))</f>
        <v>0</v>
      </c>
      <c r="AO53">
        <f t="shared" ref="AO53:AO55" ca="1" si="283">INDIRECT("Raw!"&amp;ADDRESS(2+12*(ROW(AO52)),COLUMN(AO52)))</f>
        <v>616</v>
      </c>
      <c r="AP53">
        <f t="shared" ref="AP53:AP55" ca="1" si="284">INDIRECT("Raw!"&amp;ADDRESS(2+12*(ROW(AP52)),COLUMN(AP52)))</f>
        <v>616</v>
      </c>
      <c r="AQ53">
        <f t="shared" ref="AQ53:AQ55" ca="1" si="285">INDIRECT("Raw!"&amp;ADDRESS(2+12*(ROW(AQ52)),COLUMN(AQ52)))</f>
        <v>487.5</v>
      </c>
      <c r="AR53">
        <f t="shared" ref="AR53:AR55" ca="1" si="286">INDIRECT("Raw!"&amp;ADDRESS(2+12*(ROW(AR52)),COLUMN(AR52)))</f>
        <v>8.64</v>
      </c>
      <c r="AS53" t="str">
        <f t="shared" ref="AS53:AS55" ca="1" si="287">INDIRECT("Raw!"&amp;ADDRESS(2+12*(ROW(AS52)),COLUMN(AS52)))</f>
        <v>Used AUD</v>
      </c>
      <c r="AT53" t="str">
        <f t="shared" ref="AT53:AT55" ca="1" si="288">INDIRECT("Raw!"&amp;ADDRESS(2+12*(ROW(AT52)),COLUMN(AT52)))</f>
        <v>Used AUD</v>
      </c>
      <c r="AU53">
        <f t="shared" ref="AU53:AU55" ca="1" si="289">INDIRECT("Raw!"&amp;ADDRESS(2+12*(ROW(AU52)),COLUMN(AU52)))</f>
        <v>1477</v>
      </c>
      <c r="AV53">
        <f t="shared" ref="AV53:AV55" ca="1" si="290">INDIRECT("Raw!"&amp;ADDRESS(2+12*(ROW(AV52)),COLUMN(AV52)))</f>
        <v>0</v>
      </c>
      <c r="AW53">
        <f t="shared" ref="AW53:AW55" ca="1" si="291">INDIRECT("Raw!"&amp;ADDRESS(2+12*(ROW(AW52)),COLUMN(AW52)))</f>
        <v>616</v>
      </c>
      <c r="AX53" t="str">
        <f t="shared" ref="AX53:AX55" ca="1" si="292">INDIRECT("Raw!"&amp;ADDRESS(2+12*(ROW(AX52)),COLUMN(AX52)))</f>
        <v>n.a.</v>
      </c>
      <c r="AY53">
        <f t="shared" ca="1" si="53"/>
        <v>1.78</v>
      </c>
      <c r="AZ53">
        <f t="shared" ref="AZ53:AZ55" ca="1" si="293">INDIRECT("Raw!"&amp;ADDRESS(2+12*(ROW(AZ52)),COLUMN(AZ52)))</f>
        <v>247</v>
      </c>
      <c r="BA53">
        <f t="shared" ref="BA53:BA55" ca="1" si="294">INDIRECT("Raw!"&amp;ADDRESS(2+12*(ROW(BA52)),COLUMN(BA52)))</f>
        <v>616</v>
      </c>
      <c r="BB53">
        <f t="shared" ref="BB53:BB55" ca="1" si="295">INDIRECT("Raw!"&amp;ADDRESS(2+12*(ROW(BB52)),COLUMN(BB52)))</f>
        <v>0</v>
      </c>
      <c r="BC53">
        <f t="shared" ref="BC53:BC55" ca="1" si="296">INDIRECT("Raw!"&amp;ADDRESS(2+12*(ROW(BC52)),COLUMN(BC52)))</f>
        <v>0</v>
      </c>
      <c r="BD53">
        <f t="shared" ref="BD53:BD55" ca="1" si="297">INDIRECT("Raw!"&amp;ADDRESS(2+12*(ROW(BD52)),COLUMN(BD52)))</f>
        <v>0.53</v>
      </c>
      <c r="BE53" t="str">
        <f t="shared" ref="BE53:BE55" ca="1" si="298">INDIRECT("Raw!"&amp;ADDRESS(2+12*(ROW(BE52)),COLUMN(BE52)))</f>
        <v>Used TRY</v>
      </c>
      <c r="BF53">
        <f t="shared" ref="BF53:BF55" ca="1" si="299">INDIRECT("Raw!"&amp;ADDRESS(2+12*(ROW(BF52)),COLUMN(BF52)))</f>
        <v>35.1</v>
      </c>
      <c r="BG53">
        <f t="shared" ref="BG53:BG55" ca="1" si="300">INDIRECT("Raw!"&amp;ADDRESS(2+12*(ROW(BG52)),COLUMN(BG52)))</f>
        <v>6.9</v>
      </c>
      <c r="BH53">
        <f t="shared" ref="BH53:BH55" ca="1" si="301">INDIRECT("Raw!"&amp;ADDRESS(2+12*(ROW(BH52)),COLUMN(BH52)))</f>
        <v>0</v>
      </c>
      <c r="BI53">
        <f t="shared" ref="BI53:BI55" ca="1" si="302">INDIRECT("Raw!"&amp;ADDRESS(2+12*(ROW(BI52)),COLUMN(BI52)))</f>
        <v>0</v>
      </c>
      <c r="BJ53">
        <f t="shared" ref="BJ53:BJ55" ca="1" si="303">INDIRECT("Raw!"&amp;ADDRESS(2+12*(ROW(BJ52)),COLUMN(BJ52)))</f>
        <v>15.3</v>
      </c>
      <c r="BK53">
        <f t="shared" ref="BK53:BK55" ca="1" si="304">INDIRECT("Raw!"&amp;ADDRESS(2+12*(ROW(BK52)),COLUMN(BK52)))</f>
        <v>4650</v>
      </c>
      <c r="BL53">
        <f t="shared" ref="BL53:BL55" ca="1" si="305">INDIRECT("Raw!"&amp;ADDRESS(2+12*(ROW(BL52)),COLUMN(BL52)))</f>
        <v>3.4</v>
      </c>
      <c r="BM53">
        <f t="shared" ref="BM53:BM55" ca="1" si="306">INDIRECT("Raw!"&amp;ADDRESS(2+12*(ROW(BM52)),COLUMN(BM52)))</f>
        <v>9.6</v>
      </c>
      <c r="BN53">
        <f t="shared" ref="BN53:BN55" ca="1" si="307">INDIRECT("Raw!"&amp;ADDRESS(2+12*(ROW(BN52)),COLUMN(BN52)))</f>
        <v>616</v>
      </c>
      <c r="BO53">
        <f t="shared" ref="BO53:BO55" ca="1" si="308">INDIRECT("Raw!"&amp;ADDRESS(2+12*(ROW(BO52)),COLUMN(BO52)))</f>
        <v>0</v>
      </c>
      <c r="BP53">
        <f t="shared" ref="BP53:BP55" ca="1" si="309">INDIRECT("Raw!"&amp;ADDRESS(2+12*(ROW(BP52)),COLUMN(BP52)))</f>
        <v>17.649999999999999</v>
      </c>
      <c r="BQ53">
        <f t="shared" ref="BQ53:BQ55" ca="1" si="310">INDIRECT("Raw!"&amp;ADDRESS(2+12*(ROW(BQ52)),COLUMN(BQ52)))</f>
        <v>6.9</v>
      </c>
      <c r="BR53" t="str">
        <f t="shared" ref="BR53:BR55" ca="1" si="311">INDIRECT("Raw!"&amp;ADDRESS(2+12*(ROW(BR52)),COLUMN(BR52)))</f>
        <v>n.a.</v>
      </c>
      <c r="BS53">
        <f t="shared" ref="BS53:BS55" ca="1" si="312">INDIRECT("Raw!"&amp;ADDRESS(2+12*(ROW(BS52)),COLUMN(BS52)))</f>
        <v>0</v>
      </c>
      <c r="BT53">
        <f t="shared" ref="BT53:BT55" ca="1" si="313">INDIRECT("Raw!"&amp;ADDRESS(2+12*(ROW(BT52)),COLUMN(BT52)))</f>
        <v>0</v>
      </c>
      <c r="BU53">
        <f t="shared" ref="BU53:BU55" ca="1" si="314">INDIRECT("Raw!"&amp;ADDRESS(2+12*(ROW(BU52)),COLUMN(BU52)))</f>
        <v>0</v>
      </c>
      <c r="BV53">
        <f t="shared" ref="BV53:BV55" ca="1" si="315">INDIRECT("Raw!"&amp;ADDRESS(2+12*(ROW(BV52)),COLUMN(BV52)))</f>
        <v>5.53</v>
      </c>
      <c r="BW53">
        <f t="shared" ref="BW53:BW55" ca="1" si="316">INDIRECT("Raw!"&amp;ADDRESS(2+12*(ROW(BW52)),COLUMN(BW52)))</f>
        <v>6.09</v>
      </c>
      <c r="BX53" t="str">
        <f t="shared" ref="BX53:BX55" ca="1" si="317">INDIRECT("Raw!"&amp;ADDRESS(2+12*(ROW(BX52)),COLUMN(BX52)))</f>
        <v>Used FFR</v>
      </c>
      <c r="BY53">
        <f t="shared" ref="BY53:BY55" ca="1" si="318">INDIRECT("Raw!"&amp;ADDRESS(2+12*(ROW(BY52)),COLUMN(BY52)))</f>
        <v>0</v>
      </c>
      <c r="BZ53">
        <f t="shared" ref="BZ53:BZ55" ca="1" si="319">INDIRECT("Raw!"&amp;ADDRESS(2+12*(ROW(BZ52)),COLUMN(BZ52)))</f>
        <v>616</v>
      </c>
      <c r="CA53">
        <f t="shared" ref="CA53:CA55" ca="1" si="320">INDIRECT("Raw!"&amp;ADDRESS(2+12*(ROW(CA52)),COLUMN(CA52)))</f>
        <v>10.91</v>
      </c>
      <c r="CB53">
        <f t="shared" ref="CB53:CB55" ca="1" si="321">INDIRECT("Raw!"&amp;ADDRESS(2+12*(ROW(CB52)),COLUMN(CB52)))</f>
        <v>0</v>
      </c>
      <c r="CC53">
        <f t="shared" ref="CC53:CC55" ca="1" si="322">INDIRECT("Raw!"&amp;ADDRESS(2+12*(ROW(CC52)),COLUMN(CC52)))</f>
        <v>1.81</v>
      </c>
      <c r="CD53">
        <f t="shared" ref="CD53:CD55" ca="1" si="323">INDIRECT("Raw!"&amp;ADDRESS(2+12*(ROW(CD52)),COLUMN(CD52)))</f>
        <v>2270</v>
      </c>
      <c r="CE53">
        <f t="shared" ref="CE53:CE55" ca="1" si="324">INDIRECT("Raw!"&amp;ADDRESS(2+12*(ROW(CE52)),COLUMN(CE52)))</f>
        <v>0</v>
      </c>
      <c r="CF53">
        <f t="shared" ref="CF53:CF55" ca="1" si="325">INDIRECT("Raw!"&amp;ADDRESS(2+12*(ROW(CF52)),COLUMN(CF52)))</f>
        <v>287</v>
      </c>
      <c r="CG53" t="str">
        <f t="shared" ref="CG53:CG55" ca="1" si="326">INDIRECT("Raw!"&amp;ADDRESS(2+12*(ROW(CG52)),COLUMN(CG52)))</f>
        <v>Used DKK</v>
      </c>
      <c r="CH53">
        <f t="shared" ref="CH53:CH55" ca="1" si="327">INDIRECT("Raw!"&amp;ADDRESS(2+12*(ROW(CH52)),COLUMN(CH52)))</f>
        <v>0</v>
      </c>
      <c r="CI53" t="str">
        <f t="shared" ref="CI53:CI55" ca="1" si="328">INDIRECT("Raw!"&amp;ADDRESS(2+12*(ROW(CI52)),COLUMN(CI52)))</f>
        <v>Used FFR</v>
      </c>
      <c r="CJ53" t="str">
        <f t="shared" ref="CJ53:CJ55" ca="1" si="329">INDIRECT("Raw!"&amp;ADDRESS(2+12*(ROW(CJ52)),COLUMN(CJ52)))</f>
        <v>Used USD</v>
      </c>
      <c r="CK53">
        <f t="shared" ref="CK53:CK55" ca="1" si="330">INDIRECT("Raw!"&amp;ADDRESS(2+12*(ROW(CK52)),COLUMN(CK52)))</f>
        <v>6.26</v>
      </c>
      <c r="CL53" t="str">
        <f t="shared" ref="CL53:CL55" ca="1" si="331">INDIRECT("Raw!"&amp;ADDRESS(2+12*(ROW(CL52)),COLUMN(CL52)))</f>
        <v>Used GBP</v>
      </c>
      <c r="CM53">
        <f t="shared" ref="CM53:CM55" ca="1" si="332">INDIRECT("Raw!"&amp;ADDRESS(2+12*(ROW(CM52)),COLUMN(CM52)))</f>
        <v>1164</v>
      </c>
      <c r="CN53">
        <f t="shared" ref="CN53:CN55" ca="1" si="333">INDIRECT("Raw!"&amp;ADDRESS(2+12*(ROW(CN52)),COLUMN(CN52)))</f>
        <v>616</v>
      </c>
      <c r="CO53">
        <f t="shared" ref="CO53:CO55" ca="1" si="334">INDIRECT("Raw!"&amp;ADDRESS(2+12*(ROW(CO52)),COLUMN(CO52)))</f>
        <v>149.65</v>
      </c>
      <c r="CP53">
        <f t="shared" ref="CP53:CP55" ca="1" si="335">INDIRECT("Raw!"&amp;ADDRESS(2+12*(ROW(CP52)),COLUMN(CP52)))</f>
        <v>24.61</v>
      </c>
      <c r="CQ53">
        <f t="shared" ref="CQ53:CQ55" ca="1" si="336">INDIRECT("Raw!"&amp;ADDRESS(2+12*(ROW(CQ52)),COLUMN(CQ52)))</f>
        <v>13.44</v>
      </c>
      <c r="CR53">
        <f t="shared" ref="CR53:CR55" ca="1" si="337">INDIRECT("Raw!"&amp;ADDRESS(2+12*(ROW(CR52)),COLUMN(CR52)))</f>
        <v>7.8</v>
      </c>
      <c r="CS53">
        <f t="shared" ref="CS53:CS55" ca="1" si="338">INDIRECT("Raw!"&amp;ADDRESS(2+12*(ROW(CS52)),COLUMN(CS52)))</f>
        <v>208</v>
      </c>
      <c r="CT53">
        <f t="shared" ref="CT53:CT55" ca="1" si="339">INDIRECT("Raw!"&amp;ADDRESS(2+12*(ROW(CT52)),COLUMN(CT52)))</f>
        <v>74.150000000000006</v>
      </c>
      <c r="CU53">
        <f t="shared" ref="CU53:CU55" ca="1" si="340">INDIRECT("Raw!"&amp;ADDRESS(2+12*(ROW(CU52)),COLUMN(CU52)))</f>
        <v>41.15</v>
      </c>
      <c r="CV53">
        <f t="shared" ref="CV53:CV55" ca="1" si="341">INDIRECT("Raw!"&amp;ADDRESS(2+12*(ROW(CV52)),COLUMN(CV52)))</f>
        <v>5525</v>
      </c>
      <c r="CW53">
        <f t="shared" ref="CW53:CW55" ca="1" si="342">INDIRECT("Raw!"&amp;ADDRESS(2+12*(ROW(CW52)),COLUMN(CW52)))</f>
        <v>5000</v>
      </c>
      <c r="CX53">
        <f t="shared" ref="CX53:CX55" ca="1" si="343">INDIRECT("Raw!"&amp;ADDRESS(2+12*(ROW(CX52)),COLUMN(CX52)))</f>
        <v>1499.25</v>
      </c>
      <c r="CY53">
        <f t="shared" ref="CY53:CY55" ca="1" si="344">INDIRECT("Raw!"&amp;ADDRESS(2+12*(ROW(CY52)),COLUMN(CY52)))</f>
        <v>0.71</v>
      </c>
      <c r="CZ53" t="str">
        <f t="shared" ref="CZ53:CZ55" ca="1" si="345">INDIRECT("Raw!"&amp;ADDRESS(2+12*(ROW(CZ52)),COLUMN(CZ52)))</f>
        <v>Used GBP</v>
      </c>
      <c r="DA53">
        <f t="shared" ref="DA53:DA55" ca="1" si="346">INDIRECT("Raw!"&amp;ADDRESS(2+12*(ROW(DA52)),COLUMN(DA52)))</f>
        <v>3.57</v>
      </c>
      <c r="DB53">
        <f t="shared" ref="DB53:DB55" ca="1" si="347">INDIRECT("Raw!"&amp;ADDRESS(2+12*(ROW(DB52)),COLUMN(DB52)))</f>
        <v>1773</v>
      </c>
      <c r="DC53">
        <f t="shared" ref="DC53:DC55" ca="1" si="348">INDIRECT("Raw!"&amp;ADDRESS(2+12*(ROW(DC52)),COLUMN(DC52)))</f>
        <v>39.85</v>
      </c>
      <c r="DD53">
        <f t="shared" ref="DD53:DD55" ca="1" si="349">INDIRECT("Raw!"&amp;ADDRESS(2+12*(ROW(DD52)),COLUMN(DD52)))</f>
        <v>131.85</v>
      </c>
      <c r="DE53" t="str">
        <f t="shared" ref="DE53:DE55" ca="1" si="350">INDIRECT("Raw!"&amp;ADDRESS(2+12*(ROW(DE52)),COLUMN(DE52)))</f>
        <v>Used GBP</v>
      </c>
      <c r="DF53">
        <f t="shared" ref="DF53:DF55" ca="1" si="351">INDIRECT("Raw!"&amp;ADDRESS(2+12*(ROW(DF52)),COLUMN(DF52)))</f>
        <v>0.72</v>
      </c>
      <c r="DG53">
        <f t="shared" ref="DG53:DG55" ca="1" si="352">INDIRECT("Raw!"&amp;ADDRESS(2+12*(ROW(DG52)),COLUMN(DG52)))</f>
        <v>0</v>
      </c>
      <c r="DH53">
        <f t="shared" ref="DH53:DH55" ca="1" si="353">INDIRECT("Raw!"&amp;ADDRESS(2+12*(ROW(DH52)),COLUMN(DH52)))</f>
        <v>66.349999999999994</v>
      </c>
      <c r="DI53" t="str">
        <f t="shared" ref="DI53:DI55" ca="1" si="354">INDIRECT("Raw!"&amp;ADDRESS(2+12*(ROW(DI52)),COLUMN(DI52)))</f>
        <v>Used AUD</v>
      </c>
      <c r="DJ53">
        <f t="shared" ref="DJ53:DJ55" ca="1" si="355">INDIRECT("Raw!"&amp;ADDRESS(2+12*(ROW(DJ52)),COLUMN(DJ52)))</f>
        <v>0</v>
      </c>
      <c r="DK53" t="str">
        <f t="shared" ref="DK53:DK55" ca="1" si="356">INDIRECT("Raw!"&amp;ADDRESS(2+12*(ROW(DK52)),COLUMN(DK52)))</f>
        <v>n.a.</v>
      </c>
      <c r="DL53" t="str">
        <f t="shared" ref="DL53:DL55" ca="1" si="357">INDIRECT("Raw!"&amp;ADDRESS(2+12*(ROW(DL52)),COLUMN(DL52)))</f>
        <v>Part of Yugo.</v>
      </c>
      <c r="DM53">
        <f t="shared" ref="DM53:DM55" ca="1" si="358">INDIRECT("Raw!"&amp;ADDRESS(2+12*(ROW(DM52)),COLUMN(DM52)))</f>
        <v>0.31</v>
      </c>
      <c r="DN53">
        <f t="shared" ref="DN53:DN55" ca="1" si="359">INDIRECT("Raw!"&amp;ADDRESS(2+12*(ROW(DN52)),COLUMN(DN52)))</f>
        <v>0</v>
      </c>
      <c r="DO53">
        <f t="shared" ref="DO53:DO55" ca="1" si="360">INDIRECT("Raw!"&amp;ADDRESS(2+12*(ROW(DO52)),COLUMN(DO52)))</f>
        <v>2175</v>
      </c>
      <c r="DP53">
        <f t="shared" ref="DP53:DP55" ca="1" si="361">INDIRECT("Raw!"&amp;ADDRESS(2+12*(ROW(DP52)),COLUMN(DP52)))</f>
        <v>0.66</v>
      </c>
      <c r="DQ53">
        <f t="shared" ref="DQ53:DQ55" ca="1" si="362">INDIRECT("Raw!"&amp;ADDRESS(2+12*(ROW(DQ52)),COLUMN(DQ52)))</f>
        <v>1541</v>
      </c>
      <c r="DR53">
        <f t="shared" ref="DR53:DR55" ca="1" si="363">INDIRECT("Raw!"&amp;ADDRESS(2+12*(ROW(DR52)),COLUMN(DR52)))</f>
        <v>4.95</v>
      </c>
      <c r="DS53">
        <f t="shared" ref="DS53:DS55" ca="1" si="364">INDIRECT("Raw!"&amp;ADDRESS(2+12*(ROW(DS52)),COLUMN(DS52)))</f>
        <v>48.5</v>
      </c>
      <c r="DT53">
        <f t="shared" ref="DT53:DT55" ca="1" si="365">INDIRECT("Raw!"&amp;ADDRESS(2+12*(ROW(DT52)),COLUMN(DT52)))</f>
        <v>2.2200000000000002</v>
      </c>
      <c r="DU53">
        <f t="shared" ref="DU53:DU55" ca="1" si="366">INDIRECT("Raw!"&amp;ADDRESS(2+12*(ROW(DU52)),COLUMN(DU52)))</f>
        <v>0</v>
      </c>
      <c r="DV53">
        <f t="shared" ref="DV53:DV55" ca="1" si="367">INDIRECT("Raw!"&amp;ADDRESS(2+12*(ROW(DV52)),COLUMN(DV52)))</f>
        <v>4.45</v>
      </c>
      <c r="DW53">
        <f t="shared" ref="DW53:DW55" ca="1" si="368">INDIRECT("Raw!"&amp;ADDRESS(2+12*(ROW(DW52)),COLUMN(DW52)))</f>
        <v>37.299999999999997</v>
      </c>
      <c r="DX53">
        <f t="shared" ref="DX53:DX55" ca="1" si="369">INDIRECT("Raw!"&amp;ADDRESS(2+12*(ROW(DX52)),COLUMN(DX52)))</f>
        <v>0</v>
      </c>
      <c r="DY53">
        <f t="shared" ref="DY53:DY55" ca="1" si="370">INDIRECT("Raw!"&amp;ADDRESS(2+12*(ROW(DY52)),COLUMN(DY52)))</f>
        <v>0</v>
      </c>
      <c r="DZ53">
        <f t="shared" ref="DZ53:DZ55" ca="1" si="371">INDIRECT("Raw!"&amp;ADDRESS(2+12*(ROW(DZ52)),COLUMN(DZ52)))</f>
        <v>5870</v>
      </c>
      <c r="EA53">
        <f t="shared" ref="EA53:EA55" ca="1" si="372">INDIRECT("Raw!"&amp;ADDRESS(2+12*(ROW(EA52)),COLUMN(EA52)))</f>
        <v>22.4</v>
      </c>
      <c r="EB53">
        <f t="shared" ref="EB53:EB55" ca="1" si="373">INDIRECT("Raw!"&amp;ADDRESS(2+12*(ROW(EB52)),COLUMN(EB52)))</f>
        <v>4</v>
      </c>
      <c r="EC53">
        <f t="shared" ref="EC53:EC55" ca="1" si="374">INDIRECT("Raw!"&amp;ADDRESS(2+12*(ROW(EC52)),COLUMN(EC52)))</f>
        <v>0</v>
      </c>
      <c r="ED53">
        <f t="shared" ref="ED53:ED55" ca="1" si="375">INDIRECT("Raw!"&amp;ADDRESS(2+12*(ROW(ED52)),COLUMN(ED52)))</f>
        <v>616</v>
      </c>
      <c r="EE53">
        <f t="shared" ref="EE53:EE55" ca="1" si="376">INDIRECT("Raw!"&amp;ADDRESS(2+12*(ROW(EE52)),COLUMN(EE52)))</f>
        <v>0.4</v>
      </c>
      <c r="EF53" t="str">
        <f t="shared" ref="EF53:EF55" ca="1" si="377">INDIRECT("Raw!"&amp;ADDRESS(2+12*(ROW(EF52)),COLUMN(EF52)))</f>
        <v>Used USD</v>
      </c>
      <c r="EG53" t="str">
        <f t="shared" ref="EG53:EG55" ca="1" si="378">INDIRECT("Raw!"&amp;ADDRESS(2+12*(ROW(EG52)),COLUMN(EG52)))</f>
        <v>Used FFR</v>
      </c>
      <c r="EH53">
        <f t="shared" ref="EH53:EH55" ca="1" si="379">INDIRECT("Raw!"&amp;ADDRESS(2+12*(ROW(EH52)),COLUMN(EH52)))</f>
        <v>171.8</v>
      </c>
      <c r="EI53">
        <f t="shared" ref="EI53:EI55" ca="1" si="380">INDIRECT("Raw!"&amp;ADDRESS(2+12*(ROW(EI52)),COLUMN(EI52)))</f>
        <v>22.42</v>
      </c>
      <c r="EJ53" t="str">
        <f t="shared" ref="EJ53:EJ55" ca="1" si="381">INDIRECT("Raw!"&amp;ADDRESS(2+12*(ROW(EJ52)),COLUMN(EJ52)))</f>
        <v>Used FF</v>
      </c>
      <c r="EK53">
        <f t="shared" ref="EK53:EK55" ca="1" si="382">INDIRECT("Raw!"&amp;ADDRESS(2+12*(ROW(EK52)),COLUMN(EK52)))</f>
        <v>8.15</v>
      </c>
      <c r="EL53" t="str">
        <f t="shared" ref="EL53:EL55" ca="1" si="383">INDIRECT("Raw!"&amp;ADDRESS(2+12*(ROW(EL52)),COLUMN(EL52)))</f>
        <v>Used USD</v>
      </c>
      <c r="EM53">
        <f t="shared" ref="EM53:EM55" ca="1" si="384">INDIRECT("Raw!"&amp;ADDRESS(2+12*(ROW(EM52)),COLUMN(EM52)))</f>
        <v>0</v>
      </c>
      <c r="EN53" t="str">
        <f t="shared" ref="EN53:EN55" ca="1" si="385">INDIRECT("Raw!"&amp;ADDRESS(2+12*(ROW(EN52)),COLUMN(EN52)))</f>
        <v>Used FFR</v>
      </c>
      <c r="EO53">
        <f t="shared" ref="EO53:EO55" ca="1" si="386">INDIRECT("Raw!"&amp;ADDRESS(2+12*(ROW(EO52)),COLUMN(EO52)))</f>
        <v>0</v>
      </c>
      <c r="EP53" t="str">
        <f t="shared" ref="EP53:EP55" ca="1" si="387">INDIRECT("Raw!"&amp;ADDRESS(2+12*(ROW(EP52)),COLUMN(EP52)))</f>
        <v>Part of Yugo.</v>
      </c>
      <c r="EQ53">
        <f t="shared" ref="EQ53:EQ55" ca="1" si="388">INDIRECT("Raw!"&amp;ADDRESS(2+12*(ROW(EQ52)),COLUMN(EQ52)))</f>
        <v>0</v>
      </c>
      <c r="ER53">
        <f t="shared" ref="ER53:ER55" ca="1" si="389">INDIRECT("Raw!"&amp;ADDRESS(2+12*(ROW(ER52)),COLUMN(ER52)))</f>
        <v>9.9600000000000009</v>
      </c>
      <c r="ES53">
        <f t="shared" ref="ES53:ES55" ca="1" si="390">INDIRECT("Raw!"&amp;ADDRESS(2+12*(ROW(ES52)),COLUMN(ES52)))</f>
        <v>0</v>
      </c>
      <c r="ET53">
        <f t="shared" ref="ET53:ET55" ca="1" si="391">INDIRECT("Raw!"&amp;ADDRESS(2+12*(ROW(ET52)),COLUMN(ET52)))</f>
        <v>169</v>
      </c>
      <c r="EU53">
        <f t="shared" ref="EU53:EU55" ca="1" si="392">INDIRECT("Raw!"&amp;ADDRESS(2+12*(ROW(EU52)),COLUMN(EU52)))</f>
        <v>0</v>
      </c>
      <c r="EV53" t="str">
        <f t="shared" ref="EV53:EV55" ca="1" si="393">INDIRECT("Raw!"&amp;ADDRESS(2+12*(ROW(EV52)),COLUMN(EV52)))</f>
        <v>Used AUD</v>
      </c>
      <c r="EW53">
        <f t="shared" ref="EW53:EW55" ca="1" si="394">INDIRECT("Raw!"&amp;ADDRESS(2+12*(ROW(EW52)),COLUMN(EW52)))</f>
        <v>69.349999999999994</v>
      </c>
      <c r="EX53">
        <f t="shared" ref="EX53:EX55" ca="1" si="395">INDIRECT("Raw!"&amp;ADDRESS(2+12*(ROW(EX52)),COLUMN(EX52)))</f>
        <v>1.83</v>
      </c>
      <c r="EY53">
        <f t="shared" ref="EY53:EY55" ca="1" si="396">INDIRECT("Raw!"&amp;ADDRESS(2+12*(ROW(EY52)),COLUMN(EY52)))</f>
        <v>0</v>
      </c>
      <c r="EZ53">
        <f t="shared" ref="EZ53:EZ55" ca="1" si="397">INDIRECT("Raw!"&amp;ADDRESS(2+12*(ROW(EZ52)),COLUMN(EZ52)))</f>
        <v>0</v>
      </c>
      <c r="FA53">
        <f t="shared" ref="FA53:FA55" ca="1" si="398">INDIRECT("Raw!"&amp;ADDRESS(2+12*(ROW(FA52)),COLUMN(FA52)))</f>
        <v>1.78</v>
      </c>
      <c r="FB53">
        <f t="shared" ref="FB53:FB55" ca="1" si="399">INDIRECT("Raw!"&amp;ADDRESS(2+12*(ROW(FB52)),COLUMN(FB52)))</f>
        <v>10.07</v>
      </c>
      <c r="FC53">
        <f t="shared" ref="FC53:FC55" ca="1" si="400">INDIRECT("Raw!"&amp;ADDRESS(2+12*(ROW(FC52)),COLUMN(FC52)))</f>
        <v>616</v>
      </c>
      <c r="FD53">
        <f t="shared" ref="FD53:FD55" ca="1" si="401">INDIRECT("Raw!"&amp;ADDRESS(2+12*(ROW(FD52)),COLUMN(FD52)))</f>
        <v>81.3</v>
      </c>
      <c r="FE53" t="str">
        <f t="shared" ref="FE53:FE55" ca="1" si="402">INDIRECT("Raw!"&amp;ADDRESS(2+12*(ROW(FE52)),COLUMN(FE52)))</f>
        <v>Used NZD</v>
      </c>
      <c r="FF53" t="str">
        <f t="shared" ref="FF53:FF55" ca="1" si="403">INDIRECT("Raw!"&amp;ADDRESS(2+12*(ROW(FF52)),COLUMN(FF52)))</f>
        <v>Used AUD</v>
      </c>
      <c r="FG53" t="str">
        <f t="shared" ref="FG53:FG55" ca="1" si="404">INDIRECT("Raw!"&amp;ADDRESS(2+12*(ROW(FG52)),COLUMN(FG52)))</f>
        <v>Used USD</v>
      </c>
      <c r="FH53">
        <f t="shared" ref="FH53:FH55" ca="1" si="405">INDIRECT("Raw!"&amp;ADDRESS(2+12*(ROW(FH52)),COLUMN(FH52)))</f>
        <v>7.42</v>
      </c>
      <c r="FI53">
        <f t="shared" ref="FI53:FI55" ca="1" si="406">INDIRECT("Raw!"&amp;ADDRESS(2+12*(ROW(FI52)),COLUMN(FI52)))</f>
        <v>0</v>
      </c>
      <c r="FJ53">
        <f t="shared" ref="FJ53:FJ55" ca="1" si="407">INDIRECT("Raw!"&amp;ADDRESS(2+12*(ROW(FJ52)),COLUMN(FJ52)))</f>
        <v>46.3</v>
      </c>
      <c r="FK53" t="str">
        <f t="shared" ref="FK53:FK55" ca="1" si="408">INDIRECT("Raw!"&amp;ADDRESS(2+12*(ROW(FK52)),COLUMN(FK52)))</f>
        <v>Used USD</v>
      </c>
      <c r="FL53" t="str">
        <f t="shared" ref="FL53:FL55" ca="1" si="409">INDIRECT("Raw!"&amp;ADDRESS(2+12*(ROW(FL52)),COLUMN(FL52)))</f>
        <v>Used USD</v>
      </c>
      <c r="FM53">
        <f t="shared" ref="FM53:FM55" ca="1" si="410">INDIRECT("Raw!"&amp;ADDRESS(2+12*(ROW(FM52)),COLUMN(FM52)))</f>
        <v>0</v>
      </c>
      <c r="FN53">
        <f t="shared" ref="FN53:FN55" ca="1" si="411">INDIRECT("Raw!"&amp;ADDRESS(2+12*(ROW(FN52)),COLUMN(FN52)))</f>
        <v>2501</v>
      </c>
      <c r="FO53">
        <f t="shared" ref="FO53:FO55" ca="1" si="412">INDIRECT("Raw!"&amp;ADDRESS(2+12*(ROW(FO52)),COLUMN(FO52)))</f>
        <v>2.81</v>
      </c>
      <c r="FP53">
        <f t="shared" ref="FP53:FP55" ca="1" si="413">INDIRECT("Raw!"&amp;ADDRESS(2+12*(ROW(FP52)),COLUMN(FP52)))</f>
        <v>41.9</v>
      </c>
      <c r="FQ53" t="str">
        <f t="shared" ref="FQ53:FQ55" ca="1" si="414">INDIRECT("Raw!"&amp;ADDRESS(2+12*(ROW(FQ52)),COLUMN(FQ52)))</f>
        <v>Used NZD</v>
      </c>
      <c r="FR53">
        <f t="shared" ref="FR53:FR55" ca="1" si="415">INDIRECT("Raw!"&amp;ADDRESS(2+12*(ROW(FR52)),COLUMN(FR52)))</f>
        <v>3.53</v>
      </c>
      <c r="FS53">
        <f t="shared" ref="FS53:FS55" ca="1" si="416">INDIRECT("Raw!"&amp;ADDRESS(2+12*(ROW(FS52)),COLUMN(FS52)))</f>
        <v>188</v>
      </c>
      <c r="FT53" t="str">
        <f t="shared" ref="FT53:FT55" ca="1" si="417">INDIRECT("Raw!"&amp;ADDRESS(2+12*(ROW(FT52)),COLUMN(FT52)))</f>
        <v>Used USD</v>
      </c>
      <c r="FU53">
        <f t="shared" ref="FU53:FU55" ca="1" si="418">INDIRECT("Raw!"&amp;ADDRESS(2+12*(ROW(FU52)),COLUMN(FU52)))</f>
        <v>0</v>
      </c>
      <c r="FV53" t="str">
        <f t="shared" ref="FV53:FV55" ca="1" si="419">INDIRECT("Raw!"&amp;ADDRESS(2+12*(ROW(FV52)),COLUMN(FV52)))</f>
        <v>Used FFR</v>
      </c>
      <c r="FW53">
        <f t="shared" ref="FW53:FW55" ca="1" si="420">INDIRECT("Raw!"&amp;ADDRESS(2+12*(ROW(FW52)),COLUMN(FW52)))</f>
        <v>8568</v>
      </c>
      <c r="FX53">
        <f t="shared" ref="FX53:FX55" ca="1" si="421">INDIRECT("Raw!"&amp;ADDRESS(2+12*(ROW(FX52)),COLUMN(FX52)))</f>
        <v>6.0179999999999998</v>
      </c>
      <c r="FY53">
        <f t="shared" ref="FY53:FY55" ca="1" si="422">INDIRECT("Raw!"&amp;ADDRESS(2+12*(ROW(FY52)),COLUMN(FY52)))</f>
        <v>0</v>
      </c>
      <c r="FZ53">
        <f t="shared" ref="FZ53:FZ55" ca="1" si="423">INDIRECT("Raw!"&amp;ADDRESS(2+12*(ROW(FZ52)),COLUMN(FZ52)))</f>
        <v>0</v>
      </c>
      <c r="GA53">
        <f t="shared" ref="GA53:GA55" ca="1" si="424">INDIRECT("Raw!"&amp;ADDRESS(2+12*(ROW(GA52)),COLUMN(GA52)))</f>
        <v>0</v>
      </c>
      <c r="GB53">
        <f t="shared" ref="GB53:GB55" ca="1" si="425">INDIRECT("Raw!"&amp;ADDRESS(2+12*(ROW(GB52)),COLUMN(GB52)))</f>
        <v>0</v>
      </c>
      <c r="GC53" t="str">
        <f t="shared" ref="GC53:GC55" ca="1" si="426">INDIRECT("Raw!"&amp;ADDRESS(2+12*(ROW(GC52)),COLUMN(GC52)))</f>
        <v>Used FFR</v>
      </c>
      <c r="GD53">
        <f t="shared" ref="GD53:GD55" ca="1" si="427">INDIRECT("Raw!"&amp;ADDRESS(2+12*(ROW(GD52)),COLUMN(GD52)))</f>
        <v>0</v>
      </c>
      <c r="GE53">
        <f t="shared" ref="GE53:GE55" ca="1" si="428">INDIRECT("Raw!"&amp;ADDRESS(2+12*(ROW(GE52)),COLUMN(GE52)))</f>
        <v>0</v>
      </c>
      <c r="GF53" t="str">
        <f t="shared" ref="GF53:GF55" ca="1" si="429">INDIRECT("Raw!"&amp;ADDRESS(2+12*(ROW(GF52)),COLUMN(GF52)))</f>
        <v>Used ITL</v>
      </c>
      <c r="GG53">
        <f t="shared" ref="GG53:GG55" ca="1" si="430">INDIRECT("Raw!"&amp;ADDRESS(2+12*(ROW(GG52)),COLUMN(GG52)))</f>
        <v>0</v>
      </c>
      <c r="GH53">
        <f t="shared" ref="GH53:GH55" ca="1" si="431">INDIRECT("Raw!"&amp;ADDRESS(2+12*(ROW(GH52)),COLUMN(GH52)))</f>
        <v>3.78</v>
      </c>
      <c r="GI53">
        <f t="shared" ref="GI53:GI55" ca="1" si="432">INDIRECT("Raw!"&amp;ADDRESS(2+12*(ROW(GI52)),COLUMN(GI52)))</f>
        <v>616</v>
      </c>
      <c r="GJ53">
        <f t="shared" ref="GJ53:GJ55" ca="1" si="433">INDIRECT("Raw!"&amp;ADDRESS(2+12*(ROW(GJ52)),COLUMN(GJ52)))</f>
        <v>81900000000000</v>
      </c>
      <c r="GK53">
        <f t="shared" ref="GK53:GK55" ca="1" si="434">INDIRECT("Raw!"&amp;ADDRESS(2+12*(ROW(GK52)),COLUMN(GK52)))</f>
        <v>0</v>
      </c>
      <c r="GL53">
        <f t="shared" ref="GL53:GL55" ca="1" si="435">INDIRECT("Raw!"&amp;ADDRESS(2+12*(ROW(GL52)),COLUMN(GL52)))</f>
        <v>1675</v>
      </c>
      <c r="GM53">
        <f t="shared" ref="GM53:GM55" ca="1" si="436">INDIRECT("Raw!"&amp;ADDRESS(2+12*(ROW(GM52)),COLUMN(GM52)))</f>
        <v>1.71</v>
      </c>
      <c r="GN53">
        <f t="shared" ref="GN53:GN55" ca="1" si="437">INDIRECT("Raw!"&amp;ADDRESS(2+12*(ROW(GN52)),COLUMN(GN52)))</f>
        <v>0</v>
      </c>
      <c r="GO53">
        <f t="shared" ref="GO53:GO55" ca="1" si="438">INDIRECT("Raw!"&amp;ADDRESS(2+12*(ROW(GO52)),COLUMN(GO52)))</f>
        <v>0</v>
      </c>
      <c r="GP53">
        <f t="shared" ref="GP53:GP55" ca="1" si="439">INDIRECT("Raw!"&amp;ADDRESS(2+12*(ROW(GP52)),COLUMN(GP52)))</f>
        <v>0</v>
      </c>
      <c r="GQ53">
        <f t="shared" ref="GQ53:GQ55" ca="1" si="440">INDIRECT("Raw!"&amp;ADDRESS(2+12*(ROW(GQ52)),COLUMN(GQ52)))</f>
        <v>0</v>
      </c>
      <c r="GR53">
        <f t="shared" ref="GR53:GR55" ca="1" si="441">INDIRECT("Raw!"&amp;ADDRESS(2+12*(ROW(GR52)),COLUMN(GR52)))</f>
        <v>0</v>
      </c>
      <c r="GS53">
        <f t="shared" ref="GS53:GS55" ca="1" si="442">INDIRECT("Raw!"&amp;ADDRESS(2+12*(ROW(GS52)),COLUMN(GS52)))</f>
        <v>4.91</v>
      </c>
      <c r="GT53">
        <f t="shared" ref="GT53:GT55" ca="1" si="443">INDIRECT("Raw!"&amp;ADDRESS(2+12*(ROW(GT52)),COLUMN(GT52)))</f>
        <v>155.5</v>
      </c>
      <c r="GU53">
        <f t="shared" ref="GU53:GU55" ca="1" si="444">INDIRECT("Raw!"&amp;ADDRESS(2+12*(ROW(GU52)),COLUMN(GU52)))</f>
        <v>62.65</v>
      </c>
      <c r="GV53">
        <f t="shared" ref="GV53:GV55" ca="1" si="445">INDIRECT("Raw!"&amp;ADDRESS(2+12*(ROW(GV52)),COLUMN(GV52)))</f>
        <v>0</v>
      </c>
      <c r="GW53">
        <f t="shared" ref="GW53:GW55" ca="1" si="446">INDIRECT("Raw!"&amp;ADDRESS(2+12*(ROW(GW52)),COLUMN(GW52)))</f>
        <v>430</v>
      </c>
      <c r="GX53" t="str">
        <f t="shared" ref="GX53:GX55" ca="1" si="447">INDIRECT("Raw!"&amp;ADDRESS(2+12*(ROW(GX52)),COLUMN(GX52)))</f>
        <v>Used NOK</v>
      </c>
      <c r="GY53">
        <f t="shared" ref="GY53:GY55" ca="1" si="448">INDIRECT("Raw!"&amp;ADDRESS(2+12*(ROW(GY52)),COLUMN(GY52)))</f>
        <v>5.17</v>
      </c>
      <c r="GZ53">
        <f t="shared" ref="GZ53:GZ55" ca="1" si="449">INDIRECT("Raw!"&amp;ADDRESS(2+12*(ROW(GZ52)),COLUMN(GZ52)))</f>
        <v>8.01</v>
      </c>
      <c r="HA53">
        <f t="shared" ref="HA53:HA55" ca="1" si="450">INDIRECT("Raw!"&amp;ADDRESS(2+12*(ROW(HA52)),COLUMN(HA52)))</f>
        <v>1.49</v>
      </c>
      <c r="HB53">
        <f t="shared" ref="HB53:HB55" ca="1" si="451">INDIRECT("Raw!"&amp;ADDRESS(2+12*(ROW(HB52)),COLUMN(HB52)))</f>
        <v>50</v>
      </c>
      <c r="HC53">
        <f t="shared" ref="HC53:HC55" ca="1" si="452">INDIRECT("Raw!"&amp;ADDRESS(2+12*(ROW(HC52)),COLUMN(HC52)))</f>
        <v>0</v>
      </c>
      <c r="HD53">
        <f t="shared" ref="HD53:HD55" ca="1" si="453">INDIRECT("Raw!"&amp;ADDRESS(2+12*(ROW(HD52)),COLUMN(HD52)))</f>
        <v>0</v>
      </c>
      <c r="HE53">
        <f t="shared" ref="HE53:HE55" ca="1" si="454">INDIRECT("Raw!"&amp;ADDRESS(2+12*(ROW(HE52)),COLUMN(HE52)))</f>
        <v>669</v>
      </c>
      <c r="HF53">
        <f t="shared" ref="HF53:HF55" ca="1" si="455">INDIRECT("Raw!"&amp;ADDRESS(2+12*(ROW(HF52)),COLUMN(HF52)))</f>
        <v>48.35</v>
      </c>
      <c r="HG53" t="str">
        <f t="shared" ref="HG53:HG55" ca="1" si="456">INDIRECT("Raw!"&amp;ADDRESS(2+12*(ROW(HG52)),COLUMN(HG52)))</f>
        <v>Part of Indonesia</v>
      </c>
      <c r="HH53">
        <f t="shared" ref="HH53:HH55" ca="1" si="457">INDIRECT("Raw!"&amp;ADDRESS(2+12*(ROW(HH52)),COLUMN(HH52)))</f>
        <v>616</v>
      </c>
      <c r="HI53" t="str">
        <f t="shared" ref="HI53:HI55" ca="1" si="458">INDIRECT("Raw!"&amp;ADDRESS(2+12*(ROW(HI52)),COLUMN(HI52)))</f>
        <v>Used NZD</v>
      </c>
      <c r="HJ53">
        <f t="shared" ref="HJ53:HJ55" ca="1" si="459">INDIRECT("Raw!"&amp;ADDRESS(2+12*(ROW(HJ52)),COLUMN(HJ52)))</f>
        <v>0</v>
      </c>
      <c r="HK53">
        <f t="shared" ref="HK53:HK55" ca="1" si="460">INDIRECT("Raw!"&amp;ADDRESS(2+12*(ROW(HK52)),COLUMN(HK52)))</f>
        <v>0</v>
      </c>
      <c r="HL53">
        <f t="shared" ref="HL53:HL55" ca="1" si="461">INDIRECT("Raw!"&amp;ADDRESS(2+12*(ROW(HL52)),COLUMN(HL52)))</f>
        <v>0</v>
      </c>
      <c r="HM53">
        <f t="shared" ref="HM53:HM55" ca="1" si="462">INDIRECT("Raw!"&amp;ADDRESS(2+12*(ROW(HM52)),COLUMN(HM52)))</f>
        <v>1.18</v>
      </c>
      <c r="HN53">
        <f t="shared" ref="HN53:HN55" ca="1" si="463">INDIRECT("Raw!"&amp;ADDRESS(2+12*(ROW(HN52)),COLUMN(HN52)))</f>
        <v>209500</v>
      </c>
      <c r="HO53">
        <f t="shared" ref="HO53:HO55" ca="1" si="464">INDIRECT("Raw!"&amp;ADDRESS(2+12*(ROW(HO52)),COLUMN(HO52)))</f>
        <v>0</v>
      </c>
      <c r="HP53" t="str">
        <f t="shared" ref="HP53:HP55" ca="1" si="465">INDIRECT("Raw!"&amp;ADDRESS(2+12*(ROW(HP52)),COLUMN(HP52)))</f>
        <v>Used USD</v>
      </c>
      <c r="HQ53" t="str">
        <f t="shared" ref="HQ53:HQ55" ca="1" si="466">INDIRECT("Raw!"&amp;ADDRESS(2+12*(ROW(HQ52)),COLUMN(HQ52)))</f>
        <v>Used AUD</v>
      </c>
      <c r="HR53">
        <f t="shared" ref="HR53:HR55" ca="1" si="467">INDIRECT("Raw!"&amp;ADDRESS(2+12*(ROW(HR52)),COLUMN(HR52)))</f>
        <v>1228</v>
      </c>
      <c r="HS53">
        <f t="shared" ref="HS53:HS55" ca="1" si="468">INDIRECT("Raw!"&amp;ADDRESS(2+12*(ROW(HS52)),COLUMN(HS52)))</f>
        <v>1.98</v>
      </c>
      <c r="HT53">
        <f t="shared" ref="HT53:HT55" ca="1" si="469">INDIRECT("Raw!"&amp;ADDRESS(2+12*(ROW(HT52)),COLUMN(HT52)))</f>
        <v>0</v>
      </c>
      <c r="HU53">
        <f t="shared" ref="HU53:HU55" ca="1" si="470">INDIRECT("Raw!"&amp;ADDRESS(2+12*(ROW(HU52)),COLUMN(HU52)))</f>
        <v>0.61349693251533743</v>
      </c>
      <c r="HV53">
        <f t="shared" ref="HV53:HV55" ca="1" si="471">INDIRECT("Raw!"&amp;ADDRESS(2+12*(ROW(HV52)),COLUMN(HV52)))</f>
        <v>1</v>
      </c>
      <c r="HW53">
        <f t="shared" ref="HW53:HW55" ca="1" si="472">INDIRECT("Raw!"&amp;ADDRESS(2+12*(ROW(HW52)),COLUMN(HW52)))</f>
        <v>10.07</v>
      </c>
      <c r="HX53">
        <f t="shared" ref="HX53:HX55" ca="1" si="473">INDIRECT("Raw!"&amp;ADDRESS(2+12*(ROW(HX52)),COLUMN(HX52)))</f>
        <v>0</v>
      </c>
      <c r="HY53">
        <f t="shared" ref="HY53:HY55" ca="1" si="474">INDIRECT("Raw!"&amp;ADDRESS(2+12*(ROW(HY52)),COLUMN(HY52)))</f>
        <v>0</v>
      </c>
      <c r="HZ53" t="str">
        <f t="shared" ref="HZ53:HZ55" ca="1" si="475">INDIRECT("Raw!"&amp;ADDRESS(2+12*(ROW(HZ52)),COLUMN(HZ52)))</f>
        <v>Used ITL</v>
      </c>
      <c r="IA53">
        <f t="shared" ref="IA53:IA55" ca="1" si="476">INDIRECT("Raw!"&amp;ADDRESS(2+12*(ROW(IA52)),COLUMN(IA52)))</f>
        <v>505.35</v>
      </c>
      <c r="IB53">
        <f t="shared" ref="IB53:IB55" ca="1" si="477">INDIRECT("Raw!"&amp;ADDRESS(2+12*(ROW(IB52)),COLUMN(IB52)))</f>
        <v>12400</v>
      </c>
      <c r="IC53" t="str">
        <f t="shared" ref="IC53:IC55" ca="1" si="478">INDIRECT("Raw!"&amp;ADDRESS(2+12*(ROW(IC52)),COLUMN(IC52)))</f>
        <v>used USD</v>
      </c>
      <c r="ID53">
        <f t="shared" ref="ID53:ID55" ca="1" si="479">INDIRECT("Raw!"&amp;ADDRESS(2+12*(ROW(ID52)),COLUMN(ID52)))</f>
        <v>0</v>
      </c>
      <c r="IE53" t="str">
        <f t="shared" ref="IE53:IE55" ca="1" si="480">INDIRECT("Raw!"&amp;ADDRESS(2+12*(ROW(IE52)),COLUMN(IE52)))</f>
        <v>Used JOD</v>
      </c>
      <c r="IF53">
        <f t="shared" ref="IF53:IF55" ca="1" si="481">INDIRECT("Raw!"&amp;ADDRESS(2+12*(ROW(IF52)),COLUMN(IF52)))</f>
        <v>0</v>
      </c>
      <c r="IG53">
        <f t="shared" ref="IG53:IG55" ca="1" si="482">INDIRECT("Raw!"&amp;ADDRESS(2+12*(ROW(IG52)),COLUMN(IG52)))</f>
        <v>1900</v>
      </c>
      <c r="IH53">
        <f t="shared" ref="IH53:IH55" ca="1" si="483">INDIRECT("Raw!"&amp;ADDRESS(2+12*(ROW(IH52)),COLUMN(IH52)))</f>
        <v>20.95</v>
      </c>
    </row>
    <row r="54" spans="1:242" x14ac:dyDescent="0.25">
      <c r="A54" t="str">
        <f t="shared" ca="1" si="4"/>
        <v>1998</v>
      </c>
      <c r="B54">
        <f t="shared" ca="1" si="245"/>
        <v>19250</v>
      </c>
      <c r="C54">
        <f t="shared" ca="1" si="246"/>
        <v>0</v>
      </c>
      <c r="D54">
        <f t="shared" ca="1" si="247"/>
        <v>131.65</v>
      </c>
      <c r="E54">
        <v>1</v>
      </c>
      <c r="F54">
        <f t="shared" ca="1" si="248"/>
        <v>0</v>
      </c>
      <c r="G54">
        <f t="shared" ca="1" si="249"/>
        <v>0</v>
      </c>
      <c r="H54">
        <f t="shared" ca="1" si="250"/>
        <v>0</v>
      </c>
      <c r="I54">
        <f t="shared" ca="1" si="251"/>
        <v>0</v>
      </c>
      <c r="J54">
        <f t="shared" ca="1" si="252"/>
        <v>1</v>
      </c>
      <c r="K54">
        <f t="shared" ca="1" si="253"/>
        <v>0</v>
      </c>
      <c r="L54">
        <f t="shared" ca="1" si="254"/>
        <v>0</v>
      </c>
      <c r="M54">
        <f t="shared" ca="1" si="255"/>
        <v>1.65</v>
      </c>
      <c r="N54">
        <f t="shared" ca="1" si="256"/>
        <v>11.9</v>
      </c>
      <c r="O54">
        <f t="shared" ca="1" si="257"/>
        <v>0</v>
      </c>
      <c r="P54">
        <f t="shared" ca="1" si="258"/>
        <v>0</v>
      </c>
      <c r="Q54">
        <f t="shared" ca="1" si="259"/>
        <v>0</v>
      </c>
      <c r="R54">
        <f t="shared" ca="1" si="260"/>
        <v>56.57</v>
      </c>
      <c r="S54">
        <f t="shared" ca="1" si="261"/>
        <v>0</v>
      </c>
      <c r="T54">
        <f t="shared" ca="1" si="262"/>
        <v>232.5</v>
      </c>
      <c r="U54">
        <f t="shared" ca="1" si="263"/>
        <v>35</v>
      </c>
      <c r="V54">
        <f t="shared" ca="1" si="264"/>
        <v>0</v>
      </c>
      <c r="W54">
        <f t="shared" ca="1" si="265"/>
        <v>576</v>
      </c>
      <c r="X54">
        <f t="shared" ca="1" si="266"/>
        <v>0</v>
      </c>
      <c r="Y54">
        <f t="shared" ca="1" si="267"/>
        <v>0</v>
      </c>
      <c r="Z54">
        <f t="shared" ca="1" si="268"/>
        <v>5.68</v>
      </c>
      <c r="AA54">
        <f t="shared" ca="1" si="269"/>
        <v>0</v>
      </c>
      <c r="AB54">
        <f t="shared" ca="1" si="270"/>
        <v>4.54</v>
      </c>
      <c r="AC54">
        <f t="shared" ca="1" si="271"/>
        <v>1.21</v>
      </c>
      <c r="AD54" t="str">
        <f t="shared" ca="1" si="272"/>
        <v>Used GBP</v>
      </c>
      <c r="AE54" t="str">
        <f t="shared" ca="1" si="273"/>
        <v>Used USD</v>
      </c>
      <c r="AF54">
        <f t="shared" ca="1" si="274"/>
        <v>0</v>
      </c>
      <c r="AG54">
        <f t="shared" ca="1" si="275"/>
        <v>1.744</v>
      </c>
      <c r="AH54">
        <f t="shared" ca="1" si="276"/>
        <v>576</v>
      </c>
      <c r="AI54">
        <f t="shared" ca="1" si="277"/>
        <v>615</v>
      </c>
      <c r="AJ54">
        <f t="shared" ca="1" si="278"/>
        <v>0</v>
      </c>
      <c r="AK54">
        <f t="shared" ca="1" si="279"/>
        <v>576</v>
      </c>
      <c r="AL54">
        <f t="shared" ca="1" si="280"/>
        <v>1.56</v>
      </c>
      <c r="AM54">
        <f t="shared" ca="1" si="281"/>
        <v>0</v>
      </c>
      <c r="AN54">
        <f t="shared" ca="1" si="282"/>
        <v>0</v>
      </c>
      <c r="AO54">
        <f t="shared" ca="1" si="283"/>
        <v>576</v>
      </c>
      <c r="AP54">
        <f t="shared" ca="1" si="284"/>
        <v>576</v>
      </c>
      <c r="AQ54">
        <f t="shared" ca="1" si="285"/>
        <v>511.25</v>
      </c>
      <c r="AR54">
        <f t="shared" ca="1" si="286"/>
        <v>8.6199999999999992</v>
      </c>
      <c r="AS54" t="str">
        <f t="shared" ca="1" si="287"/>
        <v>Used AUD</v>
      </c>
      <c r="AT54" t="str">
        <f t="shared" ca="1" si="288"/>
        <v>Used AUD</v>
      </c>
      <c r="AU54">
        <f t="shared" ca="1" si="289"/>
        <v>1737</v>
      </c>
      <c r="AV54">
        <f t="shared" ca="1" si="290"/>
        <v>0</v>
      </c>
      <c r="AW54">
        <f t="shared" ca="1" si="291"/>
        <v>576</v>
      </c>
      <c r="AX54" t="str">
        <f t="shared" ca="1" si="292"/>
        <v>n.a.</v>
      </c>
      <c r="AY54">
        <f t="shared" ca="1" si="53"/>
        <v>2.27</v>
      </c>
      <c r="AZ54">
        <f t="shared" ca="1" si="293"/>
        <v>275</v>
      </c>
      <c r="BA54">
        <f t="shared" ca="1" si="294"/>
        <v>576</v>
      </c>
      <c r="BB54">
        <f t="shared" ca="1" si="295"/>
        <v>0</v>
      </c>
      <c r="BC54">
        <f t="shared" ca="1" si="296"/>
        <v>0</v>
      </c>
      <c r="BD54">
        <f t="shared" ca="1" si="297"/>
        <v>0.5</v>
      </c>
      <c r="BE54" t="str">
        <f t="shared" ca="1" si="298"/>
        <v>Used TRY</v>
      </c>
      <c r="BF54">
        <f t="shared" ca="1" si="299"/>
        <v>30.77</v>
      </c>
      <c r="BG54">
        <f t="shared" ca="1" si="300"/>
        <v>6.44</v>
      </c>
      <c r="BH54">
        <f t="shared" ca="1" si="301"/>
        <v>0</v>
      </c>
      <c r="BI54">
        <f t="shared" ca="1" si="302"/>
        <v>0</v>
      </c>
      <c r="BJ54">
        <f t="shared" ca="1" si="303"/>
        <v>16.399999999999999</v>
      </c>
      <c r="BK54">
        <f t="shared" ca="1" si="304"/>
        <v>7160</v>
      </c>
      <c r="BL54">
        <f t="shared" ca="1" si="305"/>
        <v>3.41</v>
      </c>
      <c r="BM54">
        <f t="shared" ca="1" si="306"/>
        <v>9.6</v>
      </c>
      <c r="BN54">
        <f t="shared" ca="1" si="307"/>
        <v>576</v>
      </c>
      <c r="BO54">
        <f t="shared" ca="1" si="308"/>
        <v>0</v>
      </c>
      <c r="BP54">
        <f t="shared" ca="1" si="309"/>
        <v>16.350000000000001</v>
      </c>
      <c r="BQ54">
        <f t="shared" ca="1" si="310"/>
        <v>7.62</v>
      </c>
      <c r="BR54" t="str">
        <f t="shared" ca="1" si="311"/>
        <v>n.a.</v>
      </c>
      <c r="BS54">
        <f t="shared" ca="1" si="312"/>
        <v>0</v>
      </c>
      <c r="BT54">
        <f t="shared" ca="1" si="313"/>
        <v>0</v>
      </c>
      <c r="BU54">
        <f t="shared" ca="1" si="314"/>
        <v>0</v>
      </c>
      <c r="BV54">
        <f t="shared" ca="1" si="315"/>
        <v>5.17</v>
      </c>
      <c r="BW54">
        <f t="shared" ca="1" si="316"/>
        <v>5.69</v>
      </c>
      <c r="BX54" t="str">
        <f t="shared" ca="1" si="317"/>
        <v>Used FFR</v>
      </c>
      <c r="BY54">
        <f t="shared" ca="1" si="318"/>
        <v>0</v>
      </c>
      <c r="BZ54">
        <f t="shared" ca="1" si="319"/>
        <v>576</v>
      </c>
      <c r="CA54">
        <f t="shared" ca="1" si="320"/>
        <v>11.68</v>
      </c>
      <c r="CB54">
        <f t="shared" ca="1" si="321"/>
        <v>0</v>
      </c>
      <c r="CC54">
        <f t="shared" ca="1" si="322"/>
        <v>1.68</v>
      </c>
      <c r="CD54">
        <f t="shared" ca="1" si="323"/>
        <v>2360</v>
      </c>
      <c r="CE54">
        <f t="shared" ca="1" si="324"/>
        <v>0</v>
      </c>
      <c r="CF54">
        <f t="shared" ca="1" si="325"/>
        <v>288</v>
      </c>
      <c r="CG54" t="str">
        <f t="shared" ca="1" si="326"/>
        <v>Used DKK</v>
      </c>
      <c r="CH54">
        <f t="shared" ca="1" si="327"/>
        <v>0</v>
      </c>
      <c r="CI54" t="str">
        <f t="shared" ca="1" si="328"/>
        <v>Used FFR</v>
      </c>
      <c r="CJ54" t="str">
        <f t="shared" ca="1" si="329"/>
        <v>Used USD</v>
      </c>
      <c r="CK54">
        <f t="shared" ca="1" si="330"/>
        <v>6.9</v>
      </c>
      <c r="CL54" t="str">
        <f t="shared" ca="1" si="331"/>
        <v>Used GBP</v>
      </c>
      <c r="CM54">
        <f t="shared" ca="1" si="332"/>
        <v>1369</v>
      </c>
      <c r="CN54">
        <f t="shared" ca="1" si="333"/>
        <v>576</v>
      </c>
      <c r="CO54">
        <f t="shared" ca="1" si="334"/>
        <v>169.2</v>
      </c>
      <c r="CP54">
        <f t="shared" ca="1" si="335"/>
        <v>24.24</v>
      </c>
      <c r="CQ54">
        <f t="shared" ca="1" si="336"/>
        <v>14.22</v>
      </c>
      <c r="CR54">
        <f t="shared" ca="1" si="337"/>
        <v>7.81</v>
      </c>
      <c r="CS54">
        <f t="shared" ca="1" si="338"/>
        <v>221</v>
      </c>
      <c r="CT54">
        <f t="shared" ca="1" si="339"/>
        <v>71.150000000000006</v>
      </c>
      <c r="CU54">
        <f t="shared" ca="1" si="340"/>
        <v>44.32</v>
      </c>
      <c r="CV54">
        <f t="shared" ca="1" si="341"/>
        <v>8440</v>
      </c>
      <c r="CW54">
        <f t="shared" ca="1" si="342"/>
        <v>4800</v>
      </c>
      <c r="CX54">
        <f t="shared" ca="1" si="343"/>
        <v>1499.25</v>
      </c>
      <c r="CY54">
        <f t="shared" ca="1" si="344"/>
        <v>0.68</v>
      </c>
      <c r="CZ54" t="str">
        <f t="shared" ca="1" si="345"/>
        <v>Used GBP</v>
      </c>
      <c r="DA54">
        <f t="shared" ca="1" si="346"/>
        <v>4.17</v>
      </c>
      <c r="DB54">
        <f t="shared" ca="1" si="347"/>
        <v>1660</v>
      </c>
      <c r="DC54">
        <f t="shared" ca="1" si="348"/>
        <v>41.6</v>
      </c>
      <c r="DD54">
        <f t="shared" ca="1" si="349"/>
        <v>116</v>
      </c>
      <c r="DE54" t="str">
        <f t="shared" ca="1" si="350"/>
        <v>Used GBP</v>
      </c>
      <c r="DF54">
        <f t="shared" ca="1" si="351"/>
        <v>0.72460000000000002</v>
      </c>
      <c r="DG54">
        <f t="shared" ca="1" si="352"/>
        <v>0</v>
      </c>
      <c r="DH54">
        <f t="shared" ca="1" si="353"/>
        <v>65.55</v>
      </c>
      <c r="DI54" t="str">
        <f t="shared" ca="1" si="354"/>
        <v>Used AUD</v>
      </c>
      <c r="DJ54">
        <f t="shared" ca="1" si="355"/>
        <v>0</v>
      </c>
      <c r="DK54">
        <f t="shared" ca="1" si="356"/>
        <v>1252</v>
      </c>
      <c r="DL54" t="str">
        <f t="shared" ca="1" si="357"/>
        <v>Part of Yugo.</v>
      </c>
      <c r="DM54">
        <f t="shared" ca="1" si="358"/>
        <v>0.3</v>
      </c>
      <c r="DN54">
        <f t="shared" ca="1" si="359"/>
        <v>0</v>
      </c>
      <c r="DO54">
        <f t="shared" ca="1" si="360"/>
        <v>5777</v>
      </c>
      <c r="DP54">
        <f t="shared" ca="1" si="361"/>
        <v>0.62</v>
      </c>
      <c r="DQ54">
        <f t="shared" ca="1" si="362"/>
        <v>1524</v>
      </c>
      <c r="DR54">
        <f t="shared" ca="1" si="363"/>
        <v>5.91</v>
      </c>
      <c r="DS54">
        <f t="shared" ca="1" si="364"/>
        <v>48.5</v>
      </c>
      <c r="DT54">
        <f t="shared" ca="1" si="365"/>
        <v>3.33</v>
      </c>
      <c r="DU54">
        <f t="shared" ca="1" si="366"/>
        <v>0</v>
      </c>
      <c r="DV54">
        <f t="shared" ca="1" si="367"/>
        <v>4.45</v>
      </c>
      <c r="DW54">
        <f t="shared" ca="1" si="368"/>
        <v>35</v>
      </c>
      <c r="DX54">
        <f t="shared" ca="1" si="369"/>
        <v>0</v>
      </c>
      <c r="DY54">
        <f t="shared" ca="1" si="370"/>
        <v>0</v>
      </c>
      <c r="DZ54">
        <f t="shared" ca="1" si="371"/>
        <v>6000</v>
      </c>
      <c r="EA54">
        <f t="shared" ca="1" si="372"/>
        <v>46</v>
      </c>
      <c r="EB54">
        <f t="shared" ca="1" si="373"/>
        <v>4</v>
      </c>
      <c r="EC54">
        <f t="shared" ca="1" si="374"/>
        <v>0</v>
      </c>
      <c r="ED54">
        <f t="shared" ca="1" si="375"/>
        <v>576</v>
      </c>
      <c r="EE54">
        <f t="shared" ca="1" si="376"/>
        <v>0.39</v>
      </c>
      <c r="EF54" t="str">
        <f t="shared" ca="1" si="377"/>
        <v>Used USD</v>
      </c>
      <c r="EG54" t="str">
        <f t="shared" ca="1" si="378"/>
        <v>Used FFR</v>
      </c>
      <c r="EH54">
        <f t="shared" ca="1" si="379"/>
        <v>208.8</v>
      </c>
      <c r="EI54">
        <f t="shared" ca="1" si="380"/>
        <v>25.15</v>
      </c>
      <c r="EJ54" t="str">
        <f t="shared" ca="1" si="381"/>
        <v>Used FF</v>
      </c>
      <c r="EK54">
        <f t="shared" ca="1" si="382"/>
        <v>10.09</v>
      </c>
      <c r="EL54" t="str">
        <f t="shared" ca="1" si="383"/>
        <v>Used USD</v>
      </c>
      <c r="EM54">
        <f t="shared" ca="1" si="384"/>
        <v>0</v>
      </c>
      <c r="EN54" t="str">
        <f t="shared" ca="1" si="385"/>
        <v>Used FFR</v>
      </c>
      <c r="EO54">
        <f t="shared" ca="1" si="386"/>
        <v>0</v>
      </c>
      <c r="EP54" t="str">
        <f t="shared" ca="1" si="387"/>
        <v>Part of Yugo.</v>
      </c>
      <c r="EQ54">
        <f t="shared" ca="1" si="388"/>
        <v>0</v>
      </c>
      <c r="ER54">
        <f t="shared" ca="1" si="389"/>
        <v>9.5</v>
      </c>
      <c r="ES54">
        <f t="shared" ca="1" si="390"/>
        <v>0</v>
      </c>
      <c r="ET54">
        <f t="shared" ca="1" si="391"/>
        <v>164.7</v>
      </c>
      <c r="EU54">
        <f t="shared" ca="1" si="392"/>
        <v>0</v>
      </c>
      <c r="EV54" t="str">
        <f t="shared" ca="1" si="393"/>
        <v>Used AUD</v>
      </c>
      <c r="EW54">
        <f t="shared" ca="1" si="394"/>
        <v>78.5</v>
      </c>
      <c r="EX54">
        <f t="shared" ca="1" si="395"/>
        <v>1.83</v>
      </c>
      <c r="EY54">
        <f t="shared" ca="1" si="396"/>
        <v>0</v>
      </c>
      <c r="EZ54">
        <f t="shared" ca="1" si="397"/>
        <v>0</v>
      </c>
      <c r="FA54">
        <f t="shared" ca="1" si="398"/>
        <v>2.27</v>
      </c>
      <c r="FB54">
        <f t="shared" ca="1" si="399"/>
        <v>11.16</v>
      </c>
      <c r="FC54">
        <f t="shared" ca="1" si="400"/>
        <v>576</v>
      </c>
      <c r="FD54">
        <f t="shared" ca="1" si="401"/>
        <v>94.5</v>
      </c>
      <c r="FE54" t="str">
        <f t="shared" ca="1" si="402"/>
        <v>Used NZD</v>
      </c>
      <c r="FF54" t="str">
        <f t="shared" ca="1" si="403"/>
        <v>Used AUD</v>
      </c>
      <c r="FG54" t="str">
        <f t="shared" ca="1" si="404"/>
        <v>Used USD</v>
      </c>
      <c r="FH54">
        <f t="shared" ca="1" si="405"/>
        <v>7.7</v>
      </c>
      <c r="FI54">
        <f t="shared" ca="1" si="406"/>
        <v>0</v>
      </c>
      <c r="FJ54">
        <f t="shared" ca="1" si="407"/>
        <v>55.1</v>
      </c>
      <c r="FK54" t="str">
        <f t="shared" ca="1" si="408"/>
        <v>Used USD</v>
      </c>
      <c r="FL54" t="str">
        <f t="shared" ca="1" si="409"/>
        <v>Used USD</v>
      </c>
      <c r="FM54">
        <f t="shared" ca="1" si="410"/>
        <v>0</v>
      </c>
      <c r="FN54">
        <f t="shared" ca="1" si="411"/>
        <v>3044</v>
      </c>
      <c r="FO54">
        <f t="shared" ca="1" si="412"/>
        <v>3.23</v>
      </c>
      <c r="FP54">
        <f t="shared" ca="1" si="413"/>
        <v>40.9</v>
      </c>
      <c r="FQ54" t="str">
        <f t="shared" ca="1" si="414"/>
        <v>Used NZD</v>
      </c>
      <c r="FR54">
        <f t="shared" ca="1" si="415"/>
        <v>3.54</v>
      </c>
      <c r="FS54">
        <f t="shared" ca="1" si="416"/>
        <v>175.15</v>
      </c>
      <c r="FT54" t="str">
        <f t="shared" ca="1" si="417"/>
        <v>Used USD</v>
      </c>
      <c r="FU54">
        <f t="shared" ca="1" si="418"/>
        <v>0</v>
      </c>
      <c r="FV54" t="str">
        <f t="shared" ca="1" si="419"/>
        <v>Used FFR</v>
      </c>
      <c r="FW54">
        <f t="shared" ca="1" si="420"/>
        <v>11540</v>
      </c>
      <c r="FX54">
        <f t="shared" ca="1" si="421"/>
        <v>23.95</v>
      </c>
      <c r="FY54">
        <f t="shared" ca="1" si="422"/>
        <v>0</v>
      </c>
      <c r="FZ54">
        <f t="shared" ca="1" si="423"/>
        <v>0</v>
      </c>
      <c r="GA54">
        <f t="shared" ca="1" si="424"/>
        <v>0</v>
      </c>
      <c r="GB54">
        <f t="shared" ca="1" si="425"/>
        <v>0</v>
      </c>
      <c r="GC54" t="str">
        <f t="shared" ca="1" si="426"/>
        <v>Used FFR</v>
      </c>
      <c r="GD54">
        <f t="shared" ca="1" si="427"/>
        <v>0</v>
      </c>
      <c r="GE54">
        <f t="shared" ca="1" si="428"/>
        <v>0</v>
      </c>
      <c r="GF54" t="str">
        <f t="shared" ca="1" si="429"/>
        <v>Used ITL</v>
      </c>
      <c r="GG54">
        <f t="shared" ca="1" si="430"/>
        <v>0</v>
      </c>
      <c r="GH54">
        <f t="shared" ca="1" si="431"/>
        <v>3.78</v>
      </c>
      <c r="GI54">
        <f t="shared" ca="1" si="432"/>
        <v>576</v>
      </c>
      <c r="GJ54">
        <f t="shared" ca="1" si="433"/>
        <v>136630000000000</v>
      </c>
      <c r="GK54">
        <f t="shared" ca="1" si="434"/>
        <v>0</v>
      </c>
      <c r="GL54">
        <f t="shared" ca="1" si="435"/>
        <v>2245</v>
      </c>
      <c r="GM54">
        <f t="shared" ca="1" si="436"/>
        <v>1.68</v>
      </c>
      <c r="GN54">
        <f t="shared" ca="1" si="437"/>
        <v>0</v>
      </c>
      <c r="GO54">
        <f t="shared" ca="1" si="438"/>
        <v>0</v>
      </c>
      <c r="GP54">
        <f t="shared" ca="1" si="439"/>
        <v>0</v>
      </c>
      <c r="GQ54">
        <f t="shared" ca="1" si="440"/>
        <v>0</v>
      </c>
      <c r="GR54">
        <f t="shared" ca="1" si="441"/>
        <v>0</v>
      </c>
      <c r="GS54">
        <f t="shared" ca="1" si="442"/>
        <v>8.93</v>
      </c>
      <c r="GT54">
        <f t="shared" ca="1" si="443"/>
        <v>147.58000000000001</v>
      </c>
      <c r="GU54">
        <f t="shared" ca="1" si="444"/>
        <v>69.25</v>
      </c>
      <c r="GV54">
        <f t="shared" ca="1" si="445"/>
        <v>0</v>
      </c>
      <c r="GW54">
        <f t="shared" ca="1" si="446"/>
        <v>680</v>
      </c>
      <c r="GX54" t="str">
        <f t="shared" ca="1" si="447"/>
        <v>Used NOK</v>
      </c>
      <c r="GY54">
        <f t="shared" ca="1" si="448"/>
        <v>5.12</v>
      </c>
      <c r="GZ54">
        <f t="shared" ca="1" si="449"/>
        <v>8.19</v>
      </c>
      <c r="HA54">
        <f t="shared" ca="1" si="450"/>
        <v>1.42</v>
      </c>
      <c r="HB54">
        <f t="shared" ca="1" si="451"/>
        <v>56</v>
      </c>
      <c r="HC54">
        <f t="shared" ca="1" si="452"/>
        <v>0</v>
      </c>
      <c r="HD54">
        <f t="shared" ca="1" si="453"/>
        <v>0</v>
      </c>
      <c r="HE54">
        <f t="shared" ca="1" si="454"/>
        <v>725</v>
      </c>
      <c r="HF54">
        <f t="shared" ca="1" si="455"/>
        <v>38.200000000000003</v>
      </c>
      <c r="HG54" t="str">
        <f t="shared" ca="1" si="456"/>
        <v>Part of Indonesia</v>
      </c>
      <c r="HH54">
        <f t="shared" ca="1" si="457"/>
        <v>576</v>
      </c>
      <c r="HI54" t="str">
        <f t="shared" ca="1" si="458"/>
        <v>Used NZD</v>
      </c>
      <c r="HJ54">
        <f t="shared" ca="1" si="459"/>
        <v>0</v>
      </c>
      <c r="HK54">
        <f t="shared" ca="1" si="460"/>
        <v>0</v>
      </c>
      <c r="HL54">
        <f t="shared" ca="1" si="461"/>
        <v>0</v>
      </c>
      <c r="HM54">
        <f t="shared" ca="1" si="462"/>
        <v>1.1100000000000001</v>
      </c>
      <c r="HN54">
        <f t="shared" ca="1" si="463"/>
        <v>318559</v>
      </c>
      <c r="HO54">
        <f t="shared" ca="1" si="464"/>
        <v>0</v>
      </c>
      <c r="HP54" t="str">
        <f t="shared" ca="1" si="465"/>
        <v>Used USD</v>
      </c>
      <c r="HQ54" t="str">
        <f t="shared" ca="1" si="466"/>
        <v>Used AUD</v>
      </c>
      <c r="HR54">
        <f t="shared" ca="1" si="467"/>
        <v>1444</v>
      </c>
      <c r="HS54">
        <f t="shared" ca="1" si="468"/>
        <v>4.0999999999999996</v>
      </c>
      <c r="HT54">
        <f t="shared" ca="1" si="469"/>
        <v>0</v>
      </c>
      <c r="HU54">
        <f t="shared" ca="1" si="470"/>
        <v>0.6</v>
      </c>
      <c r="HV54">
        <f t="shared" ca="1" si="471"/>
        <v>1</v>
      </c>
      <c r="HW54">
        <f t="shared" ca="1" si="472"/>
        <v>11.02</v>
      </c>
      <c r="HX54">
        <f t="shared" ca="1" si="473"/>
        <v>0</v>
      </c>
      <c r="HY54">
        <f t="shared" ca="1" si="474"/>
        <v>0</v>
      </c>
      <c r="HZ54" t="str">
        <f t="shared" ca="1" si="475"/>
        <v>Used ITL</v>
      </c>
      <c r="IA54">
        <f t="shared" ca="1" si="476"/>
        <v>566.1</v>
      </c>
      <c r="IB54">
        <f t="shared" ca="1" si="477"/>
        <v>14006</v>
      </c>
      <c r="IC54" t="str">
        <f t="shared" ca="1" si="478"/>
        <v>used USD</v>
      </c>
      <c r="ID54">
        <f t="shared" ca="1" si="479"/>
        <v>0</v>
      </c>
      <c r="IE54" t="str">
        <f t="shared" ca="1" si="480"/>
        <v>Used JOD</v>
      </c>
      <c r="IF54">
        <f t="shared" ca="1" si="481"/>
        <v>0</v>
      </c>
      <c r="IG54">
        <f t="shared" ca="1" si="482"/>
        <v>2925</v>
      </c>
      <c r="IH54">
        <f t="shared" ca="1" si="483"/>
        <v>39.75</v>
      </c>
    </row>
    <row r="55" spans="1:242" x14ac:dyDescent="0.25">
      <c r="A55" t="str">
        <f t="shared" ca="1" si="4"/>
        <v/>
      </c>
      <c r="B55">
        <f t="shared" ca="1" si="245"/>
        <v>0</v>
      </c>
      <c r="C55">
        <f t="shared" ca="1" si="246"/>
        <v>0</v>
      </c>
      <c r="D55">
        <f t="shared" ca="1" si="247"/>
        <v>0</v>
      </c>
      <c r="E55">
        <v>1</v>
      </c>
      <c r="F55">
        <f t="shared" ca="1" si="248"/>
        <v>0</v>
      </c>
      <c r="G55">
        <f t="shared" ca="1" si="249"/>
        <v>0</v>
      </c>
      <c r="H55">
        <f t="shared" ca="1" si="250"/>
        <v>0</v>
      </c>
      <c r="I55">
        <f t="shared" ca="1" si="251"/>
        <v>0</v>
      </c>
      <c r="J55">
        <f t="shared" ca="1" si="252"/>
        <v>0</v>
      </c>
      <c r="K55">
        <f t="shared" ca="1" si="253"/>
        <v>0</v>
      </c>
      <c r="L55">
        <f t="shared" ca="1" si="254"/>
        <v>0</v>
      </c>
      <c r="M55">
        <f t="shared" ca="1" si="255"/>
        <v>0</v>
      </c>
      <c r="N55">
        <f t="shared" ca="1" si="256"/>
        <v>0</v>
      </c>
      <c r="O55">
        <f t="shared" ca="1" si="257"/>
        <v>0</v>
      </c>
      <c r="P55">
        <f t="shared" ca="1" si="258"/>
        <v>0</v>
      </c>
      <c r="Q55">
        <f t="shared" ca="1" si="259"/>
        <v>0</v>
      </c>
      <c r="R55">
        <f t="shared" ca="1" si="260"/>
        <v>0</v>
      </c>
      <c r="S55">
        <f t="shared" ca="1" si="261"/>
        <v>0</v>
      </c>
      <c r="T55">
        <f t="shared" ca="1" si="262"/>
        <v>0</v>
      </c>
      <c r="U55">
        <f t="shared" ca="1" si="263"/>
        <v>0</v>
      </c>
      <c r="V55">
        <f t="shared" ca="1" si="264"/>
        <v>0</v>
      </c>
      <c r="W55">
        <f t="shared" ca="1" si="265"/>
        <v>0</v>
      </c>
      <c r="X55">
        <f t="shared" ca="1" si="266"/>
        <v>0</v>
      </c>
      <c r="Y55">
        <f t="shared" ca="1" si="267"/>
        <v>0</v>
      </c>
      <c r="Z55">
        <f t="shared" ca="1" si="268"/>
        <v>0</v>
      </c>
      <c r="AA55">
        <f t="shared" ca="1" si="269"/>
        <v>0</v>
      </c>
      <c r="AB55">
        <f t="shared" ca="1" si="270"/>
        <v>0</v>
      </c>
      <c r="AC55">
        <f t="shared" ca="1" si="271"/>
        <v>0</v>
      </c>
      <c r="AD55">
        <f t="shared" ca="1" si="272"/>
        <v>0</v>
      </c>
      <c r="AE55">
        <f t="shared" ca="1" si="273"/>
        <v>0</v>
      </c>
      <c r="AF55">
        <f t="shared" ca="1" si="274"/>
        <v>0</v>
      </c>
      <c r="AG55">
        <f t="shared" ca="1" si="275"/>
        <v>0</v>
      </c>
      <c r="AH55">
        <f t="shared" ca="1" si="276"/>
        <v>0</v>
      </c>
      <c r="AI55">
        <f t="shared" ca="1" si="277"/>
        <v>0</v>
      </c>
      <c r="AJ55">
        <f t="shared" ca="1" si="278"/>
        <v>0</v>
      </c>
      <c r="AK55">
        <f t="shared" ca="1" si="279"/>
        <v>0</v>
      </c>
      <c r="AL55">
        <f t="shared" ca="1" si="280"/>
        <v>0</v>
      </c>
      <c r="AM55">
        <f t="shared" ca="1" si="281"/>
        <v>0</v>
      </c>
      <c r="AN55">
        <f t="shared" ca="1" si="282"/>
        <v>0</v>
      </c>
      <c r="AO55">
        <f t="shared" ca="1" si="283"/>
        <v>0</v>
      </c>
      <c r="AP55">
        <f t="shared" ca="1" si="284"/>
        <v>0</v>
      </c>
      <c r="AQ55">
        <f t="shared" ca="1" si="285"/>
        <v>0</v>
      </c>
      <c r="AR55">
        <f t="shared" ca="1" si="286"/>
        <v>0</v>
      </c>
      <c r="AS55">
        <f t="shared" ca="1" si="287"/>
        <v>0</v>
      </c>
      <c r="AT55">
        <f t="shared" ca="1" si="288"/>
        <v>0</v>
      </c>
      <c r="AU55">
        <f t="shared" ca="1" si="289"/>
        <v>0</v>
      </c>
      <c r="AV55">
        <f t="shared" ca="1" si="290"/>
        <v>0</v>
      </c>
      <c r="AW55">
        <f t="shared" ca="1" si="291"/>
        <v>0</v>
      </c>
      <c r="AX55">
        <f t="shared" ca="1" si="292"/>
        <v>0</v>
      </c>
      <c r="AY55">
        <f t="shared" ca="1" si="53"/>
        <v>0</v>
      </c>
      <c r="AZ55">
        <f t="shared" ca="1" si="293"/>
        <v>0</v>
      </c>
      <c r="BA55">
        <f t="shared" ca="1" si="294"/>
        <v>0</v>
      </c>
      <c r="BB55">
        <f t="shared" ca="1" si="295"/>
        <v>0</v>
      </c>
      <c r="BC55">
        <f t="shared" ca="1" si="296"/>
        <v>0</v>
      </c>
      <c r="BD55">
        <f t="shared" ca="1" si="297"/>
        <v>0</v>
      </c>
      <c r="BE55">
        <f t="shared" ca="1" si="298"/>
        <v>0</v>
      </c>
      <c r="BF55">
        <f t="shared" ca="1" si="299"/>
        <v>0</v>
      </c>
      <c r="BG55">
        <f t="shared" ca="1" si="300"/>
        <v>0</v>
      </c>
      <c r="BH55">
        <f t="shared" ca="1" si="301"/>
        <v>0</v>
      </c>
      <c r="BI55">
        <f t="shared" ca="1" si="302"/>
        <v>0</v>
      </c>
      <c r="BJ55">
        <f t="shared" ca="1" si="303"/>
        <v>0</v>
      </c>
      <c r="BK55">
        <f t="shared" ca="1" si="304"/>
        <v>0</v>
      </c>
      <c r="BL55">
        <f t="shared" ca="1" si="305"/>
        <v>0</v>
      </c>
      <c r="BM55">
        <f t="shared" ca="1" si="306"/>
        <v>0</v>
      </c>
      <c r="BN55">
        <f t="shared" ca="1" si="307"/>
        <v>0</v>
      </c>
      <c r="BO55">
        <f t="shared" ca="1" si="308"/>
        <v>0</v>
      </c>
      <c r="BP55">
        <f t="shared" ca="1" si="309"/>
        <v>0</v>
      </c>
      <c r="BQ55">
        <f t="shared" ca="1" si="310"/>
        <v>0</v>
      </c>
      <c r="BR55">
        <f t="shared" ca="1" si="311"/>
        <v>0</v>
      </c>
      <c r="BS55">
        <f t="shared" ca="1" si="312"/>
        <v>0</v>
      </c>
      <c r="BT55">
        <f t="shared" ca="1" si="313"/>
        <v>0</v>
      </c>
      <c r="BU55">
        <f t="shared" ca="1" si="314"/>
        <v>0</v>
      </c>
      <c r="BV55">
        <f t="shared" ca="1" si="315"/>
        <v>0</v>
      </c>
      <c r="BW55">
        <f t="shared" ca="1" si="316"/>
        <v>0</v>
      </c>
      <c r="BX55">
        <f t="shared" ca="1" si="317"/>
        <v>0</v>
      </c>
      <c r="BY55">
        <f t="shared" ca="1" si="318"/>
        <v>0</v>
      </c>
      <c r="BZ55">
        <f t="shared" ca="1" si="319"/>
        <v>0</v>
      </c>
      <c r="CA55">
        <f t="shared" ca="1" si="320"/>
        <v>0</v>
      </c>
      <c r="CB55">
        <f t="shared" ca="1" si="321"/>
        <v>0</v>
      </c>
      <c r="CC55">
        <f t="shared" ca="1" si="322"/>
        <v>0</v>
      </c>
      <c r="CD55">
        <f t="shared" ca="1" si="323"/>
        <v>0</v>
      </c>
      <c r="CE55">
        <f t="shared" ca="1" si="324"/>
        <v>0</v>
      </c>
      <c r="CF55">
        <f t="shared" ca="1" si="325"/>
        <v>0</v>
      </c>
      <c r="CG55">
        <f t="shared" ca="1" si="326"/>
        <v>0</v>
      </c>
      <c r="CH55">
        <f t="shared" ca="1" si="327"/>
        <v>0</v>
      </c>
      <c r="CI55">
        <f t="shared" ca="1" si="328"/>
        <v>0</v>
      </c>
      <c r="CJ55">
        <f t="shared" ca="1" si="329"/>
        <v>0</v>
      </c>
      <c r="CK55">
        <f t="shared" ca="1" si="330"/>
        <v>0</v>
      </c>
      <c r="CL55">
        <f t="shared" ca="1" si="331"/>
        <v>0</v>
      </c>
      <c r="CM55">
        <f t="shared" ca="1" si="332"/>
        <v>0</v>
      </c>
      <c r="CN55">
        <f t="shared" ca="1" si="333"/>
        <v>0</v>
      </c>
      <c r="CO55">
        <f t="shared" ca="1" si="334"/>
        <v>0</v>
      </c>
      <c r="CP55">
        <f t="shared" ca="1" si="335"/>
        <v>0</v>
      </c>
      <c r="CQ55">
        <f t="shared" ca="1" si="336"/>
        <v>0</v>
      </c>
      <c r="CR55">
        <f t="shared" ca="1" si="337"/>
        <v>0</v>
      </c>
      <c r="CS55">
        <f t="shared" ca="1" si="338"/>
        <v>0</v>
      </c>
      <c r="CT55">
        <f t="shared" ca="1" si="339"/>
        <v>0</v>
      </c>
      <c r="CU55">
        <f t="shared" ca="1" si="340"/>
        <v>0</v>
      </c>
      <c r="CV55">
        <f t="shared" ca="1" si="341"/>
        <v>0</v>
      </c>
      <c r="CW55">
        <f t="shared" ca="1" si="342"/>
        <v>0</v>
      </c>
      <c r="CX55">
        <f t="shared" ca="1" si="343"/>
        <v>0</v>
      </c>
      <c r="CY55">
        <f t="shared" ca="1" si="344"/>
        <v>0</v>
      </c>
      <c r="CZ55">
        <f t="shared" ca="1" si="345"/>
        <v>0</v>
      </c>
      <c r="DA55">
        <f t="shared" ca="1" si="346"/>
        <v>0</v>
      </c>
      <c r="DB55">
        <f t="shared" ca="1" si="347"/>
        <v>0</v>
      </c>
      <c r="DC55">
        <f t="shared" ca="1" si="348"/>
        <v>0</v>
      </c>
      <c r="DD55">
        <f t="shared" ca="1" si="349"/>
        <v>0</v>
      </c>
      <c r="DE55">
        <f t="shared" ca="1" si="350"/>
        <v>0</v>
      </c>
      <c r="DF55">
        <f t="shared" ca="1" si="351"/>
        <v>0</v>
      </c>
      <c r="DG55">
        <f t="shared" ca="1" si="352"/>
        <v>0</v>
      </c>
      <c r="DH55">
        <f t="shared" ca="1" si="353"/>
        <v>0</v>
      </c>
      <c r="DI55">
        <f t="shared" ca="1" si="354"/>
        <v>0</v>
      </c>
      <c r="DJ55">
        <f t="shared" ca="1" si="355"/>
        <v>0</v>
      </c>
      <c r="DK55">
        <f t="shared" ca="1" si="356"/>
        <v>0</v>
      </c>
      <c r="DL55">
        <f t="shared" ca="1" si="357"/>
        <v>0</v>
      </c>
      <c r="DM55">
        <f t="shared" ca="1" si="358"/>
        <v>0</v>
      </c>
      <c r="DN55">
        <f t="shared" ca="1" si="359"/>
        <v>0</v>
      </c>
      <c r="DO55">
        <f t="shared" ca="1" si="360"/>
        <v>0</v>
      </c>
      <c r="DP55">
        <f t="shared" ca="1" si="361"/>
        <v>0</v>
      </c>
      <c r="DQ55">
        <f t="shared" ca="1" si="362"/>
        <v>0</v>
      </c>
      <c r="DR55">
        <f t="shared" ca="1" si="363"/>
        <v>0</v>
      </c>
      <c r="DS55">
        <f t="shared" ca="1" si="364"/>
        <v>0</v>
      </c>
      <c r="DT55">
        <f t="shared" ca="1" si="365"/>
        <v>0</v>
      </c>
      <c r="DU55">
        <f t="shared" ca="1" si="366"/>
        <v>0</v>
      </c>
      <c r="DV55">
        <f t="shared" ca="1" si="367"/>
        <v>0</v>
      </c>
      <c r="DW55">
        <f t="shared" ca="1" si="368"/>
        <v>0</v>
      </c>
      <c r="DX55">
        <f t="shared" ca="1" si="369"/>
        <v>0</v>
      </c>
      <c r="DY55">
        <f t="shared" ca="1" si="370"/>
        <v>0</v>
      </c>
      <c r="DZ55">
        <f t="shared" ca="1" si="371"/>
        <v>0</v>
      </c>
      <c r="EA55">
        <f t="shared" ca="1" si="372"/>
        <v>0</v>
      </c>
      <c r="EB55">
        <f t="shared" ca="1" si="373"/>
        <v>0</v>
      </c>
      <c r="EC55">
        <f t="shared" ca="1" si="374"/>
        <v>0</v>
      </c>
      <c r="ED55">
        <f t="shared" ca="1" si="375"/>
        <v>0</v>
      </c>
      <c r="EE55">
        <f t="shared" ca="1" si="376"/>
        <v>0</v>
      </c>
      <c r="EF55">
        <f t="shared" ca="1" si="377"/>
        <v>0</v>
      </c>
      <c r="EG55">
        <f t="shared" ca="1" si="378"/>
        <v>0</v>
      </c>
      <c r="EH55">
        <f t="shared" ca="1" si="379"/>
        <v>0</v>
      </c>
      <c r="EI55">
        <f t="shared" ca="1" si="380"/>
        <v>0</v>
      </c>
      <c r="EJ55">
        <f t="shared" ca="1" si="381"/>
        <v>0</v>
      </c>
      <c r="EK55">
        <f t="shared" ca="1" si="382"/>
        <v>0</v>
      </c>
      <c r="EL55">
        <f t="shared" ca="1" si="383"/>
        <v>0</v>
      </c>
      <c r="EM55">
        <f t="shared" ca="1" si="384"/>
        <v>0</v>
      </c>
      <c r="EN55">
        <f t="shared" ca="1" si="385"/>
        <v>0</v>
      </c>
      <c r="EO55">
        <f t="shared" ca="1" si="386"/>
        <v>0</v>
      </c>
      <c r="EP55">
        <f t="shared" ca="1" si="387"/>
        <v>0</v>
      </c>
      <c r="EQ55">
        <f t="shared" ca="1" si="388"/>
        <v>0</v>
      </c>
      <c r="ER55">
        <f t="shared" ca="1" si="389"/>
        <v>0</v>
      </c>
      <c r="ES55">
        <f t="shared" ca="1" si="390"/>
        <v>0</v>
      </c>
      <c r="ET55">
        <f t="shared" ca="1" si="391"/>
        <v>0</v>
      </c>
      <c r="EU55">
        <f t="shared" ca="1" si="392"/>
        <v>0</v>
      </c>
      <c r="EV55">
        <f t="shared" ca="1" si="393"/>
        <v>0</v>
      </c>
      <c r="EW55">
        <f t="shared" ca="1" si="394"/>
        <v>0</v>
      </c>
      <c r="EX55">
        <f t="shared" ca="1" si="395"/>
        <v>0</v>
      </c>
      <c r="EY55">
        <f t="shared" ca="1" si="396"/>
        <v>0</v>
      </c>
      <c r="EZ55">
        <f t="shared" ca="1" si="397"/>
        <v>0</v>
      </c>
      <c r="FA55">
        <f t="shared" ca="1" si="398"/>
        <v>0</v>
      </c>
      <c r="FB55">
        <f t="shared" ca="1" si="399"/>
        <v>0</v>
      </c>
      <c r="FC55">
        <f t="shared" ca="1" si="400"/>
        <v>0</v>
      </c>
      <c r="FD55">
        <f t="shared" ca="1" si="401"/>
        <v>0</v>
      </c>
      <c r="FE55">
        <f t="shared" ca="1" si="402"/>
        <v>0</v>
      </c>
      <c r="FF55">
        <f t="shared" ca="1" si="403"/>
        <v>0</v>
      </c>
      <c r="FG55">
        <f t="shared" ca="1" si="404"/>
        <v>0</v>
      </c>
      <c r="FH55">
        <f t="shared" ca="1" si="405"/>
        <v>0</v>
      </c>
      <c r="FI55">
        <f t="shared" ca="1" si="406"/>
        <v>0</v>
      </c>
      <c r="FJ55">
        <f t="shared" ca="1" si="407"/>
        <v>0</v>
      </c>
      <c r="FK55">
        <f t="shared" ca="1" si="408"/>
        <v>0</v>
      </c>
      <c r="FL55">
        <f t="shared" ca="1" si="409"/>
        <v>0</v>
      </c>
      <c r="FM55">
        <f t="shared" ca="1" si="410"/>
        <v>0</v>
      </c>
      <c r="FN55">
        <f t="shared" ca="1" si="411"/>
        <v>0</v>
      </c>
      <c r="FO55">
        <f t="shared" ca="1" si="412"/>
        <v>0</v>
      </c>
      <c r="FP55">
        <f t="shared" ca="1" si="413"/>
        <v>0</v>
      </c>
      <c r="FQ55">
        <f t="shared" ca="1" si="414"/>
        <v>0</v>
      </c>
      <c r="FR55">
        <f t="shared" ca="1" si="415"/>
        <v>0</v>
      </c>
      <c r="FS55">
        <f t="shared" ca="1" si="416"/>
        <v>0</v>
      </c>
      <c r="FT55">
        <f t="shared" ca="1" si="417"/>
        <v>0</v>
      </c>
      <c r="FU55">
        <f t="shared" ca="1" si="418"/>
        <v>0</v>
      </c>
      <c r="FV55">
        <f t="shared" ca="1" si="419"/>
        <v>0</v>
      </c>
      <c r="FW55">
        <f t="shared" ca="1" si="420"/>
        <v>0</v>
      </c>
      <c r="FX55">
        <f t="shared" ca="1" si="421"/>
        <v>0</v>
      </c>
      <c r="FY55">
        <f t="shared" ca="1" si="422"/>
        <v>0</v>
      </c>
      <c r="FZ55">
        <f t="shared" ca="1" si="423"/>
        <v>0</v>
      </c>
      <c r="GA55">
        <f t="shared" ca="1" si="424"/>
        <v>0</v>
      </c>
      <c r="GB55">
        <f t="shared" ca="1" si="425"/>
        <v>0</v>
      </c>
      <c r="GC55">
        <f t="shared" ca="1" si="426"/>
        <v>0</v>
      </c>
      <c r="GD55">
        <f t="shared" ca="1" si="427"/>
        <v>0</v>
      </c>
      <c r="GE55">
        <f t="shared" ca="1" si="428"/>
        <v>0</v>
      </c>
      <c r="GF55">
        <f t="shared" ca="1" si="429"/>
        <v>0</v>
      </c>
      <c r="GG55">
        <f t="shared" ca="1" si="430"/>
        <v>0</v>
      </c>
      <c r="GH55">
        <f t="shared" ca="1" si="431"/>
        <v>0</v>
      </c>
      <c r="GI55">
        <f t="shared" ca="1" si="432"/>
        <v>0</v>
      </c>
      <c r="GJ55">
        <f t="shared" ca="1" si="433"/>
        <v>0</v>
      </c>
      <c r="GK55">
        <f t="shared" ca="1" si="434"/>
        <v>0</v>
      </c>
      <c r="GL55">
        <f t="shared" ca="1" si="435"/>
        <v>0</v>
      </c>
      <c r="GM55">
        <f t="shared" ca="1" si="436"/>
        <v>0</v>
      </c>
      <c r="GN55">
        <f t="shared" ca="1" si="437"/>
        <v>0</v>
      </c>
      <c r="GO55">
        <f t="shared" ca="1" si="438"/>
        <v>0</v>
      </c>
      <c r="GP55">
        <f t="shared" ca="1" si="439"/>
        <v>0</v>
      </c>
      <c r="GQ55">
        <f t="shared" ca="1" si="440"/>
        <v>0</v>
      </c>
      <c r="GR55">
        <f t="shared" ca="1" si="441"/>
        <v>0</v>
      </c>
      <c r="GS55">
        <f t="shared" ca="1" si="442"/>
        <v>0</v>
      </c>
      <c r="GT55">
        <f t="shared" ca="1" si="443"/>
        <v>0</v>
      </c>
      <c r="GU55">
        <f t="shared" ca="1" si="444"/>
        <v>0</v>
      </c>
      <c r="GV55">
        <f t="shared" ca="1" si="445"/>
        <v>0</v>
      </c>
      <c r="GW55">
        <f t="shared" ca="1" si="446"/>
        <v>0</v>
      </c>
      <c r="GX55">
        <f t="shared" ca="1" si="447"/>
        <v>0</v>
      </c>
      <c r="GY55">
        <f t="shared" ca="1" si="448"/>
        <v>0</v>
      </c>
      <c r="GZ55">
        <f t="shared" ca="1" si="449"/>
        <v>0</v>
      </c>
      <c r="HA55">
        <f t="shared" ca="1" si="450"/>
        <v>0</v>
      </c>
      <c r="HB55">
        <f t="shared" ca="1" si="451"/>
        <v>0</v>
      </c>
      <c r="HC55">
        <f t="shared" ca="1" si="452"/>
        <v>0</v>
      </c>
      <c r="HD55">
        <f t="shared" ca="1" si="453"/>
        <v>0</v>
      </c>
      <c r="HE55">
        <f t="shared" ca="1" si="454"/>
        <v>0</v>
      </c>
      <c r="HF55">
        <f t="shared" ca="1" si="455"/>
        <v>0</v>
      </c>
      <c r="HG55">
        <f t="shared" ca="1" si="456"/>
        <v>0</v>
      </c>
      <c r="HH55">
        <f t="shared" ca="1" si="457"/>
        <v>0</v>
      </c>
      <c r="HI55">
        <f t="shared" ca="1" si="458"/>
        <v>0</v>
      </c>
      <c r="HJ55">
        <f t="shared" ca="1" si="459"/>
        <v>0</v>
      </c>
      <c r="HK55">
        <f t="shared" ca="1" si="460"/>
        <v>0</v>
      </c>
      <c r="HL55">
        <f t="shared" ca="1" si="461"/>
        <v>0</v>
      </c>
      <c r="HM55">
        <f t="shared" ca="1" si="462"/>
        <v>0</v>
      </c>
      <c r="HN55">
        <f t="shared" ca="1" si="463"/>
        <v>0</v>
      </c>
      <c r="HO55">
        <f t="shared" ca="1" si="464"/>
        <v>0</v>
      </c>
      <c r="HP55">
        <f t="shared" ca="1" si="465"/>
        <v>0</v>
      </c>
      <c r="HQ55">
        <f t="shared" ca="1" si="466"/>
        <v>0</v>
      </c>
      <c r="HR55">
        <f t="shared" ca="1" si="467"/>
        <v>0</v>
      </c>
      <c r="HS55">
        <f t="shared" ca="1" si="468"/>
        <v>0</v>
      </c>
      <c r="HT55">
        <f t="shared" ca="1" si="469"/>
        <v>0</v>
      </c>
      <c r="HU55">
        <f t="shared" ca="1" si="470"/>
        <v>0</v>
      </c>
      <c r="HV55">
        <f t="shared" ca="1" si="471"/>
        <v>0</v>
      </c>
      <c r="HW55">
        <f t="shared" ca="1" si="472"/>
        <v>0</v>
      </c>
      <c r="HX55">
        <f t="shared" ca="1" si="473"/>
        <v>0</v>
      </c>
      <c r="HY55">
        <f t="shared" ca="1" si="474"/>
        <v>0</v>
      </c>
      <c r="HZ55">
        <f t="shared" ca="1" si="475"/>
        <v>0</v>
      </c>
      <c r="IA55">
        <f t="shared" ca="1" si="476"/>
        <v>0</v>
      </c>
      <c r="IB55">
        <f t="shared" ca="1" si="477"/>
        <v>0</v>
      </c>
      <c r="IC55">
        <f t="shared" ca="1" si="478"/>
        <v>0</v>
      </c>
      <c r="ID55">
        <f t="shared" ca="1" si="479"/>
        <v>0</v>
      </c>
      <c r="IE55">
        <f t="shared" ca="1" si="480"/>
        <v>0</v>
      </c>
      <c r="IF55">
        <f t="shared" ca="1" si="481"/>
        <v>0</v>
      </c>
      <c r="IG55">
        <f t="shared" ca="1" si="482"/>
        <v>0</v>
      </c>
      <c r="IH55">
        <f t="shared" ca="1" si="483"/>
        <v>0</v>
      </c>
    </row>
    <row r="56" spans="1:242" x14ac:dyDescent="0.25">
      <c r="A56" s="57">
        <v>1999</v>
      </c>
      <c r="B56">
        <v>28700</v>
      </c>
      <c r="C56">
        <v>135</v>
      </c>
      <c r="D56">
        <v>75</v>
      </c>
      <c r="E56">
        <v>1</v>
      </c>
      <c r="F56" t="s">
        <v>1161</v>
      </c>
      <c r="G56">
        <v>2100000</v>
      </c>
      <c r="H56">
        <v>2.67</v>
      </c>
      <c r="I56">
        <v>2.67</v>
      </c>
      <c r="J56">
        <v>1</v>
      </c>
      <c r="K56">
        <v>560</v>
      </c>
      <c r="L56">
        <v>1.79</v>
      </c>
      <c r="M56">
        <f>1/0.6602</f>
        <v>1.5146925174189638</v>
      </c>
      <c r="N56">
        <v>13.49</v>
      </c>
      <c r="O56">
        <v>3940</v>
      </c>
      <c r="P56">
        <v>1</v>
      </c>
      <c r="Q56">
        <v>0.376</v>
      </c>
      <c r="R56">
        <v>48.5</v>
      </c>
      <c r="S56">
        <v>1.98</v>
      </c>
      <c r="T56">
        <v>257000</v>
      </c>
      <c r="U56">
        <v>39.54</v>
      </c>
      <c r="V56">
        <v>1.98</v>
      </c>
      <c r="W56">
        <v>642.91</v>
      </c>
      <c r="X56">
        <v>1</v>
      </c>
      <c r="Y56">
        <v>43.35</v>
      </c>
      <c r="Z56">
        <v>5.79</v>
      </c>
      <c r="AA56">
        <v>1.9169</v>
      </c>
      <c r="AB56">
        <v>4.67</v>
      </c>
      <c r="AC56">
        <v>1.75</v>
      </c>
      <c r="AD56">
        <f ca="1">AD55</f>
        <v>0</v>
      </c>
      <c r="AE56">
        <f ca="1">AE55</f>
        <v>0</v>
      </c>
      <c r="AF56">
        <v>1.7064999999999999</v>
      </c>
      <c r="AG56">
        <v>1.9169</v>
      </c>
      <c r="AH56">
        <v>642.91</v>
      </c>
      <c r="AI56">
        <v>543</v>
      </c>
      <c r="AJ56">
        <v>3800</v>
      </c>
      <c r="AK56">
        <v>642.19000000000005</v>
      </c>
      <c r="AL56">
        <v>1.482</v>
      </c>
      <c r="AM56">
        <v>104.7</v>
      </c>
      <c r="AN56">
        <f>1/1.2</f>
        <v>0.83333333333333337</v>
      </c>
      <c r="AO56">
        <v>642.91</v>
      </c>
      <c r="AP56">
        <v>642.91</v>
      </c>
      <c r="AQ56">
        <v>510</v>
      </c>
      <c r="AR56">
        <v>9.3000000000000007</v>
      </c>
      <c r="AS56">
        <f ca="1">AS55</f>
        <v>0</v>
      </c>
      <c r="AT56">
        <f ca="1">AT55</f>
        <v>0</v>
      </c>
      <c r="AU56">
        <v>1650</v>
      </c>
      <c r="AV56">
        <v>483.39</v>
      </c>
      <c r="AW56">
        <v>642.91</v>
      </c>
      <c r="AX56">
        <v>6</v>
      </c>
      <c r="AY56">
        <f>1/0.5236</f>
        <v>1.9098548510313218</v>
      </c>
      <c r="AZ56">
        <v>287</v>
      </c>
      <c r="BA56">
        <v>642.19000000000005</v>
      </c>
      <c r="BB56">
        <v>7.4</v>
      </c>
      <c r="BC56">
        <v>23</v>
      </c>
      <c r="BD56">
        <f>1/1.82</f>
        <v>0.54945054945054939</v>
      </c>
      <c r="BE56">
        <f ca="1">BE55</f>
        <v>0</v>
      </c>
      <c r="BF56">
        <v>35.9</v>
      </c>
      <c r="BG56">
        <v>7.2859999999999996</v>
      </c>
      <c r="BH56">
        <v>177</v>
      </c>
      <c r="BI56">
        <v>2.67</v>
      </c>
      <c r="BJ56">
        <v>15.85</v>
      </c>
      <c r="BK56">
        <v>10.96</v>
      </c>
      <c r="BL56">
        <v>3.4</v>
      </c>
      <c r="BM56">
        <v>8.6999999999999993</v>
      </c>
      <c r="BN56">
        <v>642.91</v>
      </c>
      <c r="BO56">
        <v>8</v>
      </c>
      <c r="BP56">
        <v>15.33</v>
      </c>
      <c r="BQ56">
        <v>7.9</v>
      </c>
      <c r="BR56">
        <f>1/1.0203</f>
        <v>0.98010389101244733</v>
      </c>
      <c r="BS56">
        <f>1/1.5622</f>
        <v>0.64012290359749069</v>
      </c>
      <c r="BT56">
        <v>7.2859999999999996</v>
      </c>
      <c r="BU56">
        <f>1/0.505</f>
        <v>1.9801980198019802</v>
      </c>
      <c r="BV56">
        <v>5.8273999999999999</v>
      </c>
      <c r="BW56">
        <v>6.4291</v>
      </c>
      <c r="BX56">
        <f ca="1">BX55</f>
        <v>0</v>
      </c>
      <c r="BY56">
        <v>116.89</v>
      </c>
      <c r="BZ56">
        <v>642.91</v>
      </c>
      <c r="CA56">
        <v>11.9</v>
      </c>
      <c r="CB56">
        <v>1.94</v>
      </c>
      <c r="CC56">
        <v>1.9169</v>
      </c>
      <c r="CD56">
        <v>2615</v>
      </c>
      <c r="CE56">
        <f>1/1.5622</f>
        <v>0.64012290359749069</v>
      </c>
      <c r="CF56">
        <v>317.75</v>
      </c>
      <c r="CG56">
        <v>7.2859999999999996</v>
      </c>
      <c r="CH56">
        <v>2.67</v>
      </c>
      <c r="CI56">
        <f ca="1">CI55</f>
        <v>0</v>
      </c>
      <c r="CJ56">
        <f ca="1">CJ55</f>
        <v>0</v>
      </c>
      <c r="CK56">
        <v>7.35</v>
      </c>
      <c r="CL56">
        <f ca="1">CL55</f>
        <v>0</v>
      </c>
      <c r="CM56">
        <v>1313</v>
      </c>
      <c r="CN56">
        <v>642.91</v>
      </c>
      <c r="CO56">
        <v>177</v>
      </c>
      <c r="CP56">
        <v>16.7</v>
      </c>
      <c r="CQ56">
        <v>14.1</v>
      </c>
      <c r="CR56">
        <v>7.76</v>
      </c>
      <c r="CS56">
        <v>244</v>
      </c>
      <c r="CT56">
        <v>74.95</v>
      </c>
      <c r="CU56">
        <v>43.35</v>
      </c>
      <c r="CV56">
        <v>6790</v>
      </c>
      <c r="CW56">
        <v>8100</v>
      </c>
      <c r="CX56">
        <v>1800</v>
      </c>
      <c r="CY56">
        <f>1/1.2955</f>
        <v>0.77190274025472783</v>
      </c>
      <c r="CZ56">
        <f ca="1">CZ55</f>
        <v>0</v>
      </c>
      <c r="DA56">
        <v>4.08</v>
      </c>
      <c r="DB56">
        <v>1897</v>
      </c>
      <c r="DC56">
        <v>38.5</v>
      </c>
      <c r="DD56">
        <v>120.98</v>
      </c>
      <c r="DE56">
        <f ca="1">DE55</f>
        <v>0</v>
      </c>
      <c r="DF56">
        <f>1/1.4125</f>
        <v>0.70796460176991149</v>
      </c>
      <c r="DG56">
        <v>200</v>
      </c>
      <c r="DH56">
        <v>73.2</v>
      </c>
      <c r="DI56">
        <f ca="1">DI55</f>
        <v>0</v>
      </c>
      <c r="DJ56">
        <v>0</v>
      </c>
      <c r="DK56">
        <v>170</v>
      </c>
      <c r="DL56">
        <f ca="1">DL55</f>
        <v>0</v>
      </c>
      <c r="DM56">
        <v>0.30149999999999999</v>
      </c>
      <c r="DN56">
        <v>41.5</v>
      </c>
      <c r="DO56">
        <v>9400</v>
      </c>
      <c r="DP56">
        <v>0.60099999999999998</v>
      </c>
      <c r="DQ56">
        <v>1500</v>
      </c>
      <c r="DR56">
        <v>6.15</v>
      </c>
      <c r="DS56">
        <v>40</v>
      </c>
      <c r="DT56">
        <v>3.5</v>
      </c>
      <c r="DU56">
        <v>0</v>
      </c>
      <c r="DV56">
        <v>4</v>
      </c>
      <c r="DW56">
        <v>39.54</v>
      </c>
      <c r="DX56">
        <v>8</v>
      </c>
      <c r="DY56">
        <v>58.4</v>
      </c>
      <c r="DZ56">
        <v>6780</v>
      </c>
      <c r="EA56">
        <v>43.15</v>
      </c>
      <c r="EB56">
        <v>3.8</v>
      </c>
      <c r="EC56">
        <v>11.72</v>
      </c>
      <c r="ED56">
        <v>642.91</v>
      </c>
      <c r="EE56">
        <f>1/2.43</f>
        <v>0.41152263374485593</v>
      </c>
      <c r="EF56">
        <f ca="1">EF55</f>
        <v>0</v>
      </c>
      <c r="EG56">
        <f ca="1">EG55</f>
        <v>0</v>
      </c>
      <c r="EH56">
        <v>206</v>
      </c>
      <c r="EI56">
        <v>25</v>
      </c>
      <c r="EJ56">
        <f ca="1">EJ55</f>
        <v>0</v>
      </c>
      <c r="EK56">
        <v>9.35</v>
      </c>
      <c r="EL56">
        <f ca="1">EL55</f>
        <v>0</v>
      </c>
      <c r="EM56">
        <v>11.05</v>
      </c>
      <c r="EN56">
        <f ca="1">EN55</f>
        <v>0</v>
      </c>
      <c r="EO56">
        <v>1010</v>
      </c>
      <c r="EP56">
        <f ca="1">EP55</f>
        <v>0</v>
      </c>
      <c r="EQ56">
        <v>2.67</v>
      </c>
      <c r="ER56">
        <v>10.3</v>
      </c>
      <c r="ES56">
        <v>13000</v>
      </c>
      <c r="ET56">
        <v>320</v>
      </c>
      <c r="EU56" t="s">
        <v>1162</v>
      </c>
      <c r="EV56">
        <f ca="1">EV55</f>
        <v>0</v>
      </c>
      <c r="EW56">
        <v>68</v>
      </c>
      <c r="EX56">
        <v>2.1598000000000002</v>
      </c>
      <c r="EY56">
        <v>1.79</v>
      </c>
      <c r="EZ56">
        <v>116.89</v>
      </c>
      <c r="FA56">
        <f>1/0.5236</f>
        <v>1.9098548510313218</v>
      </c>
      <c r="FB56">
        <v>11.89</v>
      </c>
      <c r="FC56">
        <v>642.91</v>
      </c>
      <c r="FD56">
        <v>105</v>
      </c>
      <c r="FE56">
        <f ca="1">FE55</f>
        <v>0</v>
      </c>
      <c r="FF56">
        <f ca="1">FF55</f>
        <v>0</v>
      </c>
      <c r="FG56">
        <f ca="1">FG55</f>
        <v>0</v>
      </c>
      <c r="FH56">
        <v>7.9649999999999999</v>
      </c>
      <c r="FI56">
        <v>0.38500000000000001</v>
      </c>
      <c r="FJ56">
        <v>60</v>
      </c>
      <c r="FK56">
        <f ca="1">FK55</f>
        <v>0</v>
      </c>
      <c r="FL56">
        <f ca="1">FL55</f>
        <v>0</v>
      </c>
      <c r="FM56">
        <f ca="1">FM55</f>
        <v>0</v>
      </c>
      <c r="FN56">
        <v>3322</v>
      </c>
      <c r="FO56">
        <v>3.33</v>
      </c>
      <c r="FP56">
        <v>37.6</v>
      </c>
      <c r="FQ56">
        <f ca="1">FQ55</f>
        <v>0</v>
      </c>
      <c r="FR56">
        <v>3.89</v>
      </c>
      <c r="FS56">
        <v>196.49</v>
      </c>
      <c r="FT56">
        <f ca="1">FT55</f>
        <v>0</v>
      </c>
      <c r="FU56">
        <v>3.64</v>
      </c>
      <c r="FV56">
        <f ca="1">FV55</f>
        <v>0</v>
      </c>
      <c r="FW56">
        <v>15900</v>
      </c>
      <c r="FX56">
        <v>24.35</v>
      </c>
      <c r="FY56">
        <v>339</v>
      </c>
      <c r="FZ56">
        <f>1/1.5622</f>
        <v>0.64012290359749069</v>
      </c>
      <c r="GA56">
        <v>2.67</v>
      </c>
      <c r="GB56">
        <v>2.67</v>
      </c>
      <c r="GC56">
        <f ca="1">GC55</f>
        <v>0</v>
      </c>
      <c r="GD56">
        <v>2.67</v>
      </c>
      <c r="GE56">
        <v>3.04</v>
      </c>
      <c r="GF56">
        <f ca="1">GF55</f>
        <v>0</v>
      </c>
      <c r="GG56">
        <v>7100</v>
      </c>
      <c r="GH56">
        <v>3.75</v>
      </c>
      <c r="GI56">
        <v>642.91</v>
      </c>
      <c r="GJ56">
        <v>0</v>
      </c>
      <c r="GK56">
        <v>6.5</v>
      </c>
      <c r="GL56">
        <v>1850</v>
      </c>
      <c r="GM56">
        <v>1.7064999999999999</v>
      </c>
      <c r="GN56">
        <v>44</v>
      </c>
      <c r="GO56">
        <v>191.1</v>
      </c>
      <c r="GP56">
        <v>4.8499999999999996</v>
      </c>
      <c r="GQ56">
        <v>9300</v>
      </c>
      <c r="GR56">
        <v>4000</v>
      </c>
      <c r="GS56">
        <v>6.15</v>
      </c>
      <c r="GT56">
        <v>163.07</v>
      </c>
      <c r="GU56">
        <f>1/1.5622</f>
        <v>0.64012290359749069</v>
      </c>
      <c r="GV56">
        <v>300</v>
      </c>
      <c r="GW56">
        <v>790</v>
      </c>
      <c r="GX56">
        <f ca="1">GX55</f>
        <v>0</v>
      </c>
      <c r="GY56">
        <v>6.15</v>
      </c>
      <c r="GZ56">
        <v>8.5525000000000002</v>
      </c>
      <c r="HA56">
        <v>1.5745</v>
      </c>
      <c r="HB56">
        <v>46</v>
      </c>
      <c r="HC56">
        <v>32.39</v>
      </c>
      <c r="HD56">
        <v>1380</v>
      </c>
      <c r="HE56">
        <v>790</v>
      </c>
      <c r="HF56">
        <v>37.200000000000003</v>
      </c>
      <c r="HG56">
        <f ca="1">HG55</f>
        <v>0</v>
      </c>
      <c r="HH56">
        <v>642.91</v>
      </c>
      <c r="HI56">
        <f ca="1">HI55</f>
        <v>0</v>
      </c>
      <c r="HJ56">
        <v>1.59</v>
      </c>
      <c r="HK56">
        <v>2200000</v>
      </c>
      <c r="HL56">
        <v>6.25</v>
      </c>
      <c r="HM56">
        <v>1.27</v>
      </c>
      <c r="HN56">
        <v>428586</v>
      </c>
      <c r="HO56">
        <v>7500</v>
      </c>
      <c r="HP56">
        <f ca="1">HP55</f>
        <v>0</v>
      </c>
      <c r="HQ56">
        <f ca="1">HQ55</f>
        <v>0</v>
      </c>
      <c r="HR56">
        <v>1425</v>
      </c>
      <c r="HS56">
        <v>4.2</v>
      </c>
      <c r="HT56">
        <v>3.6724999999999999</v>
      </c>
      <c r="HU56">
        <f>1/1.5622</f>
        <v>0.64012290359749069</v>
      </c>
      <c r="HV56">
        <v>1</v>
      </c>
      <c r="HW56">
        <v>11.4</v>
      </c>
      <c r="HX56">
        <v>122</v>
      </c>
      <c r="HY56">
        <v>129</v>
      </c>
      <c r="HZ56">
        <f ca="1">HZ55</f>
        <v>0</v>
      </c>
      <c r="IA56">
        <v>612</v>
      </c>
      <c r="IB56">
        <v>13900</v>
      </c>
      <c r="IC56">
        <f ca="1">IC55</f>
        <v>0</v>
      </c>
      <c r="ID56">
        <v>0</v>
      </c>
      <c r="IE56">
        <f ca="1">IE55</f>
        <v>0</v>
      </c>
      <c r="IF56">
        <v>160</v>
      </c>
      <c r="IG56">
        <v>2520</v>
      </c>
      <c r="IH56">
        <v>38.200000000000003</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IH56"/>
  <sheetViews>
    <sheetView zoomScale="80" zoomScaleNormal="80" zoomScalePageLayoutView="80" workbookViewId="0">
      <pane xSplit="1" ySplit="3" topLeftCell="B4" activePane="bottomRight" state="frozen"/>
      <selection pane="topRight" activeCell="B1" sqref="B1"/>
      <selection pane="bottomLeft" activeCell="A3" sqref="A3"/>
      <selection pane="bottomRight"/>
    </sheetView>
  </sheetViews>
  <sheetFormatPr defaultColWidth="11" defaultRowHeight="15.75" x14ac:dyDescent="0.25"/>
  <cols>
    <col min="49" max="49" width="16" bestFit="1" customWidth="1"/>
    <col min="50" max="50" width="14.5" bestFit="1" customWidth="1"/>
  </cols>
  <sheetData>
    <row r="1" spans="1:242" ht="21" x14ac:dyDescent="0.35">
      <c r="A1" s="65" t="s">
        <v>1198</v>
      </c>
    </row>
    <row r="2" spans="1:242" x14ac:dyDescent="0.25">
      <c r="A2" t="str">
        <f>Raw!A1</f>
        <v>Country</v>
      </c>
      <c r="B2" t="str">
        <f>Raw!B1</f>
        <v>Afghanistan</v>
      </c>
      <c r="C2" t="str">
        <f>Raw!C1</f>
        <v>Albania</v>
      </c>
      <c r="D2" t="str">
        <f>Raw!D1</f>
        <v>Algeria</v>
      </c>
      <c r="E2" t="str">
        <f>Raw!E1</f>
        <v>American Samoa</v>
      </c>
      <c r="F2" t="str">
        <f>Raw!F1</f>
        <v>Andorra</v>
      </c>
      <c r="G2" t="str">
        <f>Raw!G1</f>
        <v>Angola</v>
      </c>
      <c r="H2" t="str">
        <f>Raw!H1</f>
        <v>Anguilla</v>
      </c>
      <c r="I2" t="str">
        <f>Raw!I1</f>
        <v>Antigua and Barbuda</v>
      </c>
      <c r="J2" t="str">
        <f>Raw!J1</f>
        <v>Argentina</v>
      </c>
      <c r="K2" t="str">
        <f>Raw!K1</f>
        <v>Armenia</v>
      </c>
      <c r="L2" t="str">
        <f>Raw!L1</f>
        <v>Aruba</v>
      </c>
      <c r="M2" t="str">
        <f>Raw!M1</f>
        <v>Australia</v>
      </c>
      <c r="N2" t="str">
        <f>Raw!N1</f>
        <v>Austria</v>
      </c>
      <c r="O2" t="str">
        <f>Raw!O1</f>
        <v>Azerbaijan</v>
      </c>
      <c r="P2" t="str">
        <f>Raw!P1</f>
        <v>Bahamas</v>
      </c>
      <c r="Q2" t="str">
        <f>Raw!Q1</f>
        <v>Bahrain</v>
      </c>
      <c r="R2" t="str">
        <f>Raw!R1</f>
        <v>Bangladesh</v>
      </c>
      <c r="S2" t="str">
        <f>Raw!S1</f>
        <v>Barbados</v>
      </c>
      <c r="T2" t="str">
        <f>Raw!T1</f>
        <v>Belarus</v>
      </c>
      <c r="U2" t="str">
        <f>Raw!U1</f>
        <v>Belgium</v>
      </c>
      <c r="V2" t="str">
        <f>Raw!V1</f>
        <v>Belize</v>
      </c>
      <c r="W2" t="str">
        <f>Raw!W1</f>
        <v>Benin</v>
      </c>
      <c r="X2" t="str">
        <f>Raw!X1</f>
        <v>Bermuda</v>
      </c>
      <c r="Y2" t="str">
        <f>Raw!Y1</f>
        <v>Bhutan</v>
      </c>
      <c r="Z2" t="str">
        <f>Raw!Z1</f>
        <v>Bolivia</v>
      </c>
      <c r="AA2" t="str">
        <f>Raw!AA1</f>
        <v>Bosnia and Herzegovina</v>
      </c>
      <c r="AB2" t="str">
        <f>Raw!AB1</f>
        <v>Botswana</v>
      </c>
      <c r="AC2" t="str">
        <f>Raw!AC1</f>
        <v>Brazil</v>
      </c>
      <c r="AD2" t="str">
        <f>Raw!AD1</f>
        <v>British Indian Ocean Territory</v>
      </c>
      <c r="AE2" t="str">
        <f>Raw!AE1</f>
        <v>British Virgin Islands</v>
      </c>
      <c r="AF2" t="str">
        <f>Raw!AF1</f>
        <v>Brunei</v>
      </c>
      <c r="AG2" t="str">
        <f>Raw!AG1</f>
        <v>Bulgaria</v>
      </c>
      <c r="AH2" t="str">
        <f>Raw!AH1</f>
        <v>Burkina Faso</v>
      </c>
      <c r="AI2" t="str">
        <f>Raw!AI1</f>
        <v>Burundi</v>
      </c>
      <c r="AJ2" t="str">
        <f>Raw!AJ1</f>
        <v>Cambodia</v>
      </c>
      <c r="AK2" t="str">
        <f>Raw!AK1</f>
        <v>Cameroon</v>
      </c>
      <c r="AL2" t="str">
        <f>Raw!AL1</f>
        <v>Canada</v>
      </c>
      <c r="AM2" t="str">
        <f>Raw!AM1</f>
        <v>Cape Verde</v>
      </c>
      <c r="AN2" t="str">
        <f>Raw!AN1</f>
        <v>Cayman Islands</v>
      </c>
      <c r="AO2" t="str">
        <f>Raw!AO1</f>
        <v>Central African Republic</v>
      </c>
      <c r="AP2" t="str">
        <f>Raw!AP1</f>
        <v>Chad</v>
      </c>
      <c r="AQ2" t="str">
        <f>Raw!AQ1</f>
        <v>Chile</v>
      </c>
      <c r="AR2" t="s">
        <v>1050</v>
      </c>
      <c r="AS2" t="str">
        <f>Raw!AS1</f>
        <v>Christmas Island</v>
      </c>
      <c r="AT2" t="str">
        <f>Raw!AT1</f>
        <v>Cocos (Keeling) Islands</v>
      </c>
      <c r="AU2" t="str">
        <f>Raw!AU1</f>
        <v>Colombia</v>
      </c>
      <c r="AV2" t="str">
        <f>Raw!AV1</f>
        <v>Comoros</v>
      </c>
      <c r="AW2" t="str">
        <f>Raw!AW1</f>
        <v>Congo-Brazzaville</v>
      </c>
      <c r="AX2" t="str">
        <f>Raw!AX1</f>
        <v>Congo-Kinshasa</v>
      </c>
      <c r="AY2" t="str">
        <f>Raw!AY1</f>
        <v>Cook Islands</v>
      </c>
      <c r="AZ2" t="str">
        <f>Raw!AZ1</f>
        <v>Costa Rica</v>
      </c>
      <c r="BA2" t="str">
        <f>Raw!BA1</f>
        <v>Cote d'Ivoire</v>
      </c>
      <c r="BB2" t="str">
        <f>Raw!BB1</f>
        <v>Croatia</v>
      </c>
      <c r="BC2" t="str">
        <f>Raw!BC1</f>
        <v>Cuba</v>
      </c>
      <c r="BD2" t="str">
        <f>Raw!BD1</f>
        <v>Cyprus</v>
      </c>
      <c r="BE2" t="str">
        <f>Raw!BE1</f>
        <v>Cyprus, Northern</v>
      </c>
      <c r="BF2" t="str">
        <f>Raw!BF1</f>
        <v>Czech Republic</v>
      </c>
      <c r="BG2" t="str">
        <f>Raw!BG1</f>
        <v>Denmark</v>
      </c>
      <c r="BH2" t="str">
        <f>Raw!BH1</f>
        <v>Djibouti</v>
      </c>
      <c r="BI2" t="str">
        <f>Raw!BI1</f>
        <v>Dominica</v>
      </c>
      <c r="BJ2" t="str">
        <f>Raw!BJ1</f>
        <v>Dominican Republic</v>
      </c>
      <c r="BK2" t="str">
        <f>Raw!BK1</f>
        <v>Ecuador</v>
      </c>
      <c r="BL2" t="str">
        <f>Raw!BL1</f>
        <v>Egypt</v>
      </c>
      <c r="BM2" t="str">
        <f>Raw!BM1</f>
        <v>El Salvador</v>
      </c>
      <c r="BN2" t="str">
        <f>Raw!BN1</f>
        <v>Equatorial Guinea</v>
      </c>
      <c r="BO2" t="str">
        <f>Raw!BO1</f>
        <v>Eritrea</v>
      </c>
      <c r="BP2" t="str">
        <f>Raw!BP1</f>
        <v>Estonia</v>
      </c>
      <c r="BQ2" t="str">
        <f>Raw!BQ1</f>
        <v>Ethiopia</v>
      </c>
      <c r="BR2" t="str">
        <f>Raw!BR1</f>
        <v>Eurozone</v>
      </c>
      <c r="BS2" t="str">
        <f>Raw!BS1</f>
        <v>Falkland Islands</v>
      </c>
      <c r="BT2" t="str">
        <f>Raw!BT1</f>
        <v>Faeroe Islands</v>
      </c>
      <c r="BU2" t="str">
        <f>Raw!BU1</f>
        <v>Fiji</v>
      </c>
      <c r="BV2" t="str">
        <f>Raw!BV1</f>
        <v>Finland</v>
      </c>
      <c r="BW2" t="str">
        <f>Raw!BW1</f>
        <v>France</v>
      </c>
      <c r="BX2" t="str">
        <f>Raw!BX1</f>
        <v>French Guiana</v>
      </c>
      <c r="BY2" t="str">
        <f>Raw!BY1</f>
        <v>French Polynesia</v>
      </c>
      <c r="BZ2" t="str">
        <f>Raw!BZ1</f>
        <v>Gabon</v>
      </c>
      <c r="CA2" t="str">
        <f>Raw!CA1</f>
        <v>Gambia</v>
      </c>
      <c r="CB2" t="str">
        <f>Raw!CB1</f>
        <v>Georgia</v>
      </c>
      <c r="CC2" t="s">
        <v>1147</v>
      </c>
      <c r="CD2" t="str">
        <f>Raw!CD1</f>
        <v>Ghana</v>
      </c>
      <c r="CE2" t="str">
        <f>Raw!CE1</f>
        <v>Gibraltar</v>
      </c>
      <c r="CF2" t="str">
        <f>Raw!CF1</f>
        <v>Greece</v>
      </c>
      <c r="CG2" t="str">
        <f>Raw!CG1</f>
        <v>Greenland</v>
      </c>
      <c r="CH2" t="str">
        <f>Raw!CH1</f>
        <v>Grenada</v>
      </c>
      <c r="CI2" t="str">
        <f>Raw!CI1</f>
        <v>Guadeloupe</v>
      </c>
      <c r="CJ2" t="str">
        <f>Raw!CJ1</f>
        <v>Guam</v>
      </c>
      <c r="CK2" t="str">
        <f>Raw!CK1</f>
        <v>Guatemala</v>
      </c>
      <c r="CL2" t="str">
        <f>Raw!CL1</f>
        <v>Guernsey</v>
      </c>
      <c r="CM2" t="str">
        <f>Raw!CM1</f>
        <v>Guinea</v>
      </c>
      <c r="CN2" t="str">
        <f>Raw!CN1</f>
        <v>Guinea-Bissau</v>
      </c>
      <c r="CO2" t="str">
        <f>Raw!CO1</f>
        <v>Guyana</v>
      </c>
      <c r="CP2" t="str">
        <f>Raw!CP1</f>
        <v>Haiti</v>
      </c>
      <c r="CQ2" t="str">
        <f>Raw!CQ1</f>
        <v>Honduras</v>
      </c>
      <c r="CR2" t="str">
        <f>Raw!CR1</f>
        <v>Hong Kong</v>
      </c>
      <c r="CS2" t="str">
        <f>Raw!CS1</f>
        <v>Hungary</v>
      </c>
      <c r="CT2" t="str">
        <f>Raw!CT1</f>
        <v>Iceland</v>
      </c>
      <c r="CU2" t="str">
        <f>Raw!CU1</f>
        <v>India</v>
      </c>
      <c r="CV2" t="str">
        <f>Raw!CV1</f>
        <v>Indonesia</v>
      </c>
      <c r="CW2" t="str">
        <f>Raw!CW1</f>
        <v>Iran</v>
      </c>
      <c r="CX2" t="str">
        <f>Raw!CX1</f>
        <v>Iraq</v>
      </c>
      <c r="CY2" t="str">
        <f>Raw!CY1</f>
        <v>Ireland</v>
      </c>
      <c r="CZ2" t="str">
        <f>Raw!CZ1</f>
        <v>Isle of Man</v>
      </c>
      <c r="DA2" t="str">
        <f>Raw!DA1</f>
        <v>Israel</v>
      </c>
      <c r="DB2" t="str">
        <f>Raw!DB1</f>
        <v>Italy</v>
      </c>
      <c r="DC2" t="str">
        <f>Raw!DC1</f>
        <v>Jamaica</v>
      </c>
      <c r="DD2" t="str">
        <f>Raw!DD1</f>
        <v>Japan</v>
      </c>
      <c r="DE2" t="str">
        <f>Raw!DE1</f>
        <v>Jersey</v>
      </c>
      <c r="DF2" t="str">
        <f>Raw!DF1</f>
        <v>Jordan</v>
      </c>
      <c r="DG2" t="str">
        <f>Raw!DG1</f>
        <v>Kazakhstan</v>
      </c>
      <c r="DH2" t="str">
        <f>Raw!DH1</f>
        <v>Kenya</v>
      </c>
      <c r="DI2" t="str">
        <f>Raw!DI1</f>
        <v>Kiribati</v>
      </c>
      <c r="DJ2" t="str">
        <f>Raw!DJ1</f>
        <v>Korea, North</v>
      </c>
      <c r="DK2" t="str">
        <f>Raw!DK1</f>
        <v>Korea, South and united</v>
      </c>
      <c r="DL2" t="str">
        <f>Raw!DL1</f>
        <v>Kosovo</v>
      </c>
      <c r="DM2" t="str">
        <f>Raw!DM1</f>
        <v>Kuwait</v>
      </c>
      <c r="DN2" t="str">
        <f>Raw!DN1</f>
        <v>Kyrgyz Republic</v>
      </c>
      <c r="DO2" t="str">
        <f>Raw!DO1</f>
        <v>Laos</v>
      </c>
      <c r="DP2" t="str">
        <f>Raw!DP1</f>
        <v>Latvia</v>
      </c>
      <c r="DQ2" t="str">
        <f>Raw!DQ1</f>
        <v>Lebanon</v>
      </c>
      <c r="DR2" t="str">
        <f>Raw!DR1</f>
        <v>Lesotho</v>
      </c>
      <c r="DS2" t="str">
        <f>Raw!DS1</f>
        <v>Liberia</v>
      </c>
      <c r="DT2" t="str">
        <f>Raw!DT1</f>
        <v>Libya</v>
      </c>
      <c r="DU2" t="str">
        <f>Raw!DU1</f>
        <v>Liechtenstein</v>
      </c>
      <c r="DV2" t="str">
        <f>Raw!DV1</f>
        <v>Lithuania</v>
      </c>
      <c r="DW2" t="str">
        <f>Raw!DW1</f>
        <v>Luxembourg</v>
      </c>
      <c r="DX2" t="str">
        <f>Raw!DX1</f>
        <v>Macau</v>
      </c>
      <c r="DY2" t="str">
        <f>Raw!DY1</f>
        <v>Macedonia</v>
      </c>
      <c r="DZ2" t="str">
        <f>Raw!DZ1</f>
        <v>Madagascar</v>
      </c>
      <c r="EA2" t="str">
        <f>Raw!EA1</f>
        <v>Malawi</v>
      </c>
      <c r="EB2" t="str">
        <f>Raw!EB1</f>
        <v>Malaysia</v>
      </c>
      <c r="EC2" t="str">
        <f>Raw!EC1</f>
        <v>Maldives</v>
      </c>
      <c r="ED2" t="str">
        <f>Raw!ED1</f>
        <v>Mali</v>
      </c>
      <c r="EE2" t="str">
        <f>Raw!EE1</f>
        <v>Malta</v>
      </c>
      <c r="EF2" t="str">
        <f>Raw!EF1</f>
        <v>Marshall Islands</v>
      </c>
      <c r="EG2" t="str">
        <f>Raw!EG1</f>
        <v>Martinique</v>
      </c>
      <c r="EH2" t="str">
        <f>Raw!EH1</f>
        <v>Mauritania</v>
      </c>
      <c r="EI2" t="str">
        <f>Raw!EI1</f>
        <v>Mauritius</v>
      </c>
      <c r="EJ2" t="str">
        <f>Raw!EJ1</f>
        <v>Mayotte</v>
      </c>
      <c r="EK2" t="str">
        <f>Raw!EK1</f>
        <v>Mexico</v>
      </c>
      <c r="EL2" t="str">
        <f>Raw!EL1</f>
        <v>Micronesia</v>
      </c>
      <c r="EM2" t="str">
        <f>Raw!EM1</f>
        <v>Moldova</v>
      </c>
      <c r="EN2" t="str">
        <f>Raw!EN1</f>
        <v>Monaco</v>
      </c>
      <c r="EO2" t="str">
        <f>Raw!EO1</f>
        <v>Mongolia</v>
      </c>
      <c r="EP2" t="str">
        <f>Raw!EP1</f>
        <v>Montenegro</v>
      </c>
      <c r="EQ2" t="str">
        <f>Raw!EQ1</f>
        <v>Montserrat</v>
      </c>
      <c r="ER2" t="s">
        <v>1149</v>
      </c>
      <c r="ES2" t="str">
        <f>Raw!ES1</f>
        <v>Mozambique</v>
      </c>
      <c r="ET2" t="str">
        <f>Raw!ET1</f>
        <v>Myanmar</v>
      </c>
      <c r="EU2" t="str">
        <f>Raw!EU1</f>
        <v>Namibia</v>
      </c>
      <c r="EV2" t="str">
        <f>Raw!EV1</f>
        <v>Nauru</v>
      </c>
      <c r="EW2" t="str">
        <f>Raw!EW1</f>
        <v>Nepal</v>
      </c>
      <c r="EX2" t="str">
        <f>Raw!EX1</f>
        <v>Netherlands</v>
      </c>
      <c r="EY2" t="str">
        <f>Raw!EY1</f>
        <v>Netherlands Antilles</v>
      </c>
      <c r="EZ2" t="str">
        <f>Raw!EZ1</f>
        <v>New Caledonia</v>
      </c>
      <c r="FA2" t="str">
        <f>Raw!FA1</f>
        <v>New Zealand</v>
      </c>
      <c r="FB2" t="str">
        <f>Raw!FB1</f>
        <v>Nicaragua</v>
      </c>
      <c r="FC2" t="str">
        <f>Raw!FC1</f>
        <v>Niger</v>
      </c>
      <c r="FD2" t="str">
        <f>Raw!FD1</f>
        <v>Nigeria</v>
      </c>
      <c r="FE2" t="str">
        <f>Raw!FE1</f>
        <v>Niue</v>
      </c>
      <c r="FF2" t="str">
        <f>Raw!FF1</f>
        <v>Norfolk Island</v>
      </c>
      <c r="FG2" t="str">
        <f>Raw!FG1</f>
        <v>Northern Mariana Islands</v>
      </c>
      <c r="FH2" t="str">
        <f>Raw!FH1</f>
        <v>Norway</v>
      </c>
      <c r="FI2" t="str">
        <f>Raw!FI1</f>
        <v>Oman</v>
      </c>
      <c r="FJ2" t="str">
        <f>Raw!FJ1</f>
        <v>Pakistan</v>
      </c>
      <c r="FK2" t="str">
        <f>Raw!FK1</f>
        <v>Palau</v>
      </c>
      <c r="FL2" t="str">
        <f>Raw!FL1</f>
        <v>Panama</v>
      </c>
      <c r="FM2" t="str">
        <f>Raw!FM1</f>
        <v>Papua and Papua New Guinea</v>
      </c>
      <c r="FN2" t="str">
        <f>Raw!FN1</f>
        <v>Paraguay</v>
      </c>
      <c r="FO2" t="str">
        <f>Raw!FO1</f>
        <v>Peru</v>
      </c>
      <c r="FP2" t="str">
        <f>Raw!FP1</f>
        <v>Philippines</v>
      </c>
      <c r="FQ2" t="str">
        <f>Raw!FQ1</f>
        <v>Pitcairn Islands</v>
      </c>
      <c r="FR2" t="str">
        <f>Raw!FR1</f>
        <v>Poland</v>
      </c>
      <c r="FS2" t="str">
        <f>Raw!FS1</f>
        <v>Portugal</v>
      </c>
      <c r="FT2" t="str">
        <f>Raw!FT1</f>
        <v>Puerto Rico</v>
      </c>
      <c r="FU2" t="str">
        <f>Raw!FU1</f>
        <v>Qatar</v>
      </c>
      <c r="FV2" t="str">
        <f>Raw!FV1</f>
        <v>Reunion</v>
      </c>
      <c r="FW2" t="str">
        <f>Raw!FW1</f>
        <v>Romania</v>
      </c>
      <c r="FX2" t="str">
        <f>Raw!FX1</f>
        <v>Russia</v>
      </c>
      <c r="FY2" t="str">
        <f>Raw!FY1</f>
        <v>Rwanda</v>
      </c>
      <c r="FZ2" t="str">
        <f>Raw!FZ1</f>
        <v>Saint Helena</v>
      </c>
      <c r="GA2" t="str">
        <f>Raw!GA1</f>
        <v>Saint Kitts and Nevis</v>
      </c>
      <c r="GB2" t="str">
        <f>Raw!GB1</f>
        <v>Saint Lucia</v>
      </c>
      <c r="GC2" t="str">
        <f>Raw!GC1</f>
        <v>Saint-Pierre and Miquelon</v>
      </c>
      <c r="GD2" t="str">
        <f>Raw!GD1</f>
        <v>Saint Vincent and the Grenadines</v>
      </c>
      <c r="GE2" t="str">
        <f>Raw!GE1</f>
        <v>Samoa</v>
      </c>
      <c r="GF2" t="str">
        <f>Raw!GF1</f>
        <v>San Marino</v>
      </c>
      <c r="GG2" t="str">
        <f>Raw!GG1</f>
        <v>Sao Tome and Principe</v>
      </c>
      <c r="GH2" t="str">
        <f>Raw!GH1</f>
        <v>Saudi Arabia</v>
      </c>
      <c r="GI2" t="str">
        <f>Raw!GI1</f>
        <v>Senegal</v>
      </c>
      <c r="GJ2" t="str">
        <f>Raw!GJ1</f>
        <v>Serbia</v>
      </c>
      <c r="GK2" t="str">
        <f>Raw!GK1</f>
        <v>Seychelles</v>
      </c>
      <c r="GL2" t="str">
        <f>Raw!GL1</f>
        <v>Sierra Leone</v>
      </c>
      <c r="GM2" t="str">
        <f>Raw!GM1</f>
        <v>Singapore</v>
      </c>
      <c r="GN2" t="str">
        <f>Raw!GN1</f>
        <v>Slovak Republic</v>
      </c>
      <c r="GO2" t="str">
        <f>Raw!GO1</f>
        <v>Slovenia</v>
      </c>
      <c r="GP2" t="str">
        <f>Raw!GP1</f>
        <v>Solomon Islands</v>
      </c>
      <c r="GQ2" t="str">
        <f>Raw!GQ1</f>
        <v>Somalia</v>
      </c>
      <c r="GR2" t="str">
        <f>Raw!GR1</f>
        <v>Somaliland and Puntland</v>
      </c>
      <c r="GS2" t="str">
        <f>Raw!GS1</f>
        <v>South Africa</v>
      </c>
      <c r="GT2" t="str">
        <f>Raw!GT1</f>
        <v>Spain</v>
      </c>
      <c r="GU2" t="str">
        <f>Raw!GU1</f>
        <v>Sri Lanka</v>
      </c>
      <c r="GV2" t="str">
        <f>Raw!GV1</f>
        <v>Sudan</v>
      </c>
      <c r="GW2" t="str">
        <f>Raw!GW1</f>
        <v>Suriname</v>
      </c>
      <c r="GX2" t="str">
        <f>Raw!GX1</f>
        <v>Svalbard</v>
      </c>
      <c r="GY2" t="str">
        <f>Raw!GY1</f>
        <v>Swaziland</v>
      </c>
      <c r="GZ2" t="str">
        <f>Raw!GZ1</f>
        <v>Sweden</v>
      </c>
      <c r="HA2" t="str">
        <f>Raw!HA1</f>
        <v>Switzerland</v>
      </c>
      <c r="HB2" t="str">
        <f>Raw!HB1</f>
        <v>Syria</v>
      </c>
      <c r="HC2" t="str">
        <f>Raw!HC1</f>
        <v>Taiwan</v>
      </c>
      <c r="HD2" t="str">
        <f>Raw!HD1</f>
        <v>Tajikistan</v>
      </c>
      <c r="HE2" t="str">
        <f>Raw!HE1</f>
        <v>Tanzania</v>
      </c>
      <c r="HF2" t="str">
        <f>Raw!HF1</f>
        <v>Thailand</v>
      </c>
      <c r="HG2" t="str">
        <f>Raw!HG1</f>
        <v>Timor-Leste</v>
      </c>
      <c r="HH2" t="str">
        <f>Raw!HH1</f>
        <v>Togo</v>
      </c>
      <c r="HI2" t="str">
        <f>Raw!HI1</f>
        <v>Tokelau</v>
      </c>
      <c r="HJ2" t="str">
        <f>Raw!HJ1</f>
        <v>Tonga</v>
      </c>
      <c r="HK2" t="str">
        <f>Raw!HK1</f>
        <v>Transdniester Republic</v>
      </c>
      <c r="HL2" t="str">
        <f>Raw!HL1</f>
        <v>Trinidad and Tobago</v>
      </c>
      <c r="HM2" t="str">
        <f>Raw!HM1</f>
        <v>Tunisia</v>
      </c>
      <c r="HN2" t="str">
        <f>Raw!HN1</f>
        <v>Turkey</v>
      </c>
      <c r="HO2" t="str">
        <f>Raw!HO1</f>
        <v>Turkmenistan</v>
      </c>
      <c r="HP2" t="str">
        <f>Raw!HP1</f>
        <v>Turks and Caicos Islands</v>
      </c>
      <c r="HQ2" t="str">
        <f>Raw!HQ1</f>
        <v>Tuvalu</v>
      </c>
      <c r="HR2" t="str">
        <f>Raw!HR1</f>
        <v>Uganda</v>
      </c>
      <c r="HS2" t="str">
        <f>Raw!HS1</f>
        <v>Ukraine</v>
      </c>
      <c r="HT2" t="str">
        <f>Raw!HT1</f>
        <v>United Arab Emirates</v>
      </c>
      <c r="HU2" t="str">
        <f>Raw!HU1</f>
        <v>United Kingdom</v>
      </c>
      <c r="HV2" t="str">
        <f>Raw!HV1</f>
        <v>United States</v>
      </c>
      <c r="HW2" t="str">
        <f>Raw!HW1</f>
        <v>Uruguay</v>
      </c>
      <c r="HX2" t="str">
        <f>Raw!HX1</f>
        <v>Uzbekistan</v>
      </c>
      <c r="HY2" t="str">
        <f>Raw!HY1</f>
        <v>Vanuatu</v>
      </c>
      <c r="HZ2" t="str">
        <f>Raw!HZ1</f>
        <v>Vatican City</v>
      </c>
      <c r="IA2" t="str">
        <f>Raw!IA1</f>
        <v>Venezuela, RB</v>
      </c>
      <c r="IB2" t="s">
        <v>1151</v>
      </c>
      <c r="IC2" t="str">
        <f>Raw!IC1</f>
        <v>Virgin Islands (U.S.)</v>
      </c>
      <c r="ID2" t="str">
        <f>Raw!ID1</f>
        <v>Wallis and Futuna</v>
      </c>
      <c r="IE2" t="str">
        <f>Raw!IE1</f>
        <v>West Bank and Gaza</v>
      </c>
      <c r="IF2" t="str">
        <f>Raw!IF1</f>
        <v>Yemen, North and united</v>
      </c>
      <c r="IG2" t="str">
        <f>Raw!IG1</f>
        <v>Zambia</v>
      </c>
      <c r="IH2" t="str">
        <f>Raw!IH1</f>
        <v>Zimbabwe</v>
      </c>
    </row>
    <row r="3" spans="1:242" s="59" customFormat="1" x14ac:dyDescent="0.25">
      <c r="A3" s="57" t="s">
        <v>1154</v>
      </c>
      <c r="B3" s="59">
        <v>1</v>
      </c>
      <c r="C3" s="59">
        <f>B3+1</f>
        <v>2</v>
      </c>
      <c r="D3" s="59">
        <f t="shared" ref="D3:BO3" si="0">C3+1</f>
        <v>3</v>
      </c>
      <c r="E3" s="59">
        <f t="shared" si="0"/>
        <v>4</v>
      </c>
      <c r="F3" s="59">
        <f t="shared" si="0"/>
        <v>5</v>
      </c>
      <c r="G3" s="59">
        <f t="shared" si="0"/>
        <v>6</v>
      </c>
      <c r="H3" s="59">
        <f t="shared" si="0"/>
        <v>7</v>
      </c>
      <c r="I3" s="59">
        <f t="shared" si="0"/>
        <v>8</v>
      </c>
      <c r="J3" s="59">
        <f t="shared" si="0"/>
        <v>9</v>
      </c>
      <c r="K3" s="59">
        <f t="shared" si="0"/>
        <v>10</v>
      </c>
      <c r="L3" s="59">
        <f t="shared" si="0"/>
        <v>11</v>
      </c>
      <c r="M3" s="59">
        <f t="shared" si="0"/>
        <v>12</v>
      </c>
      <c r="N3" s="59">
        <f t="shared" si="0"/>
        <v>13</v>
      </c>
      <c r="O3" s="59">
        <f t="shared" si="0"/>
        <v>14</v>
      </c>
      <c r="P3" s="59">
        <f t="shared" si="0"/>
        <v>15</v>
      </c>
      <c r="Q3" s="59">
        <f t="shared" si="0"/>
        <v>16</v>
      </c>
      <c r="R3" s="59">
        <f t="shared" si="0"/>
        <v>17</v>
      </c>
      <c r="S3" s="59">
        <f t="shared" si="0"/>
        <v>18</v>
      </c>
      <c r="T3" s="59">
        <f t="shared" si="0"/>
        <v>19</v>
      </c>
      <c r="U3" s="59">
        <f t="shared" si="0"/>
        <v>20</v>
      </c>
      <c r="V3" s="59">
        <f t="shared" si="0"/>
        <v>21</v>
      </c>
      <c r="W3" s="59">
        <f t="shared" si="0"/>
        <v>22</v>
      </c>
      <c r="X3" s="59">
        <f t="shared" si="0"/>
        <v>23</v>
      </c>
      <c r="Y3" s="59">
        <f t="shared" si="0"/>
        <v>24</v>
      </c>
      <c r="Z3" s="59">
        <f t="shared" si="0"/>
        <v>25</v>
      </c>
      <c r="AA3" s="59">
        <f t="shared" si="0"/>
        <v>26</v>
      </c>
      <c r="AB3" s="59">
        <f t="shared" si="0"/>
        <v>27</v>
      </c>
      <c r="AC3" s="59">
        <f t="shared" si="0"/>
        <v>28</v>
      </c>
      <c r="AD3" s="59">
        <f t="shared" si="0"/>
        <v>29</v>
      </c>
      <c r="AE3" s="59">
        <f t="shared" si="0"/>
        <v>30</v>
      </c>
      <c r="AF3" s="59">
        <f t="shared" si="0"/>
        <v>31</v>
      </c>
      <c r="AG3" s="59">
        <f t="shared" si="0"/>
        <v>32</v>
      </c>
      <c r="AH3" s="59">
        <f t="shared" si="0"/>
        <v>33</v>
      </c>
      <c r="AI3" s="59">
        <f t="shared" si="0"/>
        <v>34</v>
      </c>
      <c r="AJ3" s="59">
        <f t="shared" si="0"/>
        <v>35</v>
      </c>
      <c r="AK3" s="59">
        <f t="shared" si="0"/>
        <v>36</v>
      </c>
      <c r="AL3" s="59">
        <f t="shared" si="0"/>
        <v>37</v>
      </c>
      <c r="AM3" s="59">
        <f t="shared" si="0"/>
        <v>38</v>
      </c>
      <c r="AN3" s="59">
        <f t="shared" si="0"/>
        <v>39</v>
      </c>
      <c r="AO3" s="59">
        <f t="shared" si="0"/>
        <v>40</v>
      </c>
      <c r="AP3" s="59">
        <f t="shared" si="0"/>
        <v>41</v>
      </c>
      <c r="AQ3" s="59">
        <f t="shared" si="0"/>
        <v>42</v>
      </c>
      <c r="AR3" s="59">
        <f t="shared" si="0"/>
        <v>43</v>
      </c>
      <c r="AS3" s="59">
        <f t="shared" si="0"/>
        <v>44</v>
      </c>
      <c r="AT3" s="59">
        <f t="shared" si="0"/>
        <v>45</v>
      </c>
      <c r="AU3" s="59">
        <f t="shared" si="0"/>
        <v>46</v>
      </c>
      <c r="AV3" s="59">
        <f t="shared" si="0"/>
        <v>47</v>
      </c>
      <c r="AW3" s="59">
        <f t="shared" si="0"/>
        <v>48</v>
      </c>
      <c r="AX3" s="59">
        <f t="shared" si="0"/>
        <v>49</v>
      </c>
      <c r="AY3" s="59">
        <f t="shared" si="0"/>
        <v>50</v>
      </c>
      <c r="AZ3" s="59">
        <f t="shared" si="0"/>
        <v>51</v>
      </c>
      <c r="BA3" s="59">
        <f t="shared" si="0"/>
        <v>52</v>
      </c>
      <c r="BB3" s="59">
        <f t="shared" si="0"/>
        <v>53</v>
      </c>
      <c r="BC3" s="59">
        <f t="shared" si="0"/>
        <v>54</v>
      </c>
      <c r="BD3" s="59">
        <f t="shared" si="0"/>
        <v>55</v>
      </c>
      <c r="BE3" s="59">
        <f t="shared" si="0"/>
        <v>56</v>
      </c>
      <c r="BF3" s="59">
        <f t="shared" si="0"/>
        <v>57</v>
      </c>
      <c r="BG3" s="59">
        <f t="shared" si="0"/>
        <v>58</v>
      </c>
      <c r="BH3" s="59">
        <f t="shared" si="0"/>
        <v>59</v>
      </c>
      <c r="BI3" s="59">
        <f t="shared" si="0"/>
        <v>60</v>
      </c>
      <c r="BJ3" s="59">
        <f t="shared" si="0"/>
        <v>61</v>
      </c>
      <c r="BK3" s="59">
        <f t="shared" si="0"/>
        <v>62</v>
      </c>
      <c r="BL3" s="59">
        <f t="shared" si="0"/>
        <v>63</v>
      </c>
      <c r="BM3" s="59">
        <f t="shared" si="0"/>
        <v>64</v>
      </c>
      <c r="BN3" s="59">
        <f t="shared" si="0"/>
        <v>65</v>
      </c>
      <c r="BO3" s="59">
        <f t="shared" si="0"/>
        <v>66</v>
      </c>
      <c r="BP3" s="59">
        <f t="shared" ref="BP3:EA3" si="1">BO3+1</f>
        <v>67</v>
      </c>
      <c r="BQ3" s="59">
        <f t="shared" si="1"/>
        <v>68</v>
      </c>
      <c r="BR3" s="59">
        <f t="shared" si="1"/>
        <v>69</v>
      </c>
      <c r="BS3" s="59">
        <f t="shared" si="1"/>
        <v>70</v>
      </c>
      <c r="BT3" s="59">
        <f t="shared" si="1"/>
        <v>71</v>
      </c>
      <c r="BU3" s="59">
        <f t="shared" si="1"/>
        <v>72</v>
      </c>
      <c r="BV3" s="59">
        <f t="shared" si="1"/>
        <v>73</v>
      </c>
      <c r="BW3" s="59">
        <f t="shared" si="1"/>
        <v>74</v>
      </c>
      <c r="BX3" s="59">
        <f t="shared" si="1"/>
        <v>75</v>
      </c>
      <c r="BY3" s="59">
        <f t="shared" si="1"/>
        <v>76</v>
      </c>
      <c r="BZ3" s="59">
        <f t="shared" si="1"/>
        <v>77</v>
      </c>
      <c r="CA3" s="59">
        <f t="shared" si="1"/>
        <v>78</v>
      </c>
      <c r="CB3" s="59">
        <f t="shared" si="1"/>
        <v>79</v>
      </c>
      <c r="CC3" s="59">
        <f t="shared" si="1"/>
        <v>80</v>
      </c>
      <c r="CD3" s="59">
        <f t="shared" si="1"/>
        <v>81</v>
      </c>
      <c r="CE3" s="59">
        <f t="shared" si="1"/>
        <v>82</v>
      </c>
      <c r="CF3" s="59">
        <f t="shared" si="1"/>
        <v>83</v>
      </c>
      <c r="CG3" s="59">
        <f t="shared" si="1"/>
        <v>84</v>
      </c>
      <c r="CH3" s="59">
        <f t="shared" si="1"/>
        <v>85</v>
      </c>
      <c r="CI3" s="59">
        <f t="shared" si="1"/>
        <v>86</v>
      </c>
      <c r="CJ3" s="59">
        <f t="shared" si="1"/>
        <v>87</v>
      </c>
      <c r="CK3" s="59">
        <f t="shared" si="1"/>
        <v>88</v>
      </c>
      <c r="CL3" s="59">
        <f t="shared" si="1"/>
        <v>89</v>
      </c>
      <c r="CM3" s="59">
        <f t="shared" si="1"/>
        <v>90</v>
      </c>
      <c r="CN3" s="59">
        <f t="shared" si="1"/>
        <v>91</v>
      </c>
      <c r="CO3" s="59">
        <f t="shared" si="1"/>
        <v>92</v>
      </c>
      <c r="CP3" s="59">
        <f t="shared" si="1"/>
        <v>93</v>
      </c>
      <c r="CQ3" s="59">
        <f t="shared" si="1"/>
        <v>94</v>
      </c>
      <c r="CR3" s="59">
        <f t="shared" si="1"/>
        <v>95</v>
      </c>
      <c r="CS3" s="59">
        <f t="shared" si="1"/>
        <v>96</v>
      </c>
      <c r="CT3" s="59">
        <f t="shared" si="1"/>
        <v>97</v>
      </c>
      <c r="CU3" s="59">
        <f t="shared" si="1"/>
        <v>98</v>
      </c>
      <c r="CV3" s="59">
        <f t="shared" si="1"/>
        <v>99</v>
      </c>
      <c r="CW3" s="59">
        <f t="shared" si="1"/>
        <v>100</v>
      </c>
      <c r="CX3" s="59">
        <f t="shared" si="1"/>
        <v>101</v>
      </c>
      <c r="CY3" s="59">
        <f t="shared" si="1"/>
        <v>102</v>
      </c>
      <c r="CZ3" s="59">
        <f t="shared" si="1"/>
        <v>103</v>
      </c>
      <c r="DA3" s="59">
        <f t="shared" si="1"/>
        <v>104</v>
      </c>
      <c r="DB3" s="59">
        <f t="shared" si="1"/>
        <v>105</v>
      </c>
      <c r="DC3" s="59">
        <f t="shared" si="1"/>
        <v>106</v>
      </c>
      <c r="DD3" s="59">
        <f t="shared" si="1"/>
        <v>107</v>
      </c>
      <c r="DE3" s="59">
        <f t="shared" si="1"/>
        <v>108</v>
      </c>
      <c r="DF3" s="59">
        <f t="shared" si="1"/>
        <v>109</v>
      </c>
      <c r="DG3" s="59">
        <f t="shared" si="1"/>
        <v>110</v>
      </c>
      <c r="DH3" s="59">
        <f t="shared" si="1"/>
        <v>111</v>
      </c>
      <c r="DI3" s="59">
        <f t="shared" si="1"/>
        <v>112</v>
      </c>
      <c r="DJ3" s="59">
        <f t="shared" si="1"/>
        <v>113</v>
      </c>
      <c r="DK3" s="59">
        <f t="shared" si="1"/>
        <v>114</v>
      </c>
      <c r="DL3" s="59">
        <f t="shared" si="1"/>
        <v>115</v>
      </c>
      <c r="DM3" s="59">
        <f t="shared" si="1"/>
        <v>116</v>
      </c>
      <c r="DN3" s="59">
        <f t="shared" si="1"/>
        <v>117</v>
      </c>
      <c r="DO3" s="59">
        <f t="shared" si="1"/>
        <v>118</v>
      </c>
      <c r="DP3" s="59">
        <f t="shared" si="1"/>
        <v>119</v>
      </c>
      <c r="DQ3" s="59">
        <f t="shared" si="1"/>
        <v>120</v>
      </c>
      <c r="DR3" s="59">
        <f t="shared" si="1"/>
        <v>121</v>
      </c>
      <c r="DS3" s="59">
        <f t="shared" si="1"/>
        <v>122</v>
      </c>
      <c r="DT3" s="59">
        <f t="shared" si="1"/>
        <v>123</v>
      </c>
      <c r="DU3" s="59">
        <f t="shared" si="1"/>
        <v>124</v>
      </c>
      <c r="DV3" s="59">
        <f t="shared" si="1"/>
        <v>125</v>
      </c>
      <c r="DW3" s="59">
        <f t="shared" si="1"/>
        <v>126</v>
      </c>
      <c r="DX3" s="59">
        <f t="shared" si="1"/>
        <v>127</v>
      </c>
      <c r="DY3" s="59">
        <f t="shared" si="1"/>
        <v>128</v>
      </c>
      <c r="DZ3" s="59">
        <f t="shared" si="1"/>
        <v>129</v>
      </c>
      <c r="EA3" s="59">
        <f t="shared" si="1"/>
        <v>130</v>
      </c>
      <c r="EB3" s="59">
        <f t="shared" ref="EB3:GM3" si="2">EA3+1</f>
        <v>131</v>
      </c>
      <c r="EC3" s="59">
        <f t="shared" si="2"/>
        <v>132</v>
      </c>
      <c r="ED3" s="59">
        <f t="shared" si="2"/>
        <v>133</v>
      </c>
      <c r="EE3" s="59">
        <f t="shared" si="2"/>
        <v>134</v>
      </c>
      <c r="EF3" s="59">
        <f t="shared" si="2"/>
        <v>135</v>
      </c>
      <c r="EG3" s="59">
        <f t="shared" si="2"/>
        <v>136</v>
      </c>
      <c r="EH3" s="59">
        <f t="shared" si="2"/>
        <v>137</v>
      </c>
      <c r="EI3" s="59">
        <f t="shared" si="2"/>
        <v>138</v>
      </c>
      <c r="EJ3" s="59">
        <f t="shared" si="2"/>
        <v>139</v>
      </c>
      <c r="EK3" s="59">
        <f t="shared" si="2"/>
        <v>140</v>
      </c>
      <c r="EL3" s="59">
        <f t="shared" si="2"/>
        <v>141</v>
      </c>
      <c r="EM3" s="59">
        <f t="shared" si="2"/>
        <v>142</v>
      </c>
      <c r="EN3" s="59">
        <f t="shared" si="2"/>
        <v>143</v>
      </c>
      <c r="EO3" s="59">
        <f t="shared" si="2"/>
        <v>144</v>
      </c>
      <c r="EP3" s="59">
        <f t="shared" si="2"/>
        <v>145</v>
      </c>
      <c r="EQ3" s="59">
        <f t="shared" si="2"/>
        <v>146</v>
      </c>
      <c r="ER3" s="59">
        <f t="shared" si="2"/>
        <v>147</v>
      </c>
      <c r="ES3" s="59">
        <f t="shared" si="2"/>
        <v>148</v>
      </c>
      <c r="ET3" s="59">
        <f t="shared" si="2"/>
        <v>149</v>
      </c>
      <c r="EU3" s="59">
        <f t="shared" si="2"/>
        <v>150</v>
      </c>
      <c r="EV3" s="59">
        <f t="shared" si="2"/>
        <v>151</v>
      </c>
      <c r="EW3" s="59">
        <f t="shared" si="2"/>
        <v>152</v>
      </c>
      <c r="EX3" s="59">
        <f t="shared" si="2"/>
        <v>153</v>
      </c>
      <c r="EY3" s="59">
        <f t="shared" si="2"/>
        <v>154</v>
      </c>
      <c r="EZ3" s="59">
        <f t="shared" si="2"/>
        <v>155</v>
      </c>
      <c r="FA3" s="59">
        <f t="shared" si="2"/>
        <v>156</v>
      </c>
      <c r="FB3" s="59">
        <f t="shared" si="2"/>
        <v>157</v>
      </c>
      <c r="FC3" s="59">
        <f t="shared" si="2"/>
        <v>158</v>
      </c>
      <c r="FD3" s="59">
        <f t="shared" si="2"/>
        <v>159</v>
      </c>
      <c r="FE3" s="59">
        <f t="shared" si="2"/>
        <v>160</v>
      </c>
      <c r="FF3" s="59">
        <f t="shared" si="2"/>
        <v>161</v>
      </c>
      <c r="FG3" s="59">
        <f t="shared" si="2"/>
        <v>162</v>
      </c>
      <c r="FH3" s="59">
        <f t="shared" si="2"/>
        <v>163</v>
      </c>
      <c r="FI3" s="59">
        <f t="shared" si="2"/>
        <v>164</v>
      </c>
      <c r="FJ3" s="59">
        <f t="shared" si="2"/>
        <v>165</v>
      </c>
      <c r="FK3" s="59">
        <f t="shared" si="2"/>
        <v>166</v>
      </c>
      <c r="FL3" s="59">
        <f t="shared" si="2"/>
        <v>167</v>
      </c>
      <c r="FM3" s="59">
        <f t="shared" si="2"/>
        <v>168</v>
      </c>
      <c r="FN3" s="59">
        <f t="shared" si="2"/>
        <v>169</v>
      </c>
      <c r="FO3" s="59">
        <f t="shared" si="2"/>
        <v>170</v>
      </c>
      <c r="FP3" s="59">
        <f t="shared" si="2"/>
        <v>171</v>
      </c>
      <c r="FQ3" s="59">
        <f t="shared" si="2"/>
        <v>172</v>
      </c>
      <c r="FR3" s="59">
        <f t="shared" si="2"/>
        <v>173</v>
      </c>
      <c r="FS3" s="59">
        <f t="shared" si="2"/>
        <v>174</v>
      </c>
      <c r="FT3" s="59">
        <f t="shared" si="2"/>
        <v>175</v>
      </c>
      <c r="FU3" s="59">
        <f t="shared" si="2"/>
        <v>176</v>
      </c>
      <c r="FV3" s="59">
        <f t="shared" si="2"/>
        <v>177</v>
      </c>
      <c r="FW3" s="59">
        <f t="shared" si="2"/>
        <v>178</v>
      </c>
      <c r="FX3" s="59">
        <f t="shared" si="2"/>
        <v>179</v>
      </c>
      <c r="FY3" s="59">
        <f t="shared" si="2"/>
        <v>180</v>
      </c>
      <c r="FZ3" s="59">
        <f t="shared" si="2"/>
        <v>181</v>
      </c>
      <c r="GA3" s="59">
        <f t="shared" si="2"/>
        <v>182</v>
      </c>
      <c r="GB3" s="59">
        <f t="shared" si="2"/>
        <v>183</v>
      </c>
      <c r="GC3" s="59">
        <f t="shared" si="2"/>
        <v>184</v>
      </c>
      <c r="GD3" s="59">
        <f t="shared" si="2"/>
        <v>185</v>
      </c>
      <c r="GE3" s="59">
        <f t="shared" si="2"/>
        <v>186</v>
      </c>
      <c r="GF3" s="59">
        <f t="shared" si="2"/>
        <v>187</v>
      </c>
      <c r="GG3" s="59">
        <f t="shared" si="2"/>
        <v>188</v>
      </c>
      <c r="GH3" s="59">
        <f t="shared" si="2"/>
        <v>189</v>
      </c>
      <c r="GI3" s="59">
        <f t="shared" si="2"/>
        <v>190</v>
      </c>
      <c r="GJ3" s="59">
        <f t="shared" si="2"/>
        <v>191</v>
      </c>
      <c r="GK3" s="59">
        <f t="shared" si="2"/>
        <v>192</v>
      </c>
      <c r="GL3" s="59">
        <f t="shared" si="2"/>
        <v>193</v>
      </c>
      <c r="GM3" s="59">
        <f t="shared" si="2"/>
        <v>194</v>
      </c>
      <c r="GN3" s="59">
        <f t="shared" ref="GN3:IH3" si="3">GM3+1</f>
        <v>195</v>
      </c>
      <c r="GO3" s="59">
        <f t="shared" si="3"/>
        <v>196</v>
      </c>
      <c r="GP3" s="59">
        <f t="shared" si="3"/>
        <v>197</v>
      </c>
      <c r="GQ3" s="59">
        <f t="shared" si="3"/>
        <v>198</v>
      </c>
      <c r="GR3" s="59">
        <f t="shared" si="3"/>
        <v>199</v>
      </c>
      <c r="GS3" s="59">
        <f t="shared" si="3"/>
        <v>200</v>
      </c>
      <c r="GT3" s="59">
        <f t="shared" si="3"/>
        <v>201</v>
      </c>
      <c r="GU3" s="59">
        <f t="shared" si="3"/>
        <v>202</v>
      </c>
      <c r="GV3" s="59">
        <f t="shared" si="3"/>
        <v>203</v>
      </c>
      <c r="GW3" s="59">
        <f t="shared" si="3"/>
        <v>204</v>
      </c>
      <c r="GX3" s="59">
        <f t="shared" si="3"/>
        <v>205</v>
      </c>
      <c r="GY3" s="59">
        <f t="shared" si="3"/>
        <v>206</v>
      </c>
      <c r="GZ3" s="59">
        <f t="shared" si="3"/>
        <v>207</v>
      </c>
      <c r="HA3" s="59">
        <f t="shared" si="3"/>
        <v>208</v>
      </c>
      <c r="HB3" s="59">
        <f t="shared" si="3"/>
        <v>209</v>
      </c>
      <c r="HC3" s="59">
        <f t="shared" si="3"/>
        <v>210</v>
      </c>
      <c r="HD3" s="59">
        <f t="shared" si="3"/>
        <v>211</v>
      </c>
      <c r="HE3" s="59">
        <f t="shared" si="3"/>
        <v>212</v>
      </c>
      <c r="HF3" s="59">
        <f t="shared" si="3"/>
        <v>213</v>
      </c>
      <c r="HG3" s="59">
        <f t="shared" si="3"/>
        <v>214</v>
      </c>
      <c r="HH3" s="59">
        <f t="shared" si="3"/>
        <v>215</v>
      </c>
      <c r="HI3" s="59">
        <f t="shared" si="3"/>
        <v>216</v>
      </c>
      <c r="HJ3" s="59">
        <f t="shared" si="3"/>
        <v>217</v>
      </c>
      <c r="HK3" s="59">
        <f t="shared" si="3"/>
        <v>218</v>
      </c>
      <c r="HL3" s="59">
        <f t="shared" si="3"/>
        <v>219</v>
      </c>
      <c r="HM3" s="59">
        <f t="shared" si="3"/>
        <v>220</v>
      </c>
      <c r="HN3" s="59">
        <f t="shared" si="3"/>
        <v>221</v>
      </c>
      <c r="HO3" s="59">
        <f t="shared" si="3"/>
        <v>222</v>
      </c>
      <c r="HP3" s="59">
        <f t="shared" si="3"/>
        <v>223</v>
      </c>
      <c r="HQ3" s="59">
        <f t="shared" si="3"/>
        <v>224</v>
      </c>
      <c r="HR3" s="59">
        <f t="shared" si="3"/>
        <v>225</v>
      </c>
      <c r="HS3" s="59">
        <f t="shared" si="3"/>
        <v>226</v>
      </c>
      <c r="HT3" s="59">
        <f t="shared" si="3"/>
        <v>227</v>
      </c>
      <c r="HU3" s="59">
        <f t="shared" si="3"/>
        <v>228</v>
      </c>
      <c r="HV3" s="59">
        <f t="shared" si="3"/>
        <v>229</v>
      </c>
      <c r="HW3" s="59">
        <f t="shared" si="3"/>
        <v>230</v>
      </c>
      <c r="HX3" s="59">
        <f t="shared" si="3"/>
        <v>231</v>
      </c>
      <c r="HY3" s="59">
        <f t="shared" si="3"/>
        <v>232</v>
      </c>
      <c r="HZ3" s="59">
        <f t="shared" si="3"/>
        <v>233</v>
      </c>
      <c r="IA3" s="59">
        <f t="shared" si="3"/>
        <v>234</v>
      </c>
      <c r="IB3" s="59">
        <f t="shared" si="3"/>
        <v>235</v>
      </c>
      <c r="IC3" s="59">
        <f t="shared" si="3"/>
        <v>236</v>
      </c>
      <c r="ID3" s="59">
        <f t="shared" si="3"/>
        <v>237</v>
      </c>
      <c r="IE3" s="59">
        <f t="shared" si="3"/>
        <v>238</v>
      </c>
      <c r="IF3" s="59">
        <f t="shared" si="3"/>
        <v>239</v>
      </c>
      <c r="IG3" s="59">
        <f t="shared" si="3"/>
        <v>240</v>
      </c>
      <c r="IH3" s="59">
        <f t="shared" si="3"/>
        <v>241</v>
      </c>
    </row>
    <row r="4" spans="1:242" x14ac:dyDescent="0.25">
      <c r="A4" t="str">
        <f ca="1">LEFT(INDIRECT("Raw!"&amp;ADDRESS(2+12*(ROW(A3)),COLUMN(A2))),4)</f>
        <v>1948</v>
      </c>
      <c r="B4" s="25">
        <f ca="1">IFERROR((1+'US Inflation'!$C5)*(1+('Black Market End of Year'!B4-'Black Market End of Year'!B3)/'Black Market End of Year'!B3)-1,"Error")</f>
        <v>0.17532192965596782</v>
      </c>
      <c r="C4" s="25">
        <f ca="1">IFERROR((1+'US Inflation'!$C5)*(1+('Black Market End of Year'!C4-'Black Market End of Year'!C3)/'Black Market End of Year'!C3)-1,"Error")</f>
        <v>1.0590823381521055</v>
      </c>
      <c r="D4" s="25" t="str">
        <f ca="1">IFERROR((1+'US Inflation'!$C5)*(1+('Black Market End of Year'!D4-'Black Market End of Year'!D3)/'Black Market End of Year'!D3)-1,"Error")</f>
        <v>Error</v>
      </c>
      <c r="E4" s="25">
        <f>IFERROR((1+'US Inflation'!$C5)*(1+('Black Market End of Year'!E4-'Black Market End of Year'!E3)/'Black Market End of Year'!E3)-1,"Error")</f>
        <v>8.837209302325566E-2</v>
      </c>
      <c r="F4" s="25" t="str">
        <f ca="1">IFERROR((1+'US Inflation'!$C5)*(1+('Black Market End of Year'!F4-'Black Market End of Year'!F3)/'Black Market End of Year'!F3)-1,"Error")</f>
        <v>Error</v>
      </c>
      <c r="G4" s="25" t="str">
        <f ca="1">IFERROR((1+'US Inflation'!$C5)*(1+('Black Market End of Year'!G4-'Black Market End of Year'!G3)/'Black Market End of Year'!G3)-1,"Error")</f>
        <v>Error</v>
      </c>
      <c r="H4" s="25" t="str">
        <f ca="1">IFERROR((1+'US Inflation'!$C5)*(1+('Black Market End of Year'!H4-'Black Market End of Year'!H3)/'Black Market End of Year'!H3)-1,"Error")</f>
        <v>Error</v>
      </c>
      <c r="I4" s="25" t="str">
        <f ca="1">IFERROR((1+'US Inflation'!$C5)*(1+('Black Market End of Year'!I4-'Black Market End of Year'!I3)/'Black Market End of Year'!I3)-1,"Error")</f>
        <v>Error</v>
      </c>
      <c r="J4" s="25">
        <f ca="1">IFERROR((1+'US Inflation'!$C5)*(1+('Black Market End of Year'!J4-'Black Market End of Year'!J3)/'Black Market End of Year'!J3)-1,"Error")</f>
        <v>1.0973837209302326</v>
      </c>
      <c r="K4" s="25" t="str">
        <f ca="1">IFERROR((1+'US Inflation'!$C5)*(1+('Black Market End of Year'!K4-'Black Market End of Year'!K3)/'Black Market End of Year'!K3)-1,"Error")</f>
        <v>Error</v>
      </c>
      <c r="L4" s="25" t="str">
        <f ca="1">IFERROR((1+'US Inflation'!$C5)*(1+('Black Market End of Year'!L4-'Black Market End of Year'!L3)/'Black Market End of Year'!L3)-1,"Error")</f>
        <v>Error</v>
      </c>
      <c r="M4" s="25">
        <f ca="1">IFERROR((1+'US Inflation'!$C5)*(1+('Black Market End of Year'!M4-'Black Market End of Year'!M3)/'Black Market End of Year'!M3)-1,"Error")</f>
        <v>8.837209302325566E-2</v>
      </c>
      <c r="N4" s="25">
        <f ca="1">IFERROR((1+'US Inflation'!$C5)*(1+('Black Market End of Year'!N4-'Black Market End of Year'!N3)/'Black Market End of Year'!N3)-1,"Error")</f>
        <v>-0.56465116279069771</v>
      </c>
      <c r="O4" s="25" t="str">
        <f ca="1">IFERROR((1+'US Inflation'!$C5)*(1+('Black Market End of Year'!O4-'Black Market End of Year'!O3)/'Black Market End of Year'!O3)-1,"Error")</f>
        <v>Error</v>
      </c>
      <c r="P4" s="25" t="str">
        <f ca="1">IFERROR((1+'US Inflation'!$C5)*(1+('Black Market End of Year'!P4-'Black Market End of Year'!P3)/'Black Market End of Year'!P3)-1,"Error")</f>
        <v>Error</v>
      </c>
      <c r="Q4" s="25" t="str">
        <f ca="1">IFERROR((1+'US Inflation'!$C5)*(1+('Black Market End of Year'!Q4-'Black Market End of Year'!Q3)/'Black Market End of Year'!Q3)-1,"Error")</f>
        <v>Error</v>
      </c>
      <c r="R4" s="25" t="str">
        <f ca="1">IFERROR((1+'US Inflation'!$C5)*(1+('Black Market End of Year'!R4-'Black Market End of Year'!R3)/'Black Market End of Year'!R3)-1,"Error")</f>
        <v>Error</v>
      </c>
      <c r="S4" s="25" t="str">
        <f ca="1">IFERROR((1+'US Inflation'!$C5)*(1+('Black Market End of Year'!S4-'Black Market End of Year'!S3)/'Black Market End of Year'!S3)-1,"Error")</f>
        <v>Error</v>
      </c>
      <c r="T4" s="25" t="str">
        <f ca="1">IFERROR((1+'US Inflation'!$C5)*(1+('Black Market End of Year'!T4-'Black Market End of Year'!T3)/'Black Market End of Year'!T3)-1,"Error")</f>
        <v>Error</v>
      </c>
      <c r="U4" s="25">
        <f ca="1">IFERROR((1+'US Inflation'!$C5)*(1+('Black Market End of Year'!U4-'Black Market End of Year'!U3)/'Black Market End of Year'!U3)-1,"Error")</f>
        <v>0.19999999999999996</v>
      </c>
      <c r="V4" s="25" t="str">
        <f ca="1">IFERROR((1+'US Inflation'!$C5)*(1+('Black Market End of Year'!V4-'Black Market End of Year'!V3)/'Black Market End of Year'!V3)-1,"Error")</f>
        <v>Error</v>
      </c>
      <c r="W4" s="25" t="str">
        <f ca="1">IFERROR((1+'US Inflation'!$C5)*(1+('Black Market End of Year'!W4-'Black Market End of Year'!W3)/'Black Market End of Year'!W3)-1,"Error")</f>
        <v>Error</v>
      </c>
      <c r="X4" s="25" t="str">
        <f ca="1">IFERROR((1+'US Inflation'!$C5)*(1+('Black Market End of Year'!X4-'Black Market End of Year'!X3)/'Black Market End of Year'!X3)-1,"Error")</f>
        <v>Error</v>
      </c>
      <c r="Y4" s="25" t="str">
        <f ca="1">IFERROR((1+'US Inflation'!$C5)*(1+('Black Market End of Year'!Y4-'Black Market End of Year'!Y3)/'Black Market End of Year'!Y3)-1,"Error")</f>
        <v>Error</v>
      </c>
      <c r="Z4" s="25" t="str">
        <f ca="1">IFERROR((1+'US Inflation'!$C5)*(1+('Black Market End of Year'!Z4-'Black Market End of Year'!Z3)/'Black Market End of Year'!Z3)-1,"Error")</f>
        <v>Error</v>
      </c>
      <c r="AA4" s="25" t="str">
        <f ca="1">IFERROR((1+'US Inflation'!$C5)*(1+('Black Market End of Year'!AA4-'Black Market End of Year'!AA3)/'Black Market End of Year'!AA3)-1,"Error")</f>
        <v>Error</v>
      </c>
      <c r="AB4" s="25" t="str">
        <f ca="1">IFERROR((1+'US Inflation'!$C5)*(1+('Black Market End of Year'!AB4-'Black Market End of Year'!AB3)/'Black Market End of Year'!AB3)-1,"Error")</f>
        <v>Error</v>
      </c>
      <c r="AC4" s="25">
        <f ca="1">IFERROR((1+'US Inflation'!$C5)*(1+('Black Market End of Year'!AC4-'Black Market End of Year'!AC3)/'Black Market End of Year'!AC3)-1,"Error")</f>
        <v>0.2428507126781696</v>
      </c>
      <c r="AD4" s="25" t="str">
        <f ca="1">IFERROR((1+'US Inflation'!$C5)*(1+('Black Market End of Year'!AD4-'Black Market End of Year'!AD3)/'Black Market End of Year'!AD3)-1,"Error")</f>
        <v>Error</v>
      </c>
      <c r="AE4" s="25" t="str">
        <f ca="1">IFERROR((1+'US Inflation'!$C5)*(1+('Black Market End of Year'!AE4-'Black Market End of Year'!AE3)/'Black Market End of Year'!AE3)-1,"Error")</f>
        <v>Error</v>
      </c>
      <c r="AF4" s="25">
        <f ca="1">IFERROR((1+'US Inflation'!$C5)*(1+('Black Market End of Year'!AF4-'Black Market End of Year'!AF3)/'Black Market End of Year'!AF3)-1,"Error")</f>
        <v>0.38139534883720905</v>
      </c>
      <c r="AG4" s="25">
        <f ca="1">IFERROR((1+'US Inflation'!$C5)*(1+('Black Market End of Year'!AG4-'Black Market End of Year'!AG3)/'Black Market End of Year'!AG3)-1,"Error")</f>
        <v>0.15858964741185266</v>
      </c>
      <c r="AH4" s="25" t="str">
        <f ca="1">IFERROR((1+'US Inflation'!$C5)*(1+('Black Market End of Year'!AH4-'Black Market End of Year'!AH3)/'Black Market End of Year'!AH3)-1,"Error")</f>
        <v>Error</v>
      </c>
      <c r="AI4" s="25" t="str">
        <f ca="1">IFERROR((1+'US Inflation'!$C5)*(1+('Black Market End of Year'!AI4-'Black Market End of Year'!AI3)/'Black Market End of Year'!AI3)-1,"Error")</f>
        <v>Error</v>
      </c>
      <c r="AJ4" s="25">
        <f ca="1">IFERROR((1+'US Inflation'!$C5)*(1+('Black Market End of Year'!AJ4-'Black Market End of Year'!AJ3)/'Black Market End of Year'!AJ3)-1,"Error")</f>
        <v>0.17429620563035475</v>
      </c>
      <c r="AK4" s="25" t="str">
        <f ca="1">IFERROR((1+'US Inflation'!$C5)*(1+('Black Market End of Year'!AK4-'Black Market End of Year'!AK3)/'Black Market End of Year'!AK3)-1,"Error")</f>
        <v>Error</v>
      </c>
      <c r="AL4" s="25">
        <f ca="1">IFERROR((1+'US Inflation'!$C5)*(1+('Black Market End of Year'!AL4-'Black Market End of Year'!AL3)/'Black Market End of Year'!AL3)-1,"Error")</f>
        <v>5.9219269102989802E-2</v>
      </c>
      <c r="AM4" s="25" t="str">
        <f ca="1">IFERROR((1+'US Inflation'!$C5)*(1+('Black Market End of Year'!AM4-'Black Market End of Year'!AM3)/'Black Market End of Year'!AM3)-1,"Error")</f>
        <v>Error</v>
      </c>
      <c r="AN4" s="25" t="str">
        <f ca="1">IFERROR((1+'US Inflation'!$C5)*(1+('Black Market End of Year'!AN4-'Black Market End of Year'!AN3)/'Black Market End of Year'!AN3)-1,"Error")</f>
        <v>Error</v>
      </c>
      <c r="AO4" s="25" t="str">
        <f ca="1">IFERROR((1+'US Inflation'!$C5)*(1+('Black Market End of Year'!AO4-'Black Market End of Year'!AO3)/'Black Market End of Year'!AO3)-1,"Error")</f>
        <v>Error</v>
      </c>
      <c r="AP4" s="25" t="str">
        <f ca="1">IFERROR((1+'US Inflation'!$C5)*(1+('Black Market End of Year'!AP4-'Black Market End of Year'!AP3)/'Black Market End of Year'!AP3)-1,"Error")</f>
        <v>Error</v>
      </c>
      <c r="AQ4" s="25" t="str">
        <f ca="1">IFERROR((1+'US Inflation'!$C5)*(1+('Black Market End of Year'!AQ4-'Black Market End of Year'!AQ3)/'Black Market End of Year'!AQ3)-1,"Error")</f>
        <v>Error</v>
      </c>
      <c r="AR4" s="25">
        <f ca="1">IFERROR((1+'US Inflation'!$C5)*(1+('Black Market End of Year'!AR4-'Black Market End of Year'!AR3)/'Black Market End of Year'!AR3)-1,"Error")</f>
        <v>2472.5729386892172</v>
      </c>
      <c r="AS4" s="25" t="str">
        <f ca="1">IFERROR((1+'US Inflation'!$C5)*(1+('Black Market End of Year'!AS4-'Black Market End of Year'!AS3)/'Black Market End of Year'!AS3)-1,"Error")</f>
        <v>Error</v>
      </c>
      <c r="AT4" s="25" t="str">
        <f ca="1">IFERROR((1+'US Inflation'!$C5)*(1+('Black Market End of Year'!AT4-'Black Market End of Year'!AT3)/'Black Market End of Year'!AT3)-1,"Error")</f>
        <v>Error</v>
      </c>
      <c r="AU4" s="25" t="str">
        <f ca="1">IFERROR((1+'US Inflation'!$C5)*(1+('Black Market End of Year'!AU4-'Black Market End of Year'!AU3)/'Black Market End of Year'!AU3)-1,"Error")</f>
        <v>Error</v>
      </c>
      <c r="AV4" s="25" t="str">
        <f ca="1">IFERROR((1+'US Inflation'!$C5)*(1+('Black Market End of Year'!AV4-'Black Market End of Year'!AV3)/'Black Market End of Year'!AV3)-1,"Error")</f>
        <v>Error</v>
      </c>
      <c r="AW4" s="25" t="str">
        <f ca="1">IFERROR((1+'US Inflation'!$C5)*(1+('Black Market End of Year'!AW4-'Black Market End of Year'!AW3)/'Black Market End of Year'!AW3)-1,"Error")</f>
        <v>Error</v>
      </c>
      <c r="AX4" s="25" t="str">
        <f ca="1">IFERROR((1+'US Inflation'!$C5)*(1+('Black Market End of Year'!AX4-'Black Market End of Year'!AX3)/'Black Market End of Year'!AX3)-1,"Error")</f>
        <v>Error</v>
      </c>
      <c r="AY4" s="25" t="str">
        <f ca="1">IFERROR((1+'US Inflation'!$C5)*(1+('Black Market End of Year'!AY4-'Black Market End of Year'!AY3)/'Black Market End of Year'!AY3)-1,"Error")</f>
        <v>Error</v>
      </c>
      <c r="AZ4" s="25" t="str">
        <f ca="1">IFERROR((1+'US Inflation'!$C5)*(1+('Black Market End of Year'!AZ4-'Black Market End of Year'!AZ3)/'Black Market End of Year'!AZ3)-1,"Error")</f>
        <v>Error</v>
      </c>
      <c r="BA4" s="25" t="str">
        <f ca="1">IFERROR((1+'US Inflation'!$C5)*(1+('Black Market End of Year'!BA4-'Black Market End of Year'!BA3)/'Black Market End of Year'!BA3)-1,"Error")</f>
        <v>Error</v>
      </c>
      <c r="BB4" s="25" t="str">
        <f ca="1">IFERROR((1+'US Inflation'!$C5)*(1+('Black Market End of Year'!BB4-'Black Market End of Year'!BB3)/'Black Market End of Year'!BB3)-1,"Error")</f>
        <v>Error</v>
      </c>
      <c r="BC4" s="25">
        <f ca="1">IFERROR((1+'US Inflation'!$C5)*(1+('Black Market End of Year'!BC4-'Black Market End of Year'!BC3)/'Black Market End of Year'!BC3)-1,"Error")</f>
        <v>8.837209302325566E-2</v>
      </c>
      <c r="BD4" s="25" t="str">
        <f ca="1">IFERROR((1+'US Inflation'!$C5)*(1+('Black Market End of Year'!BD4-'Black Market End of Year'!BD3)/'Black Market End of Year'!BD3)-1,"Error")</f>
        <v>Error</v>
      </c>
      <c r="BE4" s="25" t="str">
        <f ca="1">IFERROR((1+'US Inflation'!$C5)*(1+('Black Market End of Year'!BE4-'Black Market End of Year'!BE3)/'Black Market End of Year'!BE3)-1,"Error")</f>
        <v>Error</v>
      </c>
      <c r="BF4" s="25">
        <f ca="1">IFERROR((1+'US Inflation'!$C5)*(1+('Black Market End of Year'!BF4-'Black Market End of Year'!BF3)/'Black Market End of Year'!BF3)-1,"Error")</f>
        <v>2.2877906976744184</v>
      </c>
      <c r="BG4" s="25">
        <f ca="1">IFERROR((1+'US Inflation'!$C5)*(1+('Black Market End of Year'!BG4-'Black Market End of Year'!BG3)/'Black Market End of Year'!BG3)-1,"Error")</f>
        <v>0.28200884576972429</v>
      </c>
      <c r="BH4" s="25" t="str">
        <f ca="1">IFERROR((1+'US Inflation'!$C5)*(1+('Black Market End of Year'!BH4-'Black Market End of Year'!BH3)/'Black Market End of Year'!BH3)-1,"Error")</f>
        <v>Error</v>
      </c>
      <c r="BI4" s="25" t="str">
        <f ca="1">IFERROR((1+'US Inflation'!$C5)*(1+('Black Market End of Year'!BI4-'Black Market End of Year'!BI3)/'Black Market End of Year'!BI3)-1,"Error")</f>
        <v>Error</v>
      </c>
      <c r="BJ4" s="25">
        <f ca="1">IFERROR((1+'US Inflation'!$C5)*(1+('Black Market End of Year'!BJ4-'Black Market End of Year'!BJ3)/'Black Market End of Year'!BJ3)-1,"Error")</f>
        <v>8.837209302325566E-2</v>
      </c>
      <c r="BK4" s="25">
        <f ca="1">IFERROR((1+'US Inflation'!$C5)*(1+('Black Market End of Year'!BK4-'Black Market End of Year'!BK3)/'Black Market End of Year'!BK3)-1,"Error")</f>
        <v>5.8956631049654318E-2</v>
      </c>
      <c r="BL4" s="25">
        <f ca="1">IFERROR((1+'US Inflation'!$C5)*(1+('Black Market End of Year'!BL4-'Black Market End of Year'!BL3)/'Black Market End of Year'!BL3)-1,"Error")</f>
        <v>7.7519379844959158E-3</v>
      </c>
      <c r="BM4" s="25">
        <f ca="1">IFERROR((1+'US Inflation'!$C5)*(1+('Black Market End of Year'!BM4-'Black Market End of Year'!BM3)/'Black Market End of Year'!BM3)-1,"Error")</f>
        <v>8.837209302325566E-2</v>
      </c>
      <c r="BN4" s="25" t="str">
        <f ca="1">IFERROR((1+'US Inflation'!$C5)*(1+('Black Market End of Year'!BN4-'Black Market End of Year'!BN3)/'Black Market End of Year'!BN3)-1,"Error")</f>
        <v>Error</v>
      </c>
      <c r="BO4" s="25" t="str">
        <f ca="1">IFERROR((1+'US Inflation'!$C5)*(1+('Black Market End of Year'!BO4-'Black Market End of Year'!BO3)/'Black Market End of Year'!BO3)-1,"Error")</f>
        <v>Error</v>
      </c>
      <c r="BP4" s="25" t="str">
        <f ca="1">IFERROR((1+'US Inflation'!$C5)*(1+('Black Market End of Year'!BP4-'Black Market End of Year'!BP3)/'Black Market End of Year'!BP3)-1,"Error")</f>
        <v>Error</v>
      </c>
      <c r="BQ4" s="25" t="str">
        <f ca="1">IFERROR((1+'US Inflation'!$C5)*(1+('Black Market End of Year'!BQ4-'Black Market End of Year'!BQ3)/'Black Market End of Year'!BQ3)-1,"Error")</f>
        <v>Error</v>
      </c>
      <c r="BR4" s="25" t="str">
        <f ca="1">IFERROR((1+'US Inflation'!$C5)*(1+('Black Market End of Year'!BR4-'Black Market End of Year'!BR3)/'Black Market End of Year'!BR3)-1,"Error")</f>
        <v>Error</v>
      </c>
      <c r="BS4" s="25" t="str">
        <f ca="1">IFERROR((1+'US Inflation'!$C5)*(1+('Black Market End of Year'!BS4-'Black Market End of Year'!BS3)/'Black Market End of Year'!BS3)-1,"Error")</f>
        <v>Error</v>
      </c>
      <c r="BT4" s="25" t="str">
        <f ca="1">IFERROR((1+'US Inflation'!$C5)*(1+('Black Market End of Year'!BT4-'Black Market End of Year'!BT3)/'Black Market End of Year'!BT3)-1,"Error")</f>
        <v>Error</v>
      </c>
      <c r="BU4" s="25" t="str">
        <f ca="1">IFERROR((1+'US Inflation'!$C5)*(1+('Black Market End of Year'!BU4-'Black Market End of Year'!BU3)/'Black Market End of Year'!BU3)-1,"Error")</f>
        <v>Error</v>
      </c>
      <c r="BV4" s="25">
        <f ca="1">IFERROR((1+'US Inflation'!$C5)*(1+('Black Market End of Year'!BV4-'Black Market End of Year'!BV3)/'Black Market End of Year'!BV3)-1,"Error")</f>
        <v>0.43346568349404424</v>
      </c>
      <c r="BW4" s="25">
        <f ca="1">IFERROR((1+'US Inflation'!$C5)*(1+('Black Market End of Year'!BW4-'Black Market End of Year'!BW3)/'Black Market End of Year'!BW3)-1,"Error")</f>
        <v>0.88651162790697646</v>
      </c>
      <c r="BX4" s="25" t="str">
        <f ca="1">IFERROR((1+'US Inflation'!$C5)*(1+('Black Market End of Year'!BX4-'Black Market End of Year'!BX3)/'Black Market End of Year'!BX3)-1,"Error")</f>
        <v>Error</v>
      </c>
      <c r="BY4" s="25" t="str">
        <f ca="1">IFERROR((1+'US Inflation'!$C5)*(1+('Black Market End of Year'!BY4-'Black Market End of Year'!BY3)/'Black Market End of Year'!BY3)-1,"Error")</f>
        <v>Error</v>
      </c>
      <c r="BZ4" s="25" t="str">
        <f ca="1">IFERROR((1+'US Inflation'!$C5)*(1+('Black Market End of Year'!BZ4-'Black Market End of Year'!BZ3)/'Black Market End of Year'!BZ3)-1,"Error")</f>
        <v>Error</v>
      </c>
      <c r="CA4" s="25" t="str">
        <f ca="1">IFERROR((1+'US Inflation'!$C5)*(1+('Black Market End of Year'!CA4-'Black Market End of Year'!CA3)/'Black Market End of Year'!CA3)-1,"Error")</f>
        <v>Error</v>
      </c>
      <c r="CB4" s="25" t="str">
        <f ca="1">IFERROR((1+'US Inflation'!$C5)*(1+('Black Market End of Year'!CB4-'Black Market End of Year'!CB3)/'Black Market End of Year'!CB3)-1,"Error")</f>
        <v>Error</v>
      </c>
      <c r="CC4" s="25">
        <f ca="1">IFERROR((1+'US Inflation'!$C5)*(1+('Black Market End of Year'!CC4-'Black Market End of Year'!CC3)/'Black Market End of Year'!CC3)-1,"Error")</f>
        <v>-5.0569025235032261E-2</v>
      </c>
      <c r="CD4" s="25" t="str">
        <f ca="1">IFERROR((1+'US Inflation'!$C5)*(1+('Black Market End of Year'!CD4-'Black Market End of Year'!CD3)/'Black Market End of Year'!CD3)-1,"Error")</f>
        <v>Error</v>
      </c>
      <c r="CE4" s="25" t="str">
        <f ca="1">IFERROR((1+'US Inflation'!$C5)*(1+('Black Market End of Year'!CE4-'Black Market End of Year'!CE3)/'Black Market End of Year'!CE3)-1,"Error")</f>
        <v>Error</v>
      </c>
      <c r="CF4" s="25">
        <f ca="1">IFERROR((1+'US Inflation'!$C5)*(1+('Black Market End of Year'!CF4-'Black Market End of Year'!CF3)/'Black Market End of Year'!CF3)-1,"Error")</f>
        <v>0.11013953488372086</v>
      </c>
      <c r="CG4" s="25" t="str">
        <f ca="1">IFERROR((1+'US Inflation'!$C5)*(1+('Black Market End of Year'!CG4-'Black Market End of Year'!CG3)/'Black Market End of Year'!CG3)-1,"Error")</f>
        <v>Error</v>
      </c>
      <c r="CH4" s="25" t="str">
        <f ca="1">IFERROR((1+'US Inflation'!$C5)*(1+('Black Market End of Year'!CH4-'Black Market End of Year'!CH3)/'Black Market End of Year'!CH3)-1,"Error")</f>
        <v>Error</v>
      </c>
      <c r="CI4" s="25" t="str">
        <f ca="1">IFERROR((1+'US Inflation'!$C5)*(1+('Black Market End of Year'!CI4-'Black Market End of Year'!CI3)/'Black Market End of Year'!CI3)-1,"Error")</f>
        <v>Error</v>
      </c>
      <c r="CJ4" s="25" t="str">
        <f ca="1">IFERROR((1+'US Inflation'!$C5)*(1+('Black Market End of Year'!CJ4-'Black Market End of Year'!CJ3)/'Black Market End of Year'!CJ3)-1,"Error")</f>
        <v>Error</v>
      </c>
      <c r="CK4" s="25" t="str">
        <f ca="1">IFERROR((1+'US Inflation'!$C5)*(1+('Black Market End of Year'!CK4-'Black Market End of Year'!CK3)/'Black Market End of Year'!CK3)-1,"Error")</f>
        <v>Error</v>
      </c>
      <c r="CL4" s="25" t="str">
        <f ca="1">IFERROR((1+'US Inflation'!$C5)*(1+('Black Market End of Year'!CL4-'Black Market End of Year'!CL3)/'Black Market End of Year'!CL3)-1,"Error")</f>
        <v>Error</v>
      </c>
      <c r="CM4" s="25" t="str">
        <f ca="1">IFERROR((1+'US Inflation'!$C5)*(1+('Black Market End of Year'!CM4-'Black Market End of Year'!CM3)/'Black Market End of Year'!CM3)-1,"Error")</f>
        <v>Error</v>
      </c>
      <c r="CN4" s="25" t="str">
        <f ca="1">IFERROR((1+'US Inflation'!$C5)*(1+('Black Market End of Year'!CN4-'Black Market End of Year'!CN3)/'Black Market End of Year'!CN3)-1,"Error")</f>
        <v>Error</v>
      </c>
      <c r="CO4" s="25" t="str">
        <f ca="1">IFERROR((1+'US Inflation'!$C5)*(1+('Black Market End of Year'!CO4-'Black Market End of Year'!CO3)/'Black Market End of Year'!CO3)-1,"Error")</f>
        <v>Error</v>
      </c>
      <c r="CP4" s="25">
        <f ca="1">IFERROR((1+'US Inflation'!$C5)*(1+('Black Market End of Year'!CP4-'Black Market End of Year'!CP3)/'Black Market End of Year'!CP3)-1,"Error")</f>
        <v>8.837209302325566E-2</v>
      </c>
      <c r="CQ4" s="25">
        <f ca="1">IFERROR((1+'US Inflation'!$C5)*(1+('Black Market End of Year'!CQ4-'Black Market End of Year'!CQ3)/'Black Market End of Year'!CQ3)-1,"Error")</f>
        <v>8.837209302325566E-2</v>
      </c>
      <c r="CR4" s="25">
        <f ca="1">IFERROR((1+'US Inflation'!$C5)*(1+('Black Market End of Year'!CR4-'Black Market End of Year'!CR3)/'Black Market End of Year'!CR3)-1,"Error")</f>
        <v>5.8727716948692388E-2</v>
      </c>
      <c r="CS4" s="25">
        <f ca="1">IFERROR((1+'US Inflation'!$C5)*(1+('Black Market End of Year'!CS4-'Black Market End of Year'!CS3)/'Black Market End of Year'!CS3)-1,"Error")</f>
        <v>0.43206854345165224</v>
      </c>
      <c r="CT4" s="25" t="str">
        <f ca="1">IFERROR((1+'US Inflation'!$C5)*(1+('Black Market End of Year'!CT4-'Black Market End of Year'!CT3)/'Black Market End of Year'!CT3)-1,"Error")</f>
        <v>Error</v>
      </c>
      <c r="CU4" s="25">
        <f ca="1">IFERROR((1+'US Inflation'!$C5)*(1+('Black Market End of Year'!CU4-'Black Market End of Year'!CU3)/'Black Market End of Year'!CU3)-1,"Error")</f>
        <v>0.38767441860465079</v>
      </c>
      <c r="CV4" s="25">
        <f ca="1">IFERROR((1+'US Inflation'!$C5)*(1+('Black Market End of Year'!CV4-'Black Market End of Year'!CV3)/'Black Market End of Year'!CV3)-1,"Error")</f>
        <v>0.21558441558441532</v>
      </c>
      <c r="CW4" s="25">
        <f ca="1">IFERROR((1+'US Inflation'!$C5)*(1+('Black Market End of Year'!CW4-'Black Market End of Year'!CW3)/'Black Market End of Year'!CW3)-1,"Error")</f>
        <v>0.20753692072653185</v>
      </c>
      <c r="CX4" s="25">
        <f ca="1">IFERROR((1+'US Inflation'!$C5)*(1+('Black Market End of Year'!CX4-'Black Market End of Year'!CX3)/'Black Market End of Year'!CX3)-1,"Error")</f>
        <v>-0.10584918957012002</v>
      </c>
      <c r="CY4" s="25">
        <f ca="1">IFERROR((1+'US Inflation'!$C5)*(1+('Black Market End of Year'!CY4-'Black Market End of Year'!CY3)/'Black Market End of Year'!CY3)-1,"Error")</f>
        <v>-4.9169435215948853E-3</v>
      </c>
      <c r="CZ4" s="25" t="str">
        <f ca="1">IFERROR((1+'US Inflation'!$C5)*(1+('Black Market End of Year'!CZ4-'Black Market End of Year'!CZ3)/'Black Market End of Year'!CZ3)-1,"Error")</f>
        <v>Error</v>
      </c>
      <c r="DA4" s="25">
        <f ca="1">IFERROR((1+'US Inflation'!$C5)*(1+('Black Market End of Year'!DA4-'Black Market End of Year'!DA3)/'Black Market End of Year'!DA3)-1,"Error")</f>
        <v>0.15819218955682302</v>
      </c>
      <c r="DB4" s="25">
        <f ca="1">IFERROR((1+'US Inflation'!$C5)*(1+('Black Market End of Year'!DB4-'Black Market End of Year'!DB3)/'Black Market End of Year'!DB3)-1,"Error")</f>
        <v>0.22790697674418592</v>
      </c>
      <c r="DC4" s="25" t="str">
        <f ca="1">IFERROR((1+'US Inflation'!$C5)*(1+('Black Market End of Year'!DC4-'Black Market End of Year'!DC3)/'Black Market End of Year'!DC3)-1,"Error")</f>
        <v>Error</v>
      </c>
      <c r="DD4" s="25">
        <f ca="1">IFERROR((1+'US Inflation'!$C5)*(1+('Black Market End of Year'!DD4-'Black Market End of Year'!DD3)/'Black Market End of Year'!DD3)-1,"Error")</f>
        <v>0.41762751612272808</v>
      </c>
      <c r="DE4" s="25" t="str">
        <f ca="1">IFERROR((1+'US Inflation'!$C5)*(1+('Black Market End of Year'!DE4-'Black Market End of Year'!DE3)/'Black Market End of Year'!DE3)-1,"Error")</f>
        <v>Error</v>
      </c>
      <c r="DF4" s="25">
        <f ca="1">IFERROR((1+'US Inflation'!$C5)*(1+('Black Market End of Year'!DF4-'Black Market End of Year'!DF3)/'Black Market End of Year'!DF3)-1,"Error")</f>
        <v>-1</v>
      </c>
      <c r="DG4" s="25" t="str">
        <f ca="1">IFERROR((1+'US Inflation'!$C5)*(1+('Black Market End of Year'!DG4-'Black Market End of Year'!DG3)/'Black Market End of Year'!DG3)-1,"Error")</f>
        <v>Error</v>
      </c>
      <c r="DH4" s="25" t="str">
        <f ca="1">IFERROR((1+'US Inflation'!$C5)*(1+('Black Market End of Year'!DH4-'Black Market End of Year'!DH3)/'Black Market End of Year'!DH3)-1,"Error")</f>
        <v>Error</v>
      </c>
      <c r="DI4" s="25" t="str">
        <f ca="1">IFERROR((1+'US Inflation'!$C5)*(1+('Black Market End of Year'!DI4-'Black Market End of Year'!DI3)/'Black Market End of Year'!DI3)-1,"Error")</f>
        <v>Error</v>
      </c>
      <c r="DJ4" s="25" t="str">
        <f ca="1">IFERROR((1+'US Inflation'!$C5)*(1+('Black Market End of Year'!DJ4-'Black Market End of Year'!DJ3)/'Black Market End of Year'!DJ3)-1,"Error")</f>
        <v>Error</v>
      </c>
      <c r="DK4" s="25">
        <f ca="1">IFERROR((1+'US Inflation'!$C5)*(1+('Black Market End of Year'!DK4-'Black Market End of Year'!DK3)/'Black Market End of Year'!DK3)-1,"Error")</f>
        <v>2.1925581395348837</v>
      </c>
      <c r="DL4" s="25" t="str">
        <f ca="1">IFERROR((1+'US Inflation'!$C5)*(1+('Black Market End of Year'!DL4-'Black Market End of Year'!DL3)/'Black Market End of Year'!DL3)-1,"Error")</f>
        <v>Error</v>
      </c>
      <c r="DM4" s="25" t="str">
        <f ca="1">IFERROR((1+'US Inflation'!$C5)*(1+('Black Market End of Year'!DM4-'Black Market End of Year'!DM3)/'Black Market End of Year'!DM3)-1,"Error")</f>
        <v>Error</v>
      </c>
      <c r="DN4" s="25" t="str">
        <f ca="1">IFERROR((1+'US Inflation'!$C5)*(1+('Black Market End of Year'!DN4-'Black Market End of Year'!DN3)/'Black Market End of Year'!DN3)-1,"Error")</f>
        <v>Error</v>
      </c>
      <c r="DO4" s="25">
        <f ca="1">IFERROR((1+'US Inflation'!$C5)*(1+('Black Market End of Year'!DO4-'Black Market End of Year'!DO3)/'Black Market End of Year'!DO3)-1,"Error")</f>
        <v>0.17429620563035475</v>
      </c>
      <c r="DP4" s="25" t="str">
        <f ca="1">IFERROR((1+'US Inflation'!$C5)*(1+('Black Market End of Year'!DP4-'Black Market End of Year'!DP3)/'Black Market End of Year'!DP3)-1,"Error")</f>
        <v>Error</v>
      </c>
      <c r="DQ4" s="25">
        <f ca="1">IFERROR((1+'US Inflation'!$C5)*(1+('Black Market End of Year'!DQ4-'Black Market End of Year'!DQ3)/'Black Market End of Year'!DQ3)-1,"Error")</f>
        <v>0.22232558139534864</v>
      </c>
      <c r="DR4" s="25" t="str">
        <f ca="1">IFERROR((1+'US Inflation'!$C5)*(1+('Black Market End of Year'!DR4-'Black Market End of Year'!DR3)/'Black Market End of Year'!DR3)-1,"Error")</f>
        <v>Error</v>
      </c>
      <c r="DS4" s="25" t="str">
        <f ca="1">IFERROR((1+'US Inflation'!$C5)*(1+('Black Market End of Year'!DS4-'Black Market End of Year'!DS3)/'Black Market End of Year'!DS3)-1,"Error")</f>
        <v>Error</v>
      </c>
      <c r="DT4" s="25" t="str">
        <f ca="1">IFERROR((1+'US Inflation'!$C5)*(1+('Black Market End of Year'!DT4-'Black Market End of Year'!DT3)/'Black Market End of Year'!DT3)-1,"Error")</f>
        <v>Error</v>
      </c>
      <c r="DU4" s="25" t="str">
        <f ca="1">IFERROR((1+'US Inflation'!$C5)*(1+('Black Market End of Year'!DU4-'Black Market End of Year'!DU3)/'Black Market End of Year'!DU3)-1,"Error")</f>
        <v>Error</v>
      </c>
      <c r="DV4" s="25" t="str">
        <f ca="1">IFERROR((1+'US Inflation'!$C5)*(1+('Black Market End of Year'!DV4-'Black Market End of Year'!DV3)/'Black Market End of Year'!DV3)-1,"Error")</f>
        <v>Error</v>
      </c>
      <c r="DW4" s="25">
        <f ca="1">IFERROR((1+'US Inflation'!$C5)*(1+('Black Market End of Year'!DW4-'Black Market End of Year'!DW3)/'Black Market End of Year'!DW3)-1,"Error")</f>
        <v>0.19999999999999996</v>
      </c>
      <c r="DX4" s="25" t="str">
        <f ca="1">IFERROR((1+'US Inflation'!$C5)*(1+('Black Market End of Year'!DX4-'Black Market End of Year'!DX3)/'Black Market End of Year'!DX3)-1,"Error")</f>
        <v>Error</v>
      </c>
      <c r="DY4" s="25" t="str">
        <f ca="1">IFERROR((1+'US Inflation'!$C5)*(1+('Black Market End of Year'!DY4-'Black Market End of Year'!DY3)/'Black Market End of Year'!DY3)-1,"Error")</f>
        <v>Error</v>
      </c>
      <c r="DZ4" s="25" t="str">
        <f ca="1">IFERROR((1+'US Inflation'!$C5)*(1+('Black Market End of Year'!DZ4-'Black Market End of Year'!DZ3)/'Black Market End of Year'!DZ3)-1,"Error")</f>
        <v>Error</v>
      </c>
      <c r="EA4" s="25" t="str">
        <f ca="1">IFERROR((1+'US Inflation'!$C5)*(1+('Black Market End of Year'!EA4-'Black Market End of Year'!EA3)/'Black Market End of Year'!EA3)-1,"Error")</f>
        <v>Error</v>
      </c>
      <c r="EB4" s="25">
        <f ca="1">IFERROR((1+'US Inflation'!$C5)*(1+('Black Market End of Year'!EB4-'Black Market End of Year'!EB3)/'Black Market End of Year'!EB3)-1,"Error")</f>
        <v>0.38139534883720905</v>
      </c>
      <c r="EC4" s="25" t="str">
        <f ca="1">IFERROR((1+'US Inflation'!$C5)*(1+('Black Market End of Year'!EC4-'Black Market End of Year'!EC3)/'Black Market End of Year'!EC3)-1,"Error")</f>
        <v>Error</v>
      </c>
      <c r="ED4" s="25" t="str">
        <f ca="1">IFERROR((1+'US Inflation'!$C5)*(1+('Black Market End of Year'!ED4-'Black Market End of Year'!ED3)/'Black Market End of Year'!ED3)-1,"Error")</f>
        <v>Error</v>
      </c>
      <c r="EE4" s="25" t="str">
        <f ca="1">IFERROR((1+'US Inflation'!$C5)*(1+('Black Market End of Year'!EE4-'Black Market End of Year'!EE3)/'Black Market End of Year'!EE3)-1,"Error")</f>
        <v>Error</v>
      </c>
      <c r="EF4" s="25" t="str">
        <f ca="1">IFERROR((1+'US Inflation'!$C5)*(1+('Black Market End of Year'!EF4-'Black Market End of Year'!EF3)/'Black Market End of Year'!EF3)-1,"Error")</f>
        <v>Error</v>
      </c>
      <c r="EG4" s="25" t="str">
        <f ca="1">IFERROR((1+'US Inflation'!$C5)*(1+('Black Market End of Year'!EG4-'Black Market End of Year'!EG3)/'Black Market End of Year'!EG3)-1,"Error")</f>
        <v>Error</v>
      </c>
      <c r="EH4" s="25" t="str">
        <f ca="1">IFERROR((1+'US Inflation'!$C5)*(1+('Black Market End of Year'!EH4-'Black Market End of Year'!EH3)/'Black Market End of Year'!EH3)-1,"Error")</f>
        <v>Error</v>
      </c>
      <c r="EI4" s="25" t="str">
        <f ca="1">IFERROR((1+'US Inflation'!$C5)*(1+('Black Market End of Year'!EI4-'Black Market End of Year'!EI3)/'Black Market End of Year'!EI3)-1,"Error")</f>
        <v>Error</v>
      </c>
      <c r="EJ4" s="25" t="str">
        <f ca="1">IFERROR((1+'US Inflation'!$C5)*(1+('Black Market End of Year'!EJ4-'Black Market End of Year'!EJ3)/'Black Market End of Year'!EJ3)-1,"Error")</f>
        <v>Error</v>
      </c>
      <c r="EK4" s="25">
        <f ca="1">IFERROR((1+'US Inflation'!$C5)*(1+('Black Market End of Year'!EK4-'Black Market End of Year'!EK3)/'Black Market End of Year'!EK3)-1,"Error")</f>
        <v>0.59000861326442666</v>
      </c>
      <c r="EL4" s="25" t="str">
        <f ca="1">IFERROR((1+'US Inflation'!$C5)*(1+('Black Market End of Year'!EL4-'Black Market End of Year'!EL3)/'Black Market End of Year'!EL3)-1,"Error")</f>
        <v>Error</v>
      </c>
      <c r="EM4" s="25" t="str">
        <f ca="1">IFERROR((1+'US Inflation'!$C5)*(1+('Black Market End of Year'!EM4-'Black Market End of Year'!EM3)/'Black Market End of Year'!EM3)-1,"Error")</f>
        <v>Error</v>
      </c>
      <c r="EN4" s="25" t="str">
        <f ca="1">IFERROR((1+'US Inflation'!$C5)*(1+('Black Market End of Year'!EN4-'Black Market End of Year'!EN3)/'Black Market End of Year'!EN3)-1,"Error")</f>
        <v>Error</v>
      </c>
      <c r="EO4" s="25" t="str">
        <f ca="1">IFERROR((1+'US Inflation'!$C5)*(1+('Black Market End of Year'!EO4-'Black Market End of Year'!EO3)/'Black Market End of Year'!EO3)-1,"Error")</f>
        <v>Error</v>
      </c>
      <c r="EP4" s="25" t="str">
        <f ca="1">IFERROR((1+'US Inflation'!$C5)*(1+('Black Market End of Year'!EP4-'Black Market End of Year'!EP3)/'Black Market End of Year'!EP3)-1,"Error")</f>
        <v>Error</v>
      </c>
      <c r="EQ4" s="25" t="str">
        <f ca="1">IFERROR((1+'US Inflation'!$C5)*(1+('Black Market End of Year'!EQ4-'Black Market End of Year'!EQ3)/'Black Market End of Year'!EQ3)-1,"Error")</f>
        <v>Error</v>
      </c>
      <c r="ER4" s="25" t="str">
        <f ca="1">IFERROR((1+'US Inflation'!$C5)*(1+('Black Market End of Year'!ER4-'Black Market End of Year'!ER3)/'Black Market End of Year'!ER3)-1,"Error")</f>
        <v>Error</v>
      </c>
      <c r="ES4" s="25" t="str">
        <f ca="1">IFERROR((1+'US Inflation'!$C5)*(1+('Black Market End of Year'!ES4-'Black Market End of Year'!ES3)/'Black Market End of Year'!ES3)-1,"Error")</f>
        <v>Error</v>
      </c>
      <c r="ET4" s="25" t="str">
        <f ca="1">IFERROR((1+'US Inflation'!$C5)*(1+('Black Market End of Year'!ET4-'Black Market End of Year'!ET3)/'Black Market End of Year'!ET3)-1,"Error")</f>
        <v>Error</v>
      </c>
      <c r="EU4" s="25" t="str">
        <f ca="1">IFERROR((1+'US Inflation'!$C5)*(1+('Black Market End of Year'!EU4-'Black Market End of Year'!EU3)/'Black Market End of Year'!EU3)-1,"Error")</f>
        <v>Error</v>
      </c>
      <c r="EV4" s="25" t="str">
        <f ca="1">IFERROR((1+'US Inflation'!$C5)*(1+('Black Market End of Year'!EV4-'Black Market End of Year'!EV3)/'Black Market End of Year'!EV3)-1,"Error")</f>
        <v>Error</v>
      </c>
      <c r="EW4" s="25" t="str">
        <f ca="1">IFERROR((1+'US Inflation'!$C5)*(1+('Black Market End of Year'!EW4-'Black Market End of Year'!EW3)/'Black Market End of Year'!EW3)-1,"Error")</f>
        <v>Error</v>
      </c>
      <c r="EX4" s="25">
        <f ca="1">IFERROR((1+'US Inflation'!$C5)*(1+('Black Market End of Year'!EX4-'Black Market End of Year'!EX3)/'Black Market End of Year'!EX3)-1,"Error")</f>
        <v>-5.1162790697674487E-2</v>
      </c>
      <c r="EY4" s="25" t="str">
        <f ca="1">IFERROR((1+'US Inflation'!$C5)*(1+('Black Market End of Year'!EY4-'Black Market End of Year'!EY3)/'Black Market End of Year'!EY3)-1,"Error")</f>
        <v>Error</v>
      </c>
      <c r="EZ4" s="25" t="str">
        <f ca="1">IFERROR((1+'US Inflation'!$C5)*(1+('Black Market End of Year'!EZ4-'Black Market End of Year'!EZ3)/'Black Market End of Year'!EZ3)-1,"Error")</f>
        <v>Error</v>
      </c>
      <c r="FA4" s="25" t="str">
        <f ca="1">IFERROR((1+'US Inflation'!$C5)*(1+('Black Market End of Year'!FA4-'Black Market End of Year'!FA3)/'Black Market End of Year'!FA3)-1,"Error")</f>
        <v>Error</v>
      </c>
      <c r="FB4" s="25">
        <f ca="1">IFERROR((1+'US Inflation'!$C5)*(1+('Black Market End of Year'!FB4-'Black Market End of Year'!FB3)/'Black Market End of Year'!FB3)-1,"Error")</f>
        <v>0.10524607896160076</v>
      </c>
      <c r="FC4" s="25" t="str">
        <f ca="1">IFERROR((1+'US Inflation'!$C5)*(1+('Black Market End of Year'!FC4-'Black Market End of Year'!FC3)/'Black Market End of Year'!FC3)-1,"Error")</f>
        <v>Error</v>
      </c>
      <c r="FD4" s="25" t="str">
        <f ca="1">IFERROR((1+'US Inflation'!$C5)*(1+('Black Market End of Year'!FD4-'Black Market End of Year'!FD3)/'Black Market End of Year'!FD3)-1,"Error")</f>
        <v>Error</v>
      </c>
      <c r="FE4" s="25" t="str">
        <f ca="1">IFERROR((1+'US Inflation'!$C5)*(1+('Black Market End of Year'!FE4-'Black Market End of Year'!FE3)/'Black Market End of Year'!FE3)-1,"Error")</f>
        <v>Error</v>
      </c>
      <c r="FF4" s="25" t="str">
        <f ca="1">IFERROR((1+'US Inflation'!$C5)*(1+('Black Market End of Year'!FF4-'Black Market End of Year'!FF3)/'Black Market End of Year'!FF3)-1,"Error")</f>
        <v>Error</v>
      </c>
      <c r="FG4" s="25" t="str">
        <f ca="1">IFERROR((1+'US Inflation'!$C5)*(1+('Black Market End of Year'!FG4-'Black Market End of Year'!FG3)/'Black Market End of Year'!FG3)-1,"Error")</f>
        <v>Error</v>
      </c>
      <c r="FH4" s="25">
        <f ca="1">IFERROR((1+'US Inflation'!$C5)*(1+('Black Market End of Year'!FH4-'Black Market End of Year'!FH3)/'Black Market End of Year'!FH3)-1,"Error")</f>
        <v>0.25843023255813935</v>
      </c>
      <c r="FI4" s="25" t="str">
        <f ca="1">IFERROR((1+'US Inflation'!$C5)*(1+('Black Market End of Year'!FI4-'Black Market End of Year'!FI3)/'Black Market End of Year'!FI3)-1,"Error")</f>
        <v>Error</v>
      </c>
      <c r="FJ4" s="25">
        <f ca="1">IFERROR((1+'US Inflation'!$C5)*(1+('Black Market End of Year'!FJ4-'Black Market End of Year'!FJ3)/'Black Market End of Year'!FJ3)-1,"Error")</f>
        <v>0.33325581395348824</v>
      </c>
      <c r="FK4" s="25" t="str">
        <f ca="1">IFERROR((1+'US Inflation'!$C5)*(1+('Black Market End of Year'!FK4-'Black Market End of Year'!FK3)/'Black Market End of Year'!FK3)-1,"Error")</f>
        <v>Error</v>
      </c>
      <c r="FL4" s="25" t="str">
        <f ca="1">IFERROR((1+'US Inflation'!$C5)*(1+('Black Market End of Year'!FL4-'Black Market End of Year'!FL3)/'Black Market End of Year'!FL3)-1,"Error")</f>
        <v>Error</v>
      </c>
      <c r="FM4" s="25" t="str">
        <f ca="1">IFERROR((1+'US Inflation'!$C5)*(1+('Black Market End of Year'!FM4-'Black Market End of Year'!FM3)/'Black Market End of Year'!FM3)-1,"Error")</f>
        <v>Error</v>
      </c>
      <c r="FN4" s="25" t="str">
        <f ca="1">IFERROR((1+'US Inflation'!$C5)*(1+('Black Market End of Year'!FN4-'Black Market End of Year'!FN3)/'Black Market End of Year'!FN3)-1,"Error")</f>
        <v>Error</v>
      </c>
      <c r="FO4" s="25">
        <f ca="1">IFERROR((1+'US Inflation'!$C5)*(1+('Black Market End of Year'!FO4-'Black Market End of Year'!FO3)/'Black Market End of Year'!FO3)-1,"Error")</f>
        <v>0.54609867420126057</v>
      </c>
      <c r="FP4" s="25">
        <f ca="1">IFERROR((1+'US Inflation'!$C5)*(1+('Black Market End of Year'!FP4-'Black Market End of Year'!FP3)/'Black Market End of Year'!FP3)-1,"Error")</f>
        <v>8.837209302325566E-2</v>
      </c>
      <c r="FQ4" s="25" t="str">
        <f ca="1">IFERROR((1+'US Inflation'!$C5)*(1+('Black Market End of Year'!FQ4-'Black Market End of Year'!FQ3)/'Black Market End of Year'!FQ3)-1,"Error")</f>
        <v>Error</v>
      </c>
      <c r="FR4" s="25">
        <f ca="1">IFERROR((1+'US Inflation'!$C5)*(1+('Black Market End of Year'!FR4-'Black Market End of Year'!FR3)/'Black Market End of Year'!FR3)-1,"Error")</f>
        <v>1.5472538347352796</v>
      </c>
      <c r="FS4" s="25">
        <f ca="1">IFERROR((1+'US Inflation'!$C5)*(1+('Black Market End of Year'!FS4-'Black Market End of Year'!FS3)/'Black Market End of Year'!FS3)-1,"Error")</f>
        <v>0.12545090180360718</v>
      </c>
      <c r="FT4" s="25" t="str">
        <f ca="1">IFERROR((1+'US Inflation'!$C5)*(1+('Black Market End of Year'!FT4-'Black Market End of Year'!FT3)/'Black Market End of Year'!FT3)-1,"Error")</f>
        <v>Error</v>
      </c>
      <c r="FU4" s="25" t="str">
        <f ca="1">IFERROR((1+'US Inflation'!$C5)*(1+('Black Market End of Year'!FU4-'Black Market End of Year'!FU3)/'Black Market End of Year'!FU3)-1,"Error")</f>
        <v>Error</v>
      </c>
      <c r="FV4" s="25" t="str">
        <f ca="1">IFERROR((1+'US Inflation'!$C5)*(1+('Black Market End of Year'!FV4-'Black Market End of Year'!FV3)/'Black Market End of Year'!FV3)-1,"Error")</f>
        <v>Error</v>
      </c>
      <c r="FW4" s="25">
        <f ca="1">IFERROR((1+'US Inflation'!$C5)*(1+('Black Market End of Year'!FW4-'Black Market End of Year'!FW3)/'Black Market End of Year'!FW3)-1,"Error")</f>
        <v>0.33165526675786583</v>
      </c>
      <c r="FX4" s="25">
        <f ca="1">IFERROR((1+'US Inflation'!$C5)*(1+('Black Market End of Year'!FX4-'Black Market End of Year'!FX3)/'Black Market End of Year'!FX3)-1,"Error")</f>
        <v>0.57209302325581368</v>
      </c>
      <c r="FY4" s="25" t="str">
        <f ca="1">IFERROR((1+'US Inflation'!$C5)*(1+('Black Market End of Year'!FY4-'Black Market End of Year'!FY3)/'Black Market End of Year'!FY3)-1,"Error")</f>
        <v>Error</v>
      </c>
      <c r="FZ4" s="25" t="str">
        <f ca="1">IFERROR((1+'US Inflation'!$C5)*(1+('Black Market End of Year'!FZ4-'Black Market End of Year'!FZ3)/'Black Market End of Year'!FZ3)-1,"Error")</f>
        <v>Error</v>
      </c>
      <c r="GA4" s="25" t="str">
        <f ca="1">IFERROR((1+'US Inflation'!$C5)*(1+('Black Market End of Year'!GA4-'Black Market End of Year'!GA3)/'Black Market End of Year'!GA3)-1,"Error")</f>
        <v>Error</v>
      </c>
      <c r="GB4" s="25" t="str">
        <f ca="1">IFERROR((1+'US Inflation'!$C5)*(1+('Black Market End of Year'!GB4-'Black Market End of Year'!GB3)/'Black Market End of Year'!GB3)-1,"Error")</f>
        <v>Error</v>
      </c>
      <c r="GC4" s="25" t="str">
        <f ca="1">IFERROR((1+'US Inflation'!$C5)*(1+('Black Market End of Year'!GC4-'Black Market End of Year'!GC3)/'Black Market End of Year'!GC3)-1,"Error")</f>
        <v>Error</v>
      </c>
      <c r="GD4" s="25" t="str">
        <f ca="1">IFERROR((1+'US Inflation'!$C5)*(1+('Black Market End of Year'!GD4-'Black Market End of Year'!GD3)/'Black Market End of Year'!GD3)-1,"Error")</f>
        <v>Error</v>
      </c>
      <c r="GE4" s="25" t="str">
        <f ca="1">IFERROR((1+'US Inflation'!$C5)*(1+('Black Market End of Year'!GE4-'Black Market End of Year'!GE3)/'Black Market End of Year'!GE3)-1,"Error")</f>
        <v>Error</v>
      </c>
      <c r="GF4" s="25" t="str">
        <f ca="1">IFERROR((1+'US Inflation'!$C5)*(1+('Black Market End of Year'!GF4-'Black Market End of Year'!GF3)/'Black Market End of Year'!GF3)-1,"Error")</f>
        <v>Error</v>
      </c>
      <c r="GG4" s="25" t="str">
        <f ca="1">IFERROR((1+'US Inflation'!$C5)*(1+('Black Market End of Year'!GG4-'Black Market End of Year'!GG3)/'Black Market End of Year'!GG3)-1,"Error")</f>
        <v>Error</v>
      </c>
      <c r="GH4" s="25" t="str">
        <f ca="1">IFERROR((1+'US Inflation'!$C5)*(1+('Black Market End of Year'!GH4-'Black Market End of Year'!GH3)/'Black Market End of Year'!GH3)-1,"Error")</f>
        <v>Error</v>
      </c>
      <c r="GI4" s="25" t="str">
        <f ca="1">IFERROR((1+'US Inflation'!$C5)*(1+('Black Market End of Year'!GI4-'Black Market End of Year'!GI3)/'Black Market End of Year'!GI3)-1,"Error")</f>
        <v>Error</v>
      </c>
      <c r="GJ4" s="25">
        <f ca="1">IFERROR((1+'US Inflation'!$C5)*(1+('Black Market End of Year'!GJ4-'Black Market End of Year'!GJ3)/'Black Market End of Year'!GJ3)-1,"Error")</f>
        <v>1.0590823381521055</v>
      </c>
      <c r="GK4" s="25" t="str">
        <f ca="1">IFERROR((1+'US Inflation'!$C5)*(1+('Black Market End of Year'!GK4-'Black Market End of Year'!GK3)/'Black Market End of Year'!GK3)-1,"Error")</f>
        <v>Error</v>
      </c>
      <c r="GL4" s="25" t="str">
        <f ca="1">IFERROR((1+'US Inflation'!$C5)*(1+('Black Market End of Year'!GL4-'Black Market End of Year'!GL3)/'Black Market End of Year'!GL3)-1,"Error")</f>
        <v>Error</v>
      </c>
      <c r="GM4" s="25">
        <f ca="1">IFERROR((1+'US Inflation'!$C5)*(1+('Black Market End of Year'!GM4-'Black Market End of Year'!GM3)/'Black Market End of Year'!GM3)-1,"Error")</f>
        <v>0.38139534883720905</v>
      </c>
      <c r="GN4" s="25" t="str">
        <f ca="1">IFERROR((1+'US Inflation'!$C5)*(1+('Black Market End of Year'!GN4-'Black Market End of Year'!GN3)/'Black Market End of Year'!GN3)-1,"Error")</f>
        <v>Error</v>
      </c>
      <c r="GO4" s="25" t="str">
        <f ca="1">IFERROR((1+'US Inflation'!$C5)*(1+('Black Market End of Year'!GO4-'Black Market End of Year'!GO3)/'Black Market End of Year'!GO3)-1,"Error")</f>
        <v>Error</v>
      </c>
      <c r="GP4" s="25" t="str">
        <f ca="1">IFERROR((1+'US Inflation'!$C5)*(1+('Black Market End of Year'!GP4-'Black Market End of Year'!GP3)/'Black Market End of Year'!GP3)-1,"Error")</f>
        <v>Error</v>
      </c>
      <c r="GQ4" s="25" t="str">
        <f ca="1">IFERROR((1+'US Inflation'!$C5)*(1+('Black Market End of Year'!GQ4-'Black Market End of Year'!GQ3)/'Black Market End of Year'!GQ3)-1,"Error")</f>
        <v>Error</v>
      </c>
      <c r="GR4" s="25" t="str">
        <f ca="1">IFERROR((1+'US Inflation'!$C5)*(1+('Black Market End of Year'!GR4-'Black Market End of Year'!GR3)/'Black Market End of Year'!GR3)-1,"Error")</f>
        <v>Error</v>
      </c>
      <c r="GS4" s="25">
        <f ca="1">IFERROR((1+'US Inflation'!$C5)*(1+('Black Market End of Year'!GS4-'Black Market End of Year'!GS3)/'Black Market End of Year'!GS3)-1,"Error")</f>
        <v>2.2410147991543283E-2</v>
      </c>
      <c r="GT4" s="25">
        <f ca="1">IFERROR((1+'US Inflation'!$C5)*(1+('Black Market End of Year'!GT4-'Black Market End of Year'!GT3)/'Black Market End of Year'!GT3)-1,"Error")</f>
        <v>-1.6531241244046035E-2</v>
      </c>
      <c r="GU4" s="25" t="str">
        <f ca="1">IFERROR((1+'US Inflation'!$C5)*(1+('Black Market End of Year'!GU4-'Black Market End of Year'!GU3)/'Black Market End of Year'!GU3)-1,"Error")</f>
        <v>Error</v>
      </c>
      <c r="GV4" s="25" t="str">
        <f ca="1">IFERROR((1+'US Inflation'!$C5)*(1+('Black Market End of Year'!GV4-'Black Market End of Year'!GV3)/'Black Market End of Year'!GV3)-1,"Error")</f>
        <v>Error</v>
      </c>
      <c r="GW4" s="25" t="str">
        <f ca="1">IFERROR((1+'US Inflation'!$C5)*(1+('Black Market End of Year'!GW4-'Black Market End of Year'!GW3)/'Black Market End of Year'!GW3)-1,"Error")</f>
        <v>Error</v>
      </c>
      <c r="GX4" s="25" t="str">
        <f ca="1">IFERROR((1+'US Inflation'!$C5)*(1+('Black Market End of Year'!GX4-'Black Market End of Year'!GX3)/'Black Market End of Year'!GX3)-1,"Error")</f>
        <v>Error</v>
      </c>
      <c r="GY4" s="25" t="str">
        <f ca="1">IFERROR((1+'US Inflation'!$C5)*(1+('Black Market End of Year'!GY4-'Black Market End of Year'!GY3)/'Black Market End of Year'!GY3)-1,"Error")</f>
        <v>Error</v>
      </c>
      <c r="GZ4" s="25">
        <f ca="1">IFERROR((1+'US Inflation'!$C5)*(1+('Black Market End of Year'!GZ4-'Black Market End of Year'!GZ3)/'Black Market End of Year'!GZ3)-1,"Error")</f>
        <v>0.27180559184739983</v>
      </c>
      <c r="HA4" s="25">
        <f ca="1">IFERROR((1+'US Inflation'!$C5)*(1+('Black Market End of Year'!HA4-'Black Market End of Year'!HA3)/'Black Market End of Year'!HA3)-1,"Error")</f>
        <v>4.8938321536905915E-2</v>
      </c>
      <c r="HB4" s="25" t="str">
        <f ca="1">IFERROR((1+'US Inflation'!$C5)*(1+('Black Market End of Year'!HB4-'Black Market End of Year'!HB3)/'Black Market End of Year'!HB3)-1,"Error")</f>
        <v>Error</v>
      </c>
      <c r="HC4" s="25" t="str">
        <f ca="1">IFERROR((1+'US Inflation'!$C5)*(1+('Black Market End of Year'!HC4-'Black Market End of Year'!HC3)/'Black Market End of Year'!HC3)-1,"Error")</f>
        <v>Error</v>
      </c>
      <c r="HD4" s="25" t="str">
        <f ca="1">IFERROR((1+'US Inflation'!$C5)*(1+('Black Market End of Year'!HD4-'Black Market End of Year'!HD3)/'Black Market End of Year'!HD3)-1,"Error")</f>
        <v>Error</v>
      </c>
      <c r="HE4" s="25" t="str">
        <f ca="1">IFERROR((1+'US Inflation'!$C5)*(1+('Black Market End of Year'!HE4-'Black Market End of Year'!HE3)/'Black Market End of Year'!HE3)-1,"Error")</f>
        <v>Error</v>
      </c>
      <c r="HF4" s="25" t="str">
        <f ca="1">IFERROR((1+'US Inflation'!$C5)*(1+('Black Market End of Year'!HF4-'Black Market End of Year'!HF3)/'Black Market End of Year'!HF3)-1,"Error")</f>
        <v>Error</v>
      </c>
      <c r="HG4" s="25" t="str">
        <f ca="1">IFERROR((1+'US Inflation'!$C5)*(1+('Black Market End of Year'!HG4-'Black Market End of Year'!HG3)/'Black Market End of Year'!HG3)-1,"Error")</f>
        <v>Error</v>
      </c>
      <c r="HH4" s="25" t="str">
        <f ca="1">IFERROR((1+'US Inflation'!$C5)*(1+('Black Market End of Year'!HH4-'Black Market End of Year'!HH3)/'Black Market End of Year'!HH3)-1,"Error")</f>
        <v>Error</v>
      </c>
      <c r="HI4" s="25" t="str">
        <f ca="1">IFERROR((1+'US Inflation'!$C5)*(1+('Black Market End of Year'!HI4-'Black Market End of Year'!HI3)/'Black Market End of Year'!HI3)-1,"Error")</f>
        <v>Error</v>
      </c>
      <c r="HJ4" s="25" t="str">
        <f ca="1">IFERROR((1+'US Inflation'!$C5)*(1+('Black Market End of Year'!HJ4-'Black Market End of Year'!HJ3)/'Black Market End of Year'!HJ3)-1,"Error")</f>
        <v>Error</v>
      </c>
      <c r="HK4" s="25" t="str">
        <f ca="1">IFERROR((1+'US Inflation'!$C5)*(1+('Black Market End of Year'!HK4-'Black Market End of Year'!HK3)/'Black Market End of Year'!HK3)-1,"Error")</f>
        <v>Error</v>
      </c>
      <c r="HL4" s="25" t="str">
        <f ca="1">IFERROR((1+'US Inflation'!$C5)*(1+('Black Market End of Year'!HL4-'Black Market End of Year'!HL3)/'Black Market End of Year'!HL3)-1,"Error")</f>
        <v>Error</v>
      </c>
      <c r="HM4" s="25" t="str">
        <f ca="1">IFERROR((1+'US Inflation'!$C5)*(1+('Black Market End of Year'!HM4-'Black Market End of Year'!HM3)/'Black Market End of Year'!HM3)-1,"Error")</f>
        <v>Error</v>
      </c>
      <c r="HN4" s="25">
        <f ca="1">IFERROR((1+'US Inflation'!$C5)*(1+('Black Market End of Year'!HN4-'Black Market End of Year'!HN3)/'Black Market End of Year'!HN3)-1,"Error")</f>
        <v>0.39495578119882069</v>
      </c>
      <c r="HO4" s="25" t="str">
        <f ca="1">IFERROR((1+'US Inflation'!$C5)*(1+('Black Market End of Year'!HO4-'Black Market End of Year'!HO3)/'Black Market End of Year'!HO3)-1,"Error")</f>
        <v>Error</v>
      </c>
      <c r="HP4" s="25" t="str">
        <f ca="1">IFERROR((1+'US Inflation'!$C5)*(1+('Black Market End of Year'!HP4-'Black Market End of Year'!HP3)/'Black Market End of Year'!HP3)-1,"Error")</f>
        <v>Error</v>
      </c>
      <c r="HQ4" s="25" t="str">
        <f ca="1">IFERROR((1+'US Inflation'!$C5)*(1+('Black Market End of Year'!HQ4-'Black Market End of Year'!HQ3)/'Black Market End of Year'!HQ3)-1,"Error")</f>
        <v>Error</v>
      </c>
      <c r="HR4" s="25" t="str">
        <f ca="1">IFERROR((1+'US Inflation'!$C5)*(1+('Black Market End of Year'!HR4-'Black Market End of Year'!HR3)/'Black Market End of Year'!HR3)-1,"Error")</f>
        <v>Error</v>
      </c>
      <c r="HS4" s="25" t="str">
        <f ca="1">IFERROR((1+'US Inflation'!$C5)*(1+('Black Market End of Year'!HS4-'Black Market End of Year'!HS3)/'Black Market End of Year'!HS3)-1,"Error")</f>
        <v>Error</v>
      </c>
      <c r="HT4" s="25" t="str">
        <f ca="1">IFERROR((1+'US Inflation'!$C5)*(1+('Black Market End of Year'!HT4-'Black Market End of Year'!HT3)/'Black Market End of Year'!HT3)-1,"Error")</f>
        <v>Error</v>
      </c>
      <c r="HU4" s="25">
        <f ca="1">IFERROR((1+'US Inflation'!$C5)*(1+('Black Market End of Year'!HU4-'Black Market End of Year'!HU3)/'Black Market End of Year'!HU3)-1,"Error")</f>
        <v>-0.10200322357817193</v>
      </c>
      <c r="HV4" s="25">
        <f ca="1">IFERROR((1+'US Inflation'!$C5)*(1+('Black Market End of Year'!HV4-'Black Market End of Year'!HV3)/'Black Market End of Year'!HV3)-1,"Error")</f>
        <v>8.837209302325566E-2</v>
      </c>
      <c r="HW4" s="25">
        <f ca="1">IFERROR((1+'US Inflation'!$C5)*(1+('Black Market End of Year'!HW4-'Black Market End of Year'!HW3)/'Black Market End of Year'!HW3)-1,"Error")</f>
        <v>0.29516279069767437</v>
      </c>
      <c r="HX4" s="25" t="str">
        <f ca="1">IFERROR((1+'US Inflation'!$C5)*(1+('Black Market End of Year'!HX4-'Black Market End of Year'!HX3)/'Black Market End of Year'!HX3)-1,"Error")</f>
        <v>Error</v>
      </c>
      <c r="HY4" s="25" t="str">
        <f ca="1">IFERROR((1+'US Inflation'!$C5)*(1+('Black Market End of Year'!HY4-'Black Market End of Year'!HY3)/'Black Market End of Year'!HY3)-1,"Error")</f>
        <v>Error</v>
      </c>
      <c r="HZ4" s="25" t="str">
        <f ca="1">IFERROR((1+'US Inflation'!$C5)*(1+('Black Market End of Year'!HZ4-'Black Market End of Year'!HZ3)/'Black Market End of Year'!HZ3)-1,"Error")</f>
        <v>Error</v>
      </c>
      <c r="IA4" s="25">
        <f ca="1">IFERROR((1+'US Inflation'!$C5)*(1+('Black Market End of Year'!IA4-'Black Market End of Year'!IA3)/'Black Market End of Year'!IA3)-1,"Error")</f>
        <v>8.837209302325566E-2</v>
      </c>
      <c r="IB4" s="25" t="str">
        <f ca="1">IFERROR((1+'US Inflation'!$C5)*(1+('Black Market End of Year'!IB4-'Black Market End of Year'!IB3)/'Black Market End of Year'!IB3)-1,"Error")</f>
        <v>Error</v>
      </c>
      <c r="IC4" s="25" t="str">
        <f ca="1">IFERROR((1+'US Inflation'!$C5)*(1+('Black Market End of Year'!IC4-'Black Market End of Year'!IC3)/'Black Market End of Year'!IC3)-1,"Error")</f>
        <v>Error</v>
      </c>
      <c r="ID4" s="25" t="str">
        <f ca="1">IFERROR((1+'US Inflation'!$C5)*(1+('Black Market End of Year'!ID4-'Black Market End of Year'!ID3)/'Black Market End of Year'!ID3)-1,"Error")</f>
        <v>Error</v>
      </c>
      <c r="IE4" s="25" t="str">
        <f ca="1">IFERROR((1+'US Inflation'!$C5)*(1+('Black Market End of Year'!IE4-'Black Market End of Year'!IE3)/'Black Market End of Year'!IE3)-1,"Error")</f>
        <v>Error</v>
      </c>
      <c r="IF4" s="25" t="str">
        <f ca="1">IFERROR((1+'US Inflation'!$C5)*(1+('Black Market End of Year'!IF4-'Black Market End of Year'!IF3)/'Black Market End of Year'!IF3)-1,"Error")</f>
        <v>Error</v>
      </c>
      <c r="IG4" s="25" t="str">
        <f ca="1">IFERROR((1+'US Inflation'!$C5)*(1+('Black Market End of Year'!IG4-'Black Market End of Year'!IG3)/'Black Market End of Year'!IG3)-1,"Error")</f>
        <v>Error</v>
      </c>
      <c r="IH4" s="25" t="str">
        <f ca="1">IFERROR((1+'US Inflation'!$C5)*(1+('Black Market End of Year'!IH4-'Black Market End of Year'!IH3)/'Black Market End of Year'!IH3)-1,"Error")</f>
        <v>Error</v>
      </c>
    </row>
    <row r="5" spans="1:242" x14ac:dyDescent="0.25">
      <c r="A5" t="str">
        <f t="shared" ref="A5:A55" ca="1" si="4">LEFT(INDIRECT("Raw!"&amp;ADDRESS(2+12*(ROW(A4)),COLUMN(A3))),4)</f>
        <v>1949</v>
      </c>
      <c r="B5" s="25">
        <f ca="1">IFERROR((1+'US Inflation'!$C6)*(1+('Black Market End of Year'!B5-'Black Market End of Year'!B4)/'Black Market End of Year'!B4)-1,"Error")</f>
        <v>0.57639979068550518</v>
      </c>
      <c r="C5" s="25" t="str">
        <f ca="1">IFERROR((1+'US Inflation'!$C6)*(1+('Black Market End of Year'!C5-'Black Market End of Year'!C4)/'Black Market End of Year'!C4)-1,"Error")</f>
        <v>Error</v>
      </c>
      <c r="D5" s="25" t="str">
        <f ca="1">IFERROR((1+'US Inflation'!$C6)*(1+('Black Market End of Year'!D5-'Black Market End of Year'!D4)/'Black Market End of Year'!D4)-1,"Error")</f>
        <v>Error</v>
      </c>
      <c r="E5" s="25">
        <f>IFERROR((1+'US Inflation'!$C6)*(1+('Black Market End of Year'!E5-'Black Market End of Year'!E4)/'Black Market End of Year'!E4)-1,"Error")</f>
        <v>2.991452991453003E-2</v>
      </c>
      <c r="F5" s="25" t="str">
        <f ca="1">IFERROR((1+'US Inflation'!$C6)*(1+('Black Market End of Year'!F5-'Black Market End of Year'!F4)/'Black Market End of Year'!F4)-1,"Error")</f>
        <v>Error</v>
      </c>
      <c r="G5" s="25" t="str">
        <f ca="1">IFERROR((1+'US Inflation'!$C6)*(1+('Black Market End of Year'!G5-'Black Market End of Year'!G4)/'Black Market End of Year'!G4)-1,"Error")</f>
        <v>Error</v>
      </c>
      <c r="H5" s="25" t="str">
        <f ca="1">IFERROR((1+'US Inflation'!$C6)*(1+('Black Market End of Year'!H5-'Black Market End of Year'!H4)/'Black Market End of Year'!H4)-1,"Error")</f>
        <v>Error</v>
      </c>
      <c r="I5" s="25" t="str">
        <f ca="1">IFERROR((1+'US Inflation'!$C6)*(1+('Black Market End of Year'!I5-'Black Market End of Year'!I4)/'Black Market End of Year'!I4)-1,"Error")</f>
        <v>Error</v>
      </c>
      <c r="J5" s="25">
        <f ca="1">IFERROR((1+'US Inflation'!$C6)*(1+('Black Market End of Year'!J5-'Black Market End of Year'!J4)/'Black Market End of Year'!J4)-1,"Error")</f>
        <v>0.75920535920535981</v>
      </c>
      <c r="K5" s="25" t="str">
        <f ca="1">IFERROR((1+'US Inflation'!$C6)*(1+('Black Market End of Year'!K5-'Black Market End of Year'!K4)/'Black Market End of Year'!K4)-1,"Error")</f>
        <v>Error</v>
      </c>
      <c r="L5" s="25" t="str">
        <f ca="1">IFERROR((1+'US Inflation'!$C6)*(1+('Black Market End of Year'!L5-'Black Market End of Year'!L4)/'Black Market End of Year'!L4)-1,"Error")</f>
        <v>Error</v>
      </c>
      <c r="M5" s="25">
        <f ca="1">IFERROR((1+'US Inflation'!$C6)*(1+('Black Market End of Year'!M5-'Black Market End of Year'!M4)/'Black Market End of Year'!M4)-1,"Error")</f>
        <v>0.34681130834977014</v>
      </c>
      <c r="N5" s="25">
        <f ca="1">IFERROR((1+'US Inflation'!$C6)*(1+('Black Market End of Year'!N5-'Black Market End of Year'!N4)/'Black Market End of Year'!N4)-1,"Error")</f>
        <v>-0.10560053981106599</v>
      </c>
      <c r="O5" s="25" t="str">
        <f ca="1">IFERROR((1+'US Inflation'!$C6)*(1+('Black Market End of Year'!O5-'Black Market End of Year'!O4)/'Black Market End of Year'!O4)-1,"Error")</f>
        <v>Error</v>
      </c>
      <c r="P5" s="25" t="str">
        <f ca="1">IFERROR((1+'US Inflation'!$C6)*(1+('Black Market End of Year'!P5-'Black Market End of Year'!P4)/'Black Market End of Year'!P4)-1,"Error")</f>
        <v>Error</v>
      </c>
      <c r="Q5" s="25" t="str">
        <f ca="1">IFERROR((1+'US Inflation'!$C6)*(1+('Black Market End of Year'!Q5-'Black Market End of Year'!Q4)/'Black Market End of Year'!Q4)-1,"Error")</f>
        <v>Error</v>
      </c>
      <c r="R5" s="25" t="str">
        <f ca="1">IFERROR((1+'US Inflation'!$C6)*(1+('Black Market End of Year'!R5-'Black Market End of Year'!R4)/'Black Market End of Year'!R4)-1,"Error")</f>
        <v>Error</v>
      </c>
      <c r="S5" s="25" t="str">
        <f ca="1">IFERROR((1+'US Inflation'!$C6)*(1+('Black Market End of Year'!S5-'Black Market End of Year'!S4)/'Black Market End of Year'!S4)-1,"Error")</f>
        <v>Error</v>
      </c>
      <c r="T5" s="25" t="str">
        <f ca="1">IFERROR((1+'US Inflation'!$C6)*(1+('Black Market End of Year'!T5-'Black Market End of Year'!T4)/'Black Market End of Year'!T4)-1,"Error")</f>
        <v>Error</v>
      </c>
      <c r="U5" s="25">
        <f ca="1">IFERROR((1+'US Inflation'!$C6)*(1+('Black Market End of Year'!U5-'Black Market End of Year'!U4)/'Black Market End of Year'!U4)-1,"Error")</f>
        <v>-3.4275491949910419E-2</v>
      </c>
      <c r="V5" s="25" t="str">
        <f ca="1">IFERROR((1+'US Inflation'!$C6)*(1+('Black Market End of Year'!V5-'Black Market End of Year'!V4)/'Black Market End of Year'!V4)-1,"Error")</f>
        <v>Error</v>
      </c>
      <c r="W5" s="25" t="str">
        <f ca="1">IFERROR((1+'US Inflation'!$C6)*(1+('Black Market End of Year'!W5-'Black Market End of Year'!W4)/'Black Market End of Year'!W4)-1,"Error")</f>
        <v>Error</v>
      </c>
      <c r="X5" s="25" t="str">
        <f ca="1">IFERROR((1+'US Inflation'!$C6)*(1+('Black Market End of Year'!X5-'Black Market End of Year'!X4)/'Black Market End of Year'!X4)-1,"Error")</f>
        <v>Error</v>
      </c>
      <c r="Y5" s="25" t="str">
        <f ca="1">IFERROR((1+'US Inflation'!$C6)*(1+('Black Market End of Year'!Y5-'Black Market End of Year'!Y4)/'Black Market End of Year'!Y4)-1,"Error")</f>
        <v>Error</v>
      </c>
      <c r="Z5" s="25">
        <f ca="1">IFERROR((1+'US Inflation'!$C6)*(1+('Black Market End of Year'!Z5-'Black Market End of Year'!Z4)/'Black Market End of Year'!Z4)-1,"Error")</f>
        <v>0.31285808208885157</v>
      </c>
      <c r="AA5" s="25" t="str">
        <f ca="1">IFERROR((1+'US Inflation'!$C6)*(1+('Black Market End of Year'!AA5-'Black Market End of Year'!AA4)/'Black Market End of Year'!AA4)-1,"Error")</f>
        <v>Error</v>
      </c>
      <c r="AB5" s="25" t="str">
        <f ca="1">IFERROR((1+'US Inflation'!$C6)*(1+('Black Market End of Year'!AB5-'Black Market End of Year'!AB4)/'Black Market End of Year'!AB4)-1,"Error")</f>
        <v>Error</v>
      </c>
      <c r="AC5" s="25">
        <f ca="1">IFERROR((1+'US Inflation'!$C6)*(1+('Black Market End of Year'!AC5-'Black Market End of Year'!AC4)/'Black Market End of Year'!AC4)-1,"Error")</f>
        <v>0.19283886233038783</v>
      </c>
      <c r="AD5" s="25" t="str">
        <f ca="1">IFERROR((1+'US Inflation'!$C6)*(1+('Black Market End of Year'!AD5-'Black Market End of Year'!AD4)/'Black Market End of Year'!AD4)-1,"Error")</f>
        <v>Error</v>
      </c>
      <c r="AE5" s="25" t="str">
        <f ca="1">IFERROR((1+'US Inflation'!$C6)*(1+('Black Market End of Year'!AE5-'Black Market End of Year'!AE4)/'Black Market End of Year'!AE4)-1,"Error")</f>
        <v>Error</v>
      </c>
      <c r="AF5" s="25">
        <f ca="1">IFERROR((1+'US Inflation'!$C6)*(1+('Black Market End of Year'!AF5-'Black Market End of Year'!AF4)/'Black Market End of Year'!AF4)-1,"Error")</f>
        <v>0.15475265475265498</v>
      </c>
      <c r="AG5" s="25">
        <f ca="1">IFERROR((1+'US Inflation'!$C6)*(1+('Black Market End of Year'!AG5-'Black Market End of Year'!AG4)/'Black Market End of Year'!AG4)-1,"Error")</f>
        <v>-0.18855218855218847</v>
      </c>
      <c r="AH5" s="25" t="str">
        <f ca="1">IFERROR((1+'US Inflation'!$C6)*(1+('Black Market End of Year'!AH5-'Black Market End of Year'!AH4)/'Black Market End of Year'!AH4)-1,"Error")</f>
        <v>Error</v>
      </c>
      <c r="AI5" s="25" t="str">
        <f ca="1">IFERROR((1+'US Inflation'!$C6)*(1+('Black Market End of Year'!AI5-'Black Market End of Year'!AI4)/'Black Market End of Year'!AI4)-1,"Error")</f>
        <v>Error</v>
      </c>
      <c r="AJ5" s="25">
        <f ca="1">IFERROR((1+'US Inflation'!$C6)*(1+('Black Market End of Year'!AJ5-'Black Market End of Year'!AJ4)/'Black Market End of Year'!AJ4)-1,"Error")</f>
        <v>0.19319366270585792</v>
      </c>
      <c r="AK5" s="25" t="str">
        <f ca="1">IFERROR((1+'US Inflation'!$C6)*(1+('Black Market End of Year'!AK5-'Black Market End of Year'!AK4)/'Black Market End of Year'!AK4)-1,"Error")</f>
        <v>Error</v>
      </c>
      <c r="AL5" s="25">
        <f ca="1">IFERROR((1+'US Inflation'!$C6)*(1+('Black Market End of Year'!AL5-'Black Market End of Year'!AL4)/'Black Market End of Year'!AL4)-1,"Error")</f>
        <v>6.7709558535246517E-2</v>
      </c>
      <c r="AM5" s="25" t="str">
        <f ca="1">IFERROR((1+'US Inflation'!$C6)*(1+('Black Market End of Year'!AM5-'Black Market End of Year'!AM4)/'Black Market End of Year'!AM4)-1,"Error")</f>
        <v>Error</v>
      </c>
      <c r="AN5" s="25" t="str">
        <f ca="1">IFERROR((1+'US Inflation'!$C6)*(1+('Black Market End of Year'!AN5-'Black Market End of Year'!AN4)/'Black Market End of Year'!AN4)-1,"Error")</f>
        <v>Error</v>
      </c>
      <c r="AO5" s="25" t="str">
        <f ca="1">IFERROR((1+'US Inflation'!$C6)*(1+('Black Market End of Year'!AO5-'Black Market End of Year'!AO4)/'Black Market End of Year'!AO4)-1,"Error")</f>
        <v>Error</v>
      </c>
      <c r="AP5" s="25" t="str">
        <f ca="1">IFERROR((1+'US Inflation'!$C6)*(1+('Black Market End of Year'!AP5-'Black Market End of Year'!AP4)/'Black Market End of Year'!AP4)-1,"Error")</f>
        <v>Error</v>
      </c>
      <c r="AQ5" s="25">
        <f ca="1">IFERROR((1+'US Inflation'!$C6)*(1+('Black Market End of Year'!AQ5-'Black Market End of Year'!AQ4)/'Black Market End of Year'!AQ4)-1,"Error")</f>
        <v>0.55704851128192123</v>
      </c>
      <c r="AR5" s="25">
        <f ca="1">IFERROR((1+'US Inflation'!$C6)*(1+('Black Market End of Year'!AR5-'Black Market End of Year'!AR4)/'Black Market End of Year'!AR4)-1,"Error")</f>
        <v>-0.98104957264957271</v>
      </c>
      <c r="AS5" s="25" t="str">
        <f ca="1">IFERROR((1+'US Inflation'!$C6)*(1+('Black Market End of Year'!AS5-'Black Market End of Year'!AS4)/'Black Market End of Year'!AS4)-1,"Error")</f>
        <v>Error</v>
      </c>
      <c r="AT5" s="25" t="str">
        <f ca="1">IFERROR((1+'US Inflation'!$C6)*(1+('Black Market End of Year'!AT5-'Black Market End of Year'!AT4)/'Black Market End of Year'!AT4)-1,"Error")</f>
        <v>Error</v>
      </c>
      <c r="AU5" s="25" t="str">
        <f ca="1">IFERROR((1+'US Inflation'!$C6)*(1+('Black Market End of Year'!AU5-'Black Market End of Year'!AU4)/'Black Market End of Year'!AU4)-1,"Error")</f>
        <v>Error</v>
      </c>
      <c r="AV5" s="25" t="str">
        <f ca="1">IFERROR((1+'US Inflation'!$C6)*(1+('Black Market End of Year'!AV5-'Black Market End of Year'!AV4)/'Black Market End of Year'!AV4)-1,"Error")</f>
        <v>Error</v>
      </c>
      <c r="AW5" s="25" t="str">
        <f ca="1">IFERROR((1+'US Inflation'!$C6)*(1+('Black Market End of Year'!AW5-'Black Market End of Year'!AW4)/'Black Market End of Year'!AW4)-1,"Error")</f>
        <v>Error</v>
      </c>
      <c r="AX5" s="25" t="str">
        <f ca="1">IFERROR((1+'US Inflation'!$C6)*(1+('Black Market End of Year'!AX5-'Black Market End of Year'!AX4)/'Black Market End of Year'!AX4)-1,"Error")</f>
        <v>Error</v>
      </c>
      <c r="AY5" s="25">
        <f ca="1">IFERROR((1+'US Inflation'!$C6)*(1+('Black Market End of Year'!AY5-'Black Market End of Year'!AY4)/'Black Market End of Year'!AY4)-1,"Error")</f>
        <v>0.11574074074074092</v>
      </c>
      <c r="AZ5" s="25">
        <f ca="1">IFERROR((1+'US Inflation'!$C6)*(1+('Black Market End of Year'!AZ5-'Black Market End of Year'!AZ4)/'Black Market End of Year'!AZ4)-1,"Error")</f>
        <v>0.29474969474969481</v>
      </c>
      <c r="BA5" s="25" t="str">
        <f ca="1">IFERROR((1+'US Inflation'!$C6)*(1+('Black Market End of Year'!BA5-'Black Market End of Year'!BA4)/'Black Market End of Year'!BA4)-1,"Error")</f>
        <v>Error</v>
      </c>
      <c r="BB5" s="25" t="str">
        <f ca="1">IFERROR((1+'US Inflation'!$C6)*(1+('Black Market End of Year'!BB5-'Black Market End of Year'!BB4)/'Black Market End of Year'!BB4)-1,"Error")</f>
        <v>Error</v>
      </c>
      <c r="BC5" s="25">
        <f ca="1">IFERROR((1+'US Inflation'!$C6)*(1+('Black Market End of Year'!BC5-'Black Market End of Year'!BC4)/'Black Market End of Year'!BC4)-1,"Error")</f>
        <v>2.991452991453003E-2</v>
      </c>
      <c r="BD5" s="25" t="str">
        <f ca="1">IFERROR((1+'US Inflation'!$C6)*(1+('Black Market End of Year'!BD5-'Black Market End of Year'!BD4)/'Black Market End of Year'!BD4)-1,"Error")</f>
        <v>Error</v>
      </c>
      <c r="BE5" s="25" t="str">
        <f ca="1">IFERROR((1+'US Inflation'!$C6)*(1+('Black Market End of Year'!BE5-'Black Market End of Year'!BE4)/'Black Market End of Year'!BE4)-1,"Error")</f>
        <v>Error</v>
      </c>
      <c r="BF5" s="25">
        <f ca="1">IFERROR((1+'US Inflation'!$C6)*(1+('Black Market End of Year'!BF5-'Black Market End of Year'!BF4)/'Black Market End of Year'!BF4)-1,"Error")</f>
        <v>-0.14765694076038893</v>
      </c>
      <c r="BG5" s="25">
        <f ca="1">IFERROR((1+'US Inflation'!$C6)*(1+('Black Market End of Year'!BG5-'Black Market End of Year'!BG4)/'Black Market End of Year'!BG4)-1,"Error")</f>
        <v>-2.2702991452989707E-3</v>
      </c>
      <c r="BH5" s="25" t="str">
        <f ca="1">IFERROR((1+'US Inflation'!$C6)*(1+('Black Market End of Year'!BH5-'Black Market End of Year'!BH4)/'Black Market End of Year'!BH4)-1,"Error")</f>
        <v>Error</v>
      </c>
      <c r="BI5" s="25" t="str">
        <f ca="1">IFERROR((1+'US Inflation'!$C6)*(1+('Black Market End of Year'!BI5-'Black Market End of Year'!BI4)/'Black Market End of Year'!BI4)-1,"Error")</f>
        <v>Error</v>
      </c>
      <c r="BJ5" s="25">
        <f ca="1">IFERROR((1+'US Inflation'!$C6)*(1+('Black Market End of Year'!BJ5-'Black Market End of Year'!BJ4)/'Black Market End of Year'!BJ4)-1,"Error")</f>
        <v>2.991452991453003E-2</v>
      </c>
      <c r="BK5" s="25">
        <f ca="1">IFERROR((1+'US Inflation'!$C6)*(1+('Black Market End of Year'!BK5-'Black Market End of Year'!BK4)/'Black Market End of Year'!BK4)-1,"Error")</f>
        <v>4.9940645773979275E-2</v>
      </c>
      <c r="BL5" s="25">
        <f ca="1">IFERROR((1+'US Inflation'!$C6)*(1+('Black Market End of Year'!BL5-'Black Market End of Year'!BL4)/'Black Market End of Year'!BL4)-1,"Error")</f>
        <v>0.15865384615384626</v>
      </c>
      <c r="BM5" s="25">
        <f ca="1">IFERROR((1+'US Inflation'!$C6)*(1+('Black Market End of Year'!BM5-'Black Market End of Year'!BM4)/'Black Market End of Year'!BM4)-1,"Error")</f>
        <v>2.991452991453003E-2</v>
      </c>
      <c r="BN5" s="25" t="str">
        <f ca="1">IFERROR((1+'US Inflation'!$C6)*(1+('Black Market End of Year'!BN5-'Black Market End of Year'!BN4)/'Black Market End of Year'!BN4)-1,"Error")</f>
        <v>Error</v>
      </c>
      <c r="BO5" s="25" t="str">
        <f ca="1">IFERROR((1+'US Inflation'!$C6)*(1+('Black Market End of Year'!BO5-'Black Market End of Year'!BO4)/'Black Market End of Year'!BO4)-1,"Error")</f>
        <v>Error</v>
      </c>
      <c r="BP5" s="25" t="str">
        <f ca="1">IFERROR((1+'US Inflation'!$C6)*(1+('Black Market End of Year'!BP5-'Black Market End of Year'!BP4)/'Black Market End of Year'!BP4)-1,"Error")</f>
        <v>Error</v>
      </c>
      <c r="BQ5" s="25" t="str">
        <f ca="1">IFERROR((1+'US Inflation'!$C6)*(1+('Black Market End of Year'!BQ5-'Black Market End of Year'!BQ4)/'Black Market End of Year'!BQ4)-1,"Error")</f>
        <v>Error</v>
      </c>
      <c r="BR5" s="25" t="str">
        <f ca="1">IFERROR((1+'US Inflation'!$C6)*(1+('Black Market End of Year'!BR5-'Black Market End of Year'!BR4)/'Black Market End of Year'!BR4)-1,"Error")</f>
        <v>Error</v>
      </c>
      <c r="BS5" s="25" t="str">
        <f ca="1">IFERROR((1+'US Inflation'!$C6)*(1+('Black Market End of Year'!BS5-'Black Market End of Year'!BS4)/'Black Market End of Year'!BS4)-1,"Error")</f>
        <v>Error</v>
      </c>
      <c r="BT5" s="25" t="str">
        <f ca="1">IFERROR((1+'US Inflation'!$C6)*(1+('Black Market End of Year'!BT5-'Black Market End of Year'!BT4)/'Black Market End of Year'!BT4)-1,"Error")</f>
        <v>Error</v>
      </c>
      <c r="BU5" s="25" t="str">
        <f ca="1">IFERROR((1+'US Inflation'!$C6)*(1+('Black Market End of Year'!BU5-'Black Market End of Year'!BU4)/'Black Market End of Year'!BU4)-1,"Error")</f>
        <v>Error</v>
      </c>
      <c r="BV5" s="25">
        <f ca="1">IFERROR((1+'US Inflation'!$C6)*(1+('Black Market End of Year'!BV5-'Black Market End of Year'!BV4)/'Black Market End of Year'!BV4)-1,"Error")</f>
        <v>-0.31148306426084194</v>
      </c>
      <c r="BW5" s="25">
        <f ca="1">IFERROR((1+'US Inflation'!$C6)*(1+('Black Market End of Year'!BW5-'Black Market End of Year'!BW4)/'Black Market End of Year'!BW4)-1,"Error")</f>
        <v>-0.21766107823800129</v>
      </c>
      <c r="BX5" s="25" t="str">
        <f ca="1">IFERROR((1+'US Inflation'!$C6)*(1+('Black Market End of Year'!BX5-'Black Market End of Year'!BX4)/'Black Market End of Year'!BX4)-1,"Error")</f>
        <v>Error</v>
      </c>
      <c r="BY5" s="25" t="str">
        <f ca="1">IFERROR((1+'US Inflation'!$C6)*(1+('Black Market End of Year'!BY5-'Black Market End of Year'!BY4)/'Black Market End of Year'!BY4)-1,"Error")</f>
        <v>Error</v>
      </c>
      <c r="BZ5" s="25" t="str">
        <f ca="1">IFERROR((1+'US Inflation'!$C6)*(1+('Black Market End of Year'!BZ5-'Black Market End of Year'!BZ4)/'Black Market End of Year'!BZ4)-1,"Error")</f>
        <v>Error</v>
      </c>
      <c r="CA5" s="25" t="str">
        <f ca="1">IFERROR((1+'US Inflation'!$C6)*(1+('Black Market End of Year'!CA5-'Black Market End of Year'!CA4)/'Black Market End of Year'!CA4)-1,"Error")</f>
        <v>Error</v>
      </c>
      <c r="CB5" s="25" t="str">
        <f ca="1">IFERROR((1+'US Inflation'!$C6)*(1+('Black Market End of Year'!CB5-'Black Market End of Year'!CB4)/'Black Market End of Year'!CB4)-1,"Error")</f>
        <v>Error</v>
      </c>
      <c r="CC5" s="25">
        <f ca="1">IFERROR((1+'US Inflation'!$C6)*(1+('Black Market End of Year'!CC5-'Black Market End of Year'!CC4)/'Black Market End of Year'!CC4)-1,"Error")</f>
        <v>-0.69604961434229717</v>
      </c>
      <c r="CD5" s="25" t="str">
        <f ca="1">IFERROR((1+'US Inflation'!$C6)*(1+('Black Market End of Year'!CD5-'Black Market End of Year'!CD4)/'Black Market End of Year'!CD4)-1,"Error")</f>
        <v>Error</v>
      </c>
      <c r="CE5" s="25" t="str">
        <f ca="1">IFERROR((1+'US Inflation'!$C6)*(1+('Black Market End of Year'!CE5-'Black Market End of Year'!CE4)/'Black Market End of Year'!CE4)-1,"Error")</f>
        <v>Error</v>
      </c>
      <c r="CF5" s="25">
        <f ca="1">IFERROR((1+'US Inflation'!$C6)*(1+('Black Market End of Year'!CF5-'Black Market End of Year'!CF4)/'Black Market End of Year'!CF4)-1,"Error")</f>
        <v>0.56506619741913888</v>
      </c>
      <c r="CG5" s="25" t="str">
        <f ca="1">IFERROR((1+'US Inflation'!$C6)*(1+('Black Market End of Year'!CG5-'Black Market End of Year'!CG4)/'Black Market End of Year'!CG4)-1,"Error")</f>
        <v>Error</v>
      </c>
      <c r="CH5" s="25" t="str">
        <f ca="1">IFERROR((1+'US Inflation'!$C6)*(1+('Black Market End of Year'!CH5-'Black Market End of Year'!CH4)/'Black Market End of Year'!CH4)-1,"Error")</f>
        <v>Error</v>
      </c>
      <c r="CI5" s="25" t="str">
        <f ca="1">IFERROR((1+'US Inflation'!$C6)*(1+('Black Market End of Year'!CI5-'Black Market End of Year'!CI4)/'Black Market End of Year'!CI4)-1,"Error")</f>
        <v>Error</v>
      </c>
      <c r="CJ5" s="25" t="str">
        <f ca="1">IFERROR((1+'US Inflation'!$C6)*(1+('Black Market End of Year'!CJ5-'Black Market End of Year'!CJ4)/'Black Market End of Year'!CJ4)-1,"Error")</f>
        <v>Error</v>
      </c>
      <c r="CK5" s="25" t="str">
        <f ca="1">IFERROR((1+'US Inflation'!$C6)*(1+('Black Market End of Year'!CK5-'Black Market End of Year'!CK4)/'Black Market End of Year'!CK4)-1,"Error")</f>
        <v>Error</v>
      </c>
      <c r="CL5" s="25" t="str">
        <f ca="1">IFERROR((1+'US Inflation'!$C6)*(1+('Black Market End of Year'!CL5-'Black Market End of Year'!CL4)/'Black Market End of Year'!CL4)-1,"Error")</f>
        <v>Error</v>
      </c>
      <c r="CM5" s="25" t="str">
        <f ca="1">IFERROR((1+'US Inflation'!$C6)*(1+('Black Market End of Year'!CM5-'Black Market End of Year'!CM4)/'Black Market End of Year'!CM4)-1,"Error")</f>
        <v>Error</v>
      </c>
      <c r="CN5" s="25" t="str">
        <f ca="1">IFERROR((1+'US Inflation'!$C6)*(1+('Black Market End of Year'!CN5-'Black Market End of Year'!CN4)/'Black Market End of Year'!CN4)-1,"Error")</f>
        <v>Error</v>
      </c>
      <c r="CO5" s="25" t="str">
        <f ca="1">IFERROR((1+'US Inflation'!$C6)*(1+('Black Market End of Year'!CO5-'Black Market End of Year'!CO4)/'Black Market End of Year'!CO4)-1,"Error")</f>
        <v>Error</v>
      </c>
      <c r="CP5" s="25">
        <f ca="1">IFERROR((1+'US Inflation'!$C6)*(1+('Black Market End of Year'!CP5-'Black Market End of Year'!CP4)/'Black Market End of Year'!CP4)-1,"Error")</f>
        <v>2.991452991453003E-2</v>
      </c>
      <c r="CQ5" s="25">
        <f ca="1">IFERROR((1+'US Inflation'!$C6)*(1+('Black Market End of Year'!CQ5-'Black Market End of Year'!CQ4)/'Black Market End of Year'!CQ4)-1,"Error")</f>
        <v>2.991452991453003E-2</v>
      </c>
      <c r="CR5" s="25">
        <f ca="1">IFERROR((1+'US Inflation'!$C6)*(1+('Black Market End of Year'!CR5-'Black Market End of Year'!CR4)/'Black Market End of Year'!CR4)-1,"Error")</f>
        <v>0.3285897435897438</v>
      </c>
      <c r="CS5" s="25">
        <f ca="1">IFERROR((1+'US Inflation'!$C6)*(1+('Black Market End of Year'!CS5-'Black Market End of Year'!CS4)/'Black Market End of Year'!CS4)-1,"Error")</f>
        <v>8.6559829059829063E-2</v>
      </c>
      <c r="CT5" s="25" t="str">
        <f ca="1">IFERROR((1+'US Inflation'!$C6)*(1+('Black Market End of Year'!CT5-'Black Market End of Year'!CT4)/'Black Market End of Year'!CT4)-1,"Error")</f>
        <v>Error</v>
      </c>
      <c r="CU5" s="25">
        <f ca="1">IFERROR((1+'US Inflation'!$C6)*(1+('Black Market End of Year'!CU5-'Black Market End of Year'!CU4)/'Black Market End of Year'!CU4)-1,"Error")</f>
        <v>5.0108932461873978E-2</v>
      </c>
      <c r="CV5" s="25">
        <f ca="1">IFERROR((1+'US Inflation'!$C6)*(1+('Black Market End of Year'!CV5-'Black Market End of Year'!CV4)/'Black Market End of Year'!CV4)-1,"Error")</f>
        <v>0.41313854104551795</v>
      </c>
      <c r="CW5" s="25">
        <f ca="1">IFERROR((1+'US Inflation'!$C6)*(1+('Black Market End of Year'!CW5-'Black Market End of Year'!CW4)/'Black Market End of Year'!CW4)-1,"Error")</f>
        <v>-0.22078834907782274</v>
      </c>
      <c r="CX5" s="25">
        <f ca="1">IFERROR((1+'US Inflation'!$C6)*(1+('Black Market End of Year'!CX5-'Black Market End of Year'!CX4)/'Black Market End of Year'!CX4)-1,"Error")</f>
        <v>0.33574067853543887</v>
      </c>
      <c r="CY5" s="25">
        <f ca="1">IFERROR((1+'US Inflation'!$C6)*(1+('Black Market End of Year'!CY5-'Black Market End of Year'!CY4)/'Black Market End of Year'!CY4)-1,"Error")</f>
        <v>0.5082430354396883</v>
      </c>
      <c r="CZ5" s="25" t="str">
        <f ca="1">IFERROR((1+'US Inflation'!$C6)*(1+('Black Market End of Year'!CZ5-'Black Market End of Year'!CZ4)/'Black Market End of Year'!CZ4)-1,"Error")</f>
        <v>Error</v>
      </c>
      <c r="DA5" s="25">
        <f ca="1">IFERROR((1+'US Inflation'!$C6)*(1+('Black Market End of Year'!DA5-'Black Market End of Year'!DA4)/'Black Market End of Year'!DA4)-1,"Error")</f>
        <v>0.49140628648825357</v>
      </c>
      <c r="DB5" s="25">
        <f ca="1">IFERROR((1+'US Inflation'!$C6)*(1+('Black Market End of Year'!DB5-'Black Market End of Year'!DB4)/'Black Market End of Year'!DB4)-1,"Error")</f>
        <v>3.7716912716912798E-2</v>
      </c>
      <c r="DC5" s="25" t="str">
        <f ca="1">IFERROR((1+'US Inflation'!$C6)*(1+('Black Market End of Year'!DC5-'Black Market End of Year'!DC4)/'Black Market End of Year'!DC4)-1,"Error")</f>
        <v>Error</v>
      </c>
      <c r="DD5" s="25">
        <f ca="1">IFERROR((1+'US Inflation'!$C6)*(1+('Black Market End of Year'!DD5-'Black Market End of Year'!DD4)/'Black Market End of Year'!DD4)-1,"Error")</f>
        <v>0.976771436448856</v>
      </c>
      <c r="DE5" s="25" t="str">
        <f ca="1">IFERROR((1+'US Inflation'!$C6)*(1+('Black Market End of Year'!DE5-'Black Market End of Year'!DE4)/'Black Market End of Year'!DE4)-1,"Error")</f>
        <v>Error</v>
      </c>
      <c r="DF5" s="25" t="str">
        <f ca="1">IFERROR((1+'US Inflation'!$C6)*(1+('Black Market End of Year'!DF5-'Black Market End of Year'!DF4)/'Black Market End of Year'!DF4)-1,"Error")</f>
        <v>Error</v>
      </c>
      <c r="DG5" s="25" t="str">
        <f ca="1">IFERROR((1+'US Inflation'!$C6)*(1+('Black Market End of Year'!DG5-'Black Market End of Year'!DG4)/'Black Market End of Year'!DG4)-1,"Error")</f>
        <v>Error</v>
      </c>
      <c r="DH5" s="25" t="str">
        <f ca="1">IFERROR((1+'US Inflation'!$C6)*(1+('Black Market End of Year'!DH5-'Black Market End of Year'!DH4)/'Black Market End of Year'!DH4)-1,"Error")</f>
        <v>Error</v>
      </c>
      <c r="DI5" s="25" t="str">
        <f ca="1">IFERROR((1+'US Inflation'!$C6)*(1+('Black Market End of Year'!DI5-'Black Market End of Year'!DI4)/'Black Market End of Year'!DI4)-1,"Error")</f>
        <v>Error</v>
      </c>
      <c r="DJ5" s="25" t="str">
        <f ca="1">IFERROR((1+'US Inflation'!$C6)*(1+('Black Market End of Year'!DJ5-'Black Market End of Year'!DJ4)/'Black Market End of Year'!DJ4)-1,"Error")</f>
        <v>Error</v>
      </c>
      <c r="DK5" s="25">
        <f ca="1">IFERROR((1+'US Inflation'!$C6)*(1+('Black Market End of Year'!DK5-'Black Market End of Year'!DK4)/'Black Market End of Year'!DK4)-1,"Error")</f>
        <v>2.0429292929292928</v>
      </c>
      <c r="DL5" s="25" t="str">
        <f ca="1">IFERROR((1+'US Inflation'!$C6)*(1+('Black Market End of Year'!DL5-'Black Market End of Year'!DL4)/'Black Market End of Year'!DL4)-1,"Error")</f>
        <v>Error</v>
      </c>
      <c r="DM5" s="25" t="str">
        <f ca="1">IFERROR((1+'US Inflation'!$C6)*(1+('Black Market End of Year'!DM5-'Black Market End of Year'!DM4)/'Black Market End of Year'!DM4)-1,"Error")</f>
        <v>Error</v>
      </c>
      <c r="DN5" s="25" t="str">
        <f ca="1">IFERROR((1+'US Inflation'!$C6)*(1+('Black Market End of Year'!DN5-'Black Market End of Year'!DN4)/'Black Market End of Year'!DN4)-1,"Error")</f>
        <v>Error</v>
      </c>
      <c r="DO5" s="25">
        <f ca="1">IFERROR((1+'US Inflation'!$C6)*(1+('Black Market End of Year'!DO5-'Black Market End of Year'!DO4)/'Black Market End of Year'!DO4)-1,"Error")</f>
        <v>0.19319366270585792</v>
      </c>
      <c r="DP5" s="25" t="str">
        <f ca="1">IFERROR((1+'US Inflation'!$C6)*(1+('Black Market End of Year'!DP5-'Black Market End of Year'!DP4)/'Black Market End of Year'!DP4)-1,"Error")</f>
        <v>Error</v>
      </c>
      <c r="DQ5" s="25">
        <f ca="1">IFERROR((1+'US Inflation'!$C6)*(1+('Black Market End of Year'!DQ5-'Black Market End of Year'!DQ4)/'Black Market End of Year'!DQ4)-1,"Error")</f>
        <v>-7.4487764898723774E-2</v>
      </c>
      <c r="DR5" s="25" t="str">
        <f ca="1">IFERROR((1+'US Inflation'!$C6)*(1+('Black Market End of Year'!DR5-'Black Market End of Year'!DR4)/'Black Market End of Year'!DR4)-1,"Error")</f>
        <v>Error</v>
      </c>
      <c r="DS5" s="25" t="str">
        <f ca="1">IFERROR((1+'US Inflation'!$C6)*(1+('Black Market End of Year'!DS5-'Black Market End of Year'!DS4)/'Black Market End of Year'!DS4)-1,"Error")</f>
        <v>Error</v>
      </c>
      <c r="DT5" s="25" t="str">
        <f ca="1">IFERROR((1+'US Inflation'!$C6)*(1+('Black Market End of Year'!DT5-'Black Market End of Year'!DT4)/'Black Market End of Year'!DT4)-1,"Error")</f>
        <v>Error</v>
      </c>
      <c r="DU5" s="25" t="str">
        <f ca="1">IFERROR((1+'US Inflation'!$C6)*(1+('Black Market End of Year'!DU5-'Black Market End of Year'!DU4)/'Black Market End of Year'!DU4)-1,"Error")</f>
        <v>Error</v>
      </c>
      <c r="DV5" s="25" t="str">
        <f ca="1">IFERROR((1+'US Inflation'!$C6)*(1+('Black Market End of Year'!DV5-'Black Market End of Year'!DV4)/'Black Market End of Year'!DV4)-1,"Error")</f>
        <v>Error</v>
      </c>
      <c r="DW5" s="25">
        <f ca="1">IFERROR((1+'US Inflation'!$C6)*(1+('Black Market End of Year'!DW5-'Black Market End of Year'!DW4)/'Black Market End of Year'!DW4)-1,"Error")</f>
        <v>-3.4275491949910419E-2</v>
      </c>
      <c r="DX5" s="25" t="str">
        <f ca="1">IFERROR((1+'US Inflation'!$C6)*(1+('Black Market End of Year'!DX5-'Black Market End of Year'!DX4)/'Black Market End of Year'!DX4)-1,"Error")</f>
        <v>Error</v>
      </c>
      <c r="DY5" s="25" t="str">
        <f ca="1">IFERROR((1+'US Inflation'!$C6)*(1+('Black Market End of Year'!DY5-'Black Market End of Year'!DY4)/'Black Market End of Year'!DY4)-1,"Error")</f>
        <v>Error</v>
      </c>
      <c r="DZ5" s="25" t="str">
        <f ca="1">IFERROR((1+'US Inflation'!$C6)*(1+('Black Market End of Year'!DZ5-'Black Market End of Year'!DZ4)/'Black Market End of Year'!DZ4)-1,"Error")</f>
        <v>Error</v>
      </c>
      <c r="EA5" s="25" t="str">
        <f ca="1">IFERROR((1+'US Inflation'!$C6)*(1+('Black Market End of Year'!EA5-'Black Market End of Year'!EA4)/'Black Market End of Year'!EA4)-1,"Error")</f>
        <v>Error</v>
      </c>
      <c r="EB5" s="25">
        <f ca="1">IFERROR((1+'US Inflation'!$C6)*(1+('Black Market End of Year'!EB5-'Black Market End of Year'!EB4)/'Black Market End of Year'!EB4)-1,"Error")</f>
        <v>0.15475265475265498</v>
      </c>
      <c r="EC5" s="25" t="str">
        <f ca="1">IFERROR((1+'US Inflation'!$C6)*(1+('Black Market End of Year'!EC5-'Black Market End of Year'!EC4)/'Black Market End of Year'!EC4)-1,"Error")</f>
        <v>Error</v>
      </c>
      <c r="ED5" s="25" t="str">
        <f ca="1">IFERROR((1+'US Inflation'!$C6)*(1+('Black Market End of Year'!ED5-'Black Market End of Year'!ED4)/'Black Market End of Year'!ED4)-1,"Error")</f>
        <v>Error</v>
      </c>
      <c r="EE5" s="25" t="str">
        <f ca="1">IFERROR((1+'US Inflation'!$C6)*(1+('Black Market End of Year'!EE5-'Black Market End of Year'!EE4)/'Black Market End of Year'!EE4)-1,"Error")</f>
        <v>Error</v>
      </c>
      <c r="EF5" s="25" t="str">
        <f ca="1">IFERROR((1+'US Inflation'!$C6)*(1+('Black Market End of Year'!EF5-'Black Market End of Year'!EF4)/'Black Market End of Year'!EF4)-1,"Error")</f>
        <v>Error</v>
      </c>
      <c r="EG5" s="25" t="str">
        <f ca="1">IFERROR((1+'US Inflation'!$C6)*(1+('Black Market End of Year'!EG5-'Black Market End of Year'!EG4)/'Black Market End of Year'!EG4)-1,"Error")</f>
        <v>Error</v>
      </c>
      <c r="EH5" s="25" t="str">
        <f ca="1">IFERROR((1+'US Inflation'!$C6)*(1+('Black Market End of Year'!EH5-'Black Market End of Year'!EH4)/'Black Market End of Year'!EH4)-1,"Error")</f>
        <v>Error</v>
      </c>
      <c r="EI5" s="25" t="str">
        <f ca="1">IFERROR((1+'US Inflation'!$C6)*(1+('Black Market End of Year'!EI5-'Black Market End of Year'!EI4)/'Black Market End of Year'!EI4)-1,"Error")</f>
        <v>Error</v>
      </c>
      <c r="EJ5" s="25" t="str">
        <f ca="1">IFERROR((1+'US Inflation'!$C6)*(1+('Black Market End of Year'!EJ5-'Black Market End of Year'!EJ4)/'Black Market End of Year'!EJ4)-1,"Error")</f>
        <v>Error</v>
      </c>
      <c r="EK5" s="25">
        <f ca="1">IFERROR((1+'US Inflation'!$C6)*(1+('Black Market End of Year'!EK5-'Black Market End of Year'!EK4)/'Black Market End of Year'!EK4)-1,"Error")</f>
        <v>0.26490911279643692</v>
      </c>
      <c r="EL5" s="25" t="str">
        <f ca="1">IFERROR((1+'US Inflation'!$C6)*(1+('Black Market End of Year'!EL5-'Black Market End of Year'!EL4)/'Black Market End of Year'!EL4)-1,"Error")</f>
        <v>Error</v>
      </c>
      <c r="EM5" s="25" t="str">
        <f ca="1">IFERROR((1+'US Inflation'!$C6)*(1+('Black Market End of Year'!EM5-'Black Market End of Year'!EM4)/'Black Market End of Year'!EM4)-1,"Error")</f>
        <v>Error</v>
      </c>
      <c r="EN5" s="25" t="str">
        <f ca="1">IFERROR((1+'US Inflation'!$C6)*(1+('Black Market End of Year'!EN5-'Black Market End of Year'!EN4)/'Black Market End of Year'!EN4)-1,"Error")</f>
        <v>Error</v>
      </c>
      <c r="EO5" s="25" t="str">
        <f ca="1">IFERROR((1+'US Inflation'!$C6)*(1+('Black Market End of Year'!EO5-'Black Market End of Year'!EO4)/'Black Market End of Year'!EO4)-1,"Error")</f>
        <v>Error</v>
      </c>
      <c r="EP5" s="25" t="str">
        <f ca="1">IFERROR((1+'US Inflation'!$C6)*(1+('Black Market End of Year'!EP5-'Black Market End of Year'!EP4)/'Black Market End of Year'!EP4)-1,"Error")</f>
        <v>Error</v>
      </c>
      <c r="EQ5" s="25" t="str">
        <f ca="1">IFERROR((1+'US Inflation'!$C6)*(1+('Black Market End of Year'!EQ5-'Black Market End of Year'!EQ4)/'Black Market End of Year'!EQ4)-1,"Error")</f>
        <v>Error</v>
      </c>
      <c r="ER5" s="25" t="str">
        <f ca="1">IFERROR((1+'US Inflation'!$C6)*(1+('Black Market End of Year'!ER5-'Black Market End of Year'!ER4)/'Black Market End of Year'!ER4)-1,"Error")</f>
        <v>Error</v>
      </c>
      <c r="ES5" s="25" t="str">
        <f ca="1">IFERROR((1+'US Inflation'!$C6)*(1+('Black Market End of Year'!ES5-'Black Market End of Year'!ES4)/'Black Market End of Year'!ES4)-1,"Error")</f>
        <v>Error</v>
      </c>
      <c r="ET5" s="25" t="str">
        <f ca="1">IFERROR((1+'US Inflation'!$C6)*(1+('Black Market End of Year'!ET5-'Black Market End of Year'!ET4)/'Black Market End of Year'!ET4)-1,"Error")</f>
        <v>Error</v>
      </c>
      <c r="EU5" s="25" t="str">
        <f ca="1">IFERROR((1+'US Inflation'!$C6)*(1+('Black Market End of Year'!EU5-'Black Market End of Year'!EU4)/'Black Market End of Year'!EU4)-1,"Error")</f>
        <v>Error</v>
      </c>
      <c r="EV5" s="25" t="str">
        <f ca="1">IFERROR((1+'US Inflation'!$C6)*(1+('Black Market End of Year'!EV5-'Black Market End of Year'!EV4)/'Black Market End of Year'!EV4)-1,"Error")</f>
        <v>Error</v>
      </c>
      <c r="EW5" s="25" t="str">
        <f ca="1">IFERROR((1+'US Inflation'!$C6)*(1+('Black Market End of Year'!EW5-'Black Market End of Year'!EW4)/'Black Market End of Year'!EW4)-1,"Error")</f>
        <v>Error</v>
      </c>
      <c r="EX5" s="25">
        <f ca="1">IFERROR((1+'US Inflation'!$C6)*(1+('Black Market End of Year'!EX5-'Black Market End of Year'!EX4)/'Black Market End of Year'!EX4)-1,"Error")</f>
        <v>-0.16193229428523526</v>
      </c>
      <c r="EY5" s="25" t="str">
        <f ca="1">IFERROR((1+'US Inflation'!$C6)*(1+('Black Market End of Year'!EY5-'Black Market End of Year'!EY4)/'Black Market End of Year'!EY4)-1,"Error")</f>
        <v>Error</v>
      </c>
      <c r="EZ5" s="25" t="str">
        <f ca="1">IFERROR((1+'US Inflation'!$C6)*(1+('Black Market End of Year'!EZ5-'Black Market End of Year'!EZ4)/'Black Market End of Year'!EZ4)-1,"Error")</f>
        <v>Error</v>
      </c>
      <c r="FA5" s="25">
        <f ca="1">IFERROR((1+'US Inflation'!$C6)*(1+('Black Market End of Year'!FA5-'Black Market End of Year'!FA4)/'Black Market End of Year'!FA4)-1,"Error")</f>
        <v>0.11574074074074092</v>
      </c>
      <c r="FB5" s="25">
        <f ca="1">IFERROR((1+'US Inflation'!$C6)*(1+('Black Market End of Year'!FB5-'Black Market End of Year'!FB4)/'Black Market End of Year'!FB4)-1,"Error")</f>
        <v>0.10853395967899782</v>
      </c>
      <c r="FC5" s="25" t="str">
        <f ca="1">IFERROR((1+'US Inflation'!$C6)*(1+('Black Market End of Year'!FC5-'Black Market End of Year'!FC4)/'Black Market End of Year'!FC4)-1,"Error")</f>
        <v>Error</v>
      </c>
      <c r="FD5" s="25" t="str">
        <f ca="1">IFERROR((1+'US Inflation'!$C6)*(1+('Black Market End of Year'!FD5-'Black Market End of Year'!FD4)/'Black Market End of Year'!FD4)-1,"Error")</f>
        <v>Error</v>
      </c>
      <c r="FE5" s="25" t="str">
        <f ca="1">IFERROR((1+'US Inflation'!$C6)*(1+('Black Market End of Year'!FE5-'Black Market End of Year'!FE4)/'Black Market End of Year'!FE4)-1,"Error")</f>
        <v>Error</v>
      </c>
      <c r="FF5" s="25" t="str">
        <f ca="1">IFERROR((1+'US Inflation'!$C6)*(1+('Black Market End of Year'!FF5-'Black Market End of Year'!FF4)/'Black Market End of Year'!FF4)-1,"Error")</f>
        <v>Error</v>
      </c>
      <c r="FG5" s="25" t="str">
        <f ca="1">IFERROR((1+'US Inflation'!$C6)*(1+('Black Market End of Year'!FG5-'Black Market End of Year'!FG4)/'Black Market End of Year'!FG4)-1,"Error")</f>
        <v>Error</v>
      </c>
      <c r="FH5" s="25">
        <f ca="1">IFERROR((1+'US Inflation'!$C6)*(1+('Black Market End of Year'!FH5-'Black Market End of Year'!FH4)/'Black Market End of Year'!FH4)-1,"Error")</f>
        <v>2.4347424347424429E-2</v>
      </c>
      <c r="FI5" s="25" t="str">
        <f ca="1">IFERROR((1+'US Inflation'!$C6)*(1+('Black Market End of Year'!FI5-'Black Market End of Year'!FI4)/'Black Market End of Year'!FI4)-1,"Error")</f>
        <v>Error</v>
      </c>
      <c r="FJ5" s="25">
        <f ca="1">IFERROR((1+'US Inflation'!$C6)*(1+('Black Market End of Year'!FJ5-'Black Market End of Year'!FJ4)/'Black Market End of Year'!FJ4)-1,"Error")</f>
        <v>-7.5178789464503626E-2</v>
      </c>
      <c r="FK5" s="25" t="str">
        <f ca="1">IFERROR((1+'US Inflation'!$C6)*(1+('Black Market End of Year'!FK5-'Black Market End of Year'!FK4)/'Black Market End of Year'!FK4)-1,"Error")</f>
        <v>Error</v>
      </c>
      <c r="FL5" s="25" t="str">
        <f ca="1">IFERROR((1+'US Inflation'!$C6)*(1+('Black Market End of Year'!FL5-'Black Market End of Year'!FL4)/'Black Market End of Year'!FL4)-1,"Error")</f>
        <v>Error</v>
      </c>
      <c r="FM5" s="25" t="str">
        <f ca="1">IFERROR((1+'US Inflation'!$C6)*(1+('Black Market End of Year'!FM5-'Black Market End of Year'!FM4)/'Black Market End of Year'!FM4)-1,"Error")</f>
        <v>Error</v>
      </c>
      <c r="FN5" s="25" t="str">
        <f ca="1">IFERROR((1+'US Inflation'!$C6)*(1+('Black Market End of Year'!FN5-'Black Market End of Year'!FN4)/'Black Market End of Year'!FN4)-1,"Error")</f>
        <v>Error</v>
      </c>
      <c r="FO5" s="25">
        <f ca="1">IFERROR((1+'US Inflation'!$C6)*(1+('Black Market End of Year'!FO5-'Black Market End of Year'!FO4)/'Black Market End of Year'!FO4)-1,"Error")</f>
        <v>0.10105994152046782</v>
      </c>
      <c r="FP5" s="25">
        <f ca="1">IFERROR((1+'US Inflation'!$C6)*(1+('Black Market End of Year'!FP5-'Black Market End of Year'!FP4)/'Black Market End of Year'!FP4)-1,"Error")</f>
        <v>0.17410256410256419</v>
      </c>
      <c r="FQ5" s="25" t="str">
        <f ca="1">IFERROR((1+'US Inflation'!$C6)*(1+('Black Market End of Year'!FQ5-'Black Market End of Year'!FQ4)/'Black Market End of Year'!FQ4)-1,"Error")</f>
        <v>Error</v>
      </c>
      <c r="FR5" s="25">
        <f ca="1">IFERROR((1+'US Inflation'!$C6)*(1+('Black Market End of Year'!FR5-'Black Market End of Year'!FR4)/'Black Market End of Year'!FR4)-1,"Error")</f>
        <v>0.49805749805749833</v>
      </c>
      <c r="FS5" s="25">
        <f ca="1">IFERROR((1+'US Inflation'!$C6)*(1+('Black Market End of Year'!FS5-'Black Market End of Year'!FS4)/'Black Market End of Year'!FS4)-1,"Error")</f>
        <v>0.14168819982773484</v>
      </c>
      <c r="FT5" s="25" t="str">
        <f ca="1">IFERROR((1+'US Inflation'!$C6)*(1+('Black Market End of Year'!FT5-'Black Market End of Year'!FT4)/'Black Market End of Year'!FT4)-1,"Error")</f>
        <v>Error</v>
      </c>
      <c r="FU5" s="25" t="str">
        <f ca="1">IFERROR((1+'US Inflation'!$C6)*(1+('Black Market End of Year'!FU5-'Black Market End of Year'!FU4)/'Black Market End of Year'!FU4)-1,"Error")</f>
        <v>Error</v>
      </c>
      <c r="FV5" s="25" t="str">
        <f ca="1">IFERROR((1+'US Inflation'!$C6)*(1+('Black Market End of Year'!FV5-'Black Market End of Year'!FV4)/'Black Market End of Year'!FV4)-1,"Error")</f>
        <v>Error</v>
      </c>
      <c r="FW5" s="25">
        <f ca="1">IFERROR((1+'US Inflation'!$C6)*(1+('Black Market End of Year'!FW5-'Black Market End of Year'!FW4)/'Black Market End of Year'!FW4)-1,"Error")</f>
        <v>0.28739316239316248</v>
      </c>
      <c r="FX5" s="25">
        <f ca="1">IFERROR((1+'US Inflation'!$C6)*(1+('Black Market End of Year'!FX5-'Black Market End of Year'!FX4)/'Black Market End of Year'!FX4)-1,"Error")</f>
        <v>-0.58011176857330704</v>
      </c>
      <c r="FY5" s="25" t="str">
        <f ca="1">IFERROR((1+'US Inflation'!$C6)*(1+('Black Market End of Year'!FY5-'Black Market End of Year'!FY4)/'Black Market End of Year'!FY4)-1,"Error")</f>
        <v>Error</v>
      </c>
      <c r="FZ5" s="25" t="str">
        <f ca="1">IFERROR((1+'US Inflation'!$C6)*(1+('Black Market End of Year'!FZ5-'Black Market End of Year'!FZ4)/'Black Market End of Year'!FZ4)-1,"Error")</f>
        <v>Error</v>
      </c>
      <c r="GA5" s="25" t="str">
        <f ca="1">IFERROR((1+'US Inflation'!$C6)*(1+('Black Market End of Year'!GA5-'Black Market End of Year'!GA4)/'Black Market End of Year'!GA4)-1,"Error")</f>
        <v>Error</v>
      </c>
      <c r="GB5" s="25" t="str">
        <f ca="1">IFERROR((1+'US Inflation'!$C6)*(1+('Black Market End of Year'!GB5-'Black Market End of Year'!GB4)/'Black Market End of Year'!GB4)-1,"Error")</f>
        <v>Error</v>
      </c>
      <c r="GC5" s="25" t="str">
        <f ca="1">IFERROR((1+'US Inflation'!$C6)*(1+('Black Market End of Year'!GC5-'Black Market End of Year'!GC4)/'Black Market End of Year'!GC4)-1,"Error")</f>
        <v>Error</v>
      </c>
      <c r="GD5" s="25" t="str">
        <f ca="1">IFERROR((1+'US Inflation'!$C6)*(1+('Black Market End of Year'!GD5-'Black Market End of Year'!GD4)/'Black Market End of Year'!GD4)-1,"Error")</f>
        <v>Error</v>
      </c>
      <c r="GE5" s="25" t="str">
        <f ca="1">IFERROR((1+'US Inflation'!$C6)*(1+('Black Market End of Year'!GE5-'Black Market End of Year'!GE4)/'Black Market End of Year'!GE4)-1,"Error")</f>
        <v>Error</v>
      </c>
      <c r="GF5" s="25" t="str">
        <f ca="1">IFERROR((1+'US Inflation'!$C6)*(1+('Black Market End of Year'!GF5-'Black Market End of Year'!GF4)/'Black Market End of Year'!GF4)-1,"Error")</f>
        <v>Error</v>
      </c>
      <c r="GG5" s="25" t="str">
        <f ca="1">IFERROR((1+'US Inflation'!$C6)*(1+('Black Market End of Year'!GG5-'Black Market End of Year'!GG4)/'Black Market End of Year'!GG4)-1,"Error")</f>
        <v>Error</v>
      </c>
      <c r="GH5" s="25" t="str">
        <f ca="1">IFERROR((1+'US Inflation'!$C6)*(1+('Black Market End of Year'!GH5-'Black Market End of Year'!GH4)/'Black Market End of Year'!GH4)-1,"Error")</f>
        <v>Error</v>
      </c>
      <c r="GI5" s="25" t="str">
        <f ca="1">IFERROR((1+'US Inflation'!$C6)*(1+('Black Market End of Year'!GI5-'Black Market End of Year'!GI4)/'Black Market End of Year'!GI4)-1,"Error")</f>
        <v>Error</v>
      </c>
      <c r="GJ5" s="25">
        <f ca="1">IFERROR((1+'US Inflation'!$C6)*(1+('Black Market End of Year'!GJ5-'Black Market End of Year'!GJ4)/'Black Market End of Year'!GJ4)-1,"Error")</f>
        <v>-0.16135531135531123</v>
      </c>
      <c r="GK5" s="25" t="str">
        <f ca="1">IFERROR((1+'US Inflation'!$C6)*(1+('Black Market End of Year'!GK5-'Black Market End of Year'!GK4)/'Black Market End of Year'!GK4)-1,"Error")</f>
        <v>Error</v>
      </c>
      <c r="GL5" s="25" t="str">
        <f ca="1">IFERROR((1+'US Inflation'!$C6)*(1+('Black Market End of Year'!GL5-'Black Market End of Year'!GL4)/'Black Market End of Year'!GL4)-1,"Error")</f>
        <v>Error</v>
      </c>
      <c r="GM5" s="25">
        <f ca="1">IFERROR((1+'US Inflation'!$C6)*(1+('Black Market End of Year'!GM5-'Black Market End of Year'!GM4)/'Black Market End of Year'!GM4)-1,"Error")</f>
        <v>0.15475265475265498</v>
      </c>
      <c r="GN5" s="25" t="str">
        <f ca="1">IFERROR((1+'US Inflation'!$C6)*(1+('Black Market End of Year'!GN5-'Black Market End of Year'!GN4)/'Black Market End of Year'!GN4)-1,"Error")</f>
        <v>Error</v>
      </c>
      <c r="GO5" s="25" t="str">
        <f ca="1">IFERROR((1+'US Inflation'!$C6)*(1+('Black Market End of Year'!GO5-'Black Market End of Year'!GO4)/'Black Market End of Year'!GO4)-1,"Error")</f>
        <v>Error</v>
      </c>
      <c r="GP5" s="25" t="str">
        <f ca="1">IFERROR((1+'US Inflation'!$C6)*(1+('Black Market End of Year'!GP5-'Black Market End of Year'!GP4)/'Black Market End of Year'!GP4)-1,"Error")</f>
        <v>Error</v>
      </c>
      <c r="GQ5" s="25" t="str">
        <f ca="1">IFERROR((1+'US Inflation'!$C6)*(1+('Black Market End of Year'!GQ5-'Black Market End of Year'!GQ4)/'Black Market End of Year'!GQ4)-1,"Error")</f>
        <v>Error</v>
      </c>
      <c r="GR5" s="25" t="str">
        <f ca="1">IFERROR((1+'US Inflation'!$C6)*(1+('Black Market End of Year'!GR5-'Black Market End of Year'!GR4)/'Black Market End of Year'!GR4)-1,"Error")</f>
        <v>Error</v>
      </c>
      <c r="GS5" s="25">
        <f ca="1">IFERROR((1+'US Inflation'!$C6)*(1+('Black Market End of Year'!GS5-'Black Market End of Year'!GS4)/'Black Market End of Year'!GS4)-1,"Error")</f>
        <v>0.37045078577336654</v>
      </c>
      <c r="GT5" s="25">
        <f ca="1">IFERROR((1+'US Inflation'!$C6)*(1+('Black Market End of Year'!GT5-'Black Market End of Year'!GT4)/'Black Market End of Year'!GT4)-1,"Error")</f>
        <v>0.31142450142450162</v>
      </c>
      <c r="GU5" s="25" t="str">
        <f ca="1">IFERROR((1+'US Inflation'!$C6)*(1+('Black Market End of Year'!GU5-'Black Market End of Year'!GU4)/'Black Market End of Year'!GU4)-1,"Error")</f>
        <v>Error</v>
      </c>
      <c r="GV5" s="25" t="str">
        <f ca="1">IFERROR((1+'US Inflation'!$C6)*(1+('Black Market End of Year'!GV5-'Black Market End of Year'!GV4)/'Black Market End of Year'!GV4)-1,"Error")</f>
        <v>Error</v>
      </c>
      <c r="GW5" s="25" t="str">
        <f ca="1">IFERROR((1+'US Inflation'!$C6)*(1+('Black Market End of Year'!GW5-'Black Market End of Year'!GW4)/'Black Market End of Year'!GW4)-1,"Error")</f>
        <v>Error</v>
      </c>
      <c r="GX5" s="25" t="str">
        <f ca="1">IFERROR((1+'US Inflation'!$C6)*(1+('Black Market End of Year'!GX5-'Black Market End of Year'!GX4)/'Black Market End of Year'!GX4)-1,"Error")</f>
        <v>Error</v>
      </c>
      <c r="GY5" s="25" t="str">
        <f ca="1">IFERROR((1+'US Inflation'!$C6)*(1+('Black Market End of Year'!GY5-'Black Market End of Year'!GY4)/'Black Market End of Year'!GY4)-1,"Error")</f>
        <v>Error</v>
      </c>
      <c r="GZ5" s="25">
        <f ca="1">IFERROR((1+'US Inflation'!$C6)*(1+('Black Market End of Year'!GZ5-'Black Market End of Year'!GZ4)/'Black Market End of Year'!GZ4)-1,"Error")</f>
        <v>0.28739316239316248</v>
      </c>
      <c r="HA5" s="25">
        <f ca="1">IFERROR((1+'US Inflation'!$C6)*(1+('Black Market End of Year'!HA5-'Black Market End of Year'!HA4)/'Black Market End of Year'!HA4)-1,"Error")</f>
        <v>0.10993295203821507</v>
      </c>
      <c r="HB5" s="25">
        <f ca="1">IFERROR((1+'US Inflation'!$C6)*(1+('Black Market End of Year'!HB5-'Black Market End of Year'!HB4)/'Black Market End of Year'!HB4)-1,"Error")</f>
        <v>-2.7151974381525723E-2</v>
      </c>
      <c r="HC5" s="25" t="str">
        <f ca="1">IFERROR((1+'US Inflation'!$C6)*(1+('Black Market End of Year'!HC5-'Black Market End of Year'!HC4)/'Black Market End of Year'!HC4)-1,"Error")</f>
        <v>Error</v>
      </c>
      <c r="HD5" s="25" t="str">
        <f ca="1">IFERROR((1+'US Inflation'!$C6)*(1+('Black Market End of Year'!HD5-'Black Market End of Year'!HD4)/'Black Market End of Year'!HD4)-1,"Error")</f>
        <v>Error</v>
      </c>
      <c r="HE5" s="25" t="str">
        <f ca="1">IFERROR((1+'US Inflation'!$C6)*(1+('Black Market End of Year'!HE5-'Black Market End of Year'!HE4)/'Black Market End of Year'!HE4)-1,"Error")</f>
        <v>Error</v>
      </c>
      <c r="HF5" s="25">
        <f ca="1">IFERROR((1+'US Inflation'!$C6)*(1+('Black Market End of Year'!HF5-'Black Market End of Year'!HF4)/'Black Market End of Year'!HF4)-1,"Error")</f>
        <v>0.19939413610299694</v>
      </c>
      <c r="HG5" s="25" t="str">
        <f ca="1">IFERROR((1+'US Inflation'!$C6)*(1+('Black Market End of Year'!HG5-'Black Market End of Year'!HG4)/'Black Market End of Year'!HG4)-1,"Error")</f>
        <v>Error</v>
      </c>
      <c r="HH5" s="25" t="str">
        <f ca="1">IFERROR((1+'US Inflation'!$C6)*(1+('Black Market End of Year'!HH5-'Black Market End of Year'!HH4)/'Black Market End of Year'!HH4)-1,"Error")</f>
        <v>Error</v>
      </c>
      <c r="HI5" s="25" t="str">
        <f ca="1">IFERROR((1+'US Inflation'!$C6)*(1+('Black Market End of Year'!HI5-'Black Market End of Year'!HI4)/'Black Market End of Year'!HI4)-1,"Error")</f>
        <v>Error</v>
      </c>
      <c r="HJ5" s="25" t="str">
        <f ca="1">IFERROR((1+'US Inflation'!$C6)*(1+('Black Market End of Year'!HJ5-'Black Market End of Year'!HJ4)/'Black Market End of Year'!HJ4)-1,"Error")</f>
        <v>Error</v>
      </c>
      <c r="HK5" s="25" t="str">
        <f ca="1">IFERROR((1+'US Inflation'!$C6)*(1+('Black Market End of Year'!HK5-'Black Market End of Year'!HK4)/'Black Market End of Year'!HK4)-1,"Error")</f>
        <v>Error</v>
      </c>
      <c r="HL5" s="25" t="str">
        <f ca="1">IFERROR((1+'US Inflation'!$C6)*(1+('Black Market End of Year'!HL5-'Black Market End of Year'!HL4)/'Black Market End of Year'!HL4)-1,"Error")</f>
        <v>Error</v>
      </c>
      <c r="HM5" s="25" t="str">
        <f ca="1">IFERROR((1+'US Inflation'!$C6)*(1+('Black Market End of Year'!HM5-'Black Market End of Year'!HM4)/'Black Market End of Year'!HM4)-1,"Error")</f>
        <v>Error</v>
      </c>
      <c r="HN5" s="25">
        <f ca="1">IFERROR((1+'US Inflation'!$C6)*(1+('Black Market End of Year'!HN5-'Black Market End of Year'!HN4)/'Black Market End of Year'!HN4)-1,"Error")</f>
        <v>-2.6674180520334323E-2</v>
      </c>
      <c r="HO5" s="25" t="str">
        <f ca="1">IFERROR((1+'US Inflation'!$C6)*(1+('Black Market End of Year'!HO5-'Black Market End of Year'!HO4)/'Black Market End of Year'!HO4)-1,"Error")</f>
        <v>Error</v>
      </c>
      <c r="HP5" s="25" t="str">
        <f ca="1">IFERROR((1+'US Inflation'!$C6)*(1+('Black Market End of Year'!HP5-'Black Market End of Year'!HP4)/'Black Market End of Year'!HP4)-1,"Error")</f>
        <v>Error</v>
      </c>
      <c r="HQ5" s="25" t="str">
        <f ca="1">IFERROR((1+'US Inflation'!$C6)*(1+('Black Market End of Year'!HQ5-'Black Market End of Year'!HQ4)/'Black Market End of Year'!HQ4)-1,"Error")</f>
        <v>Error</v>
      </c>
      <c r="HR5" s="25" t="str">
        <f ca="1">IFERROR((1+'US Inflation'!$C6)*(1+('Black Market End of Year'!HR5-'Black Market End of Year'!HR4)/'Black Market End of Year'!HR4)-1,"Error")</f>
        <v>Error</v>
      </c>
      <c r="HS5" s="25" t="str">
        <f ca="1">IFERROR((1+'US Inflation'!$C6)*(1+('Black Market End of Year'!HS5-'Black Market End of Year'!HS4)/'Black Market End of Year'!HS4)-1,"Error")</f>
        <v>Error</v>
      </c>
      <c r="HT5" s="25" t="str">
        <f ca="1">IFERROR((1+'US Inflation'!$C6)*(1+('Black Market End of Year'!HT5-'Black Market End of Year'!HT4)/'Black Market End of Year'!HT4)-1,"Error")</f>
        <v>Error</v>
      </c>
      <c r="HU5" s="25">
        <f ca="1">IFERROR((1+'US Inflation'!$C6)*(1+('Black Market End of Year'!HU5-'Black Market End of Year'!HU4)/'Black Market End of Year'!HU4)-1,"Error")</f>
        <v>0.31119370825253179</v>
      </c>
      <c r="HV5" s="25">
        <f ca="1">IFERROR((1+'US Inflation'!$C6)*(1+('Black Market End of Year'!HV5-'Black Market End of Year'!HV4)/'Black Market End of Year'!HV4)-1,"Error")</f>
        <v>2.991452991453003E-2</v>
      </c>
      <c r="HW5" s="25">
        <f ca="1">IFERROR((1+'US Inflation'!$C6)*(1+('Black Market End of Year'!HW5-'Black Market End of Year'!HW4)/'Black Market End of Year'!HW4)-1,"Error")</f>
        <v>0.34148531207354726</v>
      </c>
      <c r="HX5" s="25" t="str">
        <f ca="1">IFERROR((1+'US Inflation'!$C6)*(1+('Black Market End of Year'!HX5-'Black Market End of Year'!HX4)/'Black Market End of Year'!HX4)-1,"Error")</f>
        <v>Error</v>
      </c>
      <c r="HY5" s="25" t="str">
        <f ca="1">IFERROR((1+'US Inflation'!$C6)*(1+('Black Market End of Year'!HY5-'Black Market End of Year'!HY4)/'Black Market End of Year'!HY4)-1,"Error")</f>
        <v>Error</v>
      </c>
      <c r="HZ5" s="25" t="str">
        <f ca="1">IFERROR((1+'US Inflation'!$C6)*(1+('Black Market End of Year'!HZ5-'Black Market End of Year'!HZ4)/'Black Market End of Year'!HZ4)-1,"Error")</f>
        <v>Error</v>
      </c>
      <c r="IA5" s="25">
        <f ca="1">IFERROR((1+'US Inflation'!$C6)*(1+('Black Market End of Year'!IA5-'Black Market End of Year'!IA4)/'Black Market End of Year'!IA4)-1,"Error")</f>
        <v>2.991452991453003E-2</v>
      </c>
      <c r="IB5" s="25" t="str">
        <f ca="1">IFERROR((1+'US Inflation'!$C6)*(1+('Black Market End of Year'!IB5-'Black Market End of Year'!IB4)/'Black Market End of Year'!IB4)-1,"Error")</f>
        <v>Error</v>
      </c>
      <c r="IC5" s="25" t="str">
        <f ca="1">IFERROR((1+'US Inflation'!$C6)*(1+('Black Market End of Year'!IC5-'Black Market End of Year'!IC4)/'Black Market End of Year'!IC4)-1,"Error")</f>
        <v>Error</v>
      </c>
      <c r="ID5" s="25" t="str">
        <f ca="1">IFERROR((1+'US Inflation'!$C6)*(1+('Black Market End of Year'!ID5-'Black Market End of Year'!ID4)/'Black Market End of Year'!ID4)-1,"Error")</f>
        <v>Error</v>
      </c>
      <c r="IE5" s="25" t="str">
        <f ca="1">IFERROR((1+'US Inflation'!$C6)*(1+('Black Market End of Year'!IE5-'Black Market End of Year'!IE4)/'Black Market End of Year'!IE4)-1,"Error")</f>
        <v>Error</v>
      </c>
      <c r="IF5" s="25" t="str">
        <f ca="1">IFERROR((1+'US Inflation'!$C6)*(1+('Black Market End of Year'!IF5-'Black Market End of Year'!IF4)/'Black Market End of Year'!IF4)-1,"Error")</f>
        <v>Error</v>
      </c>
      <c r="IG5" s="25" t="str">
        <f ca="1">IFERROR((1+'US Inflation'!$C6)*(1+('Black Market End of Year'!IG5-'Black Market End of Year'!IG4)/'Black Market End of Year'!IG4)-1,"Error")</f>
        <v>Error</v>
      </c>
      <c r="IH5" s="25" t="str">
        <f ca="1">IFERROR((1+'US Inflation'!$C6)*(1+('Black Market End of Year'!IH5-'Black Market End of Year'!IH4)/'Black Market End of Year'!IH4)-1,"Error")</f>
        <v>Error</v>
      </c>
    </row>
    <row r="6" spans="1:242" x14ac:dyDescent="0.25">
      <c r="A6" t="str">
        <f t="shared" ca="1" si="4"/>
        <v>1950</v>
      </c>
      <c r="B6" s="25">
        <f ca="1">IFERROR((1+'US Inflation'!$C7)*(1+('Black Market End of Year'!B6-'Black Market End of Year'!B5)/'Black Market End of Year'!B5)-1,"Error")</f>
        <v>0.16694329183955725</v>
      </c>
      <c r="C6" s="25" t="str">
        <f ca="1">IFERROR((1+'US Inflation'!$C7)*(1+('Black Market End of Year'!C6-'Black Market End of Year'!C5)/'Black Market End of Year'!C5)-1,"Error")</f>
        <v>Error</v>
      </c>
      <c r="D6" s="25" t="str">
        <f ca="1">IFERROR((1+'US Inflation'!$C7)*(1+('Black Market End of Year'!D6-'Black Market End of Year'!D5)/'Black Market End of Year'!D5)-1,"Error")</f>
        <v>Error</v>
      </c>
      <c r="E6" s="25">
        <f>IFERROR((1+'US Inflation'!$C7)*(1+('Black Market End of Year'!E6-'Black Market End of Year'!E5)/'Black Market End of Year'!E5)-1,"Error")</f>
        <v>-2.0746887966805017E-2</v>
      </c>
      <c r="F6" s="25" t="str">
        <f ca="1">IFERROR((1+'US Inflation'!$C7)*(1+('Black Market End of Year'!F6-'Black Market End of Year'!F5)/'Black Market End of Year'!F5)-1,"Error")</f>
        <v>Error</v>
      </c>
      <c r="G6" s="25" t="str">
        <f ca="1">IFERROR((1+'US Inflation'!$C7)*(1+('Black Market End of Year'!G6-'Black Market End of Year'!G5)/'Black Market End of Year'!G5)-1,"Error")</f>
        <v>Error</v>
      </c>
      <c r="H6" s="25" t="str">
        <f ca="1">IFERROR((1+'US Inflation'!$C7)*(1+('Black Market End of Year'!H6-'Black Market End of Year'!H5)/'Black Market End of Year'!H5)-1,"Error")</f>
        <v>Error</v>
      </c>
      <c r="I6" s="25" t="str">
        <f ca="1">IFERROR((1+'US Inflation'!$C7)*(1+('Black Market End of Year'!I6-'Black Market End of Year'!I5)/'Black Market End of Year'!I5)-1,"Error")</f>
        <v>Error</v>
      </c>
      <c r="J6" s="25">
        <f ca="1">IFERROR((1+'US Inflation'!$C7)*(1+('Black Market End of Year'!J6-'Black Market End of Year'!J5)/'Black Market End of Year'!J5)-1,"Error")</f>
        <v>2.2637743578969527E-2</v>
      </c>
      <c r="K6" s="25" t="str">
        <f ca="1">IFERROR((1+'US Inflation'!$C7)*(1+('Black Market End of Year'!K6-'Black Market End of Year'!K5)/'Black Market End of Year'!K5)-1,"Error")</f>
        <v>Error</v>
      </c>
      <c r="L6" s="25" t="str">
        <f ca="1">IFERROR((1+'US Inflation'!$C7)*(1+('Black Market End of Year'!L6-'Black Market End of Year'!L5)/'Black Market End of Year'!L5)-1,"Error")</f>
        <v>Error</v>
      </c>
      <c r="M6" s="25">
        <f ca="1">IFERROR((1+'US Inflation'!$C7)*(1+('Black Market End of Year'!M6-'Black Market End of Year'!M5)/'Black Market End of Year'!M5)-1,"Error")</f>
        <v>-1.0599187323973913E-2</v>
      </c>
      <c r="N6" s="25">
        <f ca="1">IFERROR((1+'US Inflation'!$C7)*(1+('Black Market End of Year'!N6-'Black Market End of Year'!N5)/'Black Market End of Year'!N5)-1,"Error")</f>
        <v>-5.9323525713567249E-2</v>
      </c>
      <c r="O6" s="25" t="str">
        <f ca="1">IFERROR((1+'US Inflation'!$C7)*(1+('Black Market End of Year'!O6-'Black Market End of Year'!O5)/'Black Market End of Year'!O5)-1,"Error")</f>
        <v>Error</v>
      </c>
      <c r="P6" s="25" t="str">
        <f ca="1">IFERROR((1+'US Inflation'!$C7)*(1+('Black Market End of Year'!P6-'Black Market End of Year'!P5)/'Black Market End of Year'!P5)-1,"Error")</f>
        <v>Error</v>
      </c>
      <c r="Q6" s="25" t="str">
        <f ca="1">IFERROR((1+'US Inflation'!$C7)*(1+('Black Market End of Year'!Q6-'Black Market End of Year'!Q5)/'Black Market End of Year'!Q5)-1,"Error")</f>
        <v>Error</v>
      </c>
      <c r="R6" s="25" t="str">
        <f ca="1">IFERROR((1+'US Inflation'!$C7)*(1+('Black Market End of Year'!R6-'Black Market End of Year'!R5)/'Black Market End of Year'!R5)-1,"Error")</f>
        <v>Error</v>
      </c>
      <c r="S6" s="25" t="str">
        <f ca="1">IFERROR((1+'US Inflation'!$C7)*(1+('Black Market End of Year'!S6-'Black Market End of Year'!S5)/'Black Market End of Year'!S5)-1,"Error")</f>
        <v>Error</v>
      </c>
      <c r="T6" s="25" t="str">
        <f ca="1">IFERROR((1+'US Inflation'!$C7)*(1+('Black Market End of Year'!T6-'Black Market End of Year'!T5)/'Black Market End of Year'!T5)-1,"Error")</f>
        <v>Error</v>
      </c>
      <c r="U6" s="25">
        <f ca="1">IFERROR((1+'US Inflation'!$C7)*(1+('Black Market End of Year'!U6-'Black Market End of Year'!U5)/'Black Market End of Year'!U5)-1,"Error")</f>
        <v>4.511624843575035E-3</v>
      </c>
      <c r="V6" s="25" t="str">
        <f ca="1">IFERROR((1+'US Inflation'!$C7)*(1+('Black Market End of Year'!V6-'Black Market End of Year'!V5)/'Black Market End of Year'!V5)-1,"Error")</f>
        <v>Error</v>
      </c>
      <c r="W6" s="25" t="str">
        <f ca="1">IFERROR((1+'US Inflation'!$C7)*(1+('Black Market End of Year'!W6-'Black Market End of Year'!W5)/'Black Market End of Year'!W5)-1,"Error")</f>
        <v>Error</v>
      </c>
      <c r="X6" s="25" t="str">
        <f ca="1">IFERROR((1+'US Inflation'!$C7)*(1+('Black Market End of Year'!X6-'Black Market End of Year'!X5)/'Black Market End of Year'!X5)-1,"Error")</f>
        <v>Error</v>
      </c>
      <c r="Y6" s="25" t="str">
        <f ca="1">IFERROR((1+'US Inflation'!$C7)*(1+('Black Market End of Year'!Y6-'Black Market End of Year'!Y5)/'Black Market End of Year'!Y5)-1,"Error")</f>
        <v>Error</v>
      </c>
      <c r="Z6" s="25">
        <f ca="1">IFERROR((1+'US Inflation'!$C7)*(1+('Black Market End of Year'!Z6-'Black Market End of Year'!Z5)/'Black Market End of Year'!Z5)-1,"Error")</f>
        <v>9.7438832450994273E-2</v>
      </c>
      <c r="AA6" s="25" t="str">
        <f ca="1">IFERROR((1+'US Inflation'!$C7)*(1+('Black Market End of Year'!AA6-'Black Market End of Year'!AA5)/'Black Market End of Year'!AA5)-1,"Error")</f>
        <v>Error</v>
      </c>
      <c r="AB6" s="25" t="str">
        <f ca="1">IFERROR((1+'US Inflation'!$C7)*(1+('Black Market End of Year'!AB6-'Black Market End of Year'!AB5)/'Black Market End of Year'!AB5)-1,"Error")</f>
        <v>Error</v>
      </c>
      <c r="AC6" s="25">
        <f ca="1">IFERROR((1+'US Inflation'!$C7)*(1+('Black Market End of Year'!AC6-'Black Market End of Year'!AC5)/'Black Market End of Year'!AC5)-1,"Error")</f>
        <v>1.9060149107715141E-2</v>
      </c>
      <c r="AD6" s="25" t="str">
        <f ca="1">IFERROR((1+'US Inflation'!$C7)*(1+('Black Market End of Year'!AD6-'Black Market End of Year'!AD5)/'Black Market End of Year'!AD5)-1,"Error")</f>
        <v>Error</v>
      </c>
      <c r="AE6" s="25" t="str">
        <f ca="1">IFERROR((1+'US Inflation'!$C7)*(1+('Black Market End of Year'!AE6-'Black Market End of Year'!AE5)/'Black Market End of Year'!AE5)-1,"Error")</f>
        <v>Error</v>
      </c>
      <c r="AF6" s="25">
        <f ca="1">IFERROR((1+'US Inflation'!$C7)*(1+('Black Market End of Year'!AF6-'Black Market End of Year'!AF5)/'Black Market End of Year'!AF5)-1,"Error")</f>
        <v>-4.7213188292026587E-2</v>
      </c>
      <c r="AG6" s="25">
        <f ca="1">IFERROR((1+'US Inflation'!$C7)*(1+('Black Market End of Year'!AG6-'Black Market End of Year'!AG5)/'Black Market End of Year'!AG5)-1,"Error")</f>
        <v>-0.20906479412703483</v>
      </c>
      <c r="AH6" s="25" t="str">
        <f ca="1">IFERROR((1+'US Inflation'!$C7)*(1+('Black Market End of Year'!AH6-'Black Market End of Year'!AH5)/'Black Market End of Year'!AH5)-1,"Error")</f>
        <v>Error</v>
      </c>
      <c r="AI6" s="25" t="str">
        <f ca="1">IFERROR((1+'US Inflation'!$C7)*(1+('Black Market End of Year'!AI6-'Black Market End of Year'!AI5)/'Black Market End of Year'!AI5)-1,"Error")</f>
        <v>Error</v>
      </c>
      <c r="AJ6" s="25">
        <f ca="1">IFERROR((1+'US Inflation'!$C7)*(1+('Black Market End of Year'!AJ6-'Black Market End of Year'!AJ5)/'Black Market End of Year'!AJ5)-1,"Error")</f>
        <v>-1.3103297663241698E-4</v>
      </c>
      <c r="AK6" s="25" t="str">
        <f ca="1">IFERROR((1+'US Inflation'!$C7)*(1+('Black Market End of Year'!AK6-'Black Market End of Year'!AK5)/'Black Market End of Year'!AK5)-1,"Error")</f>
        <v>Error</v>
      </c>
      <c r="AL6" s="25">
        <f ca="1">IFERROR((1+'US Inflation'!$C7)*(1+('Black Market End of Year'!AL6-'Black Market End of Year'!AL5)/'Black Market End of Year'!AL5)-1,"Error")</f>
        <v>-9.0074541916057682E-2</v>
      </c>
      <c r="AM6" s="25" t="str">
        <f ca="1">IFERROR((1+'US Inflation'!$C7)*(1+('Black Market End of Year'!AM6-'Black Market End of Year'!AM5)/'Black Market End of Year'!AM5)-1,"Error")</f>
        <v>Error</v>
      </c>
      <c r="AN6" s="25" t="str">
        <f ca="1">IFERROR((1+'US Inflation'!$C7)*(1+('Black Market End of Year'!AN6-'Black Market End of Year'!AN5)/'Black Market End of Year'!AN5)-1,"Error")</f>
        <v>Error</v>
      </c>
      <c r="AO6" s="25" t="str">
        <f ca="1">IFERROR((1+'US Inflation'!$C7)*(1+('Black Market End of Year'!AO6-'Black Market End of Year'!AO5)/'Black Market End of Year'!AO5)-1,"Error")</f>
        <v>Error</v>
      </c>
      <c r="AP6" s="25" t="str">
        <f ca="1">IFERROR((1+'US Inflation'!$C7)*(1+('Black Market End of Year'!AP6-'Black Market End of Year'!AP5)/'Black Market End of Year'!AP5)-1,"Error")</f>
        <v>Error</v>
      </c>
      <c r="AQ6" s="25">
        <f ca="1">IFERROR((1+'US Inflation'!$C7)*(1+('Black Market End of Year'!AQ6-'Black Market End of Year'!AQ5)/'Black Market End of Year'!AQ5)-1,"Error")</f>
        <v>-0.28359383832082097</v>
      </c>
      <c r="AR6" s="25">
        <f ca="1">IFERROR((1+'US Inflation'!$C7)*(1+('Black Market End of Year'!AR6-'Black Market End of Year'!AR5)/'Black Market End of Year'!AR5)-1,"Error")</f>
        <v>1.0010824463287031</v>
      </c>
      <c r="AS6" s="25" t="str">
        <f ca="1">IFERROR((1+'US Inflation'!$C7)*(1+('Black Market End of Year'!AS6-'Black Market End of Year'!AS5)/'Black Market End of Year'!AS5)-1,"Error")</f>
        <v>Error</v>
      </c>
      <c r="AT6" s="25" t="str">
        <f ca="1">IFERROR((1+'US Inflation'!$C7)*(1+('Black Market End of Year'!AT6-'Black Market End of Year'!AT5)/'Black Market End of Year'!AT5)-1,"Error")</f>
        <v>Error</v>
      </c>
      <c r="AU6" s="25" t="str">
        <f ca="1">IFERROR((1+'US Inflation'!$C7)*(1+('Black Market End of Year'!AU6-'Black Market End of Year'!AU5)/'Black Market End of Year'!AU5)-1,"Error")</f>
        <v>Error</v>
      </c>
      <c r="AV6" s="25" t="str">
        <f ca="1">IFERROR((1+'US Inflation'!$C7)*(1+('Black Market End of Year'!AV6-'Black Market End of Year'!AV5)/'Black Market End of Year'!AV5)-1,"Error")</f>
        <v>Error</v>
      </c>
      <c r="AW6" s="25" t="str">
        <f ca="1">IFERROR((1+'US Inflation'!$C7)*(1+('Black Market End of Year'!AW6-'Black Market End of Year'!AW5)/'Black Market End of Year'!AW5)-1,"Error")</f>
        <v>Error</v>
      </c>
      <c r="AX6" s="25" t="str">
        <f ca="1">IFERROR((1+'US Inflation'!$C7)*(1+('Black Market End of Year'!AX6-'Black Market End of Year'!AX5)/'Black Market End of Year'!AX5)-1,"Error")</f>
        <v>Error</v>
      </c>
      <c r="AY6" s="25">
        <f ca="1">IFERROR((1+'US Inflation'!$C7)*(1+('Black Market End of Year'!AY6-'Black Market End of Year'!AY5)/'Black Market End of Year'!AY5)-1,"Error")</f>
        <v>-4.0731645355237656E-2</v>
      </c>
      <c r="AZ6" s="25">
        <f ca="1">IFERROR((1+'US Inflation'!$C7)*(1+('Black Market End of Year'!AZ6-'Black Market End of Year'!AZ5)/'Black Market End of Year'!AZ5)-1,"Error")</f>
        <v>-2.6310826103357332E-2</v>
      </c>
      <c r="BA6" s="25" t="str">
        <f ca="1">IFERROR((1+'US Inflation'!$C7)*(1+('Black Market End of Year'!BA6-'Black Market End of Year'!BA5)/'Black Market End of Year'!BA5)-1,"Error")</f>
        <v>Error</v>
      </c>
      <c r="BB6" s="25" t="str">
        <f ca="1">IFERROR((1+'US Inflation'!$C7)*(1+('Black Market End of Year'!BB6-'Black Market End of Year'!BB5)/'Black Market End of Year'!BB5)-1,"Error")</f>
        <v>Error</v>
      </c>
      <c r="BC6" s="25">
        <f ca="1">IFERROR((1+'US Inflation'!$C7)*(1+('Black Market End of Year'!BC6-'Black Market End of Year'!BC5)/'Black Market End of Year'!BC5)-1,"Error")</f>
        <v>-2.0746887966805017E-2</v>
      </c>
      <c r="BD6" s="25" t="str">
        <f ca="1">IFERROR((1+'US Inflation'!$C7)*(1+('Black Market End of Year'!BD6-'Black Market End of Year'!BD5)/'Black Market End of Year'!BD5)-1,"Error")</f>
        <v>Error</v>
      </c>
      <c r="BE6" s="25" t="str">
        <f ca="1">IFERROR((1+'US Inflation'!$C7)*(1+('Black Market End of Year'!BE6-'Black Market End of Year'!BE5)/'Black Market End of Year'!BE5)-1,"Error")</f>
        <v>Error</v>
      </c>
      <c r="BF6" s="25">
        <f ca="1">IFERROR((1+'US Inflation'!$C7)*(1+('Black Market End of Year'!BF6-'Black Market End of Year'!BF5)/'Black Market End of Year'!BF5)-1,"Error")</f>
        <v>-0.2247579529737207</v>
      </c>
      <c r="BG6" s="25">
        <f ca="1">IFERROR((1+'US Inflation'!$C7)*(1+('Black Market End of Year'!BG6-'Black Market End of Year'!BG5)/'Black Market End of Year'!BG5)-1,"Error")</f>
        <v>2.1371525453977247E-2</v>
      </c>
      <c r="BH6" s="25" t="str">
        <f ca="1">IFERROR((1+'US Inflation'!$C7)*(1+('Black Market End of Year'!BH6-'Black Market End of Year'!BH5)/'Black Market End of Year'!BH5)-1,"Error")</f>
        <v>Error</v>
      </c>
      <c r="BI6" s="25" t="str">
        <f ca="1">IFERROR((1+'US Inflation'!$C7)*(1+('Black Market End of Year'!BI6-'Black Market End of Year'!BI5)/'Black Market End of Year'!BI5)-1,"Error")</f>
        <v>Error</v>
      </c>
      <c r="BJ6" s="25">
        <f ca="1">IFERROR((1+'US Inflation'!$C7)*(1+('Black Market End of Year'!BJ6-'Black Market End of Year'!BJ5)/'Black Market End of Year'!BJ5)-1,"Error")</f>
        <v>-2.0746887966805017E-2</v>
      </c>
      <c r="BK6" s="25">
        <f ca="1">IFERROR((1+'US Inflation'!$C7)*(1+('Black Market End of Year'!BK6-'Black Market End of Year'!BK5)/'Black Market End of Year'!BK5)-1,"Error")</f>
        <v>-7.4055649145815527E-3</v>
      </c>
      <c r="BL6" s="25">
        <f ca="1">IFERROR((1+'US Inflation'!$C7)*(1+('Black Market End of Year'!BL6-'Black Market End of Year'!BL5)/'Black Market End of Year'!BL5)-1,"Error")</f>
        <v>-1.6649594611017671E-2</v>
      </c>
      <c r="BM6" s="25">
        <f ca="1">IFERROR((1+'US Inflation'!$C7)*(1+('Black Market End of Year'!BM6-'Black Market End of Year'!BM5)/'Black Market End of Year'!BM5)-1,"Error")</f>
        <v>-2.0746887966805017E-2</v>
      </c>
      <c r="BN6" s="25" t="str">
        <f ca="1">IFERROR((1+'US Inflation'!$C7)*(1+('Black Market End of Year'!BN6-'Black Market End of Year'!BN5)/'Black Market End of Year'!BN5)-1,"Error")</f>
        <v>Error</v>
      </c>
      <c r="BO6" s="25" t="str">
        <f ca="1">IFERROR((1+'US Inflation'!$C7)*(1+('Black Market End of Year'!BO6-'Black Market End of Year'!BO5)/'Black Market End of Year'!BO5)-1,"Error")</f>
        <v>Error</v>
      </c>
      <c r="BP6" s="25" t="str">
        <f ca="1">IFERROR((1+'US Inflation'!$C7)*(1+('Black Market End of Year'!BP6-'Black Market End of Year'!BP5)/'Black Market End of Year'!BP5)-1,"Error")</f>
        <v>Error</v>
      </c>
      <c r="BQ6" s="25" t="str">
        <f ca="1">IFERROR((1+'US Inflation'!$C7)*(1+('Black Market End of Year'!BQ6-'Black Market End of Year'!BQ5)/'Black Market End of Year'!BQ5)-1,"Error")</f>
        <v>Error</v>
      </c>
      <c r="BR6" s="25" t="str">
        <f ca="1">IFERROR((1+'US Inflation'!$C7)*(1+('Black Market End of Year'!BR6-'Black Market End of Year'!BR5)/'Black Market End of Year'!BR5)-1,"Error")</f>
        <v>Error</v>
      </c>
      <c r="BS6" s="25" t="str">
        <f ca="1">IFERROR((1+'US Inflation'!$C7)*(1+('Black Market End of Year'!BS6-'Black Market End of Year'!BS5)/'Black Market End of Year'!BS5)-1,"Error")</f>
        <v>Error</v>
      </c>
      <c r="BT6" s="25" t="str">
        <f ca="1">IFERROR((1+'US Inflation'!$C7)*(1+('Black Market End of Year'!BT6-'Black Market End of Year'!BT5)/'Black Market End of Year'!BT5)-1,"Error")</f>
        <v>Error</v>
      </c>
      <c r="BU6" s="25" t="str">
        <f ca="1">IFERROR((1+'US Inflation'!$C7)*(1+('Black Market End of Year'!BU6-'Black Market End of Year'!BU5)/'Black Market End of Year'!BU5)-1,"Error")</f>
        <v>Error</v>
      </c>
      <c r="BV6" s="25">
        <f ca="1">IFERROR((1+'US Inflation'!$C7)*(1+('Black Market End of Year'!BV6-'Black Market End of Year'!BV5)/'Black Market End of Year'!BV5)-1,"Error")</f>
        <v>0.35630624935345567</v>
      </c>
      <c r="BW6" s="25">
        <f ca="1">IFERROR((1+'US Inflation'!$C7)*(1+('Black Market End of Year'!BW6-'Black Market End of Year'!BW5)/'Black Market End of Year'!BW5)-1,"Error")</f>
        <v>-3.0663375177267804E-2</v>
      </c>
      <c r="BX6" s="25" t="str">
        <f ca="1">IFERROR((1+'US Inflation'!$C7)*(1+('Black Market End of Year'!BX6-'Black Market End of Year'!BX5)/'Black Market End of Year'!BX5)-1,"Error")</f>
        <v>Error</v>
      </c>
      <c r="BY6" s="25" t="str">
        <f ca="1">IFERROR((1+'US Inflation'!$C7)*(1+('Black Market End of Year'!BY6-'Black Market End of Year'!BY5)/'Black Market End of Year'!BY5)-1,"Error")</f>
        <v>Error</v>
      </c>
      <c r="BZ6" s="25" t="str">
        <f ca="1">IFERROR((1+'US Inflation'!$C7)*(1+('Black Market End of Year'!BZ6-'Black Market End of Year'!BZ5)/'Black Market End of Year'!BZ5)-1,"Error")</f>
        <v>Error</v>
      </c>
      <c r="CA6" s="25" t="str">
        <f ca="1">IFERROR((1+'US Inflation'!$C7)*(1+('Black Market End of Year'!CA6-'Black Market End of Year'!CA5)/'Black Market End of Year'!CA5)-1,"Error")</f>
        <v>Error</v>
      </c>
      <c r="CB6" s="25" t="str">
        <f ca="1">IFERROR((1+'US Inflation'!$C7)*(1+('Black Market End of Year'!CB6-'Black Market End of Year'!CB5)/'Black Market End of Year'!CB5)-1,"Error")</f>
        <v>Error</v>
      </c>
      <c r="CC6" s="25">
        <f ca="1">IFERROR((1+'US Inflation'!$C7)*(1+('Black Market End of Year'!CC6-'Black Market End of Year'!CC5)/'Black Market End of Year'!CC5)-1,"Error")</f>
        <v>-0.10976989815164084</v>
      </c>
      <c r="CD6" s="25" t="str">
        <f ca="1">IFERROR((1+'US Inflation'!$C7)*(1+('Black Market End of Year'!CD6-'Black Market End of Year'!CD5)/'Black Market End of Year'!CD5)-1,"Error")</f>
        <v>Error</v>
      </c>
      <c r="CE6" s="25" t="str">
        <f ca="1">IFERROR((1+'US Inflation'!$C7)*(1+('Black Market End of Year'!CE6-'Black Market End of Year'!CE5)/'Black Market End of Year'!CE5)-1,"Error")</f>
        <v>Error</v>
      </c>
      <c r="CF6" s="25">
        <f ca="1">IFERROR((1+'US Inflation'!$C7)*(1+('Black Market End of Year'!CF6-'Black Market End of Year'!CF5)/'Black Market End of Year'!CF5)-1,"Error")</f>
        <v>0.15615044840048187</v>
      </c>
      <c r="CG6" s="25" t="str">
        <f ca="1">IFERROR((1+'US Inflation'!$C7)*(1+('Black Market End of Year'!CG6-'Black Market End of Year'!CG5)/'Black Market End of Year'!CG5)-1,"Error")</f>
        <v>Error</v>
      </c>
      <c r="CH6" s="25" t="str">
        <f ca="1">IFERROR((1+'US Inflation'!$C7)*(1+('Black Market End of Year'!CH6-'Black Market End of Year'!CH5)/'Black Market End of Year'!CH5)-1,"Error")</f>
        <v>Error</v>
      </c>
      <c r="CI6" s="25" t="str">
        <f ca="1">IFERROR((1+'US Inflation'!$C7)*(1+('Black Market End of Year'!CI6-'Black Market End of Year'!CI5)/'Black Market End of Year'!CI5)-1,"Error")</f>
        <v>Error</v>
      </c>
      <c r="CJ6" s="25" t="str">
        <f ca="1">IFERROR((1+'US Inflation'!$C7)*(1+('Black Market End of Year'!CJ6-'Black Market End of Year'!CJ5)/'Black Market End of Year'!CJ5)-1,"Error")</f>
        <v>Error</v>
      </c>
      <c r="CK6" s="25" t="str">
        <f ca="1">IFERROR((1+'US Inflation'!$C7)*(1+('Black Market End of Year'!CK6-'Black Market End of Year'!CK5)/'Black Market End of Year'!CK5)-1,"Error")</f>
        <v>Error</v>
      </c>
      <c r="CL6" s="25" t="str">
        <f ca="1">IFERROR((1+'US Inflation'!$C7)*(1+('Black Market End of Year'!CL6-'Black Market End of Year'!CL5)/'Black Market End of Year'!CL5)-1,"Error")</f>
        <v>Error</v>
      </c>
      <c r="CM6" s="25" t="str">
        <f ca="1">IFERROR((1+'US Inflation'!$C7)*(1+('Black Market End of Year'!CM6-'Black Market End of Year'!CM5)/'Black Market End of Year'!CM5)-1,"Error")</f>
        <v>Error</v>
      </c>
      <c r="CN6" s="25" t="str">
        <f ca="1">IFERROR((1+'US Inflation'!$C7)*(1+('Black Market End of Year'!CN6-'Black Market End of Year'!CN5)/'Black Market End of Year'!CN5)-1,"Error")</f>
        <v>Error</v>
      </c>
      <c r="CO6" s="25" t="str">
        <f ca="1">IFERROR((1+'US Inflation'!$C7)*(1+('Black Market End of Year'!CO6-'Black Market End of Year'!CO5)/'Black Market End of Year'!CO5)-1,"Error")</f>
        <v>Error</v>
      </c>
      <c r="CP6" s="25">
        <f ca="1">IFERROR((1+'US Inflation'!$C7)*(1+('Black Market End of Year'!CP6-'Black Market End of Year'!CP5)/'Black Market End of Year'!CP5)-1,"Error")</f>
        <v>-2.0746887966805017E-2</v>
      </c>
      <c r="CQ6" s="25">
        <f ca="1">IFERROR((1+'US Inflation'!$C7)*(1+('Black Market End of Year'!CQ6-'Black Market End of Year'!CQ5)/'Black Market End of Year'!CQ5)-1,"Error")</f>
        <v>-2.0746887966805017E-2</v>
      </c>
      <c r="CR6" s="25">
        <f ca="1">IFERROR((1+'US Inflation'!$C7)*(1+('Black Market End of Year'!CR6-'Black Market End of Year'!CR5)/'Black Market End of Year'!CR5)-1,"Error")</f>
        <v>-7.3884653736048245E-2</v>
      </c>
      <c r="CS6" s="25">
        <f ca="1">IFERROR((1+'US Inflation'!$C7)*(1+('Black Market End of Year'!CS6-'Black Market End of Year'!CS5)/'Black Market End of Year'!CS5)-1,"Error")</f>
        <v>-0.21102829836188086</v>
      </c>
      <c r="CT6" s="25">
        <f ca="1">IFERROR((1+'US Inflation'!$C7)*(1+('Black Market End of Year'!CT6-'Black Market End of Year'!CT5)/'Black Market End of Year'!CT5)-1,"Error")</f>
        <v>3.375067652895547E-2</v>
      </c>
      <c r="CU6" s="25">
        <f ca="1">IFERROR((1+'US Inflation'!$C7)*(1+('Black Market End of Year'!CU6-'Black Market End of Year'!CU5)/'Black Market End of Year'!CU5)-1,"Error")</f>
        <v>8.2827960421321345E-2</v>
      </c>
      <c r="CV6" s="25">
        <f ca="1">IFERROR((1+'US Inflation'!$C7)*(1+('Black Market End of Year'!CV6-'Black Market End of Year'!CV5)/'Black Market End of Year'!CV5)-1,"Error")</f>
        <v>-0.44398340248962653</v>
      </c>
      <c r="CW6" s="25">
        <f ca="1">IFERROR((1+'US Inflation'!$C7)*(1+('Black Market End of Year'!CW6-'Black Market End of Year'!CW5)/'Black Market End of Year'!CW5)-1,"Error")</f>
        <v>-7.1838354681580396E-2</v>
      </c>
      <c r="CX6" s="25">
        <f ca="1">IFERROR((1+'US Inflation'!$C7)*(1+('Black Market End of Year'!CX6-'Black Market End of Year'!CX5)/'Black Market End of Year'!CX5)-1,"Error")</f>
        <v>-9.5770311872573899E-2</v>
      </c>
      <c r="CY6" s="25">
        <f ca="1">IFERROR((1+'US Inflation'!$C7)*(1+('Black Market End of Year'!CY6-'Black Market End of Year'!CY5)/'Black Market End of Year'!CY5)-1,"Error")</f>
        <v>-0.10671185581704734</v>
      </c>
      <c r="CZ6" s="25" t="str">
        <f ca="1">IFERROR((1+'US Inflation'!$C7)*(1+('Black Market End of Year'!CZ6-'Black Market End of Year'!CZ5)/'Black Market End of Year'!CZ5)-1,"Error")</f>
        <v>Error</v>
      </c>
      <c r="DA6" s="25">
        <f ca="1">IFERROR((1+'US Inflation'!$C7)*(1+('Black Market End of Year'!DA6-'Black Market End of Year'!DA5)/'Black Market End of Year'!DA5)-1,"Error")</f>
        <v>0.51867219917012464</v>
      </c>
      <c r="DB6" s="25">
        <f ca="1">IFERROR((1+'US Inflation'!$C7)*(1+('Black Market End of Year'!DB6-'Black Market End of Year'!DB5)/'Black Market End of Year'!DB5)-1,"Error")</f>
        <v>3.0792749508626205E-2</v>
      </c>
      <c r="DC6" s="25" t="str">
        <f ca="1">IFERROR((1+'US Inflation'!$C7)*(1+('Black Market End of Year'!DC6-'Black Market End of Year'!DC5)/'Black Market End of Year'!DC5)-1,"Error")</f>
        <v>Error</v>
      </c>
      <c r="DD6" s="25">
        <f ca="1">IFERROR((1+'US Inflation'!$C7)*(1+('Black Market End of Year'!DD6-'Black Market End of Year'!DD5)/'Black Market End of Year'!DD5)-1,"Error")</f>
        <v>-0.30053349140486074</v>
      </c>
      <c r="DE6" s="25" t="str">
        <f ca="1">IFERROR((1+'US Inflation'!$C7)*(1+('Black Market End of Year'!DE6-'Black Market End of Year'!DE5)/'Black Market End of Year'!DE5)-1,"Error")</f>
        <v>Error</v>
      </c>
      <c r="DF6" s="25" t="str">
        <f ca="1">IFERROR((1+'US Inflation'!$C7)*(1+('Black Market End of Year'!DF6-'Black Market End of Year'!DF5)/'Black Market End of Year'!DF5)-1,"Error")</f>
        <v>Error</v>
      </c>
      <c r="DG6" s="25" t="str">
        <f ca="1">IFERROR((1+'US Inflation'!$C7)*(1+('Black Market End of Year'!DG6-'Black Market End of Year'!DG5)/'Black Market End of Year'!DG5)-1,"Error")</f>
        <v>Error</v>
      </c>
      <c r="DH6" s="25" t="str">
        <f ca="1">IFERROR((1+'US Inflation'!$C7)*(1+('Black Market End of Year'!DH6-'Black Market End of Year'!DH5)/'Black Market End of Year'!DH5)-1,"Error")</f>
        <v>Error</v>
      </c>
      <c r="DI6" s="25" t="str">
        <f ca="1">IFERROR((1+'US Inflation'!$C7)*(1+('Black Market End of Year'!DI6-'Black Market End of Year'!DI5)/'Black Market End of Year'!DI5)-1,"Error")</f>
        <v>Error</v>
      </c>
      <c r="DJ6" s="25" t="str">
        <f ca="1">IFERROR((1+'US Inflation'!$C7)*(1+('Black Market End of Year'!DJ6-'Black Market End of Year'!DJ5)/'Black Market End of Year'!DJ5)-1,"Error")</f>
        <v>Error</v>
      </c>
      <c r="DK6" s="25">
        <f ca="1">IFERROR((1+'US Inflation'!$C7)*(1+('Black Market End of Year'!DK6-'Black Market End of Year'!DK5)/'Black Market End of Year'!DK5)-1,"Error")</f>
        <v>0.53667411426747491</v>
      </c>
      <c r="DL6" s="25" t="str">
        <f ca="1">IFERROR((1+'US Inflation'!$C7)*(1+('Black Market End of Year'!DL6-'Black Market End of Year'!DL5)/'Black Market End of Year'!DL5)-1,"Error")</f>
        <v>Error</v>
      </c>
      <c r="DM6" s="25" t="str">
        <f ca="1">IFERROR((1+'US Inflation'!$C7)*(1+('Black Market End of Year'!DM6-'Black Market End of Year'!DM5)/'Black Market End of Year'!DM5)-1,"Error")</f>
        <v>Error</v>
      </c>
      <c r="DN6" s="25" t="str">
        <f ca="1">IFERROR((1+'US Inflation'!$C7)*(1+('Black Market End of Year'!DN6-'Black Market End of Year'!DN5)/'Black Market End of Year'!DN5)-1,"Error")</f>
        <v>Error</v>
      </c>
      <c r="DO6" s="25">
        <f ca="1">IFERROR((1+'US Inflation'!$C7)*(1+('Black Market End of Year'!DO6-'Black Market End of Year'!DO5)/'Black Market End of Year'!DO5)-1,"Error")</f>
        <v>-1.3103297663241698E-4</v>
      </c>
      <c r="DP6" s="25" t="str">
        <f ca="1">IFERROR((1+'US Inflation'!$C7)*(1+('Black Market End of Year'!DP6-'Black Market End of Year'!DP5)/'Black Market End of Year'!DP5)-1,"Error")</f>
        <v>Error</v>
      </c>
      <c r="DQ6" s="25">
        <f ca="1">IFERROR((1+'US Inflation'!$C7)*(1+('Black Market End of Year'!DQ6-'Black Market End of Year'!DQ5)/'Black Market End of Year'!DQ5)-1,"Error")</f>
        <v>0.12852950106264527</v>
      </c>
      <c r="DR6" s="25" t="str">
        <f ca="1">IFERROR((1+'US Inflation'!$C7)*(1+('Black Market End of Year'!DR6-'Black Market End of Year'!DR5)/'Black Market End of Year'!DR5)-1,"Error")</f>
        <v>Error</v>
      </c>
      <c r="DS6" s="25" t="str">
        <f ca="1">IFERROR((1+'US Inflation'!$C7)*(1+('Black Market End of Year'!DS6-'Black Market End of Year'!DS5)/'Black Market End of Year'!DS5)-1,"Error")</f>
        <v>Error</v>
      </c>
      <c r="DT6" s="25" t="str">
        <f ca="1">IFERROR((1+'US Inflation'!$C7)*(1+('Black Market End of Year'!DT6-'Black Market End of Year'!DT5)/'Black Market End of Year'!DT5)-1,"Error")</f>
        <v>Error</v>
      </c>
      <c r="DU6" s="25" t="str">
        <f ca="1">IFERROR((1+'US Inflation'!$C7)*(1+('Black Market End of Year'!DU6-'Black Market End of Year'!DU5)/'Black Market End of Year'!DU5)-1,"Error")</f>
        <v>Error</v>
      </c>
      <c r="DV6" s="25" t="str">
        <f ca="1">IFERROR((1+'US Inflation'!$C7)*(1+('Black Market End of Year'!DV6-'Black Market End of Year'!DV5)/'Black Market End of Year'!DV5)-1,"Error")</f>
        <v>Error</v>
      </c>
      <c r="DW6" s="25">
        <f ca="1">IFERROR((1+'US Inflation'!$C7)*(1+('Black Market End of Year'!DW6-'Black Market End of Year'!DW5)/'Black Market End of Year'!DW5)-1,"Error")</f>
        <v>4.511624843575035E-3</v>
      </c>
      <c r="DX6" s="25" t="str">
        <f ca="1">IFERROR((1+'US Inflation'!$C7)*(1+('Black Market End of Year'!DX6-'Black Market End of Year'!DX5)/'Black Market End of Year'!DX5)-1,"Error")</f>
        <v>Error</v>
      </c>
      <c r="DY6" s="25" t="str">
        <f ca="1">IFERROR((1+'US Inflation'!$C7)*(1+('Black Market End of Year'!DY6-'Black Market End of Year'!DY5)/'Black Market End of Year'!DY5)-1,"Error")</f>
        <v>Error</v>
      </c>
      <c r="DZ6" s="25" t="str">
        <f ca="1">IFERROR((1+'US Inflation'!$C7)*(1+('Black Market End of Year'!DZ6-'Black Market End of Year'!DZ5)/'Black Market End of Year'!DZ5)-1,"Error")</f>
        <v>Error</v>
      </c>
      <c r="EA6" s="25" t="str">
        <f ca="1">IFERROR((1+'US Inflation'!$C7)*(1+('Black Market End of Year'!EA6-'Black Market End of Year'!EA5)/'Black Market End of Year'!EA5)-1,"Error")</f>
        <v>Error</v>
      </c>
      <c r="EB6" s="25">
        <f ca="1">IFERROR((1+'US Inflation'!$C7)*(1+('Black Market End of Year'!EB6-'Black Market End of Year'!EB5)/'Black Market End of Year'!EB5)-1,"Error")</f>
        <v>-4.7213188292026587E-2</v>
      </c>
      <c r="EC6" s="25" t="str">
        <f ca="1">IFERROR((1+'US Inflation'!$C7)*(1+('Black Market End of Year'!EC6-'Black Market End of Year'!EC5)/'Black Market End of Year'!EC5)-1,"Error")</f>
        <v>Error</v>
      </c>
      <c r="ED6" s="25" t="str">
        <f ca="1">IFERROR((1+'US Inflation'!$C7)*(1+('Black Market End of Year'!ED6-'Black Market End of Year'!ED5)/'Black Market End of Year'!ED5)-1,"Error")</f>
        <v>Error</v>
      </c>
      <c r="EE6" s="25" t="str">
        <f ca="1">IFERROR((1+'US Inflation'!$C7)*(1+('Black Market End of Year'!EE6-'Black Market End of Year'!EE5)/'Black Market End of Year'!EE5)-1,"Error")</f>
        <v>Error</v>
      </c>
      <c r="EF6" s="25" t="str">
        <f ca="1">IFERROR((1+'US Inflation'!$C7)*(1+('Black Market End of Year'!EF6-'Black Market End of Year'!EF5)/'Black Market End of Year'!EF5)-1,"Error")</f>
        <v>Error</v>
      </c>
      <c r="EG6" s="25" t="str">
        <f ca="1">IFERROR((1+'US Inflation'!$C7)*(1+('Black Market End of Year'!EG6-'Black Market End of Year'!EG5)/'Black Market End of Year'!EG5)-1,"Error")</f>
        <v>Error</v>
      </c>
      <c r="EH6" s="25" t="str">
        <f ca="1">IFERROR((1+'US Inflation'!$C7)*(1+('Black Market End of Year'!EH6-'Black Market End of Year'!EH5)/'Black Market End of Year'!EH5)-1,"Error")</f>
        <v>Error</v>
      </c>
      <c r="EI6" s="25" t="str">
        <f ca="1">IFERROR((1+'US Inflation'!$C7)*(1+('Black Market End of Year'!EI6-'Black Market End of Year'!EI5)/'Black Market End of Year'!EI5)-1,"Error")</f>
        <v>Error</v>
      </c>
      <c r="EJ6" s="25" t="str">
        <f ca="1">IFERROR((1+'US Inflation'!$C7)*(1+('Black Market End of Year'!EJ6-'Black Market End of Year'!EJ5)/'Black Market End of Year'!EJ5)-1,"Error")</f>
        <v>Error</v>
      </c>
      <c r="EK6" s="25">
        <f ca="1">IFERROR((1+'US Inflation'!$C7)*(1+('Black Market End of Year'!EK6-'Black Market End of Year'!EK5)/'Black Market End of Year'!EK5)-1,"Error")</f>
        <v>-2.8607864783585346E-2</v>
      </c>
      <c r="EL6" s="25" t="str">
        <f ca="1">IFERROR((1+'US Inflation'!$C7)*(1+('Black Market End of Year'!EL6-'Black Market End of Year'!EL5)/'Black Market End of Year'!EL5)-1,"Error")</f>
        <v>Error</v>
      </c>
      <c r="EM6" s="25" t="str">
        <f ca="1">IFERROR((1+'US Inflation'!$C7)*(1+('Black Market End of Year'!EM6-'Black Market End of Year'!EM5)/'Black Market End of Year'!EM5)-1,"Error")</f>
        <v>Error</v>
      </c>
      <c r="EN6" s="25" t="str">
        <f ca="1">IFERROR((1+'US Inflation'!$C7)*(1+('Black Market End of Year'!EN6-'Black Market End of Year'!EN5)/'Black Market End of Year'!EN5)-1,"Error")</f>
        <v>Error</v>
      </c>
      <c r="EO6" s="25" t="str">
        <f ca="1">IFERROR((1+'US Inflation'!$C7)*(1+('Black Market End of Year'!EO6-'Black Market End of Year'!EO5)/'Black Market End of Year'!EO5)-1,"Error")</f>
        <v>Error</v>
      </c>
      <c r="EP6" s="25" t="str">
        <f ca="1">IFERROR((1+'US Inflation'!$C7)*(1+('Black Market End of Year'!EP6-'Black Market End of Year'!EP5)/'Black Market End of Year'!EP5)-1,"Error")</f>
        <v>Error</v>
      </c>
      <c r="EQ6" s="25" t="str">
        <f ca="1">IFERROR((1+'US Inflation'!$C7)*(1+('Black Market End of Year'!EQ6-'Black Market End of Year'!EQ5)/'Black Market End of Year'!EQ5)-1,"Error")</f>
        <v>Error</v>
      </c>
      <c r="ER6" s="25" t="str">
        <f ca="1">IFERROR((1+'US Inflation'!$C7)*(1+('Black Market End of Year'!ER6-'Black Market End of Year'!ER5)/'Black Market End of Year'!ER5)-1,"Error")</f>
        <v>Error</v>
      </c>
      <c r="ES6" s="25" t="str">
        <f ca="1">IFERROR((1+'US Inflation'!$C7)*(1+('Black Market End of Year'!ES6-'Black Market End of Year'!ES5)/'Black Market End of Year'!ES5)-1,"Error")</f>
        <v>Error</v>
      </c>
      <c r="ET6" s="25" t="str">
        <f ca="1">IFERROR((1+'US Inflation'!$C7)*(1+('Black Market End of Year'!ET6-'Black Market End of Year'!ET5)/'Black Market End of Year'!ET5)-1,"Error")</f>
        <v>Error</v>
      </c>
      <c r="EU6" s="25" t="str">
        <f ca="1">IFERROR((1+'US Inflation'!$C7)*(1+('Black Market End of Year'!EU6-'Black Market End of Year'!EU5)/'Black Market End of Year'!EU5)-1,"Error")</f>
        <v>Error</v>
      </c>
      <c r="EV6" s="25" t="str">
        <f ca="1">IFERROR((1+'US Inflation'!$C7)*(1+('Black Market End of Year'!EV6-'Black Market End of Year'!EV5)/'Black Market End of Year'!EV5)-1,"Error")</f>
        <v>Error</v>
      </c>
      <c r="EW6" s="25" t="str">
        <f ca="1">IFERROR((1+'US Inflation'!$C7)*(1+('Black Market End of Year'!EW6-'Black Market End of Year'!EW5)/'Black Market End of Year'!EW5)-1,"Error")</f>
        <v>Error</v>
      </c>
      <c r="EX6" s="25">
        <f ca="1">IFERROR((1+'US Inflation'!$C7)*(1+('Black Market End of Year'!EX6-'Black Market End of Year'!EX5)/'Black Market End of Year'!EX5)-1,"Error")</f>
        <v>-3.0185472179173112E-2</v>
      </c>
      <c r="EY6" s="25" t="str">
        <f ca="1">IFERROR((1+'US Inflation'!$C7)*(1+('Black Market End of Year'!EY6-'Black Market End of Year'!EY5)/'Black Market End of Year'!EY5)-1,"Error")</f>
        <v>Error</v>
      </c>
      <c r="EZ6" s="25" t="str">
        <f ca="1">IFERROR((1+'US Inflation'!$C7)*(1+('Black Market End of Year'!EZ6-'Black Market End of Year'!EZ5)/'Black Market End of Year'!EZ5)-1,"Error")</f>
        <v>Error</v>
      </c>
      <c r="FA6" s="25">
        <f ca="1">IFERROR((1+'US Inflation'!$C7)*(1+('Black Market End of Year'!FA6-'Black Market End of Year'!FA5)/'Black Market End of Year'!FA5)-1,"Error")</f>
        <v>-4.0731645355237656E-2</v>
      </c>
      <c r="FB6" s="25">
        <f ca="1">IFERROR((1+'US Inflation'!$C7)*(1+('Black Market End of Year'!FB6-'Black Market End of Year'!FB5)/'Black Market End of Year'!FB5)-1,"Error")</f>
        <v>6.2593802418998923E-2</v>
      </c>
      <c r="FC6" s="25" t="str">
        <f ca="1">IFERROR((1+'US Inflation'!$C7)*(1+('Black Market End of Year'!FC6-'Black Market End of Year'!FC5)/'Black Market End of Year'!FC5)-1,"Error")</f>
        <v>Error</v>
      </c>
      <c r="FD6" s="25" t="str">
        <f ca="1">IFERROR((1+'US Inflation'!$C7)*(1+('Black Market End of Year'!FD6-'Black Market End of Year'!FD5)/'Black Market End of Year'!FD5)-1,"Error")</f>
        <v>Error</v>
      </c>
      <c r="FE6" s="25" t="str">
        <f ca="1">IFERROR((1+'US Inflation'!$C7)*(1+('Black Market End of Year'!FE6-'Black Market End of Year'!FE5)/'Black Market End of Year'!FE5)-1,"Error")</f>
        <v>Error</v>
      </c>
      <c r="FF6" s="25" t="str">
        <f ca="1">IFERROR((1+'US Inflation'!$C7)*(1+('Black Market End of Year'!FF6-'Black Market End of Year'!FF5)/'Black Market End of Year'!FF5)-1,"Error")</f>
        <v>Error</v>
      </c>
      <c r="FG6" s="25" t="str">
        <f ca="1">IFERROR((1+'US Inflation'!$C7)*(1+('Black Market End of Year'!FG6-'Black Market End of Year'!FG5)/'Black Market End of Year'!FG5)-1,"Error")</f>
        <v>Error</v>
      </c>
      <c r="FH6" s="25">
        <f ca="1">IFERROR((1+'US Inflation'!$C7)*(1+('Black Market End of Year'!FH6-'Black Market End of Year'!FH5)/'Black Market End of Year'!FH5)-1,"Error")</f>
        <v>3.2473389861086055E-2</v>
      </c>
      <c r="FI6" s="25" t="str">
        <f ca="1">IFERROR((1+'US Inflation'!$C7)*(1+('Black Market End of Year'!FI6-'Black Market End of Year'!FI5)/'Black Market End of Year'!FI5)-1,"Error")</f>
        <v>Error</v>
      </c>
      <c r="FJ6" s="25">
        <f ca="1">IFERROR((1+'US Inflation'!$C7)*(1+('Black Market End of Year'!FJ6-'Black Market End of Year'!FJ5)/'Black Market End of Year'!FJ5)-1,"Error")</f>
        <v>0.16842700867597116</v>
      </c>
      <c r="FK6" s="25" t="str">
        <f ca="1">IFERROR((1+'US Inflation'!$C7)*(1+('Black Market End of Year'!FK6-'Black Market End of Year'!FK5)/'Black Market End of Year'!FK5)-1,"Error")</f>
        <v>Error</v>
      </c>
      <c r="FL6" s="25" t="str">
        <f ca="1">IFERROR((1+'US Inflation'!$C7)*(1+('Black Market End of Year'!FL6-'Black Market End of Year'!FL5)/'Black Market End of Year'!FL5)-1,"Error")</f>
        <v>Error</v>
      </c>
      <c r="FM6" s="25" t="str">
        <f ca="1">IFERROR((1+'US Inflation'!$C7)*(1+('Black Market End of Year'!FM6-'Black Market End of Year'!FM5)/'Black Market End of Year'!FM5)-1,"Error")</f>
        <v>Error</v>
      </c>
      <c r="FN6" s="25" t="str">
        <f ca="1">IFERROR((1+'US Inflation'!$C7)*(1+('Black Market End of Year'!FN6-'Black Market End of Year'!FN5)/'Black Market End of Year'!FN5)-1,"Error")</f>
        <v>Error</v>
      </c>
      <c r="FO6" s="25">
        <f ca="1">IFERROR((1+'US Inflation'!$C7)*(1+('Black Market End of Year'!FO6-'Black Market End of Year'!FO5)/'Black Market End of Year'!FO5)-1,"Error")</f>
        <v>-9.004787743376963E-2</v>
      </c>
      <c r="FP6" s="25">
        <f ca="1">IFERROR((1+'US Inflation'!$C7)*(1+('Black Market End of Year'!FP6-'Black Market End of Year'!FP5)/'Black Market End of Year'!FP5)-1,"Error")</f>
        <v>0.50323942636674679</v>
      </c>
      <c r="FQ6" s="25" t="str">
        <f ca="1">IFERROR((1+'US Inflation'!$C7)*(1+('Black Market End of Year'!FQ6-'Black Market End of Year'!FQ5)/'Black Market End of Year'!FQ5)-1,"Error")</f>
        <v>Error</v>
      </c>
      <c r="FR6" s="25">
        <f ca="1">IFERROR((1+'US Inflation'!$C7)*(1+('Black Market End of Year'!FR6-'Black Market End of Year'!FR5)/'Black Market End of Year'!FR5)-1,"Error")</f>
        <v>0.59128630705394181</v>
      </c>
      <c r="FS6" s="25">
        <f ca="1">IFERROR((1+'US Inflation'!$C7)*(1+('Black Market End of Year'!FS6-'Black Market End of Year'!FS5)/'Black Market End of Year'!FS5)-1,"Error")</f>
        <v>-3.6270783158750541E-3</v>
      </c>
      <c r="FT6" s="25" t="str">
        <f ca="1">IFERROR((1+'US Inflation'!$C7)*(1+('Black Market End of Year'!FT6-'Black Market End of Year'!FT5)/'Black Market End of Year'!FT5)-1,"Error")</f>
        <v>Error</v>
      </c>
      <c r="FU6" s="25" t="str">
        <f ca="1">IFERROR((1+'US Inflation'!$C7)*(1+('Black Market End of Year'!FU6-'Black Market End of Year'!FU5)/'Black Market End of Year'!FU5)-1,"Error")</f>
        <v>Error</v>
      </c>
      <c r="FV6" s="25" t="str">
        <f ca="1">IFERROR((1+'US Inflation'!$C7)*(1+('Black Market End of Year'!FV6-'Black Market End of Year'!FV5)/'Black Market End of Year'!FV5)-1,"Error")</f>
        <v>Error</v>
      </c>
      <c r="FW6" s="25">
        <f ca="1">IFERROR((1+'US Inflation'!$C7)*(1+('Black Market End of Year'!FW6-'Black Market End of Year'!FW5)/'Black Market End of Year'!FW5)-1,"Error")</f>
        <v>-0.24672837535908088</v>
      </c>
      <c r="FX6" s="25">
        <f ca="1">IFERROR((1+'US Inflation'!$C7)*(1+('Black Market End of Year'!FX6-'Black Market End of Year'!FX5)/'Black Market End of Year'!FX5)-1,"Error")</f>
        <v>-0.49189697017145539</v>
      </c>
      <c r="FY6" s="25" t="str">
        <f ca="1">IFERROR((1+'US Inflation'!$C7)*(1+('Black Market End of Year'!FY6-'Black Market End of Year'!FY5)/'Black Market End of Year'!FY5)-1,"Error")</f>
        <v>Error</v>
      </c>
      <c r="FZ6" s="25" t="str">
        <f ca="1">IFERROR((1+'US Inflation'!$C7)*(1+('Black Market End of Year'!FZ6-'Black Market End of Year'!FZ5)/'Black Market End of Year'!FZ5)-1,"Error")</f>
        <v>Error</v>
      </c>
      <c r="GA6" s="25" t="str">
        <f ca="1">IFERROR((1+'US Inflation'!$C7)*(1+('Black Market End of Year'!GA6-'Black Market End of Year'!GA5)/'Black Market End of Year'!GA5)-1,"Error")</f>
        <v>Error</v>
      </c>
      <c r="GB6" s="25" t="str">
        <f ca="1">IFERROR((1+'US Inflation'!$C7)*(1+('Black Market End of Year'!GB6-'Black Market End of Year'!GB5)/'Black Market End of Year'!GB5)-1,"Error")</f>
        <v>Error</v>
      </c>
      <c r="GC6" s="25" t="str">
        <f ca="1">IFERROR((1+'US Inflation'!$C7)*(1+('Black Market End of Year'!GC6-'Black Market End of Year'!GC5)/'Black Market End of Year'!GC5)-1,"Error")</f>
        <v>Error</v>
      </c>
      <c r="GD6" s="25" t="str">
        <f ca="1">IFERROR((1+'US Inflation'!$C7)*(1+('Black Market End of Year'!GD6-'Black Market End of Year'!GD5)/'Black Market End of Year'!GD5)-1,"Error")</f>
        <v>Error</v>
      </c>
      <c r="GE6" s="25" t="str">
        <f ca="1">IFERROR((1+'US Inflation'!$C7)*(1+('Black Market End of Year'!GE6-'Black Market End of Year'!GE5)/'Black Market End of Year'!GE5)-1,"Error")</f>
        <v>Error</v>
      </c>
      <c r="GF6" s="25" t="str">
        <f ca="1">IFERROR((1+'US Inflation'!$C7)*(1+('Black Market End of Year'!GF6-'Black Market End of Year'!GF5)/'Black Market End of Year'!GF5)-1,"Error")</f>
        <v>Error</v>
      </c>
      <c r="GG6" s="25" t="str">
        <f ca="1">IFERROR((1+'US Inflation'!$C7)*(1+('Black Market End of Year'!GG6-'Black Market End of Year'!GG5)/'Black Market End of Year'!GG5)-1,"Error")</f>
        <v>Error</v>
      </c>
      <c r="GH6" s="25" t="str">
        <f ca="1">IFERROR((1+'US Inflation'!$C7)*(1+('Black Market End of Year'!GH6-'Black Market End of Year'!GH5)/'Black Market End of Year'!GH5)-1,"Error")</f>
        <v>Error</v>
      </c>
      <c r="GI6" s="25" t="str">
        <f ca="1">IFERROR((1+'US Inflation'!$C7)*(1+('Black Market End of Year'!GI6-'Black Market End of Year'!GI5)/'Black Market End of Year'!GI5)-1,"Error")</f>
        <v>Error</v>
      </c>
      <c r="GJ6" s="25">
        <f ca="1">IFERROR((1+'US Inflation'!$C7)*(1+('Black Market End of Year'!GJ6-'Black Market End of Year'!GJ5)/'Black Market End of Year'!GJ5)-1,"Error")</f>
        <v>0.63208852005532501</v>
      </c>
      <c r="GK6" s="25" t="str">
        <f ca="1">IFERROR((1+'US Inflation'!$C7)*(1+('Black Market End of Year'!GK6-'Black Market End of Year'!GK5)/'Black Market End of Year'!GK5)-1,"Error")</f>
        <v>Error</v>
      </c>
      <c r="GL6" s="25" t="str">
        <f ca="1">IFERROR((1+'US Inflation'!$C7)*(1+('Black Market End of Year'!GL6-'Black Market End of Year'!GL5)/'Black Market End of Year'!GL5)-1,"Error")</f>
        <v>Error</v>
      </c>
      <c r="GM6" s="25">
        <f ca="1">IFERROR((1+'US Inflation'!$C7)*(1+('Black Market End of Year'!GM6-'Black Market End of Year'!GM5)/'Black Market End of Year'!GM5)-1,"Error")</f>
        <v>-4.7213188292026587E-2</v>
      </c>
      <c r="GN6" s="25" t="str">
        <f ca="1">IFERROR((1+'US Inflation'!$C7)*(1+('Black Market End of Year'!GN6-'Black Market End of Year'!GN5)/'Black Market End of Year'!GN5)-1,"Error")</f>
        <v>Error</v>
      </c>
      <c r="GO6" s="25" t="str">
        <f ca="1">IFERROR((1+'US Inflation'!$C7)*(1+('Black Market End of Year'!GO6-'Black Market End of Year'!GO5)/'Black Market End of Year'!GO5)-1,"Error")</f>
        <v>Error</v>
      </c>
      <c r="GP6" s="25" t="str">
        <f ca="1">IFERROR((1+'US Inflation'!$C7)*(1+('Black Market End of Year'!GP6-'Black Market End of Year'!GP5)/'Black Market End of Year'!GP5)-1,"Error")</f>
        <v>Error</v>
      </c>
      <c r="GQ6" s="25" t="str">
        <f ca="1">IFERROR((1+'US Inflation'!$C7)*(1+('Black Market End of Year'!GQ6-'Black Market End of Year'!GQ5)/'Black Market End of Year'!GQ5)-1,"Error")</f>
        <v>Error</v>
      </c>
      <c r="GR6" s="25" t="str">
        <f ca="1">IFERROR((1+'US Inflation'!$C7)*(1+('Black Market End of Year'!GR6-'Black Market End of Year'!GR5)/'Black Market End of Year'!GR5)-1,"Error")</f>
        <v>Error</v>
      </c>
      <c r="GS6" s="25">
        <f ca="1">IFERROR((1+'US Inflation'!$C7)*(1+('Black Market End of Year'!GS6-'Black Market End of Year'!GS5)/'Black Market End of Year'!GS5)-1,"Error")</f>
        <v>-5.1348547717842474E-2</v>
      </c>
      <c r="GT6" s="25">
        <f ca="1">IFERROR((1+'US Inflation'!$C7)*(1+('Black Market End of Year'!GT6-'Black Market End of Year'!GT5)/'Black Market End of Year'!GT5)-1,"Error")</f>
        <v>5.5132410766657314E-2</v>
      </c>
      <c r="GU6" s="25" t="str">
        <f ca="1">IFERROR((1+'US Inflation'!$C7)*(1+('Black Market End of Year'!GU6-'Black Market End of Year'!GU5)/'Black Market End of Year'!GU5)-1,"Error")</f>
        <v>Error</v>
      </c>
      <c r="GV6" s="25" t="str">
        <f ca="1">IFERROR((1+'US Inflation'!$C7)*(1+('Black Market End of Year'!GV6-'Black Market End of Year'!GV5)/'Black Market End of Year'!GV5)-1,"Error")</f>
        <v>Error</v>
      </c>
      <c r="GW6" s="25" t="str">
        <f ca="1">IFERROR((1+'US Inflation'!$C7)*(1+('Black Market End of Year'!GW6-'Black Market End of Year'!GW5)/'Black Market End of Year'!GW5)-1,"Error")</f>
        <v>Error</v>
      </c>
      <c r="GX6" s="25" t="str">
        <f ca="1">IFERROR((1+'US Inflation'!$C7)*(1+('Black Market End of Year'!GX6-'Black Market End of Year'!GX5)/'Black Market End of Year'!GX5)-1,"Error")</f>
        <v>Error</v>
      </c>
      <c r="GY6" s="25" t="str">
        <f ca="1">IFERROR((1+'US Inflation'!$C7)*(1+('Black Market End of Year'!GY6-'Black Market End of Year'!GY5)/'Black Market End of Year'!GY5)-1,"Error")</f>
        <v>Error</v>
      </c>
      <c r="GZ6" s="25">
        <f ca="1">IFERROR((1+'US Inflation'!$C7)*(1+('Black Market End of Year'!GZ6-'Black Market End of Year'!GZ5)/'Black Market End of Year'!GZ5)-1,"Error")</f>
        <v>-7.7995531439514876E-2</v>
      </c>
      <c r="HA6" s="25">
        <f ca="1">IFERROR((1+'US Inflation'!$C7)*(1+('Black Market End of Year'!HA6-'Black Market End of Year'!HA5)/'Black Market End of Year'!HA5)-1,"Error")</f>
        <v>-2.3024220785486826E-2</v>
      </c>
      <c r="HB6" s="25">
        <f ca="1">IFERROR((1+'US Inflation'!$C7)*(1+('Black Market End of Year'!HB6-'Black Market End of Year'!HB5)/'Black Market End of Year'!HB5)-1,"Error")</f>
        <v>-3.9894295185331274E-2</v>
      </c>
      <c r="HC6" s="25" t="str">
        <f ca="1">IFERROR((1+'US Inflation'!$C7)*(1+('Black Market End of Year'!HC6-'Black Market End of Year'!HC5)/'Black Market End of Year'!HC5)-1,"Error")</f>
        <v>Error</v>
      </c>
      <c r="HD6" s="25" t="str">
        <f ca="1">IFERROR((1+'US Inflation'!$C7)*(1+('Black Market End of Year'!HD6-'Black Market End of Year'!HD5)/'Black Market End of Year'!HD5)-1,"Error")</f>
        <v>Error</v>
      </c>
      <c r="HE6" s="25" t="str">
        <f ca="1">IFERROR((1+'US Inflation'!$C7)*(1+('Black Market End of Year'!HE6-'Black Market End of Year'!HE5)/'Black Market End of Year'!HE5)-1,"Error")</f>
        <v>Error</v>
      </c>
      <c r="HF6" s="25">
        <f ca="1">IFERROR((1+'US Inflation'!$C7)*(1+('Black Market End of Year'!HF6-'Black Market End of Year'!HF5)/'Black Market End of Year'!HF5)-1,"Error")</f>
        <v>-9.7384088038968142E-2</v>
      </c>
      <c r="HG6" s="25" t="str">
        <f ca="1">IFERROR((1+'US Inflation'!$C7)*(1+('Black Market End of Year'!HG6-'Black Market End of Year'!HG5)/'Black Market End of Year'!HG5)-1,"Error")</f>
        <v>Error</v>
      </c>
      <c r="HH6" s="25" t="str">
        <f ca="1">IFERROR((1+'US Inflation'!$C7)*(1+('Black Market End of Year'!HH6-'Black Market End of Year'!HH5)/'Black Market End of Year'!HH5)-1,"Error")</f>
        <v>Error</v>
      </c>
      <c r="HI6" s="25" t="str">
        <f ca="1">IFERROR((1+'US Inflation'!$C7)*(1+('Black Market End of Year'!HI6-'Black Market End of Year'!HI5)/'Black Market End of Year'!HI5)-1,"Error")</f>
        <v>Error</v>
      </c>
      <c r="HJ6" s="25" t="str">
        <f ca="1">IFERROR((1+'US Inflation'!$C7)*(1+('Black Market End of Year'!HJ6-'Black Market End of Year'!HJ5)/'Black Market End of Year'!HJ5)-1,"Error")</f>
        <v>Error</v>
      </c>
      <c r="HK6" s="25" t="str">
        <f ca="1">IFERROR((1+'US Inflation'!$C7)*(1+('Black Market End of Year'!HK6-'Black Market End of Year'!HK5)/'Black Market End of Year'!HK5)-1,"Error")</f>
        <v>Error</v>
      </c>
      <c r="HL6" s="25" t="str">
        <f ca="1">IFERROR((1+'US Inflation'!$C7)*(1+('Black Market End of Year'!HL6-'Black Market End of Year'!HL5)/'Black Market End of Year'!HL5)-1,"Error")</f>
        <v>Error</v>
      </c>
      <c r="HM6" s="25" t="str">
        <f ca="1">IFERROR((1+'US Inflation'!$C7)*(1+('Black Market End of Year'!HM6-'Black Market End of Year'!HM5)/'Black Market End of Year'!HM5)-1,"Error")</f>
        <v>Error</v>
      </c>
      <c r="HN6" s="25">
        <f ca="1">IFERROR((1+'US Inflation'!$C7)*(1+('Black Market End of Year'!HN6-'Black Market End of Year'!HN5)/'Black Market End of Year'!HN5)-1,"Error")</f>
        <v>-0.10045353662066969</v>
      </c>
      <c r="HO6" s="25" t="str">
        <f ca="1">IFERROR((1+'US Inflation'!$C7)*(1+('Black Market End of Year'!HO6-'Black Market End of Year'!HO5)/'Black Market End of Year'!HO5)-1,"Error")</f>
        <v>Error</v>
      </c>
      <c r="HP6" s="25" t="str">
        <f ca="1">IFERROR((1+'US Inflation'!$C7)*(1+('Black Market End of Year'!HP6-'Black Market End of Year'!HP5)/'Black Market End of Year'!HP5)-1,"Error")</f>
        <v>Error</v>
      </c>
      <c r="HQ6" s="25" t="str">
        <f ca="1">IFERROR((1+'US Inflation'!$C7)*(1+('Black Market End of Year'!HQ6-'Black Market End of Year'!HQ5)/'Black Market End of Year'!HQ5)-1,"Error")</f>
        <v>Error</v>
      </c>
      <c r="HR6" s="25" t="str">
        <f ca="1">IFERROR((1+'US Inflation'!$C7)*(1+('Black Market End of Year'!HR6-'Black Market End of Year'!HR5)/'Black Market End of Year'!HR5)-1,"Error")</f>
        <v>Error</v>
      </c>
      <c r="HS6" s="25" t="str">
        <f ca="1">IFERROR((1+'US Inflation'!$C7)*(1+('Black Market End of Year'!HS6-'Black Market End of Year'!HS5)/'Black Market End of Year'!HS5)-1,"Error")</f>
        <v>Error</v>
      </c>
      <c r="HT6" s="25" t="str">
        <f ca="1">IFERROR((1+'US Inflation'!$C7)*(1+('Black Market End of Year'!HT6-'Black Market End of Year'!HT5)/'Black Market End of Year'!HT5)-1,"Error")</f>
        <v>Error</v>
      </c>
      <c r="HU6" s="25">
        <f ca="1">IFERROR((1+'US Inflation'!$C7)*(1+('Black Market End of Year'!HU6-'Black Market End of Year'!HU5)/'Black Market End of Year'!HU5)-1,"Error")</f>
        <v>-7.514983863531588E-2</v>
      </c>
      <c r="HV6" s="25">
        <f ca="1">IFERROR((1+'US Inflation'!$C7)*(1+('Black Market End of Year'!HV6-'Black Market End of Year'!HV5)/'Black Market End of Year'!HV5)-1,"Error")</f>
        <v>-2.0746887966805017E-2</v>
      </c>
      <c r="HW6" s="25">
        <f ca="1">IFERROR((1+'US Inflation'!$C7)*(1+('Black Market End of Year'!HW6-'Black Market End of Year'!HW5)/'Black Market End of Year'!HW5)-1,"Error")</f>
        <v>-0.34611163164235059</v>
      </c>
      <c r="HX6" s="25" t="str">
        <f ca="1">IFERROR((1+'US Inflation'!$C7)*(1+('Black Market End of Year'!HX6-'Black Market End of Year'!HX5)/'Black Market End of Year'!HX5)-1,"Error")</f>
        <v>Error</v>
      </c>
      <c r="HY6" s="25" t="str">
        <f ca="1">IFERROR((1+'US Inflation'!$C7)*(1+('Black Market End of Year'!HY6-'Black Market End of Year'!HY5)/'Black Market End of Year'!HY5)-1,"Error")</f>
        <v>Error</v>
      </c>
      <c r="HZ6" s="25" t="str">
        <f ca="1">IFERROR((1+'US Inflation'!$C7)*(1+('Black Market End of Year'!HZ6-'Black Market End of Year'!HZ5)/'Black Market End of Year'!HZ5)-1,"Error")</f>
        <v>Error</v>
      </c>
      <c r="IA6" s="25">
        <f ca="1">IFERROR((1+'US Inflation'!$C7)*(1+('Black Market End of Year'!IA6-'Black Market End of Year'!IA5)/'Black Market End of Year'!IA5)-1,"Error")</f>
        <v>-2.0746887966805017E-2</v>
      </c>
      <c r="IB6" s="25" t="str">
        <f ca="1">IFERROR((1+'US Inflation'!$C7)*(1+('Black Market End of Year'!IB6-'Black Market End of Year'!IB5)/'Black Market End of Year'!IB5)-1,"Error")</f>
        <v>Error</v>
      </c>
      <c r="IC6" s="25" t="str">
        <f ca="1">IFERROR((1+'US Inflation'!$C7)*(1+('Black Market End of Year'!IC6-'Black Market End of Year'!IC5)/'Black Market End of Year'!IC5)-1,"Error")</f>
        <v>Error</v>
      </c>
      <c r="ID6" s="25" t="str">
        <f ca="1">IFERROR((1+'US Inflation'!$C7)*(1+('Black Market End of Year'!ID6-'Black Market End of Year'!ID5)/'Black Market End of Year'!ID5)-1,"Error")</f>
        <v>Error</v>
      </c>
      <c r="IE6" s="25" t="str">
        <f ca="1">IFERROR((1+'US Inflation'!$C7)*(1+('Black Market End of Year'!IE6-'Black Market End of Year'!IE5)/'Black Market End of Year'!IE5)-1,"Error")</f>
        <v>Error</v>
      </c>
      <c r="IF6" s="25" t="str">
        <f ca="1">IFERROR((1+'US Inflation'!$C7)*(1+('Black Market End of Year'!IF6-'Black Market End of Year'!IF5)/'Black Market End of Year'!IF5)-1,"Error")</f>
        <v>Error</v>
      </c>
      <c r="IG6" s="25" t="str">
        <f ca="1">IFERROR((1+'US Inflation'!$C7)*(1+('Black Market End of Year'!IG6-'Black Market End of Year'!IG5)/'Black Market End of Year'!IG5)-1,"Error")</f>
        <v>Error</v>
      </c>
      <c r="IH6" s="25" t="str">
        <f ca="1">IFERROR((1+'US Inflation'!$C7)*(1+('Black Market End of Year'!IH6-'Black Market End of Year'!IH5)/'Black Market End of Year'!IH5)-1,"Error")</f>
        <v>Error</v>
      </c>
    </row>
    <row r="7" spans="1:242" x14ac:dyDescent="0.25">
      <c r="A7" t="str">
        <f t="shared" ca="1" si="4"/>
        <v>1951</v>
      </c>
      <c r="B7" s="25">
        <f ca="1">IFERROR((1+'US Inflation'!$C8)*(1+('Black Market End of Year'!B7-'Black Market End of Year'!B6)/'Black Market End of Year'!B6)-1,"Error")</f>
        <v>4.4506341116510528E-2</v>
      </c>
      <c r="C7" s="25" t="str">
        <f ca="1">IFERROR((1+'US Inflation'!$C8)*(1+('Black Market End of Year'!C7-'Black Market End of Year'!C6)/'Black Market End of Year'!C6)-1,"Error")</f>
        <v>Error</v>
      </c>
      <c r="D7" s="25" t="str">
        <f ca="1">IFERROR((1+'US Inflation'!$C8)*(1+('Black Market End of Year'!D7-'Black Market End of Year'!D6)/'Black Market End of Year'!D6)-1,"Error")</f>
        <v>Error</v>
      </c>
      <c r="E7" s="25">
        <f>IFERROR((1+'US Inflation'!$C8)*(1+('Black Market End of Year'!E7-'Black Market End of Year'!E6)/'Black Market End of Year'!E6)-1,"Error")</f>
        <v>5.9322033898304927E-2</v>
      </c>
      <c r="F7" s="25" t="str">
        <f ca="1">IFERROR((1+'US Inflation'!$C8)*(1+('Black Market End of Year'!F7-'Black Market End of Year'!F6)/'Black Market End of Year'!F6)-1,"Error")</f>
        <v>Error</v>
      </c>
      <c r="G7" s="25" t="str">
        <f ca="1">IFERROR((1+'US Inflation'!$C8)*(1+('Black Market End of Year'!G7-'Black Market End of Year'!G6)/'Black Market End of Year'!G6)-1,"Error")</f>
        <v>Error</v>
      </c>
      <c r="H7" s="25" t="str">
        <f ca="1">IFERROR((1+'US Inflation'!$C8)*(1+('Black Market End of Year'!H7-'Black Market End of Year'!H6)/'Black Market End of Year'!H6)-1,"Error")</f>
        <v>Error</v>
      </c>
      <c r="I7" s="25" t="str">
        <f ca="1">IFERROR((1+'US Inflation'!$C8)*(1+('Black Market End of Year'!I7-'Black Market End of Year'!I6)/'Black Market End of Year'!I6)-1,"Error")</f>
        <v>Error</v>
      </c>
      <c r="J7" s="25">
        <f ca="1">IFERROR((1+'US Inflation'!$C8)*(1+('Black Market End of Year'!J7-'Black Market End of Year'!J6)/'Black Market End of Year'!J6)-1,"Error")</f>
        <v>0.73343605546995372</v>
      </c>
      <c r="K7" s="25" t="str">
        <f ca="1">IFERROR((1+'US Inflation'!$C8)*(1+('Black Market End of Year'!K7-'Black Market End of Year'!K6)/'Black Market End of Year'!K6)-1,"Error")</f>
        <v>Error</v>
      </c>
      <c r="L7" s="25" t="str">
        <f ca="1">IFERROR((1+'US Inflation'!$C8)*(1+('Black Market End of Year'!L7-'Black Market End of Year'!L6)/'Black Market End of Year'!L6)-1,"Error")</f>
        <v>Error</v>
      </c>
      <c r="M7" s="25">
        <f ca="1">IFERROR((1+'US Inflation'!$C8)*(1+('Black Market End of Year'!M7-'Black Market End of Year'!M6)/'Black Market End of Year'!M6)-1,"Error")</f>
        <v>8.7495492246663975E-2</v>
      </c>
      <c r="N7" s="25">
        <f ca="1">IFERROR((1+'US Inflation'!$C8)*(1+('Black Market End of Year'!N7-'Black Market End of Year'!N6)/'Black Market End of Year'!N6)-1,"Error")</f>
        <v>0.11947281184836656</v>
      </c>
      <c r="O7" s="25" t="str">
        <f ca="1">IFERROR((1+'US Inflation'!$C8)*(1+('Black Market End of Year'!O7-'Black Market End of Year'!O6)/'Black Market End of Year'!O6)-1,"Error")</f>
        <v>Error</v>
      </c>
      <c r="P7" s="25" t="str">
        <f ca="1">IFERROR((1+'US Inflation'!$C8)*(1+('Black Market End of Year'!P7-'Black Market End of Year'!P6)/'Black Market End of Year'!P6)-1,"Error")</f>
        <v>Error</v>
      </c>
      <c r="Q7" s="25" t="str">
        <f ca="1">IFERROR((1+'US Inflation'!$C8)*(1+('Black Market End of Year'!Q7-'Black Market End of Year'!Q6)/'Black Market End of Year'!Q6)-1,"Error")</f>
        <v>Error</v>
      </c>
      <c r="R7" s="25" t="str">
        <f ca="1">IFERROR((1+'US Inflation'!$C8)*(1+('Black Market End of Year'!R7-'Black Market End of Year'!R6)/'Black Market End of Year'!R6)-1,"Error")</f>
        <v>Error</v>
      </c>
      <c r="S7" s="25" t="str">
        <f ca="1">IFERROR((1+'US Inflation'!$C8)*(1+('Black Market End of Year'!S7-'Black Market End of Year'!S6)/'Black Market End of Year'!S6)-1,"Error")</f>
        <v>Error</v>
      </c>
      <c r="T7" s="25" t="str">
        <f ca="1">IFERROR((1+'US Inflation'!$C8)*(1+('Black Market End of Year'!T7-'Black Market End of Year'!T6)/'Black Market End of Year'!T6)-1,"Error")</f>
        <v>Error</v>
      </c>
      <c r="U7" s="25">
        <f ca="1">IFERROR((1+'US Inflation'!$C8)*(1+('Black Market End of Year'!U7-'Black Market End of Year'!U6)/'Black Market End of Year'!U6)-1,"Error")</f>
        <v>0.10644854604465115</v>
      </c>
      <c r="V7" s="25" t="str">
        <f ca="1">IFERROR((1+'US Inflation'!$C8)*(1+('Black Market End of Year'!V7-'Black Market End of Year'!V6)/'Black Market End of Year'!V6)-1,"Error")</f>
        <v>Error</v>
      </c>
      <c r="W7" s="25" t="str">
        <f ca="1">IFERROR((1+'US Inflation'!$C8)*(1+('Black Market End of Year'!W7-'Black Market End of Year'!W6)/'Black Market End of Year'!W6)-1,"Error")</f>
        <v>Error</v>
      </c>
      <c r="X7" s="25" t="str">
        <f ca="1">IFERROR((1+'US Inflation'!$C8)*(1+('Black Market End of Year'!X7-'Black Market End of Year'!X6)/'Black Market End of Year'!X6)-1,"Error")</f>
        <v>Error</v>
      </c>
      <c r="Y7" s="25" t="str">
        <f ca="1">IFERROR((1+'US Inflation'!$C8)*(1+('Black Market End of Year'!Y7-'Black Market End of Year'!Y6)/'Black Market End of Year'!Y6)-1,"Error")</f>
        <v>Error</v>
      </c>
      <c r="Z7" s="25">
        <f ca="1">IFERROR((1+'US Inflation'!$C8)*(1+('Black Market End of Year'!Z7-'Black Market End of Year'!Z6)/'Black Market End of Year'!Z6)-1,"Error")</f>
        <v>0.71121251629726179</v>
      </c>
      <c r="AA7" s="25" t="str">
        <f ca="1">IFERROR((1+'US Inflation'!$C8)*(1+('Black Market End of Year'!AA7-'Black Market End of Year'!AA6)/'Black Market End of Year'!AA6)-1,"Error")</f>
        <v>Error</v>
      </c>
      <c r="AB7" s="25" t="str">
        <f ca="1">IFERROR((1+'US Inflation'!$C8)*(1+('Black Market End of Year'!AB7-'Black Market End of Year'!AB6)/'Black Market End of Year'!AB6)-1,"Error")</f>
        <v>Error</v>
      </c>
      <c r="AC7" s="25">
        <f ca="1">IFERROR((1+'US Inflation'!$C8)*(1+('Black Market End of Year'!AC7-'Black Market End of Year'!AC6)/'Black Market End of Year'!AC6)-1,"Error")</f>
        <v>-1.5161546610169663E-2</v>
      </c>
      <c r="AD7" s="25" t="str">
        <f ca="1">IFERROR((1+'US Inflation'!$C8)*(1+('Black Market End of Year'!AD7-'Black Market End of Year'!AD6)/'Black Market End of Year'!AD6)-1,"Error")</f>
        <v>Error</v>
      </c>
      <c r="AE7" s="25" t="str">
        <f ca="1">IFERROR((1+'US Inflation'!$C8)*(1+('Black Market End of Year'!AE7-'Black Market End of Year'!AE6)/'Black Market End of Year'!AE6)-1,"Error")</f>
        <v>Error</v>
      </c>
      <c r="AF7" s="25">
        <f ca="1">IFERROR((1+'US Inflation'!$C8)*(1+('Black Market End of Year'!AF7-'Black Market End of Year'!AF6)/'Black Market End of Year'!AF6)-1,"Error")</f>
        <v>7.4034839924670193E-2</v>
      </c>
      <c r="AG7" s="25">
        <f ca="1">IFERROR((1+'US Inflation'!$C8)*(1+('Black Market End of Year'!AG7-'Black Market End of Year'!AG6)/'Black Market End of Year'!AG6)-1,"Error")</f>
        <v>0.16020984665052462</v>
      </c>
      <c r="AH7" s="25" t="str">
        <f ca="1">IFERROR((1+'US Inflation'!$C8)*(1+('Black Market End of Year'!AH7-'Black Market End of Year'!AH6)/'Black Market End of Year'!AH6)-1,"Error")</f>
        <v>Error</v>
      </c>
      <c r="AI7" s="25" t="str">
        <f ca="1">IFERROR((1+'US Inflation'!$C8)*(1+('Black Market End of Year'!AI7-'Black Market End of Year'!AI6)/'Black Market End of Year'!AI6)-1,"Error")</f>
        <v>Error</v>
      </c>
      <c r="AJ7" s="25">
        <f ca="1">IFERROR((1+'US Inflation'!$C8)*(1+('Black Market End of Year'!AJ7-'Black Market End of Year'!AJ6)/'Black Market End of Year'!AJ6)-1,"Error")</f>
        <v>0.16853049100122308</v>
      </c>
      <c r="AK7" s="25" t="str">
        <f ca="1">IFERROR((1+'US Inflation'!$C8)*(1+('Black Market End of Year'!AK7-'Black Market End of Year'!AK6)/'Black Market End of Year'!AK6)-1,"Error")</f>
        <v>Error</v>
      </c>
      <c r="AL7" s="25">
        <f ca="1">IFERROR((1+'US Inflation'!$C8)*(1+('Black Market End of Year'!AL7-'Black Market End of Year'!AL6)/'Black Market End of Year'!AL6)-1,"Error")</f>
        <v>2.9055690072639084E-2</v>
      </c>
      <c r="AM7" s="25" t="str">
        <f ca="1">IFERROR((1+'US Inflation'!$C8)*(1+('Black Market End of Year'!AM7-'Black Market End of Year'!AM6)/'Black Market End of Year'!AM6)-1,"Error")</f>
        <v>Error</v>
      </c>
      <c r="AN7" s="25" t="str">
        <f ca="1">IFERROR((1+'US Inflation'!$C8)*(1+('Black Market End of Year'!AN7-'Black Market End of Year'!AN6)/'Black Market End of Year'!AN6)-1,"Error")</f>
        <v>Error</v>
      </c>
      <c r="AO7" s="25" t="str">
        <f ca="1">IFERROR((1+'US Inflation'!$C8)*(1+('Black Market End of Year'!AO7-'Black Market End of Year'!AO6)/'Black Market End of Year'!AO6)-1,"Error")</f>
        <v>Error</v>
      </c>
      <c r="AP7" s="25" t="str">
        <f ca="1">IFERROR((1+'US Inflation'!$C8)*(1+('Black Market End of Year'!AP7-'Black Market End of Year'!AP6)/'Black Market End of Year'!AP6)-1,"Error")</f>
        <v>Error</v>
      </c>
      <c r="AQ7" s="25">
        <f ca="1">IFERROR((1+'US Inflation'!$C8)*(1+('Black Market End of Year'!AQ7-'Black Market End of Year'!AQ6)/'Black Market End of Year'!AQ6)-1,"Error")</f>
        <v>0.37346580946814689</v>
      </c>
      <c r="AR7" s="25">
        <f ca="1">IFERROR((1+'US Inflation'!$C8)*(1+('Black Market End of Year'!AR7-'Black Market End of Year'!AR6)/'Black Market End of Year'!AR6)-1,"Error")</f>
        <v>-0.1322574828705374</v>
      </c>
      <c r="AS7" s="25" t="str">
        <f ca="1">IFERROR((1+'US Inflation'!$C8)*(1+('Black Market End of Year'!AS7-'Black Market End of Year'!AS6)/'Black Market End of Year'!AS6)-1,"Error")</f>
        <v>Error</v>
      </c>
      <c r="AT7" s="25" t="str">
        <f ca="1">IFERROR((1+'US Inflation'!$C8)*(1+('Black Market End of Year'!AT7-'Black Market End of Year'!AT6)/'Black Market End of Year'!AT6)-1,"Error")</f>
        <v>Error</v>
      </c>
      <c r="AU7" s="25" t="str">
        <f ca="1">IFERROR((1+'US Inflation'!$C8)*(1+('Black Market End of Year'!AU7-'Black Market End of Year'!AU6)/'Black Market End of Year'!AU6)-1,"Error")</f>
        <v>Error</v>
      </c>
      <c r="AV7" s="25" t="str">
        <f ca="1">IFERROR((1+'US Inflation'!$C8)*(1+('Black Market End of Year'!AV7-'Black Market End of Year'!AV6)/'Black Market End of Year'!AV6)-1,"Error")</f>
        <v>Error</v>
      </c>
      <c r="AW7" s="25" t="str">
        <f ca="1">IFERROR((1+'US Inflation'!$C8)*(1+('Black Market End of Year'!AW7-'Black Market End of Year'!AW6)/'Black Market End of Year'!AW6)-1,"Error")</f>
        <v>Error</v>
      </c>
      <c r="AX7" s="25" t="str">
        <f ca="1">IFERROR((1+'US Inflation'!$C8)*(1+('Black Market End of Year'!AX7-'Black Market End of Year'!AX6)/'Black Market End of Year'!AX6)-1,"Error")</f>
        <v>Error</v>
      </c>
      <c r="AY7" s="25">
        <f ca="1">IFERROR((1+'US Inflation'!$C8)*(1+('Black Market End of Year'!AY7-'Black Market End of Year'!AY6)/'Black Market End of Year'!AY6)-1,"Error")</f>
        <v>0.15348399246704325</v>
      </c>
      <c r="AZ7" s="25">
        <f ca="1">IFERROR((1+'US Inflation'!$C8)*(1+('Black Market End of Year'!AZ7-'Black Market End of Year'!AZ6)/'Black Market End of Year'!AZ6)-1,"Error")</f>
        <v>-9.2009685230024285E-2</v>
      </c>
      <c r="BA7" s="25" t="str">
        <f ca="1">IFERROR((1+'US Inflation'!$C8)*(1+('Black Market End of Year'!BA7-'Black Market End of Year'!BA6)/'Black Market End of Year'!BA6)-1,"Error")</f>
        <v>Error</v>
      </c>
      <c r="BB7" s="25" t="str">
        <f ca="1">IFERROR((1+'US Inflation'!$C8)*(1+('Black Market End of Year'!BB7-'Black Market End of Year'!BB6)/'Black Market End of Year'!BB6)-1,"Error")</f>
        <v>Error</v>
      </c>
      <c r="BC7" s="25">
        <f ca="1">IFERROR((1+'US Inflation'!$C8)*(1+('Black Market End of Year'!BC7-'Black Market End of Year'!BC6)/'Black Market End of Year'!BC6)-1,"Error")</f>
        <v>5.9322033898304927E-2</v>
      </c>
      <c r="BD7" s="25" t="str">
        <f ca="1">IFERROR((1+'US Inflation'!$C8)*(1+('Black Market End of Year'!BD7-'Black Market End of Year'!BD6)/'Black Market End of Year'!BD6)-1,"Error")</f>
        <v>Error</v>
      </c>
      <c r="BE7" s="25" t="str">
        <f ca="1">IFERROR((1+'US Inflation'!$C8)*(1+('Black Market End of Year'!BE7-'Black Market End of Year'!BE6)/'Black Market End of Year'!BE6)-1,"Error")</f>
        <v>Error</v>
      </c>
      <c r="BF7" s="25">
        <f ca="1">IFERROR((1+'US Inflation'!$C8)*(1+('Black Market End of Year'!BF7-'Black Market End of Year'!BF6)/'Black Market End of Year'!BF6)-1,"Error")</f>
        <v>0.44959857270294368</v>
      </c>
      <c r="BG7" s="25">
        <f ca="1">IFERROR((1+'US Inflation'!$C8)*(1+('Black Market End of Year'!BG7-'Black Market End of Year'!BG6)/'Black Market End of Year'!BG6)-1,"Error")</f>
        <v>-3.8965577494321169E-2</v>
      </c>
      <c r="BH7" s="25" t="str">
        <f ca="1">IFERROR((1+'US Inflation'!$C8)*(1+('Black Market End of Year'!BH7-'Black Market End of Year'!BH6)/'Black Market End of Year'!BH6)-1,"Error")</f>
        <v>Error</v>
      </c>
      <c r="BI7" s="25" t="str">
        <f ca="1">IFERROR((1+'US Inflation'!$C8)*(1+('Black Market End of Year'!BI7-'Black Market End of Year'!BI6)/'Black Market End of Year'!BI6)-1,"Error")</f>
        <v>Error</v>
      </c>
      <c r="BJ7" s="25">
        <f ca="1">IFERROR((1+'US Inflation'!$C8)*(1+('Black Market End of Year'!BJ7-'Black Market End of Year'!BJ6)/'Black Market End of Year'!BJ6)-1,"Error")</f>
        <v>5.9322033898304927E-2</v>
      </c>
      <c r="BK7" s="25">
        <f ca="1">IFERROR((1+'US Inflation'!$C8)*(1+('Black Market End of Year'!BK7-'Black Market End of Year'!BK6)/'Black Market End of Year'!BK6)-1,"Error")</f>
        <v>1.0912156005102647E-2</v>
      </c>
      <c r="BL7" s="25">
        <f ca="1">IFERROR((1+'US Inflation'!$C8)*(1+('Black Market End of Year'!BL7-'Black Market End of Year'!BL6)/'Black Market End of Year'!BL6)-1,"Error")</f>
        <v>0.14044128874637329</v>
      </c>
      <c r="BM7" s="25">
        <f ca="1">IFERROR((1+'US Inflation'!$C8)*(1+('Black Market End of Year'!BM7-'Black Market End of Year'!BM6)/'Black Market End of Year'!BM6)-1,"Error")</f>
        <v>5.9322033898304927E-2</v>
      </c>
      <c r="BN7" s="25" t="str">
        <f ca="1">IFERROR((1+'US Inflation'!$C8)*(1+('Black Market End of Year'!BN7-'Black Market End of Year'!BN6)/'Black Market End of Year'!BN6)-1,"Error")</f>
        <v>Error</v>
      </c>
      <c r="BO7" s="25" t="str">
        <f ca="1">IFERROR((1+'US Inflation'!$C8)*(1+('Black Market End of Year'!BO7-'Black Market End of Year'!BO6)/'Black Market End of Year'!BO6)-1,"Error")</f>
        <v>Error</v>
      </c>
      <c r="BP7" s="25" t="str">
        <f ca="1">IFERROR((1+'US Inflation'!$C8)*(1+('Black Market End of Year'!BP7-'Black Market End of Year'!BP6)/'Black Market End of Year'!BP6)-1,"Error")</f>
        <v>Error</v>
      </c>
      <c r="BQ7" s="25" t="str">
        <f ca="1">IFERROR((1+'US Inflation'!$C8)*(1+('Black Market End of Year'!BQ7-'Black Market End of Year'!BQ6)/'Black Market End of Year'!BQ6)-1,"Error")</f>
        <v>Error</v>
      </c>
      <c r="BR7" s="25" t="str">
        <f ca="1">IFERROR((1+'US Inflation'!$C8)*(1+('Black Market End of Year'!BR7-'Black Market End of Year'!BR6)/'Black Market End of Year'!BR6)-1,"Error")</f>
        <v>Error</v>
      </c>
      <c r="BS7" s="25" t="str">
        <f ca="1">IFERROR((1+'US Inflation'!$C8)*(1+('Black Market End of Year'!BS7-'Black Market End of Year'!BS6)/'Black Market End of Year'!BS6)-1,"Error")</f>
        <v>Error</v>
      </c>
      <c r="BT7" s="25" t="str">
        <f ca="1">IFERROR((1+'US Inflation'!$C8)*(1+('Black Market End of Year'!BT7-'Black Market End of Year'!BT6)/'Black Market End of Year'!BT6)-1,"Error")</f>
        <v>Error</v>
      </c>
      <c r="BU7" s="25" t="str">
        <f ca="1">IFERROR((1+'US Inflation'!$C8)*(1+('Black Market End of Year'!BU7-'Black Market End of Year'!BU6)/'Black Market End of Year'!BU6)-1,"Error")</f>
        <v>Error</v>
      </c>
      <c r="BV7" s="25">
        <f ca="1">IFERROR((1+'US Inflation'!$C8)*(1+('Black Market End of Year'!BV7-'Black Market End of Year'!BV6)/'Black Market End of Year'!BV6)-1,"Error")</f>
        <v>-7.8389830508474811E-2</v>
      </c>
      <c r="BW7" s="25">
        <f ca="1">IFERROR((1+'US Inflation'!$C8)*(1+('Black Market End of Year'!BW7-'Black Market End of Year'!BW6)/'Black Market End of Year'!BW6)-1,"Error")</f>
        <v>0.15414625688152905</v>
      </c>
      <c r="BX7" s="25" t="str">
        <f ca="1">IFERROR((1+'US Inflation'!$C8)*(1+('Black Market End of Year'!BX7-'Black Market End of Year'!BX6)/'Black Market End of Year'!BX6)-1,"Error")</f>
        <v>Error</v>
      </c>
      <c r="BY7" s="25" t="str">
        <f ca="1">IFERROR((1+'US Inflation'!$C8)*(1+('Black Market End of Year'!BY7-'Black Market End of Year'!BY6)/'Black Market End of Year'!BY6)-1,"Error")</f>
        <v>Error</v>
      </c>
      <c r="BZ7" s="25" t="str">
        <f ca="1">IFERROR((1+'US Inflation'!$C8)*(1+('Black Market End of Year'!BZ7-'Black Market End of Year'!BZ6)/'Black Market End of Year'!BZ6)-1,"Error")</f>
        <v>Error</v>
      </c>
      <c r="CA7" s="25" t="str">
        <f ca="1">IFERROR((1+'US Inflation'!$C8)*(1+('Black Market End of Year'!CA7-'Black Market End of Year'!CA6)/'Black Market End of Year'!CA6)-1,"Error")</f>
        <v>Error</v>
      </c>
      <c r="CB7" s="25" t="str">
        <f ca="1">IFERROR((1+'US Inflation'!$C8)*(1+('Black Market End of Year'!CB7-'Black Market End of Year'!CB6)/'Black Market End of Year'!CB6)-1,"Error")</f>
        <v>Error</v>
      </c>
      <c r="CC7" s="25">
        <f ca="1">IFERROR((1+'US Inflation'!$C8)*(1+('Black Market End of Year'!CC7-'Black Market End of Year'!CC6)/'Black Market End of Year'!CC6)-1,"Error")</f>
        <v>-1.1941448382126518E-2</v>
      </c>
      <c r="CD7" s="25" t="str">
        <f ca="1">IFERROR((1+'US Inflation'!$C8)*(1+('Black Market End of Year'!CD7-'Black Market End of Year'!CD6)/'Black Market End of Year'!CD6)-1,"Error")</f>
        <v>Error</v>
      </c>
      <c r="CE7" s="25" t="str">
        <f ca="1">IFERROR((1+'US Inflation'!$C8)*(1+('Black Market End of Year'!CE7-'Black Market End of Year'!CE6)/'Black Market End of Year'!CE6)-1,"Error")</f>
        <v>Error</v>
      </c>
      <c r="CF7" s="25">
        <f ca="1">IFERROR((1+'US Inflation'!$C8)*(1+('Black Market End of Year'!CF7-'Black Market End of Year'!CF6)/'Black Market End of Year'!CF6)-1,"Error")</f>
        <v>5.0639066407335065E-2</v>
      </c>
      <c r="CG7" s="25" t="str">
        <f ca="1">IFERROR((1+'US Inflation'!$C8)*(1+('Black Market End of Year'!CG7-'Black Market End of Year'!CG6)/'Black Market End of Year'!CG6)-1,"Error")</f>
        <v>Error</v>
      </c>
      <c r="CH7" s="25" t="str">
        <f ca="1">IFERROR((1+'US Inflation'!$C8)*(1+('Black Market End of Year'!CH7-'Black Market End of Year'!CH6)/'Black Market End of Year'!CH6)-1,"Error")</f>
        <v>Error</v>
      </c>
      <c r="CI7" s="25" t="str">
        <f ca="1">IFERROR((1+'US Inflation'!$C8)*(1+('Black Market End of Year'!CI7-'Black Market End of Year'!CI6)/'Black Market End of Year'!CI6)-1,"Error")</f>
        <v>Error</v>
      </c>
      <c r="CJ7" s="25" t="str">
        <f ca="1">IFERROR((1+'US Inflation'!$C8)*(1+('Black Market End of Year'!CJ7-'Black Market End of Year'!CJ6)/'Black Market End of Year'!CJ6)-1,"Error")</f>
        <v>Error</v>
      </c>
      <c r="CK7" s="25" t="str">
        <f ca="1">IFERROR((1+'US Inflation'!$C8)*(1+('Black Market End of Year'!CK7-'Black Market End of Year'!CK6)/'Black Market End of Year'!CK6)-1,"Error")</f>
        <v>Error</v>
      </c>
      <c r="CL7" s="25" t="str">
        <f ca="1">IFERROR((1+'US Inflation'!$C8)*(1+('Black Market End of Year'!CL7-'Black Market End of Year'!CL6)/'Black Market End of Year'!CL6)-1,"Error")</f>
        <v>Error</v>
      </c>
      <c r="CM7" s="25" t="str">
        <f ca="1">IFERROR((1+'US Inflation'!$C8)*(1+('Black Market End of Year'!CM7-'Black Market End of Year'!CM6)/'Black Market End of Year'!CM6)-1,"Error")</f>
        <v>Error</v>
      </c>
      <c r="CN7" s="25" t="str">
        <f ca="1">IFERROR((1+'US Inflation'!$C8)*(1+('Black Market End of Year'!CN7-'Black Market End of Year'!CN6)/'Black Market End of Year'!CN6)-1,"Error")</f>
        <v>Error</v>
      </c>
      <c r="CO7" s="25" t="str">
        <f ca="1">IFERROR((1+'US Inflation'!$C8)*(1+('Black Market End of Year'!CO7-'Black Market End of Year'!CO6)/'Black Market End of Year'!CO6)-1,"Error")</f>
        <v>Error</v>
      </c>
      <c r="CP7" s="25">
        <f ca="1">IFERROR((1+'US Inflation'!$C8)*(1+('Black Market End of Year'!CP7-'Black Market End of Year'!CP6)/'Black Market End of Year'!CP6)-1,"Error")</f>
        <v>5.9322033898304927E-2</v>
      </c>
      <c r="CQ7" s="25">
        <f ca="1">IFERROR((1+'US Inflation'!$C8)*(1+('Black Market End of Year'!CQ7-'Black Market End of Year'!CQ6)/'Black Market End of Year'!CQ6)-1,"Error")</f>
        <v>5.9322033898304927E-2</v>
      </c>
      <c r="CR7" s="25">
        <f ca="1">IFERROR((1+'US Inflation'!$C8)*(1+('Black Market End of Year'!CR7-'Black Market End of Year'!CR6)/'Black Market End of Year'!CR6)-1,"Error")</f>
        <v>0.16351764378994149</v>
      </c>
      <c r="CS7" s="25">
        <f ca="1">IFERROR((1+'US Inflation'!$C8)*(1+('Black Market End of Year'!CS7-'Black Market End of Year'!CS6)/'Black Market End of Year'!CS6)-1,"Error")</f>
        <v>3.439680957128588E-2</v>
      </c>
      <c r="CT7" s="25">
        <f ca="1">IFERROR((1+'US Inflation'!$C8)*(1+('Black Market End of Year'!CT7-'Black Market End of Year'!CT6)/'Black Market End of Year'!CT6)-1,"Error")</f>
        <v>5.5831681233071473E-2</v>
      </c>
      <c r="CU7" s="25">
        <f ca="1">IFERROR((1+'US Inflation'!$C8)*(1+('Black Market End of Year'!CU7-'Black Market End of Year'!CU6)/'Black Market End of Year'!CU6)-1,"Error")</f>
        <v>8.6956521739130377E-2</v>
      </c>
      <c r="CV7" s="25">
        <f ca="1">IFERROR((1+'US Inflation'!$C8)*(1+('Black Market End of Year'!CV7-'Black Market End of Year'!CV6)/'Black Market End of Year'!CV6)-1,"Error")</f>
        <v>7.5132810523652838E-2</v>
      </c>
      <c r="CW7" s="25">
        <f ca="1">IFERROR((1+'US Inflation'!$C8)*(1+('Black Market End of Year'!CW7-'Black Market End of Year'!CW6)/'Black Market End of Year'!CW6)-1,"Error")</f>
        <v>0.2925672523713263</v>
      </c>
      <c r="CX7" s="25">
        <f ca="1">IFERROR((1+'US Inflation'!$C8)*(1+('Black Market End of Year'!CX7-'Black Market End of Year'!CX6)/'Black Market End of Year'!CX6)-1,"Error")</f>
        <v>0.10848887935350038</v>
      </c>
      <c r="CY7" s="25">
        <f ca="1">IFERROR((1+'US Inflation'!$C8)*(1+('Black Market End of Year'!CY7-'Black Market End of Year'!CY6)/'Black Market End of Year'!CY6)-1,"Error")</f>
        <v>0.1421496826393247</v>
      </c>
      <c r="CZ7" s="25" t="str">
        <f ca="1">IFERROR((1+'US Inflation'!$C8)*(1+('Black Market End of Year'!CZ7-'Black Market End of Year'!CZ6)/'Black Market End of Year'!CZ6)-1,"Error")</f>
        <v>Error</v>
      </c>
      <c r="DA7" s="25">
        <f ca="1">IFERROR((1+'US Inflation'!$C8)*(1+('Black Market End of Year'!DA7-'Black Market End of Year'!DA6)/'Black Market End of Year'!DA6)-1,"Error")</f>
        <v>1.7777777777777768</v>
      </c>
      <c r="DB7" s="25">
        <f ca="1">IFERROR((1+'US Inflation'!$C8)*(1+('Black Market End of Year'!DB7-'Black Market End of Year'!DB6)/'Black Market End of Year'!DB6)-1,"Error")</f>
        <v>4.4188861985472006E-2</v>
      </c>
      <c r="DC7" s="25" t="str">
        <f ca="1">IFERROR((1+'US Inflation'!$C8)*(1+('Black Market End of Year'!DC7-'Black Market End of Year'!DC6)/'Black Market End of Year'!DC6)-1,"Error")</f>
        <v>Error</v>
      </c>
      <c r="DD7" s="25">
        <f ca="1">IFERROR((1+'US Inflation'!$C8)*(1+('Black Market End of Year'!DD7-'Black Market End of Year'!DD6)/'Black Market End of Year'!DD6)-1,"Error")</f>
        <v>8.4247258225323751E-2</v>
      </c>
      <c r="DE7" s="25" t="str">
        <f ca="1">IFERROR((1+'US Inflation'!$C8)*(1+('Black Market End of Year'!DE7-'Black Market End of Year'!DE6)/'Black Market End of Year'!DE6)-1,"Error")</f>
        <v>Error</v>
      </c>
      <c r="DF7" s="25">
        <f ca="1">IFERROR((1+'US Inflation'!$C8)*(1+('Black Market End of Year'!DF7-'Black Market End of Year'!DF6)/'Black Market End of Year'!DF6)-1,"Error")</f>
        <v>7.7051272959364425E-2</v>
      </c>
      <c r="DG7" s="25" t="str">
        <f ca="1">IFERROR((1+'US Inflation'!$C8)*(1+('Black Market End of Year'!DG7-'Black Market End of Year'!DG6)/'Black Market End of Year'!DG6)-1,"Error")</f>
        <v>Error</v>
      </c>
      <c r="DH7" s="25" t="str">
        <f ca="1">IFERROR((1+'US Inflation'!$C8)*(1+('Black Market End of Year'!DH7-'Black Market End of Year'!DH6)/'Black Market End of Year'!DH6)-1,"Error")</f>
        <v>Error</v>
      </c>
      <c r="DI7" s="25" t="str">
        <f ca="1">IFERROR((1+'US Inflation'!$C8)*(1+('Black Market End of Year'!DI7-'Black Market End of Year'!DI6)/'Black Market End of Year'!DI6)-1,"Error")</f>
        <v>Error</v>
      </c>
      <c r="DJ7" s="25" t="str">
        <f ca="1">IFERROR((1+'US Inflation'!$C8)*(1+('Black Market End of Year'!DJ7-'Black Market End of Year'!DJ6)/'Black Market End of Year'!DJ6)-1,"Error")</f>
        <v>Error</v>
      </c>
      <c r="DK7" s="25">
        <f ca="1">IFERROR((1+'US Inflation'!$C8)*(1+('Black Market End of Year'!DK7-'Black Market End of Year'!DK6)/'Black Market End of Year'!DK6)-1,"Error")</f>
        <v>0.55782652043868386</v>
      </c>
      <c r="DL7" s="25" t="str">
        <f ca="1">IFERROR((1+'US Inflation'!$C8)*(1+('Black Market End of Year'!DL7-'Black Market End of Year'!DL6)/'Black Market End of Year'!DL6)-1,"Error")</f>
        <v>Error</v>
      </c>
      <c r="DM7" s="25" t="str">
        <f ca="1">IFERROR((1+'US Inflation'!$C8)*(1+('Black Market End of Year'!DM7-'Black Market End of Year'!DM6)/'Black Market End of Year'!DM6)-1,"Error")</f>
        <v>Error</v>
      </c>
      <c r="DN7" s="25" t="str">
        <f ca="1">IFERROR((1+'US Inflation'!$C8)*(1+('Black Market End of Year'!DN7-'Black Market End of Year'!DN6)/'Black Market End of Year'!DN6)-1,"Error")</f>
        <v>Error</v>
      </c>
      <c r="DO7" s="25">
        <f ca="1">IFERROR((1+'US Inflation'!$C8)*(1+('Black Market End of Year'!DO7-'Black Market End of Year'!DO6)/'Black Market End of Year'!DO6)-1,"Error")</f>
        <v>0.16853049100122286</v>
      </c>
      <c r="DP7" s="25" t="str">
        <f ca="1">IFERROR((1+'US Inflation'!$C8)*(1+('Black Market End of Year'!DP7-'Black Market End of Year'!DP6)/'Black Market End of Year'!DP6)-1,"Error")</f>
        <v>Error</v>
      </c>
      <c r="DQ7" s="25">
        <f ca="1">IFERROR((1+'US Inflation'!$C8)*(1+('Black Market End of Year'!DQ7-'Black Market End of Year'!DQ6)/'Black Market End of Year'!DQ6)-1,"Error")</f>
        <v>6.2124473141422332E-2</v>
      </c>
      <c r="DR7" s="25" t="str">
        <f ca="1">IFERROR((1+'US Inflation'!$C8)*(1+('Black Market End of Year'!DR7-'Black Market End of Year'!DR6)/'Black Market End of Year'!DR6)-1,"Error")</f>
        <v>Error</v>
      </c>
      <c r="DS7" s="25" t="str">
        <f ca="1">IFERROR((1+'US Inflation'!$C8)*(1+('Black Market End of Year'!DS7-'Black Market End of Year'!DS6)/'Black Market End of Year'!DS6)-1,"Error")</f>
        <v>Error</v>
      </c>
      <c r="DT7" s="25" t="str">
        <f ca="1">IFERROR((1+'US Inflation'!$C8)*(1+('Black Market End of Year'!DT7-'Black Market End of Year'!DT6)/'Black Market End of Year'!DT6)-1,"Error")</f>
        <v>Error</v>
      </c>
      <c r="DU7" s="25" t="str">
        <f ca="1">IFERROR((1+'US Inflation'!$C8)*(1+('Black Market End of Year'!DU7-'Black Market End of Year'!DU6)/'Black Market End of Year'!DU6)-1,"Error")</f>
        <v>Error</v>
      </c>
      <c r="DV7" s="25" t="str">
        <f ca="1">IFERROR((1+'US Inflation'!$C8)*(1+('Black Market End of Year'!DV7-'Black Market End of Year'!DV6)/'Black Market End of Year'!DV6)-1,"Error")</f>
        <v>Error</v>
      </c>
      <c r="DW7" s="25">
        <f ca="1">IFERROR((1+'US Inflation'!$C8)*(1+('Black Market End of Year'!DW7-'Black Market End of Year'!DW6)/'Black Market End of Year'!DW6)-1,"Error")</f>
        <v>0.10644854604465115</v>
      </c>
      <c r="DX7" s="25" t="str">
        <f ca="1">IFERROR((1+'US Inflation'!$C8)*(1+('Black Market End of Year'!DX7-'Black Market End of Year'!DX6)/'Black Market End of Year'!DX6)-1,"Error")</f>
        <v>Error</v>
      </c>
      <c r="DY7" s="25" t="str">
        <f ca="1">IFERROR((1+'US Inflation'!$C8)*(1+('Black Market End of Year'!DY7-'Black Market End of Year'!DY6)/'Black Market End of Year'!DY6)-1,"Error")</f>
        <v>Error</v>
      </c>
      <c r="DZ7" s="25" t="str">
        <f ca="1">IFERROR((1+'US Inflation'!$C8)*(1+('Black Market End of Year'!DZ7-'Black Market End of Year'!DZ6)/'Black Market End of Year'!DZ6)-1,"Error")</f>
        <v>Error</v>
      </c>
      <c r="EA7" s="25" t="str">
        <f ca="1">IFERROR((1+'US Inflation'!$C8)*(1+('Black Market End of Year'!EA7-'Black Market End of Year'!EA6)/'Black Market End of Year'!EA6)-1,"Error")</f>
        <v>Error</v>
      </c>
      <c r="EB7" s="25">
        <f ca="1">IFERROR((1+'US Inflation'!$C8)*(1+('Black Market End of Year'!EB7-'Black Market End of Year'!EB6)/'Black Market End of Year'!EB6)-1,"Error")</f>
        <v>7.4034839924670193E-2</v>
      </c>
      <c r="EC7" s="25" t="str">
        <f ca="1">IFERROR((1+'US Inflation'!$C8)*(1+('Black Market End of Year'!EC7-'Black Market End of Year'!EC6)/'Black Market End of Year'!EC6)-1,"Error")</f>
        <v>Error</v>
      </c>
      <c r="ED7" s="25" t="str">
        <f ca="1">IFERROR((1+'US Inflation'!$C8)*(1+('Black Market End of Year'!ED7-'Black Market End of Year'!ED6)/'Black Market End of Year'!ED6)-1,"Error")</f>
        <v>Error</v>
      </c>
      <c r="EE7" s="25" t="str">
        <f ca="1">IFERROR((1+'US Inflation'!$C8)*(1+('Black Market End of Year'!EE7-'Black Market End of Year'!EE6)/'Black Market End of Year'!EE6)-1,"Error")</f>
        <v>Error</v>
      </c>
      <c r="EF7" s="25" t="str">
        <f ca="1">IFERROR((1+'US Inflation'!$C8)*(1+('Black Market End of Year'!EF7-'Black Market End of Year'!EF6)/'Black Market End of Year'!EF6)-1,"Error")</f>
        <v>Error</v>
      </c>
      <c r="EG7" s="25" t="str">
        <f ca="1">IFERROR((1+'US Inflation'!$C8)*(1+('Black Market End of Year'!EG7-'Black Market End of Year'!EG6)/'Black Market End of Year'!EG6)-1,"Error")</f>
        <v>Error</v>
      </c>
      <c r="EH7" s="25" t="str">
        <f ca="1">IFERROR((1+'US Inflation'!$C8)*(1+('Black Market End of Year'!EH7-'Black Market End of Year'!EH6)/'Black Market End of Year'!EH6)-1,"Error")</f>
        <v>Error</v>
      </c>
      <c r="EI7" s="25" t="str">
        <f ca="1">IFERROR((1+'US Inflation'!$C8)*(1+('Black Market End of Year'!EI7-'Black Market End of Year'!EI6)/'Black Market End of Year'!EI6)-1,"Error")</f>
        <v>Error</v>
      </c>
      <c r="EJ7" s="25" t="str">
        <f ca="1">IFERROR((1+'US Inflation'!$C8)*(1+('Black Market End of Year'!EJ7-'Black Market End of Year'!EJ6)/'Black Market End of Year'!EJ6)-1,"Error")</f>
        <v>Error</v>
      </c>
      <c r="EK7" s="25">
        <f ca="1">IFERROR((1+'US Inflation'!$C8)*(1+('Black Market End of Year'!EK7-'Black Market End of Year'!EK6)/'Black Market End of Year'!EK6)-1,"Error")</f>
        <v>5.8097384148133591E-2</v>
      </c>
      <c r="EL7" s="25" t="str">
        <f ca="1">IFERROR((1+'US Inflation'!$C8)*(1+('Black Market End of Year'!EL7-'Black Market End of Year'!EL6)/'Black Market End of Year'!EL6)-1,"Error")</f>
        <v>Error</v>
      </c>
      <c r="EM7" s="25" t="str">
        <f ca="1">IFERROR((1+'US Inflation'!$C8)*(1+('Black Market End of Year'!EM7-'Black Market End of Year'!EM6)/'Black Market End of Year'!EM6)-1,"Error")</f>
        <v>Error</v>
      </c>
      <c r="EN7" s="25" t="str">
        <f ca="1">IFERROR((1+'US Inflation'!$C8)*(1+('Black Market End of Year'!EN7-'Black Market End of Year'!EN6)/'Black Market End of Year'!EN6)-1,"Error")</f>
        <v>Error</v>
      </c>
      <c r="EO7" s="25" t="str">
        <f ca="1">IFERROR((1+'US Inflation'!$C8)*(1+('Black Market End of Year'!EO7-'Black Market End of Year'!EO6)/'Black Market End of Year'!EO6)-1,"Error")</f>
        <v>Error</v>
      </c>
      <c r="EP7" s="25" t="str">
        <f ca="1">IFERROR((1+'US Inflation'!$C8)*(1+('Black Market End of Year'!EP7-'Black Market End of Year'!EP6)/'Black Market End of Year'!EP6)-1,"Error")</f>
        <v>Error</v>
      </c>
      <c r="EQ7" s="25" t="str">
        <f ca="1">IFERROR((1+'US Inflation'!$C8)*(1+('Black Market End of Year'!EQ7-'Black Market End of Year'!EQ6)/'Black Market End of Year'!EQ6)-1,"Error")</f>
        <v>Error</v>
      </c>
      <c r="ER7" s="25" t="str">
        <f ca="1">IFERROR((1+'US Inflation'!$C8)*(1+('Black Market End of Year'!ER7-'Black Market End of Year'!ER6)/'Black Market End of Year'!ER6)-1,"Error")</f>
        <v>Error</v>
      </c>
      <c r="ES7" s="25" t="str">
        <f ca="1">IFERROR((1+'US Inflation'!$C8)*(1+('Black Market End of Year'!ES7-'Black Market End of Year'!ES6)/'Black Market End of Year'!ES6)-1,"Error")</f>
        <v>Error</v>
      </c>
      <c r="ET7" s="25" t="str">
        <f ca="1">IFERROR((1+'US Inflation'!$C8)*(1+('Black Market End of Year'!ET7-'Black Market End of Year'!ET6)/'Black Market End of Year'!ET6)-1,"Error")</f>
        <v>Error</v>
      </c>
      <c r="EU7" s="25" t="str">
        <f ca="1">IFERROR((1+'US Inflation'!$C8)*(1+('Black Market End of Year'!EU7-'Black Market End of Year'!EU6)/'Black Market End of Year'!EU6)-1,"Error")</f>
        <v>Error</v>
      </c>
      <c r="EV7" s="25" t="str">
        <f ca="1">IFERROR((1+'US Inflation'!$C8)*(1+('Black Market End of Year'!EV7-'Black Market End of Year'!EV6)/'Black Market End of Year'!EV6)-1,"Error")</f>
        <v>Error</v>
      </c>
      <c r="EW7" s="25" t="str">
        <f ca="1">IFERROR((1+'US Inflation'!$C8)*(1+('Black Market End of Year'!EW7-'Black Market End of Year'!EW6)/'Black Market End of Year'!EW6)-1,"Error")</f>
        <v>Error</v>
      </c>
      <c r="EX7" s="25">
        <f ca="1">IFERROR((1+'US Inflation'!$C8)*(1+('Black Market End of Year'!EX7-'Black Market End of Year'!EX6)/'Black Market End of Year'!EX6)-1,"Error")</f>
        <v>9.0251144377087478E-2</v>
      </c>
      <c r="EY7" s="25" t="str">
        <f ca="1">IFERROR((1+'US Inflation'!$C8)*(1+('Black Market End of Year'!EY7-'Black Market End of Year'!EY6)/'Black Market End of Year'!EY6)-1,"Error")</f>
        <v>Error</v>
      </c>
      <c r="EZ7" s="25" t="str">
        <f ca="1">IFERROR((1+'US Inflation'!$C8)*(1+('Black Market End of Year'!EZ7-'Black Market End of Year'!EZ6)/'Black Market End of Year'!EZ6)-1,"Error")</f>
        <v>Error</v>
      </c>
      <c r="FA7" s="25">
        <f ca="1">IFERROR((1+'US Inflation'!$C8)*(1+('Black Market End of Year'!FA7-'Black Market End of Year'!FA6)/'Black Market End of Year'!FA6)-1,"Error")</f>
        <v>0.15348399246704325</v>
      </c>
      <c r="FB7" s="25">
        <f ca="1">IFERROR((1+'US Inflation'!$C8)*(1+('Black Market End of Year'!FB7-'Black Market End of Year'!FB6)/'Black Market End of Year'!FB6)-1,"Error")</f>
        <v>-9.914700343414351E-3</v>
      </c>
      <c r="FC7" s="25" t="str">
        <f ca="1">IFERROR((1+'US Inflation'!$C8)*(1+('Black Market End of Year'!FC7-'Black Market End of Year'!FC6)/'Black Market End of Year'!FC6)-1,"Error")</f>
        <v>Error</v>
      </c>
      <c r="FD7" s="25" t="str">
        <f ca="1">IFERROR((1+'US Inflation'!$C8)*(1+('Black Market End of Year'!FD7-'Black Market End of Year'!FD6)/'Black Market End of Year'!FD6)-1,"Error")</f>
        <v>Error</v>
      </c>
      <c r="FE7" s="25" t="str">
        <f ca="1">IFERROR((1+'US Inflation'!$C8)*(1+('Black Market End of Year'!FE7-'Black Market End of Year'!FE6)/'Black Market End of Year'!FE6)-1,"Error")</f>
        <v>Error</v>
      </c>
      <c r="FF7" s="25" t="str">
        <f ca="1">IFERROR((1+'US Inflation'!$C8)*(1+('Black Market End of Year'!FF7-'Black Market End of Year'!FF6)/'Black Market End of Year'!FF6)-1,"Error")</f>
        <v>Error</v>
      </c>
      <c r="FG7" s="25" t="str">
        <f ca="1">IFERROR((1+'US Inflation'!$C8)*(1+('Black Market End of Year'!FG7-'Black Market End of Year'!FG6)/'Black Market End of Year'!FG6)-1,"Error")</f>
        <v>Error</v>
      </c>
      <c r="FH7" s="25">
        <f ca="1">IFERROR((1+'US Inflation'!$C8)*(1+('Black Market End of Year'!FH7-'Black Market End of Year'!FH6)/'Black Market End of Year'!FH6)-1,"Error")</f>
        <v>-3.8965577494321169E-2</v>
      </c>
      <c r="FI7" s="25" t="str">
        <f ca="1">IFERROR((1+'US Inflation'!$C8)*(1+('Black Market End of Year'!FI7-'Black Market End of Year'!FI6)/'Black Market End of Year'!FI6)-1,"Error")</f>
        <v>Error</v>
      </c>
      <c r="FJ7" s="25">
        <f ca="1">IFERROR((1+'US Inflation'!$C8)*(1+('Black Market End of Year'!FJ7-'Black Market End of Year'!FJ6)/'Black Market End of Year'!FJ6)-1,"Error")</f>
        <v>6.9410815173526874E-2</v>
      </c>
      <c r="FK7" s="25" t="str">
        <f ca="1">IFERROR((1+'US Inflation'!$C8)*(1+('Black Market End of Year'!FK7-'Black Market End of Year'!FK6)/'Black Market End of Year'!FK6)-1,"Error")</f>
        <v>Error</v>
      </c>
      <c r="FL7" s="25" t="str">
        <f ca="1">IFERROR((1+'US Inflation'!$C8)*(1+('Black Market End of Year'!FL7-'Black Market End of Year'!FL6)/'Black Market End of Year'!FL6)-1,"Error")</f>
        <v>Error</v>
      </c>
      <c r="FM7" s="25" t="str">
        <f ca="1">IFERROR((1+'US Inflation'!$C8)*(1+('Black Market End of Year'!FM7-'Black Market End of Year'!FM6)/'Black Market End of Year'!FM6)-1,"Error")</f>
        <v>Error</v>
      </c>
      <c r="FN7" s="25" t="str">
        <f ca="1">IFERROR((1+'US Inflation'!$C8)*(1+('Black Market End of Year'!FN7-'Black Market End of Year'!FN6)/'Black Market End of Year'!FN6)-1,"Error")</f>
        <v>Error</v>
      </c>
      <c r="FO7" s="25">
        <f ca="1">IFERROR((1+'US Inflation'!$C8)*(1+('Black Market End of Year'!FO7-'Black Market End of Year'!FO6)/'Black Market End of Year'!FO6)-1,"Error")</f>
        <v>5.2306656190369116E-2</v>
      </c>
      <c r="FP7" s="25">
        <f ca="1">IFERROR((1+'US Inflation'!$C8)*(1+('Black Market End of Year'!FP7-'Black Market End of Year'!FP6)/'Black Market End of Year'!FP6)-1,"Error")</f>
        <v>-0.11924939467312368</v>
      </c>
      <c r="FQ7" s="25" t="str">
        <f ca="1">IFERROR((1+'US Inflation'!$C8)*(1+('Black Market End of Year'!FQ7-'Black Market End of Year'!FQ6)/'Black Market End of Year'!FQ6)-1,"Error")</f>
        <v>Error</v>
      </c>
      <c r="FR7" s="25">
        <f ca="1">IFERROR((1+'US Inflation'!$C8)*(1+('Black Market End of Year'!FR7-'Black Market End of Year'!FR6)/'Black Market End of Year'!FR6)-1,"Error")</f>
        <v>3.8950456323337601E-2</v>
      </c>
      <c r="FS7" s="25">
        <f ca="1">IFERROR((1+'US Inflation'!$C8)*(1+('Black Market End of Year'!FS7-'Black Market End of Year'!FS6)/'Black Market End of Year'!FS6)-1,"Error")</f>
        <v>5.9322033898304927E-2</v>
      </c>
      <c r="FT7" s="25" t="str">
        <f ca="1">IFERROR((1+'US Inflation'!$C8)*(1+('Black Market End of Year'!FT7-'Black Market End of Year'!FT6)/'Black Market End of Year'!FT6)-1,"Error")</f>
        <v>Error</v>
      </c>
      <c r="FU7" s="25" t="str">
        <f ca="1">IFERROR((1+'US Inflation'!$C8)*(1+('Black Market End of Year'!FU7-'Black Market End of Year'!FU6)/'Black Market End of Year'!FU6)-1,"Error")</f>
        <v>Error</v>
      </c>
      <c r="FV7" s="25" t="str">
        <f ca="1">IFERROR((1+'US Inflation'!$C8)*(1+('Black Market End of Year'!FV7-'Black Market End of Year'!FV6)/'Black Market End of Year'!FV6)-1,"Error")</f>
        <v>Error</v>
      </c>
      <c r="FW7" s="25">
        <f ca="1">IFERROR((1+'US Inflation'!$C8)*(1+('Black Market End of Year'!FW7-'Black Market End of Year'!FW6)/'Black Market End of Year'!FW6)-1,"Error")</f>
        <v>9.1101694915254106E-2</v>
      </c>
      <c r="FX7" s="25">
        <f ca="1">IFERROR((1+'US Inflation'!$C8)*(1+('Black Market End of Year'!FX7-'Black Market End of Year'!FX6)/'Black Market End of Year'!FX6)-1,"Error")</f>
        <v>-3.6979969183359107E-2</v>
      </c>
      <c r="FY7" s="25" t="str">
        <f ca="1">IFERROR((1+'US Inflation'!$C8)*(1+('Black Market End of Year'!FY7-'Black Market End of Year'!FY6)/'Black Market End of Year'!FY6)-1,"Error")</f>
        <v>Error</v>
      </c>
      <c r="FZ7" s="25" t="str">
        <f ca="1">IFERROR((1+'US Inflation'!$C8)*(1+('Black Market End of Year'!FZ7-'Black Market End of Year'!FZ6)/'Black Market End of Year'!FZ6)-1,"Error")</f>
        <v>Error</v>
      </c>
      <c r="GA7" s="25" t="str">
        <f ca="1">IFERROR((1+'US Inflation'!$C8)*(1+('Black Market End of Year'!GA7-'Black Market End of Year'!GA6)/'Black Market End of Year'!GA6)-1,"Error")</f>
        <v>Error</v>
      </c>
      <c r="GB7" s="25" t="str">
        <f ca="1">IFERROR((1+'US Inflation'!$C8)*(1+('Black Market End of Year'!GB7-'Black Market End of Year'!GB6)/'Black Market End of Year'!GB6)-1,"Error")</f>
        <v>Error</v>
      </c>
      <c r="GC7" s="25" t="str">
        <f ca="1">IFERROR((1+'US Inflation'!$C8)*(1+('Black Market End of Year'!GC7-'Black Market End of Year'!GC6)/'Black Market End of Year'!GC6)-1,"Error")</f>
        <v>Error</v>
      </c>
      <c r="GD7" s="25" t="str">
        <f ca="1">IFERROR((1+'US Inflation'!$C8)*(1+('Black Market End of Year'!GD7-'Black Market End of Year'!GD6)/'Black Market End of Year'!GD6)-1,"Error")</f>
        <v>Error</v>
      </c>
      <c r="GE7" s="25" t="str">
        <f ca="1">IFERROR((1+'US Inflation'!$C8)*(1+('Black Market End of Year'!GE7-'Black Market End of Year'!GE6)/'Black Market End of Year'!GE6)-1,"Error")</f>
        <v>Error</v>
      </c>
      <c r="GF7" s="25" t="str">
        <f ca="1">IFERROR((1+'US Inflation'!$C8)*(1+('Black Market End of Year'!GF7-'Black Market End of Year'!GF6)/'Black Market End of Year'!GF6)-1,"Error")</f>
        <v>Error</v>
      </c>
      <c r="GG7" s="25" t="str">
        <f ca="1">IFERROR((1+'US Inflation'!$C8)*(1+('Black Market End of Year'!GG7-'Black Market End of Year'!GG6)/'Black Market End of Year'!GG6)-1,"Error")</f>
        <v>Error</v>
      </c>
      <c r="GH7" s="25" t="str">
        <f ca="1">IFERROR((1+'US Inflation'!$C8)*(1+('Black Market End of Year'!GH7-'Black Market End of Year'!GH6)/'Black Market End of Year'!GH6)-1,"Error")</f>
        <v>Error</v>
      </c>
      <c r="GI7" s="25" t="str">
        <f ca="1">IFERROR((1+'US Inflation'!$C8)*(1+('Black Market End of Year'!GI7-'Black Market End of Year'!GI6)/'Black Market End of Year'!GI6)-1,"Error")</f>
        <v>Error</v>
      </c>
      <c r="GJ7" s="25">
        <f ca="1">IFERROR((1+'US Inflation'!$C8)*(1+('Black Market End of Year'!GJ7-'Black Market End of Year'!GJ6)/'Black Market End of Year'!GJ6)-1,"Error")</f>
        <v>0.67261373773416566</v>
      </c>
      <c r="GK7" s="25" t="str">
        <f ca="1">IFERROR((1+'US Inflation'!$C8)*(1+('Black Market End of Year'!GK7-'Black Market End of Year'!GK6)/'Black Market End of Year'!GK6)-1,"Error")</f>
        <v>Error</v>
      </c>
      <c r="GL7" s="25" t="str">
        <f ca="1">IFERROR((1+'US Inflation'!$C8)*(1+('Black Market End of Year'!GL7-'Black Market End of Year'!GL6)/'Black Market End of Year'!GL6)-1,"Error")</f>
        <v>Error</v>
      </c>
      <c r="GM7" s="25">
        <f ca="1">IFERROR((1+'US Inflation'!$C8)*(1+('Black Market End of Year'!GM7-'Black Market End of Year'!GM6)/'Black Market End of Year'!GM6)-1,"Error")</f>
        <v>7.4034839924670193E-2</v>
      </c>
      <c r="GN7" s="25" t="str">
        <f ca="1">IFERROR((1+'US Inflation'!$C8)*(1+('Black Market End of Year'!GN7-'Black Market End of Year'!GN6)/'Black Market End of Year'!GN6)-1,"Error")</f>
        <v>Error</v>
      </c>
      <c r="GO7" s="25" t="str">
        <f ca="1">IFERROR((1+'US Inflation'!$C8)*(1+('Black Market End of Year'!GO7-'Black Market End of Year'!GO6)/'Black Market End of Year'!GO6)-1,"Error")</f>
        <v>Error</v>
      </c>
      <c r="GP7" s="25" t="str">
        <f ca="1">IFERROR((1+'US Inflation'!$C8)*(1+('Black Market End of Year'!GP7-'Black Market End of Year'!GP6)/'Black Market End of Year'!GP6)-1,"Error")</f>
        <v>Error</v>
      </c>
      <c r="GQ7" s="25" t="str">
        <f ca="1">IFERROR((1+'US Inflation'!$C8)*(1+('Black Market End of Year'!GQ7-'Black Market End of Year'!GQ6)/'Black Market End of Year'!GQ6)-1,"Error")</f>
        <v>Error</v>
      </c>
      <c r="GR7" s="25" t="str">
        <f ca="1">IFERROR((1+'US Inflation'!$C8)*(1+('Black Market End of Year'!GR7-'Black Market End of Year'!GR6)/'Black Market End of Year'!GR6)-1,"Error")</f>
        <v>Error</v>
      </c>
      <c r="GS7" s="25">
        <f ca="1">IFERROR((1+'US Inflation'!$C8)*(1+('Black Market End of Year'!GS7-'Black Market End of Year'!GS6)/'Black Market End of Year'!GS6)-1,"Error")</f>
        <v>0.12060512676845492</v>
      </c>
      <c r="GT7" s="25">
        <f ca="1">IFERROR((1+'US Inflation'!$C8)*(1+('Black Market End of Year'!GT7-'Black Market End of Year'!GT6)/'Black Market End of Year'!GT6)-1,"Error")</f>
        <v>7.0646176146002881E-2</v>
      </c>
      <c r="GU7" s="25">
        <f ca="1">IFERROR((1+'US Inflation'!$C8)*(1+('Black Market End of Year'!GU7-'Black Market End of Year'!GU6)/'Black Market End of Year'!GU6)-1,"Error")</f>
        <v>-3.9219550650374635E-2</v>
      </c>
      <c r="GV7" s="25" t="str">
        <f ca="1">IFERROR((1+'US Inflation'!$C8)*(1+('Black Market End of Year'!GV7-'Black Market End of Year'!GV6)/'Black Market End of Year'!GV6)-1,"Error")</f>
        <v>Error</v>
      </c>
      <c r="GW7" s="25" t="str">
        <f ca="1">IFERROR((1+'US Inflation'!$C8)*(1+('Black Market End of Year'!GW7-'Black Market End of Year'!GW6)/'Black Market End of Year'!GW6)-1,"Error")</f>
        <v>Error</v>
      </c>
      <c r="GX7" s="25" t="str">
        <f ca="1">IFERROR((1+'US Inflation'!$C8)*(1+('Black Market End of Year'!GX7-'Black Market End of Year'!GX6)/'Black Market End of Year'!GX6)-1,"Error")</f>
        <v>Error</v>
      </c>
      <c r="GY7" s="25" t="str">
        <f ca="1">IFERROR((1+'US Inflation'!$C8)*(1+('Black Market End of Year'!GY7-'Black Market End of Year'!GY6)/'Black Market End of Year'!GY6)-1,"Error")</f>
        <v>Error</v>
      </c>
      <c r="GZ7" s="25">
        <f ca="1">IFERROR((1+'US Inflation'!$C8)*(1+('Black Market End of Year'!GZ7-'Black Market End of Year'!GZ6)/'Black Market End of Year'!GZ6)-1,"Error")</f>
        <v>7.4900299102691692E-2</v>
      </c>
      <c r="HA7" s="25">
        <f ca="1">IFERROR((1+'US Inflation'!$C8)*(1+('Black Market End of Year'!HA7-'Black Market End of Year'!HA6)/'Black Market End of Year'!HA6)-1,"Error")</f>
        <v>7.6607008810398503E-2</v>
      </c>
      <c r="HB7" s="25">
        <f ca="1">IFERROR((1+'US Inflation'!$C8)*(1+('Black Market End of Year'!HB7-'Black Market End of Year'!HB6)/'Black Market End of Year'!HB6)-1,"Error")</f>
        <v>0.17400647061664021</v>
      </c>
      <c r="HC7" s="25">
        <f ca="1">IFERROR((1+'US Inflation'!$C8)*(1+('Black Market End of Year'!HC7-'Black Market End of Year'!HC6)/'Black Market End of Year'!HC6)-1,"Error")</f>
        <v>1.6359873866771775</v>
      </c>
      <c r="HD7" s="25" t="str">
        <f ca="1">IFERROR((1+'US Inflation'!$C8)*(1+('Black Market End of Year'!HD7-'Black Market End of Year'!HD6)/'Black Market End of Year'!HD6)-1,"Error")</f>
        <v>Error</v>
      </c>
      <c r="HE7" s="25" t="str">
        <f ca="1">IFERROR((1+'US Inflation'!$C8)*(1+('Black Market End of Year'!HE7-'Black Market End of Year'!HE6)/'Black Market End of Year'!HE6)-1,"Error")</f>
        <v>Error</v>
      </c>
      <c r="HF7" s="25">
        <f ca="1">IFERROR((1+'US Inflation'!$C8)*(1+('Black Market End of Year'!HF7-'Black Market End of Year'!HF6)/'Black Market End of Year'!HF6)-1,"Error")</f>
        <v>0.1292772625519667</v>
      </c>
      <c r="HG7" s="25" t="str">
        <f ca="1">IFERROR((1+'US Inflation'!$C8)*(1+('Black Market End of Year'!HG7-'Black Market End of Year'!HG6)/'Black Market End of Year'!HG6)-1,"Error")</f>
        <v>Error</v>
      </c>
      <c r="HH7" s="25" t="str">
        <f ca="1">IFERROR((1+'US Inflation'!$C8)*(1+('Black Market End of Year'!HH7-'Black Market End of Year'!HH6)/'Black Market End of Year'!HH6)-1,"Error")</f>
        <v>Error</v>
      </c>
      <c r="HI7" s="25" t="str">
        <f ca="1">IFERROR((1+'US Inflation'!$C8)*(1+('Black Market End of Year'!HI7-'Black Market End of Year'!HI6)/'Black Market End of Year'!HI6)-1,"Error")</f>
        <v>Error</v>
      </c>
      <c r="HJ7" s="25" t="str">
        <f ca="1">IFERROR((1+'US Inflation'!$C8)*(1+('Black Market End of Year'!HJ7-'Black Market End of Year'!HJ6)/'Black Market End of Year'!HJ6)-1,"Error")</f>
        <v>Error</v>
      </c>
      <c r="HK7" s="25" t="str">
        <f ca="1">IFERROR((1+'US Inflation'!$C8)*(1+('Black Market End of Year'!HK7-'Black Market End of Year'!HK6)/'Black Market End of Year'!HK6)-1,"Error")</f>
        <v>Error</v>
      </c>
      <c r="HL7" s="25" t="str">
        <f ca="1">IFERROR((1+'US Inflation'!$C8)*(1+('Black Market End of Year'!HL7-'Black Market End of Year'!HL6)/'Black Market End of Year'!HL6)-1,"Error")</f>
        <v>Error</v>
      </c>
      <c r="HM7" s="25" t="str">
        <f ca="1">IFERROR((1+'US Inflation'!$C8)*(1+('Black Market End of Year'!HM7-'Black Market End of Year'!HM6)/'Black Market End of Year'!HM6)-1,"Error")</f>
        <v>Error</v>
      </c>
      <c r="HN7" s="25">
        <f ca="1">IFERROR((1+'US Inflation'!$C8)*(1+('Black Market End of Year'!HN7-'Black Market End of Year'!HN6)/'Black Market End of Year'!HN6)-1,"Error")</f>
        <v>3.5185582493026946E-2</v>
      </c>
      <c r="HO7" s="25" t="str">
        <f ca="1">IFERROR((1+'US Inflation'!$C8)*(1+('Black Market End of Year'!HO7-'Black Market End of Year'!HO6)/'Black Market End of Year'!HO6)-1,"Error")</f>
        <v>Error</v>
      </c>
      <c r="HP7" s="25" t="str">
        <f ca="1">IFERROR((1+'US Inflation'!$C8)*(1+('Black Market End of Year'!HP7-'Black Market End of Year'!HP6)/'Black Market End of Year'!HP6)-1,"Error")</f>
        <v>Error</v>
      </c>
      <c r="HQ7" s="25" t="str">
        <f ca="1">IFERROR((1+'US Inflation'!$C8)*(1+('Black Market End of Year'!HQ7-'Black Market End of Year'!HQ6)/'Black Market End of Year'!HQ6)-1,"Error")</f>
        <v>Error</v>
      </c>
      <c r="HR7" s="25" t="str">
        <f ca="1">IFERROR((1+'US Inflation'!$C8)*(1+('Black Market End of Year'!HR7-'Black Market End of Year'!HR6)/'Black Market End of Year'!HR6)-1,"Error")</f>
        <v>Error</v>
      </c>
      <c r="HS7" s="25" t="str">
        <f ca="1">IFERROR((1+'US Inflation'!$C8)*(1+('Black Market End of Year'!HS7-'Black Market End of Year'!HS6)/'Black Market End of Year'!HS6)-1,"Error")</f>
        <v>Error</v>
      </c>
      <c r="HT7" s="25" t="str">
        <f ca="1">IFERROR((1+'US Inflation'!$C8)*(1+('Black Market End of Year'!HT7-'Black Market End of Year'!HT6)/'Black Market End of Year'!HT6)-1,"Error")</f>
        <v>Error</v>
      </c>
      <c r="HU7" s="25">
        <f ca="1">IFERROR((1+'US Inflation'!$C8)*(1+('Black Market End of Year'!HU7-'Black Market End of Year'!HU6)/'Black Market End of Year'!HU6)-1,"Error")</f>
        <v>0.11694206084674841</v>
      </c>
      <c r="HV7" s="25">
        <f ca="1">IFERROR((1+'US Inflation'!$C8)*(1+('Black Market End of Year'!HV7-'Black Market End of Year'!HV6)/'Black Market End of Year'!HV6)-1,"Error")</f>
        <v>5.9322033898304927E-2</v>
      </c>
      <c r="HW7" s="25">
        <f ca="1">IFERROR((1+'US Inflation'!$C8)*(1+('Black Market End of Year'!HW7-'Black Market End of Year'!HW6)/'Black Market End of Year'!HW6)-1,"Error")</f>
        <v>0.21796446409563575</v>
      </c>
      <c r="HX7" s="25" t="str">
        <f ca="1">IFERROR((1+'US Inflation'!$C8)*(1+('Black Market End of Year'!HX7-'Black Market End of Year'!HX6)/'Black Market End of Year'!HX6)-1,"Error")</f>
        <v>Error</v>
      </c>
      <c r="HY7" s="25" t="str">
        <f ca="1">IFERROR((1+'US Inflation'!$C8)*(1+('Black Market End of Year'!HY7-'Black Market End of Year'!HY6)/'Black Market End of Year'!HY6)-1,"Error")</f>
        <v>Error</v>
      </c>
      <c r="HZ7" s="25" t="str">
        <f ca="1">IFERROR((1+'US Inflation'!$C8)*(1+('Black Market End of Year'!HZ7-'Black Market End of Year'!HZ6)/'Black Market End of Year'!HZ6)-1,"Error")</f>
        <v>Error</v>
      </c>
      <c r="IA7" s="25">
        <f ca="1">IFERROR((1+'US Inflation'!$C8)*(1+('Black Market End of Year'!IA7-'Black Market End of Year'!IA6)/'Black Market End of Year'!IA6)-1,"Error")</f>
        <v>5.9322033898304927E-2</v>
      </c>
      <c r="IB7" s="25" t="str">
        <f ca="1">IFERROR((1+'US Inflation'!$C8)*(1+('Black Market End of Year'!IB7-'Black Market End of Year'!IB6)/'Black Market End of Year'!IB6)-1,"Error")</f>
        <v>Error</v>
      </c>
      <c r="IC7" s="25" t="str">
        <f ca="1">IFERROR((1+'US Inflation'!$C8)*(1+('Black Market End of Year'!IC7-'Black Market End of Year'!IC6)/'Black Market End of Year'!IC6)-1,"Error")</f>
        <v>Error</v>
      </c>
      <c r="ID7" s="25" t="str">
        <f ca="1">IFERROR((1+'US Inflation'!$C8)*(1+('Black Market End of Year'!ID7-'Black Market End of Year'!ID6)/'Black Market End of Year'!ID6)-1,"Error")</f>
        <v>Error</v>
      </c>
      <c r="IE7" s="25" t="str">
        <f ca="1">IFERROR((1+'US Inflation'!$C8)*(1+('Black Market End of Year'!IE7-'Black Market End of Year'!IE6)/'Black Market End of Year'!IE6)-1,"Error")</f>
        <v>Error</v>
      </c>
      <c r="IF7" s="25" t="str">
        <f ca="1">IFERROR((1+'US Inflation'!$C8)*(1+('Black Market End of Year'!IF7-'Black Market End of Year'!IF6)/'Black Market End of Year'!IF6)-1,"Error")</f>
        <v>Error</v>
      </c>
      <c r="IG7" s="25" t="str">
        <f ca="1">IFERROR((1+'US Inflation'!$C8)*(1+('Black Market End of Year'!IG7-'Black Market End of Year'!IG6)/'Black Market End of Year'!IG6)-1,"Error")</f>
        <v>Error</v>
      </c>
      <c r="IH7" s="25" t="str">
        <f ca="1">IFERROR((1+'US Inflation'!$C8)*(1+('Black Market End of Year'!IH7-'Black Market End of Year'!IH6)/'Black Market End of Year'!IH6)-1,"Error")</f>
        <v>Error</v>
      </c>
    </row>
    <row r="8" spans="1:242" x14ac:dyDescent="0.25">
      <c r="A8" t="str">
        <f t="shared" ca="1" si="4"/>
        <v>1952</v>
      </c>
      <c r="B8" s="25">
        <f ca="1">IFERROR((1+'US Inflation'!$C9)*(1+('Black Market End of Year'!B8-'Black Market End of Year'!B7)/'Black Market End of Year'!B7)-1,"Error")</f>
        <v>6.7517730496453821E-2</v>
      </c>
      <c r="C8" s="25" t="str">
        <f ca="1">IFERROR((1+'US Inflation'!$C9)*(1+('Black Market End of Year'!C8-'Black Market End of Year'!C7)/'Black Market End of Year'!C7)-1,"Error")</f>
        <v>Error</v>
      </c>
      <c r="D8" s="25" t="str">
        <f ca="1">IFERROR((1+'US Inflation'!$C9)*(1+('Black Market End of Year'!D8-'Black Market End of Year'!D7)/'Black Market End of Year'!D7)-1,"Error")</f>
        <v>Error</v>
      </c>
      <c r="E8" s="25">
        <f>IFERROR((1+'US Inflation'!$C9)*(1+('Black Market End of Year'!E8-'Black Market End of Year'!E7)/'Black Market End of Year'!E7)-1,"Error")</f>
        <v>6.0000000000000053E-2</v>
      </c>
      <c r="F8" s="25" t="str">
        <f ca="1">IFERROR((1+'US Inflation'!$C9)*(1+('Black Market End of Year'!F8-'Black Market End of Year'!F7)/'Black Market End of Year'!F7)-1,"Error")</f>
        <v>Error</v>
      </c>
      <c r="G8" s="25" t="str">
        <f ca="1">IFERROR((1+'US Inflation'!$C9)*(1+('Black Market End of Year'!G8-'Black Market End of Year'!G7)/'Black Market End of Year'!G7)-1,"Error")</f>
        <v>Error</v>
      </c>
      <c r="H8" s="25" t="str">
        <f ca="1">IFERROR((1+'US Inflation'!$C9)*(1+('Black Market End of Year'!H8-'Black Market End of Year'!H7)/'Black Market End of Year'!H7)-1,"Error")</f>
        <v>Error</v>
      </c>
      <c r="I8" s="25" t="str">
        <f ca="1">IFERROR((1+'US Inflation'!$C9)*(1+('Black Market End of Year'!I8-'Black Market End of Year'!I7)/'Black Market End of Year'!I7)-1,"Error")</f>
        <v>Error</v>
      </c>
      <c r="J8" s="25">
        <f ca="1">IFERROR((1+'US Inflation'!$C9)*(1+('Black Market End of Year'!J8-'Black Market End of Year'!J7)/'Black Market End of Year'!J7)-1,"Error")</f>
        <v>-9.1148148148148089E-2</v>
      </c>
      <c r="K8" s="25" t="str">
        <f ca="1">IFERROR((1+'US Inflation'!$C9)*(1+('Black Market End of Year'!K8-'Black Market End of Year'!K7)/'Black Market End of Year'!K7)-1,"Error")</f>
        <v>Error</v>
      </c>
      <c r="L8" s="25" t="str">
        <f ca="1">IFERROR((1+'US Inflation'!$C9)*(1+('Black Market End of Year'!L8-'Black Market End of Year'!L7)/'Black Market End of Year'!L7)-1,"Error")</f>
        <v>Error</v>
      </c>
      <c r="M8" s="25">
        <f ca="1">IFERROR((1+'US Inflation'!$C9)*(1+('Black Market End of Year'!M8-'Black Market End of Year'!M7)/'Black Market End of Year'!M7)-1,"Error")</f>
        <v>3.2538860103627165E-2</v>
      </c>
      <c r="N8" s="25">
        <f ca="1">IFERROR((1+'US Inflation'!$C9)*(1+('Black Market End of Year'!N8-'Black Market End of Year'!N7)/'Black Market End of Year'!N7)-1,"Error")</f>
        <v>-0.12985074626865667</v>
      </c>
      <c r="O8" s="25" t="str">
        <f ca="1">IFERROR((1+'US Inflation'!$C9)*(1+('Black Market End of Year'!O8-'Black Market End of Year'!O7)/'Black Market End of Year'!O7)-1,"Error")</f>
        <v>Error</v>
      </c>
      <c r="P8" s="25" t="str">
        <f ca="1">IFERROR((1+'US Inflation'!$C9)*(1+('Black Market End of Year'!P8-'Black Market End of Year'!P7)/'Black Market End of Year'!P7)-1,"Error")</f>
        <v>Error</v>
      </c>
      <c r="Q8" s="25" t="str">
        <f ca="1">IFERROR((1+'US Inflation'!$C9)*(1+('Black Market End of Year'!Q8-'Black Market End of Year'!Q7)/'Black Market End of Year'!Q7)-1,"Error")</f>
        <v>Error</v>
      </c>
      <c r="R8" s="25" t="str">
        <f ca="1">IFERROR((1+'US Inflation'!$C9)*(1+('Black Market End of Year'!R8-'Black Market End of Year'!R7)/'Black Market End of Year'!R7)-1,"Error")</f>
        <v>Error</v>
      </c>
      <c r="S8" s="25" t="str">
        <f ca="1">IFERROR((1+'US Inflation'!$C9)*(1+('Black Market End of Year'!S8-'Black Market End of Year'!S7)/'Black Market End of Year'!S7)-1,"Error")</f>
        <v>Error</v>
      </c>
      <c r="T8" s="25" t="str">
        <f ca="1">IFERROR((1+'US Inflation'!$C9)*(1+('Black Market End of Year'!T8-'Black Market End of Year'!T7)/'Black Market End of Year'!T7)-1,"Error")</f>
        <v>Error</v>
      </c>
      <c r="U8" s="25">
        <f ca="1">IFERROR((1+'US Inflation'!$C9)*(1+('Black Market End of Year'!U8-'Black Market End of Year'!U7)/'Black Market End of Year'!U7)-1,"Error")</f>
        <v>3.0740740740742289E-3</v>
      </c>
      <c r="V8" s="25" t="str">
        <f ca="1">IFERROR((1+'US Inflation'!$C9)*(1+('Black Market End of Year'!V8-'Black Market End of Year'!V7)/'Black Market End of Year'!V7)-1,"Error")</f>
        <v>Error</v>
      </c>
      <c r="W8" s="25" t="str">
        <f ca="1">IFERROR((1+'US Inflation'!$C9)*(1+('Black Market End of Year'!W8-'Black Market End of Year'!W7)/'Black Market End of Year'!W7)-1,"Error")</f>
        <v>Error</v>
      </c>
      <c r="X8" s="25" t="str">
        <f ca="1">IFERROR((1+'US Inflation'!$C9)*(1+('Black Market End of Year'!X8-'Black Market End of Year'!X7)/'Black Market End of Year'!X7)-1,"Error")</f>
        <v>Error</v>
      </c>
      <c r="Y8" s="25" t="str">
        <f ca="1">IFERROR((1+'US Inflation'!$C9)*(1+('Black Market End of Year'!Y8-'Black Market End of Year'!Y7)/'Black Market End of Year'!Y7)-1,"Error")</f>
        <v>Error</v>
      </c>
      <c r="Z8" s="25">
        <f ca="1">IFERROR((1+'US Inflation'!$C9)*(1+('Black Market End of Year'!Z8-'Black Market End of Year'!Z7)/'Black Market End of Year'!Z7)-1,"Error")</f>
        <v>0.38809523809523827</v>
      </c>
      <c r="AA8" s="25" t="str">
        <f ca="1">IFERROR((1+'US Inflation'!$C9)*(1+('Black Market End of Year'!AA8-'Black Market End of Year'!AA7)/'Black Market End of Year'!AA7)-1,"Error")</f>
        <v>Error</v>
      </c>
      <c r="AB8" s="25" t="str">
        <f ca="1">IFERROR((1+'US Inflation'!$C9)*(1+('Black Market End of Year'!AB8-'Black Market End of Year'!AB7)/'Black Market End of Year'!AB7)-1,"Error")</f>
        <v>Error</v>
      </c>
      <c r="AC8" s="25">
        <f ca="1">IFERROR((1+'US Inflation'!$C9)*(1+('Black Market End of Year'!AC8-'Black Market End of Year'!AC7)/'Black Market End of Year'!AC7)-1,"Error")</f>
        <v>0.32722689075630251</v>
      </c>
      <c r="AD8" s="25" t="str">
        <f ca="1">IFERROR((1+'US Inflation'!$C9)*(1+('Black Market End of Year'!AD8-'Black Market End of Year'!AD7)/'Black Market End of Year'!AD7)-1,"Error")</f>
        <v>Error</v>
      </c>
      <c r="AE8" s="25" t="str">
        <f ca="1">IFERROR((1+'US Inflation'!$C9)*(1+('Black Market End of Year'!AE8-'Black Market End of Year'!AE7)/'Black Market End of Year'!AE7)-1,"Error")</f>
        <v>Error</v>
      </c>
      <c r="AF8" s="25">
        <f ca="1">IFERROR((1+'US Inflation'!$C9)*(1+('Black Market End of Year'!AF8-'Black Market End of Year'!AF7)/'Black Market End of Year'!AF7)-1,"Error")</f>
        <v>-4.7452054794520526E-2</v>
      </c>
      <c r="AG8" s="25">
        <f ca="1">IFERROR((1+'US Inflation'!$C9)*(1+('Black Market End of Year'!AG8-'Black Market End of Year'!AG7)/'Black Market End of Year'!AG7)-1,"Error")</f>
        <v>1.7652173913043478</v>
      </c>
      <c r="AH8" s="25" t="str">
        <f ca="1">IFERROR((1+'US Inflation'!$C9)*(1+('Black Market End of Year'!AH8-'Black Market End of Year'!AH7)/'Black Market End of Year'!AH7)-1,"Error")</f>
        <v>Error</v>
      </c>
      <c r="AI8" s="25" t="str">
        <f ca="1">IFERROR((1+'US Inflation'!$C9)*(1+('Black Market End of Year'!AI8-'Black Market End of Year'!AI7)/'Black Market End of Year'!AI7)-1,"Error")</f>
        <v>Error</v>
      </c>
      <c r="AJ8" s="25">
        <f ca="1">IFERROR((1+'US Inflation'!$C9)*(1+('Black Market End of Year'!AJ8-'Black Market End of Year'!AJ7)/'Black Market End of Year'!AJ7)-1,"Error")</f>
        <v>0.5256074766355141</v>
      </c>
      <c r="AK8" s="25" t="str">
        <f ca="1">IFERROR((1+'US Inflation'!$C9)*(1+('Black Market End of Year'!AK8-'Black Market End of Year'!AK7)/'Black Market End of Year'!AK7)-1,"Error")</f>
        <v>Error</v>
      </c>
      <c r="AL8" s="25">
        <f ca="1">IFERROR((1+'US Inflation'!$C9)*(1+('Black Market End of Year'!AL8-'Black Market End of Year'!AL7)/'Black Market End of Year'!AL7)-1,"Error")</f>
        <v>8.0392156862745257E-3</v>
      </c>
      <c r="AM8" s="25" t="str">
        <f ca="1">IFERROR((1+'US Inflation'!$C9)*(1+('Black Market End of Year'!AM8-'Black Market End of Year'!AM7)/'Black Market End of Year'!AM7)-1,"Error")</f>
        <v>Error</v>
      </c>
      <c r="AN8" s="25" t="str">
        <f ca="1">IFERROR((1+'US Inflation'!$C9)*(1+('Black Market End of Year'!AN8-'Black Market End of Year'!AN7)/'Black Market End of Year'!AN7)-1,"Error")</f>
        <v>Error</v>
      </c>
      <c r="AO8" s="25" t="str">
        <f ca="1">IFERROR((1+'US Inflation'!$C9)*(1+('Black Market End of Year'!AO8-'Black Market End of Year'!AO7)/'Black Market End of Year'!AO7)-1,"Error")</f>
        <v>Error</v>
      </c>
      <c r="AP8" s="25" t="str">
        <f ca="1">IFERROR((1+'US Inflation'!$C9)*(1+('Black Market End of Year'!AP8-'Black Market End of Year'!AP7)/'Black Market End of Year'!AP7)-1,"Error")</f>
        <v>Error</v>
      </c>
      <c r="AQ8" s="25">
        <f ca="1">IFERROR((1+'US Inflation'!$C9)*(1+('Black Market End of Year'!AQ8-'Black Market End of Year'!AQ7)/'Black Market End of Year'!AQ7)-1,"Error")</f>
        <v>0.52797872340425545</v>
      </c>
      <c r="AR8" s="25">
        <f ca="1">IFERROR((1+'US Inflation'!$C9)*(1+('Black Market End of Year'!AR8-'Black Market End of Year'!AR7)/'Black Market End of Year'!AR7)-1,"Error")</f>
        <v>2.1454545454545393E-2</v>
      </c>
      <c r="AS8" s="25" t="str">
        <f ca="1">IFERROR((1+'US Inflation'!$C9)*(1+('Black Market End of Year'!AS8-'Black Market End of Year'!AS7)/'Black Market End of Year'!AS7)-1,"Error")</f>
        <v>Error</v>
      </c>
      <c r="AT8" s="25" t="str">
        <f ca="1">IFERROR((1+'US Inflation'!$C9)*(1+('Black Market End of Year'!AT8-'Black Market End of Year'!AT7)/'Black Market End of Year'!AT7)-1,"Error")</f>
        <v>Error</v>
      </c>
      <c r="AU8" s="25" t="str">
        <f ca="1">IFERROR((1+'US Inflation'!$C9)*(1+('Black Market End of Year'!AU8-'Black Market End of Year'!AU7)/'Black Market End of Year'!AU7)-1,"Error")</f>
        <v>Error</v>
      </c>
      <c r="AV8" s="25" t="str">
        <f ca="1">IFERROR((1+'US Inflation'!$C9)*(1+('Black Market End of Year'!AV8-'Black Market End of Year'!AV7)/'Black Market End of Year'!AV7)-1,"Error")</f>
        <v>Error</v>
      </c>
      <c r="AW8" s="25" t="str">
        <f ca="1">IFERROR((1+'US Inflation'!$C9)*(1+('Black Market End of Year'!AW8-'Black Market End of Year'!AW7)/'Black Market End of Year'!AW7)-1,"Error")</f>
        <v>Error</v>
      </c>
      <c r="AX8" s="25" t="str">
        <f ca="1">IFERROR((1+'US Inflation'!$C9)*(1+('Black Market End of Year'!AX8-'Black Market End of Year'!AX7)/'Black Market End of Year'!AX7)-1,"Error")</f>
        <v>Error</v>
      </c>
      <c r="AY8" s="25">
        <f ca="1">IFERROR((1+'US Inflation'!$C9)*(1+('Black Market End of Year'!AY8-'Black Market End of Year'!AY7)/'Black Market End of Year'!AY7)-1,"Error")</f>
        <v>5.5309734513274478E-2</v>
      </c>
      <c r="AZ8" s="25">
        <f ca="1">IFERROR((1+'US Inflation'!$C9)*(1+('Black Market End of Year'!AZ8-'Black Market End of Year'!AZ7)/'Black Market End of Year'!AZ7)-1,"Error")</f>
        <v>-5.8719999999999994E-2</v>
      </c>
      <c r="BA8" s="25" t="str">
        <f ca="1">IFERROR((1+'US Inflation'!$C9)*(1+('Black Market End of Year'!BA8-'Black Market End of Year'!BA7)/'Black Market End of Year'!BA7)-1,"Error")</f>
        <v>Error</v>
      </c>
      <c r="BB8" s="25" t="str">
        <f ca="1">IFERROR((1+'US Inflation'!$C9)*(1+('Black Market End of Year'!BB8-'Black Market End of Year'!BB7)/'Black Market End of Year'!BB7)-1,"Error")</f>
        <v>Error</v>
      </c>
      <c r="BC8" s="25">
        <f ca="1">IFERROR((1+'US Inflation'!$C9)*(1+('Black Market End of Year'!BC8-'Black Market End of Year'!BC7)/'Black Market End of Year'!BC7)-1,"Error")</f>
        <v>6.0000000000000053E-2</v>
      </c>
      <c r="BD8" s="25" t="str">
        <f ca="1">IFERROR((1+'US Inflation'!$C9)*(1+('Black Market End of Year'!BD8-'Black Market End of Year'!BD7)/'Black Market End of Year'!BD7)-1,"Error")</f>
        <v>Error</v>
      </c>
      <c r="BE8" s="25" t="str">
        <f ca="1">IFERROR((1+'US Inflation'!$C9)*(1+('Black Market End of Year'!BE8-'Black Market End of Year'!BE7)/'Black Market End of Year'!BE7)-1,"Error")</f>
        <v>Error</v>
      </c>
      <c r="BF8" s="25">
        <f ca="1">IFERROR((1+'US Inflation'!$C9)*(1+('Black Market End of Year'!BF8-'Black Market End of Year'!BF7)/'Black Market End of Year'!BF7)-1,"Error")</f>
        <v>-0.28246153846153843</v>
      </c>
      <c r="BG8" s="25">
        <f ca="1">IFERROR((1+'US Inflation'!$C9)*(1+('Black Market End of Year'!BG8-'Black Market End of Year'!BG7)/'Black Market End of Year'!BG7)-1,"Error")</f>
        <v>-6.0454545454545539E-2</v>
      </c>
      <c r="BH8" s="25" t="str">
        <f ca="1">IFERROR((1+'US Inflation'!$C9)*(1+('Black Market End of Year'!BH8-'Black Market End of Year'!BH7)/'Black Market End of Year'!BH7)-1,"Error")</f>
        <v>Error</v>
      </c>
      <c r="BI8" s="25" t="str">
        <f ca="1">IFERROR((1+'US Inflation'!$C9)*(1+('Black Market End of Year'!BI8-'Black Market End of Year'!BI7)/'Black Market End of Year'!BI7)-1,"Error")</f>
        <v>Error</v>
      </c>
      <c r="BJ8" s="25">
        <f ca="1">IFERROR((1+'US Inflation'!$C9)*(1+('Black Market End of Year'!BJ8-'Black Market End of Year'!BJ7)/'Black Market End of Year'!BJ7)-1,"Error")</f>
        <v>6.0000000000000053E-2</v>
      </c>
      <c r="BK8" s="25">
        <f ca="1">IFERROR((1+'US Inflation'!$C9)*(1+('Black Market End of Year'!BK8-'Black Market End of Year'!BK7)/'Black Market End of Year'!BK7)-1,"Error")</f>
        <v>4.507042253521143E-2</v>
      </c>
      <c r="BL8" s="25">
        <f ca="1">IFERROR((1+'US Inflation'!$C9)*(1+('Black Market End of Year'!BL8-'Black Market End of Year'!BL7)/'Black Market End of Year'!BL7)-1,"Error")</f>
        <v>3.2105263157894859E-2</v>
      </c>
      <c r="BM8" s="25">
        <f ca="1">IFERROR((1+'US Inflation'!$C9)*(1+('Black Market End of Year'!BM8-'Black Market End of Year'!BM7)/'Black Market End of Year'!BM7)-1,"Error")</f>
        <v>6.0000000000000053E-2</v>
      </c>
      <c r="BN8" s="25" t="str">
        <f ca="1">IFERROR((1+'US Inflation'!$C9)*(1+('Black Market End of Year'!BN8-'Black Market End of Year'!BN7)/'Black Market End of Year'!BN7)-1,"Error")</f>
        <v>Error</v>
      </c>
      <c r="BO8" s="25" t="str">
        <f ca="1">IFERROR((1+'US Inflation'!$C9)*(1+('Black Market End of Year'!BO8-'Black Market End of Year'!BO7)/'Black Market End of Year'!BO7)-1,"Error")</f>
        <v>Error</v>
      </c>
      <c r="BP8" s="25" t="str">
        <f ca="1">IFERROR((1+'US Inflation'!$C9)*(1+('Black Market End of Year'!BP8-'Black Market End of Year'!BP7)/'Black Market End of Year'!BP7)-1,"Error")</f>
        <v>Error</v>
      </c>
      <c r="BQ8" s="25" t="str">
        <f ca="1">IFERROR((1+'US Inflation'!$C9)*(1+('Black Market End of Year'!BQ8-'Black Market End of Year'!BQ7)/'Black Market End of Year'!BQ7)-1,"Error")</f>
        <v>Error</v>
      </c>
      <c r="BR8" s="25" t="str">
        <f ca="1">IFERROR((1+'US Inflation'!$C9)*(1+('Black Market End of Year'!BR8-'Black Market End of Year'!BR7)/'Black Market End of Year'!BR7)-1,"Error")</f>
        <v>Error</v>
      </c>
      <c r="BS8" s="25" t="str">
        <f ca="1">IFERROR((1+'US Inflation'!$C9)*(1+('Black Market End of Year'!BS8-'Black Market End of Year'!BS7)/'Black Market End of Year'!BS7)-1,"Error")</f>
        <v>Error</v>
      </c>
      <c r="BT8" s="25" t="str">
        <f ca="1">IFERROR((1+'US Inflation'!$C9)*(1+('Black Market End of Year'!BT8-'Black Market End of Year'!BT7)/'Black Market End of Year'!BT7)-1,"Error")</f>
        <v>Error</v>
      </c>
      <c r="BU8" s="25" t="str">
        <f ca="1">IFERROR((1+'US Inflation'!$C9)*(1+('Black Market End of Year'!BU8-'Black Market End of Year'!BU7)/'Black Market End of Year'!BU7)-1,"Error")</f>
        <v>Error</v>
      </c>
      <c r="BV8" s="25">
        <f ca="1">IFERROR((1+'US Inflation'!$C9)*(1+('Black Market End of Year'!BV8-'Black Market End of Year'!BV7)/'Black Market End of Year'!BV7)-1,"Error")</f>
        <v>-6.1839080459769935E-2</v>
      </c>
      <c r="BW8" s="25">
        <f ca="1">IFERROR((1+'US Inflation'!$C9)*(1+('Black Market End of Year'!BW8-'Black Market End of Year'!BW7)/'Black Market End of Year'!BW7)-1,"Error")</f>
        <v>2.516431924882645E-2</v>
      </c>
      <c r="BX8" s="25" t="str">
        <f ca="1">IFERROR((1+'US Inflation'!$C9)*(1+('Black Market End of Year'!BX8-'Black Market End of Year'!BX7)/'Black Market End of Year'!BX7)-1,"Error")</f>
        <v>Error</v>
      </c>
      <c r="BY8" s="25" t="str">
        <f ca="1">IFERROR((1+'US Inflation'!$C9)*(1+('Black Market End of Year'!BY8-'Black Market End of Year'!BY7)/'Black Market End of Year'!BY7)-1,"Error")</f>
        <v>Error</v>
      </c>
      <c r="BZ8" s="25" t="str">
        <f ca="1">IFERROR((1+'US Inflation'!$C9)*(1+('Black Market End of Year'!BZ8-'Black Market End of Year'!BZ7)/'Black Market End of Year'!BZ7)-1,"Error")</f>
        <v>Error</v>
      </c>
      <c r="CA8" s="25" t="str">
        <f ca="1">IFERROR((1+'US Inflation'!$C9)*(1+('Black Market End of Year'!CA8-'Black Market End of Year'!CA7)/'Black Market End of Year'!CA7)-1,"Error")</f>
        <v>Error</v>
      </c>
      <c r="CB8" s="25" t="str">
        <f ca="1">IFERROR((1+'US Inflation'!$C9)*(1+('Black Market End of Year'!CB8-'Black Market End of Year'!CB7)/'Black Market End of Year'!CB7)-1,"Error")</f>
        <v>Error</v>
      </c>
      <c r="CC8" s="25">
        <f ca="1">IFERROR((1+'US Inflation'!$C9)*(1+('Black Market End of Year'!CC8-'Black Market End of Year'!CC7)/'Black Market End of Year'!CC7)-1,"Error")</f>
        <v>-3.9181286549707428E-2</v>
      </c>
      <c r="CD8" s="25" t="str">
        <f ca="1">IFERROR((1+'US Inflation'!$C9)*(1+('Black Market End of Year'!CD8-'Black Market End of Year'!CD7)/'Black Market End of Year'!CD7)-1,"Error")</f>
        <v>Error</v>
      </c>
      <c r="CE8" s="25" t="str">
        <f ca="1">IFERROR((1+'US Inflation'!$C9)*(1+('Black Market End of Year'!CE8-'Black Market End of Year'!CE7)/'Black Market End of Year'!CE7)-1,"Error")</f>
        <v>Error</v>
      </c>
      <c r="CF8" s="25">
        <f ca="1">IFERROR((1+'US Inflation'!$C9)*(1+('Black Market End of Year'!CF8-'Black Market End of Year'!CF7)/'Black Market End of Year'!CF7)-1,"Error")</f>
        <v>-6.5564738292010927E-2</v>
      </c>
      <c r="CG8" s="25" t="str">
        <f ca="1">IFERROR((1+'US Inflation'!$C9)*(1+('Black Market End of Year'!CG8-'Black Market End of Year'!CG7)/'Black Market End of Year'!CG7)-1,"Error")</f>
        <v>Error</v>
      </c>
      <c r="CH8" s="25" t="str">
        <f ca="1">IFERROR((1+'US Inflation'!$C9)*(1+('Black Market End of Year'!CH8-'Black Market End of Year'!CH7)/'Black Market End of Year'!CH7)-1,"Error")</f>
        <v>Error</v>
      </c>
      <c r="CI8" s="25" t="str">
        <f ca="1">IFERROR((1+'US Inflation'!$C9)*(1+('Black Market End of Year'!CI8-'Black Market End of Year'!CI7)/'Black Market End of Year'!CI7)-1,"Error")</f>
        <v>Error</v>
      </c>
      <c r="CJ8" s="25" t="str">
        <f ca="1">IFERROR((1+'US Inflation'!$C9)*(1+('Black Market End of Year'!CJ8-'Black Market End of Year'!CJ7)/'Black Market End of Year'!CJ7)-1,"Error")</f>
        <v>Error</v>
      </c>
      <c r="CK8" s="25" t="str">
        <f ca="1">IFERROR((1+'US Inflation'!$C9)*(1+('Black Market End of Year'!CK8-'Black Market End of Year'!CK7)/'Black Market End of Year'!CK7)-1,"Error")</f>
        <v>Error</v>
      </c>
      <c r="CL8" s="25" t="str">
        <f ca="1">IFERROR((1+'US Inflation'!$C9)*(1+('Black Market End of Year'!CL8-'Black Market End of Year'!CL7)/'Black Market End of Year'!CL7)-1,"Error")</f>
        <v>Error</v>
      </c>
      <c r="CM8" s="25" t="str">
        <f ca="1">IFERROR((1+'US Inflation'!$C9)*(1+('Black Market End of Year'!CM8-'Black Market End of Year'!CM7)/'Black Market End of Year'!CM7)-1,"Error")</f>
        <v>Error</v>
      </c>
      <c r="CN8" s="25" t="str">
        <f ca="1">IFERROR((1+'US Inflation'!$C9)*(1+('Black Market End of Year'!CN8-'Black Market End of Year'!CN7)/'Black Market End of Year'!CN7)-1,"Error")</f>
        <v>Error</v>
      </c>
      <c r="CO8" s="25" t="str">
        <f ca="1">IFERROR((1+'US Inflation'!$C9)*(1+('Black Market End of Year'!CO8-'Black Market End of Year'!CO7)/'Black Market End of Year'!CO7)-1,"Error")</f>
        <v>Error</v>
      </c>
      <c r="CP8" s="25">
        <f ca="1">IFERROR((1+'US Inflation'!$C9)*(1+('Black Market End of Year'!CP8-'Black Market End of Year'!CP7)/'Black Market End of Year'!CP7)-1,"Error")</f>
        <v>6.0000000000000053E-2</v>
      </c>
      <c r="CQ8" s="25">
        <f ca="1">IFERROR((1+'US Inflation'!$C9)*(1+('Black Market End of Year'!CQ8-'Black Market End of Year'!CQ7)/'Black Market End of Year'!CQ7)-1,"Error")</f>
        <v>6.0000000000000053E-2</v>
      </c>
      <c r="CR8" s="25">
        <f ca="1">IFERROR((1+'US Inflation'!$C9)*(1+('Black Market End of Year'!CR8-'Black Market End of Year'!CR7)/'Black Market End of Year'!CR7)-1,"Error")</f>
        <v>-4.758208955223886E-2</v>
      </c>
      <c r="CS8" s="25">
        <f ca="1">IFERROR((1+'US Inflation'!$C9)*(1+('Black Market End of Year'!CS8-'Black Market End of Year'!CS7)/'Black Market End of Year'!CS7)-1,"Error")</f>
        <v>0.22602409638554222</v>
      </c>
      <c r="CT8" s="25">
        <f ca="1">IFERROR((1+'US Inflation'!$C9)*(1+('Black Market End of Year'!CT8-'Black Market End of Year'!CT7)/'Black Market End of Year'!CT7)-1,"Error")</f>
        <v>-0.10294214876033059</v>
      </c>
      <c r="CU8" s="25">
        <f ca="1">IFERROR((1+'US Inflation'!$C9)*(1+('Black Market End of Year'!CU8-'Black Market End of Year'!CU7)/'Black Market End of Year'!CU7)-1,"Error")</f>
        <v>-3.8813559322033897E-2</v>
      </c>
      <c r="CV8" s="25">
        <f ca="1">IFERROR((1+'US Inflation'!$C9)*(1+('Black Market End of Year'!CV8-'Black Market End of Year'!CV7)/'Black Market End of Year'!CV7)-1,"Error")</f>
        <v>0.3094117647058825</v>
      </c>
      <c r="CW8" s="25">
        <f ca="1">IFERROR((1+'US Inflation'!$C9)*(1+('Black Market End of Year'!CW8-'Black Market End of Year'!CW7)/'Black Market End of Year'!CW7)-1,"Error")</f>
        <v>0.37082706766917295</v>
      </c>
      <c r="CX8" s="25">
        <f ca="1">IFERROR((1+'US Inflation'!$C9)*(1+('Black Market End of Year'!CX8-'Black Market End of Year'!CX7)/'Black Market End of Year'!CX7)-1,"Error")</f>
        <v>-3.7471264367815893E-2</v>
      </c>
      <c r="CY8" s="25">
        <f ca="1">IFERROR((1+'US Inflation'!$C9)*(1+('Black Market End of Year'!CY8-'Black Market End of Year'!CY7)/'Black Market End of Year'!CY7)-1,"Error")</f>
        <v>-2.4318181818181683E-2</v>
      </c>
      <c r="CZ8" s="25" t="str">
        <f ca="1">IFERROR((1+'US Inflation'!$C9)*(1+('Black Market End of Year'!CZ8-'Black Market End of Year'!CZ7)/'Black Market End of Year'!CZ7)-1,"Error")</f>
        <v>Error</v>
      </c>
      <c r="DA8" s="25">
        <f ca="1">IFERROR((1+'US Inflation'!$C9)*(1+('Black Market End of Year'!DA8-'Black Market End of Year'!DA7)/'Black Market End of Year'!DA7)-1,"Error")</f>
        <v>8.4090909090909216E-2</v>
      </c>
      <c r="DB8" s="25">
        <f ca="1">IFERROR((1+'US Inflation'!$C9)*(1+('Black Market End of Year'!DB8-'Black Market End of Year'!DB7)/'Black Market End of Year'!DB7)-1,"Error")</f>
        <v>-2.6028985507246416E-2</v>
      </c>
      <c r="DC8" s="25" t="str">
        <f ca="1">IFERROR((1+'US Inflation'!$C9)*(1+('Black Market End of Year'!DC8-'Black Market End of Year'!DC7)/'Black Market End of Year'!DC7)-1,"Error")</f>
        <v>Error</v>
      </c>
      <c r="DD8" s="25">
        <f ca="1">IFERROR((1+'US Inflation'!$C9)*(1+('Black Market End of Year'!DD8-'Black Market End of Year'!DD7)/'Black Market End of Year'!DD7)-1,"Error")</f>
        <v>1.1264367816091969E-2</v>
      </c>
      <c r="DE8" s="25" t="str">
        <f ca="1">IFERROR((1+'US Inflation'!$C9)*(1+('Black Market End of Year'!DE8-'Black Market End of Year'!DE7)/'Black Market End of Year'!DE7)-1,"Error")</f>
        <v>Error</v>
      </c>
      <c r="DF8" s="25">
        <f ca="1">IFERROR((1+'US Inflation'!$C9)*(1+('Black Market End of Year'!DF8-'Black Market End of Year'!DF7)/'Black Market End of Year'!DF7)-1,"Error")</f>
        <v>-2.5615384615384595E-2</v>
      </c>
      <c r="DG8" s="25" t="str">
        <f ca="1">IFERROR((1+'US Inflation'!$C9)*(1+('Black Market End of Year'!DG8-'Black Market End of Year'!DG7)/'Black Market End of Year'!DG7)-1,"Error")</f>
        <v>Error</v>
      </c>
      <c r="DH8" s="25" t="str">
        <f ca="1">IFERROR((1+'US Inflation'!$C9)*(1+('Black Market End of Year'!DH8-'Black Market End of Year'!DH7)/'Black Market End of Year'!DH7)-1,"Error")</f>
        <v>Error</v>
      </c>
      <c r="DI8" s="25" t="str">
        <f ca="1">IFERROR((1+'US Inflation'!$C9)*(1+('Black Market End of Year'!DI8-'Black Market End of Year'!DI7)/'Black Market End of Year'!DI7)-1,"Error")</f>
        <v>Error</v>
      </c>
      <c r="DJ8" s="25" t="str">
        <f ca="1">IFERROR((1+'US Inflation'!$C9)*(1+('Black Market End of Year'!DJ8-'Black Market End of Year'!DJ7)/'Black Market End of Year'!DJ7)-1,"Error")</f>
        <v>Error</v>
      </c>
      <c r="DK8" s="25">
        <f ca="1">IFERROR((1+'US Inflation'!$C9)*(1+('Black Market End of Year'!DK8-'Black Market End of Year'!DK7)/'Black Market End of Year'!DK7)-1,"Error")</f>
        <v>0.48399999999999999</v>
      </c>
      <c r="DL8" s="25" t="str">
        <f ca="1">IFERROR((1+'US Inflation'!$C9)*(1+('Black Market End of Year'!DL8-'Black Market End of Year'!DL7)/'Black Market End of Year'!DL7)-1,"Error")</f>
        <v>Error</v>
      </c>
      <c r="DM8" s="25" t="str">
        <f ca="1">IFERROR((1+'US Inflation'!$C9)*(1+('Black Market End of Year'!DM8-'Black Market End of Year'!DM7)/'Black Market End of Year'!DM7)-1,"Error")</f>
        <v>Error</v>
      </c>
      <c r="DN8" s="25" t="str">
        <f ca="1">IFERROR((1+'US Inflation'!$C9)*(1+('Black Market End of Year'!DN8-'Black Market End of Year'!DN7)/'Black Market End of Year'!DN7)-1,"Error")</f>
        <v>Error</v>
      </c>
      <c r="DO8" s="25">
        <f ca="1">IFERROR((1+'US Inflation'!$C9)*(1+('Black Market End of Year'!DO8-'Black Market End of Year'!DO7)/'Black Market End of Year'!DO7)-1,"Error")</f>
        <v>0.5256074766355141</v>
      </c>
      <c r="DP8" s="25" t="str">
        <f ca="1">IFERROR((1+'US Inflation'!$C9)*(1+('Black Market End of Year'!DP8-'Black Market End of Year'!DP7)/'Black Market End of Year'!DP7)-1,"Error")</f>
        <v>Error</v>
      </c>
      <c r="DQ8" s="25">
        <f ca="1">IFERROR((1+'US Inflation'!$C9)*(1+('Black Market End of Year'!DQ8-'Black Market End of Year'!DQ7)/'Black Market End of Year'!DQ7)-1,"Error")</f>
        <v>4.0633245382586392E-3</v>
      </c>
      <c r="DR8" s="25" t="str">
        <f ca="1">IFERROR((1+'US Inflation'!$C9)*(1+('Black Market End of Year'!DR8-'Black Market End of Year'!DR7)/'Black Market End of Year'!DR7)-1,"Error")</f>
        <v>Error</v>
      </c>
      <c r="DS8" s="25" t="str">
        <f ca="1">IFERROR((1+'US Inflation'!$C9)*(1+('Black Market End of Year'!DS8-'Black Market End of Year'!DS7)/'Black Market End of Year'!DS7)-1,"Error")</f>
        <v>Error</v>
      </c>
      <c r="DT8" s="25" t="str">
        <f ca="1">IFERROR((1+'US Inflation'!$C9)*(1+('Black Market End of Year'!DT8-'Black Market End of Year'!DT7)/'Black Market End of Year'!DT7)-1,"Error")</f>
        <v>Error</v>
      </c>
      <c r="DU8" s="25" t="str">
        <f ca="1">IFERROR((1+'US Inflation'!$C9)*(1+('Black Market End of Year'!DU8-'Black Market End of Year'!DU7)/'Black Market End of Year'!DU7)-1,"Error")</f>
        <v>Error</v>
      </c>
      <c r="DV8" s="25" t="str">
        <f ca="1">IFERROR((1+'US Inflation'!$C9)*(1+('Black Market End of Year'!DV8-'Black Market End of Year'!DV7)/'Black Market End of Year'!DV7)-1,"Error")</f>
        <v>Error</v>
      </c>
      <c r="DW8" s="25">
        <f ca="1">IFERROR((1+'US Inflation'!$C9)*(1+('Black Market End of Year'!DW8-'Black Market End of Year'!DW7)/'Black Market End of Year'!DW7)-1,"Error")</f>
        <v>3.0740740740742289E-3</v>
      </c>
      <c r="DX8" s="25" t="str">
        <f ca="1">IFERROR((1+'US Inflation'!$C9)*(1+('Black Market End of Year'!DX8-'Black Market End of Year'!DX7)/'Black Market End of Year'!DX7)-1,"Error")</f>
        <v>Error</v>
      </c>
      <c r="DY8" s="25" t="str">
        <f ca="1">IFERROR((1+'US Inflation'!$C9)*(1+('Black Market End of Year'!DY8-'Black Market End of Year'!DY7)/'Black Market End of Year'!DY7)-1,"Error")</f>
        <v>Error</v>
      </c>
      <c r="DZ8" s="25" t="str">
        <f ca="1">IFERROR((1+'US Inflation'!$C9)*(1+('Black Market End of Year'!DZ8-'Black Market End of Year'!DZ7)/'Black Market End of Year'!DZ7)-1,"Error")</f>
        <v>Error</v>
      </c>
      <c r="EA8" s="25" t="str">
        <f ca="1">IFERROR((1+'US Inflation'!$C9)*(1+('Black Market End of Year'!EA8-'Black Market End of Year'!EA7)/'Black Market End of Year'!EA7)-1,"Error")</f>
        <v>Error</v>
      </c>
      <c r="EB8" s="25">
        <f ca="1">IFERROR((1+'US Inflation'!$C9)*(1+('Black Market End of Year'!EB8-'Black Market End of Year'!EB7)/'Black Market End of Year'!EB7)-1,"Error")</f>
        <v>-4.7452054794520526E-2</v>
      </c>
      <c r="EC8" s="25" t="str">
        <f ca="1">IFERROR((1+'US Inflation'!$C9)*(1+('Black Market End of Year'!EC8-'Black Market End of Year'!EC7)/'Black Market End of Year'!EC7)-1,"Error")</f>
        <v>Error</v>
      </c>
      <c r="ED8" s="25" t="str">
        <f ca="1">IFERROR((1+'US Inflation'!$C9)*(1+('Black Market End of Year'!ED8-'Black Market End of Year'!ED7)/'Black Market End of Year'!ED7)-1,"Error")</f>
        <v>Error</v>
      </c>
      <c r="EE8" s="25" t="str">
        <f ca="1">IFERROR((1+'US Inflation'!$C9)*(1+('Black Market End of Year'!EE8-'Black Market End of Year'!EE7)/'Black Market End of Year'!EE7)-1,"Error")</f>
        <v>Error</v>
      </c>
      <c r="EF8" s="25" t="str">
        <f ca="1">IFERROR((1+'US Inflation'!$C9)*(1+('Black Market End of Year'!EF8-'Black Market End of Year'!EF7)/'Black Market End of Year'!EF7)-1,"Error")</f>
        <v>Error</v>
      </c>
      <c r="EG8" s="25" t="str">
        <f ca="1">IFERROR((1+'US Inflation'!$C9)*(1+('Black Market End of Year'!EG8-'Black Market End of Year'!EG7)/'Black Market End of Year'!EG7)-1,"Error")</f>
        <v>Error</v>
      </c>
      <c r="EH8" s="25" t="str">
        <f ca="1">IFERROR((1+'US Inflation'!$C9)*(1+('Black Market End of Year'!EH8-'Black Market End of Year'!EH7)/'Black Market End of Year'!EH7)-1,"Error")</f>
        <v>Error</v>
      </c>
      <c r="EI8" s="25" t="str">
        <f ca="1">IFERROR((1+'US Inflation'!$C9)*(1+('Black Market End of Year'!EI8-'Black Market End of Year'!EI7)/'Black Market End of Year'!EI7)-1,"Error")</f>
        <v>Error</v>
      </c>
      <c r="EJ8" s="25" t="str">
        <f ca="1">IFERROR((1+'US Inflation'!$C9)*(1+('Black Market End of Year'!EJ8-'Black Market End of Year'!EJ7)/'Black Market End of Year'!EJ7)-1,"Error")</f>
        <v>Error</v>
      </c>
      <c r="EK8" s="25">
        <f ca="1">IFERROR((1+'US Inflation'!$C9)*(1+('Black Market End of Year'!EK8-'Black Market End of Year'!EK7)/'Black Market End of Year'!EK7)-1,"Error")</f>
        <v>5.6319444444444366E-2</v>
      </c>
      <c r="EL8" s="25" t="str">
        <f ca="1">IFERROR((1+'US Inflation'!$C9)*(1+('Black Market End of Year'!EL8-'Black Market End of Year'!EL7)/'Black Market End of Year'!EL7)-1,"Error")</f>
        <v>Error</v>
      </c>
      <c r="EM8" s="25" t="str">
        <f ca="1">IFERROR((1+'US Inflation'!$C9)*(1+('Black Market End of Year'!EM8-'Black Market End of Year'!EM7)/'Black Market End of Year'!EM7)-1,"Error")</f>
        <v>Error</v>
      </c>
      <c r="EN8" s="25" t="str">
        <f ca="1">IFERROR((1+'US Inflation'!$C9)*(1+('Black Market End of Year'!EN8-'Black Market End of Year'!EN7)/'Black Market End of Year'!EN7)-1,"Error")</f>
        <v>Error</v>
      </c>
      <c r="EO8" s="25" t="str">
        <f ca="1">IFERROR((1+'US Inflation'!$C9)*(1+('Black Market End of Year'!EO8-'Black Market End of Year'!EO7)/'Black Market End of Year'!EO7)-1,"Error")</f>
        <v>Error</v>
      </c>
      <c r="EP8" s="25" t="str">
        <f ca="1">IFERROR((1+'US Inflation'!$C9)*(1+('Black Market End of Year'!EP8-'Black Market End of Year'!EP7)/'Black Market End of Year'!EP7)-1,"Error")</f>
        <v>Error</v>
      </c>
      <c r="EQ8" s="25" t="str">
        <f ca="1">IFERROR((1+'US Inflation'!$C9)*(1+('Black Market End of Year'!EQ8-'Black Market End of Year'!EQ7)/'Black Market End of Year'!EQ7)-1,"Error")</f>
        <v>Error</v>
      </c>
      <c r="ER8" s="25" t="str">
        <f ca="1">IFERROR((1+'US Inflation'!$C9)*(1+('Black Market End of Year'!ER8-'Black Market End of Year'!ER7)/'Black Market End of Year'!ER7)-1,"Error")</f>
        <v>Error</v>
      </c>
      <c r="ES8" s="25" t="str">
        <f ca="1">IFERROR((1+'US Inflation'!$C9)*(1+('Black Market End of Year'!ES8-'Black Market End of Year'!ES7)/'Black Market End of Year'!ES7)-1,"Error")</f>
        <v>Error</v>
      </c>
      <c r="ET8" s="25" t="str">
        <f ca="1">IFERROR((1+'US Inflation'!$C9)*(1+('Black Market End of Year'!ET8-'Black Market End of Year'!ET7)/'Black Market End of Year'!ET7)-1,"Error")</f>
        <v>Error</v>
      </c>
      <c r="EU8" s="25" t="str">
        <f ca="1">IFERROR((1+'US Inflation'!$C9)*(1+('Black Market End of Year'!EU8-'Black Market End of Year'!EU7)/'Black Market End of Year'!EU7)-1,"Error")</f>
        <v>Error</v>
      </c>
      <c r="EV8" s="25" t="str">
        <f ca="1">IFERROR((1+'US Inflation'!$C9)*(1+('Black Market End of Year'!EV8-'Black Market End of Year'!EV7)/'Black Market End of Year'!EV7)-1,"Error")</f>
        <v>Error</v>
      </c>
      <c r="EW8" s="25" t="str">
        <f ca="1">IFERROR((1+'US Inflation'!$C9)*(1+('Black Market End of Year'!EW8-'Black Market End of Year'!EW7)/'Black Market End of Year'!EW7)-1,"Error")</f>
        <v>Error</v>
      </c>
      <c r="EX8" s="25">
        <f ca="1">IFERROR((1+'US Inflation'!$C9)*(1+('Black Market End of Year'!EX8-'Black Market End of Year'!EX7)/'Black Market End of Year'!EX7)-1,"Error")</f>
        <v>-1.2671394799054436E-2</v>
      </c>
      <c r="EY8" s="25" t="str">
        <f ca="1">IFERROR((1+'US Inflation'!$C9)*(1+('Black Market End of Year'!EY8-'Black Market End of Year'!EY7)/'Black Market End of Year'!EY7)-1,"Error")</f>
        <v>Error</v>
      </c>
      <c r="EZ8" s="25" t="str">
        <f ca="1">IFERROR((1+'US Inflation'!$C9)*(1+('Black Market End of Year'!EZ8-'Black Market End of Year'!EZ7)/'Black Market End of Year'!EZ7)-1,"Error")</f>
        <v>Error</v>
      </c>
      <c r="FA8" s="25">
        <f ca="1">IFERROR((1+'US Inflation'!$C9)*(1+('Black Market End of Year'!FA8-'Black Market End of Year'!FA7)/'Black Market End of Year'!FA7)-1,"Error")</f>
        <v>5.5309734513274478E-2</v>
      </c>
      <c r="FB8" s="25">
        <f ca="1">IFERROR((1+'US Inflation'!$C9)*(1+('Black Market End of Year'!FB8-'Black Market End of Year'!FB7)/'Black Market End of Year'!FB7)-1,"Error")</f>
        <v>8.5202797202797331E-2</v>
      </c>
      <c r="FC8" s="25" t="str">
        <f ca="1">IFERROR((1+'US Inflation'!$C9)*(1+('Black Market End of Year'!FC8-'Black Market End of Year'!FC7)/'Black Market End of Year'!FC7)-1,"Error")</f>
        <v>Error</v>
      </c>
      <c r="FD8" s="25" t="str">
        <f ca="1">IFERROR((1+'US Inflation'!$C9)*(1+('Black Market End of Year'!FD8-'Black Market End of Year'!FD7)/'Black Market End of Year'!FD7)-1,"Error")</f>
        <v>Error</v>
      </c>
      <c r="FE8" s="25" t="str">
        <f ca="1">IFERROR((1+'US Inflation'!$C9)*(1+('Black Market End of Year'!FE8-'Black Market End of Year'!FE7)/'Black Market End of Year'!FE7)-1,"Error")</f>
        <v>Error</v>
      </c>
      <c r="FF8" s="25" t="str">
        <f ca="1">IFERROR((1+'US Inflation'!$C9)*(1+('Black Market End of Year'!FF8-'Black Market End of Year'!FF7)/'Black Market End of Year'!FF7)-1,"Error")</f>
        <v>Error</v>
      </c>
      <c r="FG8" s="25" t="str">
        <f ca="1">IFERROR((1+'US Inflation'!$C9)*(1+('Black Market End of Year'!FG8-'Black Market End of Year'!FG7)/'Black Market End of Year'!FG7)-1,"Error")</f>
        <v>Error</v>
      </c>
      <c r="FH8" s="25">
        <f ca="1">IFERROR((1+'US Inflation'!$C9)*(1+('Black Market End of Year'!FH8-'Black Market End of Year'!FH7)/'Black Market End of Year'!FH7)-1,"Error")</f>
        <v>-6.1659090909090941E-2</v>
      </c>
      <c r="FI8" s="25" t="str">
        <f ca="1">IFERROR((1+'US Inflation'!$C9)*(1+('Black Market End of Year'!FI8-'Black Market End of Year'!FI7)/'Black Market End of Year'!FI7)-1,"Error")</f>
        <v>Error</v>
      </c>
      <c r="FJ8" s="25">
        <f ca="1">IFERROR((1+'US Inflation'!$C9)*(1+('Black Market End of Year'!FJ8-'Black Market End of Year'!FJ7)/'Black Market End of Year'!FJ7)-1,"Error")</f>
        <v>6.0000000000000053E-2</v>
      </c>
      <c r="FK8" s="25" t="str">
        <f ca="1">IFERROR((1+'US Inflation'!$C9)*(1+('Black Market End of Year'!FK8-'Black Market End of Year'!FK7)/'Black Market End of Year'!FK7)-1,"Error")</f>
        <v>Error</v>
      </c>
      <c r="FL8" s="25" t="str">
        <f ca="1">IFERROR((1+'US Inflation'!$C9)*(1+('Black Market End of Year'!FL8-'Black Market End of Year'!FL7)/'Black Market End of Year'!FL7)-1,"Error")</f>
        <v>Error</v>
      </c>
      <c r="FM8" s="25" t="str">
        <f ca="1">IFERROR((1+'US Inflation'!$C9)*(1+('Black Market End of Year'!FM8-'Black Market End of Year'!FM7)/'Black Market End of Year'!FM7)-1,"Error")</f>
        <v>Error</v>
      </c>
      <c r="FN8" s="25">
        <f ca="1">IFERROR((1+'US Inflation'!$C9)*(1+('Black Market End of Year'!FN8-'Black Market End of Year'!FN7)/'Black Market End of Year'!FN7)-1,"Error")</f>
        <v>0.6657142857142857</v>
      </c>
      <c r="FO8" s="25">
        <f ca="1">IFERROR((1+'US Inflation'!$C9)*(1+('Black Market End of Year'!FO8-'Black Market End of Year'!FO7)/'Black Market End of Year'!FO7)-1,"Error")</f>
        <v>0.10593333333333343</v>
      </c>
      <c r="FP8" s="25">
        <f ca="1">IFERROR((1+'US Inflation'!$C9)*(1+('Black Market End of Year'!FP8-'Black Market End of Year'!FP7)/'Black Market End of Year'!FP7)-1,"Error")</f>
        <v>6.3642611683848882E-2</v>
      </c>
      <c r="FQ8" s="25" t="str">
        <f ca="1">IFERROR((1+'US Inflation'!$C9)*(1+('Black Market End of Year'!FQ8-'Black Market End of Year'!FQ7)/'Black Market End of Year'!FQ7)-1,"Error")</f>
        <v>Error</v>
      </c>
      <c r="FR8" s="25">
        <f ca="1">IFERROR((1+'US Inflation'!$C9)*(1+('Black Market End of Year'!FR8-'Black Market End of Year'!FR7)/'Black Market End of Year'!FR7)-1,"Error")</f>
        <v>-0.15823529411764714</v>
      </c>
      <c r="FS8" s="25">
        <f ca="1">IFERROR((1+'US Inflation'!$C9)*(1+('Black Market End of Year'!FS8-'Black Market End of Year'!FS7)/'Black Market End of Year'!FS7)-1,"Error")</f>
        <v>5.6357388316151225E-2</v>
      </c>
      <c r="FT8" s="25" t="str">
        <f ca="1">IFERROR((1+'US Inflation'!$C9)*(1+('Black Market End of Year'!FT8-'Black Market End of Year'!FT7)/'Black Market End of Year'!FT7)-1,"Error")</f>
        <v>Error</v>
      </c>
      <c r="FU8" s="25" t="str">
        <f ca="1">IFERROR((1+'US Inflation'!$C9)*(1+('Black Market End of Year'!FU8-'Black Market End of Year'!FU7)/'Black Market End of Year'!FU7)-1,"Error")</f>
        <v>Error</v>
      </c>
      <c r="FV8" s="25" t="str">
        <f ca="1">IFERROR((1+'US Inflation'!$C9)*(1+('Black Market End of Year'!FV8-'Black Market End of Year'!FV7)/'Black Market End of Year'!FV7)-1,"Error")</f>
        <v>Error</v>
      </c>
      <c r="FW8" s="25">
        <f ca="1">IFERROR((1+'US Inflation'!$C9)*(1+('Black Market End of Year'!FW8-'Black Market End of Year'!FW7)/'Black Market End of Year'!FW7)-1,"Error")</f>
        <v>-4.2912621359223246E-2</v>
      </c>
      <c r="FX8" s="25">
        <f ca="1">IFERROR((1+'US Inflation'!$C9)*(1+('Black Market End of Year'!FX8-'Black Market End of Year'!FX7)/'Black Market End of Year'!FX7)-1,"Error")</f>
        <v>-6.7199999999999926E-2</v>
      </c>
      <c r="FY8" s="25" t="str">
        <f ca="1">IFERROR((1+'US Inflation'!$C9)*(1+('Black Market End of Year'!FY8-'Black Market End of Year'!FY7)/'Black Market End of Year'!FY7)-1,"Error")</f>
        <v>Error</v>
      </c>
      <c r="FZ8" s="25" t="str">
        <f ca="1">IFERROR((1+'US Inflation'!$C9)*(1+('Black Market End of Year'!FZ8-'Black Market End of Year'!FZ7)/'Black Market End of Year'!FZ7)-1,"Error")</f>
        <v>Error</v>
      </c>
      <c r="GA8" s="25" t="str">
        <f ca="1">IFERROR((1+'US Inflation'!$C9)*(1+('Black Market End of Year'!GA8-'Black Market End of Year'!GA7)/'Black Market End of Year'!GA7)-1,"Error")</f>
        <v>Error</v>
      </c>
      <c r="GB8" s="25" t="str">
        <f ca="1">IFERROR((1+'US Inflation'!$C9)*(1+('Black Market End of Year'!GB8-'Black Market End of Year'!GB7)/'Black Market End of Year'!GB7)-1,"Error")</f>
        <v>Error</v>
      </c>
      <c r="GC8" s="25" t="str">
        <f ca="1">IFERROR((1+'US Inflation'!$C9)*(1+('Black Market End of Year'!GC8-'Black Market End of Year'!GC7)/'Black Market End of Year'!GC7)-1,"Error")</f>
        <v>Error</v>
      </c>
      <c r="GD8" s="25" t="str">
        <f ca="1">IFERROR((1+'US Inflation'!$C9)*(1+('Black Market End of Year'!GD8-'Black Market End of Year'!GD7)/'Black Market End of Year'!GD7)-1,"Error")</f>
        <v>Error</v>
      </c>
      <c r="GE8" s="25" t="str">
        <f ca="1">IFERROR((1+'US Inflation'!$C9)*(1+('Black Market End of Year'!GE8-'Black Market End of Year'!GE7)/'Black Market End of Year'!GE7)-1,"Error")</f>
        <v>Error</v>
      </c>
      <c r="GF8" s="25" t="str">
        <f ca="1">IFERROR((1+'US Inflation'!$C9)*(1+('Black Market End of Year'!GF8-'Black Market End of Year'!GF7)/'Black Market End of Year'!GF7)-1,"Error")</f>
        <v>Error</v>
      </c>
      <c r="GG8" s="25" t="str">
        <f ca="1">IFERROR((1+'US Inflation'!$C9)*(1+('Black Market End of Year'!GG8-'Black Market End of Year'!GG7)/'Black Market End of Year'!GG7)-1,"Error")</f>
        <v>Error</v>
      </c>
      <c r="GH8" s="25" t="str">
        <f ca="1">IFERROR((1+'US Inflation'!$C9)*(1+('Black Market End of Year'!GH8-'Black Market End of Year'!GH7)/'Black Market End of Year'!GH7)-1,"Error")</f>
        <v>Error</v>
      </c>
      <c r="GI8" s="25" t="str">
        <f ca="1">IFERROR((1+'US Inflation'!$C9)*(1+('Black Market End of Year'!GI8-'Black Market End of Year'!GI7)/'Black Market End of Year'!GI7)-1,"Error")</f>
        <v>Error</v>
      </c>
      <c r="GJ8" s="25">
        <f ca="1">IFERROR((1+'US Inflation'!$C9)*(1+('Black Market End of Year'!GJ8-'Black Market End of Year'!GJ7)/'Black Market End of Year'!GJ7)-1,"Error")</f>
        <v>-0.36399999999999999</v>
      </c>
      <c r="GK8" s="25" t="str">
        <f ca="1">IFERROR((1+'US Inflation'!$C9)*(1+('Black Market End of Year'!GK8-'Black Market End of Year'!GK7)/'Black Market End of Year'!GK7)-1,"Error")</f>
        <v>Error</v>
      </c>
      <c r="GL8" s="25" t="str">
        <f ca="1">IFERROR((1+'US Inflation'!$C9)*(1+('Black Market End of Year'!GL8-'Black Market End of Year'!GL7)/'Black Market End of Year'!GL7)-1,"Error")</f>
        <v>Error</v>
      </c>
      <c r="GM8" s="25">
        <f ca="1">IFERROR((1+'US Inflation'!$C9)*(1+('Black Market End of Year'!GM8-'Black Market End of Year'!GM7)/'Black Market End of Year'!GM7)-1,"Error")</f>
        <v>-4.7452054794520526E-2</v>
      </c>
      <c r="GN8" s="25" t="str">
        <f ca="1">IFERROR((1+'US Inflation'!$C9)*(1+('Black Market End of Year'!GN8-'Black Market End of Year'!GN7)/'Black Market End of Year'!GN7)-1,"Error")</f>
        <v>Error</v>
      </c>
      <c r="GO8" s="25" t="str">
        <f ca="1">IFERROR((1+'US Inflation'!$C9)*(1+('Black Market End of Year'!GO8-'Black Market End of Year'!GO7)/'Black Market End of Year'!GO7)-1,"Error")</f>
        <v>Error</v>
      </c>
      <c r="GP8" s="25" t="str">
        <f ca="1">IFERROR((1+'US Inflation'!$C9)*(1+('Black Market End of Year'!GP8-'Black Market End of Year'!GP7)/'Black Market End of Year'!GP7)-1,"Error")</f>
        <v>Error</v>
      </c>
      <c r="GQ8" s="25" t="str">
        <f ca="1">IFERROR((1+'US Inflation'!$C9)*(1+('Black Market End of Year'!GQ8-'Black Market End of Year'!GQ7)/'Black Market End of Year'!GQ7)-1,"Error")</f>
        <v>Error</v>
      </c>
      <c r="GR8" s="25" t="str">
        <f ca="1">IFERROR((1+'US Inflation'!$C9)*(1+('Black Market End of Year'!GR8-'Black Market End of Year'!GR7)/'Black Market End of Year'!GR7)-1,"Error")</f>
        <v>Error</v>
      </c>
      <c r="GS8" s="25">
        <f ca="1">IFERROR((1+'US Inflation'!$C9)*(1+('Black Market End of Year'!GS8-'Black Market End of Year'!GS7)/'Black Market End of Year'!GS7)-1,"Error")</f>
        <v>2.031250000000151E-3</v>
      </c>
      <c r="GT8" s="25">
        <f ca="1">IFERROR((1+'US Inflation'!$C9)*(1+('Black Market End of Year'!GT8-'Black Market End of Year'!GT7)/'Black Market End of Year'!GT7)-1,"Error")</f>
        <v>-2.7653846153846029E-2</v>
      </c>
      <c r="GU8" s="25">
        <f ca="1">IFERROR((1+'US Inflation'!$C9)*(1+('Black Market End of Year'!GU8-'Black Market End of Year'!GU7)/'Black Market End of Year'!GU7)-1,"Error")</f>
        <v>1.4700854700854693E-2</v>
      </c>
      <c r="GV8" s="25" t="str">
        <f ca="1">IFERROR((1+'US Inflation'!$C9)*(1+('Black Market End of Year'!GV8-'Black Market End of Year'!GV7)/'Black Market End of Year'!GV7)-1,"Error")</f>
        <v>Error</v>
      </c>
      <c r="GW8" s="25" t="str">
        <f ca="1">IFERROR((1+'US Inflation'!$C9)*(1+('Black Market End of Year'!GW8-'Black Market End of Year'!GW7)/'Black Market End of Year'!GW7)-1,"Error")</f>
        <v>Error</v>
      </c>
      <c r="GX8" s="25" t="str">
        <f ca="1">IFERROR((1+'US Inflation'!$C9)*(1+('Black Market End of Year'!GX8-'Black Market End of Year'!GX7)/'Black Market End of Year'!GX7)-1,"Error")</f>
        <v>Error</v>
      </c>
      <c r="GY8" s="25" t="str">
        <f ca="1">IFERROR((1+'US Inflation'!$C9)*(1+('Black Market End of Year'!GY8-'Black Market End of Year'!GY7)/'Black Market End of Year'!GY7)-1,"Error")</f>
        <v>Error</v>
      </c>
      <c r="GZ8" s="25">
        <f ca="1">IFERROR((1+'US Inflation'!$C9)*(1+('Black Market End of Year'!GZ8-'Black Market End of Year'!GZ7)/'Black Market End of Year'!GZ7)-1,"Error")</f>
        <v>-1.6811594202898461E-2</v>
      </c>
      <c r="HA8" s="25">
        <f ca="1">IFERROR((1+'US Inflation'!$C9)*(1+('Black Market End of Year'!HA8-'Black Market End of Year'!HA7)/'Black Market End of Year'!HA7)-1,"Error")</f>
        <v>4.0550458715596482E-2</v>
      </c>
      <c r="HB8" s="25">
        <f ca="1">IFERROR((1+'US Inflation'!$C9)*(1+('Black Market End of Year'!HB8-'Black Market End of Year'!HB7)/'Black Market End of Year'!HB7)-1,"Error")</f>
        <v>2.7763496143959898E-3</v>
      </c>
      <c r="HC8" s="25">
        <f ca="1">IFERROR((1+'US Inflation'!$C9)*(1+('Black Market End of Year'!HC8-'Black Market End of Year'!HC7)/'Black Market End of Year'!HC7)-1,"Error")</f>
        <v>-0.19757009345794396</v>
      </c>
      <c r="HD8" s="25" t="str">
        <f ca="1">IFERROR((1+'US Inflation'!$C9)*(1+('Black Market End of Year'!HD8-'Black Market End of Year'!HD7)/'Black Market End of Year'!HD7)-1,"Error")</f>
        <v>Error</v>
      </c>
      <c r="HE8" s="25" t="str">
        <f ca="1">IFERROR((1+'US Inflation'!$C9)*(1+('Black Market End of Year'!HE8-'Black Market End of Year'!HE7)/'Black Market End of Year'!HE7)-1,"Error")</f>
        <v>Error</v>
      </c>
      <c r="HF8" s="25">
        <f ca="1">IFERROR((1+'US Inflation'!$C9)*(1+('Black Market End of Year'!HF8-'Black Market End of Year'!HF7)/'Black Market End of Year'!HF7)-1,"Error")</f>
        <v>-0.21203539823008843</v>
      </c>
      <c r="HG8" s="25" t="str">
        <f ca="1">IFERROR((1+'US Inflation'!$C9)*(1+('Black Market End of Year'!HG8-'Black Market End of Year'!HG7)/'Black Market End of Year'!HG7)-1,"Error")</f>
        <v>Error</v>
      </c>
      <c r="HH8" s="25" t="str">
        <f ca="1">IFERROR((1+'US Inflation'!$C9)*(1+('Black Market End of Year'!HH8-'Black Market End of Year'!HH7)/'Black Market End of Year'!HH7)-1,"Error")</f>
        <v>Error</v>
      </c>
      <c r="HI8" s="25" t="str">
        <f ca="1">IFERROR((1+'US Inflation'!$C9)*(1+('Black Market End of Year'!HI8-'Black Market End of Year'!HI7)/'Black Market End of Year'!HI7)-1,"Error")</f>
        <v>Error</v>
      </c>
      <c r="HJ8" s="25" t="str">
        <f ca="1">IFERROR((1+'US Inflation'!$C9)*(1+('Black Market End of Year'!HJ8-'Black Market End of Year'!HJ7)/'Black Market End of Year'!HJ7)-1,"Error")</f>
        <v>Error</v>
      </c>
      <c r="HK8" s="25" t="str">
        <f ca="1">IFERROR((1+'US Inflation'!$C9)*(1+('Black Market End of Year'!HK8-'Black Market End of Year'!HK7)/'Black Market End of Year'!HK7)-1,"Error")</f>
        <v>Error</v>
      </c>
      <c r="HL8" s="25" t="str">
        <f ca="1">IFERROR((1+'US Inflation'!$C9)*(1+('Black Market End of Year'!HL8-'Black Market End of Year'!HL7)/'Black Market End of Year'!HL7)-1,"Error")</f>
        <v>Error</v>
      </c>
      <c r="HM8" s="25" t="str">
        <f ca="1">IFERROR((1+'US Inflation'!$C9)*(1+('Black Market End of Year'!HM8-'Black Market End of Year'!HM7)/'Black Market End of Year'!HM7)-1,"Error")</f>
        <v>Error</v>
      </c>
      <c r="HN8" s="25">
        <f ca="1">IFERROR((1+'US Inflation'!$C9)*(1+('Black Market End of Year'!HN8-'Black Market End of Year'!HN7)/'Black Market End of Year'!HN7)-1,"Error")</f>
        <v>0.33186528497409329</v>
      </c>
      <c r="HO8" s="25" t="str">
        <f ca="1">IFERROR((1+'US Inflation'!$C9)*(1+('Black Market End of Year'!HO8-'Black Market End of Year'!HO7)/'Black Market End of Year'!HO7)-1,"Error")</f>
        <v>Error</v>
      </c>
      <c r="HP8" s="25" t="str">
        <f ca="1">IFERROR((1+'US Inflation'!$C9)*(1+('Black Market End of Year'!HP8-'Black Market End of Year'!HP7)/'Black Market End of Year'!HP7)-1,"Error")</f>
        <v>Error</v>
      </c>
      <c r="HQ8" s="25" t="str">
        <f ca="1">IFERROR((1+'US Inflation'!$C9)*(1+('Black Market End of Year'!HQ8-'Black Market End of Year'!HQ7)/'Black Market End of Year'!HQ7)-1,"Error")</f>
        <v>Error</v>
      </c>
      <c r="HR8" s="25" t="str">
        <f ca="1">IFERROR((1+'US Inflation'!$C9)*(1+('Black Market End of Year'!HR8-'Black Market End of Year'!HR7)/'Black Market End of Year'!HR7)-1,"Error")</f>
        <v>Error</v>
      </c>
      <c r="HS8" s="25" t="str">
        <f ca="1">IFERROR((1+'US Inflation'!$C9)*(1+('Black Market End of Year'!HS8-'Black Market End of Year'!HS7)/'Black Market End of Year'!HS7)-1,"Error")</f>
        <v>Error</v>
      </c>
      <c r="HT8" s="25" t="str">
        <f ca="1">IFERROR((1+'US Inflation'!$C9)*(1+('Black Market End of Year'!HT8-'Black Market End of Year'!HT7)/'Black Market End of Year'!HT7)-1,"Error")</f>
        <v>Error</v>
      </c>
      <c r="HU8" s="25">
        <f ca="1">IFERROR((1+'US Inflation'!$C9)*(1+('Black Market End of Year'!HU8-'Black Market End of Year'!HU7)/'Black Market End of Year'!HU7)-1,"Error")</f>
        <v>-4.3999999999999817E-2</v>
      </c>
      <c r="HV8" s="25">
        <f ca="1">IFERROR((1+'US Inflation'!$C9)*(1+('Black Market End of Year'!HV8-'Black Market End of Year'!HV7)/'Black Market End of Year'!HV7)-1,"Error")</f>
        <v>6.0000000000000053E-2</v>
      </c>
      <c r="HW8" s="25">
        <f ca="1">IFERROR((1+'US Inflation'!$C9)*(1+('Black Market End of Year'!HW8-'Black Market End of Year'!HW7)/'Black Market End of Year'!HW7)-1,"Error")</f>
        <v>0.21588235294117641</v>
      </c>
      <c r="HX8" s="25" t="str">
        <f ca="1">IFERROR((1+'US Inflation'!$C9)*(1+('Black Market End of Year'!HX8-'Black Market End of Year'!HX7)/'Black Market End of Year'!HX7)-1,"Error")</f>
        <v>Error</v>
      </c>
      <c r="HY8" s="25" t="str">
        <f ca="1">IFERROR((1+'US Inflation'!$C9)*(1+('Black Market End of Year'!HY8-'Black Market End of Year'!HY7)/'Black Market End of Year'!HY7)-1,"Error")</f>
        <v>Error</v>
      </c>
      <c r="HZ8" s="25" t="str">
        <f ca="1">IFERROR((1+'US Inflation'!$C9)*(1+('Black Market End of Year'!HZ8-'Black Market End of Year'!HZ7)/'Black Market End of Year'!HZ7)-1,"Error")</f>
        <v>Error</v>
      </c>
      <c r="IA8" s="25">
        <f ca="1">IFERROR((1+'US Inflation'!$C9)*(1+('Black Market End of Year'!IA8-'Black Market End of Year'!IA7)/'Black Market End of Year'!IA7)-1,"Error")</f>
        <v>6.0000000000000053E-2</v>
      </c>
      <c r="IB8" s="25" t="str">
        <f ca="1">IFERROR((1+'US Inflation'!$C9)*(1+('Black Market End of Year'!IB8-'Black Market End of Year'!IB7)/'Black Market End of Year'!IB7)-1,"Error")</f>
        <v>Error</v>
      </c>
      <c r="IC8" s="25" t="str">
        <f ca="1">IFERROR((1+'US Inflation'!$C9)*(1+('Black Market End of Year'!IC8-'Black Market End of Year'!IC7)/'Black Market End of Year'!IC7)-1,"Error")</f>
        <v>Error</v>
      </c>
      <c r="ID8" s="25" t="str">
        <f ca="1">IFERROR((1+'US Inflation'!$C9)*(1+('Black Market End of Year'!ID8-'Black Market End of Year'!ID7)/'Black Market End of Year'!ID7)-1,"Error")</f>
        <v>Error</v>
      </c>
      <c r="IE8" s="25" t="str">
        <f ca="1">IFERROR((1+'US Inflation'!$C9)*(1+('Black Market End of Year'!IE8-'Black Market End of Year'!IE7)/'Black Market End of Year'!IE7)-1,"Error")</f>
        <v>Error</v>
      </c>
      <c r="IF8" s="25" t="str">
        <f ca="1">IFERROR((1+'US Inflation'!$C9)*(1+('Black Market End of Year'!IF8-'Black Market End of Year'!IF7)/'Black Market End of Year'!IF7)-1,"Error")</f>
        <v>Error</v>
      </c>
      <c r="IG8" s="25" t="str">
        <f ca="1">IFERROR((1+'US Inflation'!$C9)*(1+('Black Market End of Year'!IG8-'Black Market End of Year'!IG7)/'Black Market End of Year'!IG7)-1,"Error")</f>
        <v>Error</v>
      </c>
      <c r="IH8" s="25" t="str">
        <f ca="1">IFERROR((1+'US Inflation'!$C9)*(1+('Black Market End of Year'!IH8-'Black Market End of Year'!IH7)/'Black Market End of Year'!IH7)-1,"Error")</f>
        <v>Error</v>
      </c>
    </row>
    <row r="9" spans="1:242" x14ac:dyDescent="0.25">
      <c r="A9" t="str">
        <f t="shared" ca="1" si="4"/>
        <v>1953</v>
      </c>
      <c r="B9" s="25">
        <f ca="1">IFERROR((1+'US Inflation'!$C10)*(1+('Black Market End of Year'!B9-'Black Market End of Year'!B8)/'Black Market End of Year'!B8)-1,"Error")</f>
        <v>7.547169811320753E-3</v>
      </c>
      <c r="C9" s="25" t="str">
        <f ca="1">IFERROR((1+'US Inflation'!$C10)*(1+('Black Market End of Year'!C9-'Black Market End of Year'!C8)/'Black Market End of Year'!C8)-1,"Error")</f>
        <v>Error</v>
      </c>
      <c r="D9" s="25" t="str">
        <f ca="1">IFERROR((1+'US Inflation'!$C10)*(1+('Black Market End of Year'!D9-'Black Market End of Year'!D8)/'Black Market End of Year'!D8)-1,"Error")</f>
        <v>Error</v>
      </c>
      <c r="E9" s="25">
        <f>IFERROR((1+'US Inflation'!$C10)*(1+('Black Market End of Year'!E9-'Black Market End of Year'!E8)/'Black Market End of Year'!E8)-1,"Error")</f>
        <v>7.547169811320753E-3</v>
      </c>
      <c r="F9" s="25" t="str">
        <f ca="1">IFERROR((1+'US Inflation'!$C10)*(1+('Black Market End of Year'!F9-'Black Market End of Year'!F8)/'Black Market End of Year'!F8)-1,"Error")</f>
        <v>Error</v>
      </c>
      <c r="G9" s="25" t="str">
        <f ca="1">IFERROR((1+'US Inflation'!$C10)*(1+('Black Market End of Year'!G9-'Black Market End of Year'!G8)/'Black Market End of Year'!G8)-1,"Error")</f>
        <v>Error</v>
      </c>
      <c r="H9" s="25" t="str">
        <f ca="1">IFERROR((1+'US Inflation'!$C10)*(1+('Black Market End of Year'!H9-'Black Market End of Year'!H8)/'Black Market End of Year'!H8)-1,"Error")</f>
        <v>Error</v>
      </c>
      <c r="I9" s="25" t="str">
        <f ca="1">IFERROR((1+'US Inflation'!$C10)*(1+('Black Market End of Year'!I9-'Black Market End of Year'!I8)/'Black Market End of Year'!I8)-1,"Error")</f>
        <v>Error</v>
      </c>
      <c r="J9" s="25">
        <f ca="1">IFERROR((1+'US Inflation'!$C10)*(1+('Black Market End of Year'!J9-'Black Market End of Year'!J8)/'Black Market End of Year'!J8)-1,"Error")</f>
        <v>-0.12519662577937163</v>
      </c>
      <c r="K9" s="25" t="str">
        <f ca="1">IFERROR((1+'US Inflation'!$C10)*(1+('Black Market End of Year'!K9-'Black Market End of Year'!K8)/'Black Market End of Year'!K8)-1,"Error")</f>
        <v>Error</v>
      </c>
      <c r="L9" s="25" t="str">
        <f ca="1">IFERROR((1+'US Inflation'!$C10)*(1+('Black Market End of Year'!L9-'Black Market End of Year'!L8)/'Black Market End of Year'!L8)-1,"Error")</f>
        <v>Error</v>
      </c>
      <c r="M9" s="25">
        <f ca="1">IFERROR((1+'US Inflation'!$C10)*(1+('Black Market End of Year'!M9-'Black Market End of Year'!M8)/'Black Market End of Year'!M8)-1,"Error")</f>
        <v>-1.7895940537450028E-2</v>
      </c>
      <c r="N9" s="25">
        <f ca="1">IFERROR((1+'US Inflation'!$C10)*(1+('Black Market End of Year'!N9-'Black Market End of Year'!N8)/'Black Market End of Year'!N8)-1,"Error")</f>
        <v>-3.6418524871354996E-2</v>
      </c>
      <c r="O9" s="25" t="str">
        <f ca="1">IFERROR((1+'US Inflation'!$C10)*(1+('Black Market End of Year'!O9-'Black Market End of Year'!O8)/'Black Market End of Year'!O8)-1,"Error")</f>
        <v>Error</v>
      </c>
      <c r="P9" s="25" t="str">
        <f ca="1">IFERROR((1+'US Inflation'!$C10)*(1+('Black Market End of Year'!P9-'Black Market End of Year'!P8)/'Black Market End of Year'!P8)-1,"Error")</f>
        <v>Error</v>
      </c>
      <c r="Q9" s="25" t="str">
        <f ca="1">IFERROR((1+'US Inflation'!$C10)*(1+('Black Market End of Year'!Q9-'Black Market End of Year'!Q8)/'Black Market End of Year'!Q8)-1,"Error")</f>
        <v>Error</v>
      </c>
      <c r="R9" s="25" t="str">
        <f ca="1">IFERROR((1+'US Inflation'!$C10)*(1+('Black Market End of Year'!R9-'Black Market End of Year'!R8)/'Black Market End of Year'!R8)-1,"Error")</f>
        <v>Error</v>
      </c>
      <c r="S9" s="25" t="str">
        <f ca="1">IFERROR((1+'US Inflation'!$C10)*(1+('Black Market End of Year'!S9-'Black Market End of Year'!S8)/'Black Market End of Year'!S8)-1,"Error")</f>
        <v>Error</v>
      </c>
      <c r="T9" s="25" t="str">
        <f ca="1">IFERROR((1+'US Inflation'!$C10)*(1+('Black Market End of Year'!T9-'Black Market End of Year'!T8)/'Black Market End of Year'!T8)-1,"Error")</f>
        <v>Error</v>
      </c>
      <c r="U9" s="25">
        <f ca="1">IFERROR((1+'US Inflation'!$C10)*(1+('Black Market End of Year'!U9-'Black Market End of Year'!U8)/'Black Market End of Year'!U8)-1,"Error")</f>
        <v>-5.2689879260051642E-3</v>
      </c>
      <c r="V9" s="25" t="str">
        <f ca="1">IFERROR((1+'US Inflation'!$C10)*(1+('Black Market End of Year'!V9-'Black Market End of Year'!V8)/'Black Market End of Year'!V8)-1,"Error")</f>
        <v>Error</v>
      </c>
      <c r="W9" s="25" t="str">
        <f ca="1">IFERROR((1+'US Inflation'!$C10)*(1+('Black Market End of Year'!W9-'Black Market End of Year'!W8)/'Black Market End of Year'!W8)-1,"Error")</f>
        <v>Error</v>
      </c>
      <c r="X9" s="25" t="str">
        <f ca="1">IFERROR((1+'US Inflation'!$C10)*(1+('Black Market End of Year'!X9-'Black Market End of Year'!X8)/'Black Market End of Year'!X8)-1,"Error")</f>
        <v>Error</v>
      </c>
      <c r="Y9" s="25" t="str">
        <f ca="1">IFERROR((1+'US Inflation'!$C10)*(1+('Black Market End of Year'!Y9-'Black Market End of Year'!Y8)/'Black Market End of Year'!Y8)-1,"Error")</f>
        <v>Error</v>
      </c>
      <c r="Z9" s="25">
        <f ca="1">IFERROR((1+'US Inflation'!$C10)*(1+('Black Market End of Year'!Z9-'Black Market End of Year'!Z8)/'Black Market End of Year'!Z8)-1,"Error")</f>
        <v>2.4806174957118352</v>
      </c>
      <c r="AA9" s="25" t="str">
        <f ca="1">IFERROR((1+'US Inflation'!$C10)*(1+('Black Market End of Year'!AA9-'Black Market End of Year'!AA8)/'Black Market End of Year'!AA8)-1,"Error")</f>
        <v>Error</v>
      </c>
      <c r="AB9" s="25" t="str">
        <f ca="1">IFERROR((1+'US Inflation'!$C10)*(1+('Black Market End of Year'!AB9-'Black Market End of Year'!AB8)/'Black Market End of Year'!AB8)-1,"Error")</f>
        <v>Error</v>
      </c>
      <c r="AC9" s="25">
        <f ca="1">IFERROR((1+'US Inflation'!$C10)*(1+('Black Market End of Year'!AC9-'Black Market End of Year'!AC8)/'Black Market End of Year'!AC8)-1,"Error")</f>
        <v>0.52822590857287599</v>
      </c>
      <c r="AD9" s="25" t="str">
        <f ca="1">IFERROR((1+'US Inflation'!$C10)*(1+('Black Market End of Year'!AD9-'Black Market End of Year'!AD8)/'Black Market End of Year'!AD8)-1,"Error")</f>
        <v>Error</v>
      </c>
      <c r="AE9" s="25" t="str">
        <f ca="1">IFERROR((1+'US Inflation'!$C10)*(1+('Black Market End of Year'!AE9-'Black Market End of Year'!AE8)/'Black Market End of Year'!AE8)-1,"Error")</f>
        <v>Error</v>
      </c>
      <c r="AF9" s="25">
        <f ca="1">IFERROR((1+'US Inflation'!$C10)*(1+('Black Market End of Year'!AF9-'Black Market End of Year'!AF8)/'Black Market End of Year'!AF8)-1,"Error")</f>
        <v>-4.1601472618499669E-2</v>
      </c>
      <c r="AG9" s="25">
        <f ca="1">IFERROR((1+'US Inflation'!$C10)*(1+('Black Market End of Year'!AG9-'Black Market End of Year'!AG8)/'Black Market End of Year'!AG8)-1,"Error")</f>
        <v>0.23424528301886771</v>
      </c>
      <c r="AH9" s="25" t="str">
        <f ca="1">IFERROR((1+'US Inflation'!$C10)*(1+('Black Market End of Year'!AH9-'Black Market End of Year'!AH8)/'Black Market End of Year'!AH8)-1,"Error")</f>
        <v>Error</v>
      </c>
      <c r="AI9" s="25" t="str">
        <f ca="1">IFERROR((1+'US Inflation'!$C10)*(1+('Black Market End of Year'!AI9-'Black Market End of Year'!AI8)/'Black Market End of Year'!AI8)-1,"Error")</f>
        <v>Error</v>
      </c>
      <c r="AJ9" s="25">
        <f ca="1">IFERROR((1+'US Inflation'!$C10)*(1+('Black Market End of Year'!AJ9-'Black Market End of Year'!AJ8)/'Black Market End of Year'!AJ8)-1,"Error")</f>
        <v>8.6057338887527646E-2</v>
      </c>
      <c r="AK9" s="25" t="str">
        <f ca="1">IFERROR((1+'US Inflation'!$C10)*(1+('Black Market End of Year'!AK9-'Black Market End of Year'!AK8)/'Black Market End of Year'!AK8)-1,"Error")</f>
        <v>Error</v>
      </c>
      <c r="AL9" s="25">
        <f ca="1">IFERROR((1+'US Inflation'!$C10)*(1+('Black Market End of Year'!AL9-'Black Market End of Year'!AL8)/'Black Market End of Year'!AL8)-1,"Error")</f>
        <v>1.066329507877839E-2</v>
      </c>
      <c r="AM9" s="25" t="str">
        <f ca="1">IFERROR((1+'US Inflation'!$C10)*(1+('Black Market End of Year'!AM9-'Black Market End of Year'!AM8)/'Black Market End of Year'!AM8)-1,"Error")</f>
        <v>Error</v>
      </c>
      <c r="AN9" s="25" t="str">
        <f ca="1">IFERROR((1+'US Inflation'!$C10)*(1+('Black Market End of Year'!AN9-'Black Market End of Year'!AN8)/'Black Market End of Year'!AN8)-1,"Error")</f>
        <v>Error</v>
      </c>
      <c r="AO9" s="25" t="str">
        <f ca="1">IFERROR((1+'US Inflation'!$C10)*(1+('Black Market End of Year'!AO9-'Black Market End of Year'!AO8)/'Black Market End of Year'!AO8)-1,"Error")</f>
        <v>Error</v>
      </c>
      <c r="AP9" s="25" t="str">
        <f ca="1">IFERROR((1+'US Inflation'!$C10)*(1+('Black Market End of Year'!AP9-'Black Market End of Year'!AP8)/'Black Market End of Year'!AP8)-1,"Error")</f>
        <v>Error</v>
      </c>
      <c r="AQ9" s="25">
        <f ca="1">IFERROR((1+'US Inflation'!$C10)*(1+('Black Market End of Year'!AQ9-'Black Market End of Year'!AQ8)/'Black Market End of Year'!AQ8)-1,"Error")</f>
        <v>0.62099839866323236</v>
      </c>
      <c r="AR9" s="25">
        <f ca="1">IFERROR((1+'US Inflation'!$C10)*(1+('Black Market End of Year'!AR9-'Black Market End of Year'!AR8)/'Black Market End of Year'!AR8)-1,"Error")</f>
        <v>-9.1578090830493841E-2</v>
      </c>
      <c r="AS9" s="25" t="str">
        <f ca="1">IFERROR((1+'US Inflation'!$C10)*(1+('Black Market End of Year'!AS9-'Black Market End of Year'!AS8)/'Black Market End of Year'!AS8)-1,"Error")</f>
        <v>Error</v>
      </c>
      <c r="AT9" s="25" t="str">
        <f ca="1">IFERROR((1+'US Inflation'!$C10)*(1+('Black Market End of Year'!AT9-'Black Market End of Year'!AT8)/'Black Market End of Year'!AT8)-1,"Error")</f>
        <v>Error</v>
      </c>
      <c r="AU9" s="25">
        <f ca="1">IFERROR((1+'US Inflation'!$C10)*(1+('Black Market End of Year'!AU9-'Black Market End of Year'!AU8)/'Black Market End of Year'!AU8)-1,"Error")</f>
        <v>9.4030312403337035E-4</v>
      </c>
      <c r="AV9" s="25" t="str">
        <f ca="1">IFERROR((1+'US Inflation'!$C10)*(1+('Black Market End of Year'!AV9-'Black Market End of Year'!AV8)/'Black Market End of Year'!AV8)-1,"Error")</f>
        <v>Error</v>
      </c>
      <c r="AW9" s="25" t="str">
        <f ca="1">IFERROR((1+'US Inflation'!$C10)*(1+('Black Market End of Year'!AW9-'Black Market End of Year'!AW8)/'Black Market End of Year'!AW8)-1,"Error")</f>
        <v>Error</v>
      </c>
      <c r="AX9" s="25" t="str">
        <f ca="1">IFERROR((1+'US Inflation'!$C10)*(1+('Black Market End of Year'!AX9-'Black Market End of Year'!AX8)/'Black Market End of Year'!AX8)-1,"Error")</f>
        <v>Error</v>
      </c>
      <c r="AY9" s="25">
        <f ca="1">IFERROR((1+'US Inflation'!$C10)*(1+('Black Market End of Year'!AY9-'Black Market End of Year'!AY8)/'Black Market End of Year'!AY8)-1,"Error")</f>
        <v>-9.9753896636586292E-3</v>
      </c>
      <c r="AZ9" s="25">
        <f ca="1">IFERROR((1+'US Inflation'!$C10)*(1+('Black Market End of Year'!AZ9-'Black Market End of Year'!AZ8)/'Black Market End of Year'!AZ8)-1,"Error")</f>
        <v>7.547169811320753E-3</v>
      </c>
      <c r="BA9" s="25" t="str">
        <f ca="1">IFERROR((1+'US Inflation'!$C10)*(1+('Black Market End of Year'!BA9-'Black Market End of Year'!BA8)/'Black Market End of Year'!BA8)-1,"Error")</f>
        <v>Error</v>
      </c>
      <c r="BB9" s="25" t="str">
        <f ca="1">IFERROR((1+'US Inflation'!$C10)*(1+('Black Market End of Year'!BB9-'Black Market End of Year'!BB8)/'Black Market End of Year'!BB8)-1,"Error")</f>
        <v>Error</v>
      </c>
      <c r="BC9" s="25">
        <f ca="1">IFERROR((1+'US Inflation'!$C10)*(1+('Black Market End of Year'!BC9-'Black Market End of Year'!BC8)/'Black Market End of Year'!BC8)-1,"Error")</f>
        <v>7.547169811320753E-3</v>
      </c>
      <c r="BD9" s="25" t="str">
        <f ca="1">IFERROR((1+'US Inflation'!$C10)*(1+('Black Market End of Year'!BD9-'Black Market End of Year'!BD8)/'Black Market End of Year'!BD8)-1,"Error")</f>
        <v>Error</v>
      </c>
      <c r="BE9" s="25" t="str">
        <f ca="1">IFERROR((1+'US Inflation'!$C10)*(1+('Black Market End of Year'!BE9-'Black Market End of Year'!BE8)/'Black Market End of Year'!BE8)-1,"Error")</f>
        <v>Error</v>
      </c>
      <c r="BF9" s="25">
        <f ca="1">IFERROR((1+'US Inflation'!$C10)*(1+('Black Market End of Year'!BF9-'Black Market End of Year'!BF8)/'Black Market End of Year'!BF8)-1,"Error")</f>
        <v>-0.53343696397941687</v>
      </c>
      <c r="BG9" s="25">
        <f ca="1">IFERROR((1+'US Inflation'!$C10)*(1+('Black Market End of Year'!BG9-'Black Market End of Year'!BG8)/'Black Market End of Year'!BG8)-1,"Error")</f>
        <v>-3.7663280116110309E-2</v>
      </c>
      <c r="BH9" s="25" t="str">
        <f ca="1">IFERROR((1+'US Inflation'!$C10)*(1+('Black Market End of Year'!BH9-'Black Market End of Year'!BH8)/'Black Market End of Year'!BH8)-1,"Error")</f>
        <v>Error</v>
      </c>
      <c r="BI9" s="25" t="str">
        <f ca="1">IFERROR((1+'US Inflation'!$C10)*(1+('Black Market End of Year'!BI9-'Black Market End of Year'!BI8)/'Black Market End of Year'!BI8)-1,"Error")</f>
        <v>Error</v>
      </c>
      <c r="BJ9" s="25">
        <f ca="1">IFERROR((1+'US Inflation'!$C10)*(1+('Black Market End of Year'!BJ9-'Black Market End of Year'!BJ8)/'Black Market End of Year'!BJ8)-1,"Error")</f>
        <v>7.547169811320753E-3</v>
      </c>
      <c r="BK9" s="25">
        <f ca="1">IFERROR((1+'US Inflation'!$C10)*(1+('Black Market End of Year'!BK9-'Black Market End of Year'!BK8)/'Black Market End of Year'!BK8)-1,"Error")</f>
        <v>1.7897574123988402E-3</v>
      </c>
      <c r="BL9" s="25">
        <f ca="1">IFERROR((1+'US Inflation'!$C10)*(1+('Black Market End of Year'!BL9-'Black Market End of Year'!BL8)/'Black Market End of Year'!BL8)-1,"Error")</f>
        <v>-3.4786744886634025E-2</v>
      </c>
      <c r="BM9" s="25">
        <f ca="1">IFERROR((1+'US Inflation'!$C10)*(1+('Black Market End of Year'!BM9-'Black Market End of Year'!BM8)/'Black Market End of Year'!BM8)-1,"Error")</f>
        <v>7.547169811320753E-3</v>
      </c>
      <c r="BN9" s="25" t="str">
        <f ca="1">IFERROR((1+'US Inflation'!$C10)*(1+('Black Market End of Year'!BN9-'Black Market End of Year'!BN8)/'Black Market End of Year'!BN8)-1,"Error")</f>
        <v>Error</v>
      </c>
      <c r="BO9" s="25" t="str">
        <f ca="1">IFERROR((1+'US Inflation'!$C10)*(1+('Black Market End of Year'!BO9-'Black Market End of Year'!BO8)/'Black Market End of Year'!BO8)-1,"Error")</f>
        <v>Error</v>
      </c>
      <c r="BP9" s="25" t="str">
        <f ca="1">IFERROR((1+'US Inflation'!$C10)*(1+('Black Market End of Year'!BP9-'Black Market End of Year'!BP8)/'Black Market End of Year'!BP8)-1,"Error")</f>
        <v>Error</v>
      </c>
      <c r="BQ9" s="25" t="str">
        <f ca="1">IFERROR((1+'US Inflation'!$C10)*(1+('Black Market End of Year'!BQ9-'Black Market End of Year'!BQ8)/'Black Market End of Year'!BQ8)-1,"Error")</f>
        <v>Error</v>
      </c>
      <c r="BR9" s="25" t="str">
        <f ca="1">IFERROR((1+'US Inflation'!$C10)*(1+('Black Market End of Year'!BR9-'Black Market End of Year'!BR8)/'Black Market End of Year'!BR8)-1,"Error")</f>
        <v>Error</v>
      </c>
      <c r="BS9" s="25" t="str">
        <f ca="1">IFERROR((1+'US Inflation'!$C10)*(1+('Black Market End of Year'!BS9-'Black Market End of Year'!BS8)/'Black Market End of Year'!BS8)-1,"Error")</f>
        <v>Error</v>
      </c>
      <c r="BT9" s="25" t="str">
        <f ca="1">IFERROR((1+'US Inflation'!$C10)*(1+('Black Market End of Year'!BT9-'Black Market End of Year'!BT8)/'Black Market End of Year'!BT8)-1,"Error")</f>
        <v>Error</v>
      </c>
      <c r="BU9" s="25" t="str">
        <f ca="1">IFERROR((1+'US Inflation'!$C10)*(1+('Black Market End of Year'!BU9-'Black Market End of Year'!BU8)/'Black Market End of Year'!BU8)-1,"Error")</f>
        <v>Error</v>
      </c>
      <c r="BV9" s="25">
        <f ca="1">IFERROR((1+'US Inflation'!$C10)*(1+('Black Market End of Year'!BV9-'Black Market End of Year'!BV8)/'Black Market End of Year'!BV8)-1,"Error")</f>
        <v>3.3717226170056458E-2</v>
      </c>
      <c r="BW9" s="25">
        <f ca="1">IFERROR((1+'US Inflation'!$C10)*(1+('Black Market End of Year'!BW9-'Black Market End of Year'!BW8)/'Black Market End of Year'!BW8)-1,"Error")</f>
        <v>-8.0490932405202442E-2</v>
      </c>
      <c r="BX9" s="25" t="str">
        <f ca="1">IFERROR((1+'US Inflation'!$C10)*(1+('Black Market End of Year'!BX9-'Black Market End of Year'!BX8)/'Black Market End of Year'!BX8)-1,"Error")</f>
        <v>Error</v>
      </c>
      <c r="BY9" s="25" t="str">
        <f ca="1">IFERROR((1+'US Inflation'!$C10)*(1+('Black Market End of Year'!BY9-'Black Market End of Year'!BY8)/'Black Market End of Year'!BY8)-1,"Error")</f>
        <v>Error</v>
      </c>
      <c r="BZ9" s="25" t="str">
        <f ca="1">IFERROR((1+'US Inflation'!$C10)*(1+('Black Market End of Year'!BZ9-'Black Market End of Year'!BZ8)/'Black Market End of Year'!BZ8)-1,"Error")</f>
        <v>Error</v>
      </c>
      <c r="CA9" s="25" t="str">
        <f ca="1">IFERROR((1+'US Inflation'!$C10)*(1+('Black Market End of Year'!CA9-'Black Market End of Year'!CA8)/'Black Market End of Year'!CA8)-1,"Error")</f>
        <v>Error</v>
      </c>
      <c r="CB9" s="25" t="str">
        <f ca="1">IFERROR((1+'US Inflation'!$C10)*(1+('Black Market End of Year'!CB9-'Black Market End of Year'!CB8)/'Black Market End of Year'!CB8)-1,"Error")</f>
        <v>Error</v>
      </c>
      <c r="CC9" s="25">
        <f ca="1">IFERROR((1+'US Inflation'!$C10)*(1+('Black Market End of Year'!CC9-'Black Market End of Year'!CC8)/'Black Market End of Year'!CC8)-1,"Error")</f>
        <v>-7.9123554473524038E-2</v>
      </c>
      <c r="CD9" s="25" t="str">
        <f ca="1">IFERROR((1+'US Inflation'!$C10)*(1+('Black Market End of Year'!CD9-'Black Market End of Year'!CD8)/'Black Market End of Year'!CD8)-1,"Error")</f>
        <v>Error</v>
      </c>
      <c r="CE9" s="25" t="str">
        <f ca="1">IFERROR((1+'US Inflation'!$C10)*(1+('Black Market End of Year'!CE9-'Black Market End of Year'!CE8)/'Black Market End of Year'!CE8)-1,"Error")</f>
        <v>Error</v>
      </c>
      <c r="CF9" s="25">
        <f ca="1">IFERROR((1+'US Inflation'!$C10)*(1+('Black Market End of Year'!CF9-'Black Market End of Year'!CF8)/'Black Market End of Year'!CF8)-1,"Error")</f>
        <v>1.0024999999999999</v>
      </c>
      <c r="CG9" s="25" t="str">
        <f ca="1">IFERROR((1+'US Inflation'!$C10)*(1+('Black Market End of Year'!CG9-'Black Market End of Year'!CG8)/'Black Market End of Year'!CG8)-1,"Error")</f>
        <v>Error</v>
      </c>
      <c r="CH9" s="25" t="str">
        <f ca="1">IFERROR((1+'US Inflation'!$C10)*(1+('Black Market End of Year'!CH9-'Black Market End of Year'!CH8)/'Black Market End of Year'!CH8)-1,"Error")</f>
        <v>Error</v>
      </c>
      <c r="CI9" s="25" t="str">
        <f ca="1">IFERROR((1+'US Inflation'!$C10)*(1+('Black Market End of Year'!CI9-'Black Market End of Year'!CI8)/'Black Market End of Year'!CI8)-1,"Error")</f>
        <v>Error</v>
      </c>
      <c r="CJ9" s="25" t="str">
        <f ca="1">IFERROR((1+'US Inflation'!$C10)*(1+('Black Market End of Year'!CJ9-'Black Market End of Year'!CJ8)/'Black Market End of Year'!CJ8)-1,"Error")</f>
        <v>Error</v>
      </c>
      <c r="CK9" s="25" t="str">
        <f ca="1">IFERROR((1+'US Inflation'!$C10)*(1+('Black Market End of Year'!CK9-'Black Market End of Year'!CK8)/'Black Market End of Year'!CK8)-1,"Error")</f>
        <v>Error</v>
      </c>
      <c r="CL9" s="25" t="str">
        <f ca="1">IFERROR((1+'US Inflation'!$C10)*(1+('Black Market End of Year'!CL9-'Black Market End of Year'!CL8)/'Black Market End of Year'!CL8)-1,"Error")</f>
        <v>Error</v>
      </c>
      <c r="CM9" s="25" t="str">
        <f ca="1">IFERROR((1+'US Inflation'!$C10)*(1+('Black Market End of Year'!CM9-'Black Market End of Year'!CM8)/'Black Market End of Year'!CM8)-1,"Error")</f>
        <v>Error</v>
      </c>
      <c r="CN9" s="25" t="str">
        <f ca="1">IFERROR((1+'US Inflation'!$C10)*(1+('Black Market End of Year'!CN9-'Black Market End of Year'!CN8)/'Black Market End of Year'!CN8)-1,"Error")</f>
        <v>Error</v>
      </c>
      <c r="CO9" s="25" t="str">
        <f ca="1">IFERROR((1+'US Inflation'!$C10)*(1+('Black Market End of Year'!CO9-'Black Market End of Year'!CO8)/'Black Market End of Year'!CO8)-1,"Error")</f>
        <v>Error</v>
      </c>
      <c r="CP9" s="25">
        <f ca="1">IFERROR((1+'US Inflation'!$C10)*(1+('Black Market End of Year'!CP9-'Black Market End of Year'!CP8)/'Black Market End of Year'!CP8)-1,"Error")</f>
        <v>7.547169811320753E-3</v>
      </c>
      <c r="CQ9" s="25">
        <f ca="1">IFERROR((1+'US Inflation'!$C10)*(1+('Black Market End of Year'!CQ9-'Black Market End of Year'!CQ8)/'Black Market End of Year'!CQ8)-1,"Error")</f>
        <v>7.547169811320753E-3</v>
      </c>
      <c r="CR9" s="25">
        <f ca="1">IFERROR((1+'US Inflation'!$C10)*(1+('Black Market End of Year'!CR9-'Black Market End of Year'!CR8)/'Black Market End of Year'!CR8)-1,"Error")</f>
        <v>-1.4210493324139595E-2</v>
      </c>
      <c r="CS9" s="25">
        <f ca="1">IFERROR((1+'US Inflation'!$C10)*(1+('Black Market End of Year'!CS9-'Black Market End of Year'!CS8)/'Black Market End of Year'!CS8)-1,"Error")</f>
        <v>0.10725235849056602</v>
      </c>
      <c r="CT9" s="25">
        <f ca="1">IFERROR((1+'US Inflation'!$C10)*(1+('Black Market End of Year'!CT9-'Black Market End of Year'!CT8)/'Black Market End of Year'!CT8)-1,"Error")</f>
        <v>-5.5424528301886822E-2</v>
      </c>
      <c r="CU9" s="25">
        <f ca="1">IFERROR((1+'US Inflation'!$C10)*(1+('Black Market End of Year'!CU9-'Black Market End of Year'!CU8)/'Black Market End of Year'!CU8)-1,"Error")</f>
        <v>-3.7651207899841221E-2</v>
      </c>
      <c r="CV9" s="25">
        <f ca="1">IFERROR((1+'US Inflation'!$C10)*(1+('Black Market End of Year'!CV9-'Black Market End of Year'!CV8)/'Black Market End of Year'!CV8)-1,"Error")</f>
        <v>0.37938005390835583</v>
      </c>
      <c r="CW9" s="25">
        <f ca="1">IFERROR((1+'US Inflation'!$C10)*(1+('Black Market End of Year'!CW9-'Black Market End of Year'!CW8)/'Black Market End of Year'!CW8)-1,"Error")</f>
        <v>0.13056164984642393</v>
      </c>
      <c r="CX9" s="25">
        <f ca="1">IFERROR((1+'US Inflation'!$C10)*(1+('Black Market End of Year'!CX9-'Black Market End of Year'!CX8)/'Black Market End of Year'!CX8)-1,"Error")</f>
        <v>-1.5094339622641506E-2</v>
      </c>
      <c r="CY9" s="25">
        <f ca="1">IFERROR((1+'US Inflation'!$C10)*(1+('Black Market End of Year'!CY9-'Black Market End of Year'!CY8)/'Black Market End of Year'!CY8)-1,"Error")</f>
        <v>-7.4908476485497921E-3</v>
      </c>
      <c r="CZ9" s="25" t="str">
        <f ca="1">IFERROR((1+'US Inflation'!$C10)*(1+('Black Market End of Year'!CZ9-'Black Market End of Year'!CZ8)/'Black Market End of Year'!CZ8)-1,"Error")</f>
        <v>Error</v>
      </c>
      <c r="DA9" s="25">
        <f ca="1">IFERROR((1+'US Inflation'!$C10)*(1+('Black Market End of Year'!DA9-'Black Market End of Year'!DA8)/'Black Market End of Year'!DA8)-1,"Error")</f>
        <v>8.1270133456051274E-2</v>
      </c>
      <c r="DB9" s="25">
        <f ca="1">IFERROR((1+'US Inflation'!$C10)*(1+('Black Market End of Year'!DB9-'Black Market End of Year'!DB8)/'Black Market End of Year'!DB8)-1,"Error")</f>
        <v>-3.9878578656027397E-4</v>
      </c>
      <c r="DC9" s="25" t="str">
        <f ca="1">IFERROR((1+'US Inflation'!$C10)*(1+('Black Market End of Year'!DC9-'Black Market End of Year'!DC8)/'Black Market End of Year'!DC8)-1,"Error")</f>
        <v>Error</v>
      </c>
      <c r="DD9" s="25">
        <f ca="1">IFERROR((1+'US Inflation'!$C10)*(1+('Black Market End of Year'!DD9-'Black Market End of Year'!DD8)/'Black Market End of Year'!DD8)-1,"Error")</f>
        <v>5.6103659922709603E-2</v>
      </c>
      <c r="DE9" s="25" t="str">
        <f ca="1">IFERROR((1+'US Inflation'!$C10)*(1+('Black Market End of Year'!DE9-'Black Market End of Year'!DE8)/'Black Market End of Year'!DE8)-1,"Error")</f>
        <v>Error</v>
      </c>
      <c r="DF9" s="25">
        <f ca="1">IFERROR((1+'US Inflation'!$C10)*(1+('Black Market End of Year'!DF9-'Black Market End of Year'!DF8)/'Black Market End of Year'!DF8)-1,"Error")</f>
        <v>3.6868358273693946E-3</v>
      </c>
      <c r="DG9" s="25" t="str">
        <f ca="1">IFERROR((1+'US Inflation'!$C10)*(1+('Black Market End of Year'!DG9-'Black Market End of Year'!DG8)/'Black Market End of Year'!DG8)-1,"Error")</f>
        <v>Error</v>
      </c>
      <c r="DH9" s="25" t="str">
        <f ca="1">IFERROR((1+'US Inflation'!$C10)*(1+('Black Market End of Year'!DH9-'Black Market End of Year'!DH8)/'Black Market End of Year'!DH8)-1,"Error")</f>
        <v>Error</v>
      </c>
      <c r="DI9" s="25" t="str">
        <f ca="1">IFERROR((1+'US Inflation'!$C10)*(1+('Black Market End of Year'!DI9-'Black Market End of Year'!DI8)/'Black Market End of Year'!DI8)-1,"Error")</f>
        <v>Error</v>
      </c>
      <c r="DJ9" s="25" t="str">
        <f ca="1">IFERROR((1+'US Inflation'!$C10)*(1+('Black Market End of Year'!DJ9-'Black Market End of Year'!DJ8)/'Black Market End of Year'!DJ8)-1,"Error")</f>
        <v>Error</v>
      </c>
      <c r="DK9" s="25">
        <f ca="1">IFERROR((1+'US Inflation'!$C10)*(1+('Black Market End of Year'!DK9-'Black Market End of Year'!DK8)/'Black Market End of Year'!DK8)-1,"Error")</f>
        <v>1.6388140161725069</v>
      </c>
      <c r="DL9" s="25" t="str">
        <f ca="1">IFERROR((1+'US Inflation'!$C10)*(1+('Black Market End of Year'!DL9-'Black Market End of Year'!DL8)/'Black Market End of Year'!DL8)-1,"Error")</f>
        <v>Error</v>
      </c>
      <c r="DM9" s="25" t="str">
        <f ca="1">IFERROR((1+'US Inflation'!$C10)*(1+('Black Market End of Year'!DM9-'Black Market End of Year'!DM8)/'Black Market End of Year'!DM8)-1,"Error")</f>
        <v>Error</v>
      </c>
      <c r="DN9" s="25" t="str">
        <f ca="1">IFERROR((1+'US Inflation'!$C10)*(1+('Black Market End of Year'!DN9-'Black Market End of Year'!DN8)/'Black Market End of Year'!DN8)-1,"Error")</f>
        <v>Error</v>
      </c>
      <c r="DO9" s="25">
        <f ca="1">IFERROR((1+'US Inflation'!$C10)*(1+('Black Market End of Year'!DO9-'Black Market End of Year'!DO8)/'Black Market End of Year'!DO8)-1,"Error")</f>
        <v>8.6057338887527646E-2</v>
      </c>
      <c r="DP9" s="25" t="str">
        <f ca="1">IFERROR((1+'US Inflation'!$C10)*(1+('Black Market End of Year'!DP9-'Black Market End of Year'!DP8)/'Black Market End of Year'!DP8)-1,"Error")</f>
        <v>Error</v>
      </c>
      <c r="DQ9" s="25">
        <f ca="1">IFERROR((1+'US Inflation'!$C10)*(1+('Black Market End of Year'!DQ9-'Black Market End of Year'!DQ8)/'Black Market End of Year'!DQ8)-1,"Error")</f>
        <v>-0.10190781520996472</v>
      </c>
      <c r="DR9" s="25" t="str">
        <f ca="1">IFERROR((1+'US Inflation'!$C10)*(1+('Black Market End of Year'!DR9-'Black Market End of Year'!DR8)/'Black Market End of Year'!DR8)-1,"Error")</f>
        <v>Error</v>
      </c>
      <c r="DS9" s="25" t="str">
        <f ca="1">IFERROR((1+'US Inflation'!$C10)*(1+('Black Market End of Year'!DS9-'Black Market End of Year'!DS8)/'Black Market End of Year'!DS8)-1,"Error")</f>
        <v>Error</v>
      </c>
      <c r="DT9" s="25">
        <f ca="1">IFERROR((1+'US Inflation'!$C10)*(1+('Black Market End of Year'!DT9-'Black Market End of Year'!DT8)/'Black Market End of Year'!DT8)-1,"Error")</f>
        <v>-7.7186963979415379E-3</v>
      </c>
      <c r="DU9" s="25" t="str">
        <f ca="1">IFERROR((1+'US Inflation'!$C10)*(1+('Black Market End of Year'!DU9-'Black Market End of Year'!DU8)/'Black Market End of Year'!DU8)-1,"Error")</f>
        <v>Error</v>
      </c>
      <c r="DV9" s="25" t="str">
        <f ca="1">IFERROR((1+'US Inflation'!$C10)*(1+('Black Market End of Year'!DV9-'Black Market End of Year'!DV8)/'Black Market End of Year'!DV8)-1,"Error")</f>
        <v>Error</v>
      </c>
      <c r="DW9" s="25">
        <f ca="1">IFERROR((1+'US Inflation'!$C10)*(1+('Black Market End of Year'!DW9-'Black Market End of Year'!DW8)/'Black Market End of Year'!DW8)-1,"Error")</f>
        <v>-5.2689879260051642E-3</v>
      </c>
      <c r="DX9" s="25" t="str">
        <f ca="1">IFERROR((1+'US Inflation'!$C10)*(1+('Black Market End of Year'!DX9-'Black Market End of Year'!DX8)/'Black Market End of Year'!DX8)-1,"Error")</f>
        <v>Error</v>
      </c>
      <c r="DY9" s="25" t="str">
        <f ca="1">IFERROR((1+'US Inflation'!$C10)*(1+('Black Market End of Year'!DY9-'Black Market End of Year'!DY8)/'Black Market End of Year'!DY8)-1,"Error")</f>
        <v>Error</v>
      </c>
      <c r="DZ9" s="25" t="str">
        <f ca="1">IFERROR((1+'US Inflation'!$C10)*(1+('Black Market End of Year'!DZ9-'Black Market End of Year'!DZ8)/'Black Market End of Year'!DZ8)-1,"Error")</f>
        <v>Error</v>
      </c>
      <c r="EA9" s="25" t="str">
        <f ca="1">IFERROR((1+'US Inflation'!$C10)*(1+('Black Market End of Year'!EA9-'Black Market End of Year'!EA8)/'Black Market End of Year'!EA8)-1,"Error")</f>
        <v>Error</v>
      </c>
      <c r="EB9" s="25">
        <f ca="1">IFERROR((1+'US Inflation'!$C10)*(1+('Black Market End of Year'!EB9-'Black Market End of Year'!EB8)/'Black Market End of Year'!EB8)-1,"Error")</f>
        <v>-4.1601472618499669E-2</v>
      </c>
      <c r="EC9" s="25" t="str">
        <f ca="1">IFERROR((1+'US Inflation'!$C10)*(1+('Black Market End of Year'!EC9-'Black Market End of Year'!EC8)/'Black Market End of Year'!EC8)-1,"Error")</f>
        <v>Error</v>
      </c>
      <c r="ED9" s="25" t="str">
        <f ca="1">IFERROR((1+'US Inflation'!$C10)*(1+('Black Market End of Year'!ED9-'Black Market End of Year'!ED8)/'Black Market End of Year'!ED8)-1,"Error")</f>
        <v>Error</v>
      </c>
      <c r="EE9" s="25" t="str">
        <f ca="1">IFERROR((1+'US Inflation'!$C10)*(1+('Black Market End of Year'!EE9-'Black Market End of Year'!EE8)/'Black Market End of Year'!EE8)-1,"Error")</f>
        <v>Error</v>
      </c>
      <c r="EF9" s="25" t="str">
        <f ca="1">IFERROR((1+'US Inflation'!$C10)*(1+('Black Market End of Year'!EF9-'Black Market End of Year'!EF8)/'Black Market End of Year'!EF8)-1,"Error")</f>
        <v>Error</v>
      </c>
      <c r="EG9" s="25" t="str">
        <f ca="1">IFERROR((1+'US Inflation'!$C10)*(1+('Black Market End of Year'!EG9-'Black Market End of Year'!EG8)/'Black Market End of Year'!EG8)-1,"Error")</f>
        <v>Error</v>
      </c>
      <c r="EH9" s="25" t="str">
        <f ca="1">IFERROR((1+'US Inflation'!$C10)*(1+('Black Market End of Year'!EH9-'Black Market End of Year'!EH8)/'Black Market End of Year'!EH8)-1,"Error")</f>
        <v>Error</v>
      </c>
      <c r="EI9" s="25" t="str">
        <f ca="1">IFERROR((1+'US Inflation'!$C10)*(1+('Black Market End of Year'!EI9-'Black Market End of Year'!EI8)/'Black Market End of Year'!EI8)-1,"Error")</f>
        <v>Error</v>
      </c>
      <c r="EJ9" s="25" t="str">
        <f ca="1">IFERROR((1+'US Inflation'!$C10)*(1+('Black Market End of Year'!EJ9-'Black Market End of Year'!EJ8)/'Black Market End of Year'!EJ8)-1,"Error")</f>
        <v>Error</v>
      </c>
      <c r="EK9" s="25">
        <f ca="1">IFERROR((1+'US Inflation'!$C10)*(1+('Black Market End of Year'!EK9-'Black Market End of Year'!EK8)/'Black Market End of Year'!EK8)-1,"Error")</f>
        <v>6.376964039182198E-3</v>
      </c>
      <c r="EL9" s="25" t="str">
        <f ca="1">IFERROR((1+'US Inflation'!$C10)*(1+('Black Market End of Year'!EL9-'Black Market End of Year'!EL8)/'Black Market End of Year'!EL8)-1,"Error")</f>
        <v>Error</v>
      </c>
      <c r="EM9" s="25" t="str">
        <f ca="1">IFERROR((1+'US Inflation'!$C10)*(1+('Black Market End of Year'!EM9-'Black Market End of Year'!EM8)/'Black Market End of Year'!EM8)-1,"Error")</f>
        <v>Error</v>
      </c>
      <c r="EN9" s="25" t="str">
        <f ca="1">IFERROR((1+'US Inflation'!$C10)*(1+('Black Market End of Year'!EN9-'Black Market End of Year'!EN8)/'Black Market End of Year'!EN8)-1,"Error")</f>
        <v>Error</v>
      </c>
      <c r="EO9" s="25" t="str">
        <f ca="1">IFERROR((1+'US Inflation'!$C10)*(1+('Black Market End of Year'!EO9-'Black Market End of Year'!EO8)/'Black Market End of Year'!EO8)-1,"Error")</f>
        <v>Error</v>
      </c>
      <c r="EP9" s="25" t="str">
        <f ca="1">IFERROR((1+'US Inflation'!$C10)*(1+('Black Market End of Year'!EP9-'Black Market End of Year'!EP8)/'Black Market End of Year'!EP8)-1,"Error")</f>
        <v>Error</v>
      </c>
      <c r="EQ9" s="25" t="str">
        <f ca="1">IFERROR((1+'US Inflation'!$C10)*(1+('Black Market End of Year'!EQ9-'Black Market End of Year'!EQ8)/'Black Market End of Year'!EQ8)-1,"Error")</f>
        <v>Error</v>
      </c>
      <c r="ER9" s="25" t="str">
        <f ca="1">IFERROR((1+'US Inflation'!$C10)*(1+('Black Market End of Year'!ER9-'Black Market End of Year'!ER8)/'Black Market End of Year'!ER8)-1,"Error")</f>
        <v>Error</v>
      </c>
      <c r="ES9" s="25" t="str">
        <f ca="1">IFERROR((1+'US Inflation'!$C10)*(1+('Black Market End of Year'!ES9-'Black Market End of Year'!ES8)/'Black Market End of Year'!ES8)-1,"Error")</f>
        <v>Error</v>
      </c>
      <c r="ET9" s="25" t="str">
        <f ca="1">IFERROR((1+'US Inflation'!$C10)*(1+('Black Market End of Year'!ET9-'Black Market End of Year'!ET8)/'Black Market End of Year'!ET8)-1,"Error")</f>
        <v>Error</v>
      </c>
      <c r="EU9" s="25" t="str">
        <f ca="1">IFERROR((1+'US Inflation'!$C10)*(1+('Black Market End of Year'!EU9-'Black Market End of Year'!EU8)/'Black Market End of Year'!EU8)-1,"Error")</f>
        <v>Error</v>
      </c>
      <c r="EV9" s="25" t="str">
        <f ca="1">IFERROR((1+'US Inflation'!$C10)*(1+('Black Market End of Year'!EV9-'Black Market End of Year'!EV8)/'Black Market End of Year'!EV8)-1,"Error")</f>
        <v>Error</v>
      </c>
      <c r="EW9" s="25" t="str">
        <f ca="1">IFERROR((1+'US Inflation'!$C10)*(1+('Black Market End of Year'!EW9-'Black Market End of Year'!EW8)/'Black Market End of Year'!EW8)-1,"Error")</f>
        <v>Error</v>
      </c>
      <c r="EX9" s="25">
        <f ca="1">IFERROR((1+'US Inflation'!$C10)*(1+('Black Market End of Year'!EX9-'Black Market End of Year'!EX8)/'Black Market End of Year'!EX8)-1,"Error")</f>
        <v>-2.313954602049606E-2</v>
      </c>
      <c r="EY9" s="25" t="str">
        <f ca="1">IFERROR((1+'US Inflation'!$C10)*(1+('Black Market End of Year'!EY9-'Black Market End of Year'!EY8)/'Black Market End of Year'!EY8)-1,"Error")</f>
        <v>Error</v>
      </c>
      <c r="EZ9" s="25" t="str">
        <f ca="1">IFERROR((1+'US Inflation'!$C10)*(1+('Black Market End of Year'!EZ9-'Black Market End of Year'!EZ8)/'Black Market End of Year'!EZ8)-1,"Error")</f>
        <v>Error</v>
      </c>
      <c r="FA9" s="25">
        <f ca="1">IFERROR((1+'US Inflation'!$C10)*(1+('Black Market End of Year'!FA9-'Black Market End of Year'!FA8)/'Black Market End of Year'!FA8)-1,"Error")</f>
        <v>-9.9753896636586292E-3</v>
      </c>
      <c r="FB9" s="25">
        <f ca="1">IFERROR((1+'US Inflation'!$C10)*(1+('Black Market End of Year'!FB9-'Black Market End of Year'!FB8)/'Black Market End of Year'!FB8)-1,"Error")</f>
        <v>6.6733683884936612E-2</v>
      </c>
      <c r="FC9" s="25" t="str">
        <f ca="1">IFERROR((1+'US Inflation'!$C10)*(1+('Black Market End of Year'!FC9-'Black Market End of Year'!FC8)/'Black Market End of Year'!FC8)-1,"Error")</f>
        <v>Error</v>
      </c>
      <c r="FD9" s="25" t="str">
        <f ca="1">IFERROR((1+'US Inflation'!$C10)*(1+('Black Market End of Year'!FD9-'Black Market End of Year'!FD8)/'Black Market End of Year'!FD8)-1,"Error")</f>
        <v>Error</v>
      </c>
      <c r="FE9" s="25" t="str">
        <f ca="1">IFERROR((1+'US Inflation'!$C10)*(1+('Black Market End of Year'!FE9-'Black Market End of Year'!FE8)/'Black Market End of Year'!FE8)-1,"Error")</f>
        <v>Error</v>
      </c>
      <c r="FF9" s="25" t="str">
        <f ca="1">IFERROR((1+'US Inflation'!$C10)*(1+('Black Market End of Year'!FF9-'Black Market End of Year'!FF8)/'Black Market End of Year'!FF8)-1,"Error")</f>
        <v>Error</v>
      </c>
      <c r="FG9" s="25" t="str">
        <f ca="1">IFERROR((1+'US Inflation'!$C10)*(1+('Black Market End of Year'!FG9-'Black Market End of Year'!FG8)/'Black Market End of Year'!FG8)-1,"Error")</f>
        <v>Error</v>
      </c>
      <c r="FH9" s="25">
        <f ca="1">IFERROR((1+'US Inflation'!$C10)*(1+('Black Market End of Year'!FH9-'Black Market End of Year'!FH8)/'Black Market End of Year'!FH8)-1,"Error")</f>
        <v>7.547169811320753E-3</v>
      </c>
      <c r="FI9" s="25" t="str">
        <f ca="1">IFERROR((1+'US Inflation'!$C10)*(1+('Black Market End of Year'!FI9-'Black Market End of Year'!FI8)/'Black Market End of Year'!FI8)-1,"Error")</f>
        <v>Error</v>
      </c>
      <c r="FJ9" s="25">
        <f ca="1">IFERROR((1+'US Inflation'!$C10)*(1+('Black Market End of Year'!FJ9-'Black Market End of Year'!FJ8)/'Black Market End of Year'!FJ8)-1,"Error")</f>
        <v>0.13301530793876815</v>
      </c>
      <c r="FK9" s="25" t="str">
        <f ca="1">IFERROR((1+'US Inflation'!$C10)*(1+('Black Market End of Year'!FK9-'Black Market End of Year'!FK8)/'Black Market End of Year'!FK8)-1,"Error")</f>
        <v>Error</v>
      </c>
      <c r="FL9" s="25" t="str">
        <f ca="1">IFERROR((1+'US Inflation'!$C10)*(1+('Black Market End of Year'!FL9-'Black Market End of Year'!FL8)/'Black Market End of Year'!FL8)-1,"Error")</f>
        <v>Error</v>
      </c>
      <c r="FM9" s="25" t="str">
        <f ca="1">IFERROR((1+'US Inflation'!$C10)*(1+('Black Market End of Year'!FM9-'Black Market End of Year'!FM8)/'Black Market End of Year'!FM8)-1,"Error")</f>
        <v>Error</v>
      </c>
      <c r="FN9" s="25">
        <f ca="1">IFERROR((1+'US Inflation'!$C10)*(1+('Black Market End of Year'!FN9-'Black Market End of Year'!FN8)/'Black Market End of Year'!FN8)-1,"Error")</f>
        <v>0.19582618639222416</v>
      </c>
      <c r="FO9" s="25">
        <f ca="1">IFERROR((1+'US Inflation'!$C10)*(1+('Black Market End of Year'!FO9-'Black Market End of Year'!FO8)/'Black Market End of Year'!FO8)-1,"Error")</f>
        <v>0.27150521429863161</v>
      </c>
      <c r="FP9" s="25">
        <f ca="1">IFERROR((1+'US Inflation'!$C10)*(1+('Black Market End of Year'!FP9-'Black Market End of Year'!FP8)/'Black Market End of Year'!FP8)-1,"Error")</f>
        <v>-2.8043422072886459E-3</v>
      </c>
      <c r="FQ9" s="25" t="str">
        <f ca="1">IFERROR((1+'US Inflation'!$C10)*(1+('Black Market End of Year'!FQ9-'Black Market End of Year'!FQ8)/'Black Market End of Year'!FQ8)-1,"Error")</f>
        <v>Error</v>
      </c>
      <c r="FR9" s="25">
        <f ca="1">IFERROR((1+'US Inflation'!$C10)*(1+('Black Market End of Year'!FR9-'Black Market End of Year'!FR8)/'Black Market End of Year'!FR8)-1,"Error")</f>
        <v>0.91558350803633815</v>
      </c>
      <c r="FS9" s="25">
        <f ca="1">IFERROR((1+'US Inflation'!$C10)*(1+('Black Market End of Year'!FS9-'Black Market End of Year'!FS8)/'Black Market End of Year'!FS8)-1,"Error")</f>
        <v>7.547169811320753E-3</v>
      </c>
      <c r="FT9" s="25" t="str">
        <f ca="1">IFERROR((1+'US Inflation'!$C10)*(1+('Black Market End of Year'!FT9-'Black Market End of Year'!FT8)/'Black Market End of Year'!FT8)-1,"Error")</f>
        <v>Error</v>
      </c>
      <c r="FU9" s="25" t="str">
        <f ca="1">IFERROR((1+'US Inflation'!$C10)*(1+('Black Market End of Year'!FU9-'Black Market End of Year'!FU8)/'Black Market End of Year'!FU8)-1,"Error")</f>
        <v>Error</v>
      </c>
      <c r="FV9" s="25" t="str">
        <f ca="1">IFERROR((1+'US Inflation'!$C10)*(1+('Black Market End of Year'!FV9-'Black Market End of Year'!FV8)/'Black Market End of Year'!FV8)-1,"Error")</f>
        <v>Error</v>
      </c>
      <c r="FW9" s="25">
        <f ca="1">IFERROR((1+'US Inflation'!$C10)*(1+('Black Market End of Year'!FW9-'Black Market End of Year'!FW8)/'Black Market End of Year'!FW8)-1,"Error")</f>
        <v>0.12671941570298229</v>
      </c>
      <c r="FX9" s="25">
        <f ca="1">IFERROR((1+'US Inflation'!$C10)*(1+('Black Market End of Year'!FX9-'Black Market End of Year'!FX8)/'Black Market End of Year'!FX8)-1,"Error")</f>
        <v>0.14493996569468259</v>
      </c>
      <c r="FY9" s="25" t="str">
        <f ca="1">IFERROR((1+'US Inflation'!$C10)*(1+('Black Market End of Year'!FY9-'Black Market End of Year'!FY8)/'Black Market End of Year'!FY8)-1,"Error")</f>
        <v>Error</v>
      </c>
      <c r="FZ9" s="25" t="str">
        <f ca="1">IFERROR((1+'US Inflation'!$C10)*(1+('Black Market End of Year'!FZ9-'Black Market End of Year'!FZ8)/'Black Market End of Year'!FZ8)-1,"Error")</f>
        <v>Error</v>
      </c>
      <c r="GA9" s="25" t="str">
        <f ca="1">IFERROR((1+'US Inflation'!$C10)*(1+('Black Market End of Year'!GA9-'Black Market End of Year'!GA8)/'Black Market End of Year'!GA8)-1,"Error")</f>
        <v>Error</v>
      </c>
      <c r="GB9" s="25" t="str">
        <f ca="1">IFERROR((1+'US Inflation'!$C10)*(1+('Black Market End of Year'!GB9-'Black Market End of Year'!GB8)/'Black Market End of Year'!GB8)-1,"Error")</f>
        <v>Error</v>
      </c>
      <c r="GC9" s="25" t="str">
        <f ca="1">IFERROR((1+'US Inflation'!$C10)*(1+('Black Market End of Year'!GC9-'Black Market End of Year'!GC8)/'Black Market End of Year'!GC8)-1,"Error")</f>
        <v>Error</v>
      </c>
      <c r="GD9" s="25" t="str">
        <f ca="1">IFERROR((1+'US Inflation'!$C10)*(1+('Black Market End of Year'!GD9-'Black Market End of Year'!GD8)/'Black Market End of Year'!GD8)-1,"Error")</f>
        <v>Error</v>
      </c>
      <c r="GE9" s="25" t="str">
        <f ca="1">IFERROR((1+'US Inflation'!$C10)*(1+('Black Market End of Year'!GE9-'Black Market End of Year'!GE8)/'Black Market End of Year'!GE8)-1,"Error")</f>
        <v>Error</v>
      </c>
      <c r="GF9" s="25" t="str">
        <f ca="1">IFERROR((1+'US Inflation'!$C10)*(1+('Black Market End of Year'!GF9-'Black Market End of Year'!GF8)/'Black Market End of Year'!GF8)-1,"Error")</f>
        <v>Error</v>
      </c>
      <c r="GG9" s="25" t="str">
        <f ca="1">IFERROR((1+'US Inflation'!$C10)*(1+('Black Market End of Year'!GG9-'Black Market End of Year'!GG8)/'Black Market End of Year'!GG8)-1,"Error")</f>
        <v>Error</v>
      </c>
      <c r="GH9" s="25">
        <f ca="1">IFERROR((1+'US Inflation'!$C10)*(1+('Black Market End of Year'!GH9-'Black Market End of Year'!GH8)/'Black Market End of Year'!GH8)-1,"Error")</f>
        <v>1.8410212073437293E-2</v>
      </c>
      <c r="GI9" s="25" t="str">
        <f ca="1">IFERROR((1+'US Inflation'!$C10)*(1+('Black Market End of Year'!GI9-'Black Market End of Year'!GI8)/'Black Market End of Year'!GI8)-1,"Error")</f>
        <v>Error</v>
      </c>
      <c r="GJ9" s="25">
        <f ca="1">IFERROR((1+'US Inflation'!$C10)*(1+('Black Market End of Year'!GJ9-'Black Market End of Year'!GJ8)/'Black Market End of Year'!GJ8)-1,"Error")</f>
        <v>0.34339622641509426</v>
      </c>
      <c r="GK9" s="25" t="str">
        <f ca="1">IFERROR((1+'US Inflation'!$C10)*(1+('Black Market End of Year'!GK9-'Black Market End of Year'!GK8)/'Black Market End of Year'!GK8)-1,"Error")</f>
        <v>Error</v>
      </c>
      <c r="GL9" s="25" t="str">
        <f ca="1">IFERROR((1+'US Inflation'!$C10)*(1+('Black Market End of Year'!GL9-'Black Market End of Year'!GL8)/'Black Market End of Year'!GL8)-1,"Error")</f>
        <v>Error</v>
      </c>
      <c r="GM9" s="25">
        <f ca="1">IFERROR((1+'US Inflation'!$C10)*(1+('Black Market End of Year'!GM9-'Black Market End of Year'!GM8)/'Black Market End of Year'!GM8)-1,"Error")</f>
        <v>-4.1601472618499669E-2</v>
      </c>
      <c r="GN9" s="25" t="str">
        <f ca="1">IFERROR((1+'US Inflation'!$C10)*(1+('Black Market End of Year'!GN9-'Black Market End of Year'!GN8)/'Black Market End of Year'!GN8)-1,"Error")</f>
        <v>Error</v>
      </c>
      <c r="GO9" s="25" t="str">
        <f ca="1">IFERROR((1+'US Inflation'!$C10)*(1+('Black Market End of Year'!GO9-'Black Market End of Year'!GO8)/'Black Market End of Year'!GO8)-1,"Error")</f>
        <v>Error</v>
      </c>
      <c r="GP9" s="25" t="str">
        <f ca="1">IFERROR((1+'US Inflation'!$C10)*(1+('Black Market End of Year'!GP9-'Black Market End of Year'!GP8)/'Black Market End of Year'!GP8)-1,"Error")</f>
        <v>Error</v>
      </c>
      <c r="GQ9" s="25" t="str">
        <f ca="1">IFERROR((1+'US Inflation'!$C10)*(1+('Black Market End of Year'!GQ9-'Black Market End of Year'!GQ8)/'Black Market End of Year'!GQ8)-1,"Error")</f>
        <v>Error</v>
      </c>
      <c r="GR9" s="25" t="str">
        <f ca="1">IFERROR((1+'US Inflation'!$C10)*(1+('Black Market End of Year'!GR9-'Black Market End of Year'!GR8)/'Black Market End of Year'!GR8)-1,"Error")</f>
        <v>Error</v>
      </c>
      <c r="GS9" s="25">
        <f ca="1">IFERROR((1+'US Inflation'!$C10)*(1+('Black Market End of Year'!GS9-'Black Market End of Year'!GS8)/'Black Market End of Year'!GS8)-1,"Error")</f>
        <v>-2.2984562607204051E-2</v>
      </c>
      <c r="GT9" s="25">
        <f ca="1">IFERROR((1+'US Inflation'!$C10)*(1+('Black Market End of Year'!GT9-'Black Market End of Year'!GT8)/'Black Market End of Year'!GT8)-1,"Error")</f>
        <v>-8.6448320873383167E-2</v>
      </c>
      <c r="GU9" s="25">
        <f ca="1">IFERROR((1+'US Inflation'!$C10)*(1+('Black Market End of Year'!GU9-'Black Market End of Year'!GU8)/'Black Market End of Year'!GU8)-1,"Error")</f>
        <v>0.14248652291105124</v>
      </c>
      <c r="GV9" s="25" t="str">
        <f ca="1">IFERROR((1+'US Inflation'!$C10)*(1+('Black Market End of Year'!GV9-'Black Market End of Year'!GV8)/'Black Market End of Year'!GV8)-1,"Error")</f>
        <v>Error</v>
      </c>
      <c r="GW9" s="25" t="str">
        <f ca="1">IFERROR((1+'US Inflation'!$C10)*(1+('Black Market End of Year'!GW9-'Black Market End of Year'!GW8)/'Black Market End of Year'!GW8)-1,"Error")</f>
        <v>Error</v>
      </c>
      <c r="GX9" s="25" t="str">
        <f ca="1">IFERROR((1+'US Inflation'!$C10)*(1+('Black Market End of Year'!GX9-'Black Market End of Year'!GX8)/'Black Market End of Year'!GX8)-1,"Error")</f>
        <v>Error</v>
      </c>
      <c r="GY9" s="25" t="str">
        <f ca="1">IFERROR((1+'US Inflation'!$C10)*(1+('Black Market End of Year'!GY9-'Black Market End of Year'!GY8)/'Black Market End of Year'!GY8)-1,"Error")</f>
        <v>Error</v>
      </c>
      <c r="GZ9" s="25">
        <f ca="1">IFERROR((1+'US Inflation'!$C10)*(1+('Black Market End of Year'!GZ9-'Black Market End of Year'!GZ8)/'Black Market End of Year'!GZ8)-1,"Error")</f>
        <v>-2.7437106918238974E-2</v>
      </c>
      <c r="HA9" s="25">
        <f ca="1">IFERROR((1+'US Inflation'!$C10)*(1+('Black Market End of Year'!HA9-'Black Market End of Year'!HA8)/'Black Market End of Year'!HA8)-1,"Error")</f>
        <v>9.9012519837771151E-3</v>
      </c>
      <c r="HB9" s="25">
        <f ca="1">IFERROR((1+'US Inflation'!$C10)*(1+('Black Market End of Year'!HB9-'Black Market End of Year'!HB8)/'Black Market End of Year'!HB8)-1,"Error")</f>
        <v>1.5760869565217384E-2</v>
      </c>
      <c r="HC9" s="25">
        <f ca="1">IFERROR((1+'US Inflation'!$C10)*(1+('Black Market End of Year'!HC9-'Black Market End of Year'!HC8)/'Black Market End of Year'!HC8)-1,"Error")</f>
        <v>-1.2354996505939853E-2</v>
      </c>
      <c r="HD9" s="25" t="str">
        <f ca="1">IFERROR((1+'US Inflation'!$C10)*(1+('Black Market End of Year'!HD9-'Black Market End of Year'!HD8)/'Black Market End of Year'!HD8)-1,"Error")</f>
        <v>Error</v>
      </c>
      <c r="HE9" s="25" t="str">
        <f ca="1">IFERROR((1+'US Inflation'!$C10)*(1+('Black Market End of Year'!HE9-'Black Market End of Year'!HE8)/'Black Market End of Year'!HE8)-1,"Error")</f>
        <v>Error</v>
      </c>
      <c r="HF9" s="25">
        <f ca="1">IFERROR((1+'US Inflation'!$C10)*(1+('Black Market End of Year'!HF9-'Black Market End of Year'!HF8)/'Black Market End of Year'!HF8)-1,"Error")</f>
        <v>0.2654312668463612</v>
      </c>
      <c r="HG9" s="25" t="str">
        <f ca="1">IFERROR((1+'US Inflation'!$C10)*(1+('Black Market End of Year'!HG9-'Black Market End of Year'!HG8)/'Black Market End of Year'!HG8)-1,"Error")</f>
        <v>Error</v>
      </c>
      <c r="HH9" s="25" t="str">
        <f ca="1">IFERROR((1+'US Inflation'!$C10)*(1+('Black Market End of Year'!HH9-'Black Market End of Year'!HH8)/'Black Market End of Year'!HH8)-1,"Error")</f>
        <v>Error</v>
      </c>
      <c r="HI9" s="25" t="str">
        <f ca="1">IFERROR((1+'US Inflation'!$C10)*(1+('Black Market End of Year'!HI9-'Black Market End of Year'!HI8)/'Black Market End of Year'!HI8)-1,"Error")</f>
        <v>Error</v>
      </c>
      <c r="HJ9" s="25" t="str">
        <f ca="1">IFERROR((1+'US Inflation'!$C10)*(1+('Black Market End of Year'!HJ9-'Black Market End of Year'!HJ8)/'Black Market End of Year'!HJ8)-1,"Error")</f>
        <v>Error</v>
      </c>
      <c r="HK9" s="25" t="str">
        <f ca="1">IFERROR((1+'US Inflation'!$C10)*(1+('Black Market End of Year'!HK9-'Black Market End of Year'!HK8)/'Black Market End of Year'!HK8)-1,"Error")</f>
        <v>Error</v>
      </c>
      <c r="HL9" s="25" t="str">
        <f ca="1">IFERROR((1+'US Inflation'!$C10)*(1+('Black Market End of Year'!HL9-'Black Market End of Year'!HL8)/'Black Market End of Year'!HL8)-1,"Error")</f>
        <v>Error</v>
      </c>
      <c r="HM9" s="25" t="str">
        <f ca="1">IFERROR((1+'US Inflation'!$C10)*(1+('Black Market End of Year'!HM9-'Black Market End of Year'!HM8)/'Black Market End of Year'!HM8)-1,"Error")</f>
        <v>Error</v>
      </c>
      <c r="HN9" s="25">
        <f ca="1">IFERROR((1+'US Inflation'!$C10)*(1+('Black Market End of Year'!HN9-'Black Market End of Year'!HN8)/'Black Market End of Year'!HN8)-1,"Error")</f>
        <v>0.14257926473448745</v>
      </c>
      <c r="HO9" s="25" t="str">
        <f ca="1">IFERROR((1+'US Inflation'!$C10)*(1+('Black Market End of Year'!HO9-'Black Market End of Year'!HO8)/'Black Market End of Year'!HO8)-1,"Error")</f>
        <v>Error</v>
      </c>
      <c r="HP9" s="25" t="str">
        <f ca="1">IFERROR((1+'US Inflation'!$C10)*(1+('Black Market End of Year'!HP9-'Black Market End of Year'!HP8)/'Black Market End of Year'!HP8)-1,"Error")</f>
        <v>Error</v>
      </c>
      <c r="HQ9" s="25" t="str">
        <f ca="1">IFERROR((1+'US Inflation'!$C10)*(1+('Black Market End of Year'!HQ9-'Black Market End of Year'!HQ8)/'Black Market End of Year'!HQ8)-1,"Error")</f>
        <v>Error</v>
      </c>
      <c r="HR9" s="25" t="str">
        <f ca="1">IFERROR((1+'US Inflation'!$C10)*(1+('Black Market End of Year'!HR9-'Black Market End of Year'!HR8)/'Black Market End of Year'!HR8)-1,"Error")</f>
        <v>Error</v>
      </c>
      <c r="HS9" s="25" t="str">
        <f ca="1">IFERROR((1+'US Inflation'!$C10)*(1+('Black Market End of Year'!HS9-'Black Market End of Year'!HS8)/'Black Market End of Year'!HS8)-1,"Error")</f>
        <v>Error</v>
      </c>
      <c r="HT9" s="25" t="str">
        <f ca="1">IFERROR((1+'US Inflation'!$C10)*(1+('Black Market End of Year'!HT9-'Black Market End of Year'!HT8)/'Black Market End of Year'!HT8)-1,"Error")</f>
        <v>Error</v>
      </c>
      <c r="HU9" s="25">
        <f ca="1">IFERROR((1+'US Inflation'!$C10)*(1+('Black Market End of Year'!HU9-'Black Market End of Year'!HU8)/'Black Market End of Year'!HU8)-1,"Error")</f>
        <v>-7.4349442379181285E-3</v>
      </c>
      <c r="HV9" s="25">
        <f ca="1">IFERROR((1+'US Inflation'!$C10)*(1+('Black Market End of Year'!HV9-'Black Market End of Year'!HV8)/'Black Market End of Year'!HV8)-1,"Error")</f>
        <v>7.547169811320753E-3</v>
      </c>
      <c r="HW9" s="25">
        <f ca="1">IFERROR((1+'US Inflation'!$C10)*(1+('Black Market End of Year'!HW9-'Black Market End of Year'!HW8)/'Black Market End of Year'!HW8)-1,"Error")</f>
        <v>0.12933858594235947</v>
      </c>
      <c r="HX9" s="25" t="str">
        <f ca="1">IFERROR((1+'US Inflation'!$C10)*(1+('Black Market End of Year'!HX9-'Black Market End of Year'!HX8)/'Black Market End of Year'!HX8)-1,"Error")</f>
        <v>Error</v>
      </c>
      <c r="HY9" s="25" t="str">
        <f ca="1">IFERROR((1+'US Inflation'!$C10)*(1+('Black Market End of Year'!HY9-'Black Market End of Year'!HY8)/'Black Market End of Year'!HY8)-1,"Error")</f>
        <v>Error</v>
      </c>
      <c r="HZ9" s="25" t="str">
        <f ca="1">IFERROR((1+'US Inflation'!$C10)*(1+('Black Market End of Year'!HZ9-'Black Market End of Year'!HZ8)/'Black Market End of Year'!HZ8)-1,"Error")</f>
        <v>Error</v>
      </c>
      <c r="IA9" s="25">
        <f ca="1">IFERROR((1+'US Inflation'!$C10)*(1+('Black Market End of Year'!IA9-'Black Market End of Year'!IA8)/'Black Market End of Year'!IA8)-1,"Error")</f>
        <v>7.547169811320753E-3</v>
      </c>
      <c r="IB9" s="25" t="str">
        <f ca="1">IFERROR((1+'US Inflation'!$C10)*(1+('Black Market End of Year'!IB9-'Black Market End of Year'!IB8)/'Black Market End of Year'!IB8)-1,"Error")</f>
        <v>Error</v>
      </c>
      <c r="IC9" s="25" t="str">
        <f ca="1">IFERROR((1+'US Inflation'!$C10)*(1+('Black Market End of Year'!IC9-'Black Market End of Year'!IC8)/'Black Market End of Year'!IC8)-1,"Error")</f>
        <v>Error</v>
      </c>
      <c r="ID9" s="25" t="str">
        <f ca="1">IFERROR((1+'US Inflation'!$C10)*(1+('Black Market End of Year'!ID9-'Black Market End of Year'!ID8)/'Black Market End of Year'!ID8)-1,"Error")</f>
        <v>Error</v>
      </c>
      <c r="IE9" s="25" t="str">
        <f ca="1">IFERROR((1+'US Inflation'!$C10)*(1+('Black Market End of Year'!IE9-'Black Market End of Year'!IE8)/'Black Market End of Year'!IE8)-1,"Error")</f>
        <v>Error</v>
      </c>
      <c r="IF9" s="25" t="str">
        <f ca="1">IFERROR((1+'US Inflation'!$C10)*(1+('Black Market End of Year'!IF9-'Black Market End of Year'!IF8)/'Black Market End of Year'!IF8)-1,"Error")</f>
        <v>Error</v>
      </c>
      <c r="IG9" s="25" t="str">
        <f ca="1">IFERROR((1+'US Inflation'!$C10)*(1+('Black Market End of Year'!IG9-'Black Market End of Year'!IG8)/'Black Market End of Year'!IG8)-1,"Error")</f>
        <v>Error</v>
      </c>
      <c r="IH9" s="25" t="str">
        <f ca="1">IFERROR((1+'US Inflation'!$C10)*(1+('Black Market End of Year'!IH9-'Black Market End of Year'!IH8)/'Black Market End of Year'!IH8)-1,"Error")</f>
        <v>Error</v>
      </c>
    </row>
    <row r="10" spans="1:242" x14ac:dyDescent="0.25">
      <c r="A10" t="str">
        <f t="shared" ca="1" si="4"/>
        <v>1954</v>
      </c>
      <c r="B10" s="25">
        <f ca="1">IFERROR((1+'US Inflation'!$C11)*(1+('Black Market End of Year'!B10-'Black Market End of Year'!B9)/'Black Market End of Year'!B9)-1,"Error")</f>
        <v>0.19196075328374751</v>
      </c>
      <c r="C10" s="25" t="str">
        <f ca="1">IFERROR((1+'US Inflation'!$C11)*(1+('Black Market End of Year'!C10-'Black Market End of Year'!C9)/'Black Market End of Year'!C9)-1,"Error")</f>
        <v>Error</v>
      </c>
      <c r="D10" s="25" t="str">
        <f ca="1">IFERROR((1+'US Inflation'!$C11)*(1+('Black Market End of Year'!D10-'Black Market End of Year'!D9)/'Black Market End of Year'!D9)-1,"Error")</f>
        <v>Error</v>
      </c>
      <c r="E10" s="25">
        <f>IFERROR((1+'US Inflation'!$C11)*(1+('Black Market End of Year'!E10-'Black Market End of Year'!E9)/'Black Market End of Year'!E9)-1,"Error")</f>
        <v>7.4906367041198685E-3</v>
      </c>
      <c r="F10" s="25" t="str">
        <f ca="1">IFERROR((1+'US Inflation'!$C11)*(1+('Black Market End of Year'!F10-'Black Market End of Year'!F9)/'Black Market End of Year'!F9)-1,"Error")</f>
        <v>Error</v>
      </c>
      <c r="G10" s="25" t="str">
        <f ca="1">IFERROR((1+'US Inflation'!$C11)*(1+('Black Market End of Year'!G10-'Black Market End of Year'!G9)/'Black Market End of Year'!G9)-1,"Error")</f>
        <v>Error</v>
      </c>
      <c r="H10" s="25" t="str">
        <f ca="1">IFERROR((1+'US Inflation'!$C11)*(1+('Black Market End of Year'!H10-'Black Market End of Year'!H9)/'Black Market End of Year'!H9)-1,"Error")</f>
        <v>Error</v>
      </c>
      <c r="I10" s="25" t="str">
        <f ca="1">IFERROR((1+'US Inflation'!$C11)*(1+('Black Market End of Year'!I10-'Black Market End of Year'!I9)/'Black Market End of Year'!I9)-1,"Error")</f>
        <v>Error</v>
      </c>
      <c r="J10" s="25">
        <f ca="1">IFERROR((1+'US Inflation'!$C11)*(1+('Black Market End of Year'!J10-'Black Market End of Year'!J9)/'Black Market End of Year'!J9)-1,"Error")</f>
        <v>0.3383084577114428</v>
      </c>
      <c r="K10" s="25" t="str">
        <f ca="1">IFERROR((1+'US Inflation'!$C11)*(1+('Black Market End of Year'!K10-'Black Market End of Year'!K9)/'Black Market End of Year'!K9)-1,"Error")</f>
        <v>Error</v>
      </c>
      <c r="L10" s="25" t="str">
        <f ca="1">IFERROR((1+'US Inflation'!$C11)*(1+('Black Market End of Year'!L10-'Black Market End of Year'!L9)/'Black Market End of Year'!L9)-1,"Error")</f>
        <v>Error</v>
      </c>
      <c r="M10" s="25">
        <f ca="1">IFERROR((1+'US Inflation'!$C11)*(1+('Black Market End of Year'!M10-'Black Market End of Year'!M9)/'Black Market End of Year'!M9)-1,"Error")</f>
        <v>-1.2459672933585519E-2</v>
      </c>
      <c r="N10" s="25">
        <f ca="1">IFERROR((1+'US Inflation'!$C11)*(1+('Black Market End of Year'!N10-'Black Market End of Year'!N9)/'Black Market End of Year'!N9)-1,"Error")</f>
        <v>2.6644451090129806E-2</v>
      </c>
      <c r="O10" s="25" t="str">
        <f ca="1">IFERROR((1+'US Inflation'!$C11)*(1+('Black Market End of Year'!O10-'Black Market End of Year'!O9)/'Black Market End of Year'!O9)-1,"Error")</f>
        <v>Error</v>
      </c>
      <c r="P10" s="25" t="str">
        <f ca="1">IFERROR((1+'US Inflation'!$C11)*(1+('Black Market End of Year'!P10-'Black Market End of Year'!P9)/'Black Market End of Year'!P9)-1,"Error")</f>
        <v>Error</v>
      </c>
      <c r="Q10" s="25" t="str">
        <f ca="1">IFERROR((1+'US Inflation'!$C11)*(1+('Black Market End of Year'!Q10-'Black Market End of Year'!Q9)/'Black Market End of Year'!Q9)-1,"Error")</f>
        <v>Error</v>
      </c>
      <c r="R10" s="25" t="str">
        <f ca="1">IFERROR((1+'US Inflation'!$C11)*(1+('Black Market End of Year'!R10-'Black Market End of Year'!R9)/'Black Market End of Year'!R9)-1,"Error")</f>
        <v>Error</v>
      </c>
      <c r="S10" s="25" t="str">
        <f ca="1">IFERROR((1+'US Inflation'!$C11)*(1+('Black Market End of Year'!S10-'Black Market End of Year'!S9)/'Black Market End of Year'!S9)-1,"Error")</f>
        <v>Error</v>
      </c>
      <c r="T10" s="25" t="str">
        <f ca="1">IFERROR((1+'US Inflation'!$C11)*(1+('Black Market End of Year'!T10-'Black Market End of Year'!T9)/'Black Market End of Year'!T9)-1,"Error")</f>
        <v>Error</v>
      </c>
      <c r="U10" s="25">
        <f ca="1">IFERROR((1+'US Inflation'!$C11)*(1+('Black Market End of Year'!U10-'Black Market End of Year'!U9)/'Black Market End of Year'!U9)-1,"Error")</f>
        <v>5.4936285045081856E-3</v>
      </c>
      <c r="V10" s="25" t="str">
        <f ca="1">IFERROR((1+'US Inflation'!$C11)*(1+('Black Market End of Year'!V10-'Black Market End of Year'!V9)/'Black Market End of Year'!V9)-1,"Error")</f>
        <v>Error</v>
      </c>
      <c r="W10" s="25" t="str">
        <f ca="1">IFERROR((1+'US Inflation'!$C11)*(1+('Black Market End of Year'!W10-'Black Market End of Year'!W9)/'Black Market End of Year'!W9)-1,"Error")</f>
        <v>Error</v>
      </c>
      <c r="X10" s="25" t="str">
        <f ca="1">IFERROR((1+'US Inflation'!$C11)*(1+('Black Market End of Year'!X10-'Black Market End of Year'!X9)/'Black Market End of Year'!X9)-1,"Error")</f>
        <v>Error</v>
      </c>
      <c r="Y10" s="25" t="str">
        <f ca="1">IFERROR((1+'US Inflation'!$C11)*(1+('Black Market End of Year'!Y10-'Black Market End of Year'!Y9)/'Black Market End of Year'!Y9)-1,"Error")</f>
        <v>Error</v>
      </c>
      <c r="Z10" s="25">
        <f ca="1">IFERROR((1+'US Inflation'!$C11)*(1+('Black Market End of Year'!Z10-'Black Market End of Year'!Z9)/'Black Market End of Year'!Z9)-1,"Error")</f>
        <v>0.93013995663315585</v>
      </c>
      <c r="AA10" s="25" t="str">
        <f ca="1">IFERROR((1+'US Inflation'!$C11)*(1+('Black Market End of Year'!AA10-'Black Market End of Year'!AA9)/'Black Market End of Year'!AA9)-1,"Error")</f>
        <v>Error</v>
      </c>
      <c r="AB10" s="25" t="str">
        <f ca="1">IFERROR((1+'US Inflation'!$C11)*(1+('Black Market End of Year'!AB10-'Black Market End of Year'!AB9)/'Black Market End of Year'!AB9)-1,"Error")</f>
        <v>Error</v>
      </c>
      <c r="AC10" s="25">
        <f ca="1">IFERROR((1+'US Inflation'!$C11)*(1+('Black Market End of Year'!AC10-'Black Market End of Year'!AC9)/'Black Market End of Year'!AC9)-1,"Error")</f>
        <v>0.39087202943223631</v>
      </c>
      <c r="AD10" s="25" t="str">
        <f ca="1">IFERROR((1+'US Inflation'!$C11)*(1+('Black Market End of Year'!AD10-'Black Market End of Year'!AD9)/'Black Market End of Year'!AD9)-1,"Error")</f>
        <v>Error</v>
      </c>
      <c r="AE10" s="25" t="str">
        <f ca="1">IFERROR((1+'US Inflation'!$C11)*(1+('Black Market End of Year'!AE10-'Black Market End of Year'!AE9)/'Black Market End of Year'!AE9)-1,"Error")</f>
        <v>Error</v>
      </c>
      <c r="AF10" s="25">
        <f ca="1">IFERROR((1+'US Inflation'!$C11)*(1+('Black Market End of Year'!AF10-'Black Market End of Year'!AF9)/'Black Market End of Year'!AF9)-1,"Error")</f>
        <v>1.7178046672428726E-2</v>
      </c>
      <c r="AG10" s="25">
        <f ca="1">IFERROR((1+'US Inflation'!$C11)*(1+('Black Market End of Year'!AG10-'Black Market End of Year'!AG9)/'Black Market End of Year'!AG9)-1,"Error")</f>
        <v>1.4344314504828093E-2</v>
      </c>
      <c r="AH10" s="25" t="str">
        <f ca="1">IFERROR((1+'US Inflation'!$C11)*(1+('Black Market End of Year'!AH10-'Black Market End of Year'!AH9)/'Black Market End of Year'!AH9)-1,"Error")</f>
        <v>Error</v>
      </c>
      <c r="AI10" s="25" t="str">
        <f ca="1">IFERROR((1+'US Inflation'!$C11)*(1+('Black Market End of Year'!AI10-'Black Market End of Year'!AI9)/'Black Market End of Year'!AI9)-1,"Error")</f>
        <v>Error</v>
      </c>
      <c r="AJ10" s="25">
        <f ca="1">IFERROR((1+'US Inflation'!$C11)*(1+('Black Market End of Year'!AJ10-'Black Market End of Year'!AJ9)/'Black Market End of Year'!AJ9)-1,"Error")</f>
        <v>0.52944361716529031</v>
      </c>
      <c r="AK10" s="25" t="str">
        <f ca="1">IFERROR((1+'US Inflation'!$C11)*(1+('Black Market End of Year'!AK10-'Black Market End of Year'!AK9)/'Black Market End of Year'!AK9)-1,"Error")</f>
        <v>Error</v>
      </c>
      <c r="AL10" s="25">
        <f ca="1">IFERROR((1+'US Inflation'!$C11)*(1+('Black Market End of Year'!AL10-'Black Market End of Year'!AL9)/'Black Market End of Year'!AL9)-1,"Error")</f>
        <v>1.277950352398749E-3</v>
      </c>
      <c r="AM10" s="25" t="str">
        <f ca="1">IFERROR((1+'US Inflation'!$C11)*(1+('Black Market End of Year'!AM10-'Black Market End of Year'!AM9)/'Black Market End of Year'!AM9)-1,"Error")</f>
        <v>Error</v>
      </c>
      <c r="AN10" s="25" t="str">
        <f ca="1">IFERROR((1+'US Inflation'!$C11)*(1+('Black Market End of Year'!AN10-'Black Market End of Year'!AN9)/'Black Market End of Year'!AN9)-1,"Error")</f>
        <v>Error</v>
      </c>
      <c r="AO10" s="25" t="str">
        <f ca="1">IFERROR((1+'US Inflation'!$C11)*(1+('Black Market End of Year'!AO10-'Black Market End of Year'!AO9)/'Black Market End of Year'!AO9)-1,"Error")</f>
        <v>Error</v>
      </c>
      <c r="AP10" s="25" t="str">
        <f ca="1">IFERROR((1+'US Inflation'!$C11)*(1+('Black Market End of Year'!AP10-'Black Market End of Year'!AP9)/'Black Market End of Year'!AP9)-1,"Error")</f>
        <v>Error</v>
      </c>
      <c r="AQ10" s="25">
        <f ca="1">IFERROR((1+'US Inflation'!$C11)*(1+('Black Market End of Year'!AQ10-'Black Market End of Year'!AQ9)/'Black Market End of Year'!AQ9)-1,"Error")</f>
        <v>0.45577775487063188</v>
      </c>
      <c r="AR10" s="25">
        <f ca="1">IFERROR((1+'US Inflation'!$C11)*(1+('Black Market End of Year'!AR10-'Black Market End of Year'!AR9)/'Black Market End of Year'!AR9)-1,"Error")</f>
        <v>0.16260503966454465</v>
      </c>
      <c r="AS10" s="25" t="str">
        <f ca="1">IFERROR((1+'US Inflation'!$C11)*(1+('Black Market End of Year'!AS10-'Black Market End of Year'!AS9)/'Black Market End of Year'!AS9)-1,"Error")</f>
        <v>Error</v>
      </c>
      <c r="AT10" s="25" t="str">
        <f ca="1">IFERROR((1+'US Inflation'!$C11)*(1+('Black Market End of Year'!AT10-'Black Market End of Year'!AT9)/'Black Market End of Year'!AT9)-1,"Error")</f>
        <v>Error</v>
      </c>
      <c r="AU10" s="25">
        <f ca="1">IFERROR((1+'US Inflation'!$C11)*(1+('Black Market End of Year'!AU10-'Black Market End of Year'!AU9)/'Black Market End of Year'!AU9)-1,"Error")</f>
        <v>0.15046785577434152</v>
      </c>
      <c r="AV10" s="25" t="str">
        <f ca="1">IFERROR((1+'US Inflation'!$C11)*(1+('Black Market End of Year'!AV10-'Black Market End of Year'!AV9)/'Black Market End of Year'!AV9)-1,"Error")</f>
        <v>Error</v>
      </c>
      <c r="AW10" s="25" t="str">
        <f ca="1">IFERROR((1+'US Inflation'!$C11)*(1+('Black Market End of Year'!AW10-'Black Market End of Year'!AW9)/'Black Market End of Year'!AW9)-1,"Error")</f>
        <v>Error</v>
      </c>
      <c r="AX10" s="25" t="str">
        <f ca="1">IFERROR((1+'US Inflation'!$C11)*(1+('Black Market End of Year'!AX10-'Black Market End of Year'!AX9)/'Black Market End of Year'!AX9)-1,"Error")</f>
        <v>Error</v>
      </c>
      <c r="AY10" s="25">
        <f ca="1">IFERROR((1+'US Inflation'!$C11)*(1+('Black Market End of Year'!AY10-'Black Market End of Year'!AY9)/'Black Market End of Year'!AY9)-1,"Error")</f>
        <v>-3.4488139825218589E-2</v>
      </c>
      <c r="AZ10" s="25">
        <f ca="1">IFERROR((1+'US Inflation'!$C11)*(1+('Black Market End of Year'!AZ10-'Black Market End of Year'!AZ9)/'Black Market End of Year'!AZ9)-1,"Error")</f>
        <v>5.9778880003598101E-3</v>
      </c>
      <c r="BA10" s="25" t="str">
        <f ca="1">IFERROR((1+'US Inflation'!$C11)*(1+('Black Market End of Year'!BA10-'Black Market End of Year'!BA9)/'Black Market End of Year'!BA9)-1,"Error")</f>
        <v>Error</v>
      </c>
      <c r="BB10" s="25" t="str">
        <f ca="1">IFERROR((1+'US Inflation'!$C11)*(1+('Black Market End of Year'!BB10-'Black Market End of Year'!BB9)/'Black Market End of Year'!BB9)-1,"Error")</f>
        <v>Error</v>
      </c>
      <c r="BC10" s="25">
        <f ca="1">IFERROR((1+'US Inflation'!$C11)*(1+('Black Market End of Year'!BC10-'Black Market End of Year'!BC9)/'Black Market End of Year'!BC9)-1,"Error")</f>
        <v>7.4906367041198685E-3</v>
      </c>
      <c r="BD10" s="25" t="str">
        <f ca="1">IFERROR((1+'US Inflation'!$C11)*(1+('Black Market End of Year'!BD10-'Black Market End of Year'!BD9)/'Black Market End of Year'!BD9)-1,"Error")</f>
        <v>Error</v>
      </c>
      <c r="BE10" s="25" t="str">
        <f ca="1">IFERROR((1+'US Inflation'!$C11)*(1+('Black Market End of Year'!BE10-'Black Market End of Year'!BE9)/'Black Market End of Year'!BE9)-1,"Error")</f>
        <v>Error</v>
      </c>
      <c r="BF10" s="25">
        <f ca="1">IFERROR((1+'US Inflation'!$C11)*(1+('Black Market End of Year'!BF10-'Black Market End of Year'!BF9)/'Black Market End of Year'!BF9)-1,"Error")</f>
        <v>1.3097125525609599E-3</v>
      </c>
      <c r="BG10" s="25">
        <f ca="1">IFERROR((1+'US Inflation'!$C11)*(1+('Black Market End of Year'!BG10-'Black Market End of Year'!BG9)/'Black Market End of Year'!BG9)-1,"Error")</f>
        <v>1.1547645979438359E-2</v>
      </c>
      <c r="BH10" s="25" t="str">
        <f ca="1">IFERROR((1+'US Inflation'!$C11)*(1+('Black Market End of Year'!BH10-'Black Market End of Year'!BH9)/'Black Market End of Year'!BH9)-1,"Error")</f>
        <v>Error</v>
      </c>
      <c r="BI10" s="25" t="str">
        <f ca="1">IFERROR((1+'US Inflation'!$C11)*(1+('Black Market End of Year'!BI10-'Black Market End of Year'!BI9)/'Black Market End of Year'!BI9)-1,"Error")</f>
        <v>Error</v>
      </c>
      <c r="BJ10" s="25">
        <f ca="1">IFERROR((1+'US Inflation'!$C11)*(1+('Black Market End of Year'!BJ10-'Black Market End of Year'!BJ9)/'Black Market End of Year'!BJ9)-1,"Error")</f>
        <v>7.4906367041198685E-3</v>
      </c>
      <c r="BK10" s="25">
        <f ca="1">IFERROR((1+'US Inflation'!$C11)*(1+('Black Market End of Year'!BK10-'Black Market End of Year'!BK9)/'Black Market End of Year'!BK9)-1,"Error")</f>
        <v>1.61759008136384E-2</v>
      </c>
      <c r="BL10" s="25">
        <f ca="1">IFERROR((1+'US Inflation'!$C11)*(1+('Black Market End of Year'!BL10-'Black Market End of Year'!BL9)/'Black Market End of Year'!BL9)-1,"Error")</f>
        <v>-7.7758571016998124E-2</v>
      </c>
      <c r="BM10" s="25">
        <f ca="1">IFERROR((1+'US Inflation'!$C11)*(1+('Black Market End of Year'!BM10-'Black Market End of Year'!BM9)/'Black Market End of Year'!BM9)-1,"Error")</f>
        <v>7.4906367041198685E-3</v>
      </c>
      <c r="BN10" s="25" t="str">
        <f ca="1">IFERROR((1+'US Inflation'!$C11)*(1+('Black Market End of Year'!BN10-'Black Market End of Year'!BN9)/'Black Market End of Year'!BN9)-1,"Error")</f>
        <v>Error</v>
      </c>
      <c r="BO10" s="25" t="str">
        <f ca="1">IFERROR((1+'US Inflation'!$C11)*(1+('Black Market End of Year'!BO10-'Black Market End of Year'!BO9)/'Black Market End of Year'!BO9)-1,"Error")</f>
        <v>Error</v>
      </c>
      <c r="BP10" s="25" t="str">
        <f ca="1">IFERROR((1+'US Inflation'!$C11)*(1+('Black Market End of Year'!BP10-'Black Market End of Year'!BP9)/'Black Market End of Year'!BP9)-1,"Error")</f>
        <v>Error</v>
      </c>
      <c r="BQ10" s="25" t="str">
        <f ca="1">IFERROR((1+'US Inflation'!$C11)*(1+('Black Market End of Year'!BQ10-'Black Market End of Year'!BQ9)/'Black Market End of Year'!BQ9)-1,"Error")</f>
        <v>Error</v>
      </c>
      <c r="BR10" s="25" t="str">
        <f ca="1">IFERROR((1+'US Inflation'!$C11)*(1+('Black Market End of Year'!BR10-'Black Market End of Year'!BR9)/'Black Market End of Year'!BR9)-1,"Error")</f>
        <v>Error</v>
      </c>
      <c r="BS10" s="25" t="str">
        <f ca="1">IFERROR((1+'US Inflation'!$C11)*(1+('Black Market End of Year'!BS10-'Black Market End of Year'!BS9)/'Black Market End of Year'!BS9)-1,"Error")</f>
        <v>Error</v>
      </c>
      <c r="BT10" s="25" t="str">
        <f ca="1">IFERROR((1+'US Inflation'!$C11)*(1+('Black Market End of Year'!BT10-'Black Market End of Year'!BT9)/'Black Market End of Year'!BT9)-1,"Error")</f>
        <v>Error</v>
      </c>
      <c r="BU10" s="25" t="str">
        <f ca="1">IFERROR((1+'US Inflation'!$C11)*(1+('Black Market End of Year'!BU10-'Black Market End of Year'!BU9)/'Black Market End of Year'!BU9)-1,"Error")</f>
        <v>Error</v>
      </c>
      <c r="BV10" s="25">
        <f ca="1">IFERROR((1+'US Inflation'!$C11)*(1+('Black Market End of Year'!BV10-'Black Market End of Year'!BV9)/'Black Market End of Year'!BV9)-1,"Error")</f>
        <v>-9.7084340776560918E-2</v>
      </c>
      <c r="BW10" s="25">
        <f ca="1">IFERROR((1+'US Inflation'!$C11)*(1+('Black Market End of Year'!BW10-'Black Market End of Year'!BW9)/'Black Market End of Year'!BW9)-1,"Error")</f>
        <v>2.1316439556937627E-3</v>
      </c>
      <c r="BX10" s="25" t="str">
        <f ca="1">IFERROR((1+'US Inflation'!$C11)*(1+('Black Market End of Year'!BX10-'Black Market End of Year'!BX9)/'Black Market End of Year'!BX9)-1,"Error")</f>
        <v>Error</v>
      </c>
      <c r="BY10" s="25" t="str">
        <f ca="1">IFERROR((1+'US Inflation'!$C11)*(1+('Black Market End of Year'!BY10-'Black Market End of Year'!BY9)/'Black Market End of Year'!BY9)-1,"Error")</f>
        <v>Error</v>
      </c>
      <c r="BZ10" s="25" t="str">
        <f ca="1">IFERROR((1+'US Inflation'!$C11)*(1+('Black Market End of Year'!BZ10-'Black Market End of Year'!BZ9)/'Black Market End of Year'!BZ9)-1,"Error")</f>
        <v>Error</v>
      </c>
      <c r="CA10" s="25" t="str">
        <f ca="1">IFERROR((1+'US Inflation'!$C11)*(1+('Black Market End of Year'!CA10-'Black Market End of Year'!CA9)/'Black Market End of Year'!CA9)-1,"Error")</f>
        <v>Error</v>
      </c>
      <c r="CB10" s="25" t="str">
        <f ca="1">IFERROR((1+'US Inflation'!$C11)*(1+('Black Market End of Year'!CB10-'Black Market End of Year'!CB9)/'Black Market End of Year'!CB9)-1,"Error")</f>
        <v>Error</v>
      </c>
      <c r="CC10" s="25">
        <f ca="1">IFERROR((1+'US Inflation'!$C11)*(1+('Black Market End of Year'!CC10-'Black Market End of Year'!CC9)/'Black Market End of Year'!CC9)-1,"Error")</f>
        <v>2.6455166336197378E-2</v>
      </c>
      <c r="CD10" s="25" t="str">
        <f ca="1">IFERROR((1+'US Inflation'!$C11)*(1+('Black Market End of Year'!CD10-'Black Market End of Year'!CD9)/'Black Market End of Year'!CD9)-1,"Error")</f>
        <v>Error</v>
      </c>
      <c r="CE10" s="25" t="str">
        <f ca="1">IFERROR((1+'US Inflation'!$C11)*(1+('Black Market End of Year'!CE10-'Black Market End of Year'!CE9)/'Black Market End of Year'!CE9)-1,"Error")</f>
        <v>Error</v>
      </c>
      <c r="CF10" s="25">
        <f ca="1">IFERROR((1+'US Inflation'!$C11)*(1+('Black Market End of Year'!CF10-'Black Market End of Year'!CF9)/'Black Market End of Year'!CF9)-1,"Error")</f>
        <v>-1.7855039690952368E-2</v>
      </c>
      <c r="CG10" s="25" t="str">
        <f ca="1">IFERROR((1+'US Inflation'!$C11)*(1+('Black Market End of Year'!CG10-'Black Market End of Year'!CG9)/'Black Market End of Year'!CG9)-1,"Error")</f>
        <v>Error</v>
      </c>
      <c r="CH10" s="25" t="str">
        <f ca="1">IFERROR((1+'US Inflation'!$C11)*(1+('Black Market End of Year'!CH10-'Black Market End of Year'!CH9)/'Black Market End of Year'!CH9)-1,"Error")</f>
        <v>Error</v>
      </c>
      <c r="CI10" s="25" t="str">
        <f ca="1">IFERROR((1+'US Inflation'!$C11)*(1+('Black Market End of Year'!CI10-'Black Market End of Year'!CI9)/'Black Market End of Year'!CI9)-1,"Error")</f>
        <v>Error</v>
      </c>
      <c r="CJ10" s="25" t="str">
        <f ca="1">IFERROR((1+'US Inflation'!$C11)*(1+('Black Market End of Year'!CJ10-'Black Market End of Year'!CJ9)/'Black Market End of Year'!CJ9)-1,"Error")</f>
        <v>Error</v>
      </c>
      <c r="CK10" s="25" t="str">
        <f ca="1">IFERROR((1+'US Inflation'!$C11)*(1+('Black Market End of Year'!CK10-'Black Market End of Year'!CK9)/'Black Market End of Year'!CK9)-1,"Error")</f>
        <v>Error</v>
      </c>
      <c r="CL10" s="25" t="str">
        <f ca="1">IFERROR((1+'US Inflation'!$C11)*(1+('Black Market End of Year'!CL10-'Black Market End of Year'!CL9)/'Black Market End of Year'!CL9)-1,"Error")</f>
        <v>Error</v>
      </c>
      <c r="CM10" s="25" t="str">
        <f ca="1">IFERROR((1+'US Inflation'!$C11)*(1+('Black Market End of Year'!CM10-'Black Market End of Year'!CM9)/'Black Market End of Year'!CM9)-1,"Error")</f>
        <v>Error</v>
      </c>
      <c r="CN10" s="25" t="str">
        <f ca="1">IFERROR((1+'US Inflation'!$C11)*(1+('Black Market End of Year'!CN10-'Black Market End of Year'!CN9)/'Black Market End of Year'!CN9)-1,"Error")</f>
        <v>Error</v>
      </c>
      <c r="CO10" s="25" t="str">
        <f ca="1">IFERROR((1+'US Inflation'!$C11)*(1+('Black Market End of Year'!CO10-'Black Market End of Year'!CO9)/'Black Market End of Year'!CO9)-1,"Error")</f>
        <v>Error</v>
      </c>
      <c r="CP10" s="25">
        <f ca="1">IFERROR((1+'US Inflation'!$C11)*(1+('Black Market End of Year'!CP10-'Black Market End of Year'!CP9)/'Black Market End of Year'!CP9)-1,"Error")</f>
        <v>7.4906367041198685E-3</v>
      </c>
      <c r="CQ10" s="25">
        <f ca="1">IFERROR((1+'US Inflation'!$C11)*(1+('Black Market End of Year'!CQ10-'Black Market End of Year'!CQ9)/'Black Market End of Year'!CQ9)-1,"Error")</f>
        <v>7.4906367041198685E-3</v>
      </c>
      <c r="CR10" s="25">
        <f ca="1">IFERROR((1+'US Inflation'!$C11)*(1+('Black Market End of Year'!CR10-'Black Market End of Year'!CR9)/'Black Market End of Year'!CR9)-1,"Error")</f>
        <v>1.6043188798382513E-2</v>
      </c>
      <c r="CS10" s="25">
        <f ca="1">IFERROR((1+'US Inflation'!$C11)*(1+('Black Market End of Year'!CS10-'Black Market End of Year'!CS9)/'Black Market End of Year'!CS9)-1,"Error")</f>
        <v>-3.5482897562880478E-2</v>
      </c>
      <c r="CT10" s="25">
        <f ca="1">IFERROR((1+'US Inflation'!$C11)*(1+('Black Market End of Year'!CT10-'Black Market End of Year'!CT9)/'Black Market End of Year'!CT9)-1,"Error")</f>
        <v>-3.8686017478152368E-2</v>
      </c>
      <c r="CU10" s="25">
        <f ca="1">IFERROR((1+'US Inflation'!$C11)*(1+('Black Market End of Year'!CU10-'Black Market End of Year'!CU9)/'Black Market End of Year'!CU9)-1,"Error")</f>
        <v>-8.2822108372362369E-3</v>
      </c>
      <c r="CV10" s="25">
        <f ca="1">IFERROR((1+'US Inflation'!$C11)*(1+('Black Market End of Year'!CV10-'Black Market End of Year'!CV9)/'Black Market End of Year'!CV9)-1,"Error")</f>
        <v>0.28783585735222283</v>
      </c>
      <c r="CW10" s="25">
        <f ca="1">IFERROR((1+'US Inflation'!$C11)*(1+('Black Market End of Year'!CW10-'Black Market End of Year'!CW9)/'Black Market End of Year'!CW9)-1,"Error")</f>
        <v>-0.11257301430207056</v>
      </c>
      <c r="CX10" s="25">
        <f ca="1">IFERROR((1+'US Inflation'!$C11)*(1+('Black Market End of Year'!CX10-'Black Market End of Year'!CX9)/'Black Market End of Year'!CX9)-1,"Error")</f>
        <v>3.7313432835819338E-3</v>
      </c>
      <c r="CY10" s="25">
        <f ca="1">IFERROR((1+'US Inflation'!$C11)*(1+('Black Market End of Year'!CY10-'Black Market End of Year'!CY9)/'Black Market End of Year'!CY9)-1,"Error")</f>
        <v>1.1264009875296521E-2</v>
      </c>
      <c r="CZ10" s="25" t="str">
        <f ca="1">IFERROR((1+'US Inflation'!$C11)*(1+('Black Market End of Year'!CZ10-'Black Market End of Year'!CZ9)/'Black Market End of Year'!CZ9)-1,"Error")</f>
        <v>Error</v>
      </c>
      <c r="DA10" s="25">
        <f ca="1">IFERROR((1+'US Inflation'!$C11)*(1+('Black Market End of Year'!DA10-'Black Market End of Year'!DA9)/'Black Market End of Year'!DA9)-1,"Error")</f>
        <v>-6.1201906707524567E-2</v>
      </c>
      <c r="DB10" s="25">
        <f ca="1">IFERROR((1+'US Inflation'!$C11)*(1+('Black Market End of Year'!DB10-'Black Market End of Year'!DB9)/'Black Market End of Year'!DB9)-1,"Error")</f>
        <v>2.2707108959587385E-2</v>
      </c>
      <c r="DC10" s="25" t="str">
        <f ca="1">IFERROR((1+'US Inflation'!$C11)*(1+('Black Market End of Year'!DC10-'Black Market End of Year'!DC9)/'Black Market End of Year'!DC9)-1,"Error")</f>
        <v>Error</v>
      </c>
      <c r="DD10" s="25">
        <f ca="1">IFERROR((1+'US Inflation'!$C11)*(1+('Black Market End of Year'!DD10-'Black Market End of Year'!DD9)/'Black Market End of Year'!DD9)-1,"Error")</f>
        <v>-1.7986138017133779E-2</v>
      </c>
      <c r="DE10" s="25" t="str">
        <f ca="1">IFERROR((1+'US Inflation'!$C11)*(1+('Black Market End of Year'!DE10-'Black Market End of Year'!DE9)/'Black Market End of Year'!DE9)-1,"Error")</f>
        <v>Error</v>
      </c>
      <c r="DF10" s="25">
        <f ca="1">IFERROR((1+'US Inflation'!$C11)*(1+('Black Market End of Year'!DF10-'Black Market End of Year'!DF9)/'Black Market End of Year'!DF9)-1,"Error")</f>
        <v>-1.7088905028406209E-4</v>
      </c>
      <c r="DG10" s="25" t="str">
        <f ca="1">IFERROR((1+'US Inflation'!$C11)*(1+('Black Market End of Year'!DG10-'Black Market End of Year'!DG9)/'Black Market End of Year'!DG9)-1,"Error")</f>
        <v>Error</v>
      </c>
      <c r="DH10" s="25" t="str">
        <f ca="1">IFERROR((1+'US Inflation'!$C11)*(1+('Black Market End of Year'!DH10-'Black Market End of Year'!DH9)/'Black Market End of Year'!DH9)-1,"Error")</f>
        <v>Error</v>
      </c>
      <c r="DI10" s="25" t="str">
        <f ca="1">IFERROR((1+'US Inflation'!$C11)*(1+('Black Market End of Year'!DI10-'Black Market End of Year'!DI9)/'Black Market End of Year'!DI9)-1,"Error")</f>
        <v>Error</v>
      </c>
      <c r="DJ10" s="25" t="str">
        <f ca="1">IFERROR((1+'US Inflation'!$C11)*(1+('Black Market End of Year'!DJ10-'Black Market End of Year'!DJ9)/'Black Market End of Year'!DJ9)-1,"Error")</f>
        <v>Error</v>
      </c>
      <c r="DK10" s="25">
        <f ca="1">IFERROR((1+'US Inflation'!$C11)*(1+('Black Market End of Year'!DK10-'Black Market End of Year'!DK9)/'Black Market End of Year'!DK9)-1,"Error")</f>
        <v>1.7843377596186585</v>
      </c>
      <c r="DL10" s="25" t="str">
        <f ca="1">IFERROR((1+'US Inflation'!$C11)*(1+('Black Market End of Year'!DL10-'Black Market End of Year'!DL9)/'Black Market End of Year'!DL9)-1,"Error")</f>
        <v>Error</v>
      </c>
      <c r="DM10" s="25" t="str">
        <f ca="1">IFERROR((1+'US Inflation'!$C11)*(1+('Black Market End of Year'!DM10-'Black Market End of Year'!DM9)/'Black Market End of Year'!DM9)-1,"Error")</f>
        <v>Error</v>
      </c>
      <c r="DN10" s="25" t="str">
        <f ca="1">IFERROR((1+'US Inflation'!$C11)*(1+('Black Market End of Year'!DN10-'Black Market End of Year'!DN9)/'Black Market End of Year'!DN9)-1,"Error")</f>
        <v>Error</v>
      </c>
      <c r="DO10" s="25">
        <f ca="1">IFERROR((1+'US Inflation'!$C11)*(1+('Black Market End of Year'!DO10-'Black Market End of Year'!DO9)/'Black Market End of Year'!DO9)-1,"Error")</f>
        <v>0.52944361716529009</v>
      </c>
      <c r="DP10" s="25" t="str">
        <f ca="1">IFERROR((1+'US Inflation'!$C11)*(1+('Black Market End of Year'!DP10-'Black Market End of Year'!DP9)/'Black Market End of Year'!DP9)-1,"Error")</f>
        <v>Error</v>
      </c>
      <c r="DQ10" s="25">
        <f ca="1">IFERROR((1+'US Inflation'!$C11)*(1+('Black Market End of Year'!DQ10-'Black Market End of Year'!DQ9)/'Black Market End of Year'!DQ9)-1,"Error")</f>
        <v>1.6935861423220899E-2</v>
      </c>
      <c r="DR10" s="25" t="str">
        <f ca="1">IFERROR((1+'US Inflation'!$C11)*(1+('Black Market End of Year'!DR10-'Black Market End of Year'!DR9)/'Black Market End of Year'!DR9)-1,"Error")</f>
        <v>Error</v>
      </c>
      <c r="DS10" s="25" t="str">
        <f ca="1">IFERROR((1+'US Inflation'!$C11)*(1+('Black Market End of Year'!DS10-'Black Market End of Year'!DS9)/'Black Market End of Year'!DS9)-1,"Error")</f>
        <v>Error</v>
      </c>
      <c r="DT10" s="25">
        <f ca="1">IFERROR((1+'US Inflation'!$C11)*(1+('Black Market End of Year'!DT10-'Black Market End of Year'!DT9)/'Black Market End of Year'!DT9)-1,"Error")</f>
        <v>1.1321399581321945E-2</v>
      </c>
      <c r="DU10" s="25" t="str">
        <f ca="1">IFERROR((1+'US Inflation'!$C11)*(1+('Black Market End of Year'!DU10-'Black Market End of Year'!DU9)/'Black Market End of Year'!DU9)-1,"Error")</f>
        <v>Error</v>
      </c>
      <c r="DV10" s="25" t="str">
        <f ca="1">IFERROR((1+'US Inflation'!$C11)*(1+('Black Market End of Year'!DV10-'Black Market End of Year'!DV9)/'Black Market End of Year'!DV9)-1,"Error")</f>
        <v>Error</v>
      </c>
      <c r="DW10" s="25">
        <f ca="1">IFERROR((1+'US Inflation'!$C11)*(1+('Black Market End of Year'!DW10-'Black Market End of Year'!DW9)/'Black Market End of Year'!DW9)-1,"Error")</f>
        <v>5.4936285045081856E-3</v>
      </c>
      <c r="DX10" s="25" t="str">
        <f ca="1">IFERROR((1+'US Inflation'!$C11)*(1+('Black Market End of Year'!DX10-'Black Market End of Year'!DX9)/'Black Market End of Year'!DX9)-1,"Error")</f>
        <v>Error</v>
      </c>
      <c r="DY10" s="25" t="str">
        <f ca="1">IFERROR((1+'US Inflation'!$C11)*(1+('Black Market End of Year'!DY10-'Black Market End of Year'!DY9)/'Black Market End of Year'!DY9)-1,"Error")</f>
        <v>Error</v>
      </c>
      <c r="DZ10" s="25" t="str">
        <f ca="1">IFERROR((1+'US Inflation'!$C11)*(1+('Black Market End of Year'!DZ10-'Black Market End of Year'!DZ9)/'Black Market End of Year'!DZ9)-1,"Error")</f>
        <v>Error</v>
      </c>
      <c r="EA10" s="25" t="str">
        <f ca="1">IFERROR((1+'US Inflation'!$C11)*(1+('Black Market End of Year'!EA10-'Black Market End of Year'!EA9)/'Black Market End of Year'!EA9)-1,"Error")</f>
        <v>Error</v>
      </c>
      <c r="EB10" s="25">
        <f ca="1">IFERROR((1+'US Inflation'!$C11)*(1+('Black Market End of Year'!EB10-'Black Market End of Year'!EB9)/'Black Market End of Year'!EB9)-1,"Error")</f>
        <v>1.7178046672428726E-2</v>
      </c>
      <c r="EC10" s="25" t="str">
        <f ca="1">IFERROR((1+'US Inflation'!$C11)*(1+('Black Market End of Year'!EC10-'Black Market End of Year'!EC9)/'Black Market End of Year'!EC9)-1,"Error")</f>
        <v>Error</v>
      </c>
      <c r="ED10" s="25" t="str">
        <f ca="1">IFERROR((1+'US Inflation'!$C11)*(1+('Black Market End of Year'!ED10-'Black Market End of Year'!ED9)/'Black Market End of Year'!ED9)-1,"Error")</f>
        <v>Error</v>
      </c>
      <c r="EE10" s="25" t="str">
        <f ca="1">IFERROR((1+'US Inflation'!$C11)*(1+('Black Market End of Year'!EE10-'Black Market End of Year'!EE9)/'Black Market End of Year'!EE9)-1,"Error")</f>
        <v>Error</v>
      </c>
      <c r="EF10" s="25" t="str">
        <f ca="1">IFERROR((1+'US Inflation'!$C11)*(1+('Black Market End of Year'!EF10-'Black Market End of Year'!EF9)/'Black Market End of Year'!EF9)-1,"Error")</f>
        <v>Error</v>
      </c>
      <c r="EG10" s="25" t="str">
        <f ca="1">IFERROR((1+'US Inflation'!$C11)*(1+('Black Market End of Year'!EG10-'Black Market End of Year'!EG9)/'Black Market End of Year'!EG9)-1,"Error")</f>
        <v>Error</v>
      </c>
      <c r="EH10" s="25" t="str">
        <f ca="1">IFERROR((1+'US Inflation'!$C11)*(1+('Black Market End of Year'!EH10-'Black Market End of Year'!EH9)/'Black Market End of Year'!EH9)-1,"Error")</f>
        <v>Error</v>
      </c>
      <c r="EI10" s="25" t="str">
        <f ca="1">IFERROR((1+'US Inflation'!$C11)*(1+('Black Market End of Year'!EI10-'Black Market End of Year'!EI9)/'Black Market End of Year'!EI9)-1,"Error")</f>
        <v>Error</v>
      </c>
      <c r="EJ10" s="25" t="str">
        <f ca="1">IFERROR((1+'US Inflation'!$C11)*(1+('Black Market End of Year'!EJ10-'Black Market End of Year'!EJ9)/'Black Market End of Year'!EJ9)-1,"Error")</f>
        <v>Error</v>
      </c>
      <c r="EK10" s="25">
        <f ca="1">IFERROR((1+'US Inflation'!$C11)*(1+('Black Market End of Year'!EK10-'Black Market End of Year'!EK9)/'Black Market End of Year'!EK9)-1,"Error")</f>
        <v>0.46554742618238842</v>
      </c>
      <c r="EL10" s="25" t="str">
        <f ca="1">IFERROR((1+'US Inflation'!$C11)*(1+('Black Market End of Year'!EL10-'Black Market End of Year'!EL9)/'Black Market End of Year'!EL9)-1,"Error")</f>
        <v>Error</v>
      </c>
      <c r="EM10" s="25" t="str">
        <f ca="1">IFERROR((1+'US Inflation'!$C11)*(1+('Black Market End of Year'!EM10-'Black Market End of Year'!EM9)/'Black Market End of Year'!EM9)-1,"Error")</f>
        <v>Error</v>
      </c>
      <c r="EN10" s="25" t="str">
        <f ca="1">IFERROR((1+'US Inflation'!$C11)*(1+('Black Market End of Year'!EN10-'Black Market End of Year'!EN9)/'Black Market End of Year'!EN9)-1,"Error")</f>
        <v>Error</v>
      </c>
      <c r="EO10" s="25" t="str">
        <f ca="1">IFERROR((1+'US Inflation'!$C11)*(1+('Black Market End of Year'!EO10-'Black Market End of Year'!EO9)/'Black Market End of Year'!EO9)-1,"Error")</f>
        <v>Error</v>
      </c>
      <c r="EP10" s="25" t="str">
        <f ca="1">IFERROR((1+'US Inflation'!$C11)*(1+('Black Market End of Year'!EP10-'Black Market End of Year'!EP9)/'Black Market End of Year'!EP9)-1,"Error")</f>
        <v>Error</v>
      </c>
      <c r="EQ10" s="25" t="str">
        <f ca="1">IFERROR((1+'US Inflation'!$C11)*(1+('Black Market End of Year'!EQ10-'Black Market End of Year'!EQ9)/'Black Market End of Year'!EQ9)-1,"Error")</f>
        <v>Error</v>
      </c>
      <c r="ER10" s="25" t="str">
        <f ca="1">IFERROR((1+'US Inflation'!$C11)*(1+('Black Market End of Year'!ER10-'Black Market End of Year'!ER9)/'Black Market End of Year'!ER9)-1,"Error")</f>
        <v>Error</v>
      </c>
      <c r="ES10" s="25" t="str">
        <f ca="1">IFERROR((1+'US Inflation'!$C11)*(1+('Black Market End of Year'!ES10-'Black Market End of Year'!ES9)/'Black Market End of Year'!ES9)-1,"Error")</f>
        <v>Error</v>
      </c>
      <c r="ET10" s="25" t="str">
        <f ca="1">IFERROR((1+'US Inflation'!$C11)*(1+('Black Market End of Year'!ET10-'Black Market End of Year'!ET9)/'Black Market End of Year'!ET9)-1,"Error")</f>
        <v>Error</v>
      </c>
      <c r="EU10" s="25" t="str">
        <f ca="1">IFERROR((1+'US Inflation'!$C11)*(1+('Black Market End of Year'!EU10-'Black Market End of Year'!EU9)/'Black Market End of Year'!EU9)-1,"Error")</f>
        <v>Error</v>
      </c>
      <c r="EV10" s="25" t="str">
        <f ca="1">IFERROR((1+'US Inflation'!$C11)*(1+('Black Market End of Year'!EV10-'Black Market End of Year'!EV9)/'Black Market End of Year'!EV9)-1,"Error")</f>
        <v>Error</v>
      </c>
      <c r="EW10" s="25" t="str">
        <f ca="1">IFERROR((1+'US Inflation'!$C11)*(1+('Black Market End of Year'!EW10-'Black Market End of Year'!EW9)/'Black Market End of Year'!EW9)-1,"Error")</f>
        <v>Error</v>
      </c>
      <c r="EX10" s="25">
        <f ca="1">IFERROR((1+'US Inflation'!$C11)*(1+('Black Market End of Year'!EX10-'Black Market End of Year'!EX9)/'Black Market End of Year'!EX9)-1,"Error")</f>
        <v>-8.3338235582485209E-3</v>
      </c>
      <c r="EY10" s="25" t="str">
        <f ca="1">IFERROR((1+'US Inflation'!$C11)*(1+('Black Market End of Year'!EY10-'Black Market End of Year'!EY9)/'Black Market End of Year'!EY9)-1,"Error")</f>
        <v>Error</v>
      </c>
      <c r="EZ10" s="25" t="str">
        <f ca="1">IFERROR((1+'US Inflation'!$C11)*(1+('Black Market End of Year'!EZ10-'Black Market End of Year'!EZ9)/'Black Market End of Year'!EZ9)-1,"Error")</f>
        <v>Error</v>
      </c>
      <c r="FA10" s="25">
        <f ca="1">IFERROR((1+'US Inflation'!$C11)*(1+('Black Market End of Year'!FA10-'Black Market End of Year'!FA9)/'Black Market End of Year'!FA9)-1,"Error")</f>
        <v>-3.4488139825218589E-2</v>
      </c>
      <c r="FB10" s="25">
        <f ca="1">IFERROR((1+'US Inflation'!$C11)*(1+('Black Market End of Year'!FB10-'Black Market End of Year'!FB9)/'Black Market End of Year'!FB9)-1,"Error")</f>
        <v>-6.4008698803914466E-2</v>
      </c>
      <c r="FC10" s="25" t="str">
        <f ca="1">IFERROR((1+'US Inflation'!$C11)*(1+('Black Market End of Year'!FC10-'Black Market End of Year'!FC9)/'Black Market End of Year'!FC9)-1,"Error")</f>
        <v>Error</v>
      </c>
      <c r="FD10" s="25" t="str">
        <f ca="1">IFERROR((1+'US Inflation'!$C11)*(1+('Black Market End of Year'!FD10-'Black Market End of Year'!FD9)/'Black Market End of Year'!FD9)-1,"Error")</f>
        <v>Error</v>
      </c>
      <c r="FE10" s="25" t="str">
        <f ca="1">IFERROR((1+'US Inflation'!$C11)*(1+('Black Market End of Year'!FE10-'Black Market End of Year'!FE9)/'Black Market End of Year'!FE9)-1,"Error")</f>
        <v>Error</v>
      </c>
      <c r="FF10" s="25" t="str">
        <f ca="1">IFERROR((1+'US Inflation'!$C11)*(1+('Black Market End of Year'!FF10-'Black Market End of Year'!FF9)/'Black Market End of Year'!FF9)-1,"Error")</f>
        <v>Error</v>
      </c>
      <c r="FG10" s="25" t="str">
        <f ca="1">IFERROR((1+'US Inflation'!$C11)*(1+('Black Market End of Year'!FG10-'Black Market End of Year'!FG9)/'Black Market End of Year'!FG9)-1,"Error")</f>
        <v>Error</v>
      </c>
      <c r="FH10" s="25">
        <f ca="1">IFERROR((1+'US Inflation'!$C11)*(1+('Black Market End of Year'!FH10-'Black Market End of Year'!FH9)/'Black Market End of Year'!FH9)-1,"Error")</f>
        <v>2.5597015284168245E-2</v>
      </c>
      <c r="FI10" s="25" t="str">
        <f ca="1">IFERROR((1+'US Inflation'!$C11)*(1+('Black Market End of Year'!FI10-'Black Market End of Year'!FI9)/'Black Market End of Year'!FI9)-1,"Error")</f>
        <v>Error</v>
      </c>
      <c r="FJ10" s="25">
        <f ca="1">IFERROR((1+'US Inflation'!$C11)*(1+('Black Market End of Year'!FJ10-'Black Market End of Year'!FJ9)/'Black Market End of Year'!FJ9)-1,"Error")</f>
        <v>7.5107457959429968E-2</v>
      </c>
      <c r="FK10" s="25" t="str">
        <f ca="1">IFERROR((1+'US Inflation'!$C11)*(1+('Black Market End of Year'!FK10-'Black Market End of Year'!FK9)/'Black Market End of Year'!FK9)-1,"Error")</f>
        <v>Error</v>
      </c>
      <c r="FL10" s="25" t="str">
        <f ca="1">IFERROR((1+'US Inflation'!$C11)*(1+('Black Market End of Year'!FL10-'Black Market End of Year'!FL9)/'Black Market End of Year'!FL9)-1,"Error")</f>
        <v>Error</v>
      </c>
      <c r="FM10" s="25" t="str">
        <f ca="1">IFERROR((1+'US Inflation'!$C11)*(1+('Black Market End of Year'!FM10-'Black Market End of Year'!FM9)/'Black Market End of Year'!FM9)-1,"Error")</f>
        <v>Error</v>
      </c>
      <c r="FN10" s="25">
        <f ca="1">IFERROR((1+'US Inflation'!$C11)*(1+('Black Market End of Year'!FN10-'Black Market End of Year'!FN9)/'Black Market End of Year'!FN9)-1,"Error")</f>
        <v>0.17469121045501623</v>
      </c>
      <c r="FO10" s="25">
        <f ca="1">IFERROR((1+'US Inflation'!$C11)*(1+('Black Market End of Year'!FO10-'Black Market End of Year'!FO9)/'Black Market End of Year'!FO9)-1,"Error")</f>
        <v>-3.0768501398568238E-2</v>
      </c>
      <c r="FP10" s="25">
        <f ca="1">IFERROR((1+'US Inflation'!$C11)*(1+('Black Market End of Year'!FP10-'Black Market End of Year'!FP9)/'Black Market End of Year'!FP9)-1,"Error")</f>
        <v>0.12253282013400213</v>
      </c>
      <c r="FQ10" s="25" t="str">
        <f ca="1">IFERROR((1+'US Inflation'!$C11)*(1+('Black Market End of Year'!FQ10-'Black Market End of Year'!FQ9)/'Black Market End of Year'!FQ9)-1,"Error")</f>
        <v>Error</v>
      </c>
      <c r="FR10" s="25">
        <f ca="1">IFERROR((1+'US Inflation'!$C11)*(1+('Black Market End of Year'!FR10-'Black Market End of Year'!FR9)/'Black Market End of Year'!FR9)-1,"Error")</f>
        <v>0.2953451043338684</v>
      </c>
      <c r="FS10" s="25">
        <f ca="1">IFERROR((1+'US Inflation'!$C11)*(1+('Black Market End of Year'!FS10-'Black Market End of Year'!FS9)/'Black Market End of Year'!FS9)-1,"Error")</f>
        <v>-1.1946274053983297E-3</v>
      </c>
      <c r="FT10" s="25" t="str">
        <f ca="1">IFERROR((1+'US Inflation'!$C11)*(1+('Black Market End of Year'!FT10-'Black Market End of Year'!FT9)/'Black Market End of Year'!FT9)-1,"Error")</f>
        <v>Error</v>
      </c>
      <c r="FU10" s="25" t="str">
        <f ca="1">IFERROR((1+'US Inflation'!$C11)*(1+('Black Market End of Year'!FU10-'Black Market End of Year'!FU9)/'Black Market End of Year'!FU9)-1,"Error")</f>
        <v>Error</v>
      </c>
      <c r="FV10" s="25" t="str">
        <f ca="1">IFERROR((1+'US Inflation'!$C11)*(1+('Black Market End of Year'!FV10-'Black Market End of Year'!FV9)/'Black Market End of Year'!FV9)-1,"Error")</f>
        <v>Error</v>
      </c>
      <c r="FW10" s="25">
        <f ca="1">IFERROR((1+'US Inflation'!$C11)*(1+('Black Market End of Year'!FW10-'Black Market End of Year'!FW9)/'Black Market End of Year'!FW9)-1,"Error")</f>
        <v>-0.48172356669547689</v>
      </c>
      <c r="FX10" s="25">
        <f ca="1">IFERROR((1+'US Inflation'!$C11)*(1+('Black Market End of Year'!FX10-'Black Market End of Year'!FX9)/'Black Market End of Year'!FX9)-1,"Error")</f>
        <v>-0.19400749063670408</v>
      </c>
      <c r="FY10" s="25" t="str">
        <f ca="1">IFERROR((1+'US Inflation'!$C11)*(1+('Black Market End of Year'!FY10-'Black Market End of Year'!FY9)/'Black Market End of Year'!FY9)-1,"Error")</f>
        <v>Error</v>
      </c>
      <c r="FZ10" s="25" t="str">
        <f ca="1">IFERROR((1+'US Inflation'!$C11)*(1+('Black Market End of Year'!FZ10-'Black Market End of Year'!FZ9)/'Black Market End of Year'!FZ9)-1,"Error")</f>
        <v>Error</v>
      </c>
      <c r="GA10" s="25" t="str">
        <f ca="1">IFERROR((1+'US Inflation'!$C11)*(1+('Black Market End of Year'!GA10-'Black Market End of Year'!GA9)/'Black Market End of Year'!GA9)-1,"Error")</f>
        <v>Error</v>
      </c>
      <c r="GB10" s="25" t="str">
        <f ca="1">IFERROR((1+'US Inflation'!$C11)*(1+('Black Market End of Year'!GB10-'Black Market End of Year'!GB9)/'Black Market End of Year'!GB9)-1,"Error")</f>
        <v>Error</v>
      </c>
      <c r="GC10" s="25" t="str">
        <f ca="1">IFERROR((1+'US Inflation'!$C11)*(1+('Black Market End of Year'!GC10-'Black Market End of Year'!GC9)/'Black Market End of Year'!GC9)-1,"Error")</f>
        <v>Error</v>
      </c>
      <c r="GD10" s="25" t="str">
        <f ca="1">IFERROR((1+'US Inflation'!$C11)*(1+('Black Market End of Year'!GD10-'Black Market End of Year'!GD9)/'Black Market End of Year'!GD9)-1,"Error")</f>
        <v>Error</v>
      </c>
      <c r="GE10" s="25" t="str">
        <f ca="1">IFERROR((1+'US Inflation'!$C11)*(1+('Black Market End of Year'!GE10-'Black Market End of Year'!GE9)/'Black Market End of Year'!GE9)-1,"Error")</f>
        <v>Error</v>
      </c>
      <c r="GF10" s="25" t="str">
        <f ca="1">IFERROR((1+'US Inflation'!$C11)*(1+('Black Market End of Year'!GF10-'Black Market End of Year'!GF9)/'Black Market End of Year'!GF9)-1,"Error")</f>
        <v>Error</v>
      </c>
      <c r="GG10" s="25" t="str">
        <f ca="1">IFERROR((1+'US Inflation'!$C11)*(1+('Black Market End of Year'!GG10-'Black Market End of Year'!GG9)/'Black Market End of Year'!GG9)-1,"Error")</f>
        <v>Error</v>
      </c>
      <c r="GH10" s="25">
        <f ca="1">IFERROR((1+'US Inflation'!$C11)*(1+('Black Market End of Year'!GH10-'Black Market End of Year'!GH9)/'Black Market End of Year'!GH9)-1,"Error")</f>
        <v>2.0923845193508095E-2</v>
      </c>
      <c r="GI10" s="25" t="str">
        <f ca="1">IFERROR((1+'US Inflation'!$C11)*(1+('Black Market End of Year'!GI10-'Black Market End of Year'!GI9)/'Black Market End of Year'!GI9)-1,"Error")</f>
        <v>Error</v>
      </c>
      <c r="GJ10" s="25">
        <f ca="1">IFERROR((1+'US Inflation'!$C11)*(1+('Black Market End of Year'!GJ10-'Black Market End of Year'!GJ9)/'Black Market End of Year'!GJ9)-1,"Error")</f>
        <v>0.19219725343320881</v>
      </c>
      <c r="GK10" s="25" t="str">
        <f ca="1">IFERROR((1+'US Inflation'!$C11)*(1+('Black Market End of Year'!GK10-'Black Market End of Year'!GK9)/'Black Market End of Year'!GK9)-1,"Error")</f>
        <v>Error</v>
      </c>
      <c r="GL10" s="25" t="str">
        <f ca="1">IFERROR((1+'US Inflation'!$C11)*(1+('Black Market End of Year'!GL10-'Black Market End of Year'!GL9)/'Black Market End of Year'!GL9)-1,"Error")</f>
        <v>Error</v>
      </c>
      <c r="GM10" s="25">
        <f ca="1">IFERROR((1+'US Inflation'!$C11)*(1+('Black Market End of Year'!GM10-'Black Market End of Year'!GM9)/'Black Market End of Year'!GM9)-1,"Error")</f>
        <v>1.7178046672428726E-2</v>
      </c>
      <c r="GN10" s="25" t="str">
        <f ca="1">IFERROR((1+'US Inflation'!$C11)*(1+('Black Market End of Year'!GN10-'Black Market End of Year'!GN9)/'Black Market End of Year'!GN9)-1,"Error")</f>
        <v>Error</v>
      </c>
      <c r="GO10" s="25" t="str">
        <f ca="1">IFERROR((1+'US Inflation'!$C11)*(1+('Black Market End of Year'!GO10-'Black Market End of Year'!GO9)/'Black Market End of Year'!GO9)-1,"Error")</f>
        <v>Error</v>
      </c>
      <c r="GP10" s="25" t="str">
        <f ca="1">IFERROR((1+'US Inflation'!$C11)*(1+('Black Market End of Year'!GP10-'Black Market End of Year'!GP9)/'Black Market End of Year'!GP9)-1,"Error")</f>
        <v>Error</v>
      </c>
      <c r="GQ10" s="25" t="str">
        <f ca="1">IFERROR((1+'US Inflation'!$C11)*(1+('Black Market End of Year'!GQ10-'Black Market End of Year'!GQ9)/'Black Market End of Year'!GQ9)-1,"Error")</f>
        <v>Error</v>
      </c>
      <c r="GR10" s="25" t="str">
        <f ca="1">IFERROR((1+'US Inflation'!$C11)*(1+('Black Market End of Year'!GR10-'Black Market End of Year'!GR9)/'Black Market End of Year'!GR9)-1,"Error")</f>
        <v>Error</v>
      </c>
      <c r="GS10" s="25">
        <f ca="1">IFERROR((1+'US Inflation'!$C11)*(1+('Black Market End of Year'!GS10-'Black Market End of Year'!GS9)/'Black Market End of Year'!GS9)-1,"Error")</f>
        <v>-1.1235955056179692E-2</v>
      </c>
      <c r="GT10" s="25">
        <f ca="1">IFERROR((1+'US Inflation'!$C11)*(1+('Black Market End of Year'!GT10-'Black Market End of Year'!GT9)/'Black Market End of Year'!GT9)-1,"Error")</f>
        <v>2.496157260072307E-2</v>
      </c>
      <c r="GU10" s="25">
        <f ca="1">IFERROR((1+'US Inflation'!$C11)*(1+('Black Market End of Year'!GU10-'Black Market End of Year'!GU9)/'Black Market End of Year'!GU9)-1,"Error")</f>
        <v>1.5423633843522522E-2</v>
      </c>
      <c r="GV10" s="25" t="str">
        <f ca="1">IFERROR((1+'US Inflation'!$C11)*(1+('Black Market End of Year'!GV10-'Black Market End of Year'!GV9)/'Black Market End of Year'!GV9)-1,"Error")</f>
        <v>Error</v>
      </c>
      <c r="GW10" s="25" t="str">
        <f ca="1">IFERROR((1+'US Inflation'!$C11)*(1+('Black Market End of Year'!GW10-'Black Market End of Year'!GW9)/'Black Market End of Year'!GW9)-1,"Error")</f>
        <v>Error</v>
      </c>
      <c r="GX10" s="25" t="str">
        <f ca="1">IFERROR((1+'US Inflation'!$C11)*(1+('Black Market End of Year'!GX10-'Black Market End of Year'!GX9)/'Black Market End of Year'!GX9)-1,"Error")</f>
        <v>Error</v>
      </c>
      <c r="GY10" s="25" t="str">
        <f ca="1">IFERROR((1+'US Inflation'!$C11)*(1+('Black Market End of Year'!GY10-'Black Market End of Year'!GY9)/'Black Market End of Year'!GY9)-1,"Error")</f>
        <v>Error</v>
      </c>
      <c r="GZ10" s="25">
        <f ca="1">IFERROR((1+'US Inflation'!$C11)*(1+('Black Market End of Year'!GZ10-'Black Market End of Year'!GZ9)/'Black Market End of Year'!GZ9)-1,"Error")</f>
        <v>-7.005631449896077E-3</v>
      </c>
      <c r="HA10" s="25">
        <f ca="1">IFERROR((1+'US Inflation'!$C11)*(1+('Black Market End of Year'!HA10-'Black Market End of Year'!HA9)/'Black Market End of Year'!HA9)-1,"Error")</f>
        <v>5.1421736814996066E-3</v>
      </c>
      <c r="HB10" s="25">
        <f ca="1">IFERROR((1+'US Inflation'!$C11)*(1+('Black Market End of Year'!HB10-'Black Market End of Year'!HB9)/'Black Market End of Year'!HB9)-1,"Error")</f>
        <v>-1.6949836962556919E-2</v>
      </c>
      <c r="HC10" s="25">
        <f ca="1">IFERROR((1+'US Inflation'!$C11)*(1+('Black Market End of Year'!HC10-'Black Market End of Year'!HC9)/'Black Market End of Year'!HC9)-1,"Error")</f>
        <v>0.39576788460268486</v>
      </c>
      <c r="HD10" s="25" t="str">
        <f ca="1">IFERROR((1+'US Inflation'!$C11)*(1+('Black Market End of Year'!HD10-'Black Market End of Year'!HD9)/'Black Market End of Year'!HD9)-1,"Error")</f>
        <v>Error</v>
      </c>
      <c r="HE10" s="25" t="str">
        <f ca="1">IFERROR((1+'US Inflation'!$C11)*(1+('Black Market End of Year'!HE10-'Black Market End of Year'!HE9)/'Black Market End of Year'!HE9)-1,"Error")</f>
        <v>Error</v>
      </c>
      <c r="HF10" s="25">
        <f ca="1">IFERROR((1+'US Inflation'!$C11)*(1+('Black Market End of Year'!HF10-'Black Market End of Year'!HF9)/'Black Market End of Year'!HF9)-1,"Error")</f>
        <v>2.6589985267231109E-2</v>
      </c>
      <c r="HG10" s="25" t="str">
        <f ca="1">IFERROR((1+'US Inflation'!$C11)*(1+('Black Market End of Year'!HG10-'Black Market End of Year'!HG9)/'Black Market End of Year'!HG9)-1,"Error")</f>
        <v>Error</v>
      </c>
      <c r="HH10" s="25" t="str">
        <f ca="1">IFERROR((1+'US Inflation'!$C11)*(1+('Black Market End of Year'!HH10-'Black Market End of Year'!HH9)/'Black Market End of Year'!HH9)-1,"Error")</f>
        <v>Error</v>
      </c>
      <c r="HI10" s="25" t="str">
        <f ca="1">IFERROR((1+'US Inflation'!$C11)*(1+('Black Market End of Year'!HI10-'Black Market End of Year'!HI9)/'Black Market End of Year'!HI9)-1,"Error")</f>
        <v>Error</v>
      </c>
      <c r="HJ10" s="25" t="str">
        <f ca="1">IFERROR((1+'US Inflation'!$C11)*(1+('Black Market End of Year'!HJ10-'Black Market End of Year'!HJ9)/'Black Market End of Year'!HJ9)-1,"Error")</f>
        <v>Error</v>
      </c>
      <c r="HK10" s="25" t="str">
        <f ca="1">IFERROR((1+'US Inflation'!$C11)*(1+('Black Market End of Year'!HK10-'Black Market End of Year'!HK9)/'Black Market End of Year'!HK9)-1,"Error")</f>
        <v>Error</v>
      </c>
      <c r="HL10" s="25" t="str">
        <f ca="1">IFERROR((1+'US Inflation'!$C11)*(1+('Black Market End of Year'!HL10-'Black Market End of Year'!HL9)/'Black Market End of Year'!HL9)-1,"Error")</f>
        <v>Error</v>
      </c>
      <c r="HM10" s="25" t="str">
        <f ca="1">IFERROR((1+'US Inflation'!$C11)*(1+('Black Market End of Year'!HM10-'Black Market End of Year'!HM9)/'Black Market End of Year'!HM9)-1,"Error")</f>
        <v>Error</v>
      </c>
      <c r="HN10" s="25">
        <f ca="1">IFERROR((1+'US Inflation'!$C11)*(1+('Black Market End of Year'!HN10-'Black Market End of Year'!HN9)/'Black Market End of Year'!HN9)-1,"Error")</f>
        <v>0.23097037793666986</v>
      </c>
      <c r="HO10" s="25" t="str">
        <f ca="1">IFERROR((1+'US Inflation'!$C11)*(1+('Black Market End of Year'!HO10-'Black Market End of Year'!HO9)/'Black Market End of Year'!HO9)-1,"Error")</f>
        <v>Error</v>
      </c>
      <c r="HP10" s="25" t="str">
        <f ca="1">IFERROR((1+'US Inflation'!$C11)*(1+('Black Market End of Year'!HP10-'Black Market End of Year'!HP9)/'Black Market End of Year'!HP9)-1,"Error")</f>
        <v>Error</v>
      </c>
      <c r="HQ10" s="25" t="str">
        <f ca="1">IFERROR((1+'US Inflation'!$C11)*(1+('Black Market End of Year'!HQ10-'Black Market End of Year'!HQ9)/'Black Market End of Year'!HQ9)-1,"Error")</f>
        <v>Error</v>
      </c>
      <c r="HR10" s="25" t="str">
        <f ca="1">IFERROR((1+'US Inflation'!$C11)*(1+('Black Market End of Year'!HR10-'Black Market End of Year'!HR9)/'Black Market End of Year'!HR9)-1,"Error")</f>
        <v>Error</v>
      </c>
      <c r="HS10" s="25" t="str">
        <f ca="1">IFERROR((1+'US Inflation'!$C11)*(1+('Black Market End of Year'!HS10-'Black Market End of Year'!HS9)/'Black Market End of Year'!HS9)-1,"Error")</f>
        <v>Error</v>
      </c>
      <c r="HT10" s="25" t="str">
        <f ca="1">IFERROR((1+'US Inflation'!$C11)*(1+('Black Market End of Year'!HT10-'Black Market End of Year'!HT9)/'Black Market End of Year'!HT9)-1,"Error")</f>
        <v>Error</v>
      </c>
      <c r="HU10" s="25">
        <f ca="1">IFERROR((1+'US Inflation'!$C11)*(1+('Black Market End of Year'!HU10-'Black Market End of Year'!HU9)/'Black Market End of Year'!HU9)-1,"Error")</f>
        <v>1.1249930124657581E-2</v>
      </c>
      <c r="HV10" s="25">
        <f ca="1">IFERROR((1+'US Inflation'!$C11)*(1+('Black Market End of Year'!HV10-'Black Market End of Year'!HV9)/'Black Market End of Year'!HV9)-1,"Error")</f>
        <v>7.4906367041198685E-3</v>
      </c>
      <c r="HW10" s="25">
        <f ca="1">IFERROR((1+'US Inflation'!$C11)*(1+('Black Market End of Year'!HW10-'Black Market End of Year'!HW9)/'Black Market End of Year'!HW9)-1,"Error")</f>
        <v>6.0169885682113122E-2</v>
      </c>
      <c r="HX10" s="25" t="str">
        <f ca="1">IFERROR((1+'US Inflation'!$C11)*(1+('Black Market End of Year'!HX10-'Black Market End of Year'!HX9)/'Black Market End of Year'!HX9)-1,"Error")</f>
        <v>Error</v>
      </c>
      <c r="HY10" s="25" t="str">
        <f ca="1">IFERROR((1+'US Inflation'!$C11)*(1+('Black Market End of Year'!HY10-'Black Market End of Year'!HY9)/'Black Market End of Year'!HY9)-1,"Error")</f>
        <v>Error</v>
      </c>
      <c r="HZ10" s="25" t="str">
        <f ca="1">IFERROR((1+'US Inflation'!$C11)*(1+('Black Market End of Year'!HZ10-'Black Market End of Year'!HZ9)/'Black Market End of Year'!HZ9)-1,"Error")</f>
        <v>Error</v>
      </c>
      <c r="IA10" s="25">
        <f ca="1">IFERROR((1+'US Inflation'!$C11)*(1+('Black Market End of Year'!IA10-'Black Market End of Year'!IA9)/'Black Market End of Year'!IA9)-1,"Error")</f>
        <v>7.4906367041198685E-3</v>
      </c>
      <c r="IB10" s="25" t="str">
        <f ca="1">IFERROR((1+'US Inflation'!$C11)*(1+('Black Market End of Year'!IB10-'Black Market End of Year'!IB9)/'Black Market End of Year'!IB9)-1,"Error")</f>
        <v>Error</v>
      </c>
      <c r="IC10" s="25" t="str">
        <f ca="1">IFERROR((1+'US Inflation'!$C11)*(1+('Black Market End of Year'!IC10-'Black Market End of Year'!IC9)/'Black Market End of Year'!IC9)-1,"Error")</f>
        <v>Error</v>
      </c>
      <c r="ID10" s="25" t="str">
        <f ca="1">IFERROR((1+'US Inflation'!$C11)*(1+('Black Market End of Year'!ID10-'Black Market End of Year'!ID9)/'Black Market End of Year'!ID9)-1,"Error")</f>
        <v>Error</v>
      </c>
      <c r="IE10" s="25" t="str">
        <f ca="1">IFERROR((1+'US Inflation'!$C11)*(1+('Black Market End of Year'!IE10-'Black Market End of Year'!IE9)/'Black Market End of Year'!IE9)-1,"Error")</f>
        <v>Error</v>
      </c>
      <c r="IF10" s="25" t="str">
        <f ca="1">IFERROR((1+'US Inflation'!$C11)*(1+('Black Market End of Year'!IF10-'Black Market End of Year'!IF9)/'Black Market End of Year'!IF9)-1,"Error")</f>
        <v>Error</v>
      </c>
      <c r="IG10" s="25" t="str">
        <f ca="1">IFERROR((1+'US Inflation'!$C11)*(1+('Black Market End of Year'!IG10-'Black Market End of Year'!IG9)/'Black Market End of Year'!IG9)-1,"Error")</f>
        <v>Error</v>
      </c>
      <c r="IH10" s="25" t="str">
        <f ca="1">IFERROR((1+'US Inflation'!$C11)*(1+('Black Market End of Year'!IH10-'Black Market End of Year'!IH9)/'Black Market End of Year'!IH9)-1,"Error")</f>
        <v>Error</v>
      </c>
    </row>
    <row r="11" spans="1:242" x14ac:dyDescent="0.25">
      <c r="A11" t="str">
        <f t="shared" ca="1" si="4"/>
        <v>1955</v>
      </c>
      <c r="B11" s="25">
        <f ca="1">IFERROR((1+'US Inflation'!$C12)*(1+('Black Market End of Year'!B11-'Black Market End of Year'!B10)/'Black Market End of Year'!B10)-1,"Error")</f>
        <v>0.13436006372809328</v>
      </c>
      <c r="C11" s="25">
        <f ca="1">IFERROR((1+'US Inflation'!$C12)*(1+('Black Market End of Year'!C11-'Black Market End of Year'!C10)/'Black Market End of Year'!C10)-1,"Error")</f>
        <v>0.24070631970260226</v>
      </c>
      <c r="D11" s="25">
        <f ca="1">IFERROR((1+'US Inflation'!$C12)*(1+('Black Market End of Year'!D11-'Black Market End of Year'!D10)/'Black Market End of Year'!D10)-1,"Error")</f>
        <v>3.5027731944416773E-2</v>
      </c>
      <c r="E11" s="25">
        <f>IFERROR((1+'US Inflation'!$C12)*(1+('Black Market End of Year'!E11-'Black Market End of Year'!E10)/'Black Market End of Year'!E10)-1,"Error")</f>
        <v>-7.4349442379182396E-3</v>
      </c>
      <c r="F11" s="25" t="str">
        <f ca="1">IFERROR((1+'US Inflation'!$C12)*(1+('Black Market End of Year'!F11-'Black Market End of Year'!F10)/'Black Market End of Year'!F10)-1,"Error")</f>
        <v>Error</v>
      </c>
      <c r="G11" s="25" t="str">
        <f ca="1">IFERROR((1+'US Inflation'!$C12)*(1+('Black Market End of Year'!G11-'Black Market End of Year'!G10)/'Black Market End of Year'!G10)-1,"Error")</f>
        <v>Error</v>
      </c>
      <c r="H11" s="25" t="str">
        <f ca="1">IFERROR((1+'US Inflation'!$C12)*(1+('Black Market End of Year'!H11-'Black Market End of Year'!H10)/'Black Market End of Year'!H10)-1,"Error")</f>
        <v>Error</v>
      </c>
      <c r="I11" s="25" t="str">
        <f ca="1">IFERROR((1+'US Inflation'!$C12)*(1+('Black Market End of Year'!I11-'Black Market End of Year'!I10)/'Black Market End of Year'!I10)-1,"Error")</f>
        <v>Error</v>
      </c>
      <c r="J11" s="25">
        <f ca="1">IFERROR((1+'US Inflation'!$C12)*(1+('Black Market End of Year'!J11-'Black Market End of Year'!J10)/'Black Market End of Year'!J10)-1,"Error")</f>
        <v>0.33828996282527868</v>
      </c>
      <c r="K11" s="25" t="str">
        <f ca="1">IFERROR((1+'US Inflation'!$C12)*(1+('Black Market End of Year'!K11-'Black Market End of Year'!K10)/'Black Market End of Year'!K10)-1,"Error")</f>
        <v>Error</v>
      </c>
      <c r="L11" s="25" t="str">
        <f ca="1">IFERROR((1+'US Inflation'!$C12)*(1+('Black Market End of Year'!L11-'Black Market End of Year'!L10)/'Black Market End of Year'!L10)-1,"Error")</f>
        <v>Error</v>
      </c>
      <c r="M11" s="25">
        <f ca="1">IFERROR((1+'US Inflation'!$C12)*(1+('Black Market End of Year'!M11-'Black Market End of Year'!M10)/'Black Market End of Year'!M10)-1,"Error")</f>
        <v>-7.4349442379182396E-3</v>
      </c>
      <c r="N11" s="25">
        <f ca="1">IFERROR((1+'US Inflation'!$C12)*(1+('Black Market End of Year'!N11-'Black Market End of Year'!N10)/'Black Market End of Year'!N10)-1,"Error")</f>
        <v>-2.7742329246072117E-5</v>
      </c>
      <c r="O11" s="25" t="str">
        <f ca="1">IFERROR((1+'US Inflation'!$C12)*(1+('Black Market End of Year'!O11-'Black Market End of Year'!O10)/'Black Market End of Year'!O10)-1,"Error")</f>
        <v>Error</v>
      </c>
      <c r="P11" s="25" t="str">
        <f ca="1">IFERROR((1+'US Inflation'!$C12)*(1+('Black Market End of Year'!P11-'Black Market End of Year'!P10)/'Black Market End of Year'!P10)-1,"Error")</f>
        <v>Error</v>
      </c>
      <c r="Q11" s="25" t="str">
        <f ca="1">IFERROR((1+'US Inflation'!$C12)*(1+('Black Market End of Year'!Q11-'Black Market End of Year'!Q10)/'Black Market End of Year'!Q10)-1,"Error")</f>
        <v>Error</v>
      </c>
      <c r="R11" s="25" t="str">
        <f ca="1">IFERROR((1+'US Inflation'!$C12)*(1+('Black Market End of Year'!R11-'Black Market End of Year'!R10)/'Black Market End of Year'!R10)-1,"Error")</f>
        <v>Error</v>
      </c>
      <c r="S11" s="25" t="str">
        <f ca="1">IFERROR((1+'US Inflation'!$C12)*(1+('Black Market End of Year'!S11-'Black Market End of Year'!S10)/'Black Market End of Year'!S10)-1,"Error")</f>
        <v>Error</v>
      </c>
      <c r="T11" s="25" t="str">
        <f ca="1">IFERROR((1+'US Inflation'!$C12)*(1+('Black Market End of Year'!T11-'Black Market End of Year'!T10)/'Black Market End of Year'!T10)-1,"Error")</f>
        <v>Error</v>
      </c>
      <c r="U11" s="25">
        <f ca="1">IFERROR((1+'US Inflation'!$C12)*(1+('Black Market End of Year'!U11-'Black Market End of Year'!U10)/'Black Market End of Year'!U10)-1,"Error")</f>
        <v>-1.1377605829823279E-2</v>
      </c>
      <c r="V11" s="25" t="str">
        <f ca="1">IFERROR((1+'US Inflation'!$C12)*(1+('Black Market End of Year'!V11-'Black Market End of Year'!V10)/'Black Market End of Year'!V10)-1,"Error")</f>
        <v>Error</v>
      </c>
      <c r="W11" s="25" t="str">
        <f ca="1">IFERROR((1+'US Inflation'!$C12)*(1+('Black Market End of Year'!W11-'Black Market End of Year'!W10)/'Black Market End of Year'!W10)-1,"Error")</f>
        <v>Error</v>
      </c>
      <c r="X11" s="25" t="str">
        <f ca="1">IFERROR((1+'US Inflation'!$C12)*(1+('Black Market End of Year'!X11-'Black Market End of Year'!X10)/'Black Market End of Year'!X10)-1,"Error")</f>
        <v>Error</v>
      </c>
      <c r="Y11" s="25" t="str">
        <f ca="1">IFERROR((1+'US Inflation'!$C12)*(1+('Black Market End of Year'!Y11-'Black Market End of Year'!Y10)/'Black Market End of Year'!Y10)-1,"Error")</f>
        <v>Error</v>
      </c>
      <c r="Z11" s="25">
        <f ca="1">IFERROR((1+'US Inflation'!$C12)*(1+('Black Market End of Year'!Z11-'Black Market End of Year'!Z10)/'Black Market End of Year'!Z10)-1,"Error")</f>
        <v>1.2087299317782589</v>
      </c>
      <c r="AA11" s="25" t="str">
        <f ca="1">IFERROR((1+'US Inflation'!$C12)*(1+('Black Market End of Year'!AA11-'Black Market End of Year'!AA10)/'Black Market End of Year'!AA10)-1,"Error")</f>
        <v>Error</v>
      </c>
      <c r="AB11" s="25" t="str">
        <f ca="1">IFERROR((1+'US Inflation'!$C12)*(1+('Black Market End of Year'!AB11-'Black Market End of Year'!AB10)/'Black Market End of Year'!AB10)-1,"Error")</f>
        <v>Error</v>
      </c>
      <c r="AC11" s="25">
        <f ca="1">IFERROR((1+'US Inflation'!$C12)*(1+('Black Market End of Year'!AC11-'Black Market End of Year'!AC10)/'Black Market End of Year'!AC10)-1,"Error")</f>
        <v>-0.12832427795253076</v>
      </c>
      <c r="AD11" s="25" t="str">
        <f ca="1">IFERROR((1+'US Inflation'!$C12)*(1+('Black Market End of Year'!AD11-'Black Market End of Year'!AD10)/'Black Market End of Year'!AD10)-1,"Error")</f>
        <v>Error</v>
      </c>
      <c r="AE11" s="25" t="str">
        <f ca="1">IFERROR((1+'US Inflation'!$C12)*(1+('Black Market End of Year'!AE11-'Black Market End of Year'!AE10)/'Black Market End of Year'!AE10)-1,"Error")</f>
        <v>Error</v>
      </c>
      <c r="AF11" s="25">
        <f ca="1">IFERROR((1+'US Inflation'!$C12)*(1+('Black Market End of Year'!AF11-'Black Market End of Year'!AF10)/'Black Market End of Year'!AF10)-1,"Error")</f>
        <v>3.3528058063373889E-2</v>
      </c>
      <c r="AG11" s="25">
        <f ca="1">IFERROR((1+'US Inflation'!$C12)*(1+('Black Market End of Year'!AG11-'Black Market End of Year'!AG10)/'Black Market End of Year'!AG10)-1,"Error")</f>
        <v>3.2804179644328357E-2</v>
      </c>
      <c r="AH11" s="25" t="str">
        <f ca="1">IFERROR((1+'US Inflation'!$C12)*(1+('Black Market End of Year'!AH11-'Black Market End of Year'!AH10)/'Black Market End of Year'!AH10)-1,"Error")</f>
        <v>Error</v>
      </c>
      <c r="AI11" s="25" t="str">
        <f ca="1">IFERROR((1+'US Inflation'!$C12)*(1+('Black Market End of Year'!AI11-'Black Market End of Year'!AI10)/'Black Market End of Year'!AI10)-1,"Error")</f>
        <v>Error</v>
      </c>
      <c r="AJ11" s="25">
        <f ca="1">IFERROR((1+'US Inflation'!$C12)*(1+('Black Market End of Year'!AJ11-'Black Market End of Year'!AJ10)/'Black Market End of Year'!AJ10)-1,"Error")</f>
        <v>0.73305009736236504</v>
      </c>
      <c r="AK11" s="25" t="str">
        <f ca="1">IFERROR((1+'US Inflation'!$C12)*(1+('Black Market End of Year'!AK11-'Black Market End of Year'!AK10)/'Black Market End of Year'!AK10)-1,"Error")</f>
        <v>Error</v>
      </c>
      <c r="AL11" s="25">
        <f ca="1">IFERROR((1+'US Inflation'!$C12)*(1+('Black Market End of Year'!AL11-'Black Market End of Year'!AL10)/'Black Market End of Year'!AL10)-1,"Error")</f>
        <v>2.5411055539110272E-2</v>
      </c>
      <c r="AM11" s="25" t="str">
        <f ca="1">IFERROR((1+'US Inflation'!$C12)*(1+('Black Market End of Year'!AM11-'Black Market End of Year'!AM10)/'Black Market End of Year'!AM10)-1,"Error")</f>
        <v>Error</v>
      </c>
      <c r="AN11" s="25" t="str">
        <f ca="1">IFERROR((1+'US Inflation'!$C12)*(1+('Black Market End of Year'!AN11-'Black Market End of Year'!AN10)/'Black Market End of Year'!AN10)-1,"Error")</f>
        <v>Error</v>
      </c>
      <c r="AO11" s="25" t="str">
        <f ca="1">IFERROR((1+'US Inflation'!$C12)*(1+('Black Market End of Year'!AO11-'Black Market End of Year'!AO10)/'Black Market End of Year'!AO10)-1,"Error")</f>
        <v>Error</v>
      </c>
      <c r="AP11" s="25" t="str">
        <f ca="1">IFERROR((1+'US Inflation'!$C12)*(1+('Black Market End of Year'!AP11-'Black Market End of Year'!AP10)/'Black Market End of Year'!AP10)-1,"Error")</f>
        <v>Error</v>
      </c>
      <c r="AQ11" s="25">
        <f ca="1">IFERROR((1+'US Inflation'!$C12)*(1+('Black Market End of Year'!AQ11-'Black Market End of Year'!AQ10)/'Black Market End of Year'!AQ10)-1,"Error")</f>
        <v>1.1426801203752879</v>
      </c>
      <c r="AR11" s="25">
        <f ca="1">IFERROR((1+'US Inflation'!$C12)*(1+('Black Market End of Year'!AR11-'Black Market End of Year'!AR10)/'Black Market End of Year'!AR10)-1,"Error")</f>
        <v>0.37570545293449165</v>
      </c>
      <c r="AS11" s="25" t="str">
        <f ca="1">IFERROR((1+'US Inflation'!$C12)*(1+('Black Market End of Year'!AS11-'Black Market End of Year'!AS10)/'Black Market End of Year'!AS10)-1,"Error")</f>
        <v>Error</v>
      </c>
      <c r="AT11" s="25" t="str">
        <f ca="1">IFERROR((1+'US Inflation'!$C12)*(1+('Black Market End of Year'!AT11-'Black Market End of Year'!AT10)/'Black Market End of Year'!AT10)-1,"Error")</f>
        <v>Error</v>
      </c>
      <c r="AU11" s="25">
        <f ca="1">IFERROR((1+'US Inflation'!$C12)*(1+('Black Market End of Year'!AU11-'Black Market End of Year'!AU10)/'Black Market End of Year'!AU10)-1,"Error")</f>
        <v>0.18476695962352552</v>
      </c>
      <c r="AV11" s="25" t="str">
        <f ca="1">IFERROR((1+'US Inflation'!$C12)*(1+('Black Market End of Year'!AV11-'Black Market End of Year'!AV10)/'Black Market End of Year'!AV10)-1,"Error")</f>
        <v>Error</v>
      </c>
      <c r="AW11" s="25" t="str">
        <f ca="1">IFERROR((1+'US Inflation'!$C12)*(1+('Black Market End of Year'!AW11-'Black Market End of Year'!AW10)/'Black Market End of Year'!AW10)-1,"Error")</f>
        <v>Error</v>
      </c>
      <c r="AX11" s="25" t="str">
        <f ca="1">IFERROR((1+'US Inflation'!$C12)*(1+('Black Market End of Year'!AX11-'Black Market End of Year'!AX10)/'Black Market End of Year'!AX10)-1,"Error")</f>
        <v>Error</v>
      </c>
      <c r="AY11" s="25">
        <f ca="1">IFERROR((1+'US Inflation'!$C12)*(1+('Black Market End of Year'!AY11-'Black Market End of Year'!AY10)/'Black Market End of Year'!AY10)-1,"Error")</f>
        <v>-7.4349442379182396E-3</v>
      </c>
      <c r="AZ11" s="25">
        <f ca="1">IFERROR((1+'US Inflation'!$C12)*(1+('Black Market End of Year'!AZ11-'Black Market End of Year'!AZ10)/'Black Market End of Year'!AZ10)-1,"Error")</f>
        <v>2.7950918187746865E-5</v>
      </c>
      <c r="BA11" s="25" t="str">
        <f ca="1">IFERROR((1+'US Inflation'!$C12)*(1+('Black Market End of Year'!BA11-'Black Market End of Year'!BA10)/'Black Market End of Year'!BA10)-1,"Error")</f>
        <v>Error</v>
      </c>
      <c r="BB11" s="25" t="str">
        <f ca="1">IFERROR((1+'US Inflation'!$C12)*(1+('Black Market End of Year'!BB11-'Black Market End of Year'!BB10)/'Black Market End of Year'!BB10)-1,"Error")</f>
        <v>Error</v>
      </c>
      <c r="BC11" s="25">
        <f ca="1">IFERROR((1+'US Inflation'!$C12)*(1+('Black Market End of Year'!BC11-'Black Market End of Year'!BC10)/'Black Market End of Year'!BC10)-1,"Error")</f>
        <v>-7.4349442379182396E-3</v>
      </c>
      <c r="BD11" s="25" t="str">
        <f ca="1">IFERROR((1+'US Inflation'!$C12)*(1+('Black Market End of Year'!BD11-'Black Market End of Year'!BD10)/'Black Market End of Year'!BD10)-1,"Error")</f>
        <v>Error</v>
      </c>
      <c r="BE11" s="25" t="str">
        <f ca="1">IFERROR((1+'US Inflation'!$C12)*(1+('Black Market End of Year'!BE11-'Black Market End of Year'!BE10)/'Black Market End of Year'!BE10)-1,"Error")</f>
        <v>Error</v>
      </c>
      <c r="BF11" s="25">
        <f ca="1">IFERROR((1+'US Inflation'!$C12)*(1+('Black Market End of Year'!BF11-'Black Market End of Year'!BF10)/'Black Market End of Year'!BF10)-1,"Error")</f>
        <v>0.11510395153517838</v>
      </c>
      <c r="BG11" s="25">
        <f ca="1">IFERROR((1+'US Inflation'!$C12)*(1+('Black Market End of Year'!BG11-'Black Market End of Year'!BG10)/'Black Market End of Year'!BG10)-1,"Error")</f>
        <v>-5.6532413573743168E-2</v>
      </c>
      <c r="BH11" s="25" t="str">
        <f ca="1">IFERROR((1+'US Inflation'!$C12)*(1+('Black Market End of Year'!BH11-'Black Market End of Year'!BH10)/'Black Market End of Year'!BH10)-1,"Error")</f>
        <v>Error</v>
      </c>
      <c r="BI11" s="25" t="str">
        <f ca="1">IFERROR((1+'US Inflation'!$C12)*(1+('Black Market End of Year'!BI11-'Black Market End of Year'!BI10)/'Black Market End of Year'!BI10)-1,"Error")</f>
        <v>Error</v>
      </c>
      <c r="BJ11" s="25">
        <f ca="1">IFERROR((1+'US Inflation'!$C12)*(1+('Black Market End of Year'!BJ11-'Black Market End of Year'!BJ10)/'Black Market End of Year'!BJ10)-1,"Error")</f>
        <v>-7.4349442379182396E-3</v>
      </c>
      <c r="BK11" s="25">
        <f ca="1">IFERROR((1+'US Inflation'!$C12)*(1+('Black Market End of Year'!BK11-'Black Market End of Year'!BK10)/'Black Market End of Year'!BK10)-1,"Error")</f>
        <v>-1.5918406252978801E-2</v>
      </c>
      <c r="BL11" s="25">
        <f ca="1">IFERROR((1+'US Inflation'!$C12)*(1+('Black Market End of Year'!BL11-'Black Market End of Year'!BL10)/'Black Market End of Year'!BL10)-1,"Error")</f>
        <v>7.0817072606395248E-2</v>
      </c>
      <c r="BM11" s="25">
        <f ca="1">IFERROR((1+'US Inflation'!$C12)*(1+('Black Market End of Year'!BM11-'Black Market End of Year'!BM10)/'Black Market End of Year'!BM10)-1,"Error")</f>
        <v>-7.4349442379182396E-3</v>
      </c>
      <c r="BN11" s="25" t="str">
        <f ca="1">IFERROR((1+'US Inflation'!$C12)*(1+('Black Market End of Year'!BN11-'Black Market End of Year'!BN10)/'Black Market End of Year'!BN10)-1,"Error")</f>
        <v>Error</v>
      </c>
      <c r="BO11" s="25" t="str">
        <f ca="1">IFERROR((1+'US Inflation'!$C12)*(1+('Black Market End of Year'!BO11-'Black Market End of Year'!BO10)/'Black Market End of Year'!BO10)-1,"Error")</f>
        <v>Error</v>
      </c>
      <c r="BP11" s="25" t="str">
        <f ca="1">IFERROR((1+'US Inflation'!$C12)*(1+('Black Market End of Year'!BP11-'Black Market End of Year'!BP10)/'Black Market End of Year'!BP10)-1,"Error")</f>
        <v>Error</v>
      </c>
      <c r="BQ11" s="25" t="str">
        <f ca="1">IFERROR((1+'US Inflation'!$C12)*(1+('Black Market End of Year'!BQ11-'Black Market End of Year'!BQ10)/'Black Market End of Year'!BQ10)-1,"Error")</f>
        <v>Error</v>
      </c>
      <c r="BR11" s="25" t="str">
        <f ca="1">IFERROR((1+'US Inflation'!$C12)*(1+('Black Market End of Year'!BR11-'Black Market End of Year'!BR10)/'Black Market End of Year'!BR10)-1,"Error")</f>
        <v>Error</v>
      </c>
      <c r="BS11" s="25" t="str">
        <f ca="1">IFERROR((1+'US Inflation'!$C12)*(1+('Black Market End of Year'!BS11-'Black Market End of Year'!BS10)/'Black Market End of Year'!BS10)-1,"Error")</f>
        <v>Error</v>
      </c>
      <c r="BT11" s="25" t="str">
        <f ca="1">IFERROR((1+'US Inflation'!$C12)*(1+('Black Market End of Year'!BT11-'Black Market End of Year'!BT10)/'Black Market End of Year'!BT10)-1,"Error")</f>
        <v>Error</v>
      </c>
      <c r="BU11" s="25" t="str">
        <f ca="1">IFERROR((1+'US Inflation'!$C12)*(1+('Black Market End of Year'!BU11-'Black Market End of Year'!BU10)/'Black Market End of Year'!BU10)-1,"Error")</f>
        <v>Error</v>
      </c>
      <c r="BV11" s="25">
        <f ca="1">IFERROR((1+'US Inflation'!$C12)*(1+('Black Market End of Year'!BV11-'Black Market End of Year'!BV10)/'Black Market End of Year'!BV10)-1,"Error")</f>
        <v>3.7804801209755379E-3</v>
      </c>
      <c r="BW11" s="25">
        <f ca="1">IFERROR((1+'US Inflation'!$C12)*(1+('Black Market End of Year'!BW11-'Black Market End of Year'!BW10)/'Black Market End of Year'!BW10)-1,"Error")</f>
        <v>3.5027731944416773E-2</v>
      </c>
      <c r="BX11" s="25" t="str">
        <f ca="1">IFERROR((1+'US Inflation'!$C12)*(1+('Black Market End of Year'!BX11-'Black Market End of Year'!BX10)/'Black Market End of Year'!BX10)-1,"Error")</f>
        <v>Error</v>
      </c>
      <c r="BY11" s="25" t="str">
        <f ca="1">IFERROR((1+'US Inflation'!$C12)*(1+('Black Market End of Year'!BY11-'Black Market End of Year'!BY10)/'Black Market End of Year'!BY10)-1,"Error")</f>
        <v>Error</v>
      </c>
      <c r="BZ11" s="25" t="str">
        <f ca="1">IFERROR((1+'US Inflation'!$C12)*(1+('Black Market End of Year'!BZ11-'Black Market End of Year'!BZ10)/'Black Market End of Year'!BZ10)-1,"Error")</f>
        <v>Error</v>
      </c>
      <c r="CA11" s="25" t="str">
        <f ca="1">IFERROR((1+'US Inflation'!$C12)*(1+('Black Market End of Year'!CA11-'Black Market End of Year'!CA10)/'Black Market End of Year'!CA10)-1,"Error")</f>
        <v>Error</v>
      </c>
      <c r="CB11" s="25" t="str">
        <f ca="1">IFERROR((1+'US Inflation'!$C12)*(1+('Black Market End of Year'!CB11-'Black Market End of Year'!CB10)/'Black Market End of Year'!CB10)-1,"Error")</f>
        <v>Error</v>
      </c>
      <c r="CC11" s="25">
        <f ca="1">IFERROR((1+'US Inflation'!$C12)*(1+('Black Market End of Year'!CC11-'Black Market End of Year'!CC10)/'Black Market End of Year'!CC10)-1,"Error")</f>
        <v>-2.8065626690247814E-2</v>
      </c>
      <c r="CD11" s="25" t="str">
        <f ca="1">IFERROR((1+'US Inflation'!$C12)*(1+('Black Market End of Year'!CD11-'Black Market End of Year'!CD10)/'Black Market End of Year'!CD10)-1,"Error")</f>
        <v>Error</v>
      </c>
      <c r="CE11" s="25" t="str">
        <f ca="1">IFERROR((1+'US Inflation'!$C12)*(1+('Black Market End of Year'!CE11-'Black Market End of Year'!CE10)/'Black Market End of Year'!CE10)-1,"Error")</f>
        <v>Error</v>
      </c>
      <c r="CF11" s="25">
        <f ca="1">IFERROR((1+'US Inflation'!$C12)*(1+('Black Market End of Year'!CF11-'Black Market End of Year'!CF10)/'Black Market End of Year'!CF10)-1,"Error")</f>
        <v>2.4583283367310083E-2</v>
      </c>
      <c r="CG11" s="25" t="str">
        <f ca="1">IFERROR((1+'US Inflation'!$C12)*(1+('Black Market End of Year'!CG11-'Black Market End of Year'!CG10)/'Black Market End of Year'!CG10)-1,"Error")</f>
        <v>Error</v>
      </c>
      <c r="CH11" s="25" t="str">
        <f ca="1">IFERROR((1+'US Inflation'!$C12)*(1+('Black Market End of Year'!CH11-'Black Market End of Year'!CH10)/'Black Market End of Year'!CH10)-1,"Error")</f>
        <v>Error</v>
      </c>
      <c r="CI11" s="25" t="str">
        <f ca="1">IFERROR((1+'US Inflation'!$C12)*(1+('Black Market End of Year'!CI11-'Black Market End of Year'!CI10)/'Black Market End of Year'!CI10)-1,"Error")</f>
        <v>Error</v>
      </c>
      <c r="CJ11" s="25" t="str">
        <f ca="1">IFERROR((1+'US Inflation'!$C12)*(1+('Black Market End of Year'!CJ11-'Black Market End of Year'!CJ10)/'Black Market End of Year'!CJ10)-1,"Error")</f>
        <v>Error</v>
      </c>
      <c r="CK11" s="25" t="str">
        <f ca="1">IFERROR((1+'US Inflation'!$C12)*(1+('Black Market End of Year'!CK11-'Black Market End of Year'!CK10)/'Black Market End of Year'!CK10)-1,"Error")</f>
        <v>Error</v>
      </c>
      <c r="CL11" s="25" t="str">
        <f ca="1">IFERROR((1+'US Inflation'!$C12)*(1+('Black Market End of Year'!CL11-'Black Market End of Year'!CL10)/'Black Market End of Year'!CL10)-1,"Error")</f>
        <v>Error</v>
      </c>
      <c r="CM11" s="25" t="str">
        <f ca="1">IFERROR((1+'US Inflation'!$C12)*(1+('Black Market End of Year'!CM11-'Black Market End of Year'!CM10)/'Black Market End of Year'!CM10)-1,"Error")</f>
        <v>Error</v>
      </c>
      <c r="CN11" s="25" t="str">
        <f ca="1">IFERROR((1+'US Inflation'!$C12)*(1+('Black Market End of Year'!CN11-'Black Market End of Year'!CN10)/'Black Market End of Year'!CN10)-1,"Error")</f>
        <v>Error</v>
      </c>
      <c r="CO11" s="25" t="str">
        <f ca="1">IFERROR((1+'US Inflation'!$C12)*(1+('Black Market End of Year'!CO11-'Black Market End of Year'!CO10)/'Black Market End of Year'!CO10)-1,"Error")</f>
        <v>Error</v>
      </c>
      <c r="CP11" s="25">
        <f ca="1">IFERROR((1+'US Inflation'!$C12)*(1+('Black Market End of Year'!CP11-'Black Market End of Year'!CP10)/'Black Market End of Year'!CP10)-1,"Error")</f>
        <v>-7.4349442379182396E-3</v>
      </c>
      <c r="CQ11" s="25">
        <f ca="1">IFERROR((1+'US Inflation'!$C12)*(1+('Black Market End of Year'!CQ11-'Black Market End of Year'!CQ10)/'Black Market End of Year'!CQ10)-1,"Error")</f>
        <v>-7.4349442379182396E-3</v>
      </c>
      <c r="CR11" s="25">
        <f ca="1">IFERROR((1+'US Inflation'!$C12)*(1+('Black Market End of Year'!CR11-'Black Market End of Year'!CR10)/'Black Market End of Year'!CR10)-1,"Error")</f>
        <v>-1.9131838834441139E-2</v>
      </c>
      <c r="CS11" s="25">
        <f ca="1">IFERROR((1+'US Inflation'!$C12)*(1+('Black Market End of Year'!CS11-'Black Market End of Year'!CS10)/'Black Market End of Year'!CS10)-1,"Error")</f>
        <v>2.2047186131252561E-2</v>
      </c>
      <c r="CT11" s="25">
        <f ca="1">IFERROR((1+'US Inflation'!$C12)*(1+('Black Market End of Year'!CT11-'Black Market End of Year'!CT10)/'Black Market End of Year'!CT10)-1,"Error")</f>
        <v>6.191457930877764E-2</v>
      </c>
      <c r="CU11" s="25">
        <f ca="1">IFERROR((1+'US Inflation'!$C12)*(1+('Black Market End of Year'!CU11-'Black Market End of Year'!CU10)/'Black Market End of Year'!CU10)-1,"Error")</f>
        <v>-2.1247976823076553E-2</v>
      </c>
      <c r="CV11" s="25">
        <f ca="1">IFERROR((1+'US Inflation'!$C12)*(1+('Black Market End of Year'!CV11-'Black Market End of Year'!CV10)/'Black Market End of Year'!CV10)-1,"Error")</f>
        <v>-8.1708519839162275E-2</v>
      </c>
      <c r="CW11" s="25">
        <f ca="1">IFERROR((1+'US Inflation'!$C12)*(1+('Black Market End of Year'!CW11-'Black Market End of Year'!CW10)/'Black Market End of Year'!CW10)-1,"Error")</f>
        <v>-8.0417668926306529E-2</v>
      </c>
      <c r="CX11" s="25">
        <f ca="1">IFERROR((1+'US Inflation'!$C12)*(1+('Black Market End of Year'!CX11-'Black Market End of Year'!CX10)/'Black Market End of Year'!CX10)-1,"Error")</f>
        <v>-3.6204945854210302E-2</v>
      </c>
      <c r="CY11" s="25">
        <f ca="1">IFERROR((1+'US Inflation'!$C12)*(1+('Black Market End of Year'!CY11-'Black Market End of Year'!CY10)/'Black Market End of Year'!CY10)-1,"Error")</f>
        <v>-1.48146100800155E-2</v>
      </c>
      <c r="CZ11" s="25" t="str">
        <f ca="1">IFERROR((1+'US Inflation'!$C12)*(1+('Black Market End of Year'!CZ11-'Black Market End of Year'!CZ10)/'Black Market End of Year'!CZ10)-1,"Error")</f>
        <v>Error</v>
      </c>
      <c r="DA11" s="25">
        <f ca="1">IFERROR((1+'US Inflation'!$C12)*(1+('Black Market End of Year'!DA11-'Black Market End of Year'!DA10)/'Black Market End of Year'!DA10)-1,"Error")</f>
        <v>-5.0589946662356722E-2</v>
      </c>
      <c r="DB11" s="25">
        <f ca="1">IFERROR((1+'US Inflation'!$C12)*(1+('Black Market End of Year'!DB11-'Black Market End of Year'!DB10)/'Black Market End of Year'!DB10)-1,"Error")</f>
        <v>-1.2098523199995381E-2</v>
      </c>
      <c r="DC11" s="25" t="str">
        <f ca="1">IFERROR((1+'US Inflation'!$C12)*(1+('Black Market End of Year'!DC11-'Black Market End of Year'!DC10)/'Black Market End of Year'!DC10)-1,"Error")</f>
        <v>Error</v>
      </c>
      <c r="DD11" s="25">
        <f ca="1">IFERROR((1+'US Inflation'!$C12)*(1+('Black Market End of Year'!DD11-'Black Market End of Year'!DD10)/'Black Market End of Year'!DD10)-1,"Error")</f>
        <v>-6.1276916602370779E-2</v>
      </c>
      <c r="DE11" s="25" t="str">
        <f ca="1">IFERROR((1+'US Inflation'!$C12)*(1+('Black Market End of Year'!DE11-'Black Market End of Year'!DE10)/'Black Market End of Year'!DE10)-1,"Error")</f>
        <v>Error</v>
      </c>
      <c r="DF11" s="25">
        <f ca="1">IFERROR((1+'US Inflation'!$C12)*(1+('Black Market End of Year'!DF11-'Black Market End of Year'!DF10)/'Black Market End of Year'!DF10)-1,"Error")</f>
        <v>1.5737780799328638E-2</v>
      </c>
      <c r="DG11" s="25" t="str">
        <f ca="1">IFERROR((1+'US Inflation'!$C12)*(1+('Black Market End of Year'!DG11-'Black Market End of Year'!DG10)/'Black Market End of Year'!DG10)-1,"Error")</f>
        <v>Error</v>
      </c>
      <c r="DH11" s="25" t="str">
        <f ca="1">IFERROR((1+'US Inflation'!$C12)*(1+('Black Market End of Year'!DH11-'Black Market End of Year'!DH10)/'Black Market End of Year'!DH10)-1,"Error")</f>
        <v>Error</v>
      </c>
      <c r="DI11" s="25" t="str">
        <f ca="1">IFERROR((1+'US Inflation'!$C12)*(1+('Black Market End of Year'!DI11-'Black Market End of Year'!DI10)/'Black Market End of Year'!DI10)-1,"Error")</f>
        <v>Error</v>
      </c>
      <c r="DJ11" s="25" t="str">
        <f ca="1">IFERROR((1+'US Inflation'!$C12)*(1+('Black Market End of Year'!DJ11-'Black Market End of Year'!DJ10)/'Black Market End of Year'!DJ10)-1,"Error")</f>
        <v>Error</v>
      </c>
      <c r="DK11" s="25">
        <f ca="1">IFERROR((1+'US Inflation'!$C12)*(1+('Black Market End of Year'!DK11-'Black Market End of Year'!DK10)/'Black Market End of Year'!DK10)-1,"Error")</f>
        <v>0.18846605360986102</v>
      </c>
      <c r="DL11" s="25" t="str">
        <f ca="1">IFERROR((1+'US Inflation'!$C12)*(1+('Black Market End of Year'!DL11-'Black Market End of Year'!DL10)/'Black Market End of Year'!DL10)-1,"Error")</f>
        <v>Error</v>
      </c>
      <c r="DM11" s="25" t="str">
        <f ca="1">IFERROR((1+'US Inflation'!$C12)*(1+('Black Market End of Year'!DM11-'Black Market End of Year'!DM10)/'Black Market End of Year'!DM10)-1,"Error")</f>
        <v>Error</v>
      </c>
      <c r="DN11" s="25" t="str">
        <f ca="1">IFERROR((1+'US Inflation'!$C12)*(1+('Black Market End of Year'!DN11-'Black Market End of Year'!DN10)/'Black Market End of Year'!DN10)-1,"Error")</f>
        <v>Error</v>
      </c>
      <c r="DO11" s="25">
        <f ca="1">IFERROR((1+'US Inflation'!$C12)*(1+('Black Market End of Year'!DO11-'Black Market End of Year'!DO10)/'Black Market End of Year'!DO10)-1,"Error")</f>
        <v>0.73305009736236504</v>
      </c>
      <c r="DP11" s="25" t="str">
        <f ca="1">IFERROR((1+'US Inflation'!$C12)*(1+('Black Market End of Year'!DP11-'Black Market End of Year'!DP10)/'Black Market End of Year'!DP10)-1,"Error")</f>
        <v>Error</v>
      </c>
      <c r="DQ11" s="25">
        <f ca="1">IFERROR((1+'US Inflation'!$C12)*(1+('Black Market End of Year'!DQ11-'Black Market End of Year'!DQ10)/'Black Market End of Year'!DQ10)-1,"Error")</f>
        <v>-1.289030579948669E-3</v>
      </c>
      <c r="DR11" s="25" t="str">
        <f ca="1">IFERROR((1+'US Inflation'!$C12)*(1+('Black Market End of Year'!DR11-'Black Market End of Year'!DR10)/'Black Market End of Year'!DR10)-1,"Error")</f>
        <v>Error</v>
      </c>
      <c r="DS11" s="25" t="str">
        <f ca="1">IFERROR((1+'US Inflation'!$C12)*(1+('Black Market End of Year'!DS11-'Black Market End of Year'!DS10)/'Black Market End of Year'!DS10)-1,"Error")</f>
        <v>Error</v>
      </c>
      <c r="DT11" s="25">
        <f ca="1">IFERROR((1+'US Inflation'!$C12)*(1+('Black Market End of Year'!DT11-'Black Market End of Year'!DT10)/'Black Market End of Year'!DT10)-1,"Error")</f>
        <v>-2.5953023037174949E-2</v>
      </c>
      <c r="DU11" s="25" t="str">
        <f ca="1">IFERROR((1+'US Inflation'!$C12)*(1+('Black Market End of Year'!DU11-'Black Market End of Year'!DU10)/'Black Market End of Year'!DU10)-1,"Error")</f>
        <v>Error</v>
      </c>
      <c r="DV11" s="25" t="str">
        <f ca="1">IFERROR((1+'US Inflation'!$C12)*(1+('Black Market End of Year'!DV11-'Black Market End of Year'!DV10)/'Black Market End of Year'!DV10)-1,"Error")</f>
        <v>Error</v>
      </c>
      <c r="DW11" s="25">
        <f ca="1">IFERROR((1+'US Inflation'!$C12)*(1+('Black Market End of Year'!DW11-'Black Market End of Year'!DW10)/'Black Market End of Year'!DW10)-1,"Error")</f>
        <v>-1.1377605829823279E-2</v>
      </c>
      <c r="DX11" s="25" t="str">
        <f ca="1">IFERROR((1+'US Inflation'!$C12)*(1+('Black Market End of Year'!DX11-'Black Market End of Year'!DX10)/'Black Market End of Year'!DX10)-1,"Error")</f>
        <v>Error</v>
      </c>
      <c r="DY11" s="25" t="str">
        <f ca="1">IFERROR((1+'US Inflation'!$C12)*(1+('Black Market End of Year'!DY11-'Black Market End of Year'!DY10)/'Black Market End of Year'!DY10)-1,"Error")</f>
        <v>Error</v>
      </c>
      <c r="DZ11" s="25" t="str">
        <f ca="1">IFERROR((1+'US Inflation'!$C12)*(1+('Black Market End of Year'!DZ11-'Black Market End of Year'!DZ10)/'Black Market End of Year'!DZ10)-1,"Error")</f>
        <v>Error</v>
      </c>
      <c r="EA11" s="25" t="str">
        <f ca="1">IFERROR((1+'US Inflation'!$C12)*(1+('Black Market End of Year'!EA11-'Black Market End of Year'!EA10)/'Black Market End of Year'!EA10)-1,"Error")</f>
        <v>Error</v>
      </c>
      <c r="EB11" s="25">
        <f ca="1">IFERROR((1+'US Inflation'!$C12)*(1+('Black Market End of Year'!EB11-'Black Market End of Year'!EB10)/'Black Market End of Year'!EB10)-1,"Error")</f>
        <v>3.3528058063373889E-2</v>
      </c>
      <c r="EC11" s="25" t="str">
        <f ca="1">IFERROR((1+'US Inflation'!$C12)*(1+('Black Market End of Year'!EC11-'Black Market End of Year'!EC10)/'Black Market End of Year'!EC10)-1,"Error")</f>
        <v>Error</v>
      </c>
      <c r="ED11" s="25" t="str">
        <f ca="1">IFERROR((1+'US Inflation'!$C12)*(1+('Black Market End of Year'!ED11-'Black Market End of Year'!ED10)/'Black Market End of Year'!ED10)-1,"Error")</f>
        <v>Error</v>
      </c>
      <c r="EE11" s="25" t="str">
        <f ca="1">IFERROR((1+'US Inflation'!$C12)*(1+('Black Market End of Year'!EE11-'Black Market End of Year'!EE10)/'Black Market End of Year'!EE10)-1,"Error")</f>
        <v>Error</v>
      </c>
      <c r="EF11" s="25" t="str">
        <f ca="1">IFERROR((1+'US Inflation'!$C12)*(1+('Black Market End of Year'!EF11-'Black Market End of Year'!EF10)/'Black Market End of Year'!EF10)-1,"Error")</f>
        <v>Error</v>
      </c>
      <c r="EG11" s="25" t="str">
        <f ca="1">IFERROR((1+'US Inflation'!$C12)*(1+('Black Market End of Year'!EG11-'Black Market End of Year'!EG10)/'Black Market End of Year'!EG10)-1,"Error")</f>
        <v>Error</v>
      </c>
      <c r="EH11" s="25" t="str">
        <f ca="1">IFERROR((1+'US Inflation'!$C12)*(1+('Black Market End of Year'!EH11-'Black Market End of Year'!EH10)/'Black Market End of Year'!EH10)-1,"Error")</f>
        <v>Error</v>
      </c>
      <c r="EI11" s="25" t="str">
        <f ca="1">IFERROR((1+'US Inflation'!$C12)*(1+('Black Market End of Year'!EI11-'Black Market End of Year'!EI10)/'Black Market End of Year'!EI10)-1,"Error")</f>
        <v>Error</v>
      </c>
      <c r="EJ11" s="25" t="str">
        <f ca="1">IFERROR((1+'US Inflation'!$C12)*(1+('Black Market End of Year'!EJ11-'Black Market End of Year'!EJ10)/'Black Market End of Year'!EJ10)-1,"Error")</f>
        <v>Error</v>
      </c>
      <c r="EK11" s="25">
        <f ca="1">IFERROR((1+'US Inflation'!$C12)*(1+('Black Market End of Year'!EK11-'Black Market End of Year'!EK10)/'Black Market End of Year'!EK10)-1,"Error")</f>
        <v>-9.0217788594403325E-3</v>
      </c>
      <c r="EL11" s="25" t="str">
        <f ca="1">IFERROR((1+'US Inflation'!$C12)*(1+('Black Market End of Year'!EL11-'Black Market End of Year'!EL10)/'Black Market End of Year'!EL10)-1,"Error")</f>
        <v>Error</v>
      </c>
      <c r="EM11" s="25" t="str">
        <f ca="1">IFERROR((1+'US Inflation'!$C12)*(1+('Black Market End of Year'!EM11-'Black Market End of Year'!EM10)/'Black Market End of Year'!EM10)-1,"Error")</f>
        <v>Error</v>
      </c>
      <c r="EN11" s="25" t="str">
        <f ca="1">IFERROR((1+'US Inflation'!$C12)*(1+('Black Market End of Year'!EN11-'Black Market End of Year'!EN10)/'Black Market End of Year'!EN10)-1,"Error")</f>
        <v>Error</v>
      </c>
      <c r="EO11" s="25" t="str">
        <f ca="1">IFERROR((1+'US Inflation'!$C12)*(1+('Black Market End of Year'!EO11-'Black Market End of Year'!EO10)/'Black Market End of Year'!EO10)-1,"Error")</f>
        <v>Error</v>
      </c>
      <c r="EP11" s="25" t="str">
        <f ca="1">IFERROR((1+'US Inflation'!$C12)*(1+('Black Market End of Year'!EP11-'Black Market End of Year'!EP10)/'Black Market End of Year'!EP10)-1,"Error")</f>
        <v>Error</v>
      </c>
      <c r="EQ11" s="25" t="str">
        <f ca="1">IFERROR((1+'US Inflation'!$C12)*(1+('Black Market End of Year'!EQ11-'Black Market End of Year'!EQ10)/'Black Market End of Year'!EQ10)-1,"Error")</f>
        <v>Error</v>
      </c>
      <c r="ER11" s="25" t="str">
        <f ca="1">IFERROR((1+'US Inflation'!$C12)*(1+('Black Market End of Year'!ER11-'Black Market End of Year'!ER10)/'Black Market End of Year'!ER10)-1,"Error")</f>
        <v>Error</v>
      </c>
      <c r="ES11" s="25" t="str">
        <f ca="1">IFERROR((1+'US Inflation'!$C12)*(1+('Black Market End of Year'!ES11-'Black Market End of Year'!ES10)/'Black Market End of Year'!ES10)-1,"Error")</f>
        <v>Error</v>
      </c>
      <c r="ET11" s="25">
        <f ca="1">IFERROR((1+'US Inflation'!$C12)*(1+('Black Market End of Year'!ET11-'Black Market End of Year'!ET10)/'Black Market End of Year'!ET10)-1,"Error")</f>
        <v>0.21729676650066621</v>
      </c>
      <c r="EU11" s="25" t="str">
        <f ca="1">IFERROR((1+'US Inflation'!$C12)*(1+('Black Market End of Year'!EU11-'Black Market End of Year'!EU10)/'Black Market End of Year'!EU10)-1,"Error")</f>
        <v>Error</v>
      </c>
      <c r="EV11" s="25" t="str">
        <f ca="1">IFERROR((1+'US Inflation'!$C12)*(1+('Black Market End of Year'!EV11-'Black Market End of Year'!EV10)/'Black Market End of Year'!EV10)-1,"Error")</f>
        <v>Error</v>
      </c>
      <c r="EW11" s="25" t="str">
        <f ca="1">IFERROR((1+'US Inflation'!$C12)*(1+('Black Market End of Year'!EW11-'Black Market End of Year'!EW10)/'Black Market End of Year'!EW10)-1,"Error")</f>
        <v>Error</v>
      </c>
      <c r="EX11" s="25">
        <f ca="1">IFERROR((1+'US Inflation'!$C12)*(1+('Black Market End of Year'!EX11-'Black Market End of Year'!EX10)/'Black Market End of Year'!EX10)-1,"Error")</f>
        <v>1.1043660523610166E-2</v>
      </c>
      <c r="EY11" s="25" t="str">
        <f ca="1">IFERROR((1+'US Inflation'!$C12)*(1+('Black Market End of Year'!EY11-'Black Market End of Year'!EY10)/'Black Market End of Year'!EY10)-1,"Error")</f>
        <v>Error</v>
      </c>
      <c r="EZ11" s="25" t="str">
        <f ca="1">IFERROR((1+'US Inflation'!$C12)*(1+('Black Market End of Year'!EZ11-'Black Market End of Year'!EZ10)/'Black Market End of Year'!EZ10)-1,"Error")</f>
        <v>Error</v>
      </c>
      <c r="FA11" s="25">
        <f ca="1">IFERROR((1+'US Inflation'!$C12)*(1+('Black Market End of Year'!FA11-'Black Market End of Year'!FA10)/'Black Market End of Year'!FA10)-1,"Error")</f>
        <v>-7.4349442379182396E-3</v>
      </c>
      <c r="FB11" s="25">
        <f ca="1">IFERROR((1+'US Inflation'!$C12)*(1+('Black Market End of Year'!FB11-'Black Market End of Year'!FB10)/'Black Market End of Year'!FB10)-1,"Error")</f>
        <v>4.0814745972738598E-2</v>
      </c>
      <c r="FC11" s="25" t="str">
        <f ca="1">IFERROR((1+'US Inflation'!$C12)*(1+('Black Market End of Year'!FC11-'Black Market End of Year'!FC10)/'Black Market End of Year'!FC10)-1,"Error")</f>
        <v>Error</v>
      </c>
      <c r="FD11" s="25" t="str">
        <f ca="1">IFERROR((1+'US Inflation'!$C12)*(1+('Black Market End of Year'!FD11-'Black Market End of Year'!FD10)/'Black Market End of Year'!FD10)-1,"Error")</f>
        <v>Error</v>
      </c>
      <c r="FE11" s="25" t="str">
        <f ca="1">IFERROR((1+'US Inflation'!$C12)*(1+('Black Market End of Year'!FE11-'Black Market End of Year'!FE10)/'Black Market End of Year'!FE10)-1,"Error")</f>
        <v>Error</v>
      </c>
      <c r="FF11" s="25" t="str">
        <f ca="1">IFERROR((1+'US Inflation'!$C12)*(1+('Black Market End of Year'!FF11-'Black Market End of Year'!FF10)/'Black Market End of Year'!FF10)-1,"Error")</f>
        <v>Error</v>
      </c>
      <c r="FG11" s="25" t="str">
        <f ca="1">IFERROR((1+'US Inflation'!$C12)*(1+('Black Market End of Year'!FG11-'Black Market End of Year'!FG10)/'Black Market End of Year'!FG10)-1,"Error")</f>
        <v>Error</v>
      </c>
      <c r="FH11" s="25">
        <f ca="1">IFERROR((1+'US Inflation'!$C12)*(1+('Black Market End of Year'!FH11-'Black Market End of Year'!FH10)/'Black Market End of Year'!FH10)-1,"Error")</f>
        <v>-4.3733035810554322E-2</v>
      </c>
      <c r="FI11" s="25" t="str">
        <f ca="1">IFERROR((1+'US Inflation'!$C12)*(1+('Black Market End of Year'!FI11-'Black Market End of Year'!FI10)/'Black Market End of Year'!FI10)-1,"Error")</f>
        <v>Error</v>
      </c>
      <c r="FJ11" s="25">
        <f ca="1">IFERROR((1+'US Inflation'!$C12)*(1+('Black Market End of Year'!FJ11-'Black Market End of Year'!FJ10)/'Black Market End of Year'!FJ10)-1,"Error")</f>
        <v>-3.2405134319983153E-2</v>
      </c>
      <c r="FK11" s="25" t="str">
        <f ca="1">IFERROR((1+'US Inflation'!$C12)*(1+('Black Market End of Year'!FK11-'Black Market End of Year'!FK10)/'Black Market End of Year'!FK10)-1,"Error")</f>
        <v>Error</v>
      </c>
      <c r="FL11" s="25" t="str">
        <f ca="1">IFERROR((1+'US Inflation'!$C12)*(1+('Black Market End of Year'!FL11-'Black Market End of Year'!FL10)/'Black Market End of Year'!FL10)-1,"Error")</f>
        <v>Error</v>
      </c>
      <c r="FM11" s="25" t="str">
        <f ca="1">IFERROR((1+'US Inflation'!$C12)*(1+('Black Market End of Year'!FM11-'Black Market End of Year'!FM10)/'Black Market End of Year'!FM10)-1,"Error")</f>
        <v>Error</v>
      </c>
      <c r="FN11" s="25">
        <f ca="1">IFERROR((1+'US Inflation'!$C12)*(1+('Black Market End of Year'!FN11-'Black Market End of Year'!FN10)/'Black Market End of Year'!FN10)-1,"Error")</f>
        <v>-1.1057444441429531E-2</v>
      </c>
      <c r="FO11" s="25">
        <f ca="1">IFERROR((1+'US Inflation'!$C12)*(1+('Black Market End of Year'!FO11-'Black Market End of Year'!FO10)/'Black Market End of Year'!FO10)-1,"Error")</f>
        <v>1.8685188808452269E-2</v>
      </c>
      <c r="FP11" s="25">
        <f ca="1">IFERROR((1+'US Inflation'!$C12)*(1+('Black Market End of Year'!FP11-'Black Market End of Year'!FP10)/'Black Market End of Year'!FP10)-1,"Error")</f>
        <v>-9.3744949086794982E-2</v>
      </c>
      <c r="FQ11" s="25" t="str">
        <f ca="1">IFERROR((1+'US Inflation'!$C12)*(1+('Black Market End of Year'!FQ11-'Black Market End of Year'!FQ10)/'Black Market End of Year'!FQ10)-1,"Error")</f>
        <v>Error</v>
      </c>
      <c r="FR11" s="25">
        <f ca="1">IFERROR((1+'US Inflation'!$C12)*(1+('Black Market End of Year'!FR11-'Black Market End of Year'!FR10)/'Black Market End of Year'!FR10)-1,"Error")</f>
        <v>0.68435282189929003</v>
      </c>
      <c r="FS11" s="25">
        <f ca="1">IFERROR((1+'US Inflation'!$C12)*(1+('Black Market End of Year'!FS11-'Black Market End of Year'!FS10)/'Black Market End of Year'!FS10)-1,"Error")</f>
        <v>-5.7087441409405804E-3</v>
      </c>
      <c r="FT11" s="25" t="str">
        <f ca="1">IFERROR((1+'US Inflation'!$C12)*(1+('Black Market End of Year'!FT11-'Black Market End of Year'!FT10)/'Black Market End of Year'!FT10)-1,"Error")</f>
        <v>Error</v>
      </c>
      <c r="FU11" s="25" t="str">
        <f ca="1">IFERROR((1+'US Inflation'!$C12)*(1+('Black Market End of Year'!FU11-'Black Market End of Year'!FU10)/'Black Market End of Year'!FU10)-1,"Error")</f>
        <v>Error</v>
      </c>
      <c r="FV11" s="25" t="str">
        <f ca="1">IFERROR((1+'US Inflation'!$C12)*(1+('Black Market End of Year'!FV11-'Black Market End of Year'!FV10)/'Black Market End of Year'!FV10)-1,"Error")</f>
        <v>Error</v>
      </c>
      <c r="FW11" s="25">
        <f ca="1">IFERROR((1+'US Inflation'!$C12)*(1+('Black Market End of Year'!FW11-'Black Market End of Year'!FW10)/'Black Market End of Year'!FW10)-1,"Error")</f>
        <v>7.6051836153284702E-2</v>
      </c>
      <c r="FX11" s="25">
        <f ca="1">IFERROR((1+'US Inflation'!$C12)*(1+('Black Market End of Year'!FX11-'Black Market End of Year'!FX10)/'Black Market End of Year'!FX10)-1,"Error")</f>
        <v>6.7007434944237776E-2</v>
      </c>
      <c r="FY11" s="25" t="str">
        <f ca="1">IFERROR((1+'US Inflation'!$C12)*(1+('Black Market End of Year'!FY11-'Black Market End of Year'!FY10)/'Black Market End of Year'!FY10)-1,"Error")</f>
        <v>Error</v>
      </c>
      <c r="FZ11" s="25" t="str">
        <f ca="1">IFERROR((1+'US Inflation'!$C12)*(1+('Black Market End of Year'!FZ11-'Black Market End of Year'!FZ10)/'Black Market End of Year'!FZ10)-1,"Error")</f>
        <v>Error</v>
      </c>
      <c r="GA11" s="25" t="str">
        <f ca="1">IFERROR((1+'US Inflation'!$C12)*(1+('Black Market End of Year'!GA11-'Black Market End of Year'!GA10)/'Black Market End of Year'!GA10)-1,"Error")</f>
        <v>Error</v>
      </c>
      <c r="GB11" s="25" t="str">
        <f ca="1">IFERROR((1+'US Inflation'!$C12)*(1+('Black Market End of Year'!GB11-'Black Market End of Year'!GB10)/'Black Market End of Year'!GB10)-1,"Error")</f>
        <v>Error</v>
      </c>
      <c r="GC11" s="25" t="str">
        <f ca="1">IFERROR((1+'US Inflation'!$C12)*(1+('Black Market End of Year'!GC11-'Black Market End of Year'!GC10)/'Black Market End of Year'!GC10)-1,"Error")</f>
        <v>Error</v>
      </c>
      <c r="GD11" s="25" t="str">
        <f ca="1">IFERROR((1+'US Inflation'!$C12)*(1+('Black Market End of Year'!GD11-'Black Market End of Year'!GD10)/'Black Market End of Year'!GD10)-1,"Error")</f>
        <v>Error</v>
      </c>
      <c r="GE11" s="25" t="str">
        <f ca="1">IFERROR((1+'US Inflation'!$C12)*(1+('Black Market End of Year'!GE11-'Black Market End of Year'!GE10)/'Black Market End of Year'!GE10)-1,"Error")</f>
        <v>Error</v>
      </c>
      <c r="GF11" s="25" t="str">
        <f ca="1">IFERROR((1+'US Inflation'!$C12)*(1+('Black Market End of Year'!GF11-'Black Market End of Year'!GF10)/'Black Market End of Year'!GF10)-1,"Error")</f>
        <v>Error</v>
      </c>
      <c r="GG11" s="25" t="str">
        <f ca="1">IFERROR((1+'US Inflation'!$C12)*(1+('Black Market End of Year'!GG11-'Black Market End of Year'!GG10)/'Black Market End of Year'!GG10)-1,"Error")</f>
        <v>Error</v>
      </c>
      <c r="GH11" s="25">
        <f ca="1">IFERROR((1+'US Inflation'!$C12)*(1+('Black Market End of Year'!GH11-'Black Market End of Year'!GH10)/'Black Market End of Year'!GH10)-1,"Error")</f>
        <v>3.1745255331637523E-2</v>
      </c>
      <c r="GI11" s="25" t="str">
        <f ca="1">IFERROR((1+'US Inflation'!$C12)*(1+('Black Market End of Year'!GI11-'Black Market End of Year'!GI10)/'Black Market End of Year'!GI10)-1,"Error")</f>
        <v>Error</v>
      </c>
      <c r="GJ11" s="25">
        <f ca="1">IFERROR((1+'US Inflation'!$C12)*(1+('Black Market End of Year'!GJ11-'Black Market End of Year'!GJ10)/'Black Market End of Year'!GJ10)-1,"Error")</f>
        <v>0.188282109010943</v>
      </c>
      <c r="GK11" s="25" t="str">
        <f ca="1">IFERROR((1+'US Inflation'!$C12)*(1+('Black Market End of Year'!GK11-'Black Market End of Year'!GK10)/'Black Market End of Year'!GK10)-1,"Error")</f>
        <v>Error</v>
      </c>
      <c r="GL11" s="25" t="str">
        <f ca="1">IFERROR((1+'US Inflation'!$C12)*(1+('Black Market End of Year'!GL11-'Black Market End of Year'!GL10)/'Black Market End of Year'!GL10)-1,"Error")</f>
        <v>Error</v>
      </c>
      <c r="GM11" s="25">
        <f ca="1">IFERROR((1+'US Inflation'!$C12)*(1+('Black Market End of Year'!GM11-'Black Market End of Year'!GM10)/'Black Market End of Year'!GM10)-1,"Error")</f>
        <v>3.3528058063373889E-2</v>
      </c>
      <c r="GN11" s="25" t="str">
        <f ca="1">IFERROR((1+'US Inflation'!$C12)*(1+('Black Market End of Year'!GN11-'Black Market End of Year'!GN10)/'Black Market End of Year'!GN10)-1,"Error")</f>
        <v>Error</v>
      </c>
      <c r="GO11" s="25" t="str">
        <f ca="1">IFERROR((1+'US Inflation'!$C12)*(1+('Black Market End of Year'!GO11-'Black Market End of Year'!GO10)/'Black Market End of Year'!GO10)-1,"Error")</f>
        <v>Error</v>
      </c>
      <c r="GP11" s="25" t="str">
        <f ca="1">IFERROR((1+'US Inflation'!$C12)*(1+('Black Market End of Year'!GP11-'Black Market End of Year'!GP10)/'Black Market End of Year'!GP10)-1,"Error")</f>
        <v>Error</v>
      </c>
      <c r="GQ11" s="25" t="str">
        <f ca="1">IFERROR((1+'US Inflation'!$C12)*(1+('Black Market End of Year'!GQ11-'Black Market End of Year'!GQ10)/'Black Market End of Year'!GQ10)-1,"Error")</f>
        <v>Error</v>
      </c>
      <c r="GR11" s="25" t="str">
        <f ca="1">IFERROR((1+'US Inflation'!$C12)*(1+('Black Market End of Year'!GR11-'Black Market End of Year'!GR10)/'Black Market End of Year'!GR10)-1,"Error")</f>
        <v>Error</v>
      </c>
      <c r="GS11" s="25">
        <f ca="1">IFERROR((1+'US Inflation'!$C12)*(1+('Black Market End of Year'!GS11-'Black Market End of Year'!GS10)/'Black Market End of Year'!GS10)-1,"Error")</f>
        <v>-3.7313432835822669E-3</v>
      </c>
      <c r="GT11" s="25">
        <f ca="1">IFERROR((1+'US Inflation'!$C12)*(1+('Black Market End of Year'!GT11-'Black Market End of Year'!GT10)/'Black Market End of Year'!GT10)-1,"Error")</f>
        <v>-1.0818688746198069E-2</v>
      </c>
      <c r="GU11" s="25">
        <f ca="1">IFERROR((1+'US Inflation'!$C12)*(1+('Black Market End of Year'!GU11-'Black Market End of Year'!GU10)/'Black Market End of Year'!GU10)-1,"Error")</f>
        <v>-3.0698187732342008E-2</v>
      </c>
      <c r="GV11" s="25" t="str">
        <f ca="1">IFERROR((1+'US Inflation'!$C12)*(1+('Black Market End of Year'!GV11-'Black Market End of Year'!GV10)/'Black Market End of Year'!GV10)-1,"Error")</f>
        <v>Error</v>
      </c>
      <c r="GW11" s="25" t="str">
        <f ca="1">IFERROR((1+'US Inflation'!$C12)*(1+('Black Market End of Year'!GW11-'Black Market End of Year'!GW10)/'Black Market End of Year'!GW10)-1,"Error")</f>
        <v>Error</v>
      </c>
      <c r="GX11" s="25" t="str">
        <f ca="1">IFERROR((1+'US Inflation'!$C12)*(1+('Black Market End of Year'!GX11-'Black Market End of Year'!GX10)/'Black Market End of Year'!GX10)-1,"Error")</f>
        <v>Error</v>
      </c>
      <c r="GY11" s="25" t="str">
        <f ca="1">IFERROR((1+'US Inflation'!$C12)*(1+('Black Market End of Year'!GY11-'Black Market End of Year'!GY10)/'Black Market End of Year'!GY10)-1,"Error")</f>
        <v>Error</v>
      </c>
      <c r="GZ11" s="25">
        <f ca="1">IFERROR((1+'US Inflation'!$C12)*(1+('Black Market End of Year'!GZ11-'Black Market End of Year'!GZ10)/'Black Market End of Year'!GZ10)-1,"Error")</f>
        <v>-5.452744688356459E-2</v>
      </c>
      <c r="HA11" s="25">
        <f ca="1">IFERROR((1+'US Inflation'!$C12)*(1+('Black Market End of Year'!HA11-'Black Market End of Year'!HA10)/'Black Market End of Year'!HA10)-1,"Error")</f>
        <v>-7.4349442379182396E-3</v>
      </c>
      <c r="HB11" s="25">
        <f ca="1">IFERROR((1+'US Inflation'!$C12)*(1+('Black Market End of Year'!HB11-'Black Market End of Year'!HB10)/'Black Market End of Year'!HB10)-1,"Error")</f>
        <v>-1.8402513914847263E-2</v>
      </c>
      <c r="HC11" s="25">
        <f ca="1">IFERROR((1+'US Inflation'!$C12)*(1+('Black Market End of Year'!HC11-'Black Market End of Year'!HC10)/'Black Market End of Year'!HC10)-1,"Error")</f>
        <v>0.53396417708685351</v>
      </c>
      <c r="HD11" s="25" t="str">
        <f ca="1">IFERROR((1+'US Inflation'!$C12)*(1+('Black Market End of Year'!HD11-'Black Market End of Year'!HD10)/'Black Market End of Year'!HD10)-1,"Error")</f>
        <v>Error</v>
      </c>
      <c r="HE11" s="25" t="str">
        <f ca="1">IFERROR((1+'US Inflation'!$C12)*(1+('Black Market End of Year'!HE11-'Black Market End of Year'!HE10)/'Black Market End of Year'!HE10)-1,"Error")</f>
        <v>Error</v>
      </c>
      <c r="HF11" s="25">
        <f ca="1">IFERROR((1+'US Inflation'!$C12)*(1+('Black Market End of Year'!HF11-'Black Market End of Year'!HF10)/'Black Market End of Year'!HF10)-1,"Error")</f>
        <v>0.10797959712976568</v>
      </c>
      <c r="HG11" s="25" t="str">
        <f ca="1">IFERROR((1+'US Inflation'!$C12)*(1+('Black Market End of Year'!HG11-'Black Market End of Year'!HG10)/'Black Market End of Year'!HG10)-1,"Error")</f>
        <v>Error</v>
      </c>
      <c r="HH11" s="25" t="str">
        <f ca="1">IFERROR((1+'US Inflation'!$C12)*(1+('Black Market End of Year'!HH11-'Black Market End of Year'!HH10)/'Black Market End of Year'!HH10)-1,"Error")</f>
        <v>Error</v>
      </c>
      <c r="HI11" s="25" t="str">
        <f ca="1">IFERROR((1+'US Inflation'!$C12)*(1+('Black Market End of Year'!HI11-'Black Market End of Year'!HI10)/'Black Market End of Year'!HI10)-1,"Error")</f>
        <v>Error</v>
      </c>
      <c r="HJ11" s="25" t="str">
        <f ca="1">IFERROR((1+'US Inflation'!$C12)*(1+('Black Market End of Year'!HJ11-'Black Market End of Year'!HJ10)/'Black Market End of Year'!HJ10)-1,"Error")</f>
        <v>Error</v>
      </c>
      <c r="HK11" s="25" t="str">
        <f ca="1">IFERROR((1+'US Inflation'!$C12)*(1+('Black Market End of Year'!HK11-'Black Market End of Year'!HK10)/'Black Market End of Year'!HK10)-1,"Error")</f>
        <v>Error</v>
      </c>
      <c r="HL11" s="25" t="str">
        <f ca="1">IFERROR((1+'US Inflation'!$C12)*(1+('Black Market End of Year'!HL11-'Black Market End of Year'!HL10)/'Black Market End of Year'!HL10)-1,"Error")</f>
        <v>Error</v>
      </c>
      <c r="HM11" s="25">
        <f ca="1">IFERROR((1+'US Inflation'!$C12)*(1+('Black Market End of Year'!HM11-'Black Market End of Year'!HM10)/'Black Market End of Year'!HM10)-1,"Error")</f>
        <v>3.5027731944416773E-2</v>
      </c>
      <c r="HN11" s="25">
        <f ca="1">IFERROR((1+'US Inflation'!$C12)*(1+('Black Market End of Year'!HN11-'Black Market End of Year'!HN10)/'Black Market End of Year'!HN10)-1,"Error")</f>
        <v>0.51395711630377061</v>
      </c>
      <c r="HO11" s="25" t="str">
        <f ca="1">IFERROR((1+'US Inflation'!$C12)*(1+('Black Market End of Year'!HO11-'Black Market End of Year'!HO10)/'Black Market End of Year'!HO10)-1,"Error")</f>
        <v>Error</v>
      </c>
      <c r="HP11" s="25" t="str">
        <f ca="1">IFERROR((1+'US Inflation'!$C12)*(1+('Black Market End of Year'!HP11-'Black Market End of Year'!HP10)/'Black Market End of Year'!HP10)-1,"Error")</f>
        <v>Error</v>
      </c>
      <c r="HQ11" s="25" t="str">
        <f ca="1">IFERROR((1+'US Inflation'!$C12)*(1+('Black Market End of Year'!HQ11-'Black Market End of Year'!HQ10)/'Black Market End of Year'!HQ10)-1,"Error")</f>
        <v>Error</v>
      </c>
      <c r="HR11" s="25" t="str">
        <f ca="1">IFERROR((1+'US Inflation'!$C12)*(1+('Black Market End of Year'!HR11-'Black Market End of Year'!HR10)/'Black Market End of Year'!HR10)-1,"Error")</f>
        <v>Error</v>
      </c>
      <c r="HS11" s="25" t="str">
        <f ca="1">IFERROR((1+'US Inflation'!$C12)*(1+('Black Market End of Year'!HS11-'Black Market End of Year'!HS10)/'Black Market End of Year'!HS10)-1,"Error")</f>
        <v>Error</v>
      </c>
      <c r="HT11" s="25" t="str">
        <f ca="1">IFERROR((1+'US Inflation'!$C12)*(1+('Black Market End of Year'!HT11-'Black Market End of Year'!HT10)/'Black Market End of Year'!HT10)-1,"Error")</f>
        <v>Error</v>
      </c>
      <c r="HU11" s="25">
        <f ca="1">IFERROR((1+'US Inflation'!$C12)*(1+('Black Market End of Year'!HU11-'Black Market End of Year'!HU10)/'Black Market End of Year'!HU10)-1,"Error")</f>
        <v>-1.8422749283254936E-2</v>
      </c>
      <c r="HV11" s="25">
        <f ca="1">IFERROR((1+'US Inflation'!$C12)*(1+('Black Market End of Year'!HV11-'Black Market End of Year'!HV10)/'Black Market End of Year'!HV10)-1,"Error")</f>
        <v>-7.4349442379182396E-3</v>
      </c>
      <c r="HW11" s="25">
        <f ca="1">IFERROR((1+'US Inflation'!$C12)*(1+('Black Market End of Year'!HW11-'Black Market End of Year'!HW10)/'Black Market End of Year'!HW10)-1,"Error")</f>
        <v>0.1158650626890485</v>
      </c>
      <c r="HX11" s="25" t="str">
        <f ca="1">IFERROR((1+'US Inflation'!$C12)*(1+('Black Market End of Year'!HX11-'Black Market End of Year'!HX10)/'Black Market End of Year'!HX10)-1,"Error")</f>
        <v>Error</v>
      </c>
      <c r="HY11" s="25" t="str">
        <f ca="1">IFERROR((1+'US Inflation'!$C12)*(1+('Black Market End of Year'!HY11-'Black Market End of Year'!HY10)/'Black Market End of Year'!HY10)-1,"Error")</f>
        <v>Error</v>
      </c>
      <c r="HZ11" s="25" t="str">
        <f ca="1">IFERROR((1+'US Inflation'!$C12)*(1+('Black Market End of Year'!HZ11-'Black Market End of Year'!HZ10)/'Black Market End of Year'!HZ10)-1,"Error")</f>
        <v>Error</v>
      </c>
      <c r="IA11" s="25">
        <f ca="1">IFERROR((1+'US Inflation'!$C12)*(1+('Black Market End of Year'!IA11-'Black Market End of Year'!IA10)/'Black Market End of Year'!IA10)-1,"Error")</f>
        <v>-7.4349442379182396E-3</v>
      </c>
      <c r="IB11" s="25" t="str">
        <f ca="1">IFERROR((1+'US Inflation'!$C12)*(1+('Black Market End of Year'!IB11-'Black Market End of Year'!IB10)/'Black Market End of Year'!IB10)-1,"Error")</f>
        <v>Error</v>
      </c>
      <c r="IC11" s="25" t="str">
        <f ca="1">IFERROR((1+'US Inflation'!$C12)*(1+('Black Market End of Year'!IC11-'Black Market End of Year'!IC10)/'Black Market End of Year'!IC10)-1,"Error")</f>
        <v>Error</v>
      </c>
      <c r="ID11" s="25" t="str">
        <f ca="1">IFERROR((1+'US Inflation'!$C12)*(1+('Black Market End of Year'!ID11-'Black Market End of Year'!ID10)/'Black Market End of Year'!ID10)-1,"Error")</f>
        <v>Error</v>
      </c>
      <c r="IE11" s="25" t="str">
        <f ca="1">IFERROR((1+'US Inflation'!$C12)*(1+('Black Market End of Year'!IE11-'Black Market End of Year'!IE10)/'Black Market End of Year'!IE10)-1,"Error")</f>
        <v>Error</v>
      </c>
      <c r="IF11" s="25" t="str">
        <f ca="1">IFERROR((1+'US Inflation'!$C12)*(1+('Black Market End of Year'!IF11-'Black Market End of Year'!IF10)/'Black Market End of Year'!IF10)-1,"Error")</f>
        <v>Error</v>
      </c>
      <c r="IG11" s="25" t="str">
        <f ca="1">IFERROR((1+'US Inflation'!$C12)*(1+('Black Market End of Year'!IG11-'Black Market End of Year'!IG10)/'Black Market End of Year'!IG10)-1,"Error")</f>
        <v>Error</v>
      </c>
      <c r="IH11" s="25" t="str">
        <f ca="1">IFERROR((1+'US Inflation'!$C12)*(1+('Black Market End of Year'!IH11-'Black Market End of Year'!IH10)/'Black Market End of Year'!IH10)-1,"Error")</f>
        <v>Error</v>
      </c>
    </row>
    <row r="12" spans="1:242" x14ac:dyDescent="0.25">
      <c r="A12" t="str">
        <f t="shared" ca="1" si="4"/>
        <v>1956</v>
      </c>
      <c r="B12" s="25">
        <f ca="1">IFERROR((1+'US Inflation'!$C13)*(1+('Black Market End of Year'!B12-'Black Market End of Year'!B11)/'Black Market End of Year'!B11)-1,"Error")</f>
        <v>0.13444132334581771</v>
      </c>
      <c r="C12" s="25">
        <f ca="1">IFERROR((1+'US Inflation'!$C13)*(1+('Black Market End of Year'!C12-'Black Market End of Year'!C11)/'Black Market End of Year'!C11)-1,"Error")</f>
        <v>0.53907615480649174</v>
      </c>
      <c r="D12" s="25">
        <f ca="1">IFERROR((1+'US Inflation'!$C13)*(1+('Black Market End of Year'!D12-'Black Market End of Year'!D11)/'Black Market End of Year'!D11)-1,"Error")</f>
        <v>3.7203495630462102E-2</v>
      </c>
      <c r="E12" s="25">
        <f>IFERROR((1+'US Inflation'!$C13)*(1+('Black Market End of Year'!E12-'Black Market End of Year'!E11)/'Black Market End of Year'!E11)-1,"Error")</f>
        <v>3.7453183520599342E-3</v>
      </c>
      <c r="F12" s="25" t="str">
        <f ca="1">IFERROR((1+'US Inflation'!$C13)*(1+('Black Market End of Year'!F12-'Black Market End of Year'!F11)/'Black Market End of Year'!F11)-1,"Error")</f>
        <v>Error</v>
      </c>
      <c r="G12" s="25" t="str">
        <f ca="1">IFERROR((1+'US Inflation'!$C13)*(1+('Black Market End of Year'!G12-'Black Market End of Year'!G11)/'Black Market End of Year'!G11)-1,"Error")</f>
        <v>Error</v>
      </c>
      <c r="H12" s="25" t="str">
        <f ca="1">IFERROR((1+'US Inflation'!$C13)*(1+('Black Market End of Year'!H12-'Black Market End of Year'!H11)/'Black Market End of Year'!H11)-1,"Error")</f>
        <v>Error</v>
      </c>
      <c r="I12" s="25" t="str">
        <f ca="1">IFERROR((1+'US Inflation'!$C13)*(1+('Black Market End of Year'!I12-'Black Market End of Year'!I11)/'Black Market End of Year'!I11)-1,"Error")</f>
        <v>Error</v>
      </c>
      <c r="J12" s="25">
        <f ca="1">IFERROR((1+'US Inflation'!$C13)*(1+('Black Market End of Year'!J12-'Black Market End of Year'!J11)/'Black Market End of Year'!J11)-1,"Error")</f>
        <v>1.9080316271327558E-2</v>
      </c>
      <c r="K12" s="25" t="str">
        <f ca="1">IFERROR((1+'US Inflation'!$C13)*(1+('Black Market End of Year'!K12-'Black Market End of Year'!K11)/'Black Market End of Year'!K11)-1,"Error")</f>
        <v>Error</v>
      </c>
      <c r="L12" s="25" t="str">
        <f ca="1">IFERROR((1+'US Inflation'!$C13)*(1+('Black Market End of Year'!L12-'Black Market End of Year'!L11)/'Black Market End of Year'!L11)-1,"Error")</f>
        <v>Error</v>
      </c>
      <c r="M12" s="25">
        <f ca="1">IFERROR((1+'US Inflation'!$C13)*(1+('Black Market End of Year'!M12-'Black Market End of Year'!M11)/'Black Market End of Year'!M11)-1,"Error")</f>
        <v>-1.5744882004290695E-2</v>
      </c>
      <c r="N12" s="25">
        <f ca="1">IFERROR((1+'US Inflation'!$C13)*(1+('Black Market End of Year'!N12-'Black Market End of Year'!N11)/'Black Market End of Year'!N11)-1,"Error")</f>
        <v>-1.856013316687477E-2</v>
      </c>
      <c r="O12" s="25" t="str">
        <f ca="1">IFERROR((1+'US Inflation'!$C13)*(1+('Black Market End of Year'!O12-'Black Market End of Year'!O11)/'Black Market End of Year'!O11)-1,"Error")</f>
        <v>Error</v>
      </c>
      <c r="P12" s="25" t="str">
        <f ca="1">IFERROR((1+'US Inflation'!$C13)*(1+('Black Market End of Year'!P12-'Black Market End of Year'!P11)/'Black Market End of Year'!P11)-1,"Error")</f>
        <v>Error</v>
      </c>
      <c r="Q12" s="25" t="str">
        <f ca="1">IFERROR((1+'US Inflation'!$C13)*(1+('Black Market End of Year'!Q12-'Black Market End of Year'!Q11)/'Black Market End of Year'!Q11)-1,"Error")</f>
        <v>Error</v>
      </c>
      <c r="R12" s="25" t="str">
        <f ca="1">IFERROR((1+'US Inflation'!$C13)*(1+('Black Market End of Year'!R12-'Black Market End of Year'!R11)/'Black Market End of Year'!R11)-1,"Error")</f>
        <v>Error</v>
      </c>
      <c r="S12" s="25" t="str">
        <f ca="1">IFERROR((1+'US Inflation'!$C13)*(1+('Black Market End of Year'!S12-'Black Market End of Year'!S11)/'Black Market End of Year'!S11)-1,"Error")</f>
        <v>Error</v>
      </c>
      <c r="T12" s="25" t="str">
        <f ca="1">IFERROR((1+'US Inflation'!$C13)*(1+('Black Market End of Year'!T12-'Black Market End of Year'!T11)/'Black Market End of Year'!T11)-1,"Error")</f>
        <v>Error</v>
      </c>
      <c r="U12" s="25">
        <f ca="1">IFERROR((1+'US Inflation'!$C13)*(1+('Black Market End of Year'!U12-'Black Market End of Year'!U11)/'Black Market End of Year'!U11)-1,"Error")</f>
        <v>1.8756464688332031E-2</v>
      </c>
      <c r="V12" s="25" t="str">
        <f ca="1">IFERROR((1+'US Inflation'!$C13)*(1+('Black Market End of Year'!V12-'Black Market End of Year'!V11)/'Black Market End of Year'!V11)-1,"Error")</f>
        <v>Error</v>
      </c>
      <c r="W12" s="25" t="str">
        <f ca="1">IFERROR((1+'US Inflation'!$C13)*(1+('Black Market End of Year'!W12-'Black Market End of Year'!W11)/'Black Market End of Year'!W11)-1,"Error")</f>
        <v>Error</v>
      </c>
      <c r="X12" s="25" t="str">
        <f ca="1">IFERROR((1+'US Inflation'!$C13)*(1+('Black Market End of Year'!X12-'Black Market End of Year'!X11)/'Black Market End of Year'!X11)-1,"Error")</f>
        <v>Error</v>
      </c>
      <c r="Y12" s="25" t="str">
        <f ca="1">IFERROR((1+'US Inflation'!$C13)*(1+('Black Market End of Year'!Y12-'Black Market End of Year'!Y11)/'Black Market End of Year'!Y11)-1,"Error")</f>
        <v>Error</v>
      </c>
      <c r="Z12" s="25">
        <f ca="1">IFERROR((1+'US Inflation'!$C13)*(1+('Black Market End of Year'!Z12-'Black Market End of Year'!Z11)/'Black Market End of Year'!Z11)-1,"Error")</f>
        <v>0.98270680168308133</v>
      </c>
      <c r="AA12" s="25" t="str">
        <f ca="1">IFERROR((1+'US Inflation'!$C13)*(1+('Black Market End of Year'!AA12-'Black Market End of Year'!AA11)/'Black Market End of Year'!AA11)-1,"Error")</f>
        <v>Error</v>
      </c>
      <c r="AB12" s="25" t="str">
        <f ca="1">IFERROR((1+'US Inflation'!$C13)*(1+('Black Market End of Year'!AB12-'Black Market End of Year'!AB11)/'Black Market End of Year'!AB11)-1,"Error")</f>
        <v>Error</v>
      </c>
      <c r="AC12" s="25">
        <f ca="1">IFERROR((1+'US Inflation'!$C13)*(1+('Black Market End of Year'!AC12-'Black Market End of Year'!AC11)/'Black Market End of Year'!AC11)-1,"Error")</f>
        <v>-1.0907897974247516E-2</v>
      </c>
      <c r="AD12" s="25" t="str">
        <f ca="1">IFERROR((1+'US Inflation'!$C13)*(1+('Black Market End of Year'!AD12-'Black Market End of Year'!AD11)/'Black Market End of Year'!AD11)-1,"Error")</f>
        <v>Error</v>
      </c>
      <c r="AE12" s="25" t="str">
        <f ca="1">IFERROR((1+'US Inflation'!$C13)*(1+('Black Market End of Year'!AE12-'Black Market End of Year'!AE11)/'Black Market End of Year'!AE11)-1,"Error")</f>
        <v>Error</v>
      </c>
      <c r="AF12" s="25">
        <f ca="1">IFERROR((1+'US Inflation'!$C13)*(1+('Black Market End of Year'!AF12-'Black Market End of Year'!AF11)/'Black Market End of Year'!AF11)-1,"Error")</f>
        <v>1.2925915776011765E-2</v>
      </c>
      <c r="AG12" s="25">
        <f ca="1">IFERROR((1+'US Inflation'!$C13)*(1+('Black Market End of Year'!AG12-'Black Market End of Year'!AG11)/'Black Market End of Year'!AG11)-1,"Error")</f>
        <v>0.12106619971788501</v>
      </c>
      <c r="AH12" s="25" t="str">
        <f ca="1">IFERROR((1+'US Inflation'!$C13)*(1+('Black Market End of Year'!AH12-'Black Market End of Year'!AH11)/'Black Market End of Year'!AH11)-1,"Error")</f>
        <v>Error</v>
      </c>
      <c r="AI12" s="25" t="str">
        <f ca="1">IFERROR((1+'US Inflation'!$C13)*(1+('Black Market End of Year'!AI12-'Black Market End of Year'!AI11)/'Black Market End of Year'!AI11)-1,"Error")</f>
        <v>Error</v>
      </c>
      <c r="AJ12" s="25">
        <f ca="1">IFERROR((1+'US Inflation'!$C13)*(1+('Black Market End of Year'!AJ12-'Black Market End of Year'!AJ11)/'Black Market End of Year'!AJ11)-1,"Error")</f>
        <v>-0.30650323459312223</v>
      </c>
      <c r="AK12" s="25" t="str">
        <f ca="1">IFERROR((1+'US Inflation'!$C13)*(1+('Black Market End of Year'!AK12-'Black Market End of Year'!AK11)/'Black Market End of Year'!AK11)-1,"Error")</f>
        <v>Error</v>
      </c>
      <c r="AL12" s="25">
        <f ca="1">IFERROR((1+'US Inflation'!$C13)*(1+('Black Market End of Year'!AL12-'Black Market End of Year'!AL11)/'Black Market End of Year'!AL11)-1,"Error")</f>
        <v>-3.543993431633885E-2</v>
      </c>
      <c r="AM12" s="25" t="str">
        <f ca="1">IFERROR((1+'US Inflation'!$C13)*(1+('Black Market End of Year'!AM12-'Black Market End of Year'!AM11)/'Black Market End of Year'!AM11)-1,"Error")</f>
        <v>Error</v>
      </c>
      <c r="AN12" s="25" t="str">
        <f ca="1">IFERROR((1+'US Inflation'!$C13)*(1+('Black Market End of Year'!AN12-'Black Market End of Year'!AN11)/'Black Market End of Year'!AN11)-1,"Error")</f>
        <v>Error</v>
      </c>
      <c r="AO12" s="25" t="str">
        <f ca="1">IFERROR((1+'US Inflation'!$C13)*(1+('Black Market End of Year'!AO12-'Black Market End of Year'!AO11)/'Black Market End of Year'!AO11)-1,"Error")</f>
        <v>Error</v>
      </c>
      <c r="AP12" s="25" t="str">
        <f ca="1">IFERROR((1+'US Inflation'!$C13)*(1+('Black Market End of Year'!AP12-'Black Market End of Year'!AP11)/'Black Market End of Year'!AP11)-1,"Error")</f>
        <v>Error</v>
      </c>
      <c r="AQ12" s="25">
        <f ca="1">IFERROR((1+'US Inflation'!$C13)*(1+('Black Market End of Year'!AQ12-'Black Market End of Year'!AQ11)/'Black Market End of Year'!AQ11)-1,"Error")</f>
        <v>-0.11286627010354722</v>
      </c>
      <c r="AR12" s="25">
        <f ca="1">IFERROR((1+'US Inflation'!$C13)*(1+('Black Market End of Year'!AR12-'Black Market End of Year'!AR11)/'Black Market End of Year'!AR11)-1,"Error")</f>
        <v>0.36959641569533397</v>
      </c>
      <c r="AS12" s="25" t="str">
        <f ca="1">IFERROR((1+'US Inflation'!$C13)*(1+('Black Market End of Year'!AS12-'Black Market End of Year'!AS11)/'Black Market End of Year'!AS11)-1,"Error")</f>
        <v>Error</v>
      </c>
      <c r="AT12" s="25" t="str">
        <f ca="1">IFERROR((1+'US Inflation'!$C13)*(1+('Black Market End of Year'!AT12-'Black Market End of Year'!AT11)/'Black Market End of Year'!AT11)-1,"Error")</f>
        <v>Error</v>
      </c>
      <c r="AU12" s="25">
        <f ca="1">IFERROR((1+'US Inflation'!$C13)*(1+('Black Market End of Year'!AU12-'Black Market End of Year'!AU11)/'Black Market End of Year'!AU11)-1,"Error")</f>
        <v>0.66723798641528598</v>
      </c>
      <c r="AV12" s="25" t="str">
        <f ca="1">IFERROR((1+'US Inflation'!$C13)*(1+('Black Market End of Year'!AV12-'Black Market End of Year'!AV11)/'Black Market End of Year'!AV11)-1,"Error")</f>
        <v>Error</v>
      </c>
      <c r="AW12" s="25" t="str">
        <f ca="1">IFERROR((1+'US Inflation'!$C13)*(1+('Black Market End of Year'!AW12-'Black Market End of Year'!AW11)/'Black Market End of Year'!AW11)-1,"Error")</f>
        <v>Error</v>
      </c>
      <c r="AX12" s="25" t="str">
        <f ca="1">IFERROR((1+'US Inflation'!$C13)*(1+('Black Market End of Year'!AX12-'Black Market End of Year'!AX11)/'Black Market End of Year'!AX11)-1,"Error")</f>
        <v>Error</v>
      </c>
      <c r="AY12" s="25">
        <f ca="1">IFERROR((1+'US Inflation'!$C13)*(1+('Black Market End of Year'!AY12-'Black Market End of Year'!AY11)/'Black Market End of Year'!AY11)-1,"Error")</f>
        <v>7.9450895585537751E-3</v>
      </c>
      <c r="AZ12" s="25">
        <f ca="1">IFERROR((1+'US Inflation'!$C13)*(1+('Black Market End of Year'!AZ12-'Black Market End of Year'!AZ11)/'Black Market End of Year'!AZ11)-1,"Error")</f>
        <v>-3.7453183520599342E-3</v>
      </c>
      <c r="BA12" s="25" t="str">
        <f ca="1">IFERROR((1+'US Inflation'!$C13)*(1+('Black Market End of Year'!BA12-'Black Market End of Year'!BA11)/'Black Market End of Year'!BA11)-1,"Error")</f>
        <v>Error</v>
      </c>
      <c r="BB12" s="25" t="str">
        <f ca="1">IFERROR((1+'US Inflation'!$C13)*(1+('Black Market End of Year'!BB12-'Black Market End of Year'!BB11)/'Black Market End of Year'!BB11)-1,"Error")</f>
        <v>Error</v>
      </c>
      <c r="BC12" s="25">
        <f ca="1">IFERROR((1+'US Inflation'!$C13)*(1+('Black Market End of Year'!BC12-'Black Market End of Year'!BC11)/'Black Market End of Year'!BC11)-1,"Error")</f>
        <v>3.7453183520599342E-3</v>
      </c>
      <c r="BD12" s="25" t="str">
        <f ca="1">IFERROR((1+'US Inflation'!$C13)*(1+('Black Market End of Year'!BD12-'Black Market End of Year'!BD11)/'Black Market End of Year'!BD11)-1,"Error")</f>
        <v>Error</v>
      </c>
      <c r="BE12" s="25" t="str">
        <f ca="1">IFERROR((1+'US Inflation'!$C13)*(1+('Black Market End of Year'!BE12-'Black Market End of Year'!BE11)/'Black Market End of Year'!BE11)-1,"Error")</f>
        <v>Error</v>
      </c>
      <c r="BF12" s="25">
        <f ca="1">IFERROR((1+'US Inflation'!$C13)*(1+('Black Market End of Year'!BF12-'Black Market End of Year'!BF11)/'Black Market End of Year'!BF11)-1,"Error")</f>
        <v>0.16919784335514687</v>
      </c>
      <c r="BG12" s="25">
        <f ca="1">IFERROR((1+'US Inflation'!$C13)*(1+('Black Market End of Year'!BG12-'Black Market End of Year'!BG11)/'Black Market End of Year'!BG11)-1,"Error")</f>
        <v>6.1626553306257437E-2</v>
      </c>
      <c r="BH12" s="25" t="str">
        <f ca="1">IFERROR((1+'US Inflation'!$C13)*(1+('Black Market End of Year'!BH12-'Black Market End of Year'!BH11)/'Black Market End of Year'!BH11)-1,"Error")</f>
        <v>Error</v>
      </c>
      <c r="BI12" s="25" t="str">
        <f ca="1">IFERROR((1+'US Inflation'!$C13)*(1+('Black Market End of Year'!BI12-'Black Market End of Year'!BI11)/'Black Market End of Year'!BI11)-1,"Error")</f>
        <v>Error</v>
      </c>
      <c r="BJ12" s="25">
        <f ca="1">IFERROR((1+'US Inflation'!$C13)*(1+('Black Market End of Year'!BJ12-'Black Market End of Year'!BJ11)/'Black Market End of Year'!BJ11)-1,"Error")</f>
        <v>3.7453183520599342E-3</v>
      </c>
      <c r="BK12" s="25">
        <f ca="1">IFERROR((1+'US Inflation'!$C13)*(1+('Black Market End of Year'!BK12-'Black Market End of Year'!BK11)/'Black Market End of Year'!BK11)-1,"Error")</f>
        <v>0.11046536656765271</v>
      </c>
      <c r="BL12" s="25">
        <f ca="1">IFERROR((1+'US Inflation'!$C13)*(1+('Black Market End of Year'!BL12-'Black Market End of Year'!BL11)/'Black Market End of Year'!BL11)-1,"Error")</f>
        <v>0.15742881207103565</v>
      </c>
      <c r="BM12" s="25">
        <f ca="1">IFERROR((1+'US Inflation'!$C13)*(1+('Black Market End of Year'!BM12-'Black Market End of Year'!BM11)/'Black Market End of Year'!BM11)-1,"Error")</f>
        <v>-1</v>
      </c>
      <c r="BN12" s="25" t="str">
        <f ca="1">IFERROR((1+'US Inflation'!$C13)*(1+('Black Market End of Year'!BN12-'Black Market End of Year'!BN11)/'Black Market End of Year'!BN11)-1,"Error")</f>
        <v>Error</v>
      </c>
      <c r="BO12" s="25" t="str">
        <f ca="1">IFERROR((1+'US Inflation'!$C13)*(1+('Black Market End of Year'!BO12-'Black Market End of Year'!BO11)/'Black Market End of Year'!BO11)-1,"Error")</f>
        <v>Error</v>
      </c>
      <c r="BP12" s="25" t="str">
        <f ca="1">IFERROR((1+'US Inflation'!$C13)*(1+('Black Market End of Year'!BP12-'Black Market End of Year'!BP11)/'Black Market End of Year'!BP11)-1,"Error")</f>
        <v>Error</v>
      </c>
      <c r="BQ12" s="25" t="str">
        <f ca="1">IFERROR((1+'US Inflation'!$C13)*(1+('Black Market End of Year'!BQ12-'Black Market End of Year'!BQ11)/'Black Market End of Year'!BQ11)-1,"Error")</f>
        <v>Error</v>
      </c>
      <c r="BR12" s="25" t="str">
        <f ca="1">IFERROR((1+'US Inflation'!$C13)*(1+('Black Market End of Year'!BR12-'Black Market End of Year'!BR11)/'Black Market End of Year'!BR11)-1,"Error")</f>
        <v>Error</v>
      </c>
      <c r="BS12" s="25" t="str">
        <f ca="1">IFERROR((1+'US Inflation'!$C13)*(1+('Black Market End of Year'!BS12-'Black Market End of Year'!BS11)/'Black Market End of Year'!BS11)-1,"Error")</f>
        <v>Error</v>
      </c>
      <c r="BT12" s="25" t="str">
        <f ca="1">IFERROR((1+'US Inflation'!$C13)*(1+('Black Market End of Year'!BT12-'Black Market End of Year'!BT11)/'Black Market End of Year'!BT11)-1,"Error")</f>
        <v>Error</v>
      </c>
      <c r="BU12" s="25" t="str">
        <f ca="1">IFERROR((1+'US Inflation'!$C13)*(1+('Black Market End of Year'!BU12-'Black Market End of Year'!BU11)/'Black Market End of Year'!BU11)-1,"Error")</f>
        <v>Error</v>
      </c>
      <c r="BV12" s="25">
        <f ca="1">IFERROR((1+'US Inflation'!$C13)*(1+('Black Market End of Year'!BV12-'Black Market End of Year'!BV11)/'Black Market End of Year'!BV11)-1,"Error")</f>
        <v>3.7453183520599342E-3</v>
      </c>
      <c r="BW12" s="25">
        <f ca="1">IFERROR((1+'US Inflation'!$C13)*(1+('Black Market End of Year'!BW12-'Black Market End of Year'!BW11)/'Black Market End of Year'!BW11)-1,"Error")</f>
        <v>3.7203495630462102E-2</v>
      </c>
      <c r="BX12" s="25" t="str">
        <f ca="1">IFERROR((1+'US Inflation'!$C13)*(1+('Black Market End of Year'!BX12-'Black Market End of Year'!BX11)/'Black Market End of Year'!BX11)-1,"Error")</f>
        <v>Error</v>
      </c>
      <c r="BY12" s="25" t="str">
        <f ca="1">IFERROR((1+'US Inflation'!$C13)*(1+('Black Market End of Year'!BY12-'Black Market End of Year'!BY11)/'Black Market End of Year'!BY11)-1,"Error")</f>
        <v>Error</v>
      </c>
      <c r="BZ12" s="25" t="str">
        <f ca="1">IFERROR((1+'US Inflation'!$C13)*(1+('Black Market End of Year'!BZ12-'Black Market End of Year'!BZ11)/'Black Market End of Year'!BZ11)-1,"Error")</f>
        <v>Error</v>
      </c>
      <c r="CA12" s="25" t="str">
        <f ca="1">IFERROR((1+'US Inflation'!$C13)*(1+('Black Market End of Year'!CA12-'Black Market End of Year'!CA11)/'Black Market End of Year'!CA11)-1,"Error")</f>
        <v>Error</v>
      </c>
      <c r="CB12" s="25" t="str">
        <f ca="1">IFERROR((1+'US Inflation'!$C13)*(1+('Black Market End of Year'!CB12-'Black Market End of Year'!CB11)/'Black Market End of Year'!CB11)-1,"Error")</f>
        <v>Error</v>
      </c>
      <c r="CC12" s="25">
        <f ca="1">IFERROR((1+'US Inflation'!$C13)*(1+('Black Market End of Year'!CC12-'Black Market End of Year'!CC11)/'Black Market End of Year'!CC11)-1,"Error")</f>
        <v>6.1126422160977523E-3</v>
      </c>
      <c r="CD12" s="25" t="str">
        <f ca="1">IFERROR((1+'US Inflation'!$C13)*(1+('Black Market End of Year'!CD12-'Black Market End of Year'!CD11)/'Black Market End of Year'!CD11)-1,"Error")</f>
        <v>Error</v>
      </c>
      <c r="CE12" s="25" t="str">
        <f ca="1">IFERROR((1+'US Inflation'!$C13)*(1+('Black Market End of Year'!CE12-'Black Market End of Year'!CE11)/'Black Market End of Year'!CE11)-1,"Error")</f>
        <v>Error</v>
      </c>
      <c r="CF12" s="25">
        <f ca="1">IFERROR((1+'US Inflation'!$C13)*(1+('Black Market End of Year'!CF12-'Black Market End of Year'!CF11)/'Black Market End of Year'!CF11)-1,"Error")</f>
        <v>-2.7621722846441932E-2</v>
      </c>
      <c r="CG12" s="25" t="str">
        <f ca="1">IFERROR((1+'US Inflation'!$C13)*(1+('Black Market End of Year'!CG12-'Black Market End of Year'!CG11)/'Black Market End of Year'!CG11)-1,"Error")</f>
        <v>Error</v>
      </c>
      <c r="CH12" s="25" t="str">
        <f ca="1">IFERROR((1+'US Inflation'!$C13)*(1+('Black Market End of Year'!CH12-'Black Market End of Year'!CH11)/'Black Market End of Year'!CH11)-1,"Error")</f>
        <v>Error</v>
      </c>
      <c r="CI12" s="25" t="str">
        <f ca="1">IFERROR((1+'US Inflation'!$C13)*(1+('Black Market End of Year'!CI12-'Black Market End of Year'!CI11)/'Black Market End of Year'!CI11)-1,"Error")</f>
        <v>Error</v>
      </c>
      <c r="CJ12" s="25" t="str">
        <f ca="1">IFERROR((1+'US Inflation'!$C13)*(1+('Black Market End of Year'!CJ12-'Black Market End of Year'!CJ11)/'Black Market End of Year'!CJ11)-1,"Error")</f>
        <v>Error</v>
      </c>
      <c r="CK12" s="25" t="str">
        <f ca="1">IFERROR((1+'US Inflation'!$C13)*(1+('Black Market End of Year'!CK12-'Black Market End of Year'!CK11)/'Black Market End of Year'!CK11)-1,"Error")</f>
        <v>Error</v>
      </c>
      <c r="CL12" s="25" t="str">
        <f ca="1">IFERROR((1+'US Inflation'!$C13)*(1+('Black Market End of Year'!CL12-'Black Market End of Year'!CL11)/'Black Market End of Year'!CL11)-1,"Error")</f>
        <v>Error</v>
      </c>
      <c r="CM12" s="25" t="str">
        <f ca="1">IFERROR((1+'US Inflation'!$C13)*(1+('Black Market End of Year'!CM12-'Black Market End of Year'!CM11)/'Black Market End of Year'!CM11)-1,"Error")</f>
        <v>Error</v>
      </c>
      <c r="CN12" s="25" t="str">
        <f ca="1">IFERROR((1+'US Inflation'!$C13)*(1+('Black Market End of Year'!CN12-'Black Market End of Year'!CN11)/'Black Market End of Year'!CN11)-1,"Error")</f>
        <v>Error</v>
      </c>
      <c r="CO12" s="25" t="str">
        <f ca="1">IFERROR((1+'US Inflation'!$C13)*(1+('Black Market End of Year'!CO12-'Black Market End of Year'!CO11)/'Black Market End of Year'!CO11)-1,"Error")</f>
        <v>Error</v>
      </c>
      <c r="CP12" s="25">
        <f ca="1">IFERROR((1+'US Inflation'!$C13)*(1+('Black Market End of Year'!CP12-'Black Market End of Year'!CP11)/'Black Market End of Year'!CP11)-1,"Error")</f>
        <v>3.7453183520599342E-3</v>
      </c>
      <c r="CQ12" s="25">
        <f ca="1">IFERROR((1+'US Inflation'!$C13)*(1+('Black Market End of Year'!CQ12-'Black Market End of Year'!CQ11)/'Black Market End of Year'!CQ11)-1,"Error")</f>
        <v>3.7453183520599342E-3</v>
      </c>
      <c r="CR12" s="25">
        <f ca="1">IFERROR((1+'US Inflation'!$C13)*(1+('Black Market End of Year'!CR12-'Black Market End of Year'!CR11)/'Black Market End of Year'!CR11)-1,"Error")</f>
        <v>4.3074351268750366E-2</v>
      </c>
      <c r="CS12" s="25">
        <f ca="1">IFERROR((1+'US Inflation'!$C13)*(1+('Black Market End of Year'!CS12-'Black Market End of Year'!CS11)/'Black Market End of Year'!CS11)-1,"Error")</f>
        <v>1.9919331604724864</v>
      </c>
      <c r="CT12" s="25">
        <f ca="1">IFERROR((1+'US Inflation'!$C13)*(1+('Black Market End of Year'!CT12-'Black Market End of Year'!CT11)/'Black Market End of Year'!CT11)-1,"Error")</f>
        <v>0.32125659252465044</v>
      </c>
      <c r="CU12" s="25">
        <f ca="1">IFERROR((1+'US Inflation'!$C13)*(1+('Black Market End of Year'!CU12-'Black Market End of Year'!CU11)/'Black Market End of Year'!CU11)-1,"Error")</f>
        <v>0.11504772260480856</v>
      </c>
      <c r="CV12" s="25">
        <f ca="1">IFERROR((1+'US Inflation'!$C13)*(1+('Black Market End of Year'!CV12-'Black Market End of Year'!CV11)/'Black Market End of Year'!CV11)-1,"Error")</f>
        <v>-6.2679004185944076E-2</v>
      </c>
      <c r="CW12" s="25">
        <f ca="1">IFERROR((1+'US Inflation'!$C13)*(1+('Black Market End of Year'!CW12-'Black Market End of Year'!CW11)/'Black Market End of Year'!CW11)-1,"Error")</f>
        <v>2.6050769870994417E-2</v>
      </c>
      <c r="CX12" s="25">
        <f ca="1">IFERROR((1+'US Inflation'!$C13)*(1+('Black Market End of Year'!CX12-'Black Market End of Year'!CX11)/'Black Market End of Year'!CX11)-1,"Error")</f>
        <v>4.5410218359126509E-2</v>
      </c>
      <c r="CY12" s="25">
        <f ca="1">IFERROR((1+'US Inflation'!$C13)*(1+('Black Market End of Year'!CY12-'Black Market End of Year'!CY11)/'Black Market End of Year'!CY11)-1,"Error")</f>
        <v>3.4511458378176707E-2</v>
      </c>
      <c r="CZ12" s="25" t="str">
        <f ca="1">IFERROR((1+'US Inflation'!$C13)*(1+('Black Market End of Year'!CZ12-'Black Market End of Year'!CZ11)/'Black Market End of Year'!CZ11)-1,"Error")</f>
        <v>Error</v>
      </c>
      <c r="DA12" s="25">
        <f ca="1">IFERROR((1+'US Inflation'!$C13)*(1+('Black Market End of Year'!DA12-'Black Market End of Year'!DA11)/'Black Market End of Year'!DA11)-1,"Error")</f>
        <v>0.18390473446653233</v>
      </c>
      <c r="DB12" s="25">
        <f ca="1">IFERROR((1+'US Inflation'!$C13)*(1+('Black Market End of Year'!DB12-'Black Market End of Year'!DB11)/'Black Market End of Year'!DB11)-1,"Error")</f>
        <v>-8.4954782132090623E-3</v>
      </c>
      <c r="DC12" s="25" t="str">
        <f ca="1">IFERROR((1+'US Inflation'!$C13)*(1+('Black Market End of Year'!DC12-'Black Market End of Year'!DC11)/'Black Market End of Year'!DC11)-1,"Error")</f>
        <v>Error</v>
      </c>
      <c r="DD12" s="25">
        <f ca="1">IFERROR((1+'US Inflation'!$C13)*(1+('Black Market End of Year'!DD12-'Black Market End of Year'!DD11)/'Black Market End of Year'!DD11)-1,"Error")</f>
        <v>6.2484238841098438E-3</v>
      </c>
      <c r="DE12" s="25" t="str">
        <f ca="1">IFERROR((1+'US Inflation'!$C13)*(1+('Black Market End of Year'!DE12-'Black Market End of Year'!DE11)/'Black Market End of Year'!DE11)-1,"Error")</f>
        <v>Error</v>
      </c>
      <c r="DF12" s="25">
        <f ca="1">IFERROR((1+'US Inflation'!$C13)*(1+('Black Market End of Year'!DF12-'Black Market End of Year'!DF11)/'Black Market End of Year'!DF11)-1,"Error")</f>
        <v>1.1617830652860706E-2</v>
      </c>
      <c r="DG12" s="25" t="str">
        <f ca="1">IFERROR((1+'US Inflation'!$C13)*(1+('Black Market End of Year'!DG12-'Black Market End of Year'!DG11)/'Black Market End of Year'!DG11)-1,"Error")</f>
        <v>Error</v>
      </c>
      <c r="DH12" s="25" t="str">
        <f ca="1">IFERROR((1+'US Inflation'!$C13)*(1+('Black Market End of Year'!DH12-'Black Market End of Year'!DH11)/'Black Market End of Year'!DH11)-1,"Error")</f>
        <v>Error</v>
      </c>
      <c r="DI12" s="25" t="str">
        <f ca="1">IFERROR((1+'US Inflation'!$C13)*(1+('Black Market End of Year'!DI12-'Black Market End of Year'!DI11)/'Black Market End of Year'!DI11)-1,"Error")</f>
        <v>Error</v>
      </c>
      <c r="DJ12" s="25" t="str">
        <f ca="1">IFERROR((1+'US Inflation'!$C13)*(1+('Black Market End of Year'!DJ12-'Black Market End of Year'!DJ11)/'Black Market End of Year'!DJ11)-1,"Error")</f>
        <v>Error</v>
      </c>
      <c r="DK12" s="25">
        <f ca="1">IFERROR((1+'US Inflation'!$C13)*(1+('Black Market End of Year'!DK12-'Black Market End of Year'!DK11)/'Black Market End of Year'!DK11)-1,"Error")</f>
        <v>0.19125818002222505</v>
      </c>
      <c r="DL12" s="25" t="str">
        <f ca="1">IFERROR((1+'US Inflation'!$C13)*(1+('Black Market End of Year'!DL12-'Black Market End of Year'!DL11)/'Black Market End of Year'!DL11)-1,"Error")</f>
        <v>Error</v>
      </c>
      <c r="DM12" s="25" t="str">
        <f ca="1">IFERROR((1+'US Inflation'!$C13)*(1+('Black Market End of Year'!DM12-'Black Market End of Year'!DM11)/'Black Market End of Year'!DM11)-1,"Error")</f>
        <v>Error</v>
      </c>
      <c r="DN12" s="25" t="str">
        <f ca="1">IFERROR((1+'US Inflation'!$C13)*(1+('Black Market End of Year'!DN12-'Black Market End of Year'!DN11)/'Black Market End of Year'!DN11)-1,"Error")</f>
        <v>Error</v>
      </c>
      <c r="DO12" s="25">
        <f ca="1">IFERROR((1+'US Inflation'!$C13)*(1+('Black Market End of Year'!DO12-'Black Market End of Year'!DO11)/'Black Market End of Year'!DO11)-1,"Error")</f>
        <v>-5.10044262853252E-2</v>
      </c>
      <c r="DP12" s="25" t="str">
        <f ca="1">IFERROR((1+'US Inflation'!$C13)*(1+('Black Market End of Year'!DP12-'Black Market End of Year'!DP11)/'Black Market End of Year'!DP11)-1,"Error")</f>
        <v>Error</v>
      </c>
      <c r="DQ12" s="25">
        <f ca="1">IFERROR((1+'US Inflation'!$C13)*(1+('Black Market End of Year'!DQ12-'Black Market End of Year'!DQ11)/'Black Market End of Year'!DQ11)-1,"Error")</f>
        <v>-8.6084701815039022E-3</v>
      </c>
      <c r="DR12" s="25" t="str">
        <f ca="1">IFERROR((1+'US Inflation'!$C13)*(1+('Black Market End of Year'!DR12-'Black Market End of Year'!DR11)/'Black Market End of Year'!DR11)-1,"Error")</f>
        <v>Error</v>
      </c>
      <c r="DS12" s="25" t="str">
        <f ca="1">IFERROR((1+'US Inflation'!$C13)*(1+('Black Market End of Year'!DS12-'Black Market End of Year'!DS11)/'Black Market End of Year'!DS11)-1,"Error")</f>
        <v>Error</v>
      </c>
      <c r="DT12" s="25">
        <f ca="1">IFERROR((1+'US Inflation'!$C13)*(1+('Black Market End of Year'!DT12-'Black Market End of Year'!DT11)/'Black Market End of Year'!DT11)-1,"Error")</f>
        <v>0.16958156688070858</v>
      </c>
      <c r="DU12" s="25" t="str">
        <f ca="1">IFERROR((1+'US Inflation'!$C13)*(1+('Black Market End of Year'!DU12-'Black Market End of Year'!DU11)/'Black Market End of Year'!DU11)-1,"Error")</f>
        <v>Error</v>
      </c>
      <c r="DV12" s="25" t="str">
        <f ca="1">IFERROR((1+'US Inflation'!$C13)*(1+('Black Market End of Year'!DV12-'Black Market End of Year'!DV11)/'Black Market End of Year'!DV11)-1,"Error")</f>
        <v>Error</v>
      </c>
      <c r="DW12" s="25">
        <f ca="1">IFERROR((1+'US Inflation'!$C13)*(1+('Black Market End of Year'!DW12-'Black Market End of Year'!DW11)/'Black Market End of Year'!DW11)-1,"Error")</f>
        <v>1.8756464688332031E-2</v>
      </c>
      <c r="DX12" s="25" t="str">
        <f ca="1">IFERROR((1+'US Inflation'!$C13)*(1+('Black Market End of Year'!DX12-'Black Market End of Year'!DX11)/'Black Market End of Year'!DX11)-1,"Error")</f>
        <v>Error</v>
      </c>
      <c r="DY12" s="25" t="str">
        <f ca="1">IFERROR((1+'US Inflation'!$C13)*(1+('Black Market End of Year'!DY12-'Black Market End of Year'!DY11)/'Black Market End of Year'!DY11)-1,"Error")</f>
        <v>Error</v>
      </c>
      <c r="DZ12" s="25" t="str">
        <f ca="1">IFERROR((1+'US Inflation'!$C13)*(1+('Black Market End of Year'!DZ12-'Black Market End of Year'!DZ11)/'Black Market End of Year'!DZ11)-1,"Error")</f>
        <v>Error</v>
      </c>
      <c r="EA12" s="25" t="str">
        <f ca="1">IFERROR((1+'US Inflation'!$C13)*(1+('Black Market End of Year'!EA12-'Black Market End of Year'!EA11)/'Black Market End of Year'!EA11)-1,"Error")</f>
        <v>Error</v>
      </c>
      <c r="EB12" s="25">
        <f ca="1">IFERROR((1+'US Inflation'!$C13)*(1+('Black Market End of Year'!EB12-'Black Market End of Year'!EB11)/'Black Market End of Year'!EB11)-1,"Error")</f>
        <v>1.2925915776011765E-2</v>
      </c>
      <c r="EC12" s="25" t="str">
        <f ca="1">IFERROR((1+'US Inflation'!$C13)*(1+('Black Market End of Year'!EC12-'Black Market End of Year'!EC11)/'Black Market End of Year'!EC11)-1,"Error")</f>
        <v>Error</v>
      </c>
      <c r="ED12" s="25" t="str">
        <f ca="1">IFERROR((1+'US Inflation'!$C13)*(1+('Black Market End of Year'!ED12-'Black Market End of Year'!ED11)/'Black Market End of Year'!ED11)-1,"Error")</f>
        <v>Error</v>
      </c>
      <c r="EE12" s="25" t="str">
        <f ca="1">IFERROR((1+'US Inflation'!$C13)*(1+('Black Market End of Year'!EE12-'Black Market End of Year'!EE11)/'Black Market End of Year'!EE11)-1,"Error")</f>
        <v>Error</v>
      </c>
      <c r="EF12" s="25" t="str">
        <f ca="1">IFERROR((1+'US Inflation'!$C13)*(1+('Black Market End of Year'!EF12-'Black Market End of Year'!EF11)/'Black Market End of Year'!EF11)-1,"Error")</f>
        <v>Error</v>
      </c>
      <c r="EG12" s="25" t="str">
        <f ca="1">IFERROR((1+'US Inflation'!$C13)*(1+('Black Market End of Year'!EG12-'Black Market End of Year'!EG11)/'Black Market End of Year'!EG11)-1,"Error")</f>
        <v>Error</v>
      </c>
      <c r="EH12" s="25" t="str">
        <f ca="1">IFERROR((1+'US Inflation'!$C13)*(1+('Black Market End of Year'!EH12-'Black Market End of Year'!EH11)/'Black Market End of Year'!EH11)-1,"Error")</f>
        <v>Error</v>
      </c>
      <c r="EI12" s="25" t="str">
        <f ca="1">IFERROR((1+'US Inflation'!$C13)*(1+('Black Market End of Year'!EI12-'Black Market End of Year'!EI11)/'Black Market End of Year'!EI11)-1,"Error")</f>
        <v>Error</v>
      </c>
      <c r="EJ12" s="25" t="str">
        <f ca="1">IFERROR((1+'US Inflation'!$C13)*(1+('Black Market End of Year'!EJ12-'Black Market End of Year'!EJ11)/'Black Market End of Year'!EJ11)-1,"Error")</f>
        <v>Error</v>
      </c>
      <c r="EK12" s="25">
        <f ca="1">IFERROR((1+'US Inflation'!$C13)*(1+('Black Market End of Year'!EK12-'Black Market End of Year'!EK11)/'Black Market End of Year'!EK11)-1,"Error")</f>
        <v>3.7453183520599342E-3</v>
      </c>
      <c r="EL12" s="25" t="str">
        <f ca="1">IFERROR((1+'US Inflation'!$C13)*(1+('Black Market End of Year'!EL12-'Black Market End of Year'!EL11)/'Black Market End of Year'!EL11)-1,"Error")</f>
        <v>Error</v>
      </c>
      <c r="EM12" s="25" t="str">
        <f ca="1">IFERROR((1+'US Inflation'!$C13)*(1+('Black Market End of Year'!EM12-'Black Market End of Year'!EM11)/'Black Market End of Year'!EM11)-1,"Error")</f>
        <v>Error</v>
      </c>
      <c r="EN12" s="25" t="str">
        <f ca="1">IFERROR((1+'US Inflation'!$C13)*(1+('Black Market End of Year'!EN12-'Black Market End of Year'!EN11)/'Black Market End of Year'!EN11)-1,"Error")</f>
        <v>Error</v>
      </c>
      <c r="EO12" s="25" t="str">
        <f ca="1">IFERROR((1+'US Inflation'!$C13)*(1+('Black Market End of Year'!EO12-'Black Market End of Year'!EO11)/'Black Market End of Year'!EO11)-1,"Error")</f>
        <v>Error</v>
      </c>
      <c r="EP12" s="25" t="str">
        <f ca="1">IFERROR((1+'US Inflation'!$C13)*(1+('Black Market End of Year'!EP12-'Black Market End of Year'!EP11)/'Black Market End of Year'!EP11)-1,"Error")</f>
        <v>Error</v>
      </c>
      <c r="EQ12" s="25" t="str">
        <f ca="1">IFERROR((1+'US Inflation'!$C13)*(1+('Black Market End of Year'!EQ12-'Black Market End of Year'!EQ11)/'Black Market End of Year'!EQ11)-1,"Error")</f>
        <v>Error</v>
      </c>
      <c r="ER12" s="25" t="str">
        <f ca="1">IFERROR((1+'US Inflation'!$C13)*(1+('Black Market End of Year'!ER12-'Black Market End of Year'!ER11)/'Black Market End of Year'!ER11)-1,"Error")</f>
        <v>Error</v>
      </c>
      <c r="ES12" s="25" t="str">
        <f ca="1">IFERROR((1+'US Inflation'!$C13)*(1+('Black Market End of Year'!ES12-'Black Market End of Year'!ES11)/'Black Market End of Year'!ES11)-1,"Error")</f>
        <v>Error</v>
      </c>
      <c r="ET12" s="25">
        <f ca="1">IFERROR((1+'US Inflation'!$C13)*(1+('Black Market End of Year'!ET12-'Black Market End of Year'!ET11)/'Black Market End of Year'!ET11)-1,"Error")</f>
        <v>0.25596850091232115</v>
      </c>
      <c r="EU12" s="25" t="str">
        <f ca="1">IFERROR((1+'US Inflation'!$C13)*(1+('Black Market End of Year'!EU12-'Black Market End of Year'!EU11)/'Black Market End of Year'!EU11)-1,"Error")</f>
        <v>Error</v>
      </c>
      <c r="EV12" s="25" t="str">
        <f ca="1">IFERROR((1+'US Inflation'!$C13)*(1+('Black Market End of Year'!EV12-'Black Market End of Year'!EV11)/'Black Market End of Year'!EV11)-1,"Error")</f>
        <v>Error</v>
      </c>
      <c r="EW12" s="25">
        <f ca="1">IFERROR((1+'US Inflation'!$C13)*(1+('Black Market End of Year'!EW12-'Black Market End of Year'!EW11)/'Black Market End of Year'!EW11)-1,"Error")</f>
        <v>1.748078060319358E-2</v>
      </c>
      <c r="EX12" s="25">
        <f ca="1">IFERROR((1+'US Inflation'!$C13)*(1+('Black Market End of Year'!EX12-'Black Market End of Year'!EX11)/'Black Market End of Year'!EX11)-1,"Error")</f>
        <v>1.6849043134723907E-2</v>
      </c>
      <c r="EY12" s="25" t="str">
        <f ca="1">IFERROR((1+'US Inflation'!$C13)*(1+('Black Market End of Year'!EY12-'Black Market End of Year'!EY11)/'Black Market End of Year'!EY11)-1,"Error")</f>
        <v>Error</v>
      </c>
      <c r="EZ12" s="25" t="str">
        <f ca="1">IFERROR((1+'US Inflation'!$C13)*(1+('Black Market End of Year'!EZ12-'Black Market End of Year'!EZ11)/'Black Market End of Year'!EZ11)-1,"Error")</f>
        <v>Error</v>
      </c>
      <c r="FA12" s="25">
        <f ca="1">IFERROR((1+'US Inflation'!$C13)*(1+('Black Market End of Year'!FA12-'Black Market End of Year'!FA11)/'Black Market End of Year'!FA11)-1,"Error")</f>
        <v>7.9450895585537751E-3</v>
      </c>
      <c r="FB12" s="25">
        <f ca="1">IFERROR((1+'US Inflation'!$C13)*(1+('Black Market End of Year'!FB12-'Black Market End of Year'!FB11)/'Black Market End of Year'!FB11)-1,"Error")</f>
        <v>-2.9020016370264745E-3</v>
      </c>
      <c r="FC12" s="25" t="str">
        <f ca="1">IFERROR((1+'US Inflation'!$C13)*(1+('Black Market End of Year'!FC12-'Black Market End of Year'!FC11)/'Black Market End of Year'!FC11)-1,"Error")</f>
        <v>Error</v>
      </c>
      <c r="FD12" s="25" t="str">
        <f ca="1">IFERROR((1+'US Inflation'!$C13)*(1+('Black Market End of Year'!FD12-'Black Market End of Year'!FD11)/'Black Market End of Year'!FD11)-1,"Error")</f>
        <v>Error</v>
      </c>
      <c r="FE12" s="25" t="str">
        <f ca="1">IFERROR((1+'US Inflation'!$C13)*(1+('Black Market End of Year'!FE12-'Black Market End of Year'!FE11)/'Black Market End of Year'!FE11)-1,"Error")</f>
        <v>Error</v>
      </c>
      <c r="FF12" s="25" t="str">
        <f ca="1">IFERROR((1+'US Inflation'!$C13)*(1+('Black Market End of Year'!FF12-'Black Market End of Year'!FF11)/'Black Market End of Year'!FF11)-1,"Error")</f>
        <v>Error</v>
      </c>
      <c r="FG12" s="25" t="str">
        <f ca="1">IFERROR((1+'US Inflation'!$C13)*(1+('Black Market End of Year'!FG12-'Black Market End of Year'!FG11)/'Black Market End of Year'!FG11)-1,"Error")</f>
        <v>Error</v>
      </c>
      <c r="FH12" s="25">
        <f ca="1">IFERROR((1+'US Inflation'!$C13)*(1+('Black Market End of Year'!FH12-'Black Market End of Year'!FH11)/'Black Market End of Year'!FH11)-1,"Error")</f>
        <v>-1.2020314920485498E-2</v>
      </c>
      <c r="FI12" s="25" t="str">
        <f ca="1">IFERROR((1+'US Inflation'!$C13)*(1+('Black Market End of Year'!FI12-'Black Market End of Year'!FI11)/'Black Market End of Year'!FI11)-1,"Error")</f>
        <v>Error</v>
      </c>
      <c r="FJ12" s="25">
        <f ca="1">IFERROR((1+'US Inflation'!$C13)*(1+('Black Market End of Year'!FJ12-'Black Market End of Year'!FJ11)/'Black Market End of Year'!FJ11)-1,"Error")</f>
        <v>4.9075752084088542E-2</v>
      </c>
      <c r="FK12" s="25" t="str">
        <f ca="1">IFERROR((1+'US Inflation'!$C13)*(1+('Black Market End of Year'!FK12-'Black Market End of Year'!FK11)/'Black Market End of Year'!FK11)-1,"Error")</f>
        <v>Error</v>
      </c>
      <c r="FL12" s="25" t="str">
        <f ca="1">IFERROR((1+'US Inflation'!$C13)*(1+('Black Market End of Year'!FL12-'Black Market End of Year'!FL11)/'Black Market End of Year'!FL11)-1,"Error")</f>
        <v>Error</v>
      </c>
      <c r="FM12" s="25" t="str">
        <f ca="1">IFERROR((1+'US Inflation'!$C13)*(1+('Black Market End of Year'!FM12-'Black Market End of Year'!FM11)/'Black Market End of Year'!FM11)-1,"Error")</f>
        <v>Error</v>
      </c>
      <c r="FN12" s="25">
        <f ca="1">IFERROR((1+'US Inflation'!$C13)*(1+('Black Market End of Year'!FN12-'Black Market End of Year'!FN11)/'Black Market End of Year'!FN11)-1,"Error")</f>
        <v>0.64717180447517531</v>
      </c>
      <c r="FO12" s="25">
        <f ca="1">IFERROR((1+'US Inflation'!$C13)*(1+('Black Market End of Year'!FO12-'Black Market End of Year'!FO11)/'Black Market End of Year'!FO11)-1,"Error")</f>
        <v>-2.4050705848458476E-2</v>
      </c>
      <c r="FP12" s="25">
        <f ca="1">IFERROR((1+'US Inflation'!$C13)*(1+('Black Market End of Year'!FP12-'Black Market End of Year'!FP11)/'Black Market End of Year'!FP11)-1,"Error")</f>
        <v>0.14372340696578267</v>
      </c>
      <c r="FQ12" s="25" t="str">
        <f ca="1">IFERROR((1+'US Inflation'!$C13)*(1+('Black Market End of Year'!FQ12-'Black Market End of Year'!FQ11)/'Black Market End of Year'!FQ11)-1,"Error")</f>
        <v>Error</v>
      </c>
      <c r="FR12" s="25">
        <f ca="1">IFERROR((1+'US Inflation'!$C13)*(1+('Black Market End of Year'!FR12-'Black Market End of Year'!FR11)/'Black Market End of Year'!FR11)-1,"Error")</f>
        <v>0.61316211878009641</v>
      </c>
      <c r="FS12" s="25">
        <f ca="1">IFERROR((1+'US Inflation'!$C13)*(1+('Black Market End of Year'!FS12-'Black Market End of Year'!FS11)/'Black Market End of Year'!FS11)-1,"Error")</f>
        <v>2.0027049521431639E-3</v>
      </c>
      <c r="FT12" s="25" t="str">
        <f ca="1">IFERROR((1+'US Inflation'!$C13)*(1+('Black Market End of Year'!FT12-'Black Market End of Year'!FT11)/'Black Market End of Year'!FT11)-1,"Error")</f>
        <v>Error</v>
      </c>
      <c r="FU12" s="25" t="str">
        <f ca="1">IFERROR((1+'US Inflation'!$C13)*(1+('Black Market End of Year'!FU12-'Black Market End of Year'!FU11)/'Black Market End of Year'!FU11)-1,"Error")</f>
        <v>Error</v>
      </c>
      <c r="FV12" s="25" t="str">
        <f ca="1">IFERROR((1+'US Inflation'!$C13)*(1+('Black Market End of Year'!FV12-'Black Market End of Year'!FV11)/'Black Market End of Year'!FV11)-1,"Error")</f>
        <v>Error</v>
      </c>
      <c r="FW12" s="25">
        <f ca="1">IFERROR((1+'US Inflation'!$C13)*(1+('Black Market End of Year'!FW12-'Black Market End of Year'!FW11)/'Black Market End of Year'!FW11)-1,"Error")</f>
        <v>0.22872271729303884</v>
      </c>
      <c r="FX12" s="25">
        <f ca="1">IFERROR((1+'US Inflation'!$C13)*(1+('Black Market End of Year'!FX12-'Black Market End of Year'!FX11)/'Black Market End of Year'!FX11)-1,"Error")</f>
        <v>0.28386029091542553</v>
      </c>
      <c r="FY12" s="25" t="str">
        <f ca="1">IFERROR((1+'US Inflation'!$C13)*(1+('Black Market End of Year'!FY12-'Black Market End of Year'!FY11)/'Black Market End of Year'!FY11)-1,"Error")</f>
        <v>Error</v>
      </c>
      <c r="FZ12" s="25" t="str">
        <f ca="1">IFERROR((1+'US Inflation'!$C13)*(1+('Black Market End of Year'!FZ12-'Black Market End of Year'!FZ11)/'Black Market End of Year'!FZ11)-1,"Error")</f>
        <v>Error</v>
      </c>
      <c r="GA12" s="25" t="str">
        <f ca="1">IFERROR((1+'US Inflation'!$C13)*(1+('Black Market End of Year'!GA12-'Black Market End of Year'!GA11)/'Black Market End of Year'!GA11)-1,"Error")</f>
        <v>Error</v>
      </c>
      <c r="GB12" s="25" t="str">
        <f ca="1">IFERROR((1+'US Inflation'!$C13)*(1+('Black Market End of Year'!GB12-'Black Market End of Year'!GB11)/'Black Market End of Year'!GB11)-1,"Error")</f>
        <v>Error</v>
      </c>
      <c r="GC12" s="25" t="str">
        <f ca="1">IFERROR((1+'US Inflation'!$C13)*(1+('Black Market End of Year'!GC12-'Black Market End of Year'!GC11)/'Black Market End of Year'!GC11)-1,"Error")</f>
        <v>Error</v>
      </c>
      <c r="GD12" s="25" t="str">
        <f ca="1">IFERROR((1+'US Inflation'!$C13)*(1+('Black Market End of Year'!GD12-'Black Market End of Year'!GD11)/'Black Market End of Year'!GD11)-1,"Error")</f>
        <v>Error</v>
      </c>
      <c r="GE12" s="25" t="str">
        <f ca="1">IFERROR((1+'US Inflation'!$C13)*(1+('Black Market End of Year'!GE12-'Black Market End of Year'!GE11)/'Black Market End of Year'!GE11)-1,"Error")</f>
        <v>Error</v>
      </c>
      <c r="GF12" s="25" t="str">
        <f ca="1">IFERROR((1+'US Inflation'!$C13)*(1+('Black Market End of Year'!GF12-'Black Market End of Year'!GF11)/'Black Market End of Year'!GF11)-1,"Error")</f>
        <v>Error</v>
      </c>
      <c r="GG12" s="25" t="str">
        <f ca="1">IFERROR((1+'US Inflation'!$C13)*(1+('Black Market End of Year'!GG12-'Black Market End of Year'!GG11)/'Black Market End of Year'!GG11)-1,"Error")</f>
        <v>Error</v>
      </c>
      <c r="GH12" s="25">
        <f ca="1">IFERROR((1+'US Inflation'!$C13)*(1+('Black Market End of Year'!GH12-'Black Market End of Year'!GH11)/'Black Market End of Year'!GH11)-1,"Error")</f>
        <v>0.21974114635187014</v>
      </c>
      <c r="GI12" s="25" t="str">
        <f ca="1">IFERROR((1+'US Inflation'!$C13)*(1+('Black Market End of Year'!GI12-'Black Market End of Year'!GI11)/'Black Market End of Year'!GI11)-1,"Error")</f>
        <v>Error</v>
      </c>
      <c r="GJ12" s="25">
        <f ca="1">IFERROR((1+'US Inflation'!$C13)*(1+('Black Market End of Year'!GJ12-'Black Market End of Year'!GJ11)/'Black Market End of Year'!GJ11)-1,"Error")</f>
        <v>6.2789160608063499E-2</v>
      </c>
      <c r="GK12" s="25" t="str">
        <f ca="1">IFERROR((1+'US Inflation'!$C13)*(1+('Black Market End of Year'!GK12-'Black Market End of Year'!GK11)/'Black Market End of Year'!GK11)-1,"Error")</f>
        <v>Error</v>
      </c>
      <c r="GL12" s="25" t="str">
        <f ca="1">IFERROR((1+'US Inflation'!$C13)*(1+('Black Market End of Year'!GL12-'Black Market End of Year'!GL11)/'Black Market End of Year'!GL11)-1,"Error")</f>
        <v>Error</v>
      </c>
      <c r="GM12" s="25">
        <f ca="1">IFERROR((1+'US Inflation'!$C13)*(1+('Black Market End of Year'!GM12-'Black Market End of Year'!GM11)/'Black Market End of Year'!GM11)-1,"Error")</f>
        <v>1.2925915776011765E-2</v>
      </c>
      <c r="GN12" s="25" t="str">
        <f ca="1">IFERROR((1+'US Inflation'!$C13)*(1+('Black Market End of Year'!GN12-'Black Market End of Year'!GN11)/'Black Market End of Year'!GN11)-1,"Error")</f>
        <v>Error</v>
      </c>
      <c r="GO12" s="25" t="str">
        <f ca="1">IFERROR((1+'US Inflation'!$C13)*(1+('Black Market End of Year'!GO12-'Black Market End of Year'!GO11)/'Black Market End of Year'!GO11)-1,"Error")</f>
        <v>Error</v>
      </c>
      <c r="GP12" s="25" t="str">
        <f ca="1">IFERROR((1+'US Inflation'!$C13)*(1+('Black Market End of Year'!GP12-'Black Market End of Year'!GP11)/'Black Market End of Year'!GP11)-1,"Error")</f>
        <v>Error</v>
      </c>
      <c r="GQ12" s="25" t="str">
        <f ca="1">IFERROR((1+'US Inflation'!$C13)*(1+('Black Market End of Year'!GQ12-'Black Market End of Year'!GQ11)/'Black Market End of Year'!GQ11)-1,"Error")</f>
        <v>Error</v>
      </c>
      <c r="GR12" s="25" t="str">
        <f ca="1">IFERROR((1+'US Inflation'!$C13)*(1+('Black Market End of Year'!GR12-'Black Market End of Year'!GR11)/'Black Market End of Year'!GR11)-1,"Error")</f>
        <v>Error</v>
      </c>
      <c r="GS12" s="25">
        <f ca="1">IFERROR((1+'US Inflation'!$C13)*(1+('Black Market End of Year'!GS12-'Black Market End of Year'!GS11)/'Black Market End of Year'!GS11)-1,"Error")</f>
        <v>3.4629789685969303E-2</v>
      </c>
      <c r="GT12" s="25">
        <f ca="1">IFERROR((1+'US Inflation'!$C13)*(1+('Black Market End of Year'!GT12-'Black Market End of Year'!GT11)/'Black Market End of Year'!GT11)-1,"Error")</f>
        <v>0.15596667221844984</v>
      </c>
      <c r="GU12" s="25">
        <f ca="1">IFERROR((1+'US Inflation'!$C13)*(1+('Black Market End of Year'!GU12-'Black Market End of Year'!GU11)/'Black Market End of Year'!GU11)-1,"Error")</f>
        <v>3.7453183520599342E-3</v>
      </c>
      <c r="GV12" s="25" t="str">
        <f ca="1">IFERROR((1+'US Inflation'!$C13)*(1+('Black Market End of Year'!GV12-'Black Market End of Year'!GV11)/'Black Market End of Year'!GV11)-1,"Error")</f>
        <v>Error</v>
      </c>
      <c r="GW12" s="25" t="str">
        <f ca="1">IFERROR((1+'US Inflation'!$C13)*(1+('Black Market End of Year'!GW12-'Black Market End of Year'!GW11)/'Black Market End of Year'!GW11)-1,"Error")</f>
        <v>Error</v>
      </c>
      <c r="GX12" s="25" t="str">
        <f ca="1">IFERROR((1+'US Inflation'!$C13)*(1+('Black Market End of Year'!GX12-'Black Market End of Year'!GX11)/'Black Market End of Year'!GX11)-1,"Error")</f>
        <v>Error</v>
      </c>
      <c r="GY12" s="25" t="str">
        <f ca="1">IFERROR((1+'US Inflation'!$C13)*(1+('Black Market End of Year'!GY12-'Black Market End of Year'!GY11)/'Black Market End of Year'!GY11)-1,"Error")</f>
        <v>Error</v>
      </c>
      <c r="GZ12" s="25">
        <f ca="1">IFERROR((1+'US Inflation'!$C13)*(1+('Black Market End of Year'!GZ12-'Black Market End of Year'!GZ11)/'Black Market End of Year'!GZ11)-1,"Error")</f>
        <v>2.2974155868383139E-2</v>
      </c>
      <c r="HA12" s="25">
        <f ca="1">IFERROR((1+'US Inflation'!$C13)*(1+('Black Market End of Year'!HA12-'Black Market End of Year'!HA11)/'Black Market End of Year'!HA11)-1,"Error")</f>
        <v>3.7453183520599342E-3</v>
      </c>
      <c r="HB12" s="25">
        <f ca="1">IFERROR((1+'US Inflation'!$C13)*(1+('Black Market End of Year'!HB12-'Black Market End of Year'!HB11)/'Black Market End of Year'!HB11)-1,"Error")</f>
        <v>2.0567865587010514E-2</v>
      </c>
      <c r="HC12" s="25">
        <f ca="1">IFERROR((1+'US Inflation'!$C13)*(1+('Black Market End of Year'!HC12-'Black Market End of Year'!HC11)/'Black Market End of Year'!HC11)-1,"Error")</f>
        <v>-0.10961885877946687</v>
      </c>
      <c r="HD12" s="25" t="str">
        <f ca="1">IFERROR((1+'US Inflation'!$C13)*(1+('Black Market End of Year'!HD12-'Black Market End of Year'!HD11)/'Black Market End of Year'!HD11)-1,"Error")</f>
        <v>Error</v>
      </c>
      <c r="HE12" s="25" t="str">
        <f ca="1">IFERROR((1+'US Inflation'!$C13)*(1+('Black Market End of Year'!HE12-'Black Market End of Year'!HE11)/'Black Market End of Year'!HE11)-1,"Error")</f>
        <v>Error</v>
      </c>
      <c r="HF12" s="25">
        <f ca="1">IFERROR((1+'US Inflation'!$C13)*(1+('Black Market End of Year'!HF12-'Black Market End of Year'!HF11)/'Black Market End of Year'!HF11)-1,"Error")</f>
        <v>-7.1535580524344611E-2</v>
      </c>
      <c r="HG12" s="25" t="str">
        <f ca="1">IFERROR((1+'US Inflation'!$C13)*(1+('Black Market End of Year'!HG12-'Black Market End of Year'!HG11)/'Black Market End of Year'!HG11)-1,"Error")</f>
        <v>Error</v>
      </c>
      <c r="HH12" s="25" t="str">
        <f ca="1">IFERROR((1+'US Inflation'!$C13)*(1+('Black Market End of Year'!HH12-'Black Market End of Year'!HH11)/'Black Market End of Year'!HH11)-1,"Error")</f>
        <v>Error</v>
      </c>
      <c r="HI12" s="25" t="str">
        <f ca="1">IFERROR((1+'US Inflation'!$C13)*(1+('Black Market End of Year'!HI12-'Black Market End of Year'!HI11)/'Black Market End of Year'!HI11)-1,"Error")</f>
        <v>Error</v>
      </c>
      <c r="HJ12" s="25" t="str">
        <f ca="1">IFERROR((1+'US Inflation'!$C13)*(1+('Black Market End of Year'!HJ12-'Black Market End of Year'!HJ11)/'Black Market End of Year'!HJ11)-1,"Error")</f>
        <v>Error</v>
      </c>
      <c r="HK12" s="25" t="str">
        <f ca="1">IFERROR((1+'US Inflation'!$C13)*(1+('Black Market End of Year'!HK12-'Black Market End of Year'!HK11)/'Black Market End of Year'!HK11)-1,"Error")</f>
        <v>Error</v>
      </c>
      <c r="HL12" s="25" t="str">
        <f ca="1">IFERROR((1+'US Inflation'!$C13)*(1+('Black Market End of Year'!HL12-'Black Market End of Year'!HL11)/'Black Market End of Year'!HL11)-1,"Error")</f>
        <v>Error</v>
      </c>
      <c r="HM12" s="25">
        <f ca="1">IFERROR((1+'US Inflation'!$C13)*(1+('Black Market End of Year'!HM12-'Black Market End of Year'!HM11)/'Black Market End of Year'!HM11)-1,"Error")</f>
        <v>3.7203495630462102E-2</v>
      </c>
      <c r="HN12" s="25">
        <f ca="1">IFERROR((1+'US Inflation'!$C13)*(1+('Black Market End of Year'!HN12-'Black Market End of Year'!HN11)/'Black Market End of Year'!HN11)-1,"Error")</f>
        <v>0.11146432812642715</v>
      </c>
      <c r="HO12" s="25" t="str">
        <f ca="1">IFERROR((1+'US Inflation'!$C13)*(1+('Black Market End of Year'!HO12-'Black Market End of Year'!HO11)/'Black Market End of Year'!HO11)-1,"Error")</f>
        <v>Error</v>
      </c>
      <c r="HP12" s="25" t="str">
        <f ca="1">IFERROR((1+'US Inflation'!$C13)*(1+('Black Market End of Year'!HP12-'Black Market End of Year'!HP11)/'Black Market End of Year'!HP11)-1,"Error")</f>
        <v>Error</v>
      </c>
      <c r="HQ12" s="25" t="str">
        <f ca="1">IFERROR((1+'US Inflation'!$C13)*(1+('Black Market End of Year'!HQ12-'Black Market End of Year'!HQ11)/'Black Market End of Year'!HQ11)-1,"Error")</f>
        <v>Error</v>
      </c>
      <c r="HR12" s="25" t="str">
        <f ca="1">IFERROR((1+'US Inflation'!$C13)*(1+('Black Market End of Year'!HR12-'Black Market End of Year'!HR11)/'Black Market End of Year'!HR11)-1,"Error")</f>
        <v>Error</v>
      </c>
      <c r="HS12" s="25" t="str">
        <f ca="1">IFERROR((1+'US Inflation'!$C13)*(1+('Black Market End of Year'!HS12-'Black Market End of Year'!HS11)/'Black Market End of Year'!HS11)-1,"Error")</f>
        <v>Error</v>
      </c>
      <c r="HT12" s="25" t="str">
        <f ca="1">IFERROR((1+'US Inflation'!$C13)*(1+('Black Market End of Year'!HT12-'Black Market End of Year'!HT11)/'Black Market End of Year'!HT11)-1,"Error")</f>
        <v>Error</v>
      </c>
      <c r="HU12" s="25">
        <f ca="1">IFERROR((1+'US Inflation'!$C13)*(1+('Black Market End of Year'!HU12-'Black Market End of Year'!HU11)/'Black Market End of Year'!HU11)-1,"Error")</f>
        <v>3.8225119364153626E-2</v>
      </c>
      <c r="HV12" s="25">
        <f ca="1">IFERROR((1+'US Inflation'!$C13)*(1+('Black Market End of Year'!HV12-'Black Market End of Year'!HV11)/'Black Market End of Year'!HV11)-1,"Error")</f>
        <v>3.7453183520599342E-3</v>
      </c>
      <c r="HW12" s="25">
        <f ca="1">IFERROR((1+'US Inflation'!$C13)*(1+('Black Market End of Year'!HW12-'Black Market End of Year'!HW11)/'Black Market End of Year'!HW11)-1,"Error")</f>
        <v>4.2564198067332804E-2</v>
      </c>
      <c r="HX12" s="25" t="str">
        <f ca="1">IFERROR((1+'US Inflation'!$C13)*(1+('Black Market End of Year'!HX12-'Black Market End of Year'!HX11)/'Black Market End of Year'!HX11)-1,"Error")</f>
        <v>Error</v>
      </c>
      <c r="HY12" s="25" t="str">
        <f ca="1">IFERROR((1+'US Inflation'!$C13)*(1+('Black Market End of Year'!HY12-'Black Market End of Year'!HY11)/'Black Market End of Year'!HY11)-1,"Error")</f>
        <v>Error</v>
      </c>
      <c r="HZ12" s="25" t="str">
        <f ca="1">IFERROR((1+'US Inflation'!$C13)*(1+('Black Market End of Year'!HZ12-'Black Market End of Year'!HZ11)/'Black Market End of Year'!HZ11)-1,"Error")</f>
        <v>Error</v>
      </c>
      <c r="IA12" s="25">
        <f ca="1">IFERROR((1+'US Inflation'!$C13)*(1+('Black Market End of Year'!IA12-'Black Market End of Year'!IA11)/'Black Market End of Year'!IA11)-1,"Error")</f>
        <v>3.7453183520599342E-3</v>
      </c>
      <c r="IB12" s="25" t="str">
        <f ca="1">IFERROR((1+'US Inflation'!$C13)*(1+('Black Market End of Year'!IB12-'Black Market End of Year'!IB11)/'Black Market End of Year'!IB11)-1,"Error")</f>
        <v>Error</v>
      </c>
      <c r="IC12" s="25" t="str">
        <f ca="1">IFERROR((1+'US Inflation'!$C13)*(1+('Black Market End of Year'!IC12-'Black Market End of Year'!IC11)/'Black Market End of Year'!IC11)-1,"Error")</f>
        <v>Error</v>
      </c>
      <c r="ID12" s="25" t="str">
        <f ca="1">IFERROR((1+'US Inflation'!$C13)*(1+('Black Market End of Year'!ID12-'Black Market End of Year'!ID11)/'Black Market End of Year'!ID11)-1,"Error")</f>
        <v>Error</v>
      </c>
      <c r="IE12" s="25" t="str">
        <f ca="1">IFERROR((1+'US Inflation'!$C13)*(1+('Black Market End of Year'!IE12-'Black Market End of Year'!IE11)/'Black Market End of Year'!IE11)-1,"Error")</f>
        <v>Error</v>
      </c>
      <c r="IF12" s="25" t="str">
        <f ca="1">IFERROR((1+'US Inflation'!$C13)*(1+('Black Market End of Year'!IF12-'Black Market End of Year'!IF11)/'Black Market End of Year'!IF11)-1,"Error")</f>
        <v>Error</v>
      </c>
      <c r="IG12" s="25" t="str">
        <f ca="1">IFERROR((1+'US Inflation'!$C13)*(1+('Black Market End of Year'!IG12-'Black Market End of Year'!IG11)/'Black Market End of Year'!IG11)-1,"Error")</f>
        <v>Error</v>
      </c>
      <c r="IH12" s="25" t="str">
        <f ca="1">IFERROR((1+'US Inflation'!$C13)*(1+('Black Market End of Year'!IH12-'Black Market End of Year'!IH11)/'Black Market End of Year'!IH11)-1,"Error")</f>
        <v>Error</v>
      </c>
    </row>
    <row r="13" spans="1:242" x14ac:dyDescent="0.25">
      <c r="A13" t="str">
        <f t="shared" ca="1" si="4"/>
        <v>1957</v>
      </c>
      <c r="B13" s="25">
        <f ca="1">IFERROR((1+'US Inflation'!$C14)*(1+('Black Market End of Year'!B13-'Black Market End of Year'!B12)/'Black Market End of Year'!B12)-1,"Error")</f>
        <v>3.4596602242245256E-2</v>
      </c>
      <c r="C13" s="25">
        <f ca="1">IFERROR((1+'US Inflation'!$C14)*(1+('Black Market End of Year'!C13-'Black Market End of Year'!C12)/'Black Market End of Year'!C12)-1,"Error")</f>
        <v>7.4626865671641784E-2</v>
      </c>
      <c r="D13" s="25">
        <f ca="1">IFERROR((1+'US Inflation'!$C14)*(1+('Black Market End of Year'!D13-'Black Market End of Year'!D12)/'Black Market End of Year'!D12)-1,"Error")</f>
        <v>0.22406577534165417</v>
      </c>
      <c r="E13" s="25">
        <f>IFERROR((1+'US Inflation'!$C14)*(1+('Black Market End of Year'!E13-'Black Market End of Year'!E12)/'Black Market End of Year'!E12)-1,"Error")</f>
        <v>2.9850746268656803E-2</v>
      </c>
      <c r="F13" s="25" t="str">
        <f ca="1">IFERROR((1+'US Inflation'!$C14)*(1+('Black Market End of Year'!F13-'Black Market End of Year'!F12)/'Black Market End of Year'!F12)-1,"Error")</f>
        <v>Error</v>
      </c>
      <c r="G13" s="25" t="str">
        <f ca="1">IFERROR((1+'US Inflation'!$C14)*(1+('Black Market End of Year'!G13-'Black Market End of Year'!G12)/'Black Market End of Year'!G12)-1,"Error")</f>
        <v>Error</v>
      </c>
      <c r="H13" s="25" t="str">
        <f ca="1">IFERROR((1+'US Inflation'!$C14)*(1+('Black Market End of Year'!H13-'Black Market End of Year'!H12)/'Black Market End of Year'!H12)-1,"Error")</f>
        <v>Error</v>
      </c>
      <c r="I13" s="25" t="str">
        <f ca="1">IFERROR((1+'US Inflation'!$C14)*(1+('Black Market End of Year'!I13-'Black Market End of Year'!I12)/'Black Market End of Year'!I12)-1,"Error")</f>
        <v>Error</v>
      </c>
      <c r="J13" s="25">
        <f ca="1">IFERROR((1+'US Inflation'!$C14)*(1+('Black Market End of Year'!J13-'Black Market End of Year'!J12)/'Black Market End of Year'!J12)-1,"Error")</f>
        <v>4.8165465422545406E-2</v>
      </c>
      <c r="K13" s="25" t="str">
        <f ca="1">IFERROR((1+'US Inflation'!$C14)*(1+('Black Market End of Year'!K13-'Black Market End of Year'!K12)/'Black Market End of Year'!K12)-1,"Error")</f>
        <v>Error</v>
      </c>
      <c r="L13" s="25" t="str">
        <f ca="1">IFERROR((1+'US Inflation'!$C14)*(1+('Black Market End of Year'!L13-'Black Market End of Year'!L12)/'Black Market End of Year'!L12)-1,"Error")</f>
        <v>Error</v>
      </c>
      <c r="M13" s="25">
        <f ca="1">IFERROR((1+'US Inflation'!$C14)*(1+('Black Market End of Year'!M13-'Black Market End of Year'!M12)/'Black Market End of Year'!M12)-1,"Error")</f>
        <v>-8.6483470497976667E-3</v>
      </c>
      <c r="N13" s="25">
        <f ca="1">IFERROR((1+'US Inflation'!$C14)*(1+('Black Market End of Year'!N13-'Black Market End of Year'!N12)/'Black Market End of Year'!N12)-1,"Error")</f>
        <v>1.4246947082767969E-2</v>
      </c>
      <c r="O13" s="25" t="str">
        <f ca="1">IFERROR((1+'US Inflation'!$C14)*(1+('Black Market End of Year'!O13-'Black Market End of Year'!O12)/'Black Market End of Year'!O12)-1,"Error")</f>
        <v>Error</v>
      </c>
      <c r="P13" s="25" t="str">
        <f ca="1">IFERROR((1+'US Inflation'!$C14)*(1+('Black Market End of Year'!P13-'Black Market End of Year'!P12)/'Black Market End of Year'!P12)-1,"Error")</f>
        <v>Error</v>
      </c>
      <c r="Q13" s="25" t="str">
        <f ca="1">IFERROR((1+'US Inflation'!$C14)*(1+('Black Market End of Year'!Q13-'Black Market End of Year'!Q12)/'Black Market End of Year'!Q12)-1,"Error")</f>
        <v>Error</v>
      </c>
      <c r="R13" s="25" t="str">
        <f ca="1">IFERROR((1+'US Inflation'!$C14)*(1+('Black Market End of Year'!R13-'Black Market End of Year'!R12)/'Black Market End of Year'!R12)-1,"Error")</f>
        <v>Error</v>
      </c>
      <c r="S13" s="25" t="str">
        <f ca="1">IFERROR((1+'US Inflation'!$C14)*(1+('Black Market End of Year'!S13-'Black Market End of Year'!S12)/'Black Market End of Year'!S12)-1,"Error")</f>
        <v>Error</v>
      </c>
      <c r="T13" s="25" t="str">
        <f ca="1">IFERROR((1+'US Inflation'!$C14)*(1+('Black Market End of Year'!T13-'Black Market End of Year'!T12)/'Black Market End of Year'!T12)-1,"Error")</f>
        <v>Error</v>
      </c>
      <c r="U13" s="25">
        <f ca="1">IFERROR((1+'US Inflation'!$C14)*(1+('Black Market End of Year'!U13-'Black Market End of Year'!U12)/'Black Market End of Year'!U12)-1,"Error")</f>
        <v>1.9734334222795802E-2</v>
      </c>
      <c r="V13" s="25" t="str">
        <f ca="1">IFERROR((1+'US Inflation'!$C14)*(1+('Black Market End of Year'!V13-'Black Market End of Year'!V12)/'Black Market End of Year'!V12)-1,"Error")</f>
        <v>Error</v>
      </c>
      <c r="W13" s="25" t="str">
        <f ca="1">IFERROR((1+'US Inflation'!$C14)*(1+('Black Market End of Year'!W13-'Black Market End of Year'!W12)/'Black Market End of Year'!W12)-1,"Error")</f>
        <v>Error</v>
      </c>
      <c r="X13" s="25" t="str">
        <f ca="1">IFERROR((1+'US Inflation'!$C14)*(1+('Black Market End of Year'!X13-'Black Market End of Year'!X12)/'Black Market End of Year'!X12)-1,"Error")</f>
        <v>Error</v>
      </c>
      <c r="Y13" s="25" t="str">
        <f ca="1">IFERROR((1+'US Inflation'!$C14)*(1+('Black Market End of Year'!Y13-'Black Market End of Year'!Y12)/'Black Market End of Year'!Y12)-1,"Error")</f>
        <v>Error</v>
      </c>
      <c r="Z13" s="25">
        <f ca="1">IFERROR((1+'US Inflation'!$C14)*(1+('Black Market End of Year'!Z13-'Black Market End of Year'!Z12)/'Black Market End of Year'!Z12)-1,"Error")</f>
        <v>9.4216417910447881E-2</v>
      </c>
      <c r="AA13" s="25" t="str">
        <f ca="1">IFERROR((1+'US Inflation'!$C14)*(1+('Black Market End of Year'!AA13-'Black Market End of Year'!AA12)/'Black Market End of Year'!AA12)-1,"Error")</f>
        <v>Error</v>
      </c>
      <c r="AB13" s="25" t="str">
        <f ca="1">IFERROR((1+'US Inflation'!$C14)*(1+('Black Market End of Year'!AB13-'Black Market End of Year'!AB12)/'Black Market End of Year'!AB12)-1,"Error")</f>
        <v>Error</v>
      </c>
      <c r="AC13" s="25">
        <f ca="1">IFERROR((1+'US Inflation'!$C14)*(1+('Black Market End of Year'!AC13-'Black Market End of Year'!AC12)/'Black Market End of Year'!AC12)-1,"Error")</f>
        <v>0.39601990049751268</v>
      </c>
      <c r="AD13" s="25" t="str">
        <f ca="1">IFERROR((1+'US Inflation'!$C14)*(1+('Black Market End of Year'!AD13-'Black Market End of Year'!AD12)/'Black Market End of Year'!AD12)-1,"Error")</f>
        <v>Error</v>
      </c>
      <c r="AE13" s="25" t="str">
        <f ca="1">IFERROR((1+'US Inflation'!$C14)*(1+('Black Market End of Year'!AE13-'Black Market End of Year'!AE12)/'Black Market End of Year'!AE12)-1,"Error")</f>
        <v>Error</v>
      </c>
      <c r="AF13" s="25">
        <f ca="1">IFERROR((1+'US Inflation'!$C14)*(1+('Black Market End of Year'!AF13-'Black Market End of Year'!AF12)/'Black Market End of Year'!AF12)-1,"Error")</f>
        <v>-4.3739008883075803E-3</v>
      </c>
      <c r="AG13" s="25">
        <f ca="1">IFERROR((1+'US Inflation'!$C14)*(1+('Black Market End of Year'!AG13-'Black Market End of Year'!AG12)/'Black Market End of Year'!AG12)-1,"Error")</f>
        <v>-7.7924331829225868E-2</v>
      </c>
      <c r="AH13" s="25" t="str">
        <f ca="1">IFERROR((1+'US Inflation'!$C14)*(1+('Black Market End of Year'!AH13-'Black Market End of Year'!AH12)/'Black Market End of Year'!AH12)-1,"Error")</f>
        <v>Error</v>
      </c>
      <c r="AI13" s="25" t="str">
        <f ca="1">IFERROR((1+'US Inflation'!$C14)*(1+('Black Market End of Year'!AI13-'Black Market End of Year'!AI12)/'Black Market End of Year'!AI12)-1,"Error")</f>
        <v>Error</v>
      </c>
      <c r="AJ13" s="25">
        <f ca="1">IFERROR((1+'US Inflation'!$C14)*(1+('Black Market End of Year'!AJ13-'Black Market End of Year'!AJ12)/'Black Market End of Year'!AJ12)-1,"Error")</f>
        <v>-3.7902592301649496E-2</v>
      </c>
      <c r="AK13" s="25" t="str">
        <f ca="1">IFERROR((1+'US Inflation'!$C14)*(1+('Black Market End of Year'!AK13-'Black Market End of Year'!AK12)/'Black Market End of Year'!AK12)-1,"Error")</f>
        <v>Error</v>
      </c>
      <c r="AL13" s="25">
        <f ca="1">IFERROR((1+'US Inflation'!$C14)*(1+('Black Market End of Year'!AL13-'Black Market End of Year'!AL12)/'Black Market End of Year'!AL12)-1,"Error")</f>
        <v>5.5597014925373056E-2</v>
      </c>
      <c r="AM13" s="25" t="str">
        <f ca="1">IFERROR((1+'US Inflation'!$C14)*(1+('Black Market End of Year'!AM13-'Black Market End of Year'!AM12)/'Black Market End of Year'!AM12)-1,"Error")</f>
        <v>Error</v>
      </c>
      <c r="AN13" s="25" t="str">
        <f ca="1">IFERROR((1+'US Inflation'!$C14)*(1+('Black Market End of Year'!AN13-'Black Market End of Year'!AN12)/'Black Market End of Year'!AN12)-1,"Error")</f>
        <v>Error</v>
      </c>
      <c r="AO13" s="25" t="str">
        <f ca="1">IFERROR((1+'US Inflation'!$C14)*(1+('Black Market End of Year'!AO13-'Black Market End of Year'!AO12)/'Black Market End of Year'!AO12)-1,"Error")</f>
        <v>Error</v>
      </c>
      <c r="AP13" s="25" t="str">
        <f ca="1">IFERROR((1+'US Inflation'!$C14)*(1+('Black Market End of Year'!AP13-'Black Market End of Year'!AP12)/'Black Market End of Year'!AP12)-1,"Error")</f>
        <v>Error</v>
      </c>
      <c r="AQ13" s="25">
        <f ca="1">IFERROR((1+'US Inflation'!$C14)*(1+('Black Market End of Year'!AQ13-'Black Market End of Year'!AQ12)/'Black Market End of Year'!AQ12)-1,"Error")</f>
        <v>0.34514614945240552</v>
      </c>
      <c r="AR13" s="25">
        <f ca="1">IFERROR((1+'US Inflation'!$C14)*(1+('Black Market End of Year'!AR13-'Black Market End of Year'!AR12)/'Black Market End of Year'!AR12)-1,"Error")</f>
        <v>-4.0686976078511572E-2</v>
      </c>
      <c r="AS13" s="25" t="str">
        <f ca="1">IFERROR((1+'US Inflation'!$C14)*(1+('Black Market End of Year'!AS13-'Black Market End of Year'!AS12)/'Black Market End of Year'!AS12)-1,"Error")</f>
        <v>Error</v>
      </c>
      <c r="AT13" s="25" t="str">
        <f ca="1">IFERROR((1+'US Inflation'!$C14)*(1+('Black Market End of Year'!AT13-'Black Market End of Year'!AT12)/'Black Market End of Year'!AT12)-1,"Error")</f>
        <v>Error</v>
      </c>
      <c r="AU13" s="25">
        <f ca="1">IFERROR((1+'US Inflation'!$C14)*(1+('Black Market End of Year'!AU13-'Black Market End of Year'!AU12)/'Black Market End of Year'!AU12)-1,"Error")</f>
        <v>-5.4218702406335639E-2</v>
      </c>
      <c r="AV13" s="25" t="str">
        <f ca="1">IFERROR((1+'US Inflation'!$C14)*(1+('Black Market End of Year'!AV13-'Black Market End of Year'!AV12)/'Black Market End of Year'!AV12)-1,"Error")</f>
        <v>Error</v>
      </c>
      <c r="AW13" s="25" t="str">
        <f ca="1">IFERROR((1+'US Inflation'!$C14)*(1+('Black Market End of Year'!AW13-'Black Market End of Year'!AW12)/'Black Market End of Year'!AW12)-1,"Error")</f>
        <v>Error</v>
      </c>
      <c r="AX13" s="25" t="str">
        <f ca="1">IFERROR((1+'US Inflation'!$C14)*(1+('Black Market End of Year'!AX13-'Black Market End of Year'!AX12)/'Black Market End of Year'!AX12)-1,"Error")</f>
        <v>Error</v>
      </c>
      <c r="AY13" s="25">
        <f ca="1">IFERROR((1+'US Inflation'!$C14)*(1+('Black Market End of Year'!AY13-'Black Market End of Year'!AY12)/'Black Market End of Year'!AY12)-1,"Error")</f>
        <v>8.7472473697089992E-3</v>
      </c>
      <c r="AZ13" s="25">
        <f ca="1">IFERROR((1+'US Inflation'!$C14)*(1+('Black Market End of Year'!AZ13-'Black Market End of Year'!AZ12)/'Black Market End of Year'!AZ12)-1,"Error")</f>
        <v>6.8566939737403354E-2</v>
      </c>
      <c r="BA13" s="25" t="str">
        <f ca="1">IFERROR((1+'US Inflation'!$C14)*(1+('Black Market End of Year'!BA13-'Black Market End of Year'!BA12)/'Black Market End of Year'!BA12)-1,"Error")</f>
        <v>Error</v>
      </c>
      <c r="BB13" s="25" t="str">
        <f ca="1">IFERROR((1+'US Inflation'!$C14)*(1+('Black Market End of Year'!BB13-'Black Market End of Year'!BB12)/'Black Market End of Year'!BB12)-1,"Error")</f>
        <v>Error</v>
      </c>
      <c r="BC13" s="25">
        <f ca="1">IFERROR((1+'US Inflation'!$C14)*(1+('Black Market End of Year'!BC13-'Black Market End of Year'!BC12)/'Black Market End of Year'!BC12)-1,"Error")</f>
        <v>2.9850746268656803E-2</v>
      </c>
      <c r="BD13" s="25" t="str">
        <f ca="1">IFERROR((1+'US Inflation'!$C14)*(1+('Black Market End of Year'!BD13-'Black Market End of Year'!BD12)/'Black Market End of Year'!BD12)-1,"Error")</f>
        <v>Error</v>
      </c>
      <c r="BE13" s="25" t="str">
        <f ca="1">IFERROR((1+'US Inflation'!$C14)*(1+('Black Market End of Year'!BE13-'Black Market End of Year'!BE12)/'Black Market End of Year'!BE12)-1,"Error")</f>
        <v>Error</v>
      </c>
      <c r="BF13" s="25">
        <f ca="1">IFERROR((1+'US Inflation'!$C14)*(1+('Black Market End of Year'!BF13-'Black Market End of Year'!BF12)/'Black Market End of Year'!BF12)-1,"Error")</f>
        <v>-1.8727119121374147E-2</v>
      </c>
      <c r="BG13" s="25">
        <f ca="1">IFERROR((1+'US Inflation'!$C14)*(1+('Black Market End of Year'!BG13-'Black Market End of Year'!BG12)/'Black Market End of Year'!BG12)-1,"Error")</f>
        <v>-2.6298031120990606E-2</v>
      </c>
      <c r="BH13" s="25" t="str">
        <f ca="1">IFERROR((1+'US Inflation'!$C14)*(1+('Black Market End of Year'!BH13-'Black Market End of Year'!BH12)/'Black Market End of Year'!BH12)-1,"Error")</f>
        <v>Error</v>
      </c>
      <c r="BI13" s="25" t="str">
        <f ca="1">IFERROR((1+'US Inflation'!$C14)*(1+('Black Market End of Year'!BI13-'Black Market End of Year'!BI12)/'Black Market End of Year'!BI12)-1,"Error")</f>
        <v>Error</v>
      </c>
      <c r="BJ13" s="25">
        <f ca="1">IFERROR((1+'US Inflation'!$C14)*(1+('Black Market End of Year'!BJ13-'Black Market End of Year'!BJ12)/'Black Market End of Year'!BJ12)-1,"Error")</f>
        <v>2.9850746268656803E-2</v>
      </c>
      <c r="BK13" s="25">
        <f ca="1">IFERROR((1+'US Inflation'!$C14)*(1+('Black Market End of Year'!BK13-'Black Market End of Year'!BK12)/'Black Market End of Year'!BK12)-1,"Error")</f>
        <v>-0.10978096530335324</v>
      </c>
      <c r="BL13" s="25">
        <f ca="1">IFERROR((1+'US Inflation'!$C14)*(1+('Black Market End of Year'!BL13-'Black Market End of Year'!BL12)/'Black Market End of Year'!BL12)-1,"Error")</f>
        <v>0.31243174372042226</v>
      </c>
      <c r="BM13" s="25" t="str">
        <f ca="1">IFERROR((1+'US Inflation'!$C14)*(1+('Black Market End of Year'!BM13-'Black Market End of Year'!BM12)/'Black Market End of Year'!BM12)-1,"Error")</f>
        <v>Error</v>
      </c>
      <c r="BN13" s="25" t="str">
        <f ca="1">IFERROR((1+'US Inflation'!$C14)*(1+('Black Market End of Year'!BN13-'Black Market End of Year'!BN12)/'Black Market End of Year'!BN12)-1,"Error")</f>
        <v>Error</v>
      </c>
      <c r="BO13" s="25" t="str">
        <f ca="1">IFERROR((1+'US Inflation'!$C14)*(1+('Black Market End of Year'!BO13-'Black Market End of Year'!BO12)/'Black Market End of Year'!BO12)-1,"Error")</f>
        <v>Error</v>
      </c>
      <c r="BP13" s="25" t="str">
        <f ca="1">IFERROR((1+'US Inflation'!$C14)*(1+('Black Market End of Year'!BP13-'Black Market End of Year'!BP12)/'Black Market End of Year'!BP12)-1,"Error")</f>
        <v>Error</v>
      </c>
      <c r="BQ13" s="25" t="str">
        <f ca="1">IFERROR((1+'US Inflation'!$C14)*(1+('Black Market End of Year'!BQ13-'Black Market End of Year'!BQ12)/'Black Market End of Year'!BQ12)-1,"Error")</f>
        <v>Error</v>
      </c>
      <c r="BR13" s="25" t="str">
        <f ca="1">IFERROR((1+'US Inflation'!$C14)*(1+('Black Market End of Year'!BR13-'Black Market End of Year'!BR12)/'Black Market End of Year'!BR12)-1,"Error")</f>
        <v>Error</v>
      </c>
      <c r="BS13" s="25" t="str">
        <f ca="1">IFERROR((1+'US Inflation'!$C14)*(1+('Black Market End of Year'!BS13-'Black Market End of Year'!BS12)/'Black Market End of Year'!BS12)-1,"Error")</f>
        <v>Error</v>
      </c>
      <c r="BT13" s="25" t="str">
        <f ca="1">IFERROR((1+'US Inflation'!$C14)*(1+('Black Market End of Year'!BT13-'Black Market End of Year'!BT12)/'Black Market End of Year'!BT12)-1,"Error")</f>
        <v>Error</v>
      </c>
      <c r="BU13" s="25" t="str">
        <f ca="1">IFERROR((1+'US Inflation'!$C14)*(1+('Black Market End of Year'!BU13-'Black Market End of Year'!BU12)/'Black Market End of Year'!BU12)-1,"Error")</f>
        <v>Error</v>
      </c>
      <c r="BV13" s="25">
        <f ca="1">IFERROR((1+'US Inflation'!$C14)*(1+('Black Market End of Year'!BV13-'Black Market End of Year'!BV12)/'Black Market End of Year'!BV12)-1,"Error")</f>
        <v>9.3137663637121726E-2</v>
      </c>
      <c r="BW13" s="25">
        <f ca="1">IFERROR((1+'US Inflation'!$C14)*(1+('Black Market End of Year'!BW13-'Black Market End of Year'!BW12)/'Black Market End of Year'!BW12)-1,"Error")</f>
        <v>0.22406577534165417</v>
      </c>
      <c r="BX13" s="25" t="str">
        <f ca="1">IFERROR((1+'US Inflation'!$C14)*(1+('Black Market End of Year'!BX13-'Black Market End of Year'!BX12)/'Black Market End of Year'!BX12)-1,"Error")</f>
        <v>Error</v>
      </c>
      <c r="BY13" s="25" t="str">
        <f ca="1">IFERROR((1+'US Inflation'!$C14)*(1+('Black Market End of Year'!BY13-'Black Market End of Year'!BY12)/'Black Market End of Year'!BY12)-1,"Error")</f>
        <v>Error</v>
      </c>
      <c r="BZ13" s="25" t="str">
        <f ca="1">IFERROR((1+'US Inflation'!$C14)*(1+('Black Market End of Year'!BZ13-'Black Market End of Year'!BZ12)/'Black Market End of Year'!BZ12)-1,"Error")</f>
        <v>Error</v>
      </c>
      <c r="CA13" s="25" t="str">
        <f ca="1">IFERROR((1+'US Inflation'!$C14)*(1+('Black Market End of Year'!CA13-'Black Market End of Year'!CA12)/'Black Market End of Year'!CA12)-1,"Error")</f>
        <v>Error</v>
      </c>
      <c r="CB13" s="25" t="str">
        <f ca="1">IFERROR((1+'US Inflation'!$C14)*(1+('Black Market End of Year'!CB13-'Black Market End of Year'!CB12)/'Black Market End of Year'!CB12)-1,"Error")</f>
        <v>Error</v>
      </c>
      <c r="CC13" s="25">
        <f ca="1">IFERROR((1+'US Inflation'!$C14)*(1+('Black Market End of Year'!CC13-'Black Market End of Year'!CC12)/'Black Market End of Year'!CC12)-1,"Error")</f>
        <v>2.2581211589113304E-2</v>
      </c>
      <c r="CD13" s="25" t="str">
        <f ca="1">IFERROR((1+'US Inflation'!$C14)*(1+('Black Market End of Year'!CD13-'Black Market End of Year'!CD12)/'Black Market End of Year'!CD12)-1,"Error")</f>
        <v>Error</v>
      </c>
      <c r="CE13" s="25" t="str">
        <f ca="1">IFERROR((1+'US Inflation'!$C14)*(1+('Black Market End of Year'!CE13-'Black Market End of Year'!CE12)/'Black Market End of Year'!CE12)-1,"Error")</f>
        <v>Error</v>
      </c>
      <c r="CF13" s="25">
        <f ca="1">IFERROR((1+'US Inflation'!$C14)*(1+('Black Market End of Year'!CF13-'Black Market End of Year'!CF12)/'Black Market End of Year'!CF12)-1,"Error")</f>
        <v>-4.8146364949319675E-5</v>
      </c>
      <c r="CG13" s="25" t="str">
        <f ca="1">IFERROR((1+'US Inflation'!$C14)*(1+('Black Market End of Year'!CG13-'Black Market End of Year'!CG12)/'Black Market End of Year'!CG12)-1,"Error")</f>
        <v>Error</v>
      </c>
      <c r="CH13" s="25" t="str">
        <f ca="1">IFERROR((1+'US Inflation'!$C14)*(1+('Black Market End of Year'!CH13-'Black Market End of Year'!CH12)/'Black Market End of Year'!CH12)-1,"Error")</f>
        <v>Error</v>
      </c>
      <c r="CI13" s="25" t="str">
        <f ca="1">IFERROR((1+'US Inflation'!$C14)*(1+('Black Market End of Year'!CI13-'Black Market End of Year'!CI12)/'Black Market End of Year'!CI12)-1,"Error")</f>
        <v>Error</v>
      </c>
      <c r="CJ13" s="25" t="str">
        <f ca="1">IFERROR((1+'US Inflation'!$C14)*(1+('Black Market End of Year'!CJ13-'Black Market End of Year'!CJ12)/'Black Market End of Year'!CJ12)-1,"Error")</f>
        <v>Error</v>
      </c>
      <c r="CK13" s="25" t="str">
        <f ca="1">IFERROR((1+'US Inflation'!$C14)*(1+('Black Market End of Year'!CK13-'Black Market End of Year'!CK12)/'Black Market End of Year'!CK12)-1,"Error")</f>
        <v>Error</v>
      </c>
      <c r="CL13" s="25" t="str">
        <f ca="1">IFERROR((1+'US Inflation'!$C14)*(1+('Black Market End of Year'!CL13-'Black Market End of Year'!CL12)/'Black Market End of Year'!CL12)-1,"Error")</f>
        <v>Error</v>
      </c>
      <c r="CM13" s="25" t="str">
        <f ca="1">IFERROR((1+'US Inflation'!$C14)*(1+('Black Market End of Year'!CM13-'Black Market End of Year'!CM12)/'Black Market End of Year'!CM12)-1,"Error")</f>
        <v>Error</v>
      </c>
      <c r="CN13" s="25" t="str">
        <f ca="1">IFERROR((1+'US Inflation'!$C14)*(1+('Black Market End of Year'!CN13-'Black Market End of Year'!CN12)/'Black Market End of Year'!CN12)-1,"Error")</f>
        <v>Error</v>
      </c>
      <c r="CO13" s="25" t="str">
        <f ca="1">IFERROR((1+'US Inflation'!$C14)*(1+('Black Market End of Year'!CO13-'Black Market End of Year'!CO12)/'Black Market End of Year'!CO12)-1,"Error")</f>
        <v>Error</v>
      </c>
      <c r="CP13" s="25">
        <f ca="1">IFERROR((1+'US Inflation'!$C14)*(1+('Black Market End of Year'!CP13-'Black Market End of Year'!CP12)/'Black Market End of Year'!CP12)-1,"Error")</f>
        <v>2.9850746268656803E-2</v>
      </c>
      <c r="CQ13" s="25">
        <f ca="1">IFERROR((1+'US Inflation'!$C14)*(1+('Black Market End of Year'!CQ13-'Black Market End of Year'!CQ12)/'Black Market End of Year'!CQ12)-1,"Error")</f>
        <v>2.9850746268656803E-2</v>
      </c>
      <c r="CR13" s="25">
        <f ca="1">IFERROR((1+'US Inflation'!$C14)*(1+('Black Market End of Year'!CR13-'Black Market End of Year'!CR12)/'Black Market End of Year'!CR12)-1,"Error")</f>
        <v>-1.0667971617323024E-2</v>
      </c>
      <c r="CS13" s="25">
        <f ca="1">IFERROR((1+'US Inflation'!$C14)*(1+('Black Market End of Year'!CS13-'Black Market End of Year'!CS12)/'Black Market End of Year'!CS12)-1,"Error")</f>
        <v>-0.56812710640346653</v>
      </c>
      <c r="CT13" s="25">
        <f ca="1">IFERROR((1+'US Inflation'!$C14)*(1+('Black Market End of Year'!CT13-'Black Market End of Year'!CT12)/'Black Market End of Year'!CT12)-1,"Error")</f>
        <v>0.10489413398125658</v>
      </c>
      <c r="CU13" s="25">
        <f ca="1">IFERROR((1+'US Inflation'!$C14)*(1+('Black Market End of Year'!CU13-'Black Market End of Year'!CU12)/'Black Market End of Year'!CU12)-1,"Error")</f>
        <v>6.1624725736110886E-2</v>
      </c>
      <c r="CV13" s="25">
        <f ca="1">IFERROR((1+'US Inflation'!$C14)*(1+('Black Market End of Year'!CV13-'Black Market End of Year'!CV12)/'Black Market End of Year'!CV12)-1,"Error")</f>
        <v>0.52450346691738181</v>
      </c>
      <c r="CW13" s="25">
        <f ca="1">IFERROR((1+'US Inflation'!$C14)*(1+('Black Market End of Year'!CW13-'Black Market End of Year'!CW12)/'Black Market End of Year'!CW12)-1,"Error")</f>
        <v>2.0255863539445862E-2</v>
      </c>
      <c r="CX13" s="25">
        <f ca="1">IFERROR((1+'US Inflation'!$C14)*(1+('Black Market End of Year'!CX13-'Black Market End of Year'!CX12)/'Black Market End of Year'!CX12)-1,"Error")</f>
        <v>4.9655568312284792E-2</v>
      </c>
      <c r="CY13" s="25">
        <f ca="1">IFERROR((1+'US Inflation'!$C14)*(1+('Black Market End of Year'!CY13-'Black Market End of Year'!CY12)/'Black Market End of Year'!CY12)-1,"Error")</f>
        <v>6.708032869361169E-3</v>
      </c>
      <c r="CZ13" s="25" t="str">
        <f ca="1">IFERROR((1+'US Inflation'!$C14)*(1+('Black Market End of Year'!CZ13-'Black Market End of Year'!CZ12)/'Black Market End of Year'!CZ12)-1,"Error")</f>
        <v>Error</v>
      </c>
      <c r="DA13" s="25">
        <f ca="1">IFERROR((1+'US Inflation'!$C14)*(1+('Black Market End of Year'!DA13-'Black Market End of Year'!DA12)/'Black Market End of Year'!DA12)-1,"Error")</f>
        <v>-9.7434177427469293E-2</v>
      </c>
      <c r="DB13" s="25">
        <f ca="1">IFERROR((1+'US Inflation'!$C14)*(1+('Black Market End of Year'!DB13-'Black Market End of Year'!DB12)/'Black Market End of Year'!DB12)-1,"Error")</f>
        <v>2.2058167941653828E-2</v>
      </c>
      <c r="DC13" s="25" t="str">
        <f ca="1">IFERROR((1+'US Inflation'!$C14)*(1+('Black Market End of Year'!DC13-'Black Market End of Year'!DC12)/'Black Market End of Year'!DC12)-1,"Error")</f>
        <v>Error</v>
      </c>
      <c r="DD13" s="25">
        <f ca="1">IFERROR((1+'US Inflation'!$C14)*(1+('Black Market End of Year'!DD13-'Black Market End of Year'!DD12)/'Black Market End of Year'!DD12)-1,"Error")</f>
        <v>2.4727110715081491E-2</v>
      </c>
      <c r="DE13" s="25" t="str">
        <f ca="1">IFERROR((1+'US Inflation'!$C14)*(1+('Black Market End of Year'!DE13-'Black Market End of Year'!DE12)/'Black Market End of Year'!DE12)-1,"Error")</f>
        <v>Error</v>
      </c>
      <c r="DF13" s="25">
        <f ca="1">IFERROR((1+'US Inflation'!$C14)*(1+('Black Market End of Year'!DF13-'Black Market End of Year'!DF12)/'Black Market End of Year'!DF12)-1,"Error")</f>
        <v>7.1885470606152913E-2</v>
      </c>
      <c r="DG13" s="25" t="str">
        <f ca="1">IFERROR((1+'US Inflation'!$C14)*(1+('Black Market End of Year'!DG13-'Black Market End of Year'!DG12)/'Black Market End of Year'!DG12)-1,"Error")</f>
        <v>Error</v>
      </c>
      <c r="DH13" s="25" t="str">
        <f ca="1">IFERROR((1+'US Inflation'!$C14)*(1+('Black Market End of Year'!DH13-'Black Market End of Year'!DH12)/'Black Market End of Year'!DH12)-1,"Error")</f>
        <v>Error</v>
      </c>
      <c r="DI13" s="25" t="str">
        <f ca="1">IFERROR((1+'US Inflation'!$C14)*(1+('Black Market End of Year'!DI13-'Black Market End of Year'!DI12)/'Black Market End of Year'!DI12)-1,"Error")</f>
        <v>Error</v>
      </c>
      <c r="DJ13" s="25" t="str">
        <f ca="1">IFERROR((1+'US Inflation'!$C14)*(1+('Black Market End of Year'!DJ13-'Black Market End of Year'!DJ12)/'Black Market End of Year'!DJ12)-1,"Error")</f>
        <v>Error</v>
      </c>
      <c r="DK13" s="25">
        <f ca="1">IFERROR((1+'US Inflation'!$C14)*(1+('Black Market End of Year'!DK13-'Black Market End of Year'!DK12)/'Black Market End of Year'!DK12)-1,"Error")</f>
        <v>-4.6434494195688125E-2</v>
      </c>
      <c r="DL13" s="25" t="str">
        <f ca="1">IFERROR((1+'US Inflation'!$C14)*(1+('Black Market End of Year'!DL13-'Black Market End of Year'!DL12)/'Black Market End of Year'!DL12)-1,"Error")</f>
        <v>Error</v>
      </c>
      <c r="DM13" s="25" t="str">
        <f ca="1">IFERROR((1+'US Inflation'!$C14)*(1+('Black Market End of Year'!DM13-'Black Market End of Year'!DM12)/'Black Market End of Year'!DM12)-1,"Error")</f>
        <v>Error</v>
      </c>
      <c r="DN13" s="25" t="str">
        <f ca="1">IFERROR((1+'US Inflation'!$C14)*(1+('Black Market End of Year'!DN13-'Black Market End of Year'!DN12)/'Black Market End of Year'!DN12)-1,"Error")</f>
        <v>Error</v>
      </c>
      <c r="DO13" s="25">
        <f ca="1">IFERROR((1+'US Inflation'!$C14)*(1+('Black Market End of Year'!DO13-'Black Market End of Year'!DO12)/'Black Market End of Year'!DO12)-1,"Error")</f>
        <v>-9.8880597014925353E-2</v>
      </c>
      <c r="DP13" s="25" t="str">
        <f ca="1">IFERROR((1+'US Inflation'!$C14)*(1+('Black Market End of Year'!DP13-'Black Market End of Year'!DP12)/'Black Market End of Year'!DP12)-1,"Error")</f>
        <v>Error</v>
      </c>
      <c r="DQ13" s="25">
        <f ca="1">IFERROR((1+'US Inflation'!$C14)*(1+('Black Market End of Year'!DQ13-'Black Market End of Year'!DQ12)/'Black Market End of Year'!DQ12)-1,"Error")</f>
        <v>1.541358627423639E-2</v>
      </c>
      <c r="DR13" s="25" t="str">
        <f ca="1">IFERROR((1+'US Inflation'!$C14)*(1+('Black Market End of Year'!DR13-'Black Market End of Year'!DR12)/'Black Market End of Year'!DR12)-1,"Error")</f>
        <v>Error</v>
      </c>
      <c r="DS13" s="25" t="str">
        <f ca="1">IFERROR((1+'US Inflation'!$C14)*(1+('Black Market End of Year'!DS13-'Black Market End of Year'!DS12)/'Black Market End of Year'!DS12)-1,"Error")</f>
        <v>Error</v>
      </c>
      <c r="DT13" s="25">
        <f ca="1">IFERROR((1+'US Inflation'!$C14)*(1+('Black Market End of Year'!DT13-'Black Market End of Year'!DT12)/'Black Market End of Year'!DT12)-1,"Error")</f>
        <v>-3.3201238723726267E-2</v>
      </c>
      <c r="DU13" s="25" t="str">
        <f ca="1">IFERROR((1+'US Inflation'!$C14)*(1+('Black Market End of Year'!DU13-'Black Market End of Year'!DU12)/'Black Market End of Year'!DU12)-1,"Error")</f>
        <v>Error</v>
      </c>
      <c r="DV13" s="25" t="str">
        <f ca="1">IFERROR((1+'US Inflation'!$C14)*(1+('Black Market End of Year'!DV13-'Black Market End of Year'!DV12)/'Black Market End of Year'!DV12)-1,"Error")</f>
        <v>Error</v>
      </c>
      <c r="DW13" s="25">
        <f ca="1">IFERROR((1+'US Inflation'!$C14)*(1+('Black Market End of Year'!DW13-'Black Market End of Year'!DW12)/'Black Market End of Year'!DW12)-1,"Error")</f>
        <v>1.9734334222795802E-2</v>
      </c>
      <c r="DX13" s="25" t="str">
        <f ca="1">IFERROR((1+'US Inflation'!$C14)*(1+('Black Market End of Year'!DX13-'Black Market End of Year'!DX12)/'Black Market End of Year'!DX12)-1,"Error")</f>
        <v>Error</v>
      </c>
      <c r="DY13" s="25" t="str">
        <f ca="1">IFERROR((1+'US Inflation'!$C14)*(1+('Black Market End of Year'!DY13-'Black Market End of Year'!DY12)/'Black Market End of Year'!DY12)-1,"Error")</f>
        <v>Error</v>
      </c>
      <c r="DZ13" s="25" t="str">
        <f ca="1">IFERROR((1+'US Inflation'!$C14)*(1+('Black Market End of Year'!DZ13-'Black Market End of Year'!DZ12)/'Black Market End of Year'!DZ12)-1,"Error")</f>
        <v>Error</v>
      </c>
      <c r="EA13" s="25" t="str">
        <f ca="1">IFERROR((1+'US Inflation'!$C14)*(1+('Black Market End of Year'!EA13-'Black Market End of Year'!EA12)/'Black Market End of Year'!EA12)-1,"Error")</f>
        <v>Error</v>
      </c>
      <c r="EB13" s="25">
        <f ca="1">IFERROR((1+'US Inflation'!$C14)*(1+('Black Market End of Year'!EB13-'Black Market End of Year'!EB12)/'Black Market End of Year'!EB12)-1,"Error")</f>
        <v>-4.3739008883075803E-3</v>
      </c>
      <c r="EC13" s="25" t="str">
        <f ca="1">IFERROR((1+'US Inflation'!$C14)*(1+('Black Market End of Year'!EC13-'Black Market End of Year'!EC12)/'Black Market End of Year'!EC12)-1,"Error")</f>
        <v>Error</v>
      </c>
      <c r="ED13" s="25" t="str">
        <f ca="1">IFERROR((1+'US Inflation'!$C14)*(1+('Black Market End of Year'!ED13-'Black Market End of Year'!ED12)/'Black Market End of Year'!ED12)-1,"Error")</f>
        <v>Error</v>
      </c>
      <c r="EE13" s="25" t="str">
        <f ca="1">IFERROR((1+'US Inflation'!$C14)*(1+('Black Market End of Year'!EE13-'Black Market End of Year'!EE12)/'Black Market End of Year'!EE12)-1,"Error")</f>
        <v>Error</v>
      </c>
      <c r="EF13" s="25" t="str">
        <f ca="1">IFERROR((1+'US Inflation'!$C14)*(1+('Black Market End of Year'!EF13-'Black Market End of Year'!EF12)/'Black Market End of Year'!EF12)-1,"Error")</f>
        <v>Error</v>
      </c>
      <c r="EG13" s="25" t="str">
        <f ca="1">IFERROR((1+'US Inflation'!$C14)*(1+('Black Market End of Year'!EG13-'Black Market End of Year'!EG12)/'Black Market End of Year'!EG12)-1,"Error")</f>
        <v>Error</v>
      </c>
      <c r="EH13" s="25" t="str">
        <f ca="1">IFERROR((1+'US Inflation'!$C14)*(1+('Black Market End of Year'!EH13-'Black Market End of Year'!EH12)/'Black Market End of Year'!EH12)-1,"Error")</f>
        <v>Error</v>
      </c>
      <c r="EI13" s="25" t="str">
        <f ca="1">IFERROR((1+'US Inflation'!$C14)*(1+('Black Market End of Year'!EI13-'Black Market End of Year'!EI12)/'Black Market End of Year'!EI12)-1,"Error")</f>
        <v>Error</v>
      </c>
      <c r="EJ13" s="25" t="str">
        <f ca="1">IFERROR((1+'US Inflation'!$C14)*(1+('Black Market End of Year'!EJ13-'Black Market End of Year'!EJ12)/'Black Market End of Year'!EJ12)-1,"Error")</f>
        <v>Error</v>
      </c>
      <c r="EK13" s="25">
        <f ca="1">IFERROR((1+'US Inflation'!$C14)*(1+('Black Market End of Year'!EK13-'Black Market End of Year'!EK12)/'Black Market End of Year'!EK12)-1,"Error")</f>
        <v>2.9850746268656803E-2</v>
      </c>
      <c r="EL13" s="25" t="str">
        <f ca="1">IFERROR((1+'US Inflation'!$C14)*(1+('Black Market End of Year'!EL13-'Black Market End of Year'!EL12)/'Black Market End of Year'!EL12)-1,"Error")</f>
        <v>Error</v>
      </c>
      <c r="EM13" s="25" t="str">
        <f ca="1">IFERROR((1+'US Inflation'!$C14)*(1+('Black Market End of Year'!EM13-'Black Market End of Year'!EM12)/'Black Market End of Year'!EM12)-1,"Error")</f>
        <v>Error</v>
      </c>
      <c r="EN13" s="25" t="str">
        <f ca="1">IFERROR((1+'US Inflation'!$C14)*(1+('Black Market End of Year'!EN13-'Black Market End of Year'!EN12)/'Black Market End of Year'!EN12)-1,"Error")</f>
        <v>Error</v>
      </c>
      <c r="EO13" s="25" t="str">
        <f ca="1">IFERROR((1+'US Inflation'!$C14)*(1+('Black Market End of Year'!EO13-'Black Market End of Year'!EO12)/'Black Market End of Year'!EO12)-1,"Error")</f>
        <v>Error</v>
      </c>
      <c r="EP13" s="25" t="str">
        <f ca="1">IFERROR((1+'US Inflation'!$C14)*(1+('Black Market End of Year'!EP13-'Black Market End of Year'!EP12)/'Black Market End of Year'!EP12)-1,"Error")</f>
        <v>Error</v>
      </c>
      <c r="EQ13" s="25" t="str">
        <f ca="1">IFERROR((1+'US Inflation'!$C14)*(1+('Black Market End of Year'!EQ13-'Black Market End of Year'!EQ12)/'Black Market End of Year'!EQ12)-1,"Error")</f>
        <v>Error</v>
      </c>
      <c r="ER13" s="25" t="str">
        <f ca="1">IFERROR((1+'US Inflation'!$C14)*(1+('Black Market End of Year'!ER13-'Black Market End of Year'!ER12)/'Black Market End of Year'!ER12)-1,"Error")</f>
        <v>Error</v>
      </c>
      <c r="ES13" s="25" t="str">
        <f ca="1">IFERROR((1+'US Inflation'!$C14)*(1+('Black Market End of Year'!ES13-'Black Market End of Year'!ES12)/'Black Market End of Year'!ES12)-1,"Error")</f>
        <v>Error</v>
      </c>
      <c r="ET13" s="25">
        <f ca="1">IFERROR((1+'US Inflation'!$C14)*(1+('Black Market End of Year'!ET13-'Black Market End of Year'!ET12)/'Black Market End of Year'!ET12)-1,"Error")</f>
        <v>-0.1136530462441887</v>
      </c>
      <c r="EU13" s="25" t="str">
        <f ca="1">IFERROR((1+'US Inflation'!$C14)*(1+('Black Market End of Year'!EU13-'Black Market End of Year'!EU12)/'Black Market End of Year'!EU12)-1,"Error")</f>
        <v>Error</v>
      </c>
      <c r="EV13" s="25" t="str">
        <f ca="1">IFERROR((1+'US Inflation'!$C14)*(1+('Black Market End of Year'!EV13-'Black Market End of Year'!EV12)/'Black Market End of Year'!EV12)-1,"Error")</f>
        <v>Error</v>
      </c>
      <c r="EW13" s="25">
        <f ca="1">IFERROR((1+'US Inflation'!$C14)*(1+('Black Market End of Year'!EW13-'Black Market End of Year'!EW12)/'Black Market End of Year'!EW12)-1,"Error")</f>
        <v>-0.17440833217092111</v>
      </c>
      <c r="EX13" s="25">
        <f ca="1">IFERROR((1+'US Inflation'!$C14)*(1+('Black Market End of Year'!EX13-'Black Market End of Year'!EX12)/'Black Market End of Year'!EX12)-1,"Error")</f>
        <v>5.1084782274195994E-2</v>
      </c>
      <c r="EY13" s="25" t="str">
        <f ca="1">IFERROR((1+'US Inflation'!$C14)*(1+('Black Market End of Year'!EY13-'Black Market End of Year'!EY12)/'Black Market End of Year'!EY12)-1,"Error")</f>
        <v>Error</v>
      </c>
      <c r="EZ13" s="25" t="str">
        <f ca="1">IFERROR((1+'US Inflation'!$C14)*(1+('Black Market End of Year'!EZ13-'Black Market End of Year'!EZ12)/'Black Market End of Year'!EZ12)-1,"Error")</f>
        <v>Error</v>
      </c>
      <c r="FA13" s="25">
        <f ca="1">IFERROR((1+'US Inflation'!$C14)*(1+('Black Market End of Year'!FA13-'Black Market End of Year'!FA12)/'Black Market End of Year'!FA12)-1,"Error")</f>
        <v>8.7472473697089992E-3</v>
      </c>
      <c r="FB13" s="25">
        <f ca="1">IFERROR((1+'US Inflation'!$C14)*(1+('Black Market End of Year'!FB13-'Black Market End of Year'!FB12)/'Black Market End of Year'!FB12)-1,"Error")</f>
        <v>2.9850746268656803E-2</v>
      </c>
      <c r="FC13" s="25" t="str">
        <f ca="1">IFERROR((1+'US Inflation'!$C14)*(1+('Black Market End of Year'!FC13-'Black Market End of Year'!FC12)/'Black Market End of Year'!FC12)-1,"Error")</f>
        <v>Error</v>
      </c>
      <c r="FD13" s="25" t="str">
        <f ca="1">IFERROR((1+'US Inflation'!$C14)*(1+('Black Market End of Year'!FD13-'Black Market End of Year'!FD12)/'Black Market End of Year'!FD12)-1,"Error")</f>
        <v>Error</v>
      </c>
      <c r="FE13" s="25" t="str">
        <f ca="1">IFERROR((1+'US Inflation'!$C14)*(1+('Black Market End of Year'!FE13-'Black Market End of Year'!FE12)/'Black Market End of Year'!FE12)-1,"Error")</f>
        <v>Error</v>
      </c>
      <c r="FF13" s="25" t="str">
        <f ca="1">IFERROR((1+'US Inflation'!$C14)*(1+('Black Market End of Year'!FF13-'Black Market End of Year'!FF12)/'Black Market End of Year'!FF12)-1,"Error")</f>
        <v>Error</v>
      </c>
      <c r="FG13" s="25" t="str">
        <f ca="1">IFERROR((1+'US Inflation'!$C14)*(1+('Black Market End of Year'!FG13-'Black Market End of Year'!FG12)/'Black Market End of Year'!FG12)-1,"Error")</f>
        <v>Error</v>
      </c>
      <c r="FH13" s="25">
        <f ca="1">IFERROR((1+'US Inflation'!$C14)*(1+('Black Market End of Year'!FH13-'Black Market End of Year'!FH12)/'Black Market End of Year'!FH12)-1,"Error")</f>
        <v>2.0264369641156188E-2</v>
      </c>
      <c r="FI13" s="25" t="str">
        <f ca="1">IFERROR((1+'US Inflation'!$C14)*(1+('Black Market End of Year'!FI13-'Black Market End of Year'!FI12)/'Black Market End of Year'!FI12)-1,"Error")</f>
        <v>Error</v>
      </c>
      <c r="FJ13" s="25">
        <f ca="1">IFERROR((1+'US Inflation'!$C14)*(1+('Black Market End of Year'!FJ13-'Black Market End of Year'!FJ12)/'Black Market End of Year'!FJ12)-1,"Error")</f>
        <v>0.20784964068546152</v>
      </c>
      <c r="FK13" s="25" t="str">
        <f ca="1">IFERROR((1+'US Inflation'!$C14)*(1+('Black Market End of Year'!FK13-'Black Market End of Year'!FK12)/'Black Market End of Year'!FK12)-1,"Error")</f>
        <v>Error</v>
      </c>
      <c r="FL13" s="25" t="str">
        <f ca="1">IFERROR((1+'US Inflation'!$C14)*(1+('Black Market End of Year'!FL13-'Black Market End of Year'!FL12)/'Black Market End of Year'!FL12)-1,"Error")</f>
        <v>Error</v>
      </c>
      <c r="FM13" s="25" t="str">
        <f ca="1">IFERROR((1+'US Inflation'!$C14)*(1+('Black Market End of Year'!FM13-'Black Market End of Year'!FM12)/'Black Market End of Year'!FM12)-1,"Error")</f>
        <v>Error</v>
      </c>
      <c r="FN13" s="25">
        <f ca="1">IFERROR((1+'US Inflation'!$C14)*(1+('Black Market End of Year'!FN13-'Black Market End of Year'!FN12)/'Black Market End of Year'!FN12)-1,"Error")</f>
        <v>1.3299573560767719E-2</v>
      </c>
      <c r="FO13" s="25">
        <f ca="1">IFERROR((1+'US Inflation'!$C14)*(1+('Black Market End of Year'!FO13-'Black Market End of Year'!FO12)/'Black Market End of Year'!FO12)-1,"Error")</f>
        <v>3.7455129416210209E-2</v>
      </c>
      <c r="FP13" s="25">
        <f ca="1">IFERROR((1+'US Inflation'!$C14)*(1+('Black Market End of Year'!FP13-'Black Market End of Year'!FP12)/'Black Market End of Year'!FP12)-1,"Error")</f>
        <v>3.9073290265092542E-2</v>
      </c>
      <c r="FQ13" s="25" t="str">
        <f ca="1">IFERROR((1+'US Inflation'!$C14)*(1+('Black Market End of Year'!FQ13-'Black Market End of Year'!FQ12)/'Black Market End of Year'!FQ12)-1,"Error")</f>
        <v>Error</v>
      </c>
      <c r="FR13" s="25">
        <f ca="1">IFERROR((1+'US Inflation'!$C14)*(1+('Black Market End of Year'!FR13-'Black Market End of Year'!FR12)/'Black Market End of Year'!FR12)-1,"Error")</f>
        <v>0.29684908789386411</v>
      </c>
      <c r="FS13" s="25">
        <f ca="1">IFERROR((1+'US Inflation'!$C14)*(1+('Black Market End of Year'!FS13-'Black Market End of Year'!FS12)/'Black Market End of Year'!FS12)-1,"Error")</f>
        <v>2.8059701492537226E-2</v>
      </c>
      <c r="FT13" s="25" t="str">
        <f ca="1">IFERROR((1+'US Inflation'!$C14)*(1+('Black Market End of Year'!FT13-'Black Market End of Year'!FT12)/'Black Market End of Year'!FT12)-1,"Error")</f>
        <v>Error</v>
      </c>
      <c r="FU13" s="25" t="str">
        <f ca="1">IFERROR((1+'US Inflation'!$C14)*(1+('Black Market End of Year'!FU13-'Black Market End of Year'!FU12)/'Black Market End of Year'!FU12)-1,"Error")</f>
        <v>Error</v>
      </c>
      <c r="FV13" s="25" t="str">
        <f ca="1">IFERROR((1+'US Inflation'!$C14)*(1+('Black Market End of Year'!FV13-'Black Market End of Year'!FV12)/'Black Market End of Year'!FV12)-1,"Error")</f>
        <v>Error</v>
      </c>
      <c r="FW13" s="25">
        <f ca="1">IFERROR((1+'US Inflation'!$C14)*(1+('Black Market End of Year'!FW13-'Black Market End of Year'!FW12)/'Black Market End of Year'!FW12)-1,"Error")</f>
        <v>-1.3664073996215942E-2</v>
      </c>
      <c r="FX13" s="25">
        <f ca="1">IFERROR((1+'US Inflation'!$C14)*(1+('Black Market End of Year'!FX13-'Black Market End of Year'!FX12)/'Black Market End of Year'!FX12)-1,"Error")</f>
        <v>0.31071913161465425</v>
      </c>
      <c r="FY13" s="25" t="str">
        <f ca="1">IFERROR((1+'US Inflation'!$C14)*(1+('Black Market End of Year'!FY13-'Black Market End of Year'!FY12)/'Black Market End of Year'!FY12)-1,"Error")</f>
        <v>Error</v>
      </c>
      <c r="FZ13" s="25" t="str">
        <f ca="1">IFERROR((1+'US Inflation'!$C14)*(1+('Black Market End of Year'!FZ13-'Black Market End of Year'!FZ12)/'Black Market End of Year'!FZ12)-1,"Error")</f>
        <v>Error</v>
      </c>
      <c r="GA13" s="25" t="str">
        <f ca="1">IFERROR((1+'US Inflation'!$C14)*(1+('Black Market End of Year'!GA13-'Black Market End of Year'!GA12)/'Black Market End of Year'!GA12)-1,"Error")</f>
        <v>Error</v>
      </c>
      <c r="GB13" s="25" t="str">
        <f ca="1">IFERROR((1+'US Inflation'!$C14)*(1+('Black Market End of Year'!GB13-'Black Market End of Year'!GB12)/'Black Market End of Year'!GB12)-1,"Error")</f>
        <v>Error</v>
      </c>
      <c r="GC13" s="25" t="str">
        <f ca="1">IFERROR((1+'US Inflation'!$C14)*(1+('Black Market End of Year'!GC13-'Black Market End of Year'!GC12)/'Black Market End of Year'!GC12)-1,"Error")</f>
        <v>Error</v>
      </c>
      <c r="GD13" s="25" t="str">
        <f ca="1">IFERROR((1+'US Inflation'!$C14)*(1+('Black Market End of Year'!GD13-'Black Market End of Year'!GD12)/'Black Market End of Year'!GD12)-1,"Error")</f>
        <v>Error</v>
      </c>
      <c r="GE13" s="25" t="str">
        <f ca="1">IFERROR((1+'US Inflation'!$C14)*(1+('Black Market End of Year'!GE13-'Black Market End of Year'!GE12)/'Black Market End of Year'!GE12)-1,"Error")</f>
        <v>Error</v>
      </c>
      <c r="GF13" s="25" t="str">
        <f ca="1">IFERROR((1+'US Inflation'!$C14)*(1+('Black Market End of Year'!GF13-'Black Market End of Year'!GF12)/'Black Market End of Year'!GF12)-1,"Error")</f>
        <v>Error</v>
      </c>
      <c r="GG13" s="25" t="str">
        <f ca="1">IFERROR((1+'US Inflation'!$C14)*(1+('Black Market End of Year'!GG13-'Black Market End of Year'!GG12)/'Black Market End of Year'!GG12)-1,"Error")</f>
        <v>Error</v>
      </c>
      <c r="GH13" s="25">
        <f ca="1">IFERROR((1+'US Inflation'!$C14)*(1+('Black Market End of Year'!GH13-'Black Market End of Year'!GH12)/'Black Market End of Year'!GH12)-1,"Error")</f>
        <v>-7.742537313432829E-2</v>
      </c>
      <c r="GI13" s="25" t="str">
        <f ca="1">IFERROR((1+'US Inflation'!$C14)*(1+('Black Market End of Year'!GI13-'Black Market End of Year'!GI12)/'Black Market End of Year'!GI12)-1,"Error")</f>
        <v>Error</v>
      </c>
      <c r="GJ13" s="25">
        <f ca="1">IFERROR((1+'US Inflation'!$C14)*(1+('Black Market End of Year'!GJ13-'Black Market End of Year'!GJ12)/'Black Market End of Year'!GJ12)-1,"Error")</f>
        <v>-0.17039800995024867</v>
      </c>
      <c r="GK13" s="25" t="str">
        <f ca="1">IFERROR((1+'US Inflation'!$C14)*(1+('Black Market End of Year'!GK13-'Black Market End of Year'!GK12)/'Black Market End of Year'!GK12)-1,"Error")</f>
        <v>Error</v>
      </c>
      <c r="GL13" s="25" t="str">
        <f ca="1">IFERROR((1+'US Inflation'!$C14)*(1+('Black Market End of Year'!GL13-'Black Market End of Year'!GL12)/'Black Market End of Year'!GL12)-1,"Error")</f>
        <v>Error</v>
      </c>
      <c r="GM13" s="25">
        <f ca="1">IFERROR((1+'US Inflation'!$C14)*(1+('Black Market End of Year'!GM13-'Black Market End of Year'!GM12)/'Black Market End of Year'!GM12)-1,"Error")</f>
        <v>-4.3739008883075803E-3</v>
      </c>
      <c r="GN13" s="25" t="str">
        <f ca="1">IFERROR((1+'US Inflation'!$C14)*(1+('Black Market End of Year'!GN13-'Black Market End of Year'!GN12)/'Black Market End of Year'!GN12)-1,"Error")</f>
        <v>Error</v>
      </c>
      <c r="GO13" s="25" t="str">
        <f ca="1">IFERROR((1+'US Inflation'!$C14)*(1+('Black Market End of Year'!GO13-'Black Market End of Year'!GO12)/'Black Market End of Year'!GO12)-1,"Error")</f>
        <v>Error</v>
      </c>
      <c r="GP13" s="25" t="str">
        <f ca="1">IFERROR((1+'US Inflation'!$C14)*(1+('Black Market End of Year'!GP13-'Black Market End of Year'!GP12)/'Black Market End of Year'!GP12)-1,"Error")</f>
        <v>Error</v>
      </c>
      <c r="GQ13" s="25" t="str">
        <f ca="1">IFERROR((1+'US Inflation'!$C14)*(1+('Black Market End of Year'!GQ13-'Black Market End of Year'!GQ12)/'Black Market End of Year'!GQ12)-1,"Error")</f>
        <v>Error</v>
      </c>
      <c r="GR13" s="25" t="str">
        <f ca="1">IFERROR((1+'US Inflation'!$C14)*(1+('Black Market End of Year'!GR13-'Black Market End of Year'!GR12)/'Black Market End of Year'!GR12)-1,"Error")</f>
        <v>Error</v>
      </c>
      <c r="GS13" s="25">
        <f ca="1">IFERROR((1+'US Inflation'!$C14)*(1+('Black Market End of Year'!GS13-'Black Market End of Year'!GS12)/'Black Market End of Year'!GS12)-1,"Error")</f>
        <v>1.4246947082768191E-2</v>
      </c>
      <c r="GT13" s="25">
        <f ca="1">IFERROR((1+'US Inflation'!$C14)*(1+('Black Market End of Year'!GT13-'Black Market End of Year'!GT12)/'Black Market End of Year'!GT12)-1,"Error")</f>
        <v>0.22358504507167143</v>
      </c>
      <c r="GU13" s="25">
        <f ca="1">IFERROR((1+'US Inflation'!$C14)*(1+('Black Market End of Year'!GU13-'Black Market End of Year'!GU12)/'Black Market End of Year'!GU12)-1,"Error")</f>
        <v>-1.7934328358208851E-2</v>
      </c>
      <c r="GV13" s="25" t="str">
        <f ca="1">IFERROR((1+'US Inflation'!$C14)*(1+('Black Market End of Year'!GV13-'Black Market End of Year'!GV12)/'Black Market End of Year'!GV12)-1,"Error")</f>
        <v>Error</v>
      </c>
      <c r="GW13" s="25" t="str">
        <f ca="1">IFERROR((1+'US Inflation'!$C14)*(1+('Black Market End of Year'!GW13-'Black Market End of Year'!GW12)/'Black Market End of Year'!GW12)-1,"Error")</f>
        <v>Error</v>
      </c>
      <c r="GX13" s="25" t="str">
        <f ca="1">IFERROR((1+'US Inflation'!$C14)*(1+('Black Market End of Year'!GX13-'Black Market End of Year'!GX12)/'Black Market End of Year'!GX12)-1,"Error")</f>
        <v>Error</v>
      </c>
      <c r="GY13" s="25" t="str">
        <f ca="1">IFERROR((1+'US Inflation'!$C14)*(1+('Black Market End of Year'!GY13-'Black Market End of Year'!GY12)/'Black Market End of Year'!GY12)-1,"Error")</f>
        <v>Error</v>
      </c>
      <c r="GZ13" s="25">
        <f ca="1">IFERROR((1+'US Inflation'!$C14)*(1+('Black Market End of Year'!GZ13-'Black Market End of Year'!GZ12)/'Black Market End of Year'!GZ12)-1,"Error")</f>
        <v>2.2107507574907537E-2</v>
      </c>
      <c r="HA13" s="25">
        <f ca="1">IFERROR((1+'US Inflation'!$C14)*(1+('Black Market End of Year'!HA13-'Black Market End of Year'!HA12)/'Black Market End of Year'!HA12)-1,"Error")</f>
        <v>2.9850746268656803E-2</v>
      </c>
      <c r="HB13" s="25">
        <f ca="1">IFERROR((1+'US Inflation'!$C14)*(1+('Black Market End of Year'!HB13-'Black Market End of Year'!HB12)/'Black Market End of Year'!HB12)-1,"Error")</f>
        <v>2.4192225684763091E-2</v>
      </c>
      <c r="HC13" s="25">
        <f ca="1">IFERROR((1+'US Inflation'!$C14)*(1+('Black Market End of Year'!HC13-'Black Market End of Year'!HC12)/'Black Market End of Year'!HC12)-1,"Error")</f>
        <v>0.14321627934597569</v>
      </c>
      <c r="HD13" s="25" t="str">
        <f ca="1">IFERROR((1+'US Inflation'!$C14)*(1+('Black Market End of Year'!HD13-'Black Market End of Year'!HD12)/'Black Market End of Year'!HD12)-1,"Error")</f>
        <v>Error</v>
      </c>
      <c r="HE13" s="25" t="str">
        <f ca="1">IFERROR((1+'US Inflation'!$C14)*(1+('Black Market End of Year'!HE13-'Black Market End of Year'!HE12)/'Black Market End of Year'!HE12)-1,"Error")</f>
        <v>Error</v>
      </c>
      <c r="HF13" s="25">
        <f ca="1">IFERROR((1+'US Inflation'!$C14)*(1+('Black Market End of Year'!HF13-'Black Market End of Year'!HF12)/'Black Market End of Year'!HF12)-1,"Error")</f>
        <v>-3.5094796288825947E-2</v>
      </c>
      <c r="HG13" s="25" t="str">
        <f ca="1">IFERROR((1+'US Inflation'!$C14)*(1+('Black Market End of Year'!HG13-'Black Market End of Year'!HG12)/'Black Market End of Year'!HG12)-1,"Error")</f>
        <v>Error</v>
      </c>
      <c r="HH13" s="25" t="str">
        <f ca="1">IFERROR((1+'US Inflation'!$C14)*(1+('Black Market End of Year'!HH13-'Black Market End of Year'!HH12)/'Black Market End of Year'!HH12)-1,"Error")</f>
        <v>Error</v>
      </c>
      <c r="HI13" s="25" t="str">
        <f ca="1">IFERROR((1+'US Inflation'!$C14)*(1+('Black Market End of Year'!HI13-'Black Market End of Year'!HI12)/'Black Market End of Year'!HI12)-1,"Error")</f>
        <v>Error</v>
      </c>
      <c r="HJ13" s="25" t="str">
        <f ca="1">IFERROR((1+'US Inflation'!$C14)*(1+('Black Market End of Year'!HJ13-'Black Market End of Year'!HJ12)/'Black Market End of Year'!HJ12)-1,"Error")</f>
        <v>Error</v>
      </c>
      <c r="HK13" s="25" t="str">
        <f ca="1">IFERROR((1+'US Inflation'!$C14)*(1+('Black Market End of Year'!HK13-'Black Market End of Year'!HK12)/'Black Market End of Year'!HK12)-1,"Error")</f>
        <v>Error</v>
      </c>
      <c r="HL13" s="25" t="str">
        <f ca="1">IFERROR((1+'US Inflation'!$C14)*(1+('Black Market End of Year'!HL13-'Black Market End of Year'!HL12)/'Black Market End of Year'!HL12)-1,"Error")</f>
        <v>Error</v>
      </c>
      <c r="HM13" s="25">
        <f ca="1">IFERROR((1+'US Inflation'!$C14)*(1+('Black Market End of Year'!HM13-'Black Market End of Year'!HM12)/'Black Market End of Year'!HM12)-1,"Error")</f>
        <v>0.22406577534165417</v>
      </c>
      <c r="HN13" s="25">
        <f ca="1">IFERROR((1+'US Inflation'!$C14)*(1+('Black Market End of Year'!HN13-'Black Market End of Year'!HN12)/'Black Market End of Year'!HN12)-1,"Error")</f>
        <v>0.20224866855151569</v>
      </c>
      <c r="HO13" s="25" t="str">
        <f ca="1">IFERROR((1+'US Inflation'!$C14)*(1+('Black Market End of Year'!HO13-'Black Market End of Year'!HO12)/'Black Market End of Year'!HO12)-1,"Error")</f>
        <v>Error</v>
      </c>
      <c r="HP13" s="25" t="str">
        <f ca="1">IFERROR((1+'US Inflation'!$C14)*(1+('Black Market End of Year'!HP13-'Black Market End of Year'!HP12)/'Black Market End of Year'!HP12)-1,"Error")</f>
        <v>Error</v>
      </c>
      <c r="HQ13" s="25" t="str">
        <f ca="1">IFERROR((1+'US Inflation'!$C14)*(1+('Black Market End of Year'!HQ13-'Black Market End of Year'!HQ12)/'Black Market End of Year'!HQ12)-1,"Error")</f>
        <v>Error</v>
      </c>
      <c r="HR13" s="25" t="str">
        <f ca="1">IFERROR((1+'US Inflation'!$C14)*(1+('Black Market End of Year'!HR13-'Black Market End of Year'!HR12)/'Black Market End of Year'!HR12)-1,"Error")</f>
        <v>Error</v>
      </c>
      <c r="HS13" s="25" t="str">
        <f ca="1">IFERROR((1+'US Inflation'!$C14)*(1+('Black Market End of Year'!HS13-'Black Market End of Year'!HS12)/'Black Market End of Year'!HS12)-1,"Error")</f>
        <v>Error</v>
      </c>
      <c r="HT13" s="25" t="str">
        <f ca="1">IFERROR((1+'US Inflation'!$C14)*(1+('Black Market End of Year'!HT13-'Black Market End of Year'!HT12)/'Black Market End of Year'!HT12)-1,"Error")</f>
        <v>Error</v>
      </c>
      <c r="HU13" s="25">
        <f ca="1">IFERROR((1+'US Inflation'!$C14)*(1+('Black Market End of Year'!HU13-'Black Market End of Year'!HU12)/'Black Market End of Year'!HU12)-1,"Error")</f>
        <v>3.0516562170561645E-3</v>
      </c>
      <c r="HV13" s="25">
        <f ca="1">IFERROR((1+'US Inflation'!$C14)*(1+('Black Market End of Year'!HV13-'Black Market End of Year'!HV12)/'Black Market End of Year'!HV12)-1,"Error")</f>
        <v>2.9850746268656803E-2</v>
      </c>
      <c r="HW13" s="25">
        <f ca="1">IFERROR((1+'US Inflation'!$C14)*(1+('Black Market End of Year'!HW13-'Black Market End of Year'!HW12)/'Black Market End of Year'!HW12)-1,"Error")</f>
        <v>0.25718482057796166</v>
      </c>
      <c r="HX13" s="25" t="str">
        <f ca="1">IFERROR((1+'US Inflation'!$C14)*(1+('Black Market End of Year'!HX13-'Black Market End of Year'!HX12)/'Black Market End of Year'!HX12)-1,"Error")</f>
        <v>Error</v>
      </c>
      <c r="HY13" s="25" t="str">
        <f ca="1">IFERROR((1+'US Inflation'!$C14)*(1+('Black Market End of Year'!HY13-'Black Market End of Year'!HY12)/'Black Market End of Year'!HY12)-1,"Error")</f>
        <v>Error</v>
      </c>
      <c r="HZ13" s="25" t="str">
        <f ca="1">IFERROR((1+'US Inflation'!$C14)*(1+('Black Market End of Year'!HZ13-'Black Market End of Year'!HZ12)/'Black Market End of Year'!HZ12)-1,"Error")</f>
        <v>Error</v>
      </c>
      <c r="IA13" s="25">
        <f ca="1">IFERROR((1+'US Inflation'!$C14)*(1+('Black Market End of Year'!IA13-'Black Market End of Year'!IA12)/'Black Market End of Year'!IA12)-1,"Error")</f>
        <v>2.9850746268656803E-2</v>
      </c>
      <c r="IB13" s="25" t="str">
        <f ca="1">IFERROR((1+'US Inflation'!$C14)*(1+('Black Market End of Year'!IB13-'Black Market End of Year'!IB12)/'Black Market End of Year'!IB12)-1,"Error")</f>
        <v>Error</v>
      </c>
      <c r="IC13" s="25" t="str">
        <f ca="1">IFERROR((1+'US Inflation'!$C14)*(1+('Black Market End of Year'!IC13-'Black Market End of Year'!IC12)/'Black Market End of Year'!IC12)-1,"Error")</f>
        <v>Error</v>
      </c>
      <c r="ID13" s="25" t="str">
        <f ca="1">IFERROR((1+'US Inflation'!$C14)*(1+('Black Market End of Year'!ID13-'Black Market End of Year'!ID12)/'Black Market End of Year'!ID12)-1,"Error")</f>
        <v>Error</v>
      </c>
      <c r="IE13" s="25" t="str">
        <f ca="1">IFERROR((1+'US Inflation'!$C14)*(1+('Black Market End of Year'!IE13-'Black Market End of Year'!IE12)/'Black Market End of Year'!IE12)-1,"Error")</f>
        <v>Error</v>
      </c>
      <c r="IF13" s="25" t="str">
        <f ca="1">IFERROR((1+'US Inflation'!$C14)*(1+('Black Market End of Year'!IF13-'Black Market End of Year'!IF12)/'Black Market End of Year'!IF12)-1,"Error")</f>
        <v>Error</v>
      </c>
      <c r="IG13" s="25" t="str">
        <f ca="1">IFERROR((1+'US Inflation'!$C14)*(1+('Black Market End of Year'!IG13-'Black Market End of Year'!IG12)/'Black Market End of Year'!IG12)-1,"Error")</f>
        <v>Error</v>
      </c>
      <c r="IH13" s="25" t="str">
        <f ca="1">IFERROR((1+'US Inflation'!$C14)*(1+('Black Market End of Year'!IH13-'Black Market End of Year'!IH12)/'Black Market End of Year'!IH12)-1,"Error")</f>
        <v>Error</v>
      </c>
    </row>
    <row r="14" spans="1:242" x14ac:dyDescent="0.25">
      <c r="A14" t="str">
        <f t="shared" ca="1" si="4"/>
        <v>1958</v>
      </c>
      <c r="B14" s="25">
        <f ca="1">IFERROR((1+'US Inflation'!$C15)*(1+('Black Market End of Year'!B14-'Black Market End of Year'!B13)/'Black Market End of Year'!B13)-1,"Error")</f>
        <v>1.0105039223507362E-2</v>
      </c>
      <c r="C14" s="25">
        <f ca="1">IFERROR((1+'US Inflation'!$C15)*(1+('Black Market End of Year'!C14-'Black Market End of Year'!C13)/'Black Market End of Year'!C13)-1,"Error")</f>
        <v>4.6135265700482986E-2</v>
      </c>
      <c r="D14" s="25">
        <f ca="1">IFERROR((1+'US Inflation'!$C15)*(1+('Black Market End of Year'!D14-'Black Market End of Year'!D13)/'Black Market End of Year'!D13)-1,"Error")</f>
        <v>6.3356630661704605E-2</v>
      </c>
      <c r="E14" s="25">
        <f>IFERROR((1+'US Inflation'!$C15)*(1+('Black Market End of Year'!E14-'Black Market End of Year'!E13)/'Black Market End of Year'!E13)-1,"Error")</f>
        <v>2.8985507246376718E-2</v>
      </c>
      <c r="F14" s="25" t="str">
        <f ca="1">IFERROR((1+'US Inflation'!$C15)*(1+('Black Market End of Year'!F14-'Black Market End of Year'!F13)/'Black Market End of Year'!F13)-1,"Error")</f>
        <v>Error</v>
      </c>
      <c r="G14" s="25" t="str">
        <f ca="1">IFERROR((1+'US Inflation'!$C15)*(1+('Black Market End of Year'!G14-'Black Market End of Year'!G13)/'Black Market End of Year'!G13)-1,"Error")</f>
        <v>Error</v>
      </c>
      <c r="H14" s="25" t="str">
        <f ca="1">IFERROR((1+'US Inflation'!$C15)*(1+('Black Market End of Year'!H14-'Black Market End of Year'!H13)/'Black Market End of Year'!H13)-1,"Error")</f>
        <v>Error</v>
      </c>
      <c r="I14" s="25" t="str">
        <f ca="1">IFERROR((1+'US Inflation'!$C15)*(1+('Black Market End of Year'!I14-'Black Market End of Year'!I13)/'Black Market End of Year'!I13)-1,"Error")</f>
        <v>Error</v>
      </c>
      <c r="J14" s="25">
        <f ca="1">IFERROR((1+'US Inflation'!$C15)*(1+('Black Market End of Year'!J14-'Black Market End of Year'!J13)/'Black Market End of Year'!J13)-1,"Error")</f>
        <v>0.95009350163627837</v>
      </c>
      <c r="K14" s="25" t="str">
        <f ca="1">IFERROR((1+'US Inflation'!$C15)*(1+('Black Market End of Year'!K14-'Black Market End of Year'!K13)/'Black Market End of Year'!K13)-1,"Error")</f>
        <v>Error</v>
      </c>
      <c r="L14" s="25" t="str">
        <f ca="1">IFERROR((1+'US Inflation'!$C15)*(1+('Black Market End of Year'!L14-'Black Market End of Year'!L13)/'Black Market End of Year'!L13)-1,"Error")</f>
        <v>Error</v>
      </c>
      <c r="M14" s="25">
        <f ca="1">IFERROR((1+'US Inflation'!$C15)*(1+('Black Market End of Year'!M14-'Black Market End of Year'!M13)/'Black Market End of Year'!M13)-1,"Error")</f>
        <v>9.2226613965729065E-4</v>
      </c>
      <c r="N14" s="25">
        <f ca="1">IFERROR((1+'US Inflation'!$C15)*(1+('Black Market End of Year'!N14-'Black Market End of Year'!N13)/'Black Market End of Year'!N13)-1,"Error")</f>
        <v>2.5027870680044417E-2</v>
      </c>
      <c r="O14" s="25" t="str">
        <f ca="1">IFERROR((1+'US Inflation'!$C15)*(1+('Black Market End of Year'!O14-'Black Market End of Year'!O13)/'Black Market End of Year'!O13)-1,"Error")</f>
        <v>Error</v>
      </c>
      <c r="P14" s="25" t="str">
        <f ca="1">IFERROR((1+'US Inflation'!$C15)*(1+('Black Market End of Year'!P14-'Black Market End of Year'!P13)/'Black Market End of Year'!P13)-1,"Error")</f>
        <v>Error</v>
      </c>
      <c r="Q14" s="25" t="str">
        <f ca="1">IFERROR((1+'US Inflation'!$C15)*(1+('Black Market End of Year'!Q14-'Black Market End of Year'!Q13)/'Black Market End of Year'!Q13)-1,"Error")</f>
        <v>Error</v>
      </c>
      <c r="R14" s="25" t="str">
        <f ca="1">IFERROR((1+'US Inflation'!$C15)*(1+('Black Market End of Year'!R14-'Black Market End of Year'!R13)/'Black Market End of Year'!R13)-1,"Error")</f>
        <v>Error</v>
      </c>
      <c r="S14" s="25" t="str">
        <f ca="1">IFERROR((1+'US Inflation'!$C15)*(1+('Black Market End of Year'!S14-'Black Market End of Year'!S13)/'Black Market End of Year'!S13)-1,"Error")</f>
        <v>Error</v>
      </c>
      <c r="T14" s="25" t="str">
        <f ca="1">IFERROR((1+'US Inflation'!$C15)*(1+('Black Market End of Year'!T14-'Black Market End of Year'!T13)/'Black Market End of Year'!T13)-1,"Error")</f>
        <v>Error</v>
      </c>
      <c r="U14" s="25">
        <f ca="1">IFERROR((1+'US Inflation'!$C15)*(1+('Black Market End of Year'!U14-'Black Market End of Year'!U13)/'Black Market End of Year'!U13)-1,"Error")</f>
        <v>1.6735679779157797E-2</v>
      </c>
      <c r="V14" s="25" t="str">
        <f ca="1">IFERROR((1+'US Inflation'!$C15)*(1+('Black Market End of Year'!V14-'Black Market End of Year'!V13)/'Black Market End of Year'!V13)-1,"Error")</f>
        <v>Error</v>
      </c>
      <c r="W14" s="25" t="str">
        <f ca="1">IFERROR((1+'US Inflation'!$C15)*(1+('Black Market End of Year'!W14-'Black Market End of Year'!W13)/'Black Market End of Year'!W13)-1,"Error")</f>
        <v>Error</v>
      </c>
      <c r="X14" s="25" t="str">
        <f ca="1">IFERROR((1+'US Inflation'!$C15)*(1+('Black Market End of Year'!X14-'Black Market End of Year'!X13)/'Black Market End of Year'!X13)-1,"Error")</f>
        <v>Error</v>
      </c>
      <c r="Y14" s="25" t="str">
        <f ca="1">IFERROR((1+'US Inflation'!$C15)*(1+('Black Market End of Year'!Y14-'Black Market End of Year'!Y13)/'Black Market End of Year'!Y13)-1,"Error")</f>
        <v>Error</v>
      </c>
      <c r="Z14" s="25">
        <f ca="1">IFERROR((1+'US Inflation'!$C15)*(1+('Black Market End of Year'!Z14-'Black Market End of Year'!Z13)/'Black Market End of Year'!Z13)-1,"Error")</f>
        <v>0.4454219948849103</v>
      </c>
      <c r="AA14" s="25" t="str">
        <f ca="1">IFERROR((1+'US Inflation'!$C15)*(1+('Black Market End of Year'!AA14-'Black Market End of Year'!AA13)/'Black Market End of Year'!AA13)-1,"Error")</f>
        <v>Error</v>
      </c>
      <c r="AB14" s="25" t="str">
        <f ca="1">IFERROR((1+'US Inflation'!$C15)*(1+('Black Market End of Year'!AB14-'Black Market End of Year'!AB13)/'Black Market End of Year'!AB13)-1,"Error")</f>
        <v>Error</v>
      </c>
      <c r="AC14" s="25">
        <f ca="1">IFERROR((1+'US Inflation'!$C15)*(1+('Black Market End of Year'!AC14-'Black Market End of Year'!AC13)/'Black Market End of Year'!AC13)-1,"Error")</f>
        <v>0.56878118317890225</v>
      </c>
      <c r="AD14" s="25" t="str">
        <f ca="1">IFERROR((1+'US Inflation'!$C15)*(1+('Black Market End of Year'!AD14-'Black Market End of Year'!AD13)/'Black Market End of Year'!AD13)-1,"Error")</f>
        <v>Error</v>
      </c>
      <c r="AE14" s="25" t="str">
        <f ca="1">IFERROR((1+'US Inflation'!$C15)*(1+('Black Market End of Year'!AE14-'Black Market End of Year'!AE13)/'Black Market End of Year'!AE13)-1,"Error")</f>
        <v>Error</v>
      </c>
      <c r="AF14" s="25">
        <f ca="1">IFERROR((1+'US Inflation'!$C15)*(1+('Black Market End of Year'!AF14-'Black Market End of Year'!AF13)/'Black Market End of Year'!AF13)-1,"Error")</f>
        <v>9.6920289855071395E-3</v>
      </c>
      <c r="AG14" s="25">
        <f ca="1">IFERROR((1+'US Inflation'!$C15)*(1+('Black Market End of Year'!AG14-'Black Market End of Year'!AG13)/'Black Market End of Year'!AG13)-1,"Error")</f>
        <v>-9.1285526068134892E-2</v>
      </c>
      <c r="AH14" s="25" t="str">
        <f ca="1">IFERROR((1+'US Inflation'!$C15)*(1+('Black Market End of Year'!AH14-'Black Market End of Year'!AH13)/'Black Market End of Year'!AH13)-1,"Error")</f>
        <v>Error</v>
      </c>
      <c r="AI14" s="25" t="str">
        <f ca="1">IFERROR((1+'US Inflation'!$C15)*(1+('Black Market End of Year'!AI14-'Black Market End of Year'!AI13)/'Black Market End of Year'!AI13)-1,"Error")</f>
        <v>Error</v>
      </c>
      <c r="AJ14" s="25">
        <f ca="1">IFERROR((1+'US Inflation'!$C15)*(1+('Black Market End of Year'!AJ14-'Black Market End of Year'!AJ13)/'Black Market End of Year'!AJ13)-1,"Error")</f>
        <v>7.5362318840579645E-2</v>
      </c>
      <c r="AK14" s="25" t="str">
        <f ca="1">IFERROR((1+'US Inflation'!$C15)*(1+('Black Market End of Year'!AK14-'Black Market End of Year'!AK13)/'Black Market End of Year'!AK13)-1,"Error")</f>
        <v>Error</v>
      </c>
      <c r="AL14" s="25">
        <f ca="1">IFERROR((1+'US Inflation'!$C15)*(1+('Black Market End of Year'!AL14-'Black Market End of Year'!AL13)/'Black Market End of Year'!AL13)-1,"Error")</f>
        <v>9.1168846471072484E-3</v>
      </c>
      <c r="AM14" s="25" t="str">
        <f ca="1">IFERROR((1+'US Inflation'!$C15)*(1+('Black Market End of Year'!AM14-'Black Market End of Year'!AM13)/'Black Market End of Year'!AM13)-1,"Error")</f>
        <v>Error</v>
      </c>
      <c r="AN14" s="25" t="str">
        <f ca="1">IFERROR((1+'US Inflation'!$C15)*(1+('Black Market End of Year'!AN14-'Black Market End of Year'!AN13)/'Black Market End of Year'!AN13)-1,"Error")</f>
        <v>Error</v>
      </c>
      <c r="AO14" s="25" t="str">
        <f ca="1">IFERROR((1+'US Inflation'!$C15)*(1+('Black Market End of Year'!AO14-'Black Market End of Year'!AO13)/'Black Market End of Year'!AO13)-1,"Error")</f>
        <v>Error</v>
      </c>
      <c r="AP14" s="25" t="str">
        <f ca="1">IFERROR((1+'US Inflation'!$C15)*(1+('Black Market End of Year'!AP14-'Black Market End of Year'!AP13)/'Black Market End of Year'!AP13)-1,"Error")</f>
        <v>Error</v>
      </c>
      <c r="AQ14" s="25">
        <f ca="1">IFERROR((1+'US Inflation'!$C15)*(1+('Black Market End of Year'!AQ14-'Black Market End of Year'!AQ13)/'Black Market End of Year'!AQ13)-1,"Error")</f>
        <v>0.46810671097572221</v>
      </c>
      <c r="AR14" s="25">
        <f ca="1">IFERROR((1+'US Inflation'!$C15)*(1+('Black Market End of Year'!AR14-'Black Market End of Year'!AR13)/'Black Market End of Year'!AR13)-1,"Error")</f>
        <v>-8.2992327365729035E-2</v>
      </c>
      <c r="AS14" s="25" t="str">
        <f ca="1">IFERROR((1+'US Inflation'!$C15)*(1+('Black Market End of Year'!AS14-'Black Market End of Year'!AS13)/'Black Market End of Year'!AS13)-1,"Error")</f>
        <v>Error</v>
      </c>
      <c r="AT14" s="25" t="str">
        <f ca="1">IFERROR((1+'US Inflation'!$C15)*(1+('Black Market End of Year'!AT14-'Black Market End of Year'!AT13)/'Black Market End of Year'!AT13)-1,"Error")</f>
        <v>Error</v>
      </c>
      <c r="AU14" s="25">
        <f ca="1">IFERROR((1+'US Inflation'!$C15)*(1+('Black Market End of Year'!AU14-'Black Market End of Year'!AU13)/'Black Market End of Year'!AU13)-1,"Error")</f>
        <v>0.34258109040717755</v>
      </c>
      <c r="AV14" s="25" t="str">
        <f ca="1">IFERROR((1+'US Inflation'!$C15)*(1+('Black Market End of Year'!AV14-'Black Market End of Year'!AV13)/'Black Market End of Year'!AV13)-1,"Error")</f>
        <v>Error</v>
      </c>
      <c r="AW14" s="25" t="str">
        <f ca="1">IFERROR((1+'US Inflation'!$C15)*(1+('Black Market End of Year'!AW14-'Black Market End of Year'!AW13)/'Black Market End of Year'!AW13)-1,"Error")</f>
        <v>Error</v>
      </c>
      <c r="AX14" s="25" t="str">
        <f ca="1">IFERROR((1+'US Inflation'!$C15)*(1+('Black Market End of Year'!AX14-'Black Market End of Year'!AX13)/'Black Market End of Year'!AX13)-1,"Error")</f>
        <v>Error</v>
      </c>
      <c r="AY14" s="25">
        <f ca="1">IFERROR((1+'US Inflation'!$C15)*(1+('Black Market End of Year'!AY14-'Black Market End of Year'!AY13)/'Black Market End of Year'!AY13)-1,"Error")</f>
        <v>4.6135265700482986E-2</v>
      </c>
      <c r="AZ14" s="25">
        <f ca="1">IFERROR((1+'US Inflation'!$C15)*(1+('Black Market End of Year'!AZ14-'Black Market End of Year'!AZ13)/'Black Market End of Year'!AZ13)-1,"Error")</f>
        <v>2.8985507246376718E-2</v>
      </c>
      <c r="BA14" s="25" t="str">
        <f ca="1">IFERROR((1+'US Inflation'!$C15)*(1+('Black Market End of Year'!BA14-'Black Market End of Year'!BA13)/'Black Market End of Year'!BA13)-1,"Error")</f>
        <v>Error</v>
      </c>
      <c r="BB14" s="25" t="str">
        <f ca="1">IFERROR((1+'US Inflation'!$C15)*(1+('Black Market End of Year'!BB14-'Black Market End of Year'!BB13)/'Black Market End of Year'!BB13)-1,"Error")</f>
        <v>Error</v>
      </c>
      <c r="BC14" s="25">
        <f ca="1">IFERROR((1+'US Inflation'!$C15)*(1+('Black Market End of Year'!BC14-'Black Market End of Year'!BC13)/'Black Market End of Year'!BC13)-1,"Error")</f>
        <v>2.8985507246376718E-2</v>
      </c>
      <c r="BD14" s="25" t="str">
        <f ca="1">IFERROR((1+'US Inflation'!$C15)*(1+('Black Market End of Year'!BD14-'Black Market End of Year'!BD13)/'Black Market End of Year'!BD13)-1,"Error")</f>
        <v>Error</v>
      </c>
      <c r="BE14" s="25" t="str">
        <f ca="1">IFERROR((1+'US Inflation'!$C15)*(1+('Black Market End of Year'!BE14-'Black Market End of Year'!BE13)/'Black Market End of Year'!BE13)-1,"Error")</f>
        <v>Error</v>
      </c>
      <c r="BF14" s="25">
        <f ca="1">IFERROR((1+'US Inflation'!$C15)*(1+('Black Market End of Year'!BF14-'Black Market End of Year'!BF13)/'Black Market End of Year'!BF13)-1,"Error")</f>
        <v>-0.15439804850050221</v>
      </c>
      <c r="BG14" s="25">
        <f ca="1">IFERROR((1+'US Inflation'!$C15)*(1+('Black Market End of Year'!BG14-'Black Market End of Year'!BG13)/'Black Market End of Year'!BG13)-1,"Error")</f>
        <v>-1.4064697609001975E-3</v>
      </c>
      <c r="BH14" s="25" t="str">
        <f ca="1">IFERROR((1+'US Inflation'!$C15)*(1+('Black Market End of Year'!BH14-'Black Market End of Year'!BH13)/'Black Market End of Year'!BH13)-1,"Error")</f>
        <v>Error</v>
      </c>
      <c r="BI14" s="25" t="str">
        <f ca="1">IFERROR((1+'US Inflation'!$C15)*(1+('Black Market End of Year'!BI14-'Black Market End of Year'!BI13)/'Black Market End of Year'!BI13)-1,"Error")</f>
        <v>Error</v>
      </c>
      <c r="BJ14" s="25">
        <f ca="1">IFERROR((1+'US Inflation'!$C15)*(1+('Black Market End of Year'!BJ14-'Black Market End of Year'!BJ13)/'Black Market End of Year'!BJ13)-1,"Error")</f>
        <v>2.8985507246376718E-2</v>
      </c>
      <c r="BK14" s="25">
        <f ca="1">IFERROR((1+'US Inflation'!$C15)*(1+('Black Market End of Year'!BK14-'Black Market End of Year'!BK13)/'Black Market End of Year'!BK13)-1,"Error")</f>
        <v>2.9603887959866126E-2</v>
      </c>
      <c r="BL14" s="25">
        <f ca="1">IFERROR((1+'US Inflation'!$C15)*(1+('Black Market End of Year'!BL14-'Black Market End of Year'!BL13)/'Black Market End of Year'!BL13)-1,"Error")</f>
        <v>4.4858523119390981E-3</v>
      </c>
      <c r="BM14" s="25" t="str">
        <f ca="1">IFERROR((1+'US Inflation'!$C15)*(1+('Black Market End of Year'!BM14-'Black Market End of Year'!BM13)/'Black Market End of Year'!BM13)-1,"Error")</f>
        <v>Error</v>
      </c>
      <c r="BN14" s="25" t="str">
        <f ca="1">IFERROR((1+'US Inflation'!$C15)*(1+('Black Market End of Year'!BN14-'Black Market End of Year'!BN13)/'Black Market End of Year'!BN13)-1,"Error")</f>
        <v>Error</v>
      </c>
      <c r="BO14" s="25" t="str">
        <f ca="1">IFERROR((1+'US Inflation'!$C15)*(1+('Black Market End of Year'!BO14-'Black Market End of Year'!BO13)/'Black Market End of Year'!BO13)-1,"Error")</f>
        <v>Error</v>
      </c>
      <c r="BP14" s="25" t="str">
        <f ca="1">IFERROR((1+'US Inflation'!$C15)*(1+('Black Market End of Year'!BP14-'Black Market End of Year'!BP13)/'Black Market End of Year'!BP13)-1,"Error")</f>
        <v>Error</v>
      </c>
      <c r="BQ14" s="25" t="str">
        <f ca="1">IFERROR((1+'US Inflation'!$C15)*(1+('Black Market End of Year'!BQ14-'Black Market End of Year'!BQ13)/'Black Market End of Year'!BQ13)-1,"Error")</f>
        <v>Error</v>
      </c>
      <c r="BR14" s="25" t="str">
        <f ca="1">IFERROR((1+'US Inflation'!$C15)*(1+('Black Market End of Year'!BR14-'Black Market End of Year'!BR13)/'Black Market End of Year'!BR13)-1,"Error")</f>
        <v>Error</v>
      </c>
      <c r="BS14" s="25" t="str">
        <f ca="1">IFERROR((1+'US Inflation'!$C15)*(1+('Black Market End of Year'!BS14-'Black Market End of Year'!BS13)/'Black Market End of Year'!BS13)-1,"Error")</f>
        <v>Error</v>
      </c>
      <c r="BT14" s="25" t="str">
        <f ca="1">IFERROR((1+'US Inflation'!$C15)*(1+('Black Market End of Year'!BT14-'Black Market End of Year'!BT13)/'Black Market End of Year'!BT13)-1,"Error")</f>
        <v>Error</v>
      </c>
      <c r="BU14" s="25" t="str">
        <f ca="1">IFERROR((1+'US Inflation'!$C15)*(1+('Black Market End of Year'!BU14-'Black Market End of Year'!BU13)/'Black Market End of Year'!BU13)-1,"Error")</f>
        <v>Error</v>
      </c>
      <c r="BV14" s="25">
        <f ca="1">IFERROR((1+'US Inflation'!$C15)*(1+('Black Market End of Year'!BV14-'Black Market End of Year'!BV13)/'Black Market End of Year'!BV13)-1,"Error")</f>
        <v>-1.4340198321891706E-2</v>
      </c>
      <c r="BW14" s="25">
        <f ca="1">IFERROR((1+'US Inflation'!$C15)*(1+('Black Market End of Year'!BW14-'Black Market End of Year'!BW13)/'Black Market End of Year'!BW13)-1,"Error")</f>
        <v>6.3356630661704605E-2</v>
      </c>
      <c r="BX14" s="25" t="str">
        <f ca="1">IFERROR((1+'US Inflation'!$C15)*(1+('Black Market End of Year'!BX14-'Black Market End of Year'!BX13)/'Black Market End of Year'!BX13)-1,"Error")</f>
        <v>Error</v>
      </c>
      <c r="BY14" s="25" t="str">
        <f ca="1">IFERROR((1+'US Inflation'!$C15)*(1+('Black Market End of Year'!BY14-'Black Market End of Year'!BY13)/'Black Market End of Year'!BY13)-1,"Error")</f>
        <v>Error</v>
      </c>
      <c r="BZ14" s="25" t="str">
        <f ca="1">IFERROR((1+'US Inflation'!$C15)*(1+('Black Market End of Year'!BZ14-'Black Market End of Year'!BZ13)/'Black Market End of Year'!BZ13)-1,"Error")</f>
        <v>Error</v>
      </c>
      <c r="CA14" s="25" t="str">
        <f ca="1">IFERROR((1+'US Inflation'!$C15)*(1+('Black Market End of Year'!CA14-'Black Market End of Year'!CA13)/'Black Market End of Year'!CA13)-1,"Error")</f>
        <v>Error</v>
      </c>
      <c r="CB14" s="25" t="str">
        <f ca="1">IFERROR((1+'US Inflation'!$C15)*(1+('Black Market End of Year'!CB14-'Black Market End of Year'!CB13)/'Black Market End of Year'!CB13)-1,"Error")</f>
        <v>Error</v>
      </c>
      <c r="CC14" s="25">
        <f ca="1">IFERROR((1+'US Inflation'!$C15)*(1+('Black Market End of Year'!CC14-'Black Market End of Year'!CC13)/'Black Market End of Year'!CC13)-1,"Error")</f>
        <v>1.9232090116079403E-2</v>
      </c>
      <c r="CD14" s="25" t="str">
        <f ca="1">IFERROR((1+'US Inflation'!$C15)*(1+('Black Market End of Year'!CD14-'Black Market End of Year'!CD13)/'Black Market End of Year'!CD13)-1,"Error")</f>
        <v>Error</v>
      </c>
      <c r="CE14" s="25" t="str">
        <f ca="1">IFERROR((1+'US Inflation'!$C15)*(1+('Black Market End of Year'!CE14-'Black Market End of Year'!CE13)/'Black Market End of Year'!CE13)-1,"Error")</f>
        <v>Error</v>
      </c>
      <c r="CF14" s="25">
        <f ca="1">IFERROR((1+'US Inflation'!$C15)*(1+('Black Market End of Year'!CF14-'Black Market End of Year'!CF13)/'Black Market End of Year'!CF13)-1,"Error")</f>
        <v>5.12061245124944E-2</v>
      </c>
      <c r="CG14" s="25" t="str">
        <f ca="1">IFERROR((1+'US Inflation'!$C15)*(1+('Black Market End of Year'!CG14-'Black Market End of Year'!CG13)/'Black Market End of Year'!CG13)-1,"Error")</f>
        <v>Error</v>
      </c>
      <c r="CH14" s="25" t="str">
        <f ca="1">IFERROR((1+'US Inflation'!$C15)*(1+('Black Market End of Year'!CH14-'Black Market End of Year'!CH13)/'Black Market End of Year'!CH13)-1,"Error")</f>
        <v>Error</v>
      </c>
      <c r="CI14" s="25" t="str">
        <f ca="1">IFERROR((1+'US Inflation'!$C15)*(1+('Black Market End of Year'!CI14-'Black Market End of Year'!CI13)/'Black Market End of Year'!CI13)-1,"Error")</f>
        <v>Error</v>
      </c>
      <c r="CJ14" s="25" t="str">
        <f ca="1">IFERROR((1+'US Inflation'!$C15)*(1+('Black Market End of Year'!CJ14-'Black Market End of Year'!CJ13)/'Black Market End of Year'!CJ13)-1,"Error")</f>
        <v>Error</v>
      </c>
      <c r="CK14" s="25" t="str">
        <f ca="1">IFERROR((1+'US Inflation'!$C15)*(1+('Black Market End of Year'!CK14-'Black Market End of Year'!CK13)/'Black Market End of Year'!CK13)-1,"Error")</f>
        <v>Error</v>
      </c>
      <c r="CL14" s="25" t="str">
        <f ca="1">IFERROR((1+'US Inflation'!$C15)*(1+('Black Market End of Year'!CL14-'Black Market End of Year'!CL13)/'Black Market End of Year'!CL13)-1,"Error")</f>
        <v>Error</v>
      </c>
      <c r="CM14" s="25" t="str">
        <f ca="1">IFERROR((1+'US Inflation'!$C15)*(1+('Black Market End of Year'!CM14-'Black Market End of Year'!CM13)/'Black Market End of Year'!CM13)-1,"Error")</f>
        <v>Error</v>
      </c>
      <c r="CN14" s="25" t="str">
        <f ca="1">IFERROR((1+'US Inflation'!$C15)*(1+('Black Market End of Year'!CN14-'Black Market End of Year'!CN13)/'Black Market End of Year'!CN13)-1,"Error")</f>
        <v>Error</v>
      </c>
      <c r="CO14" s="25" t="str">
        <f ca="1">IFERROR((1+'US Inflation'!$C15)*(1+('Black Market End of Year'!CO14-'Black Market End of Year'!CO13)/'Black Market End of Year'!CO13)-1,"Error")</f>
        <v>Error</v>
      </c>
      <c r="CP14" s="25">
        <f ca="1">IFERROR((1+'US Inflation'!$C15)*(1+('Black Market End of Year'!CP14-'Black Market End of Year'!CP13)/'Black Market End of Year'!CP13)-1,"Error")</f>
        <v>-1</v>
      </c>
      <c r="CQ14" s="25">
        <f ca="1">IFERROR((1+'US Inflation'!$C15)*(1+('Black Market End of Year'!CQ14-'Black Market End of Year'!CQ13)/'Black Market End of Year'!CQ13)-1,"Error")</f>
        <v>2.8985507246376718E-2</v>
      </c>
      <c r="CR14" s="25">
        <f ca="1">IFERROR((1+'US Inflation'!$C15)*(1+('Black Market End of Year'!CR14-'Black Market End of Year'!CR13)/'Black Market End of Year'!CR13)-1,"Error")</f>
        <v>1.0548053618241848E-2</v>
      </c>
      <c r="CS14" s="25">
        <f ca="1">IFERROR((1+'US Inflation'!$C15)*(1+('Black Market End of Year'!CS14-'Black Market End of Year'!CS13)/'Black Market End of Year'!CS13)-1,"Error")</f>
        <v>-0.24804905239687847</v>
      </c>
      <c r="CT14" s="25">
        <f ca="1">IFERROR((1+'US Inflation'!$C15)*(1+('Black Market End of Year'!CT14-'Black Market End of Year'!CT13)/'Black Market End of Year'!CT13)-1,"Error")</f>
        <v>0.23418781938510502</v>
      </c>
      <c r="CU14" s="25">
        <f ca="1">IFERROR((1+'US Inflation'!$C15)*(1+('Black Market End of Year'!CU14-'Black Market End of Year'!CU13)/'Black Market End of Year'!CU13)-1,"Error")</f>
        <v>-3.9855072463768182E-2</v>
      </c>
      <c r="CV14" s="25">
        <f ca="1">IFERROR((1+'US Inflation'!$C15)*(1+('Black Market End of Year'!CV14-'Black Market End of Year'!CV13)/'Black Market End of Year'!CV13)-1,"Error")</f>
        <v>0.99229108849830383</v>
      </c>
      <c r="CW14" s="25">
        <f ca="1">IFERROR((1+'US Inflation'!$C15)*(1+('Black Market End of Year'!CW14-'Black Market End of Year'!CW13)/'Black Market End of Year'!CW13)-1,"Error")</f>
        <v>-1.2948071418836138E-2</v>
      </c>
      <c r="CX14" s="25">
        <f ca="1">IFERROR((1+'US Inflation'!$C15)*(1+('Black Market End of Year'!CX14-'Black Market End of Year'!CX13)/'Black Market End of Year'!CX13)-1,"Error")</f>
        <v>9.5706863549358534E-3</v>
      </c>
      <c r="CY14" s="25">
        <f ca="1">IFERROR((1+'US Inflation'!$C15)*(1+('Black Market End of Year'!CY14-'Black Market End of Year'!CY13)/'Black Market End of Year'!CY13)-1,"Error")</f>
        <v>-1.1729746637472727E-2</v>
      </c>
      <c r="CZ14" s="25" t="str">
        <f ca="1">IFERROR((1+'US Inflation'!$C15)*(1+('Black Market End of Year'!CZ14-'Black Market End of Year'!CZ13)/'Black Market End of Year'!CZ13)-1,"Error")</f>
        <v>Error</v>
      </c>
      <c r="DA14" s="25">
        <f ca="1">IFERROR((1+'US Inflation'!$C15)*(1+('Black Market End of Year'!DA14-'Black Market End of Year'!DA13)/'Black Market End of Year'!DA13)-1,"Error")</f>
        <v>6.4880350522413144E-2</v>
      </c>
      <c r="DB14" s="25">
        <f ca="1">IFERROR((1+'US Inflation'!$C15)*(1+('Black Market End of Year'!DB14-'Black Market End of Year'!DB13)/'Black Market End of Year'!DB13)-1,"Error")</f>
        <v>2.791192686160926E-2</v>
      </c>
      <c r="DC14" s="25" t="str">
        <f ca="1">IFERROR((1+'US Inflation'!$C15)*(1+('Black Market End of Year'!DC14-'Black Market End of Year'!DC13)/'Black Market End of Year'!DC13)-1,"Error")</f>
        <v>Error</v>
      </c>
      <c r="DD14" s="25">
        <f ca="1">IFERROR((1+'US Inflation'!$C15)*(1+('Black Market End of Year'!DD14-'Black Market End of Year'!DD13)/'Black Market End of Year'!DD13)-1,"Error")</f>
        <v>5.833333333333357E-3</v>
      </c>
      <c r="DE14" s="25" t="str">
        <f ca="1">IFERROR((1+'US Inflation'!$C15)*(1+('Black Market End of Year'!DE14-'Black Market End of Year'!DE13)/'Black Market End of Year'!DE13)-1,"Error")</f>
        <v>Error</v>
      </c>
      <c r="DF14" s="25">
        <f ca="1">IFERROR((1+'US Inflation'!$C15)*(1+('Black Market End of Year'!DF14-'Black Market End of Year'!DF13)/'Black Market End of Year'!DF13)-1,"Error")</f>
        <v>-3.0379041248606575E-2</v>
      </c>
      <c r="DG14" s="25" t="str">
        <f ca="1">IFERROR((1+'US Inflation'!$C15)*(1+('Black Market End of Year'!DG14-'Black Market End of Year'!DG13)/'Black Market End of Year'!DG13)-1,"Error")</f>
        <v>Error</v>
      </c>
      <c r="DH14" s="25" t="str">
        <f ca="1">IFERROR((1+'US Inflation'!$C15)*(1+('Black Market End of Year'!DH14-'Black Market End of Year'!DH13)/'Black Market End of Year'!DH13)-1,"Error")</f>
        <v>Error</v>
      </c>
      <c r="DI14" s="25" t="str">
        <f ca="1">IFERROR((1+'US Inflation'!$C15)*(1+('Black Market End of Year'!DI14-'Black Market End of Year'!DI13)/'Black Market End of Year'!DI13)-1,"Error")</f>
        <v>Error</v>
      </c>
      <c r="DJ14" s="25" t="str">
        <f ca="1">IFERROR((1+'US Inflation'!$C15)*(1+('Black Market End of Year'!DJ14-'Black Market End of Year'!DJ13)/'Black Market End of Year'!DJ13)-1,"Error")</f>
        <v>Error</v>
      </c>
      <c r="DK14" s="25">
        <f ca="1">IFERROR((1+'US Inflation'!$C15)*(1+('Black Market End of Year'!DK14-'Black Market End of Year'!DK13)/'Black Market End of Year'!DK13)-1,"Error")</f>
        <v>0.20391304347826078</v>
      </c>
      <c r="DL14" s="25" t="str">
        <f ca="1">IFERROR((1+'US Inflation'!$C15)*(1+('Black Market End of Year'!DL14-'Black Market End of Year'!DL13)/'Black Market End of Year'!DL13)-1,"Error")</f>
        <v>Error</v>
      </c>
      <c r="DM14" s="25" t="str">
        <f ca="1">IFERROR((1+'US Inflation'!$C15)*(1+('Black Market End of Year'!DM14-'Black Market End of Year'!DM13)/'Black Market End of Year'!DM13)-1,"Error")</f>
        <v>Error</v>
      </c>
      <c r="DN14" s="25" t="str">
        <f ca="1">IFERROR((1+'US Inflation'!$C15)*(1+('Black Market End of Year'!DN14-'Black Market End of Year'!DN13)/'Black Market End of Year'!DN13)-1,"Error")</f>
        <v>Error</v>
      </c>
      <c r="DO14" s="25">
        <f ca="1">IFERROR((1+'US Inflation'!$C15)*(1+('Black Market End of Year'!DO14-'Black Market End of Year'!DO13)/'Black Market End of Year'!DO13)-1,"Error")</f>
        <v>-3.8859691033603982E-2</v>
      </c>
      <c r="DP14" s="25" t="str">
        <f ca="1">IFERROR((1+'US Inflation'!$C15)*(1+('Black Market End of Year'!DP14-'Black Market End of Year'!DP13)/'Black Market End of Year'!DP13)-1,"Error")</f>
        <v>Error</v>
      </c>
      <c r="DQ14" s="25">
        <f ca="1">IFERROR((1+'US Inflation'!$C15)*(1+('Black Market End of Year'!DQ14-'Black Market End of Year'!DQ13)/'Black Market End of Year'!DQ13)-1,"Error")</f>
        <v>2.7359937724660499E-2</v>
      </c>
      <c r="DR14" s="25" t="str">
        <f ca="1">IFERROR((1+'US Inflation'!$C15)*(1+('Black Market End of Year'!DR14-'Black Market End of Year'!DR13)/'Black Market End of Year'!DR13)-1,"Error")</f>
        <v>Error</v>
      </c>
      <c r="DS14" s="25" t="str">
        <f ca="1">IFERROR((1+'US Inflation'!$C15)*(1+('Black Market End of Year'!DS14-'Black Market End of Year'!DS13)/'Black Market End of Year'!DS13)-1,"Error")</f>
        <v>Error</v>
      </c>
      <c r="DT14" s="25">
        <f ca="1">IFERROR((1+'US Inflation'!$C15)*(1+('Black Market End of Year'!DT14-'Black Market End of Year'!DT13)/'Black Market End of Year'!DT13)-1,"Error")</f>
        <v>0.12045067838488066</v>
      </c>
      <c r="DU14" s="25" t="str">
        <f ca="1">IFERROR((1+'US Inflation'!$C15)*(1+('Black Market End of Year'!DU14-'Black Market End of Year'!DU13)/'Black Market End of Year'!DU13)-1,"Error")</f>
        <v>Error</v>
      </c>
      <c r="DV14" s="25" t="str">
        <f ca="1">IFERROR((1+'US Inflation'!$C15)*(1+('Black Market End of Year'!DV14-'Black Market End of Year'!DV13)/'Black Market End of Year'!DV13)-1,"Error")</f>
        <v>Error</v>
      </c>
      <c r="DW14" s="25">
        <f ca="1">IFERROR((1+'US Inflation'!$C15)*(1+('Black Market End of Year'!DW14-'Black Market End of Year'!DW13)/'Black Market End of Year'!DW13)-1,"Error")</f>
        <v>1.6735679779157797E-2</v>
      </c>
      <c r="DX14" s="25" t="str">
        <f ca="1">IFERROR((1+'US Inflation'!$C15)*(1+('Black Market End of Year'!DX14-'Black Market End of Year'!DX13)/'Black Market End of Year'!DX13)-1,"Error")</f>
        <v>Error</v>
      </c>
      <c r="DY14" s="25" t="str">
        <f ca="1">IFERROR((1+'US Inflation'!$C15)*(1+('Black Market End of Year'!DY14-'Black Market End of Year'!DY13)/'Black Market End of Year'!DY13)-1,"Error")</f>
        <v>Error</v>
      </c>
      <c r="DZ14" s="25" t="str">
        <f ca="1">IFERROR((1+'US Inflation'!$C15)*(1+('Black Market End of Year'!DZ14-'Black Market End of Year'!DZ13)/'Black Market End of Year'!DZ13)-1,"Error")</f>
        <v>Error</v>
      </c>
      <c r="EA14" s="25" t="str">
        <f ca="1">IFERROR((1+'US Inflation'!$C15)*(1+('Black Market End of Year'!EA14-'Black Market End of Year'!EA13)/'Black Market End of Year'!EA13)-1,"Error")</f>
        <v>Error</v>
      </c>
      <c r="EB14" s="25">
        <f ca="1">IFERROR((1+'US Inflation'!$C15)*(1+('Black Market End of Year'!EB14-'Black Market End of Year'!EB13)/'Black Market End of Year'!EB13)-1,"Error")</f>
        <v>9.6920289855071395E-3</v>
      </c>
      <c r="EC14" s="25" t="str">
        <f ca="1">IFERROR((1+'US Inflation'!$C15)*(1+('Black Market End of Year'!EC14-'Black Market End of Year'!EC13)/'Black Market End of Year'!EC13)-1,"Error")</f>
        <v>Error</v>
      </c>
      <c r="ED14" s="25" t="str">
        <f ca="1">IFERROR((1+'US Inflation'!$C15)*(1+('Black Market End of Year'!ED14-'Black Market End of Year'!ED13)/'Black Market End of Year'!ED13)-1,"Error")</f>
        <v>Error</v>
      </c>
      <c r="EE14" s="25" t="str">
        <f ca="1">IFERROR((1+'US Inflation'!$C15)*(1+('Black Market End of Year'!EE14-'Black Market End of Year'!EE13)/'Black Market End of Year'!EE13)-1,"Error")</f>
        <v>Error</v>
      </c>
      <c r="EF14" s="25" t="str">
        <f ca="1">IFERROR((1+'US Inflation'!$C15)*(1+('Black Market End of Year'!EF14-'Black Market End of Year'!EF13)/'Black Market End of Year'!EF13)-1,"Error")</f>
        <v>Error</v>
      </c>
      <c r="EG14" s="25" t="str">
        <f ca="1">IFERROR((1+'US Inflation'!$C15)*(1+('Black Market End of Year'!EG14-'Black Market End of Year'!EG13)/'Black Market End of Year'!EG13)-1,"Error")</f>
        <v>Error</v>
      </c>
      <c r="EH14" s="25" t="str">
        <f ca="1">IFERROR((1+'US Inflation'!$C15)*(1+('Black Market End of Year'!EH14-'Black Market End of Year'!EH13)/'Black Market End of Year'!EH13)-1,"Error")</f>
        <v>Error</v>
      </c>
      <c r="EI14" s="25" t="str">
        <f ca="1">IFERROR((1+'US Inflation'!$C15)*(1+('Black Market End of Year'!EI14-'Black Market End of Year'!EI13)/'Black Market End of Year'!EI13)-1,"Error")</f>
        <v>Error</v>
      </c>
      <c r="EJ14" s="25" t="str">
        <f ca="1">IFERROR((1+'US Inflation'!$C15)*(1+('Black Market End of Year'!EJ14-'Black Market End of Year'!EJ13)/'Black Market End of Year'!EJ13)-1,"Error")</f>
        <v>Error</v>
      </c>
      <c r="EK14" s="25">
        <f ca="1">IFERROR((1+'US Inflation'!$C15)*(1+('Black Market End of Year'!EK14-'Black Market End of Year'!EK13)/'Black Market End of Year'!EK13)-1,"Error")</f>
        <v>2.8985507246376718E-2</v>
      </c>
      <c r="EL14" s="25" t="str">
        <f ca="1">IFERROR((1+'US Inflation'!$C15)*(1+('Black Market End of Year'!EL14-'Black Market End of Year'!EL13)/'Black Market End of Year'!EL13)-1,"Error")</f>
        <v>Error</v>
      </c>
      <c r="EM14" s="25" t="str">
        <f ca="1">IFERROR((1+'US Inflation'!$C15)*(1+('Black Market End of Year'!EM14-'Black Market End of Year'!EM13)/'Black Market End of Year'!EM13)-1,"Error")</f>
        <v>Error</v>
      </c>
      <c r="EN14" s="25" t="str">
        <f ca="1">IFERROR((1+'US Inflation'!$C15)*(1+('Black Market End of Year'!EN14-'Black Market End of Year'!EN13)/'Black Market End of Year'!EN13)-1,"Error")</f>
        <v>Error</v>
      </c>
      <c r="EO14" s="25" t="str">
        <f ca="1">IFERROR((1+'US Inflation'!$C15)*(1+('Black Market End of Year'!EO14-'Black Market End of Year'!EO13)/'Black Market End of Year'!EO13)-1,"Error")</f>
        <v>Error</v>
      </c>
      <c r="EP14" s="25" t="str">
        <f ca="1">IFERROR((1+'US Inflation'!$C15)*(1+('Black Market End of Year'!EP14-'Black Market End of Year'!EP13)/'Black Market End of Year'!EP13)-1,"Error")</f>
        <v>Error</v>
      </c>
      <c r="EQ14" s="25" t="str">
        <f ca="1">IFERROR((1+'US Inflation'!$C15)*(1+('Black Market End of Year'!EQ14-'Black Market End of Year'!EQ13)/'Black Market End of Year'!EQ13)-1,"Error")</f>
        <v>Error</v>
      </c>
      <c r="ER14" s="25" t="str">
        <f ca="1">IFERROR((1+'US Inflation'!$C15)*(1+('Black Market End of Year'!ER14-'Black Market End of Year'!ER13)/'Black Market End of Year'!ER13)-1,"Error")</f>
        <v>Error</v>
      </c>
      <c r="ES14" s="25" t="str">
        <f ca="1">IFERROR((1+'US Inflation'!$C15)*(1+('Black Market End of Year'!ES14-'Black Market End of Year'!ES13)/'Black Market End of Year'!ES13)-1,"Error")</f>
        <v>Error</v>
      </c>
      <c r="ET14" s="25">
        <f ca="1">IFERROR((1+'US Inflation'!$C15)*(1+('Black Market End of Year'!ET14-'Black Market End of Year'!ET13)/'Black Market End of Year'!ET13)-1,"Error")</f>
        <v>0.11228433402346427</v>
      </c>
      <c r="EU14" s="25" t="str">
        <f ca="1">IFERROR((1+'US Inflation'!$C15)*(1+('Black Market End of Year'!EU14-'Black Market End of Year'!EU13)/'Black Market End of Year'!EU13)-1,"Error")</f>
        <v>Error</v>
      </c>
      <c r="EV14" s="25" t="str">
        <f ca="1">IFERROR((1+'US Inflation'!$C15)*(1+('Black Market End of Year'!EV14-'Black Market End of Year'!EV13)/'Black Market End of Year'!EV13)-1,"Error")</f>
        <v>Error</v>
      </c>
      <c r="EW14" s="25">
        <f ca="1">IFERROR((1+'US Inflation'!$C15)*(1+('Black Market End of Year'!EW14-'Black Market End of Year'!EW13)/'Black Market End of Year'!EW13)-1,"Error")</f>
        <v>0.11562288803784604</v>
      </c>
      <c r="EX14" s="25">
        <f ca="1">IFERROR((1+'US Inflation'!$C15)*(1+('Black Market End of Year'!EX14-'Black Market End of Year'!EX13)/'Black Market End of Year'!EX13)-1,"Error")</f>
        <v>-1.7786561264822254E-2</v>
      </c>
      <c r="EY14" s="25" t="str">
        <f ca="1">IFERROR((1+'US Inflation'!$C15)*(1+('Black Market End of Year'!EY14-'Black Market End of Year'!EY13)/'Black Market End of Year'!EY13)-1,"Error")</f>
        <v>Error</v>
      </c>
      <c r="EZ14" s="25" t="str">
        <f ca="1">IFERROR((1+'US Inflation'!$C15)*(1+('Black Market End of Year'!EZ14-'Black Market End of Year'!EZ13)/'Black Market End of Year'!EZ13)-1,"Error")</f>
        <v>Error</v>
      </c>
      <c r="FA14" s="25">
        <f ca="1">IFERROR((1+'US Inflation'!$C15)*(1+('Black Market End of Year'!FA14-'Black Market End of Year'!FA13)/'Black Market End of Year'!FA13)-1,"Error")</f>
        <v>4.6135265700482986E-2</v>
      </c>
      <c r="FB14" s="25">
        <f ca="1">IFERROR((1+'US Inflation'!$C15)*(1+('Black Market End of Year'!FB14-'Black Market End of Year'!FB13)/'Black Market End of Year'!FB13)-1,"Error")</f>
        <v>4.9565217391304373E-2</v>
      </c>
      <c r="FC14" s="25" t="str">
        <f ca="1">IFERROR((1+'US Inflation'!$C15)*(1+('Black Market End of Year'!FC14-'Black Market End of Year'!FC13)/'Black Market End of Year'!FC13)-1,"Error")</f>
        <v>Error</v>
      </c>
      <c r="FD14" s="25" t="str">
        <f ca="1">IFERROR((1+'US Inflation'!$C15)*(1+('Black Market End of Year'!FD14-'Black Market End of Year'!FD13)/'Black Market End of Year'!FD13)-1,"Error")</f>
        <v>Error</v>
      </c>
      <c r="FE14" s="25" t="str">
        <f ca="1">IFERROR((1+'US Inflation'!$C15)*(1+('Black Market End of Year'!FE14-'Black Market End of Year'!FE13)/'Black Market End of Year'!FE13)-1,"Error")</f>
        <v>Error</v>
      </c>
      <c r="FF14" s="25" t="str">
        <f ca="1">IFERROR((1+'US Inflation'!$C15)*(1+('Black Market End of Year'!FF14-'Black Market End of Year'!FF13)/'Black Market End of Year'!FF13)-1,"Error")</f>
        <v>Error</v>
      </c>
      <c r="FG14" s="25" t="str">
        <f ca="1">IFERROR((1+'US Inflation'!$C15)*(1+('Black Market End of Year'!FG14-'Black Market End of Year'!FG13)/'Black Market End of Year'!FG13)-1,"Error")</f>
        <v>Error</v>
      </c>
      <c r="FH14" s="25">
        <f ca="1">IFERROR((1+'US Inflation'!$C15)*(1+('Black Market End of Year'!FH14-'Black Market End of Year'!FH13)/'Black Market End of Year'!FH13)-1,"Error")</f>
        <v>-1.3831339363875261E-2</v>
      </c>
      <c r="FI14" s="25" t="str">
        <f ca="1">IFERROR((1+'US Inflation'!$C15)*(1+('Black Market End of Year'!FI14-'Black Market End of Year'!FI13)/'Black Market End of Year'!FI13)-1,"Error")</f>
        <v>Error</v>
      </c>
      <c r="FJ14" s="25">
        <f ca="1">IFERROR((1+'US Inflation'!$C15)*(1+('Black Market End of Year'!FJ14-'Black Market End of Year'!FJ13)/'Black Market End of Year'!FJ13)-1,"Error")</f>
        <v>-3.1941266209000729E-2</v>
      </c>
      <c r="FK14" s="25" t="str">
        <f ca="1">IFERROR((1+'US Inflation'!$C15)*(1+('Black Market End of Year'!FK14-'Black Market End of Year'!FK13)/'Black Market End of Year'!FK13)-1,"Error")</f>
        <v>Error</v>
      </c>
      <c r="FL14" s="25" t="str">
        <f ca="1">IFERROR((1+'US Inflation'!$C15)*(1+('Black Market End of Year'!FL14-'Black Market End of Year'!FL13)/'Black Market End of Year'!FL13)-1,"Error")</f>
        <v>Error</v>
      </c>
      <c r="FM14" s="25" t="str">
        <f ca="1">IFERROR((1+'US Inflation'!$C15)*(1+('Black Market End of Year'!FM14-'Black Market End of Year'!FM13)/'Black Market End of Year'!FM13)-1,"Error")</f>
        <v>Error</v>
      </c>
      <c r="FN14" s="25">
        <f ca="1">IFERROR((1+'US Inflation'!$C15)*(1+('Black Market End of Year'!FN14-'Black Market End of Year'!FN13)/'Black Market End of Year'!FN13)-1,"Error")</f>
        <v>5.1395354954101746E-2</v>
      </c>
      <c r="FO14" s="25">
        <f ca="1">IFERROR((1+'US Inflation'!$C15)*(1+('Black Market End of Year'!FO14-'Black Market End of Year'!FO13)/'Black Market End of Year'!FO13)-1,"Error")</f>
        <v>0.35222702784733295</v>
      </c>
      <c r="FP14" s="25">
        <f ca="1">IFERROR((1+'US Inflation'!$C15)*(1+('Black Market End of Year'!FP14-'Black Market End of Year'!FP13)/'Black Market End of Year'!FP13)-1,"Error")</f>
        <v>0.14771460423634331</v>
      </c>
      <c r="FQ14" s="25" t="str">
        <f ca="1">IFERROR((1+'US Inflation'!$C15)*(1+('Black Market End of Year'!FQ14-'Black Market End of Year'!FQ13)/'Black Market End of Year'!FQ13)-1,"Error")</f>
        <v>Error</v>
      </c>
      <c r="FR14" s="25">
        <f ca="1">IFERROR((1+'US Inflation'!$C15)*(1+('Black Market End of Year'!FR14-'Black Market End of Year'!FR13)/'Black Market End of Year'!FR13)-1,"Error")</f>
        <v>-0.30392156862745112</v>
      </c>
      <c r="FS14" s="25">
        <f ca="1">IFERROR((1+'US Inflation'!$C15)*(1+('Black Market End of Year'!FS14-'Black Market End of Year'!FS13)/'Black Market End of Year'!FS13)-1,"Error")</f>
        <v>2.8985507246376718E-2</v>
      </c>
      <c r="FT14" s="25" t="str">
        <f ca="1">IFERROR((1+'US Inflation'!$C15)*(1+('Black Market End of Year'!FT14-'Black Market End of Year'!FT13)/'Black Market End of Year'!FT13)-1,"Error")</f>
        <v>Error</v>
      </c>
      <c r="FU14" s="25" t="str">
        <f ca="1">IFERROR((1+'US Inflation'!$C15)*(1+('Black Market End of Year'!FU14-'Black Market End of Year'!FU13)/'Black Market End of Year'!FU13)-1,"Error")</f>
        <v>Error</v>
      </c>
      <c r="FV14" s="25" t="str">
        <f ca="1">IFERROR((1+'US Inflation'!$C15)*(1+('Black Market End of Year'!FV14-'Black Market End of Year'!FV13)/'Black Market End of Year'!FV13)-1,"Error")</f>
        <v>Error</v>
      </c>
      <c r="FW14" s="25">
        <f ca="1">IFERROR((1+'US Inflation'!$C15)*(1+('Black Market End of Year'!FW14-'Black Market End of Year'!FW13)/'Black Market End of Year'!FW13)-1,"Error")</f>
        <v>1.3853367433930064E-2</v>
      </c>
      <c r="FX14" s="25">
        <f ca="1">IFERROR((1+'US Inflation'!$C15)*(1+('Black Market End of Year'!FX14-'Black Market End of Year'!FX13)/'Black Market End of Year'!FX13)-1,"Error")</f>
        <v>-0.11801242236024845</v>
      </c>
      <c r="FY14" s="25" t="str">
        <f ca="1">IFERROR((1+'US Inflation'!$C15)*(1+('Black Market End of Year'!FY14-'Black Market End of Year'!FY13)/'Black Market End of Year'!FY13)-1,"Error")</f>
        <v>Error</v>
      </c>
      <c r="FZ14" s="25" t="str">
        <f ca="1">IFERROR((1+'US Inflation'!$C15)*(1+('Black Market End of Year'!FZ14-'Black Market End of Year'!FZ13)/'Black Market End of Year'!FZ13)-1,"Error")</f>
        <v>Error</v>
      </c>
      <c r="GA14" s="25" t="str">
        <f ca="1">IFERROR((1+'US Inflation'!$C15)*(1+('Black Market End of Year'!GA14-'Black Market End of Year'!GA13)/'Black Market End of Year'!GA13)-1,"Error")</f>
        <v>Error</v>
      </c>
      <c r="GB14" s="25" t="str">
        <f ca="1">IFERROR((1+'US Inflation'!$C15)*(1+('Black Market End of Year'!GB14-'Black Market End of Year'!GB13)/'Black Market End of Year'!GB13)-1,"Error")</f>
        <v>Error</v>
      </c>
      <c r="GC14" s="25" t="str">
        <f ca="1">IFERROR((1+'US Inflation'!$C15)*(1+('Black Market End of Year'!GC14-'Black Market End of Year'!GC13)/'Black Market End of Year'!GC13)-1,"Error")</f>
        <v>Error</v>
      </c>
      <c r="GD14" s="25" t="str">
        <f ca="1">IFERROR((1+'US Inflation'!$C15)*(1+('Black Market End of Year'!GD14-'Black Market End of Year'!GD13)/'Black Market End of Year'!GD13)-1,"Error")</f>
        <v>Error</v>
      </c>
      <c r="GE14" s="25" t="str">
        <f ca="1">IFERROR((1+'US Inflation'!$C15)*(1+('Black Market End of Year'!GE14-'Black Market End of Year'!GE13)/'Black Market End of Year'!GE13)-1,"Error")</f>
        <v>Error</v>
      </c>
      <c r="GF14" s="25" t="str">
        <f ca="1">IFERROR((1+'US Inflation'!$C15)*(1+('Black Market End of Year'!GF14-'Black Market End of Year'!GF13)/'Black Market End of Year'!GF13)-1,"Error")</f>
        <v>Error</v>
      </c>
      <c r="GG14" s="25" t="str">
        <f ca="1">IFERROR((1+'US Inflation'!$C15)*(1+('Black Market End of Year'!GG14-'Black Market End of Year'!GG13)/'Black Market End of Year'!GG13)-1,"Error")</f>
        <v>Error</v>
      </c>
      <c r="GH14" s="25">
        <f ca="1">IFERROR((1+'US Inflation'!$C15)*(1+('Black Market End of Year'!GH14-'Black Market End of Year'!GH13)/'Black Market End of Year'!GH13)-1,"Error")</f>
        <v>0.34007414897202559</v>
      </c>
      <c r="GI14" s="25" t="str">
        <f ca="1">IFERROR((1+'US Inflation'!$C15)*(1+('Black Market End of Year'!GI14-'Black Market End of Year'!GI13)/'Black Market End of Year'!GI13)-1,"Error")</f>
        <v>Error</v>
      </c>
      <c r="GJ14" s="25">
        <f ca="1">IFERROR((1+'US Inflation'!$C15)*(1+('Black Market End of Year'!GJ14-'Black Market End of Year'!GJ13)/'Black Market End of Year'!GJ13)-1,"Error")</f>
        <v>0.21207396301849069</v>
      </c>
      <c r="GK14" s="25" t="str">
        <f ca="1">IFERROR((1+'US Inflation'!$C15)*(1+('Black Market End of Year'!GK14-'Black Market End of Year'!GK13)/'Black Market End of Year'!GK13)-1,"Error")</f>
        <v>Error</v>
      </c>
      <c r="GL14" s="25" t="str">
        <f ca="1">IFERROR((1+'US Inflation'!$C15)*(1+('Black Market End of Year'!GL14-'Black Market End of Year'!GL13)/'Black Market End of Year'!GL13)-1,"Error")</f>
        <v>Error</v>
      </c>
      <c r="GM14" s="25">
        <f ca="1">IFERROR((1+'US Inflation'!$C15)*(1+('Black Market End of Year'!GM14-'Black Market End of Year'!GM13)/'Black Market End of Year'!GM13)-1,"Error")</f>
        <v>9.6920289855071395E-3</v>
      </c>
      <c r="GN14" s="25" t="str">
        <f ca="1">IFERROR((1+'US Inflation'!$C15)*(1+('Black Market End of Year'!GN14-'Black Market End of Year'!GN13)/'Black Market End of Year'!GN13)-1,"Error")</f>
        <v>Error</v>
      </c>
      <c r="GO14" s="25" t="str">
        <f ca="1">IFERROR((1+'US Inflation'!$C15)*(1+('Black Market End of Year'!GO14-'Black Market End of Year'!GO13)/'Black Market End of Year'!GO13)-1,"Error")</f>
        <v>Error</v>
      </c>
      <c r="GP14" s="25" t="str">
        <f ca="1">IFERROR((1+'US Inflation'!$C15)*(1+('Black Market End of Year'!GP14-'Black Market End of Year'!GP13)/'Black Market End of Year'!GP13)-1,"Error")</f>
        <v>Error</v>
      </c>
      <c r="GQ14" s="25" t="str">
        <f ca="1">IFERROR((1+'US Inflation'!$C15)*(1+('Black Market End of Year'!GQ14-'Black Market End of Year'!GQ13)/'Black Market End of Year'!GQ13)-1,"Error")</f>
        <v>Error</v>
      </c>
      <c r="GR14" s="25" t="str">
        <f ca="1">IFERROR((1+'US Inflation'!$C15)*(1+('Black Market End of Year'!GR14-'Black Market End of Year'!GR13)/'Black Market End of Year'!GR13)-1,"Error")</f>
        <v>Error</v>
      </c>
      <c r="GS14" s="25">
        <f ca="1">IFERROR((1+'US Inflation'!$C15)*(1+('Black Market End of Year'!GS14-'Black Market End of Year'!GS13)/'Black Market End of Year'!GS13)-1,"Error")</f>
        <v>-4.9370918936137986E-3</v>
      </c>
      <c r="GT14" s="25">
        <f ca="1">IFERROR((1+'US Inflation'!$C15)*(1+('Black Market End of Year'!GT14-'Black Market End of Year'!GT13)/'Black Market End of Year'!GT13)-1,"Error")</f>
        <v>2.2125603864734167E-2</v>
      </c>
      <c r="GU14" s="25">
        <f ca="1">IFERROR((1+'US Inflation'!$C15)*(1+('Black Market End of Year'!GU14-'Black Market End of Year'!GU13)/'Black Market End of Year'!GU13)-1,"Error")</f>
        <v>7.905359400836498E-2</v>
      </c>
      <c r="GV14" s="25" t="str">
        <f ca="1">IFERROR((1+'US Inflation'!$C15)*(1+('Black Market End of Year'!GV14-'Black Market End of Year'!GV13)/'Black Market End of Year'!GV13)-1,"Error")</f>
        <v>Error</v>
      </c>
      <c r="GW14" s="25" t="str">
        <f ca="1">IFERROR((1+'US Inflation'!$C15)*(1+('Black Market End of Year'!GW14-'Black Market End of Year'!GW13)/'Black Market End of Year'!GW13)-1,"Error")</f>
        <v>Error</v>
      </c>
      <c r="GX14" s="25" t="str">
        <f ca="1">IFERROR((1+'US Inflation'!$C15)*(1+('Black Market End of Year'!GX14-'Black Market End of Year'!GX13)/'Black Market End of Year'!GX13)-1,"Error")</f>
        <v>Error</v>
      </c>
      <c r="GY14" s="25" t="str">
        <f ca="1">IFERROR((1+'US Inflation'!$C15)*(1+('Black Market End of Year'!GY14-'Black Market End of Year'!GY13)/'Black Market End of Year'!GY13)-1,"Error")</f>
        <v>Error</v>
      </c>
      <c r="GZ14" s="25">
        <f ca="1">IFERROR((1+'US Inflation'!$C15)*(1+('Black Market End of Year'!GZ14-'Black Market End of Year'!GZ13)/'Black Market End of Year'!GZ13)-1,"Error")</f>
        <v>7.5483091787438283E-3</v>
      </c>
      <c r="HA14" s="25">
        <f ca="1">IFERROR((1+'US Inflation'!$C15)*(1+('Black Market End of Year'!HA14-'Black Market End of Year'!HA13)/'Black Market End of Year'!HA13)-1,"Error")</f>
        <v>3.1389678992279402E-2</v>
      </c>
      <c r="HB14" s="25">
        <f ca="1">IFERROR((1+'US Inflation'!$C15)*(1+('Black Market End of Year'!HB14-'Black Market End of Year'!HB13)/'Black Market End of Year'!HB13)-1,"Error")</f>
        <v>8.0150532468572289E-2</v>
      </c>
      <c r="HC14" s="25">
        <f ca="1">IFERROR((1+'US Inflation'!$C15)*(1+('Black Market End of Year'!HC14-'Black Market End of Year'!HC13)/'Black Market End of Year'!HC13)-1,"Error")</f>
        <v>0.1347116167125515</v>
      </c>
      <c r="HD14" s="25" t="str">
        <f ca="1">IFERROR((1+'US Inflation'!$C15)*(1+('Black Market End of Year'!HD14-'Black Market End of Year'!HD13)/'Black Market End of Year'!HD13)-1,"Error")</f>
        <v>Error</v>
      </c>
      <c r="HE14" s="25" t="str">
        <f ca="1">IFERROR((1+'US Inflation'!$C15)*(1+('Black Market End of Year'!HE14-'Black Market End of Year'!HE13)/'Black Market End of Year'!HE13)-1,"Error")</f>
        <v>Error</v>
      </c>
      <c r="HF14" s="25">
        <f ca="1">IFERROR((1+'US Inflation'!$C15)*(1+('Black Market End of Year'!HF14-'Black Market End of Year'!HF13)/'Black Market End of Year'!HF13)-1,"Error")</f>
        <v>6.6088350055741207E-2</v>
      </c>
      <c r="HG14" s="25" t="str">
        <f ca="1">IFERROR((1+'US Inflation'!$C15)*(1+('Black Market End of Year'!HG14-'Black Market End of Year'!HG13)/'Black Market End of Year'!HG13)-1,"Error")</f>
        <v>Error</v>
      </c>
      <c r="HH14" s="25" t="str">
        <f ca="1">IFERROR((1+'US Inflation'!$C15)*(1+('Black Market End of Year'!HH14-'Black Market End of Year'!HH13)/'Black Market End of Year'!HH13)-1,"Error")</f>
        <v>Error</v>
      </c>
      <c r="HI14" s="25" t="str">
        <f ca="1">IFERROR((1+'US Inflation'!$C15)*(1+('Black Market End of Year'!HI14-'Black Market End of Year'!HI13)/'Black Market End of Year'!HI13)-1,"Error")</f>
        <v>Error</v>
      </c>
      <c r="HJ14" s="25" t="str">
        <f ca="1">IFERROR((1+'US Inflation'!$C15)*(1+('Black Market End of Year'!HJ14-'Black Market End of Year'!HJ13)/'Black Market End of Year'!HJ13)-1,"Error")</f>
        <v>Error</v>
      </c>
      <c r="HK14" s="25" t="str">
        <f ca="1">IFERROR((1+'US Inflation'!$C15)*(1+('Black Market End of Year'!HK14-'Black Market End of Year'!HK13)/'Black Market End of Year'!HK13)-1,"Error")</f>
        <v>Error</v>
      </c>
      <c r="HL14" s="25" t="str">
        <f ca="1">IFERROR((1+'US Inflation'!$C15)*(1+('Black Market End of Year'!HL14-'Black Market End of Year'!HL13)/'Black Market End of Year'!HL13)-1,"Error")</f>
        <v>Error</v>
      </c>
      <c r="HM14" s="25">
        <f ca="1">IFERROR((1+'US Inflation'!$C15)*(1+('Black Market End of Year'!HM14-'Black Market End of Year'!HM13)/'Black Market End of Year'!HM13)-1,"Error")</f>
        <v>-0.88693709402852694</v>
      </c>
      <c r="HN14" s="25">
        <f ca="1">IFERROR((1+'US Inflation'!$C15)*(1+('Black Market End of Year'!HN14-'Black Market End of Year'!HN13)/'Black Market End of Year'!HN13)-1,"Error")</f>
        <v>0.14547443259502302</v>
      </c>
      <c r="HO14" s="25" t="str">
        <f ca="1">IFERROR((1+'US Inflation'!$C15)*(1+('Black Market End of Year'!HO14-'Black Market End of Year'!HO13)/'Black Market End of Year'!HO13)-1,"Error")</f>
        <v>Error</v>
      </c>
      <c r="HP14" s="25" t="str">
        <f ca="1">IFERROR((1+'US Inflation'!$C15)*(1+('Black Market End of Year'!HP14-'Black Market End of Year'!HP13)/'Black Market End of Year'!HP13)-1,"Error")</f>
        <v>Error</v>
      </c>
      <c r="HQ14" s="25" t="str">
        <f ca="1">IFERROR((1+'US Inflation'!$C15)*(1+('Black Market End of Year'!HQ14-'Black Market End of Year'!HQ13)/'Black Market End of Year'!HQ13)-1,"Error")</f>
        <v>Error</v>
      </c>
      <c r="HR14" s="25" t="str">
        <f ca="1">IFERROR((1+'US Inflation'!$C15)*(1+('Black Market End of Year'!HR14-'Black Market End of Year'!HR13)/'Black Market End of Year'!HR13)-1,"Error")</f>
        <v>Error</v>
      </c>
      <c r="HS14" s="25" t="str">
        <f ca="1">IFERROR((1+'US Inflation'!$C15)*(1+('Black Market End of Year'!HS14-'Black Market End of Year'!HS13)/'Black Market End of Year'!HS13)-1,"Error")</f>
        <v>Error</v>
      </c>
      <c r="HT14" s="25" t="str">
        <f ca="1">IFERROR((1+'US Inflation'!$C15)*(1+('Black Market End of Year'!HT14-'Black Market End of Year'!HT13)/'Black Market End of Year'!HT13)-1,"Error")</f>
        <v>Error</v>
      </c>
      <c r="HU14" s="25">
        <f ca="1">IFERROR((1+'US Inflation'!$C15)*(1+('Black Market End of Year'!HU14-'Black Market End of Year'!HU13)/'Black Market End of Year'!HU13)-1,"Error")</f>
        <v>-6.1145369864440413E-3</v>
      </c>
      <c r="HV14" s="25">
        <f ca="1">IFERROR((1+'US Inflation'!$C15)*(1+('Black Market End of Year'!HV14-'Black Market End of Year'!HV13)/'Black Market End of Year'!HV13)-1,"Error")</f>
        <v>2.8985507246376718E-2</v>
      </c>
      <c r="HW14" s="25">
        <f ca="1">IFERROR((1+'US Inflation'!$C15)*(1+('Black Market End of Year'!HW14-'Black Market End of Year'!HW13)/'Black Market End of Year'!HW13)-1,"Error")</f>
        <v>1.398724385084146</v>
      </c>
      <c r="HX14" s="25" t="str">
        <f ca="1">IFERROR((1+'US Inflation'!$C15)*(1+('Black Market End of Year'!HX14-'Black Market End of Year'!HX13)/'Black Market End of Year'!HX13)-1,"Error")</f>
        <v>Error</v>
      </c>
      <c r="HY14" s="25" t="str">
        <f ca="1">IFERROR((1+'US Inflation'!$C15)*(1+('Black Market End of Year'!HY14-'Black Market End of Year'!HY13)/'Black Market End of Year'!HY13)-1,"Error")</f>
        <v>Error</v>
      </c>
      <c r="HZ14" s="25" t="str">
        <f ca="1">IFERROR((1+'US Inflation'!$C15)*(1+('Black Market End of Year'!HZ14-'Black Market End of Year'!HZ13)/'Black Market End of Year'!HZ13)-1,"Error")</f>
        <v>Error</v>
      </c>
      <c r="IA14" s="25">
        <f ca="1">IFERROR((1+'US Inflation'!$C15)*(1+('Black Market End of Year'!IA14-'Black Market End of Year'!IA13)/'Black Market End of Year'!IA13)-1,"Error")</f>
        <v>2.8985507246376718E-2</v>
      </c>
      <c r="IB14" s="25" t="str">
        <f ca="1">IFERROR((1+'US Inflation'!$C15)*(1+('Black Market End of Year'!IB14-'Black Market End of Year'!IB13)/'Black Market End of Year'!IB13)-1,"Error")</f>
        <v>Error</v>
      </c>
      <c r="IC14" s="25" t="str">
        <f ca="1">IFERROR((1+'US Inflation'!$C15)*(1+('Black Market End of Year'!IC14-'Black Market End of Year'!IC13)/'Black Market End of Year'!IC13)-1,"Error")</f>
        <v>Error</v>
      </c>
      <c r="ID14" s="25" t="str">
        <f ca="1">IFERROR((1+'US Inflation'!$C15)*(1+('Black Market End of Year'!ID14-'Black Market End of Year'!ID13)/'Black Market End of Year'!ID13)-1,"Error")</f>
        <v>Error</v>
      </c>
      <c r="IE14" s="25" t="str">
        <f ca="1">IFERROR((1+'US Inflation'!$C15)*(1+('Black Market End of Year'!IE14-'Black Market End of Year'!IE13)/'Black Market End of Year'!IE13)-1,"Error")</f>
        <v>Error</v>
      </c>
      <c r="IF14" s="25" t="str">
        <f ca="1">IFERROR((1+'US Inflation'!$C15)*(1+('Black Market End of Year'!IF14-'Black Market End of Year'!IF13)/'Black Market End of Year'!IF13)-1,"Error")</f>
        <v>Error</v>
      </c>
      <c r="IG14" s="25" t="str">
        <f ca="1">IFERROR((1+'US Inflation'!$C15)*(1+('Black Market End of Year'!IG14-'Black Market End of Year'!IG13)/'Black Market End of Year'!IG13)-1,"Error")</f>
        <v>Error</v>
      </c>
      <c r="IH14" s="25" t="str">
        <f ca="1">IFERROR((1+'US Inflation'!$C15)*(1+('Black Market End of Year'!IH14-'Black Market End of Year'!IH13)/'Black Market End of Year'!IH13)-1,"Error")</f>
        <v>Error</v>
      </c>
    </row>
    <row r="15" spans="1:242" x14ac:dyDescent="0.25">
      <c r="A15" t="str">
        <f t="shared" ca="1" si="4"/>
        <v>1959</v>
      </c>
      <c r="B15" s="25">
        <f ca="1">IFERROR((1+'US Inflation'!$C16)*(1+('Black Market End of Year'!B15-'Black Market End of Year'!B14)/'Black Market End of Year'!B14)-1,"Error")</f>
        <v>-8.7008029485323046E-2</v>
      </c>
      <c r="C15" s="25">
        <f ca="1">IFERROR((1+'US Inflation'!$C16)*(1+('Black Market End of Year'!C15-'Black Market End of Year'!C14)/'Black Market End of Year'!C14)-1,"Error")</f>
        <v>-1.5758485338258965E-2</v>
      </c>
      <c r="D15" s="25">
        <f ca="1">IFERROR((1+'US Inflation'!$C16)*(1+('Black Market End of Year'!D15-'Black Market End of Year'!D14)/'Black Market End of Year'!D14)-1,"Error")</f>
        <v>1.0410442452696067E-2</v>
      </c>
      <c r="E15" s="25">
        <f>IFERROR((1+'US Inflation'!$C16)*(1+('Black Market End of Year'!E15-'Black Market End of Year'!E14)/'Black Market End of Year'!E14)-1,"Error")</f>
        <v>1.7605633802816989E-2</v>
      </c>
      <c r="F15" s="25" t="str">
        <f ca="1">IFERROR((1+'US Inflation'!$C16)*(1+('Black Market End of Year'!F15-'Black Market End of Year'!F14)/'Black Market End of Year'!F14)-1,"Error")</f>
        <v>Error</v>
      </c>
      <c r="G15" s="25" t="str">
        <f ca="1">IFERROR((1+'US Inflation'!$C16)*(1+('Black Market End of Year'!G15-'Black Market End of Year'!G14)/'Black Market End of Year'!G14)-1,"Error")</f>
        <v>Error</v>
      </c>
      <c r="H15" s="25" t="str">
        <f ca="1">IFERROR((1+'US Inflation'!$C16)*(1+('Black Market End of Year'!H15-'Black Market End of Year'!H14)/'Black Market End of Year'!H14)-1,"Error")</f>
        <v>Error</v>
      </c>
      <c r="I15" s="25" t="str">
        <f ca="1">IFERROR((1+'US Inflation'!$C16)*(1+('Black Market End of Year'!I15-'Black Market End of Year'!I14)/'Black Market End of Year'!I14)-1,"Error")</f>
        <v>Error</v>
      </c>
      <c r="J15" s="25">
        <f ca="1">IFERROR((1+'US Inflation'!$C16)*(1+('Black Market End of Year'!J15-'Black Market End of Year'!J14)/'Black Market End of Year'!J14)-1,"Error")</f>
        <v>0.20091898911197714</v>
      </c>
      <c r="K15" s="25" t="str">
        <f ca="1">IFERROR((1+'US Inflation'!$C16)*(1+('Black Market End of Year'!K15-'Black Market End of Year'!K14)/'Black Market End of Year'!K14)-1,"Error")</f>
        <v>Error</v>
      </c>
      <c r="L15" s="25" t="str">
        <f ca="1">IFERROR((1+'US Inflation'!$C16)*(1+('Black Market End of Year'!L15-'Black Market End of Year'!L14)/'Black Market End of Year'!L14)-1,"Error")</f>
        <v>Error</v>
      </c>
      <c r="M15" s="25">
        <f ca="1">IFERROR((1+'US Inflation'!$C16)*(1+('Black Market End of Year'!M15-'Black Market End of Year'!M14)/'Black Market End of Year'!M14)-1,"Error")</f>
        <v>2.4591484835788213E-2</v>
      </c>
      <c r="N15" s="25">
        <f ca="1">IFERROR((1+'US Inflation'!$C16)*(1+('Black Market End of Year'!N15-'Black Market End of Year'!N14)/'Black Market End of Year'!N14)-1,"Error")</f>
        <v>1.1712164881179099E-2</v>
      </c>
      <c r="O15" s="25" t="str">
        <f ca="1">IFERROR((1+'US Inflation'!$C16)*(1+('Black Market End of Year'!O15-'Black Market End of Year'!O14)/'Black Market End of Year'!O14)-1,"Error")</f>
        <v>Error</v>
      </c>
      <c r="P15" s="25" t="str">
        <f ca="1">IFERROR((1+'US Inflation'!$C16)*(1+('Black Market End of Year'!P15-'Black Market End of Year'!P14)/'Black Market End of Year'!P14)-1,"Error")</f>
        <v>Error</v>
      </c>
      <c r="Q15" s="25" t="str">
        <f ca="1">IFERROR((1+'US Inflation'!$C16)*(1+('Black Market End of Year'!Q15-'Black Market End of Year'!Q14)/'Black Market End of Year'!Q14)-1,"Error")</f>
        <v>Error</v>
      </c>
      <c r="R15" s="25" t="str">
        <f ca="1">IFERROR((1+'US Inflation'!$C16)*(1+('Black Market End of Year'!R15-'Black Market End of Year'!R14)/'Black Market End of Year'!R14)-1,"Error")</f>
        <v>Error</v>
      </c>
      <c r="S15" s="25" t="str">
        <f ca="1">IFERROR((1+'US Inflation'!$C16)*(1+('Black Market End of Year'!S15-'Black Market End of Year'!S14)/'Black Market End of Year'!S14)-1,"Error")</f>
        <v>Error</v>
      </c>
      <c r="T15" s="25" t="str">
        <f ca="1">IFERROR((1+'US Inflation'!$C16)*(1+('Black Market End of Year'!T15-'Black Market End of Year'!T14)/'Black Market End of Year'!T14)-1,"Error")</f>
        <v>Error</v>
      </c>
      <c r="U15" s="25">
        <f ca="1">IFERROR((1+'US Inflation'!$C16)*(1+('Black Market End of Year'!U15-'Black Market End of Year'!U14)/'Black Market End of Year'!U14)-1,"Error")</f>
        <v>2.4757480626732553E-2</v>
      </c>
      <c r="V15" s="25" t="str">
        <f ca="1">IFERROR((1+'US Inflation'!$C16)*(1+('Black Market End of Year'!V15-'Black Market End of Year'!V14)/'Black Market End of Year'!V14)-1,"Error")</f>
        <v>Error</v>
      </c>
      <c r="W15" s="25" t="str">
        <f ca="1">IFERROR((1+'US Inflation'!$C16)*(1+('Black Market End of Year'!W15-'Black Market End of Year'!W14)/'Black Market End of Year'!W14)-1,"Error")</f>
        <v>Error</v>
      </c>
      <c r="X15" s="25" t="str">
        <f ca="1">IFERROR((1+'US Inflation'!$C16)*(1+('Black Market End of Year'!X15-'Black Market End of Year'!X14)/'Black Market End of Year'!X14)-1,"Error")</f>
        <v>Error</v>
      </c>
      <c r="Y15" s="25" t="str">
        <f ca="1">IFERROR((1+'US Inflation'!$C16)*(1+('Black Market End of Year'!Y15-'Black Market End of Year'!Y14)/'Black Market End of Year'!Y14)-1,"Error")</f>
        <v>Error</v>
      </c>
      <c r="Z15" s="25">
        <f ca="1">IFERROR((1+'US Inflation'!$C16)*(1+('Black Market End of Year'!Z15-'Black Market End of Year'!Z14)/'Black Market End of Year'!Z14)-1,"Error")</f>
        <v>3.1241890202184708E-2</v>
      </c>
      <c r="AA15" s="25" t="str">
        <f ca="1">IFERROR((1+'US Inflation'!$C16)*(1+('Black Market End of Year'!AA15-'Black Market End of Year'!AA14)/'Black Market End of Year'!AA14)-1,"Error")</f>
        <v>Error</v>
      </c>
      <c r="AB15" s="25" t="str">
        <f ca="1">IFERROR((1+'US Inflation'!$C16)*(1+('Black Market End of Year'!AB15-'Black Market End of Year'!AB14)/'Black Market End of Year'!AB14)-1,"Error")</f>
        <v>Error</v>
      </c>
      <c r="AC15" s="25">
        <f ca="1">IFERROR((1+'US Inflation'!$C16)*(1+('Black Market End of Year'!AC15-'Black Market End of Year'!AC14)/'Black Market End of Year'!AC14)-1,"Error")</f>
        <v>0.47352213640264518</v>
      </c>
      <c r="AD15" s="25" t="str">
        <f ca="1">IFERROR((1+'US Inflation'!$C16)*(1+('Black Market End of Year'!AD15-'Black Market End of Year'!AD14)/'Black Market End of Year'!AD14)-1,"Error")</f>
        <v>Error</v>
      </c>
      <c r="AE15" s="25" t="str">
        <f ca="1">IFERROR((1+'US Inflation'!$C16)*(1+('Black Market End of Year'!AE15-'Black Market End of Year'!AE14)/'Black Market End of Year'!AE14)-1,"Error")</f>
        <v>Error</v>
      </c>
      <c r="AF15" s="25">
        <f ca="1">IFERROR((1+'US Inflation'!$C16)*(1+('Black Market End of Year'!AF15-'Black Market End of Year'!AF14)/'Black Market End of Year'!AF14)-1,"Error")</f>
        <v>1.112406925630216E-2</v>
      </c>
      <c r="AG15" s="25">
        <f ca="1">IFERROR((1+'US Inflation'!$C16)*(1+('Black Market End of Year'!AG15-'Black Market End of Year'!AG14)/'Black Market End of Year'!AG14)-1,"Error")</f>
        <v>-5.721830985915477E-2</v>
      </c>
      <c r="AH15" s="25" t="str">
        <f ca="1">IFERROR((1+'US Inflation'!$C16)*(1+('Black Market End of Year'!AH15-'Black Market End of Year'!AH14)/'Black Market End of Year'!AH14)-1,"Error")</f>
        <v>Error</v>
      </c>
      <c r="AI15" s="25" t="str">
        <f ca="1">IFERROR((1+'US Inflation'!$C16)*(1+('Black Market End of Year'!AI15-'Black Market End of Year'!AI14)/'Black Market End of Year'!AI14)-1,"Error")</f>
        <v>Error</v>
      </c>
      <c r="AJ15" s="25">
        <f ca="1">IFERROR((1+'US Inflation'!$C16)*(1+('Black Market End of Year'!AJ15-'Black Market End of Year'!AJ14)/'Black Market End of Year'!AJ14)-1,"Error")</f>
        <v>-1.2565961808587378E-2</v>
      </c>
      <c r="AK15" s="25" t="str">
        <f ca="1">IFERROR((1+'US Inflation'!$C16)*(1+('Black Market End of Year'!AK15-'Black Market End of Year'!AK14)/'Black Market End of Year'!AK14)-1,"Error")</f>
        <v>Error</v>
      </c>
      <c r="AL15" s="25">
        <f ca="1">IFERROR((1+'US Inflation'!$C16)*(1+('Black Market End of Year'!AL15-'Black Market End of Year'!AL14)/'Black Market End of Year'!AL14)-1,"Error")</f>
        <v>3.8969568707583058E-3</v>
      </c>
      <c r="AM15" s="25" t="str">
        <f ca="1">IFERROR((1+'US Inflation'!$C16)*(1+('Black Market End of Year'!AM15-'Black Market End of Year'!AM14)/'Black Market End of Year'!AM14)-1,"Error")</f>
        <v>Error</v>
      </c>
      <c r="AN15" s="25" t="str">
        <f ca="1">IFERROR((1+'US Inflation'!$C16)*(1+('Black Market End of Year'!AN15-'Black Market End of Year'!AN14)/'Black Market End of Year'!AN14)-1,"Error")</f>
        <v>Error</v>
      </c>
      <c r="AO15" s="25" t="str">
        <f ca="1">IFERROR((1+'US Inflation'!$C16)*(1+('Black Market End of Year'!AO15-'Black Market End of Year'!AO14)/'Black Market End of Year'!AO14)-1,"Error")</f>
        <v>Error</v>
      </c>
      <c r="AP15" s="25" t="str">
        <f ca="1">IFERROR((1+'US Inflation'!$C16)*(1+('Black Market End of Year'!AP15-'Black Market End of Year'!AP14)/'Black Market End of Year'!AP14)-1,"Error")</f>
        <v>Error</v>
      </c>
      <c r="AQ15" s="25">
        <f ca="1">IFERROR((1+'US Inflation'!$C16)*(1+('Black Market End of Year'!AQ15-'Black Market End of Year'!AQ14)/'Black Market End of Year'!AQ14)-1,"Error")</f>
        <v>-4.0543259557343725E-2</v>
      </c>
      <c r="AR15" s="25">
        <f ca="1">IFERROR((1+'US Inflation'!$C16)*(1+('Black Market End of Year'!AR15-'Black Market End of Year'!AR14)/'Black Market End of Year'!AR14)-1,"Error")</f>
        <v>0.15026379398503242</v>
      </c>
      <c r="AS15" s="25" t="str">
        <f ca="1">IFERROR((1+'US Inflation'!$C16)*(1+('Black Market End of Year'!AS15-'Black Market End of Year'!AS14)/'Black Market End of Year'!AS14)-1,"Error")</f>
        <v>Error</v>
      </c>
      <c r="AT15" s="25" t="str">
        <f ca="1">IFERROR((1+'US Inflation'!$C16)*(1+('Black Market End of Year'!AT15-'Black Market End of Year'!AT14)/'Black Market End of Year'!AT14)-1,"Error")</f>
        <v>Error</v>
      </c>
      <c r="AU15" s="25">
        <f ca="1">IFERROR((1+'US Inflation'!$C16)*(1+('Black Market End of Year'!AU15-'Black Market End of Year'!AU14)/'Black Market End of Year'!AU14)-1,"Error")</f>
        <v>-0.13342585929200501</v>
      </c>
      <c r="AV15" s="25" t="str">
        <f ca="1">IFERROR((1+'US Inflation'!$C16)*(1+('Black Market End of Year'!AV15-'Black Market End of Year'!AV14)/'Black Market End of Year'!AV14)-1,"Error")</f>
        <v>Error</v>
      </c>
      <c r="AW15" s="25" t="str">
        <f ca="1">IFERROR((1+'US Inflation'!$C16)*(1+('Black Market End of Year'!AW15-'Black Market End of Year'!AW14)/'Black Market End of Year'!AW14)-1,"Error")</f>
        <v>Error</v>
      </c>
      <c r="AX15" s="25" t="str">
        <f ca="1">IFERROR((1+'US Inflation'!$C16)*(1+('Black Market End of Year'!AX15-'Black Market End of Year'!AX14)/'Black Market End of Year'!AX14)-1,"Error")</f>
        <v>Error</v>
      </c>
      <c r="AY15" s="25">
        <f ca="1">IFERROR((1+'US Inflation'!$C16)*(1+('Black Market End of Year'!AY15-'Black Market End of Year'!AY14)/'Black Market End of Year'!AY14)-1,"Error")</f>
        <v>-5.7044972537930283E-2</v>
      </c>
      <c r="AZ15" s="25">
        <f ca="1">IFERROR((1+'US Inflation'!$C16)*(1+('Black Market End of Year'!AZ15-'Black Market End of Year'!AZ14)/'Black Market End of Year'!AZ14)-1,"Error")</f>
        <v>2.0555215350071432E-2</v>
      </c>
      <c r="BA15" s="25" t="str">
        <f ca="1">IFERROR((1+'US Inflation'!$C16)*(1+('Black Market End of Year'!BA15-'Black Market End of Year'!BA14)/'Black Market End of Year'!BA14)-1,"Error")</f>
        <v>Error</v>
      </c>
      <c r="BB15" s="25" t="str">
        <f ca="1">IFERROR((1+'US Inflation'!$C16)*(1+('Black Market End of Year'!BB15-'Black Market End of Year'!BB14)/'Black Market End of Year'!BB14)-1,"Error")</f>
        <v>Error</v>
      </c>
      <c r="BC15" s="25">
        <f ca="1">IFERROR((1+'US Inflation'!$C16)*(1+('Black Market End of Year'!BC15-'Black Market End of Year'!BC14)/'Black Market End of Year'!BC14)-1,"Error")</f>
        <v>0.6790492957746479</v>
      </c>
      <c r="BD15" s="25" t="str">
        <f ca="1">IFERROR((1+'US Inflation'!$C16)*(1+('Black Market End of Year'!BD15-'Black Market End of Year'!BD14)/'Black Market End of Year'!BD14)-1,"Error")</f>
        <v>Error</v>
      </c>
      <c r="BE15" s="25" t="str">
        <f ca="1">IFERROR((1+'US Inflation'!$C16)*(1+('Black Market End of Year'!BE15-'Black Market End of Year'!BE14)/'Black Market End of Year'!BE14)-1,"Error")</f>
        <v>Error</v>
      </c>
      <c r="BF15" s="25">
        <f ca="1">IFERROR((1+'US Inflation'!$C16)*(1+('Black Market End of Year'!BF15-'Black Market End of Year'!BF14)/'Black Market End of Year'!BF14)-1,"Error")</f>
        <v>-8.0476836925165385E-2</v>
      </c>
      <c r="BG15" s="25">
        <f ca="1">IFERROR((1+'US Inflation'!$C16)*(1+('Black Market End of Year'!BG15-'Black Market End of Year'!BG14)/'Black Market End of Year'!BG14)-1,"Error")</f>
        <v>1.7605633802816989E-2</v>
      </c>
      <c r="BH15" s="25" t="str">
        <f ca="1">IFERROR((1+'US Inflation'!$C16)*(1+('Black Market End of Year'!BH15-'Black Market End of Year'!BH14)/'Black Market End of Year'!BH14)-1,"Error")</f>
        <v>Error</v>
      </c>
      <c r="BI15" s="25" t="str">
        <f ca="1">IFERROR((1+'US Inflation'!$C16)*(1+('Black Market End of Year'!BI15-'Black Market End of Year'!BI14)/'Black Market End of Year'!BI14)-1,"Error")</f>
        <v>Error</v>
      </c>
      <c r="BJ15" s="25">
        <f ca="1">IFERROR((1+'US Inflation'!$C16)*(1+('Black Market End of Year'!BJ15-'Black Market End of Year'!BJ14)/'Black Market End of Year'!BJ14)-1,"Error")</f>
        <v>-1</v>
      </c>
      <c r="BK15" s="25">
        <f ca="1">IFERROR((1+'US Inflation'!$C16)*(1+('Black Market End of Year'!BK15-'Black Market End of Year'!BK14)/'Black Market End of Year'!BK14)-1,"Error")</f>
        <v>6.4054899970393153E-2</v>
      </c>
      <c r="BL15" s="25">
        <f ca="1">IFERROR((1+'US Inflation'!$C16)*(1+('Black Market End of Year'!BL15-'Black Market End of Year'!BL14)/'Black Market End of Year'!BL14)-1,"Error")</f>
        <v>-7.5904073087171731E-2</v>
      </c>
      <c r="BM15" s="25" t="str">
        <f ca="1">IFERROR((1+'US Inflation'!$C16)*(1+('Black Market End of Year'!BM15-'Black Market End of Year'!BM14)/'Black Market End of Year'!BM14)-1,"Error")</f>
        <v>Error</v>
      </c>
      <c r="BN15" s="25" t="str">
        <f ca="1">IFERROR((1+'US Inflation'!$C16)*(1+('Black Market End of Year'!BN15-'Black Market End of Year'!BN14)/'Black Market End of Year'!BN14)-1,"Error")</f>
        <v>Error</v>
      </c>
      <c r="BO15" s="25" t="str">
        <f ca="1">IFERROR((1+'US Inflation'!$C16)*(1+('Black Market End of Year'!BO15-'Black Market End of Year'!BO14)/'Black Market End of Year'!BO14)-1,"Error")</f>
        <v>Error</v>
      </c>
      <c r="BP15" s="25" t="str">
        <f ca="1">IFERROR((1+'US Inflation'!$C16)*(1+('Black Market End of Year'!BP15-'Black Market End of Year'!BP14)/'Black Market End of Year'!BP14)-1,"Error")</f>
        <v>Error</v>
      </c>
      <c r="BQ15" s="25" t="str">
        <f ca="1">IFERROR((1+'US Inflation'!$C16)*(1+('Black Market End of Year'!BQ15-'Black Market End of Year'!BQ14)/'Black Market End of Year'!BQ14)-1,"Error")</f>
        <v>Error</v>
      </c>
      <c r="BR15" s="25" t="str">
        <f ca="1">IFERROR((1+'US Inflation'!$C16)*(1+('Black Market End of Year'!BR15-'Black Market End of Year'!BR14)/'Black Market End of Year'!BR14)-1,"Error")</f>
        <v>Error</v>
      </c>
      <c r="BS15" s="25" t="str">
        <f ca="1">IFERROR((1+'US Inflation'!$C16)*(1+('Black Market End of Year'!BS15-'Black Market End of Year'!BS14)/'Black Market End of Year'!BS14)-1,"Error")</f>
        <v>Error</v>
      </c>
      <c r="BT15" s="25" t="str">
        <f ca="1">IFERROR((1+'US Inflation'!$C16)*(1+('Black Market End of Year'!BT15-'Black Market End of Year'!BT14)/'Black Market End of Year'!BT14)-1,"Error")</f>
        <v>Error</v>
      </c>
      <c r="BU15" s="25" t="str">
        <f ca="1">IFERROR((1+'US Inflation'!$C16)*(1+('Black Market End of Year'!BU15-'Black Market End of Year'!BU14)/'Black Market End of Year'!BU14)-1,"Error")</f>
        <v>Error</v>
      </c>
      <c r="BV15" s="25">
        <f ca="1">IFERROR((1+'US Inflation'!$C16)*(1+('Black Market End of Year'!BV15-'Black Market End of Year'!BV14)/'Black Market End of Year'!BV14)-1,"Error")</f>
        <v>-2.1533044420368408E-2</v>
      </c>
      <c r="BW15" s="25">
        <f ca="1">IFERROR((1+'US Inflation'!$C16)*(1+('Black Market End of Year'!BW15-'Black Market End of Year'!BW14)/'Black Market End of Year'!BW14)-1,"Error")</f>
        <v>1.0410442452696067E-2</v>
      </c>
      <c r="BX15" s="25" t="str">
        <f ca="1">IFERROR((1+'US Inflation'!$C16)*(1+('Black Market End of Year'!BX15-'Black Market End of Year'!BX14)/'Black Market End of Year'!BX14)-1,"Error")</f>
        <v>Error</v>
      </c>
      <c r="BY15" s="25" t="str">
        <f ca="1">IFERROR((1+'US Inflation'!$C16)*(1+('Black Market End of Year'!BY15-'Black Market End of Year'!BY14)/'Black Market End of Year'!BY14)-1,"Error")</f>
        <v>Error</v>
      </c>
      <c r="BZ15" s="25" t="str">
        <f ca="1">IFERROR((1+'US Inflation'!$C16)*(1+('Black Market End of Year'!BZ15-'Black Market End of Year'!BZ14)/'Black Market End of Year'!BZ14)-1,"Error")</f>
        <v>Error</v>
      </c>
      <c r="CA15" s="25" t="str">
        <f ca="1">IFERROR((1+'US Inflation'!$C16)*(1+('Black Market End of Year'!CA15-'Black Market End of Year'!CA14)/'Black Market End of Year'!CA14)-1,"Error")</f>
        <v>Error</v>
      </c>
      <c r="CB15" s="25" t="str">
        <f ca="1">IFERROR((1+'US Inflation'!$C16)*(1+('Black Market End of Year'!CB15-'Black Market End of Year'!CB14)/'Black Market End of Year'!CB14)-1,"Error")</f>
        <v>Error</v>
      </c>
      <c r="CC15" s="25">
        <f ca="1">IFERROR((1+'US Inflation'!$C16)*(1+('Black Market End of Year'!CC15-'Black Market End of Year'!CC14)/'Black Market End of Year'!CC14)-1,"Error")</f>
        <v>1.7605633802816989E-2</v>
      </c>
      <c r="CD15" s="25" t="str">
        <f ca="1">IFERROR((1+'US Inflation'!$C16)*(1+('Black Market End of Year'!CD15-'Black Market End of Year'!CD14)/'Black Market End of Year'!CD14)-1,"Error")</f>
        <v>Error</v>
      </c>
      <c r="CE15" s="25" t="str">
        <f ca="1">IFERROR((1+'US Inflation'!$C16)*(1+('Black Market End of Year'!CE15-'Black Market End of Year'!CE14)/'Black Market End of Year'!CE14)-1,"Error")</f>
        <v>Error</v>
      </c>
      <c r="CF15" s="25">
        <f ca="1">IFERROR((1+'US Inflation'!$C16)*(1+('Black Market End of Year'!CF15-'Black Market End of Year'!CF14)/'Black Market End of Year'!CF14)-1,"Error")</f>
        <v>2.7138440398488672E-3</v>
      </c>
      <c r="CG15" s="25" t="str">
        <f ca="1">IFERROR((1+'US Inflation'!$C16)*(1+('Black Market End of Year'!CG15-'Black Market End of Year'!CG14)/'Black Market End of Year'!CG14)-1,"Error")</f>
        <v>Error</v>
      </c>
      <c r="CH15" s="25" t="str">
        <f ca="1">IFERROR((1+'US Inflation'!$C16)*(1+('Black Market End of Year'!CH15-'Black Market End of Year'!CH14)/'Black Market End of Year'!CH14)-1,"Error")</f>
        <v>Error</v>
      </c>
      <c r="CI15" s="25" t="str">
        <f ca="1">IFERROR((1+'US Inflation'!$C16)*(1+('Black Market End of Year'!CI15-'Black Market End of Year'!CI14)/'Black Market End of Year'!CI14)-1,"Error")</f>
        <v>Error</v>
      </c>
      <c r="CJ15" s="25" t="str">
        <f ca="1">IFERROR((1+'US Inflation'!$C16)*(1+('Black Market End of Year'!CJ15-'Black Market End of Year'!CJ14)/'Black Market End of Year'!CJ14)-1,"Error")</f>
        <v>Error</v>
      </c>
      <c r="CK15" s="25" t="str">
        <f ca="1">IFERROR((1+'US Inflation'!$C16)*(1+('Black Market End of Year'!CK15-'Black Market End of Year'!CK14)/'Black Market End of Year'!CK14)-1,"Error")</f>
        <v>Error</v>
      </c>
      <c r="CL15" s="25" t="str">
        <f ca="1">IFERROR((1+'US Inflation'!$C16)*(1+('Black Market End of Year'!CL15-'Black Market End of Year'!CL14)/'Black Market End of Year'!CL14)-1,"Error")</f>
        <v>Error</v>
      </c>
      <c r="CM15" s="25" t="str">
        <f ca="1">IFERROR((1+'US Inflation'!$C16)*(1+('Black Market End of Year'!CM15-'Black Market End of Year'!CM14)/'Black Market End of Year'!CM14)-1,"Error")</f>
        <v>Error</v>
      </c>
      <c r="CN15" s="25" t="str">
        <f ca="1">IFERROR((1+'US Inflation'!$C16)*(1+('Black Market End of Year'!CN15-'Black Market End of Year'!CN14)/'Black Market End of Year'!CN14)-1,"Error")</f>
        <v>Error</v>
      </c>
      <c r="CO15" s="25" t="str">
        <f ca="1">IFERROR((1+'US Inflation'!$C16)*(1+('Black Market End of Year'!CO15-'Black Market End of Year'!CO14)/'Black Market End of Year'!CO14)-1,"Error")</f>
        <v>Error</v>
      </c>
      <c r="CP15" s="25" t="str">
        <f ca="1">IFERROR((1+'US Inflation'!$C16)*(1+('Black Market End of Year'!CP15-'Black Market End of Year'!CP14)/'Black Market End of Year'!CP14)-1,"Error")</f>
        <v>Error</v>
      </c>
      <c r="CQ15" s="25">
        <f ca="1">IFERROR((1+'US Inflation'!$C16)*(1+('Black Market End of Year'!CQ15-'Black Market End of Year'!CQ14)/'Black Market End of Year'!CQ14)-1,"Error")</f>
        <v>1.7605633802816989E-2</v>
      </c>
      <c r="CR15" s="25">
        <f ca="1">IFERROR((1+'US Inflation'!$C16)*(1+('Black Market End of Year'!CR15-'Black Market End of Year'!CR14)/'Black Market End of Year'!CR14)-1,"Error")</f>
        <v>6.112260006608139E-3</v>
      </c>
      <c r="CS15" s="25">
        <f ca="1">IFERROR((1+'US Inflation'!$C16)*(1+('Black Market End of Year'!CS15-'Black Market End of Year'!CS14)/'Black Market End of Year'!CS14)-1,"Error")</f>
        <v>-7.8799110452186683E-2</v>
      </c>
      <c r="CT15" s="25">
        <f ca="1">IFERROR((1+'US Inflation'!$C16)*(1+('Black Market End of Year'!CT15-'Black Market End of Year'!CT14)/'Black Market End of Year'!CT14)-1,"Error")</f>
        <v>4.2126251484812638E-2</v>
      </c>
      <c r="CU15" s="25">
        <f ca="1">IFERROR((1+'US Inflation'!$C16)*(1+('Black Market End of Year'!CU15-'Black Market End of Year'!CU14)/'Black Market End of Year'!CU14)-1,"Error")</f>
        <v>0.34400744087164514</v>
      </c>
      <c r="CV15" s="25">
        <f ca="1">IFERROR((1+'US Inflation'!$C16)*(1+('Black Market End of Year'!CV15-'Black Market End of Year'!CV14)/'Black Market End of Year'!CV14)-1,"Error")</f>
        <v>1.7956198730846622</v>
      </c>
      <c r="CW15" s="25">
        <f ca="1">IFERROR((1+'US Inflation'!$C16)*(1+('Black Market End of Year'!CW15-'Black Market End of Year'!CW14)/'Black Market End of Year'!CW14)-1,"Error")</f>
        <v>1.0954616588419563E-2</v>
      </c>
      <c r="CX15" s="25">
        <f ca="1">IFERROR((1+'US Inflation'!$C16)*(1+('Black Market End of Year'!CX15-'Black Market End of Year'!CX14)/'Black Market End of Year'!CX14)-1,"Error")</f>
        <v>1.7605633802816989E-2</v>
      </c>
      <c r="CY15" s="25">
        <f ca="1">IFERROR((1+'US Inflation'!$C16)*(1+('Black Market End of Year'!CY15-'Black Market End of Year'!CY14)/'Black Market End of Year'!CY14)-1,"Error")</f>
        <v>1.7605633802816989E-2</v>
      </c>
      <c r="CZ15" s="25" t="str">
        <f ca="1">IFERROR((1+'US Inflation'!$C16)*(1+('Black Market End of Year'!CZ15-'Black Market End of Year'!CZ14)/'Black Market End of Year'!CZ14)-1,"Error")</f>
        <v>Error</v>
      </c>
      <c r="DA15" s="25">
        <f ca="1">IFERROR((1+'US Inflation'!$C16)*(1+('Black Market End of Year'!DA15-'Black Market End of Year'!DA14)/'Black Market End of Year'!DA14)-1,"Error")</f>
        <v>1.7605633802816989E-2</v>
      </c>
      <c r="DB15" s="25">
        <f ca="1">IFERROR((1+'US Inflation'!$C16)*(1+('Black Market End of Year'!DB15-'Black Market End of Year'!DB14)/'Black Market End of Year'!DB14)-1,"Error")</f>
        <v>1.3272613911152531E-2</v>
      </c>
      <c r="DC15" s="25" t="str">
        <f ca="1">IFERROR((1+'US Inflation'!$C16)*(1+('Black Market End of Year'!DC15-'Black Market End of Year'!DC14)/'Black Market End of Year'!DC14)-1,"Error")</f>
        <v>Error</v>
      </c>
      <c r="DD15" s="25">
        <f ca="1">IFERROR((1+'US Inflation'!$C16)*(1+('Black Market End of Year'!DD15-'Black Market End of Year'!DD14)/'Black Market End of Year'!DD14)-1,"Error")</f>
        <v>4.6233925290875666E-2</v>
      </c>
      <c r="DE15" s="25" t="str">
        <f ca="1">IFERROR((1+'US Inflation'!$C16)*(1+('Black Market End of Year'!DE15-'Black Market End of Year'!DE14)/'Black Market End of Year'!DE14)-1,"Error")</f>
        <v>Error</v>
      </c>
      <c r="DF15" s="25">
        <f ca="1">IFERROR((1+'US Inflation'!$C16)*(1+('Black Market End of Year'!DF15-'Black Market End of Year'!DF14)/'Black Market End of Year'!DF14)-1,"Error")</f>
        <v>-3.790012804097298E-2</v>
      </c>
      <c r="DG15" s="25" t="str">
        <f ca="1">IFERROR((1+'US Inflation'!$C16)*(1+('Black Market End of Year'!DG15-'Black Market End of Year'!DG14)/'Black Market End of Year'!DG14)-1,"Error")</f>
        <v>Error</v>
      </c>
      <c r="DH15" s="25" t="str">
        <f ca="1">IFERROR((1+'US Inflation'!$C16)*(1+('Black Market End of Year'!DH15-'Black Market End of Year'!DH14)/'Black Market End of Year'!DH14)-1,"Error")</f>
        <v>Error</v>
      </c>
      <c r="DI15" s="25" t="str">
        <f ca="1">IFERROR((1+'US Inflation'!$C16)*(1+('Black Market End of Year'!DI15-'Black Market End of Year'!DI14)/'Black Market End of Year'!DI14)-1,"Error")</f>
        <v>Error</v>
      </c>
      <c r="DJ15" s="25" t="str">
        <f ca="1">IFERROR((1+'US Inflation'!$C16)*(1+('Black Market End of Year'!DJ15-'Black Market End of Year'!DJ14)/'Black Market End of Year'!DJ14)-1,"Error")</f>
        <v>Error</v>
      </c>
      <c r="DK15" s="25">
        <f ca="1">IFERROR((1+'US Inflation'!$C16)*(1+('Black Market End of Year'!DK15-'Black Market End of Year'!DK14)/'Black Market End of Year'!DK14)-1,"Error")</f>
        <v>0.13067292644757456</v>
      </c>
      <c r="DL15" s="25" t="str">
        <f ca="1">IFERROR((1+'US Inflation'!$C16)*(1+('Black Market End of Year'!DL15-'Black Market End of Year'!DL14)/'Black Market End of Year'!DL14)-1,"Error")</f>
        <v>Error</v>
      </c>
      <c r="DM15" s="25" t="str">
        <f ca="1">IFERROR((1+'US Inflation'!$C16)*(1+('Black Market End of Year'!DM15-'Black Market End of Year'!DM14)/'Black Market End of Year'!DM14)-1,"Error")</f>
        <v>Error</v>
      </c>
      <c r="DN15" s="25" t="str">
        <f ca="1">IFERROR((1+'US Inflation'!$C16)*(1+('Black Market End of Year'!DN15-'Black Market End of Year'!DN14)/'Black Market End of Year'!DN14)-1,"Error")</f>
        <v>Error</v>
      </c>
      <c r="DO15" s="25">
        <f ca="1">IFERROR((1+'US Inflation'!$C16)*(1+('Black Market End of Year'!DO15-'Black Market End of Year'!DO14)/'Black Market End of Year'!DO14)-1,"Error")</f>
        <v>2.8978873239436487E-2</v>
      </c>
      <c r="DP15" s="25" t="str">
        <f ca="1">IFERROR((1+'US Inflation'!$C16)*(1+('Black Market End of Year'!DP15-'Black Market End of Year'!DP14)/'Black Market End of Year'!DP14)-1,"Error")</f>
        <v>Error</v>
      </c>
      <c r="DQ15" s="25">
        <f ca="1">IFERROR((1+'US Inflation'!$C16)*(1+('Black Market End of Year'!DQ15-'Black Market End of Year'!DQ14)/'Black Market End of Year'!DQ14)-1,"Error")</f>
        <v>2.2436040292387105E-2</v>
      </c>
      <c r="DR15" s="25" t="str">
        <f ca="1">IFERROR((1+'US Inflation'!$C16)*(1+('Black Market End of Year'!DR15-'Black Market End of Year'!DR14)/'Black Market End of Year'!DR14)-1,"Error")</f>
        <v>Error</v>
      </c>
      <c r="DS15" s="25" t="str">
        <f ca="1">IFERROR((1+'US Inflation'!$C16)*(1+('Black Market End of Year'!DS15-'Black Market End of Year'!DS14)/'Black Market End of Year'!DS14)-1,"Error")</f>
        <v>Error</v>
      </c>
      <c r="DT15" s="25">
        <f ca="1">IFERROR((1+'US Inflation'!$C16)*(1+('Black Market End of Year'!DT15-'Black Market End of Year'!DT14)/'Black Market End of Year'!DT14)-1,"Error")</f>
        <v>-6.5464040965418135E-2</v>
      </c>
      <c r="DU15" s="25" t="str">
        <f ca="1">IFERROR((1+'US Inflation'!$C16)*(1+('Black Market End of Year'!DU15-'Black Market End of Year'!DU14)/'Black Market End of Year'!DU14)-1,"Error")</f>
        <v>Error</v>
      </c>
      <c r="DV15" s="25" t="str">
        <f ca="1">IFERROR((1+'US Inflation'!$C16)*(1+('Black Market End of Year'!DV15-'Black Market End of Year'!DV14)/'Black Market End of Year'!DV14)-1,"Error")</f>
        <v>Error</v>
      </c>
      <c r="DW15" s="25">
        <f ca="1">IFERROR((1+'US Inflation'!$C16)*(1+('Black Market End of Year'!DW15-'Black Market End of Year'!DW14)/'Black Market End of Year'!DW14)-1,"Error")</f>
        <v>2.4757480626732553E-2</v>
      </c>
      <c r="DX15" s="25" t="str">
        <f ca="1">IFERROR((1+'US Inflation'!$C16)*(1+('Black Market End of Year'!DX15-'Black Market End of Year'!DX14)/'Black Market End of Year'!DX14)-1,"Error")</f>
        <v>Error</v>
      </c>
      <c r="DY15" s="25" t="str">
        <f ca="1">IFERROR((1+'US Inflation'!$C16)*(1+('Black Market End of Year'!DY15-'Black Market End of Year'!DY14)/'Black Market End of Year'!DY14)-1,"Error")</f>
        <v>Error</v>
      </c>
      <c r="DZ15" s="25" t="str">
        <f ca="1">IFERROR((1+'US Inflation'!$C16)*(1+('Black Market End of Year'!DZ15-'Black Market End of Year'!DZ14)/'Black Market End of Year'!DZ14)-1,"Error")</f>
        <v>Error</v>
      </c>
      <c r="EA15" s="25" t="str">
        <f ca="1">IFERROR((1+'US Inflation'!$C16)*(1+('Black Market End of Year'!EA15-'Black Market End of Year'!EA14)/'Black Market End of Year'!EA14)-1,"Error")</f>
        <v>Error</v>
      </c>
      <c r="EB15" s="25">
        <f ca="1">IFERROR((1+'US Inflation'!$C16)*(1+('Black Market End of Year'!EB15-'Black Market End of Year'!EB14)/'Black Market End of Year'!EB14)-1,"Error")</f>
        <v>1.112406925630216E-2</v>
      </c>
      <c r="EC15" s="25" t="str">
        <f ca="1">IFERROR((1+'US Inflation'!$C16)*(1+('Black Market End of Year'!EC15-'Black Market End of Year'!EC14)/'Black Market End of Year'!EC14)-1,"Error")</f>
        <v>Error</v>
      </c>
      <c r="ED15" s="25" t="str">
        <f ca="1">IFERROR((1+'US Inflation'!$C16)*(1+('Black Market End of Year'!ED15-'Black Market End of Year'!ED14)/'Black Market End of Year'!ED14)-1,"Error")</f>
        <v>Error</v>
      </c>
      <c r="EE15" s="25" t="str">
        <f ca="1">IFERROR((1+'US Inflation'!$C16)*(1+('Black Market End of Year'!EE15-'Black Market End of Year'!EE14)/'Black Market End of Year'!EE14)-1,"Error")</f>
        <v>Error</v>
      </c>
      <c r="EF15" s="25" t="str">
        <f ca="1">IFERROR((1+'US Inflation'!$C16)*(1+('Black Market End of Year'!EF15-'Black Market End of Year'!EF14)/'Black Market End of Year'!EF14)-1,"Error")</f>
        <v>Error</v>
      </c>
      <c r="EG15" s="25" t="str">
        <f ca="1">IFERROR((1+'US Inflation'!$C16)*(1+('Black Market End of Year'!EG15-'Black Market End of Year'!EG14)/'Black Market End of Year'!EG14)-1,"Error")</f>
        <v>Error</v>
      </c>
      <c r="EH15" s="25" t="str">
        <f ca="1">IFERROR((1+'US Inflation'!$C16)*(1+('Black Market End of Year'!EH15-'Black Market End of Year'!EH14)/'Black Market End of Year'!EH14)-1,"Error")</f>
        <v>Error</v>
      </c>
      <c r="EI15" s="25" t="str">
        <f ca="1">IFERROR((1+'US Inflation'!$C16)*(1+('Black Market End of Year'!EI15-'Black Market End of Year'!EI14)/'Black Market End of Year'!EI14)-1,"Error")</f>
        <v>Error</v>
      </c>
      <c r="EJ15" s="25" t="str">
        <f ca="1">IFERROR((1+'US Inflation'!$C16)*(1+('Black Market End of Year'!EJ15-'Black Market End of Year'!EJ14)/'Black Market End of Year'!EJ14)-1,"Error")</f>
        <v>Error</v>
      </c>
      <c r="EK15" s="25">
        <f ca="1">IFERROR((1+'US Inflation'!$C16)*(1+('Black Market End of Year'!EK15-'Black Market End of Year'!EK14)/'Black Market End of Year'!EK14)-1,"Error")</f>
        <v>1.7605633802816989E-2</v>
      </c>
      <c r="EL15" s="25" t="str">
        <f ca="1">IFERROR((1+'US Inflation'!$C16)*(1+('Black Market End of Year'!EL15-'Black Market End of Year'!EL14)/'Black Market End of Year'!EL14)-1,"Error")</f>
        <v>Error</v>
      </c>
      <c r="EM15" s="25" t="str">
        <f ca="1">IFERROR((1+'US Inflation'!$C16)*(1+('Black Market End of Year'!EM15-'Black Market End of Year'!EM14)/'Black Market End of Year'!EM14)-1,"Error")</f>
        <v>Error</v>
      </c>
      <c r="EN15" s="25" t="str">
        <f ca="1">IFERROR((1+'US Inflation'!$C16)*(1+('Black Market End of Year'!EN15-'Black Market End of Year'!EN14)/'Black Market End of Year'!EN14)-1,"Error")</f>
        <v>Error</v>
      </c>
      <c r="EO15" s="25" t="str">
        <f ca="1">IFERROR((1+'US Inflation'!$C16)*(1+('Black Market End of Year'!EO15-'Black Market End of Year'!EO14)/'Black Market End of Year'!EO14)-1,"Error")</f>
        <v>Error</v>
      </c>
      <c r="EP15" s="25" t="str">
        <f ca="1">IFERROR((1+'US Inflation'!$C16)*(1+('Black Market End of Year'!EP15-'Black Market End of Year'!EP14)/'Black Market End of Year'!EP14)-1,"Error")</f>
        <v>Error</v>
      </c>
      <c r="EQ15" s="25" t="str">
        <f ca="1">IFERROR((1+'US Inflation'!$C16)*(1+('Black Market End of Year'!EQ15-'Black Market End of Year'!EQ14)/'Black Market End of Year'!EQ14)-1,"Error")</f>
        <v>Error</v>
      </c>
      <c r="ER15" s="25" t="str">
        <f ca="1">IFERROR((1+'US Inflation'!$C16)*(1+('Black Market End of Year'!ER15-'Black Market End of Year'!ER14)/'Black Market End of Year'!ER14)-1,"Error")</f>
        <v>Error</v>
      </c>
      <c r="ES15" s="25" t="str">
        <f ca="1">IFERROR((1+'US Inflation'!$C16)*(1+('Black Market End of Year'!ES15-'Black Market End of Year'!ES14)/'Black Market End of Year'!ES14)-1,"Error")</f>
        <v>Error</v>
      </c>
      <c r="ET15" s="25">
        <f ca="1">IFERROR((1+'US Inflation'!$C16)*(1+('Black Market End of Year'!ET15-'Black Market End of Year'!ET14)/'Black Market End of Year'!ET14)-1,"Error")</f>
        <v>3.553701060991532E-2</v>
      </c>
      <c r="EU15" s="25" t="str">
        <f ca="1">IFERROR((1+'US Inflation'!$C16)*(1+('Black Market End of Year'!EU15-'Black Market End of Year'!EU14)/'Black Market End of Year'!EU14)-1,"Error")</f>
        <v>Error</v>
      </c>
      <c r="EV15" s="25" t="str">
        <f ca="1">IFERROR((1+'US Inflation'!$C16)*(1+('Black Market End of Year'!EV15-'Black Market End of Year'!EV14)/'Black Market End of Year'!EV14)-1,"Error")</f>
        <v>Error</v>
      </c>
      <c r="EW15" s="25">
        <f ca="1">IFERROR((1+'US Inflation'!$C16)*(1+('Black Market End of Year'!EW15-'Black Market End of Year'!EW14)/'Black Market End of Year'!EW14)-1,"Error")</f>
        <v>3.3410739226277908E-2</v>
      </c>
      <c r="EX15" s="25">
        <f ca="1">IFERROR((1+'US Inflation'!$C16)*(1+('Black Market End of Year'!EX15-'Black Market End of Year'!EX14)/'Black Market End of Year'!EX14)-1,"Error")</f>
        <v>1.6259594604665084E-2</v>
      </c>
      <c r="EY15" s="25" t="str">
        <f ca="1">IFERROR((1+'US Inflation'!$C16)*(1+('Black Market End of Year'!EY15-'Black Market End of Year'!EY14)/'Black Market End of Year'!EY14)-1,"Error")</f>
        <v>Error</v>
      </c>
      <c r="EZ15" s="25" t="str">
        <f ca="1">IFERROR((1+'US Inflation'!$C16)*(1+('Black Market End of Year'!EZ15-'Black Market End of Year'!EZ14)/'Black Market End of Year'!EZ14)-1,"Error")</f>
        <v>Error</v>
      </c>
      <c r="FA15" s="25">
        <f ca="1">IFERROR((1+'US Inflation'!$C16)*(1+('Black Market End of Year'!FA15-'Black Market End of Year'!FA14)/'Black Market End of Year'!FA14)-1,"Error")</f>
        <v>-5.7044972537930283E-2</v>
      </c>
      <c r="FB15" s="25">
        <f ca="1">IFERROR((1+'US Inflation'!$C16)*(1+('Black Market End of Year'!FB15-'Black Market End of Year'!FB14)/'Black Market End of Year'!FB14)-1,"Error")</f>
        <v>4.4209702660406913E-2</v>
      </c>
      <c r="FC15" s="25" t="str">
        <f ca="1">IFERROR((1+'US Inflation'!$C16)*(1+('Black Market End of Year'!FC15-'Black Market End of Year'!FC14)/'Black Market End of Year'!FC14)-1,"Error")</f>
        <v>Error</v>
      </c>
      <c r="FD15" s="25" t="str">
        <f ca="1">IFERROR((1+'US Inflation'!$C16)*(1+('Black Market End of Year'!FD15-'Black Market End of Year'!FD14)/'Black Market End of Year'!FD14)-1,"Error")</f>
        <v>Error</v>
      </c>
      <c r="FE15" s="25" t="str">
        <f ca="1">IFERROR((1+'US Inflation'!$C16)*(1+('Black Market End of Year'!FE15-'Black Market End of Year'!FE14)/'Black Market End of Year'!FE14)-1,"Error")</f>
        <v>Error</v>
      </c>
      <c r="FF15" s="25" t="str">
        <f ca="1">IFERROR((1+'US Inflation'!$C16)*(1+('Black Market End of Year'!FF15-'Black Market End of Year'!FF14)/'Black Market End of Year'!FF14)-1,"Error")</f>
        <v>Error</v>
      </c>
      <c r="FG15" s="25" t="str">
        <f ca="1">IFERROR((1+'US Inflation'!$C16)*(1+('Black Market End of Year'!FG15-'Black Market End of Year'!FG14)/'Black Market End of Year'!FG14)-1,"Error")</f>
        <v>Error</v>
      </c>
      <c r="FH15" s="25">
        <f ca="1">IFERROR((1+'US Inflation'!$C16)*(1+('Black Market End of Year'!FH15-'Black Market End of Year'!FH14)/'Black Market End of Year'!FH14)-1,"Error")</f>
        <v>1.7605633802816989E-2</v>
      </c>
      <c r="FI15" s="25" t="str">
        <f ca="1">IFERROR((1+'US Inflation'!$C16)*(1+('Black Market End of Year'!FI15-'Black Market End of Year'!FI14)/'Black Market End of Year'!FI14)-1,"Error")</f>
        <v>Error</v>
      </c>
      <c r="FJ15" s="25">
        <f ca="1">IFERROR((1+'US Inflation'!$C16)*(1+('Black Market End of Year'!FJ15-'Black Market End of Year'!FJ14)/'Black Market End of Year'!FJ14)-1,"Error")</f>
        <v>-3.7427361371022982E-3</v>
      </c>
      <c r="FK15" s="25" t="str">
        <f ca="1">IFERROR((1+'US Inflation'!$C16)*(1+('Black Market End of Year'!FK15-'Black Market End of Year'!FK14)/'Black Market End of Year'!FK14)-1,"Error")</f>
        <v>Error</v>
      </c>
      <c r="FL15" s="25" t="str">
        <f ca="1">IFERROR((1+'US Inflation'!$C16)*(1+('Black Market End of Year'!FL15-'Black Market End of Year'!FL14)/'Black Market End of Year'!FL14)-1,"Error")</f>
        <v>Error</v>
      </c>
      <c r="FM15" s="25" t="str">
        <f ca="1">IFERROR((1+'US Inflation'!$C16)*(1+('Black Market End of Year'!FM15-'Black Market End of Year'!FM14)/'Black Market End of Year'!FM14)-1,"Error")</f>
        <v>Error</v>
      </c>
      <c r="FN15" s="25">
        <f ca="1">IFERROR((1+'US Inflation'!$C16)*(1+('Black Market End of Year'!FN15-'Black Market End of Year'!FN14)/'Black Market End of Year'!FN14)-1,"Error")</f>
        <v>0.15678082705826468</v>
      </c>
      <c r="FO15" s="25">
        <f ca="1">IFERROR((1+'US Inflation'!$C16)*(1+('Black Market End of Year'!FO15-'Black Market End of Year'!FO14)/'Black Market End of Year'!FO14)-1,"Error")</f>
        <v>0.12342040289546041</v>
      </c>
      <c r="FP15" s="25">
        <f ca="1">IFERROR((1+'US Inflation'!$C16)*(1+('Black Market End of Year'!FP15-'Black Market End of Year'!FP14)/'Black Market End of Year'!FP14)-1,"Error")</f>
        <v>1.7605633802816989E-2</v>
      </c>
      <c r="FQ15" s="25" t="str">
        <f ca="1">IFERROR((1+'US Inflation'!$C16)*(1+('Black Market End of Year'!FQ15-'Black Market End of Year'!FQ14)/'Black Market End of Year'!FQ14)-1,"Error")</f>
        <v>Error</v>
      </c>
      <c r="FR15" s="25">
        <f ca="1">IFERROR((1+'US Inflation'!$C16)*(1+('Black Market End of Year'!FR15-'Black Market End of Year'!FR14)/'Black Market End of Year'!FR14)-1,"Error")</f>
        <v>1.7605633802816989E-2</v>
      </c>
      <c r="FS15" s="25">
        <f ca="1">IFERROR((1+'US Inflation'!$C16)*(1+('Black Market End of Year'!FS15-'Black Market End of Year'!FS14)/'Black Market End of Year'!FS14)-1,"Error")</f>
        <v>5.1958090003436652E-3</v>
      </c>
      <c r="FT15" s="25" t="str">
        <f ca="1">IFERROR((1+'US Inflation'!$C16)*(1+('Black Market End of Year'!FT15-'Black Market End of Year'!FT14)/'Black Market End of Year'!FT14)-1,"Error")</f>
        <v>Error</v>
      </c>
      <c r="FU15" s="25" t="str">
        <f ca="1">IFERROR((1+'US Inflation'!$C16)*(1+('Black Market End of Year'!FU15-'Black Market End of Year'!FU14)/'Black Market End of Year'!FU14)-1,"Error")</f>
        <v>Error</v>
      </c>
      <c r="FV15" s="25" t="str">
        <f ca="1">IFERROR((1+'US Inflation'!$C16)*(1+('Black Market End of Year'!FV15-'Black Market End of Year'!FV14)/'Black Market End of Year'!FV14)-1,"Error")</f>
        <v>Error</v>
      </c>
      <c r="FW15" s="25">
        <f ca="1">IFERROR((1+'US Inflation'!$C16)*(1+('Black Market End of Year'!FW15-'Black Market End of Year'!FW14)/'Black Market End of Year'!FW14)-1,"Error")</f>
        <v>-0.12668173218414958</v>
      </c>
      <c r="FX15" s="25">
        <f ca="1">IFERROR((1+'US Inflation'!$C16)*(1+('Black Market End of Year'!FX15-'Black Market End of Year'!FX14)/'Black Market End of Year'!FX14)-1,"Error")</f>
        <v>-3.3274647887323927E-2</v>
      </c>
      <c r="FY15" s="25" t="str">
        <f ca="1">IFERROR((1+'US Inflation'!$C16)*(1+('Black Market End of Year'!FY15-'Black Market End of Year'!FY14)/'Black Market End of Year'!FY14)-1,"Error")</f>
        <v>Error</v>
      </c>
      <c r="FZ15" s="25" t="str">
        <f ca="1">IFERROR((1+'US Inflation'!$C16)*(1+('Black Market End of Year'!FZ15-'Black Market End of Year'!FZ14)/'Black Market End of Year'!FZ14)-1,"Error")</f>
        <v>Error</v>
      </c>
      <c r="GA15" s="25" t="str">
        <f ca="1">IFERROR((1+'US Inflation'!$C16)*(1+('Black Market End of Year'!GA15-'Black Market End of Year'!GA14)/'Black Market End of Year'!GA14)-1,"Error")</f>
        <v>Error</v>
      </c>
      <c r="GB15" s="25" t="str">
        <f ca="1">IFERROR((1+'US Inflation'!$C16)*(1+('Black Market End of Year'!GB15-'Black Market End of Year'!GB14)/'Black Market End of Year'!GB14)-1,"Error")</f>
        <v>Error</v>
      </c>
      <c r="GC15" s="25" t="str">
        <f ca="1">IFERROR((1+'US Inflation'!$C16)*(1+('Black Market End of Year'!GC15-'Black Market End of Year'!GC14)/'Black Market End of Year'!GC14)-1,"Error")</f>
        <v>Error</v>
      </c>
      <c r="GD15" s="25" t="str">
        <f ca="1">IFERROR((1+'US Inflation'!$C16)*(1+('Black Market End of Year'!GD15-'Black Market End of Year'!GD14)/'Black Market End of Year'!GD14)-1,"Error")</f>
        <v>Error</v>
      </c>
      <c r="GE15" s="25" t="str">
        <f ca="1">IFERROR((1+'US Inflation'!$C16)*(1+('Black Market End of Year'!GE15-'Black Market End of Year'!GE14)/'Black Market End of Year'!GE14)-1,"Error")</f>
        <v>Error</v>
      </c>
      <c r="GF15" s="25" t="str">
        <f ca="1">IFERROR((1+'US Inflation'!$C16)*(1+('Black Market End of Year'!GF15-'Black Market End of Year'!GF14)/'Black Market End of Year'!GF14)-1,"Error")</f>
        <v>Error</v>
      </c>
      <c r="GG15" s="25" t="str">
        <f ca="1">IFERROR((1+'US Inflation'!$C16)*(1+('Black Market End of Year'!GG15-'Black Market End of Year'!GG14)/'Black Market End of Year'!GG14)-1,"Error")</f>
        <v>Error</v>
      </c>
      <c r="GH15" s="25">
        <f ca="1">IFERROR((1+'US Inflation'!$C16)*(1+('Black Market End of Year'!GH15-'Black Market End of Year'!GH14)/'Black Market End of Year'!GH14)-1,"Error")</f>
        <v>-0.13685236418511049</v>
      </c>
      <c r="GI15" s="25" t="str">
        <f ca="1">IFERROR((1+'US Inflation'!$C16)*(1+('Black Market End of Year'!GI15-'Black Market End of Year'!GI14)/'Black Market End of Year'!GI14)-1,"Error")</f>
        <v>Error</v>
      </c>
      <c r="GJ15" s="25">
        <f ca="1">IFERROR((1+'US Inflation'!$C16)*(1+('Black Market End of Year'!GJ15-'Black Market End of Year'!GJ14)/'Black Market End of Year'!GJ14)-1,"Error")</f>
        <v>0.12603902101131381</v>
      </c>
      <c r="GK15" s="25" t="str">
        <f ca="1">IFERROR((1+'US Inflation'!$C16)*(1+('Black Market End of Year'!GK15-'Black Market End of Year'!GK14)/'Black Market End of Year'!GK14)-1,"Error")</f>
        <v>Error</v>
      </c>
      <c r="GL15" s="25" t="str">
        <f ca="1">IFERROR((1+'US Inflation'!$C16)*(1+('Black Market End of Year'!GL15-'Black Market End of Year'!GL14)/'Black Market End of Year'!GL14)-1,"Error")</f>
        <v>Error</v>
      </c>
      <c r="GM15" s="25">
        <f ca="1">IFERROR((1+'US Inflation'!$C16)*(1+('Black Market End of Year'!GM15-'Black Market End of Year'!GM14)/'Black Market End of Year'!GM14)-1,"Error")</f>
        <v>1.112406925630216E-2</v>
      </c>
      <c r="GN15" s="25" t="str">
        <f ca="1">IFERROR((1+'US Inflation'!$C16)*(1+('Black Market End of Year'!GN15-'Black Market End of Year'!GN14)/'Black Market End of Year'!GN14)-1,"Error")</f>
        <v>Error</v>
      </c>
      <c r="GO15" s="25" t="str">
        <f ca="1">IFERROR((1+'US Inflation'!$C16)*(1+('Black Market End of Year'!GO15-'Black Market End of Year'!GO14)/'Black Market End of Year'!GO14)-1,"Error")</f>
        <v>Error</v>
      </c>
      <c r="GP15" s="25" t="str">
        <f ca="1">IFERROR((1+'US Inflation'!$C16)*(1+('Black Market End of Year'!GP15-'Black Market End of Year'!GP14)/'Black Market End of Year'!GP14)-1,"Error")</f>
        <v>Error</v>
      </c>
      <c r="GQ15" s="25" t="str">
        <f ca="1">IFERROR((1+'US Inflation'!$C16)*(1+('Black Market End of Year'!GQ15-'Black Market End of Year'!GQ14)/'Black Market End of Year'!GQ14)-1,"Error")</f>
        <v>Error</v>
      </c>
      <c r="GR15" s="25" t="str">
        <f ca="1">IFERROR((1+'US Inflation'!$C16)*(1+('Black Market End of Year'!GR15-'Black Market End of Year'!GR14)/'Black Market End of Year'!GR14)-1,"Error")</f>
        <v>Error</v>
      </c>
      <c r="GS15" s="25">
        <f ca="1">IFERROR((1+'US Inflation'!$C16)*(1+('Black Market End of Year'!GS15-'Black Market End of Year'!GS14)/'Black Market End of Year'!GS14)-1,"Error")</f>
        <v>1.5745294435718593E-2</v>
      </c>
      <c r="GT15" s="25">
        <f ca="1">IFERROR((1+'US Inflation'!$C16)*(1+('Black Market End of Year'!GT15-'Black Market End of Year'!GT14)/'Black Market End of Year'!GT14)-1,"Error")</f>
        <v>3.7240641837602784E-2</v>
      </c>
      <c r="GU15" s="25">
        <f ca="1">IFERROR((1+'US Inflation'!$C16)*(1+('Black Market End of Year'!GU15-'Black Market End of Year'!GU14)/'Black Market End of Year'!GU14)-1,"Error")</f>
        <v>8.4360563380281972E-2</v>
      </c>
      <c r="GV15" s="25" t="str">
        <f ca="1">IFERROR((1+'US Inflation'!$C16)*(1+('Black Market End of Year'!GV15-'Black Market End of Year'!GV14)/'Black Market End of Year'!GV14)-1,"Error")</f>
        <v>Error</v>
      </c>
      <c r="GW15" s="25" t="str">
        <f ca="1">IFERROR((1+'US Inflation'!$C16)*(1+('Black Market End of Year'!GW15-'Black Market End of Year'!GW14)/'Black Market End of Year'!GW14)-1,"Error")</f>
        <v>Error</v>
      </c>
      <c r="GX15" s="25" t="str">
        <f ca="1">IFERROR((1+'US Inflation'!$C16)*(1+('Black Market End of Year'!GX15-'Black Market End of Year'!GX14)/'Black Market End of Year'!GX14)-1,"Error")</f>
        <v>Error</v>
      </c>
      <c r="GY15" s="25" t="str">
        <f ca="1">IFERROR((1+'US Inflation'!$C16)*(1+('Black Market End of Year'!GY15-'Black Market End of Year'!GY14)/'Black Market End of Year'!GY14)-1,"Error")</f>
        <v>Error</v>
      </c>
      <c r="GZ15" s="25">
        <f ca="1">IFERROR((1+'US Inflation'!$C16)*(1+('Black Market End of Year'!GZ15-'Black Market End of Year'!GZ14)/'Black Market End of Year'!GZ14)-1,"Error")</f>
        <v>1.8589778516359345E-2</v>
      </c>
      <c r="HA15" s="25">
        <f ca="1">IFERROR((1+'US Inflation'!$C16)*(1+('Black Market End of Year'!HA15-'Black Market End of Year'!HA14)/'Black Market End of Year'!HA14)-1,"Error")</f>
        <v>2.4721757116123566E-2</v>
      </c>
      <c r="HB15" s="25">
        <f ca="1">IFERROR((1+'US Inflation'!$C16)*(1+('Black Market End of Year'!HB15-'Black Market End of Year'!HB14)/'Black Market End of Year'!HB14)-1,"Error")</f>
        <v>-9.1734618235728149E-3</v>
      </c>
      <c r="HC15" s="25">
        <f ca="1">IFERROR((1+'US Inflation'!$C16)*(1+('Black Market End of Year'!HC15-'Black Market End of Year'!HC14)/'Black Market End of Year'!HC14)-1,"Error")</f>
        <v>-1.8776799475073602E-2</v>
      </c>
      <c r="HD15" s="25" t="str">
        <f ca="1">IFERROR((1+'US Inflation'!$C16)*(1+('Black Market End of Year'!HD15-'Black Market End of Year'!HD14)/'Black Market End of Year'!HD14)-1,"Error")</f>
        <v>Error</v>
      </c>
      <c r="HE15" s="25" t="str">
        <f ca="1">IFERROR((1+'US Inflation'!$C16)*(1+('Black Market End of Year'!HE15-'Black Market End of Year'!HE14)/'Black Market End of Year'!HE14)-1,"Error")</f>
        <v>Error</v>
      </c>
      <c r="HF15" s="25">
        <f ca="1">IFERROR((1+'US Inflation'!$C16)*(1+('Black Market End of Year'!HF15-'Black Market End of Year'!HF14)/'Black Market End of Year'!HF14)-1,"Error")</f>
        <v>3.6493905427927187E-2</v>
      </c>
      <c r="HG15" s="25" t="str">
        <f ca="1">IFERROR((1+'US Inflation'!$C16)*(1+('Black Market End of Year'!HG15-'Black Market End of Year'!HG14)/'Black Market End of Year'!HG14)-1,"Error")</f>
        <v>Error</v>
      </c>
      <c r="HH15" s="25" t="str">
        <f ca="1">IFERROR((1+'US Inflation'!$C16)*(1+('Black Market End of Year'!HH15-'Black Market End of Year'!HH14)/'Black Market End of Year'!HH14)-1,"Error")</f>
        <v>Error</v>
      </c>
      <c r="HI15" s="25" t="str">
        <f ca="1">IFERROR((1+'US Inflation'!$C16)*(1+('Black Market End of Year'!HI15-'Black Market End of Year'!HI14)/'Black Market End of Year'!HI14)-1,"Error")</f>
        <v>Error</v>
      </c>
      <c r="HJ15" s="25" t="str">
        <f ca="1">IFERROR((1+'US Inflation'!$C16)*(1+('Black Market End of Year'!HJ15-'Black Market End of Year'!HJ14)/'Black Market End of Year'!HJ14)-1,"Error")</f>
        <v>Error</v>
      </c>
      <c r="HK15" s="25" t="str">
        <f ca="1">IFERROR((1+'US Inflation'!$C16)*(1+('Black Market End of Year'!HK15-'Black Market End of Year'!HK14)/'Black Market End of Year'!HK14)-1,"Error")</f>
        <v>Error</v>
      </c>
      <c r="HL15" s="25" t="str">
        <f ca="1">IFERROR((1+'US Inflation'!$C16)*(1+('Black Market End of Year'!HL15-'Black Market End of Year'!HL14)/'Black Market End of Year'!HL14)-1,"Error")</f>
        <v>Error</v>
      </c>
      <c r="HM15" s="25">
        <f ca="1">IFERROR((1+'US Inflation'!$C16)*(1+('Black Market End of Year'!HM15-'Black Market End of Year'!HM14)/'Black Market End of Year'!HM14)-1,"Error")</f>
        <v>-1</v>
      </c>
      <c r="HN15" s="25">
        <f ca="1">IFERROR((1+'US Inflation'!$C16)*(1+('Black Market End of Year'!HN15-'Black Market End of Year'!HN14)/'Black Market End of Year'!HN14)-1,"Error")</f>
        <v>3.5808068751497224E-4</v>
      </c>
      <c r="HO15" s="25" t="str">
        <f ca="1">IFERROR((1+'US Inflation'!$C16)*(1+('Black Market End of Year'!HO15-'Black Market End of Year'!HO14)/'Black Market End of Year'!HO14)-1,"Error")</f>
        <v>Error</v>
      </c>
      <c r="HP15" s="25" t="str">
        <f ca="1">IFERROR((1+'US Inflation'!$C16)*(1+('Black Market End of Year'!HP15-'Black Market End of Year'!HP14)/'Black Market End of Year'!HP14)-1,"Error")</f>
        <v>Error</v>
      </c>
      <c r="HQ15" s="25" t="str">
        <f ca="1">IFERROR((1+'US Inflation'!$C16)*(1+('Black Market End of Year'!HQ15-'Black Market End of Year'!HQ14)/'Black Market End of Year'!HQ14)-1,"Error")</f>
        <v>Error</v>
      </c>
      <c r="HR15" s="25" t="str">
        <f ca="1">IFERROR((1+'US Inflation'!$C16)*(1+('Black Market End of Year'!HR15-'Black Market End of Year'!HR14)/'Black Market End of Year'!HR14)-1,"Error")</f>
        <v>Error</v>
      </c>
      <c r="HS15" s="25" t="str">
        <f ca="1">IFERROR((1+'US Inflation'!$C16)*(1+('Black Market End of Year'!HS15-'Black Market End of Year'!HS14)/'Black Market End of Year'!HS14)-1,"Error")</f>
        <v>Error</v>
      </c>
      <c r="HT15" s="25" t="str">
        <f ca="1">IFERROR((1+'US Inflation'!$C16)*(1+('Black Market End of Year'!HT15-'Black Market End of Year'!HT14)/'Black Market End of Year'!HT14)-1,"Error")</f>
        <v>Error</v>
      </c>
      <c r="HU15" s="25">
        <f ca="1">IFERROR((1+'US Inflation'!$C16)*(1+('Black Market End of Year'!HU15-'Black Market End of Year'!HU14)/'Black Market End of Year'!HU14)-1,"Error")</f>
        <v>1.7605633802816989E-2</v>
      </c>
      <c r="HV15" s="25">
        <f ca="1">IFERROR((1+'US Inflation'!$C16)*(1+('Black Market End of Year'!HV15-'Black Market End of Year'!HV14)/'Black Market End of Year'!HV14)-1,"Error")</f>
        <v>1.7605633802816989E-2</v>
      </c>
      <c r="HW15" s="25">
        <f ca="1">IFERROR((1+'US Inflation'!$C16)*(1+('Black Market End of Year'!HW15-'Black Market End of Year'!HW14)/'Black Market End of Year'!HW14)-1,"Error")</f>
        <v>5.5646965907595325E-2</v>
      </c>
      <c r="HX15" s="25" t="str">
        <f ca="1">IFERROR((1+'US Inflation'!$C16)*(1+('Black Market End of Year'!HX15-'Black Market End of Year'!HX14)/'Black Market End of Year'!HX14)-1,"Error")</f>
        <v>Error</v>
      </c>
      <c r="HY15" s="25" t="str">
        <f ca="1">IFERROR((1+'US Inflation'!$C16)*(1+('Black Market End of Year'!HY15-'Black Market End of Year'!HY14)/'Black Market End of Year'!HY14)-1,"Error")</f>
        <v>Error</v>
      </c>
      <c r="HZ15" s="25" t="str">
        <f ca="1">IFERROR((1+'US Inflation'!$C16)*(1+('Black Market End of Year'!HZ15-'Black Market End of Year'!HZ14)/'Black Market End of Year'!HZ14)-1,"Error")</f>
        <v>Error</v>
      </c>
      <c r="IA15" s="25" t="str">
        <f ca="1">IFERROR((1+'US Inflation'!$C16)*(1+('Black Market End of Year'!IA15-'Black Market End of Year'!IA14)/'Black Market End of Year'!IA14)-1,"Error")</f>
        <v>Error</v>
      </c>
      <c r="IB15" s="25" t="str">
        <f ca="1">IFERROR((1+'US Inflation'!$C16)*(1+('Black Market End of Year'!IB15-'Black Market End of Year'!IB14)/'Black Market End of Year'!IB14)-1,"Error")</f>
        <v>Error</v>
      </c>
      <c r="IC15" s="25" t="str">
        <f ca="1">IFERROR((1+'US Inflation'!$C16)*(1+('Black Market End of Year'!IC15-'Black Market End of Year'!IC14)/'Black Market End of Year'!IC14)-1,"Error")</f>
        <v>Error</v>
      </c>
      <c r="ID15" s="25" t="str">
        <f ca="1">IFERROR((1+'US Inflation'!$C16)*(1+('Black Market End of Year'!ID15-'Black Market End of Year'!ID14)/'Black Market End of Year'!ID14)-1,"Error")</f>
        <v>Error</v>
      </c>
      <c r="IE15" s="25" t="str">
        <f ca="1">IFERROR((1+'US Inflation'!$C16)*(1+('Black Market End of Year'!IE15-'Black Market End of Year'!IE14)/'Black Market End of Year'!IE14)-1,"Error")</f>
        <v>Error</v>
      </c>
      <c r="IF15" s="25" t="str">
        <f ca="1">IFERROR((1+'US Inflation'!$C16)*(1+('Black Market End of Year'!IF15-'Black Market End of Year'!IF14)/'Black Market End of Year'!IF14)-1,"Error")</f>
        <v>Error</v>
      </c>
      <c r="IG15" s="25" t="str">
        <f ca="1">IFERROR((1+'US Inflation'!$C16)*(1+('Black Market End of Year'!IG15-'Black Market End of Year'!IG14)/'Black Market End of Year'!IG14)-1,"Error")</f>
        <v>Error</v>
      </c>
      <c r="IH15" s="25" t="str">
        <f ca="1">IFERROR((1+'US Inflation'!$C16)*(1+('Black Market End of Year'!IH15-'Black Market End of Year'!IH14)/'Black Market End of Year'!IH14)-1,"Error")</f>
        <v>Error</v>
      </c>
    </row>
    <row r="16" spans="1:242" x14ac:dyDescent="0.25">
      <c r="A16" t="str">
        <f t="shared" ca="1" si="4"/>
        <v>1960</v>
      </c>
      <c r="B16" s="25">
        <f ca="1">IFERROR((1+'US Inflation'!$C17)*(1+('Black Market End of Year'!B16-'Black Market End of Year'!B15)/'Black Market End of Year'!B15)-1,"Error")</f>
        <v>-0.10986159169550169</v>
      </c>
      <c r="C16" s="25">
        <f ca="1">IFERROR((1+'US Inflation'!$C17)*(1+('Black Market End of Year'!C16-'Black Market End of Year'!C15)/'Black Market End of Year'!C15)-1,"Error")</f>
        <v>-5.1668523840244007E-2</v>
      </c>
      <c r="D16" s="25">
        <f ca="1">IFERROR((1+'US Inflation'!$C17)*(1+('Black Market End of Year'!D16-'Black Market End of Year'!D15)/'Black Market End of Year'!D15)-1,"Error")</f>
        <v>2.1440615022862763E-2</v>
      </c>
      <c r="E16" s="25">
        <f>IFERROR((1+'US Inflation'!$C17)*(1+('Black Market End of Year'!E16-'Black Market End of Year'!E15)/'Black Market End of Year'!E15)-1,"Error")</f>
        <v>1.730103806228378E-2</v>
      </c>
      <c r="F16" s="25" t="str">
        <f ca="1">IFERROR((1+'US Inflation'!$C17)*(1+('Black Market End of Year'!F16-'Black Market End of Year'!F15)/'Black Market End of Year'!F15)-1,"Error")</f>
        <v>Error</v>
      </c>
      <c r="G16" s="25" t="str">
        <f ca="1">IFERROR((1+'US Inflation'!$C17)*(1+('Black Market End of Year'!G16-'Black Market End of Year'!G15)/'Black Market End of Year'!G15)-1,"Error")</f>
        <v>Error</v>
      </c>
      <c r="H16" s="25" t="str">
        <f ca="1">IFERROR((1+'US Inflation'!$C17)*(1+('Black Market End of Year'!H16-'Black Market End of Year'!H15)/'Black Market End of Year'!H15)-1,"Error")</f>
        <v>Error</v>
      </c>
      <c r="I16" s="25" t="str">
        <f ca="1">IFERROR((1+'US Inflation'!$C17)*(1+('Black Market End of Year'!I16-'Black Market End of Year'!I15)/'Black Market End of Year'!I15)-1,"Error")</f>
        <v>Error</v>
      </c>
      <c r="J16" s="25">
        <f ca="1">IFERROR((1+'US Inflation'!$C17)*(1+('Black Market End of Year'!J16-'Black Market End of Year'!J15)/'Black Market End of Year'!J15)-1,"Error")</f>
        <v>1.0576091296246926E-2</v>
      </c>
      <c r="K16" s="25" t="str">
        <f ca="1">IFERROR((1+'US Inflation'!$C17)*(1+('Black Market End of Year'!K16-'Black Market End of Year'!K15)/'Black Market End of Year'!K15)-1,"Error")</f>
        <v>Error</v>
      </c>
      <c r="L16" s="25" t="str">
        <f ca="1">IFERROR((1+'US Inflation'!$C17)*(1+('Black Market End of Year'!L16-'Black Market End of Year'!L15)/'Black Market End of Year'!L15)-1,"Error")</f>
        <v>Error</v>
      </c>
      <c r="M16" s="25">
        <f ca="1">IFERROR((1+'US Inflation'!$C17)*(1+('Black Market End of Year'!M16-'Black Market End of Year'!M15)/'Black Market End of Year'!M15)-1,"Error")</f>
        <v>9.2180559210397472E-3</v>
      </c>
      <c r="N16" s="25">
        <f ca="1">IFERROR((1+'US Inflation'!$C17)*(1+('Black Market End of Year'!N16-'Black Market End of Year'!N15)/'Black Market End of Year'!N15)-1,"Error")</f>
        <v>2.7177747169684574E-2</v>
      </c>
      <c r="O16" s="25" t="str">
        <f ca="1">IFERROR((1+'US Inflation'!$C17)*(1+('Black Market End of Year'!O16-'Black Market End of Year'!O15)/'Black Market End of Year'!O15)-1,"Error")</f>
        <v>Error</v>
      </c>
      <c r="P16" s="25" t="str">
        <f ca="1">IFERROR((1+'US Inflation'!$C17)*(1+('Black Market End of Year'!P16-'Black Market End of Year'!P15)/'Black Market End of Year'!P15)-1,"Error")</f>
        <v>Error</v>
      </c>
      <c r="Q16" s="25" t="str">
        <f ca="1">IFERROR((1+'US Inflation'!$C17)*(1+('Black Market End of Year'!Q16-'Black Market End of Year'!Q15)/'Black Market End of Year'!Q15)-1,"Error")</f>
        <v>Error</v>
      </c>
      <c r="R16" s="25" t="str">
        <f ca="1">IFERROR((1+'US Inflation'!$C17)*(1+('Black Market End of Year'!R16-'Black Market End of Year'!R15)/'Black Market End of Year'!R15)-1,"Error")</f>
        <v>Error</v>
      </c>
      <c r="S16" s="25" t="str">
        <f ca="1">IFERROR((1+'US Inflation'!$C17)*(1+('Black Market End of Year'!S16-'Black Market End of Year'!S15)/'Black Market End of Year'!S15)-1,"Error")</f>
        <v>Error</v>
      </c>
      <c r="T16" s="25" t="str">
        <f ca="1">IFERROR((1+'US Inflation'!$C17)*(1+('Black Market End of Year'!T16-'Black Market End of Year'!T15)/'Black Market End of Year'!T15)-1,"Error")</f>
        <v>Error</v>
      </c>
      <c r="U16" s="25">
        <f ca="1">IFERROR((1+'US Inflation'!$C17)*(1+('Black Market End of Year'!U16-'Black Market End of Year'!U15)/'Black Market End of Year'!U15)-1,"Error")</f>
        <v>2.9472137221553396E-2</v>
      </c>
      <c r="V16" s="25" t="str">
        <f ca="1">IFERROR((1+'US Inflation'!$C17)*(1+('Black Market End of Year'!V16-'Black Market End of Year'!V15)/'Black Market End of Year'!V15)-1,"Error")</f>
        <v>Error</v>
      </c>
      <c r="W16" s="25" t="str">
        <f ca="1">IFERROR((1+'US Inflation'!$C17)*(1+('Black Market End of Year'!W16-'Black Market End of Year'!W15)/'Black Market End of Year'!W15)-1,"Error")</f>
        <v>Error</v>
      </c>
      <c r="X16" s="25" t="str">
        <f ca="1">IFERROR((1+'US Inflation'!$C17)*(1+('Black Market End of Year'!X16-'Black Market End of Year'!X15)/'Black Market End of Year'!X15)-1,"Error")</f>
        <v>Error</v>
      </c>
      <c r="Y16" s="25" t="str">
        <f ca="1">IFERROR((1+'US Inflation'!$C17)*(1+('Black Market End of Year'!Y16-'Black Market End of Year'!Y15)/'Black Market End of Year'!Y15)-1,"Error")</f>
        <v>Error</v>
      </c>
      <c r="Z16" s="25">
        <f ca="1">IFERROR((1+'US Inflation'!$C17)*(1+('Black Market End of Year'!Z16-'Black Market End of Year'!Z15)/'Black Market End of Year'!Z15)-1,"Error")</f>
        <v>8.0528468071721093E-3</v>
      </c>
      <c r="AA16" s="25" t="str">
        <f ca="1">IFERROR((1+'US Inflation'!$C17)*(1+('Black Market End of Year'!AA16-'Black Market End of Year'!AA15)/'Black Market End of Year'!AA15)-1,"Error")</f>
        <v>Error</v>
      </c>
      <c r="AB16" s="25" t="str">
        <f ca="1">IFERROR((1+'US Inflation'!$C17)*(1+('Black Market End of Year'!AB16-'Black Market End of Year'!AB15)/'Black Market End of Year'!AB15)-1,"Error")</f>
        <v>Error</v>
      </c>
      <c r="AC16" s="25">
        <f ca="1">IFERROR((1+'US Inflation'!$C17)*(1+('Black Market End of Year'!AC16-'Black Market End of Year'!AC15)/'Black Market End of Year'!AC15)-1,"Error")</f>
        <v>2.7373325567850992E-2</v>
      </c>
      <c r="AD16" s="25" t="str">
        <f ca="1">IFERROR((1+'US Inflation'!$C17)*(1+('Black Market End of Year'!AD16-'Black Market End of Year'!AD15)/'Black Market End of Year'!AD15)-1,"Error")</f>
        <v>Error</v>
      </c>
      <c r="AE16" s="25" t="str">
        <f ca="1">IFERROR((1+'US Inflation'!$C17)*(1+('Black Market End of Year'!AE16-'Black Market End of Year'!AE15)/'Black Market End of Year'!AE15)-1,"Error")</f>
        <v>Error</v>
      </c>
      <c r="AF16" s="25">
        <f ca="1">IFERROR((1+'US Inflation'!$C17)*(1+('Black Market End of Year'!AF16-'Black Market End of Year'!AF15)/'Black Market End of Year'!AF15)-1,"Error")</f>
        <v>1.730103806228378E-2</v>
      </c>
      <c r="AG16" s="25">
        <f ca="1">IFERROR((1+'US Inflation'!$C17)*(1+('Black Market End of Year'!AG16-'Black Market End of Year'!AG15)/'Black Market End of Year'!AG15)-1,"Error")</f>
        <v>0.13033448673587089</v>
      </c>
      <c r="AH16" s="25" t="str">
        <f ca="1">IFERROR((1+'US Inflation'!$C17)*(1+('Black Market End of Year'!AH16-'Black Market End of Year'!AH15)/'Black Market End of Year'!AH15)-1,"Error")</f>
        <v>Error</v>
      </c>
      <c r="AI16" s="25">
        <f ca="1">IFERROR((1+'US Inflation'!$C17)*(1+('Black Market End of Year'!AI16-'Black Market End of Year'!AI15)/'Black Market End of Year'!AI15)-1,"Error")</f>
        <v>-1</v>
      </c>
      <c r="AJ16" s="25">
        <f ca="1">IFERROR((1+'US Inflation'!$C17)*(1+('Black Market End of Year'!AJ16-'Black Market End of Year'!AJ15)/'Black Market End of Year'!AJ15)-1,"Error")</f>
        <v>-5.1225490196078249E-2</v>
      </c>
      <c r="AK16" s="25" t="str">
        <f ca="1">IFERROR((1+'US Inflation'!$C17)*(1+('Black Market End of Year'!AK16-'Black Market End of Year'!AK15)/'Black Market End of Year'!AK15)-1,"Error")</f>
        <v>Error</v>
      </c>
      <c r="AL16" s="25">
        <f ca="1">IFERROR((1+'US Inflation'!$C17)*(1+('Black Market End of Year'!AL16-'Black Market End of Year'!AL15)/'Black Market End of Year'!AL15)-1,"Error")</f>
        <v>6.5387746794219437E-2</v>
      </c>
      <c r="AM16" s="25" t="str">
        <f ca="1">IFERROR((1+'US Inflation'!$C17)*(1+('Black Market End of Year'!AM16-'Black Market End of Year'!AM15)/'Black Market End of Year'!AM15)-1,"Error")</f>
        <v>Error</v>
      </c>
      <c r="AN16" s="25" t="str">
        <f ca="1">IFERROR((1+'US Inflation'!$C17)*(1+('Black Market End of Year'!AN16-'Black Market End of Year'!AN15)/'Black Market End of Year'!AN15)-1,"Error")</f>
        <v>Error</v>
      </c>
      <c r="AO16" s="25" t="str">
        <f ca="1">IFERROR((1+'US Inflation'!$C17)*(1+('Black Market End of Year'!AO16-'Black Market End of Year'!AO15)/'Black Market End of Year'!AO15)-1,"Error")</f>
        <v>Error</v>
      </c>
      <c r="AP16" s="25" t="str">
        <f ca="1">IFERROR((1+'US Inflation'!$C17)*(1+('Black Market End of Year'!AP16-'Black Market End of Year'!AP15)/'Black Market End of Year'!AP15)-1,"Error")</f>
        <v>Error</v>
      </c>
      <c r="AQ16" s="25">
        <f ca="1">IFERROR((1+'US Inflation'!$C17)*(1+('Black Market End of Year'!AQ16-'Black Market End of Year'!AQ15)/'Black Market End of Year'!AQ15)-1,"Error")</f>
        <v>1.730103806228378E-2</v>
      </c>
      <c r="AR16" s="25">
        <f ca="1">IFERROR((1+'US Inflation'!$C17)*(1+('Black Market End of Year'!AR16-'Black Market End of Year'!AR15)/'Black Market End of Year'!AR15)-1,"Error")</f>
        <v>-9.7052509281943644E-2</v>
      </c>
      <c r="AS16" s="25" t="str">
        <f ca="1">IFERROR((1+'US Inflation'!$C17)*(1+('Black Market End of Year'!AS16-'Black Market End of Year'!AS15)/'Black Market End of Year'!AS15)-1,"Error")</f>
        <v>Error</v>
      </c>
      <c r="AT16" s="25" t="str">
        <f ca="1">IFERROR((1+'US Inflation'!$C17)*(1+('Black Market End of Year'!AT16-'Black Market End of Year'!AT15)/'Black Market End of Year'!AT15)-1,"Error")</f>
        <v>Error</v>
      </c>
      <c r="AU16" s="25">
        <f ca="1">IFERROR((1+'US Inflation'!$C17)*(1+('Black Market End of Year'!AU16-'Black Market End of Year'!AU15)/'Black Market End of Year'!AU15)-1,"Error")</f>
        <v>5.2179930795847707E-2</v>
      </c>
      <c r="AV16" s="25" t="str">
        <f ca="1">IFERROR((1+'US Inflation'!$C17)*(1+('Black Market End of Year'!AV16-'Black Market End of Year'!AV15)/'Black Market End of Year'!AV15)-1,"Error")</f>
        <v>Error</v>
      </c>
      <c r="AW16" s="25" t="str">
        <f ca="1">IFERROR((1+'US Inflation'!$C17)*(1+('Black Market End of Year'!AW16-'Black Market End of Year'!AW15)/'Black Market End of Year'!AW15)-1,"Error")</f>
        <v>Error</v>
      </c>
      <c r="AX16" s="25">
        <f ca="1">IFERROR((1+'US Inflation'!$C17)*(1+('Black Market End of Year'!AX16-'Black Market End of Year'!AX15)/'Black Market End of Year'!AX15)-1,"Error")</f>
        <v>0.47434933052504902</v>
      </c>
      <c r="AY16" s="25">
        <f ca="1">IFERROR((1+'US Inflation'!$C17)*(1+('Black Market End of Year'!AY16-'Black Market End of Year'!AY15)/'Black Market End of Year'!AY15)-1,"Error")</f>
        <v>7.4336264457212975E-2</v>
      </c>
      <c r="AZ16" s="25">
        <f ca="1">IFERROR((1+'US Inflation'!$C17)*(1+('Black Market End of Year'!AZ16-'Black Market End of Year'!AZ15)/'Black Market End of Year'!AZ15)-1,"Error")</f>
        <v>8.786527191631488E-2</v>
      </c>
      <c r="BA16" s="25" t="str">
        <f ca="1">IFERROR((1+'US Inflation'!$C17)*(1+('Black Market End of Year'!BA16-'Black Market End of Year'!BA15)/'Black Market End of Year'!BA15)-1,"Error")</f>
        <v>Error</v>
      </c>
      <c r="BB16" s="25" t="str">
        <f ca="1">IFERROR((1+'US Inflation'!$C17)*(1+('Black Market End of Year'!BB16-'Black Market End of Year'!BB15)/'Black Market End of Year'!BB15)-1,"Error")</f>
        <v>Error</v>
      </c>
      <c r="BC16" s="25">
        <f ca="1">IFERROR((1+'US Inflation'!$C17)*(1+('Black Market End of Year'!BC16-'Black Market End of Year'!BC15)/'Black Market End of Year'!BC15)-1,"Error")</f>
        <v>2.2368669392890852</v>
      </c>
      <c r="BD16" s="25" t="str">
        <f ca="1">IFERROR((1+'US Inflation'!$C17)*(1+('Black Market End of Year'!BD16-'Black Market End of Year'!BD15)/'Black Market End of Year'!BD15)-1,"Error")</f>
        <v>Error</v>
      </c>
      <c r="BE16" s="25" t="str">
        <f ca="1">IFERROR((1+'US Inflation'!$C17)*(1+('Black Market End of Year'!BE16-'Black Market End of Year'!BE15)/'Black Market End of Year'!BE15)-1,"Error")</f>
        <v>Error</v>
      </c>
      <c r="BF16" s="25">
        <f ca="1">IFERROR((1+'US Inflation'!$C17)*(1+('Black Market End of Year'!BF16-'Black Market End of Year'!BF15)/'Black Market End of Year'!BF15)-1,"Error")</f>
        <v>3.0865051903114393E-2</v>
      </c>
      <c r="BG16" s="25">
        <f ca="1">IFERROR((1+'US Inflation'!$C17)*(1+('Black Market End of Year'!BG16-'Black Market End of Year'!BG15)/'Black Market End of Year'!BG15)-1,"Error")</f>
        <v>1.2877990070708556E-2</v>
      </c>
      <c r="BH16" s="25" t="str">
        <f ca="1">IFERROR((1+'US Inflation'!$C17)*(1+('Black Market End of Year'!BH16-'Black Market End of Year'!BH15)/'Black Market End of Year'!BH15)-1,"Error")</f>
        <v>Error</v>
      </c>
      <c r="BI16" s="25" t="str">
        <f ca="1">IFERROR((1+'US Inflation'!$C17)*(1+('Black Market End of Year'!BI16-'Black Market End of Year'!BI15)/'Black Market End of Year'!BI15)-1,"Error")</f>
        <v>Error</v>
      </c>
      <c r="BJ16" s="25" t="str">
        <f ca="1">IFERROR((1+'US Inflation'!$C17)*(1+('Black Market End of Year'!BJ16-'Black Market End of Year'!BJ15)/'Black Market End of Year'!BJ15)-1,"Error")</f>
        <v>Error</v>
      </c>
      <c r="BK16" s="25">
        <f ca="1">IFERROR((1+'US Inflation'!$C17)*(1+('Black Market End of Year'!BK16-'Black Market End of Year'!BK15)/'Black Market End of Year'!BK15)-1,"Error")</f>
        <v>3.7167916462121475E-2</v>
      </c>
      <c r="BL16" s="25">
        <f ca="1">IFERROR((1+'US Inflation'!$C17)*(1+('Black Market End of Year'!BL16-'Black Market End of Year'!BL15)/'Black Market End of Year'!BL15)-1,"Error")</f>
        <v>-3.9792387543252428E-2</v>
      </c>
      <c r="BM16" s="25" t="str">
        <f ca="1">IFERROR((1+'US Inflation'!$C17)*(1+('Black Market End of Year'!BM16-'Black Market End of Year'!BM15)/'Black Market End of Year'!BM15)-1,"Error")</f>
        <v>Error</v>
      </c>
      <c r="BN16" s="25" t="str">
        <f ca="1">IFERROR((1+'US Inflation'!$C17)*(1+('Black Market End of Year'!BN16-'Black Market End of Year'!BN15)/'Black Market End of Year'!BN15)-1,"Error")</f>
        <v>Error</v>
      </c>
      <c r="BO16" s="25" t="str">
        <f ca="1">IFERROR((1+'US Inflation'!$C17)*(1+('Black Market End of Year'!BO16-'Black Market End of Year'!BO15)/'Black Market End of Year'!BO15)-1,"Error")</f>
        <v>Error</v>
      </c>
      <c r="BP16" s="25" t="str">
        <f ca="1">IFERROR((1+'US Inflation'!$C17)*(1+('Black Market End of Year'!BP16-'Black Market End of Year'!BP15)/'Black Market End of Year'!BP15)-1,"Error")</f>
        <v>Error</v>
      </c>
      <c r="BQ16" s="25" t="str">
        <f ca="1">IFERROR((1+'US Inflation'!$C17)*(1+('Black Market End of Year'!BQ16-'Black Market End of Year'!BQ15)/'Black Market End of Year'!BQ15)-1,"Error")</f>
        <v>Error</v>
      </c>
      <c r="BR16" s="25" t="str">
        <f ca="1">IFERROR((1+'US Inflation'!$C17)*(1+('Black Market End of Year'!BR16-'Black Market End of Year'!BR15)/'Black Market End of Year'!BR15)-1,"Error")</f>
        <v>Error</v>
      </c>
      <c r="BS16" s="25" t="str">
        <f ca="1">IFERROR((1+'US Inflation'!$C17)*(1+('Black Market End of Year'!BS16-'Black Market End of Year'!BS15)/'Black Market End of Year'!BS15)-1,"Error")</f>
        <v>Error</v>
      </c>
      <c r="BT16" s="25" t="str">
        <f ca="1">IFERROR((1+'US Inflation'!$C17)*(1+('Black Market End of Year'!BT16-'Black Market End of Year'!BT15)/'Black Market End of Year'!BT15)-1,"Error")</f>
        <v>Error</v>
      </c>
      <c r="BU16" s="25" t="str">
        <f ca="1">IFERROR((1+'US Inflation'!$C17)*(1+('Black Market End of Year'!BU16-'Black Market End of Year'!BU15)/'Black Market End of Year'!BU15)-1,"Error")</f>
        <v>Error</v>
      </c>
      <c r="BV16" s="25">
        <f ca="1">IFERROR((1+'US Inflation'!$C17)*(1+('Black Market End of Year'!BV16-'Black Market End of Year'!BV15)/'Black Market End of Year'!BV15)-1,"Error")</f>
        <v>-4.0830449826989579E-2</v>
      </c>
      <c r="BW16" s="25">
        <f ca="1">IFERROR((1+'US Inflation'!$C17)*(1+('Black Market End of Year'!BW16-'Black Market End of Year'!BW15)/'Black Market End of Year'!BW15)-1,"Error")</f>
        <v>2.1440615022862763E-2</v>
      </c>
      <c r="BX16" s="25" t="str">
        <f ca="1">IFERROR((1+'US Inflation'!$C17)*(1+('Black Market End of Year'!BX16-'Black Market End of Year'!BX15)/'Black Market End of Year'!BX15)-1,"Error")</f>
        <v>Error</v>
      </c>
      <c r="BY16" s="25" t="str">
        <f ca="1">IFERROR((1+'US Inflation'!$C17)*(1+('Black Market End of Year'!BY16-'Black Market End of Year'!BY15)/'Black Market End of Year'!BY15)-1,"Error")</f>
        <v>Error</v>
      </c>
      <c r="BZ16" s="25" t="str">
        <f ca="1">IFERROR((1+'US Inflation'!$C17)*(1+('Black Market End of Year'!BZ16-'Black Market End of Year'!BZ15)/'Black Market End of Year'!BZ15)-1,"Error")</f>
        <v>Error</v>
      </c>
      <c r="CA16" s="25" t="str">
        <f ca="1">IFERROR((1+'US Inflation'!$C17)*(1+('Black Market End of Year'!CA16-'Black Market End of Year'!CA15)/'Black Market End of Year'!CA15)-1,"Error")</f>
        <v>Error</v>
      </c>
      <c r="CB16" s="25" t="str">
        <f ca="1">IFERROR((1+'US Inflation'!$C17)*(1+('Black Market End of Year'!CB16-'Black Market End of Year'!CB15)/'Black Market End of Year'!CB15)-1,"Error")</f>
        <v>Error</v>
      </c>
      <c r="CC16" s="25">
        <f ca="1">IFERROR((1+'US Inflation'!$C17)*(1+('Black Market End of Year'!CC16-'Black Market End of Year'!CC15)/'Black Market End of Year'!CC15)-1,"Error")</f>
        <v>1.4867303521465036E-2</v>
      </c>
      <c r="CD16" s="25" t="str">
        <f ca="1">IFERROR((1+'US Inflation'!$C17)*(1+('Black Market End of Year'!CD16-'Black Market End of Year'!CD15)/'Black Market End of Year'!CD15)-1,"Error")</f>
        <v>Error</v>
      </c>
      <c r="CE16" s="25" t="str">
        <f ca="1">IFERROR((1+'US Inflation'!$C17)*(1+('Black Market End of Year'!CE16-'Black Market End of Year'!CE15)/'Black Market End of Year'!CE15)-1,"Error")</f>
        <v>Error</v>
      </c>
      <c r="CF16" s="25">
        <f ca="1">IFERROR((1+'US Inflation'!$C17)*(1+('Black Market End of Year'!CF16-'Black Market End of Year'!CF15)/'Black Market End of Year'!CF15)-1,"Error")</f>
        <v>1.058617972523912E-2</v>
      </c>
      <c r="CG16" s="25" t="str">
        <f ca="1">IFERROR((1+'US Inflation'!$C17)*(1+('Black Market End of Year'!CG16-'Black Market End of Year'!CG15)/'Black Market End of Year'!CG15)-1,"Error")</f>
        <v>Error</v>
      </c>
      <c r="CH16" s="25" t="str">
        <f ca="1">IFERROR((1+'US Inflation'!$C17)*(1+('Black Market End of Year'!CH16-'Black Market End of Year'!CH15)/'Black Market End of Year'!CH15)-1,"Error")</f>
        <v>Error</v>
      </c>
      <c r="CI16" s="25" t="str">
        <f ca="1">IFERROR((1+'US Inflation'!$C17)*(1+('Black Market End of Year'!CI16-'Black Market End of Year'!CI15)/'Black Market End of Year'!CI15)-1,"Error")</f>
        <v>Error</v>
      </c>
      <c r="CJ16" s="25" t="str">
        <f ca="1">IFERROR((1+'US Inflation'!$C17)*(1+('Black Market End of Year'!CJ16-'Black Market End of Year'!CJ15)/'Black Market End of Year'!CJ15)-1,"Error")</f>
        <v>Error</v>
      </c>
      <c r="CK16" s="25" t="str">
        <f ca="1">IFERROR((1+'US Inflation'!$C17)*(1+('Black Market End of Year'!CK16-'Black Market End of Year'!CK15)/'Black Market End of Year'!CK15)-1,"Error")</f>
        <v>Error</v>
      </c>
      <c r="CL16" s="25" t="str">
        <f ca="1">IFERROR((1+'US Inflation'!$C17)*(1+('Black Market End of Year'!CL16-'Black Market End of Year'!CL15)/'Black Market End of Year'!CL15)-1,"Error")</f>
        <v>Error</v>
      </c>
      <c r="CM16" s="25" t="str">
        <f ca="1">IFERROR((1+'US Inflation'!$C17)*(1+('Black Market End of Year'!CM16-'Black Market End of Year'!CM15)/'Black Market End of Year'!CM15)-1,"Error")</f>
        <v>Error</v>
      </c>
      <c r="CN16" s="25" t="str">
        <f ca="1">IFERROR((1+'US Inflation'!$C17)*(1+('Black Market End of Year'!CN16-'Black Market End of Year'!CN15)/'Black Market End of Year'!CN15)-1,"Error")</f>
        <v>Error</v>
      </c>
      <c r="CO16" s="25" t="str">
        <f ca="1">IFERROR((1+'US Inflation'!$C17)*(1+('Black Market End of Year'!CO16-'Black Market End of Year'!CO15)/'Black Market End of Year'!CO15)-1,"Error")</f>
        <v>Error</v>
      </c>
      <c r="CP16" s="25" t="str">
        <f ca="1">IFERROR((1+'US Inflation'!$C17)*(1+('Black Market End of Year'!CP16-'Black Market End of Year'!CP15)/'Black Market End of Year'!CP15)-1,"Error")</f>
        <v>Error</v>
      </c>
      <c r="CQ16" s="25">
        <f ca="1">IFERROR((1+'US Inflation'!$C17)*(1+('Black Market End of Year'!CQ16-'Black Market End of Year'!CQ15)/'Black Market End of Year'!CQ15)-1,"Error")</f>
        <v>1.730103806228378E-2</v>
      </c>
      <c r="CR16" s="25">
        <f ca="1">IFERROR((1+'US Inflation'!$C17)*(1+('Black Market End of Year'!CR16-'Black Market End of Year'!CR15)/'Black Market End of Year'!CR15)-1,"Error")</f>
        <v>1.730103806228378E-2</v>
      </c>
      <c r="CS16" s="25">
        <f ca="1">IFERROR((1+'US Inflation'!$C17)*(1+('Black Market End of Year'!CS16-'Black Market End of Year'!CS15)/'Black Market End of Year'!CS15)-1,"Error")</f>
        <v>0.20656634746922009</v>
      </c>
      <c r="CT16" s="25">
        <f ca="1">IFERROR((1+'US Inflation'!$C17)*(1+('Black Market End of Year'!CT16-'Black Market End of Year'!CT15)/'Black Market End of Year'!CT15)-1,"Error")</f>
        <v>0.16092000814166507</v>
      </c>
      <c r="CU16" s="25">
        <f ca="1">IFERROR((1+'US Inflation'!$C17)*(1+('Black Market End of Year'!CU16-'Black Market End of Year'!CU15)/'Black Market End of Year'!CU15)-1,"Error")</f>
        <v>1.730103806228378E-2</v>
      </c>
      <c r="CV16" s="25">
        <f ca="1">IFERROR((1+'US Inflation'!$C17)*(1+('Black Market End of Year'!CV16-'Black Market End of Year'!CV15)/'Black Market End of Year'!CV15)-1,"Error")</f>
        <v>-0.14546712802768169</v>
      </c>
      <c r="CW16" s="25">
        <f ca="1">IFERROR((1+'US Inflation'!$C17)*(1+('Black Market End of Year'!CW16-'Black Market End of Year'!CW15)/'Black Market End of Year'!CW15)-1,"Error")</f>
        <v>0.15784920779457301</v>
      </c>
      <c r="CX16" s="25">
        <f ca="1">IFERROR((1+'US Inflation'!$C17)*(1+('Black Market End of Year'!CX16-'Black Market End of Year'!CX15)/'Black Market End of Year'!CX15)-1,"Error")</f>
        <v>5.7195196417667571E-2</v>
      </c>
      <c r="CY16" s="25">
        <f ca="1">IFERROR((1+'US Inflation'!$C17)*(1+('Black Market End of Year'!CY16-'Black Market End of Year'!CY15)/'Black Market End of Year'!CY15)-1,"Error")</f>
        <v>1.730103806228378E-2</v>
      </c>
      <c r="CZ16" s="25" t="str">
        <f ca="1">IFERROR((1+'US Inflation'!$C17)*(1+('Black Market End of Year'!CZ16-'Black Market End of Year'!CZ15)/'Black Market End of Year'!CZ15)-1,"Error")</f>
        <v>Error</v>
      </c>
      <c r="DA16" s="25">
        <f ca="1">IFERROR((1+'US Inflation'!$C17)*(1+('Black Market End of Year'!DA16-'Black Market End of Year'!DA15)/'Black Market End of Year'!DA15)-1,"Error")</f>
        <v>1.1420685241114503E-2</v>
      </c>
      <c r="DB16" s="25">
        <f ca="1">IFERROR((1+'US Inflation'!$C17)*(1+('Black Market End of Year'!DB16-'Black Market End of Year'!DB15)/'Black Market End of Year'!DB15)-1,"Error")</f>
        <v>1.7793518797185603E-2</v>
      </c>
      <c r="DC16" s="25" t="str">
        <f ca="1">IFERROR((1+'US Inflation'!$C17)*(1+('Black Market End of Year'!DC16-'Black Market End of Year'!DC15)/'Black Market End of Year'!DC15)-1,"Error")</f>
        <v>Error</v>
      </c>
      <c r="DD16" s="25">
        <f ca="1">IFERROR((1+'US Inflation'!$C17)*(1+('Black Market End of Year'!DD16-'Black Market End of Year'!DD15)/'Black Market End of Year'!DD15)-1,"Error")</f>
        <v>-3.8372153075453164E-2</v>
      </c>
      <c r="DE16" s="25" t="str">
        <f ca="1">IFERROR((1+'US Inflation'!$C17)*(1+('Black Market End of Year'!DE16-'Black Market End of Year'!DE15)/'Black Market End of Year'!DE15)-1,"Error")</f>
        <v>Error</v>
      </c>
      <c r="DF16" s="25">
        <f ca="1">IFERROR((1+'US Inflation'!$C17)*(1+('Black Market End of Year'!DF16-'Black Market End of Year'!DF15)/'Black Market End of Year'!DF15)-1,"Error")</f>
        <v>1.730103806228378E-2</v>
      </c>
      <c r="DG16" s="25" t="str">
        <f ca="1">IFERROR((1+'US Inflation'!$C17)*(1+('Black Market End of Year'!DG16-'Black Market End of Year'!DG15)/'Black Market End of Year'!DG15)-1,"Error")</f>
        <v>Error</v>
      </c>
      <c r="DH16" s="25" t="str">
        <f ca="1">IFERROR((1+'US Inflation'!$C17)*(1+('Black Market End of Year'!DH16-'Black Market End of Year'!DH15)/'Black Market End of Year'!DH15)-1,"Error")</f>
        <v>Error</v>
      </c>
      <c r="DI16" s="25" t="str">
        <f ca="1">IFERROR((1+'US Inflation'!$C17)*(1+('Black Market End of Year'!DI16-'Black Market End of Year'!DI15)/'Black Market End of Year'!DI15)-1,"Error")</f>
        <v>Error</v>
      </c>
      <c r="DJ16" s="25" t="str">
        <f ca="1">IFERROR((1+'US Inflation'!$C17)*(1+('Black Market End of Year'!DJ16-'Black Market End of Year'!DJ15)/'Black Market End of Year'!DJ15)-1,"Error")</f>
        <v>Error</v>
      </c>
      <c r="DK16" s="25">
        <f ca="1">IFERROR((1+'US Inflation'!$C17)*(1+('Black Market End of Year'!DK16-'Black Market End of Year'!DK15)/'Black Market End of Year'!DK15)-1,"Error")</f>
        <v>0.16207080117114714</v>
      </c>
      <c r="DL16" s="25" t="str">
        <f ca="1">IFERROR((1+'US Inflation'!$C17)*(1+('Black Market End of Year'!DL16-'Black Market End of Year'!DL15)/'Black Market End of Year'!DL15)-1,"Error")</f>
        <v>Error</v>
      </c>
      <c r="DM16" s="25" t="str">
        <f ca="1">IFERROR((1+'US Inflation'!$C17)*(1+('Black Market End of Year'!DM16-'Black Market End of Year'!DM15)/'Black Market End of Year'!DM15)-1,"Error")</f>
        <v>Error</v>
      </c>
      <c r="DN16" s="25" t="str">
        <f ca="1">IFERROR((1+'US Inflation'!$C17)*(1+('Black Market End of Year'!DN16-'Black Market End of Year'!DN15)/'Black Market End of Year'!DN15)-1,"Error")</f>
        <v>Error</v>
      </c>
      <c r="DO16" s="25">
        <f ca="1">IFERROR((1+'US Inflation'!$C17)*(1+('Black Market End of Year'!DO16-'Black Market End of Year'!DO15)/'Black Market End of Year'!DO15)-1,"Error")</f>
        <v>6.0568730109846758E-3</v>
      </c>
      <c r="DP16" s="25" t="str">
        <f ca="1">IFERROR((1+'US Inflation'!$C17)*(1+('Black Market End of Year'!DP16-'Black Market End of Year'!DP15)/'Black Market End of Year'!DP15)-1,"Error")</f>
        <v>Error</v>
      </c>
      <c r="DQ16" s="25">
        <f ca="1">IFERROR((1+'US Inflation'!$C17)*(1+('Black Market End of Year'!DQ16-'Black Market End of Year'!DQ15)/'Black Market End of Year'!DQ15)-1,"Error")</f>
        <v>5.285671470997011E-3</v>
      </c>
      <c r="DR16" s="25" t="str">
        <f ca="1">IFERROR((1+'US Inflation'!$C17)*(1+('Black Market End of Year'!DR16-'Black Market End of Year'!DR15)/'Black Market End of Year'!DR15)-1,"Error")</f>
        <v>Error</v>
      </c>
      <c r="DS16" s="25" t="str">
        <f ca="1">IFERROR((1+'US Inflation'!$C17)*(1+('Black Market End of Year'!DS16-'Black Market End of Year'!DS15)/'Black Market End of Year'!DS15)-1,"Error")</f>
        <v>Error</v>
      </c>
      <c r="DT16" s="25">
        <f ca="1">IFERROR((1+'US Inflation'!$C17)*(1+('Black Market End of Year'!DT16-'Black Market End of Year'!DT15)/'Black Market End of Year'!DT15)-1,"Error")</f>
        <v>-3.0450674401311106E-3</v>
      </c>
      <c r="DU16" s="25" t="str">
        <f ca="1">IFERROR((1+'US Inflation'!$C17)*(1+('Black Market End of Year'!DU16-'Black Market End of Year'!DU15)/'Black Market End of Year'!DU15)-1,"Error")</f>
        <v>Error</v>
      </c>
      <c r="DV16" s="25" t="str">
        <f ca="1">IFERROR((1+'US Inflation'!$C17)*(1+('Black Market End of Year'!DV16-'Black Market End of Year'!DV15)/'Black Market End of Year'!DV15)-1,"Error")</f>
        <v>Error</v>
      </c>
      <c r="DW16" s="25">
        <f ca="1">IFERROR((1+'US Inflation'!$C17)*(1+('Black Market End of Year'!DW16-'Black Market End of Year'!DW15)/'Black Market End of Year'!DW15)-1,"Error")</f>
        <v>2.9472137221553396E-2</v>
      </c>
      <c r="DX16" s="25" t="str">
        <f ca="1">IFERROR((1+'US Inflation'!$C17)*(1+('Black Market End of Year'!DX16-'Black Market End of Year'!DX15)/'Black Market End of Year'!DX15)-1,"Error")</f>
        <v>Error</v>
      </c>
      <c r="DY16" s="25" t="str">
        <f ca="1">IFERROR((1+'US Inflation'!$C17)*(1+('Black Market End of Year'!DY16-'Black Market End of Year'!DY15)/'Black Market End of Year'!DY15)-1,"Error")</f>
        <v>Error</v>
      </c>
      <c r="DZ16" s="25" t="str">
        <f ca="1">IFERROR((1+'US Inflation'!$C17)*(1+('Black Market End of Year'!DZ16-'Black Market End of Year'!DZ15)/'Black Market End of Year'!DZ15)-1,"Error")</f>
        <v>Error</v>
      </c>
      <c r="EA16" s="25" t="str">
        <f ca="1">IFERROR((1+'US Inflation'!$C17)*(1+('Black Market End of Year'!EA16-'Black Market End of Year'!EA15)/'Black Market End of Year'!EA15)-1,"Error")</f>
        <v>Error</v>
      </c>
      <c r="EB16" s="25">
        <f ca="1">IFERROR((1+'US Inflation'!$C17)*(1+('Black Market End of Year'!EB16-'Black Market End of Year'!EB15)/'Black Market End of Year'!EB15)-1,"Error")</f>
        <v>1.730103806228378E-2</v>
      </c>
      <c r="EC16" s="25" t="str">
        <f ca="1">IFERROR((1+'US Inflation'!$C17)*(1+('Black Market End of Year'!EC16-'Black Market End of Year'!EC15)/'Black Market End of Year'!EC15)-1,"Error")</f>
        <v>Error</v>
      </c>
      <c r="ED16" s="25" t="str">
        <f ca="1">IFERROR((1+'US Inflation'!$C17)*(1+('Black Market End of Year'!ED16-'Black Market End of Year'!ED15)/'Black Market End of Year'!ED15)-1,"Error")</f>
        <v>Error</v>
      </c>
      <c r="EE16" s="25" t="str">
        <f ca="1">IFERROR((1+'US Inflation'!$C17)*(1+('Black Market End of Year'!EE16-'Black Market End of Year'!EE15)/'Black Market End of Year'!EE15)-1,"Error")</f>
        <v>Error</v>
      </c>
      <c r="EF16" s="25" t="str">
        <f ca="1">IFERROR((1+'US Inflation'!$C17)*(1+('Black Market End of Year'!EF16-'Black Market End of Year'!EF15)/'Black Market End of Year'!EF15)-1,"Error")</f>
        <v>Error</v>
      </c>
      <c r="EG16" s="25" t="str">
        <f ca="1">IFERROR((1+'US Inflation'!$C17)*(1+('Black Market End of Year'!EG16-'Black Market End of Year'!EG15)/'Black Market End of Year'!EG15)-1,"Error")</f>
        <v>Error</v>
      </c>
      <c r="EH16" s="25" t="str">
        <f ca="1">IFERROR((1+'US Inflation'!$C17)*(1+('Black Market End of Year'!EH16-'Black Market End of Year'!EH15)/'Black Market End of Year'!EH15)-1,"Error")</f>
        <v>Error</v>
      </c>
      <c r="EI16" s="25" t="str">
        <f ca="1">IFERROR((1+'US Inflation'!$C17)*(1+('Black Market End of Year'!EI16-'Black Market End of Year'!EI15)/'Black Market End of Year'!EI15)-1,"Error")</f>
        <v>Error</v>
      </c>
      <c r="EJ16" s="25" t="str">
        <f ca="1">IFERROR((1+'US Inflation'!$C17)*(1+('Black Market End of Year'!EJ16-'Black Market End of Year'!EJ15)/'Black Market End of Year'!EJ15)-1,"Error")</f>
        <v>Error</v>
      </c>
      <c r="EK16" s="25">
        <f ca="1">IFERROR((1+'US Inflation'!$C17)*(1+('Black Market End of Year'!EK16-'Black Market End of Year'!EK15)/'Black Market End of Year'!EK15)-1,"Error")</f>
        <v>1.730103806228378E-2</v>
      </c>
      <c r="EL16" s="25" t="str">
        <f ca="1">IFERROR((1+'US Inflation'!$C17)*(1+('Black Market End of Year'!EL16-'Black Market End of Year'!EL15)/'Black Market End of Year'!EL15)-1,"Error")</f>
        <v>Error</v>
      </c>
      <c r="EM16" s="25" t="str">
        <f ca="1">IFERROR((1+'US Inflation'!$C17)*(1+('Black Market End of Year'!EM16-'Black Market End of Year'!EM15)/'Black Market End of Year'!EM15)-1,"Error")</f>
        <v>Error</v>
      </c>
      <c r="EN16" s="25" t="str">
        <f ca="1">IFERROR((1+'US Inflation'!$C17)*(1+('Black Market End of Year'!EN16-'Black Market End of Year'!EN15)/'Black Market End of Year'!EN15)-1,"Error")</f>
        <v>Error</v>
      </c>
      <c r="EO16" s="25" t="str">
        <f ca="1">IFERROR((1+'US Inflation'!$C17)*(1+('Black Market End of Year'!EO16-'Black Market End of Year'!EO15)/'Black Market End of Year'!EO15)-1,"Error")</f>
        <v>Error</v>
      </c>
      <c r="EP16" s="25" t="str">
        <f ca="1">IFERROR((1+'US Inflation'!$C17)*(1+('Black Market End of Year'!EP16-'Black Market End of Year'!EP15)/'Black Market End of Year'!EP15)-1,"Error")</f>
        <v>Error</v>
      </c>
      <c r="EQ16" s="25" t="str">
        <f ca="1">IFERROR((1+'US Inflation'!$C17)*(1+('Black Market End of Year'!EQ16-'Black Market End of Year'!EQ15)/'Black Market End of Year'!EQ15)-1,"Error")</f>
        <v>Error</v>
      </c>
      <c r="ER16" s="25">
        <f ca="1">IFERROR((1+'US Inflation'!$C17)*(1+('Black Market End of Year'!ER16-'Black Market End of Year'!ER15)/'Black Market End of Year'!ER15)-1,"Error")</f>
        <v>0.16024297224256823</v>
      </c>
      <c r="ES16" s="25" t="str">
        <f ca="1">IFERROR((1+'US Inflation'!$C17)*(1+('Black Market End of Year'!ES16-'Black Market End of Year'!ES15)/'Black Market End of Year'!ES15)-1,"Error")</f>
        <v>Error</v>
      </c>
      <c r="ET16" s="25">
        <f ca="1">IFERROR((1+'US Inflation'!$C17)*(1+('Black Market End of Year'!ET16-'Black Market End of Year'!ET15)/'Black Market End of Year'!ET15)-1,"Error")</f>
        <v>-6.8134633532557443E-2</v>
      </c>
      <c r="EU16" s="25" t="str">
        <f ca="1">IFERROR((1+'US Inflation'!$C17)*(1+('Black Market End of Year'!EU16-'Black Market End of Year'!EU15)/'Black Market End of Year'!EU15)-1,"Error")</f>
        <v>Error</v>
      </c>
      <c r="EV16" s="25" t="str">
        <f ca="1">IFERROR((1+'US Inflation'!$C17)*(1+('Black Market End of Year'!EV16-'Black Market End of Year'!EV15)/'Black Market End of Year'!EV15)-1,"Error")</f>
        <v>Error</v>
      </c>
      <c r="EW16" s="25">
        <f ca="1">IFERROR((1+'US Inflation'!$C17)*(1+('Black Market End of Year'!EW16-'Black Market End of Year'!EW15)/'Black Market End of Year'!EW15)-1,"Error")</f>
        <v>7.7142275595359244E-2</v>
      </c>
      <c r="EX16" s="25">
        <f ca="1">IFERROR((1+'US Inflation'!$C17)*(1+('Black Market End of Year'!EX16-'Black Market End of Year'!EX15)/'Black Market End of Year'!EX15)-1,"Error")</f>
        <v>1.5953619468823899E-2</v>
      </c>
      <c r="EY16" s="25" t="str">
        <f ca="1">IFERROR((1+'US Inflation'!$C17)*(1+('Black Market End of Year'!EY16-'Black Market End of Year'!EY15)/'Black Market End of Year'!EY15)-1,"Error")</f>
        <v>Error</v>
      </c>
      <c r="EZ16" s="25" t="str">
        <f ca="1">IFERROR((1+'US Inflation'!$C17)*(1+('Black Market End of Year'!EZ16-'Black Market End of Year'!EZ15)/'Black Market End of Year'!EZ15)-1,"Error")</f>
        <v>Error</v>
      </c>
      <c r="FA16" s="25">
        <f ca="1">IFERROR((1+'US Inflation'!$C17)*(1+('Black Market End of Year'!FA16-'Black Market End of Year'!FA15)/'Black Market End of Year'!FA15)-1,"Error")</f>
        <v>7.4336264457212975E-2</v>
      </c>
      <c r="FB16" s="25">
        <f ca="1">IFERROR((1+'US Inflation'!$C17)*(1+('Black Market End of Year'!FB16-'Black Market End of Year'!FB15)/'Black Market End of Year'!FB15)-1,"Error")</f>
        <v>0.16633240032618524</v>
      </c>
      <c r="FC16" s="25" t="str">
        <f ca="1">IFERROR((1+'US Inflation'!$C17)*(1+('Black Market End of Year'!FC16-'Black Market End of Year'!FC15)/'Black Market End of Year'!FC15)-1,"Error")</f>
        <v>Error</v>
      </c>
      <c r="FD16" s="25" t="str">
        <f ca="1">IFERROR((1+'US Inflation'!$C17)*(1+('Black Market End of Year'!FD16-'Black Market End of Year'!FD15)/'Black Market End of Year'!FD15)-1,"Error")</f>
        <v>Error</v>
      </c>
      <c r="FE16" s="25" t="str">
        <f ca="1">IFERROR((1+'US Inflation'!$C17)*(1+('Black Market End of Year'!FE16-'Black Market End of Year'!FE15)/'Black Market End of Year'!FE15)-1,"Error")</f>
        <v>Error</v>
      </c>
      <c r="FF16" s="25" t="str">
        <f ca="1">IFERROR((1+'US Inflation'!$C17)*(1+('Black Market End of Year'!FF16-'Black Market End of Year'!FF15)/'Black Market End of Year'!FF15)-1,"Error")</f>
        <v>Error</v>
      </c>
      <c r="FG16" s="25" t="str">
        <f ca="1">IFERROR((1+'US Inflation'!$C17)*(1+('Black Market End of Year'!FG16-'Black Market End of Year'!FG15)/'Black Market End of Year'!FG15)-1,"Error")</f>
        <v>Error</v>
      </c>
      <c r="FH16" s="25">
        <f ca="1">IFERROR((1+'US Inflation'!$C17)*(1+('Black Market End of Year'!FH16-'Black Market End of Year'!FH15)/'Black Market End of Year'!FH15)-1,"Error")</f>
        <v>1.1601872582943207E-2</v>
      </c>
      <c r="FI16" s="25" t="str">
        <f ca="1">IFERROR((1+'US Inflation'!$C17)*(1+('Black Market End of Year'!FI16-'Black Market End of Year'!FI15)/'Black Market End of Year'!FI15)-1,"Error")</f>
        <v>Error</v>
      </c>
      <c r="FJ16" s="25">
        <f ca="1">IFERROR((1+'US Inflation'!$C17)*(1+('Black Market End of Year'!FJ16-'Black Market End of Year'!FJ15)/'Black Market End of Year'!FJ15)-1,"Error")</f>
        <v>2.456747404844295E-2</v>
      </c>
      <c r="FK16" s="25" t="str">
        <f ca="1">IFERROR((1+'US Inflation'!$C17)*(1+('Black Market End of Year'!FK16-'Black Market End of Year'!FK15)/'Black Market End of Year'!FK15)-1,"Error")</f>
        <v>Error</v>
      </c>
      <c r="FL16" s="25" t="str">
        <f ca="1">IFERROR((1+'US Inflation'!$C17)*(1+('Black Market End of Year'!FL16-'Black Market End of Year'!FL15)/'Black Market End of Year'!FL15)-1,"Error")</f>
        <v>Error</v>
      </c>
      <c r="FM16" s="25" t="str">
        <f ca="1">IFERROR((1+'US Inflation'!$C17)*(1+('Black Market End of Year'!FM16-'Black Market End of Year'!FM15)/'Black Market End of Year'!FM15)-1,"Error")</f>
        <v>Error</v>
      </c>
      <c r="FN16" s="25">
        <f ca="1">IFERROR((1+'US Inflation'!$C17)*(1+('Black Market End of Year'!FN16-'Black Market End of Year'!FN15)/'Black Market End of Year'!FN15)-1,"Error")</f>
        <v>1.4057093425605682E-3</v>
      </c>
      <c r="FO16" s="25">
        <f ca="1">IFERROR((1+'US Inflation'!$C17)*(1+('Black Market End of Year'!FO16-'Black Market End of Year'!FO15)/'Black Market End of Year'!FO15)-1,"Error")</f>
        <v>-1.794288097560115E-2</v>
      </c>
      <c r="FP16" s="25">
        <f ca="1">IFERROR((1+'US Inflation'!$C17)*(1+('Black Market End of Year'!FP16-'Black Market End of Year'!FP15)/'Black Market End of Year'!FP15)-1,"Error")</f>
        <v>-9.6032234082586099E-2</v>
      </c>
      <c r="FQ16" s="25" t="str">
        <f ca="1">IFERROR((1+'US Inflation'!$C17)*(1+('Black Market End of Year'!FQ16-'Black Market End of Year'!FQ15)/'Black Market End of Year'!FQ15)-1,"Error")</f>
        <v>Error</v>
      </c>
      <c r="FR16" s="25">
        <f ca="1">IFERROR((1+'US Inflation'!$C17)*(1+('Black Market End of Year'!FR16-'Black Market End of Year'!FR15)/'Black Market End of Year'!FR15)-1,"Error")</f>
        <v>-0.15962088160072208</v>
      </c>
      <c r="FS16" s="25">
        <f ca="1">IFERROR((1+'US Inflation'!$C17)*(1+('Black Market End of Year'!FS16-'Black Market End of Year'!FS15)/'Black Market End of Year'!FS15)-1,"Error")</f>
        <v>4.7417659874406937E-3</v>
      </c>
      <c r="FT16" s="25" t="str">
        <f ca="1">IFERROR((1+'US Inflation'!$C17)*(1+('Black Market End of Year'!FT16-'Black Market End of Year'!FT15)/'Black Market End of Year'!FT15)-1,"Error")</f>
        <v>Error</v>
      </c>
      <c r="FU16" s="25" t="str">
        <f ca="1">IFERROR((1+'US Inflation'!$C17)*(1+('Black Market End of Year'!FU16-'Black Market End of Year'!FU15)/'Black Market End of Year'!FU15)-1,"Error")</f>
        <v>Error</v>
      </c>
      <c r="FV16" s="25" t="str">
        <f ca="1">IFERROR((1+'US Inflation'!$C17)*(1+('Black Market End of Year'!FV16-'Black Market End of Year'!FV15)/'Black Market End of Year'!FV15)-1,"Error")</f>
        <v>Error</v>
      </c>
      <c r="FW16" s="25">
        <f ca="1">IFERROR((1+'US Inflation'!$C17)*(1+('Black Market End of Year'!FW16-'Black Market End of Year'!FW15)/'Black Market End of Year'!FW15)-1,"Error")</f>
        <v>0.11460809387693693</v>
      </c>
      <c r="FX16" s="25">
        <f ca="1">IFERROR((1+'US Inflation'!$C17)*(1+('Black Market End of Year'!FX16-'Black Market End of Year'!FX15)/'Black Market End of Year'!FX15)-1,"Error")</f>
        <v>0.60626479694044777</v>
      </c>
      <c r="FY16" s="25">
        <f ca="1">IFERROR((1+'US Inflation'!$C17)*(1+('Black Market End of Year'!FY16-'Black Market End of Year'!FY15)/'Black Market End of Year'!FY15)-1,"Error")</f>
        <v>-1</v>
      </c>
      <c r="FZ16" s="25" t="str">
        <f ca="1">IFERROR((1+'US Inflation'!$C17)*(1+('Black Market End of Year'!FZ16-'Black Market End of Year'!FZ15)/'Black Market End of Year'!FZ15)-1,"Error")</f>
        <v>Error</v>
      </c>
      <c r="GA16" s="25" t="str">
        <f ca="1">IFERROR((1+'US Inflation'!$C17)*(1+('Black Market End of Year'!GA16-'Black Market End of Year'!GA15)/'Black Market End of Year'!GA15)-1,"Error")</f>
        <v>Error</v>
      </c>
      <c r="GB16" s="25" t="str">
        <f ca="1">IFERROR((1+'US Inflation'!$C17)*(1+('Black Market End of Year'!GB16-'Black Market End of Year'!GB15)/'Black Market End of Year'!GB15)-1,"Error")</f>
        <v>Error</v>
      </c>
      <c r="GC16" s="25" t="str">
        <f ca="1">IFERROR((1+'US Inflation'!$C17)*(1+('Black Market End of Year'!GC16-'Black Market End of Year'!GC15)/'Black Market End of Year'!GC15)-1,"Error")</f>
        <v>Error</v>
      </c>
      <c r="GD16" s="25" t="str">
        <f ca="1">IFERROR((1+'US Inflation'!$C17)*(1+('Black Market End of Year'!GD16-'Black Market End of Year'!GD15)/'Black Market End of Year'!GD15)-1,"Error")</f>
        <v>Error</v>
      </c>
      <c r="GE16" s="25" t="str">
        <f ca="1">IFERROR((1+'US Inflation'!$C17)*(1+('Black Market End of Year'!GE16-'Black Market End of Year'!GE15)/'Black Market End of Year'!GE15)-1,"Error")</f>
        <v>Error</v>
      </c>
      <c r="GF16" s="25" t="str">
        <f ca="1">IFERROR((1+'US Inflation'!$C17)*(1+('Black Market End of Year'!GF16-'Black Market End of Year'!GF15)/'Black Market End of Year'!GF15)-1,"Error")</f>
        <v>Error</v>
      </c>
      <c r="GG16" s="25" t="str">
        <f ca="1">IFERROR((1+'US Inflation'!$C17)*(1+('Black Market End of Year'!GG16-'Black Market End of Year'!GG15)/'Black Market End of Year'!GG15)-1,"Error")</f>
        <v>Error</v>
      </c>
      <c r="GH16" s="25">
        <f ca="1">IFERROR((1+'US Inflation'!$C17)*(1+('Black Market End of Year'!GH16-'Black Market End of Year'!GH15)/'Black Market End of Year'!GH15)-1,"Error")</f>
        <v>8.1551629939901726E-2</v>
      </c>
      <c r="GI16" s="25" t="str">
        <f ca="1">IFERROR((1+'US Inflation'!$C17)*(1+('Black Market End of Year'!GI16-'Black Market End of Year'!GI15)/'Black Market End of Year'!GI15)-1,"Error")</f>
        <v>Error</v>
      </c>
      <c r="GJ16" s="25">
        <f ca="1">IFERROR((1+'US Inflation'!$C17)*(1+('Black Market End of Year'!GJ16-'Black Market End of Year'!GJ15)/'Black Market End of Year'!GJ15)-1,"Error")</f>
        <v>7.65090349865436E-2</v>
      </c>
      <c r="GK16" s="25" t="str">
        <f ca="1">IFERROR((1+'US Inflation'!$C17)*(1+('Black Market End of Year'!GK16-'Black Market End of Year'!GK15)/'Black Market End of Year'!GK15)-1,"Error")</f>
        <v>Error</v>
      </c>
      <c r="GL16" s="25" t="str">
        <f ca="1">IFERROR((1+'US Inflation'!$C17)*(1+('Black Market End of Year'!GL16-'Black Market End of Year'!GL15)/'Black Market End of Year'!GL15)-1,"Error")</f>
        <v>Error</v>
      </c>
      <c r="GM16" s="25">
        <f ca="1">IFERROR((1+'US Inflation'!$C17)*(1+('Black Market End of Year'!GM16-'Black Market End of Year'!GM15)/'Black Market End of Year'!GM15)-1,"Error")</f>
        <v>1.730103806228378E-2</v>
      </c>
      <c r="GN16" s="25" t="str">
        <f ca="1">IFERROR((1+'US Inflation'!$C17)*(1+('Black Market End of Year'!GN16-'Black Market End of Year'!GN15)/'Black Market End of Year'!GN15)-1,"Error")</f>
        <v>Error</v>
      </c>
      <c r="GO16" s="25" t="str">
        <f ca="1">IFERROR((1+'US Inflation'!$C17)*(1+('Black Market End of Year'!GO16-'Black Market End of Year'!GO15)/'Black Market End of Year'!GO15)-1,"Error")</f>
        <v>Error</v>
      </c>
      <c r="GP16" s="25" t="str">
        <f ca="1">IFERROR((1+'US Inflation'!$C17)*(1+('Black Market End of Year'!GP16-'Black Market End of Year'!GP15)/'Black Market End of Year'!GP15)-1,"Error")</f>
        <v>Error</v>
      </c>
      <c r="GQ16" s="25" t="str">
        <f ca="1">IFERROR((1+'US Inflation'!$C17)*(1+('Black Market End of Year'!GQ16-'Black Market End of Year'!GQ15)/'Black Market End of Year'!GQ15)-1,"Error")</f>
        <v>Error</v>
      </c>
      <c r="GR16" s="25" t="str">
        <f ca="1">IFERROR((1+'US Inflation'!$C17)*(1+('Black Market End of Year'!GR16-'Black Market End of Year'!GR15)/'Black Market End of Year'!GR15)-1,"Error")</f>
        <v>Error</v>
      </c>
      <c r="GS16" s="25">
        <f ca="1">IFERROR((1+'US Inflation'!$C17)*(1+('Black Market End of Year'!GS16-'Black Market End of Year'!GS15)/'Black Market End of Year'!GS15)-1,"Error")</f>
        <v>1.730103806228378E-2</v>
      </c>
      <c r="GT16" s="25">
        <f ca="1">IFERROR((1+'US Inflation'!$C17)*(1+('Black Market End of Year'!GT16-'Black Market End of Year'!GT15)/'Black Market End of Year'!GT15)-1,"Error")</f>
        <v>2.9860310137126866E-2</v>
      </c>
      <c r="GU16" s="25">
        <f ca="1">IFERROR((1+'US Inflation'!$C17)*(1+('Black Market End of Year'!GU16-'Black Market End of Year'!GU15)/'Black Market End of Year'!GU15)-1,"Error")</f>
        <v>3.868574456809748E-2</v>
      </c>
      <c r="GV16" s="25" t="str">
        <f ca="1">IFERROR((1+'US Inflation'!$C17)*(1+('Black Market End of Year'!GV16-'Black Market End of Year'!GV15)/'Black Market End of Year'!GV15)-1,"Error")</f>
        <v>Error</v>
      </c>
      <c r="GW16" s="25" t="str">
        <f ca="1">IFERROR((1+'US Inflation'!$C17)*(1+('Black Market End of Year'!GW16-'Black Market End of Year'!GW15)/'Black Market End of Year'!GW15)-1,"Error")</f>
        <v>Error</v>
      </c>
      <c r="GX16" s="25" t="str">
        <f ca="1">IFERROR((1+'US Inflation'!$C17)*(1+('Black Market End of Year'!GX16-'Black Market End of Year'!GX15)/'Black Market End of Year'!GX15)-1,"Error")</f>
        <v>Error</v>
      </c>
      <c r="GY16" s="25" t="str">
        <f ca="1">IFERROR((1+'US Inflation'!$C17)*(1+('Black Market End of Year'!GY16-'Black Market End of Year'!GY15)/'Black Market End of Year'!GY15)-1,"Error")</f>
        <v>Error</v>
      </c>
      <c r="GZ16" s="25">
        <f ca="1">IFERROR((1+'US Inflation'!$C17)*(1+('Black Market End of Year'!GZ16-'Black Market End of Year'!GZ15)/'Black Market End of Year'!GZ15)-1,"Error")</f>
        <v>1.2386540293866988E-2</v>
      </c>
      <c r="HA16" s="25">
        <f ca="1">IFERROR((1+'US Inflation'!$C17)*(1+('Black Market End of Year'!HA16-'Black Market End of Year'!HA15)/'Black Market End of Year'!HA15)-1,"Error")</f>
        <v>1.4357458669742362E-2</v>
      </c>
      <c r="HB16" s="25">
        <f ca="1">IFERROR((1+'US Inflation'!$C17)*(1+('Black Market End of Year'!HB16-'Black Market End of Year'!HB15)/'Black Market End of Year'!HB15)-1,"Error")</f>
        <v>9.9784906013279828E-2</v>
      </c>
      <c r="HC16" s="25">
        <f ca="1">IFERROR((1+'US Inflation'!$C17)*(1+('Black Market End of Year'!HC16-'Black Market End of Year'!HC15)/'Black Market End of Year'!HC15)-1,"Error")</f>
        <v>1.9587107810738358E-2</v>
      </c>
      <c r="HD16" s="25" t="str">
        <f ca="1">IFERROR((1+'US Inflation'!$C17)*(1+('Black Market End of Year'!HD16-'Black Market End of Year'!HD15)/'Black Market End of Year'!HD15)-1,"Error")</f>
        <v>Error</v>
      </c>
      <c r="HE16" s="25" t="str">
        <f ca="1">IFERROR((1+'US Inflation'!$C17)*(1+('Black Market End of Year'!HE16-'Black Market End of Year'!HE15)/'Black Market End of Year'!HE15)-1,"Error")</f>
        <v>Error</v>
      </c>
      <c r="HF16" s="25">
        <f ca="1">IFERROR((1+'US Inflation'!$C17)*(1+('Black Market End of Year'!HF16-'Black Market End of Year'!HF15)/'Black Market End of Year'!HF15)-1,"Error")</f>
        <v>1.2666409187284788E-2</v>
      </c>
      <c r="HG16" s="25" t="str">
        <f ca="1">IFERROR((1+'US Inflation'!$C17)*(1+('Black Market End of Year'!HG16-'Black Market End of Year'!HG15)/'Black Market End of Year'!HG15)-1,"Error")</f>
        <v>Error</v>
      </c>
      <c r="HH16" s="25" t="str">
        <f ca="1">IFERROR((1+'US Inflation'!$C17)*(1+('Black Market End of Year'!HH16-'Black Market End of Year'!HH15)/'Black Market End of Year'!HH15)-1,"Error")</f>
        <v>Error</v>
      </c>
      <c r="HI16" s="25" t="str">
        <f ca="1">IFERROR((1+'US Inflation'!$C17)*(1+('Black Market End of Year'!HI16-'Black Market End of Year'!HI15)/'Black Market End of Year'!HI15)-1,"Error")</f>
        <v>Error</v>
      </c>
      <c r="HJ16" s="25" t="str">
        <f ca="1">IFERROR((1+'US Inflation'!$C17)*(1+('Black Market End of Year'!HJ16-'Black Market End of Year'!HJ15)/'Black Market End of Year'!HJ15)-1,"Error")</f>
        <v>Error</v>
      </c>
      <c r="HK16" s="25" t="str">
        <f ca="1">IFERROR((1+'US Inflation'!$C17)*(1+('Black Market End of Year'!HK16-'Black Market End of Year'!HK15)/'Black Market End of Year'!HK15)-1,"Error")</f>
        <v>Error</v>
      </c>
      <c r="HL16" s="25" t="str">
        <f ca="1">IFERROR((1+'US Inflation'!$C17)*(1+('Black Market End of Year'!HL16-'Black Market End of Year'!HL15)/'Black Market End of Year'!HL15)-1,"Error")</f>
        <v>Error</v>
      </c>
      <c r="HM16" s="25" t="str">
        <f ca="1">IFERROR((1+'US Inflation'!$C17)*(1+('Black Market End of Year'!HM16-'Black Market End of Year'!HM15)/'Black Market End of Year'!HM15)-1,"Error")</f>
        <v>Error</v>
      </c>
      <c r="HN16" s="25">
        <f ca="1">IFERROR((1+'US Inflation'!$C17)*(1+('Black Market End of Year'!HN16-'Black Market End of Year'!HN15)/'Black Market End of Year'!HN15)-1,"Error")</f>
        <v>-5.2857654217873695E-2</v>
      </c>
      <c r="HO16" s="25" t="str">
        <f ca="1">IFERROR((1+'US Inflation'!$C17)*(1+('Black Market End of Year'!HO16-'Black Market End of Year'!HO15)/'Black Market End of Year'!HO15)-1,"Error")</f>
        <v>Error</v>
      </c>
      <c r="HP16" s="25" t="str">
        <f ca="1">IFERROR((1+'US Inflation'!$C17)*(1+('Black Market End of Year'!HP16-'Black Market End of Year'!HP15)/'Black Market End of Year'!HP15)-1,"Error")</f>
        <v>Error</v>
      </c>
      <c r="HQ16" s="25" t="str">
        <f ca="1">IFERROR((1+'US Inflation'!$C17)*(1+('Black Market End of Year'!HQ16-'Black Market End of Year'!HQ15)/'Black Market End of Year'!HQ15)-1,"Error")</f>
        <v>Error</v>
      </c>
      <c r="HR16" s="25" t="str">
        <f ca="1">IFERROR((1+'US Inflation'!$C17)*(1+('Black Market End of Year'!HR16-'Black Market End of Year'!HR15)/'Black Market End of Year'!HR15)-1,"Error")</f>
        <v>Error</v>
      </c>
      <c r="HS16" s="25" t="str">
        <f ca="1">IFERROR((1+'US Inflation'!$C17)*(1+('Black Market End of Year'!HS16-'Black Market End of Year'!HS15)/'Black Market End of Year'!HS15)-1,"Error")</f>
        <v>Error</v>
      </c>
      <c r="HT16" s="25" t="str">
        <f ca="1">IFERROR((1+'US Inflation'!$C17)*(1+('Black Market End of Year'!HT16-'Black Market End of Year'!HT15)/'Black Market End of Year'!HT15)-1,"Error")</f>
        <v>Error</v>
      </c>
      <c r="HU16" s="25">
        <f ca="1">IFERROR((1+'US Inflation'!$C17)*(1+('Black Market End of Year'!HU16-'Black Market End of Year'!HU15)/'Black Market End of Year'!HU15)-1,"Error")</f>
        <v>1.730103806228378E-2</v>
      </c>
      <c r="HV16" s="25">
        <f ca="1">IFERROR((1+'US Inflation'!$C17)*(1+('Black Market End of Year'!HV16-'Black Market End of Year'!HV15)/'Black Market End of Year'!HV15)-1,"Error")</f>
        <v>1.730103806228378E-2</v>
      </c>
      <c r="HW16" s="25">
        <f ca="1">IFERROR((1+'US Inflation'!$C17)*(1+('Black Market End of Year'!HW16-'Black Market End of Year'!HW15)/'Black Market End of Year'!HW15)-1,"Error")</f>
        <v>9.969138688861845E-3</v>
      </c>
      <c r="HX16" s="25" t="str">
        <f ca="1">IFERROR((1+'US Inflation'!$C17)*(1+('Black Market End of Year'!HX16-'Black Market End of Year'!HX15)/'Black Market End of Year'!HX15)-1,"Error")</f>
        <v>Error</v>
      </c>
      <c r="HY16" s="25" t="str">
        <f ca="1">IFERROR((1+'US Inflation'!$C17)*(1+('Black Market End of Year'!HY16-'Black Market End of Year'!HY15)/'Black Market End of Year'!HY15)-1,"Error")</f>
        <v>Error</v>
      </c>
      <c r="HZ16" s="25" t="str">
        <f ca="1">IFERROR((1+'US Inflation'!$C17)*(1+('Black Market End of Year'!HZ16-'Black Market End of Year'!HZ15)/'Black Market End of Year'!HZ15)-1,"Error")</f>
        <v>Error</v>
      </c>
      <c r="IA16" s="25" t="str">
        <f ca="1">IFERROR((1+'US Inflation'!$C17)*(1+('Black Market End of Year'!IA16-'Black Market End of Year'!IA15)/'Black Market End of Year'!IA15)-1,"Error")</f>
        <v>Error</v>
      </c>
      <c r="IB16" s="25" t="str">
        <f ca="1">IFERROR((1+'US Inflation'!$C17)*(1+('Black Market End of Year'!IB16-'Black Market End of Year'!IB15)/'Black Market End of Year'!IB15)-1,"Error")</f>
        <v>Error</v>
      </c>
      <c r="IC16" s="25" t="str">
        <f ca="1">IFERROR((1+'US Inflation'!$C17)*(1+('Black Market End of Year'!IC16-'Black Market End of Year'!IC15)/'Black Market End of Year'!IC15)-1,"Error")</f>
        <v>Error</v>
      </c>
      <c r="ID16" s="25" t="str">
        <f ca="1">IFERROR((1+'US Inflation'!$C17)*(1+('Black Market End of Year'!ID16-'Black Market End of Year'!ID15)/'Black Market End of Year'!ID15)-1,"Error")</f>
        <v>Error</v>
      </c>
      <c r="IE16" s="25" t="str">
        <f ca="1">IFERROR((1+'US Inflation'!$C17)*(1+('Black Market End of Year'!IE16-'Black Market End of Year'!IE15)/'Black Market End of Year'!IE15)-1,"Error")</f>
        <v>Error</v>
      </c>
      <c r="IF16" s="25" t="str">
        <f ca="1">IFERROR((1+'US Inflation'!$C17)*(1+('Black Market End of Year'!IF16-'Black Market End of Year'!IF15)/'Black Market End of Year'!IF15)-1,"Error")</f>
        <v>Error</v>
      </c>
      <c r="IG16" s="25" t="str">
        <f ca="1">IFERROR((1+'US Inflation'!$C17)*(1+('Black Market End of Year'!IG16-'Black Market End of Year'!IG15)/'Black Market End of Year'!IG15)-1,"Error")</f>
        <v>Error</v>
      </c>
      <c r="IH16" s="25" t="str">
        <f ca="1">IFERROR((1+'US Inflation'!$C17)*(1+('Black Market End of Year'!IH16-'Black Market End of Year'!IH15)/'Black Market End of Year'!IH15)-1,"Error")</f>
        <v>Error</v>
      </c>
    </row>
    <row r="17" spans="1:242" x14ac:dyDescent="0.25">
      <c r="A17" t="str">
        <f t="shared" ca="1" si="4"/>
        <v>1961</v>
      </c>
      <c r="B17" s="25">
        <f ca="1">IFERROR((1+'US Inflation'!$C18)*(1+('Black Market End of Year'!B17-'Black Market End of Year'!B16)/'Black Market End of Year'!B16)-1,"Error")</f>
        <v>0.11013929381276322</v>
      </c>
      <c r="C17" s="25">
        <f ca="1">IFERROR((1+'US Inflation'!$C18)*(1+('Black Market End of Year'!C17-'Black Market End of Year'!C16)/'Black Market End of Year'!C16)-1,"Error")</f>
        <v>0.10575139146567714</v>
      </c>
      <c r="D17" s="25">
        <f ca="1">IFERROR((1+'US Inflation'!$C18)*(1+('Black Market End of Year'!D17-'Black Market End of Year'!D16)/'Black Market End of Year'!D16)-1,"Error")</f>
        <v>3.7225427151610369E-2</v>
      </c>
      <c r="E17" s="25">
        <f>IFERROR((1+'US Inflation'!$C18)*(1+('Black Market End of Year'!E17-'Black Market End of Year'!E16)/'Black Market End of Year'!E16)-1,"Error")</f>
        <v>1.3605442176870763E-2</v>
      </c>
      <c r="F17" s="25" t="str">
        <f ca="1">IFERROR((1+'US Inflation'!$C18)*(1+('Black Market End of Year'!F17-'Black Market End of Year'!F16)/'Black Market End of Year'!F16)-1,"Error")</f>
        <v>Error</v>
      </c>
      <c r="G17" s="25" t="str">
        <f ca="1">IFERROR((1+'US Inflation'!$C18)*(1+('Black Market End of Year'!G17-'Black Market End of Year'!G16)/'Black Market End of Year'!G16)-1,"Error")</f>
        <v>Error</v>
      </c>
      <c r="H17" s="25" t="str">
        <f ca="1">IFERROR((1+'US Inflation'!$C18)*(1+('Black Market End of Year'!H17-'Black Market End of Year'!H16)/'Black Market End of Year'!H16)-1,"Error")</f>
        <v>Error</v>
      </c>
      <c r="I17" s="25" t="str">
        <f ca="1">IFERROR((1+'US Inflation'!$C18)*(1+('Black Market End of Year'!I17-'Black Market End of Year'!I16)/'Black Market End of Year'!I16)-1,"Error")</f>
        <v>Error</v>
      </c>
      <c r="J17" s="25">
        <f ca="1">IFERROR((1+'US Inflation'!$C18)*(1+('Black Market End of Year'!J17-'Black Market End of Year'!J16)/'Black Market End of Year'!J16)-1,"Error")</f>
        <v>1.2072463589186677E-2</v>
      </c>
      <c r="K17" s="25" t="str">
        <f ca="1">IFERROR((1+'US Inflation'!$C18)*(1+('Black Market End of Year'!K17-'Black Market End of Year'!K16)/'Black Market End of Year'!K16)-1,"Error")</f>
        <v>Error</v>
      </c>
      <c r="L17" s="25" t="str">
        <f ca="1">IFERROR((1+'US Inflation'!$C18)*(1+('Black Market End of Year'!L17-'Black Market End of Year'!L16)/'Black Market End of Year'!L16)-1,"Error")</f>
        <v>Error</v>
      </c>
      <c r="M17" s="25">
        <f ca="1">IFERROR((1+'US Inflation'!$C18)*(1+('Black Market End of Year'!M17-'Black Market End of Year'!M16)/'Black Market End of Year'!M16)-1,"Error")</f>
        <v>1.0165604703419762E-2</v>
      </c>
      <c r="N17" s="25">
        <f ca="1">IFERROR((1+'US Inflation'!$C18)*(1+('Black Market End of Year'!N17-'Black Market End of Year'!N16)/'Black Market End of Year'!N16)-1,"Error")</f>
        <v>5.0287807430664522E-3</v>
      </c>
      <c r="O17" s="25" t="str">
        <f ca="1">IFERROR((1+'US Inflation'!$C18)*(1+('Black Market End of Year'!O17-'Black Market End of Year'!O16)/'Black Market End of Year'!O16)-1,"Error")</f>
        <v>Error</v>
      </c>
      <c r="P17" s="25" t="str">
        <f ca="1">IFERROR((1+'US Inflation'!$C18)*(1+('Black Market End of Year'!P17-'Black Market End of Year'!P16)/'Black Market End of Year'!P16)-1,"Error")</f>
        <v>Error</v>
      </c>
      <c r="Q17" s="25" t="str">
        <f ca="1">IFERROR((1+'US Inflation'!$C18)*(1+('Black Market End of Year'!Q17-'Black Market End of Year'!Q16)/'Black Market End of Year'!Q16)-1,"Error")</f>
        <v>Error</v>
      </c>
      <c r="R17" s="25" t="str">
        <f ca="1">IFERROR((1+'US Inflation'!$C18)*(1+('Black Market End of Year'!R17-'Black Market End of Year'!R16)/'Black Market End of Year'!R16)-1,"Error")</f>
        <v>Error</v>
      </c>
      <c r="S17" s="25" t="str">
        <f ca="1">IFERROR((1+'US Inflation'!$C18)*(1+('Black Market End of Year'!S17-'Black Market End of Year'!S16)/'Black Market End of Year'!S16)-1,"Error")</f>
        <v>Error</v>
      </c>
      <c r="T17" s="25" t="str">
        <f ca="1">IFERROR((1+'US Inflation'!$C18)*(1+('Black Market End of Year'!T17-'Black Market End of Year'!T16)/'Black Market End of Year'!T16)-1,"Error")</f>
        <v>Error</v>
      </c>
      <c r="U17" s="25">
        <f ca="1">IFERROR((1+'US Inflation'!$C18)*(1+('Black Market End of Year'!U17-'Black Market End of Year'!U16)/'Black Market End of Year'!U16)-1,"Error")</f>
        <v>-6.3670788512448784E-3</v>
      </c>
      <c r="V17" s="25" t="str">
        <f ca="1">IFERROR((1+'US Inflation'!$C18)*(1+('Black Market End of Year'!V17-'Black Market End of Year'!V16)/'Black Market End of Year'!V16)-1,"Error")</f>
        <v>Error</v>
      </c>
      <c r="W17" s="25" t="str">
        <f ca="1">IFERROR((1+'US Inflation'!$C18)*(1+('Black Market End of Year'!W17-'Black Market End of Year'!W16)/'Black Market End of Year'!W16)-1,"Error")</f>
        <v>Error</v>
      </c>
      <c r="X17" s="25" t="str">
        <f ca="1">IFERROR((1+'US Inflation'!$C18)*(1+('Black Market End of Year'!X17-'Black Market End of Year'!X16)/'Black Market End of Year'!X16)-1,"Error")</f>
        <v>Error</v>
      </c>
      <c r="Y17" s="25" t="str">
        <f ca="1">IFERROR((1+'US Inflation'!$C18)*(1+('Black Market End of Year'!Y17-'Black Market End of Year'!Y16)/'Black Market End of Year'!Y16)-1,"Error")</f>
        <v>Error</v>
      </c>
      <c r="Z17" s="25">
        <f ca="1">IFERROR((1+'US Inflation'!$C18)*(1+('Black Market End of Year'!Z17-'Black Market End of Year'!Z16)/'Black Market End of Year'!Z16)-1,"Error")</f>
        <v>1.3605442176870763E-2</v>
      </c>
      <c r="AA17" s="25" t="str">
        <f ca="1">IFERROR((1+'US Inflation'!$C18)*(1+('Black Market End of Year'!AA17-'Black Market End of Year'!AA16)/'Black Market End of Year'!AA16)-1,"Error")</f>
        <v>Error</v>
      </c>
      <c r="AB17" s="25" t="str">
        <f ca="1">IFERROR((1+'US Inflation'!$C18)*(1+('Black Market End of Year'!AB17-'Black Market End of Year'!AB16)/'Black Market End of Year'!AB16)-1,"Error")</f>
        <v>Error</v>
      </c>
      <c r="AC17" s="25">
        <f ca="1">IFERROR((1+'US Inflation'!$C18)*(1+('Black Market End of Year'!AC17-'Black Market End of Year'!AC16)/'Black Market End of Year'!AC16)-1,"Error")</f>
        <v>1.0123049219687874</v>
      </c>
      <c r="AD17" s="25" t="str">
        <f ca="1">IFERROR((1+'US Inflation'!$C18)*(1+('Black Market End of Year'!AD17-'Black Market End of Year'!AD16)/'Black Market End of Year'!AD16)-1,"Error")</f>
        <v>Error</v>
      </c>
      <c r="AE17" s="25" t="str">
        <f ca="1">IFERROR((1+'US Inflation'!$C18)*(1+('Black Market End of Year'!AE17-'Black Market End of Year'!AE16)/'Black Market End of Year'!AE16)-1,"Error")</f>
        <v>Error</v>
      </c>
      <c r="AF17" s="25">
        <f ca="1">IFERROR((1+'US Inflation'!$C18)*(1+('Black Market End of Year'!AF17-'Black Market End of Year'!AF16)/'Black Market End of Year'!AF16)-1,"Error")</f>
        <v>1.3605442176870763E-2</v>
      </c>
      <c r="AG17" s="25">
        <f ca="1">IFERROR((1+'US Inflation'!$C18)*(1+('Black Market End of Year'!AG17-'Black Market End of Year'!AG16)/'Black Market End of Year'!AG16)-1,"Error")</f>
        <v>-8.7755102040816269E-2</v>
      </c>
      <c r="AH17" s="25" t="str">
        <f ca="1">IFERROR((1+'US Inflation'!$C18)*(1+('Black Market End of Year'!AH17-'Black Market End of Year'!AH16)/'Black Market End of Year'!AH16)-1,"Error")</f>
        <v>Error</v>
      </c>
      <c r="AI17" s="25" t="str">
        <f ca="1">IFERROR((1+'US Inflation'!$C18)*(1+('Black Market End of Year'!AI17-'Black Market End of Year'!AI16)/'Black Market End of Year'!AI16)-1,"Error")</f>
        <v>Error</v>
      </c>
      <c r="AJ17" s="25">
        <f ca="1">IFERROR((1+'US Inflation'!$C18)*(1+('Black Market End of Year'!AJ17-'Black Market End of Year'!AJ16)/'Black Market End of Year'!AJ16)-1,"Error")</f>
        <v>2.2662229448741522E-2</v>
      </c>
      <c r="AK17" s="25" t="str">
        <f ca="1">IFERROR((1+'US Inflation'!$C18)*(1+('Black Market End of Year'!AK17-'Black Market End of Year'!AK16)/'Black Market End of Year'!AK16)-1,"Error")</f>
        <v>Error</v>
      </c>
      <c r="AL17" s="25">
        <f ca="1">IFERROR((1+'US Inflation'!$C18)*(1+('Black Market End of Year'!AL17-'Black Market End of Year'!AL16)/'Black Market End of Year'!AL16)-1,"Error")</f>
        <v>6.0371590963366195E-2</v>
      </c>
      <c r="AM17" s="25" t="str">
        <f ca="1">IFERROR((1+'US Inflation'!$C18)*(1+('Black Market End of Year'!AM17-'Black Market End of Year'!AM16)/'Black Market End of Year'!AM16)-1,"Error")</f>
        <v>Error</v>
      </c>
      <c r="AN17" s="25" t="str">
        <f ca="1">IFERROR((1+'US Inflation'!$C18)*(1+('Black Market End of Year'!AN17-'Black Market End of Year'!AN16)/'Black Market End of Year'!AN16)-1,"Error")</f>
        <v>Error</v>
      </c>
      <c r="AO17" s="25" t="str">
        <f ca="1">IFERROR((1+'US Inflation'!$C18)*(1+('Black Market End of Year'!AO17-'Black Market End of Year'!AO16)/'Black Market End of Year'!AO16)-1,"Error")</f>
        <v>Error</v>
      </c>
      <c r="AP17" s="25" t="str">
        <f ca="1">IFERROR((1+'US Inflation'!$C18)*(1+('Black Market End of Year'!AP17-'Black Market End of Year'!AP16)/'Black Market End of Year'!AP16)-1,"Error")</f>
        <v>Error</v>
      </c>
      <c r="AQ17" s="25">
        <f ca="1">IFERROR((1+'US Inflation'!$C18)*(1+('Black Market End of Year'!AQ17-'Black Market End of Year'!AQ16)/'Black Market End of Year'!AQ16)-1,"Error")</f>
        <v>0.15182436611008021</v>
      </c>
      <c r="AR17" s="25">
        <f ca="1">IFERROR((1+'US Inflation'!$C18)*(1+('Black Market End of Year'!AR17-'Black Market End of Year'!AR16)/'Black Market End of Year'!AR16)-1,"Error")</f>
        <v>1.4673290368779091</v>
      </c>
      <c r="AS17" s="25" t="str">
        <f ca="1">IFERROR((1+'US Inflation'!$C18)*(1+('Black Market End of Year'!AS17-'Black Market End of Year'!AS16)/'Black Market End of Year'!AS16)-1,"Error")</f>
        <v>Error</v>
      </c>
      <c r="AT17" s="25" t="str">
        <f ca="1">IFERROR((1+'US Inflation'!$C18)*(1+('Black Market End of Year'!AT17-'Black Market End of Year'!AT16)/'Black Market End of Year'!AT16)-1,"Error")</f>
        <v>Error</v>
      </c>
      <c r="AU17" s="25">
        <f ca="1">IFERROR((1+'US Inflation'!$C18)*(1+('Black Market End of Year'!AU17-'Black Market End of Year'!AU16)/'Black Market End of Year'!AU16)-1,"Error")</f>
        <v>0.26700680272108857</v>
      </c>
      <c r="AV17" s="25" t="str">
        <f ca="1">IFERROR((1+'US Inflation'!$C18)*(1+('Black Market End of Year'!AV17-'Black Market End of Year'!AV16)/'Black Market End of Year'!AV16)-1,"Error")</f>
        <v>Error</v>
      </c>
      <c r="AW17" s="25" t="str">
        <f ca="1">IFERROR((1+'US Inflation'!$C18)*(1+('Black Market End of Year'!AW17-'Black Market End of Year'!AW16)/'Black Market End of Year'!AW16)-1,"Error")</f>
        <v>Error</v>
      </c>
      <c r="AX17" s="25">
        <f ca="1">IFERROR((1+'US Inflation'!$C18)*(1+('Black Market End of Year'!AX17-'Black Market End of Year'!AX16)/'Black Market End of Year'!AX16)-1,"Error")</f>
        <v>1.3650793650793651</v>
      </c>
      <c r="AY17" s="25">
        <f ca="1">IFERROR((1+'US Inflation'!$C18)*(1+('Black Market End of Year'!AY17-'Black Market End of Year'!AY16)/'Black Market End of Year'!AY16)-1,"Error")</f>
        <v>1.4639733444398173E-2</v>
      </c>
      <c r="AZ17" s="25">
        <f ca="1">IFERROR((1+'US Inflation'!$C18)*(1+('Black Market End of Year'!AZ17-'Black Market End of Year'!AZ16)/'Black Market End of Year'!AZ16)-1,"Error")</f>
        <v>9.5789667218238783E-2</v>
      </c>
      <c r="BA17" s="25" t="str">
        <f ca="1">IFERROR((1+'US Inflation'!$C18)*(1+('Black Market End of Year'!BA17-'Black Market End of Year'!BA16)/'Black Market End of Year'!BA16)-1,"Error")</f>
        <v>Error</v>
      </c>
      <c r="BB17" s="25" t="str">
        <f ca="1">IFERROR((1+'US Inflation'!$C18)*(1+('Black Market End of Year'!BB17-'Black Market End of Year'!BB16)/'Black Market End of Year'!BB16)-1,"Error")</f>
        <v>Error</v>
      </c>
      <c r="BC17" s="25">
        <f ca="1">IFERROR((1+'US Inflation'!$C18)*(1+('Black Market End of Year'!BC17-'Black Market End of Year'!BC16)/'Black Market End of Year'!BC16)-1,"Error")</f>
        <v>6.187236799481699E-2</v>
      </c>
      <c r="BD17" s="25" t="str">
        <f ca="1">IFERROR((1+'US Inflation'!$C18)*(1+('Black Market End of Year'!BD17-'Black Market End of Year'!BD16)/'Black Market End of Year'!BD16)-1,"Error")</f>
        <v>Error</v>
      </c>
      <c r="BE17" s="25" t="str">
        <f ca="1">IFERROR((1+'US Inflation'!$C18)*(1+('Black Market End of Year'!BE17-'Black Market End of Year'!BE16)/'Black Market End of Year'!BE16)-1,"Error")</f>
        <v>Error</v>
      </c>
      <c r="BF17" s="25">
        <f ca="1">IFERROR((1+'US Inflation'!$C18)*(1+('Black Market End of Year'!BF17-'Black Market End of Year'!BF16)/'Black Market End of Year'!BF16)-1,"Error")</f>
        <v>-0.17311134980307918</v>
      </c>
      <c r="BG17" s="25">
        <f ca="1">IFERROR((1+'US Inflation'!$C18)*(1+('Black Market End of Year'!BG17-'Black Market End of Year'!BG16)/'Black Market End of Year'!BG16)-1,"Error")</f>
        <v>1.3605442176870763E-2</v>
      </c>
      <c r="BH17" s="25" t="str">
        <f ca="1">IFERROR((1+'US Inflation'!$C18)*(1+('Black Market End of Year'!BH17-'Black Market End of Year'!BH16)/'Black Market End of Year'!BH16)-1,"Error")</f>
        <v>Error</v>
      </c>
      <c r="BI17" s="25" t="str">
        <f ca="1">IFERROR((1+'US Inflation'!$C18)*(1+('Black Market End of Year'!BI17-'Black Market End of Year'!BI16)/'Black Market End of Year'!BI16)-1,"Error")</f>
        <v>Error</v>
      </c>
      <c r="BJ17" s="25">
        <f ca="1">IFERROR((1+'US Inflation'!$C18)*(1+('Black Market End of Year'!BJ17-'Black Market End of Year'!BJ16)/'Black Market End of Year'!BJ16)-1,"Error")</f>
        <v>8.6005830903790104E-2</v>
      </c>
      <c r="BK17" s="25">
        <f ca="1">IFERROR((1+'US Inflation'!$C18)*(1+('Black Market End of Year'!BK17-'Black Market End of Year'!BK16)/'Black Market End of Year'!BK16)-1,"Error")</f>
        <v>0.32768036792181676</v>
      </c>
      <c r="BL17" s="25">
        <f ca="1">IFERROR((1+'US Inflation'!$C18)*(1+('Black Market End of Year'!BL17-'Black Market End of Year'!BL16)/'Black Market End of Year'!BL16)-1,"Error")</f>
        <v>0.37011494252873578</v>
      </c>
      <c r="BM17" s="25" t="str">
        <f ca="1">IFERROR((1+'US Inflation'!$C18)*(1+('Black Market End of Year'!BM17-'Black Market End of Year'!BM16)/'Black Market End of Year'!BM16)-1,"Error")</f>
        <v>Error</v>
      </c>
      <c r="BN17" s="25" t="str">
        <f ca="1">IFERROR((1+'US Inflation'!$C18)*(1+('Black Market End of Year'!BN17-'Black Market End of Year'!BN16)/'Black Market End of Year'!BN16)-1,"Error")</f>
        <v>Error</v>
      </c>
      <c r="BO17" s="25" t="str">
        <f ca="1">IFERROR((1+'US Inflation'!$C18)*(1+('Black Market End of Year'!BO17-'Black Market End of Year'!BO16)/'Black Market End of Year'!BO16)-1,"Error")</f>
        <v>Error</v>
      </c>
      <c r="BP17" s="25" t="str">
        <f ca="1">IFERROR((1+'US Inflation'!$C18)*(1+('Black Market End of Year'!BP17-'Black Market End of Year'!BP16)/'Black Market End of Year'!BP16)-1,"Error")</f>
        <v>Error</v>
      </c>
      <c r="BQ17" s="25" t="str">
        <f ca="1">IFERROR((1+'US Inflation'!$C18)*(1+('Black Market End of Year'!BQ17-'Black Market End of Year'!BQ16)/'Black Market End of Year'!BQ16)-1,"Error")</f>
        <v>Error</v>
      </c>
      <c r="BR17" s="25" t="str">
        <f ca="1">IFERROR((1+'US Inflation'!$C18)*(1+('Black Market End of Year'!BR17-'Black Market End of Year'!BR16)/'Black Market End of Year'!BR16)-1,"Error")</f>
        <v>Error</v>
      </c>
      <c r="BS17" s="25" t="str">
        <f ca="1">IFERROR((1+'US Inflation'!$C18)*(1+('Black Market End of Year'!BS17-'Black Market End of Year'!BS16)/'Black Market End of Year'!BS16)-1,"Error")</f>
        <v>Error</v>
      </c>
      <c r="BT17" s="25" t="str">
        <f ca="1">IFERROR((1+'US Inflation'!$C18)*(1+('Black Market End of Year'!BT17-'Black Market End of Year'!BT16)/'Black Market End of Year'!BT16)-1,"Error")</f>
        <v>Error</v>
      </c>
      <c r="BU17" s="25" t="str">
        <f ca="1">IFERROR((1+'US Inflation'!$C18)*(1+('Black Market End of Year'!BU17-'Black Market End of Year'!BU16)/'Black Market End of Year'!BU16)-1,"Error")</f>
        <v>Error</v>
      </c>
      <c r="BV17" s="25">
        <f ca="1">IFERROR((1+'US Inflation'!$C18)*(1+('Black Market End of Year'!BV17-'Black Market End of Year'!BV16)/'Black Market End of Year'!BV16)-1,"Error")</f>
        <v>-1.1427540713254802E-2</v>
      </c>
      <c r="BW17" s="25">
        <f ca="1">IFERROR((1+'US Inflation'!$C18)*(1+('Black Market End of Year'!BW17-'Black Market End of Year'!BW16)/'Black Market End of Year'!BW16)-1,"Error")</f>
        <v>1.9767177387672419E-2</v>
      </c>
      <c r="BX17" s="25" t="str">
        <f ca="1">IFERROR((1+'US Inflation'!$C18)*(1+('Black Market End of Year'!BX17-'Black Market End of Year'!BX16)/'Black Market End of Year'!BX16)-1,"Error")</f>
        <v>Error</v>
      </c>
      <c r="BY17" s="25" t="str">
        <f ca="1">IFERROR((1+'US Inflation'!$C18)*(1+('Black Market End of Year'!BY17-'Black Market End of Year'!BY16)/'Black Market End of Year'!BY16)-1,"Error")</f>
        <v>Error</v>
      </c>
      <c r="BZ17" s="25" t="str">
        <f ca="1">IFERROR((1+'US Inflation'!$C18)*(1+('Black Market End of Year'!BZ17-'Black Market End of Year'!BZ16)/'Black Market End of Year'!BZ16)-1,"Error")</f>
        <v>Error</v>
      </c>
      <c r="CA17" s="25" t="str">
        <f ca="1">IFERROR((1+'US Inflation'!$C18)*(1+('Black Market End of Year'!CA17-'Black Market End of Year'!CA16)/'Black Market End of Year'!CA16)-1,"Error")</f>
        <v>Error</v>
      </c>
      <c r="CB17" s="25" t="str">
        <f ca="1">IFERROR((1+'US Inflation'!$C18)*(1+('Black Market End of Year'!CB17-'Black Market End of Year'!CB16)/'Black Market End of Year'!CB16)-1,"Error")</f>
        <v>Error</v>
      </c>
      <c r="CC17" s="25">
        <f ca="1">IFERROR((1+'US Inflation'!$C18)*(1+('Black Market End of Year'!CC17-'Black Market End of Year'!CC16)/'Black Market End of Year'!CC16)-1,"Error")</f>
        <v>-2.7716602228421316E-2</v>
      </c>
      <c r="CD17" s="25" t="str">
        <f ca="1">IFERROR((1+'US Inflation'!$C18)*(1+('Black Market End of Year'!CD17-'Black Market End of Year'!CD16)/'Black Market End of Year'!CD16)-1,"Error")</f>
        <v>Error</v>
      </c>
      <c r="CE17" s="25" t="str">
        <f ca="1">IFERROR((1+'US Inflation'!$C18)*(1+('Black Market End of Year'!CE17-'Black Market End of Year'!CE16)/'Black Market End of Year'!CE16)-1,"Error")</f>
        <v>Error</v>
      </c>
      <c r="CF17" s="25">
        <f ca="1">IFERROR((1+'US Inflation'!$C18)*(1+('Black Market End of Year'!CF17-'Black Market End of Year'!CF16)/'Black Market End of Year'!CF16)-1,"Error")</f>
        <v>1.8656632088051239E-2</v>
      </c>
      <c r="CG17" s="25" t="str">
        <f ca="1">IFERROR((1+'US Inflation'!$C18)*(1+('Black Market End of Year'!CG17-'Black Market End of Year'!CG16)/'Black Market End of Year'!CG16)-1,"Error")</f>
        <v>Error</v>
      </c>
      <c r="CH17" s="25" t="str">
        <f ca="1">IFERROR((1+'US Inflation'!$C18)*(1+('Black Market End of Year'!CH17-'Black Market End of Year'!CH16)/'Black Market End of Year'!CH16)-1,"Error")</f>
        <v>Error</v>
      </c>
      <c r="CI17" s="25" t="str">
        <f ca="1">IFERROR((1+'US Inflation'!$C18)*(1+('Black Market End of Year'!CI17-'Black Market End of Year'!CI16)/'Black Market End of Year'!CI16)-1,"Error")</f>
        <v>Error</v>
      </c>
      <c r="CJ17" s="25" t="str">
        <f ca="1">IFERROR((1+'US Inflation'!$C18)*(1+('Black Market End of Year'!CJ17-'Black Market End of Year'!CJ16)/'Black Market End of Year'!CJ16)-1,"Error")</f>
        <v>Error</v>
      </c>
      <c r="CK17" s="25" t="str">
        <f ca="1">IFERROR((1+'US Inflation'!$C18)*(1+('Black Market End of Year'!CK17-'Black Market End of Year'!CK16)/'Black Market End of Year'!CK16)-1,"Error")</f>
        <v>Error</v>
      </c>
      <c r="CL17" s="25" t="str">
        <f ca="1">IFERROR((1+'US Inflation'!$C18)*(1+('Black Market End of Year'!CL17-'Black Market End of Year'!CL16)/'Black Market End of Year'!CL16)-1,"Error")</f>
        <v>Error</v>
      </c>
      <c r="CM17" s="25" t="str">
        <f ca="1">IFERROR((1+'US Inflation'!$C18)*(1+('Black Market End of Year'!CM17-'Black Market End of Year'!CM16)/'Black Market End of Year'!CM16)-1,"Error")</f>
        <v>Error</v>
      </c>
      <c r="CN17" s="25" t="str">
        <f ca="1">IFERROR((1+'US Inflation'!$C18)*(1+('Black Market End of Year'!CN17-'Black Market End of Year'!CN16)/'Black Market End of Year'!CN16)-1,"Error")</f>
        <v>Error</v>
      </c>
      <c r="CO17" s="25" t="str">
        <f ca="1">IFERROR((1+'US Inflation'!$C18)*(1+('Black Market End of Year'!CO17-'Black Market End of Year'!CO16)/'Black Market End of Year'!CO16)-1,"Error")</f>
        <v>Error</v>
      </c>
      <c r="CP17" s="25" t="str">
        <f ca="1">IFERROR((1+'US Inflation'!$C18)*(1+('Black Market End of Year'!CP17-'Black Market End of Year'!CP16)/'Black Market End of Year'!CP16)-1,"Error")</f>
        <v>Error</v>
      </c>
      <c r="CQ17" s="25">
        <f ca="1">IFERROR((1+'US Inflation'!$C18)*(1+('Black Market End of Year'!CQ17-'Black Market End of Year'!CQ16)/'Black Market End of Year'!CQ16)-1,"Error")</f>
        <v>1.3605442176870763E-2</v>
      </c>
      <c r="CR17" s="25">
        <f ca="1">IFERROR((1+'US Inflation'!$C18)*(1+('Black Market End of Year'!CR17-'Black Market End of Year'!CR16)/'Black Market End of Year'!CR16)-1,"Error")</f>
        <v>9.1519912006980952E-3</v>
      </c>
      <c r="CS17" s="25">
        <f ca="1">IFERROR((1+'US Inflation'!$C18)*(1+('Black Market End of Year'!CS17-'Black Market End of Year'!CS16)/'Black Market End of Year'!CS16)-1,"Error")</f>
        <v>-0.10762971855408832</v>
      </c>
      <c r="CT17" s="25">
        <f ca="1">IFERROR((1+'US Inflation'!$C18)*(1+('Black Market End of Year'!CT17-'Black Market End of Year'!CT16)/'Black Market End of Year'!CT16)-1,"Error")</f>
        <v>2.405498281786933E-2</v>
      </c>
      <c r="CU17" s="25">
        <f ca="1">IFERROR((1+'US Inflation'!$C18)*(1+('Black Market End of Year'!CU17-'Black Market End of Year'!CU16)/'Black Market End of Year'!CU16)-1,"Error")</f>
        <v>3.822157434402329E-2</v>
      </c>
      <c r="CV17" s="25">
        <f ca="1">IFERROR((1+'US Inflation'!$C18)*(1+('Black Market End of Year'!CV17-'Black Market End of Year'!CV16)/'Black Market End of Year'!CV16)-1,"Error")</f>
        <v>0.11013929381276322</v>
      </c>
      <c r="CW17" s="25">
        <f ca="1">IFERROR((1+'US Inflation'!$C18)*(1+('Black Market End of Year'!CW17-'Black Market End of Year'!CW16)/'Black Market End of Year'!CW16)-1,"Error")</f>
        <v>6.0477370138807052E-2</v>
      </c>
      <c r="CX17" s="25">
        <f ca="1">IFERROR((1+'US Inflation'!$C18)*(1+('Black Market End of Year'!CX17-'Black Market End of Year'!CX16)/'Black Market End of Year'!CX16)-1,"Error")</f>
        <v>3.3877551020408125E-2</v>
      </c>
      <c r="CY17" s="25">
        <f ca="1">IFERROR((1+'US Inflation'!$C18)*(1+('Black Market End of Year'!CY17-'Black Market End of Year'!CY16)/'Black Market End of Year'!CY16)-1,"Error")</f>
        <v>1.1785683752854714E-2</v>
      </c>
      <c r="CZ17" s="25" t="str">
        <f ca="1">IFERROR((1+'US Inflation'!$C18)*(1+('Black Market End of Year'!CZ17-'Black Market End of Year'!CZ16)/'Black Market End of Year'!CZ16)-1,"Error")</f>
        <v>Error</v>
      </c>
      <c r="DA17" s="25">
        <f ca="1">IFERROR((1+'US Inflation'!$C18)*(1+('Black Market End of Year'!DA17-'Black Market End of Year'!DA16)/'Black Market End of Year'!DA16)-1,"Error")</f>
        <v>0.15364303616183306</v>
      </c>
      <c r="DB17" s="25">
        <f ca="1">IFERROR((1+'US Inflation'!$C18)*(1+('Black Market End of Year'!DB17-'Black Market End of Year'!DB16)/'Black Market End of Year'!DB16)-1,"Error")</f>
        <v>1.3196730305025328E-2</v>
      </c>
      <c r="DC17" s="25" t="str">
        <f ca="1">IFERROR((1+'US Inflation'!$C18)*(1+('Black Market End of Year'!DC17-'Black Market End of Year'!DC16)/'Black Market End of Year'!DC16)-1,"Error")</f>
        <v>Error</v>
      </c>
      <c r="DD17" s="25">
        <f ca="1">IFERROR((1+'US Inflation'!$C18)*(1+('Black Market End of Year'!DD17-'Black Market End of Year'!DD16)/'Black Market End of Year'!DD16)-1,"Error")</f>
        <v>-5.0662370211241869E-3</v>
      </c>
      <c r="DE17" s="25" t="str">
        <f ca="1">IFERROR((1+'US Inflation'!$C18)*(1+('Black Market End of Year'!DE17-'Black Market End of Year'!DE16)/'Black Market End of Year'!DE16)-1,"Error")</f>
        <v>Error</v>
      </c>
      <c r="DF17" s="25">
        <f ca="1">IFERROR((1+'US Inflation'!$C18)*(1+('Black Market End of Year'!DF17-'Black Market End of Year'!DF16)/'Black Market End of Year'!DF16)-1,"Error")</f>
        <v>3.2375913328294148E-2</v>
      </c>
      <c r="DG17" s="25" t="str">
        <f ca="1">IFERROR((1+'US Inflation'!$C18)*(1+('Black Market End of Year'!DG17-'Black Market End of Year'!DG16)/'Black Market End of Year'!DG16)-1,"Error")</f>
        <v>Error</v>
      </c>
      <c r="DH17" s="25" t="str">
        <f ca="1">IFERROR((1+'US Inflation'!$C18)*(1+('Black Market End of Year'!DH17-'Black Market End of Year'!DH16)/'Black Market End of Year'!DH16)-1,"Error")</f>
        <v>Error</v>
      </c>
      <c r="DI17" s="25" t="str">
        <f ca="1">IFERROR((1+'US Inflation'!$C18)*(1+('Black Market End of Year'!DI17-'Black Market End of Year'!DI16)/'Black Market End of Year'!DI16)-1,"Error")</f>
        <v>Error</v>
      </c>
      <c r="DJ17" s="25" t="str">
        <f ca="1">IFERROR((1+'US Inflation'!$C18)*(1+('Black Market End of Year'!DJ17-'Black Market End of Year'!DJ16)/'Black Market End of Year'!DJ16)-1,"Error")</f>
        <v>Error</v>
      </c>
      <c r="DK17" s="25">
        <f ca="1">IFERROR((1+'US Inflation'!$C18)*(1+('Black Market End of Year'!DK17-'Black Market End of Year'!DK16)/'Black Market End of Year'!DK16)-1,"Error")</f>
        <v>0.15353077257839165</v>
      </c>
      <c r="DL17" s="25" t="str">
        <f ca="1">IFERROR((1+'US Inflation'!$C18)*(1+('Black Market End of Year'!DL17-'Black Market End of Year'!DL16)/'Black Market End of Year'!DL16)-1,"Error")</f>
        <v>Error</v>
      </c>
      <c r="DM17" s="25" t="str">
        <f ca="1">IFERROR((1+'US Inflation'!$C18)*(1+('Black Market End of Year'!DM17-'Black Market End of Year'!DM16)/'Black Market End of Year'!DM16)-1,"Error")</f>
        <v>Error</v>
      </c>
      <c r="DN17" s="25" t="str">
        <f ca="1">IFERROR((1+'US Inflation'!$C18)*(1+('Black Market End of Year'!DN17-'Black Market End of Year'!DN16)/'Black Market End of Year'!DN16)-1,"Error")</f>
        <v>Error</v>
      </c>
      <c r="DO17" s="25">
        <f ca="1">IFERROR((1+'US Inflation'!$C18)*(1+('Black Market End of Year'!DO17-'Black Market End of Year'!DO16)/'Black Market End of Year'!DO16)-1,"Error")</f>
        <v>8.5154061624649779E-2</v>
      </c>
      <c r="DP17" s="25" t="str">
        <f ca="1">IFERROR((1+'US Inflation'!$C18)*(1+('Black Market End of Year'!DP17-'Black Market End of Year'!DP16)/'Black Market End of Year'!DP16)-1,"Error")</f>
        <v>Error</v>
      </c>
      <c r="DQ17" s="25">
        <f ca="1">IFERROR((1+'US Inflation'!$C18)*(1+('Black Market End of Year'!DQ17-'Black Market End of Year'!DQ16)/'Black Market End of Year'!DQ16)-1,"Error")</f>
        <v>-2.9200205978806015E-2</v>
      </c>
      <c r="DR17" s="25" t="str">
        <f ca="1">IFERROR((1+'US Inflation'!$C18)*(1+('Black Market End of Year'!DR17-'Black Market End of Year'!DR16)/'Black Market End of Year'!DR16)-1,"Error")</f>
        <v>Error</v>
      </c>
      <c r="DS17" s="25" t="str">
        <f ca="1">IFERROR((1+'US Inflation'!$C18)*(1+('Black Market End of Year'!DS17-'Black Market End of Year'!DS16)/'Black Market End of Year'!DS16)-1,"Error")</f>
        <v>Error</v>
      </c>
      <c r="DT17" s="25">
        <f ca="1">IFERROR((1+'US Inflation'!$C18)*(1+('Black Market End of Year'!DT17-'Black Market End of Year'!DT16)/'Black Market End of Year'!DT16)-1,"Error")</f>
        <v>7.8303624149659967E-2</v>
      </c>
      <c r="DU17" s="25" t="str">
        <f ca="1">IFERROR((1+'US Inflation'!$C18)*(1+('Black Market End of Year'!DU17-'Black Market End of Year'!DU16)/'Black Market End of Year'!DU16)-1,"Error")</f>
        <v>Error</v>
      </c>
      <c r="DV17" s="25" t="str">
        <f ca="1">IFERROR((1+'US Inflation'!$C18)*(1+('Black Market End of Year'!DV17-'Black Market End of Year'!DV16)/'Black Market End of Year'!DV16)-1,"Error")</f>
        <v>Error</v>
      </c>
      <c r="DW17" s="25">
        <f ca="1">IFERROR((1+'US Inflation'!$C18)*(1+('Black Market End of Year'!DW17-'Black Market End of Year'!DW16)/'Black Market End of Year'!DW16)-1,"Error")</f>
        <v>-6.3670788512448784E-3</v>
      </c>
      <c r="DX17" s="25" t="str">
        <f ca="1">IFERROR((1+'US Inflation'!$C18)*(1+('Black Market End of Year'!DX17-'Black Market End of Year'!DX16)/'Black Market End of Year'!DX16)-1,"Error")</f>
        <v>Error</v>
      </c>
      <c r="DY17" s="25" t="str">
        <f ca="1">IFERROR((1+'US Inflation'!$C18)*(1+('Black Market End of Year'!DY17-'Black Market End of Year'!DY16)/'Black Market End of Year'!DY16)-1,"Error")</f>
        <v>Error</v>
      </c>
      <c r="DZ17" s="25" t="str">
        <f ca="1">IFERROR((1+'US Inflation'!$C18)*(1+('Black Market End of Year'!DZ17-'Black Market End of Year'!DZ16)/'Black Market End of Year'!DZ16)-1,"Error")</f>
        <v>Error</v>
      </c>
      <c r="EA17" s="25" t="str">
        <f ca="1">IFERROR((1+'US Inflation'!$C18)*(1+('Black Market End of Year'!EA17-'Black Market End of Year'!EA16)/'Black Market End of Year'!EA16)-1,"Error")</f>
        <v>Error</v>
      </c>
      <c r="EB17" s="25">
        <f ca="1">IFERROR((1+'US Inflation'!$C18)*(1+('Black Market End of Year'!EB17-'Black Market End of Year'!EB16)/'Black Market End of Year'!EB16)-1,"Error")</f>
        <v>1.3605442176870763E-2</v>
      </c>
      <c r="EC17" s="25" t="str">
        <f ca="1">IFERROR((1+'US Inflation'!$C18)*(1+('Black Market End of Year'!EC17-'Black Market End of Year'!EC16)/'Black Market End of Year'!EC16)-1,"Error")</f>
        <v>Error</v>
      </c>
      <c r="ED17" s="25" t="str">
        <f ca="1">IFERROR((1+'US Inflation'!$C18)*(1+('Black Market End of Year'!ED17-'Black Market End of Year'!ED16)/'Black Market End of Year'!ED16)-1,"Error")</f>
        <v>Error</v>
      </c>
      <c r="EE17" s="25" t="str">
        <f ca="1">IFERROR((1+'US Inflation'!$C18)*(1+('Black Market End of Year'!EE17-'Black Market End of Year'!EE16)/'Black Market End of Year'!EE16)-1,"Error")</f>
        <v>Error</v>
      </c>
      <c r="EF17" s="25" t="str">
        <f ca="1">IFERROR((1+'US Inflation'!$C18)*(1+('Black Market End of Year'!EF17-'Black Market End of Year'!EF16)/'Black Market End of Year'!EF16)-1,"Error")</f>
        <v>Error</v>
      </c>
      <c r="EG17" s="25" t="str">
        <f ca="1">IFERROR((1+'US Inflation'!$C18)*(1+('Black Market End of Year'!EG17-'Black Market End of Year'!EG16)/'Black Market End of Year'!EG16)-1,"Error")</f>
        <v>Error</v>
      </c>
      <c r="EH17" s="25" t="str">
        <f ca="1">IFERROR((1+'US Inflation'!$C18)*(1+('Black Market End of Year'!EH17-'Black Market End of Year'!EH16)/'Black Market End of Year'!EH16)-1,"Error")</f>
        <v>Error</v>
      </c>
      <c r="EI17" s="25" t="str">
        <f ca="1">IFERROR((1+'US Inflation'!$C18)*(1+('Black Market End of Year'!EI17-'Black Market End of Year'!EI16)/'Black Market End of Year'!EI16)-1,"Error")</f>
        <v>Error</v>
      </c>
      <c r="EJ17" s="25" t="str">
        <f ca="1">IFERROR((1+'US Inflation'!$C18)*(1+('Black Market End of Year'!EJ17-'Black Market End of Year'!EJ16)/'Black Market End of Year'!EJ16)-1,"Error")</f>
        <v>Error</v>
      </c>
      <c r="EK17" s="25">
        <f ca="1">IFERROR((1+'US Inflation'!$C18)*(1+('Black Market End of Year'!EK17-'Black Market End of Year'!EK16)/'Black Market End of Year'!EK16)-1,"Error")</f>
        <v>1.3605442176870763E-2</v>
      </c>
      <c r="EL17" s="25" t="str">
        <f ca="1">IFERROR((1+'US Inflation'!$C18)*(1+('Black Market End of Year'!EL17-'Black Market End of Year'!EL16)/'Black Market End of Year'!EL16)-1,"Error")</f>
        <v>Error</v>
      </c>
      <c r="EM17" s="25" t="str">
        <f ca="1">IFERROR((1+'US Inflation'!$C18)*(1+('Black Market End of Year'!EM17-'Black Market End of Year'!EM16)/'Black Market End of Year'!EM16)-1,"Error")</f>
        <v>Error</v>
      </c>
      <c r="EN17" s="25" t="str">
        <f ca="1">IFERROR((1+'US Inflation'!$C18)*(1+('Black Market End of Year'!EN17-'Black Market End of Year'!EN16)/'Black Market End of Year'!EN16)-1,"Error")</f>
        <v>Error</v>
      </c>
      <c r="EO17" s="25" t="str">
        <f ca="1">IFERROR((1+'US Inflation'!$C18)*(1+('Black Market End of Year'!EO17-'Black Market End of Year'!EO16)/'Black Market End of Year'!EO16)-1,"Error")</f>
        <v>Error</v>
      </c>
      <c r="EP17" s="25" t="str">
        <f ca="1">IFERROR((1+'US Inflation'!$C18)*(1+('Black Market End of Year'!EP17-'Black Market End of Year'!EP16)/'Black Market End of Year'!EP16)-1,"Error")</f>
        <v>Error</v>
      </c>
      <c r="EQ17" s="25" t="str">
        <f ca="1">IFERROR((1+'US Inflation'!$C18)*(1+('Black Market End of Year'!EQ17-'Black Market End of Year'!EQ16)/'Black Market End of Year'!EQ16)-1,"Error")</f>
        <v>Error</v>
      </c>
      <c r="ER17" s="25">
        <f ca="1">IFERROR((1+'US Inflation'!$C18)*(1+('Black Market End of Year'!ER17-'Black Market End of Year'!ER16)/'Black Market End of Year'!ER16)-1,"Error")</f>
        <v>-2.6938775510204072E-2</v>
      </c>
      <c r="ES17" s="25" t="str">
        <f ca="1">IFERROR((1+'US Inflation'!$C18)*(1+('Black Market End of Year'!ES17-'Black Market End of Year'!ES16)/'Black Market End of Year'!ES16)-1,"Error")</f>
        <v>Error</v>
      </c>
      <c r="ET17" s="25">
        <f ca="1">IFERROR((1+'US Inflation'!$C18)*(1+('Black Market End of Year'!ET17-'Black Market End of Year'!ET16)/'Black Market End of Year'!ET16)-1,"Error")</f>
        <v>-5.6331417254992688E-2</v>
      </c>
      <c r="EU17" s="25" t="str">
        <f ca="1">IFERROR((1+'US Inflation'!$C18)*(1+('Black Market End of Year'!EU17-'Black Market End of Year'!EU16)/'Black Market End of Year'!EU16)-1,"Error")</f>
        <v>Error</v>
      </c>
      <c r="EV17" s="25" t="str">
        <f ca="1">IFERROR((1+'US Inflation'!$C18)*(1+('Black Market End of Year'!EV17-'Black Market End of Year'!EV16)/'Black Market End of Year'!EV16)-1,"Error")</f>
        <v>Error</v>
      </c>
      <c r="EW17" s="25">
        <f ca="1">IFERROR((1+'US Inflation'!$C18)*(1+('Black Market End of Year'!EW17-'Black Market End of Year'!EW16)/'Black Market End of Year'!EW16)-1,"Error")</f>
        <v>1.3605442176870763E-2</v>
      </c>
      <c r="EX17" s="25">
        <f ca="1">IFERROR((1+'US Inflation'!$C18)*(1+('Black Market End of Year'!EX17-'Black Market End of Year'!EX16)/'Black Market End of Year'!EX16)-1,"Error")</f>
        <v>-3.0756599722116862E-2</v>
      </c>
      <c r="EY17" s="25" t="str">
        <f ca="1">IFERROR((1+'US Inflation'!$C18)*(1+('Black Market End of Year'!EY17-'Black Market End of Year'!EY16)/'Black Market End of Year'!EY16)-1,"Error")</f>
        <v>Error</v>
      </c>
      <c r="EZ17" s="25" t="str">
        <f ca="1">IFERROR((1+'US Inflation'!$C18)*(1+('Black Market End of Year'!EZ17-'Black Market End of Year'!EZ16)/'Black Market End of Year'!EZ16)-1,"Error")</f>
        <v>Error</v>
      </c>
      <c r="FA17" s="25">
        <f ca="1">IFERROR((1+'US Inflation'!$C18)*(1+('Black Market End of Year'!FA17-'Black Market End of Year'!FA16)/'Black Market End of Year'!FA16)-1,"Error")</f>
        <v>1.4639733444398173E-2</v>
      </c>
      <c r="FB17" s="25">
        <f ca="1">IFERROR((1+'US Inflation'!$C18)*(1+('Black Market End of Year'!FB17-'Black Market End of Year'!FB16)/'Black Market End of Year'!FB16)-1,"Error")</f>
        <v>2.4867724867724927E-2</v>
      </c>
      <c r="FC17" s="25" t="str">
        <f ca="1">IFERROR((1+'US Inflation'!$C18)*(1+('Black Market End of Year'!FC17-'Black Market End of Year'!FC16)/'Black Market End of Year'!FC16)-1,"Error")</f>
        <v>Error</v>
      </c>
      <c r="FD17" s="25" t="str">
        <f ca="1">IFERROR((1+'US Inflation'!$C18)*(1+('Black Market End of Year'!FD17-'Black Market End of Year'!FD16)/'Black Market End of Year'!FD16)-1,"Error")</f>
        <v>Error</v>
      </c>
      <c r="FE17" s="25" t="str">
        <f ca="1">IFERROR((1+'US Inflation'!$C18)*(1+('Black Market End of Year'!FE17-'Black Market End of Year'!FE16)/'Black Market End of Year'!FE16)-1,"Error")</f>
        <v>Error</v>
      </c>
      <c r="FF17" s="25" t="str">
        <f ca="1">IFERROR((1+'US Inflation'!$C18)*(1+('Black Market End of Year'!FF17-'Black Market End of Year'!FF16)/'Black Market End of Year'!FF16)-1,"Error")</f>
        <v>Error</v>
      </c>
      <c r="FG17" s="25" t="str">
        <f ca="1">IFERROR((1+'US Inflation'!$C18)*(1+('Black Market End of Year'!FG17-'Black Market End of Year'!FG16)/'Black Market End of Year'!FG16)-1,"Error")</f>
        <v>Error</v>
      </c>
      <c r="FH17" s="25">
        <f ca="1">IFERROR((1+'US Inflation'!$C18)*(1+('Black Market End of Year'!FH17-'Black Market End of Year'!FH16)/'Black Market End of Year'!FH16)-1,"Error")</f>
        <v>2.6453961866437004E-2</v>
      </c>
      <c r="FI17" s="25" t="str">
        <f ca="1">IFERROR((1+'US Inflation'!$C18)*(1+('Black Market End of Year'!FI17-'Black Market End of Year'!FI16)/'Black Market End of Year'!FI16)-1,"Error")</f>
        <v>Error</v>
      </c>
      <c r="FJ17" s="25">
        <f ca="1">IFERROR((1+'US Inflation'!$C18)*(1+('Black Market End of Year'!FJ17-'Black Market End of Year'!FJ16)/'Black Market End of Year'!FJ16)-1,"Error")</f>
        <v>4.2360206493945229E-2</v>
      </c>
      <c r="FK17" s="25" t="str">
        <f ca="1">IFERROR((1+'US Inflation'!$C18)*(1+('Black Market End of Year'!FK17-'Black Market End of Year'!FK16)/'Black Market End of Year'!FK16)-1,"Error")</f>
        <v>Error</v>
      </c>
      <c r="FL17" s="25" t="str">
        <f ca="1">IFERROR((1+'US Inflation'!$C18)*(1+('Black Market End of Year'!FL17-'Black Market End of Year'!FL16)/'Black Market End of Year'!FL16)-1,"Error")</f>
        <v>Error</v>
      </c>
      <c r="FM17" s="25" t="str">
        <f ca="1">IFERROR((1+'US Inflation'!$C18)*(1+('Black Market End of Year'!FM17-'Black Market End of Year'!FM16)/'Black Market End of Year'!FM16)-1,"Error")</f>
        <v>Error</v>
      </c>
      <c r="FN17" s="25">
        <f ca="1">IFERROR((1+'US Inflation'!$C18)*(1+('Black Market End of Year'!FN17-'Black Market End of Year'!FN16)/'Black Market End of Year'!FN16)-1,"Error")</f>
        <v>1.7627685995032838E-2</v>
      </c>
      <c r="FO17" s="25">
        <f ca="1">IFERROR((1+'US Inflation'!$C18)*(1+('Black Market End of Year'!FO17-'Black Market End of Year'!FO16)/'Black Market End of Year'!FO16)-1,"Error")</f>
        <v>3.6340517515417448E-2</v>
      </c>
      <c r="FP17" s="25">
        <f ca="1">IFERROR((1+'US Inflation'!$C18)*(1+('Black Market End of Year'!FP17-'Black Market End of Year'!FP16)/'Black Market End of Year'!FP16)-1,"Error")</f>
        <v>0.36761092496700143</v>
      </c>
      <c r="FQ17" s="25" t="str">
        <f ca="1">IFERROR((1+'US Inflation'!$C18)*(1+('Black Market End of Year'!FQ17-'Black Market End of Year'!FQ16)/'Black Market End of Year'!FQ16)-1,"Error")</f>
        <v>Error</v>
      </c>
      <c r="FR17" s="25">
        <f ca="1">IFERROR((1+'US Inflation'!$C18)*(1+('Black Market End of Year'!FR17-'Black Market End of Year'!FR16)/'Black Market End of Year'!FR16)-1,"Error")</f>
        <v>-3.9742212674543587E-2</v>
      </c>
      <c r="FS17" s="25">
        <f ca="1">IFERROR((1+'US Inflation'!$C18)*(1+('Black Market End of Year'!FS17-'Black Market End of Year'!FS16)/'Black Market End of Year'!FS16)-1,"Error")</f>
        <v>7.5145772594752192E-2</v>
      </c>
      <c r="FT17" s="25" t="str">
        <f ca="1">IFERROR((1+'US Inflation'!$C18)*(1+('Black Market End of Year'!FT17-'Black Market End of Year'!FT16)/'Black Market End of Year'!FT16)-1,"Error")</f>
        <v>Error</v>
      </c>
      <c r="FU17" s="25" t="str">
        <f ca="1">IFERROR((1+'US Inflation'!$C18)*(1+('Black Market End of Year'!FU17-'Black Market End of Year'!FU16)/'Black Market End of Year'!FU16)-1,"Error")</f>
        <v>Error</v>
      </c>
      <c r="FV17" s="25" t="str">
        <f ca="1">IFERROR((1+'US Inflation'!$C18)*(1+('Black Market End of Year'!FV17-'Black Market End of Year'!FV16)/'Black Market End of Year'!FV16)-1,"Error")</f>
        <v>Error</v>
      </c>
      <c r="FW17" s="25">
        <f ca="1">IFERROR((1+'US Inflation'!$C18)*(1+('Black Market End of Year'!FW17-'Black Market End of Year'!FW16)/'Black Market End of Year'!FW16)-1,"Error")</f>
        <v>-0.17141777345858977</v>
      </c>
      <c r="FX17" s="25">
        <f ca="1">IFERROR((1+'US Inflation'!$C18)*(1+('Black Market End of Year'!FX17-'Black Market End of Year'!FX16)/'Black Market End of Year'!FX16)-1,"Error")</f>
        <v>-0.26795162509448212</v>
      </c>
      <c r="FY17" s="25" t="str">
        <f ca="1">IFERROR((1+'US Inflation'!$C18)*(1+('Black Market End of Year'!FY17-'Black Market End of Year'!FY16)/'Black Market End of Year'!FY16)-1,"Error")</f>
        <v>Error</v>
      </c>
      <c r="FZ17" s="25" t="str">
        <f ca="1">IFERROR((1+'US Inflation'!$C18)*(1+('Black Market End of Year'!FZ17-'Black Market End of Year'!FZ16)/'Black Market End of Year'!FZ16)-1,"Error")</f>
        <v>Error</v>
      </c>
      <c r="GA17" s="25" t="str">
        <f ca="1">IFERROR((1+'US Inflation'!$C18)*(1+('Black Market End of Year'!GA17-'Black Market End of Year'!GA16)/'Black Market End of Year'!GA16)-1,"Error")</f>
        <v>Error</v>
      </c>
      <c r="GB17" s="25" t="str">
        <f ca="1">IFERROR((1+'US Inflation'!$C18)*(1+('Black Market End of Year'!GB17-'Black Market End of Year'!GB16)/'Black Market End of Year'!GB16)-1,"Error")</f>
        <v>Error</v>
      </c>
      <c r="GC17" s="25" t="str">
        <f ca="1">IFERROR((1+'US Inflation'!$C18)*(1+('Black Market End of Year'!GC17-'Black Market End of Year'!GC16)/'Black Market End of Year'!GC16)-1,"Error")</f>
        <v>Error</v>
      </c>
      <c r="GD17" s="25" t="str">
        <f ca="1">IFERROR((1+'US Inflation'!$C18)*(1+('Black Market End of Year'!GD17-'Black Market End of Year'!GD16)/'Black Market End of Year'!GD16)-1,"Error")</f>
        <v>Error</v>
      </c>
      <c r="GE17" s="25" t="str">
        <f ca="1">IFERROR((1+'US Inflation'!$C18)*(1+('Black Market End of Year'!GE17-'Black Market End of Year'!GE16)/'Black Market End of Year'!GE16)-1,"Error")</f>
        <v>Error</v>
      </c>
      <c r="GF17" s="25" t="str">
        <f ca="1">IFERROR((1+'US Inflation'!$C18)*(1+('Black Market End of Year'!GF17-'Black Market End of Year'!GF16)/'Black Market End of Year'!GF16)-1,"Error")</f>
        <v>Error</v>
      </c>
      <c r="GG17" s="25" t="str">
        <f ca="1">IFERROR((1+'US Inflation'!$C18)*(1+('Black Market End of Year'!GG17-'Black Market End of Year'!GG16)/'Black Market End of Year'!GG16)-1,"Error")</f>
        <v>Error</v>
      </c>
      <c r="GH17" s="25">
        <f ca="1">IFERROR((1+'US Inflation'!$C18)*(1+('Black Market End of Year'!GH17-'Black Market End of Year'!GH16)/'Black Market End of Year'!GH16)-1,"Error")</f>
        <v>-7.0694416380413516E-2</v>
      </c>
      <c r="GI17" s="25" t="str">
        <f ca="1">IFERROR((1+'US Inflation'!$C18)*(1+('Black Market End of Year'!GI17-'Black Market End of Year'!GI16)/'Black Market End of Year'!GI16)-1,"Error")</f>
        <v>Error</v>
      </c>
      <c r="GJ17" s="25">
        <f ca="1">IFERROR((1+'US Inflation'!$C18)*(1+('Black Market End of Year'!GJ17-'Black Market End of Year'!GJ16)/'Black Market End of Year'!GJ16)-1,"Error")</f>
        <v>-1.1734693877550995E-2</v>
      </c>
      <c r="GK17" s="25" t="str">
        <f ca="1">IFERROR((1+'US Inflation'!$C18)*(1+('Black Market End of Year'!GK17-'Black Market End of Year'!GK16)/'Black Market End of Year'!GK16)-1,"Error")</f>
        <v>Error</v>
      </c>
      <c r="GL17" s="25" t="str">
        <f ca="1">IFERROR((1+'US Inflation'!$C18)*(1+('Black Market End of Year'!GL17-'Black Market End of Year'!GL16)/'Black Market End of Year'!GL16)-1,"Error")</f>
        <v>Error</v>
      </c>
      <c r="GM17" s="25">
        <f ca="1">IFERROR((1+'US Inflation'!$C18)*(1+('Black Market End of Year'!GM17-'Black Market End of Year'!GM16)/'Black Market End of Year'!GM16)-1,"Error")</f>
        <v>1.3605442176870763E-2</v>
      </c>
      <c r="GN17" s="25" t="str">
        <f ca="1">IFERROR((1+'US Inflation'!$C18)*(1+('Black Market End of Year'!GN17-'Black Market End of Year'!GN16)/'Black Market End of Year'!GN16)-1,"Error")</f>
        <v>Error</v>
      </c>
      <c r="GO17" s="25" t="str">
        <f ca="1">IFERROR((1+'US Inflation'!$C18)*(1+('Black Market End of Year'!GO17-'Black Market End of Year'!GO16)/'Black Market End of Year'!GO16)-1,"Error")</f>
        <v>Error</v>
      </c>
      <c r="GP17" s="25" t="str">
        <f ca="1">IFERROR((1+'US Inflation'!$C18)*(1+('Black Market End of Year'!GP17-'Black Market End of Year'!GP16)/'Black Market End of Year'!GP16)-1,"Error")</f>
        <v>Error</v>
      </c>
      <c r="GQ17" s="25" t="str">
        <f ca="1">IFERROR((1+'US Inflation'!$C18)*(1+('Black Market End of Year'!GQ17-'Black Market End of Year'!GQ16)/'Black Market End of Year'!GQ16)-1,"Error")</f>
        <v>Error</v>
      </c>
      <c r="GR17" s="25" t="str">
        <f ca="1">IFERROR((1+'US Inflation'!$C18)*(1+('Black Market End of Year'!GR17-'Black Market End of Year'!GR16)/'Black Market End of Year'!GR16)-1,"Error")</f>
        <v>Error</v>
      </c>
      <c r="GS17" s="25">
        <f ca="1">IFERROR((1+'US Inflation'!$C18)*(1+('Black Market End of Year'!GS17-'Black Market End of Year'!GS16)/'Black Market End of Year'!GS16)-1,"Error")</f>
        <v>5.8095757386924296E-2</v>
      </c>
      <c r="GT17" s="25">
        <f ca="1">IFERROR((1+'US Inflation'!$C18)*(1+('Black Market End of Year'!GT17-'Black Market End of Year'!GT16)/'Black Market End of Year'!GT16)-1,"Error")</f>
        <v>7.8369559205795358E-3</v>
      </c>
      <c r="GU17" s="25">
        <f ca="1">IFERROR((1+'US Inflation'!$C18)*(1+('Black Market End of Year'!GU17-'Black Market End of Year'!GU16)/'Black Market End of Year'!GU16)-1,"Error")</f>
        <v>0.20887354941976799</v>
      </c>
      <c r="GV17" s="25" t="str">
        <f ca="1">IFERROR((1+'US Inflation'!$C18)*(1+('Black Market End of Year'!GV17-'Black Market End of Year'!GV16)/'Black Market End of Year'!GV16)-1,"Error")</f>
        <v>Error</v>
      </c>
      <c r="GW17" s="25" t="str">
        <f ca="1">IFERROR((1+'US Inflation'!$C18)*(1+('Black Market End of Year'!GW17-'Black Market End of Year'!GW16)/'Black Market End of Year'!GW16)-1,"Error")</f>
        <v>Error</v>
      </c>
      <c r="GX17" s="25" t="str">
        <f ca="1">IFERROR((1+'US Inflation'!$C18)*(1+('Black Market End of Year'!GX17-'Black Market End of Year'!GX16)/'Black Market End of Year'!GX16)-1,"Error")</f>
        <v>Error</v>
      </c>
      <c r="GY17" s="25" t="str">
        <f ca="1">IFERROR((1+'US Inflation'!$C18)*(1+('Black Market End of Year'!GY17-'Black Market End of Year'!GY16)/'Black Market End of Year'!GY16)-1,"Error")</f>
        <v>Error</v>
      </c>
      <c r="GZ17" s="25">
        <f ca="1">IFERROR((1+'US Inflation'!$C18)*(1+('Black Market End of Year'!GZ17-'Black Market End of Year'!GZ16)/'Black Market End of Year'!GZ16)-1,"Error")</f>
        <v>1.5573608084010093E-2</v>
      </c>
      <c r="HA17" s="25">
        <f ca="1">IFERROR((1+'US Inflation'!$C18)*(1+('Black Market End of Year'!HA17-'Black Market End of Year'!HA16)/'Black Market End of Year'!HA16)-1,"Error")</f>
        <v>1.6546839281272652E-2</v>
      </c>
      <c r="HB17" s="25">
        <f ca="1">IFERROR((1+'US Inflation'!$C18)*(1+('Black Market End of Year'!HB17-'Black Market End of Year'!HB16)/'Black Market End of Year'!HB16)-1,"Error")</f>
        <v>2.6275510204081698E-2</v>
      </c>
      <c r="HC17" s="25">
        <f ca="1">IFERROR((1+'US Inflation'!$C18)*(1+('Black Market End of Year'!HC17-'Black Market End of Year'!HC16)/'Black Market End of Year'!HC16)-1,"Error")</f>
        <v>1.3605442176870763E-2</v>
      </c>
      <c r="HD17" s="25" t="str">
        <f ca="1">IFERROR((1+'US Inflation'!$C18)*(1+('Black Market End of Year'!HD17-'Black Market End of Year'!HD16)/'Black Market End of Year'!HD16)-1,"Error")</f>
        <v>Error</v>
      </c>
      <c r="HE17" s="25" t="str">
        <f ca="1">IFERROR((1+'US Inflation'!$C18)*(1+('Black Market End of Year'!HE17-'Black Market End of Year'!HE16)/'Black Market End of Year'!HE16)-1,"Error")</f>
        <v>Error</v>
      </c>
      <c r="HF17" s="25">
        <f ca="1">IFERROR((1+'US Inflation'!$C18)*(1+('Black Market End of Year'!HF17-'Black Market End of Year'!HF16)/'Black Market End of Year'!HF16)-1,"Error")</f>
        <v>-1.1908653621631737E-2</v>
      </c>
      <c r="HG17" s="25" t="str">
        <f ca="1">IFERROR((1+'US Inflation'!$C18)*(1+('Black Market End of Year'!HG17-'Black Market End of Year'!HG16)/'Black Market End of Year'!HG16)-1,"Error")</f>
        <v>Error</v>
      </c>
      <c r="HH17" s="25" t="str">
        <f ca="1">IFERROR((1+'US Inflation'!$C18)*(1+('Black Market End of Year'!HH17-'Black Market End of Year'!HH16)/'Black Market End of Year'!HH16)-1,"Error")</f>
        <v>Error</v>
      </c>
      <c r="HI17" s="25" t="str">
        <f ca="1">IFERROR((1+'US Inflation'!$C18)*(1+('Black Market End of Year'!HI17-'Black Market End of Year'!HI16)/'Black Market End of Year'!HI16)-1,"Error")</f>
        <v>Error</v>
      </c>
      <c r="HJ17" s="25" t="str">
        <f ca="1">IFERROR((1+'US Inflation'!$C18)*(1+('Black Market End of Year'!HJ17-'Black Market End of Year'!HJ16)/'Black Market End of Year'!HJ16)-1,"Error")</f>
        <v>Error</v>
      </c>
      <c r="HK17" s="25" t="str">
        <f ca="1">IFERROR((1+'US Inflation'!$C18)*(1+('Black Market End of Year'!HK17-'Black Market End of Year'!HK16)/'Black Market End of Year'!HK16)-1,"Error")</f>
        <v>Error</v>
      </c>
      <c r="HL17" s="25" t="str">
        <f ca="1">IFERROR((1+'US Inflation'!$C18)*(1+('Black Market End of Year'!HL17-'Black Market End of Year'!HL16)/'Black Market End of Year'!HL16)-1,"Error")</f>
        <v>Error</v>
      </c>
      <c r="HM17" s="25">
        <f ca="1">IFERROR((1+'US Inflation'!$C18)*(1+('Black Market End of Year'!HM17-'Black Market End of Year'!HM16)/'Black Market End of Year'!HM16)-1,"Error")</f>
        <v>0.45050433966690129</v>
      </c>
      <c r="HN17" s="25">
        <f ca="1">IFERROR((1+'US Inflation'!$C18)*(1+('Black Market End of Year'!HN17-'Black Market End of Year'!HN16)/'Black Market End of Year'!HN16)-1,"Error")</f>
        <v>3.237591332829437E-2</v>
      </c>
      <c r="HO17" s="25" t="str">
        <f ca="1">IFERROR((1+'US Inflation'!$C18)*(1+('Black Market End of Year'!HO17-'Black Market End of Year'!HO16)/'Black Market End of Year'!HO16)-1,"Error")</f>
        <v>Error</v>
      </c>
      <c r="HP17" s="25" t="str">
        <f ca="1">IFERROR((1+'US Inflation'!$C18)*(1+('Black Market End of Year'!HP17-'Black Market End of Year'!HP16)/'Black Market End of Year'!HP16)-1,"Error")</f>
        <v>Error</v>
      </c>
      <c r="HQ17" s="25" t="str">
        <f ca="1">IFERROR((1+'US Inflation'!$C18)*(1+('Black Market End of Year'!HQ17-'Black Market End of Year'!HQ16)/'Black Market End of Year'!HQ16)-1,"Error")</f>
        <v>Error</v>
      </c>
      <c r="HR17" s="25" t="str">
        <f ca="1">IFERROR((1+'US Inflation'!$C18)*(1+('Black Market End of Year'!HR17-'Black Market End of Year'!HR16)/'Black Market End of Year'!HR16)-1,"Error")</f>
        <v>Error</v>
      </c>
      <c r="HS17" s="25" t="str">
        <f ca="1">IFERROR((1+'US Inflation'!$C18)*(1+('Black Market End of Year'!HS17-'Black Market End of Year'!HS16)/'Black Market End of Year'!HS16)-1,"Error")</f>
        <v>Error</v>
      </c>
      <c r="HT17" s="25" t="str">
        <f ca="1">IFERROR((1+'US Inflation'!$C18)*(1+('Black Market End of Year'!HT17-'Black Market End of Year'!HT16)/'Black Market End of Year'!HT16)-1,"Error")</f>
        <v>Error</v>
      </c>
      <c r="HU17" s="25">
        <f ca="1">IFERROR((1+'US Inflation'!$C18)*(1+('Black Market End of Year'!HU17-'Black Market End of Year'!HU16)/'Black Market End of Year'!HU16)-1,"Error")</f>
        <v>1.1788944968668558E-2</v>
      </c>
      <c r="HV17" s="25">
        <f ca="1">IFERROR((1+'US Inflation'!$C18)*(1+('Black Market End of Year'!HV17-'Black Market End of Year'!HV16)/'Black Market End of Year'!HV16)-1,"Error")</f>
        <v>1.3605442176870763E-2</v>
      </c>
      <c r="HW17" s="25">
        <f ca="1">IFERROR((1+'US Inflation'!$C18)*(1+('Black Market End of Year'!HW17-'Black Market End of Year'!HW16)/'Black Market End of Year'!HW16)-1,"Error")</f>
        <v>9.0065064138178386E-3</v>
      </c>
      <c r="HX17" s="25" t="str">
        <f ca="1">IFERROR((1+'US Inflation'!$C18)*(1+('Black Market End of Year'!HX17-'Black Market End of Year'!HX16)/'Black Market End of Year'!HX16)-1,"Error")</f>
        <v>Error</v>
      </c>
      <c r="HY17" s="25" t="str">
        <f ca="1">IFERROR((1+'US Inflation'!$C18)*(1+('Black Market End of Year'!HY17-'Black Market End of Year'!HY16)/'Black Market End of Year'!HY16)-1,"Error")</f>
        <v>Error</v>
      </c>
      <c r="HZ17" s="25" t="str">
        <f ca="1">IFERROR((1+'US Inflation'!$C18)*(1+('Black Market End of Year'!HZ17-'Black Market End of Year'!HZ16)/'Black Market End of Year'!HZ16)-1,"Error")</f>
        <v>Error</v>
      </c>
      <c r="IA17" s="25">
        <f ca="1">IFERROR((1+'US Inflation'!$C18)*(1+('Black Market End of Year'!IA17-'Black Market End of Year'!IA16)/'Black Market End of Year'!IA16)-1,"Error")</f>
        <v>1.3605442176870763E-2</v>
      </c>
      <c r="IB17" s="25" t="str">
        <f ca="1">IFERROR((1+'US Inflation'!$C18)*(1+('Black Market End of Year'!IB17-'Black Market End of Year'!IB16)/'Black Market End of Year'!IB16)-1,"Error")</f>
        <v>Error</v>
      </c>
      <c r="IC17" s="25" t="str">
        <f ca="1">IFERROR((1+'US Inflation'!$C18)*(1+('Black Market End of Year'!IC17-'Black Market End of Year'!IC16)/'Black Market End of Year'!IC16)-1,"Error")</f>
        <v>Error</v>
      </c>
      <c r="ID17" s="25" t="str">
        <f ca="1">IFERROR((1+'US Inflation'!$C18)*(1+('Black Market End of Year'!ID17-'Black Market End of Year'!ID16)/'Black Market End of Year'!ID16)-1,"Error")</f>
        <v>Error</v>
      </c>
      <c r="IE17" s="25" t="str">
        <f ca="1">IFERROR((1+'US Inflation'!$C18)*(1+('Black Market End of Year'!IE17-'Black Market End of Year'!IE16)/'Black Market End of Year'!IE16)-1,"Error")</f>
        <v>Error</v>
      </c>
      <c r="IF17" s="25" t="str">
        <f ca="1">IFERROR((1+'US Inflation'!$C18)*(1+('Black Market End of Year'!IF17-'Black Market End of Year'!IF16)/'Black Market End of Year'!IF16)-1,"Error")</f>
        <v>Error</v>
      </c>
      <c r="IG17" s="25" t="str">
        <f ca="1">IFERROR((1+'US Inflation'!$C18)*(1+('Black Market End of Year'!IG17-'Black Market End of Year'!IG16)/'Black Market End of Year'!IG16)-1,"Error")</f>
        <v>Error</v>
      </c>
      <c r="IH17" s="25" t="str">
        <f ca="1">IFERROR((1+'US Inflation'!$C18)*(1+('Black Market End of Year'!IH17-'Black Market End of Year'!IH16)/'Black Market End of Year'!IH16)-1,"Error")</f>
        <v>Error</v>
      </c>
    </row>
    <row r="18" spans="1:242" x14ac:dyDescent="0.25">
      <c r="A18" t="str">
        <f t="shared" ca="1" si="4"/>
        <v>1962</v>
      </c>
      <c r="B18" s="25">
        <f ca="1">IFERROR((1+'US Inflation'!$C19)*(1+('Black Market End of Year'!B18-'Black Market End of Year'!B17)/'Black Market End of Year'!B17)-1,"Error")</f>
        <v>0.23650423110592333</v>
      </c>
      <c r="C18" s="25">
        <f ca="1">IFERROR((1+'US Inflation'!$C19)*(1+('Black Market End of Year'!C18-'Black Market End of Year'!C17)/'Black Market End of Year'!C17)-1,"Error")</f>
        <v>9.0604026845637398E-2</v>
      </c>
      <c r="D18" s="25">
        <f ca="1">IFERROR((1+'US Inflation'!$C19)*(1+('Black Market End of Year'!D18-'Black Market End of Year'!D17)/'Black Market End of Year'!D17)-1,"Error")</f>
        <v>0.15622300485082041</v>
      </c>
      <c r="E18" s="25">
        <f>IFERROR((1+'US Inflation'!$C19)*(1+('Black Market End of Year'!E18-'Black Market End of Year'!E17)/'Black Market End of Year'!E17)-1,"Error")</f>
        <v>6.7114093959730337E-3</v>
      </c>
      <c r="F18" s="25" t="str">
        <f ca="1">IFERROR((1+'US Inflation'!$C19)*(1+('Black Market End of Year'!F18-'Black Market End of Year'!F17)/'Black Market End of Year'!F17)-1,"Error")</f>
        <v>Error</v>
      </c>
      <c r="G18" s="25" t="str">
        <f ca="1">IFERROR((1+'US Inflation'!$C19)*(1+('Black Market End of Year'!G18-'Black Market End of Year'!G17)/'Black Market End of Year'!G17)-1,"Error")</f>
        <v>Error</v>
      </c>
      <c r="H18" s="25" t="str">
        <f ca="1">IFERROR((1+'US Inflation'!$C19)*(1+('Black Market End of Year'!H18-'Black Market End of Year'!H17)/'Black Market End of Year'!H17)-1,"Error")</f>
        <v>Error</v>
      </c>
      <c r="I18" s="25" t="str">
        <f ca="1">IFERROR((1+'US Inflation'!$C19)*(1+('Black Market End of Year'!I18-'Black Market End of Year'!I17)/'Black Market End of Year'!I17)-1,"Error")</f>
        <v>Error</v>
      </c>
      <c r="J18" s="25">
        <f ca="1">IFERROR((1+'US Inflation'!$C19)*(1+('Black Market End of Year'!J18-'Black Market End of Year'!J17)/'Black Market End of Year'!J17)-1,"Error")</f>
        <v>0.63464803222127064</v>
      </c>
      <c r="K18" s="25" t="str">
        <f ca="1">IFERROR((1+'US Inflation'!$C19)*(1+('Black Market End of Year'!K18-'Black Market End of Year'!K17)/'Black Market End of Year'!K17)-1,"Error")</f>
        <v>Error</v>
      </c>
      <c r="L18" s="25" t="str">
        <f ca="1">IFERROR((1+'US Inflation'!$C19)*(1+('Black Market End of Year'!L18-'Black Market End of Year'!L17)/'Black Market End of Year'!L17)-1,"Error")</f>
        <v>Error</v>
      </c>
      <c r="M18" s="25">
        <f ca="1">IFERROR((1+'US Inflation'!$C19)*(1+('Black Market End of Year'!M18-'Black Market End of Year'!M17)/'Black Market End of Year'!M17)-1,"Error")</f>
        <v>1.5905120897306224E-2</v>
      </c>
      <c r="N18" s="25">
        <f ca="1">IFERROR((1+'US Inflation'!$C19)*(1+('Black Market End of Year'!N18-'Black Market End of Year'!N17)/'Black Market End of Year'!N17)-1,"Error")</f>
        <v>6.3209084613740085E-3</v>
      </c>
      <c r="O18" s="25" t="str">
        <f ca="1">IFERROR((1+'US Inflation'!$C19)*(1+('Black Market End of Year'!O18-'Black Market End of Year'!O17)/'Black Market End of Year'!O17)-1,"Error")</f>
        <v>Error</v>
      </c>
      <c r="P18" s="25" t="str">
        <f ca="1">IFERROR((1+'US Inflation'!$C19)*(1+('Black Market End of Year'!P18-'Black Market End of Year'!P17)/'Black Market End of Year'!P17)-1,"Error")</f>
        <v>Error</v>
      </c>
      <c r="Q18" s="25" t="str">
        <f ca="1">IFERROR((1+'US Inflation'!$C19)*(1+('Black Market End of Year'!Q18-'Black Market End of Year'!Q17)/'Black Market End of Year'!Q17)-1,"Error")</f>
        <v>Error</v>
      </c>
      <c r="R18" s="25" t="str">
        <f ca="1">IFERROR((1+'US Inflation'!$C19)*(1+('Black Market End of Year'!R18-'Black Market End of Year'!R17)/'Black Market End of Year'!R17)-1,"Error")</f>
        <v>Error</v>
      </c>
      <c r="S18" s="25" t="str">
        <f ca="1">IFERROR((1+'US Inflation'!$C19)*(1+('Black Market End of Year'!S18-'Black Market End of Year'!S17)/'Black Market End of Year'!S17)-1,"Error")</f>
        <v>Error</v>
      </c>
      <c r="T18" s="25" t="str">
        <f ca="1">IFERROR((1+'US Inflation'!$C19)*(1+('Black Market End of Year'!T18-'Black Market End of Year'!T17)/'Black Market End of Year'!T17)-1,"Error")</f>
        <v>Error</v>
      </c>
      <c r="U18" s="25">
        <f ca="1">IFERROR((1+'US Inflation'!$C19)*(1+('Black Market End of Year'!U18-'Black Market End of Year'!U17)/'Black Market End of Year'!U17)-1,"Error")</f>
        <v>7.7231796566725741E-3</v>
      </c>
      <c r="V18" s="25" t="str">
        <f ca="1">IFERROR((1+'US Inflation'!$C19)*(1+('Black Market End of Year'!V18-'Black Market End of Year'!V17)/'Black Market End of Year'!V17)-1,"Error")</f>
        <v>Error</v>
      </c>
      <c r="W18" s="25" t="str">
        <f ca="1">IFERROR((1+'US Inflation'!$C19)*(1+('Black Market End of Year'!W18-'Black Market End of Year'!W17)/'Black Market End of Year'!W17)-1,"Error")</f>
        <v>Error</v>
      </c>
      <c r="X18" s="25" t="str">
        <f ca="1">IFERROR((1+'US Inflation'!$C19)*(1+('Black Market End of Year'!X18-'Black Market End of Year'!X17)/'Black Market End of Year'!X17)-1,"Error")</f>
        <v>Error</v>
      </c>
      <c r="Y18" s="25" t="str">
        <f ca="1">IFERROR((1+'US Inflation'!$C19)*(1+('Black Market End of Year'!Y18-'Black Market End of Year'!Y17)/'Black Market End of Year'!Y17)-1,"Error")</f>
        <v>Error</v>
      </c>
      <c r="Z18" s="25">
        <f ca="1">IFERROR((1+'US Inflation'!$C19)*(1+('Black Market End of Year'!Z18-'Black Market End of Year'!Z17)/'Black Market End of Year'!Z17)-1,"Error")</f>
        <v>6.7114093959730337E-3</v>
      </c>
      <c r="AA18" s="25" t="str">
        <f ca="1">IFERROR((1+'US Inflation'!$C19)*(1+('Black Market End of Year'!AA18-'Black Market End of Year'!AA17)/'Black Market End of Year'!AA17)-1,"Error")</f>
        <v>Error</v>
      </c>
      <c r="AB18" s="25" t="str">
        <f ca="1">IFERROR((1+'US Inflation'!$C19)*(1+('Black Market End of Year'!AB18-'Black Market End of Year'!AB17)/'Black Market End of Year'!AB17)-1,"Error")</f>
        <v>Error</v>
      </c>
      <c r="AC18" s="25">
        <f ca="1">IFERROR((1+'US Inflation'!$C19)*(1+('Black Market End of Year'!AC18-'Black Market End of Year'!AC17)/'Black Market End of Year'!AC17)-1,"Error")</f>
        <v>1.0084514044245587</v>
      </c>
      <c r="AD18" s="25" t="str">
        <f ca="1">IFERROR((1+'US Inflation'!$C19)*(1+('Black Market End of Year'!AD18-'Black Market End of Year'!AD17)/'Black Market End of Year'!AD17)-1,"Error")</f>
        <v>Error</v>
      </c>
      <c r="AE18" s="25" t="str">
        <f ca="1">IFERROR((1+'US Inflation'!$C19)*(1+('Black Market End of Year'!AE18-'Black Market End of Year'!AE17)/'Black Market End of Year'!AE17)-1,"Error")</f>
        <v>Error</v>
      </c>
      <c r="AF18" s="25">
        <f ca="1">IFERROR((1+'US Inflation'!$C19)*(1+('Black Market End of Year'!AF18-'Black Market End of Year'!AF17)/'Black Market End of Year'!AF17)-1,"Error")</f>
        <v>-6.1951471347446718E-3</v>
      </c>
      <c r="AG18" s="25">
        <f ca="1">IFERROR((1+'US Inflation'!$C19)*(1+('Black Market End of Year'!AG18-'Black Market End of Year'!AG17)/'Black Market End of Year'!AG17)-1,"Error")</f>
        <v>0.43815915627996138</v>
      </c>
      <c r="AH18" s="25" t="str">
        <f ca="1">IFERROR((1+'US Inflation'!$C19)*(1+('Black Market End of Year'!AH18-'Black Market End of Year'!AH17)/'Black Market End of Year'!AH17)-1,"Error")</f>
        <v>Error</v>
      </c>
      <c r="AI18" s="25" t="str">
        <f ca="1">IFERROR((1+'US Inflation'!$C19)*(1+('Black Market End of Year'!AI18-'Black Market End of Year'!AI17)/'Black Market End of Year'!AI17)-1,"Error")</f>
        <v>Error</v>
      </c>
      <c r="AJ18" s="25">
        <f ca="1">IFERROR((1+'US Inflation'!$C19)*(1+('Black Market End of Year'!AJ18-'Black Market End of Year'!AJ17)/'Black Market End of Year'!AJ17)-1,"Error")</f>
        <v>0.16273310384110551</v>
      </c>
      <c r="AK18" s="25" t="str">
        <f ca="1">IFERROR((1+'US Inflation'!$C19)*(1+('Black Market End of Year'!AK18-'Black Market End of Year'!AK17)/'Black Market End of Year'!AK17)-1,"Error")</f>
        <v>Error</v>
      </c>
      <c r="AL18" s="25">
        <f ca="1">IFERROR((1+'US Inflation'!$C19)*(1+('Black Market End of Year'!AL18-'Black Market End of Year'!AL17)/'Black Market End of Year'!AL17)-1,"Error")</f>
        <v>3.9528463968804495E-2</v>
      </c>
      <c r="AM18" s="25" t="str">
        <f ca="1">IFERROR((1+'US Inflation'!$C19)*(1+('Black Market End of Year'!AM18-'Black Market End of Year'!AM17)/'Black Market End of Year'!AM17)-1,"Error")</f>
        <v>Error</v>
      </c>
      <c r="AN18" s="25" t="str">
        <f ca="1">IFERROR((1+'US Inflation'!$C19)*(1+('Black Market End of Year'!AN18-'Black Market End of Year'!AN17)/'Black Market End of Year'!AN17)-1,"Error")</f>
        <v>Error</v>
      </c>
      <c r="AO18" s="25" t="str">
        <f ca="1">IFERROR((1+'US Inflation'!$C19)*(1+('Black Market End of Year'!AO18-'Black Market End of Year'!AO17)/'Black Market End of Year'!AO17)-1,"Error")</f>
        <v>Error</v>
      </c>
      <c r="AP18" s="25" t="str">
        <f ca="1">IFERROR((1+'US Inflation'!$C19)*(1+('Black Market End of Year'!AP18-'Black Market End of Year'!AP17)/'Black Market End of Year'!AP17)-1,"Error")</f>
        <v>Error</v>
      </c>
      <c r="AQ18" s="25">
        <f ca="1">IFERROR((1+'US Inflation'!$C19)*(1+('Black Market End of Year'!AQ18-'Black Market End of Year'!AQ17)/'Black Market End of Year'!AQ17)-1,"Error")</f>
        <v>1.0218120805369129</v>
      </c>
      <c r="AR18" s="25">
        <f ca="1">IFERROR((1+'US Inflation'!$C19)*(1+('Black Market End of Year'!AR18-'Black Market End of Year'!AR17)/'Black Market End of Year'!AR17)-1,"Error")</f>
        <v>-0.11572646471975345</v>
      </c>
      <c r="AS18" s="25" t="str">
        <f ca="1">IFERROR((1+'US Inflation'!$C19)*(1+('Black Market End of Year'!AS18-'Black Market End of Year'!AS17)/'Black Market End of Year'!AS17)-1,"Error")</f>
        <v>Error</v>
      </c>
      <c r="AT18" s="25" t="str">
        <f ca="1">IFERROR((1+'US Inflation'!$C19)*(1+('Black Market End of Year'!AT18-'Black Market End of Year'!AT17)/'Black Market End of Year'!AT17)-1,"Error")</f>
        <v>Error</v>
      </c>
      <c r="AU18" s="25">
        <f ca="1">IFERROR((1+'US Inflation'!$C19)*(1+('Black Market End of Year'!AU18-'Black Market End of Year'!AU17)/'Black Market End of Year'!AU17)-1,"Error")</f>
        <v>0.24587489339612123</v>
      </c>
      <c r="AV18" s="25" t="str">
        <f ca="1">IFERROR((1+'US Inflation'!$C19)*(1+('Black Market End of Year'!AV18-'Black Market End of Year'!AV17)/'Black Market End of Year'!AV17)-1,"Error")</f>
        <v>Error</v>
      </c>
      <c r="AW18" s="25" t="str">
        <f ca="1">IFERROR((1+'US Inflation'!$C19)*(1+('Black Market End of Year'!AW18-'Black Market End of Year'!AW17)/'Black Market End of Year'!AW17)-1,"Error")</f>
        <v>Error</v>
      </c>
      <c r="AX18" s="25">
        <f ca="1">IFERROR((1+'US Inflation'!$C19)*(1+('Black Market End of Year'!AX18-'Black Market End of Year'!AX17)/'Black Market End of Year'!AX17)-1,"Error")</f>
        <v>0.15472632985982315</v>
      </c>
      <c r="AY18" s="25">
        <f ca="1">IFERROR((1+'US Inflation'!$C19)*(1+('Black Market End of Year'!AY18-'Black Market End of Year'!AY17)/'Black Market End of Year'!AY17)-1,"Error")</f>
        <v>-2.5121362442634632E-2</v>
      </c>
      <c r="AZ18" s="25">
        <f ca="1">IFERROR((1+'US Inflation'!$C19)*(1+('Black Market End of Year'!AZ18-'Black Market End of Year'!AZ17)/'Black Market End of Year'!AZ17)-1,"Error")</f>
        <v>-1.216442953020147E-2</v>
      </c>
      <c r="BA18" s="25" t="str">
        <f ca="1">IFERROR((1+'US Inflation'!$C19)*(1+('Black Market End of Year'!BA18-'Black Market End of Year'!BA17)/'Black Market End of Year'!BA17)-1,"Error")</f>
        <v>Error</v>
      </c>
      <c r="BB18" s="25" t="str">
        <f ca="1">IFERROR((1+'US Inflation'!$C19)*(1+('Black Market End of Year'!BB18-'Black Market End of Year'!BB17)/'Black Market End of Year'!BB17)-1,"Error")</f>
        <v>Error</v>
      </c>
      <c r="BC18" s="25">
        <f ca="1">IFERROR((1+'US Inflation'!$C19)*(1+('Black Market End of Year'!BC18-'Black Market End of Year'!BC17)/'Black Market End of Year'!BC17)-1,"Error")</f>
        <v>3.1183648566198894</v>
      </c>
      <c r="BD18" s="25" t="str">
        <f ca="1">IFERROR((1+'US Inflation'!$C19)*(1+('Black Market End of Year'!BD18-'Black Market End of Year'!BD17)/'Black Market End of Year'!BD17)-1,"Error")</f>
        <v>Error</v>
      </c>
      <c r="BE18" s="25" t="str">
        <f ca="1">IFERROR((1+'US Inflation'!$C19)*(1+('Black Market End of Year'!BE18-'Black Market End of Year'!BE17)/'Black Market End of Year'!BE17)-1,"Error")</f>
        <v>Error</v>
      </c>
      <c r="BF18" s="25">
        <f ca="1">IFERROR((1+'US Inflation'!$C19)*(1+('Black Market End of Year'!BF18-'Black Market End of Year'!BF17)/'Black Market End of Year'!BF17)-1,"Error")</f>
        <v>0.21779605975319316</v>
      </c>
      <c r="BG18" s="25">
        <f ca="1">IFERROR((1+'US Inflation'!$C19)*(1+('Black Market End of Year'!BG18-'Black Market End of Year'!BG17)/'Black Market End of Year'!BG17)-1,"Error")</f>
        <v>9.6421558570964905E-3</v>
      </c>
      <c r="BH18" s="25" t="str">
        <f ca="1">IFERROR((1+'US Inflation'!$C19)*(1+('Black Market End of Year'!BH18-'Black Market End of Year'!BH17)/'Black Market End of Year'!BH17)-1,"Error")</f>
        <v>Error</v>
      </c>
      <c r="BI18" s="25" t="str">
        <f ca="1">IFERROR((1+'US Inflation'!$C19)*(1+('Black Market End of Year'!BI18-'Black Market End of Year'!BI17)/'Black Market End of Year'!BI17)-1,"Error")</f>
        <v>Error</v>
      </c>
      <c r="BJ18" s="25">
        <f ca="1">IFERROR((1+'US Inflation'!$C19)*(1+('Black Market End of Year'!BJ18-'Black Market End of Year'!BJ17)/'Black Market End of Year'!BJ17)-1,"Error")</f>
        <v>-0.16107382550335581</v>
      </c>
      <c r="BK18" s="25">
        <f ca="1">IFERROR((1+'US Inflation'!$C19)*(1+('Black Market End of Year'!BK18-'Black Market End of Year'!BK17)/'Black Market End of Year'!BK17)-1,"Error")</f>
        <v>-3.8752976834812825E-2</v>
      </c>
      <c r="BL18" s="25">
        <f ca="1">IFERROR((1+'US Inflation'!$C19)*(1+('Black Market End of Year'!BL18-'Black Market End of Year'!BL17)/'Black Market End of Year'!BL17)-1,"Error")</f>
        <v>0.1772028577614202</v>
      </c>
      <c r="BM18" s="25">
        <f ca="1">IFERROR((1+'US Inflation'!$C19)*(1+('Black Market End of Year'!BM18-'Black Market End of Year'!BM17)/'Black Market End of Year'!BM17)-1,"Error")</f>
        <v>-3.9752194114610284E-2</v>
      </c>
      <c r="BN18" s="25" t="str">
        <f ca="1">IFERROR((1+'US Inflation'!$C19)*(1+('Black Market End of Year'!BN18-'Black Market End of Year'!BN17)/'Black Market End of Year'!BN17)-1,"Error")</f>
        <v>Error</v>
      </c>
      <c r="BO18" s="25" t="str">
        <f ca="1">IFERROR((1+'US Inflation'!$C19)*(1+('Black Market End of Year'!BO18-'Black Market End of Year'!BO17)/'Black Market End of Year'!BO17)-1,"Error")</f>
        <v>Error</v>
      </c>
      <c r="BP18" s="25" t="str">
        <f ca="1">IFERROR((1+'US Inflation'!$C19)*(1+('Black Market End of Year'!BP18-'Black Market End of Year'!BP17)/'Black Market End of Year'!BP17)-1,"Error")</f>
        <v>Error</v>
      </c>
      <c r="BQ18" s="25" t="str">
        <f ca="1">IFERROR((1+'US Inflation'!$C19)*(1+('Black Market End of Year'!BQ18-'Black Market End of Year'!BQ17)/'Black Market End of Year'!BQ17)-1,"Error")</f>
        <v>Error</v>
      </c>
      <c r="BR18" s="25" t="str">
        <f ca="1">IFERROR((1+'US Inflation'!$C19)*(1+('Black Market End of Year'!BR18-'Black Market End of Year'!BR17)/'Black Market End of Year'!BR17)-1,"Error")</f>
        <v>Error</v>
      </c>
      <c r="BS18" s="25" t="str">
        <f ca="1">IFERROR((1+'US Inflation'!$C19)*(1+('Black Market End of Year'!BS18-'Black Market End of Year'!BS17)/'Black Market End of Year'!BS17)-1,"Error")</f>
        <v>Error</v>
      </c>
      <c r="BT18" s="25" t="str">
        <f ca="1">IFERROR((1+'US Inflation'!$C19)*(1+('Black Market End of Year'!BT18-'Black Market End of Year'!BT17)/'Black Market End of Year'!BT17)-1,"Error")</f>
        <v>Error</v>
      </c>
      <c r="BU18" s="25" t="str">
        <f ca="1">IFERROR((1+'US Inflation'!$C19)*(1+('Black Market End of Year'!BU18-'Black Market End of Year'!BU17)/'Black Market End of Year'!BU17)-1,"Error")</f>
        <v>Error</v>
      </c>
      <c r="BV18" s="25">
        <f ca="1">IFERROR((1+'US Inflation'!$C19)*(1+('Black Market End of Year'!BV18-'Black Market End of Year'!BV17)/'Black Market End of Year'!BV17)-1,"Error")</f>
        <v>8.1189599140039093E-3</v>
      </c>
      <c r="BW18" s="25">
        <f ca="1">IFERROR((1+'US Inflation'!$C19)*(1+('Black Market End of Year'!BW18-'Black Market End of Year'!BW17)/'Black Market End of Year'!BW17)-1,"Error")</f>
        <v>-6.4680954601675777E-3</v>
      </c>
      <c r="BX18" s="25" t="str">
        <f ca="1">IFERROR((1+'US Inflation'!$C19)*(1+('Black Market End of Year'!BX18-'Black Market End of Year'!BX17)/'Black Market End of Year'!BX17)-1,"Error")</f>
        <v>Error</v>
      </c>
      <c r="BY18" s="25" t="str">
        <f ca="1">IFERROR((1+'US Inflation'!$C19)*(1+('Black Market End of Year'!BY18-'Black Market End of Year'!BY17)/'Black Market End of Year'!BY17)-1,"Error")</f>
        <v>Error</v>
      </c>
      <c r="BZ18" s="25" t="str">
        <f ca="1">IFERROR((1+'US Inflation'!$C19)*(1+('Black Market End of Year'!BZ18-'Black Market End of Year'!BZ17)/'Black Market End of Year'!BZ17)-1,"Error")</f>
        <v>Error</v>
      </c>
      <c r="CA18" s="25" t="str">
        <f ca="1">IFERROR((1+'US Inflation'!$C19)*(1+('Black Market End of Year'!CA18-'Black Market End of Year'!CA17)/'Black Market End of Year'!CA17)-1,"Error")</f>
        <v>Error</v>
      </c>
      <c r="CB18" s="25" t="str">
        <f ca="1">IFERROR((1+'US Inflation'!$C19)*(1+('Black Market End of Year'!CB18-'Black Market End of Year'!CB17)/'Black Market End of Year'!CB17)-1,"Error")</f>
        <v>Error</v>
      </c>
      <c r="CC18" s="25">
        <f ca="1">IFERROR((1+'US Inflation'!$C19)*(1+('Black Market End of Year'!CC18-'Black Market End of Year'!CC17)/'Black Market End of Year'!CC17)-1,"Error")</f>
        <v>4.1946308724831738E-3</v>
      </c>
      <c r="CD18" s="25" t="str">
        <f ca="1">IFERROR((1+'US Inflation'!$C19)*(1+('Black Market End of Year'!CD18-'Black Market End of Year'!CD17)/'Black Market End of Year'!CD17)-1,"Error")</f>
        <v>Error</v>
      </c>
      <c r="CE18" s="25" t="str">
        <f ca="1">IFERROR((1+'US Inflation'!$C19)*(1+('Black Market End of Year'!CE18-'Black Market End of Year'!CE17)/'Black Market End of Year'!CE17)-1,"Error")</f>
        <v>Error</v>
      </c>
      <c r="CF18" s="25">
        <f ca="1">IFERROR((1+'US Inflation'!$C19)*(1+('Black Market End of Year'!CF18-'Black Market End of Year'!CF17)/'Black Market End of Year'!CF17)-1,"Error")</f>
        <v>5.047423595318401E-3</v>
      </c>
      <c r="CG18" s="25" t="str">
        <f ca="1">IFERROR((1+'US Inflation'!$C19)*(1+('Black Market End of Year'!CG18-'Black Market End of Year'!CG17)/'Black Market End of Year'!CG17)-1,"Error")</f>
        <v>Error</v>
      </c>
      <c r="CH18" s="25" t="str">
        <f ca="1">IFERROR((1+'US Inflation'!$C19)*(1+('Black Market End of Year'!CH18-'Black Market End of Year'!CH17)/'Black Market End of Year'!CH17)-1,"Error")</f>
        <v>Error</v>
      </c>
      <c r="CI18" s="25" t="str">
        <f ca="1">IFERROR((1+'US Inflation'!$C19)*(1+('Black Market End of Year'!CI18-'Black Market End of Year'!CI17)/'Black Market End of Year'!CI17)-1,"Error")</f>
        <v>Error</v>
      </c>
      <c r="CJ18" s="25" t="str">
        <f ca="1">IFERROR((1+'US Inflation'!$C19)*(1+('Black Market End of Year'!CJ18-'Black Market End of Year'!CJ17)/'Black Market End of Year'!CJ17)-1,"Error")</f>
        <v>Error</v>
      </c>
      <c r="CK18" s="25" t="str">
        <f ca="1">IFERROR((1+'US Inflation'!$C19)*(1+('Black Market End of Year'!CK18-'Black Market End of Year'!CK17)/'Black Market End of Year'!CK17)-1,"Error")</f>
        <v>Error</v>
      </c>
      <c r="CL18" s="25" t="str">
        <f ca="1">IFERROR((1+'US Inflation'!$C19)*(1+('Black Market End of Year'!CL18-'Black Market End of Year'!CL17)/'Black Market End of Year'!CL17)-1,"Error")</f>
        <v>Error</v>
      </c>
      <c r="CM18" s="25" t="str">
        <f ca="1">IFERROR((1+'US Inflation'!$C19)*(1+('Black Market End of Year'!CM18-'Black Market End of Year'!CM17)/'Black Market End of Year'!CM17)-1,"Error")</f>
        <v>Error</v>
      </c>
      <c r="CN18" s="25" t="str">
        <f ca="1">IFERROR((1+'US Inflation'!$C19)*(1+('Black Market End of Year'!CN18-'Black Market End of Year'!CN17)/'Black Market End of Year'!CN17)-1,"Error")</f>
        <v>Error</v>
      </c>
      <c r="CO18" s="25" t="str">
        <f ca="1">IFERROR((1+'US Inflation'!$C19)*(1+('Black Market End of Year'!CO18-'Black Market End of Year'!CO17)/'Black Market End of Year'!CO17)-1,"Error")</f>
        <v>Error</v>
      </c>
      <c r="CP18" s="25">
        <f ca="1">IFERROR((1+'US Inflation'!$C19)*(1+('Black Market End of Year'!CP18-'Black Market End of Year'!CP17)/'Black Market End of Year'!CP17)-1,"Error")</f>
        <v>-1</v>
      </c>
      <c r="CQ18" s="25">
        <f ca="1">IFERROR((1+'US Inflation'!$C19)*(1+('Black Market End of Year'!CQ18-'Black Market End of Year'!CQ17)/'Black Market End of Year'!CQ17)-1,"Error")</f>
        <v>6.7114093959730337E-3</v>
      </c>
      <c r="CR18" s="25">
        <f ca="1">IFERROR((1+'US Inflation'!$C19)*(1+('Black Market End of Year'!CR18-'Black Market End of Year'!CR17)/'Black Market End of Year'!CR17)-1,"Error")</f>
        <v>1.2042626038846649E-2</v>
      </c>
      <c r="CS18" s="25">
        <f ca="1">IFERROR((1+'US Inflation'!$C19)*(1+('Black Market End of Year'!CS18-'Black Market End of Year'!CS17)/'Black Market End of Year'!CS17)-1,"Error")</f>
        <v>3.3482309681469591E-3</v>
      </c>
      <c r="CT18" s="25">
        <f ca="1">IFERROR((1+'US Inflation'!$C19)*(1+('Black Market End of Year'!CT18-'Black Market End of Year'!CT17)/'Black Market End of Year'!CT17)-1,"Error")</f>
        <v>-3.4378852212025857E-2</v>
      </c>
      <c r="CU18" s="25">
        <f ca="1">IFERROR((1+'US Inflation'!$C19)*(1+('Black Market End of Year'!CU18-'Black Market End of Year'!CU17)/'Black Market End of Year'!CU17)-1,"Error")</f>
        <v>1.0923591025244761E-2</v>
      </c>
      <c r="CV18" s="25">
        <f ca="1">IFERROR((1+'US Inflation'!$C19)*(1+('Black Market End of Year'!CV18-'Black Market End of Year'!CV17)/'Black Market End of Year'!CV17)-1,"Error")</f>
        <v>3.3770061278085786</v>
      </c>
      <c r="CW18" s="25">
        <f ca="1">IFERROR((1+'US Inflation'!$C19)*(1+('Black Market End of Year'!CW18-'Black Market End of Year'!CW17)/'Black Market End of Year'!CW17)-1,"Error")</f>
        <v>1.7835292372724076E-2</v>
      </c>
      <c r="CX18" s="25">
        <f ca="1">IFERROR((1+'US Inflation'!$C19)*(1+('Black Market End of Year'!CX18-'Black Market End of Year'!CX17)/'Black Market End of Year'!CX17)-1,"Error")</f>
        <v>-1.2783636944713184E-3</v>
      </c>
      <c r="CY18" s="25">
        <f ca="1">IFERROR((1+'US Inflation'!$C19)*(1+('Black Market End of Year'!CY18-'Black Market End of Year'!CY17)/'Black Market End of Year'!CY17)-1,"Error")</f>
        <v>1.5830172162241141E-2</v>
      </c>
      <c r="CZ18" s="25" t="str">
        <f ca="1">IFERROR((1+'US Inflation'!$C19)*(1+('Black Market End of Year'!CZ18-'Black Market End of Year'!CZ17)/'Black Market End of Year'!CZ17)-1,"Error")</f>
        <v>Error</v>
      </c>
      <c r="DA18" s="25">
        <f ca="1">IFERROR((1+'US Inflation'!$C19)*(1+('Black Market End of Year'!DA18-'Black Market End of Year'!DA17)/'Black Market End of Year'!DA17)-1,"Error")</f>
        <v>0.33060986285380789</v>
      </c>
      <c r="DB18" s="25">
        <f ca="1">IFERROR((1+'US Inflation'!$C19)*(1+('Black Market End of Year'!DB18-'Black Market End of Year'!DB17)/'Black Market End of Year'!DB17)-1,"Error")</f>
        <v>9.1479840052413053E-3</v>
      </c>
      <c r="DC18" s="25" t="str">
        <f ca="1">IFERROR((1+'US Inflation'!$C19)*(1+('Black Market End of Year'!DC18-'Black Market End of Year'!DC17)/'Black Market End of Year'!DC17)-1,"Error")</f>
        <v>Error</v>
      </c>
      <c r="DD18" s="25">
        <f ca="1">IFERROR((1+'US Inflation'!$C19)*(1+('Black Market End of Year'!DD18-'Black Market End of Year'!DD17)/'Black Market End of Year'!DD17)-1,"Error")</f>
        <v>7.5534843550389308E-2</v>
      </c>
      <c r="DE18" s="25" t="str">
        <f ca="1">IFERROR((1+'US Inflation'!$C19)*(1+('Black Market End of Year'!DE18-'Black Market End of Year'!DE17)/'Black Market End of Year'!DE17)-1,"Error")</f>
        <v>Error</v>
      </c>
      <c r="DF18" s="25">
        <f ca="1">IFERROR((1+'US Inflation'!$C19)*(1+('Black Market End of Year'!DF18-'Black Market End of Year'!DF17)/'Black Market End of Year'!DF17)-1,"Error")</f>
        <v>-6.9088037899733834E-4</v>
      </c>
      <c r="DG18" s="25" t="str">
        <f ca="1">IFERROR((1+'US Inflation'!$C19)*(1+('Black Market End of Year'!DG18-'Black Market End of Year'!DG17)/'Black Market End of Year'!DG17)-1,"Error")</f>
        <v>Error</v>
      </c>
      <c r="DH18" s="25" t="str">
        <f ca="1">IFERROR((1+'US Inflation'!$C19)*(1+('Black Market End of Year'!DH18-'Black Market End of Year'!DH17)/'Black Market End of Year'!DH17)-1,"Error")</f>
        <v>Error</v>
      </c>
      <c r="DI18" s="25" t="str">
        <f ca="1">IFERROR((1+'US Inflation'!$C19)*(1+('Black Market End of Year'!DI18-'Black Market End of Year'!DI17)/'Black Market End of Year'!DI17)-1,"Error")</f>
        <v>Error</v>
      </c>
      <c r="DJ18" s="25" t="str">
        <f ca="1">IFERROR((1+'US Inflation'!$C19)*(1+('Black Market End of Year'!DJ18-'Black Market End of Year'!DJ17)/'Black Market End of Year'!DJ17)-1,"Error")</f>
        <v>Error</v>
      </c>
      <c r="DK18" s="25">
        <f ca="1">IFERROR((1+'US Inflation'!$C19)*(1+('Black Market End of Year'!DK18-'Black Market End of Year'!DK17)/'Black Market End of Year'!DK17)-1,"Error")</f>
        <v>-5.8814185298439403E-2</v>
      </c>
      <c r="DL18" s="25" t="str">
        <f ca="1">IFERROR((1+'US Inflation'!$C19)*(1+('Black Market End of Year'!DL18-'Black Market End of Year'!DL17)/'Black Market End of Year'!DL17)-1,"Error")</f>
        <v>Error</v>
      </c>
      <c r="DM18" s="25">
        <f ca="1">IFERROR((1+'US Inflation'!$C19)*(1+('Black Market End of Year'!DM18-'Black Market End of Year'!DM17)/'Black Market End of Year'!DM17)-1,"Error")</f>
        <v>6.7114093959730337E-3</v>
      </c>
      <c r="DN18" s="25" t="str">
        <f ca="1">IFERROR((1+'US Inflation'!$C19)*(1+('Black Market End of Year'!DN18-'Black Market End of Year'!DN17)/'Black Market End of Year'!DN17)-1,"Error")</f>
        <v>Error</v>
      </c>
      <c r="DO18" s="25">
        <f ca="1">IFERROR((1+'US Inflation'!$C19)*(1+('Black Market End of Year'!DO18-'Black Market End of Year'!DO17)/'Black Market End of Year'!DO17)-1,"Error")</f>
        <v>0.68153993657349332</v>
      </c>
      <c r="DP18" s="25" t="str">
        <f ca="1">IFERROR((1+'US Inflation'!$C19)*(1+('Black Market End of Year'!DP18-'Black Market End of Year'!DP17)/'Black Market End of Year'!DP17)-1,"Error")</f>
        <v>Error</v>
      </c>
      <c r="DQ18" s="25">
        <f ca="1">IFERROR((1+'US Inflation'!$C19)*(1+('Black Market End of Year'!DQ18-'Black Market End of Year'!DQ17)/'Black Market End of Year'!DQ17)-1,"Error")</f>
        <v>2.5974606081586415E-2</v>
      </c>
      <c r="DR18" s="25" t="str">
        <f ca="1">IFERROR((1+'US Inflation'!$C19)*(1+('Black Market End of Year'!DR18-'Black Market End of Year'!DR17)/'Black Market End of Year'!DR17)-1,"Error")</f>
        <v>Error</v>
      </c>
      <c r="DS18" s="25" t="str">
        <f ca="1">IFERROR((1+'US Inflation'!$C19)*(1+('Black Market End of Year'!DS18-'Black Market End of Year'!DS17)/'Black Market End of Year'!DS17)-1,"Error")</f>
        <v>Error</v>
      </c>
      <c r="DT18" s="25">
        <f ca="1">IFERROR((1+'US Inflation'!$C19)*(1+('Black Market End of Year'!DT18-'Black Market End of Year'!DT17)/'Black Market End of Year'!DT17)-1,"Error")</f>
        <v>6.7114093959730337E-3</v>
      </c>
      <c r="DU18" s="25" t="str">
        <f ca="1">IFERROR((1+'US Inflation'!$C19)*(1+('Black Market End of Year'!DU18-'Black Market End of Year'!DU17)/'Black Market End of Year'!DU17)-1,"Error")</f>
        <v>Error</v>
      </c>
      <c r="DV18" s="25" t="str">
        <f ca="1">IFERROR((1+'US Inflation'!$C19)*(1+('Black Market End of Year'!DV18-'Black Market End of Year'!DV17)/'Black Market End of Year'!DV17)-1,"Error")</f>
        <v>Error</v>
      </c>
      <c r="DW18" s="25">
        <f ca="1">IFERROR((1+'US Inflation'!$C19)*(1+('Black Market End of Year'!DW18-'Black Market End of Year'!DW17)/'Black Market End of Year'!DW17)-1,"Error")</f>
        <v>7.7231796566725741E-3</v>
      </c>
      <c r="DX18" s="25" t="str">
        <f ca="1">IFERROR((1+'US Inflation'!$C19)*(1+('Black Market End of Year'!DX18-'Black Market End of Year'!DX17)/'Black Market End of Year'!DX17)-1,"Error")</f>
        <v>Error</v>
      </c>
      <c r="DY18" s="25" t="str">
        <f ca="1">IFERROR((1+'US Inflation'!$C19)*(1+('Black Market End of Year'!DY18-'Black Market End of Year'!DY17)/'Black Market End of Year'!DY17)-1,"Error")</f>
        <v>Error</v>
      </c>
      <c r="DZ18" s="25" t="str">
        <f ca="1">IFERROR((1+'US Inflation'!$C19)*(1+('Black Market End of Year'!DZ18-'Black Market End of Year'!DZ17)/'Black Market End of Year'!DZ17)-1,"Error")</f>
        <v>Error</v>
      </c>
      <c r="EA18" s="25" t="str">
        <f ca="1">IFERROR((1+'US Inflation'!$C19)*(1+('Black Market End of Year'!EA18-'Black Market End of Year'!EA17)/'Black Market End of Year'!EA17)-1,"Error")</f>
        <v>Error</v>
      </c>
      <c r="EB18" s="25">
        <f ca="1">IFERROR((1+'US Inflation'!$C19)*(1+('Black Market End of Year'!EB18-'Black Market End of Year'!EB17)/'Black Market End of Year'!EB17)-1,"Error")</f>
        <v>-6.1951471347446718E-3</v>
      </c>
      <c r="EC18" s="25" t="str">
        <f ca="1">IFERROR((1+'US Inflation'!$C19)*(1+('Black Market End of Year'!EC18-'Black Market End of Year'!EC17)/'Black Market End of Year'!EC17)-1,"Error")</f>
        <v>Error</v>
      </c>
      <c r="ED18" s="25" t="str">
        <f ca="1">IFERROR((1+'US Inflation'!$C19)*(1+('Black Market End of Year'!ED18-'Black Market End of Year'!ED17)/'Black Market End of Year'!ED17)-1,"Error")</f>
        <v>Error</v>
      </c>
      <c r="EE18" s="25" t="str">
        <f ca="1">IFERROR((1+'US Inflation'!$C19)*(1+('Black Market End of Year'!EE18-'Black Market End of Year'!EE17)/'Black Market End of Year'!EE17)-1,"Error")</f>
        <v>Error</v>
      </c>
      <c r="EF18" s="25" t="str">
        <f ca="1">IFERROR((1+'US Inflation'!$C19)*(1+('Black Market End of Year'!EF18-'Black Market End of Year'!EF17)/'Black Market End of Year'!EF17)-1,"Error")</f>
        <v>Error</v>
      </c>
      <c r="EG18" s="25" t="str">
        <f ca="1">IFERROR((1+'US Inflation'!$C19)*(1+('Black Market End of Year'!EG18-'Black Market End of Year'!EG17)/'Black Market End of Year'!EG17)-1,"Error")</f>
        <v>Error</v>
      </c>
      <c r="EH18" s="25" t="str">
        <f ca="1">IFERROR((1+'US Inflation'!$C19)*(1+('Black Market End of Year'!EH18-'Black Market End of Year'!EH17)/'Black Market End of Year'!EH17)-1,"Error")</f>
        <v>Error</v>
      </c>
      <c r="EI18" s="25" t="str">
        <f ca="1">IFERROR((1+'US Inflation'!$C19)*(1+('Black Market End of Year'!EI18-'Black Market End of Year'!EI17)/'Black Market End of Year'!EI17)-1,"Error")</f>
        <v>Error</v>
      </c>
      <c r="EJ18" s="25" t="str">
        <f ca="1">IFERROR((1+'US Inflation'!$C19)*(1+('Black Market End of Year'!EJ18-'Black Market End of Year'!EJ17)/'Black Market End of Year'!EJ17)-1,"Error")</f>
        <v>Error</v>
      </c>
      <c r="EK18" s="25">
        <f ca="1">IFERROR((1+'US Inflation'!$C19)*(1+('Black Market End of Year'!EK18-'Black Market End of Year'!EK17)/'Black Market End of Year'!EK17)-1,"Error")</f>
        <v>6.7114093959730337E-3</v>
      </c>
      <c r="EL18" s="25" t="str">
        <f ca="1">IFERROR((1+'US Inflation'!$C19)*(1+('Black Market End of Year'!EL18-'Black Market End of Year'!EL17)/'Black Market End of Year'!EL17)-1,"Error")</f>
        <v>Error</v>
      </c>
      <c r="EM18" s="25" t="str">
        <f ca="1">IFERROR((1+'US Inflation'!$C19)*(1+('Black Market End of Year'!EM18-'Black Market End of Year'!EM17)/'Black Market End of Year'!EM17)-1,"Error")</f>
        <v>Error</v>
      </c>
      <c r="EN18" s="25" t="str">
        <f ca="1">IFERROR((1+'US Inflation'!$C19)*(1+('Black Market End of Year'!EN18-'Black Market End of Year'!EN17)/'Black Market End of Year'!EN17)-1,"Error")</f>
        <v>Error</v>
      </c>
      <c r="EO18" s="25" t="str">
        <f ca="1">IFERROR((1+'US Inflation'!$C19)*(1+('Black Market End of Year'!EO18-'Black Market End of Year'!EO17)/'Black Market End of Year'!EO17)-1,"Error")</f>
        <v>Error</v>
      </c>
      <c r="EP18" s="25" t="str">
        <f ca="1">IFERROR((1+'US Inflation'!$C19)*(1+('Black Market End of Year'!EP18-'Black Market End of Year'!EP17)/'Black Market End of Year'!EP17)-1,"Error")</f>
        <v>Error</v>
      </c>
      <c r="EQ18" s="25" t="str">
        <f ca="1">IFERROR((1+'US Inflation'!$C19)*(1+('Black Market End of Year'!EQ18-'Black Market End of Year'!EQ17)/'Black Market End of Year'!EQ17)-1,"Error")</f>
        <v>Error</v>
      </c>
      <c r="ER18" s="25">
        <f ca="1">IFERROR((1+'US Inflation'!$C19)*(1+('Black Market End of Year'!ER18-'Black Market End of Year'!ER17)/'Black Market End of Year'!ER17)-1,"Error")</f>
        <v>-2.684563758389269E-2</v>
      </c>
      <c r="ES18" s="25">
        <f ca="1">IFERROR((1+'US Inflation'!$C19)*(1+('Black Market End of Year'!ES18-'Black Market End of Year'!ES17)/'Black Market End of Year'!ES17)-1,"Error")</f>
        <v>-1</v>
      </c>
      <c r="ET18" s="25">
        <f ca="1">IFERROR((1+'US Inflation'!$C19)*(1+('Black Market End of Year'!ET18-'Black Market End of Year'!ET17)/'Black Market End of Year'!ET17)-1,"Error")</f>
        <v>3.2262460395870773E-2</v>
      </c>
      <c r="EU18" s="25" t="str">
        <f ca="1">IFERROR((1+'US Inflation'!$C19)*(1+('Black Market End of Year'!EU18-'Black Market End of Year'!EU17)/'Black Market End of Year'!EU17)-1,"Error")</f>
        <v>Error</v>
      </c>
      <c r="EV18" s="25" t="str">
        <f ca="1">IFERROR((1+'US Inflation'!$C19)*(1+('Black Market End of Year'!EV18-'Black Market End of Year'!EV17)/'Black Market End of Year'!EV17)-1,"Error")</f>
        <v>Error</v>
      </c>
      <c r="EW18" s="25">
        <f ca="1">IFERROR((1+'US Inflation'!$C19)*(1+('Black Market End of Year'!EW18-'Black Market End of Year'!EW17)/'Black Market End of Year'!EW17)-1,"Error")</f>
        <v>6.7114093959730337E-3</v>
      </c>
      <c r="EX18" s="25">
        <f ca="1">IFERROR((1+'US Inflation'!$C19)*(1+('Black Market End of Year'!EX18-'Black Market End of Year'!EX17)/'Black Market End of Year'!EX17)-1,"Error")</f>
        <v>3.9188673449441769E-3</v>
      </c>
      <c r="EY18" s="25" t="str">
        <f ca="1">IFERROR((1+'US Inflation'!$C19)*(1+('Black Market End of Year'!EY18-'Black Market End of Year'!EY17)/'Black Market End of Year'!EY17)-1,"Error")</f>
        <v>Error</v>
      </c>
      <c r="EZ18" s="25" t="str">
        <f ca="1">IFERROR((1+'US Inflation'!$C19)*(1+('Black Market End of Year'!EZ18-'Black Market End of Year'!EZ17)/'Black Market End of Year'!EZ17)-1,"Error")</f>
        <v>Error</v>
      </c>
      <c r="FA18" s="25">
        <f ca="1">IFERROR((1+'US Inflation'!$C19)*(1+('Black Market End of Year'!FA18-'Black Market End of Year'!FA17)/'Black Market End of Year'!FA17)-1,"Error")</f>
        <v>-2.5121362442634632E-2</v>
      </c>
      <c r="FB18" s="25">
        <f ca="1">IFERROR((1+'US Inflation'!$C19)*(1+('Black Market End of Year'!FB18-'Black Market End of Year'!FB17)/'Black Market End of Year'!FB17)-1,"Error")</f>
        <v>6.7114093959730337E-3</v>
      </c>
      <c r="FC18" s="25" t="str">
        <f ca="1">IFERROR((1+'US Inflation'!$C19)*(1+('Black Market End of Year'!FC18-'Black Market End of Year'!FC17)/'Black Market End of Year'!FC17)-1,"Error")</f>
        <v>Error</v>
      </c>
      <c r="FD18" s="25" t="str">
        <f ca="1">IFERROR((1+'US Inflation'!$C19)*(1+('Black Market End of Year'!FD18-'Black Market End of Year'!FD17)/'Black Market End of Year'!FD17)-1,"Error")</f>
        <v>Error</v>
      </c>
      <c r="FE18" s="25" t="str">
        <f ca="1">IFERROR((1+'US Inflation'!$C19)*(1+('Black Market End of Year'!FE18-'Black Market End of Year'!FE17)/'Black Market End of Year'!FE17)-1,"Error")</f>
        <v>Error</v>
      </c>
      <c r="FF18" s="25" t="str">
        <f ca="1">IFERROR((1+'US Inflation'!$C19)*(1+('Black Market End of Year'!FF18-'Black Market End of Year'!FF17)/'Black Market End of Year'!FF17)-1,"Error")</f>
        <v>Error</v>
      </c>
      <c r="FG18" s="25" t="str">
        <f ca="1">IFERROR((1+'US Inflation'!$C19)*(1+('Black Market End of Year'!FG18-'Black Market End of Year'!FG17)/'Black Market End of Year'!FG17)-1,"Error")</f>
        <v>Error</v>
      </c>
      <c r="FH18" s="25">
        <f ca="1">IFERROR((1+'US Inflation'!$C19)*(1+('Black Market End of Year'!FH18-'Black Market End of Year'!FH17)/'Black Market End of Year'!FH17)-1,"Error")</f>
        <v>2.510944544529492E-3</v>
      </c>
      <c r="FI18" s="25" t="str">
        <f ca="1">IFERROR((1+'US Inflation'!$C19)*(1+('Black Market End of Year'!FI18-'Black Market End of Year'!FI17)/'Black Market End of Year'!FI17)-1,"Error")</f>
        <v>Error</v>
      </c>
      <c r="FJ18" s="25">
        <f ca="1">IFERROR((1+'US Inflation'!$C19)*(1+('Black Market End of Year'!FJ18-'Black Market End of Year'!FJ17)/'Black Market End of Year'!FJ17)-1,"Error")</f>
        <v>0.12473964360101819</v>
      </c>
      <c r="FK18" s="25" t="str">
        <f ca="1">IFERROR((1+'US Inflation'!$C19)*(1+('Black Market End of Year'!FK18-'Black Market End of Year'!FK17)/'Black Market End of Year'!FK17)-1,"Error")</f>
        <v>Error</v>
      </c>
      <c r="FL18" s="25" t="str">
        <f ca="1">IFERROR((1+'US Inflation'!$C19)*(1+('Black Market End of Year'!FL18-'Black Market End of Year'!FL17)/'Black Market End of Year'!FL17)-1,"Error")</f>
        <v>Error</v>
      </c>
      <c r="FM18" s="25" t="str">
        <f ca="1">IFERROR((1+'US Inflation'!$C19)*(1+('Black Market End of Year'!FM18-'Black Market End of Year'!FM17)/'Black Market End of Year'!FM17)-1,"Error")</f>
        <v>Error</v>
      </c>
      <c r="FN18" s="25">
        <f ca="1">IFERROR((1+'US Inflation'!$C19)*(1+('Black Market End of Year'!FN18-'Black Market End of Year'!FN17)/'Black Market End of Year'!FN17)-1,"Error")</f>
        <v>0.11414701435127461</v>
      </c>
      <c r="FO18" s="25">
        <f ca="1">IFERROR((1+'US Inflation'!$C19)*(1+('Black Market End of Year'!FO18-'Black Market End of Year'!FO17)/'Black Market End of Year'!FO17)-1,"Error")</f>
        <v>-6.1715519674123698E-3</v>
      </c>
      <c r="FP18" s="25">
        <f ca="1">IFERROR((1+'US Inflation'!$C19)*(1+('Black Market End of Year'!FP18-'Black Market End of Year'!FP17)/'Black Market End of Year'!FP17)-1,"Error")</f>
        <v>-0.11578666033141294</v>
      </c>
      <c r="FQ18" s="25" t="str">
        <f ca="1">IFERROR((1+'US Inflation'!$C19)*(1+('Black Market End of Year'!FQ18-'Black Market End of Year'!FQ17)/'Black Market End of Year'!FQ17)-1,"Error")</f>
        <v>Error</v>
      </c>
      <c r="FR18" s="25">
        <f ca="1">IFERROR((1+'US Inflation'!$C19)*(1+('Black Market End of Year'!FR18-'Black Market End of Year'!FR17)/'Black Market End of Year'!FR17)-1,"Error")</f>
        <v>0.17449664429530198</v>
      </c>
      <c r="FS18" s="25">
        <f ca="1">IFERROR((1+'US Inflation'!$C19)*(1+('Black Market End of Year'!FS18-'Black Market End of Year'!FS17)/'Black Market End of Year'!FS17)-1,"Error")</f>
        <v>-2.7184597654396403E-2</v>
      </c>
      <c r="FT18" s="25" t="str">
        <f ca="1">IFERROR((1+'US Inflation'!$C19)*(1+('Black Market End of Year'!FT18-'Black Market End of Year'!FT17)/'Black Market End of Year'!FT17)-1,"Error")</f>
        <v>Error</v>
      </c>
      <c r="FU18" s="25" t="str">
        <f ca="1">IFERROR((1+'US Inflation'!$C19)*(1+('Black Market End of Year'!FU18-'Black Market End of Year'!FU17)/'Black Market End of Year'!FU17)-1,"Error")</f>
        <v>Error</v>
      </c>
      <c r="FV18" s="25" t="str">
        <f ca="1">IFERROR((1+'US Inflation'!$C19)*(1+('Black Market End of Year'!FV18-'Black Market End of Year'!FV17)/'Black Market End of Year'!FV17)-1,"Error")</f>
        <v>Error</v>
      </c>
      <c r="FW18" s="25">
        <f ca="1">IFERROR((1+'US Inflation'!$C19)*(1+('Black Market End of Year'!FW18-'Black Market End of Year'!FW17)/'Black Market End of Year'!FW17)-1,"Error")</f>
        <v>0.29015442757542154</v>
      </c>
      <c r="FX18" s="25">
        <f ca="1">IFERROR((1+'US Inflation'!$C19)*(1+('Black Market End of Year'!FX18-'Black Market End of Year'!FX17)/'Black Market End of Year'!FX17)-1,"Error")</f>
        <v>0.23902942694888996</v>
      </c>
      <c r="FY18" s="25" t="str">
        <f ca="1">IFERROR((1+'US Inflation'!$C19)*(1+('Black Market End of Year'!FY18-'Black Market End of Year'!FY17)/'Black Market End of Year'!FY17)-1,"Error")</f>
        <v>Error</v>
      </c>
      <c r="FZ18" s="25" t="str">
        <f ca="1">IFERROR((1+'US Inflation'!$C19)*(1+('Black Market End of Year'!FZ18-'Black Market End of Year'!FZ17)/'Black Market End of Year'!FZ17)-1,"Error")</f>
        <v>Error</v>
      </c>
      <c r="GA18" s="25" t="str">
        <f ca="1">IFERROR((1+'US Inflation'!$C19)*(1+('Black Market End of Year'!GA18-'Black Market End of Year'!GA17)/'Black Market End of Year'!GA17)-1,"Error")</f>
        <v>Error</v>
      </c>
      <c r="GB18" s="25" t="str">
        <f ca="1">IFERROR((1+'US Inflation'!$C19)*(1+('Black Market End of Year'!GB18-'Black Market End of Year'!GB17)/'Black Market End of Year'!GB17)-1,"Error")</f>
        <v>Error</v>
      </c>
      <c r="GC18" s="25" t="str">
        <f ca="1">IFERROR((1+'US Inflation'!$C19)*(1+('Black Market End of Year'!GC18-'Black Market End of Year'!GC17)/'Black Market End of Year'!GC17)-1,"Error")</f>
        <v>Error</v>
      </c>
      <c r="GD18" s="25" t="str">
        <f ca="1">IFERROR((1+'US Inflation'!$C19)*(1+('Black Market End of Year'!GD18-'Black Market End of Year'!GD17)/'Black Market End of Year'!GD17)-1,"Error")</f>
        <v>Error</v>
      </c>
      <c r="GE18" s="25" t="str">
        <f ca="1">IFERROR((1+'US Inflation'!$C19)*(1+('Black Market End of Year'!GE18-'Black Market End of Year'!GE17)/'Black Market End of Year'!GE17)-1,"Error")</f>
        <v>Error</v>
      </c>
      <c r="GF18" s="25" t="str">
        <f ca="1">IFERROR((1+'US Inflation'!$C19)*(1+('Black Market End of Year'!GF18-'Black Market End of Year'!GF17)/'Black Market End of Year'!GF17)-1,"Error")</f>
        <v>Error</v>
      </c>
      <c r="GG18" s="25" t="str">
        <f ca="1">IFERROR((1+'US Inflation'!$C19)*(1+('Black Market End of Year'!GG18-'Black Market End of Year'!GG17)/'Black Market End of Year'!GG17)-1,"Error")</f>
        <v>Error</v>
      </c>
      <c r="GH18" s="25">
        <f ca="1">IFERROR((1+'US Inflation'!$C19)*(1+('Black Market End of Year'!GH18-'Black Market End of Year'!GH17)/'Black Market End of Year'!GH17)-1,"Error")</f>
        <v>-1.0683172191862322E-2</v>
      </c>
      <c r="GI18" s="25" t="str">
        <f ca="1">IFERROR((1+'US Inflation'!$C19)*(1+('Black Market End of Year'!GI18-'Black Market End of Year'!GI17)/'Black Market End of Year'!GI17)-1,"Error")</f>
        <v>Error</v>
      </c>
      <c r="GJ18" s="25">
        <f ca="1">IFERROR((1+'US Inflation'!$C19)*(1+('Black Market End of Year'!GJ18-'Black Market End of Year'!GJ17)/'Black Market End of Year'!GJ17)-1,"Error")</f>
        <v>-0.11822405782137335</v>
      </c>
      <c r="GK18" s="25" t="str">
        <f ca="1">IFERROR((1+'US Inflation'!$C19)*(1+('Black Market End of Year'!GK18-'Black Market End of Year'!GK17)/'Black Market End of Year'!GK17)-1,"Error")</f>
        <v>Error</v>
      </c>
      <c r="GL18" s="25" t="str">
        <f ca="1">IFERROR((1+'US Inflation'!$C19)*(1+('Black Market End of Year'!GL18-'Black Market End of Year'!GL17)/'Black Market End of Year'!GL17)-1,"Error")</f>
        <v>Error</v>
      </c>
      <c r="GM18" s="25">
        <f ca="1">IFERROR((1+'US Inflation'!$C19)*(1+('Black Market End of Year'!GM18-'Black Market End of Year'!GM17)/'Black Market End of Year'!GM17)-1,"Error")</f>
        <v>-6.1951471347446718E-3</v>
      </c>
      <c r="GN18" s="25" t="str">
        <f ca="1">IFERROR((1+'US Inflation'!$C19)*(1+('Black Market End of Year'!GN18-'Black Market End of Year'!GN17)/'Black Market End of Year'!GN17)-1,"Error")</f>
        <v>Error</v>
      </c>
      <c r="GO18" s="25" t="str">
        <f ca="1">IFERROR((1+'US Inflation'!$C19)*(1+('Black Market End of Year'!GO18-'Black Market End of Year'!GO17)/'Black Market End of Year'!GO17)-1,"Error")</f>
        <v>Error</v>
      </c>
      <c r="GP18" s="25" t="str">
        <f ca="1">IFERROR((1+'US Inflation'!$C19)*(1+('Black Market End of Year'!GP18-'Black Market End of Year'!GP17)/'Black Market End of Year'!GP17)-1,"Error")</f>
        <v>Error</v>
      </c>
      <c r="GQ18" s="25" t="str">
        <f ca="1">IFERROR((1+'US Inflation'!$C19)*(1+('Black Market End of Year'!GQ18-'Black Market End of Year'!GQ17)/'Black Market End of Year'!GQ17)-1,"Error")</f>
        <v>Error</v>
      </c>
      <c r="GR18" s="25" t="str">
        <f ca="1">IFERROR((1+'US Inflation'!$C19)*(1+('Black Market End of Year'!GR18-'Black Market End of Year'!GR17)/'Black Market End of Year'!GR17)-1,"Error")</f>
        <v>Error</v>
      </c>
      <c r="GS18" s="25">
        <f ca="1">IFERROR((1+'US Inflation'!$C19)*(1+('Black Market End of Year'!GS18-'Black Market End of Year'!GS17)/'Black Market End of Year'!GS17)-1,"Error")</f>
        <v>-1.5826905739757646E-2</v>
      </c>
      <c r="GT18" s="25">
        <f ca="1">IFERROR((1+'US Inflation'!$C19)*(1+('Black Market End of Year'!GT18-'Black Market End of Year'!GT17)/'Black Market End of Year'!GT17)-1,"Error")</f>
        <v>-7.2821261393757331E-3</v>
      </c>
      <c r="GU18" s="25">
        <f ca="1">IFERROR((1+'US Inflation'!$C19)*(1+('Black Market End of Year'!GU18-'Black Market End of Year'!GU17)/'Black Market End of Year'!GU17)-1,"Error")</f>
        <v>0.1916682527991791</v>
      </c>
      <c r="GV18" s="25">
        <f ca="1">IFERROR((1+'US Inflation'!$C19)*(1+('Black Market End of Year'!GV18-'Black Market End of Year'!GV17)/'Black Market End of Year'!GV17)-1,"Error")</f>
        <v>5.3535195879506725E-2</v>
      </c>
      <c r="GW18" s="25" t="str">
        <f ca="1">IFERROR((1+'US Inflation'!$C19)*(1+('Black Market End of Year'!GW18-'Black Market End of Year'!GW17)/'Black Market End of Year'!GW17)-1,"Error")</f>
        <v>Error</v>
      </c>
      <c r="GX18" s="25" t="str">
        <f ca="1">IFERROR((1+'US Inflation'!$C19)*(1+('Black Market End of Year'!GX18-'Black Market End of Year'!GX17)/'Black Market End of Year'!GX17)-1,"Error")</f>
        <v>Error</v>
      </c>
      <c r="GY18" s="25" t="str">
        <f ca="1">IFERROR((1+'US Inflation'!$C19)*(1+('Black Market End of Year'!GY18-'Black Market End of Year'!GY17)/'Black Market End of Year'!GY17)-1,"Error")</f>
        <v>Error</v>
      </c>
      <c r="GZ18" s="25">
        <f ca="1">IFERROR((1+'US Inflation'!$C19)*(1+('Black Market End of Year'!GZ18-'Black Market End of Year'!GZ17)/'Black Market End of Year'!GZ17)-1,"Error")</f>
        <v>1.2564382706414801E-2</v>
      </c>
      <c r="HA18" s="25">
        <f ca="1">IFERROR((1+'US Inflation'!$C19)*(1+('Black Market End of Year'!HA18-'Black Market End of Year'!HA17)/'Black Market End of Year'!HA17)-1,"Error")</f>
        <v>4.9636465324383039E-3</v>
      </c>
      <c r="HB18" s="25">
        <f ca="1">IFERROR((1+'US Inflation'!$C19)*(1+('Black Market End of Year'!HB18-'Black Market End of Year'!HB17)/'Black Market End of Year'!HB17)-1,"Error")</f>
        <v>6.7114093959730337E-3</v>
      </c>
      <c r="HC18" s="25">
        <f ca="1">IFERROR((1+'US Inflation'!$C19)*(1+('Black Market End of Year'!HC18-'Black Market End of Year'!HC17)/'Black Market End of Year'!HC17)-1,"Error")</f>
        <v>4.395521714268491E-2</v>
      </c>
      <c r="HD18" s="25" t="str">
        <f ca="1">IFERROR((1+'US Inflation'!$C19)*(1+('Black Market End of Year'!HD18-'Black Market End of Year'!HD17)/'Black Market End of Year'!HD17)-1,"Error")</f>
        <v>Error</v>
      </c>
      <c r="HE18" s="25" t="str">
        <f ca="1">IFERROR((1+'US Inflation'!$C19)*(1+('Black Market End of Year'!HE18-'Black Market End of Year'!HE17)/'Black Market End of Year'!HE17)-1,"Error")</f>
        <v>Error</v>
      </c>
      <c r="HF18" s="25">
        <f ca="1">IFERROR((1+'US Inflation'!$C19)*(1+('Black Market End of Year'!HF18-'Black Market End of Year'!HF17)/'Black Market End of Year'!HF17)-1,"Error")</f>
        <v>1.985064750921417E-3</v>
      </c>
      <c r="HG18" s="25" t="str">
        <f ca="1">IFERROR((1+'US Inflation'!$C19)*(1+('Black Market End of Year'!HG18-'Black Market End of Year'!HG17)/'Black Market End of Year'!HG17)-1,"Error")</f>
        <v>Error</v>
      </c>
      <c r="HH18" s="25" t="str">
        <f ca="1">IFERROR((1+'US Inflation'!$C19)*(1+('Black Market End of Year'!HH18-'Black Market End of Year'!HH17)/'Black Market End of Year'!HH17)-1,"Error")</f>
        <v>Error</v>
      </c>
      <c r="HI18" s="25" t="str">
        <f ca="1">IFERROR((1+'US Inflation'!$C19)*(1+('Black Market End of Year'!HI18-'Black Market End of Year'!HI17)/'Black Market End of Year'!HI17)-1,"Error")</f>
        <v>Error</v>
      </c>
      <c r="HJ18" s="25" t="str">
        <f ca="1">IFERROR((1+'US Inflation'!$C19)*(1+('Black Market End of Year'!HJ18-'Black Market End of Year'!HJ17)/'Black Market End of Year'!HJ17)-1,"Error")</f>
        <v>Error</v>
      </c>
      <c r="HK18" s="25" t="str">
        <f ca="1">IFERROR((1+'US Inflation'!$C19)*(1+('Black Market End of Year'!HK18-'Black Market End of Year'!HK17)/'Black Market End of Year'!HK17)-1,"Error")</f>
        <v>Error</v>
      </c>
      <c r="HL18" s="25" t="str">
        <f ca="1">IFERROR((1+'US Inflation'!$C19)*(1+('Black Market End of Year'!HL18-'Black Market End of Year'!HL17)/'Black Market End of Year'!HL17)-1,"Error")</f>
        <v>Error</v>
      </c>
      <c r="HM18" s="25">
        <f ca="1">IFERROR((1+'US Inflation'!$C19)*(1+('Black Market End of Year'!HM18-'Black Market End of Year'!HM17)/'Black Market End of Year'!HM17)-1,"Error")</f>
        <v>0.6374221719091131</v>
      </c>
      <c r="HN18" s="25">
        <f ca="1">IFERROR((1+'US Inflation'!$C19)*(1+('Black Market End of Year'!HN18-'Black Market End of Year'!HN17)/'Black Market End of Year'!HN17)-1,"Error")</f>
        <v>-6.6503965832825029E-2</v>
      </c>
      <c r="HO18" s="25" t="str">
        <f ca="1">IFERROR((1+'US Inflation'!$C19)*(1+('Black Market End of Year'!HO18-'Black Market End of Year'!HO17)/'Black Market End of Year'!HO17)-1,"Error")</f>
        <v>Error</v>
      </c>
      <c r="HP18" s="25" t="str">
        <f ca="1">IFERROR((1+'US Inflation'!$C19)*(1+('Black Market End of Year'!HP18-'Black Market End of Year'!HP17)/'Black Market End of Year'!HP17)-1,"Error")</f>
        <v>Error</v>
      </c>
      <c r="HQ18" s="25" t="str">
        <f ca="1">IFERROR((1+'US Inflation'!$C19)*(1+('Black Market End of Year'!HQ18-'Black Market End of Year'!HQ17)/'Black Market End of Year'!HQ17)-1,"Error")</f>
        <v>Error</v>
      </c>
      <c r="HR18" s="25" t="str">
        <f ca="1">IFERROR((1+'US Inflation'!$C19)*(1+('Black Market End of Year'!HR18-'Black Market End of Year'!HR17)/'Black Market End of Year'!HR17)-1,"Error")</f>
        <v>Error</v>
      </c>
      <c r="HS18" s="25" t="str">
        <f ca="1">IFERROR((1+'US Inflation'!$C19)*(1+('Black Market End of Year'!HS18-'Black Market End of Year'!HS17)/'Black Market End of Year'!HS17)-1,"Error")</f>
        <v>Error</v>
      </c>
      <c r="HT18" s="25" t="str">
        <f ca="1">IFERROR((1+'US Inflation'!$C19)*(1+('Black Market End of Year'!HT18-'Black Market End of Year'!HT17)/'Black Market End of Year'!HT17)-1,"Error")</f>
        <v>Error</v>
      </c>
      <c r="HU18" s="25">
        <f ca="1">IFERROR((1+'US Inflation'!$C19)*(1+('Black Market End of Year'!HU18-'Black Market End of Year'!HU17)/'Black Market End of Year'!HU17)-1,"Error")</f>
        <v>1.3980083832045187E-2</v>
      </c>
      <c r="HV18" s="25">
        <f ca="1">IFERROR((1+'US Inflation'!$C19)*(1+('Black Market End of Year'!HV18-'Black Market End of Year'!HV17)/'Black Market End of Year'!HV17)-1,"Error")</f>
        <v>6.7114093959730337E-3</v>
      </c>
      <c r="HW18" s="25">
        <f ca="1">IFERROR((1+'US Inflation'!$C19)*(1+('Black Market End of Year'!HW18-'Black Market End of Year'!HW17)/'Black Market End of Year'!HW17)-1,"Error")</f>
        <v>3.6995344227392479E-2</v>
      </c>
      <c r="HX18" s="25" t="str">
        <f ca="1">IFERROR((1+'US Inflation'!$C19)*(1+('Black Market End of Year'!HX18-'Black Market End of Year'!HX17)/'Black Market End of Year'!HX17)-1,"Error")</f>
        <v>Error</v>
      </c>
      <c r="HY18" s="25" t="str">
        <f ca="1">IFERROR((1+'US Inflation'!$C19)*(1+('Black Market End of Year'!HY18-'Black Market End of Year'!HY17)/'Black Market End of Year'!HY17)-1,"Error")</f>
        <v>Error</v>
      </c>
      <c r="HZ18" s="25" t="str">
        <f ca="1">IFERROR((1+'US Inflation'!$C19)*(1+('Black Market End of Year'!HZ18-'Black Market End of Year'!HZ17)/'Black Market End of Year'!HZ17)-1,"Error")</f>
        <v>Error</v>
      </c>
      <c r="IA18" s="25">
        <f ca="1">IFERROR((1+'US Inflation'!$C19)*(1+('Black Market End of Year'!IA18-'Black Market End of Year'!IA17)/'Black Market End of Year'!IA17)-1,"Error")</f>
        <v>-2.1433210651656487E-2</v>
      </c>
      <c r="IB18" s="25" t="str">
        <f ca="1">IFERROR((1+'US Inflation'!$C19)*(1+('Black Market End of Year'!IB18-'Black Market End of Year'!IB17)/'Black Market End of Year'!IB17)-1,"Error")</f>
        <v>Error</v>
      </c>
      <c r="IC18" s="25" t="str">
        <f ca="1">IFERROR((1+'US Inflation'!$C19)*(1+('Black Market End of Year'!IC18-'Black Market End of Year'!IC17)/'Black Market End of Year'!IC17)-1,"Error")</f>
        <v>Error</v>
      </c>
      <c r="ID18" s="25" t="str">
        <f ca="1">IFERROR((1+'US Inflation'!$C19)*(1+('Black Market End of Year'!ID18-'Black Market End of Year'!ID17)/'Black Market End of Year'!ID17)-1,"Error")</f>
        <v>Error</v>
      </c>
      <c r="IE18" s="25" t="str">
        <f ca="1">IFERROR((1+'US Inflation'!$C19)*(1+('Black Market End of Year'!IE18-'Black Market End of Year'!IE17)/'Black Market End of Year'!IE17)-1,"Error")</f>
        <v>Error</v>
      </c>
      <c r="IF18" s="25" t="str">
        <f ca="1">IFERROR((1+'US Inflation'!$C19)*(1+('Black Market End of Year'!IF18-'Black Market End of Year'!IF17)/'Black Market End of Year'!IF17)-1,"Error")</f>
        <v>Error</v>
      </c>
      <c r="IG18" s="25" t="str">
        <f ca="1">IFERROR((1+'US Inflation'!$C19)*(1+('Black Market End of Year'!IG18-'Black Market End of Year'!IG17)/'Black Market End of Year'!IG17)-1,"Error")</f>
        <v>Error</v>
      </c>
      <c r="IH18" s="25" t="str">
        <f ca="1">IFERROR((1+'US Inflation'!$C19)*(1+('Black Market End of Year'!IH18-'Black Market End of Year'!IH17)/'Black Market End of Year'!IH17)-1,"Error")</f>
        <v>Error</v>
      </c>
    </row>
    <row r="19" spans="1:242" x14ac:dyDescent="0.25">
      <c r="A19" t="str">
        <f t="shared" ca="1" si="4"/>
        <v>1963</v>
      </c>
      <c r="B19" s="25">
        <f ca="1">IFERROR((1+'US Inflation'!$C20)*(1+('Black Market End of Year'!B19-'Black Market End of Year'!B18)/'Black Market End of Year'!B18)-1,"Error")</f>
        <v>-8.5309734513274504E-2</v>
      </c>
      <c r="C19" s="25">
        <f ca="1">IFERROR((1+'US Inflation'!$C20)*(1+('Black Market End of Year'!C19-'Black Market End of Year'!C18)/'Black Market End of Year'!C18)-1,"Error")</f>
        <v>-1</v>
      </c>
      <c r="D19" s="25">
        <f ca="1">IFERROR((1+'US Inflation'!$C20)*(1+('Black Market End of Year'!D19-'Black Market End of Year'!D18)/'Black Market End of Year'!D18)-1,"Error")</f>
        <v>4.8275862068965392E-2</v>
      </c>
      <c r="E19" s="25">
        <f>IFERROR((1+'US Inflation'!$C20)*(1+('Black Market End of Year'!E19-'Black Market End of Year'!E18)/'Black Market End of Year'!E18)-1,"Error")</f>
        <v>1.3333333333333197E-2</v>
      </c>
      <c r="F19" s="25" t="str">
        <f ca="1">IFERROR((1+'US Inflation'!$C20)*(1+('Black Market End of Year'!F19-'Black Market End of Year'!F18)/'Black Market End of Year'!F18)-1,"Error")</f>
        <v>Error</v>
      </c>
      <c r="G19" s="25" t="str">
        <f ca="1">IFERROR((1+'US Inflation'!$C20)*(1+('Black Market End of Year'!G19-'Black Market End of Year'!G18)/'Black Market End of Year'!G18)-1,"Error")</f>
        <v>Error</v>
      </c>
      <c r="H19" s="25" t="str">
        <f ca="1">IFERROR((1+'US Inflation'!$C20)*(1+('Black Market End of Year'!H19-'Black Market End of Year'!H18)/'Black Market End of Year'!H18)-1,"Error")</f>
        <v>Error</v>
      </c>
      <c r="I19" s="25" t="str">
        <f ca="1">IFERROR((1+'US Inflation'!$C20)*(1+('Black Market End of Year'!I19-'Black Market End of Year'!I18)/'Black Market End of Year'!I18)-1,"Error")</f>
        <v>Error</v>
      </c>
      <c r="J19" s="25">
        <f ca="1">IFERROR((1+'US Inflation'!$C20)*(1+('Black Market End of Year'!J19-'Black Market End of Year'!J18)/'Black Market End of Year'!J18)-1,"Error")</f>
        <v>1.9900497512437276E-3</v>
      </c>
      <c r="K19" s="25" t="str">
        <f ca="1">IFERROR((1+'US Inflation'!$C20)*(1+('Black Market End of Year'!K19-'Black Market End of Year'!K18)/'Black Market End of Year'!K18)-1,"Error")</f>
        <v>Error</v>
      </c>
      <c r="L19" s="25" t="str">
        <f ca="1">IFERROR((1+'US Inflation'!$C20)*(1+('Black Market End of Year'!L19-'Black Market End of Year'!L18)/'Black Market End of Year'!L18)-1,"Error")</f>
        <v>Error</v>
      </c>
      <c r="M19" s="25">
        <f ca="1">IFERROR((1+'US Inflation'!$C20)*(1+('Black Market End of Year'!M19-'Black Market End of Year'!M18)/'Black Market End of Year'!M18)-1,"Error")</f>
        <v>-3.7261503928172068E-3</v>
      </c>
      <c r="N19" s="25">
        <f ca="1">IFERROR((1+'US Inflation'!$C20)*(1+('Black Market End of Year'!N19-'Black Market End of Year'!N18)/'Black Market End of Year'!N18)-1,"Error")</f>
        <v>1.5692665890570279E-2</v>
      </c>
      <c r="O19" s="25" t="str">
        <f ca="1">IFERROR((1+'US Inflation'!$C20)*(1+('Black Market End of Year'!O19-'Black Market End of Year'!O18)/'Black Market End of Year'!O18)-1,"Error")</f>
        <v>Error</v>
      </c>
      <c r="P19" s="25" t="str">
        <f ca="1">IFERROR((1+'US Inflation'!$C20)*(1+('Black Market End of Year'!P19-'Black Market End of Year'!P18)/'Black Market End of Year'!P18)-1,"Error")</f>
        <v>Error</v>
      </c>
      <c r="Q19" s="25" t="str">
        <f ca="1">IFERROR((1+'US Inflation'!$C20)*(1+('Black Market End of Year'!Q19-'Black Market End of Year'!Q18)/'Black Market End of Year'!Q18)-1,"Error")</f>
        <v>Error</v>
      </c>
      <c r="R19" s="25" t="str">
        <f ca="1">IFERROR((1+'US Inflation'!$C20)*(1+('Black Market End of Year'!R19-'Black Market End of Year'!R18)/'Black Market End of Year'!R18)-1,"Error")</f>
        <v>Error</v>
      </c>
      <c r="S19" s="25" t="str">
        <f ca="1">IFERROR((1+'US Inflation'!$C20)*(1+('Black Market End of Year'!S19-'Black Market End of Year'!S18)/'Black Market End of Year'!S18)-1,"Error")</f>
        <v>Error</v>
      </c>
      <c r="T19" s="25" t="str">
        <f ca="1">IFERROR((1+'US Inflation'!$C20)*(1+('Black Market End of Year'!T19-'Black Market End of Year'!T18)/'Black Market End of Year'!T18)-1,"Error")</f>
        <v>Error</v>
      </c>
      <c r="U19" s="25">
        <f ca="1">IFERROR((1+'US Inflation'!$C20)*(1+('Black Market End of Year'!U19-'Black Market End of Year'!U18)/'Black Market End of Year'!U18)-1,"Error")</f>
        <v>1.8827309236947753E-2</v>
      </c>
      <c r="V19" s="25" t="str">
        <f ca="1">IFERROR((1+'US Inflation'!$C20)*(1+('Black Market End of Year'!V19-'Black Market End of Year'!V18)/'Black Market End of Year'!V18)-1,"Error")</f>
        <v>Error</v>
      </c>
      <c r="W19" s="25" t="str">
        <f ca="1">IFERROR((1+'US Inflation'!$C20)*(1+('Black Market End of Year'!W19-'Black Market End of Year'!W18)/'Black Market End of Year'!W18)-1,"Error")</f>
        <v>Error</v>
      </c>
      <c r="X19" s="25" t="str">
        <f ca="1">IFERROR((1+'US Inflation'!$C20)*(1+('Black Market End of Year'!X19-'Black Market End of Year'!X18)/'Black Market End of Year'!X18)-1,"Error")</f>
        <v>Error</v>
      </c>
      <c r="Y19" s="25" t="str">
        <f ca="1">IFERROR((1+'US Inflation'!$C20)*(1+('Black Market End of Year'!Y19-'Black Market End of Year'!Y18)/'Black Market End of Year'!Y18)-1,"Error")</f>
        <v>Error</v>
      </c>
      <c r="Z19" s="25">
        <f ca="1">IFERROR((1+'US Inflation'!$C20)*(1+('Black Market End of Year'!Z19-'Black Market End of Year'!Z18)/'Black Market End of Year'!Z18)-1,"Error")</f>
        <v>9.8693355574089203E-2</v>
      </c>
      <c r="AA19" s="25" t="str">
        <f ca="1">IFERROR((1+'US Inflation'!$C20)*(1+('Black Market End of Year'!AA19-'Black Market End of Year'!AA18)/'Black Market End of Year'!AA18)-1,"Error")</f>
        <v>Error</v>
      </c>
      <c r="AB19" s="25" t="str">
        <f ca="1">IFERROR((1+'US Inflation'!$C20)*(1+('Black Market End of Year'!AB19-'Black Market End of Year'!AB18)/'Black Market End of Year'!AB18)-1,"Error")</f>
        <v>Error</v>
      </c>
      <c r="AC19" s="25">
        <f ca="1">IFERROR((1+'US Inflation'!$C20)*(1+('Black Market End of Year'!AC19-'Black Market End of Year'!AC18)/'Black Market End of Year'!AC18)-1,"Error")</f>
        <v>0.53003300330032976</v>
      </c>
      <c r="AD19" s="25" t="str">
        <f ca="1">IFERROR((1+'US Inflation'!$C20)*(1+('Black Market End of Year'!AD19-'Black Market End of Year'!AD18)/'Black Market End of Year'!AD18)-1,"Error")</f>
        <v>Error</v>
      </c>
      <c r="AE19" s="25" t="str">
        <f ca="1">IFERROR((1+'US Inflation'!$C20)*(1+('Black Market End of Year'!AE19-'Black Market End of Year'!AE18)/'Black Market End of Year'!AE18)-1,"Error")</f>
        <v>Error</v>
      </c>
      <c r="AF19" s="25">
        <f ca="1">IFERROR((1+'US Inflation'!$C20)*(1+('Black Market End of Year'!AF19-'Black Market End of Year'!AF18)/'Black Market End of Year'!AF18)-1,"Error")</f>
        <v>1.662337662337654E-2</v>
      </c>
      <c r="AG19" s="25">
        <f ca="1">IFERROR((1+'US Inflation'!$C20)*(1+('Black Market End of Year'!AG19-'Black Market End of Year'!AG18)/'Black Market End of Year'!AG18)-1,"Error")</f>
        <v>-0.18933333333333335</v>
      </c>
      <c r="AH19" s="25" t="str">
        <f ca="1">IFERROR((1+'US Inflation'!$C20)*(1+('Black Market End of Year'!AH19-'Black Market End of Year'!AH18)/'Black Market End of Year'!AH18)-1,"Error")</f>
        <v>Error</v>
      </c>
      <c r="AI19" s="25" t="str">
        <f ca="1">IFERROR((1+'US Inflation'!$C20)*(1+('Black Market End of Year'!AI19-'Black Market End of Year'!AI18)/'Black Market End of Year'!AI18)-1,"Error")</f>
        <v>Error</v>
      </c>
      <c r="AJ19" s="25">
        <f ca="1">IFERROR((1+'US Inflation'!$C20)*(1+('Black Market End of Year'!AJ19-'Black Market End of Year'!AJ18)/'Black Market End of Year'!AJ18)-1,"Error")</f>
        <v>0.21729499467518631</v>
      </c>
      <c r="AK19" s="25" t="str">
        <f ca="1">IFERROR((1+'US Inflation'!$C20)*(1+('Black Market End of Year'!AK19-'Black Market End of Year'!AK18)/'Black Market End of Year'!AK18)-1,"Error")</f>
        <v>Error</v>
      </c>
      <c r="AL19" s="25">
        <f ca="1">IFERROR((1+'US Inflation'!$C20)*(1+('Black Market End of Year'!AL19-'Black Market End of Year'!AL18)/'Black Market End of Year'!AL18)-1,"Error")</f>
        <v>1.6155988857938786E-2</v>
      </c>
      <c r="AM19" s="25" t="str">
        <f ca="1">IFERROR((1+'US Inflation'!$C20)*(1+('Black Market End of Year'!AM19-'Black Market End of Year'!AM18)/'Black Market End of Year'!AM18)-1,"Error")</f>
        <v>Error</v>
      </c>
      <c r="AN19" s="25" t="str">
        <f ca="1">IFERROR((1+'US Inflation'!$C20)*(1+('Black Market End of Year'!AN19-'Black Market End of Year'!AN18)/'Black Market End of Year'!AN18)-1,"Error")</f>
        <v>Error</v>
      </c>
      <c r="AO19" s="25" t="str">
        <f ca="1">IFERROR((1+'US Inflation'!$C20)*(1+('Black Market End of Year'!AO19-'Black Market End of Year'!AO18)/'Black Market End of Year'!AO18)-1,"Error")</f>
        <v>Error</v>
      </c>
      <c r="AP19" s="25" t="str">
        <f ca="1">IFERROR((1+'US Inflation'!$C20)*(1+('Black Market End of Year'!AP19-'Black Market End of Year'!AP18)/'Black Market End of Year'!AP18)-1,"Error")</f>
        <v>Error</v>
      </c>
      <c r="AQ19" s="25">
        <f ca="1">IFERROR((1+'US Inflation'!$C20)*(1+('Black Market End of Year'!AQ19-'Black Market End of Year'!AQ18)/'Black Market End of Year'!AQ18)-1,"Error")</f>
        <v>0.30766251728907301</v>
      </c>
      <c r="AR19" s="25">
        <f ca="1">IFERROR((1+'US Inflation'!$C20)*(1+('Black Market End of Year'!AR19-'Black Market End of Year'!AR18)/'Black Market End of Year'!AR18)-1,"Error")</f>
        <v>-0.66871794871794887</v>
      </c>
      <c r="AS19" s="25" t="str">
        <f ca="1">IFERROR((1+'US Inflation'!$C20)*(1+('Black Market End of Year'!AS19-'Black Market End of Year'!AS18)/'Black Market End of Year'!AS18)-1,"Error")</f>
        <v>Error</v>
      </c>
      <c r="AT19" s="25" t="str">
        <f ca="1">IFERROR((1+'US Inflation'!$C20)*(1+('Black Market End of Year'!AT19-'Black Market End of Year'!AT18)/'Black Market End of Year'!AT18)-1,"Error")</f>
        <v>Error</v>
      </c>
      <c r="AU19" s="25">
        <f ca="1">IFERROR((1+'US Inflation'!$C20)*(1+('Black Market End of Year'!AU19-'Black Market End of Year'!AU18)/'Black Market End of Year'!AU18)-1,"Error")</f>
        <v>-9.5238095238095344E-2</v>
      </c>
      <c r="AV19" s="25" t="str">
        <f ca="1">IFERROR((1+'US Inflation'!$C20)*(1+('Black Market End of Year'!AV19-'Black Market End of Year'!AV18)/'Black Market End of Year'!AV18)-1,"Error")</f>
        <v>Error</v>
      </c>
      <c r="AW19" s="25" t="str">
        <f ca="1">IFERROR((1+'US Inflation'!$C20)*(1+('Black Market End of Year'!AW19-'Black Market End of Year'!AW18)/'Black Market End of Year'!AW18)-1,"Error")</f>
        <v>Error</v>
      </c>
      <c r="AX19" s="25">
        <f ca="1">IFERROR((1+'US Inflation'!$C20)*(1+('Black Market End of Year'!AX19-'Black Market End of Year'!AX18)/'Black Market End of Year'!AX18)-1,"Error")</f>
        <v>0.21599999999999975</v>
      </c>
      <c r="AY19" s="25">
        <f ca="1">IFERROR((1+'US Inflation'!$C20)*(1+('Black Market End of Year'!AY19-'Black Market End of Year'!AY18)/'Black Market End of Year'!AY18)-1,"Error")</f>
        <v>-2.1475826972010559E-2</v>
      </c>
      <c r="AZ19" s="25">
        <f ca="1">IFERROR((1+'US Inflation'!$C20)*(1+('Black Market End of Year'!AZ19-'Black Market End of Year'!AZ18)/'Black Market End of Year'!AZ18)-1,"Error")</f>
        <v>6.8789808917195661E-3</v>
      </c>
      <c r="BA19" s="25" t="str">
        <f ca="1">IFERROR((1+'US Inflation'!$C20)*(1+('Black Market End of Year'!BA19-'Black Market End of Year'!BA18)/'Black Market End of Year'!BA18)-1,"Error")</f>
        <v>Error</v>
      </c>
      <c r="BB19" s="25" t="str">
        <f ca="1">IFERROR((1+'US Inflation'!$C20)*(1+('Black Market End of Year'!BB19-'Black Market End of Year'!BB18)/'Black Market End of Year'!BB18)-1,"Error")</f>
        <v>Error</v>
      </c>
      <c r="BC19" s="25">
        <f ca="1">IFERROR((1+'US Inflation'!$C20)*(1+('Black Market End of Year'!BC19-'Black Market End of Year'!BC18)/'Black Market End of Year'!BC18)-1,"Error")</f>
        <v>0.12592592592592577</v>
      </c>
      <c r="BD19" s="25" t="str">
        <f ca="1">IFERROR((1+'US Inflation'!$C20)*(1+('Black Market End of Year'!BD19-'Black Market End of Year'!BD18)/'Black Market End of Year'!BD18)-1,"Error")</f>
        <v>Error</v>
      </c>
      <c r="BE19" s="25" t="str">
        <f ca="1">IFERROR((1+'US Inflation'!$C20)*(1+('Black Market End of Year'!BE19-'Black Market End of Year'!BE18)/'Black Market End of Year'!BE18)-1,"Error")</f>
        <v>Error</v>
      </c>
      <c r="BF19" s="25">
        <f ca="1">IFERROR((1+'US Inflation'!$C20)*(1+('Black Market End of Year'!BF19-'Black Market End of Year'!BF18)/'Black Market End of Year'!BF18)-1,"Error")</f>
        <v>-6.9333333333334579E-3</v>
      </c>
      <c r="BG19" s="25">
        <f ca="1">IFERROR((1+'US Inflation'!$C20)*(1+('Black Market End of Year'!BG19-'Black Market End of Year'!BG18)/'Black Market End of Year'!BG18)-1,"Error")</f>
        <v>1.6274794388001945E-2</v>
      </c>
      <c r="BH19" s="25" t="str">
        <f ca="1">IFERROR((1+'US Inflation'!$C20)*(1+('Black Market End of Year'!BH19-'Black Market End of Year'!BH18)/'Black Market End of Year'!BH18)-1,"Error")</f>
        <v>Error</v>
      </c>
      <c r="BI19" s="25" t="str">
        <f ca="1">IFERROR((1+'US Inflation'!$C20)*(1+('Black Market End of Year'!BI19-'Black Market End of Year'!BI18)/'Black Market End of Year'!BI18)-1,"Error")</f>
        <v>Error</v>
      </c>
      <c r="BJ19" s="25">
        <f ca="1">IFERROR((1+'US Inflation'!$C20)*(1+('Black Market End of Year'!BJ19-'Black Market End of Year'!BJ18)/'Black Market End of Year'!BJ18)-1,"Error")</f>
        <v>0.19978666666666656</v>
      </c>
      <c r="BK19" s="25">
        <f ca="1">IFERROR((1+'US Inflation'!$C20)*(1+('Black Market End of Year'!BK19-'Black Market End of Year'!BK18)/'Black Market End of Year'!BK18)-1,"Error")</f>
        <v>-0.13273273273273278</v>
      </c>
      <c r="BL19" s="25">
        <f ca="1">IFERROR((1+'US Inflation'!$C20)*(1+('Black Market End of Year'!BL19-'Black Market End of Year'!BL18)/'Black Market End of Year'!BL18)-1,"Error")</f>
        <v>5.2266666666664907E-3</v>
      </c>
      <c r="BM19" s="25">
        <f ca="1">IFERROR((1+'US Inflation'!$C20)*(1+('Black Market End of Year'!BM19-'Black Market End of Year'!BM18)/'Black Market End of Year'!BM18)-1,"Error")</f>
        <v>1.3333333333333197E-2</v>
      </c>
      <c r="BN19" s="25" t="str">
        <f ca="1">IFERROR((1+'US Inflation'!$C20)*(1+('Black Market End of Year'!BN19-'Black Market End of Year'!BN18)/'Black Market End of Year'!BN18)-1,"Error")</f>
        <v>Error</v>
      </c>
      <c r="BO19" s="25" t="str">
        <f ca="1">IFERROR((1+'US Inflation'!$C20)*(1+('Black Market End of Year'!BO19-'Black Market End of Year'!BO18)/'Black Market End of Year'!BO18)-1,"Error")</f>
        <v>Error</v>
      </c>
      <c r="BP19" s="25" t="str">
        <f ca="1">IFERROR((1+'US Inflation'!$C20)*(1+('Black Market End of Year'!BP19-'Black Market End of Year'!BP18)/'Black Market End of Year'!BP18)-1,"Error")</f>
        <v>Error</v>
      </c>
      <c r="BQ19" s="25" t="str">
        <f ca="1">IFERROR((1+'US Inflation'!$C20)*(1+('Black Market End of Year'!BQ19-'Black Market End of Year'!BQ18)/'Black Market End of Year'!BQ18)-1,"Error")</f>
        <v>Error</v>
      </c>
      <c r="BR19" s="25" t="str">
        <f ca="1">IFERROR((1+'US Inflation'!$C20)*(1+('Black Market End of Year'!BR19-'Black Market End of Year'!BR18)/'Black Market End of Year'!BR18)-1,"Error")</f>
        <v>Error</v>
      </c>
      <c r="BS19" s="25" t="str">
        <f ca="1">IFERROR((1+'US Inflation'!$C20)*(1+('Black Market End of Year'!BS19-'Black Market End of Year'!BS18)/'Black Market End of Year'!BS18)-1,"Error")</f>
        <v>Error</v>
      </c>
      <c r="BT19" s="25" t="str">
        <f ca="1">IFERROR((1+'US Inflation'!$C20)*(1+('Black Market End of Year'!BT19-'Black Market End of Year'!BT18)/'Black Market End of Year'!BT18)-1,"Error")</f>
        <v>Error</v>
      </c>
      <c r="BU19" s="25" t="str">
        <f ca="1">IFERROR((1+'US Inflation'!$C20)*(1+('Black Market End of Year'!BU19-'Black Market End of Year'!BU18)/'Black Market End of Year'!BU18)-1,"Error")</f>
        <v>Error</v>
      </c>
      <c r="BV19" s="25">
        <f ca="1">IFERROR((1+'US Inflation'!$C20)*(1+('Black Market End of Year'!BV19-'Black Market End of Year'!BV18)/'Black Market End of Year'!BV18)-1,"Error")</f>
        <v>1.5534181404488256E-2</v>
      </c>
      <c r="BW19" s="25">
        <f ca="1">IFERROR((1+'US Inflation'!$C20)*(1+('Black Market End of Year'!BW19-'Black Market End of Year'!BW18)/'Black Market End of Year'!BW18)-1,"Error")</f>
        <v>1.1265306122448804E-2</v>
      </c>
      <c r="BX19" s="25" t="str">
        <f ca="1">IFERROR((1+'US Inflation'!$C20)*(1+('Black Market End of Year'!BX19-'Black Market End of Year'!BX18)/'Black Market End of Year'!BX18)-1,"Error")</f>
        <v>Error</v>
      </c>
      <c r="BY19" s="25" t="str">
        <f ca="1">IFERROR((1+'US Inflation'!$C20)*(1+('Black Market End of Year'!BY19-'Black Market End of Year'!BY18)/'Black Market End of Year'!BY18)-1,"Error")</f>
        <v>Error</v>
      </c>
      <c r="BZ19" s="25" t="str">
        <f ca="1">IFERROR((1+'US Inflation'!$C20)*(1+('Black Market End of Year'!BZ19-'Black Market End of Year'!BZ18)/'Black Market End of Year'!BZ18)-1,"Error")</f>
        <v>Error</v>
      </c>
      <c r="CA19" s="25" t="str">
        <f ca="1">IFERROR((1+'US Inflation'!$C20)*(1+('Black Market End of Year'!CA19-'Black Market End of Year'!CA18)/'Black Market End of Year'!CA18)-1,"Error")</f>
        <v>Error</v>
      </c>
      <c r="CB19" s="25" t="str">
        <f ca="1">IFERROR((1+'US Inflation'!$C20)*(1+('Black Market End of Year'!CB19-'Black Market End of Year'!CB18)/'Black Market End of Year'!CB18)-1,"Error")</f>
        <v>Error</v>
      </c>
      <c r="CC19" s="25">
        <f ca="1">IFERROR((1+'US Inflation'!$C20)*(1+('Black Market End of Year'!CC19-'Black Market End of Year'!CC18)/'Black Market End of Year'!CC18)-1,"Error")</f>
        <v>1.0793650793650578E-2</v>
      </c>
      <c r="CD19" s="25">
        <f ca="1">IFERROR((1+'US Inflation'!$C20)*(1+('Black Market End of Year'!CD19-'Black Market End of Year'!CD18)/'Black Market End of Year'!CD18)-1,"Error")</f>
        <v>5.4335260115606854E-2</v>
      </c>
      <c r="CE19" s="25" t="str">
        <f ca="1">IFERROR((1+'US Inflation'!$C20)*(1+('Black Market End of Year'!CE19-'Black Market End of Year'!CE18)/'Black Market End of Year'!CE18)-1,"Error")</f>
        <v>Error</v>
      </c>
      <c r="CF19" s="25">
        <f ca="1">IFERROR((1+'US Inflation'!$C20)*(1+('Black Market End of Year'!CF19-'Black Market End of Year'!CF18)/'Black Market End of Year'!CF18)-1,"Error")</f>
        <v>1.3333333333333197E-2</v>
      </c>
      <c r="CG19" s="25" t="str">
        <f ca="1">IFERROR((1+'US Inflation'!$C20)*(1+('Black Market End of Year'!CG19-'Black Market End of Year'!CG18)/'Black Market End of Year'!CG18)-1,"Error")</f>
        <v>Error</v>
      </c>
      <c r="CH19" s="25" t="str">
        <f ca="1">IFERROR((1+'US Inflation'!$C20)*(1+('Black Market End of Year'!CH19-'Black Market End of Year'!CH18)/'Black Market End of Year'!CH18)-1,"Error")</f>
        <v>Error</v>
      </c>
      <c r="CI19" s="25" t="str">
        <f ca="1">IFERROR((1+'US Inflation'!$C20)*(1+('Black Market End of Year'!CI19-'Black Market End of Year'!CI18)/'Black Market End of Year'!CI18)-1,"Error")</f>
        <v>Error</v>
      </c>
      <c r="CJ19" s="25" t="str">
        <f ca="1">IFERROR((1+'US Inflation'!$C20)*(1+('Black Market End of Year'!CJ19-'Black Market End of Year'!CJ18)/'Black Market End of Year'!CJ18)-1,"Error")</f>
        <v>Error</v>
      </c>
      <c r="CK19" s="25" t="str">
        <f ca="1">IFERROR((1+'US Inflation'!$C20)*(1+('Black Market End of Year'!CK19-'Black Market End of Year'!CK18)/'Black Market End of Year'!CK18)-1,"Error")</f>
        <v>Error</v>
      </c>
      <c r="CL19" s="25" t="str">
        <f ca="1">IFERROR((1+'US Inflation'!$C20)*(1+('Black Market End of Year'!CL19-'Black Market End of Year'!CL18)/'Black Market End of Year'!CL18)-1,"Error")</f>
        <v>Error</v>
      </c>
      <c r="CM19" s="25" t="str">
        <f ca="1">IFERROR((1+'US Inflation'!$C20)*(1+('Black Market End of Year'!CM19-'Black Market End of Year'!CM18)/'Black Market End of Year'!CM18)-1,"Error")</f>
        <v>Error</v>
      </c>
      <c r="CN19" s="25" t="str">
        <f ca="1">IFERROR((1+'US Inflation'!$C20)*(1+('Black Market End of Year'!CN19-'Black Market End of Year'!CN18)/'Black Market End of Year'!CN18)-1,"Error")</f>
        <v>Error</v>
      </c>
      <c r="CO19" s="25" t="str">
        <f ca="1">IFERROR((1+'US Inflation'!$C20)*(1+('Black Market End of Year'!CO19-'Black Market End of Year'!CO18)/'Black Market End of Year'!CO18)-1,"Error")</f>
        <v>Error</v>
      </c>
      <c r="CP19" s="25" t="str">
        <f ca="1">IFERROR((1+'US Inflation'!$C20)*(1+('Black Market End of Year'!CP19-'Black Market End of Year'!CP18)/'Black Market End of Year'!CP18)-1,"Error")</f>
        <v>Error</v>
      </c>
      <c r="CQ19" s="25">
        <f ca="1">IFERROR((1+'US Inflation'!$C20)*(1+('Black Market End of Year'!CQ19-'Black Market End of Year'!CQ18)/'Black Market End of Year'!CQ18)-1,"Error")</f>
        <v>1.3333333333333197E-2</v>
      </c>
      <c r="CR19" s="25">
        <f ca="1">IFERROR((1+'US Inflation'!$C20)*(1+('Black Market End of Year'!CR19-'Black Market End of Year'!CR18)/'Black Market End of Year'!CR18)-1,"Error")</f>
        <v>1.7781679836113229E-2</v>
      </c>
      <c r="CS19" s="25">
        <f ca="1">IFERROR((1+'US Inflation'!$C20)*(1+('Black Market End of Year'!CS19-'Black Market End of Year'!CS18)/'Black Market End of Year'!CS18)-1,"Error")</f>
        <v>0.33601489757914305</v>
      </c>
      <c r="CT19" s="25">
        <f ca="1">IFERROR((1+'US Inflation'!$C20)*(1+('Black Market End of Year'!CT19-'Black Market End of Year'!CT18)/'Black Market End of Year'!CT18)-1,"Error")</f>
        <v>-2.8368794326241176E-3</v>
      </c>
      <c r="CU19" s="25">
        <f ca="1">IFERROR((1+'US Inflation'!$C20)*(1+('Black Market End of Year'!CU19-'Black Market End of Year'!CU18)/'Black Market End of Year'!CU18)-1,"Error")</f>
        <v>1.3333333333333197E-2</v>
      </c>
      <c r="CV19" s="25">
        <f ca="1">IFERROR((1+'US Inflation'!$C20)*(1+('Black Market End of Year'!CV19-'Black Market End of Year'!CV18)/'Black Market End of Year'!CV18)-1,"Error")</f>
        <v>0.9253333333333329</v>
      </c>
      <c r="CW19" s="25">
        <f ca="1">IFERROR((1+'US Inflation'!$C20)*(1+('Black Market End of Year'!CW19-'Black Market End of Year'!CW18)/'Black Market End of Year'!CW18)-1,"Error")</f>
        <v>-3.6502732240437319E-2</v>
      </c>
      <c r="CX19" s="25">
        <f ca="1">IFERROR((1+'US Inflation'!$C20)*(1+('Black Market End of Year'!CX19-'Black Market End of Year'!CX18)/'Black Market End of Year'!CX18)-1,"Error")</f>
        <v>8.6638297872340342E-2</v>
      </c>
      <c r="CY19" s="25">
        <f ca="1">IFERROR((1+'US Inflation'!$C20)*(1+('Black Market End of Year'!CY19-'Black Market End of Year'!CY18)/'Black Market End of Year'!CY18)-1,"Error")</f>
        <v>6.0431654676256219E-3</v>
      </c>
      <c r="CZ19" s="25" t="str">
        <f ca="1">IFERROR((1+'US Inflation'!$C20)*(1+('Black Market End of Year'!CZ19-'Black Market End of Year'!CZ18)/'Black Market End of Year'!CZ18)-1,"Error")</f>
        <v>Error</v>
      </c>
      <c r="DA19" s="25">
        <f ca="1">IFERROR((1+'US Inflation'!$C20)*(1+('Black Market End of Year'!DA19-'Black Market End of Year'!DA18)/'Black Market End of Year'!DA18)-1,"Error")</f>
        <v>-4.480874316939909E-2</v>
      </c>
      <c r="DB19" s="25">
        <f ca="1">IFERROR((1+'US Inflation'!$C20)*(1+('Black Market End of Year'!DB19-'Black Market End of Year'!DB18)/'Black Market End of Year'!DB18)-1,"Error")</f>
        <v>2.7605633802816776E-2</v>
      </c>
      <c r="DC19" s="25" t="str">
        <f ca="1">IFERROR((1+'US Inflation'!$C20)*(1+('Black Market End of Year'!DC19-'Black Market End of Year'!DC18)/'Black Market End of Year'!DC18)-1,"Error")</f>
        <v>Error</v>
      </c>
      <c r="DD19" s="25">
        <f ca="1">IFERROR((1+'US Inflation'!$C20)*(1+('Black Market End of Year'!DD19-'Black Market End of Year'!DD18)/'Black Market End of Year'!DD18)-1,"Error")</f>
        <v>-3.1166875784190862E-2</v>
      </c>
      <c r="DE19" s="25" t="str">
        <f ca="1">IFERROR((1+'US Inflation'!$C20)*(1+('Black Market End of Year'!DE19-'Black Market End of Year'!DE18)/'Black Market End of Year'!DE18)-1,"Error")</f>
        <v>Error</v>
      </c>
      <c r="DF19" s="25">
        <f ca="1">IFERROR((1+'US Inflation'!$C20)*(1+('Black Market End of Year'!DF19-'Black Market End of Year'!DF18)/'Black Market End of Year'!DF18)-1,"Error")</f>
        <v>9.6214896214894541E-3</v>
      </c>
      <c r="DG19" s="25" t="str">
        <f ca="1">IFERROR((1+'US Inflation'!$C20)*(1+('Black Market End of Year'!DG19-'Black Market End of Year'!DG18)/'Black Market End of Year'!DG18)-1,"Error")</f>
        <v>Error</v>
      </c>
      <c r="DH19" s="25" t="str">
        <f ca="1">IFERROR((1+'US Inflation'!$C20)*(1+('Black Market End of Year'!DH19-'Black Market End of Year'!DH18)/'Black Market End of Year'!DH18)-1,"Error")</f>
        <v>Error</v>
      </c>
      <c r="DI19" s="25" t="str">
        <f ca="1">IFERROR((1+'US Inflation'!$C20)*(1+('Black Market End of Year'!DI19-'Black Market End of Year'!DI18)/'Black Market End of Year'!DI18)-1,"Error")</f>
        <v>Error</v>
      </c>
      <c r="DJ19" s="25" t="str">
        <f ca="1">IFERROR((1+'US Inflation'!$C20)*(1+('Black Market End of Year'!DJ19-'Black Market End of Year'!DJ18)/'Black Market End of Year'!DJ18)-1,"Error")</f>
        <v>Error</v>
      </c>
      <c r="DK19" s="25">
        <f ca="1">IFERROR((1+'US Inflation'!$C20)*(1+('Black Market End of Year'!DK19-'Black Market End of Year'!DK18)/'Black Market End of Year'!DK18)-1,"Error")</f>
        <v>0.50717299578059039</v>
      </c>
      <c r="DL19" s="25" t="str">
        <f ca="1">IFERROR((1+'US Inflation'!$C20)*(1+('Black Market End of Year'!DL19-'Black Market End of Year'!DL18)/'Black Market End of Year'!DL18)-1,"Error")</f>
        <v>Error</v>
      </c>
      <c r="DM19" s="25">
        <f ca="1">IFERROR((1+'US Inflation'!$C20)*(1+('Black Market End of Year'!DM19-'Black Market End of Year'!DM18)/'Black Market End of Year'!DM18)-1,"Error")</f>
        <v>1.3333333333333197E-2</v>
      </c>
      <c r="DN19" s="25" t="str">
        <f ca="1">IFERROR((1+'US Inflation'!$C20)*(1+('Black Market End of Year'!DN19-'Black Market End of Year'!DN18)/'Black Market End of Year'!DN18)-1,"Error")</f>
        <v>Error</v>
      </c>
      <c r="DO19" s="25">
        <f ca="1">IFERROR((1+'US Inflation'!$C20)*(1+('Black Market End of Year'!DO19-'Black Market End of Year'!DO18)/'Black Market End of Year'!DO18)-1,"Error")</f>
        <v>2.8333333333333326</v>
      </c>
      <c r="DP19" s="25" t="str">
        <f ca="1">IFERROR((1+'US Inflation'!$C20)*(1+('Black Market End of Year'!DP19-'Black Market End of Year'!DP18)/'Black Market End of Year'!DP18)-1,"Error")</f>
        <v>Error</v>
      </c>
      <c r="DQ19" s="25">
        <f ca="1">IFERROR((1+'US Inflation'!$C20)*(1+('Black Market End of Year'!DQ19-'Black Market End of Year'!DQ18)/'Black Market End of Year'!DQ18)-1,"Error")</f>
        <v>1.5814965986394425E-2</v>
      </c>
      <c r="DR19" s="25" t="str">
        <f ca="1">IFERROR((1+'US Inflation'!$C20)*(1+('Black Market End of Year'!DR19-'Black Market End of Year'!DR18)/'Black Market End of Year'!DR18)-1,"Error")</f>
        <v>Error</v>
      </c>
      <c r="DS19" s="25" t="str">
        <f ca="1">IFERROR((1+'US Inflation'!$C20)*(1+('Black Market End of Year'!DS19-'Black Market End of Year'!DS18)/'Black Market End of Year'!DS18)-1,"Error")</f>
        <v>Error</v>
      </c>
      <c r="DT19" s="25">
        <f ca="1">IFERROR((1+'US Inflation'!$C20)*(1+('Black Market End of Year'!DT19-'Black Market End of Year'!DT18)/'Black Market End of Year'!DT18)-1,"Error")</f>
        <v>3.536233437101477E-2</v>
      </c>
      <c r="DU19" s="25" t="str">
        <f ca="1">IFERROR((1+'US Inflation'!$C20)*(1+('Black Market End of Year'!DU19-'Black Market End of Year'!DU18)/'Black Market End of Year'!DU18)-1,"Error")</f>
        <v>Error</v>
      </c>
      <c r="DV19" s="25" t="str">
        <f ca="1">IFERROR((1+'US Inflation'!$C20)*(1+('Black Market End of Year'!DV19-'Black Market End of Year'!DV18)/'Black Market End of Year'!DV18)-1,"Error")</f>
        <v>Error</v>
      </c>
      <c r="DW19" s="25">
        <f ca="1">IFERROR((1+'US Inflation'!$C20)*(1+('Black Market End of Year'!DW19-'Black Market End of Year'!DW18)/'Black Market End of Year'!DW18)-1,"Error")</f>
        <v>1.8827309236947753E-2</v>
      </c>
      <c r="DX19" s="25" t="str">
        <f ca="1">IFERROR((1+'US Inflation'!$C20)*(1+('Black Market End of Year'!DX19-'Black Market End of Year'!DX18)/'Black Market End of Year'!DX18)-1,"Error")</f>
        <v>Error</v>
      </c>
      <c r="DY19" s="25" t="str">
        <f ca="1">IFERROR((1+'US Inflation'!$C20)*(1+('Black Market End of Year'!DY19-'Black Market End of Year'!DY18)/'Black Market End of Year'!DY18)-1,"Error")</f>
        <v>Error</v>
      </c>
      <c r="DZ19" s="25" t="str">
        <f ca="1">IFERROR((1+'US Inflation'!$C20)*(1+('Black Market End of Year'!DZ19-'Black Market End of Year'!DZ18)/'Black Market End of Year'!DZ18)-1,"Error")</f>
        <v>Error</v>
      </c>
      <c r="EA19" s="25" t="str">
        <f ca="1">IFERROR((1+'US Inflation'!$C20)*(1+('Black Market End of Year'!EA19-'Black Market End of Year'!EA18)/'Black Market End of Year'!EA18)-1,"Error")</f>
        <v>Error</v>
      </c>
      <c r="EB19" s="25">
        <f ca="1">IFERROR((1+'US Inflation'!$C20)*(1+('Black Market End of Year'!EB19-'Black Market End of Year'!EB18)/'Black Market End of Year'!EB18)-1,"Error")</f>
        <v>1.662337662337654E-2</v>
      </c>
      <c r="EC19" s="25" t="str">
        <f ca="1">IFERROR((1+'US Inflation'!$C20)*(1+('Black Market End of Year'!EC19-'Black Market End of Year'!EC18)/'Black Market End of Year'!EC18)-1,"Error")</f>
        <v>Error</v>
      </c>
      <c r="ED19" s="25" t="str">
        <f ca="1">IFERROR((1+'US Inflation'!$C20)*(1+('Black Market End of Year'!ED19-'Black Market End of Year'!ED18)/'Black Market End of Year'!ED18)-1,"Error")</f>
        <v>Error</v>
      </c>
      <c r="EE19" s="25" t="str">
        <f ca="1">IFERROR((1+'US Inflation'!$C20)*(1+('Black Market End of Year'!EE19-'Black Market End of Year'!EE18)/'Black Market End of Year'!EE18)-1,"Error")</f>
        <v>Error</v>
      </c>
      <c r="EF19" s="25" t="str">
        <f ca="1">IFERROR((1+'US Inflation'!$C20)*(1+('Black Market End of Year'!EF19-'Black Market End of Year'!EF18)/'Black Market End of Year'!EF18)-1,"Error")</f>
        <v>Error</v>
      </c>
      <c r="EG19" s="25" t="str">
        <f ca="1">IFERROR((1+'US Inflation'!$C20)*(1+('Black Market End of Year'!EG19-'Black Market End of Year'!EG18)/'Black Market End of Year'!EG18)-1,"Error")</f>
        <v>Error</v>
      </c>
      <c r="EH19" s="25" t="str">
        <f ca="1">IFERROR((1+'US Inflation'!$C20)*(1+('Black Market End of Year'!EH19-'Black Market End of Year'!EH18)/'Black Market End of Year'!EH18)-1,"Error")</f>
        <v>Error</v>
      </c>
      <c r="EI19" s="25" t="str">
        <f ca="1">IFERROR((1+'US Inflation'!$C20)*(1+('Black Market End of Year'!EI19-'Black Market End of Year'!EI18)/'Black Market End of Year'!EI18)-1,"Error")</f>
        <v>Error</v>
      </c>
      <c r="EJ19" s="25" t="str">
        <f ca="1">IFERROR((1+'US Inflation'!$C20)*(1+('Black Market End of Year'!EJ19-'Black Market End of Year'!EJ18)/'Black Market End of Year'!EJ18)-1,"Error")</f>
        <v>Error</v>
      </c>
      <c r="EK19" s="25">
        <f ca="1">IFERROR((1+'US Inflation'!$C20)*(1+('Black Market End of Year'!EK19-'Black Market End of Year'!EK18)/'Black Market End of Year'!EK18)-1,"Error")</f>
        <v>1.2522017614091219E-2</v>
      </c>
      <c r="EL19" s="25" t="str">
        <f ca="1">IFERROR((1+'US Inflation'!$C20)*(1+('Black Market End of Year'!EL19-'Black Market End of Year'!EL18)/'Black Market End of Year'!EL18)-1,"Error")</f>
        <v>Error</v>
      </c>
      <c r="EM19" s="25" t="str">
        <f ca="1">IFERROR((1+'US Inflation'!$C20)*(1+('Black Market End of Year'!EM19-'Black Market End of Year'!EM18)/'Black Market End of Year'!EM18)-1,"Error")</f>
        <v>Error</v>
      </c>
      <c r="EN19" s="25" t="str">
        <f ca="1">IFERROR((1+'US Inflation'!$C20)*(1+('Black Market End of Year'!EN19-'Black Market End of Year'!EN18)/'Black Market End of Year'!EN18)-1,"Error")</f>
        <v>Error</v>
      </c>
      <c r="EO19" s="25" t="str">
        <f ca="1">IFERROR((1+'US Inflation'!$C20)*(1+('Black Market End of Year'!EO19-'Black Market End of Year'!EO18)/'Black Market End of Year'!EO18)-1,"Error")</f>
        <v>Error</v>
      </c>
      <c r="EP19" s="25" t="str">
        <f ca="1">IFERROR((1+'US Inflation'!$C20)*(1+('Black Market End of Year'!EP19-'Black Market End of Year'!EP18)/'Black Market End of Year'!EP18)-1,"Error")</f>
        <v>Error</v>
      </c>
      <c r="EQ19" s="25" t="str">
        <f ca="1">IFERROR((1+'US Inflation'!$C20)*(1+('Black Market End of Year'!EQ19-'Black Market End of Year'!EQ18)/'Black Market End of Year'!EQ18)-1,"Error")</f>
        <v>Error</v>
      </c>
      <c r="ER19" s="25">
        <f ca="1">IFERROR((1+'US Inflation'!$C20)*(1+('Black Market End of Year'!ER19-'Black Market End of Year'!ER18)/'Black Market End of Year'!ER18)-1,"Error")</f>
        <v>3.0804597701149516E-2</v>
      </c>
      <c r="ES19" s="25" t="str">
        <f ca="1">IFERROR((1+'US Inflation'!$C20)*(1+('Black Market End of Year'!ES19-'Black Market End of Year'!ES18)/'Black Market End of Year'!ES18)-1,"Error")</f>
        <v>Error</v>
      </c>
      <c r="ET19" s="25">
        <f ca="1">IFERROR((1+'US Inflation'!$C20)*(1+('Black Market End of Year'!ET19-'Black Market End of Year'!ET18)/'Black Market End of Year'!ET18)-1,"Error")</f>
        <v>0.37953795379537936</v>
      </c>
      <c r="EU19" s="25" t="str">
        <f ca="1">IFERROR((1+'US Inflation'!$C20)*(1+('Black Market End of Year'!EU19-'Black Market End of Year'!EU18)/'Black Market End of Year'!EU18)-1,"Error")</f>
        <v>Error</v>
      </c>
      <c r="EV19" s="25" t="str">
        <f ca="1">IFERROR((1+'US Inflation'!$C20)*(1+('Black Market End of Year'!EV19-'Black Market End of Year'!EV18)/'Black Market End of Year'!EV18)-1,"Error")</f>
        <v>Error</v>
      </c>
      <c r="EW19" s="25">
        <f ca="1">IFERROR((1+'US Inflation'!$C20)*(1+('Black Market End of Year'!EW19-'Black Market End of Year'!EW18)/'Black Market End of Year'!EW18)-1,"Error")</f>
        <v>1.3333333333333197E-2</v>
      </c>
      <c r="EX19" s="25">
        <f ca="1">IFERROR((1+'US Inflation'!$C20)*(1+('Black Market End of Year'!EX19-'Black Market End of Year'!EX18)/'Black Market End of Year'!EX18)-1,"Error")</f>
        <v>1.3333333333333197E-2</v>
      </c>
      <c r="EY19" s="25" t="str">
        <f ca="1">IFERROR((1+'US Inflation'!$C20)*(1+('Black Market End of Year'!EY19-'Black Market End of Year'!EY18)/'Black Market End of Year'!EY18)-1,"Error")</f>
        <v>Error</v>
      </c>
      <c r="EZ19" s="25" t="str">
        <f ca="1">IFERROR((1+'US Inflation'!$C20)*(1+('Black Market End of Year'!EZ19-'Black Market End of Year'!EZ18)/'Black Market End of Year'!EZ18)-1,"Error")</f>
        <v>Error</v>
      </c>
      <c r="FA19" s="25">
        <f ca="1">IFERROR((1+'US Inflation'!$C20)*(1+('Black Market End of Year'!FA19-'Black Market End of Year'!FA18)/'Black Market End of Year'!FA18)-1,"Error")</f>
        <v>-2.1475826972010559E-2</v>
      </c>
      <c r="FB19" s="25">
        <f ca="1">IFERROR((1+'US Inflation'!$C20)*(1+('Black Market End of Year'!FB19-'Black Market End of Year'!FB18)/'Black Market End of Year'!FB18)-1,"Error")</f>
        <v>-3.677655677655689E-2</v>
      </c>
      <c r="FC19" s="25" t="str">
        <f ca="1">IFERROR((1+'US Inflation'!$C20)*(1+('Black Market End of Year'!FC19-'Black Market End of Year'!FC18)/'Black Market End of Year'!FC18)-1,"Error")</f>
        <v>Error</v>
      </c>
      <c r="FD19" s="25" t="str">
        <f ca="1">IFERROR((1+'US Inflation'!$C20)*(1+('Black Market End of Year'!FD19-'Black Market End of Year'!FD18)/'Black Market End of Year'!FD18)-1,"Error")</f>
        <v>Error</v>
      </c>
      <c r="FE19" s="25" t="str">
        <f ca="1">IFERROR((1+'US Inflation'!$C20)*(1+('Black Market End of Year'!FE19-'Black Market End of Year'!FE18)/'Black Market End of Year'!FE18)-1,"Error")</f>
        <v>Error</v>
      </c>
      <c r="FF19" s="25" t="str">
        <f ca="1">IFERROR((1+'US Inflation'!$C20)*(1+('Black Market End of Year'!FF19-'Black Market End of Year'!FF18)/'Black Market End of Year'!FF18)-1,"Error")</f>
        <v>Error</v>
      </c>
      <c r="FG19" s="25" t="str">
        <f ca="1">IFERROR((1+'US Inflation'!$C20)*(1+('Black Market End of Year'!FG19-'Black Market End of Year'!FG18)/'Black Market End of Year'!FG18)-1,"Error")</f>
        <v>Error</v>
      </c>
      <c r="FH19" s="25">
        <f ca="1">IFERROR((1+'US Inflation'!$C20)*(1+('Black Market End of Year'!FH19-'Black Market End of Year'!FH18)/'Black Market End of Year'!FH18)-1,"Error")</f>
        <v>1.0502793296089274E-2</v>
      </c>
      <c r="FI19" s="25" t="str">
        <f ca="1">IFERROR((1+'US Inflation'!$C20)*(1+('Black Market End of Year'!FI19-'Black Market End of Year'!FI18)/'Black Market End of Year'!FI18)-1,"Error")</f>
        <v>Error</v>
      </c>
      <c r="FJ19" s="25">
        <f ca="1">IFERROR((1+'US Inflation'!$C20)*(1+('Black Market End of Year'!FJ19-'Black Market End of Year'!FJ18)/'Black Market End of Year'!FJ18)-1,"Error")</f>
        <v>-6.1728395061728558E-2</v>
      </c>
      <c r="FK19" s="25" t="str">
        <f ca="1">IFERROR((1+'US Inflation'!$C20)*(1+('Black Market End of Year'!FK19-'Black Market End of Year'!FK18)/'Black Market End of Year'!FK18)-1,"Error")</f>
        <v>Error</v>
      </c>
      <c r="FL19" s="25" t="str">
        <f ca="1">IFERROR((1+'US Inflation'!$C20)*(1+('Black Market End of Year'!FL19-'Black Market End of Year'!FL18)/'Black Market End of Year'!FL18)-1,"Error")</f>
        <v>Error</v>
      </c>
      <c r="FM19" s="25" t="str">
        <f ca="1">IFERROR((1+'US Inflation'!$C20)*(1+('Black Market End of Year'!FM19-'Black Market End of Year'!FM18)/'Black Market End of Year'!FM18)-1,"Error")</f>
        <v>Error</v>
      </c>
      <c r="FN19" s="25">
        <f ca="1">IFERROR((1+'US Inflation'!$C20)*(1+('Black Market End of Year'!FN19-'Black Market End of Year'!FN18)/'Black Market End of Year'!FN18)-1,"Error")</f>
        <v>0.10742857142857143</v>
      </c>
      <c r="FO19" s="25">
        <f ca="1">IFERROR((1+'US Inflation'!$C20)*(1+('Black Market End of Year'!FO19-'Black Market End of Year'!FO18)/'Black Market End of Year'!FO18)-1,"Error")</f>
        <v>4.3358024691357855E-2</v>
      </c>
      <c r="FP19" s="25">
        <f ca="1">IFERROR((1+'US Inflation'!$C20)*(1+('Black Market End of Year'!FP19-'Black Market End of Year'!FP18)/'Black Market End of Year'!FP18)-1,"Error")</f>
        <v>5.7094878253538539E-4</v>
      </c>
      <c r="FQ19" s="25" t="str">
        <f ca="1">IFERROR((1+'US Inflation'!$C20)*(1+('Black Market End of Year'!FQ19-'Black Market End of Year'!FQ18)/'Black Market End of Year'!FQ18)-1,"Error")</f>
        <v>Error</v>
      </c>
      <c r="FR19" s="25">
        <f ca="1">IFERROR((1+'US Inflation'!$C20)*(1+('Black Market End of Year'!FR19-'Black Market End of Year'!FR18)/'Black Market End of Year'!FR18)-1,"Error")</f>
        <v>1.3333333333333197E-2</v>
      </c>
      <c r="FS19" s="25">
        <f ca="1">IFERROR((1+'US Inflation'!$C20)*(1+('Black Market End of Year'!FS19-'Black Market End of Year'!FS18)/'Black Market End of Year'!FS18)-1,"Error")</f>
        <v>1.4745644599303054E-2</v>
      </c>
      <c r="FT19" s="25" t="str">
        <f ca="1">IFERROR((1+'US Inflation'!$C20)*(1+('Black Market End of Year'!FT19-'Black Market End of Year'!FT18)/'Black Market End of Year'!FT18)-1,"Error")</f>
        <v>Error</v>
      </c>
      <c r="FU19" s="25" t="str">
        <f ca="1">IFERROR((1+'US Inflation'!$C20)*(1+('Black Market End of Year'!FU19-'Black Market End of Year'!FU18)/'Black Market End of Year'!FU18)-1,"Error")</f>
        <v>Error</v>
      </c>
      <c r="FV19" s="25" t="str">
        <f ca="1">IFERROR((1+'US Inflation'!$C20)*(1+('Black Market End of Year'!FV19-'Black Market End of Year'!FV18)/'Black Market End of Year'!FV18)-1,"Error")</f>
        <v>Error</v>
      </c>
      <c r="FW19" s="25">
        <f ca="1">IFERROR((1+'US Inflation'!$C20)*(1+('Black Market End of Year'!FW19-'Black Market End of Year'!FW18)/'Black Market End of Year'!FW18)-1,"Error")</f>
        <v>-8.6464646464646577E-2</v>
      </c>
      <c r="FX19" s="25">
        <f ca="1">IFERROR((1+'US Inflation'!$C20)*(1+('Black Market End of Year'!FX19-'Black Market End of Year'!FX18)/'Black Market End of Year'!FX18)-1,"Error")</f>
        <v>-0.11333333333333351</v>
      </c>
      <c r="FY19" s="25" t="str">
        <f ca="1">IFERROR((1+'US Inflation'!$C20)*(1+('Black Market End of Year'!FY19-'Black Market End of Year'!FY18)/'Black Market End of Year'!FY18)-1,"Error")</f>
        <v>Error</v>
      </c>
      <c r="FZ19" s="25" t="str">
        <f ca="1">IFERROR((1+'US Inflation'!$C20)*(1+('Black Market End of Year'!FZ19-'Black Market End of Year'!FZ18)/'Black Market End of Year'!FZ18)-1,"Error")</f>
        <v>Error</v>
      </c>
      <c r="GA19" s="25" t="str">
        <f ca="1">IFERROR((1+'US Inflation'!$C20)*(1+('Black Market End of Year'!GA19-'Black Market End of Year'!GA18)/'Black Market End of Year'!GA18)-1,"Error")</f>
        <v>Error</v>
      </c>
      <c r="GB19" s="25" t="str">
        <f ca="1">IFERROR((1+'US Inflation'!$C20)*(1+('Black Market End of Year'!GB19-'Black Market End of Year'!GB18)/'Black Market End of Year'!GB18)-1,"Error")</f>
        <v>Error</v>
      </c>
      <c r="GC19" s="25" t="str">
        <f ca="1">IFERROR((1+'US Inflation'!$C20)*(1+('Black Market End of Year'!GC19-'Black Market End of Year'!GC18)/'Black Market End of Year'!GC18)-1,"Error")</f>
        <v>Error</v>
      </c>
      <c r="GD19" s="25" t="str">
        <f ca="1">IFERROR((1+'US Inflation'!$C20)*(1+('Black Market End of Year'!GD19-'Black Market End of Year'!GD18)/'Black Market End of Year'!GD18)-1,"Error")</f>
        <v>Error</v>
      </c>
      <c r="GE19" s="25" t="str">
        <f ca="1">IFERROR((1+'US Inflation'!$C20)*(1+('Black Market End of Year'!GE19-'Black Market End of Year'!GE18)/'Black Market End of Year'!GE18)-1,"Error")</f>
        <v>Error</v>
      </c>
      <c r="GF19" s="25" t="str">
        <f ca="1">IFERROR((1+'US Inflation'!$C20)*(1+('Black Market End of Year'!GF19-'Black Market End of Year'!GF18)/'Black Market End of Year'!GF18)-1,"Error")</f>
        <v>Error</v>
      </c>
      <c r="GG19" s="25" t="str">
        <f ca="1">IFERROR((1+'US Inflation'!$C20)*(1+('Black Market End of Year'!GG19-'Black Market End of Year'!GG18)/'Black Market End of Year'!GG18)-1,"Error")</f>
        <v>Error</v>
      </c>
      <c r="GH19" s="25">
        <f ca="1">IFERROR((1+'US Inflation'!$C20)*(1+('Black Market End of Year'!GH19-'Black Market End of Year'!GH18)/'Black Market End of Year'!GH18)-1,"Error")</f>
        <v>1.5560439560439399E-2</v>
      </c>
      <c r="GI19" s="25" t="str">
        <f ca="1">IFERROR((1+'US Inflation'!$C20)*(1+('Black Market End of Year'!GI19-'Black Market End of Year'!GI18)/'Black Market End of Year'!GI18)-1,"Error")</f>
        <v>Error</v>
      </c>
      <c r="GJ19" s="25">
        <f ca="1">IFERROR((1+'US Inflation'!$C20)*(1+('Black Market End of Year'!GJ19-'Black Market End of Year'!GJ18)/'Black Market End of Year'!GJ18)-1,"Error")</f>
        <v>0.12131147540983589</v>
      </c>
      <c r="GK19" s="25" t="str">
        <f ca="1">IFERROR((1+'US Inflation'!$C20)*(1+('Black Market End of Year'!GK19-'Black Market End of Year'!GK18)/'Black Market End of Year'!GK18)-1,"Error")</f>
        <v>Error</v>
      </c>
      <c r="GL19" s="25" t="str">
        <f ca="1">IFERROR((1+'US Inflation'!$C20)*(1+('Black Market End of Year'!GL19-'Black Market End of Year'!GL18)/'Black Market End of Year'!GL18)-1,"Error")</f>
        <v>Error</v>
      </c>
      <c r="GM19" s="25">
        <f ca="1">IFERROR((1+'US Inflation'!$C20)*(1+('Black Market End of Year'!GM19-'Black Market End of Year'!GM18)/'Black Market End of Year'!GM18)-1,"Error")</f>
        <v>1.662337662337654E-2</v>
      </c>
      <c r="GN19" s="25" t="str">
        <f ca="1">IFERROR((1+'US Inflation'!$C20)*(1+('Black Market End of Year'!GN19-'Black Market End of Year'!GN18)/'Black Market End of Year'!GN18)-1,"Error")</f>
        <v>Error</v>
      </c>
      <c r="GO19" s="25" t="str">
        <f ca="1">IFERROR((1+'US Inflation'!$C20)*(1+('Black Market End of Year'!GO19-'Black Market End of Year'!GO18)/'Black Market End of Year'!GO18)-1,"Error")</f>
        <v>Error</v>
      </c>
      <c r="GP19" s="25" t="str">
        <f ca="1">IFERROR((1+'US Inflation'!$C20)*(1+('Black Market End of Year'!GP19-'Black Market End of Year'!GP18)/'Black Market End of Year'!GP18)-1,"Error")</f>
        <v>Error</v>
      </c>
      <c r="GQ19" s="25" t="str">
        <f ca="1">IFERROR((1+'US Inflation'!$C20)*(1+('Black Market End of Year'!GQ19-'Black Market End of Year'!GQ18)/'Black Market End of Year'!GQ18)-1,"Error")</f>
        <v>Error</v>
      </c>
      <c r="GR19" s="25" t="str">
        <f ca="1">IFERROR((1+'US Inflation'!$C20)*(1+('Black Market End of Year'!GR19-'Black Market End of Year'!GR18)/'Black Market End of Year'!GR18)-1,"Error")</f>
        <v>Error</v>
      </c>
      <c r="GS19" s="25">
        <f ca="1">IFERROR((1+'US Inflation'!$C20)*(1+('Black Market End of Year'!GS19-'Black Market End of Year'!GS18)/'Black Market End of Year'!GS18)-1,"Error")</f>
        <v>2.8686868686868428E-2</v>
      </c>
      <c r="GT19" s="25">
        <f ca="1">IFERROR((1+'US Inflation'!$C20)*(1+('Black Market End of Year'!GT19-'Black Market End of Year'!GT18)/'Black Market End of Year'!GT18)-1,"Error")</f>
        <v>1.0812603648424401E-2</v>
      </c>
      <c r="GU19" s="25">
        <f ca="1">IFERROR((1+'US Inflation'!$C20)*(1+('Black Market End of Year'!GU19-'Black Market End of Year'!GU18)/'Black Market End of Year'!GU18)-1,"Error")</f>
        <v>0.18749999999999978</v>
      </c>
      <c r="GV19" s="25">
        <f ca="1">IFERROR((1+'US Inflation'!$C20)*(1+('Black Market End of Year'!GV19-'Black Market End of Year'!GV18)/'Black Market End of Year'!GV18)-1,"Error")</f>
        <v>3.7460317460317194E-2</v>
      </c>
      <c r="GW19" s="25" t="str">
        <f ca="1">IFERROR((1+'US Inflation'!$C20)*(1+('Black Market End of Year'!GW19-'Black Market End of Year'!GW18)/'Black Market End of Year'!GW18)-1,"Error")</f>
        <v>Error</v>
      </c>
      <c r="GX19" s="25" t="str">
        <f ca="1">IFERROR((1+'US Inflation'!$C20)*(1+('Black Market End of Year'!GX19-'Black Market End of Year'!GX18)/'Black Market End of Year'!GX18)-1,"Error")</f>
        <v>Error</v>
      </c>
      <c r="GY19" s="25" t="str">
        <f ca="1">IFERROR((1+'US Inflation'!$C20)*(1+('Black Market End of Year'!GY19-'Black Market End of Year'!GY18)/'Black Market End of Year'!GY18)-1,"Error")</f>
        <v>Error</v>
      </c>
      <c r="GZ19" s="25">
        <f ca="1">IFERROR((1+'US Inflation'!$C20)*(1+('Black Market End of Year'!GZ19-'Black Market End of Year'!GZ18)/'Black Market End of Year'!GZ18)-1,"Error")</f>
        <v>1.1380860629415235E-2</v>
      </c>
      <c r="HA19" s="25">
        <f ca="1">IFERROR((1+'US Inflation'!$C20)*(1+('Black Market End of Year'!HA19-'Black Market End of Year'!HA18)/'Black Market End of Year'!HA18)-1,"Error")</f>
        <v>1.3920772946859783E-2</v>
      </c>
      <c r="HB19" s="25">
        <f ca="1">IFERROR((1+'US Inflation'!$C20)*(1+('Black Market End of Year'!HB19-'Black Market End of Year'!HB18)/'Black Market End of Year'!HB18)-1,"Error")</f>
        <v>4.3358024691357855E-2</v>
      </c>
      <c r="HC19" s="25">
        <f ca="1">IFERROR((1+'US Inflation'!$C20)*(1+('Black Market End of Year'!HC19-'Black Market End of Year'!HC18)/'Black Market End of Year'!HC18)-1,"Error")</f>
        <v>-6.3351351351351504E-2</v>
      </c>
      <c r="HD19" s="25" t="str">
        <f ca="1">IFERROR((1+'US Inflation'!$C20)*(1+('Black Market End of Year'!HD19-'Black Market End of Year'!HD18)/'Black Market End of Year'!HD18)-1,"Error")</f>
        <v>Error</v>
      </c>
      <c r="HE19" s="25" t="str">
        <f ca="1">IFERROR((1+'US Inflation'!$C20)*(1+('Black Market End of Year'!HE19-'Black Market End of Year'!HE18)/'Black Market End of Year'!HE18)-1,"Error")</f>
        <v>Error</v>
      </c>
      <c r="HF19" s="25">
        <f ca="1">IFERROR((1+'US Inflation'!$C20)*(1+('Black Market End of Year'!HF19-'Black Market End of Year'!HF18)/'Black Market End of Year'!HF18)-1,"Error")</f>
        <v>4.2012578616352103E-2</v>
      </c>
      <c r="HG19" s="25" t="str">
        <f ca="1">IFERROR((1+'US Inflation'!$C20)*(1+('Black Market End of Year'!HG19-'Black Market End of Year'!HG18)/'Black Market End of Year'!HG18)-1,"Error")</f>
        <v>Error</v>
      </c>
      <c r="HH19" s="25" t="str">
        <f ca="1">IFERROR((1+'US Inflation'!$C20)*(1+('Black Market End of Year'!HH19-'Black Market End of Year'!HH18)/'Black Market End of Year'!HH18)-1,"Error")</f>
        <v>Error</v>
      </c>
      <c r="HI19" s="25" t="str">
        <f ca="1">IFERROR((1+'US Inflation'!$C20)*(1+('Black Market End of Year'!HI19-'Black Market End of Year'!HI18)/'Black Market End of Year'!HI18)-1,"Error")</f>
        <v>Error</v>
      </c>
      <c r="HJ19" s="25" t="str">
        <f ca="1">IFERROR((1+'US Inflation'!$C20)*(1+('Black Market End of Year'!HJ19-'Black Market End of Year'!HJ18)/'Black Market End of Year'!HJ18)-1,"Error")</f>
        <v>Error</v>
      </c>
      <c r="HK19" s="25" t="str">
        <f ca="1">IFERROR((1+'US Inflation'!$C20)*(1+('Black Market End of Year'!HK19-'Black Market End of Year'!HK18)/'Black Market End of Year'!HK18)-1,"Error")</f>
        <v>Error</v>
      </c>
      <c r="HL19" s="25" t="str">
        <f ca="1">IFERROR((1+'US Inflation'!$C20)*(1+('Black Market End of Year'!HL19-'Black Market End of Year'!HL18)/'Black Market End of Year'!HL18)-1,"Error")</f>
        <v>Error</v>
      </c>
      <c r="HM19" s="25">
        <f ca="1">IFERROR((1+'US Inflation'!$C20)*(1+('Black Market End of Year'!HM19-'Black Market End of Year'!HM18)/'Black Market End of Year'!HM18)-1,"Error")</f>
        <v>-0.42202469135802467</v>
      </c>
      <c r="HN19" s="25">
        <f ca="1">IFERROR((1+'US Inflation'!$C20)*(1+('Black Market End of Year'!HN19-'Black Market End of Year'!HN18)/'Black Market End of Year'!HN18)-1,"Error")</f>
        <v>-6.5359477124184995E-3</v>
      </c>
      <c r="HO19" s="25" t="str">
        <f ca="1">IFERROR((1+'US Inflation'!$C20)*(1+('Black Market End of Year'!HO19-'Black Market End of Year'!HO18)/'Black Market End of Year'!HO18)-1,"Error")</f>
        <v>Error</v>
      </c>
      <c r="HP19" s="25" t="str">
        <f ca="1">IFERROR((1+'US Inflation'!$C20)*(1+('Black Market End of Year'!HP19-'Black Market End of Year'!HP18)/'Black Market End of Year'!HP18)-1,"Error")</f>
        <v>Error</v>
      </c>
      <c r="HQ19" s="25" t="str">
        <f ca="1">IFERROR((1+'US Inflation'!$C20)*(1+('Black Market End of Year'!HQ19-'Black Market End of Year'!HQ18)/'Black Market End of Year'!HQ18)-1,"Error")</f>
        <v>Error</v>
      </c>
      <c r="HR19" s="25" t="str">
        <f ca="1">IFERROR((1+'US Inflation'!$C20)*(1+('Black Market End of Year'!HR19-'Black Market End of Year'!HR18)/'Black Market End of Year'!HR18)-1,"Error")</f>
        <v>Error</v>
      </c>
      <c r="HS19" s="25" t="str">
        <f ca="1">IFERROR((1+'US Inflation'!$C20)*(1+('Black Market End of Year'!HS19-'Black Market End of Year'!HS18)/'Black Market End of Year'!HS18)-1,"Error")</f>
        <v>Error</v>
      </c>
      <c r="HT19" s="25" t="str">
        <f ca="1">IFERROR((1+'US Inflation'!$C20)*(1+('Black Market End of Year'!HT19-'Black Market End of Year'!HT18)/'Black Market End of Year'!HT18)-1,"Error")</f>
        <v>Error</v>
      </c>
      <c r="HU19" s="25">
        <f ca="1">IFERROR((1+'US Inflation'!$C20)*(1+('Black Market End of Year'!HU19-'Black Market End of Year'!HU18)/'Black Market End of Year'!HU18)-1,"Error")</f>
        <v>6.0692951015528518E-3</v>
      </c>
      <c r="HV19" s="25">
        <f ca="1">IFERROR((1+'US Inflation'!$C20)*(1+('Black Market End of Year'!HV19-'Black Market End of Year'!HV18)/'Black Market End of Year'!HV18)-1,"Error")</f>
        <v>1.3333333333333197E-2</v>
      </c>
      <c r="HW19" s="25">
        <f ca="1">IFERROR((1+'US Inflation'!$C20)*(1+('Black Market End of Year'!HW19-'Black Market End of Year'!HW18)/'Black Market End of Year'!HW18)-1,"Error")</f>
        <v>0.5469026548672562</v>
      </c>
      <c r="HX19" s="25" t="str">
        <f ca="1">IFERROR((1+'US Inflation'!$C20)*(1+('Black Market End of Year'!HX19-'Black Market End of Year'!HX18)/'Black Market End of Year'!HX18)-1,"Error")</f>
        <v>Error</v>
      </c>
      <c r="HY19" s="25" t="str">
        <f ca="1">IFERROR((1+'US Inflation'!$C20)*(1+('Black Market End of Year'!HY19-'Black Market End of Year'!HY18)/'Black Market End of Year'!HY18)-1,"Error")</f>
        <v>Error</v>
      </c>
      <c r="HZ19" s="25" t="str">
        <f ca="1">IFERROR((1+'US Inflation'!$C20)*(1+('Black Market End of Year'!HZ19-'Black Market End of Year'!HZ18)/'Black Market End of Year'!HZ18)-1,"Error")</f>
        <v>Error</v>
      </c>
      <c r="IA19" s="25">
        <f ca="1">IFERROR((1+'US Inflation'!$C20)*(1+('Black Market End of Year'!IA19-'Black Market End of Year'!IA18)/'Black Market End of Year'!IA18)-1,"Error")</f>
        <v>1.5575221238937953E-2</v>
      </c>
      <c r="IB19" s="25" t="str">
        <f ca="1">IFERROR((1+'US Inflation'!$C20)*(1+('Black Market End of Year'!IB19-'Black Market End of Year'!IB18)/'Black Market End of Year'!IB18)-1,"Error")</f>
        <v>Error</v>
      </c>
      <c r="IC19" s="25" t="str">
        <f ca="1">IFERROR((1+'US Inflation'!$C20)*(1+('Black Market End of Year'!IC19-'Black Market End of Year'!IC18)/'Black Market End of Year'!IC18)-1,"Error")</f>
        <v>Error</v>
      </c>
      <c r="ID19" s="25" t="str">
        <f ca="1">IFERROR((1+'US Inflation'!$C20)*(1+('Black Market End of Year'!ID19-'Black Market End of Year'!ID18)/'Black Market End of Year'!ID18)-1,"Error")</f>
        <v>Error</v>
      </c>
      <c r="IE19" s="25" t="str">
        <f ca="1">IFERROR((1+'US Inflation'!$C20)*(1+('Black Market End of Year'!IE19-'Black Market End of Year'!IE18)/'Black Market End of Year'!IE18)-1,"Error")</f>
        <v>Error</v>
      </c>
      <c r="IF19" s="25" t="str">
        <f ca="1">IFERROR((1+'US Inflation'!$C20)*(1+('Black Market End of Year'!IF19-'Black Market End of Year'!IF18)/'Black Market End of Year'!IF18)-1,"Error")</f>
        <v>Error</v>
      </c>
      <c r="IG19" s="25" t="str">
        <f ca="1">IFERROR((1+'US Inflation'!$C20)*(1+('Black Market End of Year'!IG19-'Black Market End of Year'!IG18)/'Black Market End of Year'!IG18)-1,"Error")</f>
        <v>Error</v>
      </c>
      <c r="IH19" s="25" t="str">
        <f ca="1">IFERROR((1+'US Inflation'!$C20)*(1+('Black Market End of Year'!IH19-'Black Market End of Year'!IH18)/'Black Market End of Year'!IH18)-1,"Error")</f>
        <v>Error</v>
      </c>
    </row>
    <row r="20" spans="1:242" x14ac:dyDescent="0.25">
      <c r="A20" t="str">
        <f t="shared" ca="1" si="4"/>
        <v>1964</v>
      </c>
      <c r="B20" s="25">
        <f ca="1">IFERROR((1+'US Inflation'!$C21)*(1+('Black Market End of Year'!B20-'Black Market End of Year'!B19)/'Black Market End of Year'!B19)-1,"Error")</f>
        <v>0.33533281733746123</v>
      </c>
      <c r="C20" s="25" t="str">
        <f ca="1">IFERROR((1+'US Inflation'!$C21)*(1+('Black Market End of Year'!C20-'Black Market End of Year'!C19)/'Black Market End of Year'!C19)-1,"Error")</f>
        <v>Error</v>
      </c>
      <c r="D20" s="25">
        <f ca="1">IFERROR((1+'US Inflation'!$C21)*(1+('Black Market End of Year'!D20-'Black Market End of Year'!D19)/'Black Market End of Year'!D19)-1,"Error")</f>
        <v>0.18585526315789491</v>
      </c>
      <c r="E20" s="25">
        <f>IFERROR((1+'US Inflation'!$C21)*(1+('Black Market End of Year'!E20-'Black Market End of Year'!E19)/'Black Market End of Year'!E19)-1,"Error")</f>
        <v>1.6447368421052655E-2</v>
      </c>
      <c r="F20" s="25" t="str">
        <f ca="1">IFERROR((1+'US Inflation'!$C21)*(1+('Black Market End of Year'!F20-'Black Market End of Year'!F19)/'Black Market End of Year'!F19)-1,"Error")</f>
        <v>Error</v>
      </c>
      <c r="G20" s="25" t="str">
        <f ca="1">IFERROR((1+'US Inflation'!$C21)*(1+('Black Market End of Year'!G20-'Black Market End of Year'!G19)/'Black Market End of Year'!G19)-1,"Error")</f>
        <v>Error</v>
      </c>
      <c r="H20" s="25" t="str">
        <f ca="1">IFERROR((1+'US Inflation'!$C21)*(1+('Black Market End of Year'!H20-'Black Market End of Year'!H19)/'Black Market End of Year'!H19)-1,"Error")</f>
        <v>Error</v>
      </c>
      <c r="I20" s="25" t="str">
        <f ca="1">IFERROR((1+'US Inflation'!$C21)*(1+('Black Market End of Year'!I20-'Black Market End of Year'!I19)/'Black Market End of Year'!I19)-1,"Error")</f>
        <v>Error</v>
      </c>
      <c r="J20" s="25">
        <f ca="1">IFERROR((1+'US Inflation'!$C21)*(1+('Black Market End of Year'!J20-'Black Market End of Year'!J19)/'Black Market End of Year'!J19)-1,"Error")</f>
        <v>0.4728897715988083</v>
      </c>
      <c r="K20" s="25" t="str">
        <f ca="1">IFERROR((1+'US Inflation'!$C21)*(1+('Black Market End of Year'!K20-'Black Market End of Year'!K19)/'Black Market End of Year'!K19)-1,"Error")</f>
        <v>Error</v>
      </c>
      <c r="L20" s="25" t="str">
        <f ca="1">IFERROR((1+'US Inflation'!$C21)*(1+('Black Market End of Year'!L20-'Black Market End of Year'!L19)/'Black Market End of Year'!L19)-1,"Error")</f>
        <v>Error</v>
      </c>
      <c r="M20" s="25">
        <f ca="1">IFERROR((1+'US Inflation'!$C21)*(1+('Black Market End of Year'!M20-'Black Market End of Year'!M19)/'Black Market End of Year'!M19)-1,"Error")</f>
        <v>3.3852289113193823E-2</v>
      </c>
      <c r="N20" s="25">
        <f ca="1">IFERROR((1+'US Inflation'!$C21)*(1+('Black Market End of Year'!N20-'Black Market End of Year'!N19)/'Black Market End of Year'!N19)-1,"Error")</f>
        <v>1.4873311327098238E-2</v>
      </c>
      <c r="O20" s="25" t="str">
        <f ca="1">IFERROR((1+'US Inflation'!$C21)*(1+('Black Market End of Year'!O20-'Black Market End of Year'!O19)/'Black Market End of Year'!O19)-1,"Error")</f>
        <v>Error</v>
      </c>
      <c r="P20" s="25" t="str">
        <f ca="1">IFERROR((1+'US Inflation'!$C21)*(1+('Black Market End of Year'!P20-'Black Market End of Year'!P19)/'Black Market End of Year'!P19)-1,"Error")</f>
        <v>Error</v>
      </c>
      <c r="Q20" s="25" t="str">
        <f ca="1">IFERROR((1+'US Inflation'!$C21)*(1+('Black Market End of Year'!Q20-'Black Market End of Year'!Q19)/'Black Market End of Year'!Q19)-1,"Error")</f>
        <v>Error</v>
      </c>
      <c r="R20" s="25" t="str">
        <f ca="1">IFERROR((1+'US Inflation'!$C21)*(1+('Black Market End of Year'!R20-'Black Market End of Year'!R19)/'Black Market End of Year'!R19)-1,"Error")</f>
        <v>Error</v>
      </c>
      <c r="S20" s="25" t="str">
        <f ca="1">IFERROR((1+'US Inflation'!$C21)*(1+('Black Market End of Year'!S20-'Black Market End of Year'!S19)/'Black Market End of Year'!S19)-1,"Error")</f>
        <v>Error</v>
      </c>
      <c r="T20" s="25" t="str">
        <f ca="1">IFERROR((1+'US Inflation'!$C21)*(1+('Black Market End of Year'!T20-'Black Market End of Year'!T19)/'Black Market End of Year'!T19)-1,"Error")</f>
        <v>Error</v>
      </c>
      <c r="U20" s="25">
        <f ca="1">IFERROR((1+'US Inflation'!$C21)*(1+('Black Market End of Year'!U20-'Black Market End of Year'!U19)/'Black Market End of Year'!U19)-1,"Error")</f>
        <v>6.9061209044181116E-3</v>
      </c>
      <c r="V20" s="25" t="str">
        <f ca="1">IFERROR((1+'US Inflation'!$C21)*(1+('Black Market End of Year'!V20-'Black Market End of Year'!V19)/'Black Market End of Year'!V19)-1,"Error")</f>
        <v>Error</v>
      </c>
      <c r="W20" s="25" t="str">
        <f ca="1">IFERROR((1+'US Inflation'!$C21)*(1+('Black Market End of Year'!W20-'Black Market End of Year'!W19)/'Black Market End of Year'!W19)-1,"Error")</f>
        <v>Error</v>
      </c>
      <c r="X20" s="25" t="str">
        <f ca="1">IFERROR((1+'US Inflation'!$C21)*(1+('Black Market End of Year'!X20-'Black Market End of Year'!X19)/'Black Market End of Year'!X19)-1,"Error")</f>
        <v>Error</v>
      </c>
      <c r="Y20" s="25" t="str">
        <f ca="1">IFERROR((1+'US Inflation'!$C21)*(1+('Black Market End of Year'!Y20-'Black Market End of Year'!Y19)/'Black Market End of Year'!Y19)-1,"Error")</f>
        <v>Error</v>
      </c>
      <c r="Z20" s="25">
        <f ca="1">IFERROR((1+'US Inflation'!$C21)*(1+('Black Market End of Year'!Z20-'Black Market End of Year'!Z19)/'Black Market End of Year'!Z19)-1,"Error")</f>
        <v>1.6447368421052655E-2</v>
      </c>
      <c r="AA20" s="25" t="str">
        <f ca="1">IFERROR((1+'US Inflation'!$C21)*(1+('Black Market End of Year'!AA20-'Black Market End of Year'!AA19)/'Black Market End of Year'!AA19)-1,"Error")</f>
        <v>Error</v>
      </c>
      <c r="AB20" s="25" t="str">
        <f ca="1">IFERROR((1+'US Inflation'!$C21)*(1+('Black Market End of Year'!AB20-'Black Market End of Year'!AB19)/'Black Market End of Year'!AB19)-1,"Error")</f>
        <v>Error</v>
      </c>
      <c r="AC20" s="25">
        <f ca="1">IFERROR((1+'US Inflation'!$C21)*(1+('Black Market End of Year'!AC20-'Black Market End of Year'!AC19)/'Black Market End of Year'!AC19)-1,"Error")</f>
        <v>0.54133412424503891</v>
      </c>
      <c r="AD20" s="25" t="str">
        <f ca="1">IFERROR((1+'US Inflation'!$C21)*(1+('Black Market End of Year'!AD20-'Black Market End of Year'!AD19)/'Black Market End of Year'!AD19)-1,"Error")</f>
        <v>Error</v>
      </c>
      <c r="AE20" s="25" t="str">
        <f ca="1">IFERROR((1+'US Inflation'!$C21)*(1+('Black Market End of Year'!AE20-'Black Market End of Year'!AE19)/'Black Market End of Year'!AE19)-1,"Error")</f>
        <v>Error</v>
      </c>
      <c r="AF20" s="25">
        <f ca="1">IFERROR((1+'US Inflation'!$C21)*(1+('Black Market End of Year'!AF20-'Black Market End of Year'!AF19)/'Black Market End of Year'!AF19)-1,"Error")</f>
        <v>5.2631578947368585E-2</v>
      </c>
      <c r="AG20" s="25">
        <f ca="1">IFERROR((1+'US Inflation'!$C21)*(1+('Black Market End of Year'!AG20-'Black Market End of Year'!AG19)/'Black Market End of Year'!AG19)-1,"Error")</f>
        <v>-0.13037280701754372</v>
      </c>
      <c r="AH20" s="25" t="str">
        <f ca="1">IFERROR((1+'US Inflation'!$C21)*(1+('Black Market End of Year'!AH20-'Black Market End of Year'!AH19)/'Black Market End of Year'!AH19)-1,"Error")</f>
        <v>Error</v>
      </c>
      <c r="AI20" s="25" t="str">
        <f ca="1">IFERROR((1+'US Inflation'!$C21)*(1+('Black Market End of Year'!AI20-'Black Market End of Year'!AI19)/'Black Market End of Year'!AI19)-1,"Error")</f>
        <v>Error</v>
      </c>
      <c r="AJ20" s="25">
        <f ca="1">IFERROR((1+'US Inflation'!$C21)*(1+('Black Market End of Year'!AJ20-'Black Market End of Year'!AJ19)/'Black Market End of Year'!AJ19)-1,"Error")</f>
        <v>8.1326987681970886E-2</v>
      </c>
      <c r="AK20" s="25" t="str">
        <f ca="1">IFERROR((1+'US Inflation'!$C21)*(1+('Black Market End of Year'!AK20-'Black Market End of Year'!AK19)/'Black Market End of Year'!AK19)-1,"Error")</f>
        <v>Error</v>
      </c>
      <c r="AL20" s="25">
        <f ca="1">IFERROR((1+'US Inflation'!$C21)*(1+('Black Market End of Year'!AL20-'Black Market End of Year'!AL19)/'Black Market End of Year'!AL19)-1,"Error")</f>
        <v>1.0612207602339163E-2</v>
      </c>
      <c r="AM20" s="25" t="str">
        <f ca="1">IFERROR((1+'US Inflation'!$C21)*(1+('Black Market End of Year'!AM20-'Black Market End of Year'!AM19)/'Black Market End of Year'!AM19)-1,"Error")</f>
        <v>Error</v>
      </c>
      <c r="AN20" s="25" t="str">
        <f ca="1">IFERROR((1+'US Inflation'!$C21)*(1+('Black Market End of Year'!AN20-'Black Market End of Year'!AN19)/'Black Market End of Year'!AN19)-1,"Error")</f>
        <v>Error</v>
      </c>
      <c r="AO20" s="25" t="str">
        <f ca="1">IFERROR((1+'US Inflation'!$C21)*(1+('Black Market End of Year'!AO20-'Black Market End of Year'!AO19)/'Black Market End of Year'!AO19)-1,"Error")</f>
        <v>Error</v>
      </c>
      <c r="AP20" s="25" t="str">
        <f ca="1">IFERROR((1+'US Inflation'!$C21)*(1+('Black Market End of Year'!AP20-'Black Market End of Year'!AP19)/'Black Market End of Year'!AP19)-1,"Error")</f>
        <v>Error</v>
      </c>
      <c r="AQ20" s="25">
        <f ca="1">IFERROR((1+'US Inflation'!$C21)*(1+('Black Market End of Year'!AQ20-'Black Market End of Year'!AQ19)/'Black Market End of Year'!AQ19)-1,"Error")</f>
        <v>0.47074378067354883</v>
      </c>
      <c r="AR20" s="25">
        <f ca="1">IFERROR((1+'US Inflation'!$C21)*(1+('Black Market End of Year'!AR20-'Black Market End of Year'!AR19)/'Black Market End of Year'!AR19)-1,"Error")</f>
        <v>-0.25859133126934974</v>
      </c>
      <c r="AS20" s="25" t="str">
        <f ca="1">IFERROR((1+'US Inflation'!$C21)*(1+('Black Market End of Year'!AS20-'Black Market End of Year'!AS19)/'Black Market End of Year'!AS19)-1,"Error")</f>
        <v>Error</v>
      </c>
      <c r="AT20" s="25" t="str">
        <f ca="1">IFERROR((1+'US Inflation'!$C21)*(1+('Black Market End of Year'!AT20-'Black Market End of Year'!AT19)/'Black Market End of Year'!AT19)-1,"Error")</f>
        <v>Error</v>
      </c>
      <c r="AU20" s="25">
        <f ca="1">IFERROR((1+'US Inflation'!$C21)*(1+('Black Market End of Year'!AU20-'Black Market End of Year'!AU19)/'Black Market End of Year'!AU19)-1,"Error")</f>
        <v>0.30613486842105253</v>
      </c>
      <c r="AV20" s="25" t="str">
        <f ca="1">IFERROR((1+'US Inflation'!$C21)*(1+('Black Market End of Year'!AV20-'Black Market End of Year'!AV19)/'Black Market End of Year'!AV19)-1,"Error")</f>
        <v>Error</v>
      </c>
      <c r="AW20" s="25" t="str">
        <f ca="1">IFERROR((1+'US Inflation'!$C21)*(1+('Black Market End of Year'!AW20-'Black Market End of Year'!AW19)/'Black Market End of Year'!AW19)-1,"Error")</f>
        <v>Error</v>
      </c>
      <c r="AX20" s="25">
        <f ca="1">IFERROR((1+'US Inflation'!$C21)*(1+('Black Market End of Year'!AX20-'Black Market End of Year'!AX19)/'Black Market End of Year'!AX19)-1,"Error")</f>
        <v>-7.5956937799043001E-2</v>
      </c>
      <c r="AY20" s="25">
        <f ca="1">IFERROR((1+'US Inflation'!$C21)*(1+('Black Market End of Year'!AY20-'Black Market End of Year'!AY19)/'Black Market End of Year'!AY19)-1,"Error")</f>
        <v>2.4266194331983737E-2</v>
      </c>
      <c r="AZ20" s="25">
        <f ca="1">IFERROR((1+'US Inflation'!$C21)*(1+('Black Market End of Year'!AZ20-'Black Market End of Year'!AZ19)/'Black Market End of Year'!AZ19)-1,"Error")</f>
        <v>4.2510121457490113E-2</v>
      </c>
      <c r="BA20" s="25" t="str">
        <f ca="1">IFERROR((1+'US Inflation'!$C21)*(1+('Black Market End of Year'!BA20-'Black Market End of Year'!BA19)/'Black Market End of Year'!BA19)-1,"Error")</f>
        <v>Error</v>
      </c>
      <c r="BB20" s="25" t="str">
        <f ca="1">IFERROR((1+'US Inflation'!$C21)*(1+('Black Market End of Year'!BB20-'Black Market End of Year'!BB19)/'Black Market End of Year'!BB19)-1,"Error")</f>
        <v>Error</v>
      </c>
      <c r="BC20" s="25">
        <f ca="1">IFERROR((1+'US Inflation'!$C21)*(1+('Black Market End of Year'!BC20-'Black Market End of Year'!BC19)/'Black Market End of Year'!BC19)-1,"Error")</f>
        <v>-6.4868421052631464E-2</v>
      </c>
      <c r="BD20" s="25" t="str">
        <f ca="1">IFERROR((1+'US Inflation'!$C21)*(1+('Black Market End of Year'!BD20-'Black Market End of Year'!BD19)/'Black Market End of Year'!BD19)-1,"Error")</f>
        <v>Error</v>
      </c>
      <c r="BE20" s="25" t="str">
        <f ca="1">IFERROR((1+'US Inflation'!$C21)*(1+('Black Market End of Year'!BE20-'Black Market End of Year'!BE19)/'Black Market End of Year'!BE19)-1,"Error")</f>
        <v>Error</v>
      </c>
      <c r="BF20" s="25">
        <f ca="1">IFERROR((1+'US Inflation'!$C21)*(1+('Black Market End of Year'!BF20-'Black Market End of Year'!BF19)/'Black Market End of Year'!BF19)-1,"Error")</f>
        <v>6.4849624060150379E-2</v>
      </c>
      <c r="BG20" s="25">
        <f ca="1">IFERROR((1+'US Inflation'!$C21)*(1+('Black Market End of Year'!BG20-'Black Market End of Year'!BG19)/'Black Market End of Year'!BG19)-1,"Error")</f>
        <v>2.0124819102749658E-2</v>
      </c>
      <c r="BH20" s="25" t="str">
        <f ca="1">IFERROR((1+'US Inflation'!$C21)*(1+('Black Market End of Year'!BH20-'Black Market End of Year'!BH19)/'Black Market End of Year'!BH19)-1,"Error")</f>
        <v>Error</v>
      </c>
      <c r="BI20" s="25" t="str">
        <f ca="1">IFERROR((1+'US Inflation'!$C21)*(1+('Black Market End of Year'!BI20-'Black Market End of Year'!BI19)/'Black Market End of Year'!BI19)-1,"Error")</f>
        <v>Error</v>
      </c>
      <c r="BJ20" s="25">
        <f ca="1">IFERROR((1+'US Inflation'!$C21)*(1+('Black Market End of Year'!BJ20-'Black Market End of Year'!BJ19)/'Black Market End of Year'!BJ19)-1,"Error")</f>
        <v>-9.3438833570412494E-2</v>
      </c>
      <c r="BK20" s="25">
        <f ca="1">IFERROR((1+'US Inflation'!$C21)*(1+('Black Market End of Year'!BK20-'Black Market End of Year'!BK19)/'Black Market End of Year'!BK19)-1,"Error")</f>
        <v>2.9821675900276956E-2</v>
      </c>
      <c r="BL20" s="25">
        <f ca="1">IFERROR((1+'US Inflation'!$C21)*(1+('Black Market End of Year'!BL20-'Black Market End of Year'!BL19)/'Black Market End of Year'!BL19)-1,"Error")</f>
        <v>5.8799342105263275E-2</v>
      </c>
      <c r="BM20" s="25">
        <f ca="1">IFERROR((1+'US Inflation'!$C21)*(1+('Black Market End of Year'!BM20-'Black Market End of Year'!BM19)/'Black Market End of Year'!BM19)-1,"Error")</f>
        <v>-0.14749575551782679</v>
      </c>
      <c r="BN20" s="25" t="str">
        <f ca="1">IFERROR((1+'US Inflation'!$C21)*(1+('Black Market End of Year'!BN20-'Black Market End of Year'!BN19)/'Black Market End of Year'!BN19)-1,"Error")</f>
        <v>Error</v>
      </c>
      <c r="BO20" s="25" t="str">
        <f ca="1">IFERROR((1+'US Inflation'!$C21)*(1+('Black Market End of Year'!BO20-'Black Market End of Year'!BO19)/'Black Market End of Year'!BO19)-1,"Error")</f>
        <v>Error</v>
      </c>
      <c r="BP20" s="25" t="str">
        <f ca="1">IFERROR((1+'US Inflation'!$C21)*(1+('Black Market End of Year'!BP20-'Black Market End of Year'!BP19)/'Black Market End of Year'!BP19)-1,"Error")</f>
        <v>Error</v>
      </c>
      <c r="BQ20" s="25" t="str">
        <f ca="1">IFERROR((1+'US Inflation'!$C21)*(1+('Black Market End of Year'!BQ20-'Black Market End of Year'!BQ19)/'Black Market End of Year'!BQ19)-1,"Error")</f>
        <v>Error</v>
      </c>
      <c r="BR20" s="25" t="str">
        <f ca="1">IFERROR((1+'US Inflation'!$C21)*(1+('Black Market End of Year'!BR20-'Black Market End of Year'!BR19)/'Black Market End of Year'!BR19)-1,"Error")</f>
        <v>Error</v>
      </c>
      <c r="BS20" s="25" t="str">
        <f ca="1">IFERROR((1+'US Inflation'!$C21)*(1+('Black Market End of Year'!BS20-'Black Market End of Year'!BS19)/'Black Market End of Year'!BS19)-1,"Error")</f>
        <v>Error</v>
      </c>
      <c r="BT20" s="25" t="str">
        <f ca="1">IFERROR((1+'US Inflation'!$C21)*(1+('Black Market End of Year'!BT20-'Black Market End of Year'!BT19)/'Black Market End of Year'!BT19)-1,"Error")</f>
        <v>Error</v>
      </c>
      <c r="BU20" s="25" t="str">
        <f ca="1">IFERROR((1+'US Inflation'!$C21)*(1+('Black Market End of Year'!BU20-'Black Market End of Year'!BU19)/'Black Market End of Year'!BU19)-1,"Error")</f>
        <v>Error</v>
      </c>
      <c r="BV20" s="25">
        <f ca="1">IFERROR((1+'US Inflation'!$C21)*(1+('Black Market End of Year'!BV20-'Black Market End of Year'!BV19)/'Black Market End of Year'!BV19)-1,"Error")</f>
        <v>1.0153576666123598E-2</v>
      </c>
      <c r="BW20" s="25">
        <f ca="1">IFERROR((1+'US Inflation'!$C21)*(1+('Black Market End of Year'!BW20-'Black Market End of Year'!BW19)/'Black Market End of Year'!BW19)-1,"Error")</f>
        <v>1.7486680658701959E-2</v>
      </c>
      <c r="BX20" s="25" t="str">
        <f ca="1">IFERROR((1+'US Inflation'!$C21)*(1+('Black Market End of Year'!BX20-'Black Market End of Year'!BX19)/'Black Market End of Year'!BX19)-1,"Error")</f>
        <v>Error</v>
      </c>
      <c r="BY20" s="25" t="str">
        <f ca="1">IFERROR((1+'US Inflation'!$C21)*(1+('Black Market End of Year'!BY20-'Black Market End of Year'!BY19)/'Black Market End of Year'!BY19)-1,"Error")</f>
        <v>Error</v>
      </c>
      <c r="BZ20" s="25" t="str">
        <f ca="1">IFERROR((1+'US Inflation'!$C21)*(1+('Black Market End of Year'!BZ20-'Black Market End of Year'!BZ19)/'Black Market End of Year'!BZ19)-1,"Error")</f>
        <v>Error</v>
      </c>
      <c r="CA20" s="25" t="str">
        <f ca="1">IFERROR((1+'US Inflation'!$C21)*(1+('Black Market End of Year'!CA20-'Black Market End of Year'!CA19)/'Black Market End of Year'!CA19)-1,"Error")</f>
        <v>Error</v>
      </c>
      <c r="CB20" s="25" t="str">
        <f ca="1">IFERROR((1+'US Inflation'!$C21)*(1+('Black Market End of Year'!CB20-'Black Market End of Year'!CB19)/'Black Market End of Year'!CB19)-1,"Error")</f>
        <v>Error</v>
      </c>
      <c r="CC20" s="25">
        <f ca="1">IFERROR((1+'US Inflation'!$C21)*(1+('Black Market End of Year'!CC20-'Black Market End of Year'!CC19)/'Black Market End of Year'!CC19)-1,"Error")</f>
        <v>1.6447368421052655E-2</v>
      </c>
      <c r="CD20" s="25">
        <f ca="1">IFERROR((1+'US Inflation'!$C21)*(1+('Black Market End of Year'!CD20-'Black Market End of Year'!CD19)/'Black Market End of Year'!CD19)-1,"Error")</f>
        <v>0.13448641765704572</v>
      </c>
      <c r="CE20" s="25" t="str">
        <f ca="1">IFERROR((1+'US Inflation'!$C21)*(1+('Black Market End of Year'!CE20-'Black Market End of Year'!CE19)/'Black Market End of Year'!CE19)-1,"Error")</f>
        <v>Error</v>
      </c>
      <c r="CF20" s="25">
        <f ca="1">IFERROR((1+'US Inflation'!$C21)*(1+('Black Market End of Year'!CF20-'Black Market End of Year'!CF19)/'Black Market End of Year'!CF19)-1,"Error")</f>
        <v>3.6641686998954537E-2</v>
      </c>
      <c r="CG20" s="25" t="str">
        <f ca="1">IFERROR((1+'US Inflation'!$C21)*(1+('Black Market End of Year'!CG20-'Black Market End of Year'!CG19)/'Black Market End of Year'!CG19)-1,"Error")</f>
        <v>Error</v>
      </c>
      <c r="CH20" s="25" t="str">
        <f ca="1">IFERROR((1+'US Inflation'!$C21)*(1+('Black Market End of Year'!CH20-'Black Market End of Year'!CH19)/'Black Market End of Year'!CH19)-1,"Error")</f>
        <v>Error</v>
      </c>
      <c r="CI20" s="25" t="str">
        <f ca="1">IFERROR((1+'US Inflation'!$C21)*(1+('Black Market End of Year'!CI20-'Black Market End of Year'!CI19)/'Black Market End of Year'!CI19)-1,"Error")</f>
        <v>Error</v>
      </c>
      <c r="CJ20" s="25" t="str">
        <f ca="1">IFERROR((1+'US Inflation'!$C21)*(1+('Black Market End of Year'!CJ20-'Black Market End of Year'!CJ19)/'Black Market End of Year'!CJ19)-1,"Error")</f>
        <v>Error</v>
      </c>
      <c r="CK20" s="25" t="str">
        <f ca="1">IFERROR((1+'US Inflation'!$C21)*(1+('Black Market End of Year'!CK20-'Black Market End of Year'!CK19)/'Black Market End of Year'!CK19)-1,"Error")</f>
        <v>Error</v>
      </c>
      <c r="CL20" s="25" t="str">
        <f ca="1">IFERROR((1+'US Inflation'!$C21)*(1+('Black Market End of Year'!CL20-'Black Market End of Year'!CL19)/'Black Market End of Year'!CL19)-1,"Error")</f>
        <v>Error</v>
      </c>
      <c r="CM20" s="25" t="str">
        <f ca="1">IFERROR((1+'US Inflation'!$C21)*(1+('Black Market End of Year'!CM20-'Black Market End of Year'!CM19)/'Black Market End of Year'!CM19)-1,"Error")</f>
        <v>Error</v>
      </c>
      <c r="CN20" s="25" t="str">
        <f ca="1">IFERROR((1+'US Inflation'!$C21)*(1+('Black Market End of Year'!CN20-'Black Market End of Year'!CN19)/'Black Market End of Year'!CN19)-1,"Error")</f>
        <v>Error</v>
      </c>
      <c r="CO20" s="25" t="str">
        <f ca="1">IFERROR((1+'US Inflation'!$C21)*(1+('Black Market End of Year'!CO20-'Black Market End of Year'!CO19)/'Black Market End of Year'!CO19)-1,"Error")</f>
        <v>Error</v>
      </c>
      <c r="CP20" s="25" t="str">
        <f ca="1">IFERROR((1+'US Inflation'!$C21)*(1+('Black Market End of Year'!CP20-'Black Market End of Year'!CP19)/'Black Market End of Year'!CP19)-1,"Error")</f>
        <v>Error</v>
      </c>
      <c r="CQ20" s="25">
        <f ca="1">IFERROR((1+'US Inflation'!$C21)*(1+('Black Market End of Year'!CQ20-'Black Market End of Year'!CQ19)/'Black Market End of Year'!CQ19)-1,"Error")</f>
        <v>1.6447368421052655E-2</v>
      </c>
      <c r="CR20" s="25">
        <f ca="1">IFERROR((1+'US Inflation'!$C21)*(1+('Black Market End of Year'!CR20-'Black Market End of Year'!CR19)/'Black Market End of Year'!CR19)-1,"Error")</f>
        <v>2.622090080971673E-2</v>
      </c>
      <c r="CS20" s="25">
        <f ca="1">IFERROR((1+'US Inflation'!$C21)*(1+('Black Market End of Year'!CS20-'Black Market End of Year'!CS19)/'Black Market End of Year'!CS19)-1,"Error")</f>
        <v>-8.26131801962533E-2</v>
      </c>
      <c r="CT20" s="25">
        <f ca="1">IFERROR((1+'US Inflation'!$C21)*(1+('Black Market End of Year'!CT20-'Black Market End of Year'!CT19)/'Black Market End of Year'!CT19)-1,"Error")</f>
        <v>1.0953058321479414E-2</v>
      </c>
      <c r="CU20" s="25">
        <f ca="1">IFERROR((1+'US Inflation'!$C21)*(1+('Black Market End of Year'!CU20-'Black Market End of Year'!CU19)/'Black Market End of Year'!CU19)-1,"Error")</f>
        <v>0.12938596491228083</v>
      </c>
      <c r="CV20" s="25">
        <f ca="1">IFERROR((1+'US Inflation'!$C21)*(1+('Black Market End of Year'!CV20-'Black Market End of Year'!CV19)/'Black Market End of Year'!CV19)-1,"Error")</f>
        <v>1.5143698060941828</v>
      </c>
      <c r="CW20" s="25">
        <f ca="1">IFERROR((1+'US Inflation'!$C21)*(1+('Black Market End of Year'!CW20-'Black Market End of Year'!CW19)/'Black Market End of Year'!CW19)-1,"Error")</f>
        <v>-3.6127495462794923E-2</v>
      </c>
      <c r="CX20" s="25">
        <f ca="1">IFERROR((1+'US Inflation'!$C21)*(1+('Black Market End of Year'!CX20-'Black Market End of Year'!CX19)/'Black Market End of Year'!CX19)-1,"Error")</f>
        <v>-5.5869045142500462E-2</v>
      </c>
      <c r="CY20" s="25">
        <f ca="1">IFERROR((1+'US Inflation'!$C21)*(1+('Black Market End of Year'!CY20-'Black Market End of Year'!CY19)/'Black Market End of Year'!CY19)-1,"Error")</f>
        <v>2.753588516746408E-2</v>
      </c>
      <c r="CZ20" s="25" t="str">
        <f ca="1">IFERROR((1+'US Inflation'!$C21)*(1+('Black Market End of Year'!CZ20-'Black Market End of Year'!CZ19)/'Black Market End of Year'!CZ19)-1,"Error")</f>
        <v>Error</v>
      </c>
      <c r="DA20" s="25">
        <f ca="1">IFERROR((1+'US Inflation'!$C21)*(1+('Black Market End of Year'!DA20-'Black Market End of Year'!DA19)/'Black Market End of Year'!DA19)-1,"Error")</f>
        <v>8.1835686777920191E-3</v>
      </c>
      <c r="DB20" s="25">
        <f ca="1">IFERROR((1+'US Inflation'!$C21)*(1+('Black Market End of Year'!DB20-'Black Market End of Year'!DB19)/'Black Market End of Year'!DB19)-1,"Error")</f>
        <v>5.1535087719298822E-3</v>
      </c>
      <c r="DC20" s="25" t="str">
        <f ca="1">IFERROR((1+'US Inflation'!$C21)*(1+('Black Market End of Year'!DC20-'Black Market End of Year'!DC19)/'Black Market End of Year'!DC19)-1,"Error")</f>
        <v>Error</v>
      </c>
      <c r="DD20" s="25">
        <f ca="1">IFERROR((1+'US Inflation'!$C21)*(1+('Black Market End of Year'!DD20-'Black Market End of Year'!DD19)/'Black Market End of Year'!DD19)-1,"Error")</f>
        <v>1.3779527559055094E-2</v>
      </c>
      <c r="DE20" s="25" t="str">
        <f ca="1">IFERROR((1+'US Inflation'!$C21)*(1+('Black Market End of Year'!DE20-'Black Market End of Year'!DE19)/'Black Market End of Year'!DE19)-1,"Error")</f>
        <v>Error</v>
      </c>
      <c r="DF20" s="25">
        <f ca="1">IFERROR((1+'US Inflation'!$C21)*(1+('Black Market End of Year'!DF20-'Black Market End of Year'!DF19)/'Black Market End of Year'!DF19)-1,"Error")</f>
        <v>5.3990274599544641E-3</v>
      </c>
      <c r="DG20" s="25" t="str">
        <f ca="1">IFERROR((1+'US Inflation'!$C21)*(1+('Black Market End of Year'!DG20-'Black Market End of Year'!DG19)/'Black Market End of Year'!DG19)-1,"Error")</f>
        <v>Error</v>
      </c>
      <c r="DH20" s="25" t="str">
        <f ca="1">IFERROR((1+'US Inflation'!$C21)*(1+('Black Market End of Year'!DH20-'Black Market End of Year'!DH19)/'Black Market End of Year'!DH19)-1,"Error")</f>
        <v>Error</v>
      </c>
      <c r="DI20" s="25" t="str">
        <f ca="1">IFERROR((1+'US Inflation'!$C21)*(1+('Black Market End of Year'!DI20-'Black Market End of Year'!DI19)/'Black Market End of Year'!DI19)-1,"Error")</f>
        <v>Error</v>
      </c>
      <c r="DJ20" s="25" t="str">
        <f ca="1">IFERROR((1+'US Inflation'!$C21)*(1+('Black Market End of Year'!DJ20-'Black Market End of Year'!DJ19)/'Black Market End of Year'!DJ19)-1,"Error")</f>
        <v>Error</v>
      </c>
      <c r="DK20" s="25">
        <f ca="1">IFERROR((1+'US Inflation'!$C21)*(1+('Black Market End of Year'!DK20-'Black Market End of Year'!DK19)/'Black Market End of Year'!DK19)-1,"Error")</f>
        <v>0.68687010078387467</v>
      </c>
      <c r="DL20" s="25" t="str">
        <f ca="1">IFERROR((1+'US Inflation'!$C21)*(1+('Black Market End of Year'!DL20-'Black Market End of Year'!DL19)/'Black Market End of Year'!DL19)-1,"Error")</f>
        <v>Error</v>
      </c>
      <c r="DM20" s="25">
        <f ca="1">IFERROR((1+'US Inflation'!$C21)*(1+('Black Market End of Year'!DM20-'Black Market End of Year'!DM19)/'Black Market End of Year'!DM19)-1,"Error")</f>
        <v>1.6447368421052655E-2</v>
      </c>
      <c r="DN20" s="25" t="str">
        <f ca="1">IFERROR((1+'US Inflation'!$C21)*(1+('Black Market End of Year'!DN20-'Black Market End of Year'!DN19)/'Black Market End of Year'!DN19)-1,"Error")</f>
        <v>Error</v>
      </c>
      <c r="DO20" s="25">
        <f ca="1">IFERROR((1+'US Inflation'!$C21)*(1+('Black Market End of Year'!DO20-'Black Market End of Year'!DO19)/'Black Market End of Year'!DO19)-1,"Error")</f>
        <v>0.76773455377574384</v>
      </c>
      <c r="DP20" s="25" t="str">
        <f ca="1">IFERROR((1+'US Inflation'!$C21)*(1+('Black Market End of Year'!DP20-'Black Market End of Year'!DP19)/'Black Market End of Year'!DP19)-1,"Error")</f>
        <v>Error</v>
      </c>
      <c r="DQ20" s="25">
        <f ca="1">IFERROR((1+'US Inflation'!$C21)*(1+('Black Market End of Year'!DQ20-'Black Market End of Year'!DQ19)/'Black Market End of Year'!DQ19)-1,"Error")</f>
        <v>1.3136464940853854E-2</v>
      </c>
      <c r="DR20" s="25" t="str">
        <f ca="1">IFERROR((1+'US Inflation'!$C21)*(1+('Black Market End of Year'!DR20-'Black Market End of Year'!DR19)/'Black Market End of Year'!DR19)-1,"Error")</f>
        <v>Error</v>
      </c>
      <c r="DS20" s="25" t="str">
        <f ca="1">IFERROR((1+'US Inflation'!$C21)*(1+('Black Market End of Year'!DS20-'Black Market End of Year'!DS19)/'Black Market End of Year'!DS19)-1,"Error")</f>
        <v>Error</v>
      </c>
      <c r="DT20" s="25">
        <f ca="1">IFERROR((1+'US Inflation'!$C21)*(1+('Black Market End of Year'!DT20-'Black Market End of Year'!DT19)/'Black Market End of Year'!DT19)-1,"Error")</f>
        <v>-2.5904507853616532E-2</v>
      </c>
      <c r="DU20" s="25" t="str">
        <f ca="1">IFERROR((1+'US Inflation'!$C21)*(1+('Black Market End of Year'!DU20-'Black Market End of Year'!DU19)/'Black Market End of Year'!DU19)-1,"Error")</f>
        <v>Error</v>
      </c>
      <c r="DV20" s="25" t="str">
        <f ca="1">IFERROR((1+'US Inflation'!$C21)*(1+('Black Market End of Year'!DV20-'Black Market End of Year'!DV19)/'Black Market End of Year'!DV19)-1,"Error")</f>
        <v>Error</v>
      </c>
      <c r="DW20" s="25">
        <f ca="1">IFERROR((1+'US Inflation'!$C21)*(1+('Black Market End of Year'!DW20-'Black Market End of Year'!DW19)/'Black Market End of Year'!DW19)-1,"Error")</f>
        <v>6.9061209044181116E-3</v>
      </c>
      <c r="DX20" s="25" t="str">
        <f ca="1">IFERROR((1+'US Inflation'!$C21)*(1+('Black Market End of Year'!DX20-'Black Market End of Year'!DX19)/'Black Market End of Year'!DX19)-1,"Error")</f>
        <v>Error</v>
      </c>
      <c r="DY20" s="25" t="str">
        <f ca="1">IFERROR((1+'US Inflation'!$C21)*(1+('Black Market End of Year'!DY20-'Black Market End of Year'!DY19)/'Black Market End of Year'!DY19)-1,"Error")</f>
        <v>Error</v>
      </c>
      <c r="DZ20" s="25" t="str">
        <f ca="1">IFERROR((1+'US Inflation'!$C21)*(1+('Black Market End of Year'!DZ20-'Black Market End of Year'!DZ19)/'Black Market End of Year'!DZ19)-1,"Error")</f>
        <v>Error</v>
      </c>
      <c r="EA20" s="25" t="str">
        <f ca="1">IFERROR((1+'US Inflation'!$C21)*(1+('Black Market End of Year'!EA20-'Black Market End of Year'!EA19)/'Black Market End of Year'!EA19)-1,"Error")</f>
        <v>Error</v>
      </c>
      <c r="EB20" s="25">
        <f ca="1">IFERROR((1+'US Inflation'!$C21)*(1+('Black Market End of Year'!EB20-'Black Market End of Year'!EB19)/'Black Market End of Year'!EB19)-1,"Error")</f>
        <v>5.2631578947368585E-2</v>
      </c>
      <c r="EC20" s="25" t="str">
        <f ca="1">IFERROR((1+'US Inflation'!$C21)*(1+('Black Market End of Year'!EC20-'Black Market End of Year'!EC19)/'Black Market End of Year'!EC19)-1,"Error")</f>
        <v>Error</v>
      </c>
      <c r="ED20" s="25" t="str">
        <f ca="1">IFERROR((1+'US Inflation'!$C21)*(1+('Black Market End of Year'!ED20-'Black Market End of Year'!ED19)/'Black Market End of Year'!ED19)-1,"Error")</f>
        <v>Error</v>
      </c>
      <c r="EE20" s="25" t="str">
        <f ca="1">IFERROR((1+'US Inflation'!$C21)*(1+('Black Market End of Year'!EE20-'Black Market End of Year'!EE19)/'Black Market End of Year'!EE19)-1,"Error")</f>
        <v>Error</v>
      </c>
      <c r="EF20" s="25" t="str">
        <f ca="1">IFERROR((1+'US Inflation'!$C21)*(1+('Black Market End of Year'!EF20-'Black Market End of Year'!EF19)/'Black Market End of Year'!EF19)-1,"Error")</f>
        <v>Error</v>
      </c>
      <c r="EG20" s="25" t="str">
        <f ca="1">IFERROR((1+'US Inflation'!$C21)*(1+('Black Market End of Year'!EG20-'Black Market End of Year'!EG19)/'Black Market End of Year'!EG19)-1,"Error")</f>
        <v>Error</v>
      </c>
      <c r="EH20" s="25" t="str">
        <f ca="1">IFERROR((1+'US Inflation'!$C21)*(1+('Black Market End of Year'!EH20-'Black Market End of Year'!EH19)/'Black Market End of Year'!EH19)-1,"Error")</f>
        <v>Error</v>
      </c>
      <c r="EI20" s="25" t="str">
        <f ca="1">IFERROR((1+'US Inflation'!$C21)*(1+('Black Market End of Year'!EI20-'Black Market End of Year'!EI19)/'Black Market End of Year'!EI19)-1,"Error")</f>
        <v>Error</v>
      </c>
      <c r="EJ20" s="25" t="str">
        <f ca="1">IFERROR((1+'US Inflation'!$C21)*(1+('Black Market End of Year'!EJ20-'Black Market End of Year'!EJ19)/'Black Market End of Year'!EJ19)-1,"Error")</f>
        <v>Error</v>
      </c>
      <c r="EK20" s="25">
        <f ca="1">IFERROR((1+'US Inflation'!$C21)*(1+('Black Market End of Year'!EK20-'Black Market End of Year'!EK19)/'Black Market End of Year'!EK19)-1,"Error")</f>
        <v>1.7261829453441235E-2</v>
      </c>
      <c r="EL20" s="25" t="str">
        <f ca="1">IFERROR((1+'US Inflation'!$C21)*(1+('Black Market End of Year'!EL20-'Black Market End of Year'!EL19)/'Black Market End of Year'!EL19)-1,"Error")</f>
        <v>Error</v>
      </c>
      <c r="EM20" s="25" t="str">
        <f ca="1">IFERROR((1+'US Inflation'!$C21)*(1+('Black Market End of Year'!EM20-'Black Market End of Year'!EM19)/'Black Market End of Year'!EM19)-1,"Error")</f>
        <v>Error</v>
      </c>
      <c r="EN20" s="25" t="str">
        <f ca="1">IFERROR((1+'US Inflation'!$C21)*(1+('Black Market End of Year'!EN20-'Black Market End of Year'!EN19)/'Black Market End of Year'!EN19)-1,"Error")</f>
        <v>Error</v>
      </c>
      <c r="EO20" s="25" t="str">
        <f ca="1">IFERROR((1+'US Inflation'!$C21)*(1+('Black Market End of Year'!EO20-'Black Market End of Year'!EO19)/'Black Market End of Year'!EO19)-1,"Error")</f>
        <v>Error</v>
      </c>
      <c r="EP20" s="25" t="str">
        <f ca="1">IFERROR((1+'US Inflation'!$C21)*(1+('Black Market End of Year'!EP20-'Black Market End of Year'!EP19)/'Black Market End of Year'!EP19)-1,"Error")</f>
        <v>Error</v>
      </c>
      <c r="EQ20" s="25" t="str">
        <f ca="1">IFERROR((1+'US Inflation'!$C21)*(1+('Black Market End of Year'!EQ20-'Black Market End of Year'!EQ19)/'Black Market End of Year'!EQ19)-1,"Error")</f>
        <v>Error</v>
      </c>
      <c r="ER20" s="25">
        <f ca="1">IFERROR((1+'US Inflation'!$C21)*(1+('Black Market End of Year'!ER20-'Black Market End of Year'!ER19)/'Black Market End of Year'!ER19)-1,"Error")</f>
        <v>0.10258697591436228</v>
      </c>
      <c r="ES20" s="25" t="str">
        <f ca="1">IFERROR((1+'US Inflation'!$C21)*(1+('Black Market End of Year'!ES20-'Black Market End of Year'!ES19)/'Black Market End of Year'!ES19)-1,"Error")</f>
        <v>Error</v>
      </c>
      <c r="ET20" s="25">
        <f ca="1">IFERROR((1+'US Inflation'!$C21)*(1+('Black Market End of Year'!ET20-'Black Market End of Year'!ET19)/'Black Market End of Year'!ET19)-1,"Error")</f>
        <v>0.27517942583732036</v>
      </c>
      <c r="EU20" s="25" t="str">
        <f ca="1">IFERROR((1+'US Inflation'!$C21)*(1+('Black Market End of Year'!EU20-'Black Market End of Year'!EU19)/'Black Market End of Year'!EU19)-1,"Error")</f>
        <v>Error</v>
      </c>
      <c r="EV20" s="25" t="str">
        <f ca="1">IFERROR((1+'US Inflation'!$C21)*(1+('Black Market End of Year'!EV20-'Black Market End of Year'!EV19)/'Black Market End of Year'!EV19)-1,"Error")</f>
        <v>Error</v>
      </c>
      <c r="EW20" s="25">
        <f ca="1">IFERROR((1+'US Inflation'!$C21)*(1+('Black Market End of Year'!EW20-'Black Market End of Year'!EW19)/'Black Market End of Year'!EW19)-1,"Error")</f>
        <v>0.12938596491228083</v>
      </c>
      <c r="EX20" s="25">
        <f ca="1">IFERROR((1+'US Inflation'!$C21)*(1+('Black Market End of Year'!EX20-'Black Market End of Year'!EX19)/'Black Market End of Year'!EX19)-1,"Error")</f>
        <v>1.5740520459702756E-2</v>
      </c>
      <c r="EY20" s="25" t="str">
        <f ca="1">IFERROR((1+'US Inflation'!$C21)*(1+('Black Market End of Year'!EY20-'Black Market End of Year'!EY19)/'Black Market End of Year'!EY19)-1,"Error")</f>
        <v>Error</v>
      </c>
      <c r="EZ20" s="25" t="str">
        <f ca="1">IFERROR((1+'US Inflation'!$C21)*(1+('Black Market End of Year'!EZ20-'Black Market End of Year'!EZ19)/'Black Market End of Year'!EZ19)-1,"Error")</f>
        <v>Error</v>
      </c>
      <c r="FA20" s="25">
        <f ca="1">IFERROR((1+'US Inflation'!$C21)*(1+('Black Market End of Year'!FA20-'Black Market End of Year'!FA19)/'Black Market End of Year'!FA19)-1,"Error")</f>
        <v>2.4266194331983737E-2</v>
      </c>
      <c r="FB20" s="25">
        <f ca="1">IFERROR((1+'US Inflation'!$C21)*(1+('Black Market End of Year'!FB20-'Black Market End of Year'!FB19)/'Black Market End of Year'!FB19)-1,"Error")</f>
        <v>1.5272284758138133E-2</v>
      </c>
      <c r="FC20" s="25" t="str">
        <f ca="1">IFERROR((1+'US Inflation'!$C21)*(1+('Black Market End of Year'!FC20-'Black Market End of Year'!FC19)/'Black Market End of Year'!FC19)-1,"Error")</f>
        <v>Error</v>
      </c>
      <c r="FD20" s="25" t="str">
        <f ca="1">IFERROR((1+'US Inflation'!$C21)*(1+('Black Market End of Year'!FD20-'Black Market End of Year'!FD19)/'Black Market End of Year'!FD19)-1,"Error")</f>
        <v>Error</v>
      </c>
      <c r="FE20" s="25" t="str">
        <f ca="1">IFERROR((1+'US Inflation'!$C21)*(1+('Black Market End of Year'!FE20-'Black Market End of Year'!FE19)/'Black Market End of Year'!FE19)-1,"Error")</f>
        <v>Error</v>
      </c>
      <c r="FF20" s="25" t="str">
        <f ca="1">IFERROR((1+'US Inflation'!$C21)*(1+('Black Market End of Year'!FF20-'Black Market End of Year'!FF19)/'Black Market End of Year'!FF19)-1,"Error")</f>
        <v>Error</v>
      </c>
      <c r="FG20" s="25" t="str">
        <f ca="1">IFERROR((1+'US Inflation'!$C21)*(1+('Black Market End of Year'!FG20-'Black Market End of Year'!FG19)/'Black Market End of Year'!FG19)-1,"Error")</f>
        <v>Error</v>
      </c>
      <c r="FH20" s="25">
        <f ca="1">IFERROR((1+'US Inflation'!$C21)*(1+('Black Market End of Year'!FH20-'Black Market End of Year'!FH19)/'Black Market End of Year'!FH19)-1,"Error")</f>
        <v>1.92945599292349E-2</v>
      </c>
      <c r="FI20" s="25" t="str">
        <f ca="1">IFERROR((1+'US Inflation'!$C21)*(1+('Black Market End of Year'!FI20-'Black Market End of Year'!FI19)/'Black Market End of Year'!FI19)-1,"Error")</f>
        <v>Error</v>
      </c>
      <c r="FJ20" s="25">
        <f ca="1">IFERROR((1+'US Inflation'!$C21)*(1+('Black Market End of Year'!FJ20-'Black Market End of Year'!FJ19)/'Black Market End of Year'!FJ19)-1,"Error")</f>
        <v>0.15197368421052637</v>
      </c>
      <c r="FK20" s="25" t="str">
        <f ca="1">IFERROR((1+'US Inflation'!$C21)*(1+('Black Market End of Year'!FK20-'Black Market End of Year'!FK19)/'Black Market End of Year'!FK19)-1,"Error")</f>
        <v>Error</v>
      </c>
      <c r="FL20" s="25" t="str">
        <f ca="1">IFERROR((1+'US Inflation'!$C21)*(1+('Black Market End of Year'!FL20-'Black Market End of Year'!FL19)/'Black Market End of Year'!FL19)-1,"Error")</f>
        <v>Error</v>
      </c>
      <c r="FM20" s="25" t="str">
        <f ca="1">IFERROR((1+'US Inflation'!$C21)*(1+('Black Market End of Year'!FM20-'Black Market End of Year'!FM19)/'Black Market End of Year'!FM19)-1,"Error")</f>
        <v>Error</v>
      </c>
      <c r="FN20" s="25">
        <f ca="1">IFERROR((1+'US Inflation'!$C21)*(1+('Black Market End of Year'!FN20-'Black Market End of Year'!FN19)/'Black Market End of Year'!FN19)-1,"Error")</f>
        <v>4.3021155830753388E-2</v>
      </c>
      <c r="FO20" s="25">
        <f ca="1">IFERROR((1+'US Inflation'!$C21)*(1+('Black Market End of Year'!FO20-'Black Market End of Year'!FO19)/'Black Market End of Year'!FO19)-1,"Error")</f>
        <v>2.3759939416887477E-2</v>
      </c>
      <c r="FP20" s="25">
        <f ca="1">IFERROR((1+'US Inflation'!$C21)*(1+('Black Market End of Year'!FP20-'Black Market End of Year'!FP19)/'Black Market End of Year'!FP19)-1,"Error")</f>
        <v>1.3854390440386721E-2</v>
      </c>
      <c r="FQ20" s="25" t="str">
        <f ca="1">IFERROR((1+'US Inflation'!$C21)*(1+('Black Market End of Year'!FQ20-'Black Market End of Year'!FQ19)/'Black Market End of Year'!FQ19)-1,"Error")</f>
        <v>Error</v>
      </c>
      <c r="FR20" s="25">
        <f ca="1">IFERROR((1+'US Inflation'!$C21)*(1+('Black Market End of Year'!FR20-'Black Market End of Year'!FR19)/'Black Market End of Year'!FR19)-1,"Error")</f>
        <v>1.6447368421052655E-2</v>
      </c>
      <c r="FS20" s="25">
        <f ca="1">IFERROR((1+'US Inflation'!$C21)*(1+('Black Market End of Year'!FS20-'Black Market End of Year'!FS19)/'Black Market End of Year'!FS19)-1,"Error")</f>
        <v>1.8569387979342933E-2</v>
      </c>
      <c r="FT20" s="25" t="str">
        <f ca="1">IFERROR((1+'US Inflation'!$C21)*(1+('Black Market End of Year'!FT20-'Black Market End of Year'!FT19)/'Black Market End of Year'!FT19)-1,"Error")</f>
        <v>Error</v>
      </c>
      <c r="FU20" s="25" t="str">
        <f ca="1">IFERROR((1+'US Inflation'!$C21)*(1+('Black Market End of Year'!FU20-'Black Market End of Year'!FU19)/'Black Market End of Year'!FU19)-1,"Error")</f>
        <v>Error</v>
      </c>
      <c r="FV20" s="25" t="str">
        <f ca="1">IFERROR((1+'US Inflation'!$C21)*(1+('Black Market End of Year'!FV20-'Black Market End of Year'!FV19)/'Black Market End of Year'!FV19)-1,"Error")</f>
        <v>Error</v>
      </c>
      <c r="FW20" s="25">
        <f ca="1">IFERROR((1+'US Inflation'!$C21)*(1+('Black Market End of Year'!FW20-'Black Market End of Year'!FW19)/'Black Market End of Year'!FW19)-1,"Error")</f>
        <v>0.22998673153471905</v>
      </c>
      <c r="FX20" s="25">
        <f ca="1">IFERROR((1+'US Inflation'!$C21)*(1+('Black Market End of Year'!FX20-'Black Market End of Year'!FX19)/'Black Market End of Year'!FX19)-1,"Error")</f>
        <v>-0.2449248120300751</v>
      </c>
      <c r="FY20" s="25" t="str">
        <f ca="1">IFERROR((1+'US Inflation'!$C21)*(1+('Black Market End of Year'!FY20-'Black Market End of Year'!FY19)/'Black Market End of Year'!FY19)-1,"Error")</f>
        <v>Error</v>
      </c>
      <c r="FZ20" s="25" t="str">
        <f ca="1">IFERROR((1+'US Inflation'!$C21)*(1+('Black Market End of Year'!FZ20-'Black Market End of Year'!FZ19)/'Black Market End of Year'!FZ19)-1,"Error")</f>
        <v>Error</v>
      </c>
      <c r="GA20" s="25" t="str">
        <f ca="1">IFERROR((1+'US Inflation'!$C21)*(1+('Black Market End of Year'!GA20-'Black Market End of Year'!GA19)/'Black Market End of Year'!GA19)-1,"Error")</f>
        <v>Error</v>
      </c>
      <c r="GB20" s="25" t="str">
        <f ca="1">IFERROR((1+'US Inflation'!$C21)*(1+('Black Market End of Year'!GB20-'Black Market End of Year'!GB19)/'Black Market End of Year'!GB19)-1,"Error")</f>
        <v>Error</v>
      </c>
      <c r="GC20" s="25" t="str">
        <f ca="1">IFERROR((1+'US Inflation'!$C21)*(1+('Black Market End of Year'!GC20-'Black Market End of Year'!GC19)/'Black Market End of Year'!GC19)-1,"Error")</f>
        <v>Error</v>
      </c>
      <c r="GD20" s="25" t="str">
        <f ca="1">IFERROR((1+'US Inflation'!$C21)*(1+('Black Market End of Year'!GD20-'Black Market End of Year'!GD19)/'Black Market End of Year'!GD19)-1,"Error")</f>
        <v>Error</v>
      </c>
      <c r="GE20" s="25" t="str">
        <f ca="1">IFERROR((1+'US Inflation'!$C21)*(1+('Black Market End of Year'!GE20-'Black Market End of Year'!GE19)/'Black Market End of Year'!GE19)-1,"Error")</f>
        <v>Error</v>
      </c>
      <c r="GF20" s="25" t="str">
        <f ca="1">IFERROR((1+'US Inflation'!$C21)*(1+('Black Market End of Year'!GF20-'Black Market End of Year'!GF19)/'Black Market End of Year'!GF19)-1,"Error")</f>
        <v>Error</v>
      </c>
      <c r="GG20" s="25" t="str">
        <f ca="1">IFERROR((1+'US Inflation'!$C21)*(1+('Black Market End of Year'!GG20-'Black Market End of Year'!GG19)/'Black Market End of Year'!GG19)-1,"Error")</f>
        <v>Error</v>
      </c>
      <c r="GH20" s="25">
        <f ca="1">IFERROR((1+'US Inflation'!$C21)*(1+('Black Market End of Year'!GH20-'Black Market End of Year'!GH19)/'Black Market End of Year'!GH19)-1,"Error")</f>
        <v>2.3134522160664917E-2</v>
      </c>
      <c r="GI20" s="25" t="str">
        <f ca="1">IFERROR((1+'US Inflation'!$C21)*(1+('Black Market End of Year'!GI20-'Black Market End of Year'!GI19)/'Black Market End of Year'!GI19)-1,"Error")</f>
        <v>Error</v>
      </c>
      <c r="GJ20" s="25">
        <f ca="1">IFERROR((1+'US Inflation'!$C21)*(1+('Black Market End of Year'!GJ20-'Black Market End of Year'!GJ19)/'Black Market End of Year'!GJ19)-1,"Error")</f>
        <v>7.5605680868838787E-2</v>
      </c>
      <c r="GK20" s="25" t="str">
        <f ca="1">IFERROR((1+'US Inflation'!$C21)*(1+('Black Market End of Year'!GK20-'Black Market End of Year'!GK19)/'Black Market End of Year'!GK19)-1,"Error")</f>
        <v>Error</v>
      </c>
      <c r="GL20" s="25" t="str">
        <f ca="1">IFERROR((1+'US Inflation'!$C21)*(1+('Black Market End of Year'!GL20-'Black Market End of Year'!GL19)/'Black Market End of Year'!GL19)-1,"Error")</f>
        <v>Error</v>
      </c>
      <c r="GM20" s="25">
        <f ca="1">IFERROR((1+'US Inflation'!$C21)*(1+('Black Market End of Year'!GM20-'Black Market End of Year'!GM19)/'Black Market End of Year'!GM19)-1,"Error")</f>
        <v>5.2631578947368585E-2</v>
      </c>
      <c r="GN20" s="25" t="str">
        <f ca="1">IFERROR((1+'US Inflation'!$C21)*(1+('Black Market End of Year'!GN20-'Black Market End of Year'!GN19)/'Black Market End of Year'!GN19)-1,"Error")</f>
        <v>Error</v>
      </c>
      <c r="GO20" s="25" t="str">
        <f ca="1">IFERROR((1+'US Inflation'!$C21)*(1+('Black Market End of Year'!GO20-'Black Market End of Year'!GO19)/'Black Market End of Year'!GO19)-1,"Error")</f>
        <v>Error</v>
      </c>
      <c r="GP20" s="25" t="str">
        <f ca="1">IFERROR((1+'US Inflation'!$C21)*(1+('Black Market End of Year'!GP20-'Black Market End of Year'!GP19)/'Black Market End of Year'!GP19)-1,"Error")</f>
        <v>Error</v>
      </c>
      <c r="GQ20" s="25" t="str">
        <f ca="1">IFERROR((1+'US Inflation'!$C21)*(1+('Black Market End of Year'!GQ20-'Black Market End of Year'!GQ19)/'Black Market End of Year'!GQ19)-1,"Error")</f>
        <v>Error</v>
      </c>
      <c r="GR20" s="25" t="str">
        <f ca="1">IFERROR((1+'US Inflation'!$C21)*(1+('Black Market End of Year'!GR20-'Black Market End of Year'!GR19)/'Black Market End of Year'!GR19)-1,"Error")</f>
        <v>Error</v>
      </c>
      <c r="GS20" s="25">
        <f ca="1">IFERROR((1+'US Inflation'!$C21)*(1+('Black Market End of Year'!GS20-'Black Market End of Year'!GS19)/'Black Market End of Year'!GS19)-1,"Error")</f>
        <v>0.12748783724015933</v>
      </c>
      <c r="GT20" s="25">
        <f ca="1">IFERROR((1+'US Inflation'!$C21)*(1+('Black Market End of Year'!GT20-'Black Market End of Year'!GT19)/'Black Market End of Year'!GT19)-1,"Error")</f>
        <v>1.6785339283370559E-2</v>
      </c>
      <c r="GU20" s="25">
        <f ca="1">IFERROR((1+'US Inflation'!$C21)*(1+('Black Market End of Year'!GU20-'Black Market End of Year'!GU19)/'Black Market End of Year'!GU19)-1,"Error")</f>
        <v>0.12938596491228083</v>
      </c>
      <c r="GV20" s="25">
        <f ca="1">IFERROR((1+'US Inflation'!$C21)*(1+('Black Market End of Year'!GV20-'Black Market End of Year'!GV19)/'Black Market End of Year'!GV19)-1,"Error")</f>
        <v>0.18585526315789491</v>
      </c>
      <c r="GW20" s="25" t="str">
        <f ca="1">IFERROR((1+'US Inflation'!$C21)*(1+('Black Market End of Year'!GW20-'Black Market End of Year'!GW19)/'Black Market End of Year'!GW19)-1,"Error")</f>
        <v>Error</v>
      </c>
      <c r="GX20" s="25" t="str">
        <f ca="1">IFERROR((1+'US Inflation'!$C21)*(1+('Black Market End of Year'!GX20-'Black Market End of Year'!GX19)/'Black Market End of Year'!GX19)-1,"Error")</f>
        <v>Error</v>
      </c>
      <c r="GY20" s="25" t="str">
        <f ca="1">IFERROR((1+'US Inflation'!$C21)*(1+('Black Market End of Year'!GY20-'Black Market End of Year'!GY19)/'Black Market End of Year'!GY19)-1,"Error")</f>
        <v>Error</v>
      </c>
      <c r="GZ20" s="25">
        <f ca="1">IFERROR((1+'US Inflation'!$C21)*(1+('Black Market End of Year'!GZ20-'Black Market End of Year'!GZ19)/'Black Market End of Year'!GZ19)-1,"Error")</f>
        <v>1.0070044198333683E-2</v>
      </c>
      <c r="HA20" s="25">
        <f ca="1">IFERROR((1+'US Inflation'!$C21)*(1+('Black Market End of Year'!HA20-'Black Market End of Year'!HA19)/'Black Market End of Year'!HA19)-1,"Error")</f>
        <v>1.6447368421052655E-2</v>
      </c>
      <c r="HB20" s="25">
        <f ca="1">IFERROR((1+'US Inflation'!$C21)*(1+('Black Market End of Year'!HB20-'Black Market End of Year'!HB19)/'Black Market End of Year'!HB19)-1,"Error")</f>
        <v>2.3759939416887477E-2</v>
      </c>
      <c r="HC20" s="25">
        <f ca="1">IFERROR((1+'US Inflation'!$C21)*(1+('Black Market End of Year'!HC20-'Black Market End of Year'!HC19)/'Black Market End of Year'!HC19)-1,"Error")</f>
        <v>0.11749769159741463</v>
      </c>
      <c r="HD20" s="25" t="str">
        <f ca="1">IFERROR((1+'US Inflation'!$C21)*(1+('Black Market End of Year'!HD20-'Black Market End of Year'!HD19)/'Black Market End of Year'!HD19)-1,"Error")</f>
        <v>Error</v>
      </c>
      <c r="HE20" s="25" t="str">
        <f ca="1">IFERROR((1+'US Inflation'!$C21)*(1+('Black Market End of Year'!HE20-'Black Market End of Year'!HE19)/'Black Market End of Year'!HE19)-1,"Error")</f>
        <v>Error</v>
      </c>
      <c r="HF20" s="25">
        <f ca="1">IFERROR((1+'US Inflation'!$C21)*(1+('Black Market End of Year'!HF20-'Black Market End of Year'!HF19)/'Black Market End of Year'!HF19)-1,"Error")</f>
        <v>-3.7172561564461692E-2</v>
      </c>
      <c r="HG20" s="25" t="str">
        <f ca="1">IFERROR((1+'US Inflation'!$C21)*(1+('Black Market End of Year'!HG20-'Black Market End of Year'!HG19)/'Black Market End of Year'!HG19)-1,"Error")</f>
        <v>Error</v>
      </c>
      <c r="HH20" s="25" t="str">
        <f ca="1">IFERROR((1+'US Inflation'!$C21)*(1+('Black Market End of Year'!HH20-'Black Market End of Year'!HH19)/'Black Market End of Year'!HH19)-1,"Error")</f>
        <v>Error</v>
      </c>
      <c r="HI20" s="25" t="str">
        <f ca="1">IFERROR((1+'US Inflation'!$C21)*(1+('Black Market End of Year'!HI20-'Black Market End of Year'!HI19)/'Black Market End of Year'!HI19)-1,"Error")</f>
        <v>Error</v>
      </c>
      <c r="HJ20" s="25" t="str">
        <f ca="1">IFERROR((1+'US Inflation'!$C21)*(1+('Black Market End of Year'!HJ20-'Black Market End of Year'!HJ19)/'Black Market End of Year'!HJ19)-1,"Error")</f>
        <v>Error</v>
      </c>
      <c r="HK20" s="25" t="str">
        <f ca="1">IFERROR((1+'US Inflation'!$C21)*(1+('Black Market End of Year'!HK20-'Black Market End of Year'!HK19)/'Black Market End of Year'!HK19)-1,"Error")</f>
        <v>Error</v>
      </c>
      <c r="HL20" s="25" t="str">
        <f ca="1">IFERROR((1+'US Inflation'!$C21)*(1+('Black Market End of Year'!HL20-'Black Market End of Year'!HL19)/'Black Market End of Year'!HL19)-1,"Error")</f>
        <v>Error</v>
      </c>
      <c r="HM20" s="25">
        <f ca="1">IFERROR((1+'US Inflation'!$C21)*(1+('Black Market End of Year'!HM20-'Black Market End of Year'!HM19)/'Black Market End of Year'!HM19)-1,"Error")</f>
        <v>0.42566643882433364</v>
      </c>
      <c r="HN20" s="25">
        <f ca="1">IFERROR((1+'US Inflation'!$C21)*(1+('Black Market End of Year'!HN20-'Black Market End of Year'!HN19)/'Black Market End of Year'!HN19)-1,"Error")</f>
        <v>1.6447368421052655E-2</v>
      </c>
      <c r="HO20" s="25" t="str">
        <f ca="1">IFERROR((1+'US Inflation'!$C21)*(1+('Black Market End of Year'!HO20-'Black Market End of Year'!HO19)/'Black Market End of Year'!HO19)-1,"Error")</f>
        <v>Error</v>
      </c>
      <c r="HP20" s="25" t="str">
        <f ca="1">IFERROR((1+'US Inflation'!$C21)*(1+('Black Market End of Year'!HP20-'Black Market End of Year'!HP19)/'Black Market End of Year'!HP19)-1,"Error")</f>
        <v>Error</v>
      </c>
      <c r="HQ20" s="25" t="str">
        <f ca="1">IFERROR((1+'US Inflation'!$C21)*(1+('Black Market End of Year'!HQ20-'Black Market End of Year'!HQ19)/'Black Market End of Year'!HQ19)-1,"Error")</f>
        <v>Error</v>
      </c>
      <c r="HR20" s="25" t="str">
        <f ca="1">IFERROR((1+'US Inflation'!$C21)*(1+('Black Market End of Year'!HR20-'Black Market End of Year'!HR19)/'Black Market End of Year'!HR19)-1,"Error")</f>
        <v>Error</v>
      </c>
      <c r="HS20" s="25" t="str">
        <f ca="1">IFERROR((1+'US Inflation'!$C21)*(1+('Black Market End of Year'!HS20-'Black Market End of Year'!HS19)/'Black Market End of Year'!HS19)-1,"Error")</f>
        <v>Error</v>
      </c>
      <c r="HT20" s="25" t="str">
        <f ca="1">IFERROR((1+'US Inflation'!$C21)*(1+('Black Market End of Year'!HT20-'Black Market End of Year'!HT19)/'Black Market End of Year'!HT19)-1,"Error")</f>
        <v>Error</v>
      </c>
      <c r="HU20" s="25">
        <f ca="1">IFERROR((1+'US Inflation'!$C21)*(1+('Black Market End of Year'!HU20-'Black Market End of Year'!HU19)/'Black Market End of Year'!HU19)-1,"Error")</f>
        <v>2.749570938215129E-2</v>
      </c>
      <c r="HV20" s="25">
        <f ca="1">IFERROR((1+'US Inflation'!$C21)*(1+('Black Market End of Year'!HV20-'Black Market End of Year'!HV19)/'Black Market End of Year'!HV19)-1,"Error")</f>
        <v>1.6447368421052655E-2</v>
      </c>
      <c r="HW20" s="25">
        <f ca="1">IFERROR((1+'US Inflation'!$C21)*(1+('Black Market End of Year'!HW20-'Black Market End of Year'!HW19)/'Black Market End of Year'!HW19)-1,"Error")</f>
        <v>0.41418764302059508</v>
      </c>
      <c r="HX20" s="25" t="str">
        <f ca="1">IFERROR((1+'US Inflation'!$C21)*(1+('Black Market End of Year'!HX20-'Black Market End of Year'!HX19)/'Black Market End of Year'!HX19)-1,"Error")</f>
        <v>Error</v>
      </c>
      <c r="HY20" s="25" t="str">
        <f ca="1">IFERROR((1+'US Inflation'!$C21)*(1+('Black Market End of Year'!HY20-'Black Market End of Year'!HY19)/'Black Market End of Year'!HY19)-1,"Error")</f>
        <v>Error</v>
      </c>
      <c r="HZ20" s="25" t="str">
        <f ca="1">IFERROR((1+'US Inflation'!$C21)*(1+('Black Market End of Year'!HZ20-'Black Market End of Year'!HZ19)/'Black Market End of Year'!HZ19)-1,"Error")</f>
        <v>Error</v>
      </c>
      <c r="IA20" s="25">
        <f ca="1">IFERROR((1+'US Inflation'!$C21)*(1+('Black Market End of Year'!IA20-'Black Market End of Year'!IA19)/'Black Market End of Year'!IA19)-1,"Error")</f>
        <v>7.4721157197630284E-3</v>
      </c>
      <c r="IB20" s="25" t="str">
        <f ca="1">IFERROR((1+'US Inflation'!$C21)*(1+('Black Market End of Year'!IB20-'Black Market End of Year'!IB19)/'Black Market End of Year'!IB19)-1,"Error")</f>
        <v>Error</v>
      </c>
      <c r="IC20" s="25" t="str">
        <f ca="1">IFERROR((1+'US Inflation'!$C21)*(1+('Black Market End of Year'!IC20-'Black Market End of Year'!IC19)/'Black Market End of Year'!IC19)-1,"Error")</f>
        <v>Error</v>
      </c>
      <c r="ID20" s="25" t="str">
        <f ca="1">IFERROR((1+'US Inflation'!$C21)*(1+('Black Market End of Year'!ID20-'Black Market End of Year'!ID19)/'Black Market End of Year'!ID19)-1,"Error")</f>
        <v>Error</v>
      </c>
      <c r="IE20" s="25" t="str">
        <f ca="1">IFERROR((1+'US Inflation'!$C21)*(1+('Black Market End of Year'!IE20-'Black Market End of Year'!IE19)/'Black Market End of Year'!IE19)-1,"Error")</f>
        <v>Error</v>
      </c>
      <c r="IF20" s="25" t="str">
        <f ca="1">IFERROR((1+'US Inflation'!$C21)*(1+('Black Market End of Year'!IF20-'Black Market End of Year'!IF19)/'Black Market End of Year'!IF19)-1,"Error")</f>
        <v>Error</v>
      </c>
      <c r="IG20" s="25" t="str">
        <f ca="1">IFERROR((1+'US Inflation'!$C21)*(1+('Black Market End of Year'!IG20-'Black Market End of Year'!IG19)/'Black Market End of Year'!IG19)-1,"Error")</f>
        <v>Error</v>
      </c>
      <c r="IH20" s="25" t="str">
        <f ca="1">IFERROR((1+'US Inflation'!$C21)*(1+('Black Market End of Year'!IH20-'Black Market End of Year'!IH19)/'Black Market End of Year'!IH19)-1,"Error")</f>
        <v>Error</v>
      </c>
    </row>
    <row r="21" spans="1:242" x14ac:dyDescent="0.25">
      <c r="A21" t="str">
        <f t="shared" ca="1" si="4"/>
        <v>1965</v>
      </c>
      <c r="B21" s="25">
        <f ca="1">IFERROR((1+'US Inflation'!$C22)*(1+('Black Market End of Year'!B21-'Black Market End of Year'!B20)/'Black Market End of Year'!B20)-1,"Error")</f>
        <v>0.11520069555136936</v>
      </c>
      <c r="C21" s="25">
        <f ca="1">IFERROR((1+'US Inflation'!$C22)*(1+('Black Market End of Year'!C21-'Black Market End of Year'!C20)/'Black Market End of Year'!C20)-1,"Error")</f>
        <v>9.7087378640776656E-3</v>
      </c>
      <c r="D21" s="25">
        <f ca="1">IFERROR((1+'US Inflation'!$C22)*(1+('Black Market End of Year'!D21-'Black Market End of Year'!D20)/'Black Market End of Year'!D20)-1,"Error")</f>
        <v>-4.7156726768377011E-3</v>
      </c>
      <c r="E21" s="25">
        <f>IFERROR((1+'US Inflation'!$C22)*(1+('Black Market End of Year'!E21-'Black Market End of Year'!E20)/'Black Market End of Year'!E20)-1,"Error")</f>
        <v>9.7087378640776656E-3</v>
      </c>
      <c r="F21" s="25" t="str">
        <f ca="1">IFERROR((1+'US Inflation'!$C22)*(1+('Black Market End of Year'!F21-'Black Market End of Year'!F20)/'Black Market End of Year'!F20)-1,"Error")</f>
        <v>Error</v>
      </c>
      <c r="G21" s="25" t="str">
        <f ca="1">IFERROR((1+'US Inflation'!$C22)*(1+('Black Market End of Year'!G21-'Black Market End of Year'!G20)/'Black Market End of Year'!G20)-1,"Error")</f>
        <v>Error</v>
      </c>
      <c r="H21" s="25" t="str">
        <f ca="1">IFERROR((1+'US Inflation'!$C22)*(1+('Black Market End of Year'!H21-'Black Market End of Year'!H20)/'Black Market End of Year'!H20)-1,"Error")</f>
        <v>Error</v>
      </c>
      <c r="I21" s="25" t="str">
        <f ca="1">IFERROR((1+'US Inflation'!$C22)*(1+('Black Market End of Year'!I21-'Black Market End of Year'!I20)/'Black Market End of Year'!I20)-1,"Error")</f>
        <v>Error</v>
      </c>
      <c r="J21" s="25">
        <f ca="1">IFERROR((1+'US Inflation'!$C22)*(1+('Black Market End of Year'!J21-'Black Market End of Year'!J20)/'Black Market End of Year'!J20)-1,"Error")</f>
        <v>0.30420711974110048</v>
      </c>
      <c r="K21" s="25" t="str">
        <f ca="1">IFERROR((1+'US Inflation'!$C22)*(1+('Black Market End of Year'!K21-'Black Market End of Year'!K20)/'Black Market End of Year'!K20)-1,"Error")</f>
        <v>Error</v>
      </c>
      <c r="L21" s="25" t="str">
        <f ca="1">IFERROR((1+'US Inflation'!$C22)*(1+('Black Market End of Year'!L21-'Black Market End of Year'!L20)/'Black Market End of Year'!L20)-1,"Error")</f>
        <v>Error</v>
      </c>
      <c r="M21" s="25">
        <f ca="1">IFERROR((1+'US Inflation'!$C22)*(1+('Black Market End of Year'!M21-'Black Market End of Year'!M20)/'Black Market End of Year'!M20)-1,"Error")</f>
        <v>1.2019284174979328E-2</v>
      </c>
      <c r="N21" s="25">
        <f ca="1">IFERROR((1+'US Inflation'!$C22)*(1+('Black Market End of Year'!N21-'Black Market End of Year'!N20)/'Black Market End of Year'!N20)-1,"Error")</f>
        <v>1.0100249588724575E-2</v>
      </c>
      <c r="O21" s="25" t="str">
        <f ca="1">IFERROR((1+'US Inflation'!$C22)*(1+('Black Market End of Year'!O21-'Black Market End of Year'!O20)/'Black Market End of Year'!O20)-1,"Error")</f>
        <v>Error</v>
      </c>
      <c r="P21" s="25" t="str">
        <f ca="1">IFERROR((1+'US Inflation'!$C22)*(1+('Black Market End of Year'!P21-'Black Market End of Year'!P20)/'Black Market End of Year'!P20)-1,"Error")</f>
        <v>Error</v>
      </c>
      <c r="Q21" s="25" t="str">
        <f ca="1">IFERROR((1+'US Inflation'!$C22)*(1+('Black Market End of Year'!Q21-'Black Market End of Year'!Q20)/'Black Market End of Year'!Q20)-1,"Error")</f>
        <v>Error</v>
      </c>
      <c r="R21" s="25" t="str">
        <f ca="1">IFERROR((1+'US Inflation'!$C22)*(1+('Black Market End of Year'!R21-'Black Market End of Year'!R20)/'Black Market End of Year'!R20)-1,"Error")</f>
        <v>Error</v>
      </c>
      <c r="S21" s="25" t="str">
        <f ca="1">IFERROR((1+'US Inflation'!$C22)*(1+('Black Market End of Year'!S21-'Black Market End of Year'!S20)/'Black Market End of Year'!S20)-1,"Error")</f>
        <v>Error</v>
      </c>
      <c r="T21" s="25" t="str">
        <f ca="1">IFERROR((1+'US Inflation'!$C22)*(1+('Black Market End of Year'!T21-'Black Market End of Year'!T20)/'Black Market End of Year'!T20)-1,"Error")</f>
        <v>Error</v>
      </c>
      <c r="U21" s="25">
        <f ca="1">IFERROR((1+'US Inflation'!$C22)*(1+('Black Market End of Year'!U21-'Black Market End of Year'!U20)/'Black Market End of Year'!U20)-1,"Error")</f>
        <v>1.7444409646100834E-2</v>
      </c>
      <c r="V21" s="25" t="str">
        <f ca="1">IFERROR((1+'US Inflation'!$C22)*(1+('Black Market End of Year'!V21-'Black Market End of Year'!V20)/'Black Market End of Year'!V20)-1,"Error")</f>
        <v>Error</v>
      </c>
      <c r="W21" s="25" t="str">
        <f ca="1">IFERROR((1+'US Inflation'!$C22)*(1+('Black Market End of Year'!W21-'Black Market End of Year'!W20)/'Black Market End of Year'!W20)-1,"Error")</f>
        <v>Error</v>
      </c>
      <c r="X21" s="25" t="str">
        <f ca="1">IFERROR((1+'US Inflation'!$C22)*(1+('Black Market End of Year'!X21-'Black Market End of Year'!X20)/'Black Market End of Year'!X20)-1,"Error")</f>
        <v>Error</v>
      </c>
      <c r="Y21" s="25" t="str">
        <f ca="1">IFERROR((1+'US Inflation'!$C22)*(1+('Black Market End of Year'!Y21-'Black Market End of Year'!Y20)/'Black Market End of Year'!Y20)-1,"Error")</f>
        <v>Error</v>
      </c>
      <c r="Z21" s="25">
        <f ca="1">IFERROR((1+'US Inflation'!$C22)*(1+('Black Market End of Year'!Z21-'Black Market End of Year'!Z20)/'Black Market End of Year'!Z20)-1,"Error")</f>
        <v>-2.5242718446601864E-2</v>
      </c>
      <c r="AA21" s="25" t="str">
        <f ca="1">IFERROR((1+'US Inflation'!$C22)*(1+('Black Market End of Year'!AA21-'Black Market End of Year'!AA20)/'Black Market End of Year'!AA20)-1,"Error")</f>
        <v>Error</v>
      </c>
      <c r="AB21" s="25" t="str">
        <f ca="1">IFERROR((1+'US Inflation'!$C22)*(1+('Black Market End of Year'!AB21-'Black Market End of Year'!AB20)/'Black Market End of Year'!AB20)-1,"Error")</f>
        <v>Error</v>
      </c>
      <c r="AC21" s="25">
        <f ca="1">IFERROR((1+'US Inflation'!$C22)*(1+('Black Market End of Year'!AC21-'Black Market End of Year'!AC20)/'Black Market End of Year'!AC20)-1,"Error")</f>
        <v>0.20073471529782205</v>
      </c>
      <c r="AD21" s="25" t="str">
        <f ca="1">IFERROR((1+'US Inflation'!$C22)*(1+('Black Market End of Year'!AD21-'Black Market End of Year'!AD20)/'Black Market End of Year'!AD20)-1,"Error")</f>
        <v>Error</v>
      </c>
      <c r="AE21" s="25" t="str">
        <f ca="1">IFERROR((1+'US Inflation'!$C22)*(1+('Black Market End of Year'!AE21-'Black Market End of Year'!AE20)/'Black Market End of Year'!AE20)-1,"Error")</f>
        <v>Error</v>
      </c>
      <c r="AF21" s="25">
        <f ca="1">IFERROR((1+'US Inflation'!$C22)*(1+('Black Market End of Year'!AF21-'Black Market End of Year'!AF20)/'Black Market End of Year'!AF20)-1,"Error")</f>
        <v>-2.3422330097087385E-2</v>
      </c>
      <c r="AG21" s="25">
        <f ca="1">IFERROR((1+'US Inflation'!$C22)*(1+('Black Market End of Year'!AG21-'Black Market End of Year'!AG20)/'Black Market End of Year'!AG20)-1,"Error")</f>
        <v>0.1473962930273609</v>
      </c>
      <c r="AH21" s="25" t="str">
        <f ca="1">IFERROR((1+'US Inflation'!$C22)*(1+('Black Market End of Year'!AH21-'Black Market End of Year'!AH20)/'Black Market End of Year'!AH20)-1,"Error")</f>
        <v>Error</v>
      </c>
      <c r="AI21" s="25" t="str">
        <f ca="1">IFERROR((1+'US Inflation'!$C22)*(1+('Black Market End of Year'!AI21-'Black Market End of Year'!AI20)/'Black Market End of Year'!AI20)-1,"Error")</f>
        <v>Error</v>
      </c>
      <c r="AJ21" s="25">
        <f ca="1">IFERROR((1+'US Inflation'!$C22)*(1+('Black Market End of Year'!AJ21-'Black Market End of Year'!AJ20)/'Black Market End of Year'!AJ20)-1,"Error")</f>
        <v>-0.10135922330097091</v>
      </c>
      <c r="AK21" s="25" t="str">
        <f ca="1">IFERROR((1+'US Inflation'!$C22)*(1+('Black Market End of Year'!AK21-'Black Market End of Year'!AK20)/'Black Market End of Year'!AK20)-1,"Error")</f>
        <v>Error</v>
      </c>
      <c r="AL21" s="25">
        <f ca="1">IFERROR((1+'US Inflation'!$C22)*(1+('Black Market End of Year'!AL21-'Black Market End of Year'!AL20)/'Black Market End of Year'!AL20)-1,"Error")</f>
        <v>1.0837114177578266E-2</v>
      </c>
      <c r="AM21" s="25" t="str">
        <f ca="1">IFERROR((1+'US Inflation'!$C22)*(1+('Black Market End of Year'!AM21-'Black Market End of Year'!AM20)/'Black Market End of Year'!AM20)-1,"Error")</f>
        <v>Error</v>
      </c>
      <c r="AN21" s="25" t="str">
        <f ca="1">IFERROR((1+'US Inflation'!$C22)*(1+('Black Market End of Year'!AN21-'Black Market End of Year'!AN20)/'Black Market End of Year'!AN20)-1,"Error")</f>
        <v>Error</v>
      </c>
      <c r="AO21" s="25" t="str">
        <f ca="1">IFERROR((1+'US Inflation'!$C22)*(1+('Black Market End of Year'!AO21-'Black Market End of Year'!AO20)/'Black Market End of Year'!AO20)-1,"Error")</f>
        <v>Error</v>
      </c>
      <c r="AP21" s="25" t="str">
        <f ca="1">IFERROR((1+'US Inflation'!$C22)*(1+('Black Market End of Year'!AP21-'Black Market End of Year'!AP20)/'Black Market End of Year'!AP20)-1,"Error")</f>
        <v>Error</v>
      </c>
      <c r="AQ21" s="25">
        <f ca="1">IFERROR((1+'US Inflation'!$C22)*(1+('Black Market End of Year'!AQ21-'Black Market End of Year'!AQ20)/'Black Market End of Year'!AQ20)-1,"Error")</f>
        <v>0.36871628910463872</v>
      </c>
      <c r="AR21" s="25">
        <f ca="1">IFERROR((1+'US Inflation'!$C22)*(1+('Black Market End of Year'!AR21-'Black Market End of Year'!AR20)/'Black Market End of Year'!AR20)-1,"Error")</f>
        <v>0.61227685562167222</v>
      </c>
      <c r="AS21" s="25" t="str">
        <f ca="1">IFERROR((1+'US Inflation'!$C22)*(1+('Black Market End of Year'!AS21-'Black Market End of Year'!AS20)/'Black Market End of Year'!AS20)-1,"Error")</f>
        <v>Error</v>
      </c>
      <c r="AT21" s="25" t="str">
        <f ca="1">IFERROR((1+'US Inflation'!$C22)*(1+('Black Market End of Year'!AT21-'Black Market End of Year'!AT20)/'Black Market End of Year'!AT20)-1,"Error")</f>
        <v>Error</v>
      </c>
      <c r="AU21" s="25">
        <f ca="1">IFERROR((1+'US Inflation'!$C22)*(1+('Black Market End of Year'!AU21-'Black Market End of Year'!AU20)/'Black Market End of Year'!AU20)-1,"Error")</f>
        <v>0.44187979298099833</v>
      </c>
      <c r="AV21" s="25" t="str">
        <f ca="1">IFERROR((1+'US Inflation'!$C22)*(1+('Black Market End of Year'!AV21-'Black Market End of Year'!AV20)/'Black Market End of Year'!AV20)-1,"Error")</f>
        <v>Error</v>
      </c>
      <c r="AW21" s="25" t="str">
        <f ca="1">IFERROR((1+'US Inflation'!$C22)*(1+('Black Market End of Year'!AW21-'Black Market End of Year'!AW20)/'Black Market End of Year'!AW20)-1,"Error")</f>
        <v>Error</v>
      </c>
      <c r="AX21" s="25">
        <f ca="1">IFERROR((1+'US Inflation'!$C22)*(1+('Black Market End of Year'!AX21-'Black Market End of Year'!AX20)/'Black Market End of Year'!AX20)-1,"Error")</f>
        <v>0.26213592233009697</v>
      </c>
      <c r="AY21" s="25">
        <f ca="1">IFERROR((1+'US Inflation'!$C22)*(1+('Black Market End of Year'!AY21-'Black Market End of Year'!AY20)/'Black Market End of Year'!AY20)-1,"Error")</f>
        <v>1.3607227199460503E-2</v>
      </c>
      <c r="AZ21" s="25">
        <f ca="1">IFERROR((1+'US Inflation'!$C22)*(1+('Black Market End of Year'!AZ21-'Black Market End of Year'!AZ20)/'Black Market End of Year'!AZ20)-1,"Error")</f>
        <v>-9.2233009708738711E-3</v>
      </c>
      <c r="BA21" s="25" t="str">
        <f ca="1">IFERROR((1+'US Inflation'!$C22)*(1+('Black Market End of Year'!BA21-'Black Market End of Year'!BA20)/'Black Market End of Year'!BA20)-1,"Error")</f>
        <v>Error</v>
      </c>
      <c r="BB21" s="25" t="str">
        <f ca="1">IFERROR((1+'US Inflation'!$C22)*(1+('Black Market End of Year'!BB21-'Black Market End of Year'!BB20)/'Black Market End of Year'!BB20)-1,"Error")</f>
        <v>Error</v>
      </c>
      <c r="BC21" s="25">
        <f ca="1">IFERROR((1+'US Inflation'!$C22)*(1+('Black Market End of Year'!BC21-'Black Market End of Year'!BC20)/'Black Market End of Year'!BC20)-1,"Error")</f>
        <v>-3.4191642043056136E-2</v>
      </c>
      <c r="BD21" s="25">
        <f ca="1">IFERROR((1+'US Inflation'!$C22)*(1+('Black Market End of Year'!BD21-'Black Market End of Year'!BD20)/'Black Market End of Year'!BD20)-1,"Error")</f>
        <v>-1</v>
      </c>
      <c r="BE21" s="25" t="str">
        <f ca="1">IFERROR((1+'US Inflation'!$C22)*(1+('Black Market End of Year'!BE21-'Black Market End of Year'!BE20)/'Black Market End of Year'!BE20)-1,"Error")</f>
        <v>Error</v>
      </c>
      <c r="BF21" s="25">
        <f ca="1">IFERROR((1+'US Inflation'!$C22)*(1+('Black Market End of Year'!BF21-'Black Market End of Year'!BF20)/'Black Market End of Year'!BF20)-1,"Error")</f>
        <v>-1.6517463119404829E-2</v>
      </c>
      <c r="BG21" s="25">
        <f ca="1">IFERROR((1+'US Inflation'!$C22)*(1+('Black Market End of Year'!BG21-'Black Market End of Year'!BG20)/'Black Market End of Year'!BG20)-1,"Error")</f>
        <v>3.8848951078320759E-3</v>
      </c>
      <c r="BH21" s="25" t="str">
        <f ca="1">IFERROR((1+'US Inflation'!$C22)*(1+('Black Market End of Year'!BH21-'Black Market End of Year'!BH20)/'Black Market End of Year'!BH20)-1,"Error")</f>
        <v>Error</v>
      </c>
      <c r="BI21" s="25" t="str">
        <f ca="1">IFERROR((1+'US Inflation'!$C22)*(1+('Black Market End of Year'!BI21-'Black Market End of Year'!BI20)/'Black Market End of Year'!BI20)-1,"Error")</f>
        <v>Error</v>
      </c>
      <c r="BJ21" s="25">
        <f ca="1">IFERROR((1+'US Inflation'!$C22)*(1+('Black Market End of Year'!BJ21-'Black Market End of Year'!BJ20)/'Black Market End of Year'!BJ20)-1,"Error")</f>
        <v>-4.3836422477199211E-2</v>
      </c>
      <c r="BK21" s="25">
        <f ca="1">IFERROR((1+'US Inflation'!$C22)*(1+('Black Market End of Year'!BK21-'Black Market End of Year'!BK20)/'Black Market End of Year'!BK20)-1,"Error")</f>
        <v>-1.6517463119404829E-2</v>
      </c>
      <c r="BL21" s="25">
        <f ca="1">IFERROR((1+'US Inflation'!$C22)*(1+('Black Market End of Year'!BL21-'Black Market End of Year'!BL20)/'Black Market End of Year'!BL20)-1,"Error")</f>
        <v>0.39339805825242702</v>
      </c>
      <c r="BM21" s="25">
        <f ca="1">IFERROR((1+'US Inflation'!$C22)*(1+('Black Market End of Year'!BM21-'Black Market End of Year'!BM20)/'Black Market End of Year'!BM20)-1,"Error")</f>
        <v>4.8543689320388328E-2</v>
      </c>
      <c r="BN21" s="25" t="str">
        <f ca="1">IFERROR((1+'US Inflation'!$C22)*(1+('Black Market End of Year'!BN21-'Black Market End of Year'!BN20)/'Black Market End of Year'!BN20)-1,"Error")</f>
        <v>Error</v>
      </c>
      <c r="BO21" s="25" t="str">
        <f ca="1">IFERROR((1+'US Inflation'!$C22)*(1+('Black Market End of Year'!BO21-'Black Market End of Year'!BO20)/'Black Market End of Year'!BO20)-1,"Error")</f>
        <v>Error</v>
      </c>
      <c r="BP21" s="25" t="str">
        <f ca="1">IFERROR((1+'US Inflation'!$C22)*(1+('Black Market End of Year'!BP21-'Black Market End of Year'!BP20)/'Black Market End of Year'!BP20)-1,"Error")</f>
        <v>Error</v>
      </c>
      <c r="BQ21" s="25">
        <f ca="1">IFERROR((1+'US Inflation'!$C22)*(1+('Black Market End of Year'!BQ21-'Black Market End of Year'!BQ20)/'Black Market End of Year'!BQ20)-1,"Error")</f>
        <v>-1</v>
      </c>
      <c r="BR21" s="25" t="str">
        <f ca="1">IFERROR((1+'US Inflation'!$C22)*(1+('Black Market End of Year'!BR21-'Black Market End of Year'!BR20)/'Black Market End of Year'!BR20)-1,"Error")</f>
        <v>Error</v>
      </c>
      <c r="BS21" s="25" t="str">
        <f ca="1">IFERROR((1+'US Inflation'!$C22)*(1+('Black Market End of Year'!BS21-'Black Market End of Year'!BS20)/'Black Market End of Year'!BS20)-1,"Error")</f>
        <v>Error</v>
      </c>
      <c r="BT21" s="25" t="str">
        <f ca="1">IFERROR((1+'US Inflation'!$C22)*(1+('Black Market End of Year'!BT21-'Black Market End of Year'!BT20)/'Black Market End of Year'!BT20)-1,"Error")</f>
        <v>Error</v>
      </c>
      <c r="BU21" s="25" t="str">
        <f ca="1">IFERROR((1+'US Inflation'!$C22)*(1+('Black Market End of Year'!BU21-'Black Market End of Year'!BU20)/'Black Market End of Year'!BU20)-1,"Error")</f>
        <v>Error</v>
      </c>
      <c r="BV21" s="25">
        <f ca="1">IFERROR((1+'US Inflation'!$C22)*(1+('Black Market End of Year'!BV21-'Black Market End of Year'!BV20)/'Black Market End of Year'!BV20)-1,"Error")</f>
        <v>1.1281492907479596E-2</v>
      </c>
      <c r="BW21" s="25">
        <f ca="1">IFERROR((1+'US Inflation'!$C22)*(1+('Black Market End of Year'!BW21-'Black Market End of Year'!BW20)/'Black Market End of Year'!BW20)-1,"Error")</f>
        <v>9.7087378640776656E-3</v>
      </c>
      <c r="BX21" s="25" t="str">
        <f ca="1">IFERROR((1+'US Inflation'!$C22)*(1+('Black Market End of Year'!BX21-'Black Market End of Year'!BX20)/'Black Market End of Year'!BX20)-1,"Error")</f>
        <v>Error</v>
      </c>
      <c r="BY21" s="25" t="str">
        <f ca="1">IFERROR((1+'US Inflation'!$C22)*(1+('Black Market End of Year'!BY21-'Black Market End of Year'!BY20)/'Black Market End of Year'!BY20)-1,"Error")</f>
        <v>Error</v>
      </c>
      <c r="BZ21" s="25" t="str">
        <f ca="1">IFERROR((1+'US Inflation'!$C22)*(1+('Black Market End of Year'!BZ21-'Black Market End of Year'!BZ20)/'Black Market End of Year'!BZ20)-1,"Error")</f>
        <v>Error</v>
      </c>
      <c r="CA21" s="25" t="str">
        <f ca="1">IFERROR((1+'US Inflation'!$C22)*(1+('Black Market End of Year'!CA21-'Black Market End of Year'!CA20)/'Black Market End of Year'!CA20)-1,"Error")</f>
        <v>Error</v>
      </c>
      <c r="CB21" s="25" t="str">
        <f ca="1">IFERROR((1+'US Inflation'!$C22)*(1+('Black Market End of Year'!CB21-'Black Market End of Year'!CB20)/'Black Market End of Year'!CB20)-1,"Error")</f>
        <v>Error</v>
      </c>
      <c r="CC21" s="25">
        <f ca="1">IFERROR((1+'US Inflation'!$C22)*(1+('Black Market End of Year'!CC21-'Black Market End of Year'!CC20)/'Black Market End of Year'!CC20)-1,"Error")</f>
        <v>1.6051129433575451E-2</v>
      </c>
      <c r="CD21" s="25">
        <f ca="1">IFERROR((1+'US Inflation'!$C22)*(1+('Black Market End of Year'!CD21-'Black Market End of Year'!CD20)/'Black Market End of Year'!CD20)-1,"Error")</f>
        <v>2.5569285083848197</v>
      </c>
      <c r="CE21" s="25" t="str">
        <f ca="1">IFERROR((1+'US Inflation'!$C22)*(1+('Black Market End of Year'!CE21-'Black Market End of Year'!CE20)/'Black Market End of Year'!CE20)-1,"Error")</f>
        <v>Error</v>
      </c>
      <c r="CF21" s="25">
        <f ca="1">IFERROR((1+'US Inflation'!$C22)*(1+('Black Market End of Year'!CF21-'Black Market End of Year'!CF20)/'Black Market End of Year'!CF20)-1,"Error")</f>
        <v>4.9048039339301353E-2</v>
      </c>
      <c r="CG21" s="25" t="str">
        <f ca="1">IFERROR((1+'US Inflation'!$C22)*(1+('Black Market End of Year'!CG21-'Black Market End of Year'!CG20)/'Black Market End of Year'!CG20)-1,"Error")</f>
        <v>Error</v>
      </c>
      <c r="CH21" s="25" t="str">
        <f ca="1">IFERROR((1+'US Inflation'!$C22)*(1+('Black Market End of Year'!CH21-'Black Market End of Year'!CH20)/'Black Market End of Year'!CH20)-1,"Error")</f>
        <v>Error</v>
      </c>
      <c r="CI21" s="25" t="str">
        <f ca="1">IFERROR((1+'US Inflation'!$C22)*(1+('Black Market End of Year'!CI21-'Black Market End of Year'!CI20)/'Black Market End of Year'!CI20)-1,"Error")</f>
        <v>Error</v>
      </c>
      <c r="CJ21" s="25" t="str">
        <f ca="1">IFERROR((1+'US Inflation'!$C22)*(1+('Black Market End of Year'!CJ21-'Black Market End of Year'!CJ20)/'Black Market End of Year'!CJ20)-1,"Error")</f>
        <v>Error</v>
      </c>
      <c r="CK21" s="25" t="str">
        <f ca="1">IFERROR((1+'US Inflation'!$C22)*(1+('Black Market End of Year'!CK21-'Black Market End of Year'!CK20)/'Black Market End of Year'!CK20)-1,"Error")</f>
        <v>Error</v>
      </c>
      <c r="CL21" s="25" t="str">
        <f ca="1">IFERROR((1+'US Inflation'!$C22)*(1+('Black Market End of Year'!CL21-'Black Market End of Year'!CL20)/'Black Market End of Year'!CL20)-1,"Error")</f>
        <v>Error</v>
      </c>
      <c r="CM21" s="25">
        <f ca="1">IFERROR((1+'US Inflation'!$C22)*(1+('Black Market End of Year'!CM21-'Black Market End of Year'!CM20)/'Black Market End of Year'!CM20)-1,"Error")</f>
        <v>-1</v>
      </c>
      <c r="CN21" s="25" t="str">
        <f ca="1">IFERROR((1+'US Inflation'!$C22)*(1+('Black Market End of Year'!CN21-'Black Market End of Year'!CN20)/'Black Market End of Year'!CN20)-1,"Error")</f>
        <v>Error</v>
      </c>
      <c r="CO21" s="25" t="str">
        <f ca="1">IFERROR((1+'US Inflation'!$C22)*(1+('Black Market End of Year'!CO21-'Black Market End of Year'!CO20)/'Black Market End of Year'!CO20)-1,"Error")</f>
        <v>Error</v>
      </c>
      <c r="CP21" s="25" t="str">
        <f ca="1">IFERROR((1+'US Inflation'!$C22)*(1+('Black Market End of Year'!CP21-'Black Market End of Year'!CP20)/'Black Market End of Year'!CP20)-1,"Error")</f>
        <v>Error</v>
      </c>
      <c r="CQ21" s="25">
        <f ca="1">IFERROR((1+'US Inflation'!$C22)*(1+('Black Market End of Year'!CQ21-'Black Market End of Year'!CQ20)/'Black Market End of Year'!CQ20)-1,"Error")</f>
        <v>9.7087378640776656E-3</v>
      </c>
      <c r="CR21" s="25">
        <f ca="1">IFERROR((1+'US Inflation'!$C22)*(1+('Black Market End of Year'!CR21-'Black Market End of Year'!CR20)/'Black Market End of Year'!CR20)-1,"Error")</f>
        <v>-3.4043626276636374E-3</v>
      </c>
      <c r="CS21" s="25">
        <f ca="1">IFERROR((1+'US Inflation'!$C22)*(1+('Black Market End of Year'!CS21-'Black Market End of Year'!CS20)/'Black Market End of Year'!CS20)-1,"Error")</f>
        <v>3.5306987556406266E-2</v>
      </c>
      <c r="CT21" s="25">
        <f ca="1">IFERROR((1+'US Inflation'!$C22)*(1+('Black Market End of Year'!CT21-'Black Market End of Year'!CT20)/'Black Market End of Year'!CT20)-1,"Error")</f>
        <v>9.7087378640776656E-3</v>
      </c>
      <c r="CU21" s="25">
        <f ca="1">IFERROR((1+'US Inflation'!$C22)*(1+('Black Market End of Year'!CU21-'Black Market End of Year'!CU20)/'Black Market End of Year'!CU20)-1,"Error")</f>
        <v>0.1927184466019416</v>
      </c>
      <c r="CV21" s="25">
        <f ca="1">IFERROR((1+'US Inflation'!$C22)*(1+('Black Market End of Year'!CV21-'Black Market End of Year'!CV20)/'Black Market End of Year'!CV20)-1,"Error")</f>
        <v>6.5191076223920676</v>
      </c>
      <c r="CW21" s="25">
        <f ca="1">IFERROR((1+'US Inflation'!$C22)*(1+('Black Market End of Year'!CW21-'Black Market End of Year'!CW20)/'Black Market End of Year'!CW20)-1,"Error")</f>
        <v>-1.1709326272433151E-2</v>
      </c>
      <c r="CX21" s="25">
        <f ca="1">IFERROR((1+'US Inflation'!$C22)*(1+('Black Market End of Year'!CX21-'Black Market End of Year'!CX20)/'Black Market End of Year'!CX20)-1,"Error")</f>
        <v>2.1825242718446658E-2</v>
      </c>
      <c r="CY21" s="25">
        <f ca="1">IFERROR((1+'US Inflation'!$C22)*(1+('Black Market End of Year'!CY21-'Black Market End of Year'!CY20)/'Black Market End of Year'!CY20)-1,"Error")</f>
        <v>4.231113608033743E-3</v>
      </c>
      <c r="CZ21" s="25" t="str">
        <f ca="1">IFERROR((1+'US Inflation'!$C22)*(1+('Black Market End of Year'!CZ21-'Black Market End of Year'!CZ20)/'Black Market End of Year'!CZ20)-1,"Error")</f>
        <v>Error</v>
      </c>
      <c r="DA21" s="25">
        <f ca="1">IFERROR((1+'US Inflation'!$C22)*(1+('Black Market End of Year'!DA21-'Black Market End of Year'!DA20)/'Black Market End of Year'!DA20)-1,"Error")</f>
        <v>4.3648527372113888E-2</v>
      </c>
      <c r="DB21" s="25">
        <f ca="1">IFERROR((1+'US Inflation'!$C22)*(1+('Black Market End of Year'!DB21-'Black Market End of Year'!DB20)/'Black Market End of Year'!DB20)-1,"Error")</f>
        <v>1.1329458149573979E-2</v>
      </c>
      <c r="DC21" s="25" t="str">
        <f ca="1">IFERROR((1+'US Inflation'!$C22)*(1+('Black Market End of Year'!DC21-'Black Market End of Year'!DC20)/'Black Market End of Year'!DC20)-1,"Error")</f>
        <v>Error</v>
      </c>
      <c r="DD21" s="25">
        <f ca="1">IFERROR((1+'US Inflation'!$C22)*(1+('Black Market End of Year'!DD21-'Black Market End of Year'!DD20)/'Black Market End of Year'!DD20)-1,"Error")</f>
        <v>2.5651507409300001E-2</v>
      </c>
      <c r="DE21" s="25" t="str">
        <f ca="1">IFERROR((1+'US Inflation'!$C22)*(1+('Black Market End of Year'!DE21-'Black Market End of Year'!DE20)/'Black Market End of Year'!DE20)-1,"Error")</f>
        <v>Error</v>
      </c>
      <c r="DF21" s="25">
        <f ca="1">IFERROR((1+'US Inflation'!$C22)*(1+('Black Market End of Year'!DF21-'Black Market End of Year'!DF20)/'Black Market End of Year'!DF20)-1,"Error")</f>
        <v>-1.148345338762069E-3</v>
      </c>
      <c r="DG21" s="25" t="str">
        <f ca="1">IFERROR((1+'US Inflation'!$C22)*(1+('Black Market End of Year'!DG21-'Black Market End of Year'!DG20)/'Black Market End of Year'!DG20)-1,"Error")</f>
        <v>Error</v>
      </c>
      <c r="DH21" s="25" t="str">
        <f ca="1">IFERROR((1+'US Inflation'!$C22)*(1+('Black Market End of Year'!DH21-'Black Market End of Year'!DH20)/'Black Market End of Year'!DH20)-1,"Error")</f>
        <v>Error</v>
      </c>
      <c r="DI21" s="25" t="str">
        <f ca="1">IFERROR((1+'US Inflation'!$C22)*(1+('Black Market End of Year'!DI21-'Black Market End of Year'!DI20)/'Black Market End of Year'!DI20)-1,"Error")</f>
        <v>Error</v>
      </c>
      <c r="DJ21" s="25" t="str">
        <f ca="1">IFERROR((1+'US Inflation'!$C22)*(1+('Black Market End of Year'!DJ21-'Black Market End of Year'!DJ20)/'Black Market End of Year'!DJ20)-1,"Error")</f>
        <v>Error</v>
      </c>
      <c r="DK21" s="25">
        <f ca="1">IFERROR((1+'US Inflation'!$C22)*(1+('Black Market End of Year'!DK21-'Black Market End of Year'!DK20)/'Black Market End of Year'!DK20)-1,"Error")</f>
        <v>-0.30097087378640774</v>
      </c>
      <c r="DL21" s="25" t="str">
        <f ca="1">IFERROR((1+'US Inflation'!$C22)*(1+('Black Market End of Year'!DL21-'Black Market End of Year'!DL20)/'Black Market End of Year'!DL20)-1,"Error")</f>
        <v>Error</v>
      </c>
      <c r="DM21" s="25">
        <f ca="1">IFERROR((1+'US Inflation'!$C22)*(1+('Black Market End of Year'!DM21-'Black Market End of Year'!DM20)/'Black Market End of Year'!DM20)-1,"Error")</f>
        <v>9.7087378640776656E-3</v>
      </c>
      <c r="DN21" s="25" t="str">
        <f ca="1">IFERROR((1+'US Inflation'!$C22)*(1+('Black Market End of Year'!DN21-'Black Market End of Year'!DN20)/'Black Market End of Year'!DN20)-1,"Error")</f>
        <v>Error</v>
      </c>
      <c r="DO21" s="25">
        <f ca="1">IFERROR((1+'US Inflation'!$C22)*(1+('Black Market End of Year'!DO21-'Black Market End of Year'!DO20)/'Black Market End of Year'!DO20)-1,"Error")</f>
        <v>-0.42446601941747575</v>
      </c>
      <c r="DP21" s="25" t="str">
        <f ca="1">IFERROR((1+'US Inflation'!$C22)*(1+('Black Market End of Year'!DP21-'Black Market End of Year'!DP20)/'Black Market End of Year'!DP20)-1,"Error")</f>
        <v>Error</v>
      </c>
      <c r="DQ21" s="25">
        <f ca="1">IFERROR((1+'US Inflation'!$C22)*(1+('Black Market End of Year'!DQ21-'Black Market End of Year'!DQ20)/'Black Market End of Year'!DQ20)-1,"Error")</f>
        <v>1.1358588742940601E-2</v>
      </c>
      <c r="DR21" s="25" t="str">
        <f ca="1">IFERROR((1+'US Inflation'!$C22)*(1+('Black Market End of Year'!DR21-'Black Market End of Year'!DR20)/'Black Market End of Year'!DR20)-1,"Error")</f>
        <v>Error</v>
      </c>
      <c r="DS21" s="25" t="str">
        <f ca="1">IFERROR((1+'US Inflation'!$C22)*(1+('Black Market End of Year'!DS21-'Black Market End of Year'!DS20)/'Black Market End of Year'!DS20)-1,"Error")</f>
        <v>Error</v>
      </c>
      <c r="DT21" s="25">
        <f ca="1">IFERROR((1+'US Inflation'!$C22)*(1+('Black Market End of Year'!DT21-'Black Market End of Year'!DT20)/'Black Market End of Year'!DT20)-1,"Error")</f>
        <v>4.4526238767997883E-2</v>
      </c>
      <c r="DU21" s="25" t="str">
        <f ca="1">IFERROR((1+'US Inflation'!$C22)*(1+('Black Market End of Year'!DU21-'Black Market End of Year'!DU20)/'Black Market End of Year'!DU20)-1,"Error")</f>
        <v>Error</v>
      </c>
      <c r="DV21" s="25" t="str">
        <f ca="1">IFERROR((1+'US Inflation'!$C22)*(1+('Black Market End of Year'!DV21-'Black Market End of Year'!DV20)/'Black Market End of Year'!DV20)-1,"Error")</f>
        <v>Error</v>
      </c>
      <c r="DW21" s="25">
        <f ca="1">IFERROR((1+'US Inflation'!$C22)*(1+('Black Market End of Year'!DW21-'Black Market End of Year'!DW20)/'Black Market End of Year'!DW20)-1,"Error")</f>
        <v>1.7444409646100834E-2</v>
      </c>
      <c r="DX21" s="25" t="str">
        <f ca="1">IFERROR((1+'US Inflation'!$C22)*(1+('Black Market End of Year'!DX21-'Black Market End of Year'!DX20)/'Black Market End of Year'!DX20)-1,"Error")</f>
        <v>Error</v>
      </c>
      <c r="DY21" s="25" t="str">
        <f ca="1">IFERROR((1+'US Inflation'!$C22)*(1+('Black Market End of Year'!DY21-'Black Market End of Year'!DY20)/'Black Market End of Year'!DY20)-1,"Error")</f>
        <v>Error</v>
      </c>
      <c r="DZ21" s="25" t="str">
        <f ca="1">IFERROR((1+'US Inflation'!$C22)*(1+('Black Market End of Year'!DZ21-'Black Market End of Year'!DZ20)/'Black Market End of Year'!DZ20)-1,"Error")</f>
        <v>Error</v>
      </c>
      <c r="EA21" s="25" t="str">
        <f ca="1">IFERROR((1+'US Inflation'!$C22)*(1+('Black Market End of Year'!EA21-'Black Market End of Year'!EA20)/'Black Market End of Year'!EA20)-1,"Error")</f>
        <v>Error</v>
      </c>
      <c r="EB21" s="25">
        <f ca="1">IFERROR((1+'US Inflation'!$C22)*(1+('Black Market End of Year'!EB21-'Black Market End of Year'!EB20)/'Black Market End of Year'!EB20)-1,"Error")</f>
        <v>-2.3422330097087385E-2</v>
      </c>
      <c r="EC21" s="25" t="str">
        <f ca="1">IFERROR((1+'US Inflation'!$C22)*(1+('Black Market End of Year'!EC21-'Black Market End of Year'!EC20)/'Black Market End of Year'!EC20)-1,"Error")</f>
        <v>Error</v>
      </c>
      <c r="ED21" s="25" t="str">
        <f ca="1">IFERROR((1+'US Inflation'!$C22)*(1+('Black Market End of Year'!ED21-'Black Market End of Year'!ED20)/'Black Market End of Year'!ED20)-1,"Error")</f>
        <v>Error</v>
      </c>
      <c r="EE21" s="25" t="str">
        <f ca="1">IFERROR((1+'US Inflation'!$C22)*(1+('Black Market End of Year'!EE21-'Black Market End of Year'!EE20)/'Black Market End of Year'!EE20)-1,"Error")</f>
        <v>Error</v>
      </c>
      <c r="EF21" s="25" t="str">
        <f ca="1">IFERROR((1+'US Inflation'!$C22)*(1+('Black Market End of Year'!EF21-'Black Market End of Year'!EF20)/'Black Market End of Year'!EF20)-1,"Error")</f>
        <v>Error</v>
      </c>
      <c r="EG21" s="25" t="str">
        <f ca="1">IFERROR((1+'US Inflation'!$C22)*(1+('Black Market End of Year'!EG21-'Black Market End of Year'!EG20)/'Black Market End of Year'!EG20)-1,"Error")</f>
        <v>Error</v>
      </c>
      <c r="EH21" s="25" t="str">
        <f ca="1">IFERROR((1+'US Inflation'!$C22)*(1+('Black Market End of Year'!EH21-'Black Market End of Year'!EH20)/'Black Market End of Year'!EH20)-1,"Error")</f>
        <v>Error</v>
      </c>
      <c r="EI21" s="25" t="str">
        <f ca="1">IFERROR((1+'US Inflation'!$C22)*(1+('Black Market End of Year'!EI21-'Black Market End of Year'!EI20)/'Black Market End of Year'!EI20)-1,"Error")</f>
        <v>Error</v>
      </c>
      <c r="EJ21" s="25" t="str">
        <f ca="1">IFERROR((1+'US Inflation'!$C22)*(1+('Black Market End of Year'!EJ21-'Black Market End of Year'!EJ20)/'Black Market End of Year'!EJ20)-1,"Error")</f>
        <v>Error</v>
      </c>
      <c r="EK21" s="25">
        <f ca="1">IFERROR((1+'US Inflation'!$C22)*(1+('Black Market End of Year'!EK21-'Black Market End of Year'!EK20)/'Black Market End of Year'!EK20)-1,"Error")</f>
        <v>9.7087378640776656E-3</v>
      </c>
      <c r="EL21" s="25" t="str">
        <f ca="1">IFERROR((1+'US Inflation'!$C22)*(1+('Black Market End of Year'!EL21-'Black Market End of Year'!EL20)/'Black Market End of Year'!EL20)-1,"Error")</f>
        <v>Error</v>
      </c>
      <c r="EM21" s="25" t="str">
        <f ca="1">IFERROR((1+'US Inflation'!$C22)*(1+('Black Market End of Year'!EM21-'Black Market End of Year'!EM20)/'Black Market End of Year'!EM20)-1,"Error")</f>
        <v>Error</v>
      </c>
      <c r="EN21" s="25" t="str">
        <f ca="1">IFERROR((1+'US Inflation'!$C22)*(1+('Black Market End of Year'!EN21-'Black Market End of Year'!EN20)/'Black Market End of Year'!EN20)-1,"Error")</f>
        <v>Error</v>
      </c>
      <c r="EO21" s="25" t="str">
        <f ca="1">IFERROR((1+'US Inflation'!$C22)*(1+('Black Market End of Year'!EO21-'Black Market End of Year'!EO20)/'Black Market End of Year'!EO20)-1,"Error")</f>
        <v>Error</v>
      </c>
      <c r="EP21" s="25" t="str">
        <f ca="1">IFERROR((1+'US Inflation'!$C22)*(1+('Black Market End of Year'!EP21-'Black Market End of Year'!EP20)/'Black Market End of Year'!EP20)-1,"Error")</f>
        <v>Error</v>
      </c>
      <c r="EQ21" s="25" t="str">
        <f ca="1">IFERROR((1+'US Inflation'!$C22)*(1+('Black Market End of Year'!EQ21-'Black Market End of Year'!EQ20)/'Black Market End of Year'!EQ20)-1,"Error")</f>
        <v>Error</v>
      </c>
      <c r="ER21" s="25">
        <f ca="1">IFERROR((1+'US Inflation'!$C22)*(1+('Black Market End of Year'!ER21-'Black Market End of Year'!ER20)/'Black Market End of Year'!ER20)-1,"Error")</f>
        <v>-6.1286407766990347E-2</v>
      </c>
      <c r="ES21" s="25" t="str">
        <f ca="1">IFERROR((1+'US Inflation'!$C22)*(1+('Black Market End of Year'!ES21-'Black Market End of Year'!ES20)/'Black Market End of Year'!ES20)-1,"Error")</f>
        <v>Error</v>
      </c>
      <c r="ET21" s="25">
        <f ca="1">IFERROR((1+'US Inflation'!$C22)*(1+('Black Market End of Year'!ET21-'Black Market End of Year'!ET20)/'Black Market End of Year'!ET20)-1,"Error")</f>
        <v>0.33164485718305903</v>
      </c>
      <c r="EU21" s="25" t="str">
        <f ca="1">IFERROR((1+'US Inflation'!$C22)*(1+('Black Market End of Year'!EU21-'Black Market End of Year'!EU20)/'Black Market End of Year'!EU20)-1,"Error")</f>
        <v>Error</v>
      </c>
      <c r="EV21" s="25" t="str">
        <f ca="1">IFERROR((1+'US Inflation'!$C22)*(1+('Black Market End of Year'!EV21-'Black Market End of Year'!EV20)/'Black Market End of Year'!EV20)-1,"Error")</f>
        <v>Error</v>
      </c>
      <c r="EW21" s="25">
        <f ca="1">IFERROR((1+'US Inflation'!$C22)*(1+('Black Market End of Year'!EW21-'Black Market End of Year'!EW20)/'Black Market End of Year'!EW20)-1,"Error")</f>
        <v>0.66601941747572813</v>
      </c>
      <c r="EX21" s="25">
        <f ca="1">IFERROR((1+'US Inflation'!$C22)*(1+('Black Market End of Year'!EX21-'Black Market End of Year'!EX20)/'Black Market End of Year'!EX20)-1,"Error")</f>
        <v>1.1816689300119476E-2</v>
      </c>
      <c r="EY21" s="25">
        <f ca="1">IFERROR((1+'US Inflation'!$C22)*(1+('Black Market End of Year'!EY21-'Black Market End of Year'!EY20)/'Black Market End of Year'!EY20)-1,"Error")</f>
        <v>-1</v>
      </c>
      <c r="EZ21" s="25" t="str">
        <f ca="1">IFERROR((1+'US Inflation'!$C22)*(1+('Black Market End of Year'!EZ21-'Black Market End of Year'!EZ20)/'Black Market End of Year'!EZ20)-1,"Error")</f>
        <v>Error</v>
      </c>
      <c r="FA21" s="25">
        <f ca="1">IFERROR((1+'US Inflation'!$C22)*(1+('Black Market End of Year'!FA21-'Black Market End of Year'!FA20)/'Black Market End of Year'!FA20)-1,"Error")</f>
        <v>1.3607227199460503E-2</v>
      </c>
      <c r="FB21" s="25">
        <f ca="1">IFERROR((1+'US Inflation'!$C22)*(1+('Black Market End of Year'!FB21-'Black Market End of Year'!FB20)/'Black Market End of Year'!FB20)-1,"Error")</f>
        <v>-6.5084501977705878E-2</v>
      </c>
      <c r="FC21" s="25" t="str">
        <f ca="1">IFERROR((1+'US Inflation'!$C22)*(1+('Black Market End of Year'!FC21-'Black Market End of Year'!FC20)/'Black Market End of Year'!FC20)-1,"Error")</f>
        <v>Error</v>
      </c>
      <c r="FD21" s="25">
        <f ca="1">IFERROR((1+'US Inflation'!$C22)*(1+('Black Market End of Year'!FD21-'Black Market End of Year'!FD20)/'Black Market End of Year'!FD20)-1,"Error")</f>
        <v>-1</v>
      </c>
      <c r="FE21" s="25" t="str">
        <f ca="1">IFERROR((1+'US Inflation'!$C22)*(1+('Black Market End of Year'!FE21-'Black Market End of Year'!FE20)/'Black Market End of Year'!FE20)-1,"Error")</f>
        <v>Error</v>
      </c>
      <c r="FF21" s="25" t="str">
        <f ca="1">IFERROR((1+'US Inflation'!$C22)*(1+('Black Market End of Year'!FF21-'Black Market End of Year'!FF20)/'Black Market End of Year'!FF20)-1,"Error")</f>
        <v>Error</v>
      </c>
      <c r="FG21" s="25" t="str">
        <f ca="1">IFERROR((1+'US Inflation'!$C22)*(1+('Black Market End of Year'!FG21-'Black Market End of Year'!FG20)/'Black Market End of Year'!FG20)-1,"Error")</f>
        <v>Error</v>
      </c>
      <c r="FH21" s="25">
        <f ca="1">IFERROR((1+'US Inflation'!$C22)*(1+('Black Market End of Year'!FH21-'Black Market End of Year'!FH20)/'Black Market End of Year'!FH20)-1,"Error")</f>
        <v>7.5934262624068882E-3</v>
      </c>
      <c r="FI21" s="25" t="str">
        <f ca="1">IFERROR((1+'US Inflation'!$C22)*(1+('Black Market End of Year'!FI21-'Black Market End of Year'!FI20)/'Black Market End of Year'!FI20)-1,"Error")</f>
        <v>Error</v>
      </c>
      <c r="FJ21" s="25">
        <f ca="1">IFERROR((1+'US Inflation'!$C22)*(1+('Black Market End of Year'!FJ21-'Black Market End of Year'!FJ20)/'Black Market End of Year'!FJ20)-1,"Error")</f>
        <v>-6.1564820102798401E-2</v>
      </c>
      <c r="FK21" s="25" t="str">
        <f ca="1">IFERROR((1+'US Inflation'!$C22)*(1+('Black Market End of Year'!FK21-'Black Market End of Year'!FK20)/'Black Market End of Year'!FK20)-1,"Error")</f>
        <v>Error</v>
      </c>
      <c r="FL21" s="25" t="str">
        <f ca="1">IFERROR((1+'US Inflation'!$C22)*(1+('Black Market End of Year'!FL21-'Black Market End of Year'!FL20)/'Black Market End of Year'!FL20)-1,"Error")</f>
        <v>Error</v>
      </c>
      <c r="FM21" s="25" t="str">
        <f ca="1">IFERROR((1+'US Inflation'!$C22)*(1+('Black Market End of Year'!FM21-'Black Market End of Year'!FM20)/'Black Market End of Year'!FM20)-1,"Error")</f>
        <v>Error</v>
      </c>
      <c r="FN21" s="25">
        <f ca="1">IFERROR((1+'US Inflation'!$C22)*(1+('Black Market End of Year'!FN21-'Black Market End of Year'!FN20)/'Black Market End of Year'!FN20)-1,"Error")</f>
        <v>-8.676024982994246E-2</v>
      </c>
      <c r="FO21" s="25">
        <f ca="1">IFERROR((1+'US Inflation'!$C22)*(1+('Black Market End of Year'!FO21-'Black Market End of Year'!FO20)/'Black Market End of Year'!FO20)-1,"Error")</f>
        <v>-2.9126213592232109E-3</v>
      </c>
      <c r="FP21" s="25">
        <f ca="1">IFERROR((1+'US Inflation'!$C22)*(1+('Black Market End of Year'!FP21-'Black Market End of Year'!FP20)/'Black Market End of Year'!FP20)-1,"Error")</f>
        <v>3.2950115461972018E-2</v>
      </c>
      <c r="FQ21" s="25" t="str">
        <f ca="1">IFERROR((1+'US Inflation'!$C22)*(1+('Black Market End of Year'!FQ21-'Black Market End of Year'!FQ20)/'Black Market End of Year'!FQ20)-1,"Error")</f>
        <v>Error</v>
      </c>
      <c r="FR21" s="25">
        <f ca="1">IFERROR((1+'US Inflation'!$C22)*(1+('Black Market End of Year'!FR21-'Black Market End of Year'!FR20)/'Black Market End of Year'!FR20)-1,"Error")</f>
        <v>9.7087378640776656E-3</v>
      </c>
      <c r="FS21" s="25">
        <f ca="1">IFERROR((1+'US Inflation'!$C22)*(1+('Black Market End of Year'!FS21-'Black Market End of Year'!FS20)/'Black Market End of Year'!FS20)-1,"Error")</f>
        <v>2.6968716289104133E-3</v>
      </c>
      <c r="FT21" s="25" t="str">
        <f ca="1">IFERROR((1+'US Inflation'!$C22)*(1+('Black Market End of Year'!FT21-'Black Market End of Year'!FT20)/'Black Market End of Year'!FT20)-1,"Error")</f>
        <v>Error</v>
      </c>
      <c r="FU21" s="25" t="str">
        <f ca="1">IFERROR((1+'US Inflation'!$C22)*(1+('Black Market End of Year'!FU21-'Black Market End of Year'!FU20)/'Black Market End of Year'!FU20)-1,"Error")</f>
        <v>Error</v>
      </c>
      <c r="FV21" s="25" t="str">
        <f ca="1">IFERROR((1+'US Inflation'!$C22)*(1+('Black Market End of Year'!FV21-'Black Market End of Year'!FV20)/'Black Market End of Year'!FV20)-1,"Error")</f>
        <v>Error</v>
      </c>
      <c r="FW21" s="25">
        <f ca="1">IFERROR((1+'US Inflation'!$C22)*(1+('Black Market End of Year'!FW21-'Black Market End of Year'!FW20)/'Black Market End of Year'!FW20)-1,"Error")</f>
        <v>-0.16558791801510253</v>
      </c>
      <c r="FX21" s="25">
        <f ca="1">IFERROR((1+'US Inflation'!$C22)*(1+('Black Market End of Year'!FX21-'Black Market End of Year'!FX20)/'Black Market End of Year'!FX20)-1,"Error")</f>
        <v>0.41747572815533984</v>
      </c>
      <c r="FY21" s="25" t="str">
        <f ca="1">IFERROR((1+'US Inflation'!$C22)*(1+('Black Market End of Year'!FY21-'Black Market End of Year'!FY20)/'Black Market End of Year'!FY20)-1,"Error")</f>
        <v>Error</v>
      </c>
      <c r="FZ21" s="25" t="str">
        <f ca="1">IFERROR((1+'US Inflation'!$C22)*(1+('Black Market End of Year'!FZ21-'Black Market End of Year'!FZ20)/'Black Market End of Year'!FZ20)-1,"Error")</f>
        <v>Error</v>
      </c>
      <c r="GA21" s="25" t="str">
        <f ca="1">IFERROR((1+'US Inflation'!$C22)*(1+('Black Market End of Year'!GA21-'Black Market End of Year'!GA20)/'Black Market End of Year'!GA20)-1,"Error")</f>
        <v>Error</v>
      </c>
      <c r="GB21" s="25" t="str">
        <f ca="1">IFERROR((1+'US Inflation'!$C22)*(1+('Black Market End of Year'!GB21-'Black Market End of Year'!GB20)/'Black Market End of Year'!GB20)-1,"Error")</f>
        <v>Error</v>
      </c>
      <c r="GC21" s="25" t="str">
        <f ca="1">IFERROR((1+'US Inflation'!$C22)*(1+('Black Market End of Year'!GC21-'Black Market End of Year'!GC20)/'Black Market End of Year'!GC20)-1,"Error")</f>
        <v>Error</v>
      </c>
      <c r="GD21" s="25" t="str">
        <f ca="1">IFERROR((1+'US Inflation'!$C22)*(1+('Black Market End of Year'!GD21-'Black Market End of Year'!GD20)/'Black Market End of Year'!GD20)-1,"Error")</f>
        <v>Error</v>
      </c>
      <c r="GE21" s="25" t="str">
        <f ca="1">IFERROR((1+'US Inflation'!$C22)*(1+('Black Market End of Year'!GE21-'Black Market End of Year'!GE20)/'Black Market End of Year'!GE20)-1,"Error")</f>
        <v>Error</v>
      </c>
      <c r="GF21" s="25" t="str">
        <f ca="1">IFERROR((1+'US Inflation'!$C22)*(1+('Black Market End of Year'!GF21-'Black Market End of Year'!GF20)/'Black Market End of Year'!GF20)-1,"Error")</f>
        <v>Error</v>
      </c>
      <c r="GG21" s="25" t="str">
        <f ca="1">IFERROR((1+'US Inflation'!$C22)*(1+('Black Market End of Year'!GG21-'Black Market End of Year'!GG20)/'Black Market End of Year'!GG20)-1,"Error")</f>
        <v>Error</v>
      </c>
      <c r="GH21" s="25">
        <f ca="1">IFERROR((1+'US Inflation'!$C22)*(1+('Black Market End of Year'!GH21-'Black Market End of Year'!GH20)/'Black Market End of Year'!GH20)-1,"Error")</f>
        <v>-7.889671510459606E-3</v>
      </c>
      <c r="GI21" s="25" t="str">
        <f ca="1">IFERROR((1+'US Inflation'!$C22)*(1+('Black Market End of Year'!GI21-'Black Market End of Year'!GI20)/'Black Market End of Year'!GI20)-1,"Error")</f>
        <v>Error</v>
      </c>
      <c r="GJ21" s="25">
        <f ca="1">IFERROR((1+'US Inflation'!$C22)*(1+('Black Market End of Year'!GJ21-'Black Market End of Year'!GJ20)/'Black Market End of Year'!GJ20)-1,"Error")</f>
        <v>0.58524271844660181</v>
      </c>
      <c r="GK21" s="25" t="str">
        <f ca="1">IFERROR((1+'US Inflation'!$C22)*(1+('Black Market End of Year'!GK21-'Black Market End of Year'!GK20)/'Black Market End of Year'!GK20)-1,"Error")</f>
        <v>Error</v>
      </c>
      <c r="GL21" s="25" t="str">
        <f ca="1">IFERROR((1+'US Inflation'!$C22)*(1+('Black Market End of Year'!GL21-'Black Market End of Year'!GL20)/'Black Market End of Year'!GL20)-1,"Error")</f>
        <v>Error</v>
      </c>
      <c r="GM21" s="25">
        <f ca="1">IFERROR((1+'US Inflation'!$C22)*(1+('Black Market End of Year'!GM21-'Black Market End of Year'!GM20)/'Black Market End of Year'!GM20)-1,"Error")</f>
        <v>-2.3422330097087385E-2</v>
      </c>
      <c r="GN21" s="25" t="str">
        <f ca="1">IFERROR((1+'US Inflation'!$C22)*(1+('Black Market End of Year'!GN21-'Black Market End of Year'!GN20)/'Black Market End of Year'!GN20)-1,"Error")</f>
        <v>Error</v>
      </c>
      <c r="GO21" s="25" t="str">
        <f ca="1">IFERROR((1+'US Inflation'!$C22)*(1+('Black Market End of Year'!GO21-'Black Market End of Year'!GO20)/'Black Market End of Year'!GO20)-1,"Error")</f>
        <v>Error</v>
      </c>
      <c r="GP21" s="25" t="str">
        <f ca="1">IFERROR((1+'US Inflation'!$C22)*(1+('Black Market End of Year'!GP21-'Black Market End of Year'!GP20)/'Black Market End of Year'!GP20)-1,"Error")</f>
        <v>Error</v>
      </c>
      <c r="GQ21" s="25" t="str">
        <f ca="1">IFERROR((1+'US Inflation'!$C22)*(1+('Black Market End of Year'!GQ21-'Black Market End of Year'!GQ20)/'Black Market End of Year'!GQ20)-1,"Error")</f>
        <v>Error</v>
      </c>
      <c r="GR21" s="25" t="str">
        <f ca="1">IFERROR((1+'US Inflation'!$C22)*(1+('Black Market End of Year'!GR21-'Black Market End of Year'!GR20)/'Black Market End of Year'!GR20)-1,"Error")</f>
        <v>Error</v>
      </c>
      <c r="GS21" s="25">
        <f ca="1">IFERROR((1+'US Inflation'!$C22)*(1+('Black Market End of Year'!GS21-'Black Market End of Year'!GS20)/'Black Market End of Year'!GS20)-1,"Error")</f>
        <v>-7.5728155339805925E-2</v>
      </c>
      <c r="GT21" s="25">
        <f ca="1">IFERROR((1+'US Inflation'!$C22)*(1+('Black Market End of Year'!GT21-'Black Market End of Year'!GT20)/'Black Market End of Year'!GT20)-1,"Error")</f>
        <v>1.1051212503085939E-2</v>
      </c>
      <c r="GU21" s="25">
        <f ca="1">IFERROR((1+'US Inflation'!$C22)*(1+('Black Market End of Year'!GU21-'Black Market End of Year'!GU20)/'Black Market End of Year'!GU20)-1,"Error")</f>
        <v>-7.1067961165048543E-2</v>
      </c>
      <c r="GV21" s="25">
        <f ca="1">IFERROR((1+'US Inflation'!$C22)*(1+('Black Market End of Year'!GV21-'Black Market End of Year'!GV20)/'Black Market End of Year'!GV20)-1,"Error")</f>
        <v>-0.13453536754507645</v>
      </c>
      <c r="GW21" s="25">
        <f ca="1">IFERROR((1+'US Inflation'!$C22)*(1+('Black Market End of Year'!GW21-'Black Market End of Year'!GW20)/'Black Market End of Year'!GW20)-1,"Error")</f>
        <v>-1</v>
      </c>
      <c r="GX21" s="25" t="str">
        <f ca="1">IFERROR((1+'US Inflation'!$C22)*(1+('Black Market End of Year'!GX21-'Black Market End of Year'!GX20)/'Black Market End of Year'!GX20)-1,"Error")</f>
        <v>Error</v>
      </c>
      <c r="GY21" s="25" t="str">
        <f ca="1">IFERROR((1+'US Inflation'!$C22)*(1+('Black Market End of Year'!GY21-'Black Market End of Year'!GY20)/'Black Market End of Year'!GY20)-1,"Error")</f>
        <v>Error</v>
      </c>
      <c r="GZ21" s="25">
        <f ca="1">IFERROR((1+'US Inflation'!$C22)*(1+('Black Market End of Year'!GZ21-'Black Market End of Year'!GZ20)/'Black Market End of Year'!GZ20)-1,"Error")</f>
        <v>1.4612617115481674E-2</v>
      </c>
      <c r="HA21" s="25">
        <f ca="1">IFERROR((1+'US Inflation'!$C22)*(1+('Black Market End of Year'!HA21-'Black Market End of Year'!HA20)/'Black Market End of Year'!HA20)-1,"Error")</f>
        <v>9.7087378640776656E-3</v>
      </c>
      <c r="HB21" s="25">
        <f ca="1">IFERROR((1+'US Inflation'!$C22)*(1+('Black Market End of Year'!HB21-'Black Market End of Year'!HB20)/'Black Market End of Year'!HB20)-1,"Error")</f>
        <v>4.9006010171057657E-3</v>
      </c>
      <c r="HC21" s="25">
        <f ca="1">IFERROR((1+'US Inflation'!$C22)*(1+('Black Market End of Year'!HC21-'Black Market End of Year'!HC20)/'Black Market End of Year'!HC20)-1,"Error")</f>
        <v>-8.3743028299938072E-2</v>
      </c>
      <c r="HD21" s="25" t="str">
        <f ca="1">IFERROR((1+'US Inflation'!$C22)*(1+('Black Market End of Year'!HD21-'Black Market End of Year'!HD20)/'Black Market End of Year'!HD20)-1,"Error")</f>
        <v>Error</v>
      </c>
      <c r="HE21" s="25" t="str">
        <f ca="1">IFERROR((1+'US Inflation'!$C22)*(1+('Black Market End of Year'!HE21-'Black Market End of Year'!HE20)/'Black Market End of Year'!HE20)-1,"Error")</f>
        <v>Error</v>
      </c>
      <c r="HF21" s="25">
        <f ca="1">IFERROR((1+'US Inflation'!$C22)*(1+('Black Market End of Year'!HF21-'Black Market End of Year'!HF20)/'Black Market End of Year'!HF20)-1,"Error")</f>
        <v>1.7043183901831238E-2</v>
      </c>
      <c r="HG21" s="25" t="str">
        <f ca="1">IFERROR((1+'US Inflation'!$C22)*(1+('Black Market End of Year'!HG21-'Black Market End of Year'!HG20)/'Black Market End of Year'!HG20)-1,"Error")</f>
        <v>Error</v>
      </c>
      <c r="HH21" s="25" t="str">
        <f ca="1">IFERROR((1+'US Inflation'!$C22)*(1+('Black Market End of Year'!HH21-'Black Market End of Year'!HH20)/'Black Market End of Year'!HH20)-1,"Error")</f>
        <v>Error</v>
      </c>
      <c r="HI21" s="25" t="str">
        <f ca="1">IFERROR((1+'US Inflation'!$C22)*(1+('Black Market End of Year'!HI21-'Black Market End of Year'!HI20)/'Black Market End of Year'!HI20)-1,"Error")</f>
        <v>Error</v>
      </c>
      <c r="HJ21" s="25" t="str">
        <f ca="1">IFERROR((1+'US Inflation'!$C22)*(1+('Black Market End of Year'!HJ21-'Black Market End of Year'!HJ20)/'Black Market End of Year'!HJ20)-1,"Error")</f>
        <v>Error</v>
      </c>
      <c r="HK21" s="25" t="str">
        <f ca="1">IFERROR((1+'US Inflation'!$C22)*(1+('Black Market End of Year'!HK21-'Black Market End of Year'!HK20)/'Black Market End of Year'!HK20)-1,"Error")</f>
        <v>Error</v>
      </c>
      <c r="HL21" s="25" t="str">
        <f ca="1">IFERROR((1+'US Inflation'!$C22)*(1+('Black Market End of Year'!HL21-'Black Market End of Year'!HL20)/'Black Market End of Year'!HL20)-1,"Error")</f>
        <v>Error</v>
      </c>
      <c r="HM21" s="25">
        <f ca="1">IFERROR((1+'US Inflation'!$C22)*(1+('Black Market End of Year'!HM21-'Black Market End of Year'!HM20)/'Black Market End of Year'!HM20)-1,"Error")</f>
        <v>-0.2894642215030564</v>
      </c>
      <c r="HN21" s="25">
        <f ca="1">IFERROR((1+'US Inflation'!$C22)*(1+('Black Market End of Year'!HN21-'Black Market End of Year'!HN20)/'Black Market End of Year'!HN20)-1,"Error")</f>
        <v>-1.0485436893203914E-2</v>
      </c>
      <c r="HO21" s="25" t="str">
        <f ca="1">IFERROR((1+'US Inflation'!$C22)*(1+('Black Market End of Year'!HO21-'Black Market End of Year'!HO20)/'Black Market End of Year'!HO20)-1,"Error")</f>
        <v>Error</v>
      </c>
      <c r="HP21" s="25" t="str">
        <f ca="1">IFERROR((1+'US Inflation'!$C22)*(1+('Black Market End of Year'!HP21-'Black Market End of Year'!HP20)/'Black Market End of Year'!HP20)-1,"Error")</f>
        <v>Error</v>
      </c>
      <c r="HQ21" s="25" t="str">
        <f ca="1">IFERROR((1+'US Inflation'!$C22)*(1+('Black Market End of Year'!HQ21-'Black Market End of Year'!HQ20)/'Black Market End of Year'!HQ20)-1,"Error")</f>
        <v>Error</v>
      </c>
      <c r="HR21" s="25" t="str">
        <f ca="1">IFERROR((1+'US Inflation'!$C22)*(1+('Black Market End of Year'!HR21-'Black Market End of Year'!HR20)/'Black Market End of Year'!HR20)-1,"Error")</f>
        <v>Error</v>
      </c>
      <c r="HS21" s="25" t="str">
        <f ca="1">IFERROR((1+'US Inflation'!$C22)*(1+('Black Market End of Year'!HS21-'Black Market End of Year'!HS20)/'Black Market End of Year'!HS20)-1,"Error")</f>
        <v>Error</v>
      </c>
      <c r="HT21" s="25" t="str">
        <f ca="1">IFERROR((1+'US Inflation'!$C22)*(1+('Black Market End of Year'!HT21-'Black Market End of Year'!HT20)/'Black Market End of Year'!HT20)-1,"Error")</f>
        <v>Error</v>
      </c>
      <c r="HU21" s="25">
        <f ca="1">IFERROR((1+'US Inflation'!$C22)*(1+('Black Market End of Year'!HU21-'Black Market End of Year'!HU20)/'Black Market End of Year'!HU20)-1,"Error")</f>
        <v>-4.7156726768379231E-3</v>
      </c>
      <c r="HV21" s="25">
        <f ca="1">IFERROR((1+'US Inflation'!$C22)*(1+('Black Market End of Year'!HV21-'Black Market End of Year'!HV20)/'Black Market End of Year'!HV20)-1,"Error")</f>
        <v>9.7087378640776656E-3</v>
      </c>
      <c r="HW21" s="25">
        <f ca="1">IFERROR((1+'US Inflation'!$C22)*(1+('Black Market End of Year'!HW21-'Black Market End of Year'!HW20)/'Black Market End of Year'!HW20)-1,"Error")</f>
        <v>1.9029126213592233</v>
      </c>
      <c r="HX21" s="25" t="str">
        <f ca="1">IFERROR((1+'US Inflation'!$C22)*(1+('Black Market End of Year'!HX21-'Black Market End of Year'!HX20)/'Black Market End of Year'!HX20)-1,"Error")</f>
        <v>Error</v>
      </c>
      <c r="HY21" s="25" t="str">
        <f ca="1">IFERROR((1+'US Inflation'!$C22)*(1+('Black Market End of Year'!HY21-'Black Market End of Year'!HY20)/'Black Market End of Year'!HY20)-1,"Error")</f>
        <v>Error</v>
      </c>
      <c r="HZ21" s="25" t="str">
        <f ca="1">IFERROR((1+'US Inflation'!$C22)*(1+('Black Market End of Year'!HZ21-'Black Market End of Year'!HZ20)/'Black Market End of Year'!HZ20)-1,"Error")</f>
        <v>Error</v>
      </c>
      <c r="IA21" s="25">
        <f ca="1">IFERROR((1+'US Inflation'!$C22)*(1+('Black Market End of Year'!IA21-'Black Market End of Year'!IA20)/'Black Market End of Year'!IA20)-1,"Error")</f>
        <v>2.0952710446082934E-2</v>
      </c>
      <c r="IB21" s="25" t="str">
        <f ca="1">IFERROR((1+'US Inflation'!$C22)*(1+('Black Market End of Year'!IB21-'Black Market End of Year'!IB20)/'Black Market End of Year'!IB20)-1,"Error")</f>
        <v>Error</v>
      </c>
      <c r="IC21" s="25" t="str">
        <f ca="1">IFERROR((1+'US Inflation'!$C22)*(1+('Black Market End of Year'!IC21-'Black Market End of Year'!IC20)/'Black Market End of Year'!IC20)-1,"Error")</f>
        <v>Error</v>
      </c>
      <c r="ID21" s="25" t="str">
        <f ca="1">IFERROR((1+'US Inflation'!$C22)*(1+('Black Market End of Year'!ID21-'Black Market End of Year'!ID20)/'Black Market End of Year'!ID20)-1,"Error")</f>
        <v>Error</v>
      </c>
      <c r="IE21" s="25" t="str">
        <f ca="1">IFERROR((1+'US Inflation'!$C22)*(1+('Black Market End of Year'!IE21-'Black Market End of Year'!IE20)/'Black Market End of Year'!IE20)-1,"Error")</f>
        <v>Error</v>
      </c>
      <c r="IF21" s="25" t="str">
        <f ca="1">IFERROR((1+'US Inflation'!$C22)*(1+('Black Market End of Year'!IF21-'Black Market End of Year'!IF20)/'Black Market End of Year'!IF20)-1,"Error")</f>
        <v>Error</v>
      </c>
      <c r="IG21" s="25" t="str">
        <f ca="1">IFERROR((1+'US Inflation'!$C22)*(1+('Black Market End of Year'!IG21-'Black Market End of Year'!IG20)/'Black Market End of Year'!IG20)-1,"Error")</f>
        <v>Error</v>
      </c>
      <c r="IH21" s="25">
        <f ca="1">IFERROR((1+'US Inflation'!$C22)*(1+('Black Market End of Year'!IH21-'Black Market End of Year'!IH20)/'Black Market End of Year'!IH20)-1,"Error")</f>
        <v>-1</v>
      </c>
    </row>
    <row r="22" spans="1:242" x14ac:dyDescent="0.25">
      <c r="A22" t="str">
        <f t="shared" ca="1" si="4"/>
        <v>1966</v>
      </c>
      <c r="B22" s="25">
        <f ca="1">IFERROR((1+'US Inflation'!$C23)*(1+('Black Market End of Year'!B22-'Black Market End of Year'!B21)/'Black Market End of Year'!B21)-1,"Error")</f>
        <v>6.0550935550935714E-2</v>
      </c>
      <c r="C22" s="25">
        <f ca="1">IFERROR((1+'US Inflation'!$C23)*(1+('Black Market End of Year'!C22-'Black Market End of Year'!C21)/'Black Market End of Year'!C21)-1,"Error")</f>
        <v>1.9230769230769384E-2</v>
      </c>
      <c r="D22" s="25">
        <f ca="1">IFERROR((1+'US Inflation'!$C23)*(1+('Black Market End of Year'!D22-'Black Market End of Year'!D21)/'Black Market End of Year'!D21)-1,"Error")</f>
        <v>4.4593088071349651E-3</v>
      </c>
      <c r="E22" s="25">
        <f>IFERROR((1+'US Inflation'!$C23)*(1+('Black Market End of Year'!E22-'Black Market End of Year'!E21)/'Black Market End of Year'!E21)-1,"Error")</f>
        <v>1.9230769230769384E-2</v>
      </c>
      <c r="F22" s="25" t="str">
        <f ca="1">IFERROR((1+'US Inflation'!$C23)*(1+('Black Market End of Year'!F22-'Black Market End of Year'!F21)/'Black Market End of Year'!F21)-1,"Error")</f>
        <v>Error</v>
      </c>
      <c r="G22" s="25" t="str">
        <f ca="1">IFERROR((1+'US Inflation'!$C23)*(1+('Black Market End of Year'!G22-'Black Market End of Year'!G21)/'Black Market End of Year'!G21)-1,"Error")</f>
        <v>Error</v>
      </c>
      <c r="H22" s="25" t="str">
        <f ca="1">IFERROR((1+'US Inflation'!$C23)*(1+('Black Market End of Year'!H22-'Black Market End of Year'!H21)/'Black Market End of Year'!H21)-1,"Error")</f>
        <v>Error</v>
      </c>
      <c r="I22" s="25" t="str">
        <f ca="1">IFERROR((1+'US Inflation'!$C23)*(1+('Black Market End of Year'!I22-'Black Market End of Year'!I21)/'Black Market End of Year'!I21)-1,"Error")</f>
        <v>Error</v>
      </c>
      <c r="J22" s="25">
        <f ca="1">IFERROR((1+'US Inflation'!$C23)*(1+('Black Market End of Year'!J22-'Black Market End of Year'!J21)/'Black Market End of Year'!J21)-1,"Error")</f>
        <v>0.10553660049627789</v>
      </c>
      <c r="K22" s="25" t="str">
        <f ca="1">IFERROR((1+'US Inflation'!$C23)*(1+('Black Market End of Year'!K22-'Black Market End of Year'!K21)/'Black Market End of Year'!K21)-1,"Error")</f>
        <v>Error</v>
      </c>
      <c r="L22" s="25" t="str">
        <f ca="1">IFERROR((1+'US Inflation'!$C23)*(1+('Black Market End of Year'!L22-'Black Market End of Year'!L21)/'Black Market End of Year'!L21)-1,"Error")</f>
        <v>Error</v>
      </c>
      <c r="M22" s="25">
        <f ca="1">IFERROR((1+'US Inflation'!$C23)*(1+('Black Market End of Year'!M22-'Black Market End of Year'!M21)/'Black Market End of Year'!M21)-1,"Error")</f>
        <v>7.70100939784224E-3</v>
      </c>
      <c r="N22" s="25">
        <f ca="1">IFERROR((1+'US Inflation'!$C23)*(1+('Black Market End of Year'!N22-'Black Market End of Year'!N21)/'Black Market End of Year'!N21)-1,"Error")</f>
        <v>2.1206022659511214E-2</v>
      </c>
      <c r="O22" s="25" t="str">
        <f ca="1">IFERROR((1+'US Inflation'!$C23)*(1+('Black Market End of Year'!O22-'Black Market End of Year'!O21)/'Black Market End of Year'!O21)-1,"Error")</f>
        <v>Error</v>
      </c>
      <c r="P22" s="25" t="str">
        <f ca="1">IFERROR((1+'US Inflation'!$C23)*(1+('Black Market End of Year'!P22-'Black Market End of Year'!P21)/'Black Market End of Year'!P21)-1,"Error")</f>
        <v>Error</v>
      </c>
      <c r="Q22" s="25" t="str">
        <f ca="1">IFERROR((1+'US Inflation'!$C23)*(1+('Black Market End of Year'!Q22-'Black Market End of Year'!Q21)/'Black Market End of Year'!Q21)-1,"Error")</f>
        <v>Error</v>
      </c>
      <c r="R22" s="25" t="str">
        <f ca="1">IFERROR((1+'US Inflation'!$C23)*(1+('Black Market End of Year'!R22-'Black Market End of Year'!R21)/'Black Market End of Year'!R21)-1,"Error")</f>
        <v>Error</v>
      </c>
      <c r="S22" s="25" t="str">
        <f ca="1">IFERROR((1+'US Inflation'!$C23)*(1+('Black Market End of Year'!S22-'Black Market End of Year'!S21)/'Black Market End of Year'!S21)-1,"Error")</f>
        <v>Error</v>
      </c>
      <c r="T22" s="25" t="str">
        <f ca="1">IFERROR((1+'US Inflation'!$C23)*(1+('Black Market End of Year'!T22-'Black Market End of Year'!T21)/'Black Market End of Year'!T21)-1,"Error")</f>
        <v>Error</v>
      </c>
      <c r="U22" s="25">
        <f ca="1">IFERROR((1+'US Inflation'!$C23)*(1+('Black Market End of Year'!U22-'Black Market End of Year'!U21)/'Black Market End of Year'!U21)-1,"Error")</f>
        <v>2.9835010927448113E-2</v>
      </c>
      <c r="V22" s="25" t="str">
        <f ca="1">IFERROR((1+'US Inflation'!$C23)*(1+('Black Market End of Year'!V22-'Black Market End of Year'!V21)/'Black Market End of Year'!V21)-1,"Error")</f>
        <v>Error</v>
      </c>
      <c r="W22" s="25" t="str">
        <f ca="1">IFERROR((1+'US Inflation'!$C23)*(1+('Black Market End of Year'!W22-'Black Market End of Year'!W21)/'Black Market End of Year'!W21)-1,"Error")</f>
        <v>Error</v>
      </c>
      <c r="X22" s="25" t="str">
        <f ca="1">IFERROR((1+'US Inflation'!$C23)*(1+('Black Market End of Year'!X22-'Black Market End of Year'!X21)/'Black Market End of Year'!X21)-1,"Error")</f>
        <v>Error</v>
      </c>
      <c r="Y22" s="25" t="str">
        <f ca="1">IFERROR((1+'US Inflation'!$C23)*(1+('Black Market End of Year'!Y22-'Black Market End of Year'!Y21)/'Black Market End of Year'!Y21)-1,"Error")</f>
        <v>Error</v>
      </c>
      <c r="Z22" s="25">
        <f ca="1">IFERROR((1+'US Inflation'!$C23)*(1+('Black Market End of Year'!Z22-'Black Market End of Year'!Z21)/'Black Market End of Year'!Z21)-1,"Error")</f>
        <v>0.1369904995403004</v>
      </c>
      <c r="AA22" s="25" t="str">
        <f ca="1">IFERROR((1+'US Inflation'!$C23)*(1+('Black Market End of Year'!AA22-'Black Market End of Year'!AA21)/'Black Market End of Year'!AA21)-1,"Error")</f>
        <v>Error</v>
      </c>
      <c r="AB22" s="25" t="str">
        <f ca="1">IFERROR((1+'US Inflation'!$C23)*(1+('Black Market End of Year'!AB22-'Black Market End of Year'!AB21)/'Black Market End of Year'!AB21)-1,"Error")</f>
        <v>Error</v>
      </c>
      <c r="AC22" s="25">
        <f ca="1">IFERROR((1+'US Inflation'!$C23)*(1+('Black Market End of Year'!AC22-'Black Market End of Year'!AC21)/'Black Market End of Year'!AC21)-1,"Error")</f>
        <v>2.386363636363642E-2</v>
      </c>
      <c r="AD22" s="25" t="str">
        <f ca="1">IFERROR((1+'US Inflation'!$C23)*(1+('Black Market End of Year'!AD22-'Black Market End of Year'!AD21)/'Black Market End of Year'!AD21)-1,"Error")</f>
        <v>Error</v>
      </c>
      <c r="AE22" s="25" t="str">
        <f ca="1">IFERROR((1+'US Inflation'!$C23)*(1+('Black Market End of Year'!AE22-'Black Market End of Year'!AE21)/'Black Market End of Year'!AE21)-1,"Error")</f>
        <v>Error</v>
      </c>
      <c r="AF22" s="25">
        <f ca="1">IFERROR((1+'US Inflation'!$C23)*(1+('Black Market End of Year'!AF22-'Black Market End of Year'!AF21)/'Black Market End of Year'!AF21)-1,"Error")</f>
        <v>3.0756803777805652E-2</v>
      </c>
      <c r="AG22" s="25">
        <f ca="1">IFERROR((1+'US Inflation'!$C23)*(1+('Black Market End of Year'!AG22-'Black Market End of Year'!AG21)/'Black Market End of Year'!AG21)-1,"Error")</f>
        <v>-3.9010989010988872E-2</v>
      </c>
      <c r="AH22" s="25" t="str">
        <f ca="1">IFERROR((1+'US Inflation'!$C23)*(1+('Black Market End of Year'!AH22-'Black Market End of Year'!AH21)/'Black Market End of Year'!AH21)-1,"Error")</f>
        <v>Error</v>
      </c>
      <c r="AI22" s="25" t="str">
        <f ca="1">IFERROR((1+'US Inflation'!$C23)*(1+('Black Market End of Year'!AI22-'Black Market End of Year'!AI21)/'Black Market End of Year'!AI21)-1,"Error")</f>
        <v>Error</v>
      </c>
      <c r="AJ22" s="25">
        <f ca="1">IFERROR((1+'US Inflation'!$C23)*(1+('Black Market End of Year'!AJ22-'Black Market End of Year'!AJ21)/'Black Market End of Year'!AJ21)-1,"Error")</f>
        <v>-0.12391961970613641</v>
      </c>
      <c r="AK22" s="25" t="str">
        <f ca="1">IFERROR((1+'US Inflation'!$C23)*(1+('Black Market End of Year'!AK22-'Black Market End of Year'!AK21)/'Black Market End of Year'!AK21)-1,"Error")</f>
        <v>Error</v>
      </c>
      <c r="AL22" s="25">
        <f ca="1">IFERROR((1+'US Inflation'!$C23)*(1+('Black Market End of Year'!AL22-'Black Market End of Year'!AL21)/'Black Market End of Year'!AL21)-1,"Error")</f>
        <v>2.681574239713802E-2</v>
      </c>
      <c r="AM22" s="25" t="str">
        <f ca="1">IFERROR((1+'US Inflation'!$C23)*(1+('Black Market End of Year'!AM22-'Black Market End of Year'!AM21)/'Black Market End of Year'!AM21)-1,"Error")</f>
        <v>Error</v>
      </c>
      <c r="AN22" s="25" t="str">
        <f ca="1">IFERROR((1+'US Inflation'!$C23)*(1+('Black Market End of Year'!AN22-'Black Market End of Year'!AN21)/'Black Market End of Year'!AN21)-1,"Error")</f>
        <v>Error</v>
      </c>
      <c r="AO22" s="25" t="str">
        <f ca="1">IFERROR((1+'US Inflation'!$C23)*(1+('Black Market End of Year'!AO22-'Black Market End of Year'!AO21)/'Black Market End of Year'!AO21)-1,"Error")</f>
        <v>Error</v>
      </c>
      <c r="AP22" s="25" t="str">
        <f ca="1">IFERROR((1+'US Inflation'!$C23)*(1+('Black Market End of Year'!AP22-'Black Market End of Year'!AP21)/'Black Market End of Year'!AP21)-1,"Error")</f>
        <v>Error</v>
      </c>
      <c r="AQ22" s="25">
        <f ca="1">IFERROR((1+'US Inflation'!$C23)*(1+('Black Market End of Year'!AQ22-'Black Market End of Year'!AQ21)/'Black Market End of Year'!AQ21)-1,"Error")</f>
        <v>9.4419924337957317E-2</v>
      </c>
      <c r="AR22" s="25">
        <f ca="1">IFERROR((1+'US Inflation'!$C23)*(1+('Black Market End of Year'!AR22-'Black Market End of Year'!AR21)/'Black Market End of Year'!AR21)-1,"Error")</f>
        <v>-0.24844599844599835</v>
      </c>
      <c r="AS22" s="25" t="str">
        <f ca="1">IFERROR((1+'US Inflation'!$C23)*(1+('Black Market End of Year'!AS22-'Black Market End of Year'!AS21)/'Black Market End of Year'!AS21)-1,"Error")</f>
        <v>Error</v>
      </c>
      <c r="AT22" s="25" t="str">
        <f ca="1">IFERROR((1+'US Inflation'!$C23)*(1+('Black Market End of Year'!AT22-'Black Market End of Year'!AT21)/'Black Market End of Year'!AT21)-1,"Error")</f>
        <v>Error</v>
      </c>
      <c r="AU22" s="25">
        <f ca="1">IFERROR((1+'US Inflation'!$C23)*(1+('Black Market End of Year'!AU22-'Black Market End of Year'!AU21)/'Black Market End of Year'!AU21)-1,"Error")</f>
        <v>9.6992244812408535E-2</v>
      </c>
      <c r="AV22" s="25" t="str">
        <f ca="1">IFERROR((1+'US Inflation'!$C23)*(1+('Black Market End of Year'!AV22-'Black Market End of Year'!AV21)/'Black Market End of Year'!AV21)-1,"Error")</f>
        <v>Error</v>
      </c>
      <c r="AW22" s="25" t="str">
        <f ca="1">IFERROR((1+'US Inflation'!$C23)*(1+('Black Market End of Year'!AW22-'Black Market End of Year'!AW21)/'Black Market End of Year'!AW21)-1,"Error")</f>
        <v>Error</v>
      </c>
      <c r="AX22" s="25">
        <f ca="1">IFERROR((1+'US Inflation'!$C23)*(1+('Black Market End of Year'!AX22-'Black Market End of Year'!AX21)/'Black Market End of Year'!AX21)-1,"Error")</f>
        <v>0.65794871794871823</v>
      </c>
      <c r="AY22" s="25">
        <f ca="1">IFERROR((1+'US Inflation'!$C23)*(1+('Black Market End of Year'!AY22-'Black Market End of Year'!AY21)/'Black Market End of Year'!AY21)-1,"Error")</f>
        <v>0.35374753451676555</v>
      </c>
      <c r="AZ22" s="25">
        <f ca="1">IFERROR((1+'US Inflation'!$C23)*(1+('Black Market End of Year'!AZ22-'Black Market End of Year'!AZ21)/'Black Market End of Year'!AZ21)-1,"Error")</f>
        <v>6.2469377756002586E-3</v>
      </c>
      <c r="BA22" s="25" t="str">
        <f ca="1">IFERROR((1+'US Inflation'!$C23)*(1+('Black Market End of Year'!BA22-'Black Market End of Year'!BA21)/'Black Market End of Year'!BA21)-1,"Error")</f>
        <v>Error</v>
      </c>
      <c r="BB22" s="25" t="str">
        <f ca="1">IFERROR((1+'US Inflation'!$C23)*(1+('Black Market End of Year'!BB22-'Black Market End of Year'!BB21)/'Black Market End of Year'!BB21)-1,"Error")</f>
        <v>Error</v>
      </c>
      <c r="BC22" s="25">
        <f ca="1">IFERROR((1+'US Inflation'!$C23)*(1+('Black Market End of Year'!BC22-'Black Market End of Year'!BC21)/'Black Market End of Year'!BC21)-1,"Error")</f>
        <v>1.9230769230769384E-2</v>
      </c>
      <c r="BD22" s="25" t="str">
        <f ca="1">IFERROR((1+'US Inflation'!$C23)*(1+('Black Market End of Year'!BD22-'Black Market End of Year'!BD21)/'Black Market End of Year'!BD21)-1,"Error")</f>
        <v>Error</v>
      </c>
      <c r="BE22" s="25" t="str">
        <f ca="1">IFERROR((1+'US Inflation'!$C23)*(1+('Black Market End of Year'!BE22-'Black Market End of Year'!BE21)/'Black Market End of Year'!BE21)-1,"Error")</f>
        <v>Error</v>
      </c>
      <c r="BF22" s="25">
        <f ca="1">IFERROR((1+'US Inflation'!$C23)*(1+('Black Market End of Year'!BF22-'Black Market End of Year'!BF21)/'Black Market End of Year'!BF21)-1,"Error")</f>
        <v>6.0000000000000275E-2</v>
      </c>
      <c r="BG22" s="25">
        <f ca="1">IFERROR((1+'US Inflation'!$C23)*(1+('Black Market End of Year'!BG22-'Black Market End of Year'!BG21)/'Black Market End of Year'!BG21)-1,"Error")</f>
        <v>2.0708986445027389E-2</v>
      </c>
      <c r="BH22" s="25" t="str">
        <f ca="1">IFERROR((1+'US Inflation'!$C23)*(1+('Black Market End of Year'!BH22-'Black Market End of Year'!BH21)/'Black Market End of Year'!BH21)-1,"Error")</f>
        <v>Error</v>
      </c>
      <c r="BI22" s="25" t="str">
        <f ca="1">IFERROR((1+'US Inflation'!$C23)*(1+('Black Market End of Year'!BI22-'Black Market End of Year'!BI21)/'Black Market End of Year'!BI21)-1,"Error")</f>
        <v>Error</v>
      </c>
      <c r="BJ22" s="25">
        <f ca="1">IFERROR((1+'US Inflation'!$C23)*(1+('Black Market End of Year'!BJ22-'Black Market End of Year'!BJ21)/'Black Market End of Year'!BJ21)-1,"Error")</f>
        <v>1.9230769230769384E-2</v>
      </c>
      <c r="BK22" s="25">
        <f ca="1">IFERROR((1+'US Inflation'!$C23)*(1+('Black Market End of Year'!BK22-'Black Market End of Year'!BK21)/'Black Market End of Year'!BK21)-1,"Error")</f>
        <v>0.20948717948717976</v>
      </c>
      <c r="BL22" s="25">
        <f ca="1">IFERROR((1+'US Inflation'!$C23)*(1+('Black Market End of Year'!BL22-'Black Market End of Year'!BL21)/'Black Market End of Year'!BL21)-1,"Error")</f>
        <v>-2.5083612040133541E-2</v>
      </c>
      <c r="BM22" s="25">
        <f ca="1">IFERROR((1+'US Inflation'!$C23)*(1+('Black Market End of Year'!BM22-'Black Market End of Year'!BM21)/'Black Market End of Year'!BM21)-1,"Error")</f>
        <v>7.5854700854701029E-2</v>
      </c>
      <c r="BN22" s="25" t="str">
        <f ca="1">IFERROR((1+'US Inflation'!$C23)*(1+('Black Market End of Year'!BN22-'Black Market End of Year'!BN21)/'Black Market End of Year'!BN21)-1,"Error")</f>
        <v>Error</v>
      </c>
      <c r="BO22" s="25" t="str">
        <f ca="1">IFERROR((1+'US Inflation'!$C23)*(1+('Black Market End of Year'!BO22-'Black Market End of Year'!BO21)/'Black Market End of Year'!BO21)-1,"Error")</f>
        <v>Error</v>
      </c>
      <c r="BP22" s="25" t="str">
        <f ca="1">IFERROR((1+'US Inflation'!$C23)*(1+('Black Market End of Year'!BP22-'Black Market End of Year'!BP21)/'Black Market End of Year'!BP21)-1,"Error")</f>
        <v>Error</v>
      </c>
      <c r="BQ22" s="25" t="str">
        <f ca="1">IFERROR((1+'US Inflation'!$C23)*(1+('Black Market End of Year'!BQ22-'Black Market End of Year'!BQ21)/'Black Market End of Year'!BQ21)-1,"Error")</f>
        <v>Error</v>
      </c>
      <c r="BR22" s="25" t="str">
        <f ca="1">IFERROR((1+'US Inflation'!$C23)*(1+('Black Market End of Year'!BR22-'Black Market End of Year'!BR21)/'Black Market End of Year'!BR21)-1,"Error")</f>
        <v>Error</v>
      </c>
      <c r="BS22" s="25" t="str">
        <f ca="1">IFERROR((1+'US Inflation'!$C23)*(1+('Black Market End of Year'!BS22-'Black Market End of Year'!BS21)/'Black Market End of Year'!BS21)-1,"Error")</f>
        <v>Error</v>
      </c>
      <c r="BT22" s="25" t="str">
        <f ca="1">IFERROR((1+'US Inflation'!$C23)*(1+('Black Market End of Year'!BT22-'Black Market End of Year'!BT21)/'Black Market End of Year'!BT21)-1,"Error")</f>
        <v>Error</v>
      </c>
      <c r="BU22" s="25" t="str">
        <f ca="1">IFERROR((1+'US Inflation'!$C23)*(1+('Black Market End of Year'!BU22-'Black Market End of Year'!BU21)/'Black Market End of Year'!BU21)-1,"Error")</f>
        <v>Error</v>
      </c>
      <c r="BV22" s="25">
        <f ca="1">IFERROR((1+'US Inflation'!$C23)*(1+('Black Market End of Year'!BV22-'Black Market End of Year'!BV21)/'Black Market End of Year'!BV21)-1,"Error")</f>
        <v>2.0023328149300301E-2</v>
      </c>
      <c r="BW22" s="25">
        <f ca="1">IFERROR((1+'US Inflation'!$C23)*(1+('Black Market End of Year'!BW22-'Black Market End of Year'!BW21)/'Black Market End of Year'!BW21)-1,"Error")</f>
        <v>3.0682800345721795E-2</v>
      </c>
      <c r="BX22" s="25" t="str">
        <f ca="1">IFERROR((1+'US Inflation'!$C23)*(1+('Black Market End of Year'!BX22-'Black Market End of Year'!BX21)/'Black Market End of Year'!BX21)-1,"Error")</f>
        <v>Error</v>
      </c>
      <c r="BY22" s="25" t="str">
        <f ca="1">IFERROR((1+'US Inflation'!$C23)*(1+('Black Market End of Year'!BY22-'Black Market End of Year'!BY21)/'Black Market End of Year'!BY21)-1,"Error")</f>
        <v>Error</v>
      </c>
      <c r="BZ22" s="25" t="str">
        <f ca="1">IFERROR((1+'US Inflation'!$C23)*(1+('Black Market End of Year'!BZ22-'Black Market End of Year'!BZ21)/'Black Market End of Year'!BZ21)-1,"Error")</f>
        <v>Error</v>
      </c>
      <c r="CA22" s="25" t="str">
        <f ca="1">IFERROR((1+'US Inflation'!$C23)*(1+('Black Market End of Year'!CA22-'Black Market End of Year'!CA21)/'Black Market End of Year'!CA21)-1,"Error")</f>
        <v>Error</v>
      </c>
      <c r="CB22" s="25" t="str">
        <f ca="1">IFERROR((1+'US Inflation'!$C23)*(1+('Black Market End of Year'!CB22-'Black Market End of Year'!CB21)/'Black Market End of Year'!CB21)-1,"Error")</f>
        <v>Error</v>
      </c>
      <c r="CC22" s="25">
        <f ca="1">IFERROR((1+'US Inflation'!$C23)*(1+('Black Market End of Year'!CC22-'Black Market End of Year'!CC21)/'Black Market End of Year'!CC21)-1,"Error")</f>
        <v>1.0323633919139708E-2</v>
      </c>
      <c r="CD22" s="25">
        <f ca="1">IFERROR((1+'US Inflation'!$C23)*(1+('Black Market End of Year'!CD22-'Black Market End of Year'!CD21)/'Black Market End of Year'!CD21)-1,"Error")</f>
        <v>-0.2267904509283819</v>
      </c>
      <c r="CE22" s="25" t="str">
        <f ca="1">IFERROR((1+'US Inflation'!$C23)*(1+('Black Market End of Year'!CE22-'Black Market End of Year'!CE21)/'Black Market End of Year'!CE21)-1,"Error")</f>
        <v>Error</v>
      </c>
      <c r="CF22" s="25">
        <f ca="1">IFERROR((1+'US Inflation'!$C23)*(1+('Black Market End of Year'!CF22-'Black Market End of Year'!CF21)/'Black Market End of Year'!CF21)-1,"Error")</f>
        <v>-3.1730769230769118E-2</v>
      </c>
      <c r="CG22" s="25" t="str">
        <f ca="1">IFERROR((1+'US Inflation'!$C23)*(1+('Black Market End of Year'!CG22-'Black Market End of Year'!CG21)/'Black Market End of Year'!CG21)-1,"Error")</f>
        <v>Error</v>
      </c>
      <c r="CH22" s="25" t="str">
        <f ca="1">IFERROR((1+'US Inflation'!$C23)*(1+('Black Market End of Year'!CH22-'Black Market End of Year'!CH21)/'Black Market End of Year'!CH21)-1,"Error")</f>
        <v>Error</v>
      </c>
      <c r="CI22" s="25" t="str">
        <f ca="1">IFERROR((1+'US Inflation'!$C23)*(1+('Black Market End of Year'!CI22-'Black Market End of Year'!CI21)/'Black Market End of Year'!CI21)-1,"Error")</f>
        <v>Error</v>
      </c>
      <c r="CJ22" s="25" t="str">
        <f ca="1">IFERROR((1+'US Inflation'!$C23)*(1+('Black Market End of Year'!CJ22-'Black Market End of Year'!CJ21)/'Black Market End of Year'!CJ21)-1,"Error")</f>
        <v>Error</v>
      </c>
      <c r="CK22" s="25" t="str">
        <f ca="1">IFERROR((1+'US Inflation'!$C23)*(1+('Black Market End of Year'!CK22-'Black Market End of Year'!CK21)/'Black Market End of Year'!CK21)-1,"Error")</f>
        <v>Error</v>
      </c>
      <c r="CL22" s="25" t="str">
        <f ca="1">IFERROR((1+'US Inflation'!$C23)*(1+('Black Market End of Year'!CL22-'Black Market End of Year'!CL21)/'Black Market End of Year'!CL21)-1,"Error")</f>
        <v>Error</v>
      </c>
      <c r="CM22" s="25" t="str">
        <f ca="1">IFERROR((1+'US Inflation'!$C23)*(1+('Black Market End of Year'!CM22-'Black Market End of Year'!CM21)/'Black Market End of Year'!CM21)-1,"Error")</f>
        <v>Error</v>
      </c>
      <c r="CN22" s="25" t="str">
        <f ca="1">IFERROR((1+'US Inflation'!$C23)*(1+('Black Market End of Year'!CN22-'Black Market End of Year'!CN21)/'Black Market End of Year'!CN21)-1,"Error")</f>
        <v>Error</v>
      </c>
      <c r="CO22" s="25" t="str">
        <f ca="1">IFERROR((1+'US Inflation'!$C23)*(1+('Black Market End of Year'!CO22-'Black Market End of Year'!CO21)/'Black Market End of Year'!CO21)-1,"Error")</f>
        <v>Error</v>
      </c>
      <c r="CP22" s="25" t="str">
        <f ca="1">IFERROR((1+'US Inflation'!$C23)*(1+('Black Market End of Year'!CP22-'Black Market End of Year'!CP21)/'Black Market End of Year'!CP21)-1,"Error")</f>
        <v>Error</v>
      </c>
      <c r="CQ22" s="25">
        <f ca="1">IFERROR((1+'US Inflation'!$C23)*(1+('Black Market End of Year'!CQ22-'Black Market End of Year'!CQ21)/'Black Market End of Year'!CQ21)-1,"Error")</f>
        <v>1.9230769230769384E-2</v>
      </c>
      <c r="CR22" s="25">
        <f ca="1">IFERROR((1+'US Inflation'!$C23)*(1+('Black Market End of Year'!CR22-'Black Market End of Year'!CR21)/'Black Market End of Year'!CR21)-1,"Error")</f>
        <v>2.6383265856950278E-2</v>
      </c>
      <c r="CS22" s="25">
        <f ca="1">IFERROR((1+'US Inflation'!$C23)*(1+('Black Market End of Year'!CS22-'Black Market End of Year'!CS21)/'Black Market End of Year'!CS21)-1,"Error")</f>
        <v>-6.6638489715412641E-2</v>
      </c>
      <c r="CT22" s="25">
        <f ca="1">IFERROR((1+'US Inflation'!$C23)*(1+('Black Market End of Year'!CT22-'Black Market End of Year'!CT21)/'Black Market End of Year'!CT21)-1,"Error")</f>
        <v>1.812290969899677E-2</v>
      </c>
      <c r="CU22" s="25">
        <f ca="1">IFERROR((1+'US Inflation'!$C23)*(1+('Black Market End of Year'!CU22-'Black Market End of Year'!CU21)/'Black Market End of Year'!CU21)-1,"Error")</f>
        <v>0.10012210012210021</v>
      </c>
      <c r="CV22" s="25">
        <f ca="1">IFERROR((1+'US Inflation'!$C23)*(1+('Black Market End of Year'!CV22-'Black Market End of Year'!CV21)/'Black Market End of Year'!CV21)-1,"Error")</f>
        <v>3.6593406593406597</v>
      </c>
      <c r="CW22" s="25">
        <f ca="1">IFERROR((1+'US Inflation'!$C23)*(1+('Black Market End of Year'!CW22-'Black Market End of Year'!CW21)/'Black Market End of Year'!CW21)-1,"Error")</f>
        <v>-2.1790902595856032E-2</v>
      </c>
      <c r="CX22" s="25">
        <f ca="1">IFERROR((1+'US Inflation'!$C23)*(1+('Black Market End of Year'!CX22-'Black Market End of Year'!CX21)/'Black Market End of Year'!CX21)-1,"Error")</f>
        <v>-8.5303801257107237E-3</v>
      </c>
      <c r="CY22" s="25">
        <f ca="1">IFERROR((1+'US Inflation'!$C23)*(1+('Black Market End of Year'!CY22-'Black Market End of Year'!CY21)/'Black Market End of Year'!CY21)-1,"Error")</f>
        <v>1.739100249930603E-2</v>
      </c>
      <c r="CZ22" s="25" t="str">
        <f ca="1">IFERROR((1+'US Inflation'!$C23)*(1+('Black Market End of Year'!CZ22-'Black Market End of Year'!CZ21)/'Black Market End of Year'!CZ21)-1,"Error")</f>
        <v>Error</v>
      </c>
      <c r="DA22" s="25">
        <f ca="1">IFERROR((1+'US Inflation'!$C23)*(1+('Black Market End of Year'!DA22-'Black Market End of Year'!DA21)/'Black Market End of Year'!DA21)-1,"Error")</f>
        <v>-5.8322824716265931E-3</v>
      </c>
      <c r="DB22" s="25">
        <f ca="1">IFERROR((1+'US Inflation'!$C23)*(1+('Black Market End of Year'!DB22-'Black Market End of Year'!DB21)/'Black Market End of Year'!DB21)-1,"Error")</f>
        <v>1.9230769230769384E-2</v>
      </c>
      <c r="DC22" s="25" t="str">
        <f ca="1">IFERROR((1+'US Inflation'!$C23)*(1+('Black Market End of Year'!DC22-'Black Market End of Year'!DC21)/'Black Market End of Year'!DC21)-1,"Error")</f>
        <v>Error</v>
      </c>
      <c r="DD22" s="25">
        <f ca="1">IFERROR((1+'US Inflation'!$C23)*(1+('Black Market End of Year'!DD22-'Black Market End of Year'!DD21)/'Black Market End of Year'!DD21)-1,"Error")</f>
        <v>1.3949780789159094E-2</v>
      </c>
      <c r="DE22" s="25" t="str">
        <f ca="1">IFERROR((1+'US Inflation'!$C23)*(1+('Black Market End of Year'!DE22-'Black Market End of Year'!DE21)/'Black Market End of Year'!DE21)-1,"Error")</f>
        <v>Error</v>
      </c>
      <c r="DF22" s="25">
        <f ca="1">IFERROR((1+'US Inflation'!$C23)*(1+('Black Market End of Year'!DF22-'Black Market End of Year'!DF21)/'Black Market End of Year'!DF21)-1,"Error")</f>
        <v>-1</v>
      </c>
      <c r="DG22" s="25" t="str">
        <f ca="1">IFERROR((1+'US Inflation'!$C23)*(1+('Black Market End of Year'!DG22-'Black Market End of Year'!DG21)/'Black Market End of Year'!DG21)-1,"Error")</f>
        <v>Error</v>
      </c>
      <c r="DH22" s="25" t="str">
        <f ca="1">IFERROR((1+'US Inflation'!$C23)*(1+('Black Market End of Year'!DH22-'Black Market End of Year'!DH21)/'Black Market End of Year'!DH21)-1,"Error")</f>
        <v>Error</v>
      </c>
      <c r="DI22" s="25" t="str">
        <f ca="1">IFERROR((1+'US Inflation'!$C23)*(1+('Black Market End of Year'!DI22-'Black Market End of Year'!DI21)/'Black Market End of Year'!DI21)-1,"Error")</f>
        <v>Error</v>
      </c>
      <c r="DJ22" s="25" t="str">
        <f ca="1">IFERROR((1+'US Inflation'!$C23)*(1+('Black Market End of Year'!DJ22-'Black Market End of Year'!DJ21)/'Black Market End of Year'!DJ21)-1,"Error")</f>
        <v>Error</v>
      </c>
      <c r="DK22" s="25">
        <f ca="1">IFERROR((1+'US Inflation'!$C23)*(1+('Black Market End of Year'!DK22-'Black Market End of Year'!DK21)/'Black Market End of Year'!DK21)-1,"Error")</f>
        <v>6.4529914529914745E-2</v>
      </c>
      <c r="DL22" s="25" t="str">
        <f ca="1">IFERROR((1+'US Inflation'!$C23)*(1+('Black Market End of Year'!DL22-'Black Market End of Year'!DL21)/'Black Market End of Year'!DL21)-1,"Error")</f>
        <v>Error</v>
      </c>
      <c r="DM22" s="25">
        <f ca="1">IFERROR((1+'US Inflation'!$C23)*(1+('Black Market End of Year'!DM22-'Black Market End of Year'!DM21)/'Black Market End of Year'!DM21)-1,"Error")</f>
        <v>1.9230769230769384E-2</v>
      </c>
      <c r="DN22" s="25" t="str">
        <f ca="1">IFERROR((1+'US Inflation'!$C23)*(1+('Black Market End of Year'!DN22-'Black Market End of Year'!DN21)/'Black Market End of Year'!DN21)-1,"Error")</f>
        <v>Error</v>
      </c>
      <c r="DO22" s="25">
        <f ca="1">IFERROR((1+'US Inflation'!$C23)*(1+('Black Market End of Year'!DO22-'Black Market End of Year'!DO21)/'Black Market End of Year'!DO21)-1,"Error")</f>
        <v>-4.335357624831282E-2</v>
      </c>
      <c r="DP22" s="25" t="str">
        <f ca="1">IFERROR((1+'US Inflation'!$C23)*(1+('Black Market End of Year'!DP22-'Black Market End of Year'!DP21)/'Black Market End of Year'!DP21)-1,"Error")</f>
        <v>Error</v>
      </c>
      <c r="DQ22" s="25">
        <f ca="1">IFERROR((1+'US Inflation'!$C23)*(1+('Black Market End of Year'!DQ22-'Black Market End of Year'!DQ21)/'Black Market End of Year'!DQ21)-1,"Error")</f>
        <v>4.7496549127870713E-2</v>
      </c>
      <c r="DR22" s="25" t="str">
        <f ca="1">IFERROR((1+'US Inflation'!$C23)*(1+('Black Market End of Year'!DR22-'Black Market End of Year'!DR21)/'Black Market End of Year'!DR21)-1,"Error")</f>
        <v>Error</v>
      </c>
      <c r="DS22" s="25" t="str">
        <f ca="1">IFERROR((1+'US Inflation'!$C23)*(1+('Black Market End of Year'!DS22-'Black Market End of Year'!DS21)/'Black Market End of Year'!DS21)-1,"Error")</f>
        <v>Error</v>
      </c>
      <c r="DT22" s="25">
        <f ca="1">IFERROR((1+'US Inflation'!$C23)*(1+('Black Market End of Year'!DT22-'Black Market End of Year'!DT21)/'Black Market End of Year'!DT21)-1,"Error")</f>
        <v>1.0519290040767126E-2</v>
      </c>
      <c r="DU22" s="25" t="str">
        <f ca="1">IFERROR((1+'US Inflation'!$C23)*(1+('Black Market End of Year'!DU22-'Black Market End of Year'!DU21)/'Black Market End of Year'!DU21)-1,"Error")</f>
        <v>Error</v>
      </c>
      <c r="DV22" s="25" t="str">
        <f ca="1">IFERROR((1+'US Inflation'!$C23)*(1+('Black Market End of Year'!DV22-'Black Market End of Year'!DV21)/'Black Market End of Year'!DV21)-1,"Error")</f>
        <v>Error</v>
      </c>
      <c r="DW22" s="25">
        <f ca="1">IFERROR((1+'US Inflation'!$C23)*(1+('Black Market End of Year'!DW22-'Black Market End of Year'!DW21)/'Black Market End of Year'!DW21)-1,"Error")</f>
        <v>2.9835010927448113E-2</v>
      </c>
      <c r="DX22" s="25" t="str">
        <f ca="1">IFERROR((1+'US Inflation'!$C23)*(1+('Black Market End of Year'!DX22-'Black Market End of Year'!DX21)/'Black Market End of Year'!DX21)-1,"Error")</f>
        <v>Error</v>
      </c>
      <c r="DY22" s="25" t="str">
        <f ca="1">IFERROR((1+'US Inflation'!$C23)*(1+('Black Market End of Year'!DY22-'Black Market End of Year'!DY21)/'Black Market End of Year'!DY21)-1,"Error")</f>
        <v>Error</v>
      </c>
      <c r="DZ22" s="25" t="str">
        <f ca="1">IFERROR((1+'US Inflation'!$C23)*(1+('Black Market End of Year'!DZ22-'Black Market End of Year'!DZ21)/'Black Market End of Year'!DZ21)-1,"Error")</f>
        <v>Error</v>
      </c>
      <c r="EA22" s="25" t="str">
        <f ca="1">IFERROR((1+'US Inflation'!$C23)*(1+('Black Market End of Year'!EA22-'Black Market End of Year'!EA21)/'Black Market End of Year'!EA21)-1,"Error")</f>
        <v>Error</v>
      </c>
      <c r="EB22" s="25">
        <f ca="1">IFERROR((1+'US Inflation'!$C23)*(1+('Black Market End of Year'!EB22-'Black Market End of Year'!EB21)/'Black Market End of Year'!EB21)-1,"Error")</f>
        <v>3.0756803777805652E-2</v>
      </c>
      <c r="EC22" s="25" t="str">
        <f ca="1">IFERROR((1+'US Inflation'!$C23)*(1+('Black Market End of Year'!EC22-'Black Market End of Year'!EC21)/'Black Market End of Year'!EC21)-1,"Error")</f>
        <v>Error</v>
      </c>
      <c r="ED22" s="25" t="str">
        <f ca="1">IFERROR((1+'US Inflation'!$C23)*(1+('Black Market End of Year'!ED22-'Black Market End of Year'!ED21)/'Black Market End of Year'!ED21)-1,"Error")</f>
        <v>Error</v>
      </c>
      <c r="EE22" s="25" t="str">
        <f ca="1">IFERROR((1+'US Inflation'!$C23)*(1+('Black Market End of Year'!EE22-'Black Market End of Year'!EE21)/'Black Market End of Year'!EE21)-1,"Error")</f>
        <v>Error</v>
      </c>
      <c r="EF22" s="25" t="str">
        <f ca="1">IFERROR((1+'US Inflation'!$C23)*(1+('Black Market End of Year'!EF22-'Black Market End of Year'!EF21)/'Black Market End of Year'!EF21)-1,"Error")</f>
        <v>Error</v>
      </c>
      <c r="EG22" s="25" t="str">
        <f ca="1">IFERROR((1+'US Inflation'!$C23)*(1+('Black Market End of Year'!EG22-'Black Market End of Year'!EG21)/'Black Market End of Year'!EG21)-1,"Error")</f>
        <v>Error</v>
      </c>
      <c r="EH22" s="25" t="str">
        <f ca="1">IFERROR((1+'US Inflation'!$C23)*(1+('Black Market End of Year'!EH22-'Black Market End of Year'!EH21)/'Black Market End of Year'!EH21)-1,"Error")</f>
        <v>Error</v>
      </c>
      <c r="EI22" s="25" t="str">
        <f ca="1">IFERROR((1+'US Inflation'!$C23)*(1+('Black Market End of Year'!EI22-'Black Market End of Year'!EI21)/'Black Market End of Year'!EI21)-1,"Error")</f>
        <v>Error</v>
      </c>
      <c r="EJ22" s="25" t="str">
        <f ca="1">IFERROR((1+'US Inflation'!$C23)*(1+('Black Market End of Year'!EJ22-'Black Market End of Year'!EJ21)/'Black Market End of Year'!EJ21)-1,"Error")</f>
        <v>Error</v>
      </c>
      <c r="EK22" s="25">
        <f ca="1">IFERROR((1+'US Inflation'!$C23)*(1+('Black Market End of Year'!EK22-'Black Market End of Year'!EK21)/'Black Market End of Year'!EK21)-1,"Error")</f>
        <v>1.9230769230769384E-2</v>
      </c>
      <c r="EL22" s="25" t="str">
        <f ca="1">IFERROR((1+'US Inflation'!$C23)*(1+('Black Market End of Year'!EL22-'Black Market End of Year'!EL21)/'Black Market End of Year'!EL21)-1,"Error")</f>
        <v>Error</v>
      </c>
      <c r="EM22" s="25" t="str">
        <f ca="1">IFERROR((1+'US Inflation'!$C23)*(1+('Black Market End of Year'!EM22-'Black Market End of Year'!EM21)/'Black Market End of Year'!EM21)-1,"Error")</f>
        <v>Error</v>
      </c>
      <c r="EN22" s="25" t="str">
        <f ca="1">IFERROR((1+'US Inflation'!$C23)*(1+('Black Market End of Year'!EN22-'Black Market End of Year'!EN21)/'Black Market End of Year'!EN21)-1,"Error")</f>
        <v>Error</v>
      </c>
      <c r="EO22" s="25" t="str">
        <f ca="1">IFERROR((1+'US Inflation'!$C23)*(1+('Black Market End of Year'!EO22-'Black Market End of Year'!EO21)/'Black Market End of Year'!EO21)-1,"Error")</f>
        <v>Error</v>
      </c>
      <c r="EP22" s="25" t="str">
        <f ca="1">IFERROR((1+'US Inflation'!$C23)*(1+('Black Market End of Year'!EP22-'Black Market End of Year'!EP21)/'Black Market End of Year'!EP21)-1,"Error")</f>
        <v>Error</v>
      </c>
      <c r="EQ22" s="25" t="str">
        <f ca="1">IFERROR((1+'US Inflation'!$C23)*(1+('Black Market End of Year'!EQ22-'Black Market End of Year'!EQ21)/'Black Market End of Year'!EQ21)-1,"Error")</f>
        <v>Error</v>
      </c>
      <c r="ER22" s="25">
        <f ca="1">IFERROR((1+'US Inflation'!$C23)*(1+('Black Market End of Year'!ER22-'Black Market End of Year'!ER21)/'Black Market End of Year'!ER21)-1,"Error")</f>
        <v>-2.3594053005817517E-2</v>
      </c>
      <c r="ES22" s="25" t="str">
        <f ca="1">IFERROR((1+'US Inflation'!$C23)*(1+('Black Market End of Year'!ES22-'Black Market End of Year'!ES21)/'Black Market End of Year'!ES21)-1,"Error")</f>
        <v>Error</v>
      </c>
      <c r="ET22" s="25">
        <f ca="1">IFERROR((1+'US Inflation'!$C23)*(1+('Black Market End of Year'!ET22-'Black Market End of Year'!ET21)/'Black Market End of Year'!ET21)-1,"Error")</f>
        <v>-1.4370245139475712E-2</v>
      </c>
      <c r="EU22" s="25" t="str">
        <f ca="1">IFERROR((1+'US Inflation'!$C23)*(1+('Black Market End of Year'!EU22-'Black Market End of Year'!EU21)/'Black Market End of Year'!EU21)-1,"Error")</f>
        <v>Error</v>
      </c>
      <c r="EV22" s="25" t="str">
        <f ca="1">IFERROR((1+'US Inflation'!$C23)*(1+('Black Market End of Year'!EV22-'Black Market End of Year'!EV21)/'Black Market End of Year'!EV21)-1,"Error")</f>
        <v>Error</v>
      </c>
      <c r="EW22" s="25">
        <f ca="1">IFERROR((1+'US Inflation'!$C23)*(1+('Black Market End of Year'!EW22-'Black Market End of Year'!EW21)/'Black Market End of Year'!EW21)-1,"Error")</f>
        <v>0.11188811188811187</v>
      </c>
      <c r="EX22" s="25">
        <f ca="1">IFERROR((1+'US Inflation'!$C23)*(1+('Black Market End of Year'!EX22-'Black Market End of Year'!EX21)/'Black Market End of Year'!EX21)-1,"Error")</f>
        <v>2.3477564102564186E-2</v>
      </c>
      <c r="EY22" s="25" t="str">
        <f ca="1">IFERROR((1+'US Inflation'!$C23)*(1+('Black Market End of Year'!EY22-'Black Market End of Year'!EY21)/'Black Market End of Year'!EY21)-1,"Error")</f>
        <v>Error</v>
      </c>
      <c r="EZ22" s="25" t="str">
        <f ca="1">IFERROR((1+'US Inflation'!$C23)*(1+('Black Market End of Year'!EZ22-'Black Market End of Year'!EZ21)/'Black Market End of Year'!EZ21)-1,"Error")</f>
        <v>Error</v>
      </c>
      <c r="FA22" s="25">
        <f ca="1">IFERROR((1+'US Inflation'!$C23)*(1+('Black Market End of Year'!FA22-'Black Market End of Year'!FA21)/'Black Market End of Year'!FA21)-1,"Error")</f>
        <v>0.35374753451676555</v>
      </c>
      <c r="FB22" s="25">
        <f ca="1">IFERROR((1+'US Inflation'!$C23)*(1+('Black Market End of Year'!FB22-'Black Market End of Year'!FB21)/'Black Market End of Year'!FB21)-1,"Error")</f>
        <v>6.3822115384615463E-2</v>
      </c>
      <c r="FC22" s="25" t="str">
        <f ca="1">IFERROR((1+'US Inflation'!$C23)*(1+('Black Market End of Year'!FC22-'Black Market End of Year'!FC21)/'Black Market End of Year'!FC21)-1,"Error")</f>
        <v>Error</v>
      </c>
      <c r="FD22" s="25" t="str">
        <f ca="1">IFERROR((1+'US Inflation'!$C23)*(1+('Black Market End of Year'!FD22-'Black Market End of Year'!FD21)/'Black Market End of Year'!FD21)-1,"Error")</f>
        <v>Error</v>
      </c>
      <c r="FE22" s="25" t="str">
        <f ca="1">IFERROR((1+'US Inflation'!$C23)*(1+('Black Market End of Year'!FE22-'Black Market End of Year'!FE21)/'Black Market End of Year'!FE21)-1,"Error")</f>
        <v>Error</v>
      </c>
      <c r="FF22" s="25" t="str">
        <f ca="1">IFERROR((1+'US Inflation'!$C23)*(1+('Black Market End of Year'!FF22-'Black Market End of Year'!FF21)/'Black Market End of Year'!FF21)-1,"Error")</f>
        <v>Error</v>
      </c>
      <c r="FG22" s="25" t="str">
        <f ca="1">IFERROR((1+'US Inflation'!$C23)*(1+('Black Market End of Year'!FG22-'Black Market End of Year'!FG21)/'Black Market End of Year'!FG21)-1,"Error")</f>
        <v>Error</v>
      </c>
      <c r="FH22" s="25">
        <f ca="1">IFERROR((1+'US Inflation'!$C23)*(1+('Black Market End of Year'!FH22-'Black Market End of Year'!FH21)/'Black Market End of Year'!FH21)-1,"Error")</f>
        <v>1.9944016794961827E-2</v>
      </c>
      <c r="FI22" s="25" t="str">
        <f ca="1">IFERROR((1+'US Inflation'!$C23)*(1+('Black Market End of Year'!FI22-'Black Market End of Year'!FI21)/'Black Market End of Year'!FI21)-1,"Error")</f>
        <v>Error</v>
      </c>
      <c r="FJ22" s="25">
        <f ca="1">IFERROR((1+'US Inflation'!$C23)*(1+('Black Market End of Year'!FJ22-'Black Market End of Year'!FJ21)/'Black Market End of Year'!FJ21)-1,"Error")</f>
        <v>-1.2171372930858126E-4</v>
      </c>
      <c r="FK22" s="25" t="str">
        <f ca="1">IFERROR((1+'US Inflation'!$C23)*(1+('Black Market End of Year'!FK22-'Black Market End of Year'!FK21)/'Black Market End of Year'!FK21)-1,"Error")</f>
        <v>Error</v>
      </c>
      <c r="FL22" s="25" t="str">
        <f ca="1">IFERROR((1+'US Inflation'!$C23)*(1+('Black Market End of Year'!FL22-'Black Market End of Year'!FL21)/'Black Market End of Year'!FL21)-1,"Error")</f>
        <v>Error</v>
      </c>
      <c r="FM22" s="25" t="str">
        <f ca="1">IFERROR((1+'US Inflation'!$C23)*(1+('Black Market End of Year'!FM22-'Black Market End of Year'!FM21)/'Black Market End of Year'!FM21)-1,"Error")</f>
        <v>Error</v>
      </c>
      <c r="FN22" s="25">
        <f ca="1">IFERROR((1+'US Inflation'!$C23)*(1+('Black Market End of Year'!FN22-'Black Market End of Year'!FN21)/'Black Market End of Year'!FN21)-1,"Error")</f>
        <v>4.8754062838571866E-3</v>
      </c>
      <c r="FO22" s="25">
        <f ca="1">IFERROR((1+'US Inflation'!$C23)*(1+('Black Market End of Year'!FO22-'Black Market End of Year'!FO21)/'Black Market End of Year'!FO21)-1,"Error")</f>
        <v>1.0015301154541634E-2</v>
      </c>
      <c r="FP22" s="25">
        <f ca="1">IFERROR((1+'US Inflation'!$C23)*(1+('Black Market End of Year'!FP22-'Black Market End of Year'!FP21)/'Black Market End of Year'!FP21)-1,"Error")</f>
        <v>1.1586538461538565E-2</v>
      </c>
      <c r="FQ22" s="25" t="str">
        <f ca="1">IFERROR((1+'US Inflation'!$C23)*(1+('Black Market End of Year'!FQ22-'Black Market End of Year'!FQ21)/'Black Market End of Year'!FQ21)-1,"Error")</f>
        <v>Error</v>
      </c>
      <c r="FR22" s="25">
        <f ca="1">IFERROR((1+'US Inflation'!$C23)*(1+('Black Market End of Year'!FR22-'Black Market End of Year'!FR21)/'Black Market End of Year'!FR21)-1,"Error")</f>
        <v>0.1357142857142859</v>
      </c>
      <c r="FS22" s="25">
        <f ca="1">IFERROR((1+'US Inflation'!$C23)*(1+('Black Market End of Year'!FS22-'Black Market End of Year'!FS21)/'Black Market End of Year'!FS21)-1,"Error")</f>
        <v>2.635825712748785E-2</v>
      </c>
      <c r="FT22" s="25" t="str">
        <f ca="1">IFERROR((1+'US Inflation'!$C23)*(1+('Black Market End of Year'!FT22-'Black Market End of Year'!FT21)/'Black Market End of Year'!FT21)-1,"Error")</f>
        <v>Error</v>
      </c>
      <c r="FU22" s="25" t="str">
        <f ca="1">IFERROR((1+'US Inflation'!$C23)*(1+('Black Market End of Year'!FU22-'Black Market End of Year'!FU21)/'Black Market End of Year'!FU21)-1,"Error")</f>
        <v>Error</v>
      </c>
      <c r="FV22" s="25" t="str">
        <f ca="1">IFERROR((1+'US Inflation'!$C23)*(1+('Black Market End of Year'!FV22-'Black Market End of Year'!FV21)/'Black Market End of Year'!FV21)-1,"Error")</f>
        <v>Error</v>
      </c>
      <c r="FW22" s="25">
        <f ca="1">IFERROR((1+'US Inflation'!$C23)*(1+('Black Market End of Year'!FW22-'Black Market End of Year'!FW21)/'Black Market End of Year'!FW21)-1,"Error")</f>
        <v>0.25048480930833894</v>
      </c>
      <c r="FX22" s="25">
        <f ca="1">IFERROR((1+'US Inflation'!$C23)*(1+('Black Market End of Year'!FX22-'Black Market End of Year'!FX21)/'Black Market End of Year'!FX21)-1,"Error")</f>
        <v>0.21469968387776617</v>
      </c>
      <c r="FY22" s="25" t="str">
        <f ca="1">IFERROR((1+'US Inflation'!$C23)*(1+('Black Market End of Year'!FY22-'Black Market End of Year'!FY21)/'Black Market End of Year'!FY21)-1,"Error")</f>
        <v>Error</v>
      </c>
      <c r="FZ22" s="25" t="str">
        <f ca="1">IFERROR((1+'US Inflation'!$C23)*(1+('Black Market End of Year'!FZ22-'Black Market End of Year'!FZ21)/'Black Market End of Year'!FZ21)-1,"Error")</f>
        <v>Error</v>
      </c>
      <c r="GA22" s="25" t="str">
        <f ca="1">IFERROR((1+'US Inflation'!$C23)*(1+('Black Market End of Year'!GA22-'Black Market End of Year'!GA21)/'Black Market End of Year'!GA21)-1,"Error")</f>
        <v>Error</v>
      </c>
      <c r="GB22" s="25" t="str">
        <f ca="1">IFERROR((1+'US Inflation'!$C23)*(1+('Black Market End of Year'!GB22-'Black Market End of Year'!GB21)/'Black Market End of Year'!GB21)-1,"Error")</f>
        <v>Error</v>
      </c>
      <c r="GC22" s="25" t="str">
        <f ca="1">IFERROR((1+'US Inflation'!$C23)*(1+('Black Market End of Year'!GC22-'Black Market End of Year'!GC21)/'Black Market End of Year'!GC21)-1,"Error")</f>
        <v>Error</v>
      </c>
      <c r="GD22" s="25" t="str">
        <f ca="1">IFERROR((1+'US Inflation'!$C23)*(1+('Black Market End of Year'!GD22-'Black Market End of Year'!GD21)/'Black Market End of Year'!GD21)-1,"Error")</f>
        <v>Error</v>
      </c>
      <c r="GE22" s="25" t="str">
        <f ca="1">IFERROR((1+'US Inflation'!$C23)*(1+('Black Market End of Year'!GE22-'Black Market End of Year'!GE21)/'Black Market End of Year'!GE21)-1,"Error")</f>
        <v>Error</v>
      </c>
      <c r="GF22" s="25" t="str">
        <f ca="1">IFERROR((1+'US Inflation'!$C23)*(1+('Black Market End of Year'!GF22-'Black Market End of Year'!GF21)/'Black Market End of Year'!GF21)-1,"Error")</f>
        <v>Error</v>
      </c>
      <c r="GG22" s="25" t="str">
        <f ca="1">IFERROR((1+'US Inflation'!$C23)*(1+('Black Market End of Year'!GG22-'Black Market End of Year'!GG21)/'Black Market End of Year'!GG21)-1,"Error")</f>
        <v>Error</v>
      </c>
      <c r="GH22" s="25">
        <f ca="1">IFERROR((1+'US Inflation'!$C23)*(1+('Black Market End of Year'!GH22-'Black Market End of Year'!GH21)/'Black Market End of Year'!GH21)-1,"Error")</f>
        <v>1.6970834044004901E-2</v>
      </c>
      <c r="GI22" s="25" t="str">
        <f ca="1">IFERROR((1+'US Inflation'!$C23)*(1+('Black Market End of Year'!GI22-'Black Market End of Year'!GI21)/'Black Market End of Year'!GI21)-1,"Error")</f>
        <v>Error</v>
      </c>
      <c r="GJ22" s="25">
        <f ca="1">IFERROR((1+'US Inflation'!$C23)*(1+('Black Market End of Year'!GJ22-'Black Market End of Year'!GJ21)/'Black Market End of Year'!GJ21)-1,"Error")</f>
        <v>2.2476727094561832E-2</v>
      </c>
      <c r="GK22" s="25" t="str">
        <f ca="1">IFERROR((1+'US Inflation'!$C23)*(1+('Black Market End of Year'!GK22-'Black Market End of Year'!GK21)/'Black Market End of Year'!GK21)-1,"Error")</f>
        <v>Error</v>
      </c>
      <c r="GL22" s="25" t="str">
        <f ca="1">IFERROR((1+'US Inflation'!$C23)*(1+('Black Market End of Year'!GL22-'Black Market End of Year'!GL21)/'Black Market End of Year'!GL21)-1,"Error")</f>
        <v>Error</v>
      </c>
      <c r="GM22" s="25">
        <f ca="1">IFERROR((1+'US Inflation'!$C23)*(1+('Black Market End of Year'!GM22-'Black Market End of Year'!GM21)/'Black Market End of Year'!GM21)-1,"Error")</f>
        <v>3.0756803777805652E-2</v>
      </c>
      <c r="GN22" s="25" t="str">
        <f ca="1">IFERROR((1+'US Inflation'!$C23)*(1+('Black Market End of Year'!GN22-'Black Market End of Year'!GN21)/'Black Market End of Year'!GN21)-1,"Error")</f>
        <v>Error</v>
      </c>
      <c r="GO22" s="25" t="str">
        <f ca="1">IFERROR((1+'US Inflation'!$C23)*(1+('Black Market End of Year'!GO22-'Black Market End of Year'!GO21)/'Black Market End of Year'!GO21)-1,"Error")</f>
        <v>Error</v>
      </c>
      <c r="GP22" s="25" t="str">
        <f ca="1">IFERROR((1+'US Inflation'!$C23)*(1+('Black Market End of Year'!GP22-'Black Market End of Year'!GP21)/'Black Market End of Year'!GP21)-1,"Error")</f>
        <v>Error</v>
      </c>
      <c r="GQ22" s="25" t="str">
        <f ca="1">IFERROR((1+'US Inflation'!$C23)*(1+('Black Market End of Year'!GQ22-'Black Market End of Year'!GQ21)/'Black Market End of Year'!GQ21)-1,"Error")</f>
        <v>Error</v>
      </c>
      <c r="GR22" s="25" t="str">
        <f ca="1">IFERROR((1+'US Inflation'!$C23)*(1+('Black Market End of Year'!GR22-'Black Market End of Year'!GR21)/'Black Market End of Year'!GR21)-1,"Error")</f>
        <v>Error</v>
      </c>
      <c r="GS22" s="25">
        <f ca="1">IFERROR((1+'US Inflation'!$C23)*(1+('Black Market End of Year'!GS22-'Black Market End of Year'!GS21)/'Black Market End of Year'!GS21)-1,"Error")</f>
        <v>2.7131782945736704E-2</v>
      </c>
      <c r="GT22" s="25">
        <f ca="1">IFERROR((1+'US Inflation'!$C23)*(1+('Black Market End of Year'!GT22-'Black Market End of Year'!GT21)/'Black Market End of Year'!GT21)-1,"Error")</f>
        <v>1.8384934567507338E-2</v>
      </c>
      <c r="GU22" s="25">
        <f ca="1">IFERROR((1+'US Inflation'!$C23)*(1+('Black Market End of Year'!GU22-'Black Market End of Year'!GU21)/'Black Market End of Year'!GU21)-1,"Error")</f>
        <v>0.15217391304347827</v>
      </c>
      <c r="GV22" s="25">
        <f ca="1">IFERROR((1+'US Inflation'!$C23)*(1+('Black Market End of Year'!GV22-'Black Market End of Year'!GV21)/'Black Market End of Year'!GV21)-1,"Error")</f>
        <v>0.10329103885804947</v>
      </c>
      <c r="GW22" s="25" t="str">
        <f ca="1">IFERROR((1+'US Inflation'!$C23)*(1+('Black Market End of Year'!GW22-'Black Market End of Year'!GW21)/'Black Market End of Year'!GW21)-1,"Error")</f>
        <v>Error</v>
      </c>
      <c r="GX22" s="25" t="str">
        <f ca="1">IFERROR((1+'US Inflation'!$C23)*(1+('Black Market End of Year'!GX22-'Black Market End of Year'!GX21)/'Black Market End of Year'!GX21)-1,"Error")</f>
        <v>Error</v>
      </c>
      <c r="GY22" s="25" t="str">
        <f ca="1">IFERROR((1+'US Inflation'!$C23)*(1+('Black Market End of Year'!GY22-'Black Market End of Year'!GY21)/'Black Market End of Year'!GY21)-1,"Error")</f>
        <v>Error</v>
      </c>
      <c r="GZ22" s="25">
        <f ca="1">IFERROR((1+'US Inflation'!$C23)*(1+('Black Market End of Year'!GZ22-'Black Market End of Year'!GZ21)/'Black Market End of Year'!GZ21)-1,"Error")</f>
        <v>1.9230769230769384E-2</v>
      </c>
      <c r="HA22" s="25">
        <f ca="1">IFERROR((1+'US Inflation'!$C23)*(1+('Black Market End of Year'!HA22-'Black Market End of Year'!HA21)/'Black Market End of Year'!HA21)-1,"Error")</f>
        <v>2.1002317497103018E-2</v>
      </c>
      <c r="HB22" s="25">
        <f ca="1">IFERROR((1+'US Inflation'!$C23)*(1+('Black Market End of Year'!HB22-'Black Market End of Year'!HB21)/'Black Market End of Year'!HB21)-1,"Error")</f>
        <v>0.10944976076555046</v>
      </c>
      <c r="HC22" s="25">
        <f ca="1">IFERROR((1+'US Inflation'!$C23)*(1+('Black Market End of Year'!HC22-'Black Market End of Year'!HC21)/'Black Market End of Year'!HC21)-1,"Error")</f>
        <v>1.3076021282354411E-3</v>
      </c>
      <c r="HD22" s="25" t="str">
        <f ca="1">IFERROR((1+'US Inflation'!$C23)*(1+('Black Market End of Year'!HD22-'Black Market End of Year'!HD21)/'Black Market End of Year'!HD21)-1,"Error")</f>
        <v>Error</v>
      </c>
      <c r="HE22" s="25" t="str">
        <f ca="1">IFERROR((1+'US Inflation'!$C23)*(1+('Black Market End of Year'!HE22-'Black Market End of Year'!HE21)/'Black Market End of Year'!HE21)-1,"Error")</f>
        <v>Error</v>
      </c>
      <c r="HF22" s="25">
        <f ca="1">IFERROR((1+'US Inflation'!$C23)*(1+('Black Market End of Year'!HF22-'Black Market End of Year'!HF21)/'Black Market End of Year'!HF21)-1,"Error")</f>
        <v>-3.6982248520711636E-4</v>
      </c>
      <c r="HG22" s="25" t="str">
        <f ca="1">IFERROR((1+'US Inflation'!$C23)*(1+('Black Market End of Year'!HG22-'Black Market End of Year'!HG21)/'Black Market End of Year'!HG21)-1,"Error")</f>
        <v>Error</v>
      </c>
      <c r="HH22" s="25" t="str">
        <f ca="1">IFERROR((1+'US Inflation'!$C23)*(1+('Black Market End of Year'!HH22-'Black Market End of Year'!HH21)/'Black Market End of Year'!HH21)-1,"Error")</f>
        <v>Error</v>
      </c>
      <c r="HI22" s="25" t="str">
        <f ca="1">IFERROR((1+'US Inflation'!$C23)*(1+('Black Market End of Year'!HI22-'Black Market End of Year'!HI21)/'Black Market End of Year'!HI21)-1,"Error")</f>
        <v>Error</v>
      </c>
      <c r="HJ22" s="25" t="str">
        <f ca="1">IFERROR((1+'US Inflation'!$C23)*(1+('Black Market End of Year'!HJ22-'Black Market End of Year'!HJ21)/'Black Market End of Year'!HJ21)-1,"Error")</f>
        <v>Error</v>
      </c>
      <c r="HK22" s="25" t="str">
        <f ca="1">IFERROR((1+'US Inflation'!$C23)*(1+('Black Market End of Year'!HK22-'Black Market End of Year'!HK21)/'Black Market End of Year'!HK21)-1,"Error")</f>
        <v>Error</v>
      </c>
      <c r="HL22" s="25" t="str">
        <f ca="1">IFERROR((1+'US Inflation'!$C23)*(1+('Black Market End of Year'!HL22-'Black Market End of Year'!HL21)/'Black Market End of Year'!HL21)-1,"Error")</f>
        <v>Error</v>
      </c>
      <c r="HM22" s="25">
        <f ca="1">IFERROR((1+'US Inflation'!$C23)*(1+('Black Market End of Year'!HM22-'Black Market End of Year'!HM21)/'Black Market End of Year'!HM21)-1,"Error")</f>
        <v>2.5936234817813819E-2</v>
      </c>
      <c r="HN22" s="25">
        <f ca="1">IFERROR((1+'US Inflation'!$C23)*(1+('Black Market End of Year'!HN22-'Black Market End of Year'!HN21)/'Black Market End of Year'!HN21)-1,"Error")</f>
        <v>2.3390894819466546E-2</v>
      </c>
      <c r="HO22" s="25" t="str">
        <f ca="1">IFERROR((1+'US Inflation'!$C23)*(1+('Black Market End of Year'!HO22-'Black Market End of Year'!HO21)/'Black Market End of Year'!HO21)-1,"Error")</f>
        <v>Error</v>
      </c>
      <c r="HP22" s="25" t="str">
        <f ca="1">IFERROR((1+'US Inflation'!$C23)*(1+('Black Market End of Year'!HP22-'Black Market End of Year'!HP21)/'Black Market End of Year'!HP21)-1,"Error")</f>
        <v>Error</v>
      </c>
      <c r="HQ22" s="25" t="str">
        <f ca="1">IFERROR((1+'US Inflation'!$C23)*(1+('Black Market End of Year'!HQ22-'Black Market End of Year'!HQ21)/'Black Market End of Year'!HQ21)-1,"Error")</f>
        <v>Error</v>
      </c>
      <c r="HR22" s="25" t="str">
        <f ca="1">IFERROR((1+'US Inflation'!$C23)*(1+('Black Market End of Year'!HR22-'Black Market End of Year'!HR21)/'Black Market End of Year'!HR21)-1,"Error")</f>
        <v>Error</v>
      </c>
      <c r="HS22" s="25" t="str">
        <f ca="1">IFERROR((1+'US Inflation'!$C23)*(1+('Black Market End of Year'!HS22-'Black Market End of Year'!HS21)/'Black Market End of Year'!HS21)-1,"Error")</f>
        <v>Error</v>
      </c>
      <c r="HT22" s="25" t="str">
        <f ca="1">IFERROR((1+'US Inflation'!$C23)*(1+('Black Market End of Year'!HT22-'Black Market End of Year'!HT21)/'Black Market End of Year'!HT21)-1,"Error")</f>
        <v>Error</v>
      </c>
      <c r="HU22" s="25">
        <f ca="1">IFERROR((1+'US Inflation'!$C23)*(1+('Black Market End of Year'!HU22-'Black Market End of Year'!HU21)/'Black Market End of Year'!HU21)-1,"Error")</f>
        <v>2.380131079682668E-2</v>
      </c>
      <c r="HV22" s="25">
        <f ca="1">IFERROR((1+'US Inflation'!$C23)*(1+('Black Market End of Year'!HV22-'Black Market End of Year'!HV21)/'Black Market End of Year'!HV21)-1,"Error")</f>
        <v>1.9230769230769384E-2</v>
      </c>
      <c r="HW22" s="25">
        <f ca="1">IFERROR((1+'US Inflation'!$C23)*(1+('Black Market End of Year'!HW22-'Black Market End of Year'!HW21)/'Black Market End of Year'!HW21)-1,"Error")</f>
        <v>0.13740245261984407</v>
      </c>
      <c r="HX22" s="25" t="str">
        <f ca="1">IFERROR((1+'US Inflation'!$C23)*(1+('Black Market End of Year'!HX22-'Black Market End of Year'!HX21)/'Black Market End of Year'!HX21)-1,"Error")</f>
        <v>Error</v>
      </c>
      <c r="HY22" s="25" t="str">
        <f ca="1">IFERROR((1+'US Inflation'!$C23)*(1+('Black Market End of Year'!HY22-'Black Market End of Year'!HY21)/'Black Market End of Year'!HY21)-1,"Error")</f>
        <v>Error</v>
      </c>
      <c r="HZ22" s="25" t="str">
        <f ca="1">IFERROR((1+'US Inflation'!$C23)*(1+('Black Market End of Year'!HZ22-'Black Market End of Year'!HZ21)/'Black Market End of Year'!HZ21)-1,"Error")</f>
        <v>Error</v>
      </c>
      <c r="IA22" s="25">
        <f ca="1">IFERROR((1+'US Inflation'!$C23)*(1+('Black Market End of Year'!IA22-'Black Market End of Year'!IA21)/'Black Market End of Year'!IA21)-1,"Error")</f>
        <v>1.2495764147746558E-2</v>
      </c>
      <c r="IB22" s="25" t="str">
        <f ca="1">IFERROR((1+'US Inflation'!$C23)*(1+('Black Market End of Year'!IB22-'Black Market End of Year'!IB21)/'Black Market End of Year'!IB21)-1,"Error")</f>
        <v>Error</v>
      </c>
      <c r="IC22" s="25" t="str">
        <f ca="1">IFERROR((1+'US Inflation'!$C23)*(1+('Black Market End of Year'!IC22-'Black Market End of Year'!IC21)/'Black Market End of Year'!IC21)-1,"Error")</f>
        <v>Error</v>
      </c>
      <c r="ID22" s="25" t="str">
        <f ca="1">IFERROR((1+'US Inflation'!$C23)*(1+('Black Market End of Year'!ID22-'Black Market End of Year'!ID21)/'Black Market End of Year'!ID21)-1,"Error")</f>
        <v>Error</v>
      </c>
      <c r="IE22" s="25" t="str">
        <f ca="1">IFERROR((1+'US Inflation'!$C23)*(1+('Black Market End of Year'!IE22-'Black Market End of Year'!IE21)/'Black Market End of Year'!IE21)-1,"Error")</f>
        <v>Error</v>
      </c>
      <c r="IF22" s="25" t="str">
        <f ca="1">IFERROR((1+'US Inflation'!$C23)*(1+('Black Market End of Year'!IF22-'Black Market End of Year'!IF21)/'Black Market End of Year'!IF21)-1,"Error")</f>
        <v>Error</v>
      </c>
      <c r="IG22" s="25" t="str">
        <f ca="1">IFERROR((1+'US Inflation'!$C23)*(1+('Black Market End of Year'!IG22-'Black Market End of Year'!IG21)/'Black Market End of Year'!IG21)-1,"Error")</f>
        <v>Error</v>
      </c>
      <c r="IH22" s="25" t="str">
        <f ca="1">IFERROR((1+'US Inflation'!$C23)*(1+('Black Market End of Year'!IH22-'Black Market End of Year'!IH21)/'Black Market End of Year'!IH21)-1,"Error")</f>
        <v>Error</v>
      </c>
    </row>
    <row r="23" spans="1:242" x14ac:dyDescent="0.25">
      <c r="A23" t="str">
        <f t="shared" ca="1" si="4"/>
        <v>1967</v>
      </c>
      <c r="B23" s="25">
        <f ca="1">IFERROR((1+'US Inflation'!$C24)*(1+('Black Market End of Year'!B23-'Black Market End of Year'!B22)/'Black Market End of Year'!B22)-1,"Error")</f>
        <v>3.459119496855334E-2</v>
      </c>
      <c r="C23" s="25">
        <f ca="1">IFERROR((1+'US Inflation'!$C24)*(1+('Black Market End of Year'!C23-'Black Market End of Year'!C22)/'Black Market End of Year'!C22)-1,"Error")</f>
        <v>-0.15939465408805042</v>
      </c>
      <c r="D23" s="25">
        <f ca="1">IFERROR((1+'US Inflation'!$C24)*(1+('Black Market End of Year'!D23-'Black Market End of Year'!D22)/'Black Market End of Year'!D22)-1,"Error")</f>
        <v>-3.3874398816130302E-2</v>
      </c>
      <c r="E23" s="25">
        <f>IFERROR((1+'US Inflation'!$C24)*(1+('Black Market End of Year'!E23-'Black Market End of Year'!E22)/'Black Market End of Year'!E22)-1,"Error")</f>
        <v>3.459119496855334E-2</v>
      </c>
      <c r="F23" s="25" t="str">
        <f ca="1">IFERROR((1+'US Inflation'!$C24)*(1+('Black Market End of Year'!F23-'Black Market End of Year'!F22)/'Black Market End of Year'!F22)-1,"Error")</f>
        <v>Error</v>
      </c>
      <c r="G23" s="25" t="str">
        <f ca="1">IFERROR((1+'US Inflation'!$C24)*(1+('Black Market End of Year'!G23-'Black Market End of Year'!G22)/'Black Market End of Year'!G22)-1,"Error")</f>
        <v>Error</v>
      </c>
      <c r="H23" s="25" t="str">
        <f ca="1">IFERROR((1+'US Inflation'!$C24)*(1+('Black Market End of Year'!H23-'Black Market End of Year'!H22)/'Black Market End of Year'!H22)-1,"Error")</f>
        <v>Error</v>
      </c>
      <c r="I23" s="25" t="str">
        <f ca="1">IFERROR((1+'US Inflation'!$C24)*(1+('Black Market End of Year'!I23-'Black Market End of Year'!I22)/'Black Market End of Year'!I22)-1,"Error")</f>
        <v>Error</v>
      </c>
      <c r="J23" s="25">
        <f ca="1">IFERROR((1+'US Inflation'!$C24)*(1+('Black Market End of Year'!J23-'Black Market End of Year'!J22)/'Black Market End of Year'!J22)-1,"Error")</f>
        <v>0.34612237263566437</v>
      </c>
      <c r="K23" s="25" t="str">
        <f ca="1">IFERROR((1+'US Inflation'!$C24)*(1+('Black Market End of Year'!K23-'Black Market End of Year'!K22)/'Black Market End of Year'!K22)-1,"Error")</f>
        <v>Error</v>
      </c>
      <c r="L23" s="25" t="str">
        <f ca="1">IFERROR((1+'US Inflation'!$C24)*(1+('Black Market End of Year'!L23-'Black Market End of Year'!L22)/'Black Market End of Year'!L22)-1,"Error")</f>
        <v>Error</v>
      </c>
      <c r="M23" s="25">
        <f ca="1">IFERROR((1+'US Inflation'!$C24)*(1+('Black Market End of Year'!M23-'Black Market End of Year'!M22)/'Black Market End of Year'!M22)-1,"Error")</f>
        <v>3.459119496855334E-2</v>
      </c>
      <c r="N23" s="25">
        <f ca="1">IFERROR((1+'US Inflation'!$C24)*(1+('Black Market End of Year'!N23-'Black Market End of Year'!N22)/'Black Market End of Year'!N22)-1,"Error")</f>
        <v>3.459119496855334E-2</v>
      </c>
      <c r="O23" s="25" t="str">
        <f ca="1">IFERROR((1+'US Inflation'!$C24)*(1+('Black Market End of Year'!O23-'Black Market End of Year'!O22)/'Black Market End of Year'!O22)-1,"Error")</f>
        <v>Error</v>
      </c>
      <c r="P23" s="25" t="str">
        <f ca="1">IFERROR((1+'US Inflation'!$C24)*(1+('Black Market End of Year'!P23-'Black Market End of Year'!P22)/'Black Market End of Year'!P22)-1,"Error")</f>
        <v>Error</v>
      </c>
      <c r="Q23" s="25" t="str">
        <f ca="1">IFERROR((1+'US Inflation'!$C24)*(1+('Black Market End of Year'!Q23-'Black Market End of Year'!Q22)/'Black Market End of Year'!Q22)-1,"Error")</f>
        <v>Error</v>
      </c>
      <c r="R23" s="25" t="str">
        <f ca="1">IFERROR((1+'US Inflation'!$C24)*(1+('Black Market End of Year'!R23-'Black Market End of Year'!R22)/'Black Market End of Year'!R22)-1,"Error")</f>
        <v>Error</v>
      </c>
      <c r="S23" s="25" t="str">
        <f ca="1">IFERROR((1+'US Inflation'!$C24)*(1+('Black Market End of Year'!S23-'Black Market End of Year'!S22)/'Black Market End of Year'!S22)-1,"Error")</f>
        <v>Error</v>
      </c>
      <c r="T23" s="25" t="str">
        <f ca="1">IFERROR((1+'US Inflation'!$C24)*(1+('Black Market End of Year'!T23-'Black Market End of Year'!T22)/'Black Market End of Year'!T22)-1,"Error")</f>
        <v>Error</v>
      </c>
      <c r="U23" s="25">
        <f ca="1">IFERROR((1+'US Inflation'!$C24)*(1+('Black Market End of Year'!U23-'Black Market End of Year'!U22)/'Black Market End of Year'!U22)-1,"Error")</f>
        <v>1.8611370571019137E-2</v>
      </c>
      <c r="V23" s="25" t="str">
        <f ca="1">IFERROR((1+'US Inflation'!$C24)*(1+('Black Market End of Year'!V23-'Black Market End of Year'!V22)/'Black Market End of Year'!V22)-1,"Error")</f>
        <v>Error</v>
      </c>
      <c r="W23" s="25" t="str">
        <f ca="1">IFERROR((1+'US Inflation'!$C24)*(1+('Black Market End of Year'!W23-'Black Market End of Year'!W22)/'Black Market End of Year'!W22)-1,"Error")</f>
        <v>Error</v>
      </c>
      <c r="X23" s="25" t="str">
        <f ca="1">IFERROR((1+'US Inflation'!$C24)*(1+('Black Market End of Year'!X23-'Black Market End of Year'!X22)/'Black Market End of Year'!X22)-1,"Error")</f>
        <v>Error</v>
      </c>
      <c r="Y23" s="25" t="str">
        <f ca="1">IFERROR((1+'US Inflation'!$C24)*(1+('Black Market End of Year'!Y23-'Black Market End of Year'!Y22)/'Black Market End of Year'!Y22)-1,"Error")</f>
        <v>Error</v>
      </c>
      <c r="Z23" s="25">
        <f ca="1">IFERROR((1+'US Inflation'!$C24)*(1+('Black Market End of Year'!Z23-'Black Market End of Year'!Z22)/'Black Market End of Year'!Z22)-1,"Error")</f>
        <v>5.306603773584917E-2</v>
      </c>
      <c r="AA23" s="25" t="str">
        <f ca="1">IFERROR((1+'US Inflation'!$C24)*(1+('Black Market End of Year'!AA23-'Black Market End of Year'!AA22)/'Black Market End of Year'!AA22)-1,"Error")</f>
        <v>Error</v>
      </c>
      <c r="AB23" s="25" t="str">
        <f ca="1">IFERROR((1+'US Inflation'!$C24)*(1+('Black Market End of Year'!AB23-'Black Market End of Year'!AB22)/'Black Market End of Year'!AB22)-1,"Error")</f>
        <v>Error</v>
      </c>
      <c r="AC23" s="25">
        <f ca="1">IFERROR((1+'US Inflation'!$C24)*(1+('Black Market End of Year'!AC23-'Black Market End of Year'!AC22)/'Black Market End of Year'!AC22)-1,"Error")</f>
        <v>0.61508580210023034</v>
      </c>
      <c r="AD23" s="25" t="str">
        <f ca="1">IFERROR((1+'US Inflation'!$C24)*(1+('Black Market End of Year'!AD23-'Black Market End of Year'!AD22)/'Black Market End of Year'!AD22)-1,"Error")</f>
        <v>Error</v>
      </c>
      <c r="AE23" s="25" t="str">
        <f ca="1">IFERROR((1+'US Inflation'!$C24)*(1+('Black Market End of Year'!AE23-'Black Market End of Year'!AE22)/'Black Market End of Year'!AE22)-1,"Error")</f>
        <v>Error</v>
      </c>
      <c r="AF23" s="25">
        <f ca="1">IFERROR((1+'US Inflation'!$C24)*(1+('Black Market End of Year'!AF23-'Black Market End of Year'!AF22)/'Black Market End of Year'!AF22)-1,"Error")</f>
        <v>2.9633090200333445E-2</v>
      </c>
      <c r="AG23" s="25">
        <f ca="1">IFERROR((1+'US Inflation'!$C24)*(1+('Black Market End of Year'!AG23-'Black Market End of Year'!AG22)/'Black Market End of Year'!AG22)-1,"Error")</f>
        <v>0.25404993329521619</v>
      </c>
      <c r="AH23" s="25" t="str">
        <f ca="1">IFERROR((1+'US Inflation'!$C24)*(1+('Black Market End of Year'!AH23-'Black Market End of Year'!AH22)/'Black Market End of Year'!AH22)-1,"Error")</f>
        <v>Error</v>
      </c>
      <c r="AI23" s="25" t="str">
        <f ca="1">IFERROR((1+'US Inflation'!$C24)*(1+('Black Market End of Year'!AI23-'Black Market End of Year'!AI22)/'Black Market End of Year'!AI22)-1,"Error")</f>
        <v>Error</v>
      </c>
      <c r="AJ23" s="25">
        <f ca="1">IFERROR((1+'US Inflation'!$C24)*(1+('Black Market End of Year'!AJ23-'Black Market End of Year'!AJ22)/'Black Market End of Year'!AJ22)-1,"Error")</f>
        <v>-8.5773009413409151E-2</v>
      </c>
      <c r="AK23" s="25" t="str">
        <f ca="1">IFERROR((1+'US Inflation'!$C24)*(1+('Black Market End of Year'!AK23-'Black Market End of Year'!AK22)/'Black Market End of Year'!AK22)-1,"Error")</f>
        <v>Error</v>
      </c>
      <c r="AL23" s="25">
        <f ca="1">IFERROR((1+'US Inflation'!$C24)*(1+('Black Market End of Year'!AL23-'Black Market End of Year'!AL22)/'Black Market End of Year'!AL22)-1,"Error")</f>
        <v>3.1725291381383025E-2</v>
      </c>
      <c r="AM23" s="25" t="str">
        <f ca="1">IFERROR((1+'US Inflation'!$C24)*(1+('Black Market End of Year'!AM23-'Black Market End of Year'!AM22)/'Black Market End of Year'!AM22)-1,"Error")</f>
        <v>Error</v>
      </c>
      <c r="AN23" s="25" t="str">
        <f ca="1">IFERROR((1+'US Inflation'!$C24)*(1+('Black Market End of Year'!AN23-'Black Market End of Year'!AN22)/'Black Market End of Year'!AN22)-1,"Error")</f>
        <v>Error</v>
      </c>
      <c r="AO23" s="25" t="str">
        <f ca="1">IFERROR((1+'US Inflation'!$C24)*(1+('Black Market End of Year'!AO23-'Black Market End of Year'!AO22)/'Black Market End of Year'!AO22)-1,"Error")</f>
        <v>Error</v>
      </c>
      <c r="AP23" s="25" t="str">
        <f ca="1">IFERROR((1+'US Inflation'!$C24)*(1+('Black Market End of Year'!AP23-'Black Market End of Year'!AP22)/'Black Market End of Year'!AP22)-1,"Error")</f>
        <v>Error</v>
      </c>
      <c r="AQ23" s="25">
        <f ca="1">IFERROR((1+'US Inflation'!$C24)*(1+('Black Market End of Year'!AQ23-'Black Market End of Year'!AQ22)/'Black Market End of Year'!AQ22)-1,"Error")</f>
        <v>0.5795285419367231</v>
      </c>
      <c r="AR23" s="25">
        <f ca="1">IFERROR((1+'US Inflation'!$C24)*(1+('Black Market End of Year'!AR23-'Black Market End of Year'!AR22)/'Black Market End of Year'!AR22)-1,"Error")</f>
        <v>0.11962608770569472</v>
      </c>
      <c r="AS23" s="25" t="str">
        <f ca="1">IFERROR((1+'US Inflation'!$C24)*(1+('Black Market End of Year'!AS23-'Black Market End of Year'!AS22)/'Black Market End of Year'!AS22)-1,"Error")</f>
        <v>Error</v>
      </c>
      <c r="AT23" s="25" t="str">
        <f ca="1">IFERROR((1+'US Inflation'!$C24)*(1+('Black Market End of Year'!AT23-'Black Market End of Year'!AT22)/'Black Market End of Year'!AT22)-1,"Error")</f>
        <v>Error</v>
      </c>
      <c r="AU23" s="25">
        <f ca="1">IFERROR((1+'US Inflation'!$C24)*(1+('Black Market End of Year'!AU23-'Black Market End of Year'!AU22)/'Black Market End of Year'!AU22)-1,"Error")</f>
        <v>-4.3985351484754465E-2</v>
      </c>
      <c r="AV23" s="25" t="str">
        <f ca="1">IFERROR((1+'US Inflation'!$C24)*(1+('Black Market End of Year'!AV23-'Black Market End of Year'!AV22)/'Black Market End of Year'!AV22)-1,"Error")</f>
        <v>Error</v>
      </c>
      <c r="AW23" s="25" t="str">
        <f ca="1">IFERROR((1+'US Inflation'!$C24)*(1+('Black Market End of Year'!AW23-'Black Market End of Year'!AW22)/'Black Market End of Year'!AW22)-1,"Error")</f>
        <v>Error</v>
      </c>
      <c r="AX23" s="25">
        <f ca="1">IFERROR((1+'US Inflation'!$C24)*(1+('Black Market End of Year'!AX23-'Black Market End of Year'!AX22)/'Black Market End of Year'!AX22)-1,"Error")</f>
        <v>0.49871558923600356</v>
      </c>
      <c r="AY23" s="25">
        <f ca="1">IFERROR((1+'US Inflation'!$C24)*(1+('Black Market End of Year'!AY23-'Black Market End of Year'!AY22)/'Black Market End of Year'!AY22)-1,"Error")</f>
        <v>6.1817279046673113E-2</v>
      </c>
      <c r="AZ23" s="25">
        <f ca="1">IFERROR((1+'US Inflation'!$C24)*(1+('Black Market End of Year'!AZ23-'Black Market End of Year'!AZ22)/'Black Market End of Year'!AZ22)-1,"Error")</f>
        <v>0.15473726922296605</v>
      </c>
      <c r="BA23" s="25" t="str">
        <f ca="1">IFERROR((1+'US Inflation'!$C24)*(1+('Black Market End of Year'!BA23-'Black Market End of Year'!BA22)/'Black Market End of Year'!BA22)-1,"Error")</f>
        <v>Error</v>
      </c>
      <c r="BB23" s="25" t="str">
        <f ca="1">IFERROR((1+'US Inflation'!$C24)*(1+('Black Market End of Year'!BB23-'Black Market End of Year'!BB22)/'Black Market End of Year'!BB22)-1,"Error")</f>
        <v>Error</v>
      </c>
      <c r="BC23" s="25">
        <f ca="1">IFERROR((1+'US Inflation'!$C24)*(1+('Black Market End of Year'!BC23-'Black Market End of Year'!BC22)/'Black Market End of Year'!BC22)-1,"Error")</f>
        <v>-0.62378502001143521</v>
      </c>
      <c r="BD23" s="25" t="str">
        <f ca="1">IFERROR((1+'US Inflation'!$C24)*(1+('Black Market End of Year'!BD23-'Black Market End of Year'!BD22)/'Black Market End of Year'!BD22)-1,"Error")</f>
        <v>Error</v>
      </c>
      <c r="BE23" s="25" t="str">
        <f ca="1">IFERROR((1+'US Inflation'!$C24)*(1+('Black Market End of Year'!BE23-'Black Market End of Year'!BE22)/'Black Market End of Year'!BE22)-1,"Error")</f>
        <v>Error</v>
      </c>
      <c r="BF23" s="25">
        <f ca="1">IFERROR((1+'US Inflation'!$C24)*(1+('Black Market End of Year'!BF23-'Black Market End of Year'!BF22)/'Black Market End of Year'!BF22)-1,"Error")</f>
        <v>2.795920012901143E-2</v>
      </c>
      <c r="BG23" s="25">
        <f ca="1">IFERROR((1+'US Inflation'!$C24)*(1+('Black Market End of Year'!BG23-'Black Market End of Year'!BG22)/'Black Market End of Year'!BG22)-1,"Error")</f>
        <v>0.11699889333679447</v>
      </c>
      <c r="BH23" s="25" t="str">
        <f ca="1">IFERROR((1+'US Inflation'!$C24)*(1+('Black Market End of Year'!BH23-'Black Market End of Year'!BH22)/'Black Market End of Year'!BH22)-1,"Error")</f>
        <v>Error</v>
      </c>
      <c r="BI23" s="25" t="str">
        <f ca="1">IFERROR((1+'US Inflation'!$C24)*(1+('Black Market End of Year'!BI23-'Black Market End of Year'!BI22)/'Black Market End of Year'!BI22)-1,"Error")</f>
        <v>Error</v>
      </c>
      <c r="BJ23" s="25">
        <f ca="1">IFERROR((1+'US Inflation'!$C24)*(1+('Black Market End of Year'!BJ23-'Black Market End of Year'!BJ22)/'Black Market End of Year'!BJ22)-1,"Error")</f>
        <v>-6.792452830188811E-3</v>
      </c>
      <c r="BK23" s="25">
        <f ca="1">IFERROR((1+'US Inflation'!$C24)*(1+('Black Market End of Year'!BK23-'Black Market End of Year'!BK22)/'Black Market End of Year'!BK22)-1,"Error")</f>
        <v>-5.1430994276023045E-2</v>
      </c>
      <c r="BL23" s="25">
        <f ca="1">IFERROR((1+'US Inflation'!$C24)*(1+('Black Market End of Year'!BL23-'Black Market End of Year'!BL22)/'Black Market End of Year'!BL22)-1,"Error")</f>
        <v>0.22269868496283562</v>
      </c>
      <c r="BM23" s="25">
        <f ca="1">IFERROR((1+'US Inflation'!$C24)*(1+('Black Market End of Year'!BM23-'Black Market End of Year'!BM22)/'Black Market End of Year'!BM22)-1,"Error")</f>
        <v>6.7262495862296934E-2</v>
      </c>
      <c r="BN23" s="25" t="str">
        <f ca="1">IFERROR((1+'US Inflation'!$C24)*(1+('Black Market End of Year'!BN23-'Black Market End of Year'!BN22)/'Black Market End of Year'!BN22)-1,"Error")</f>
        <v>Error</v>
      </c>
      <c r="BO23" s="25" t="str">
        <f ca="1">IFERROR((1+'US Inflation'!$C24)*(1+('Black Market End of Year'!BO23-'Black Market End of Year'!BO22)/'Black Market End of Year'!BO22)-1,"Error")</f>
        <v>Error</v>
      </c>
      <c r="BP23" s="25" t="str">
        <f ca="1">IFERROR((1+'US Inflation'!$C24)*(1+('Black Market End of Year'!BP23-'Black Market End of Year'!BP22)/'Black Market End of Year'!BP22)-1,"Error")</f>
        <v>Error</v>
      </c>
      <c r="BQ23" s="25" t="str">
        <f ca="1">IFERROR((1+'US Inflation'!$C24)*(1+('Black Market End of Year'!BQ23-'Black Market End of Year'!BQ22)/'Black Market End of Year'!BQ22)-1,"Error")</f>
        <v>Error</v>
      </c>
      <c r="BR23" s="25" t="str">
        <f ca="1">IFERROR((1+'US Inflation'!$C24)*(1+('Black Market End of Year'!BR23-'Black Market End of Year'!BR22)/'Black Market End of Year'!BR22)-1,"Error")</f>
        <v>Error</v>
      </c>
      <c r="BS23" s="25" t="str">
        <f ca="1">IFERROR((1+'US Inflation'!$C24)*(1+('Black Market End of Year'!BS23-'Black Market End of Year'!BS22)/'Black Market End of Year'!BS22)-1,"Error")</f>
        <v>Error</v>
      </c>
      <c r="BT23" s="25" t="str">
        <f ca="1">IFERROR((1+'US Inflation'!$C24)*(1+('Black Market End of Year'!BT23-'Black Market End of Year'!BT22)/'Black Market End of Year'!BT22)-1,"Error")</f>
        <v>Error</v>
      </c>
      <c r="BU23" s="25" t="str">
        <f ca="1">IFERROR((1+'US Inflation'!$C24)*(1+('Black Market End of Year'!BU23-'Black Market End of Year'!BU22)/'Black Market End of Year'!BU22)-1,"Error")</f>
        <v>Error</v>
      </c>
      <c r="BV23" s="25">
        <f ca="1">IFERROR((1+'US Inflation'!$C24)*(1+('Black Market End of Year'!BV23-'Black Market End of Year'!BV22)/'Black Market End of Year'!BV22)-1,"Error")</f>
        <v>0.34971143461709486</v>
      </c>
      <c r="BW23" s="25">
        <f ca="1">IFERROR((1+'US Inflation'!$C24)*(1+('Black Market End of Year'!BW23-'Black Market End of Year'!BW22)/'Black Market End of Year'!BW22)-1,"Error")</f>
        <v>2.6230862079918538E-2</v>
      </c>
      <c r="BX23" s="25" t="str">
        <f ca="1">IFERROR((1+'US Inflation'!$C24)*(1+('Black Market End of Year'!BX23-'Black Market End of Year'!BX22)/'Black Market End of Year'!BX22)-1,"Error")</f>
        <v>Error</v>
      </c>
      <c r="BY23" s="25" t="str">
        <f ca="1">IFERROR((1+'US Inflation'!$C24)*(1+('Black Market End of Year'!BY23-'Black Market End of Year'!BY22)/'Black Market End of Year'!BY22)-1,"Error")</f>
        <v>Error</v>
      </c>
      <c r="BZ23" s="25" t="str">
        <f ca="1">IFERROR((1+'US Inflation'!$C24)*(1+('Black Market End of Year'!BZ23-'Black Market End of Year'!BZ22)/'Black Market End of Year'!BZ22)-1,"Error")</f>
        <v>Error</v>
      </c>
      <c r="CA23" s="25" t="str">
        <f ca="1">IFERROR((1+'US Inflation'!$C24)*(1+('Black Market End of Year'!CA23-'Black Market End of Year'!CA22)/'Black Market End of Year'!CA22)-1,"Error")</f>
        <v>Error</v>
      </c>
      <c r="CB23" s="25" t="str">
        <f ca="1">IFERROR((1+'US Inflation'!$C24)*(1+('Black Market End of Year'!CB23-'Black Market End of Year'!CB22)/'Black Market End of Year'!CB22)-1,"Error")</f>
        <v>Error</v>
      </c>
      <c r="CC23" s="25">
        <f ca="1">IFERROR((1+'US Inflation'!$C24)*(1+('Black Market End of Year'!CC23-'Black Market End of Year'!CC22)/'Black Market End of Year'!CC22)-1,"Error")</f>
        <v>4.1106252871378146E-2</v>
      </c>
      <c r="CD23" s="25">
        <f ca="1">IFERROR((1+'US Inflation'!$C24)*(1+('Black Market End of Year'!CD23-'Black Market End of Year'!CD22)/'Black Market End of Year'!CD22)-1,"Error")</f>
        <v>-3.2156624061675854E-2</v>
      </c>
      <c r="CE23" s="25" t="str">
        <f ca="1">IFERROR((1+'US Inflation'!$C24)*(1+('Black Market End of Year'!CE23-'Black Market End of Year'!CE22)/'Black Market End of Year'!CE22)-1,"Error")</f>
        <v>Error</v>
      </c>
      <c r="CF23" s="25">
        <f ca="1">IFERROR((1+'US Inflation'!$C24)*(1+('Black Market End of Year'!CF23-'Black Market End of Year'!CF22)/'Black Market End of Year'!CF22)-1,"Error")</f>
        <v>0.10605966567361791</v>
      </c>
      <c r="CG23" s="25" t="str">
        <f ca="1">IFERROR((1+'US Inflation'!$C24)*(1+('Black Market End of Year'!CG23-'Black Market End of Year'!CG22)/'Black Market End of Year'!CG22)-1,"Error")</f>
        <v>Error</v>
      </c>
      <c r="CH23" s="25" t="str">
        <f ca="1">IFERROR((1+'US Inflation'!$C24)*(1+('Black Market End of Year'!CH23-'Black Market End of Year'!CH22)/'Black Market End of Year'!CH22)-1,"Error")</f>
        <v>Error</v>
      </c>
      <c r="CI23" s="25" t="str">
        <f ca="1">IFERROR((1+'US Inflation'!$C24)*(1+('Black Market End of Year'!CI23-'Black Market End of Year'!CI22)/'Black Market End of Year'!CI22)-1,"Error")</f>
        <v>Error</v>
      </c>
      <c r="CJ23" s="25" t="str">
        <f ca="1">IFERROR((1+'US Inflation'!$C24)*(1+('Black Market End of Year'!CJ23-'Black Market End of Year'!CJ22)/'Black Market End of Year'!CJ22)-1,"Error")</f>
        <v>Error</v>
      </c>
      <c r="CK23" s="25" t="str">
        <f ca="1">IFERROR((1+'US Inflation'!$C24)*(1+('Black Market End of Year'!CK23-'Black Market End of Year'!CK22)/'Black Market End of Year'!CK22)-1,"Error")</f>
        <v>Error</v>
      </c>
      <c r="CL23" s="25" t="str">
        <f ca="1">IFERROR((1+'US Inflation'!$C24)*(1+('Black Market End of Year'!CL23-'Black Market End of Year'!CL22)/'Black Market End of Year'!CL22)-1,"Error")</f>
        <v>Error</v>
      </c>
      <c r="CM23" s="25" t="str">
        <f ca="1">IFERROR((1+'US Inflation'!$C24)*(1+('Black Market End of Year'!CM23-'Black Market End of Year'!CM22)/'Black Market End of Year'!CM22)-1,"Error")</f>
        <v>Error</v>
      </c>
      <c r="CN23" s="25" t="str">
        <f ca="1">IFERROR((1+'US Inflation'!$C24)*(1+('Black Market End of Year'!CN23-'Black Market End of Year'!CN22)/'Black Market End of Year'!CN22)-1,"Error")</f>
        <v>Error</v>
      </c>
      <c r="CO23" s="25" t="str">
        <f ca="1">IFERROR((1+'US Inflation'!$C24)*(1+('Black Market End of Year'!CO23-'Black Market End of Year'!CO22)/'Black Market End of Year'!CO22)-1,"Error")</f>
        <v>Error</v>
      </c>
      <c r="CP23" s="25" t="str">
        <f ca="1">IFERROR((1+'US Inflation'!$C24)*(1+('Black Market End of Year'!CP23-'Black Market End of Year'!CP22)/'Black Market End of Year'!CP22)-1,"Error")</f>
        <v>Error</v>
      </c>
      <c r="CQ23" s="25">
        <f ca="1">IFERROR((1+'US Inflation'!$C24)*(1+('Black Market End of Year'!CQ23-'Black Market End of Year'!CQ22)/'Black Market End of Year'!CQ22)-1,"Error")</f>
        <v>3.459119496855334E-2</v>
      </c>
      <c r="CR23" s="25">
        <f ca="1">IFERROR((1+'US Inflation'!$C24)*(1+('Black Market End of Year'!CR23-'Black Market End of Year'!CR22)/'Black Market End of Year'!CR22)-1,"Error")</f>
        <v>9.6774812087743189E-2</v>
      </c>
      <c r="CS23" s="25">
        <f ca="1">IFERROR((1+'US Inflation'!$C24)*(1+('Black Market End of Year'!CS23-'Black Market End of Year'!CS22)/'Black Market End of Year'!CS22)-1,"Error")</f>
        <v>0.20012578616352172</v>
      </c>
      <c r="CT23" s="25">
        <f ca="1">IFERROR((1+'US Inflation'!$C24)*(1+('Black Market End of Year'!CT23-'Black Market End of Year'!CT22)/'Black Market End of Year'!CT22)-1,"Error")</f>
        <v>0.48602870223992434</v>
      </c>
      <c r="CU23" s="25">
        <f ca="1">IFERROR((1+'US Inflation'!$C24)*(1+('Black Market End of Year'!CU23-'Black Market End of Year'!CU22)/'Black Market End of Year'!CU22)-1,"Error")</f>
        <v>2.4448144037489072E-2</v>
      </c>
      <c r="CV23" s="25">
        <f ca="1">IFERROR((1+'US Inflation'!$C24)*(1+('Black Market End of Year'!CV23-'Black Market End of Year'!CV22)/'Black Market End of Year'!CV22)-1,"Error")</f>
        <v>0.55188679245283012</v>
      </c>
      <c r="CW23" s="25">
        <f ca="1">IFERROR((1+'US Inflation'!$C24)*(1+('Black Market End of Year'!CW23-'Black Market End of Year'!CW22)/'Black Market End of Year'!CW22)-1,"Error")</f>
        <v>1.7904240210996125E-2</v>
      </c>
      <c r="CX23" s="25">
        <f ca="1">IFERROR((1+'US Inflation'!$C24)*(1+('Black Market End of Year'!CX23-'Black Market End of Year'!CX22)/'Black Market End of Year'!CX22)-1,"Error")</f>
        <v>3.0581151577202315E-2</v>
      </c>
      <c r="CY23" s="25">
        <f ca="1">IFERROR((1+'US Inflation'!$C24)*(1+('Black Market End of Year'!CY23-'Black Market End of Year'!CY22)/'Black Market End of Year'!CY22)-1,"Error")</f>
        <v>0.2016006750787811</v>
      </c>
      <c r="CZ23" s="25" t="str">
        <f ca="1">IFERROR((1+'US Inflation'!$C24)*(1+('Black Market End of Year'!CZ23-'Black Market End of Year'!CZ22)/'Black Market End of Year'!CZ22)-1,"Error")</f>
        <v>Error</v>
      </c>
      <c r="DA23" s="25">
        <f ca="1">IFERROR((1+'US Inflation'!$C24)*(1+('Black Market End of Year'!DA23-'Black Market End of Year'!DA22)/'Black Market End of Year'!DA22)-1,"Error")</f>
        <v>0.16870486839040266</v>
      </c>
      <c r="DB23" s="25">
        <f ca="1">IFERROR((1+'US Inflation'!$C24)*(1+('Black Market End of Year'!DB23-'Black Market End of Year'!DB22)/'Black Market End of Year'!DB22)-1,"Error")</f>
        <v>3.3762195613610491E-2</v>
      </c>
      <c r="DC23" s="25" t="str">
        <f ca="1">IFERROR((1+'US Inflation'!$C24)*(1+('Black Market End of Year'!DC23-'Black Market End of Year'!DC22)/'Black Market End of Year'!DC22)-1,"Error")</f>
        <v>Error</v>
      </c>
      <c r="DD23" s="25">
        <f ca="1">IFERROR((1+'US Inflation'!$C24)*(1+('Black Market End of Year'!DD23-'Black Market End of Year'!DD22)/'Black Market End of Year'!DD22)-1,"Error")</f>
        <v>3.9979690775681087E-2</v>
      </c>
      <c r="DE23" s="25" t="str">
        <f ca="1">IFERROR((1+'US Inflation'!$C24)*(1+('Black Market End of Year'!DE23-'Black Market End of Year'!DE22)/'Black Market End of Year'!DE22)-1,"Error")</f>
        <v>Error</v>
      </c>
      <c r="DF23" s="25" t="str">
        <f ca="1">IFERROR((1+'US Inflation'!$C24)*(1+('Black Market End of Year'!DF23-'Black Market End of Year'!DF22)/'Black Market End of Year'!DF22)-1,"Error")</f>
        <v>Error</v>
      </c>
      <c r="DG23" s="25" t="str">
        <f ca="1">IFERROR((1+'US Inflation'!$C24)*(1+('Black Market End of Year'!DG23-'Black Market End of Year'!DG22)/'Black Market End of Year'!DG22)-1,"Error")</f>
        <v>Error</v>
      </c>
      <c r="DH23" s="25">
        <f ca="1">IFERROR((1+'US Inflation'!$C24)*(1+('Black Market End of Year'!DH23-'Black Market End of Year'!DH22)/'Black Market End of Year'!DH22)-1,"Error")</f>
        <v>3.9380969019333634E-2</v>
      </c>
      <c r="DI23" s="25" t="str">
        <f ca="1">IFERROR((1+'US Inflation'!$C24)*(1+('Black Market End of Year'!DI23-'Black Market End of Year'!DI22)/'Black Market End of Year'!DI22)-1,"Error")</f>
        <v>Error</v>
      </c>
      <c r="DJ23" s="25" t="str">
        <f ca="1">IFERROR((1+'US Inflation'!$C24)*(1+('Black Market End of Year'!DJ23-'Black Market End of Year'!DJ22)/'Black Market End of Year'!DJ22)-1,"Error")</f>
        <v>Error</v>
      </c>
      <c r="DK23" s="25">
        <f ca="1">IFERROR((1+'US Inflation'!$C24)*(1+('Black Market End of Year'!DK23-'Black Market End of Year'!DK22)/'Black Market End of Year'!DK22)-1,"Error")</f>
        <v>1.2578616352201033E-2</v>
      </c>
      <c r="DL23" s="25" t="str">
        <f ca="1">IFERROR((1+'US Inflation'!$C24)*(1+('Black Market End of Year'!DL23-'Black Market End of Year'!DL22)/'Black Market End of Year'!DL22)-1,"Error")</f>
        <v>Error</v>
      </c>
      <c r="DM23" s="25">
        <f ca="1">IFERROR((1+'US Inflation'!$C24)*(1+('Black Market End of Year'!DM23-'Black Market End of Year'!DM22)/'Black Market End of Year'!DM22)-1,"Error")</f>
        <v>3.459119496855334E-2</v>
      </c>
      <c r="DN23" s="25" t="str">
        <f ca="1">IFERROR((1+'US Inflation'!$C24)*(1+('Black Market End of Year'!DN23-'Black Market End of Year'!DN22)/'Black Market End of Year'!DN22)-1,"Error")</f>
        <v>Error</v>
      </c>
      <c r="DO23" s="25">
        <f ca="1">IFERROR((1+'US Inflation'!$C24)*(1+('Black Market End of Year'!DO23-'Black Market End of Year'!DO22)/'Black Market End of Year'!DO22)-1,"Error")</f>
        <v>9.2605654499499979E-2</v>
      </c>
      <c r="DP23" s="25" t="str">
        <f ca="1">IFERROR((1+'US Inflation'!$C24)*(1+('Black Market End of Year'!DP23-'Black Market End of Year'!DP22)/'Black Market End of Year'!DP22)-1,"Error")</f>
        <v>Error</v>
      </c>
      <c r="DQ23" s="25">
        <f ca="1">IFERROR((1+'US Inflation'!$C24)*(1+('Black Market End of Year'!DQ23-'Black Market End of Year'!DQ22)/'Black Market End of Year'!DQ22)-1,"Error")</f>
        <v>6.4150943396226401E-2</v>
      </c>
      <c r="DR23" s="25" t="str">
        <f ca="1">IFERROR((1+'US Inflation'!$C24)*(1+('Black Market End of Year'!DR23-'Black Market End of Year'!DR22)/'Black Market End of Year'!DR22)-1,"Error")</f>
        <v>Error</v>
      </c>
      <c r="DS23" s="25" t="str">
        <f ca="1">IFERROR((1+'US Inflation'!$C24)*(1+('Black Market End of Year'!DS23-'Black Market End of Year'!DS22)/'Black Market End of Year'!DS22)-1,"Error")</f>
        <v>Error</v>
      </c>
      <c r="DT23" s="25">
        <f ca="1">IFERROR((1+'US Inflation'!$C24)*(1+('Black Market End of Year'!DT23-'Black Market End of Year'!DT22)/'Black Market End of Year'!DT22)-1,"Error")</f>
        <v>7.5974804032198584E-2</v>
      </c>
      <c r="DU23" s="25" t="str">
        <f ca="1">IFERROR((1+'US Inflation'!$C24)*(1+('Black Market End of Year'!DU23-'Black Market End of Year'!DU22)/'Black Market End of Year'!DU22)-1,"Error")</f>
        <v>Error</v>
      </c>
      <c r="DV23" s="25" t="str">
        <f ca="1">IFERROR((1+'US Inflation'!$C24)*(1+('Black Market End of Year'!DV23-'Black Market End of Year'!DV22)/'Black Market End of Year'!DV22)-1,"Error")</f>
        <v>Error</v>
      </c>
      <c r="DW23" s="25">
        <f ca="1">IFERROR((1+'US Inflation'!$C24)*(1+('Black Market End of Year'!DW23-'Black Market End of Year'!DW22)/'Black Market End of Year'!DW22)-1,"Error")</f>
        <v>1.8611370571019137E-2</v>
      </c>
      <c r="DX23" s="25" t="str">
        <f ca="1">IFERROR((1+'US Inflation'!$C24)*(1+('Black Market End of Year'!DX23-'Black Market End of Year'!DX22)/'Black Market End of Year'!DX22)-1,"Error")</f>
        <v>Error</v>
      </c>
      <c r="DY23" s="25" t="str">
        <f ca="1">IFERROR((1+'US Inflation'!$C24)*(1+('Black Market End of Year'!DY23-'Black Market End of Year'!DY22)/'Black Market End of Year'!DY22)-1,"Error")</f>
        <v>Error</v>
      </c>
      <c r="DZ23" s="25" t="str">
        <f ca="1">IFERROR((1+'US Inflation'!$C24)*(1+('Black Market End of Year'!DZ23-'Black Market End of Year'!DZ22)/'Black Market End of Year'!DZ22)-1,"Error")</f>
        <v>Error</v>
      </c>
      <c r="EA23" s="25" t="str">
        <f ca="1">IFERROR((1+'US Inflation'!$C24)*(1+('Black Market End of Year'!EA23-'Black Market End of Year'!EA22)/'Black Market End of Year'!EA22)-1,"Error")</f>
        <v>Error</v>
      </c>
      <c r="EB23" s="25">
        <f ca="1">IFERROR((1+'US Inflation'!$C24)*(1+('Black Market End of Year'!EB23-'Black Market End of Year'!EB22)/'Black Market End of Year'!EB22)-1,"Error")</f>
        <v>2.9633090200333445E-2</v>
      </c>
      <c r="EC23" s="25" t="str">
        <f ca="1">IFERROR((1+'US Inflation'!$C24)*(1+('Black Market End of Year'!EC23-'Black Market End of Year'!EC22)/'Black Market End of Year'!EC22)-1,"Error")</f>
        <v>Error</v>
      </c>
      <c r="ED23" s="25" t="str">
        <f ca="1">IFERROR((1+'US Inflation'!$C24)*(1+('Black Market End of Year'!ED23-'Black Market End of Year'!ED22)/'Black Market End of Year'!ED22)-1,"Error")</f>
        <v>Error</v>
      </c>
      <c r="EE23" s="25" t="str">
        <f ca="1">IFERROR((1+'US Inflation'!$C24)*(1+('Black Market End of Year'!EE23-'Black Market End of Year'!EE22)/'Black Market End of Year'!EE22)-1,"Error")</f>
        <v>Error</v>
      </c>
      <c r="EF23" s="25" t="str">
        <f ca="1">IFERROR((1+'US Inflation'!$C24)*(1+('Black Market End of Year'!EF23-'Black Market End of Year'!EF22)/'Black Market End of Year'!EF22)-1,"Error")</f>
        <v>Error</v>
      </c>
      <c r="EG23" s="25" t="str">
        <f ca="1">IFERROR((1+'US Inflation'!$C24)*(1+('Black Market End of Year'!EG23-'Black Market End of Year'!EG22)/'Black Market End of Year'!EG22)-1,"Error")</f>
        <v>Error</v>
      </c>
      <c r="EH23" s="25" t="str">
        <f ca="1">IFERROR((1+'US Inflation'!$C24)*(1+('Black Market End of Year'!EH23-'Black Market End of Year'!EH22)/'Black Market End of Year'!EH22)-1,"Error")</f>
        <v>Error</v>
      </c>
      <c r="EI23" s="25" t="str">
        <f ca="1">IFERROR((1+'US Inflation'!$C24)*(1+('Black Market End of Year'!EI23-'Black Market End of Year'!EI22)/'Black Market End of Year'!EI22)-1,"Error")</f>
        <v>Error</v>
      </c>
      <c r="EJ23" s="25" t="str">
        <f ca="1">IFERROR((1+'US Inflation'!$C24)*(1+('Black Market End of Year'!EJ23-'Black Market End of Year'!EJ22)/'Black Market End of Year'!EJ22)-1,"Error")</f>
        <v>Error</v>
      </c>
      <c r="EK23" s="25">
        <f ca="1">IFERROR((1+'US Inflation'!$C24)*(1+('Black Market End of Year'!EK23-'Black Market End of Year'!EK22)/'Black Market End of Year'!EK22)-1,"Error")</f>
        <v>3.459119496855334E-2</v>
      </c>
      <c r="EL23" s="25" t="str">
        <f ca="1">IFERROR((1+'US Inflation'!$C24)*(1+('Black Market End of Year'!EL23-'Black Market End of Year'!EL22)/'Black Market End of Year'!EL22)-1,"Error")</f>
        <v>Error</v>
      </c>
      <c r="EM23" s="25" t="str">
        <f ca="1">IFERROR((1+'US Inflation'!$C24)*(1+('Black Market End of Year'!EM23-'Black Market End of Year'!EM22)/'Black Market End of Year'!EM22)-1,"Error")</f>
        <v>Error</v>
      </c>
      <c r="EN23" s="25" t="str">
        <f ca="1">IFERROR((1+'US Inflation'!$C24)*(1+('Black Market End of Year'!EN23-'Black Market End of Year'!EN22)/'Black Market End of Year'!EN22)-1,"Error")</f>
        <v>Error</v>
      </c>
      <c r="EO23" s="25" t="str">
        <f ca="1">IFERROR((1+'US Inflation'!$C24)*(1+('Black Market End of Year'!EO23-'Black Market End of Year'!EO22)/'Black Market End of Year'!EO22)-1,"Error")</f>
        <v>Error</v>
      </c>
      <c r="EP23" s="25" t="str">
        <f ca="1">IFERROR((1+'US Inflation'!$C24)*(1+('Black Market End of Year'!EP23-'Black Market End of Year'!EP22)/'Black Market End of Year'!EP22)-1,"Error")</f>
        <v>Error</v>
      </c>
      <c r="EQ23" s="25" t="str">
        <f ca="1">IFERROR((1+'US Inflation'!$C24)*(1+('Black Market End of Year'!EQ23-'Black Market End of Year'!EQ22)/'Black Market End of Year'!EQ22)-1,"Error")</f>
        <v>Error</v>
      </c>
      <c r="ER23" s="25">
        <f ca="1">IFERROR((1+'US Inflation'!$C24)*(1+('Black Market End of Year'!ER23-'Black Market End of Year'!ER22)/'Black Market End of Year'!ER22)-1,"Error")</f>
        <v>1.6440472249806826E-2</v>
      </c>
      <c r="ES23" s="25" t="str">
        <f ca="1">IFERROR((1+'US Inflation'!$C24)*(1+('Black Market End of Year'!ES23-'Black Market End of Year'!ES22)/'Black Market End of Year'!ES22)-1,"Error")</f>
        <v>Error</v>
      </c>
      <c r="ET23" s="25">
        <f ca="1">IFERROR((1+'US Inflation'!$C24)*(1+('Black Market End of Year'!ET23-'Black Market End of Year'!ET22)/'Black Market End of Year'!ET22)-1,"Error")</f>
        <v>-0.1300028587764438</v>
      </c>
      <c r="EU23" s="25" t="str">
        <f ca="1">IFERROR((1+'US Inflation'!$C24)*(1+('Black Market End of Year'!EU23-'Black Market End of Year'!EU22)/'Black Market End of Year'!EU22)-1,"Error")</f>
        <v>Error</v>
      </c>
      <c r="EV23" s="25" t="str">
        <f ca="1">IFERROR((1+'US Inflation'!$C24)*(1+('Black Market End of Year'!EV23-'Black Market End of Year'!EV22)/'Black Market End of Year'!EV22)-1,"Error")</f>
        <v>Error</v>
      </c>
      <c r="EW23" s="25">
        <f ca="1">IFERROR((1+'US Inflation'!$C24)*(1+('Black Market End of Year'!EW23-'Black Market End of Year'!EW22)/'Black Market End of Year'!EW22)-1,"Error")</f>
        <v>-8.0363382250174809E-2</v>
      </c>
      <c r="EX23" s="25">
        <f ca="1">IFERROR((1+'US Inflation'!$C24)*(1+('Black Market End of Year'!EX23-'Black Market End of Year'!EX22)/'Black Market End of Year'!EX22)-1,"Error")</f>
        <v>2.8867315604965249E-2</v>
      </c>
      <c r="EY23" s="25" t="str">
        <f ca="1">IFERROR((1+'US Inflation'!$C24)*(1+('Black Market End of Year'!EY23-'Black Market End of Year'!EY22)/'Black Market End of Year'!EY22)-1,"Error")</f>
        <v>Error</v>
      </c>
      <c r="EZ23" s="25" t="str">
        <f ca="1">IFERROR((1+'US Inflation'!$C24)*(1+('Black Market End of Year'!EZ23-'Black Market End of Year'!EZ22)/'Black Market End of Year'!EZ22)-1,"Error")</f>
        <v>Error</v>
      </c>
      <c r="FA23" s="25">
        <f ca="1">IFERROR((1+'US Inflation'!$C24)*(1+('Black Market End of Year'!FA23-'Black Market End of Year'!FA22)/'Black Market End of Year'!FA22)-1,"Error")</f>
        <v>6.1817279046673113E-2</v>
      </c>
      <c r="FB23" s="25">
        <f ca="1">IFERROR((1+'US Inflation'!$C24)*(1+('Black Market End of Year'!FB23-'Black Market End of Year'!FB22)/'Black Market End of Year'!FB22)-1,"Error")</f>
        <v>2.220088125635522E-2</v>
      </c>
      <c r="FC23" s="25" t="str">
        <f ca="1">IFERROR((1+'US Inflation'!$C24)*(1+('Black Market End of Year'!FC23-'Black Market End of Year'!FC22)/'Black Market End of Year'!FC22)-1,"Error")</f>
        <v>Error</v>
      </c>
      <c r="FD23" s="25" t="str">
        <f ca="1">IFERROR((1+'US Inflation'!$C24)*(1+('Black Market End of Year'!FD23-'Black Market End of Year'!FD22)/'Black Market End of Year'!FD22)-1,"Error")</f>
        <v>Error</v>
      </c>
      <c r="FE23" s="25" t="str">
        <f ca="1">IFERROR((1+'US Inflation'!$C24)*(1+('Black Market End of Year'!FE23-'Black Market End of Year'!FE22)/'Black Market End of Year'!FE22)-1,"Error")</f>
        <v>Error</v>
      </c>
      <c r="FF23" s="25" t="str">
        <f ca="1">IFERROR((1+'US Inflation'!$C24)*(1+('Black Market End of Year'!FF23-'Black Market End of Year'!FF22)/'Black Market End of Year'!FF22)-1,"Error")</f>
        <v>Error</v>
      </c>
      <c r="FG23" s="25" t="str">
        <f ca="1">IFERROR((1+'US Inflation'!$C24)*(1+('Black Market End of Year'!FG23-'Black Market End of Year'!FG22)/'Black Market End of Year'!FG22)-1,"Error")</f>
        <v>Error</v>
      </c>
      <c r="FH23" s="25">
        <f ca="1">IFERROR((1+'US Inflation'!$C24)*(1+('Black Market End of Year'!FH23-'Black Market End of Year'!FH22)/'Black Market End of Year'!FH22)-1,"Error")</f>
        <v>3.3505959449355416E-2</v>
      </c>
      <c r="FI23" s="25" t="str">
        <f ca="1">IFERROR((1+'US Inflation'!$C24)*(1+('Black Market End of Year'!FI23-'Black Market End of Year'!FI22)/'Black Market End of Year'!FI22)-1,"Error")</f>
        <v>Error</v>
      </c>
      <c r="FJ23" s="25">
        <f ca="1">IFERROR((1+'US Inflation'!$C24)*(1+('Black Market End of Year'!FJ23-'Black Market End of Year'!FJ22)/'Black Market End of Year'!FJ22)-1,"Error")</f>
        <v>0.14138770541692014</v>
      </c>
      <c r="FK23" s="25" t="str">
        <f ca="1">IFERROR((1+'US Inflation'!$C24)*(1+('Black Market End of Year'!FK23-'Black Market End of Year'!FK22)/'Black Market End of Year'!FK22)-1,"Error")</f>
        <v>Error</v>
      </c>
      <c r="FL23" s="25" t="str">
        <f ca="1">IFERROR((1+'US Inflation'!$C24)*(1+('Black Market End of Year'!FL23-'Black Market End of Year'!FL22)/'Black Market End of Year'!FL22)-1,"Error")</f>
        <v>Error</v>
      </c>
      <c r="FM23" s="25" t="str">
        <f ca="1">IFERROR((1+'US Inflation'!$C24)*(1+('Black Market End of Year'!FM23-'Black Market End of Year'!FM22)/'Black Market End of Year'!FM22)-1,"Error")</f>
        <v>Error</v>
      </c>
      <c r="FN23" s="25">
        <f ca="1">IFERROR((1+'US Inflation'!$C24)*(1+('Black Market End of Year'!FN23-'Black Market End of Year'!FN22)/'Black Market End of Year'!FN22)-1,"Error")</f>
        <v>5.03144654088028E-3</v>
      </c>
      <c r="FO23" s="25">
        <f ca="1">IFERROR((1+'US Inflation'!$C24)*(1+('Black Market End of Year'!FO23-'Black Market End of Year'!FO22)/'Black Market End of Year'!FO22)-1,"Error")</f>
        <v>0.52923151081118291</v>
      </c>
      <c r="FP23" s="25">
        <f ca="1">IFERROR((1+'US Inflation'!$C24)*(1+('Black Market End of Year'!FP23-'Black Market End of Year'!FP22)/'Black Market End of Year'!FP22)-1,"Error")</f>
        <v>9.4529727674540043E-2</v>
      </c>
      <c r="FQ23" s="25" t="str">
        <f ca="1">IFERROR((1+'US Inflation'!$C24)*(1+('Black Market End of Year'!FQ23-'Black Market End of Year'!FQ22)/'Black Market End of Year'!FQ22)-1,"Error")</f>
        <v>Error</v>
      </c>
      <c r="FR23" s="25">
        <f ca="1">IFERROR((1+'US Inflation'!$C24)*(1+('Black Market End of Year'!FR23-'Black Market End of Year'!FR22)/'Black Market End of Year'!FR22)-1,"Error")</f>
        <v>9.648981347094554E-2</v>
      </c>
      <c r="FS23" s="25">
        <f ca="1">IFERROR((1+'US Inflation'!$C24)*(1+('Black Market End of Year'!FS23-'Black Market End of Year'!FS22)/'Black Market End of Year'!FS22)-1,"Error")</f>
        <v>2.7406533892382789E-2</v>
      </c>
      <c r="FT23" s="25" t="str">
        <f ca="1">IFERROR((1+'US Inflation'!$C24)*(1+('Black Market End of Year'!FT23-'Black Market End of Year'!FT22)/'Black Market End of Year'!FT22)-1,"Error")</f>
        <v>Error</v>
      </c>
      <c r="FU23" s="25" t="str">
        <f ca="1">IFERROR((1+'US Inflation'!$C24)*(1+('Black Market End of Year'!FU23-'Black Market End of Year'!FU22)/'Black Market End of Year'!FU22)-1,"Error")</f>
        <v>Error</v>
      </c>
      <c r="FV23" s="25" t="str">
        <f ca="1">IFERROR((1+'US Inflation'!$C24)*(1+('Black Market End of Year'!FV23-'Black Market End of Year'!FV22)/'Black Market End of Year'!FV22)-1,"Error")</f>
        <v>Error</v>
      </c>
      <c r="FW23" s="25">
        <f ca="1">IFERROR((1+'US Inflation'!$C24)*(1+('Black Market End of Year'!FW23-'Black Market End of Year'!FW22)/'Black Market End of Year'!FW22)-1,"Error")</f>
        <v>0.72904281898854117</v>
      </c>
      <c r="FX23" s="25">
        <f ca="1">IFERROR((1+'US Inflation'!$C24)*(1+('Black Market End of Year'!FX23-'Black Market End of Year'!FX22)/'Black Market End of Year'!FX22)-1,"Error")</f>
        <v>0.28432010409889408</v>
      </c>
      <c r="FY23" s="25" t="str">
        <f ca="1">IFERROR((1+'US Inflation'!$C24)*(1+('Black Market End of Year'!FY23-'Black Market End of Year'!FY22)/'Black Market End of Year'!FY22)-1,"Error")</f>
        <v>Error</v>
      </c>
      <c r="FZ23" s="25" t="str">
        <f ca="1">IFERROR((1+'US Inflation'!$C24)*(1+('Black Market End of Year'!FZ23-'Black Market End of Year'!FZ22)/'Black Market End of Year'!FZ22)-1,"Error")</f>
        <v>Error</v>
      </c>
      <c r="GA23" s="25" t="str">
        <f ca="1">IFERROR((1+'US Inflation'!$C24)*(1+('Black Market End of Year'!GA23-'Black Market End of Year'!GA22)/'Black Market End of Year'!GA22)-1,"Error")</f>
        <v>Error</v>
      </c>
      <c r="GB23" s="25" t="str">
        <f ca="1">IFERROR((1+'US Inflation'!$C24)*(1+('Black Market End of Year'!GB23-'Black Market End of Year'!GB22)/'Black Market End of Year'!GB22)-1,"Error")</f>
        <v>Error</v>
      </c>
      <c r="GC23" s="25" t="str">
        <f ca="1">IFERROR((1+'US Inflation'!$C24)*(1+('Black Market End of Year'!GC23-'Black Market End of Year'!GC22)/'Black Market End of Year'!GC22)-1,"Error")</f>
        <v>Error</v>
      </c>
      <c r="GD23" s="25" t="str">
        <f ca="1">IFERROR((1+'US Inflation'!$C24)*(1+('Black Market End of Year'!GD23-'Black Market End of Year'!GD22)/'Black Market End of Year'!GD22)-1,"Error")</f>
        <v>Error</v>
      </c>
      <c r="GE23" s="25" t="str">
        <f ca="1">IFERROR((1+'US Inflation'!$C24)*(1+('Black Market End of Year'!GE23-'Black Market End of Year'!GE22)/'Black Market End of Year'!GE22)-1,"Error")</f>
        <v>Error</v>
      </c>
      <c r="GF23" s="25" t="str">
        <f ca="1">IFERROR((1+'US Inflation'!$C24)*(1+('Black Market End of Year'!GF23-'Black Market End of Year'!GF22)/'Black Market End of Year'!GF22)-1,"Error")</f>
        <v>Error</v>
      </c>
      <c r="GG23" s="25" t="str">
        <f ca="1">IFERROR((1+'US Inflation'!$C24)*(1+('Black Market End of Year'!GG23-'Black Market End of Year'!GG22)/'Black Market End of Year'!GG22)-1,"Error")</f>
        <v>Error</v>
      </c>
      <c r="GH23" s="25">
        <f ca="1">IFERROR((1+'US Inflation'!$C24)*(1+('Black Market End of Year'!GH23-'Black Market End of Year'!GH22)/'Black Market End of Year'!GH22)-1,"Error")</f>
        <v>4.6086652690426222E-2</v>
      </c>
      <c r="GI23" s="25" t="str">
        <f ca="1">IFERROR((1+'US Inflation'!$C24)*(1+('Black Market End of Year'!GI23-'Black Market End of Year'!GI22)/'Black Market End of Year'!GI22)-1,"Error")</f>
        <v>Error</v>
      </c>
      <c r="GJ23" s="25">
        <f ca="1">IFERROR((1+'US Inflation'!$C24)*(1+('Black Market End of Year'!GJ23-'Black Market End of Year'!GJ22)/'Black Market End of Year'!GJ22)-1,"Error")</f>
        <v>-0.11320754716981141</v>
      </c>
      <c r="GK23" s="25" t="str">
        <f ca="1">IFERROR((1+'US Inflation'!$C24)*(1+('Black Market End of Year'!GK23-'Black Market End of Year'!GK22)/'Black Market End of Year'!GK22)-1,"Error")</f>
        <v>Error</v>
      </c>
      <c r="GL23" s="25" t="str">
        <f ca="1">IFERROR((1+'US Inflation'!$C24)*(1+('Black Market End of Year'!GL23-'Black Market End of Year'!GL22)/'Black Market End of Year'!GL22)-1,"Error")</f>
        <v>Error</v>
      </c>
      <c r="GM23" s="25">
        <f ca="1">IFERROR((1+'US Inflation'!$C24)*(1+('Black Market End of Year'!GM23-'Black Market End of Year'!GM22)/'Black Market End of Year'!GM22)-1,"Error")</f>
        <v>-1</v>
      </c>
      <c r="GN23" s="25" t="str">
        <f ca="1">IFERROR((1+'US Inflation'!$C24)*(1+('Black Market End of Year'!GN23-'Black Market End of Year'!GN22)/'Black Market End of Year'!GN22)-1,"Error")</f>
        <v>Error</v>
      </c>
      <c r="GO23" s="25" t="str">
        <f ca="1">IFERROR((1+'US Inflation'!$C24)*(1+('Black Market End of Year'!GO23-'Black Market End of Year'!GO22)/'Black Market End of Year'!GO22)-1,"Error")</f>
        <v>Error</v>
      </c>
      <c r="GP23" s="25" t="str">
        <f ca="1">IFERROR((1+'US Inflation'!$C24)*(1+('Black Market End of Year'!GP23-'Black Market End of Year'!GP22)/'Black Market End of Year'!GP22)-1,"Error")</f>
        <v>Error</v>
      </c>
      <c r="GQ23" s="25" t="str">
        <f ca="1">IFERROR((1+'US Inflation'!$C24)*(1+('Black Market End of Year'!GQ23-'Black Market End of Year'!GQ22)/'Black Market End of Year'!GQ22)-1,"Error")</f>
        <v>Error</v>
      </c>
      <c r="GR23" s="25" t="str">
        <f ca="1">IFERROR((1+'US Inflation'!$C24)*(1+('Black Market End of Year'!GR23-'Black Market End of Year'!GR22)/'Black Market End of Year'!GR22)-1,"Error")</f>
        <v>Error</v>
      </c>
      <c r="GS23" s="25">
        <f ca="1">IFERROR((1+'US Inflation'!$C24)*(1+('Black Market End of Year'!GS23-'Black Market End of Year'!GS22)/'Black Market End of Year'!GS22)-1,"Error")</f>
        <v>4.2673938679245182E-2</v>
      </c>
      <c r="GT23" s="25">
        <f ca="1">IFERROR((1+'US Inflation'!$C24)*(1+('Black Market End of Year'!GT23-'Black Market End of Year'!GT22)/'Black Market End of Year'!GT22)-1,"Error")</f>
        <v>0.20730949246745634</v>
      </c>
      <c r="GU23" s="25">
        <f ca="1">IFERROR((1+'US Inflation'!$C24)*(1+('Black Market End of Year'!GU23-'Black Market End of Year'!GU22)/'Black Market End of Year'!GU22)-1,"Error")</f>
        <v>0.12611272375423321</v>
      </c>
      <c r="GV23" s="25">
        <f ca="1">IFERROR((1+'US Inflation'!$C24)*(1+('Black Market End of Year'!GV23-'Black Market End of Year'!GV22)/'Black Market End of Year'!GV22)-1,"Error")</f>
        <v>8.4922658507563753E-2</v>
      </c>
      <c r="GW23" s="25" t="str">
        <f ca="1">IFERROR((1+'US Inflation'!$C24)*(1+('Black Market End of Year'!GW23-'Black Market End of Year'!GW22)/'Black Market End of Year'!GW22)-1,"Error")</f>
        <v>Error</v>
      </c>
      <c r="GX23" s="25" t="str">
        <f ca="1">IFERROR((1+'US Inflation'!$C24)*(1+('Black Market End of Year'!GX23-'Black Market End of Year'!GX22)/'Black Market End of Year'!GX22)-1,"Error")</f>
        <v>Error</v>
      </c>
      <c r="GY23" s="25" t="str">
        <f ca="1">IFERROR((1+'US Inflation'!$C24)*(1+('Black Market End of Year'!GY23-'Black Market End of Year'!GY22)/'Black Market End of Year'!GY22)-1,"Error")</f>
        <v>Error</v>
      </c>
      <c r="GZ23" s="25">
        <f ca="1">IFERROR((1+'US Inflation'!$C24)*(1+('Black Market End of Year'!GZ23-'Black Market End of Year'!GZ22)/'Black Market End of Year'!GZ22)-1,"Error")</f>
        <v>3.4091150891719879E-2</v>
      </c>
      <c r="HA23" s="25">
        <f ca="1">IFERROR((1+'US Inflation'!$C24)*(1+('Black Market End of Year'!HA23-'Black Market End of Year'!HA22)/'Black Market End of Year'!HA22)-1,"Error")</f>
        <v>3.459119496855334E-2</v>
      </c>
      <c r="HB23" s="25">
        <f ca="1">IFERROR((1+'US Inflation'!$C24)*(1+('Black Market End of Year'!HB23-'Black Market End of Year'!HB22)/'Black Market End of Year'!HB22)-1,"Error")</f>
        <v>-4.9540396710208157E-2</v>
      </c>
      <c r="HC23" s="25">
        <f ca="1">IFERROR((1+'US Inflation'!$C24)*(1+('Black Market End of Year'!HC23-'Black Market End of Year'!HC22)/'Black Market End of Year'!HC22)-1,"Error")</f>
        <v>1.2368472403596398E-2</v>
      </c>
      <c r="HD23" s="25" t="str">
        <f ca="1">IFERROR((1+'US Inflation'!$C24)*(1+('Black Market End of Year'!HD23-'Black Market End of Year'!HD22)/'Black Market End of Year'!HD22)-1,"Error")</f>
        <v>Error</v>
      </c>
      <c r="HE23" s="25">
        <f ca="1">IFERROR((1+'US Inflation'!$C24)*(1+('Black Market End of Year'!HE23-'Black Market End of Year'!HE22)/'Black Market End of Year'!HE22)-1,"Error")</f>
        <v>5.6145178197064771E-2</v>
      </c>
      <c r="HF23" s="25">
        <f ca="1">IFERROR((1+'US Inflation'!$C24)*(1+('Black Market End of Year'!HF23-'Black Market End of Year'!HF22)/'Black Market End of Year'!HF22)-1,"Error")</f>
        <v>5.741305956344811E-2</v>
      </c>
      <c r="HG23" s="25" t="str">
        <f ca="1">IFERROR((1+'US Inflation'!$C24)*(1+('Black Market End of Year'!HG23-'Black Market End of Year'!HG22)/'Black Market End of Year'!HG22)-1,"Error")</f>
        <v>Error</v>
      </c>
      <c r="HH23" s="25" t="str">
        <f ca="1">IFERROR((1+'US Inflation'!$C24)*(1+('Black Market End of Year'!HH23-'Black Market End of Year'!HH22)/'Black Market End of Year'!HH22)-1,"Error")</f>
        <v>Error</v>
      </c>
      <c r="HI23" s="25" t="str">
        <f ca="1">IFERROR((1+'US Inflation'!$C24)*(1+('Black Market End of Year'!HI23-'Black Market End of Year'!HI22)/'Black Market End of Year'!HI22)-1,"Error")</f>
        <v>Error</v>
      </c>
      <c r="HJ23" s="25" t="str">
        <f ca="1">IFERROR((1+'US Inflation'!$C24)*(1+('Black Market End of Year'!HJ23-'Black Market End of Year'!HJ22)/'Black Market End of Year'!HJ22)-1,"Error")</f>
        <v>Error</v>
      </c>
      <c r="HK23" s="25" t="str">
        <f ca="1">IFERROR((1+'US Inflation'!$C24)*(1+('Black Market End of Year'!HK23-'Black Market End of Year'!HK22)/'Black Market End of Year'!HK22)-1,"Error")</f>
        <v>Error</v>
      </c>
      <c r="HL23" s="25" t="str">
        <f ca="1">IFERROR((1+'US Inflation'!$C24)*(1+('Black Market End of Year'!HL23-'Black Market End of Year'!HL22)/'Black Market End of Year'!HL22)-1,"Error")</f>
        <v>Error</v>
      </c>
      <c r="HM23" s="25">
        <f ca="1">IFERROR((1+'US Inflation'!$C24)*(1+('Black Market End of Year'!HM23-'Black Market End of Year'!HM22)/'Black Market End of Year'!HM22)-1,"Error")</f>
        <v>8.1925432646853258E-2</v>
      </c>
      <c r="HN23" s="25">
        <f ca="1">IFERROR((1+'US Inflation'!$C24)*(1+('Black Market End of Year'!HN23-'Black Market End of Year'!HN22)/'Black Market End of Year'!HN22)-1,"Error")</f>
        <v>7.2442092345451625E-2</v>
      </c>
      <c r="HO23" s="25" t="str">
        <f ca="1">IFERROR((1+'US Inflation'!$C24)*(1+('Black Market End of Year'!HO23-'Black Market End of Year'!HO22)/'Black Market End of Year'!HO22)-1,"Error")</f>
        <v>Error</v>
      </c>
      <c r="HP23" s="25" t="str">
        <f ca="1">IFERROR((1+'US Inflation'!$C24)*(1+('Black Market End of Year'!HP23-'Black Market End of Year'!HP22)/'Black Market End of Year'!HP22)-1,"Error")</f>
        <v>Error</v>
      </c>
      <c r="HQ23" s="25" t="str">
        <f ca="1">IFERROR((1+'US Inflation'!$C24)*(1+('Black Market End of Year'!HQ23-'Black Market End of Year'!HQ22)/'Black Market End of Year'!HQ22)-1,"Error")</f>
        <v>Error</v>
      </c>
      <c r="HR23" s="25">
        <f ca="1">IFERROR((1+'US Inflation'!$C24)*(1+('Black Market End of Year'!HR23-'Black Market End of Year'!HR22)/'Black Market End of Year'!HR22)-1,"Error")</f>
        <v>7.7342897239981001E-2</v>
      </c>
      <c r="HS23" s="25" t="str">
        <f ca="1">IFERROR((1+'US Inflation'!$C24)*(1+('Black Market End of Year'!HS23-'Black Market End of Year'!HS22)/'Black Market End of Year'!HS22)-1,"Error")</f>
        <v>Error</v>
      </c>
      <c r="HT23" s="25" t="str">
        <f ca="1">IFERROR((1+'US Inflation'!$C24)*(1+('Black Market End of Year'!HT23-'Black Market End of Year'!HT22)/'Black Market End of Year'!HT22)-1,"Error")</f>
        <v>Error</v>
      </c>
      <c r="HU23" s="25">
        <f ca="1">IFERROR((1+'US Inflation'!$C24)*(1+('Black Market End of Year'!HU23-'Black Market End of Year'!HU22)/'Black Market End of Year'!HU22)-1,"Error")</f>
        <v>0.22200125253171299</v>
      </c>
      <c r="HV23" s="25">
        <f ca="1">IFERROR((1+'US Inflation'!$C24)*(1+('Black Market End of Year'!HV23-'Black Market End of Year'!HV22)/'Black Market End of Year'!HV22)-1,"Error")</f>
        <v>3.459119496855334E-2</v>
      </c>
      <c r="HW23" s="25">
        <f ca="1">IFERROR((1+'US Inflation'!$C24)*(1+('Black Market End of Year'!HW23-'Black Market End of Year'!HW22)/'Black Market End of Year'!HW22)-1,"Error")</f>
        <v>1.6872498570611776</v>
      </c>
      <c r="HX23" s="25" t="str">
        <f ca="1">IFERROR((1+'US Inflation'!$C24)*(1+('Black Market End of Year'!HX23-'Black Market End of Year'!HX22)/'Black Market End of Year'!HX22)-1,"Error")</f>
        <v>Error</v>
      </c>
      <c r="HY23" s="25" t="str">
        <f ca="1">IFERROR((1+'US Inflation'!$C24)*(1+('Black Market End of Year'!HY23-'Black Market End of Year'!HY22)/'Black Market End of Year'!HY22)-1,"Error")</f>
        <v>Error</v>
      </c>
      <c r="HZ23" s="25" t="str">
        <f ca="1">IFERROR((1+'US Inflation'!$C24)*(1+('Black Market End of Year'!HZ23-'Black Market End of Year'!HZ22)/'Black Market End of Year'!HZ22)-1,"Error")</f>
        <v>Error</v>
      </c>
      <c r="IA23" s="25">
        <f ca="1">IFERROR((1+'US Inflation'!$C24)*(1+('Black Market End of Year'!IA23-'Black Market End of Year'!IA22)/'Black Market End of Year'!IA22)-1,"Error")</f>
        <v>3.459119496855334E-2</v>
      </c>
      <c r="IB23" s="25" t="str">
        <f ca="1">IFERROR((1+'US Inflation'!$C24)*(1+('Black Market End of Year'!IB23-'Black Market End of Year'!IB22)/'Black Market End of Year'!IB22)-1,"Error")</f>
        <v>Error</v>
      </c>
      <c r="IC23" s="25" t="str">
        <f ca="1">IFERROR((1+'US Inflation'!$C24)*(1+('Black Market End of Year'!IC23-'Black Market End of Year'!IC22)/'Black Market End of Year'!IC22)-1,"Error")</f>
        <v>Error</v>
      </c>
      <c r="ID23" s="25" t="str">
        <f ca="1">IFERROR((1+'US Inflation'!$C24)*(1+('Black Market End of Year'!ID23-'Black Market End of Year'!ID22)/'Black Market End of Year'!ID22)-1,"Error")</f>
        <v>Error</v>
      </c>
      <c r="IE23" s="25" t="str">
        <f ca="1">IFERROR((1+'US Inflation'!$C24)*(1+('Black Market End of Year'!IE23-'Black Market End of Year'!IE22)/'Black Market End of Year'!IE22)-1,"Error")</f>
        <v>Error</v>
      </c>
      <c r="IF23" s="25" t="str">
        <f ca="1">IFERROR((1+'US Inflation'!$C24)*(1+('Black Market End of Year'!IF23-'Black Market End of Year'!IF22)/'Black Market End of Year'!IF22)-1,"Error")</f>
        <v>Error</v>
      </c>
      <c r="IG23" s="25" t="str">
        <f ca="1">IFERROR((1+'US Inflation'!$C24)*(1+('Black Market End of Year'!IG23-'Black Market End of Year'!IG22)/'Black Market End of Year'!IG22)-1,"Error")</f>
        <v>Error</v>
      </c>
      <c r="IH23" s="25" t="str">
        <f ca="1">IFERROR((1+'US Inflation'!$C24)*(1+('Black Market End of Year'!IH23-'Black Market End of Year'!IH22)/'Black Market End of Year'!IH22)-1,"Error")</f>
        <v>Error</v>
      </c>
    </row>
    <row r="24" spans="1:242" x14ac:dyDescent="0.25">
      <c r="A24" t="str">
        <f t="shared" ca="1" si="4"/>
        <v>1968</v>
      </c>
      <c r="B24" s="25">
        <f ca="1">IFERROR((1+'US Inflation'!$C25)*(1+('Black Market End of Year'!B24-'Black Market End of Year'!B23)/'Black Market End of Year'!B23)-1,"Error")</f>
        <v>3.6316267319305151E-3</v>
      </c>
      <c r="C24" s="25">
        <f ca="1">IFERROR((1+'US Inflation'!$C25)*(1+('Black Market End of Year'!C24-'Black Market End of Year'!C23)/'Black Market End of Year'!C23)-1,"Error")</f>
        <v>-4.8866027589431815E-2</v>
      </c>
      <c r="D24" s="25">
        <f ca="1">IFERROR((1+'US Inflation'!$C25)*(1+('Black Market End of Year'!D24-'Black Market End of Year'!D23)/'Black Market End of Year'!D23)-1,"Error")</f>
        <v>0.2981356053897517</v>
      </c>
      <c r="E24" s="25">
        <f>IFERROR((1+'US Inflation'!$C25)*(1+('Black Market End of Year'!E24-'Black Market End of Year'!E23)/'Black Market End of Year'!E23)-1,"Error")</f>
        <v>3.039513677811545E-2</v>
      </c>
      <c r="F24" s="25" t="str">
        <f ca="1">IFERROR((1+'US Inflation'!$C25)*(1+('Black Market End of Year'!F24-'Black Market End of Year'!F23)/'Black Market End of Year'!F23)-1,"Error")</f>
        <v>Error</v>
      </c>
      <c r="G24" s="25" t="str">
        <f ca="1">IFERROR((1+'US Inflation'!$C25)*(1+('Black Market End of Year'!G24-'Black Market End of Year'!G23)/'Black Market End of Year'!G23)-1,"Error")</f>
        <v>Error</v>
      </c>
      <c r="H24" s="25" t="str">
        <f ca="1">IFERROR((1+'US Inflation'!$C25)*(1+('Black Market End of Year'!H24-'Black Market End of Year'!H23)/'Black Market End of Year'!H23)-1,"Error")</f>
        <v>Error</v>
      </c>
      <c r="I24" s="25" t="str">
        <f ca="1">IFERROR((1+'US Inflation'!$C25)*(1+('Black Market End of Year'!I24-'Black Market End of Year'!I23)/'Black Market End of Year'!I23)-1,"Error")</f>
        <v>Error</v>
      </c>
      <c r="J24" s="25">
        <f ca="1">IFERROR((1+'US Inflation'!$C25)*(1+('Black Market End of Year'!J24-'Black Market End of Year'!J23)/'Black Market End of Year'!J23)-1,"Error")</f>
        <v>3.039513677811545E-2</v>
      </c>
      <c r="K24" s="25" t="str">
        <f ca="1">IFERROR((1+'US Inflation'!$C25)*(1+('Black Market End of Year'!K24-'Black Market End of Year'!K23)/'Black Market End of Year'!K23)-1,"Error")</f>
        <v>Error</v>
      </c>
      <c r="L24" s="25" t="str">
        <f ca="1">IFERROR((1+'US Inflation'!$C25)*(1+('Black Market End of Year'!L24-'Black Market End of Year'!L23)/'Black Market End of Year'!L23)-1,"Error")</f>
        <v>Error</v>
      </c>
      <c r="M24" s="25">
        <f ca="1">IFERROR((1+'US Inflation'!$C25)*(1+('Black Market End of Year'!M24-'Black Market End of Year'!M23)/'Black Market End of Year'!M23)-1,"Error")</f>
        <v>3.507875103619762E-2</v>
      </c>
      <c r="N24" s="25">
        <f ca="1">IFERROR((1+'US Inflation'!$C25)*(1+('Black Market End of Year'!N24-'Black Market End of Year'!N23)/'Black Market End of Year'!N23)-1,"Error")</f>
        <v>3.1590953184434278E-2</v>
      </c>
      <c r="O24" s="25" t="str">
        <f ca="1">IFERROR((1+'US Inflation'!$C25)*(1+('Black Market End of Year'!O24-'Black Market End of Year'!O23)/'Black Market End of Year'!O23)-1,"Error")</f>
        <v>Error</v>
      </c>
      <c r="P24" s="25" t="str">
        <f ca="1">IFERROR((1+'US Inflation'!$C25)*(1+('Black Market End of Year'!P24-'Black Market End of Year'!P23)/'Black Market End of Year'!P23)-1,"Error")</f>
        <v>Error</v>
      </c>
      <c r="Q24" s="25" t="str">
        <f ca="1">IFERROR((1+'US Inflation'!$C25)*(1+('Black Market End of Year'!Q24-'Black Market End of Year'!Q23)/'Black Market End of Year'!Q23)-1,"Error")</f>
        <v>Error</v>
      </c>
      <c r="R24" s="25" t="str">
        <f ca="1">IFERROR((1+'US Inflation'!$C25)*(1+('Black Market End of Year'!R24-'Black Market End of Year'!R23)/'Black Market End of Year'!R23)-1,"Error")</f>
        <v>Error</v>
      </c>
      <c r="S24" s="25" t="str">
        <f ca="1">IFERROR((1+'US Inflation'!$C25)*(1+('Black Market End of Year'!S24-'Black Market End of Year'!S23)/'Black Market End of Year'!S23)-1,"Error")</f>
        <v>Error</v>
      </c>
      <c r="T24" s="25" t="str">
        <f ca="1">IFERROR((1+'US Inflation'!$C25)*(1+('Black Market End of Year'!T24-'Black Market End of Year'!T23)/'Black Market End of Year'!T23)-1,"Error")</f>
        <v>Error</v>
      </c>
      <c r="U24" s="25">
        <f ca="1">IFERROR((1+'US Inflation'!$C25)*(1+('Black Market End of Year'!U24-'Black Market End of Year'!U23)/'Black Market End of Year'!U23)-1,"Error")</f>
        <v>8.2826747720364802E-2</v>
      </c>
      <c r="V24" s="25" t="str">
        <f ca="1">IFERROR((1+'US Inflation'!$C25)*(1+('Black Market End of Year'!V24-'Black Market End of Year'!V23)/'Black Market End of Year'!V23)-1,"Error")</f>
        <v>Error</v>
      </c>
      <c r="W24" s="25">
        <f ca="1">IFERROR((1+'US Inflation'!$C25)*(1+('Black Market End of Year'!W24-'Black Market End of Year'!W23)/'Black Market End of Year'!W23)-1,"Error")</f>
        <v>0.11031709715084981</v>
      </c>
      <c r="X24" s="25" t="str">
        <f ca="1">IFERROR((1+'US Inflation'!$C25)*(1+('Black Market End of Year'!X24-'Black Market End of Year'!X23)/'Black Market End of Year'!X23)-1,"Error")</f>
        <v>Error</v>
      </c>
      <c r="Y24" s="25" t="str">
        <f ca="1">IFERROR((1+'US Inflation'!$C25)*(1+('Black Market End of Year'!Y24-'Black Market End of Year'!Y23)/'Black Market End of Year'!Y23)-1,"Error")</f>
        <v>Error</v>
      </c>
      <c r="Z24" s="25">
        <f ca="1">IFERROR((1+'US Inflation'!$C25)*(1+('Black Market End of Year'!Z24-'Black Market End of Year'!Z23)/'Black Market End of Year'!Z23)-1,"Error")</f>
        <v>-2.0220764677651659E-2</v>
      </c>
      <c r="AA24" s="25" t="str">
        <f ca="1">IFERROR((1+'US Inflation'!$C25)*(1+('Black Market End of Year'!AA24-'Black Market End of Year'!AA23)/'Black Market End of Year'!AA23)-1,"Error")</f>
        <v>Error</v>
      </c>
      <c r="AB24" s="25" t="str">
        <f ca="1">IFERROR((1+'US Inflation'!$C25)*(1+('Black Market End of Year'!AB24-'Black Market End of Year'!AB23)/'Black Market End of Year'!AB23)-1,"Error")</f>
        <v>Error</v>
      </c>
      <c r="AC24" s="25">
        <f ca="1">IFERROR((1+'US Inflation'!$C25)*(1+('Black Market End of Year'!AC24-'Black Market End of Year'!AC23)/'Black Market End of Year'!AC23)-1,"Error")</f>
        <v>0.20959429100039628</v>
      </c>
      <c r="AD24" s="25" t="str">
        <f ca="1">IFERROR((1+'US Inflation'!$C25)*(1+('Black Market End of Year'!AD24-'Black Market End of Year'!AD23)/'Black Market End of Year'!AD23)-1,"Error")</f>
        <v>Error</v>
      </c>
      <c r="AE24" s="25" t="str">
        <f ca="1">IFERROR((1+'US Inflation'!$C25)*(1+('Black Market End of Year'!AE24-'Black Market End of Year'!AE23)/'Black Market End of Year'!AE23)-1,"Error")</f>
        <v>Error</v>
      </c>
      <c r="AF24" s="25">
        <f ca="1">IFERROR((1+'US Inflation'!$C25)*(1+('Black Market End of Year'!AF24-'Black Market End of Year'!AF23)/'Black Market End of Year'!AF23)-1,"Error")</f>
        <v>1.8817663331170298E-2</v>
      </c>
      <c r="AG24" s="25">
        <f ca="1">IFERROR((1+'US Inflation'!$C25)*(1+('Black Market End of Year'!AG24-'Black Market End of Year'!AG23)/'Black Market End of Year'!AG23)-1,"Error")</f>
        <v>5.1003039513677795E-2</v>
      </c>
      <c r="AH24" s="25">
        <f ca="1">IFERROR((1+'US Inflation'!$C25)*(1+('Black Market End of Year'!AH24-'Black Market End of Year'!AH23)/'Black Market End of Year'!AH23)-1,"Error")</f>
        <v>0.11031709715084981</v>
      </c>
      <c r="AI24" s="25" t="str">
        <f ca="1">IFERROR((1+'US Inflation'!$C25)*(1+('Black Market End of Year'!AI24-'Black Market End of Year'!AI23)/'Black Market End of Year'!AI23)-1,"Error")</f>
        <v>Error</v>
      </c>
      <c r="AJ24" s="25">
        <f ca="1">IFERROR((1+'US Inflation'!$C25)*(1+('Black Market End of Year'!AJ24-'Black Market End of Year'!AJ23)/'Black Market End of Year'!AJ23)-1,"Error")</f>
        <v>3.6492149421772924E-2</v>
      </c>
      <c r="AK24" s="25">
        <f ca="1">IFERROR((1+'US Inflation'!$C25)*(1+('Black Market End of Year'!AK24-'Black Market End of Year'!AK23)/'Black Market End of Year'!AK23)-1,"Error")</f>
        <v>0.11031709715084981</v>
      </c>
      <c r="AL24" s="25">
        <f ca="1">IFERROR((1+'US Inflation'!$C25)*(1+('Black Market End of Year'!AL24-'Black Market End of Year'!AL23)/'Black Market End of Year'!AL23)-1,"Error")</f>
        <v>2.3239614994934099E-2</v>
      </c>
      <c r="AM24" s="25" t="str">
        <f ca="1">IFERROR((1+'US Inflation'!$C25)*(1+('Black Market End of Year'!AM24-'Black Market End of Year'!AM23)/'Black Market End of Year'!AM23)-1,"Error")</f>
        <v>Error</v>
      </c>
      <c r="AN24" s="25" t="str">
        <f ca="1">IFERROR((1+'US Inflation'!$C25)*(1+('Black Market End of Year'!AN24-'Black Market End of Year'!AN23)/'Black Market End of Year'!AN23)-1,"Error")</f>
        <v>Error</v>
      </c>
      <c r="AO24" s="25">
        <f ca="1">IFERROR((1+'US Inflation'!$C25)*(1+('Black Market End of Year'!AO24-'Black Market End of Year'!AO23)/'Black Market End of Year'!AO23)-1,"Error")</f>
        <v>0.11031709715084981</v>
      </c>
      <c r="AP24" s="25">
        <f ca="1">IFERROR((1+'US Inflation'!$C25)*(1+('Black Market End of Year'!AP24-'Black Market End of Year'!AP23)/'Black Market End of Year'!AP23)-1,"Error")</f>
        <v>0.11031709715084981</v>
      </c>
      <c r="AQ24" s="25">
        <f ca="1">IFERROR((1+'US Inflation'!$C25)*(1+('Black Market End of Year'!AQ24-'Black Market End of Year'!AQ23)/'Black Market End of Year'!AQ23)-1,"Error")</f>
        <v>5.615501519756827E-2</v>
      </c>
      <c r="AR24" s="25">
        <f ca="1">IFERROR((1+'US Inflation'!$C25)*(1+('Black Market End of Year'!AR24-'Black Market End of Year'!AR23)/'Black Market End of Year'!AR23)-1,"Error")</f>
        <v>0.10082720941864487</v>
      </c>
      <c r="AS24" s="25" t="str">
        <f ca="1">IFERROR((1+'US Inflation'!$C25)*(1+('Black Market End of Year'!AS24-'Black Market End of Year'!AS23)/'Black Market End of Year'!AS23)-1,"Error")</f>
        <v>Error</v>
      </c>
      <c r="AT24" s="25" t="str">
        <f ca="1">IFERROR((1+'US Inflation'!$C25)*(1+('Black Market End of Year'!AT24-'Black Market End of Year'!AT23)/'Black Market End of Year'!AT23)-1,"Error")</f>
        <v>Error</v>
      </c>
      <c r="AU24" s="25">
        <f ca="1">IFERROR((1+'US Inflation'!$C25)*(1+('Black Market End of Year'!AU24-'Black Market End of Year'!AU23)/'Black Market End of Year'!AU23)-1,"Error")</f>
        <v>1.6280134904442578E-2</v>
      </c>
      <c r="AV24" s="25" t="str">
        <f ca="1">IFERROR((1+'US Inflation'!$C25)*(1+('Black Market End of Year'!AV24-'Black Market End of Year'!AV23)/'Black Market End of Year'!AV23)-1,"Error")</f>
        <v>Error</v>
      </c>
      <c r="AW24" s="25">
        <f ca="1">IFERROR((1+'US Inflation'!$C25)*(1+('Black Market End of Year'!AW24-'Black Market End of Year'!AW23)/'Black Market End of Year'!AW23)-1,"Error")</f>
        <v>0.11031709715084981</v>
      </c>
      <c r="AX24" s="25">
        <f ca="1">IFERROR((1+'US Inflation'!$C25)*(1+('Black Market End of Year'!AX24-'Black Market End of Year'!AX23)/'Black Market End of Year'!AX23)-1,"Error")</f>
        <v>-0.10539336961900048</v>
      </c>
      <c r="AY24" s="25">
        <f ca="1">IFERROR((1+'US Inflation'!$C25)*(1+('Black Market End of Year'!AY24-'Black Market End of Year'!AY23)/'Black Market End of Year'!AY23)-1,"Error")</f>
        <v>8.7639311043566259E-2</v>
      </c>
      <c r="AZ24" s="25">
        <f ca="1">IFERROR((1+'US Inflation'!$C25)*(1+('Black Market End of Year'!AZ24-'Black Market End of Year'!AZ23)/'Black Market End of Year'!AZ23)-1,"Error")</f>
        <v>-5.3411107402008273E-3</v>
      </c>
      <c r="BA24" s="25">
        <f ca="1">IFERROR((1+'US Inflation'!$C25)*(1+('Black Market End of Year'!BA24-'Black Market End of Year'!BA23)/'Black Market End of Year'!BA23)-1,"Error")</f>
        <v>0.11031709715084981</v>
      </c>
      <c r="BB24" s="25" t="str">
        <f ca="1">IFERROR((1+'US Inflation'!$C25)*(1+('Black Market End of Year'!BB24-'Black Market End of Year'!BB23)/'Black Market End of Year'!BB23)-1,"Error")</f>
        <v>Error</v>
      </c>
      <c r="BC24" s="25">
        <f ca="1">IFERROR((1+'US Inflation'!$C25)*(1+('Black Market End of Year'!BC24-'Black Market End of Year'!BC23)/'Black Market End of Year'!BC23)-1,"Error")</f>
        <v>-0.35600303951367784</v>
      </c>
      <c r="BD24" s="25" t="str">
        <f ca="1">IFERROR((1+'US Inflation'!$C25)*(1+('Black Market End of Year'!BD24-'Black Market End of Year'!BD23)/'Black Market End of Year'!BD23)-1,"Error")</f>
        <v>Error</v>
      </c>
      <c r="BE24" s="25" t="str">
        <f ca="1">IFERROR((1+'US Inflation'!$C25)*(1+('Black Market End of Year'!BE24-'Black Market End of Year'!BE23)/'Black Market End of Year'!BE23)-1,"Error")</f>
        <v>Error</v>
      </c>
      <c r="BF24" s="25">
        <f ca="1">IFERROR((1+'US Inflation'!$C25)*(1+('Black Market End of Year'!BF24-'Black Market End of Year'!BF23)/'Black Market End of Year'!BF23)-1,"Error")</f>
        <v>0.62204137660554948</v>
      </c>
      <c r="BG24" s="25">
        <f ca="1">IFERROR((1+'US Inflation'!$C25)*(1+('Black Market End of Year'!BG24-'Black Market End of Year'!BG23)/'Black Market End of Year'!BG23)-1,"Error")</f>
        <v>3.6269287457266319E-2</v>
      </c>
      <c r="BH24" s="25" t="str">
        <f ca="1">IFERROR((1+'US Inflation'!$C25)*(1+('Black Market End of Year'!BH24-'Black Market End of Year'!BH23)/'Black Market End of Year'!BH23)-1,"Error")</f>
        <v>Error</v>
      </c>
      <c r="BI24" s="25" t="str">
        <f ca="1">IFERROR((1+'US Inflation'!$C25)*(1+('Black Market End of Year'!BI24-'Black Market End of Year'!BI23)/'Black Market End of Year'!BI23)-1,"Error")</f>
        <v>Error</v>
      </c>
      <c r="BJ24" s="25">
        <f ca="1">IFERROR((1+'US Inflation'!$C25)*(1+('Black Market End of Year'!BJ24-'Black Market End of Year'!BJ23)/'Black Market End of Year'!BJ23)-1,"Error")</f>
        <v>4.7568389057750737E-2</v>
      </c>
      <c r="BK24" s="25">
        <f ca="1">IFERROR((1+'US Inflation'!$C25)*(1+('Black Market End of Year'!BK24-'Black Market End of Year'!BK23)/'Black Market End of Year'!BK23)-1,"Error")</f>
        <v>0.12888878955837657</v>
      </c>
      <c r="BL24" s="25">
        <f ca="1">IFERROR((1+'US Inflation'!$C25)*(1+('Black Market End of Year'!BL24-'Black Market End of Year'!BL23)/'Black Market End of Year'!BL23)-1,"Error")</f>
        <v>-4.8866027589431926E-2</v>
      </c>
      <c r="BM24" s="25">
        <f ca="1">IFERROR((1+'US Inflation'!$C25)*(1+('Black Market End of Year'!BM24-'Black Market End of Year'!BM23)/'Black Market End of Year'!BM23)-1,"Error")</f>
        <v>2.3385646051733655E-2</v>
      </c>
      <c r="BN24" s="25" t="str">
        <f ca="1">IFERROR((1+'US Inflation'!$C25)*(1+('Black Market End of Year'!BN24-'Black Market End of Year'!BN23)/'Black Market End of Year'!BN23)-1,"Error")</f>
        <v>Error</v>
      </c>
      <c r="BO24" s="25" t="str">
        <f ca="1">IFERROR((1+'US Inflation'!$C25)*(1+('Black Market End of Year'!BO24-'Black Market End of Year'!BO23)/'Black Market End of Year'!BO23)-1,"Error")</f>
        <v>Error</v>
      </c>
      <c r="BP24" s="25" t="str">
        <f ca="1">IFERROR((1+'US Inflation'!$C25)*(1+('Black Market End of Year'!BP24-'Black Market End of Year'!BP23)/'Black Market End of Year'!BP23)-1,"Error")</f>
        <v>Error</v>
      </c>
      <c r="BQ24" s="25" t="str">
        <f ca="1">IFERROR((1+'US Inflation'!$C25)*(1+('Black Market End of Year'!BQ24-'Black Market End of Year'!BQ23)/'Black Market End of Year'!BQ23)-1,"Error")</f>
        <v>Error</v>
      </c>
      <c r="BR24" s="25" t="str">
        <f ca="1">IFERROR((1+'US Inflation'!$C25)*(1+('Black Market End of Year'!BR24-'Black Market End of Year'!BR23)/'Black Market End of Year'!BR23)-1,"Error")</f>
        <v>Error</v>
      </c>
      <c r="BS24" s="25" t="str">
        <f ca="1">IFERROR((1+'US Inflation'!$C25)*(1+('Black Market End of Year'!BS24-'Black Market End of Year'!BS23)/'Black Market End of Year'!BS23)-1,"Error")</f>
        <v>Error</v>
      </c>
      <c r="BT24" s="25" t="str">
        <f ca="1">IFERROR((1+'US Inflation'!$C25)*(1+('Black Market End of Year'!BT24-'Black Market End of Year'!BT23)/'Black Market End of Year'!BT23)-1,"Error")</f>
        <v>Error</v>
      </c>
      <c r="BU24" s="25" t="str">
        <f ca="1">IFERROR((1+'US Inflation'!$C25)*(1+('Black Market End of Year'!BU24-'Black Market End of Year'!BU23)/'Black Market End of Year'!BU23)-1,"Error")</f>
        <v>Error</v>
      </c>
      <c r="BV24" s="25">
        <f ca="1">IFERROR((1+'US Inflation'!$C25)*(1+('Black Market End of Year'!BV24-'Black Market End of Year'!BV23)/'Black Market End of Year'!BV23)-1,"Error")</f>
        <v>2.5485570909011823E-2</v>
      </c>
      <c r="BW24" s="25">
        <f ca="1">IFERROR((1+'US Inflation'!$C25)*(1+('Black Market End of Year'!BW24-'Black Market End of Year'!BW23)/'Black Market End of Year'!BW23)-1,"Error")</f>
        <v>6.3972167711821903E-2</v>
      </c>
      <c r="BX24" s="25" t="str">
        <f ca="1">IFERROR((1+'US Inflation'!$C25)*(1+('Black Market End of Year'!BX24-'Black Market End of Year'!BX23)/'Black Market End of Year'!BX23)-1,"Error")</f>
        <v>Error</v>
      </c>
      <c r="BY24" s="25" t="str">
        <f ca="1">IFERROR((1+'US Inflation'!$C25)*(1+('Black Market End of Year'!BY24-'Black Market End of Year'!BY23)/'Black Market End of Year'!BY23)-1,"Error")</f>
        <v>Error</v>
      </c>
      <c r="BZ24" s="25">
        <f ca="1">IFERROR((1+'US Inflation'!$C25)*(1+('Black Market End of Year'!BZ24-'Black Market End of Year'!BZ23)/'Black Market End of Year'!BZ23)-1,"Error")</f>
        <v>0.11031709715084981</v>
      </c>
      <c r="CA24" s="25" t="str">
        <f ca="1">IFERROR((1+'US Inflation'!$C25)*(1+('Black Market End of Year'!CA24-'Black Market End of Year'!CA23)/'Black Market End of Year'!CA23)-1,"Error")</f>
        <v>Error</v>
      </c>
      <c r="CB24" s="25" t="str">
        <f ca="1">IFERROR((1+'US Inflation'!$C25)*(1+('Black Market End of Year'!CB24-'Black Market End of Year'!CB23)/'Black Market End of Year'!CB23)-1,"Error")</f>
        <v>Error</v>
      </c>
      <c r="CC24" s="25">
        <f ca="1">IFERROR((1+'US Inflation'!$C25)*(1+('Black Market End of Year'!CC24-'Black Market End of Year'!CC23)/'Black Market End of Year'!CC23)-1,"Error")</f>
        <v>3.039513677811545E-2</v>
      </c>
      <c r="CD24" s="25">
        <f ca="1">IFERROR((1+'US Inflation'!$C25)*(1+('Black Market End of Year'!CD24-'Black Market End of Year'!CD23)/'Black Market End of Year'!CD23)-1,"Error")</f>
        <v>0.14079461571862772</v>
      </c>
      <c r="CE24" s="25" t="str">
        <f ca="1">IFERROR((1+'US Inflation'!$C25)*(1+('Black Market End of Year'!CE24-'Black Market End of Year'!CE23)/'Black Market End of Year'!CE23)-1,"Error")</f>
        <v>Error</v>
      </c>
      <c r="CF24" s="25">
        <f ca="1">IFERROR((1+'US Inflation'!$C25)*(1+('Black Market End of Year'!CF24-'Black Market End of Year'!CF23)/'Black Market End of Year'!CF23)-1,"Error")</f>
        <v>-1.716156184241302E-2</v>
      </c>
      <c r="CG24" s="25" t="str">
        <f ca="1">IFERROR((1+'US Inflation'!$C25)*(1+('Black Market End of Year'!CG24-'Black Market End of Year'!CG23)/'Black Market End of Year'!CG23)-1,"Error")</f>
        <v>Error</v>
      </c>
      <c r="CH24" s="25" t="str">
        <f ca="1">IFERROR((1+'US Inflation'!$C25)*(1+('Black Market End of Year'!CH24-'Black Market End of Year'!CH23)/'Black Market End of Year'!CH23)-1,"Error")</f>
        <v>Error</v>
      </c>
      <c r="CI24" s="25" t="str">
        <f ca="1">IFERROR((1+'US Inflation'!$C25)*(1+('Black Market End of Year'!CI24-'Black Market End of Year'!CI23)/'Black Market End of Year'!CI23)-1,"Error")</f>
        <v>Error</v>
      </c>
      <c r="CJ24" s="25" t="str">
        <f ca="1">IFERROR((1+'US Inflation'!$C25)*(1+('Black Market End of Year'!CJ24-'Black Market End of Year'!CJ23)/'Black Market End of Year'!CJ23)-1,"Error")</f>
        <v>Error</v>
      </c>
      <c r="CK24" s="25">
        <f ca="1">IFERROR((1+'US Inflation'!$C25)*(1+('Black Market End of Year'!CK24-'Black Market End of Year'!CK23)/'Black Market End of Year'!CK23)-1,"Error")</f>
        <v>-1</v>
      </c>
      <c r="CL24" s="25" t="str">
        <f ca="1">IFERROR((1+'US Inflation'!$C25)*(1+('Black Market End of Year'!CL24-'Black Market End of Year'!CL23)/'Black Market End of Year'!CL23)-1,"Error")</f>
        <v>Error</v>
      </c>
      <c r="CM24" s="25" t="str">
        <f ca="1">IFERROR((1+'US Inflation'!$C25)*(1+('Black Market End of Year'!CM24-'Black Market End of Year'!CM23)/'Black Market End of Year'!CM23)-1,"Error")</f>
        <v>Error</v>
      </c>
      <c r="CN24" s="25" t="str">
        <f ca="1">IFERROR((1+'US Inflation'!$C25)*(1+('Black Market End of Year'!CN24-'Black Market End of Year'!CN23)/'Black Market End of Year'!CN23)-1,"Error")</f>
        <v>Error</v>
      </c>
      <c r="CO24" s="25" t="str">
        <f ca="1">IFERROR((1+'US Inflation'!$C25)*(1+('Black Market End of Year'!CO24-'Black Market End of Year'!CO23)/'Black Market End of Year'!CO23)-1,"Error")</f>
        <v>Error</v>
      </c>
      <c r="CP24" s="25" t="str">
        <f ca="1">IFERROR((1+'US Inflation'!$C25)*(1+('Black Market End of Year'!CP24-'Black Market End of Year'!CP23)/'Black Market End of Year'!CP23)-1,"Error")</f>
        <v>Error</v>
      </c>
      <c r="CQ24" s="25">
        <f ca="1">IFERROR((1+'US Inflation'!$C25)*(1+('Black Market End of Year'!CQ24-'Black Market End of Year'!CQ23)/'Black Market End of Year'!CQ23)-1,"Error")</f>
        <v>3.039513677811545E-2</v>
      </c>
      <c r="CR24" s="25">
        <f ca="1">IFERROR((1+'US Inflation'!$C25)*(1+('Black Market End of Year'!CR24-'Black Market End of Year'!CR23)/'Black Market End of Year'!CR23)-1,"Error")</f>
        <v>3.5051811595107729E-2</v>
      </c>
      <c r="CS24" s="25">
        <f ca="1">IFERROR((1+'US Inflation'!$C25)*(1+('Black Market End of Year'!CS24-'Black Market End of Year'!CS23)/'Black Market End of Year'!CS23)-1,"Error")</f>
        <v>3.039513677811545E-2</v>
      </c>
      <c r="CT24" s="25">
        <f ca="1">IFERROR((1+'US Inflation'!$C25)*(1+('Black Market End of Year'!CT24-'Black Market End of Year'!CT23)/'Black Market End of Year'!CT23)-1,"Error")</f>
        <v>0.38556921801602617</v>
      </c>
      <c r="CU24" s="25">
        <f ca="1">IFERROR((1+'US Inflation'!$C25)*(1+('Black Market End of Year'!CU24-'Black Market End of Year'!CU23)/'Black Market End of Year'!CU23)-1,"Error")</f>
        <v>4.569803484907764E-2</v>
      </c>
      <c r="CV24" s="25">
        <f ca="1">IFERROR((1+'US Inflation'!$C25)*(1+('Black Market End of Year'!CV24-'Black Market End of Year'!CV23)/'Black Market End of Year'!CV23)-1,"Error")</f>
        <v>1.0393237082066866</v>
      </c>
      <c r="CW24" s="25">
        <f ca="1">IFERROR((1+'US Inflation'!$C25)*(1+('Black Market End of Year'!CW24-'Black Market End of Year'!CW23)/'Black Market End of Year'!CW23)-1,"Error")</f>
        <v>4.5530121082266284E-2</v>
      </c>
      <c r="CX24" s="25">
        <f ca="1">IFERROR((1+'US Inflation'!$C25)*(1+('Black Market End of Year'!CX24-'Black Market End of Year'!CX23)/'Black Market End of Year'!CX23)-1,"Error")</f>
        <v>7.8466309487845276E-2</v>
      </c>
      <c r="CY24" s="25">
        <f ca="1">IFERROR((1+'US Inflation'!$C25)*(1+('Black Market End of Year'!CY24-'Black Market End of Year'!CY23)/'Black Market End of Year'!CY23)-1,"Error")</f>
        <v>4.1310339498222604E-2</v>
      </c>
      <c r="CZ24" s="25" t="str">
        <f ca="1">IFERROR((1+'US Inflation'!$C25)*(1+('Black Market End of Year'!CZ24-'Black Market End of Year'!CZ23)/'Black Market End of Year'!CZ23)-1,"Error")</f>
        <v>Error</v>
      </c>
      <c r="DA24" s="25">
        <f ca="1">IFERROR((1+'US Inflation'!$C25)*(1+('Black Market End of Year'!DA24-'Black Market End of Year'!DA23)/'Black Market End of Year'!DA23)-1,"Error")</f>
        <v>7.0025718961888916E-2</v>
      </c>
      <c r="DB24" s="25">
        <f ca="1">IFERROR((1+'US Inflation'!$C25)*(1+('Black Market End of Year'!DB24-'Black Market End of Year'!DB23)/'Black Market End of Year'!DB23)-1,"Error")</f>
        <v>3.0808286391899697E-2</v>
      </c>
      <c r="DC24" s="25" t="str">
        <f ca="1">IFERROR((1+'US Inflation'!$C25)*(1+('Black Market End of Year'!DC24-'Black Market End of Year'!DC23)/'Black Market End of Year'!DC23)-1,"Error")</f>
        <v>Error</v>
      </c>
      <c r="DD24" s="25">
        <f ca="1">IFERROR((1+'US Inflation'!$C25)*(1+('Black Market End of Year'!DD24-'Black Market End of Year'!DD23)/'Black Market End of Year'!DD23)-1,"Error")</f>
        <v>-4.307290108194195E-3</v>
      </c>
      <c r="DE24" s="25" t="str">
        <f ca="1">IFERROR((1+'US Inflation'!$C25)*(1+('Black Market End of Year'!DE24-'Black Market End of Year'!DE23)/'Black Market End of Year'!DE23)-1,"Error")</f>
        <v>Error</v>
      </c>
      <c r="DF24" s="25">
        <f ca="1">IFERROR((1+'US Inflation'!$C25)*(1+('Black Market End of Year'!DF24-'Black Market End of Year'!DF23)/'Black Market End of Year'!DF23)-1,"Error")</f>
        <v>4.5716997548050253E-2</v>
      </c>
      <c r="DG24" s="25" t="str">
        <f ca="1">IFERROR((1+'US Inflation'!$C25)*(1+('Black Market End of Year'!DG24-'Black Market End of Year'!DG23)/'Black Market End of Year'!DG23)-1,"Error")</f>
        <v>Error</v>
      </c>
      <c r="DH24" s="25">
        <f ca="1">IFERROR((1+'US Inflation'!$C25)*(1+('Black Market End of Year'!DH24-'Black Market End of Year'!DH23)/'Black Market End of Year'!DH23)-1,"Error")</f>
        <v>-2.064978359222891E-2</v>
      </c>
      <c r="DI24" s="25" t="str">
        <f ca="1">IFERROR((1+'US Inflation'!$C25)*(1+('Black Market End of Year'!DI24-'Black Market End of Year'!DI23)/'Black Market End of Year'!DI23)-1,"Error")</f>
        <v>Error</v>
      </c>
      <c r="DJ24" s="25" t="str">
        <f ca="1">IFERROR((1+'US Inflation'!$C25)*(1+('Black Market End of Year'!DJ24-'Black Market End of Year'!DJ23)/'Black Market End of Year'!DJ23)-1,"Error")</f>
        <v>Error</v>
      </c>
      <c r="DK24" s="25">
        <f ca="1">IFERROR((1+'US Inflation'!$C25)*(1+('Black Market End of Year'!DK24-'Black Market End of Year'!DK23)/'Black Market End of Year'!DK23)-1,"Error")</f>
        <v>8.6394872472578266E-2</v>
      </c>
      <c r="DL24" s="25" t="str">
        <f ca="1">IFERROR((1+'US Inflation'!$C25)*(1+('Black Market End of Year'!DL24-'Black Market End of Year'!DL23)/'Black Market End of Year'!DL23)-1,"Error")</f>
        <v>Error</v>
      </c>
      <c r="DM24" s="25">
        <f ca="1">IFERROR((1+'US Inflation'!$C25)*(1+('Black Market End of Year'!DM24-'Black Market End of Year'!DM23)/'Black Market End of Year'!DM23)-1,"Error")</f>
        <v>3.039513677811545E-2</v>
      </c>
      <c r="DN24" s="25" t="str">
        <f ca="1">IFERROR((1+'US Inflation'!$C25)*(1+('Black Market End of Year'!DN24-'Black Market End of Year'!DN23)/'Black Market End of Year'!DN23)-1,"Error")</f>
        <v>Error</v>
      </c>
      <c r="DO24" s="25">
        <f ca="1">IFERROR((1+'US Inflation'!$C25)*(1+('Black Market End of Year'!DO24-'Black Market End of Year'!DO23)/'Black Market End of Year'!DO23)-1,"Error")</f>
        <v>6.1398176291793227E-2</v>
      </c>
      <c r="DP24" s="25" t="str">
        <f ca="1">IFERROR((1+'US Inflation'!$C25)*(1+('Black Market End of Year'!DP24-'Black Market End of Year'!DP23)/'Black Market End of Year'!DP23)-1,"Error")</f>
        <v>Error</v>
      </c>
      <c r="DQ24" s="25">
        <f ca="1">IFERROR((1+'US Inflation'!$C25)*(1+('Black Market End of Year'!DQ24-'Black Market End of Year'!DQ23)/'Black Market End of Year'!DQ23)-1,"Error")</f>
        <v>4.9532815490260784E-3</v>
      </c>
      <c r="DR24" s="25" t="str">
        <f ca="1">IFERROR((1+'US Inflation'!$C25)*(1+('Black Market End of Year'!DR24-'Black Market End of Year'!DR23)/'Black Market End of Year'!DR23)-1,"Error")</f>
        <v>Error</v>
      </c>
      <c r="DS24" s="25" t="str">
        <f ca="1">IFERROR((1+'US Inflation'!$C25)*(1+('Black Market End of Year'!DS24-'Black Market End of Year'!DS23)/'Black Market End of Year'!DS23)-1,"Error")</f>
        <v>Error</v>
      </c>
      <c r="DT24" s="25">
        <f ca="1">IFERROR((1+'US Inflation'!$C25)*(1+('Black Market End of Year'!DT24-'Black Market End of Year'!DT23)/'Black Market End of Year'!DT23)-1,"Error")</f>
        <v>-2.1776736600166102E-2</v>
      </c>
      <c r="DU24" s="25" t="str">
        <f ca="1">IFERROR((1+'US Inflation'!$C25)*(1+('Black Market End of Year'!DU24-'Black Market End of Year'!DU23)/'Black Market End of Year'!DU23)-1,"Error")</f>
        <v>Error</v>
      </c>
      <c r="DV24" s="25" t="str">
        <f ca="1">IFERROR((1+'US Inflation'!$C25)*(1+('Black Market End of Year'!DV24-'Black Market End of Year'!DV23)/'Black Market End of Year'!DV23)-1,"Error")</f>
        <v>Error</v>
      </c>
      <c r="DW24" s="25">
        <f ca="1">IFERROR((1+'US Inflation'!$C25)*(1+('Black Market End of Year'!DW24-'Black Market End of Year'!DW23)/'Black Market End of Year'!DW23)-1,"Error")</f>
        <v>8.2826747720364802E-2</v>
      </c>
      <c r="DX24" s="25" t="str">
        <f ca="1">IFERROR((1+'US Inflation'!$C25)*(1+('Black Market End of Year'!DX24-'Black Market End of Year'!DX23)/'Black Market End of Year'!DX23)-1,"Error")</f>
        <v>Error</v>
      </c>
      <c r="DY24" s="25" t="str">
        <f ca="1">IFERROR((1+'US Inflation'!$C25)*(1+('Black Market End of Year'!DY24-'Black Market End of Year'!DY23)/'Black Market End of Year'!DY23)-1,"Error")</f>
        <v>Error</v>
      </c>
      <c r="DZ24" s="25" t="str">
        <f ca="1">IFERROR((1+'US Inflation'!$C25)*(1+('Black Market End of Year'!DZ24-'Black Market End of Year'!DZ23)/'Black Market End of Year'!DZ23)-1,"Error")</f>
        <v>Error</v>
      </c>
      <c r="EA24" s="25" t="str">
        <f ca="1">IFERROR((1+'US Inflation'!$C25)*(1+('Black Market End of Year'!EA24-'Black Market End of Year'!EA23)/'Black Market End of Year'!EA23)-1,"Error")</f>
        <v>Error</v>
      </c>
      <c r="EB24" s="25">
        <f ca="1">IFERROR((1+'US Inflation'!$C25)*(1+('Black Market End of Year'!EB24-'Black Market End of Year'!EB23)/'Black Market End of Year'!EB23)-1,"Error")</f>
        <v>1.8817663331170298E-2</v>
      </c>
      <c r="EC24" s="25" t="str">
        <f ca="1">IFERROR((1+'US Inflation'!$C25)*(1+('Black Market End of Year'!EC24-'Black Market End of Year'!EC23)/'Black Market End of Year'!EC23)-1,"Error")</f>
        <v>Error</v>
      </c>
      <c r="ED24" s="25" t="str">
        <f ca="1">IFERROR((1+'US Inflation'!$C25)*(1+('Black Market End of Year'!ED24-'Black Market End of Year'!ED23)/'Black Market End of Year'!ED23)-1,"Error")</f>
        <v>Error</v>
      </c>
      <c r="EE24" s="25" t="str">
        <f ca="1">IFERROR((1+'US Inflation'!$C25)*(1+('Black Market End of Year'!EE24-'Black Market End of Year'!EE23)/'Black Market End of Year'!EE23)-1,"Error")</f>
        <v>Error</v>
      </c>
      <c r="EF24" s="25" t="str">
        <f ca="1">IFERROR((1+'US Inflation'!$C25)*(1+('Black Market End of Year'!EF24-'Black Market End of Year'!EF23)/'Black Market End of Year'!EF23)-1,"Error")</f>
        <v>Error</v>
      </c>
      <c r="EG24" s="25" t="str">
        <f ca="1">IFERROR((1+'US Inflation'!$C25)*(1+('Black Market End of Year'!EG24-'Black Market End of Year'!EG23)/'Black Market End of Year'!EG23)-1,"Error")</f>
        <v>Error</v>
      </c>
      <c r="EH24" s="25">
        <f ca="1">IFERROR((1+'US Inflation'!$C25)*(1+('Black Market End of Year'!EH24-'Black Market End of Year'!EH23)/'Black Market End of Year'!EH23)-1,"Error")</f>
        <v>0.11031709715084981</v>
      </c>
      <c r="EI24" s="25" t="str">
        <f ca="1">IFERROR((1+'US Inflation'!$C25)*(1+('Black Market End of Year'!EI24-'Black Market End of Year'!EI23)/'Black Market End of Year'!EI23)-1,"Error")</f>
        <v>Error</v>
      </c>
      <c r="EJ24" s="25" t="str">
        <f ca="1">IFERROR((1+'US Inflation'!$C25)*(1+('Black Market End of Year'!EJ24-'Black Market End of Year'!EJ23)/'Black Market End of Year'!EJ23)-1,"Error")</f>
        <v>Error</v>
      </c>
      <c r="EK24" s="25">
        <f ca="1">IFERROR((1+'US Inflation'!$C25)*(1+('Black Market End of Year'!EK24-'Black Market End of Year'!EK23)/'Black Market End of Year'!EK23)-1,"Error")</f>
        <v>3.039513677811545E-2</v>
      </c>
      <c r="EL24" s="25" t="str">
        <f ca="1">IFERROR((1+'US Inflation'!$C25)*(1+('Black Market End of Year'!EL24-'Black Market End of Year'!EL23)/'Black Market End of Year'!EL23)-1,"Error")</f>
        <v>Error</v>
      </c>
      <c r="EM24" s="25" t="str">
        <f ca="1">IFERROR((1+'US Inflation'!$C25)*(1+('Black Market End of Year'!EM24-'Black Market End of Year'!EM23)/'Black Market End of Year'!EM23)-1,"Error")</f>
        <v>Error</v>
      </c>
      <c r="EN24" s="25" t="str">
        <f ca="1">IFERROR((1+'US Inflation'!$C25)*(1+('Black Market End of Year'!EN24-'Black Market End of Year'!EN23)/'Black Market End of Year'!EN23)-1,"Error")</f>
        <v>Error</v>
      </c>
      <c r="EO24" s="25" t="str">
        <f ca="1">IFERROR((1+'US Inflation'!$C25)*(1+('Black Market End of Year'!EO24-'Black Market End of Year'!EO23)/'Black Market End of Year'!EO23)-1,"Error")</f>
        <v>Error</v>
      </c>
      <c r="EP24" s="25" t="str">
        <f ca="1">IFERROR((1+'US Inflation'!$C25)*(1+('Black Market End of Year'!EP24-'Black Market End of Year'!EP23)/'Black Market End of Year'!EP23)-1,"Error")</f>
        <v>Error</v>
      </c>
      <c r="EQ24" s="25" t="str">
        <f ca="1">IFERROR((1+'US Inflation'!$C25)*(1+('Black Market End of Year'!EQ24-'Black Market End of Year'!EQ23)/'Black Market End of Year'!EQ23)-1,"Error")</f>
        <v>Error</v>
      </c>
      <c r="ER24" s="25">
        <f ca="1">IFERROR((1+'US Inflation'!$C25)*(1+('Black Market End of Year'!ER24-'Black Market End of Year'!ER23)/'Black Market End of Year'!ER23)-1,"Error")</f>
        <v>4.6955058619192469E-2</v>
      </c>
      <c r="ES24" s="25" t="str">
        <f ca="1">IFERROR((1+'US Inflation'!$C25)*(1+('Black Market End of Year'!ES24-'Black Market End of Year'!ES23)/'Black Market End of Year'!ES23)-1,"Error")</f>
        <v>Error</v>
      </c>
      <c r="ET24" s="25">
        <f ca="1">IFERROR((1+'US Inflation'!$C25)*(1+('Black Market End of Year'!ET24-'Black Market End of Year'!ET23)/'Black Market End of Year'!ET23)-1,"Error")</f>
        <v>-2.5301897642323268E-2</v>
      </c>
      <c r="EU24" s="25" t="str">
        <f ca="1">IFERROR((1+'US Inflation'!$C25)*(1+('Black Market End of Year'!EU24-'Black Market End of Year'!EU23)/'Black Market End of Year'!EU23)-1,"Error")</f>
        <v>Error</v>
      </c>
      <c r="EV24" s="25" t="str">
        <f ca="1">IFERROR((1+'US Inflation'!$C25)*(1+('Black Market End of Year'!EV24-'Black Market End of Year'!EV23)/'Black Market End of Year'!EV23)-1,"Error")</f>
        <v>Error</v>
      </c>
      <c r="EW24" s="25">
        <f ca="1">IFERROR((1+'US Inflation'!$C25)*(1+('Black Market End of Year'!EW24-'Black Market End of Year'!EW23)/'Black Market End of Year'!EW23)-1,"Error")</f>
        <v>6.2594984802431641E-2</v>
      </c>
      <c r="EX24" s="25">
        <f ca="1">IFERROR((1+'US Inflation'!$C25)*(1+('Black Market End of Year'!EX24-'Black Market End of Year'!EX23)/'Black Market End of Year'!EX23)-1,"Error")</f>
        <v>3.3261326310182415E-2</v>
      </c>
      <c r="EY24" s="25" t="str">
        <f ca="1">IFERROR((1+'US Inflation'!$C25)*(1+('Black Market End of Year'!EY24-'Black Market End of Year'!EY23)/'Black Market End of Year'!EY23)-1,"Error")</f>
        <v>Error</v>
      </c>
      <c r="EZ24" s="25" t="str">
        <f ca="1">IFERROR((1+'US Inflation'!$C25)*(1+('Black Market End of Year'!EZ24-'Black Market End of Year'!EZ23)/'Black Market End of Year'!EZ23)-1,"Error")</f>
        <v>Error</v>
      </c>
      <c r="FA24" s="25">
        <f ca="1">IFERROR((1+'US Inflation'!$C25)*(1+('Black Market End of Year'!FA24-'Black Market End of Year'!FA23)/'Black Market End of Year'!FA23)-1,"Error")</f>
        <v>8.7639311043566259E-2</v>
      </c>
      <c r="FB24" s="25">
        <f ca="1">IFERROR((1+'US Inflation'!$C25)*(1+('Black Market End of Year'!FB24-'Black Market End of Year'!FB23)/'Black Market End of Year'!FB23)-1,"Error")</f>
        <v>4.2884774799668124E-2</v>
      </c>
      <c r="FC24" s="25">
        <f ca="1">IFERROR((1+'US Inflation'!$C25)*(1+('Black Market End of Year'!FC24-'Black Market End of Year'!FC23)/'Black Market End of Year'!FC23)-1,"Error")</f>
        <v>0.11031709715084981</v>
      </c>
      <c r="FD24" s="25" t="str">
        <f ca="1">IFERROR((1+'US Inflation'!$C25)*(1+('Black Market End of Year'!FD24-'Black Market End of Year'!FD23)/'Black Market End of Year'!FD23)-1,"Error")</f>
        <v>Error</v>
      </c>
      <c r="FE24" s="25" t="str">
        <f ca="1">IFERROR((1+'US Inflation'!$C25)*(1+('Black Market End of Year'!FE24-'Black Market End of Year'!FE23)/'Black Market End of Year'!FE23)-1,"Error")</f>
        <v>Error</v>
      </c>
      <c r="FF24" s="25" t="str">
        <f ca="1">IFERROR((1+'US Inflation'!$C25)*(1+('Black Market End of Year'!FF24-'Black Market End of Year'!FF23)/'Black Market End of Year'!FF23)-1,"Error")</f>
        <v>Error</v>
      </c>
      <c r="FG24" s="25" t="str">
        <f ca="1">IFERROR((1+'US Inflation'!$C25)*(1+('Black Market End of Year'!FG24-'Black Market End of Year'!FG23)/'Black Market End of Year'!FG23)-1,"Error")</f>
        <v>Error</v>
      </c>
      <c r="FH24" s="25">
        <f ca="1">IFERROR((1+'US Inflation'!$C25)*(1+('Black Market End of Year'!FH24-'Black Market End of Year'!FH23)/'Black Market End of Year'!FH23)-1,"Error")</f>
        <v>3.039513677811545E-2</v>
      </c>
      <c r="FI24" s="25" t="str">
        <f ca="1">IFERROR((1+'US Inflation'!$C25)*(1+('Black Market End of Year'!FI24-'Black Market End of Year'!FI23)/'Black Market End of Year'!FI23)-1,"Error")</f>
        <v>Error</v>
      </c>
      <c r="FJ24" s="25">
        <f ca="1">IFERROR((1+'US Inflation'!$C25)*(1+('Black Market End of Year'!FJ24-'Black Market End of Year'!FJ23)/'Black Market End of Year'!FJ23)-1,"Error")</f>
        <v>8.4626459766437234E-2</v>
      </c>
      <c r="FK24" s="25" t="str">
        <f ca="1">IFERROR((1+'US Inflation'!$C25)*(1+('Black Market End of Year'!FK24-'Black Market End of Year'!FK23)/'Black Market End of Year'!FK23)-1,"Error")</f>
        <v>Error</v>
      </c>
      <c r="FL24" s="25" t="str">
        <f ca="1">IFERROR((1+'US Inflation'!$C25)*(1+('Black Market End of Year'!FL24-'Black Market End of Year'!FL23)/'Black Market End of Year'!FL23)-1,"Error")</f>
        <v>Error</v>
      </c>
      <c r="FM24" s="25" t="str">
        <f ca="1">IFERROR((1+'US Inflation'!$C25)*(1+('Black Market End of Year'!FM24-'Black Market End of Year'!FM23)/'Black Market End of Year'!FM23)-1,"Error")</f>
        <v>Error</v>
      </c>
      <c r="FN24" s="25">
        <f ca="1">IFERROR((1+'US Inflation'!$C25)*(1+('Black Market End of Year'!FN24-'Black Market End of Year'!FN23)/'Black Market End of Year'!FN23)-1,"Error")</f>
        <v>7.9641963168246122E-2</v>
      </c>
      <c r="FO24" s="25">
        <f ca="1">IFERROR((1+'US Inflation'!$C25)*(1+('Black Market End of Year'!FO24-'Black Market End of Year'!FO23)/'Black Market End of Year'!FO23)-1,"Error")</f>
        <v>0.14488348530901729</v>
      </c>
      <c r="FP24" s="25">
        <f ca="1">IFERROR((1+'US Inflation'!$C25)*(1+('Black Market End of Year'!FP24-'Black Market End of Year'!FP23)/'Black Market End of Year'!FP23)-1,"Error")</f>
        <v>0.22666087711680416</v>
      </c>
      <c r="FQ24" s="25" t="str">
        <f ca="1">IFERROR((1+'US Inflation'!$C25)*(1+('Black Market End of Year'!FQ24-'Black Market End of Year'!FQ23)/'Black Market End of Year'!FQ23)-1,"Error")</f>
        <v>Error</v>
      </c>
      <c r="FR24" s="25">
        <f ca="1">IFERROR((1+'US Inflation'!$C25)*(1+('Black Market End of Year'!FR24-'Black Market End of Year'!FR23)/'Black Market End of Year'!FR23)-1,"Error")</f>
        <v>0.20489753897440921</v>
      </c>
      <c r="FS24" s="25">
        <f ca="1">IFERROR((1+'US Inflation'!$C25)*(1+('Black Market End of Year'!FS24-'Black Market End of Year'!FS23)/'Black Market End of Year'!FS23)-1,"Error")</f>
        <v>3.471847301634523E-2</v>
      </c>
      <c r="FT24" s="25" t="str">
        <f ca="1">IFERROR((1+'US Inflation'!$C25)*(1+('Black Market End of Year'!FT24-'Black Market End of Year'!FT23)/'Black Market End of Year'!FT23)-1,"Error")</f>
        <v>Error</v>
      </c>
      <c r="FU24" s="25" t="str">
        <f ca="1">IFERROR((1+'US Inflation'!$C25)*(1+('Black Market End of Year'!FU24-'Black Market End of Year'!FU23)/'Black Market End of Year'!FU23)-1,"Error")</f>
        <v>Error</v>
      </c>
      <c r="FV24" s="25" t="str">
        <f ca="1">IFERROR((1+'US Inflation'!$C25)*(1+('Black Market End of Year'!FV24-'Black Market End of Year'!FV23)/'Black Market End of Year'!FV23)-1,"Error")</f>
        <v>Error</v>
      </c>
      <c r="FW24" s="25">
        <f ca="1">IFERROR((1+'US Inflation'!$C25)*(1+('Black Market End of Year'!FW24-'Black Market End of Year'!FW23)/'Black Market End of Year'!FW23)-1,"Error")</f>
        <v>-0.32179729931735512</v>
      </c>
      <c r="FX24" s="25">
        <f ca="1">IFERROR((1+'US Inflation'!$C25)*(1+('Black Market End of Year'!FX24-'Black Market End of Year'!FX23)/'Black Market End of Year'!FX23)-1,"Error")</f>
        <v>-1.7308341776426928E-2</v>
      </c>
      <c r="FY24" s="25" t="str">
        <f ca="1">IFERROR((1+'US Inflation'!$C25)*(1+('Black Market End of Year'!FY24-'Black Market End of Year'!FY23)/'Black Market End of Year'!FY23)-1,"Error")</f>
        <v>Error</v>
      </c>
      <c r="FZ24" s="25" t="str">
        <f ca="1">IFERROR((1+'US Inflation'!$C25)*(1+('Black Market End of Year'!FZ24-'Black Market End of Year'!FZ23)/'Black Market End of Year'!FZ23)-1,"Error")</f>
        <v>Error</v>
      </c>
      <c r="GA24" s="25" t="str">
        <f ca="1">IFERROR((1+'US Inflation'!$C25)*(1+('Black Market End of Year'!GA24-'Black Market End of Year'!GA23)/'Black Market End of Year'!GA23)-1,"Error")</f>
        <v>Error</v>
      </c>
      <c r="GB24" s="25" t="str">
        <f ca="1">IFERROR((1+'US Inflation'!$C25)*(1+('Black Market End of Year'!GB24-'Black Market End of Year'!GB23)/'Black Market End of Year'!GB23)-1,"Error")</f>
        <v>Error</v>
      </c>
      <c r="GC24" s="25" t="str">
        <f ca="1">IFERROR((1+'US Inflation'!$C25)*(1+('Black Market End of Year'!GC24-'Black Market End of Year'!GC23)/'Black Market End of Year'!GC23)-1,"Error")</f>
        <v>Error</v>
      </c>
      <c r="GD24" s="25" t="str">
        <f ca="1">IFERROR((1+'US Inflation'!$C25)*(1+('Black Market End of Year'!GD24-'Black Market End of Year'!GD23)/'Black Market End of Year'!GD23)-1,"Error")</f>
        <v>Error</v>
      </c>
      <c r="GE24" s="25" t="str">
        <f ca="1">IFERROR((1+'US Inflation'!$C25)*(1+('Black Market End of Year'!GE24-'Black Market End of Year'!GE23)/'Black Market End of Year'!GE23)-1,"Error")</f>
        <v>Error</v>
      </c>
      <c r="GF24" s="25" t="str">
        <f ca="1">IFERROR((1+'US Inflation'!$C25)*(1+('Black Market End of Year'!GF24-'Black Market End of Year'!GF23)/'Black Market End of Year'!GF23)-1,"Error")</f>
        <v>Error</v>
      </c>
      <c r="GG24" s="25" t="str">
        <f ca="1">IFERROR((1+'US Inflation'!$C25)*(1+('Black Market End of Year'!GG24-'Black Market End of Year'!GG23)/'Black Market End of Year'!GG23)-1,"Error")</f>
        <v>Error</v>
      </c>
      <c r="GH24" s="25">
        <f ca="1">IFERROR((1+'US Inflation'!$C25)*(1+('Black Market End of Year'!GH24-'Black Market End of Year'!GH23)/'Black Market End of Year'!GH23)-1,"Error")</f>
        <v>2.1336717993252874E-2</v>
      </c>
      <c r="GI24" s="25">
        <f ca="1">IFERROR((1+'US Inflation'!$C25)*(1+('Black Market End of Year'!GI24-'Black Market End of Year'!GI23)/'Black Market End of Year'!GI23)-1,"Error")</f>
        <v>0.11031709715084981</v>
      </c>
      <c r="GJ24" s="25">
        <f ca="1">IFERROR((1+'US Inflation'!$C25)*(1+('Black Market End of Year'!GJ24-'Black Market End of Year'!GJ23)/'Black Market End of Year'!GJ23)-1,"Error")</f>
        <v>3.039513677811545E-2</v>
      </c>
      <c r="GK24" s="25" t="str">
        <f ca="1">IFERROR((1+'US Inflation'!$C25)*(1+('Black Market End of Year'!GK24-'Black Market End of Year'!GK23)/'Black Market End of Year'!GK23)-1,"Error")</f>
        <v>Error</v>
      </c>
      <c r="GL24" s="25" t="str">
        <f ca="1">IFERROR((1+'US Inflation'!$C25)*(1+('Black Market End of Year'!GL24-'Black Market End of Year'!GL23)/'Black Market End of Year'!GL23)-1,"Error")</f>
        <v>Error</v>
      </c>
      <c r="GM24" s="25" t="str">
        <f ca="1">IFERROR((1+'US Inflation'!$C25)*(1+('Black Market End of Year'!GM24-'Black Market End of Year'!GM23)/'Black Market End of Year'!GM23)-1,"Error")</f>
        <v>Error</v>
      </c>
      <c r="GN24" s="25" t="str">
        <f ca="1">IFERROR((1+'US Inflation'!$C25)*(1+('Black Market End of Year'!GN24-'Black Market End of Year'!GN23)/'Black Market End of Year'!GN23)-1,"Error")</f>
        <v>Error</v>
      </c>
      <c r="GO24" s="25" t="str">
        <f ca="1">IFERROR((1+'US Inflation'!$C25)*(1+('Black Market End of Year'!GO24-'Black Market End of Year'!GO23)/'Black Market End of Year'!GO23)-1,"Error")</f>
        <v>Error</v>
      </c>
      <c r="GP24" s="25" t="str">
        <f ca="1">IFERROR((1+'US Inflation'!$C25)*(1+('Black Market End of Year'!GP24-'Black Market End of Year'!GP23)/'Black Market End of Year'!GP23)-1,"Error")</f>
        <v>Error</v>
      </c>
      <c r="GQ24" s="25" t="str">
        <f ca="1">IFERROR((1+'US Inflation'!$C25)*(1+('Black Market End of Year'!GQ24-'Black Market End of Year'!GQ23)/'Black Market End of Year'!GQ23)-1,"Error")</f>
        <v>Error</v>
      </c>
      <c r="GR24" s="25" t="str">
        <f ca="1">IFERROR((1+'US Inflation'!$C25)*(1+('Black Market End of Year'!GR24-'Black Market End of Year'!GR23)/'Black Market End of Year'!GR23)-1,"Error")</f>
        <v>Error</v>
      </c>
      <c r="GS24" s="25">
        <f ca="1">IFERROR((1+'US Inflation'!$C25)*(1+('Black Market End of Year'!GS24-'Black Market End of Year'!GS23)/'Black Market End of Year'!GS23)-1,"Error")</f>
        <v>-4.4271177481168156E-2</v>
      </c>
      <c r="GT24" s="25">
        <f ca="1">IFERROR((1+'US Inflation'!$C25)*(1+('Black Market End of Year'!GT24-'Black Market End of Year'!GT23)/'Black Market End of Year'!GT23)-1,"Error")</f>
        <v>3.4795400707416935E-2</v>
      </c>
      <c r="GU24" s="25">
        <f ca="1">IFERROR((1+'US Inflation'!$C25)*(1+('Black Market End of Year'!GU24-'Black Market End of Year'!GU23)/'Black Market End of Year'!GU23)-1,"Error")</f>
        <v>-0.17349930724864948</v>
      </c>
      <c r="GV24" s="25">
        <f ca="1">IFERROR((1+'US Inflation'!$C25)*(1+('Black Market End of Year'!GV24-'Black Market End of Year'!GV23)/'Black Market End of Year'!GV23)-1,"Error")</f>
        <v>-4.2094973346977982E-2</v>
      </c>
      <c r="GW24" s="25" t="str">
        <f ca="1">IFERROR((1+'US Inflation'!$C25)*(1+('Black Market End of Year'!GW24-'Black Market End of Year'!GW23)/'Black Market End of Year'!GW23)-1,"Error")</f>
        <v>Error</v>
      </c>
      <c r="GX24" s="25" t="str">
        <f ca="1">IFERROR((1+'US Inflation'!$C25)*(1+('Black Market End of Year'!GX24-'Black Market End of Year'!GX23)/'Black Market End of Year'!GX23)-1,"Error")</f>
        <v>Error</v>
      </c>
      <c r="GY24" s="25" t="str">
        <f ca="1">IFERROR((1+'US Inflation'!$C25)*(1+('Black Market End of Year'!GY24-'Black Market End of Year'!GY23)/'Black Market End of Year'!GY23)-1,"Error")</f>
        <v>Error</v>
      </c>
      <c r="GZ24" s="25">
        <f ca="1">IFERROR((1+'US Inflation'!$C25)*(1+('Black Market End of Year'!GZ24-'Black Market End of Year'!GZ23)/'Black Market End of Year'!GZ23)-1,"Error")</f>
        <v>4.4346328185169259E-2</v>
      </c>
      <c r="HA24" s="25">
        <f ca="1">IFERROR((1+'US Inflation'!$C25)*(1+('Black Market End of Year'!HA24-'Black Market End of Year'!HA23)/'Black Market End of Year'!HA23)-1,"Error")</f>
        <v>2.3243753526908328E-2</v>
      </c>
      <c r="HB24" s="25">
        <f ca="1">IFERROR((1+'US Inflation'!$C25)*(1+('Black Market End of Year'!HB24-'Black Market End of Year'!HB23)/'Black Market End of Year'!HB23)-1,"Error")</f>
        <v>4.2720437457279603E-2</v>
      </c>
      <c r="HC24" s="25">
        <f ca="1">IFERROR((1+'US Inflation'!$C25)*(1+('Black Market End of Year'!HC24-'Black Market End of Year'!HC23)/'Black Market End of Year'!HC23)-1,"Error")</f>
        <v>4.7987248869449051E-2</v>
      </c>
      <c r="HD24" s="25" t="str">
        <f ca="1">IFERROR((1+'US Inflation'!$C25)*(1+('Black Market End of Year'!HD24-'Black Market End of Year'!HD23)/'Black Market End of Year'!HD23)-1,"Error")</f>
        <v>Error</v>
      </c>
      <c r="HE24" s="25">
        <f ca="1">IFERROR((1+'US Inflation'!$C25)*(1+('Black Market End of Year'!HE24-'Black Market End of Year'!HE23)/'Black Market End of Year'!HE23)-1,"Error")</f>
        <v>-3.619502512251116E-2</v>
      </c>
      <c r="HF24" s="25">
        <f ca="1">IFERROR((1+'US Inflation'!$C25)*(1+('Black Market End of Year'!HF24-'Black Market End of Year'!HF23)/'Black Market End of Year'!HF23)-1,"Error")</f>
        <v>5.7575823839408402E-2</v>
      </c>
      <c r="HG24" s="25" t="str">
        <f ca="1">IFERROR((1+'US Inflation'!$C25)*(1+('Black Market End of Year'!HG24-'Black Market End of Year'!HG23)/'Black Market End of Year'!HG23)-1,"Error")</f>
        <v>Error</v>
      </c>
      <c r="HH24" s="25">
        <f ca="1">IFERROR((1+'US Inflation'!$C25)*(1+('Black Market End of Year'!HH24-'Black Market End of Year'!HH23)/'Black Market End of Year'!HH23)-1,"Error")</f>
        <v>0.11031709715084981</v>
      </c>
      <c r="HI24" s="25" t="str">
        <f ca="1">IFERROR((1+'US Inflation'!$C25)*(1+('Black Market End of Year'!HI24-'Black Market End of Year'!HI23)/'Black Market End of Year'!HI23)-1,"Error")</f>
        <v>Error</v>
      </c>
      <c r="HJ24" s="25" t="str">
        <f ca="1">IFERROR((1+'US Inflation'!$C25)*(1+('Black Market End of Year'!HJ24-'Black Market End of Year'!HJ23)/'Black Market End of Year'!HJ23)-1,"Error")</f>
        <v>Error</v>
      </c>
      <c r="HK24" s="25" t="str">
        <f ca="1">IFERROR((1+'US Inflation'!$C25)*(1+('Black Market End of Year'!HK24-'Black Market End of Year'!HK23)/'Black Market End of Year'!HK23)-1,"Error")</f>
        <v>Error</v>
      </c>
      <c r="HL24" s="25" t="str">
        <f ca="1">IFERROR((1+'US Inflation'!$C25)*(1+('Black Market End of Year'!HL24-'Black Market End of Year'!HL23)/'Black Market End of Year'!HL23)-1,"Error")</f>
        <v>Error</v>
      </c>
      <c r="HM24" s="25">
        <f ca="1">IFERROR((1+'US Inflation'!$C25)*(1+('Black Market End of Year'!HM24-'Black Market End of Year'!HM23)/'Black Market End of Year'!HM23)-1,"Error")</f>
        <v>-0.12416413373860191</v>
      </c>
      <c r="HN24" s="25">
        <f ca="1">IFERROR((1+'US Inflation'!$C25)*(1+('Black Market End of Year'!HN24-'Black Market End of Year'!HN23)/'Black Market End of Year'!HN23)-1,"Error")</f>
        <v>0.11121044162345783</v>
      </c>
      <c r="HO24" s="25" t="str">
        <f ca="1">IFERROR((1+'US Inflation'!$C25)*(1+('Black Market End of Year'!HO24-'Black Market End of Year'!HO23)/'Black Market End of Year'!HO23)-1,"Error")</f>
        <v>Error</v>
      </c>
      <c r="HP24" s="25" t="str">
        <f ca="1">IFERROR((1+'US Inflation'!$C25)*(1+('Black Market End of Year'!HP24-'Black Market End of Year'!HP23)/'Black Market End of Year'!HP23)-1,"Error")</f>
        <v>Error</v>
      </c>
      <c r="HQ24" s="25" t="str">
        <f ca="1">IFERROR((1+'US Inflation'!$C25)*(1+('Black Market End of Year'!HQ24-'Black Market End of Year'!HQ23)/'Black Market End of Year'!HQ23)-1,"Error")</f>
        <v>Error</v>
      </c>
      <c r="HR24" s="25">
        <f ca="1">IFERROR((1+'US Inflation'!$C25)*(1+('Black Market End of Year'!HR24-'Black Market End of Year'!HR23)/'Black Market End of Year'!HR23)-1,"Error")</f>
        <v>-3.6195025122511049E-2</v>
      </c>
      <c r="HS24" s="25" t="str">
        <f ca="1">IFERROR((1+'US Inflation'!$C25)*(1+('Black Market End of Year'!HS24-'Black Market End of Year'!HS23)/'Black Market End of Year'!HS23)-1,"Error")</f>
        <v>Error</v>
      </c>
      <c r="HT24" s="25" t="str">
        <f ca="1">IFERROR((1+'US Inflation'!$C25)*(1+('Black Market End of Year'!HT24-'Black Market End of Year'!HT23)/'Black Market End of Year'!HT23)-1,"Error")</f>
        <v>Error</v>
      </c>
      <c r="HU24" s="25">
        <f ca="1">IFERROR((1+'US Inflation'!$C25)*(1+('Black Market End of Year'!HU24-'Black Market End of Year'!HU23)/'Black Market End of Year'!HU23)-1,"Error")</f>
        <v>7.5987841945288626E-2</v>
      </c>
      <c r="HV24" s="25">
        <f ca="1">IFERROR((1+'US Inflation'!$C25)*(1+('Black Market End of Year'!HV24-'Black Market End of Year'!HV23)/'Black Market End of Year'!HV23)-1,"Error")</f>
        <v>3.039513677811545E-2</v>
      </c>
      <c r="HW24" s="25">
        <f ca="1">IFERROR((1+'US Inflation'!$C25)*(1+('Black Market End of Year'!HW24-'Black Market End of Year'!HW23)/'Black Market End of Year'!HW23)-1,"Error")</f>
        <v>0.29314589665653479</v>
      </c>
      <c r="HX24" s="25" t="str">
        <f ca="1">IFERROR((1+'US Inflation'!$C25)*(1+('Black Market End of Year'!HX24-'Black Market End of Year'!HX23)/'Black Market End of Year'!HX23)-1,"Error")</f>
        <v>Error</v>
      </c>
      <c r="HY24" s="25" t="str">
        <f ca="1">IFERROR((1+'US Inflation'!$C25)*(1+('Black Market End of Year'!HY24-'Black Market End of Year'!HY23)/'Black Market End of Year'!HY23)-1,"Error")</f>
        <v>Error</v>
      </c>
      <c r="HZ24" s="25" t="str">
        <f ca="1">IFERROR((1+'US Inflation'!$C25)*(1+('Black Market End of Year'!HZ24-'Black Market End of Year'!HZ23)/'Black Market End of Year'!HZ23)-1,"Error")</f>
        <v>Error</v>
      </c>
      <c r="IA24" s="25">
        <f ca="1">IFERROR((1+'US Inflation'!$C25)*(1+('Black Market End of Year'!IA24-'Black Market End of Year'!IA23)/'Black Market End of Year'!IA23)-1,"Error")</f>
        <v>3.039513677811545E-2</v>
      </c>
      <c r="IB24" s="25" t="str">
        <f ca="1">IFERROR((1+'US Inflation'!$C25)*(1+('Black Market End of Year'!IB24-'Black Market End of Year'!IB23)/'Black Market End of Year'!IB23)-1,"Error")</f>
        <v>Error</v>
      </c>
      <c r="IC24" s="25" t="str">
        <f ca="1">IFERROR((1+'US Inflation'!$C25)*(1+('Black Market End of Year'!IC24-'Black Market End of Year'!IC23)/'Black Market End of Year'!IC23)-1,"Error")</f>
        <v>Error</v>
      </c>
      <c r="ID24" s="25" t="str">
        <f ca="1">IFERROR((1+'US Inflation'!$C25)*(1+('Black Market End of Year'!ID24-'Black Market End of Year'!ID23)/'Black Market End of Year'!ID23)-1,"Error")</f>
        <v>Error</v>
      </c>
      <c r="IE24" s="25" t="str">
        <f ca="1">IFERROR((1+'US Inflation'!$C25)*(1+('Black Market End of Year'!IE24-'Black Market End of Year'!IE23)/'Black Market End of Year'!IE23)-1,"Error")</f>
        <v>Error</v>
      </c>
      <c r="IF24" s="25" t="str">
        <f ca="1">IFERROR((1+'US Inflation'!$C25)*(1+('Black Market End of Year'!IF24-'Black Market End of Year'!IF23)/'Black Market End of Year'!IF23)-1,"Error")</f>
        <v>Error</v>
      </c>
      <c r="IG24" s="25" t="str">
        <f ca="1">IFERROR((1+'US Inflation'!$C25)*(1+('Black Market End of Year'!IG24-'Black Market End of Year'!IG23)/'Black Market End of Year'!IG23)-1,"Error")</f>
        <v>Error</v>
      </c>
      <c r="IH24" s="25" t="str">
        <f ca="1">IFERROR((1+'US Inflation'!$C25)*(1+('Black Market End of Year'!IH24-'Black Market End of Year'!IH23)/'Black Market End of Year'!IH23)-1,"Error")</f>
        <v>Error</v>
      </c>
    </row>
    <row r="25" spans="1:242" x14ac:dyDescent="0.25">
      <c r="A25" t="str">
        <f t="shared" ca="1" si="4"/>
        <v>1969</v>
      </c>
      <c r="B25" s="25">
        <f ca="1">IFERROR((1+'US Inflation'!$C26)*(1+('Black Market End of Year'!B25-'Black Market End of Year'!B24)/'Black Market End of Year'!B24)-1,"Error")</f>
        <v>6.8141592920353933E-2</v>
      </c>
      <c r="C25" s="25">
        <f ca="1">IFERROR((1+'US Inflation'!$C26)*(1+('Black Market End of Year'!C25-'Black Market End of Year'!C24)/'Black Market End of Year'!C24)-1,"Error")</f>
        <v>4.71976401179941E-2</v>
      </c>
      <c r="D25" s="25">
        <f ca="1">IFERROR((1+'US Inflation'!$C26)*(1+('Black Market End of Year'!D25-'Black Market End of Year'!D24)/'Black Market End of Year'!D24)-1,"Error")</f>
        <v>-3.6578171091445344E-2</v>
      </c>
      <c r="E25" s="25">
        <f>IFERROR((1+'US Inflation'!$C26)*(1+('Black Market End of Year'!E25-'Black Market End of Year'!E24)/'Black Market End of Year'!E24)-1,"Error")</f>
        <v>4.71976401179941E-2</v>
      </c>
      <c r="F25" s="25" t="str">
        <f ca="1">IFERROR((1+'US Inflation'!$C26)*(1+('Black Market End of Year'!F25-'Black Market End of Year'!F24)/'Black Market End of Year'!F24)-1,"Error")</f>
        <v>Error</v>
      </c>
      <c r="G25" s="25">
        <f ca="1">IFERROR((1+'US Inflation'!$C26)*(1+('Black Market End of Year'!G25-'Black Market End of Year'!G24)/'Black Market End of Year'!G24)-1,"Error")</f>
        <v>-2.9823968490401476E-2</v>
      </c>
      <c r="H25" s="25" t="str">
        <f ca="1">IFERROR((1+'US Inflation'!$C26)*(1+('Black Market End of Year'!H25-'Black Market End of Year'!H24)/'Black Market End of Year'!H24)-1,"Error")</f>
        <v>Error</v>
      </c>
      <c r="I25" s="25" t="str">
        <f ca="1">IFERROR((1+'US Inflation'!$C26)*(1+('Black Market End of Year'!I25-'Black Market End of Year'!I24)/'Black Market End of Year'!I24)-1,"Error")</f>
        <v>Error</v>
      </c>
      <c r="J25" s="25">
        <f ca="1">IFERROR((1+'US Inflation'!$C26)*(1+('Black Market End of Year'!J25-'Black Market End of Year'!J24)/'Black Market End of Year'!J24)-1,"Error")</f>
        <v>5.3181626632953893E-2</v>
      </c>
      <c r="K25" s="25" t="str">
        <f ca="1">IFERROR((1+'US Inflation'!$C26)*(1+('Black Market End of Year'!K25-'Black Market End of Year'!K24)/'Black Market End of Year'!K24)-1,"Error")</f>
        <v>Error</v>
      </c>
      <c r="L25" s="25" t="str">
        <f ca="1">IFERROR((1+'US Inflation'!$C26)*(1+('Black Market End of Year'!L25-'Black Market End of Year'!L24)/'Black Market End of Year'!L24)-1,"Error")</f>
        <v>Error</v>
      </c>
      <c r="M25" s="25">
        <f ca="1">IFERROR((1+'US Inflation'!$C26)*(1+('Black Market End of Year'!M25-'Black Market End of Year'!M24)/'Black Market End of Year'!M24)-1,"Error")</f>
        <v>3.7763427143957973E-2</v>
      </c>
      <c r="N25" s="25">
        <f ca="1">IFERROR((1+'US Inflation'!$C26)*(1+('Black Market End of Year'!N25-'Black Market End of Year'!N24)/'Black Market End of Year'!N24)-1,"Error")</f>
        <v>4.3960553131539681E-2</v>
      </c>
      <c r="O25" s="25" t="str">
        <f ca="1">IFERROR((1+'US Inflation'!$C26)*(1+('Black Market End of Year'!O25-'Black Market End of Year'!O24)/'Black Market End of Year'!O24)-1,"Error")</f>
        <v>Error</v>
      </c>
      <c r="P25" s="25" t="str">
        <f ca="1">IFERROR((1+'US Inflation'!$C26)*(1+('Black Market End of Year'!P25-'Black Market End of Year'!P24)/'Black Market End of Year'!P24)-1,"Error")</f>
        <v>Error</v>
      </c>
      <c r="Q25" s="25" t="str">
        <f ca="1">IFERROR((1+'US Inflation'!$C26)*(1+('Black Market End of Year'!Q25-'Black Market End of Year'!Q24)/'Black Market End of Year'!Q24)-1,"Error")</f>
        <v>Error</v>
      </c>
      <c r="R25" s="25" t="str">
        <f ca="1">IFERROR((1+'US Inflation'!$C26)*(1+('Black Market End of Year'!R25-'Black Market End of Year'!R24)/'Black Market End of Year'!R24)-1,"Error")</f>
        <v>Error</v>
      </c>
      <c r="S25" s="25" t="str">
        <f ca="1">IFERROR((1+'US Inflation'!$C26)*(1+('Black Market End of Year'!S25-'Black Market End of Year'!S24)/'Black Market End of Year'!S24)-1,"Error")</f>
        <v>Error</v>
      </c>
      <c r="T25" s="25" t="str">
        <f ca="1">IFERROR((1+'US Inflation'!$C26)*(1+('Black Market End of Year'!T25-'Black Market End of Year'!T24)/'Black Market End of Year'!T24)-1,"Error")</f>
        <v>Error</v>
      </c>
      <c r="U25" s="25">
        <f ca="1">IFERROR((1+'US Inflation'!$C26)*(1+('Black Market End of Year'!U25-'Black Market End of Year'!U24)/'Black Market End of Year'!U24)-1,"Error")</f>
        <v>5.109313912294855E-3</v>
      </c>
      <c r="V25" s="25" t="str">
        <f ca="1">IFERROR((1+'US Inflation'!$C26)*(1+('Black Market End of Year'!V25-'Black Market End of Year'!V24)/'Black Market End of Year'!V24)-1,"Error")</f>
        <v>Error</v>
      </c>
      <c r="W25" s="25">
        <f ca="1">IFERROR((1+'US Inflation'!$C26)*(1+('Black Market End of Year'!W25-'Black Market End of Year'!W24)/'Black Market End of Year'!W24)-1,"Error")</f>
        <v>0.16136580389025657</v>
      </c>
      <c r="X25" s="25" t="str">
        <f ca="1">IFERROR((1+'US Inflation'!$C26)*(1+('Black Market End of Year'!X25-'Black Market End of Year'!X24)/'Black Market End of Year'!X24)-1,"Error")</f>
        <v>Error</v>
      </c>
      <c r="Y25" s="25" t="str">
        <f ca="1">IFERROR((1+'US Inflation'!$C26)*(1+('Black Market End of Year'!Y25-'Black Market End of Year'!Y24)/'Black Market End of Year'!Y24)-1,"Error")</f>
        <v>Error</v>
      </c>
      <c r="Z25" s="25">
        <f ca="1">IFERROR((1+'US Inflation'!$C26)*(1+('Black Market End of Year'!Z25-'Black Market End of Year'!Z24)/'Black Market End of Year'!Z24)-1,"Error")</f>
        <v>0.31382729756501093</v>
      </c>
      <c r="AA25" s="25" t="str">
        <f ca="1">IFERROR((1+'US Inflation'!$C26)*(1+('Black Market End of Year'!AA25-'Black Market End of Year'!AA24)/'Black Market End of Year'!AA24)-1,"Error")</f>
        <v>Error</v>
      </c>
      <c r="AB25" s="25" t="str">
        <f ca="1">IFERROR((1+'US Inflation'!$C26)*(1+('Black Market End of Year'!AB25-'Black Market End of Year'!AB24)/'Black Market End of Year'!AB24)-1,"Error")</f>
        <v>Error</v>
      </c>
      <c r="AC25" s="25">
        <f ca="1">IFERROR((1+'US Inflation'!$C26)*(1+('Black Market End of Year'!AC25-'Black Market End of Year'!AC24)/'Black Market End of Year'!AC24)-1,"Error")</f>
        <v>0.25405149495611634</v>
      </c>
      <c r="AD25" s="25" t="str">
        <f ca="1">IFERROR((1+'US Inflation'!$C26)*(1+('Black Market End of Year'!AD25-'Black Market End of Year'!AD24)/'Black Market End of Year'!AD24)-1,"Error")</f>
        <v>Error</v>
      </c>
      <c r="AE25" s="25" t="str">
        <f ca="1">IFERROR((1+'US Inflation'!$C26)*(1+('Black Market End of Year'!AE25-'Black Market End of Year'!AE24)/'Black Market End of Year'!AE24)-1,"Error")</f>
        <v>Error</v>
      </c>
      <c r="AF25" s="25">
        <f ca="1">IFERROR((1+'US Inflation'!$C26)*(1+('Black Market End of Year'!AF25-'Black Market End of Year'!AF24)/'Black Market End of Year'!AF24)-1,"Error")</f>
        <v>-1</v>
      </c>
      <c r="AG25" s="25">
        <f ca="1">IFERROR((1+'US Inflation'!$C26)*(1+('Black Market End of Year'!AG25-'Black Market End of Year'!AG24)/'Black Market End of Year'!AG24)-1,"Error")</f>
        <v>-1.6968881948059455E-2</v>
      </c>
      <c r="AH25" s="25">
        <f ca="1">IFERROR((1+'US Inflation'!$C26)*(1+('Black Market End of Year'!AH25-'Black Market End of Year'!AH24)/'Black Market End of Year'!AH24)-1,"Error")</f>
        <v>0.16136580389025657</v>
      </c>
      <c r="AI25" s="25" t="str">
        <f ca="1">IFERROR((1+'US Inflation'!$C26)*(1+('Black Market End of Year'!AI25-'Black Market End of Year'!AI24)/'Black Market End of Year'!AI24)-1,"Error")</f>
        <v>Error</v>
      </c>
      <c r="AJ25" s="25">
        <f ca="1">IFERROR((1+'US Inflation'!$C26)*(1+('Black Market End of Year'!AJ25-'Black Market End of Year'!AJ24)/'Black Market End of Year'!AJ24)-1,"Error")</f>
        <v>-1.7482214124587947E-2</v>
      </c>
      <c r="AK25" s="25">
        <f ca="1">IFERROR((1+'US Inflation'!$C26)*(1+('Black Market End of Year'!AK25-'Black Market End of Year'!AK24)/'Black Market End of Year'!AK24)-1,"Error")</f>
        <v>0.16136580389025657</v>
      </c>
      <c r="AL25" s="25">
        <f ca="1">IFERROR((1+'US Inflation'!$C26)*(1+('Black Market End of Year'!AL25-'Black Market End of Year'!AL24)/'Black Market End of Year'!AL24)-1,"Error")</f>
        <v>4.8662252202075207E-2</v>
      </c>
      <c r="AM25" s="25" t="str">
        <f ca="1">IFERROR((1+'US Inflation'!$C26)*(1+('Black Market End of Year'!AM25-'Black Market End of Year'!AM24)/'Black Market End of Year'!AM24)-1,"Error")</f>
        <v>Error</v>
      </c>
      <c r="AN25" s="25" t="str">
        <f ca="1">IFERROR((1+'US Inflation'!$C26)*(1+('Black Market End of Year'!AN25-'Black Market End of Year'!AN24)/'Black Market End of Year'!AN24)-1,"Error")</f>
        <v>Error</v>
      </c>
      <c r="AO25" s="25">
        <f ca="1">IFERROR((1+'US Inflation'!$C26)*(1+('Black Market End of Year'!AO25-'Black Market End of Year'!AO24)/'Black Market End of Year'!AO24)-1,"Error")</f>
        <v>0.16136580389025657</v>
      </c>
      <c r="AP25" s="25">
        <f ca="1">IFERROR((1+'US Inflation'!$C26)*(1+('Black Market End of Year'!AP25-'Black Market End of Year'!AP24)/'Black Market End of Year'!AP24)-1,"Error")</f>
        <v>0.16136580389025657</v>
      </c>
      <c r="AQ25" s="25">
        <f ca="1">IFERROR((1+'US Inflation'!$C26)*(1+('Black Market End of Year'!AQ25-'Black Market End of Year'!AQ24)/'Black Market End of Year'!AQ24)-1,"Error")</f>
        <v>0.51715950787826448</v>
      </c>
      <c r="AR25" s="25">
        <f ca="1">IFERROR((1+'US Inflation'!$C26)*(1+('Black Market End of Year'!AR25-'Black Market End of Year'!AR24)/'Black Market End of Year'!AR24)-1,"Error")</f>
        <v>-0.1413971955430664</v>
      </c>
      <c r="AS25" s="25" t="str">
        <f ca="1">IFERROR((1+'US Inflation'!$C26)*(1+('Black Market End of Year'!AS25-'Black Market End of Year'!AS24)/'Black Market End of Year'!AS24)-1,"Error")</f>
        <v>Error</v>
      </c>
      <c r="AT25" s="25" t="str">
        <f ca="1">IFERROR((1+'US Inflation'!$C26)*(1+('Black Market End of Year'!AT25-'Black Market End of Year'!AT24)/'Black Market End of Year'!AT24)-1,"Error")</f>
        <v>Error</v>
      </c>
      <c r="AU25" s="25">
        <f ca="1">IFERROR((1+'US Inflation'!$C26)*(1+('Black Market End of Year'!AU25-'Black Market End of Year'!AU24)/'Black Market End of Year'!AU24)-1,"Error")</f>
        <v>0.12864634546050469</v>
      </c>
      <c r="AV25" s="25" t="str">
        <f ca="1">IFERROR((1+'US Inflation'!$C26)*(1+('Black Market End of Year'!AV25-'Black Market End of Year'!AV24)/'Black Market End of Year'!AV24)-1,"Error")</f>
        <v>Error</v>
      </c>
      <c r="AW25" s="25">
        <f ca="1">IFERROR((1+'US Inflation'!$C26)*(1+('Black Market End of Year'!AW25-'Black Market End of Year'!AW24)/'Black Market End of Year'!AW24)-1,"Error")</f>
        <v>0.16136580389025657</v>
      </c>
      <c r="AX25" s="25">
        <f ca="1">IFERROR((1+'US Inflation'!$C26)*(1+('Black Market End of Year'!AX25-'Black Market End of Year'!AX24)/'Black Market End of Year'!AX24)-1,"Error")</f>
        <v>0.14069742941424335</v>
      </c>
      <c r="AY25" s="25">
        <f ca="1">IFERROR((1+'US Inflation'!$C26)*(1+('Black Market End of Year'!AY25-'Black Market End of Year'!AY24)/'Black Market End of Year'!AY24)-1,"Error")</f>
        <v>2.6360384108452539E-3</v>
      </c>
      <c r="AZ25" s="25">
        <f ca="1">IFERROR((1+'US Inflation'!$C26)*(1+('Black Market End of Year'!AZ25-'Black Market End of Year'!AZ24)/'Black Market End of Year'!AZ24)-1,"Error")</f>
        <v>-5.9403317259286603E-2</v>
      </c>
      <c r="BA25" s="25">
        <f ca="1">IFERROR((1+'US Inflation'!$C26)*(1+('Black Market End of Year'!BA25-'Black Market End of Year'!BA24)/'Black Market End of Year'!BA24)-1,"Error")</f>
        <v>0.16136580389025657</v>
      </c>
      <c r="BB25" s="25" t="str">
        <f ca="1">IFERROR((1+'US Inflation'!$C26)*(1+('Black Market End of Year'!BB25-'Black Market End of Year'!BB24)/'Black Market End of Year'!BB24)-1,"Error")</f>
        <v>Error</v>
      </c>
      <c r="BC25" s="25">
        <f ca="1">IFERROR((1+'US Inflation'!$C26)*(1+('Black Market End of Year'!BC25-'Black Market End of Year'!BC24)/'Black Market End of Year'!BC24)-1,"Error")</f>
        <v>0.25663716814159288</v>
      </c>
      <c r="BD25" s="25" t="str">
        <f ca="1">IFERROR((1+'US Inflation'!$C26)*(1+('Black Market End of Year'!BD25-'Black Market End of Year'!BD24)/'Black Market End of Year'!BD24)-1,"Error")</f>
        <v>Error</v>
      </c>
      <c r="BE25" s="25" t="str">
        <f ca="1">IFERROR((1+'US Inflation'!$C26)*(1+('Black Market End of Year'!BE25-'Black Market End of Year'!BE24)/'Black Market End of Year'!BE24)-1,"Error")</f>
        <v>Error</v>
      </c>
      <c r="BF25" s="25">
        <f ca="1">IFERROR((1+'US Inflation'!$C26)*(1+('Black Market End of Year'!BF25-'Black Market End of Year'!BF24)/'Black Market End of Year'!BF24)-1,"Error")</f>
        <v>-5.580540645098897E-2</v>
      </c>
      <c r="BG25" s="25">
        <f ca="1">IFERROR((1+'US Inflation'!$C26)*(1+('Black Market End of Year'!BG25-'Black Market End of Year'!BG24)/'Black Market End of Year'!BG24)-1,"Error")</f>
        <v>4.6499275569732657E-2</v>
      </c>
      <c r="BH25" s="25" t="str">
        <f ca="1">IFERROR((1+'US Inflation'!$C26)*(1+('Black Market End of Year'!BH25-'Black Market End of Year'!BH24)/'Black Market End of Year'!BH24)-1,"Error")</f>
        <v>Error</v>
      </c>
      <c r="BI25" s="25" t="str">
        <f ca="1">IFERROR((1+'US Inflation'!$C26)*(1+('Black Market End of Year'!BI25-'Black Market End of Year'!BI24)/'Black Market End of Year'!BI24)-1,"Error")</f>
        <v>Error</v>
      </c>
      <c r="BJ25" s="25">
        <f ca="1">IFERROR((1+'US Inflation'!$C26)*(1+('Black Market End of Year'!BJ25-'Black Market End of Year'!BJ24)/'Black Market End of Year'!BJ24)-1,"Error")</f>
        <v>5.5781227332075911E-2</v>
      </c>
      <c r="BK25" s="25">
        <f ca="1">IFERROR((1+'US Inflation'!$C26)*(1+('Black Market End of Year'!BK25-'Black Market End of Year'!BK24)/'Black Market End of Year'!BK24)-1,"Error")</f>
        <v>2.8455847901117215E-2</v>
      </c>
      <c r="BL25" s="25">
        <f ca="1">IFERROR((1+'US Inflation'!$C26)*(1+('Black Market End of Year'!BL25-'Black Market End of Year'!BL24)/'Black Market End of Year'!BL24)-1,"Error")</f>
        <v>-4.8795476892821932E-2</v>
      </c>
      <c r="BM25" s="25">
        <f ca="1">IFERROR((1+'US Inflation'!$C26)*(1+('Black Market End of Year'!BM25-'Black Market End of Year'!BM24)/'Black Market End of Year'!BM24)-1,"Error")</f>
        <v>5.4370226694144819E-2</v>
      </c>
      <c r="BN25" s="25" t="str">
        <f ca="1">IFERROR((1+'US Inflation'!$C26)*(1+('Black Market End of Year'!BN25-'Black Market End of Year'!BN24)/'Black Market End of Year'!BN24)-1,"Error")</f>
        <v>Error</v>
      </c>
      <c r="BO25" s="25" t="str">
        <f ca="1">IFERROR((1+'US Inflation'!$C26)*(1+('Black Market End of Year'!BO25-'Black Market End of Year'!BO24)/'Black Market End of Year'!BO24)-1,"Error")</f>
        <v>Error</v>
      </c>
      <c r="BP25" s="25" t="str">
        <f ca="1">IFERROR((1+'US Inflation'!$C26)*(1+('Black Market End of Year'!BP25-'Black Market End of Year'!BP24)/'Black Market End of Year'!BP24)-1,"Error")</f>
        <v>Error</v>
      </c>
      <c r="BQ25" s="25" t="str">
        <f ca="1">IFERROR((1+'US Inflation'!$C26)*(1+('Black Market End of Year'!BQ25-'Black Market End of Year'!BQ24)/'Black Market End of Year'!BQ24)-1,"Error")</f>
        <v>Error</v>
      </c>
      <c r="BR25" s="25" t="str">
        <f ca="1">IFERROR((1+'US Inflation'!$C26)*(1+('Black Market End of Year'!BR25-'Black Market End of Year'!BR24)/'Black Market End of Year'!BR24)-1,"Error")</f>
        <v>Error</v>
      </c>
      <c r="BS25" s="25" t="str">
        <f ca="1">IFERROR((1+'US Inflation'!$C26)*(1+('Black Market End of Year'!BS25-'Black Market End of Year'!BS24)/'Black Market End of Year'!BS24)-1,"Error")</f>
        <v>Error</v>
      </c>
      <c r="BT25" s="25" t="str">
        <f ca="1">IFERROR((1+'US Inflation'!$C26)*(1+('Black Market End of Year'!BT25-'Black Market End of Year'!BT24)/'Black Market End of Year'!BT24)-1,"Error")</f>
        <v>Error</v>
      </c>
      <c r="BU25" s="25" t="str">
        <f ca="1">IFERROR((1+'US Inflation'!$C26)*(1+('Black Market End of Year'!BU25-'Black Market End of Year'!BU24)/'Black Market End of Year'!BU24)-1,"Error")</f>
        <v>Error</v>
      </c>
      <c r="BV25" s="25">
        <f ca="1">IFERROR((1+'US Inflation'!$C26)*(1+('Black Market End of Year'!BV25-'Black Market End of Year'!BV24)/'Black Market End of Year'!BV24)-1,"Error")</f>
        <v>5.1584464463192203E-2</v>
      </c>
      <c r="BW25" s="25">
        <f ca="1">IFERROR((1+'US Inflation'!$C26)*(1+('Black Market End of Year'!BW25-'Black Market End of Year'!BW24)/'Black Market End of Year'!BW24)-1,"Error")</f>
        <v>0.20210853362657311</v>
      </c>
      <c r="BX25" s="25" t="str">
        <f ca="1">IFERROR((1+'US Inflation'!$C26)*(1+('Black Market End of Year'!BX25-'Black Market End of Year'!BX24)/'Black Market End of Year'!BX24)-1,"Error")</f>
        <v>Error</v>
      </c>
      <c r="BY25" s="25" t="str">
        <f ca="1">IFERROR((1+'US Inflation'!$C26)*(1+('Black Market End of Year'!BY25-'Black Market End of Year'!BY24)/'Black Market End of Year'!BY24)-1,"Error")</f>
        <v>Error</v>
      </c>
      <c r="BZ25" s="25">
        <f ca="1">IFERROR((1+'US Inflation'!$C26)*(1+('Black Market End of Year'!BZ25-'Black Market End of Year'!BZ24)/'Black Market End of Year'!BZ24)-1,"Error")</f>
        <v>0.16136580389025657</v>
      </c>
      <c r="CA25" s="25" t="str">
        <f ca="1">IFERROR((1+'US Inflation'!$C26)*(1+('Black Market End of Year'!CA25-'Black Market End of Year'!CA24)/'Black Market End of Year'!CA24)-1,"Error")</f>
        <v>Error</v>
      </c>
      <c r="CB25" s="25" t="str">
        <f ca="1">IFERROR((1+'US Inflation'!$C26)*(1+('Black Market End of Year'!CB25-'Black Market End of Year'!CB24)/'Black Market End of Year'!CB24)-1,"Error")</f>
        <v>Error</v>
      </c>
      <c r="CC25" s="25">
        <f ca="1">IFERROR((1+'US Inflation'!$C26)*(1+('Black Market End of Year'!CC25-'Black Market End of Year'!CC24)/'Black Market End of Year'!CC24)-1,"Error")</f>
        <v>-3.5372386574663794E-2</v>
      </c>
      <c r="CD25" s="25">
        <f ca="1">IFERROR((1+'US Inflation'!$C26)*(1+('Black Market End of Year'!CD25-'Black Market End of Year'!CD24)/'Black Market End of Year'!CD24)-1,"Error")</f>
        <v>-3.8638232022824903E-2</v>
      </c>
      <c r="CE25" s="25" t="str">
        <f ca="1">IFERROR((1+'US Inflation'!$C26)*(1+('Black Market End of Year'!CE25-'Black Market End of Year'!CE24)/'Black Market End of Year'!CE24)-1,"Error")</f>
        <v>Error</v>
      </c>
      <c r="CF25" s="25">
        <f ca="1">IFERROR((1+'US Inflation'!$C26)*(1+('Black Market End of Year'!CF25-'Black Market End of Year'!CF24)/'Black Market End of Year'!CF24)-1,"Error")</f>
        <v>7.422209534684554E-2</v>
      </c>
      <c r="CG25" s="25" t="str">
        <f ca="1">IFERROR((1+'US Inflation'!$C26)*(1+('Black Market End of Year'!CG25-'Black Market End of Year'!CG24)/'Black Market End of Year'!CG24)-1,"Error")</f>
        <v>Error</v>
      </c>
      <c r="CH25" s="25" t="str">
        <f ca="1">IFERROR((1+'US Inflation'!$C26)*(1+('Black Market End of Year'!CH25-'Black Market End of Year'!CH24)/'Black Market End of Year'!CH24)-1,"Error")</f>
        <v>Error</v>
      </c>
      <c r="CI25" s="25" t="str">
        <f ca="1">IFERROR((1+'US Inflation'!$C26)*(1+('Black Market End of Year'!CI25-'Black Market End of Year'!CI24)/'Black Market End of Year'!CI24)-1,"Error")</f>
        <v>Error</v>
      </c>
      <c r="CJ25" s="25" t="str">
        <f ca="1">IFERROR((1+'US Inflation'!$C26)*(1+('Black Market End of Year'!CJ25-'Black Market End of Year'!CJ24)/'Black Market End of Year'!CJ24)-1,"Error")</f>
        <v>Error</v>
      </c>
      <c r="CK25" s="25" t="str">
        <f ca="1">IFERROR((1+'US Inflation'!$C26)*(1+('Black Market End of Year'!CK25-'Black Market End of Year'!CK24)/'Black Market End of Year'!CK24)-1,"Error")</f>
        <v>Error</v>
      </c>
      <c r="CL25" s="25" t="str">
        <f ca="1">IFERROR((1+'US Inflation'!$C26)*(1+('Black Market End of Year'!CL25-'Black Market End of Year'!CL24)/'Black Market End of Year'!CL24)-1,"Error")</f>
        <v>Error</v>
      </c>
      <c r="CM25" s="25" t="str">
        <f ca="1">IFERROR((1+'US Inflation'!$C26)*(1+('Black Market End of Year'!CM25-'Black Market End of Year'!CM24)/'Black Market End of Year'!CM24)-1,"Error")</f>
        <v>Error</v>
      </c>
      <c r="CN25" s="25" t="str">
        <f ca="1">IFERROR((1+'US Inflation'!$C26)*(1+('Black Market End of Year'!CN25-'Black Market End of Year'!CN24)/'Black Market End of Year'!CN24)-1,"Error")</f>
        <v>Error</v>
      </c>
      <c r="CO25" s="25" t="str">
        <f ca="1">IFERROR((1+'US Inflation'!$C26)*(1+('Black Market End of Year'!CO25-'Black Market End of Year'!CO24)/'Black Market End of Year'!CO24)-1,"Error")</f>
        <v>Error</v>
      </c>
      <c r="CP25" s="25" t="str">
        <f ca="1">IFERROR((1+'US Inflation'!$C26)*(1+('Black Market End of Year'!CP25-'Black Market End of Year'!CP24)/'Black Market End of Year'!CP24)-1,"Error")</f>
        <v>Error</v>
      </c>
      <c r="CQ25" s="25">
        <f ca="1">IFERROR((1+'US Inflation'!$C26)*(1+('Black Market End of Year'!CQ25-'Black Market End of Year'!CQ24)/'Black Market End of Year'!CQ24)-1,"Error")</f>
        <v>4.71976401179941E-2</v>
      </c>
      <c r="CR25" s="25">
        <f ca="1">IFERROR((1+'US Inflation'!$C26)*(1+('Black Market End of Year'!CR25-'Black Market End of Year'!CR24)/'Black Market End of Year'!CR24)-1,"Error")</f>
        <v>3.820330455869847E-2</v>
      </c>
      <c r="CS25" s="25">
        <f ca="1">IFERROR((1+'US Inflation'!$C26)*(1+('Black Market End of Year'!CS25-'Black Market End of Year'!CS24)/'Black Market End of Year'!CS24)-1,"Error")</f>
        <v>-5.2105584375953695E-2</v>
      </c>
      <c r="CT25" s="25">
        <f ca="1">IFERROR((1+'US Inflation'!$C26)*(1+('Black Market End of Year'!CT25-'Black Market End of Year'!CT24)/'Black Market End of Year'!CT24)-1,"Error")</f>
        <v>0.10442477876106193</v>
      </c>
      <c r="CU25" s="25">
        <f ca="1">IFERROR((1+'US Inflation'!$C26)*(1+('Black Market End of Year'!CU25-'Black Market End of Year'!CU24)/'Black Market End of Year'!CU24)-1,"Error")</f>
        <v>0.13403842003021804</v>
      </c>
      <c r="CV25" s="25">
        <f ca="1">IFERROR((1+'US Inflation'!$C26)*(1+('Black Market End of Year'!CV25-'Black Market End of Year'!CV24)/'Black Market End of Year'!CV24)-1,"Error")</f>
        <v>-0.14680950163018158</v>
      </c>
      <c r="CW25" s="25">
        <f ca="1">IFERROR((1+'US Inflation'!$C26)*(1+('Black Market End of Year'!CW25-'Black Market End of Year'!CW24)/'Black Market End of Year'!CW24)-1,"Error")</f>
        <v>7.8734030210729333E-2</v>
      </c>
      <c r="CX25" s="25">
        <f ca="1">IFERROR((1+'US Inflation'!$C26)*(1+('Black Market End of Year'!CX25-'Black Market End of Year'!CX24)/'Black Market End of Year'!CX24)-1,"Error")</f>
        <v>9.8443482081214784E-2</v>
      </c>
      <c r="CY25" s="25">
        <f ca="1">IFERROR((1+'US Inflation'!$C26)*(1+('Black Market End of Year'!CY25-'Black Market End of Year'!CY24)/'Black Market End of Year'!CY24)-1,"Error")</f>
        <v>3.8397659948935292E-2</v>
      </c>
      <c r="CZ25" s="25" t="str">
        <f ca="1">IFERROR((1+'US Inflation'!$C26)*(1+('Black Market End of Year'!CZ25-'Black Market End of Year'!CZ24)/'Black Market End of Year'!CZ24)-1,"Error")</f>
        <v>Error</v>
      </c>
      <c r="DA25" s="25">
        <f ca="1">IFERROR((1+'US Inflation'!$C26)*(1+('Black Market End of Year'!DA25-'Black Market End of Year'!DA24)/'Black Market End of Year'!DA24)-1,"Error")</f>
        <v>0.15860164438586599</v>
      </c>
      <c r="DB25" s="25">
        <f ca="1">IFERROR((1+'US Inflation'!$C26)*(1+('Black Market End of Year'!DB25-'Black Market End of Year'!DB24)/'Black Market End of Year'!DB24)-1,"Error")</f>
        <v>5.6011728471692779E-2</v>
      </c>
      <c r="DC25" s="25" t="str">
        <f ca="1">IFERROR((1+'US Inflation'!$C26)*(1+('Black Market End of Year'!DC25-'Black Market End of Year'!DC24)/'Black Market End of Year'!DC24)-1,"Error")</f>
        <v>Error</v>
      </c>
      <c r="DD25" s="25">
        <f ca="1">IFERROR((1+'US Inflation'!$C26)*(1+('Black Market End of Year'!DD25-'Black Market End of Year'!DD24)/'Black Market End of Year'!DD24)-1,"Error")</f>
        <v>5.5620141244948407E-2</v>
      </c>
      <c r="DE25" s="25" t="str">
        <f ca="1">IFERROR((1+'US Inflation'!$C26)*(1+('Black Market End of Year'!DE25-'Black Market End of Year'!DE24)/'Black Market End of Year'!DE24)-1,"Error")</f>
        <v>Error</v>
      </c>
      <c r="DF25" s="25">
        <f ca="1">IFERROR((1+'US Inflation'!$C26)*(1+('Black Market End of Year'!DF25-'Black Market End of Year'!DF24)/'Black Market End of Year'!DF24)-1,"Error")</f>
        <v>6.3004396949963848E-2</v>
      </c>
      <c r="DG25" s="25" t="str">
        <f ca="1">IFERROR((1+'US Inflation'!$C26)*(1+('Black Market End of Year'!DG25-'Black Market End of Year'!DG24)/'Black Market End of Year'!DG24)-1,"Error")</f>
        <v>Error</v>
      </c>
      <c r="DH25" s="25">
        <f ca="1">IFERROR((1+'US Inflation'!$C26)*(1+('Black Market End of Year'!DH25-'Black Market End of Year'!DH24)/'Black Market End of Year'!DH24)-1,"Error")</f>
        <v>0.15509073031196929</v>
      </c>
      <c r="DI25" s="25" t="str">
        <f ca="1">IFERROR((1+'US Inflation'!$C26)*(1+('Black Market End of Year'!DI25-'Black Market End of Year'!DI24)/'Black Market End of Year'!DI24)-1,"Error")</f>
        <v>Error</v>
      </c>
      <c r="DJ25" s="25" t="str">
        <f ca="1">IFERROR((1+'US Inflation'!$C26)*(1+('Black Market End of Year'!DJ25-'Black Market End of Year'!DJ24)/'Black Market End of Year'!DJ24)-1,"Error")</f>
        <v>Error</v>
      </c>
      <c r="DK25" s="25">
        <f ca="1">IFERROR((1+'US Inflation'!$C26)*(1+('Black Market End of Year'!DK25-'Black Market End of Year'!DK24)/'Black Market End of Year'!DK24)-1,"Error")</f>
        <v>0.32069255643747008</v>
      </c>
      <c r="DL25" s="25" t="str">
        <f ca="1">IFERROR((1+'US Inflation'!$C26)*(1+('Black Market End of Year'!DL25-'Black Market End of Year'!DL24)/'Black Market End of Year'!DL24)-1,"Error")</f>
        <v>Error</v>
      </c>
      <c r="DM25" s="25">
        <f ca="1">IFERROR((1+'US Inflation'!$C26)*(1+('Black Market End of Year'!DM25-'Black Market End of Year'!DM24)/'Black Market End of Year'!DM24)-1,"Error")</f>
        <v>-1</v>
      </c>
      <c r="DN25" s="25" t="str">
        <f ca="1">IFERROR((1+'US Inflation'!$C26)*(1+('Black Market End of Year'!DN25-'Black Market End of Year'!DN24)/'Black Market End of Year'!DN24)-1,"Error")</f>
        <v>Error</v>
      </c>
      <c r="DO25" s="25">
        <f ca="1">IFERROR((1+'US Inflation'!$C26)*(1+('Black Market End of Year'!DO25-'Black Market End of Year'!DO24)/'Black Market End of Year'!DO24)-1,"Error")</f>
        <v>3.8201096818011315E-2</v>
      </c>
      <c r="DP25" s="25" t="str">
        <f ca="1">IFERROR((1+'US Inflation'!$C26)*(1+('Black Market End of Year'!DP25-'Black Market End of Year'!DP24)/'Black Market End of Year'!DP24)-1,"Error")</f>
        <v>Error</v>
      </c>
      <c r="DQ25" s="25">
        <f ca="1">IFERROR((1+'US Inflation'!$C26)*(1+('Black Market End of Year'!DQ25-'Black Market End of Year'!DQ24)/'Black Market End of Year'!DQ24)-1,"Error")</f>
        <v>7.370897277920907E-2</v>
      </c>
      <c r="DR25" s="25" t="str">
        <f ca="1">IFERROR((1+'US Inflation'!$C26)*(1+('Black Market End of Year'!DR25-'Black Market End of Year'!DR24)/'Black Market End of Year'!DR24)-1,"Error")</f>
        <v>Error</v>
      </c>
      <c r="DS25" s="25" t="str">
        <f ca="1">IFERROR((1+'US Inflation'!$C26)*(1+('Black Market End of Year'!DS25-'Black Market End of Year'!DS24)/'Black Market End of Year'!DS24)-1,"Error")</f>
        <v>Error</v>
      </c>
      <c r="DT25" s="25">
        <f ca="1">IFERROR((1+'US Inflation'!$C26)*(1+('Black Market End of Year'!DT25-'Black Market End of Year'!DT24)/'Black Market End of Year'!DT24)-1,"Error")</f>
        <v>0.1437136454341239</v>
      </c>
      <c r="DU25" s="25" t="str">
        <f ca="1">IFERROR((1+'US Inflation'!$C26)*(1+('Black Market End of Year'!DU25-'Black Market End of Year'!DU24)/'Black Market End of Year'!DU24)-1,"Error")</f>
        <v>Error</v>
      </c>
      <c r="DV25" s="25" t="str">
        <f ca="1">IFERROR((1+'US Inflation'!$C26)*(1+('Black Market End of Year'!DV25-'Black Market End of Year'!DV24)/'Black Market End of Year'!DV24)-1,"Error")</f>
        <v>Error</v>
      </c>
      <c r="DW25" s="25">
        <f ca="1">IFERROR((1+'US Inflation'!$C26)*(1+('Black Market End of Year'!DW25-'Black Market End of Year'!DW24)/'Black Market End of Year'!DW24)-1,"Error")</f>
        <v>5.109313912294855E-3</v>
      </c>
      <c r="DX25" s="25" t="str">
        <f ca="1">IFERROR((1+'US Inflation'!$C26)*(1+('Black Market End of Year'!DX25-'Black Market End of Year'!DX24)/'Black Market End of Year'!DX24)-1,"Error")</f>
        <v>Error</v>
      </c>
      <c r="DY25" s="25" t="str">
        <f ca="1">IFERROR((1+'US Inflation'!$C26)*(1+('Black Market End of Year'!DY25-'Black Market End of Year'!DY24)/'Black Market End of Year'!DY24)-1,"Error")</f>
        <v>Error</v>
      </c>
      <c r="DZ25" s="25" t="str">
        <f ca="1">IFERROR((1+'US Inflation'!$C26)*(1+('Black Market End of Year'!DZ25-'Black Market End of Year'!DZ24)/'Black Market End of Year'!DZ24)-1,"Error")</f>
        <v>Error</v>
      </c>
      <c r="EA25" s="25" t="str">
        <f ca="1">IFERROR((1+'US Inflation'!$C26)*(1+('Black Market End of Year'!EA25-'Black Market End of Year'!EA24)/'Black Market End of Year'!EA24)-1,"Error")</f>
        <v>Error</v>
      </c>
      <c r="EB25" s="25">
        <f ca="1">IFERROR((1+'US Inflation'!$C26)*(1+('Black Market End of Year'!EB25-'Black Market End of Year'!EB24)/'Black Market End of Year'!EB24)-1,"Error")</f>
        <v>5.7397617132130208E-2</v>
      </c>
      <c r="EC25" s="25" t="str">
        <f ca="1">IFERROR((1+'US Inflation'!$C26)*(1+('Black Market End of Year'!EC25-'Black Market End of Year'!EC24)/'Black Market End of Year'!EC24)-1,"Error")</f>
        <v>Error</v>
      </c>
      <c r="ED25" s="25" t="str">
        <f ca="1">IFERROR((1+'US Inflation'!$C26)*(1+('Black Market End of Year'!ED25-'Black Market End of Year'!ED24)/'Black Market End of Year'!ED24)-1,"Error")</f>
        <v>Error</v>
      </c>
      <c r="EE25" s="25" t="str">
        <f ca="1">IFERROR((1+'US Inflation'!$C26)*(1+('Black Market End of Year'!EE25-'Black Market End of Year'!EE24)/'Black Market End of Year'!EE24)-1,"Error")</f>
        <v>Error</v>
      </c>
      <c r="EF25" s="25" t="str">
        <f ca="1">IFERROR((1+'US Inflation'!$C26)*(1+('Black Market End of Year'!EF25-'Black Market End of Year'!EF24)/'Black Market End of Year'!EF24)-1,"Error")</f>
        <v>Error</v>
      </c>
      <c r="EG25" s="25" t="str">
        <f ca="1">IFERROR((1+'US Inflation'!$C26)*(1+('Black Market End of Year'!EG25-'Black Market End of Year'!EG24)/'Black Market End of Year'!EG24)-1,"Error")</f>
        <v>Error</v>
      </c>
      <c r="EH25" s="25">
        <f ca="1">IFERROR((1+'US Inflation'!$C26)*(1+('Black Market End of Year'!EH25-'Black Market End of Year'!EH24)/'Black Market End of Year'!EH24)-1,"Error")</f>
        <v>0.16136580389025657</v>
      </c>
      <c r="EI25" s="25" t="str">
        <f ca="1">IFERROR((1+'US Inflation'!$C26)*(1+('Black Market End of Year'!EI25-'Black Market End of Year'!EI24)/'Black Market End of Year'!EI24)-1,"Error")</f>
        <v>Error</v>
      </c>
      <c r="EJ25" s="25" t="str">
        <f ca="1">IFERROR((1+'US Inflation'!$C26)*(1+('Black Market End of Year'!EJ25-'Black Market End of Year'!EJ24)/'Black Market End of Year'!EJ24)-1,"Error")</f>
        <v>Error</v>
      </c>
      <c r="EK25" s="25">
        <f ca="1">IFERROR((1+'US Inflation'!$C26)*(1+('Black Market End of Year'!EK25-'Black Market End of Year'!EK24)/'Black Market End of Year'!EK24)-1,"Error")</f>
        <v>4.71976401179941E-2</v>
      </c>
      <c r="EL25" s="25" t="str">
        <f ca="1">IFERROR((1+'US Inflation'!$C26)*(1+('Black Market End of Year'!EL25-'Black Market End of Year'!EL24)/'Black Market End of Year'!EL24)-1,"Error")</f>
        <v>Error</v>
      </c>
      <c r="EM25" s="25" t="str">
        <f ca="1">IFERROR((1+'US Inflation'!$C26)*(1+('Black Market End of Year'!EM25-'Black Market End of Year'!EM24)/'Black Market End of Year'!EM24)-1,"Error")</f>
        <v>Error</v>
      </c>
      <c r="EN25" s="25" t="str">
        <f ca="1">IFERROR((1+'US Inflation'!$C26)*(1+('Black Market End of Year'!EN25-'Black Market End of Year'!EN24)/'Black Market End of Year'!EN24)-1,"Error")</f>
        <v>Error</v>
      </c>
      <c r="EO25" s="25" t="str">
        <f ca="1">IFERROR((1+'US Inflation'!$C26)*(1+('Black Market End of Year'!EO25-'Black Market End of Year'!EO24)/'Black Market End of Year'!EO24)-1,"Error")</f>
        <v>Error</v>
      </c>
      <c r="EP25" s="25" t="str">
        <f ca="1">IFERROR((1+'US Inflation'!$C26)*(1+('Black Market End of Year'!EP25-'Black Market End of Year'!EP24)/'Black Market End of Year'!EP24)-1,"Error")</f>
        <v>Error</v>
      </c>
      <c r="EQ25" s="25" t="str">
        <f ca="1">IFERROR((1+'US Inflation'!$C26)*(1+('Black Market End of Year'!EQ25-'Black Market End of Year'!EQ24)/'Black Market End of Year'!EQ24)-1,"Error")</f>
        <v>Error</v>
      </c>
      <c r="ER25" s="25">
        <f ca="1">IFERROR((1+'US Inflation'!$C26)*(1+('Black Market End of Year'!ER25-'Black Market End of Year'!ER24)/'Black Market End of Year'!ER24)-1,"Error")</f>
        <v>-6.5321865716916339E-4</v>
      </c>
      <c r="ES25" s="25" t="str">
        <f ca="1">IFERROR((1+'US Inflation'!$C26)*(1+('Black Market End of Year'!ES25-'Black Market End of Year'!ES24)/'Black Market End of Year'!ES24)-1,"Error")</f>
        <v>Error</v>
      </c>
      <c r="ET25" s="25">
        <f ca="1">IFERROR((1+'US Inflation'!$C26)*(1+('Black Market End of Year'!ET25-'Black Market End of Year'!ET24)/'Black Market End of Year'!ET24)-1,"Error")</f>
        <v>3.522966708807429E-2</v>
      </c>
      <c r="EU25" s="25" t="str">
        <f ca="1">IFERROR((1+'US Inflation'!$C26)*(1+('Black Market End of Year'!EU25-'Black Market End of Year'!EU24)/'Black Market End of Year'!EU24)-1,"Error")</f>
        <v>Error</v>
      </c>
      <c r="EV25" s="25" t="str">
        <f ca="1">IFERROR((1+'US Inflation'!$C26)*(1+('Black Market End of Year'!EV25-'Black Market End of Year'!EV24)/'Black Market End of Year'!EV24)-1,"Error")</f>
        <v>Error</v>
      </c>
      <c r="EW25" s="25">
        <f ca="1">IFERROR((1+'US Inflation'!$C26)*(1+('Black Market End of Year'!EW25-'Black Market End of Year'!EW24)/'Black Market End of Year'!EW24)-1,"Error")</f>
        <v>5.9443997497095058E-3</v>
      </c>
      <c r="EX25" s="25">
        <f ca="1">IFERROR((1+'US Inflation'!$C26)*(1+('Black Market End of Year'!EX25-'Black Market End of Year'!EX24)/'Black Market End of Year'!EX24)-1,"Error")</f>
        <v>5.4459759674984287E-2</v>
      </c>
      <c r="EY25" s="25" t="str">
        <f ca="1">IFERROR((1+'US Inflation'!$C26)*(1+('Black Market End of Year'!EY25-'Black Market End of Year'!EY24)/'Black Market End of Year'!EY24)-1,"Error")</f>
        <v>Error</v>
      </c>
      <c r="EZ25" s="25" t="str">
        <f ca="1">IFERROR((1+'US Inflation'!$C26)*(1+('Black Market End of Year'!EZ25-'Black Market End of Year'!EZ24)/'Black Market End of Year'!EZ24)-1,"Error")</f>
        <v>Error</v>
      </c>
      <c r="FA25" s="25">
        <f ca="1">IFERROR((1+'US Inflation'!$C26)*(1+('Black Market End of Year'!FA25-'Black Market End of Year'!FA24)/'Black Market End of Year'!FA24)-1,"Error")</f>
        <v>2.6360384108452539E-3</v>
      </c>
      <c r="FB25" s="25">
        <f ca="1">IFERROR((1+'US Inflation'!$C26)*(1+('Black Market End of Year'!FB25-'Black Market End of Year'!FB24)/'Black Market End of Year'!FB24)-1,"Error")</f>
        <v>4.4689382297352198E-2</v>
      </c>
      <c r="FC25" s="25">
        <f ca="1">IFERROR((1+'US Inflation'!$C26)*(1+('Black Market End of Year'!FC25-'Black Market End of Year'!FC24)/'Black Market End of Year'!FC24)-1,"Error")</f>
        <v>0.16136580389025657</v>
      </c>
      <c r="FD25" s="25" t="str">
        <f ca="1">IFERROR((1+'US Inflation'!$C26)*(1+('Black Market End of Year'!FD25-'Black Market End of Year'!FD24)/'Black Market End of Year'!FD24)-1,"Error")</f>
        <v>Error</v>
      </c>
      <c r="FE25" s="25" t="str">
        <f ca="1">IFERROR((1+'US Inflation'!$C26)*(1+('Black Market End of Year'!FE25-'Black Market End of Year'!FE24)/'Black Market End of Year'!FE24)-1,"Error")</f>
        <v>Error</v>
      </c>
      <c r="FF25" s="25" t="str">
        <f ca="1">IFERROR((1+'US Inflation'!$C26)*(1+('Black Market End of Year'!FF25-'Black Market End of Year'!FF24)/'Black Market End of Year'!FF24)-1,"Error")</f>
        <v>Error</v>
      </c>
      <c r="FG25" s="25" t="str">
        <f ca="1">IFERROR((1+'US Inflation'!$C26)*(1+('Black Market End of Year'!FG25-'Black Market End of Year'!FG24)/'Black Market End of Year'!FG24)-1,"Error")</f>
        <v>Error</v>
      </c>
      <c r="FH25" s="25">
        <f ca="1">IFERROR((1+'US Inflation'!$C26)*(1+('Black Market End of Year'!FH25-'Black Market End of Year'!FH24)/'Black Market End of Year'!FH24)-1,"Error")</f>
        <v>4.6831102617077791E-2</v>
      </c>
      <c r="FI25" s="25" t="str">
        <f ca="1">IFERROR((1+'US Inflation'!$C26)*(1+('Black Market End of Year'!FI25-'Black Market End of Year'!FI24)/'Black Market End of Year'!FI24)-1,"Error")</f>
        <v>Error</v>
      </c>
      <c r="FJ25" s="25">
        <f ca="1">IFERROR((1+'US Inflation'!$C26)*(1+('Black Market End of Year'!FJ25-'Black Market End of Year'!FJ24)/'Black Market End of Year'!FJ24)-1,"Error")</f>
        <v>0.15773516879711558</v>
      </c>
      <c r="FK25" s="25" t="str">
        <f ca="1">IFERROR((1+'US Inflation'!$C26)*(1+('Black Market End of Year'!FK25-'Black Market End of Year'!FK24)/'Black Market End of Year'!FK24)-1,"Error")</f>
        <v>Error</v>
      </c>
      <c r="FL25" s="25" t="str">
        <f ca="1">IFERROR((1+'US Inflation'!$C26)*(1+('Black Market End of Year'!FL25-'Black Market End of Year'!FL24)/'Black Market End of Year'!FL24)-1,"Error")</f>
        <v>Error</v>
      </c>
      <c r="FM25" s="25" t="str">
        <f ca="1">IFERROR((1+'US Inflation'!$C26)*(1+('Black Market End of Year'!FM25-'Black Market End of Year'!FM24)/'Black Market End of Year'!FM24)-1,"Error")</f>
        <v>Error</v>
      </c>
      <c r="FN25" s="25">
        <f ca="1">IFERROR((1+'US Inflation'!$C26)*(1+('Black Market End of Year'!FN25-'Black Market End of Year'!FN24)/'Black Market End of Year'!FN24)-1,"Error")</f>
        <v>7.2918283910365922E-2</v>
      </c>
      <c r="FO25" s="25">
        <f ca="1">IFERROR((1+'US Inflation'!$C26)*(1+('Black Market End of Year'!FO25-'Black Market End of Year'!FO24)/'Black Market End of Year'!FO24)-1,"Error")</f>
        <v>7.0468698787282902E-2</v>
      </c>
      <c r="FP25" s="25">
        <f ca="1">IFERROR((1+'US Inflation'!$C26)*(1+('Black Market End of Year'!FP25-'Black Market End of Year'!FP24)/'Black Market End of Year'!FP24)-1,"Error")</f>
        <v>0.25663716814159288</v>
      </c>
      <c r="FQ25" s="25" t="str">
        <f ca="1">IFERROR((1+'US Inflation'!$C26)*(1+('Black Market End of Year'!FQ25-'Black Market End of Year'!FQ24)/'Black Market End of Year'!FQ24)-1,"Error")</f>
        <v>Error</v>
      </c>
      <c r="FR25" s="25">
        <f ca="1">IFERROR((1+'US Inflation'!$C26)*(1+('Black Market End of Year'!FR25-'Black Market End of Year'!FR24)/'Black Market End of Year'!FR24)-1,"Error")</f>
        <v>3.6364561082290692E-2</v>
      </c>
      <c r="FS25" s="25">
        <f ca="1">IFERROR((1+'US Inflation'!$C26)*(1+('Black Market End of Year'!FS25-'Black Market End of Year'!FS24)/'Black Market End of Year'!FS24)-1,"Error")</f>
        <v>4.8291509519231557E-2</v>
      </c>
      <c r="FT25" s="25" t="str">
        <f ca="1">IFERROR((1+'US Inflation'!$C26)*(1+('Black Market End of Year'!FT25-'Black Market End of Year'!FT24)/'Black Market End of Year'!FT24)-1,"Error")</f>
        <v>Error</v>
      </c>
      <c r="FU25" s="25" t="str">
        <f ca="1">IFERROR((1+'US Inflation'!$C26)*(1+('Black Market End of Year'!FU25-'Black Market End of Year'!FU24)/'Black Market End of Year'!FU24)-1,"Error")</f>
        <v>Error</v>
      </c>
      <c r="FV25" s="25" t="str">
        <f ca="1">IFERROR((1+'US Inflation'!$C26)*(1+('Black Market End of Year'!FV25-'Black Market End of Year'!FV24)/'Black Market End of Year'!FV24)-1,"Error")</f>
        <v>Error</v>
      </c>
      <c r="FW25" s="25">
        <f ca="1">IFERROR((1+'US Inflation'!$C26)*(1+('Black Market End of Year'!FW25-'Black Market End of Year'!FW24)/'Black Market End of Year'!FW24)-1,"Error")</f>
        <v>0.10066601277657194</v>
      </c>
      <c r="FX25" s="25">
        <f ca="1">IFERROR((1+'US Inflation'!$C26)*(1+('Black Market End of Year'!FX25-'Black Market End of Year'!FX24)/'Black Market End of Year'!FX24)-1,"Error")</f>
        <v>9.8032477016925856E-2</v>
      </c>
      <c r="FY25" s="25" t="str">
        <f ca="1">IFERROR((1+'US Inflation'!$C26)*(1+('Black Market End of Year'!FY25-'Black Market End of Year'!FY24)/'Black Market End of Year'!FY24)-1,"Error")</f>
        <v>Error</v>
      </c>
      <c r="FZ25" s="25" t="str">
        <f ca="1">IFERROR((1+'US Inflation'!$C26)*(1+('Black Market End of Year'!FZ25-'Black Market End of Year'!FZ24)/'Black Market End of Year'!FZ24)-1,"Error")</f>
        <v>Error</v>
      </c>
      <c r="GA25" s="25" t="str">
        <f ca="1">IFERROR((1+'US Inflation'!$C26)*(1+('Black Market End of Year'!GA25-'Black Market End of Year'!GA24)/'Black Market End of Year'!GA24)-1,"Error")</f>
        <v>Error</v>
      </c>
      <c r="GB25" s="25" t="str">
        <f ca="1">IFERROR((1+'US Inflation'!$C26)*(1+('Black Market End of Year'!GB25-'Black Market End of Year'!GB24)/'Black Market End of Year'!GB24)-1,"Error")</f>
        <v>Error</v>
      </c>
      <c r="GC25" s="25" t="str">
        <f ca="1">IFERROR((1+'US Inflation'!$C26)*(1+('Black Market End of Year'!GC25-'Black Market End of Year'!GC24)/'Black Market End of Year'!GC24)-1,"Error")</f>
        <v>Error</v>
      </c>
      <c r="GD25" s="25" t="str">
        <f ca="1">IFERROR((1+'US Inflation'!$C26)*(1+('Black Market End of Year'!GD25-'Black Market End of Year'!GD24)/'Black Market End of Year'!GD24)-1,"Error")</f>
        <v>Error</v>
      </c>
      <c r="GE25" s="25" t="str">
        <f ca="1">IFERROR((1+'US Inflation'!$C26)*(1+('Black Market End of Year'!GE25-'Black Market End of Year'!GE24)/'Black Market End of Year'!GE24)-1,"Error")</f>
        <v>Error</v>
      </c>
      <c r="GF25" s="25" t="str">
        <f ca="1">IFERROR((1+'US Inflation'!$C26)*(1+('Black Market End of Year'!GF25-'Black Market End of Year'!GF24)/'Black Market End of Year'!GF24)-1,"Error")</f>
        <v>Error</v>
      </c>
      <c r="GG25" s="25" t="str">
        <f ca="1">IFERROR((1+'US Inflation'!$C26)*(1+('Black Market End of Year'!GG25-'Black Market End of Year'!GG24)/'Black Market End of Year'!GG24)-1,"Error")</f>
        <v>Error</v>
      </c>
      <c r="GH25" s="25">
        <f ca="1">IFERROR((1+'US Inflation'!$C26)*(1+('Black Market End of Year'!GH25-'Black Market End of Year'!GH24)/'Black Market End of Year'!GH24)-1,"Error")</f>
        <v>4.71976401179941E-2</v>
      </c>
      <c r="GI25" s="25">
        <f ca="1">IFERROR((1+'US Inflation'!$C26)*(1+('Black Market End of Year'!GI25-'Black Market End of Year'!GI24)/'Black Market End of Year'!GI24)-1,"Error")</f>
        <v>0.16136580389025657</v>
      </c>
      <c r="GJ25" s="25">
        <f ca="1">IFERROR((1+'US Inflation'!$C26)*(1+('Black Market End of Year'!GJ25-'Black Market End of Year'!GJ24)/'Black Market End of Year'!GJ24)-1,"Error")</f>
        <v>2.7805091226920098E-2</v>
      </c>
      <c r="GK25" s="25" t="str">
        <f ca="1">IFERROR((1+'US Inflation'!$C26)*(1+('Black Market End of Year'!GK25-'Black Market End of Year'!GK24)/'Black Market End of Year'!GK24)-1,"Error")</f>
        <v>Error</v>
      </c>
      <c r="GL25" s="25" t="str">
        <f ca="1">IFERROR((1+'US Inflation'!$C26)*(1+('Black Market End of Year'!GL25-'Black Market End of Year'!GL24)/'Black Market End of Year'!GL24)-1,"Error")</f>
        <v>Error</v>
      </c>
      <c r="GM25" s="25" t="str">
        <f ca="1">IFERROR((1+'US Inflation'!$C26)*(1+('Black Market End of Year'!GM25-'Black Market End of Year'!GM24)/'Black Market End of Year'!GM24)-1,"Error")</f>
        <v>Error</v>
      </c>
      <c r="GN25" s="25" t="str">
        <f ca="1">IFERROR((1+'US Inflation'!$C26)*(1+('Black Market End of Year'!GN25-'Black Market End of Year'!GN24)/'Black Market End of Year'!GN24)-1,"Error")</f>
        <v>Error</v>
      </c>
      <c r="GO25" s="25" t="str">
        <f ca="1">IFERROR((1+'US Inflation'!$C26)*(1+('Black Market End of Year'!GO25-'Black Market End of Year'!GO24)/'Black Market End of Year'!GO24)-1,"Error")</f>
        <v>Error</v>
      </c>
      <c r="GP25" s="25" t="str">
        <f ca="1">IFERROR((1+'US Inflation'!$C26)*(1+('Black Market End of Year'!GP25-'Black Market End of Year'!GP24)/'Black Market End of Year'!GP24)-1,"Error")</f>
        <v>Error</v>
      </c>
      <c r="GQ25" s="25" t="str">
        <f ca="1">IFERROR((1+'US Inflation'!$C26)*(1+('Black Market End of Year'!GQ25-'Black Market End of Year'!GQ24)/'Black Market End of Year'!GQ24)-1,"Error")</f>
        <v>Error</v>
      </c>
      <c r="GR25" s="25" t="str">
        <f ca="1">IFERROR((1+'US Inflation'!$C26)*(1+('Black Market End of Year'!GR25-'Black Market End of Year'!GR24)/'Black Market End of Year'!GR24)-1,"Error")</f>
        <v>Error</v>
      </c>
      <c r="GS25" s="25">
        <f ca="1">IFERROR((1+'US Inflation'!$C26)*(1+('Black Market End of Year'!GS25-'Black Market End of Year'!GS24)/'Black Market End of Year'!GS24)-1,"Error")</f>
        <v>8.6565972453256812E-2</v>
      </c>
      <c r="GT25" s="25">
        <f ca="1">IFERROR((1+'US Inflation'!$C26)*(1+('Black Market End of Year'!GT25-'Black Market End of Year'!GT24)/'Black Market End of Year'!GT24)-1,"Error")</f>
        <v>5.3877143137882166E-2</v>
      </c>
      <c r="GU25" s="25">
        <f ca="1">IFERROR((1+'US Inflation'!$C26)*(1+('Black Market End of Year'!GU25-'Black Market End of Year'!GU24)/'Black Market End of Year'!GU24)-1,"Error")</f>
        <v>0.10716931113796724</v>
      </c>
      <c r="GV25" s="25">
        <f ca="1">IFERROR((1+'US Inflation'!$C26)*(1+('Black Market End of Year'!GV25-'Black Market End of Year'!GV24)/'Black Market End of Year'!GV24)-1,"Error")</f>
        <v>0.21158331618302828</v>
      </c>
      <c r="GW25" s="25" t="str">
        <f ca="1">IFERROR((1+'US Inflation'!$C26)*(1+('Black Market End of Year'!GW25-'Black Market End of Year'!GW24)/'Black Market End of Year'!GW24)-1,"Error")</f>
        <v>Error</v>
      </c>
      <c r="GX25" s="25" t="str">
        <f ca="1">IFERROR((1+'US Inflation'!$C26)*(1+('Black Market End of Year'!GX25-'Black Market End of Year'!GX24)/'Black Market End of Year'!GX24)-1,"Error")</f>
        <v>Error</v>
      </c>
      <c r="GY25" s="25" t="str">
        <f ca="1">IFERROR((1+'US Inflation'!$C26)*(1+('Black Market End of Year'!GY25-'Black Market End of Year'!GY24)/'Black Market End of Year'!GY24)-1,"Error")</f>
        <v>Error</v>
      </c>
      <c r="GZ25" s="25">
        <f ca="1">IFERROR((1+'US Inflation'!$C26)*(1+('Black Market End of Year'!GZ25-'Black Market End of Year'!GZ24)/'Black Market End of Year'!GZ24)-1,"Error")</f>
        <v>5.3193046454547366E-2</v>
      </c>
      <c r="HA25" s="25">
        <f ca="1">IFERROR((1+'US Inflation'!$C26)*(1+('Black Market End of Year'!HA25-'Black Market End of Year'!HA24)/'Black Market End of Year'!HA24)-1,"Error")</f>
        <v>5.0247138196380492E-2</v>
      </c>
      <c r="HB25" s="25">
        <f ca="1">IFERROR((1+'US Inflation'!$C26)*(1+('Black Market End of Year'!HB25-'Black Market End of Year'!HB24)/'Black Market End of Year'!HB24)-1,"Error")</f>
        <v>7.6905374589426367E-2</v>
      </c>
      <c r="HC25" s="25">
        <f ca="1">IFERROR((1+'US Inflation'!$C26)*(1+('Black Market End of Year'!HC25-'Black Market End of Year'!HC24)/'Black Market End of Year'!HC24)-1,"Error")</f>
        <v>3.840821148391016E-2</v>
      </c>
      <c r="HD25" s="25" t="str">
        <f ca="1">IFERROR((1+'US Inflation'!$C26)*(1+('Black Market End of Year'!HD25-'Black Market End of Year'!HD24)/'Black Market End of Year'!HD24)-1,"Error")</f>
        <v>Error</v>
      </c>
      <c r="HE25" s="25">
        <f ca="1">IFERROR((1+'US Inflation'!$C26)*(1+('Black Market End of Year'!HE25-'Black Market End of Year'!HE24)/'Black Market End of Year'!HE24)-1,"Error")</f>
        <v>0.15509073031196929</v>
      </c>
      <c r="HF25" s="25">
        <f ca="1">IFERROR((1+'US Inflation'!$C26)*(1+('Black Market End of Year'!HF25-'Black Market End of Year'!HF24)/'Black Market End of Year'!HF24)-1,"Error")</f>
        <v>1.5390235161139243E-2</v>
      </c>
      <c r="HG25" s="25" t="str">
        <f ca="1">IFERROR((1+'US Inflation'!$C26)*(1+('Black Market End of Year'!HG25-'Black Market End of Year'!HG24)/'Black Market End of Year'!HG24)-1,"Error")</f>
        <v>Error</v>
      </c>
      <c r="HH25" s="25">
        <f ca="1">IFERROR((1+'US Inflation'!$C26)*(1+('Black Market End of Year'!HH25-'Black Market End of Year'!HH24)/'Black Market End of Year'!HH24)-1,"Error")</f>
        <v>0.16136580389025657</v>
      </c>
      <c r="HI25" s="25" t="str">
        <f ca="1">IFERROR((1+'US Inflation'!$C26)*(1+('Black Market End of Year'!HI25-'Black Market End of Year'!HI24)/'Black Market End of Year'!HI24)-1,"Error")</f>
        <v>Error</v>
      </c>
      <c r="HJ25" s="25" t="str">
        <f ca="1">IFERROR((1+'US Inflation'!$C26)*(1+('Black Market End of Year'!HJ25-'Black Market End of Year'!HJ24)/'Black Market End of Year'!HJ24)-1,"Error")</f>
        <v>Error</v>
      </c>
      <c r="HK25" s="25" t="str">
        <f ca="1">IFERROR((1+'US Inflation'!$C26)*(1+('Black Market End of Year'!HK25-'Black Market End of Year'!HK24)/'Black Market End of Year'!HK24)-1,"Error")</f>
        <v>Error</v>
      </c>
      <c r="HL25" s="25" t="str">
        <f ca="1">IFERROR((1+'US Inflation'!$C26)*(1+('Black Market End of Year'!HL25-'Black Market End of Year'!HL24)/'Black Market End of Year'!HL24)-1,"Error")</f>
        <v>Error</v>
      </c>
      <c r="HM25" s="25">
        <f ca="1">IFERROR((1+'US Inflation'!$C26)*(1+('Black Market End of Year'!HM25-'Black Market End of Year'!HM24)/'Black Market End of Year'!HM24)-1,"Error")</f>
        <v>0.20119729307652245</v>
      </c>
      <c r="HN25" s="25">
        <f ca="1">IFERROR((1+'US Inflation'!$C26)*(1+('Black Market End of Year'!HN25-'Black Market End of Year'!HN24)/'Black Market End of Year'!HN24)-1,"Error")</f>
        <v>5.1005631536604978E-2</v>
      </c>
      <c r="HO25" s="25" t="str">
        <f ca="1">IFERROR((1+'US Inflation'!$C26)*(1+('Black Market End of Year'!HO25-'Black Market End of Year'!HO24)/'Black Market End of Year'!HO24)-1,"Error")</f>
        <v>Error</v>
      </c>
      <c r="HP25" s="25" t="str">
        <f ca="1">IFERROR((1+'US Inflation'!$C26)*(1+('Black Market End of Year'!HP25-'Black Market End of Year'!HP24)/'Black Market End of Year'!HP24)-1,"Error")</f>
        <v>Error</v>
      </c>
      <c r="HQ25" s="25" t="str">
        <f ca="1">IFERROR((1+'US Inflation'!$C26)*(1+('Black Market End of Year'!HQ25-'Black Market End of Year'!HQ24)/'Black Market End of Year'!HQ24)-1,"Error")</f>
        <v>Error</v>
      </c>
      <c r="HR25" s="25">
        <f ca="1">IFERROR((1+'US Inflation'!$C26)*(1+('Black Market End of Year'!HR25-'Black Market End of Year'!HR24)/'Black Market End of Year'!HR24)-1,"Error")</f>
        <v>0.16778403504067207</v>
      </c>
      <c r="HS25" s="25" t="str">
        <f ca="1">IFERROR((1+'US Inflation'!$C26)*(1+('Black Market End of Year'!HS25-'Black Market End of Year'!HS24)/'Black Market End of Year'!HS24)-1,"Error")</f>
        <v>Error</v>
      </c>
      <c r="HT25" s="25" t="str">
        <f ca="1">IFERROR((1+'US Inflation'!$C26)*(1+('Black Market End of Year'!HT25-'Black Market End of Year'!HT24)/'Black Market End of Year'!HT24)-1,"Error")</f>
        <v>Error</v>
      </c>
      <c r="HU25" s="25">
        <f ca="1">IFERROR((1+'US Inflation'!$C26)*(1+('Black Market End of Year'!HU25-'Black Market End of Year'!HU24)/'Black Market End of Year'!HU24)-1,"Error")</f>
        <v>2.0114942528735691E-2</v>
      </c>
      <c r="HV25" s="25">
        <f ca="1">IFERROR((1+'US Inflation'!$C26)*(1+('Black Market End of Year'!HV25-'Black Market End of Year'!HV24)/'Black Market End of Year'!HV24)-1,"Error")</f>
        <v>4.71976401179941E-2</v>
      </c>
      <c r="HW25" s="25">
        <f ca="1">IFERROR((1+'US Inflation'!$C26)*(1+('Black Market End of Year'!HW25-'Black Market End of Year'!HW24)/'Black Market End of Year'!HW24)-1,"Error")</f>
        <v>6.3886048725452449E-2</v>
      </c>
      <c r="HX25" s="25" t="str">
        <f ca="1">IFERROR((1+'US Inflation'!$C26)*(1+('Black Market End of Year'!HX25-'Black Market End of Year'!HX24)/'Black Market End of Year'!HX24)-1,"Error")</f>
        <v>Error</v>
      </c>
      <c r="HY25" s="25" t="str">
        <f ca="1">IFERROR((1+'US Inflation'!$C26)*(1+('Black Market End of Year'!HY25-'Black Market End of Year'!HY24)/'Black Market End of Year'!HY24)-1,"Error")</f>
        <v>Error</v>
      </c>
      <c r="HZ25" s="25" t="str">
        <f ca="1">IFERROR((1+'US Inflation'!$C26)*(1+('Black Market End of Year'!HZ25-'Black Market End of Year'!HZ24)/'Black Market End of Year'!HZ24)-1,"Error")</f>
        <v>Error</v>
      </c>
      <c r="IA25" s="25">
        <f ca="1">IFERROR((1+'US Inflation'!$C26)*(1+('Black Market End of Year'!IA25-'Black Market End of Year'!IA24)/'Black Market End of Year'!IA24)-1,"Error")</f>
        <v>4.4875694131036203E-2</v>
      </c>
      <c r="IB25" s="25" t="str">
        <f ca="1">IFERROR((1+'US Inflation'!$C26)*(1+('Black Market End of Year'!IB25-'Black Market End of Year'!IB24)/'Black Market End of Year'!IB24)-1,"Error")</f>
        <v>Error</v>
      </c>
      <c r="IC25" s="25" t="str">
        <f ca="1">IFERROR((1+'US Inflation'!$C26)*(1+('Black Market End of Year'!IC25-'Black Market End of Year'!IC24)/'Black Market End of Year'!IC24)-1,"Error")</f>
        <v>Error</v>
      </c>
      <c r="ID25" s="25" t="str">
        <f ca="1">IFERROR((1+'US Inflation'!$C26)*(1+('Black Market End of Year'!ID25-'Black Market End of Year'!ID24)/'Black Market End of Year'!ID24)-1,"Error")</f>
        <v>Error</v>
      </c>
      <c r="IE25" s="25" t="str">
        <f ca="1">IFERROR((1+'US Inflation'!$C26)*(1+('Black Market End of Year'!IE25-'Black Market End of Year'!IE24)/'Black Market End of Year'!IE24)-1,"Error")</f>
        <v>Error</v>
      </c>
      <c r="IF25" s="25" t="str">
        <f ca="1">IFERROR((1+'US Inflation'!$C26)*(1+('Black Market End of Year'!IF25-'Black Market End of Year'!IF24)/'Black Market End of Year'!IF24)-1,"Error")</f>
        <v>Error</v>
      </c>
      <c r="IG25" s="25" t="str">
        <f ca="1">IFERROR((1+'US Inflation'!$C26)*(1+('Black Market End of Year'!IG25-'Black Market End of Year'!IG24)/'Black Market End of Year'!IG24)-1,"Error")</f>
        <v>Error</v>
      </c>
      <c r="IH25" s="25" t="str">
        <f ca="1">IFERROR((1+'US Inflation'!$C26)*(1+('Black Market End of Year'!IH25-'Black Market End of Year'!IH24)/'Black Market End of Year'!IH24)-1,"Error")</f>
        <v>Error</v>
      </c>
    </row>
    <row r="26" spans="1:242" x14ac:dyDescent="0.25">
      <c r="A26" t="str">
        <f t="shared" ca="1" si="4"/>
        <v>1970</v>
      </c>
      <c r="B26" s="25">
        <f ca="1">IFERROR((1+'US Inflation'!$C27)*(1+('Black Market End of Year'!B26-'Black Market End of Year'!B25)/'Black Market End of Year'!B25)-1,"Error")</f>
        <v>0.20079167817361698</v>
      </c>
      <c r="C26" s="25">
        <f ca="1">IFERROR((1+'US Inflation'!$C27)*(1+('Black Market End of Year'!C26-'Black Market End of Year'!C25)/'Black Market End of Year'!C25)-1,"Error")</f>
        <v>6.1971830985915632E-2</v>
      </c>
      <c r="D26" s="25">
        <f ca="1">IFERROR((1+'US Inflation'!$C27)*(1+('Black Market End of Year'!D26-'Black Market End of Year'!D25)/'Black Market End of Year'!D25)-1,"Error")</f>
        <v>-2.4601959583588351E-2</v>
      </c>
      <c r="E26" s="25">
        <f>IFERROR((1+'US Inflation'!$C27)*(1+('Black Market End of Year'!E26-'Black Market End of Year'!E25)/'Black Market End of Year'!E25)-1,"Error")</f>
        <v>6.1971830985915632E-2</v>
      </c>
      <c r="F26" s="25" t="str">
        <f ca="1">IFERROR((1+'US Inflation'!$C27)*(1+('Black Market End of Year'!F26-'Black Market End of Year'!F25)/'Black Market End of Year'!F25)-1,"Error")</f>
        <v>Error</v>
      </c>
      <c r="G26" s="25">
        <f ca="1">IFERROR((1+'US Inflation'!$C27)*(1+('Black Market End of Year'!G26-'Black Market End of Year'!G25)/'Black Market End of Year'!G25)-1,"Error")</f>
        <v>8.4670465541339945E-2</v>
      </c>
      <c r="H26" s="25" t="str">
        <f ca="1">IFERROR((1+'US Inflation'!$C27)*(1+('Black Market End of Year'!H26-'Black Market End of Year'!H25)/'Black Market End of Year'!H25)-1,"Error")</f>
        <v>Error</v>
      </c>
      <c r="I26" s="25" t="str">
        <f ca="1">IFERROR((1+'US Inflation'!$C27)*(1+('Black Market End of Year'!I26-'Black Market End of Year'!I25)/'Black Market End of Year'!I25)-1,"Error")</f>
        <v>Error</v>
      </c>
      <c r="J26" s="25">
        <f ca="1">IFERROR((1+'US Inflation'!$C27)*(1+('Black Market End of Year'!J26-'Black Market End of Year'!J25)/'Black Market End of Year'!J25)-1,"Error")</f>
        <v>0.32143085787452019</v>
      </c>
      <c r="K26" s="25" t="str">
        <f ca="1">IFERROR((1+'US Inflation'!$C27)*(1+('Black Market End of Year'!K26-'Black Market End of Year'!K25)/'Black Market End of Year'!K25)-1,"Error")</f>
        <v>Error</v>
      </c>
      <c r="L26" s="25" t="str">
        <f ca="1">IFERROR((1+'US Inflation'!$C27)*(1+('Black Market End of Year'!L26-'Black Market End of Year'!L25)/'Black Market End of Year'!L25)-1,"Error")</f>
        <v>Error</v>
      </c>
      <c r="M26" s="25">
        <f ca="1">IFERROR((1+'US Inflation'!$C27)*(1+('Black Market End of Year'!M26-'Black Market End of Year'!M25)/'Black Market End of Year'!M25)-1,"Error")</f>
        <v>6.1971830985915632E-2</v>
      </c>
      <c r="N26" s="25">
        <f ca="1">IFERROR((1+'US Inflation'!$C27)*(1+('Black Market End of Year'!N26-'Black Market End of Year'!N25)/'Black Market End of Year'!N25)-1,"Error")</f>
        <v>5.9913746042144389E-2</v>
      </c>
      <c r="O26" s="25" t="str">
        <f ca="1">IFERROR((1+'US Inflation'!$C27)*(1+('Black Market End of Year'!O26-'Black Market End of Year'!O25)/'Black Market End of Year'!O25)-1,"Error")</f>
        <v>Error</v>
      </c>
      <c r="P26" s="25" t="str">
        <f ca="1">IFERROR((1+'US Inflation'!$C27)*(1+('Black Market End of Year'!P26-'Black Market End of Year'!P25)/'Black Market End of Year'!P25)-1,"Error")</f>
        <v>Error</v>
      </c>
      <c r="Q26" s="25" t="str">
        <f ca="1">IFERROR((1+'US Inflation'!$C27)*(1+('Black Market End of Year'!Q26-'Black Market End of Year'!Q25)/'Black Market End of Year'!Q25)-1,"Error")</f>
        <v>Error</v>
      </c>
      <c r="R26" s="25" t="str">
        <f ca="1">IFERROR((1+'US Inflation'!$C27)*(1+('Black Market End of Year'!R26-'Black Market End of Year'!R25)/'Black Market End of Year'!R25)-1,"Error")</f>
        <v>Error</v>
      </c>
      <c r="S26" s="25" t="str">
        <f ca="1">IFERROR((1+'US Inflation'!$C27)*(1+('Black Market End of Year'!S26-'Black Market End of Year'!S25)/'Black Market End of Year'!S25)-1,"Error")</f>
        <v>Error</v>
      </c>
      <c r="T26" s="25" t="str">
        <f ca="1">IFERROR((1+'US Inflation'!$C27)*(1+('Black Market End of Year'!T26-'Black Market End of Year'!T25)/'Black Market End of Year'!T25)-1,"Error")</f>
        <v>Error</v>
      </c>
      <c r="U26" s="25">
        <f ca="1">IFERROR((1+'US Inflation'!$C27)*(1+('Black Market End of Year'!U26-'Black Market End of Year'!U25)/'Black Market End of Year'!U25)-1,"Error")</f>
        <v>5.1383876539395912E-2</v>
      </c>
      <c r="V26" s="25" t="str">
        <f ca="1">IFERROR((1+'US Inflation'!$C27)*(1+('Black Market End of Year'!V26-'Black Market End of Year'!V25)/'Black Market End of Year'!V25)-1,"Error")</f>
        <v>Error</v>
      </c>
      <c r="W26" s="25">
        <f ca="1">IFERROR((1+'US Inflation'!$C27)*(1+('Black Market End of Year'!W26-'Black Market End of Year'!W25)/'Black Market End of Year'!W25)-1,"Error")</f>
        <v>7.7345428503239333E-4</v>
      </c>
      <c r="X26" s="25" t="str">
        <f ca="1">IFERROR((1+'US Inflation'!$C27)*(1+('Black Market End of Year'!X26-'Black Market End of Year'!X25)/'Black Market End of Year'!X25)-1,"Error")</f>
        <v>Error</v>
      </c>
      <c r="Y26" s="25" t="str">
        <f ca="1">IFERROR((1+'US Inflation'!$C27)*(1+('Black Market End of Year'!Y26-'Black Market End of Year'!Y25)/'Black Market End of Year'!Y25)-1,"Error")</f>
        <v>Error</v>
      </c>
      <c r="Z26" s="25">
        <f ca="1">IFERROR((1+'US Inflation'!$C27)*(1+('Black Market End of Year'!Z26-'Black Market End of Year'!Z25)/'Black Market End of Year'!Z25)-1,"Error")</f>
        <v>0.2493786246893126</v>
      </c>
      <c r="AA26" s="25" t="str">
        <f ca="1">IFERROR((1+'US Inflation'!$C27)*(1+('Black Market End of Year'!AA26-'Black Market End of Year'!AA25)/'Black Market End of Year'!AA25)-1,"Error")</f>
        <v>Error</v>
      </c>
      <c r="AB26" s="25" t="str">
        <f ca="1">IFERROR((1+'US Inflation'!$C27)*(1+('Black Market End of Year'!AB26-'Black Market End of Year'!AB25)/'Black Market End of Year'!AB25)-1,"Error")</f>
        <v>Error</v>
      </c>
      <c r="AC26" s="25">
        <f ca="1">IFERROR((1+'US Inflation'!$C27)*(1+('Black Market End of Year'!AC26-'Black Market End of Year'!AC25)/'Black Market End of Year'!AC25)-1,"Error")</f>
        <v>0.12766081022215792</v>
      </c>
      <c r="AD26" s="25" t="str">
        <f ca="1">IFERROR((1+'US Inflation'!$C27)*(1+('Black Market End of Year'!AD26-'Black Market End of Year'!AD25)/'Black Market End of Year'!AD25)-1,"Error")</f>
        <v>Error</v>
      </c>
      <c r="AE26" s="25" t="str">
        <f ca="1">IFERROR((1+'US Inflation'!$C27)*(1+('Black Market End of Year'!AE26-'Black Market End of Year'!AE25)/'Black Market End of Year'!AE25)-1,"Error")</f>
        <v>Error</v>
      </c>
      <c r="AF26" s="25" t="str">
        <f ca="1">IFERROR((1+'US Inflation'!$C27)*(1+('Black Market End of Year'!AF26-'Black Market End of Year'!AF25)/'Black Market End of Year'!AF25)-1,"Error")</f>
        <v>Error</v>
      </c>
      <c r="AG26" s="25">
        <f ca="1">IFERROR((1+'US Inflation'!$C27)*(1+('Black Market End of Year'!AG26-'Black Market End of Year'!AG25)/'Black Market End of Year'!AG25)-1,"Error")</f>
        <v>-1.5665796344647376E-2</v>
      </c>
      <c r="AH26" s="25">
        <f ca="1">IFERROR((1+'US Inflation'!$C27)*(1+('Black Market End of Year'!AH26-'Black Market End of Year'!AH25)/'Black Market End of Year'!AH25)-1,"Error")</f>
        <v>7.7345428503239333E-4</v>
      </c>
      <c r="AI26" s="25" t="str">
        <f ca="1">IFERROR((1+'US Inflation'!$C27)*(1+('Black Market End of Year'!AI26-'Black Market End of Year'!AI25)/'Black Market End of Year'!AI25)-1,"Error")</f>
        <v>Error</v>
      </c>
      <c r="AJ26" s="25">
        <f ca="1">IFERROR((1+'US Inflation'!$C27)*(1+('Black Market End of Year'!AJ26-'Black Market End of Year'!AJ25)/'Black Market End of Year'!AJ25)-1,"Error")</f>
        <v>0.48143405889884794</v>
      </c>
      <c r="AK26" s="25">
        <f ca="1">IFERROR((1+'US Inflation'!$C27)*(1+('Black Market End of Year'!AK26-'Black Market End of Year'!AK25)/'Black Market End of Year'!AK25)-1,"Error")</f>
        <v>7.7345428503239333E-4</v>
      </c>
      <c r="AL26" s="25">
        <f ca="1">IFERROR((1+'US Inflation'!$C27)*(1+('Black Market End of Year'!AL26-'Black Market End of Year'!AL25)/'Black Market End of Year'!AL25)-1,"Error")</f>
        <v>6.6619456028549351E-4</v>
      </c>
      <c r="AM26" s="25" t="str">
        <f ca="1">IFERROR((1+'US Inflation'!$C27)*(1+('Black Market End of Year'!AM26-'Black Market End of Year'!AM25)/'Black Market End of Year'!AM25)-1,"Error")</f>
        <v>Error</v>
      </c>
      <c r="AN26" s="25" t="str">
        <f ca="1">IFERROR((1+'US Inflation'!$C27)*(1+('Black Market End of Year'!AN26-'Black Market End of Year'!AN25)/'Black Market End of Year'!AN25)-1,"Error")</f>
        <v>Error</v>
      </c>
      <c r="AO26" s="25">
        <f ca="1">IFERROR((1+'US Inflation'!$C27)*(1+('Black Market End of Year'!AO26-'Black Market End of Year'!AO25)/'Black Market End of Year'!AO25)-1,"Error")</f>
        <v>7.7345428503239333E-4</v>
      </c>
      <c r="AP26" s="25">
        <f ca="1">IFERROR((1+'US Inflation'!$C27)*(1+('Black Market End of Year'!AP26-'Black Market End of Year'!AP25)/'Black Market End of Year'!AP25)-1,"Error")</f>
        <v>7.7345428503239333E-4</v>
      </c>
      <c r="AQ26" s="25">
        <f ca="1">IFERROR((1+'US Inflation'!$C27)*(1+('Black Market End of Year'!AQ26-'Black Market End of Year'!AQ25)/'Black Market End of Year'!AQ25)-1,"Error")</f>
        <v>1.0023711291316926</v>
      </c>
      <c r="AR26" s="25">
        <f ca="1">IFERROR((1+'US Inflation'!$C27)*(1+('Black Market End of Year'!AR26-'Black Market End of Year'!AR25)/'Black Market End of Year'!AR25)-1,"Error")</f>
        <v>3.741756899780202E-2</v>
      </c>
      <c r="AS26" s="25" t="str">
        <f ca="1">IFERROR((1+'US Inflation'!$C27)*(1+('Black Market End of Year'!AS26-'Black Market End of Year'!AS25)/'Black Market End of Year'!AS25)-1,"Error")</f>
        <v>Error</v>
      </c>
      <c r="AT26" s="25" t="str">
        <f ca="1">IFERROR((1+'US Inflation'!$C27)*(1+('Black Market End of Year'!AT26-'Black Market End of Year'!AT25)/'Black Market End of Year'!AT25)-1,"Error")</f>
        <v>Error</v>
      </c>
      <c r="AU26" s="25">
        <f ca="1">IFERROR((1+'US Inflation'!$C27)*(1+('Black Market End of Year'!AU26-'Black Market End of Year'!AU25)/'Black Market End of Year'!AU25)-1,"Error")</f>
        <v>0.34114999273994484</v>
      </c>
      <c r="AV26" s="25" t="str">
        <f ca="1">IFERROR((1+'US Inflation'!$C27)*(1+('Black Market End of Year'!AV26-'Black Market End of Year'!AV25)/'Black Market End of Year'!AV25)-1,"Error")</f>
        <v>Error</v>
      </c>
      <c r="AW26" s="25">
        <f ca="1">IFERROR((1+'US Inflation'!$C27)*(1+('Black Market End of Year'!AW26-'Black Market End of Year'!AW25)/'Black Market End of Year'!AW25)-1,"Error")</f>
        <v>7.7345428503239333E-4</v>
      </c>
      <c r="AX26" s="25">
        <f ca="1">IFERROR((1+'US Inflation'!$C27)*(1+('Black Market End of Year'!AX26-'Black Market End of Year'!AX25)/'Black Market End of Year'!AX25)-1,"Error")</f>
        <v>0.32311244516278026</v>
      </c>
      <c r="AY26" s="25">
        <f ca="1">IFERROR((1+'US Inflation'!$C27)*(1+('Black Market End of Year'!AY26-'Black Market End of Year'!AY25)/'Black Market End of Year'!AY25)-1,"Error")</f>
        <v>1.088964164735251E-2</v>
      </c>
      <c r="AZ26" s="25">
        <f ca="1">IFERROR((1+'US Inflation'!$C27)*(1+('Black Market End of Year'!AZ26-'Black Market End of Year'!AZ25)/'Black Market End of Year'!AZ25)-1,"Error")</f>
        <v>-5.1305164319248697E-2</v>
      </c>
      <c r="BA26" s="25">
        <f ca="1">IFERROR((1+'US Inflation'!$C27)*(1+('Black Market End of Year'!BA26-'Black Market End of Year'!BA25)/'Black Market End of Year'!BA25)-1,"Error")</f>
        <v>7.7345428503239333E-4</v>
      </c>
      <c r="BB26" s="25" t="str">
        <f ca="1">IFERROR((1+'US Inflation'!$C27)*(1+('Black Market End of Year'!BB26-'Black Market End of Year'!BB25)/'Black Market End of Year'!BB25)-1,"Error")</f>
        <v>Error</v>
      </c>
      <c r="BC26" s="25">
        <f ca="1">IFERROR((1+'US Inflation'!$C27)*(1+('Black Market End of Year'!BC26-'Black Market End of Year'!BC25)/'Black Market End of Year'!BC25)-1,"Error")</f>
        <v>0.23896713615023502</v>
      </c>
      <c r="BD26" s="25" t="str">
        <f ca="1">IFERROR((1+'US Inflation'!$C27)*(1+('Black Market End of Year'!BD26-'Black Market End of Year'!BD25)/'Black Market End of Year'!BD25)-1,"Error")</f>
        <v>Error</v>
      </c>
      <c r="BE26" s="25" t="str">
        <f ca="1">IFERROR((1+'US Inflation'!$C27)*(1+('Black Market End of Year'!BE26-'Black Market End of Year'!BE25)/'Black Market End of Year'!BE25)-1,"Error")</f>
        <v>Error</v>
      </c>
      <c r="BF26" s="25">
        <f ca="1">IFERROR((1+'US Inflation'!$C27)*(1+('Black Market End of Year'!BF26-'Black Market End of Year'!BF25)/'Black Market End of Year'!BF25)-1,"Error")</f>
        <v>-0.24696542893725981</v>
      </c>
      <c r="BG26" s="25">
        <f ca="1">IFERROR((1+'US Inflation'!$C27)*(1+('Black Market End of Year'!BG26-'Black Market End of Year'!BG25)/'Black Market End of Year'!BG25)-1,"Error")</f>
        <v>6.1263141075347693E-2</v>
      </c>
      <c r="BH26" s="25" t="str">
        <f ca="1">IFERROR((1+'US Inflation'!$C27)*(1+('Black Market End of Year'!BH26-'Black Market End of Year'!BH25)/'Black Market End of Year'!BH25)-1,"Error")</f>
        <v>Error</v>
      </c>
      <c r="BI26" s="25" t="str">
        <f ca="1">IFERROR((1+'US Inflation'!$C27)*(1+('Black Market End of Year'!BI26-'Black Market End of Year'!BI25)/'Black Market End of Year'!BI25)-1,"Error")</f>
        <v>Error</v>
      </c>
      <c r="BJ26" s="25">
        <f ca="1">IFERROR((1+'US Inflation'!$C27)*(1+('Black Market End of Year'!BJ26-'Black Market End of Year'!BJ25)/'Black Market End of Year'!BJ25)-1,"Error")</f>
        <v>6.1971830985915632E-2</v>
      </c>
      <c r="BK26" s="25">
        <f ca="1">IFERROR((1+'US Inflation'!$C27)*(1+('Black Market End of Year'!BK26-'Black Market End of Year'!BK25)/'Black Market End of Year'!BK25)-1,"Error")</f>
        <v>0.37887003112066497</v>
      </c>
      <c r="BL26" s="25">
        <f ca="1">IFERROR((1+'US Inflation'!$C27)*(1+('Black Market End of Year'!BL26-'Black Market End of Year'!BL25)/'Black Market End of Year'!BL25)-1,"Error")</f>
        <v>7.1714691820648824E-2</v>
      </c>
      <c r="BM26" s="25">
        <f ca="1">IFERROR((1+'US Inflation'!$C27)*(1+('Black Market End of Year'!BM26-'Black Market End of Year'!BM25)/'Black Market End of Year'!BM25)-1,"Error")</f>
        <v>6.1971830985915632E-2</v>
      </c>
      <c r="BN26" s="25" t="str">
        <f ca="1">IFERROR((1+'US Inflation'!$C27)*(1+('Black Market End of Year'!BN26-'Black Market End of Year'!BN25)/'Black Market End of Year'!BN25)-1,"Error")</f>
        <v>Error</v>
      </c>
      <c r="BO26" s="25" t="str">
        <f ca="1">IFERROR((1+'US Inflation'!$C27)*(1+('Black Market End of Year'!BO26-'Black Market End of Year'!BO25)/'Black Market End of Year'!BO25)-1,"Error")</f>
        <v>Error</v>
      </c>
      <c r="BP26" s="25" t="str">
        <f ca="1">IFERROR((1+'US Inflation'!$C27)*(1+('Black Market End of Year'!BP26-'Black Market End of Year'!BP25)/'Black Market End of Year'!BP25)-1,"Error")</f>
        <v>Error</v>
      </c>
      <c r="BQ26" s="25" t="str">
        <f ca="1">IFERROR((1+'US Inflation'!$C27)*(1+('Black Market End of Year'!BQ26-'Black Market End of Year'!BQ25)/'Black Market End of Year'!BQ25)-1,"Error")</f>
        <v>Error</v>
      </c>
      <c r="BR26" s="25" t="str">
        <f ca="1">IFERROR((1+'US Inflation'!$C27)*(1+('Black Market End of Year'!BR26-'Black Market End of Year'!BR25)/'Black Market End of Year'!BR25)-1,"Error")</f>
        <v>Error</v>
      </c>
      <c r="BS26" s="25" t="str">
        <f ca="1">IFERROR((1+'US Inflation'!$C27)*(1+('Black Market End of Year'!BS26-'Black Market End of Year'!BS25)/'Black Market End of Year'!BS25)-1,"Error")</f>
        <v>Error</v>
      </c>
      <c r="BT26" s="25" t="str">
        <f ca="1">IFERROR((1+'US Inflation'!$C27)*(1+('Black Market End of Year'!BT26-'Black Market End of Year'!BT25)/'Black Market End of Year'!BT25)-1,"Error")</f>
        <v>Error</v>
      </c>
      <c r="BU26" s="25" t="str">
        <f ca="1">IFERROR((1+'US Inflation'!$C27)*(1+('Black Market End of Year'!BU26-'Black Market End of Year'!BU25)/'Black Market End of Year'!BU25)-1,"Error")</f>
        <v>Error</v>
      </c>
      <c r="BV26" s="25">
        <f ca="1">IFERROR((1+'US Inflation'!$C27)*(1+('Black Market End of Year'!BV26-'Black Market End of Year'!BV25)/'Black Market End of Year'!BV25)-1,"Error")</f>
        <v>5.4377276771475191E-2</v>
      </c>
      <c r="BW26" s="25">
        <f ca="1">IFERROR((1+'US Inflation'!$C27)*(1+('Black Market End of Year'!BW26-'Black Market End of Year'!BW25)/'Black Market End of Year'!BW25)-1,"Error")</f>
        <v>9.0557088233871319E-3</v>
      </c>
      <c r="BX26" s="25" t="str">
        <f ca="1">IFERROR((1+'US Inflation'!$C27)*(1+('Black Market End of Year'!BX26-'Black Market End of Year'!BX25)/'Black Market End of Year'!BX25)-1,"Error")</f>
        <v>Error</v>
      </c>
      <c r="BY26" s="25" t="str">
        <f ca="1">IFERROR((1+'US Inflation'!$C27)*(1+('Black Market End of Year'!BY26-'Black Market End of Year'!BY25)/'Black Market End of Year'!BY25)-1,"Error")</f>
        <v>Error</v>
      </c>
      <c r="BZ26" s="25">
        <f ca="1">IFERROR((1+'US Inflation'!$C27)*(1+('Black Market End of Year'!BZ26-'Black Market End of Year'!BZ25)/'Black Market End of Year'!BZ25)-1,"Error")</f>
        <v>7.7345428503239333E-4</v>
      </c>
      <c r="CA26" s="25" t="str">
        <f ca="1">IFERROR((1+'US Inflation'!$C27)*(1+('Black Market End of Year'!CA26-'Black Market End of Year'!CA25)/'Black Market End of Year'!CA25)-1,"Error")</f>
        <v>Error</v>
      </c>
      <c r="CB26" s="25" t="str">
        <f ca="1">IFERROR((1+'US Inflation'!$C27)*(1+('Black Market End of Year'!CB26-'Black Market End of Year'!CB25)/'Black Market End of Year'!CB25)-1,"Error")</f>
        <v>Error</v>
      </c>
      <c r="CC26" s="25">
        <f ca="1">IFERROR((1+'US Inflation'!$C27)*(1+('Black Market End of Year'!CC26-'Black Market End of Year'!CC25)/'Black Market End of Year'!CC25)-1,"Error")</f>
        <v>5.0428658909981605E-2</v>
      </c>
      <c r="CD26" s="25">
        <f ca="1">IFERROR((1+'US Inflation'!$C27)*(1+('Black Market End of Year'!CD26-'Black Market End of Year'!CD25)/'Black Market End of Year'!CD25)-1,"Error")</f>
        <v>9.7970876104082505E-2</v>
      </c>
      <c r="CE26" s="25" t="str">
        <f ca="1">IFERROR((1+'US Inflation'!$C27)*(1+('Black Market End of Year'!CE26-'Black Market End of Year'!CE25)/'Black Market End of Year'!CE25)-1,"Error")</f>
        <v>Error</v>
      </c>
      <c r="CF26" s="25">
        <f ca="1">IFERROR((1+'US Inflation'!$C27)*(1+('Black Market End of Year'!CF26-'Black Market End of Year'!CF25)/'Black Market End of Year'!CF25)-1,"Error")</f>
        <v>4.1934626627690763E-2</v>
      </c>
      <c r="CG26" s="25" t="str">
        <f ca="1">IFERROR((1+'US Inflation'!$C27)*(1+('Black Market End of Year'!CG26-'Black Market End of Year'!CG25)/'Black Market End of Year'!CG25)-1,"Error")</f>
        <v>Error</v>
      </c>
      <c r="CH26" s="25" t="str">
        <f ca="1">IFERROR((1+'US Inflation'!$C27)*(1+('Black Market End of Year'!CH26-'Black Market End of Year'!CH25)/'Black Market End of Year'!CH25)-1,"Error")</f>
        <v>Error</v>
      </c>
      <c r="CI26" s="25" t="str">
        <f ca="1">IFERROR((1+'US Inflation'!$C27)*(1+('Black Market End of Year'!CI26-'Black Market End of Year'!CI25)/'Black Market End of Year'!CI25)-1,"Error")</f>
        <v>Error</v>
      </c>
      <c r="CJ26" s="25" t="str">
        <f ca="1">IFERROR((1+'US Inflation'!$C27)*(1+('Black Market End of Year'!CJ26-'Black Market End of Year'!CJ25)/'Black Market End of Year'!CJ25)-1,"Error")</f>
        <v>Error</v>
      </c>
      <c r="CK26" s="25" t="str">
        <f ca="1">IFERROR((1+'US Inflation'!$C27)*(1+('Black Market End of Year'!CK26-'Black Market End of Year'!CK25)/'Black Market End of Year'!CK25)-1,"Error")</f>
        <v>Error</v>
      </c>
      <c r="CL26" s="25" t="str">
        <f ca="1">IFERROR((1+'US Inflation'!$C27)*(1+('Black Market End of Year'!CL26-'Black Market End of Year'!CL25)/'Black Market End of Year'!CL25)-1,"Error")</f>
        <v>Error</v>
      </c>
      <c r="CM26" s="25" t="str">
        <f ca="1">IFERROR((1+'US Inflation'!$C27)*(1+('Black Market End of Year'!CM26-'Black Market End of Year'!CM25)/'Black Market End of Year'!CM25)-1,"Error")</f>
        <v>Error</v>
      </c>
      <c r="CN26" s="25" t="str">
        <f ca="1">IFERROR((1+'US Inflation'!$C27)*(1+('Black Market End of Year'!CN26-'Black Market End of Year'!CN25)/'Black Market End of Year'!CN25)-1,"Error")</f>
        <v>Error</v>
      </c>
      <c r="CO26" s="25" t="str">
        <f ca="1">IFERROR((1+'US Inflation'!$C27)*(1+('Black Market End of Year'!CO26-'Black Market End of Year'!CO25)/'Black Market End of Year'!CO25)-1,"Error")</f>
        <v>Error</v>
      </c>
      <c r="CP26" s="25">
        <f ca="1">IFERROR((1+'US Inflation'!$C27)*(1+('Black Market End of Year'!CP26-'Black Market End of Year'!CP25)/'Black Market End of Year'!CP25)-1,"Error")</f>
        <v>6.1971830985915632E-2</v>
      </c>
      <c r="CQ26" s="25">
        <f ca="1">IFERROR((1+'US Inflation'!$C27)*(1+('Black Market End of Year'!CQ26-'Black Market End of Year'!CQ25)/'Black Market End of Year'!CQ25)-1,"Error")</f>
        <v>6.1971830985915632E-2</v>
      </c>
      <c r="CR26" s="25">
        <f ca="1">IFERROR((1+'US Inflation'!$C27)*(1+('Black Market End of Year'!CR26-'Black Market End of Year'!CR25)/'Black Market End of Year'!CR25)-1,"Error")</f>
        <v>6.5476688513922188E-2</v>
      </c>
      <c r="CS26" s="25">
        <f ca="1">IFERROR((1+'US Inflation'!$C27)*(1+('Black Market End of Year'!CS26-'Black Market End of Year'!CS25)/'Black Market End of Year'!CS25)-1,"Error")</f>
        <v>-8.9738430583500839E-2</v>
      </c>
      <c r="CT26" s="25">
        <f ca="1">IFERROR((1+'US Inflation'!$C27)*(1+('Black Market End of Year'!CT26-'Black Market End of Year'!CT25)/'Black Market End of Year'!CT25)-1,"Error")</f>
        <v>8.5230829420970489E-2</v>
      </c>
      <c r="CU26" s="25">
        <f ca="1">IFERROR((1+'US Inflation'!$C27)*(1+('Black Market End of Year'!CU26-'Black Market End of Year'!CU25)/'Black Market End of Year'!CU25)-1,"Error")</f>
        <v>0.24853444994290097</v>
      </c>
      <c r="CV26" s="25">
        <f ca="1">IFERROR((1+'US Inflation'!$C27)*(1+('Black Market End of Year'!CV26-'Black Market End of Year'!CV25)/'Black Market End of Year'!CV25)-1,"Error")</f>
        <v>6.1971830985915632E-2</v>
      </c>
      <c r="CW26" s="25">
        <f ca="1">IFERROR((1+'US Inflation'!$C27)*(1+('Black Market End of Year'!CW26-'Black Market End of Year'!CW25)/'Black Market End of Year'!CW25)-1,"Error")</f>
        <v>6.5969215544206206E-2</v>
      </c>
      <c r="CX26" s="25">
        <f ca="1">IFERROR((1+'US Inflation'!$C27)*(1+('Black Market End of Year'!CX26-'Black Market End of Year'!CX25)/'Black Market End of Year'!CX25)-1,"Error")</f>
        <v>0.10917057902973393</v>
      </c>
      <c r="CY26" s="25">
        <f ca="1">IFERROR((1+'US Inflation'!$C27)*(1+('Black Market End of Year'!CY26-'Black Market End of Year'!CY25)/'Black Market End of Year'!CY25)-1,"Error")</f>
        <v>6.6452724787543938E-2</v>
      </c>
      <c r="CZ26" s="25" t="str">
        <f ca="1">IFERROR((1+'US Inflation'!$C27)*(1+('Black Market End of Year'!CZ26-'Black Market End of Year'!CZ25)/'Black Market End of Year'!CZ25)-1,"Error")</f>
        <v>Error</v>
      </c>
      <c r="DA26" s="25">
        <f ca="1">IFERROR((1+'US Inflation'!$C27)*(1+('Black Market End of Year'!DA26-'Black Market End of Year'!DA25)/'Black Market End of Year'!DA25)-1,"Error")</f>
        <v>8.5058175137783243E-2</v>
      </c>
      <c r="DB26" s="25">
        <f ca="1">IFERROR((1+'US Inflation'!$C27)*(1+('Black Market End of Year'!DB26-'Black Market End of Year'!DB25)/'Black Market End of Year'!DB25)-1,"Error")</f>
        <v>6.3660180478738893E-2</v>
      </c>
      <c r="DC26" s="25" t="str">
        <f ca="1">IFERROR((1+'US Inflation'!$C27)*(1+('Black Market End of Year'!DC26-'Black Market End of Year'!DC25)/'Black Market End of Year'!DC25)-1,"Error")</f>
        <v>Error</v>
      </c>
      <c r="DD26" s="25">
        <f ca="1">IFERROR((1+'US Inflation'!$C27)*(1+('Black Market End of Year'!DD26-'Black Market End of Year'!DD25)/'Black Market End of Year'!DD25)-1,"Error")</f>
        <v>7.3269403655978671E-2</v>
      </c>
      <c r="DE26" s="25" t="str">
        <f ca="1">IFERROR((1+'US Inflation'!$C27)*(1+('Black Market End of Year'!DE26-'Black Market End of Year'!DE25)/'Black Market End of Year'!DE25)-1,"Error")</f>
        <v>Error</v>
      </c>
      <c r="DF26" s="25">
        <f ca="1">IFERROR((1+'US Inflation'!$C27)*(1+('Black Market End of Year'!DF26-'Black Market End of Year'!DF25)/'Black Market End of Year'!DF25)-1,"Error")</f>
        <v>8.6573495024199421E-2</v>
      </c>
      <c r="DG26" s="25" t="str">
        <f ca="1">IFERROR((1+'US Inflation'!$C27)*(1+('Black Market End of Year'!DG26-'Black Market End of Year'!DG25)/'Black Market End of Year'!DG25)-1,"Error")</f>
        <v>Error</v>
      </c>
      <c r="DH26" s="25">
        <f ca="1">IFERROR((1+'US Inflation'!$C27)*(1+('Black Market End of Year'!DH26-'Black Market End of Year'!DH25)/'Black Market End of Year'!DH25)-1,"Error")</f>
        <v>0.13782696177062381</v>
      </c>
      <c r="DI26" s="25" t="str">
        <f ca="1">IFERROR((1+'US Inflation'!$C27)*(1+('Black Market End of Year'!DI26-'Black Market End of Year'!DI25)/'Black Market End of Year'!DI25)-1,"Error")</f>
        <v>Error</v>
      </c>
      <c r="DJ26" s="25" t="str">
        <f ca="1">IFERROR((1+'US Inflation'!$C27)*(1+('Black Market End of Year'!DJ26-'Black Market End of Year'!DJ25)/'Black Market End of Year'!DJ25)-1,"Error")</f>
        <v>Error</v>
      </c>
      <c r="DK26" s="25">
        <f ca="1">IFERROR((1+'US Inflation'!$C27)*(1+('Black Market End of Year'!DK26-'Black Market End of Year'!DK25)/'Black Market End of Year'!DK25)-1,"Error")</f>
        <v>9.9589361783781749E-2</v>
      </c>
      <c r="DL26" s="25" t="str">
        <f ca="1">IFERROR((1+'US Inflation'!$C27)*(1+('Black Market End of Year'!DL26-'Black Market End of Year'!DL25)/'Black Market End of Year'!DL25)-1,"Error")</f>
        <v>Error</v>
      </c>
      <c r="DM26" s="25" t="str">
        <f ca="1">IFERROR((1+'US Inflation'!$C27)*(1+('Black Market End of Year'!DM26-'Black Market End of Year'!DM25)/'Black Market End of Year'!DM25)-1,"Error")</f>
        <v>Error</v>
      </c>
      <c r="DN26" s="25" t="str">
        <f ca="1">IFERROR((1+'US Inflation'!$C27)*(1+('Black Market End of Year'!DN26-'Black Market End of Year'!DN25)/'Black Market End of Year'!DN25)-1,"Error")</f>
        <v>Error</v>
      </c>
      <c r="DO26" s="25">
        <f ca="1">IFERROR((1+'US Inflation'!$C27)*(1+('Black Market End of Year'!DO26-'Black Market End of Year'!DO25)/'Black Market End of Year'!DO25)-1,"Error")</f>
        <v>6.7493348304733081E-2</v>
      </c>
      <c r="DP26" s="25" t="str">
        <f ca="1">IFERROR((1+'US Inflation'!$C27)*(1+('Black Market End of Year'!DP26-'Black Market End of Year'!DP25)/'Black Market End of Year'!DP25)-1,"Error")</f>
        <v>Error</v>
      </c>
      <c r="DQ26" s="25">
        <f ca="1">IFERROR((1+'US Inflation'!$C27)*(1+('Black Market End of Year'!DQ26-'Black Market End of Year'!DQ25)/'Black Market End of Year'!DQ25)-1,"Error")</f>
        <v>6.3610676404103561E-2</v>
      </c>
      <c r="DR26" s="25" t="str">
        <f ca="1">IFERROR((1+'US Inflation'!$C27)*(1+('Black Market End of Year'!DR26-'Black Market End of Year'!DR25)/'Black Market End of Year'!DR25)-1,"Error")</f>
        <v>Error</v>
      </c>
      <c r="DS26" s="25" t="str">
        <f ca="1">IFERROR((1+'US Inflation'!$C27)*(1+('Black Market End of Year'!DS26-'Black Market End of Year'!DS25)/'Black Market End of Year'!DS25)-1,"Error")</f>
        <v>Error</v>
      </c>
      <c r="DT26" s="25">
        <f ca="1">IFERROR((1+'US Inflation'!$C27)*(1+('Black Market End of Year'!DT26-'Black Market End of Year'!DT25)/'Black Market End of Year'!DT25)-1,"Error")</f>
        <v>0.16387820134962361</v>
      </c>
      <c r="DU26" s="25" t="str">
        <f ca="1">IFERROR((1+'US Inflation'!$C27)*(1+('Black Market End of Year'!DU26-'Black Market End of Year'!DU25)/'Black Market End of Year'!DU25)-1,"Error")</f>
        <v>Error</v>
      </c>
      <c r="DV26" s="25" t="str">
        <f ca="1">IFERROR((1+'US Inflation'!$C27)*(1+('Black Market End of Year'!DV26-'Black Market End of Year'!DV25)/'Black Market End of Year'!DV25)-1,"Error")</f>
        <v>Error</v>
      </c>
      <c r="DW26" s="25">
        <f ca="1">IFERROR((1+'US Inflation'!$C27)*(1+('Black Market End of Year'!DW26-'Black Market End of Year'!DW25)/'Black Market End of Year'!DW25)-1,"Error")</f>
        <v>5.1383876539395912E-2</v>
      </c>
      <c r="DX26" s="25" t="str">
        <f ca="1">IFERROR((1+'US Inflation'!$C27)*(1+('Black Market End of Year'!DX26-'Black Market End of Year'!DX25)/'Black Market End of Year'!DX25)-1,"Error")</f>
        <v>Error</v>
      </c>
      <c r="DY26" s="25" t="str">
        <f ca="1">IFERROR((1+'US Inflation'!$C27)*(1+('Black Market End of Year'!DY26-'Black Market End of Year'!DY25)/'Black Market End of Year'!DY25)-1,"Error")</f>
        <v>Error</v>
      </c>
      <c r="DZ26" s="25" t="str">
        <f ca="1">IFERROR((1+'US Inflation'!$C27)*(1+('Black Market End of Year'!DZ26-'Black Market End of Year'!DZ25)/'Black Market End of Year'!DZ25)-1,"Error")</f>
        <v>Error</v>
      </c>
      <c r="EA26" s="25" t="str">
        <f ca="1">IFERROR((1+'US Inflation'!$C27)*(1+('Black Market End of Year'!EA26-'Black Market End of Year'!EA25)/'Black Market End of Year'!EA25)-1,"Error")</f>
        <v>Error</v>
      </c>
      <c r="EB26" s="25">
        <f ca="1">IFERROR((1+'US Inflation'!$C27)*(1+('Black Market End of Year'!EB26-'Black Market End of Year'!EB25)/'Black Market End of Year'!EB25)-1,"Error")</f>
        <v>5.8557130564738991E-2</v>
      </c>
      <c r="EC26" s="25" t="str">
        <f ca="1">IFERROR((1+'US Inflation'!$C27)*(1+('Black Market End of Year'!EC26-'Black Market End of Year'!EC25)/'Black Market End of Year'!EC25)-1,"Error")</f>
        <v>Error</v>
      </c>
      <c r="ED26" s="25" t="str">
        <f ca="1">IFERROR((1+'US Inflation'!$C27)*(1+('Black Market End of Year'!ED26-'Black Market End of Year'!ED25)/'Black Market End of Year'!ED25)-1,"Error")</f>
        <v>Error</v>
      </c>
      <c r="EE26" s="25" t="str">
        <f ca="1">IFERROR((1+'US Inflation'!$C27)*(1+('Black Market End of Year'!EE26-'Black Market End of Year'!EE25)/'Black Market End of Year'!EE25)-1,"Error")</f>
        <v>Error</v>
      </c>
      <c r="EF26" s="25" t="str">
        <f ca="1">IFERROR((1+'US Inflation'!$C27)*(1+('Black Market End of Year'!EF26-'Black Market End of Year'!EF25)/'Black Market End of Year'!EF25)-1,"Error")</f>
        <v>Error</v>
      </c>
      <c r="EG26" s="25" t="str">
        <f ca="1">IFERROR((1+'US Inflation'!$C27)*(1+('Black Market End of Year'!EG26-'Black Market End of Year'!EG25)/'Black Market End of Year'!EG25)-1,"Error")</f>
        <v>Error</v>
      </c>
      <c r="EH26" s="25">
        <f ca="1">IFERROR((1+'US Inflation'!$C27)*(1+('Black Market End of Year'!EH26-'Black Market End of Year'!EH25)/'Black Market End of Year'!EH25)-1,"Error")</f>
        <v>7.7345428503239333E-4</v>
      </c>
      <c r="EI26" s="25" t="str">
        <f ca="1">IFERROR((1+'US Inflation'!$C27)*(1+('Black Market End of Year'!EI26-'Black Market End of Year'!EI25)/'Black Market End of Year'!EI25)-1,"Error")</f>
        <v>Error</v>
      </c>
      <c r="EJ26" s="25" t="str">
        <f ca="1">IFERROR((1+'US Inflation'!$C27)*(1+('Black Market End of Year'!EJ26-'Black Market End of Year'!EJ25)/'Black Market End of Year'!EJ25)-1,"Error")</f>
        <v>Error</v>
      </c>
      <c r="EK26" s="25">
        <f ca="1">IFERROR((1+'US Inflation'!$C27)*(1+('Black Market End of Year'!EK26-'Black Market End of Year'!EK25)/'Black Market End of Year'!EK25)-1,"Error")</f>
        <v>6.1971830985915632E-2</v>
      </c>
      <c r="EL26" s="25" t="str">
        <f ca="1">IFERROR((1+'US Inflation'!$C27)*(1+('Black Market End of Year'!EL26-'Black Market End of Year'!EL25)/'Black Market End of Year'!EL25)-1,"Error")</f>
        <v>Error</v>
      </c>
      <c r="EM26" s="25" t="str">
        <f ca="1">IFERROR((1+'US Inflation'!$C27)*(1+('Black Market End of Year'!EM26-'Black Market End of Year'!EM25)/'Black Market End of Year'!EM25)-1,"Error")</f>
        <v>Error</v>
      </c>
      <c r="EN26" s="25" t="str">
        <f ca="1">IFERROR((1+'US Inflation'!$C27)*(1+('Black Market End of Year'!EN26-'Black Market End of Year'!EN25)/'Black Market End of Year'!EN25)-1,"Error")</f>
        <v>Error</v>
      </c>
      <c r="EO26" s="25" t="str">
        <f ca="1">IFERROR((1+'US Inflation'!$C27)*(1+('Black Market End of Year'!EO26-'Black Market End of Year'!EO25)/'Black Market End of Year'!EO25)-1,"Error")</f>
        <v>Error</v>
      </c>
      <c r="EP26" s="25" t="str">
        <f ca="1">IFERROR((1+'US Inflation'!$C27)*(1+('Black Market End of Year'!EP26-'Black Market End of Year'!EP25)/'Black Market End of Year'!EP25)-1,"Error")</f>
        <v>Error</v>
      </c>
      <c r="EQ26" s="25" t="str">
        <f ca="1">IFERROR((1+'US Inflation'!$C27)*(1+('Black Market End of Year'!EQ26-'Black Market End of Year'!EQ25)/'Black Market End of Year'!EQ25)-1,"Error")</f>
        <v>Error</v>
      </c>
      <c r="ER26" s="25">
        <f ca="1">IFERROR((1+'US Inflation'!$C27)*(1+('Black Market End of Year'!ER26-'Black Market End of Year'!ER25)/'Black Market End of Year'!ER25)-1,"Error")</f>
        <v>1.1122351049205115E-2</v>
      </c>
      <c r="ES26" s="25" t="str">
        <f ca="1">IFERROR((1+'US Inflation'!$C27)*(1+('Black Market End of Year'!ES26-'Black Market End of Year'!ES25)/'Black Market End of Year'!ES25)-1,"Error")</f>
        <v>Error</v>
      </c>
      <c r="ET26" s="25">
        <f ca="1">IFERROR((1+'US Inflation'!$C27)*(1+('Black Market End of Year'!ET26-'Black Market End of Year'!ET25)/'Black Market End of Year'!ET25)-1,"Error")</f>
        <v>0.1663274444353986</v>
      </c>
      <c r="EU26" s="25" t="str">
        <f ca="1">IFERROR((1+'US Inflation'!$C27)*(1+('Black Market End of Year'!EU26-'Black Market End of Year'!EU25)/'Black Market End of Year'!EU25)-1,"Error")</f>
        <v>Error</v>
      </c>
      <c r="EV26" s="25" t="str">
        <f ca="1">IFERROR((1+'US Inflation'!$C27)*(1+('Black Market End of Year'!EV26-'Black Market End of Year'!EV25)/'Black Market End of Year'!EV25)-1,"Error")</f>
        <v>Error</v>
      </c>
      <c r="EW26" s="25">
        <f ca="1">IFERROR((1+'US Inflation'!$C27)*(1+('Black Market End of Year'!EW26-'Black Market End of Year'!EW25)/'Black Market End of Year'!EW25)-1,"Error")</f>
        <v>0.1725241036122096</v>
      </c>
      <c r="EX26" s="25">
        <f ca="1">IFERROR((1+'US Inflation'!$C27)*(1+('Black Market End of Year'!EX26-'Black Market End of Year'!EX25)/'Black Market End of Year'!EX25)-1,"Error")</f>
        <v>5.3195204283552622E-2</v>
      </c>
      <c r="EY26" s="25" t="str">
        <f ca="1">IFERROR((1+'US Inflation'!$C27)*(1+('Black Market End of Year'!EY26-'Black Market End of Year'!EY25)/'Black Market End of Year'!EY25)-1,"Error")</f>
        <v>Error</v>
      </c>
      <c r="EZ26" s="25" t="str">
        <f ca="1">IFERROR((1+'US Inflation'!$C27)*(1+('Black Market End of Year'!EZ26-'Black Market End of Year'!EZ25)/'Black Market End of Year'!EZ25)-1,"Error")</f>
        <v>Error</v>
      </c>
      <c r="FA26" s="25">
        <f ca="1">IFERROR((1+'US Inflation'!$C27)*(1+('Black Market End of Year'!FA26-'Black Market End of Year'!FA25)/'Black Market End of Year'!FA25)-1,"Error")</f>
        <v>1.088964164735251E-2</v>
      </c>
      <c r="FB26" s="25">
        <f ca="1">IFERROR((1+'US Inflation'!$C27)*(1+('Black Market End of Year'!FB26-'Black Market End of Year'!FB25)/'Black Market End of Year'!FB25)-1,"Error")</f>
        <v>6.3246707133557845E-2</v>
      </c>
      <c r="FC26" s="25">
        <f ca="1">IFERROR((1+'US Inflation'!$C27)*(1+('Black Market End of Year'!FC26-'Black Market End of Year'!FC25)/'Black Market End of Year'!FC25)-1,"Error")</f>
        <v>7.7345428503239333E-4</v>
      </c>
      <c r="FD26" s="25" t="str">
        <f ca="1">IFERROR((1+'US Inflation'!$C27)*(1+('Black Market End of Year'!FD26-'Black Market End of Year'!FD25)/'Black Market End of Year'!FD25)-1,"Error")</f>
        <v>Error</v>
      </c>
      <c r="FE26" s="25" t="str">
        <f ca="1">IFERROR((1+'US Inflation'!$C27)*(1+('Black Market End of Year'!FE26-'Black Market End of Year'!FE25)/'Black Market End of Year'!FE25)-1,"Error")</f>
        <v>Error</v>
      </c>
      <c r="FF26" s="25" t="str">
        <f ca="1">IFERROR((1+'US Inflation'!$C27)*(1+('Black Market End of Year'!FF26-'Black Market End of Year'!FF25)/'Black Market End of Year'!FF25)-1,"Error")</f>
        <v>Error</v>
      </c>
      <c r="FG26" s="25" t="str">
        <f ca="1">IFERROR((1+'US Inflation'!$C27)*(1+('Black Market End of Year'!FG26-'Black Market End of Year'!FG25)/'Black Market End of Year'!FG25)-1,"Error")</f>
        <v>Error</v>
      </c>
      <c r="FH26" s="25">
        <f ca="1">IFERROR((1+'US Inflation'!$C27)*(1+('Black Market End of Year'!FH26-'Black Market End of Year'!FH25)/'Black Market End of Year'!FH25)-1,"Error")</f>
        <v>6.0112636603937508E-2</v>
      </c>
      <c r="FI26" s="25" t="str">
        <f ca="1">IFERROR((1+'US Inflation'!$C27)*(1+('Black Market End of Year'!FI26-'Black Market End of Year'!FI25)/'Black Market End of Year'!FI25)-1,"Error")</f>
        <v>Error</v>
      </c>
      <c r="FJ26" s="25">
        <f ca="1">IFERROR((1+'US Inflation'!$C27)*(1+('Black Market End of Year'!FJ26-'Black Market End of Year'!FJ25)/'Black Market End of Year'!FJ25)-1,"Error")</f>
        <v>0.12067379149267499</v>
      </c>
      <c r="FK26" s="25" t="str">
        <f ca="1">IFERROR((1+'US Inflation'!$C27)*(1+('Black Market End of Year'!FK26-'Black Market End of Year'!FK25)/'Black Market End of Year'!FK25)-1,"Error")</f>
        <v>Error</v>
      </c>
      <c r="FL26" s="25" t="str">
        <f ca="1">IFERROR((1+'US Inflation'!$C27)*(1+('Black Market End of Year'!FL26-'Black Market End of Year'!FL25)/'Black Market End of Year'!FL25)-1,"Error")</f>
        <v>Error</v>
      </c>
      <c r="FM26" s="25" t="str">
        <f ca="1">IFERROR((1+'US Inflation'!$C27)*(1+('Black Market End of Year'!FM26-'Black Market End of Year'!FM25)/'Black Market End of Year'!FM25)-1,"Error")</f>
        <v>Error</v>
      </c>
      <c r="FN26" s="25">
        <f ca="1">IFERROR((1+'US Inflation'!$C27)*(1+('Black Market End of Year'!FN26-'Black Market End of Year'!FN25)/'Black Market End of Year'!FN25)-1,"Error")</f>
        <v>0.10561450897163804</v>
      </c>
      <c r="FO26" s="25">
        <f ca="1">IFERROR((1+'US Inflation'!$C27)*(1+('Black Market End of Year'!FO26-'Black Market End of Year'!FO25)/'Black Market End of Year'!FO25)-1,"Error")</f>
        <v>0.33900796080832851</v>
      </c>
      <c r="FP26" s="25">
        <f ca="1">IFERROR((1+'US Inflation'!$C27)*(1+('Black Market End of Year'!FP26-'Black Market End of Year'!FP25)/'Black Market End of Year'!FP25)-1,"Error")</f>
        <v>0.25666666666666682</v>
      </c>
      <c r="FQ26" s="25" t="str">
        <f ca="1">IFERROR((1+'US Inflation'!$C27)*(1+('Black Market End of Year'!FQ26-'Black Market End of Year'!FQ25)/'Black Market End of Year'!FQ25)-1,"Error")</f>
        <v>Error</v>
      </c>
      <c r="FR26" s="25">
        <f ca="1">IFERROR((1+'US Inflation'!$C27)*(1+('Black Market End of Year'!FR26-'Black Market End of Year'!FR25)/'Black Market End of Year'!FR25)-1,"Error")</f>
        <v>0.33209010158512053</v>
      </c>
      <c r="FS26" s="25">
        <f ca="1">IFERROR((1+'US Inflation'!$C27)*(1+('Black Market End of Year'!FS26-'Black Market End of Year'!FS25)/'Black Market End of Year'!FS25)-1,"Error")</f>
        <v>5.6431108389467521E-2</v>
      </c>
      <c r="FT26" s="25" t="str">
        <f ca="1">IFERROR((1+'US Inflation'!$C27)*(1+('Black Market End of Year'!FT26-'Black Market End of Year'!FT25)/'Black Market End of Year'!FT25)-1,"Error")</f>
        <v>Error</v>
      </c>
      <c r="FU26" s="25" t="str">
        <f ca="1">IFERROR((1+'US Inflation'!$C27)*(1+('Black Market End of Year'!FU26-'Black Market End of Year'!FU25)/'Black Market End of Year'!FU25)-1,"Error")</f>
        <v>Error</v>
      </c>
      <c r="FV26" s="25" t="str">
        <f ca="1">IFERROR((1+'US Inflation'!$C27)*(1+('Black Market End of Year'!FV26-'Black Market End of Year'!FV25)/'Black Market End of Year'!FV25)-1,"Error")</f>
        <v>Error</v>
      </c>
      <c r="FW26" s="25">
        <f ca="1">IFERROR((1+'US Inflation'!$C27)*(1+('Black Market End of Year'!FW26-'Black Market End of Year'!FW25)/'Black Market End of Year'!FW25)-1,"Error")</f>
        <v>3.6806621720846477E-2</v>
      </c>
      <c r="FX26" s="25">
        <f ca="1">IFERROR((1+'US Inflation'!$C27)*(1+('Black Market End of Year'!FX26-'Black Market End of Year'!FX25)/'Black Market End of Year'!FX25)-1,"Error")</f>
        <v>0.2094679186228483</v>
      </c>
      <c r="FY26" s="25" t="str">
        <f ca="1">IFERROR((1+'US Inflation'!$C27)*(1+('Black Market End of Year'!FY26-'Black Market End of Year'!FY25)/'Black Market End of Year'!FY25)-1,"Error")</f>
        <v>Error</v>
      </c>
      <c r="FZ26" s="25" t="str">
        <f ca="1">IFERROR((1+'US Inflation'!$C27)*(1+('Black Market End of Year'!FZ26-'Black Market End of Year'!FZ25)/'Black Market End of Year'!FZ25)-1,"Error")</f>
        <v>Error</v>
      </c>
      <c r="GA26" s="25" t="str">
        <f ca="1">IFERROR((1+'US Inflation'!$C27)*(1+('Black Market End of Year'!GA26-'Black Market End of Year'!GA25)/'Black Market End of Year'!GA25)-1,"Error")</f>
        <v>Error</v>
      </c>
      <c r="GB26" s="25" t="str">
        <f ca="1">IFERROR((1+'US Inflation'!$C27)*(1+('Black Market End of Year'!GB26-'Black Market End of Year'!GB25)/'Black Market End of Year'!GB25)-1,"Error")</f>
        <v>Error</v>
      </c>
      <c r="GC26" s="25" t="str">
        <f ca="1">IFERROR((1+'US Inflation'!$C27)*(1+('Black Market End of Year'!GC26-'Black Market End of Year'!GC25)/'Black Market End of Year'!GC25)-1,"Error")</f>
        <v>Error</v>
      </c>
      <c r="GD26" s="25" t="str">
        <f ca="1">IFERROR((1+'US Inflation'!$C27)*(1+('Black Market End of Year'!GD26-'Black Market End of Year'!GD25)/'Black Market End of Year'!GD25)-1,"Error")</f>
        <v>Error</v>
      </c>
      <c r="GE26" s="25" t="str">
        <f ca="1">IFERROR((1+'US Inflation'!$C27)*(1+('Black Market End of Year'!GE26-'Black Market End of Year'!GE25)/'Black Market End of Year'!GE25)-1,"Error")</f>
        <v>Error</v>
      </c>
      <c r="GF26" s="25" t="str">
        <f ca="1">IFERROR((1+'US Inflation'!$C27)*(1+('Black Market End of Year'!GF26-'Black Market End of Year'!GF25)/'Black Market End of Year'!GF25)-1,"Error")</f>
        <v>Error</v>
      </c>
      <c r="GG26" s="25" t="str">
        <f ca="1">IFERROR((1+'US Inflation'!$C27)*(1+('Black Market End of Year'!GG26-'Black Market End of Year'!GG25)/'Black Market End of Year'!GG25)-1,"Error")</f>
        <v>Error</v>
      </c>
      <c r="GH26" s="25">
        <f ca="1">IFERROR((1+'US Inflation'!$C27)*(1+('Black Market End of Year'!GH26-'Black Market End of Year'!GH25)/'Black Market End of Year'!GH25)-1,"Error")</f>
        <v>6.4326535710939714E-2</v>
      </c>
      <c r="GI26" s="25">
        <f ca="1">IFERROR((1+'US Inflation'!$C27)*(1+('Black Market End of Year'!GI26-'Black Market End of Year'!GI25)/'Black Market End of Year'!GI25)-1,"Error")</f>
        <v>7.7345428503239333E-4</v>
      </c>
      <c r="GJ26" s="25">
        <f ca="1">IFERROR((1+'US Inflation'!$C27)*(1+('Black Market End of Year'!GJ26-'Black Market End of Year'!GJ25)/'Black Market End of Year'!GJ25)-1,"Error")</f>
        <v>0.20223226149348927</v>
      </c>
      <c r="GK26" s="25" t="str">
        <f ca="1">IFERROR((1+'US Inflation'!$C27)*(1+('Black Market End of Year'!GK26-'Black Market End of Year'!GK25)/'Black Market End of Year'!GK25)-1,"Error")</f>
        <v>Error</v>
      </c>
      <c r="GL26" s="25" t="str">
        <f ca="1">IFERROR((1+'US Inflation'!$C27)*(1+('Black Market End of Year'!GL26-'Black Market End of Year'!GL25)/'Black Market End of Year'!GL25)-1,"Error")</f>
        <v>Error</v>
      </c>
      <c r="GM26" s="25" t="str">
        <f ca="1">IFERROR((1+'US Inflation'!$C27)*(1+('Black Market End of Year'!GM26-'Black Market End of Year'!GM25)/'Black Market End of Year'!GM25)-1,"Error")</f>
        <v>Error</v>
      </c>
      <c r="GN26" s="25" t="str">
        <f ca="1">IFERROR((1+'US Inflation'!$C27)*(1+('Black Market End of Year'!GN26-'Black Market End of Year'!GN25)/'Black Market End of Year'!GN25)-1,"Error")</f>
        <v>Error</v>
      </c>
      <c r="GO26" s="25" t="str">
        <f ca="1">IFERROR((1+'US Inflation'!$C27)*(1+('Black Market End of Year'!GO26-'Black Market End of Year'!GO25)/'Black Market End of Year'!GO25)-1,"Error")</f>
        <v>Error</v>
      </c>
      <c r="GP26" s="25" t="str">
        <f ca="1">IFERROR((1+'US Inflation'!$C27)*(1+('Black Market End of Year'!GP26-'Black Market End of Year'!GP25)/'Black Market End of Year'!GP25)-1,"Error")</f>
        <v>Error</v>
      </c>
      <c r="GQ26" s="25" t="str">
        <f ca="1">IFERROR((1+'US Inflation'!$C27)*(1+('Black Market End of Year'!GQ26-'Black Market End of Year'!GQ25)/'Black Market End of Year'!GQ25)-1,"Error")</f>
        <v>Error</v>
      </c>
      <c r="GR26" s="25" t="str">
        <f ca="1">IFERROR((1+'US Inflation'!$C27)*(1+('Black Market End of Year'!GR26-'Black Market End of Year'!GR25)/'Black Market End of Year'!GR25)-1,"Error")</f>
        <v>Error</v>
      </c>
      <c r="GS26" s="25">
        <f ca="1">IFERROR((1+'US Inflation'!$C27)*(1+('Black Market End of Year'!GS26-'Black Market End of Year'!GS25)/'Black Market End of Year'!GS25)-1,"Error")</f>
        <v>0.12097026604068883</v>
      </c>
      <c r="GT26" s="25">
        <f ca="1">IFERROR((1+'US Inflation'!$C27)*(1+('Black Market End of Year'!GT26-'Black Market End of Year'!GT25)/'Black Market End of Year'!GT25)-1,"Error")</f>
        <v>9.1886530450307591E-2</v>
      </c>
      <c r="GU26" s="25">
        <f ca="1">IFERROR((1+'US Inflation'!$C27)*(1+('Black Market End of Year'!GU26-'Black Market End of Year'!GU25)/'Black Market End of Year'!GU25)-1,"Error")</f>
        <v>0.34516431924882651</v>
      </c>
      <c r="GV26" s="25">
        <f ca="1">IFERROR((1+'US Inflation'!$C27)*(1+('Black Market End of Year'!GV26-'Black Market End of Year'!GV25)/'Black Market End of Year'!GV25)-1,"Error")</f>
        <v>0.23418347925390193</v>
      </c>
      <c r="GW26" s="25" t="str">
        <f ca="1">IFERROR((1+'US Inflation'!$C27)*(1+('Black Market End of Year'!GW26-'Black Market End of Year'!GW25)/'Black Market End of Year'!GW25)-1,"Error")</f>
        <v>Error</v>
      </c>
      <c r="GX26" s="25" t="str">
        <f ca="1">IFERROR((1+'US Inflation'!$C27)*(1+('Black Market End of Year'!GX26-'Black Market End of Year'!GX25)/'Black Market End of Year'!GX25)-1,"Error")</f>
        <v>Error</v>
      </c>
      <c r="GY26" s="25" t="str">
        <f ca="1">IFERROR((1+'US Inflation'!$C27)*(1+('Black Market End of Year'!GY26-'Black Market End of Year'!GY25)/'Black Market End of Year'!GY25)-1,"Error")</f>
        <v>Error</v>
      </c>
      <c r="GZ26" s="25">
        <f ca="1">IFERROR((1+'US Inflation'!$C27)*(1+('Black Market End of Year'!GZ26-'Black Market End of Year'!GZ25)/'Black Market End of Year'!GZ25)-1,"Error")</f>
        <v>6.8017211427960911E-2</v>
      </c>
      <c r="HA26" s="25">
        <f ca="1">IFERROR((1+'US Inflation'!$C27)*(1+('Black Market End of Year'!HA26-'Black Market End of Year'!HA25)/'Black Market End of Year'!HA25)-1,"Error")</f>
        <v>6.1971830985915632E-2</v>
      </c>
      <c r="HB26" s="25">
        <f ca="1">IFERROR((1+'US Inflation'!$C27)*(1+('Black Market End of Year'!HB26-'Black Market End of Year'!HB25)/'Black Market End of Year'!HB25)-1,"Error")</f>
        <v>0.1059154929577466</v>
      </c>
      <c r="HC26" s="25">
        <f ca="1">IFERROR((1+'US Inflation'!$C27)*(1+('Black Market End of Year'!HC26-'Black Market End of Year'!HC25)/'Black Market End of Year'!HC25)-1,"Error")</f>
        <v>5.8119454331795106E-2</v>
      </c>
      <c r="HD26" s="25" t="str">
        <f ca="1">IFERROR((1+'US Inflation'!$C27)*(1+('Black Market End of Year'!HD26-'Black Market End of Year'!HD25)/'Black Market End of Year'!HD25)-1,"Error")</f>
        <v>Error</v>
      </c>
      <c r="HE26" s="25">
        <f ca="1">IFERROR((1+'US Inflation'!$C27)*(1+('Black Market End of Year'!HE26-'Black Market End of Year'!HE25)/'Black Market End of Year'!HE25)-1,"Error")</f>
        <v>0.21951710261569413</v>
      </c>
      <c r="HF26" s="25">
        <f ca="1">IFERROR((1+'US Inflation'!$C27)*(1+('Black Market End of Year'!HF26-'Black Market End of Year'!HF25)/'Black Market End of Year'!HF25)-1,"Error")</f>
        <v>6.1971830985915632E-2</v>
      </c>
      <c r="HG26" s="25" t="str">
        <f ca="1">IFERROR((1+'US Inflation'!$C27)*(1+('Black Market End of Year'!HG26-'Black Market End of Year'!HG25)/'Black Market End of Year'!HG25)-1,"Error")</f>
        <v>Error</v>
      </c>
      <c r="HH26" s="25">
        <f ca="1">IFERROR((1+'US Inflation'!$C27)*(1+('Black Market End of Year'!HH26-'Black Market End of Year'!HH25)/'Black Market End of Year'!HH25)-1,"Error")</f>
        <v>7.7345428503239333E-4</v>
      </c>
      <c r="HI26" s="25" t="str">
        <f ca="1">IFERROR((1+'US Inflation'!$C27)*(1+('Black Market End of Year'!HI26-'Black Market End of Year'!HI25)/'Black Market End of Year'!HI25)-1,"Error")</f>
        <v>Error</v>
      </c>
      <c r="HJ26" s="25" t="str">
        <f ca="1">IFERROR((1+'US Inflation'!$C27)*(1+('Black Market End of Year'!HJ26-'Black Market End of Year'!HJ25)/'Black Market End of Year'!HJ25)-1,"Error")</f>
        <v>Error</v>
      </c>
      <c r="HK26" s="25" t="str">
        <f ca="1">IFERROR((1+'US Inflation'!$C27)*(1+('Black Market End of Year'!HK26-'Black Market End of Year'!HK25)/'Black Market End of Year'!HK25)-1,"Error")</f>
        <v>Error</v>
      </c>
      <c r="HL26" s="25" t="str">
        <f ca="1">IFERROR((1+'US Inflation'!$C27)*(1+('Black Market End of Year'!HL26-'Black Market End of Year'!HL25)/'Black Market End of Year'!HL25)-1,"Error")</f>
        <v>Error</v>
      </c>
      <c r="HM26" s="25">
        <f ca="1">IFERROR((1+'US Inflation'!$C27)*(1+('Black Market End of Year'!HM26-'Black Market End of Year'!HM25)/'Black Market End of Year'!HM25)-1,"Error")</f>
        <v>-0.22394366197183102</v>
      </c>
      <c r="HN26" s="25">
        <f ca="1">IFERROR((1+'US Inflation'!$C27)*(1+('Black Market End of Year'!HN26-'Black Market End of Year'!HN25)/'Black Market End of Year'!HN25)-1,"Error")</f>
        <v>0.22357624004898979</v>
      </c>
      <c r="HO26" s="25" t="str">
        <f ca="1">IFERROR((1+'US Inflation'!$C27)*(1+('Black Market End of Year'!HO26-'Black Market End of Year'!HO25)/'Black Market End of Year'!HO25)-1,"Error")</f>
        <v>Error</v>
      </c>
      <c r="HP26" s="25" t="str">
        <f ca="1">IFERROR((1+'US Inflation'!$C27)*(1+('Black Market End of Year'!HP26-'Black Market End of Year'!HP25)/'Black Market End of Year'!HP25)-1,"Error")</f>
        <v>Error</v>
      </c>
      <c r="HQ26" s="25" t="str">
        <f ca="1">IFERROR((1+'US Inflation'!$C27)*(1+('Black Market End of Year'!HQ26-'Black Market End of Year'!HQ25)/'Black Market End of Year'!HQ25)-1,"Error")</f>
        <v>Error</v>
      </c>
      <c r="HR26" s="25">
        <f ca="1">IFERROR((1+'US Inflation'!$C27)*(1+('Black Market End of Year'!HR26-'Black Market End of Year'!HR25)/'Black Market End of Year'!HR25)-1,"Error")</f>
        <v>0.16586037966932032</v>
      </c>
      <c r="HS26" s="25" t="str">
        <f ca="1">IFERROR((1+'US Inflation'!$C27)*(1+('Black Market End of Year'!HS26-'Black Market End of Year'!HS25)/'Black Market End of Year'!HS25)-1,"Error")</f>
        <v>Error</v>
      </c>
      <c r="HT26" s="25" t="str">
        <f ca="1">IFERROR((1+'US Inflation'!$C27)*(1+('Black Market End of Year'!HT26-'Black Market End of Year'!HT25)/'Black Market End of Year'!HT25)-1,"Error")</f>
        <v>Error</v>
      </c>
      <c r="HU26" s="25">
        <f ca="1">IFERROR((1+'US Inflation'!$C27)*(1+('Black Market End of Year'!HU26-'Black Market End of Year'!HU25)/'Black Market End of Year'!HU25)-1,"Error")</f>
        <v>4.1765178810707626E-2</v>
      </c>
      <c r="HV26" s="25">
        <f ca="1">IFERROR((1+'US Inflation'!$C27)*(1+('Black Market End of Year'!HV26-'Black Market End of Year'!HV25)/'Black Market End of Year'!HV25)-1,"Error")</f>
        <v>6.1971830985915632E-2</v>
      </c>
      <c r="HW26" s="25">
        <f ca="1">IFERROR((1+'US Inflation'!$C27)*(1+('Black Market End of Year'!HW26-'Black Market End of Year'!HW25)/'Black Market End of Year'!HW25)-1,"Error")</f>
        <v>0.20773267053300204</v>
      </c>
      <c r="HX26" s="25" t="str">
        <f ca="1">IFERROR((1+'US Inflation'!$C27)*(1+('Black Market End of Year'!HX26-'Black Market End of Year'!HX25)/'Black Market End of Year'!HX25)-1,"Error")</f>
        <v>Error</v>
      </c>
      <c r="HY26" s="25" t="str">
        <f ca="1">IFERROR((1+'US Inflation'!$C27)*(1+('Black Market End of Year'!HY26-'Black Market End of Year'!HY25)/'Black Market End of Year'!HY25)-1,"Error")</f>
        <v>Error</v>
      </c>
      <c r="HZ26" s="25" t="str">
        <f ca="1">IFERROR((1+'US Inflation'!$C27)*(1+('Black Market End of Year'!HZ26-'Black Market End of Year'!HZ25)/'Black Market End of Year'!HZ25)-1,"Error")</f>
        <v>Error</v>
      </c>
      <c r="IA26" s="25">
        <f ca="1">IFERROR((1+'US Inflation'!$C27)*(1+('Black Market End of Year'!IA26-'Black Market End of Year'!IA25)/'Black Market End of Year'!IA25)-1,"Error")</f>
        <v>6.1971830985915632E-2</v>
      </c>
      <c r="IB26" s="25" t="str">
        <f ca="1">IFERROR((1+'US Inflation'!$C27)*(1+('Black Market End of Year'!IB26-'Black Market End of Year'!IB25)/'Black Market End of Year'!IB25)-1,"Error")</f>
        <v>Error</v>
      </c>
      <c r="IC26" s="25" t="str">
        <f ca="1">IFERROR((1+'US Inflation'!$C27)*(1+('Black Market End of Year'!IC26-'Black Market End of Year'!IC25)/'Black Market End of Year'!IC25)-1,"Error")</f>
        <v>Error</v>
      </c>
      <c r="ID26" s="25" t="str">
        <f ca="1">IFERROR((1+'US Inflation'!$C27)*(1+('Black Market End of Year'!ID26-'Black Market End of Year'!ID25)/'Black Market End of Year'!ID25)-1,"Error")</f>
        <v>Error</v>
      </c>
      <c r="IE26" s="25" t="str">
        <f ca="1">IFERROR((1+'US Inflation'!$C27)*(1+('Black Market End of Year'!IE26-'Black Market End of Year'!IE25)/'Black Market End of Year'!IE25)-1,"Error")</f>
        <v>Error</v>
      </c>
      <c r="IF26" s="25" t="str">
        <f ca="1">IFERROR((1+'US Inflation'!$C27)*(1+('Black Market End of Year'!IF26-'Black Market End of Year'!IF25)/'Black Market End of Year'!IF25)-1,"Error")</f>
        <v>Error</v>
      </c>
      <c r="IG26" s="25" t="str">
        <f ca="1">IFERROR((1+'US Inflation'!$C27)*(1+('Black Market End of Year'!IG26-'Black Market End of Year'!IG25)/'Black Market End of Year'!IG25)-1,"Error")</f>
        <v>Error</v>
      </c>
      <c r="IH26" s="25" t="str">
        <f ca="1">IFERROR((1+'US Inflation'!$C27)*(1+('Black Market End of Year'!IH26-'Black Market End of Year'!IH25)/'Black Market End of Year'!IH25)-1,"Error")</f>
        <v>Error</v>
      </c>
    </row>
    <row r="27" spans="1:242" x14ac:dyDescent="0.25">
      <c r="A27" t="str">
        <f t="shared" ca="1" si="4"/>
        <v>1971</v>
      </c>
      <c r="B27" s="25">
        <f ca="1">IFERROR((1+'US Inflation'!$C28)*(1+('Black Market End of Year'!B27-'Black Market End of Year'!B26)/'Black Market End of Year'!B26)-1,"Error")</f>
        <v>-6.6343662317351892E-2</v>
      </c>
      <c r="C27" s="25">
        <f ca="1">IFERROR((1+'US Inflation'!$C28)*(1+('Black Market End of Year'!C27-'Black Market End of Year'!C26)/'Black Market End of Year'!C26)-1,"Error")</f>
        <v>-8.5057471264368023E-2</v>
      </c>
      <c r="D27" s="25">
        <f ca="1">IFERROR((1+'US Inflation'!$C28)*(1+('Black Market End of Year'!D27-'Black Market End of Year'!D26)/'Black Market End of Year'!D26)-1,"Error")</f>
        <v>-5.1794767158996891E-4</v>
      </c>
      <c r="E27" s="25">
        <f>IFERROR((1+'US Inflation'!$C28)*(1+('Black Market End of Year'!E27-'Black Market End of Year'!E26)/'Black Market End of Year'!E26)-1,"Error")</f>
        <v>5.5702917771883076E-2</v>
      </c>
      <c r="F27" s="25" t="str">
        <f ca="1">IFERROR((1+'US Inflation'!$C28)*(1+('Black Market End of Year'!F27-'Black Market End of Year'!F26)/'Black Market End of Year'!F26)-1,"Error")</f>
        <v>Error</v>
      </c>
      <c r="G27" s="25">
        <f ca="1">IFERROR((1+'US Inflation'!$C28)*(1+('Black Market End of Year'!G27-'Black Market End of Year'!G26)/'Black Market End of Year'!G26)-1,"Error")</f>
        <v>7.3061261711331094E-2</v>
      </c>
      <c r="H27" s="25" t="str">
        <f ca="1">IFERROR((1+'US Inflation'!$C28)*(1+('Black Market End of Year'!H27-'Black Market End of Year'!H26)/'Black Market End of Year'!H26)-1,"Error")</f>
        <v>Error</v>
      </c>
      <c r="I27" s="25" t="str">
        <f ca="1">IFERROR((1+'US Inflation'!$C28)*(1+('Black Market End of Year'!I27-'Black Market End of Year'!I26)/'Black Market End of Year'!I26)-1,"Error")</f>
        <v>Error</v>
      </c>
      <c r="J27" s="25">
        <f ca="1">IFERROR((1+'US Inflation'!$C28)*(1+('Black Market End of Year'!J27-'Black Market End of Year'!J26)/'Black Market End of Year'!J26)-1,"Error")</f>
        <v>1.4343834405242046</v>
      </c>
      <c r="K27" s="25" t="str">
        <f ca="1">IFERROR((1+'US Inflation'!$C28)*(1+('Black Market End of Year'!K27-'Black Market End of Year'!K26)/'Black Market End of Year'!K26)-1,"Error")</f>
        <v>Error</v>
      </c>
      <c r="L27" s="25" t="str">
        <f ca="1">IFERROR((1+'US Inflation'!$C28)*(1+('Black Market End of Year'!L27-'Black Market End of Year'!L26)/'Black Market End of Year'!L26)-1,"Error")</f>
        <v>Error</v>
      </c>
      <c r="M27" s="25">
        <f ca="1">IFERROR((1+'US Inflation'!$C28)*(1+('Black Market End of Year'!M27-'Black Market End of Year'!M26)/'Black Market End of Year'!M26)-1,"Error")</f>
        <v>-6.9235265027199899E-3</v>
      </c>
      <c r="N27" s="25">
        <f ca="1">IFERROR((1+'US Inflation'!$C28)*(1+('Black Market End of Year'!N27-'Black Market End of Year'!N26)/'Black Market End of Year'!N26)-1,"Error")</f>
        <v>-3.2443151090623568E-2</v>
      </c>
      <c r="O27" s="25" t="str">
        <f ca="1">IFERROR((1+'US Inflation'!$C28)*(1+('Black Market End of Year'!O27-'Black Market End of Year'!O26)/'Black Market End of Year'!O26)-1,"Error")</f>
        <v>Error</v>
      </c>
      <c r="P27" s="25" t="str">
        <f ca="1">IFERROR((1+'US Inflation'!$C28)*(1+('Black Market End of Year'!P27-'Black Market End of Year'!P26)/'Black Market End of Year'!P26)-1,"Error")</f>
        <v>Error</v>
      </c>
      <c r="Q27" s="25" t="str">
        <f ca="1">IFERROR((1+'US Inflation'!$C28)*(1+('Black Market End of Year'!Q27-'Black Market End of Year'!Q26)/'Black Market End of Year'!Q26)-1,"Error")</f>
        <v>Error</v>
      </c>
      <c r="R27" s="25" t="str">
        <f ca="1">IFERROR((1+'US Inflation'!$C28)*(1+('Black Market End of Year'!R27-'Black Market End of Year'!R26)/'Black Market End of Year'!R26)-1,"Error")</f>
        <v>Error</v>
      </c>
      <c r="S27" s="25" t="str">
        <f ca="1">IFERROR((1+'US Inflation'!$C28)*(1+('Black Market End of Year'!S27-'Black Market End of Year'!S26)/'Black Market End of Year'!S26)-1,"Error")</f>
        <v>Error</v>
      </c>
      <c r="T27" s="25" t="str">
        <f ca="1">IFERROR((1+'US Inflation'!$C28)*(1+('Black Market End of Year'!T27-'Black Market End of Year'!T26)/'Black Market End of Year'!T26)-1,"Error")</f>
        <v>Error</v>
      </c>
      <c r="U27" s="25">
        <f ca="1">IFERROR((1+'US Inflation'!$C28)*(1+('Black Market End of Year'!U27-'Black Market End of Year'!U26)/'Black Market End of Year'!U26)-1,"Error")</f>
        <v>-3.8916981202635981E-2</v>
      </c>
      <c r="V27" s="25" t="str">
        <f ca="1">IFERROR((1+'US Inflation'!$C28)*(1+('Black Market End of Year'!V27-'Black Market End of Year'!V26)/'Black Market End of Year'!V26)-1,"Error")</f>
        <v>Error</v>
      </c>
      <c r="W27" s="25">
        <f ca="1">IFERROR((1+'US Inflation'!$C28)*(1+('Black Market End of Year'!W27-'Black Market End of Year'!W26)/'Black Market End of Year'!W26)-1,"Error")</f>
        <v>2.5380226322917476E-3</v>
      </c>
      <c r="X27" s="25" t="str">
        <f ca="1">IFERROR((1+'US Inflation'!$C28)*(1+('Black Market End of Year'!X27-'Black Market End of Year'!X26)/'Black Market End of Year'!X26)-1,"Error")</f>
        <v>Error</v>
      </c>
      <c r="Y27" s="25" t="str">
        <f ca="1">IFERROR((1+'US Inflation'!$C28)*(1+('Black Market End of Year'!Y27-'Black Market End of Year'!Y26)/'Black Market End of Year'!Y26)-1,"Error")</f>
        <v>Error</v>
      </c>
      <c r="Z27" s="25">
        <f ca="1">IFERROR((1+'US Inflation'!$C28)*(1+('Black Market End of Year'!Z27-'Black Market End of Year'!Z26)/'Black Market End of Year'!Z26)-1,"Error")</f>
        <v>4.2506631299734421E-2</v>
      </c>
      <c r="AA27" s="25" t="str">
        <f ca="1">IFERROR((1+'US Inflation'!$C28)*(1+('Black Market End of Year'!AA27-'Black Market End of Year'!AA26)/'Black Market End of Year'!AA26)-1,"Error")</f>
        <v>Error</v>
      </c>
      <c r="AB27" s="25" t="str">
        <f ca="1">IFERROR((1+'US Inflation'!$C28)*(1+('Black Market End of Year'!AB27-'Black Market End of Year'!AB26)/'Black Market End of Year'!AB26)-1,"Error")</f>
        <v>Error</v>
      </c>
      <c r="AC27" s="25">
        <f ca="1">IFERROR((1+'US Inflation'!$C28)*(1+('Black Market End of Year'!AC27-'Black Market End of Year'!AC26)/'Black Market End of Year'!AC26)-1,"Error")</f>
        <v>0.30169194715562297</v>
      </c>
      <c r="AD27" s="25" t="str">
        <f ca="1">IFERROR((1+'US Inflation'!$C28)*(1+('Black Market End of Year'!AD27-'Black Market End of Year'!AD26)/'Black Market End of Year'!AD26)-1,"Error")</f>
        <v>Error</v>
      </c>
      <c r="AE27" s="25" t="str">
        <f ca="1">IFERROR((1+'US Inflation'!$C28)*(1+('Black Market End of Year'!AE27-'Black Market End of Year'!AE26)/'Black Market End of Year'!AE26)-1,"Error")</f>
        <v>Error</v>
      </c>
      <c r="AF27" s="25" t="str">
        <f ca="1">IFERROR((1+'US Inflation'!$C28)*(1+('Black Market End of Year'!AF27-'Black Market End of Year'!AF26)/'Black Market End of Year'!AF26)-1,"Error")</f>
        <v>Error</v>
      </c>
      <c r="AG27" s="25">
        <f ca="1">IFERROR((1+'US Inflation'!$C28)*(1+('Black Market End of Year'!AG27-'Black Market End of Year'!AG26)/'Black Market End of Year'!AG26)-1,"Error")</f>
        <v>-9.0013822990996362E-2</v>
      </c>
      <c r="AH27" s="25">
        <f ca="1">IFERROR((1+'US Inflation'!$C28)*(1+('Black Market End of Year'!AH27-'Black Market End of Year'!AH26)/'Black Market End of Year'!AH26)-1,"Error")</f>
        <v>2.5380226322917476E-3</v>
      </c>
      <c r="AI27" s="25" t="str">
        <f ca="1">IFERROR((1+'US Inflation'!$C28)*(1+('Black Market End of Year'!AI27-'Black Market End of Year'!AI26)/'Black Market End of Year'!AI26)-1,"Error")</f>
        <v>Error</v>
      </c>
      <c r="AJ27" s="25">
        <f ca="1">IFERROR((1+'US Inflation'!$C28)*(1+('Black Market End of Year'!AJ27-'Black Market End of Year'!AJ26)/'Black Market End of Year'!AJ26)-1,"Error")</f>
        <v>2.4992400083450055</v>
      </c>
      <c r="AK27" s="25">
        <f ca="1">IFERROR((1+'US Inflation'!$C28)*(1+('Black Market End of Year'!AK27-'Black Market End of Year'!AK26)/'Black Market End of Year'!AK26)-1,"Error")</f>
        <v>2.5380226322917476E-3</v>
      </c>
      <c r="AL27" s="25">
        <f ca="1">IFERROR((1+'US Inflation'!$C28)*(1+('Black Market End of Year'!AL27-'Black Market End of Year'!AL26)/'Black Market End of Year'!AL26)-1,"Error")</f>
        <v>4.4227886056971144E-2</v>
      </c>
      <c r="AM27" s="25" t="str">
        <f ca="1">IFERROR((1+'US Inflation'!$C28)*(1+('Black Market End of Year'!AM27-'Black Market End of Year'!AM26)/'Black Market End of Year'!AM26)-1,"Error")</f>
        <v>Error</v>
      </c>
      <c r="AN27" s="25" t="str">
        <f ca="1">IFERROR((1+'US Inflation'!$C28)*(1+('Black Market End of Year'!AN27-'Black Market End of Year'!AN26)/'Black Market End of Year'!AN26)-1,"Error")</f>
        <v>Error</v>
      </c>
      <c r="AO27" s="25">
        <f ca="1">IFERROR((1+'US Inflation'!$C28)*(1+('Black Market End of Year'!AO27-'Black Market End of Year'!AO26)/'Black Market End of Year'!AO26)-1,"Error")</f>
        <v>2.5380226322917476E-3</v>
      </c>
      <c r="AP27" s="25">
        <f ca="1">IFERROR((1+'US Inflation'!$C28)*(1+('Black Market End of Year'!AP27-'Black Market End of Year'!AP26)/'Black Market End of Year'!AP26)-1,"Error")</f>
        <v>2.5380226322917476E-3</v>
      </c>
      <c r="AQ27" s="25">
        <f ca="1">IFERROR((1+'US Inflation'!$C28)*(1+('Black Market End of Year'!AQ27-'Black Market End of Year'!AQ26)/'Black Market End of Year'!AQ26)-1,"Error")</f>
        <v>1.8164645699128452</v>
      </c>
      <c r="AR27" s="25">
        <f ca="1">IFERROR((1+'US Inflation'!$C28)*(1+('Black Market End of Year'!AR27-'Black Market End of Year'!AR26)/'Black Market End of Year'!AR26)-1,"Error")</f>
        <v>-4.736866887448421E-2</v>
      </c>
      <c r="AS27" s="25" t="str">
        <f ca="1">IFERROR((1+'US Inflation'!$C28)*(1+('Black Market End of Year'!AS27-'Black Market End of Year'!AS26)/'Black Market End of Year'!AS26)-1,"Error")</f>
        <v>Error</v>
      </c>
      <c r="AT27" s="25" t="str">
        <f ca="1">IFERROR((1+'US Inflation'!$C28)*(1+('Black Market End of Year'!AT27-'Black Market End of Year'!AT26)/'Black Market End of Year'!AT26)-1,"Error")</f>
        <v>Error</v>
      </c>
      <c r="AU27" s="25">
        <f ca="1">IFERROR((1+'US Inflation'!$C28)*(1+('Black Market End of Year'!AU27-'Black Market End of Year'!AU26)/'Black Market End of Year'!AU26)-1,"Error")</f>
        <v>3.9950197585665315E-3</v>
      </c>
      <c r="AV27" s="25" t="str">
        <f ca="1">IFERROR((1+'US Inflation'!$C28)*(1+('Black Market End of Year'!AV27-'Black Market End of Year'!AV26)/'Black Market End of Year'!AV26)-1,"Error")</f>
        <v>Error</v>
      </c>
      <c r="AW27" s="25">
        <f ca="1">IFERROR((1+'US Inflation'!$C28)*(1+('Black Market End of Year'!AW27-'Black Market End of Year'!AW26)/'Black Market End of Year'!AW26)-1,"Error")</f>
        <v>2.5380226322917476E-3</v>
      </c>
      <c r="AX27" s="25">
        <f ca="1">IFERROR((1+'US Inflation'!$C28)*(1+('Black Market End of Year'!AX27-'Black Market End of Year'!AX26)/'Black Market End of Year'!AX26)-1,"Error")</f>
        <v>6.2648331704592719E-2</v>
      </c>
      <c r="AY27" s="25">
        <f ca="1">IFERROR((1+'US Inflation'!$C28)*(1+('Black Market End of Year'!AY27-'Black Market End of Year'!AY26)/'Black Market End of Year'!AY26)-1,"Error")</f>
        <v>-1.8817288188485048E-2</v>
      </c>
      <c r="AZ27" s="25">
        <f ca="1">IFERROR((1+'US Inflation'!$C28)*(1+('Black Market End of Year'!AZ27-'Black Market End of Year'!AZ26)/'Black Market End of Year'!AZ26)-1,"Error")</f>
        <v>0.73324359634189751</v>
      </c>
      <c r="BA27" s="25">
        <f ca="1">IFERROR((1+'US Inflation'!$C28)*(1+('Black Market End of Year'!BA27-'Black Market End of Year'!BA26)/'Black Market End of Year'!BA26)-1,"Error")</f>
        <v>2.5380226322917476E-3</v>
      </c>
      <c r="BB27" s="25" t="str">
        <f ca="1">IFERROR((1+'US Inflation'!$C28)*(1+('Black Market End of Year'!BB27-'Black Market End of Year'!BB26)/'Black Market End of Year'!BB26)-1,"Error")</f>
        <v>Error</v>
      </c>
      <c r="BC27" s="25">
        <f ca="1">IFERROR((1+'US Inflation'!$C28)*(1+('Black Market End of Year'!BC27-'Black Market End of Year'!BC26)/'Black Market End of Year'!BC26)-1,"Error")</f>
        <v>0.46290261462675231</v>
      </c>
      <c r="BD27" s="25">
        <f ca="1">IFERROR((1+'US Inflation'!$C28)*(1+('Black Market End of Year'!BD27-'Black Market End of Year'!BD26)/'Black Market End of Year'!BD26)-1,"Error")</f>
        <v>-7.3868980312175037E-3</v>
      </c>
      <c r="BE27" s="25" t="str">
        <f ca="1">IFERROR((1+'US Inflation'!$C28)*(1+('Black Market End of Year'!BE27-'Black Market End of Year'!BE26)/'Black Market End of Year'!BE26)-1,"Error")</f>
        <v>Error</v>
      </c>
      <c r="BF27" s="25">
        <f ca="1">IFERROR((1+'US Inflation'!$C28)*(1+('Black Market End of Year'!BF27-'Black Market End of Year'!BF26)/'Black Market End of Year'!BF26)-1,"Error")</f>
        <v>-0.11348024212745711</v>
      </c>
      <c r="BG27" s="25">
        <f ca="1">IFERROR((1+'US Inflation'!$C28)*(1+('Black Market End of Year'!BG27-'Black Market End of Year'!BG26)/'Black Market End of Year'!BG26)-1,"Error")</f>
        <v>-3.1626539369330464E-3</v>
      </c>
      <c r="BH27" s="25" t="str">
        <f ca="1">IFERROR((1+'US Inflation'!$C28)*(1+('Black Market End of Year'!BH27-'Black Market End of Year'!BH26)/'Black Market End of Year'!BH26)-1,"Error")</f>
        <v>Error</v>
      </c>
      <c r="BI27" s="25" t="str">
        <f ca="1">IFERROR((1+'US Inflation'!$C28)*(1+('Black Market End of Year'!BI27-'Black Market End of Year'!BI26)/'Black Market End of Year'!BI26)-1,"Error")</f>
        <v>Error</v>
      </c>
      <c r="BJ27" s="25">
        <f ca="1">IFERROR((1+'US Inflation'!$C28)*(1+('Black Market End of Year'!BJ27-'Black Market End of Year'!BJ26)/'Black Market End of Year'!BJ26)-1,"Error")</f>
        <v>5.5702917771883076E-2</v>
      </c>
      <c r="BK27" s="25">
        <f ca="1">IFERROR((1+'US Inflation'!$C28)*(1+('Black Market End of Year'!BK27-'Black Market End of Year'!BK26)/'Black Market End of Year'!BK26)-1,"Error")</f>
        <v>2.9773372423099964E-2</v>
      </c>
      <c r="BL27" s="25">
        <f ca="1">IFERROR((1+'US Inflation'!$C28)*(1+('Black Market End of Year'!BL27-'Black Market End of Year'!BL26)/'Black Market End of Year'!BL26)-1,"Error")</f>
        <v>0.10368941403424103</v>
      </c>
      <c r="BM27" s="25">
        <f ca="1">IFERROR((1+'US Inflation'!$C28)*(1+('Black Market End of Year'!BM27-'Black Market End of Year'!BM26)/'Black Market End of Year'!BM26)-1,"Error")</f>
        <v>5.5702917771883076E-2</v>
      </c>
      <c r="BN27" s="25" t="str">
        <f ca="1">IFERROR((1+'US Inflation'!$C28)*(1+('Black Market End of Year'!BN27-'Black Market End of Year'!BN26)/'Black Market End of Year'!BN26)-1,"Error")</f>
        <v>Error</v>
      </c>
      <c r="BO27" s="25" t="str">
        <f ca="1">IFERROR((1+'US Inflation'!$C28)*(1+('Black Market End of Year'!BO27-'Black Market End of Year'!BO26)/'Black Market End of Year'!BO26)-1,"Error")</f>
        <v>Error</v>
      </c>
      <c r="BP27" s="25" t="str">
        <f ca="1">IFERROR((1+'US Inflation'!$C28)*(1+('Black Market End of Year'!BP27-'Black Market End of Year'!BP26)/'Black Market End of Year'!BP26)-1,"Error")</f>
        <v>Error</v>
      </c>
      <c r="BQ27" s="25">
        <f ca="1">IFERROR((1+'US Inflation'!$C28)*(1+('Black Market End of Year'!BQ27-'Black Market End of Year'!BQ26)/'Black Market End of Year'!BQ26)-1,"Error")</f>
        <v>2.3711920263644215E-2</v>
      </c>
      <c r="BR27" s="25" t="str">
        <f ca="1">IFERROR((1+'US Inflation'!$C28)*(1+('Black Market End of Year'!BR27-'Black Market End of Year'!BR26)/'Black Market End of Year'!BR26)-1,"Error")</f>
        <v>Error</v>
      </c>
      <c r="BS27" s="25" t="str">
        <f ca="1">IFERROR((1+'US Inflation'!$C28)*(1+('Black Market End of Year'!BS27-'Black Market End of Year'!BS26)/'Black Market End of Year'!BS26)-1,"Error")</f>
        <v>Error</v>
      </c>
      <c r="BT27" s="25" t="str">
        <f ca="1">IFERROR((1+'US Inflation'!$C28)*(1+('Black Market End of Year'!BT27-'Black Market End of Year'!BT26)/'Black Market End of Year'!BT26)-1,"Error")</f>
        <v>Error</v>
      </c>
      <c r="BU27" s="25" t="str">
        <f ca="1">IFERROR((1+'US Inflation'!$C28)*(1+('Black Market End of Year'!BU27-'Black Market End of Year'!BU26)/'Black Market End of Year'!BU26)-1,"Error")</f>
        <v>Error</v>
      </c>
      <c r="BV27" s="25">
        <f ca="1">IFERROR((1+'US Inflation'!$C28)*(1+('Black Market End of Year'!BV27-'Black Market End of Year'!BV26)/'Black Market End of Year'!BV26)-1,"Error")</f>
        <v>5.1900866447374572E-2</v>
      </c>
      <c r="BW27" s="25">
        <f ca="1">IFERROR((1+'US Inflation'!$C28)*(1+('Black Market End of Year'!BW27-'Black Market End of Year'!BW26)/'Black Market End of Year'!BW26)-1,"Error")</f>
        <v>-1.5684882555245805E-3</v>
      </c>
      <c r="BX27" s="25" t="str">
        <f ca="1">IFERROR((1+'US Inflation'!$C28)*(1+('Black Market End of Year'!BX27-'Black Market End of Year'!BX26)/'Black Market End of Year'!BX26)-1,"Error")</f>
        <v>Error</v>
      </c>
      <c r="BY27" s="25" t="str">
        <f ca="1">IFERROR((1+'US Inflation'!$C28)*(1+('Black Market End of Year'!BY27-'Black Market End of Year'!BY26)/'Black Market End of Year'!BY26)-1,"Error")</f>
        <v>Error</v>
      </c>
      <c r="BZ27" s="25">
        <f ca="1">IFERROR((1+'US Inflation'!$C28)*(1+('Black Market End of Year'!BZ27-'Black Market End of Year'!BZ26)/'Black Market End of Year'!BZ26)-1,"Error")</f>
        <v>2.5380226322917476E-3</v>
      </c>
      <c r="CA27" s="25" t="str">
        <f ca="1">IFERROR((1+'US Inflation'!$C28)*(1+('Black Market End of Year'!CA27-'Black Market End of Year'!CA26)/'Black Market End of Year'!CA26)-1,"Error")</f>
        <v>Error</v>
      </c>
      <c r="CB27" s="25" t="str">
        <f ca="1">IFERROR((1+'US Inflation'!$C28)*(1+('Black Market End of Year'!CB27-'Black Market End of Year'!CB26)/'Black Market End of Year'!CB26)-1,"Error")</f>
        <v>Error</v>
      </c>
      <c r="CC27" s="25">
        <f ca="1">IFERROR((1+'US Inflation'!$C28)*(1+('Black Market End of Year'!CC27-'Black Market End of Year'!CC26)/'Black Market End of Year'!CC26)-1,"Error")</f>
        <v>-5.4507826391115732E-2</v>
      </c>
      <c r="CD27" s="25">
        <f ca="1">IFERROR((1+'US Inflation'!$C28)*(1+('Black Market End of Year'!CD27-'Black Market End of Year'!CD26)/'Black Market End of Year'!CD26)-1,"Error")</f>
        <v>0.13248131179165612</v>
      </c>
      <c r="CE27" s="25" t="str">
        <f ca="1">IFERROR((1+'US Inflation'!$C28)*(1+('Black Market End of Year'!CE27-'Black Market End of Year'!CE26)/'Black Market End of Year'!CE26)-1,"Error")</f>
        <v>Error</v>
      </c>
      <c r="CF27" s="25">
        <f ca="1">IFERROR((1+'US Inflation'!$C28)*(1+('Black Market End of Year'!CF27-'Black Market End of Year'!CF26)/'Black Market End of Year'!CF26)-1,"Error")</f>
        <v>6.5853907365843511E-2</v>
      </c>
      <c r="CG27" s="25" t="str">
        <f ca="1">IFERROR((1+'US Inflation'!$C28)*(1+('Black Market End of Year'!CG27-'Black Market End of Year'!CG26)/'Black Market End of Year'!CG26)-1,"Error")</f>
        <v>Error</v>
      </c>
      <c r="CH27" s="25" t="str">
        <f ca="1">IFERROR((1+'US Inflation'!$C28)*(1+('Black Market End of Year'!CH27-'Black Market End of Year'!CH26)/'Black Market End of Year'!CH26)-1,"Error")</f>
        <v>Error</v>
      </c>
      <c r="CI27" s="25" t="str">
        <f ca="1">IFERROR((1+'US Inflation'!$C28)*(1+('Black Market End of Year'!CI27-'Black Market End of Year'!CI26)/'Black Market End of Year'!CI26)-1,"Error")</f>
        <v>Error</v>
      </c>
      <c r="CJ27" s="25" t="str">
        <f ca="1">IFERROR((1+'US Inflation'!$C28)*(1+('Black Market End of Year'!CJ27-'Black Market End of Year'!CJ26)/'Black Market End of Year'!CJ26)-1,"Error")</f>
        <v>Error</v>
      </c>
      <c r="CK27" s="25" t="str">
        <f ca="1">IFERROR((1+'US Inflation'!$C28)*(1+('Black Market End of Year'!CK27-'Black Market End of Year'!CK26)/'Black Market End of Year'!CK26)-1,"Error")</f>
        <v>Error</v>
      </c>
      <c r="CL27" s="25" t="str">
        <f ca="1">IFERROR((1+'US Inflation'!$C28)*(1+('Black Market End of Year'!CL27-'Black Market End of Year'!CL26)/'Black Market End of Year'!CL26)-1,"Error")</f>
        <v>Error</v>
      </c>
      <c r="CM27" s="25">
        <f ca="1">IFERROR((1+'US Inflation'!$C28)*(1+('Black Market End of Year'!CM27-'Black Market End of Year'!CM26)/'Black Market End of Year'!CM26)-1,"Error")</f>
        <v>0.17300324196875905</v>
      </c>
      <c r="CN27" s="25" t="str">
        <f ca="1">IFERROR((1+'US Inflation'!$C28)*(1+('Black Market End of Year'!CN27-'Black Market End of Year'!CN26)/'Black Market End of Year'!CN26)-1,"Error")</f>
        <v>Error</v>
      </c>
      <c r="CO27" s="25" t="str">
        <f ca="1">IFERROR((1+'US Inflation'!$C28)*(1+('Black Market End of Year'!CO27-'Black Market End of Year'!CO26)/'Black Market End of Year'!CO26)-1,"Error")</f>
        <v>Error</v>
      </c>
      <c r="CP27" s="25">
        <f ca="1">IFERROR((1+'US Inflation'!$C28)*(1+('Black Market End of Year'!CP27-'Black Market End of Year'!CP26)/'Black Market End of Year'!CP26)-1,"Error")</f>
        <v>5.5702917771883076E-2</v>
      </c>
      <c r="CQ27" s="25">
        <f ca="1">IFERROR((1+'US Inflation'!$C28)*(1+('Black Market End of Year'!CQ27-'Black Market End of Year'!CQ26)/'Black Market End of Year'!CQ26)-1,"Error")</f>
        <v>5.5702917771883076E-2</v>
      </c>
      <c r="CR27" s="25">
        <f ca="1">IFERROR((1+'US Inflation'!$C28)*(1+('Black Market End of Year'!CR27-'Black Market End of Year'!CR26)/'Black Market End of Year'!CR26)-1,"Error")</f>
        <v>1.0123638838475335E-2</v>
      </c>
      <c r="CS27" s="25">
        <f ca="1">IFERROR((1+'US Inflation'!$C28)*(1+('Black Market End of Year'!CS27-'Black Market End of Year'!CS26)/'Black Market End of Year'!CS26)-1,"Error")</f>
        <v>-4.517536103743014E-2</v>
      </c>
      <c r="CT27" s="25">
        <f ca="1">IFERROR((1+'US Inflation'!$C28)*(1+('Black Market End of Year'!CT27-'Black Market End of Year'!CT26)/'Black Market End of Year'!CT26)-1,"Error")</f>
        <v>7.0603063501021079E-2</v>
      </c>
      <c r="CU27" s="25">
        <f ca="1">IFERROR((1+'US Inflation'!$C28)*(1+('Black Market End of Year'!CU27-'Black Market End of Year'!CU26)/'Black Market End of Year'!CU26)-1,"Error")</f>
        <v>0.14064453184548298</v>
      </c>
      <c r="CV27" s="25">
        <f ca="1">IFERROR((1+'US Inflation'!$C28)*(1+('Black Market End of Year'!CV27-'Black Market End of Year'!CV26)/'Black Market End of Year'!CV26)-1,"Error")</f>
        <v>0.13208452422566275</v>
      </c>
      <c r="CW27" s="25">
        <f ca="1">IFERROR((1+'US Inflation'!$C28)*(1+('Black Market End of Year'!CW27-'Black Market End of Year'!CW26)/'Black Market End of Year'!CW26)-1,"Error")</f>
        <v>5.1744031830238679E-2</v>
      </c>
      <c r="CX27" s="25">
        <f ca="1">IFERROR((1+'US Inflation'!$C28)*(1+('Black Market End of Year'!CX27-'Black Market End of Year'!CX26)/'Black Market End of Year'!CX26)-1,"Error")</f>
        <v>-1.9615273164970137E-3</v>
      </c>
      <c r="CY27" s="25">
        <f ca="1">IFERROR((1+'US Inflation'!$C28)*(1+('Black Market End of Year'!CY27-'Black Market End of Year'!CY26)/'Black Market End of Year'!CY26)-1,"Error")</f>
        <v>-1.8817288188484826E-2</v>
      </c>
      <c r="CZ27" s="25" t="str">
        <f ca="1">IFERROR((1+'US Inflation'!$C28)*(1+('Black Market End of Year'!CZ27-'Black Market End of Year'!CZ26)/'Black Market End of Year'!CZ26)-1,"Error")</f>
        <v>Error</v>
      </c>
      <c r="DA27" s="25">
        <f ca="1">IFERROR((1+'US Inflation'!$C28)*(1+('Black Market End of Year'!DA27-'Black Market End of Year'!DA26)/'Black Market End of Year'!DA26)-1,"Error")</f>
        <v>0.3124955193920711</v>
      </c>
      <c r="DB27" s="25">
        <f ca="1">IFERROR((1+'US Inflation'!$C28)*(1+('Black Market End of Year'!DB27-'Black Market End of Year'!DB26)/'Black Market End of Year'!DB26)-1,"Error")</f>
        <v>5.4313502589362628E-3</v>
      </c>
      <c r="DC27" s="25">
        <f ca="1">IFERROR((1+'US Inflation'!$C28)*(1+('Black Market End of Year'!DC27-'Black Market End of Year'!DC26)/'Black Market End of Year'!DC26)-1,"Error")</f>
        <v>3.1979256698357661E-2</v>
      </c>
      <c r="DD27" s="25">
        <f ca="1">IFERROR((1+'US Inflation'!$C28)*(1+('Black Market End of Year'!DD27-'Black Market End of Year'!DD26)/'Black Market End of Year'!DD26)-1,"Error")</f>
        <v>-0.13043417562473836</v>
      </c>
      <c r="DE27" s="25" t="str">
        <f ca="1">IFERROR((1+'US Inflation'!$C28)*(1+('Black Market End of Year'!DE27-'Black Market End of Year'!DE26)/'Black Market End of Year'!DE26)-1,"Error")</f>
        <v>Error</v>
      </c>
      <c r="DF27" s="25">
        <f ca="1">IFERROR((1+'US Inflation'!$C28)*(1+('Black Market End of Year'!DF27-'Black Market End of Year'!DF26)/'Black Market End of Year'!DF26)-1,"Error")</f>
        <v>5.1642521934298857E-2</v>
      </c>
      <c r="DG27" s="25" t="str">
        <f ca="1">IFERROR((1+'US Inflation'!$C28)*(1+('Black Market End of Year'!DG27-'Black Market End of Year'!DG26)/'Black Market End of Year'!DG26)-1,"Error")</f>
        <v>Error</v>
      </c>
      <c r="DH27" s="25">
        <f ca="1">IFERROR((1+'US Inflation'!$C28)*(1+('Black Market End of Year'!DH27-'Black Market End of Year'!DH26)/'Black Market End of Year'!DH26)-1,"Error")</f>
        <v>-1.4677276746242418E-2</v>
      </c>
      <c r="DI27" s="25" t="str">
        <f ca="1">IFERROR((1+'US Inflation'!$C28)*(1+('Black Market End of Year'!DI27-'Black Market End of Year'!DI26)/'Black Market End of Year'!DI26)-1,"Error")</f>
        <v>Error</v>
      </c>
      <c r="DJ27" s="25" t="str">
        <f ca="1">IFERROR((1+'US Inflation'!$C28)*(1+('Black Market End of Year'!DJ27-'Black Market End of Year'!DJ26)/'Black Market End of Year'!DJ26)-1,"Error")</f>
        <v>Error</v>
      </c>
      <c r="DK27" s="25">
        <f ca="1">IFERROR((1+'US Inflation'!$C28)*(1+('Black Market End of Year'!DK27-'Black Market End of Year'!DK26)/'Black Market End of Year'!DK26)-1,"Error")</f>
        <v>0.20850202429149789</v>
      </c>
      <c r="DL27" s="25" t="str">
        <f ca="1">IFERROR((1+'US Inflation'!$C28)*(1+('Black Market End of Year'!DL27-'Black Market End of Year'!DL26)/'Black Market End of Year'!DL26)-1,"Error")</f>
        <v>Error</v>
      </c>
      <c r="DM27" s="25">
        <f ca="1">IFERROR((1+'US Inflation'!$C28)*(1+('Black Market End of Year'!DM27-'Black Market End of Year'!DM26)/'Black Market End of Year'!DM26)-1,"Error")</f>
        <v>-1.5388187801981257E-2</v>
      </c>
      <c r="DN27" s="25" t="str">
        <f ca="1">IFERROR((1+'US Inflation'!$C28)*(1+('Black Market End of Year'!DN27-'Black Market End of Year'!DN26)/'Black Market End of Year'!DN26)-1,"Error")</f>
        <v>Error</v>
      </c>
      <c r="DO27" s="25">
        <f ca="1">IFERROR((1+'US Inflation'!$C28)*(1+('Black Market End of Year'!DO27-'Black Market End of Year'!DO26)/'Black Market End of Year'!DO26)-1,"Error")</f>
        <v>0.13761090277142585</v>
      </c>
      <c r="DP27" s="25" t="str">
        <f ca="1">IFERROR((1+'US Inflation'!$C28)*(1+('Black Market End of Year'!DP27-'Black Market End of Year'!DP26)/'Black Market End of Year'!DP26)-1,"Error")</f>
        <v>Error</v>
      </c>
      <c r="DQ27" s="25">
        <f ca="1">IFERROR((1+'US Inflation'!$C28)*(1+('Black Market End of Year'!DQ27-'Black Market End of Year'!DQ26)/'Black Market End of Year'!DQ26)-1,"Error")</f>
        <v>1.1783073735148308E-2</v>
      </c>
      <c r="DR27" s="25" t="str">
        <f ca="1">IFERROR((1+'US Inflation'!$C28)*(1+('Black Market End of Year'!DR27-'Black Market End of Year'!DR26)/'Black Market End of Year'!DR26)-1,"Error")</f>
        <v>Error</v>
      </c>
      <c r="DS27" s="25" t="str">
        <f ca="1">IFERROR((1+'US Inflation'!$C28)*(1+('Black Market End of Year'!DS27-'Black Market End of Year'!DS26)/'Black Market End of Year'!DS26)-1,"Error")</f>
        <v>Error</v>
      </c>
      <c r="DT27" s="25">
        <f ca="1">IFERROR((1+'US Inflation'!$C28)*(1+('Black Market End of Year'!DT27-'Black Market End of Year'!DT26)/'Black Market End of Year'!DT26)-1,"Error")</f>
        <v>-4.9867374005305276E-2</v>
      </c>
      <c r="DU27" s="25" t="str">
        <f ca="1">IFERROR((1+'US Inflation'!$C28)*(1+('Black Market End of Year'!DU27-'Black Market End of Year'!DU26)/'Black Market End of Year'!DU26)-1,"Error")</f>
        <v>Error</v>
      </c>
      <c r="DV27" s="25" t="str">
        <f ca="1">IFERROR((1+'US Inflation'!$C28)*(1+('Black Market End of Year'!DV27-'Black Market End of Year'!DV26)/'Black Market End of Year'!DV26)-1,"Error")</f>
        <v>Error</v>
      </c>
      <c r="DW27" s="25">
        <f ca="1">IFERROR((1+'US Inflation'!$C28)*(1+('Black Market End of Year'!DW27-'Black Market End of Year'!DW26)/'Black Market End of Year'!DW26)-1,"Error")</f>
        <v>-3.8916981202635981E-2</v>
      </c>
      <c r="DX27" s="25" t="str">
        <f ca="1">IFERROR((1+'US Inflation'!$C28)*(1+('Black Market End of Year'!DX27-'Black Market End of Year'!DX26)/'Black Market End of Year'!DX26)-1,"Error")</f>
        <v>Error</v>
      </c>
      <c r="DY27" s="25" t="str">
        <f ca="1">IFERROR((1+'US Inflation'!$C28)*(1+('Black Market End of Year'!DY27-'Black Market End of Year'!DY26)/'Black Market End of Year'!DY26)-1,"Error")</f>
        <v>Error</v>
      </c>
      <c r="DZ27" s="25" t="str">
        <f ca="1">IFERROR((1+'US Inflation'!$C28)*(1+('Black Market End of Year'!DZ27-'Black Market End of Year'!DZ26)/'Black Market End of Year'!DZ26)-1,"Error")</f>
        <v>Error</v>
      </c>
      <c r="EA27" s="25">
        <f ca="1">IFERROR((1+'US Inflation'!$C28)*(1+('Black Market End of Year'!EA27-'Black Market End of Year'!EA26)/'Black Market End of Year'!EA26)-1,"Error")</f>
        <v>0.26684350132625956</v>
      </c>
      <c r="EB27" s="25">
        <f ca="1">IFERROR((1+'US Inflation'!$C28)*(1+('Black Market End of Year'!EB27-'Black Market End of Year'!EB26)/'Black Market End of Year'!EB26)-1,"Error")</f>
        <v>3.8675451356207535E-2</v>
      </c>
      <c r="EC27" s="25" t="str">
        <f ca="1">IFERROR((1+'US Inflation'!$C28)*(1+('Black Market End of Year'!EC27-'Black Market End of Year'!EC26)/'Black Market End of Year'!EC26)-1,"Error")</f>
        <v>Error</v>
      </c>
      <c r="ED27" s="25" t="str">
        <f ca="1">IFERROR((1+'US Inflation'!$C28)*(1+('Black Market End of Year'!ED27-'Black Market End of Year'!ED26)/'Black Market End of Year'!ED26)-1,"Error")</f>
        <v>Error</v>
      </c>
      <c r="EE27" s="25" t="str">
        <f ca="1">IFERROR((1+'US Inflation'!$C28)*(1+('Black Market End of Year'!EE27-'Black Market End of Year'!EE26)/'Black Market End of Year'!EE26)-1,"Error")</f>
        <v>Error</v>
      </c>
      <c r="EF27" s="25" t="str">
        <f ca="1">IFERROR((1+'US Inflation'!$C28)*(1+('Black Market End of Year'!EF27-'Black Market End of Year'!EF26)/'Black Market End of Year'!EF26)-1,"Error")</f>
        <v>Error</v>
      </c>
      <c r="EG27" s="25" t="str">
        <f ca="1">IFERROR((1+'US Inflation'!$C28)*(1+('Black Market End of Year'!EG27-'Black Market End of Year'!EG26)/'Black Market End of Year'!EG26)-1,"Error")</f>
        <v>Error</v>
      </c>
      <c r="EH27" s="25">
        <f ca="1">IFERROR((1+'US Inflation'!$C28)*(1+('Black Market End of Year'!EH27-'Black Market End of Year'!EH26)/'Black Market End of Year'!EH26)-1,"Error")</f>
        <v>2.5380226322917476E-3</v>
      </c>
      <c r="EI27" s="25" t="str">
        <f ca="1">IFERROR((1+'US Inflation'!$C28)*(1+('Black Market End of Year'!EI27-'Black Market End of Year'!EI26)/'Black Market End of Year'!EI26)-1,"Error")</f>
        <v>Error</v>
      </c>
      <c r="EJ27" s="25" t="str">
        <f ca="1">IFERROR((1+'US Inflation'!$C28)*(1+('Black Market End of Year'!EJ27-'Black Market End of Year'!EJ26)/'Black Market End of Year'!EJ26)-1,"Error")</f>
        <v>Error</v>
      </c>
      <c r="EK27" s="25">
        <f ca="1">IFERROR((1+'US Inflation'!$C28)*(1+('Black Market End of Year'!EK27-'Black Market End of Year'!EK26)/'Black Market End of Year'!EK26)-1,"Error")</f>
        <v>5.6548156296920782E-2</v>
      </c>
      <c r="EL27" s="25" t="str">
        <f ca="1">IFERROR((1+'US Inflation'!$C28)*(1+('Black Market End of Year'!EL27-'Black Market End of Year'!EL26)/'Black Market End of Year'!EL26)-1,"Error")</f>
        <v>Error</v>
      </c>
      <c r="EM27" s="25" t="str">
        <f ca="1">IFERROR((1+'US Inflation'!$C28)*(1+('Black Market End of Year'!EM27-'Black Market End of Year'!EM26)/'Black Market End of Year'!EM26)-1,"Error")</f>
        <v>Error</v>
      </c>
      <c r="EN27" s="25" t="str">
        <f ca="1">IFERROR((1+'US Inflation'!$C28)*(1+('Black Market End of Year'!EN27-'Black Market End of Year'!EN26)/'Black Market End of Year'!EN26)-1,"Error")</f>
        <v>Error</v>
      </c>
      <c r="EO27" s="25" t="str">
        <f ca="1">IFERROR((1+'US Inflation'!$C28)*(1+('Black Market End of Year'!EO27-'Black Market End of Year'!EO26)/'Black Market End of Year'!EO26)-1,"Error")</f>
        <v>Error</v>
      </c>
      <c r="EP27" s="25" t="str">
        <f ca="1">IFERROR((1+'US Inflation'!$C28)*(1+('Black Market End of Year'!EP27-'Black Market End of Year'!EP26)/'Black Market End of Year'!EP26)-1,"Error")</f>
        <v>Error</v>
      </c>
      <c r="EQ27" s="25" t="str">
        <f ca="1">IFERROR((1+'US Inflation'!$C28)*(1+('Black Market End of Year'!EQ27-'Black Market End of Year'!EQ26)/'Black Market End of Year'!EQ26)-1,"Error")</f>
        <v>Error</v>
      </c>
      <c r="ER27" s="25">
        <f ca="1">IFERROR((1+'US Inflation'!$C28)*(1+('Black Market End of Year'!ER27-'Black Market End of Year'!ER26)/'Black Market End of Year'!ER26)-1,"Error")</f>
        <v>2.5073239306547812E-2</v>
      </c>
      <c r="ES27" s="25" t="str">
        <f ca="1">IFERROR((1+'US Inflation'!$C28)*(1+('Black Market End of Year'!ES27-'Black Market End of Year'!ES26)/'Black Market End of Year'!ES26)-1,"Error")</f>
        <v>Error</v>
      </c>
      <c r="ET27" s="25">
        <f ca="1">IFERROR((1+'US Inflation'!$C28)*(1+('Black Market End of Year'!ET27-'Black Market End of Year'!ET26)/'Black Market End of Year'!ET26)-1,"Error")</f>
        <v>4.4590255479547647E-2</v>
      </c>
      <c r="EU27" s="25" t="str">
        <f ca="1">IFERROR((1+'US Inflation'!$C28)*(1+('Black Market End of Year'!EU27-'Black Market End of Year'!EU26)/'Black Market End of Year'!EU26)-1,"Error")</f>
        <v>Error</v>
      </c>
      <c r="EV27" s="25" t="str">
        <f ca="1">IFERROR((1+'US Inflation'!$C28)*(1+('Black Market End of Year'!EV27-'Black Market End of Year'!EV26)/'Black Market End of Year'!EV26)-1,"Error")</f>
        <v>Error</v>
      </c>
      <c r="EW27" s="25">
        <f ca="1">IFERROR((1+'US Inflation'!$C28)*(1+('Black Market End of Year'!EW27-'Black Market End of Year'!EW26)/'Black Market End of Year'!EW26)-1,"Error")</f>
        <v>-7.6392572944299353E-3</v>
      </c>
      <c r="EX27" s="25">
        <f ca="1">IFERROR((1+'US Inflation'!$C28)*(1+('Black Market End of Year'!EX27-'Black Market End of Year'!EX26)/'Black Market End of Year'!EX26)-1,"Error")</f>
        <v>-4.1069849690539506E-2</v>
      </c>
      <c r="EY27" s="25" t="str">
        <f ca="1">IFERROR((1+'US Inflation'!$C28)*(1+('Black Market End of Year'!EY27-'Black Market End of Year'!EY26)/'Black Market End of Year'!EY26)-1,"Error")</f>
        <v>Error</v>
      </c>
      <c r="EZ27" s="25" t="str">
        <f ca="1">IFERROR((1+'US Inflation'!$C28)*(1+('Black Market End of Year'!EZ27-'Black Market End of Year'!EZ26)/'Black Market End of Year'!EZ26)-1,"Error")</f>
        <v>Error</v>
      </c>
      <c r="FA27" s="25">
        <f ca="1">IFERROR((1+'US Inflation'!$C28)*(1+('Black Market End of Year'!FA27-'Black Market End of Year'!FA26)/'Black Market End of Year'!FA26)-1,"Error")</f>
        <v>-1.8817288188485048E-2</v>
      </c>
      <c r="FB27" s="25">
        <f ca="1">IFERROR((1+'US Inflation'!$C28)*(1+('Black Market End of Year'!FB27-'Black Market End of Year'!FB26)/'Black Market End of Year'!FB26)-1,"Error")</f>
        <v>5.5702917771883076E-2</v>
      </c>
      <c r="FC27" s="25">
        <f ca="1">IFERROR((1+'US Inflation'!$C28)*(1+('Black Market End of Year'!FC27-'Black Market End of Year'!FC26)/'Black Market End of Year'!FC26)-1,"Error")</f>
        <v>2.5380226322917476E-3</v>
      </c>
      <c r="FD27" s="25">
        <f ca="1">IFERROR((1+'US Inflation'!$C28)*(1+('Black Market End of Year'!FD27-'Black Market End of Year'!FD26)/'Black Market End of Year'!FD26)-1,"Error")</f>
        <v>-9.5111784766957252E-2</v>
      </c>
      <c r="FE27" s="25" t="str">
        <f ca="1">IFERROR((1+'US Inflation'!$C28)*(1+('Black Market End of Year'!FE27-'Black Market End of Year'!FE26)/'Black Market End of Year'!FE26)-1,"Error")</f>
        <v>Error</v>
      </c>
      <c r="FF27" s="25" t="str">
        <f ca="1">IFERROR((1+'US Inflation'!$C28)*(1+('Black Market End of Year'!FF27-'Black Market End of Year'!FF26)/'Black Market End of Year'!FF26)-1,"Error")</f>
        <v>Error</v>
      </c>
      <c r="FG27" s="25" t="str">
        <f ca="1">IFERROR((1+'US Inflation'!$C28)*(1+('Black Market End of Year'!FG27-'Black Market End of Year'!FG26)/'Black Market End of Year'!FG26)-1,"Error")</f>
        <v>Error</v>
      </c>
      <c r="FH27" s="25">
        <f ca="1">IFERROR((1+'US Inflation'!$C28)*(1+('Black Market End of Year'!FH27-'Black Market End of Year'!FH26)/'Black Market End of Year'!FH26)-1,"Error")</f>
        <v>-4.6547025707395218E-3</v>
      </c>
      <c r="FI27" s="25" t="str">
        <f ca="1">IFERROR((1+'US Inflation'!$C28)*(1+('Black Market End of Year'!FI27-'Black Market End of Year'!FI26)/'Black Market End of Year'!FI26)-1,"Error")</f>
        <v>Error</v>
      </c>
      <c r="FJ27" s="25">
        <f ca="1">IFERROR((1+'US Inflation'!$C28)*(1+('Black Market End of Year'!FJ27-'Black Market End of Year'!FJ26)/'Black Market End of Year'!FJ26)-1,"Error")</f>
        <v>0.49306555513452022</v>
      </c>
      <c r="FK27" s="25" t="str">
        <f ca="1">IFERROR((1+'US Inflation'!$C28)*(1+('Black Market End of Year'!FK27-'Black Market End of Year'!FK26)/'Black Market End of Year'!FK26)-1,"Error")</f>
        <v>Error</v>
      </c>
      <c r="FL27" s="25" t="str">
        <f ca="1">IFERROR((1+'US Inflation'!$C28)*(1+('Black Market End of Year'!FL27-'Black Market End of Year'!FL26)/'Black Market End of Year'!FL26)-1,"Error")</f>
        <v>Error</v>
      </c>
      <c r="FM27" s="25" t="str">
        <f ca="1">IFERROR((1+'US Inflation'!$C28)*(1+('Black Market End of Year'!FM27-'Black Market End of Year'!FM26)/'Black Market End of Year'!FM26)-1,"Error")</f>
        <v>Error</v>
      </c>
      <c r="FN27" s="25">
        <f ca="1">IFERROR((1+'US Inflation'!$C28)*(1+('Black Market End of Year'!FN27-'Black Market End of Year'!FN26)/'Black Market End of Year'!FN26)-1,"Error")</f>
        <v>8.3484573502722093E-2</v>
      </c>
      <c r="FO27" s="25">
        <f ca="1">IFERROR((1+'US Inflation'!$C28)*(1+('Black Market End of Year'!FO27-'Black Market End of Year'!FO26)/'Black Market End of Year'!FO26)-1,"Error")</f>
        <v>0.27412421110399676</v>
      </c>
      <c r="FP27" s="25">
        <f ca="1">IFERROR((1+'US Inflation'!$C28)*(1+('Black Market End of Year'!FP27-'Black Market End of Year'!FP26)/'Black Market End of Year'!FP26)-1,"Error")</f>
        <v>2.2990996376134554E-2</v>
      </c>
      <c r="FQ27" s="25" t="str">
        <f ca="1">IFERROR((1+'US Inflation'!$C28)*(1+('Black Market End of Year'!FQ27-'Black Market End of Year'!FQ26)/'Black Market End of Year'!FQ26)-1,"Error")</f>
        <v>Error</v>
      </c>
      <c r="FR27" s="25">
        <f ca="1">IFERROR((1+'US Inflation'!$C28)*(1+('Black Market End of Year'!FR27-'Black Market End of Year'!FR26)/'Black Market End of Year'!FR26)-1,"Error")</f>
        <v>-0.5014736221632774</v>
      </c>
      <c r="FS27" s="25">
        <f ca="1">IFERROR((1+'US Inflation'!$C28)*(1+('Black Market End of Year'!FS27-'Black Market End of Year'!FS26)/'Black Market End of Year'!FS26)-1,"Error")</f>
        <v>-5.2030197918794263E-3</v>
      </c>
      <c r="FT27" s="25" t="str">
        <f ca="1">IFERROR((1+'US Inflation'!$C28)*(1+('Black Market End of Year'!FT27-'Black Market End of Year'!FT26)/'Black Market End of Year'!FT26)-1,"Error")</f>
        <v>Error</v>
      </c>
      <c r="FU27" s="25">
        <f ca="1">IFERROR((1+'US Inflation'!$C28)*(1+('Black Market End of Year'!FU27-'Black Market End of Year'!FU26)/'Black Market End of Year'!FU26)-1,"Error")</f>
        <v>-1.6575497760216829E-2</v>
      </c>
      <c r="FV27" s="25" t="str">
        <f ca="1">IFERROR((1+'US Inflation'!$C28)*(1+('Black Market End of Year'!FV27-'Black Market End of Year'!FV26)/'Black Market End of Year'!FV26)-1,"Error")</f>
        <v>Error</v>
      </c>
      <c r="FW27" s="25">
        <f ca="1">IFERROR((1+'US Inflation'!$C28)*(1+('Black Market End of Year'!FW27-'Black Market End of Year'!FW26)/'Black Market End of Year'!FW26)-1,"Error")</f>
        <v>6.339007494012483E-2</v>
      </c>
      <c r="FX27" s="25">
        <f ca="1">IFERROR((1+'US Inflation'!$C28)*(1+('Black Market End of Year'!FX27-'Black Market End of Year'!FX26)/'Black Market End of Year'!FX26)-1,"Error")</f>
        <v>-0.21036854930883542</v>
      </c>
      <c r="FY27" s="25" t="str">
        <f ca="1">IFERROR((1+'US Inflation'!$C28)*(1+('Black Market End of Year'!FY27-'Black Market End of Year'!FY26)/'Black Market End of Year'!FY26)-1,"Error")</f>
        <v>Error</v>
      </c>
      <c r="FZ27" s="25" t="str">
        <f ca="1">IFERROR((1+'US Inflation'!$C28)*(1+('Black Market End of Year'!FZ27-'Black Market End of Year'!FZ26)/'Black Market End of Year'!FZ26)-1,"Error")</f>
        <v>Error</v>
      </c>
      <c r="GA27" s="25" t="str">
        <f ca="1">IFERROR((1+'US Inflation'!$C28)*(1+('Black Market End of Year'!GA27-'Black Market End of Year'!GA26)/'Black Market End of Year'!GA26)-1,"Error")</f>
        <v>Error</v>
      </c>
      <c r="GB27" s="25" t="str">
        <f ca="1">IFERROR((1+'US Inflation'!$C28)*(1+('Black Market End of Year'!GB27-'Black Market End of Year'!GB26)/'Black Market End of Year'!GB26)-1,"Error")</f>
        <v>Error</v>
      </c>
      <c r="GC27" s="25" t="str">
        <f ca="1">IFERROR((1+'US Inflation'!$C28)*(1+('Black Market End of Year'!GC27-'Black Market End of Year'!GC26)/'Black Market End of Year'!GC26)-1,"Error")</f>
        <v>Error</v>
      </c>
      <c r="GD27" s="25" t="str">
        <f ca="1">IFERROR((1+'US Inflation'!$C28)*(1+('Black Market End of Year'!GD27-'Black Market End of Year'!GD26)/'Black Market End of Year'!GD26)-1,"Error")</f>
        <v>Error</v>
      </c>
      <c r="GE27" s="25" t="str">
        <f ca="1">IFERROR((1+'US Inflation'!$C28)*(1+('Black Market End of Year'!GE27-'Black Market End of Year'!GE26)/'Black Market End of Year'!GE26)-1,"Error")</f>
        <v>Error</v>
      </c>
      <c r="GF27" s="25" t="str">
        <f ca="1">IFERROR((1+'US Inflation'!$C28)*(1+('Black Market End of Year'!GF27-'Black Market End of Year'!GF26)/'Black Market End of Year'!GF26)-1,"Error")</f>
        <v>Error</v>
      </c>
      <c r="GG27" s="25" t="str">
        <f ca="1">IFERROR((1+'US Inflation'!$C28)*(1+('Black Market End of Year'!GG27-'Black Market End of Year'!GG26)/'Black Market End of Year'!GG26)-1,"Error")</f>
        <v>Error</v>
      </c>
      <c r="GH27" s="25">
        <f ca="1">IFERROR((1+'US Inflation'!$C28)*(1+('Black Market End of Year'!GH27-'Black Market End of Year'!GH26)/'Black Market End of Year'!GH26)-1,"Error")</f>
        <v>-3.0715241426257589E-2</v>
      </c>
      <c r="GI27" s="25">
        <f ca="1">IFERROR((1+'US Inflation'!$C28)*(1+('Black Market End of Year'!GI27-'Black Market End of Year'!GI26)/'Black Market End of Year'!GI26)-1,"Error")</f>
        <v>2.5380226322917476E-3</v>
      </c>
      <c r="GJ27" s="25">
        <f ca="1">IFERROR((1+'US Inflation'!$C28)*(1+('Black Market End of Year'!GJ27-'Black Market End of Year'!GJ26)/'Black Market End of Year'!GJ26)-1,"Error")</f>
        <v>0.24924845269672824</v>
      </c>
      <c r="GK27" s="25" t="str">
        <f ca="1">IFERROR((1+'US Inflation'!$C28)*(1+('Black Market End of Year'!GK27-'Black Market End of Year'!GK26)/'Black Market End of Year'!GK26)-1,"Error")</f>
        <v>Error</v>
      </c>
      <c r="GL27" s="25" t="str">
        <f ca="1">IFERROR((1+'US Inflation'!$C28)*(1+('Black Market End of Year'!GL27-'Black Market End of Year'!GL26)/'Black Market End of Year'!GL26)-1,"Error")</f>
        <v>Error</v>
      </c>
      <c r="GM27" s="25" t="str">
        <f ca="1">IFERROR((1+'US Inflation'!$C28)*(1+('Black Market End of Year'!GM27-'Black Market End of Year'!GM26)/'Black Market End of Year'!GM26)-1,"Error")</f>
        <v>Error</v>
      </c>
      <c r="GN27" s="25" t="str">
        <f ca="1">IFERROR((1+'US Inflation'!$C28)*(1+('Black Market End of Year'!GN27-'Black Market End of Year'!GN26)/'Black Market End of Year'!GN26)-1,"Error")</f>
        <v>Error</v>
      </c>
      <c r="GO27" s="25" t="str">
        <f ca="1">IFERROR((1+'US Inflation'!$C28)*(1+('Black Market End of Year'!GO27-'Black Market End of Year'!GO26)/'Black Market End of Year'!GO26)-1,"Error")</f>
        <v>Error</v>
      </c>
      <c r="GP27" s="25" t="str">
        <f ca="1">IFERROR((1+'US Inflation'!$C28)*(1+('Black Market End of Year'!GP27-'Black Market End of Year'!GP26)/'Black Market End of Year'!GP26)-1,"Error")</f>
        <v>Error</v>
      </c>
      <c r="GQ27" s="25" t="str">
        <f ca="1">IFERROR((1+'US Inflation'!$C28)*(1+('Black Market End of Year'!GQ27-'Black Market End of Year'!GQ26)/'Black Market End of Year'!GQ26)-1,"Error")</f>
        <v>Error</v>
      </c>
      <c r="GR27" s="25" t="str">
        <f ca="1">IFERROR((1+'US Inflation'!$C28)*(1+('Black Market End of Year'!GR27-'Black Market End of Year'!GR26)/'Black Market End of Year'!GR26)-1,"Error")</f>
        <v>Error</v>
      </c>
      <c r="GS27" s="25">
        <f ca="1">IFERROR((1+'US Inflation'!$C28)*(1+('Black Market End of Year'!GS27-'Black Market End of Year'!GS26)/'Black Market End of Year'!GS26)-1,"Error")</f>
        <v>3.9207559681697424E-2</v>
      </c>
      <c r="GT27" s="25">
        <f ca="1">IFERROR((1+'US Inflation'!$C28)*(1+('Black Market End of Year'!GT27-'Black Market End of Year'!GT26)/'Black Market End of Year'!GT26)-1,"Error")</f>
        <v>-2.143817448494123E-3</v>
      </c>
      <c r="GU27" s="25">
        <f ca="1">IFERROR((1+'US Inflation'!$C28)*(1+('Black Market End of Year'!GU27-'Black Market End of Year'!GU26)/'Black Market End of Year'!GU26)-1,"Error")</f>
        <v>0.28490157755130507</v>
      </c>
      <c r="GV27" s="25">
        <f ca="1">IFERROR((1+'US Inflation'!$C28)*(1+('Black Market End of Year'!GV27-'Black Market End of Year'!GV26)/'Black Market End of Year'!GV26)-1,"Error")</f>
        <v>-6.4406995028510661E-2</v>
      </c>
      <c r="GW27" s="25">
        <f ca="1">IFERROR((1+'US Inflation'!$C28)*(1+('Black Market End of Year'!GW27-'Black Market End of Year'!GW26)/'Black Market End of Year'!GW26)-1,"Error")</f>
        <v>3.0921159138740384E-2</v>
      </c>
      <c r="GX27" s="25" t="str">
        <f ca="1">IFERROR((1+'US Inflation'!$C28)*(1+('Black Market End of Year'!GX27-'Black Market End of Year'!GX26)/'Black Market End of Year'!GX26)-1,"Error")</f>
        <v>Error</v>
      </c>
      <c r="GY27" s="25" t="str">
        <f ca="1">IFERROR((1+'US Inflation'!$C28)*(1+('Black Market End of Year'!GY27-'Black Market End of Year'!GY26)/'Black Market End of Year'!GY26)-1,"Error")</f>
        <v>Error</v>
      </c>
      <c r="GZ27" s="25">
        <f ca="1">IFERROR((1+'US Inflation'!$C28)*(1+('Black Market End of Year'!GZ27-'Black Market End of Year'!GZ26)/'Black Market End of Year'!GZ26)-1,"Error")</f>
        <v>-2.9948451028477208E-2</v>
      </c>
      <c r="HA27" s="25">
        <f ca="1">IFERROR((1+'US Inflation'!$C28)*(1+('Black Market End of Year'!HA27-'Black Market End of Year'!HA26)/'Black Market End of Year'!HA26)-1,"Error")</f>
        <v>-3.3804995117022174E-2</v>
      </c>
      <c r="HB27" s="25">
        <f ca="1">IFERROR((1+'US Inflation'!$C28)*(1+('Black Market End of Year'!HB27-'Black Market End of Year'!HB26)/'Black Market End of Year'!HB26)-1,"Error")</f>
        <v>2.3076337531692248E-2</v>
      </c>
      <c r="HC27" s="25">
        <f ca="1">IFERROR((1+'US Inflation'!$C28)*(1+('Black Market End of Year'!HC27-'Black Market End of Year'!HC26)/'Black Market End of Year'!HC26)-1,"Error")</f>
        <v>0.30169194715562275</v>
      </c>
      <c r="HD27" s="25" t="str">
        <f ca="1">IFERROR((1+'US Inflation'!$C28)*(1+('Black Market End of Year'!HD27-'Black Market End of Year'!HD26)/'Black Market End of Year'!HD26)-1,"Error")</f>
        <v>Error</v>
      </c>
      <c r="HE27" s="25">
        <f ca="1">IFERROR((1+'US Inflation'!$C28)*(1+('Black Market End of Year'!HE27-'Black Market End of Year'!HE26)/'Black Market End of Year'!HE26)-1,"Error")</f>
        <v>0.51536303986394727</v>
      </c>
      <c r="HF27" s="25">
        <f ca="1">IFERROR((1+'US Inflation'!$C28)*(1+('Black Market End of Year'!HF27-'Black Market End of Year'!HF26)/'Black Market End of Year'!HF26)-1,"Error")</f>
        <v>8.3685404748969017E-2</v>
      </c>
      <c r="HG27" s="25" t="str">
        <f ca="1">IFERROR((1+'US Inflation'!$C28)*(1+('Black Market End of Year'!HG27-'Black Market End of Year'!HG26)/'Black Market End of Year'!HG26)-1,"Error")</f>
        <v>Error</v>
      </c>
      <c r="HH27" s="25">
        <f ca="1">IFERROR((1+'US Inflation'!$C28)*(1+('Black Market End of Year'!HH27-'Black Market End of Year'!HH26)/'Black Market End of Year'!HH26)-1,"Error")</f>
        <v>2.5380226322917476E-3</v>
      </c>
      <c r="HI27" s="25" t="str">
        <f ca="1">IFERROR((1+'US Inflation'!$C28)*(1+('Black Market End of Year'!HI27-'Black Market End of Year'!HI26)/'Black Market End of Year'!HI26)-1,"Error")</f>
        <v>Error</v>
      </c>
      <c r="HJ27" s="25" t="str">
        <f ca="1">IFERROR((1+'US Inflation'!$C28)*(1+('Black Market End of Year'!HJ27-'Black Market End of Year'!HJ26)/'Black Market End of Year'!HJ26)-1,"Error")</f>
        <v>Error</v>
      </c>
      <c r="HK27" s="25" t="str">
        <f ca="1">IFERROR((1+'US Inflation'!$C28)*(1+('Black Market End of Year'!HK27-'Black Market End of Year'!HK26)/'Black Market End of Year'!HK26)-1,"Error")</f>
        <v>Error</v>
      </c>
      <c r="HL27" s="25" t="str">
        <f ca="1">IFERROR((1+'US Inflation'!$C28)*(1+('Black Market End of Year'!HL27-'Black Market End of Year'!HL26)/'Black Market End of Year'!HL26)-1,"Error")</f>
        <v>Error</v>
      </c>
      <c r="HM27" s="25">
        <f ca="1">IFERROR((1+'US Inflation'!$C28)*(1+('Black Market End of Year'!HM27-'Black Market End of Year'!HM26)/'Black Market End of Year'!HM26)-1,"Error")</f>
        <v>0.10200567732328158</v>
      </c>
      <c r="HN27" s="25">
        <f ca="1">IFERROR((1+'US Inflation'!$C28)*(1+('Black Market End of Year'!HN27-'Black Market End of Year'!HN26)/'Black Market End of Year'!HN26)-1,"Error")</f>
        <v>1.9184892314365154E-2</v>
      </c>
      <c r="HO27" s="25" t="str">
        <f ca="1">IFERROR((1+'US Inflation'!$C28)*(1+('Black Market End of Year'!HO27-'Black Market End of Year'!HO26)/'Black Market End of Year'!HO26)-1,"Error")</f>
        <v>Error</v>
      </c>
      <c r="HP27" s="25" t="str">
        <f ca="1">IFERROR((1+'US Inflation'!$C28)*(1+('Black Market End of Year'!HP27-'Black Market End of Year'!HP26)/'Black Market End of Year'!HP26)-1,"Error")</f>
        <v>Error</v>
      </c>
      <c r="HQ27" s="25" t="str">
        <f ca="1">IFERROR((1+'US Inflation'!$C28)*(1+('Black Market End of Year'!HQ27-'Black Market End of Year'!HQ26)/'Black Market End of Year'!HQ26)-1,"Error")</f>
        <v>Error</v>
      </c>
      <c r="HR27" s="25">
        <f ca="1">IFERROR((1+'US Inflation'!$C28)*(1+('Black Market End of Year'!HR27-'Black Market End of Year'!HR26)/'Black Market End of Year'!HR26)-1,"Error")</f>
        <v>-7.0121070462485502E-3</v>
      </c>
      <c r="HS27" s="25" t="str">
        <f ca="1">IFERROR((1+'US Inflation'!$C28)*(1+('Black Market End of Year'!HS27-'Black Market End of Year'!HS26)/'Black Market End of Year'!HS26)-1,"Error")</f>
        <v>Error</v>
      </c>
      <c r="HT27" s="25">
        <f ca="1">IFERROR((1+'US Inflation'!$C28)*(1+('Black Market End of Year'!HT27-'Black Market End of Year'!HT26)/'Black Market End of Year'!HT26)-1,"Error")</f>
        <v>-1.6575497760216829E-2</v>
      </c>
      <c r="HU27" s="25">
        <f ca="1">IFERROR((1+'US Inflation'!$C28)*(1+('Black Market End of Year'!HU27-'Black Market End of Year'!HU26)/'Black Market End of Year'!HU26)-1,"Error")</f>
        <v>-1.2171157060136939E-2</v>
      </c>
      <c r="HV27" s="25">
        <f ca="1">IFERROR((1+'US Inflation'!$C28)*(1+('Black Market End of Year'!HV27-'Black Market End of Year'!HV26)/'Black Market End of Year'!HV26)-1,"Error")</f>
        <v>5.5702917771883076E-2</v>
      </c>
      <c r="HW27" s="25">
        <f ca="1">IFERROR((1+'US Inflation'!$C28)*(1+('Black Market End of Year'!HW27-'Black Market End of Year'!HW26)/'Black Market End of Year'!HW26)-1,"Error")</f>
        <v>1.3298271288758801</v>
      </c>
      <c r="HX27" s="25" t="str">
        <f ca="1">IFERROR((1+'US Inflation'!$C28)*(1+('Black Market End of Year'!HX27-'Black Market End of Year'!HX26)/'Black Market End of Year'!HX26)-1,"Error")</f>
        <v>Error</v>
      </c>
      <c r="HY27" s="25" t="str">
        <f ca="1">IFERROR((1+'US Inflation'!$C28)*(1+('Black Market End of Year'!HY27-'Black Market End of Year'!HY26)/'Black Market End of Year'!HY26)-1,"Error")</f>
        <v>Error</v>
      </c>
      <c r="HZ27" s="25" t="str">
        <f ca="1">IFERROR((1+'US Inflation'!$C28)*(1+('Black Market End of Year'!HZ27-'Black Market End of Year'!HZ26)/'Black Market End of Year'!HZ26)-1,"Error")</f>
        <v>Error</v>
      </c>
      <c r="IA27" s="25">
        <f ca="1">IFERROR((1+'US Inflation'!$C28)*(1+('Black Market End of Year'!IA27-'Black Market End of Year'!IA26)/'Black Market End of Year'!IA26)-1,"Error")</f>
        <v>3.4588859416445406E-2</v>
      </c>
      <c r="IB27" s="25" t="str">
        <f ca="1">IFERROR((1+'US Inflation'!$C28)*(1+('Black Market End of Year'!IB27-'Black Market End of Year'!IB26)/'Black Market End of Year'!IB26)-1,"Error")</f>
        <v>Error</v>
      </c>
      <c r="IC27" s="25" t="str">
        <f ca="1">IFERROR((1+'US Inflation'!$C28)*(1+('Black Market End of Year'!IC27-'Black Market End of Year'!IC26)/'Black Market End of Year'!IC26)-1,"Error")</f>
        <v>Error</v>
      </c>
      <c r="ID27" s="25" t="str">
        <f ca="1">IFERROR((1+'US Inflation'!$C28)*(1+('Black Market End of Year'!ID27-'Black Market End of Year'!ID26)/'Black Market End of Year'!ID26)-1,"Error")</f>
        <v>Error</v>
      </c>
      <c r="IE27" s="25" t="str">
        <f ca="1">IFERROR((1+'US Inflation'!$C28)*(1+('Black Market End of Year'!IE27-'Black Market End of Year'!IE26)/'Black Market End of Year'!IE26)-1,"Error")</f>
        <v>Error</v>
      </c>
      <c r="IF27" s="25" t="str">
        <f ca="1">IFERROR((1+'US Inflation'!$C28)*(1+('Black Market End of Year'!IF27-'Black Market End of Year'!IF26)/'Black Market End of Year'!IF26)-1,"Error")</f>
        <v>Error</v>
      </c>
      <c r="IG27" s="25">
        <f ca="1">IFERROR((1+'US Inflation'!$C28)*(1+('Black Market End of Year'!IG27-'Black Market End of Year'!IG26)/'Black Market End of Year'!IG26)-1,"Error")</f>
        <v>0.41651277574455192</v>
      </c>
      <c r="IH27" s="25">
        <f ca="1">IFERROR((1+'US Inflation'!$C28)*(1+('Black Market End of Year'!IH27-'Black Market End of Year'!IH26)/'Black Market End of Year'!IH26)-1,"Error")</f>
        <v>-0.13759479956663068</v>
      </c>
    </row>
    <row r="28" spans="1:242" x14ac:dyDescent="0.25">
      <c r="A28" t="str">
        <f t="shared" ca="1" si="4"/>
        <v>1972</v>
      </c>
      <c r="B28" s="25">
        <f ca="1">IFERROR((1+'US Inflation'!$C29)*(1+('Black Market End of Year'!B28-'Black Market End of Year'!B27)/'Black Market End of Year'!B27)-1,"Error")</f>
        <v>7.9909350674943536E-2</v>
      </c>
      <c r="C28" s="25">
        <f ca="1">IFERROR((1+'US Inflation'!$C29)*(1+('Black Market End of Year'!C28-'Black Market End of Year'!C27)/'Black Market End of Year'!C27)-1,"Error")</f>
        <v>-0.20564360262852721</v>
      </c>
      <c r="D28" s="25">
        <f ca="1">IFERROR((1+'US Inflation'!$C29)*(1+('Black Market End of Year'!D28-'Black Market End of Year'!D27)/'Black Market End of Year'!D27)-1,"Error")</f>
        <v>0.16497330402010046</v>
      </c>
      <c r="E28" s="25">
        <f>IFERROR((1+'US Inflation'!$C29)*(1+('Black Market End of Year'!E28-'Black Market End of Year'!E27)/'Black Market End of Year'!E27)-1,"Error")</f>
        <v>3.2663316582914659E-2</v>
      </c>
      <c r="F28" s="25" t="str">
        <f ca="1">IFERROR((1+'US Inflation'!$C29)*(1+('Black Market End of Year'!F28-'Black Market End of Year'!F27)/'Black Market End of Year'!F27)-1,"Error")</f>
        <v>Error</v>
      </c>
      <c r="G28" s="25">
        <f ca="1">IFERROR((1+'US Inflation'!$C29)*(1+('Black Market End of Year'!G28-'Black Market End of Year'!G27)/'Black Market End of Year'!G27)-1,"Error")</f>
        <v>0.1693393437777122</v>
      </c>
      <c r="H28" s="25" t="str">
        <f ca="1">IFERROR((1+'US Inflation'!$C29)*(1+('Black Market End of Year'!H28-'Black Market End of Year'!H27)/'Black Market End of Year'!H27)-1,"Error")</f>
        <v>Error</v>
      </c>
      <c r="I28" s="25" t="str">
        <f ca="1">IFERROR((1+'US Inflation'!$C29)*(1+('Black Market End of Year'!I28-'Black Market End of Year'!I27)/'Black Market End of Year'!I27)-1,"Error")</f>
        <v>Error</v>
      </c>
      <c r="J28" s="25">
        <f ca="1">IFERROR((1+'US Inflation'!$C29)*(1+('Black Market End of Year'!J28-'Black Market End of Year'!J27)/'Black Market End of Year'!J27)-1,"Error")</f>
        <v>0.18602915567938716</v>
      </c>
      <c r="K28" s="25" t="str">
        <f ca="1">IFERROR((1+'US Inflation'!$C29)*(1+('Black Market End of Year'!K28-'Black Market End of Year'!K27)/'Black Market End of Year'!K27)-1,"Error")</f>
        <v>Error</v>
      </c>
      <c r="L28" s="25" t="str">
        <f ca="1">IFERROR((1+'US Inflation'!$C29)*(1+('Black Market End of Year'!L28-'Black Market End of Year'!L27)/'Black Market End of Year'!L27)-1,"Error")</f>
        <v>Error</v>
      </c>
      <c r="M28" s="25">
        <f ca="1">IFERROR((1+'US Inflation'!$C29)*(1+('Black Market End of Year'!M28-'Black Market End of Year'!M27)/'Black Market End of Year'!M27)-1,"Error")</f>
        <v>-4.0517548371780343E-2</v>
      </c>
      <c r="N28" s="25">
        <f ca="1">IFERROR((1+'US Inflation'!$C29)*(1+('Black Market End of Year'!N28-'Black Market End of Year'!N27)/'Black Market End of Year'!N27)-1,"Error")</f>
        <v>1.0784856485819061E-2</v>
      </c>
      <c r="O28" s="25" t="str">
        <f ca="1">IFERROR((1+'US Inflation'!$C29)*(1+('Black Market End of Year'!O28-'Black Market End of Year'!O27)/'Black Market End of Year'!O27)-1,"Error")</f>
        <v>Error</v>
      </c>
      <c r="P28" s="25" t="str">
        <f ca="1">IFERROR((1+'US Inflation'!$C29)*(1+('Black Market End of Year'!P28-'Black Market End of Year'!P27)/'Black Market End of Year'!P27)-1,"Error")</f>
        <v>Error</v>
      </c>
      <c r="Q28" s="25" t="str">
        <f ca="1">IFERROR((1+'US Inflation'!$C29)*(1+('Black Market End of Year'!Q28-'Black Market End of Year'!Q27)/'Black Market End of Year'!Q27)-1,"Error")</f>
        <v>Error</v>
      </c>
      <c r="R28" s="25" t="str">
        <f ca="1">IFERROR((1+'US Inflation'!$C29)*(1+('Black Market End of Year'!R28-'Black Market End of Year'!R27)/'Black Market End of Year'!R27)-1,"Error")</f>
        <v>Error</v>
      </c>
      <c r="S28" s="25" t="str">
        <f ca="1">IFERROR((1+'US Inflation'!$C29)*(1+('Black Market End of Year'!S28-'Black Market End of Year'!S27)/'Black Market End of Year'!S27)-1,"Error")</f>
        <v>Error</v>
      </c>
      <c r="T28" s="25" t="str">
        <f ca="1">IFERROR((1+'US Inflation'!$C29)*(1+('Black Market End of Year'!T28-'Black Market End of Year'!T27)/'Black Market End of Year'!T27)-1,"Error")</f>
        <v>Error</v>
      </c>
      <c r="U28" s="25">
        <f ca="1">IFERROR((1+'US Inflation'!$C29)*(1+('Black Market End of Year'!U28-'Black Market End of Year'!U27)/'Black Market End of Year'!U27)-1,"Error")</f>
        <v>1.3243763063103042E-2</v>
      </c>
      <c r="V28" s="25" t="str">
        <f ca="1">IFERROR((1+'US Inflation'!$C29)*(1+('Black Market End of Year'!V28-'Black Market End of Year'!V27)/'Black Market End of Year'!V27)-1,"Error")</f>
        <v>Error</v>
      </c>
      <c r="W28" s="25">
        <f ca="1">IFERROR((1+'US Inflation'!$C29)*(1+('Black Market End of Year'!W28-'Black Market End of Year'!W27)/'Black Market End of Year'!W27)-1,"Error")</f>
        <v>-5.8531292827768144E-4</v>
      </c>
      <c r="X28" s="25" t="str">
        <f ca="1">IFERROR((1+'US Inflation'!$C29)*(1+('Black Market End of Year'!X28-'Black Market End of Year'!X27)/'Black Market End of Year'!X27)-1,"Error")</f>
        <v>Error</v>
      </c>
      <c r="Y28" s="25" t="str">
        <f ca="1">IFERROR((1+'US Inflation'!$C29)*(1+('Black Market End of Year'!Y28-'Black Market End of Year'!Y27)/'Black Market End of Year'!Y27)-1,"Error")</f>
        <v>Error</v>
      </c>
      <c r="Z28" s="25">
        <f ca="1">IFERROR((1+'US Inflation'!$C29)*(1+('Black Market End of Year'!Z28-'Black Market End of Year'!Z27)/'Black Market End of Year'!Z27)-1,"Error")</f>
        <v>0.20259525475478668</v>
      </c>
      <c r="AA28" s="25" t="str">
        <f ca="1">IFERROR((1+'US Inflation'!$C29)*(1+('Black Market End of Year'!AA28-'Black Market End of Year'!AA27)/'Black Market End of Year'!AA27)-1,"Error")</f>
        <v>Error</v>
      </c>
      <c r="AB28" s="25" t="str">
        <f ca="1">IFERROR((1+'US Inflation'!$C29)*(1+('Black Market End of Year'!AB28-'Black Market End of Year'!AB27)/'Black Market End of Year'!AB27)-1,"Error")</f>
        <v>Error</v>
      </c>
      <c r="AC28" s="25">
        <f ca="1">IFERROR((1+'US Inflation'!$C29)*(1+('Black Market End of Year'!AC28-'Black Market End of Year'!AC27)/'Black Market End of Year'!AC27)-1,"Error")</f>
        <v>0.11397538875479762</v>
      </c>
      <c r="AD28" s="25" t="str">
        <f ca="1">IFERROR((1+'US Inflation'!$C29)*(1+('Black Market End of Year'!AD28-'Black Market End of Year'!AD27)/'Black Market End of Year'!AD27)-1,"Error")</f>
        <v>Error</v>
      </c>
      <c r="AE28" s="25" t="str">
        <f ca="1">IFERROR((1+'US Inflation'!$C29)*(1+('Black Market End of Year'!AE28-'Black Market End of Year'!AE27)/'Black Market End of Year'!AE27)-1,"Error")</f>
        <v>Error</v>
      </c>
      <c r="AF28" s="25" t="str">
        <f ca="1">IFERROR((1+'US Inflation'!$C29)*(1+('Black Market End of Year'!AF28-'Black Market End of Year'!AF27)/'Black Market End of Year'!AF27)-1,"Error")</f>
        <v>Error</v>
      </c>
      <c r="AG28" s="25">
        <f ca="1">IFERROR((1+'US Inflation'!$C29)*(1+('Black Market End of Year'!AG28-'Black Market End of Year'!AG27)/'Black Market End of Year'!AG27)-1,"Error")</f>
        <v>-2.1332150950832629E-2</v>
      </c>
      <c r="AH28" s="25">
        <f ca="1">IFERROR((1+'US Inflation'!$C29)*(1+('Black Market End of Year'!AH28-'Black Market End of Year'!AH27)/'Black Market End of Year'!AH27)-1,"Error")</f>
        <v>-5.8531292827768144E-4</v>
      </c>
      <c r="AI28" s="25" t="str">
        <f ca="1">IFERROR((1+'US Inflation'!$C29)*(1+('Black Market End of Year'!AI28-'Black Market End of Year'!AI27)/'Black Market End of Year'!AI27)-1,"Error")</f>
        <v>Error</v>
      </c>
      <c r="AJ28" s="25">
        <f ca="1">IFERROR((1+'US Inflation'!$C29)*(1+('Black Market End of Year'!AJ28-'Black Market End of Year'!AJ27)/'Black Market End of Year'!AJ27)-1,"Error")</f>
        <v>-0.26488374073758614</v>
      </c>
      <c r="AK28" s="25">
        <f ca="1">IFERROR((1+'US Inflation'!$C29)*(1+('Black Market End of Year'!AK28-'Black Market End of Year'!AK27)/'Black Market End of Year'!AK27)-1,"Error")</f>
        <v>-5.8531292827768144E-4</v>
      </c>
      <c r="AL28" s="25">
        <f ca="1">IFERROR((1+'US Inflation'!$C29)*(1+('Black Market End of Year'!AL28-'Black Market End of Year'!AL27)/'Black Market End of Year'!AL27)-1,"Error")</f>
        <v>2.6473526473526743E-2</v>
      </c>
      <c r="AM28" s="25" t="str">
        <f ca="1">IFERROR((1+'US Inflation'!$C29)*(1+('Black Market End of Year'!AM28-'Black Market End of Year'!AM27)/'Black Market End of Year'!AM27)-1,"Error")</f>
        <v>Error</v>
      </c>
      <c r="AN28" s="25" t="str">
        <f ca="1">IFERROR((1+'US Inflation'!$C29)*(1+('Black Market End of Year'!AN28-'Black Market End of Year'!AN27)/'Black Market End of Year'!AN27)-1,"Error")</f>
        <v>Error</v>
      </c>
      <c r="AO28" s="25">
        <f ca="1">IFERROR((1+'US Inflation'!$C29)*(1+('Black Market End of Year'!AO28-'Black Market End of Year'!AO27)/'Black Market End of Year'!AO27)-1,"Error")</f>
        <v>-5.8531292827768144E-4</v>
      </c>
      <c r="AP28" s="25">
        <f ca="1">IFERROR((1+'US Inflation'!$C29)*(1+('Black Market End of Year'!AP28-'Black Market End of Year'!AP27)/'Black Market End of Year'!AP27)-1,"Error")</f>
        <v>-5.8531292827768144E-4</v>
      </c>
      <c r="AQ28" s="25">
        <f ca="1">IFERROR((1+'US Inflation'!$C29)*(1+('Black Market End of Year'!AQ28-'Black Market End of Year'!AQ27)/'Black Market End of Year'!AQ27)-1,"Error")</f>
        <v>3.7002078666424492</v>
      </c>
      <c r="AR28" s="25">
        <f ca="1">IFERROR((1+'US Inflation'!$C29)*(1+('Black Market End of Year'!AR28-'Black Market End of Year'!AR27)/'Black Market End of Year'!AR27)-1,"Error")</f>
        <v>-9.938215668506456E-2</v>
      </c>
      <c r="AS28" s="25" t="str">
        <f ca="1">IFERROR((1+'US Inflation'!$C29)*(1+('Black Market End of Year'!AS28-'Black Market End of Year'!AS27)/'Black Market End of Year'!AS27)-1,"Error")</f>
        <v>Error</v>
      </c>
      <c r="AT28" s="25" t="str">
        <f ca="1">IFERROR((1+'US Inflation'!$C29)*(1+('Black Market End of Year'!AT28-'Black Market End of Year'!AT27)/'Black Market End of Year'!AT27)-1,"Error")</f>
        <v>Error</v>
      </c>
      <c r="AU28" s="25">
        <f ca="1">IFERROR((1+'US Inflation'!$C29)*(1+('Black Market End of Year'!AU28-'Black Market End of Year'!AU27)/'Black Market End of Year'!AU27)-1,"Error")</f>
        <v>0.13016800741906964</v>
      </c>
      <c r="AV28" s="25" t="str">
        <f ca="1">IFERROR((1+'US Inflation'!$C29)*(1+('Black Market End of Year'!AV28-'Black Market End of Year'!AV27)/'Black Market End of Year'!AV27)-1,"Error")</f>
        <v>Error</v>
      </c>
      <c r="AW28" s="25">
        <f ca="1">IFERROR((1+'US Inflation'!$C29)*(1+('Black Market End of Year'!AW28-'Black Market End of Year'!AW27)/'Black Market End of Year'!AW27)-1,"Error")</f>
        <v>-5.8531292827768144E-4</v>
      </c>
      <c r="AX28" s="25">
        <f ca="1">IFERROR((1+'US Inflation'!$C29)*(1+('Black Market End of Year'!AX28-'Black Market End of Year'!AX27)/'Black Market End of Year'!AX27)-1,"Error")</f>
        <v>0.16090255197556425</v>
      </c>
      <c r="AY28" s="25">
        <f ca="1">IFERROR((1+'US Inflation'!$C29)*(1+('Black Market End of Year'!AY28-'Black Market End of Year'!AY27)/'Black Market End of Year'!AY27)-1,"Error")</f>
        <v>3.5098843272968638E-2</v>
      </c>
      <c r="AZ28" s="25">
        <f ca="1">IFERROR((1+'US Inflation'!$C29)*(1+('Black Market End of Year'!AZ28-'Black Market End of Year'!AZ27)/'Black Market End of Year'!AZ27)-1,"Error")</f>
        <v>7.9602558245774446E-2</v>
      </c>
      <c r="BA28" s="25">
        <f ca="1">IFERROR((1+'US Inflation'!$C29)*(1+('Black Market End of Year'!BA28-'Black Market End of Year'!BA27)/'Black Market End of Year'!BA27)-1,"Error")</f>
        <v>-5.8531292827768144E-4</v>
      </c>
      <c r="BB28" s="25" t="str">
        <f ca="1">IFERROR((1+'US Inflation'!$C29)*(1+('Black Market End of Year'!BB28-'Black Market End of Year'!BB27)/'Black Market End of Year'!BB27)-1,"Error")</f>
        <v>Error</v>
      </c>
      <c r="BC28" s="25">
        <f ca="1">IFERROR((1+'US Inflation'!$C29)*(1+('Black Market End of Year'!BC28-'Black Market End of Year'!BC27)/'Black Market End of Year'!BC27)-1,"Error")</f>
        <v>5.3955343728954386E-2</v>
      </c>
      <c r="BD28" s="25">
        <f ca="1">IFERROR((1+'US Inflation'!$C29)*(1+('Black Market End of Year'!BD28-'Black Market End of Year'!BD27)/'Black Market End of Year'!BD27)-1,"Error")</f>
        <v>3.2663316582914659E-2</v>
      </c>
      <c r="BE28" s="25" t="str">
        <f ca="1">IFERROR((1+'US Inflation'!$C29)*(1+('Black Market End of Year'!BE28-'Black Market End of Year'!BE27)/'Black Market End of Year'!BE27)-1,"Error")</f>
        <v>Error</v>
      </c>
      <c r="BF28" s="25">
        <f ca="1">IFERROR((1+'US Inflation'!$C29)*(1+('Black Market End of Year'!BF28-'Black Market End of Year'!BF27)/'Black Market End of Year'!BF27)-1,"Error")</f>
        <v>3.4239901799071548E-2</v>
      </c>
      <c r="BG28" s="25">
        <f ca="1">IFERROR((1+'US Inflation'!$C29)*(1+('Black Market End of Year'!BG28-'Black Market End of Year'!BG27)/'Black Market End of Year'!BG27)-1,"Error")</f>
        <v>-2.3917323534219381E-3</v>
      </c>
      <c r="BH28" s="25" t="str">
        <f ca="1">IFERROR((1+'US Inflation'!$C29)*(1+('Black Market End of Year'!BH28-'Black Market End of Year'!BH27)/'Black Market End of Year'!BH27)-1,"Error")</f>
        <v>Error</v>
      </c>
      <c r="BI28" s="25" t="str">
        <f ca="1">IFERROR((1+'US Inflation'!$C29)*(1+('Black Market End of Year'!BI28-'Black Market End of Year'!BI27)/'Black Market End of Year'!BI27)-1,"Error")</f>
        <v>Error</v>
      </c>
      <c r="BJ28" s="25">
        <f ca="1">IFERROR((1+'US Inflation'!$C29)*(1+('Black Market End of Year'!BJ28-'Black Market End of Year'!BJ27)/'Black Market End of Year'!BJ27)-1,"Error")</f>
        <v>2.4267679862728375E-2</v>
      </c>
      <c r="BK28" s="25">
        <f ca="1">IFERROR((1+'US Inflation'!$C29)*(1+('Black Market End of Year'!BK28-'Black Market End of Year'!BK27)/'Black Market End of Year'!BK27)-1,"Error")</f>
        <v>2.894870033621344E-2</v>
      </c>
      <c r="BL28" s="25">
        <f ca="1">IFERROR((1+'US Inflation'!$C29)*(1+('Black Market End of Year'!BL28-'Black Market End of Year'!BL27)/'Black Market End of Year'!BL27)-1,"Error")</f>
        <v>0.17633821280314632</v>
      </c>
      <c r="BM28" s="25">
        <f ca="1">IFERROR((1+'US Inflation'!$C29)*(1+('Black Market End of Year'!BM28-'Black Market End of Year'!BM27)/'Black Market End of Year'!BM27)-1,"Error")</f>
        <v>3.2663316582914659E-2</v>
      </c>
      <c r="BN28" s="25" t="str">
        <f ca="1">IFERROR((1+'US Inflation'!$C29)*(1+('Black Market End of Year'!BN28-'Black Market End of Year'!BN27)/'Black Market End of Year'!BN27)-1,"Error")</f>
        <v>Error</v>
      </c>
      <c r="BO28" s="25" t="str">
        <f ca="1">IFERROR((1+'US Inflation'!$C29)*(1+('Black Market End of Year'!BO28-'Black Market End of Year'!BO27)/'Black Market End of Year'!BO27)-1,"Error")</f>
        <v>Error</v>
      </c>
      <c r="BP28" s="25" t="str">
        <f ca="1">IFERROR((1+'US Inflation'!$C29)*(1+('Black Market End of Year'!BP28-'Black Market End of Year'!BP27)/'Black Market End of Year'!BP27)-1,"Error")</f>
        <v>Error</v>
      </c>
      <c r="BQ28" s="25">
        <f ca="1">IFERROR((1+'US Inflation'!$C29)*(1+('Black Market End of Year'!BQ28-'Black Market End of Year'!BQ27)/'Black Market End of Year'!BQ27)-1,"Error")</f>
        <v>-0.12510469011725289</v>
      </c>
      <c r="BR28" s="25" t="str">
        <f ca="1">IFERROR((1+'US Inflation'!$C29)*(1+('Black Market End of Year'!BR28-'Black Market End of Year'!BR27)/'Black Market End of Year'!BR27)-1,"Error")</f>
        <v>Error</v>
      </c>
      <c r="BS28" s="25" t="str">
        <f ca="1">IFERROR((1+'US Inflation'!$C29)*(1+('Black Market End of Year'!BS28-'Black Market End of Year'!BS27)/'Black Market End of Year'!BS27)-1,"Error")</f>
        <v>Error</v>
      </c>
      <c r="BT28" s="25" t="str">
        <f ca="1">IFERROR((1+'US Inflation'!$C29)*(1+('Black Market End of Year'!BT28-'Black Market End of Year'!BT27)/'Black Market End of Year'!BT27)-1,"Error")</f>
        <v>Error</v>
      </c>
      <c r="BU28" s="25" t="str">
        <f ca="1">IFERROR((1+'US Inflation'!$C29)*(1+('Black Market End of Year'!BU28-'Black Market End of Year'!BU27)/'Black Market End of Year'!BU27)-1,"Error")</f>
        <v>Error</v>
      </c>
      <c r="BV28" s="25">
        <f ca="1">IFERROR((1+'US Inflation'!$C29)*(1+('Black Market End of Year'!BV28-'Black Market End of Year'!BV27)/'Black Market End of Year'!BV27)-1,"Error")</f>
        <v>3.5151661924078148E-2</v>
      </c>
      <c r="BW28" s="25">
        <f ca="1">IFERROR((1+'US Inflation'!$C29)*(1+('Black Market End of Year'!BW28-'Black Market End of Year'!BW27)/'Black Market End of Year'!BW27)-1,"Error")</f>
        <v>8.9693207913372763E-3</v>
      </c>
      <c r="BX28" s="25" t="str">
        <f ca="1">IFERROR((1+'US Inflation'!$C29)*(1+('Black Market End of Year'!BX28-'Black Market End of Year'!BX27)/'Black Market End of Year'!BX27)-1,"Error")</f>
        <v>Error</v>
      </c>
      <c r="BY28" s="25" t="str">
        <f ca="1">IFERROR((1+'US Inflation'!$C29)*(1+('Black Market End of Year'!BY28-'Black Market End of Year'!BY27)/'Black Market End of Year'!BY27)-1,"Error")</f>
        <v>Error</v>
      </c>
      <c r="BZ28" s="25">
        <f ca="1">IFERROR((1+'US Inflation'!$C29)*(1+('Black Market End of Year'!BZ28-'Black Market End of Year'!BZ27)/'Black Market End of Year'!BZ27)-1,"Error")</f>
        <v>-5.8531292827768144E-4</v>
      </c>
      <c r="CA28" s="25" t="str">
        <f ca="1">IFERROR((1+'US Inflation'!$C29)*(1+('Black Market End of Year'!CA28-'Black Market End of Year'!CA27)/'Black Market End of Year'!CA27)-1,"Error")</f>
        <v>Error</v>
      </c>
      <c r="CB28" s="25" t="str">
        <f ca="1">IFERROR((1+'US Inflation'!$C29)*(1+('Black Market End of Year'!CB28-'Black Market End of Year'!CB27)/'Black Market End of Year'!CB27)-1,"Error")</f>
        <v>Error</v>
      </c>
      <c r="CC28" s="25">
        <f ca="1">IFERROR((1+'US Inflation'!$C29)*(1+('Black Market End of Year'!CC28-'Black Market End of Year'!CC27)/'Black Market End of Year'!CC27)-1,"Error")</f>
        <v>1.3657243271572694E-2</v>
      </c>
      <c r="CD28" s="25">
        <f ca="1">IFERROR((1+'US Inflation'!$C29)*(1+('Black Market End of Year'!CD28-'Black Market End of Year'!CD27)/'Black Market End of Year'!CD27)-1,"Error")</f>
        <v>-0.1125549623115577</v>
      </c>
      <c r="CE28" s="25" t="str">
        <f ca="1">IFERROR((1+'US Inflation'!$C29)*(1+('Black Market End of Year'!CE28-'Black Market End of Year'!CE27)/'Black Market End of Year'!CE27)-1,"Error")</f>
        <v>Error</v>
      </c>
      <c r="CF28" s="25">
        <f ca="1">IFERROR((1+'US Inflation'!$C29)*(1+('Black Market End of Year'!CF28-'Black Market End of Year'!CF27)/'Black Market End of Year'!CF27)-1,"Error")</f>
        <v>1.9550131610433175E-2</v>
      </c>
      <c r="CG28" s="25" t="str">
        <f ca="1">IFERROR((1+'US Inflation'!$C29)*(1+('Black Market End of Year'!CG28-'Black Market End of Year'!CG27)/'Black Market End of Year'!CG27)-1,"Error")</f>
        <v>Error</v>
      </c>
      <c r="CH28" s="25" t="str">
        <f ca="1">IFERROR((1+'US Inflation'!$C29)*(1+('Black Market End of Year'!CH28-'Black Market End of Year'!CH27)/'Black Market End of Year'!CH27)-1,"Error")</f>
        <v>Error</v>
      </c>
      <c r="CI28" s="25" t="str">
        <f ca="1">IFERROR((1+'US Inflation'!$C29)*(1+('Black Market End of Year'!CI28-'Black Market End of Year'!CI27)/'Black Market End of Year'!CI27)-1,"Error")</f>
        <v>Error</v>
      </c>
      <c r="CJ28" s="25" t="str">
        <f ca="1">IFERROR((1+'US Inflation'!$C29)*(1+('Black Market End of Year'!CJ28-'Black Market End of Year'!CJ27)/'Black Market End of Year'!CJ27)-1,"Error")</f>
        <v>Error</v>
      </c>
      <c r="CK28" s="25">
        <f ca="1">IFERROR((1+'US Inflation'!$C29)*(1+('Black Market End of Year'!CK28-'Black Market End of Year'!CK27)/'Black Market End of Year'!CK27)-1,"Error")</f>
        <v>-1</v>
      </c>
      <c r="CL28" s="25" t="str">
        <f ca="1">IFERROR((1+'US Inflation'!$C29)*(1+('Black Market End of Year'!CL28-'Black Market End of Year'!CL27)/'Black Market End of Year'!CL27)-1,"Error")</f>
        <v>Error</v>
      </c>
      <c r="CM28" s="25">
        <f ca="1">IFERROR((1+'US Inflation'!$C29)*(1+('Black Market End of Year'!CM28-'Black Market End of Year'!CM27)/'Black Market End of Year'!CM27)-1,"Error")</f>
        <v>-0.17386934673366827</v>
      </c>
      <c r="CN28" s="25" t="str">
        <f ca="1">IFERROR((1+'US Inflation'!$C29)*(1+('Black Market End of Year'!CN28-'Black Market End of Year'!CN27)/'Black Market End of Year'!CN27)-1,"Error")</f>
        <v>Error</v>
      </c>
      <c r="CO28" s="25" t="str">
        <f ca="1">IFERROR((1+'US Inflation'!$C29)*(1+('Black Market End of Year'!CO28-'Black Market End of Year'!CO27)/'Black Market End of Year'!CO27)-1,"Error")</f>
        <v>Error</v>
      </c>
      <c r="CP28" s="25">
        <f ca="1">IFERROR((1+'US Inflation'!$C29)*(1+('Black Market End of Year'!CP28-'Black Market End of Year'!CP27)/'Black Market End of Year'!CP27)-1,"Error")</f>
        <v>3.2663316582914659E-2</v>
      </c>
      <c r="CQ28" s="25">
        <f ca="1">IFERROR((1+'US Inflation'!$C29)*(1+('Black Market End of Year'!CQ28-'Black Market End of Year'!CQ27)/'Black Market End of Year'!CQ27)-1,"Error")</f>
        <v>3.2663316582914659E-2</v>
      </c>
      <c r="CR28" s="25">
        <f ca="1">IFERROR((1+'US Inflation'!$C29)*(1+('Black Market End of Year'!CR28-'Black Market End of Year'!CR27)/'Black Market End of Year'!CR27)-1,"Error")</f>
        <v>1.1553254022584891E-3</v>
      </c>
      <c r="CS28" s="25">
        <f ca="1">IFERROR((1+'US Inflation'!$C29)*(1+('Black Market End of Year'!CS28-'Black Market End of Year'!CS27)/'Black Market End of Year'!CS27)-1,"Error")</f>
        <v>0.13542219697998581</v>
      </c>
      <c r="CT28" s="25">
        <f ca="1">IFERROR((1+'US Inflation'!$C29)*(1+('Black Market End of Year'!CT28-'Black Market End of Year'!CT27)/'Black Market End of Year'!CT27)-1,"Error")</f>
        <v>0.25622960161632902</v>
      </c>
      <c r="CU28" s="25">
        <f ca="1">IFERROR((1+'US Inflation'!$C29)*(1+('Black Market End of Year'!CU28-'Black Market End of Year'!CU27)/'Black Market End of Year'!CU27)-1,"Error")</f>
        <v>-0.23831925585373659</v>
      </c>
      <c r="CV28" s="25">
        <f ca="1">IFERROR((1+'US Inflation'!$C29)*(1+('Black Market End of Year'!CV28-'Black Market End of Year'!CV27)/'Black Market End of Year'!CV27)-1,"Error")</f>
        <v>7.9941878065024063E-2</v>
      </c>
      <c r="CW28" s="25">
        <f ca="1">IFERROR((1+'US Inflation'!$C29)*(1+('Black Market End of Year'!CW28-'Black Market End of Year'!CW27)/'Black Market End of Year'!CW27)-1,"Error")</f>
        <v>9.1896117980128089E-4</v>
      </c>
      <c r="CX28" s="25">
        <f ca="1">IFERROR((1+'US Inflation'!$C29)*(1+('Black Market End of Year'!CX28-'Black Market End of Year'!CX27)/'Black Market End of Year'!CX27)-1,"Error")</f>
        <v>-7.9498616678900014E-2</v>
      </c>
      <c r="CY28" s="25">
        <f ca="1">IFERROR((1+'US Inflation'!$C29)*(1+('Black Market End of Year'!CY28-'Black Market End of Year'!CY27)/'Black Market End of Year'!CY27)-1,"Error")</f>
        <v>0.12174289980252673</v>
      </c>
      <c r="CZ28" s="25" t="str">
        <f ca="1">IFERROR((1+'US Inflation'!$C29)*(1+('Black Market End of Year'!CZ28-'Black Market End of Year'!CZ27)/'Black Market End of Year'!CZ27)-1,"Error")</f>
        <v>Error</v>
      </c>
      <c r="DA28" s="25">
        <f ca="1">IFERROR((1+'US Inflation'!$C29)*(1+('Black Market End of Year'!DA28-'Black Market End of Year'!DA27)/'Black Market End of Year'!DA27)-1,"Error")</f>
        <v>-6.8084324059320855E-2</v>
      </c>
      <c r="DB28" s="25">
        <f ca="1">IFERROR((1+'US Inflation'!$C29)*(1+('Black Market End of Year'!DB28-'Black Market End of Year'!DB27)/'Black Market End of Year'!DB27)-1,"Error")</f>
        <v>5.3316582914572974E-2</v>
      </c>
      <c r="DC28" s="25">
        <f ca="1">IFERROR((1+'US Inflation'!$C29)*(1+('Black Market End of Year'!DC28-'Black Market End of Year'!DC27)/'Black Market End of Year'!DC27)-1,"Error")</f>
        <v>0.18696932940564892</v>
      </c>
      <c r="DD28" s="25">
        <f ca="1">IFERROR((1+'US Inflation'!$C29)*(1+('Black Market End of Year'!DD28-'Black Market End of Year'!DD27)/'Black Market End of Year'!DD27)-1,"Error")</f>
        <v>-1.6825340761314478E-2</v>
      </c>
      <c r="DE28" s="25" t="str">
        <f ca="1">IFERROR((1+'US Inflation'!$C29)*(1+('Black Market End of Year'!DE28-'Black Market End of Year'!DE27)/'Black Market End of Year'!DE27)-1,"Error")</f>
        <v>Error</v>
      </c>
      <c r="DF28" s="25">
        <f ca="1">IFERROR((1+'US Inflation'!$C29)*(1+('Black Market End of Year'!DF28-'Black Market End of Year'!DF27)/'Black Market End of Year'!DF27)-1,"Error")</f>
        <v>-3.0713132449249669E-2</v>
      </c>
      <c r="DG28" s="25" t="str">
        <f ca="1">IFERROR((1+'US Inflation'!$C29)*(1+('Black Market End of Year'!DG28-'Black Market End of Year'!DG27)/'Black Market End of Year'!DG27)-1,"Error")</f>
        <v>Error</v>
      </c>
      <c r="DH28" s="25">
        <f ca="1">IFERROR((1+'US Inflation'!$C29)*(1+('Black Market End of Year'!DH28-'Black Market End of Year'!DH27)/'Black Market End of Year'!DH27)-1,"Error")</f>
        <v>0.17451267325639197</v>
      </c>
      <c r="DI28" s="25" t="str">
        <f ca="1">IFERROR((1+'US Inflation'!$C29)*(1+('Black Market End of Year'!DI28-'Black Market End of Year'!DI27)/'Black Market End of Year'!DI27)-1,"Error")</f>
        <v>Error</v>
      </c>
      <c r="DJ28" s="25" t="str">
        <f ca="1">IFERROR((1+'US Inflation'!$C29)*(1+('Black Market End of Year'!DJ28-'Black Market End of Year'!DJ27)/'Black Market End of Year'!DJ27)-1,"Error")</f>
        <v>Error</v>
      </c>
      <c r="DK28" s="25">
        <f ca="1">IFERROR((1+'US Inflation'!$C29)*(1+('Black Market End of Year'!DK28-'Black Market End of Year'!DK27)/'Black Market End of Year'!DK27)-1,"Error")</f>
        <v>0.12762086293536656</v>
      </c>
      <c r="DL28" s="25" t="str">
        <f ca="1">IFERROR((1+'US Inflation'!$C29)*(1+('Black Market End of Year'!DL28-'Black Market End of Year'!DL27)/'Black Market End of Year'!DL27)-1,"Error")</f>
        <v>Error</v>
      </c>
      <c r="DM28" s="25">
        <f ca="1">IFERROR((1+'US Inflation'!$C29)*(1+('Black Market End of Year'!DM28-'Black Market End of Year'!DM27)/'Black Market End of Year'!DM27)-1,"Error")</f>
        <v>3.9312766779890929E-3</v>
      </c>
      <c r="DN28" s="25" t="str">
        <f ca="1">IFERROR((1+'US Inflation'!$C29)*(1+('Black Market End of Year'!DN28-'Black Market End of Year'!DN27)/'Black Market End of Year'!DN27)-1,"Error")</f>
        <v>Error</v>
      </c>
      <c r="DO28" s="25">
        <f ca="1">IFERROR((1+'US Inflation'!$C29)*(1+('Black Market End of Year'!DO28-'Black Market End of Year'!DO27)/'Black Market End of Year'!DO27)-1,"Error")</f>
        <v>0.55312562814070354</v>
      </c>
      <c r="DP28" s="25" t="str">
        <f ca="1">IFERROR((1+'US Inflation'!$C29)*(1+('Black Market End of Year'!DP28-'Black Market End of Year'!DP27)/'Black Market End of Year'!DP27)-1,"Error")</f>
        <v>Error</v>
      </c>
      <c r="DQ28" s="25">
        <f ca="1">IFERROR((1+'US Inflation'!$C29)*(1+('Black Market End of Year'!DQ28-'Black Market End of Year'!DQ27)/'Black Market End of Year'!DQ27)-1,"Error")</f>
        <v>2.8882353891668266E-4</v>
      </c>
      <c r="DR28" s="25" t="str">
        <f ca="1">IFERROR((1+'US Inflation'!$C29)*(1+('Black Market End of Year'!DR28-'Black Market End of Year'!DR27)/'Black Market End of Year'!DR27)-1,"Error")</f>
        <v>Error</v>
      </c>
      <c r="DS28" s="25" t="str">
        <f ca="1">IFERROR((1+'US Inflation'!$C29)*(1+('Black Market End of Year'!DS28-'Black Market End of Year'!DS27)/'Black Market End of Year'!DS27)-1,"Error")</f>
        <v>Error</v>
      </c>
      <c r="DT28" s="25">
        <f ca="1">IFERROR((1+'US Inflation'!$C29)*(1+('Black Market End of Year'!DT28-'Black Market End of Year'!DT27)/'Black Market End of Year'!DT27)-1,"Error")</f>
        <v>-2.4953091638449609E-2</v>
      </c>
      <c r="DU28" s="25" t="str">
        <f ca="1">IFERROR((1+'US Inflation'!$C29)*(1+('Black Market End of Year'!DU28-'Black Market End of Year'!DU27)/'Black Market End of Year'!DU27)-1,"Error")</f>
        <v>Error</v>
      </c>
      <c r="DV28" s="25" t="str">
        <f ca="1">IFERROR((1+'US Inflation'!$C29)*(1+('Black Market End of Year'!DV28-'Black Market End of Year'!DV27)/'Black Market End of Year'!DV27)-1,"Error")</f>
        <v>Error</v>
      </c>
      <c r="DW28" s="25">
        <f ca="1">IFERROR((1+'US Inflation'!$C29)*(1+('Black Market End of Year'!DW28-'Black Market End of Year'!DW27)/'Black Market End of Year'!DW27)-1,"Error")</f>
        <v>1.3243763063103042E-2</v>
      </c>
      <c r="DX28" s="25" t="str">
        <f ca="1">IFERROR((1+'US Inflation'!$C29)*(1+('Black Market End of Year'!DX28-'Black Market End of Year'!DX27)/'Black Market End of Year'!DX27)-1,"Error")</f>
        <v>Error</v>
      </c>
      <c r="DY28" s="25" t="str">
        <f ca="1">IFERROR((1+'US Inflation'!$C29)*(1+('Black Market End of Year'!DY28-'Black Market End of Year'!DY27)/'Black Market End of Year'!DY27)-1,"Error")</f>
        <v>Error</v>
      </c>
      <c r="DZ28" s="25" t="str">
        <f ca="1">IFERROR((1+'US Inflation'!$C29)*(1+('Black Market End of Year'!DZ28-'Black Market End of Year'!DZ27)/'Black Market End of Year'!DZ27)-1,"Error")</f>
        <v>Error</v>
      </c>
      <c r="EA28" s="25">
        <f ca="1">IFERROR((1+'US Inflation'!$C29)*(1+('Black Market End of Year'!EA28-'Black Market End of Year'!EA27)/'Black Market End of Year'!EA27)-1,"Error")</f>
        <v>-0.10929309620880678</v>
      </c>
      <c r="EB28" s="25">
        <f ca="1">IFERROR((1+'US Inflation'!$C29)*(1+('Black Market End of Year'!EB28-'Black Market End of Year'!EB27)/'Black Market End of Year'!EB27)-1,"Error")</f>
        <v>-3.1666529368152174E-2</v>
      </c>
      <c r="EC28" s="25" t="str">
        <f ca="1">IFERROR((1+'US Inflation'!$C29)*(1+('Black Market End of Year'!EC28-'Black Market End of Year'!EC27)/'Black Market End of Year'!EC27)-1,"Error")</f>
        <v>Error</v>
      </c>
      <c r="ED28" s="25" t="str">
        <f ca="1">IFERROR((1+'US Inflation'!$C29)*(1+('Black Market End of Year'!ED28-'Black Market End of Year'!ED27)/'Black Market End of Year'!ED27)-1,"Error")</f>
        <v>Error</v>
      </c>
      <c r="EE28" s="25" t="str">
        <f ca="1">IFERROR((1+'US Inflation'!$C29)*(1+('Black Market End of Year'!EE28-'Black Market End of Year'!EE27)/'Black Market End of Year'!EE27)-1,"Error")</f>
        <v>Error</v>
      </c>
      <c r="EF28" s="25" t="str">
        <f ca="1">IFERROR((1+'US Inflation'!$C29)*(1+('Black Market End of Year'!EF28-'Black Market End of Year'!EF27)/'Black Market End of Year'!EF27)-1,"Error")</f>
        <v>Error</v>
      </c>
      <c r="EG28" s="25" t="str">
        <f ca="1">IFERROR((1+'US Inflation'!$C29)*(1+('Black Market End of Year'!EG28-'Black Market End of Year'!EG27)/'Black Market End of Year'!EG27)-1,"Error")</f>
        <v>Error</v>
      </c>
      <c r="EH28" s="25">
        <f ca="1">IFERROR((1+'US Inflation'!$C29)*(1+('Black Market End of Year'!EH28-'Black Market End of Year'!EH27)/'Black Market End of Year'!EH27)-1,"Error")</f>
        <v>-5.8531292827757042E-4</v>
      </c>
      <c r="EI28" s="25" t="str">
        <f ca="1">IFERROR((1+'US Inflation'!$C29)*(1+('Black Market End of Year'!EI28-'Black Market End of Year'!EI27)/'Black Market End of Year'!EI27)-1,"Error")</f>
        <v>Error</v>
      </c>
      <c r="EJ28" s="25" t="str">
        <f ca="1">IFERROR((1+'US Inflation'!$C29)*(1+('Black Market End of Year'!EJ28-'Black Market End of Year'!EJ27)/'Black Market End of Year'!EJ27)-1,"Error")</f>
        <v>Error</v>
      </c>
      <c r="EK28" s="25">
        <f ca="1">IFERROR((1+'US Inflation'!$C29)*(1+('Black Market End of Year'!EK28-'Black Market End of Year'!EK27)/'Black Market End of Year'!EK27)-1,"Error")</f>
        <v>3.2663316582914659E-2</v>
      </c>
      <c r="EL28" s="25" t="str">
        <f ca="1">IFERROR((1+'US Inflation'!$C29)*(1+('Black Market End of Year'!EL28-'Black Market End of Year'!EL27)/'Black Market End of Year'!EL27)-1,"Error")</f>
        <v>Error</v>
      </c>
      <c r="EM28" s="25" t="str">
        <f ca="1">IFERROR((1+'US Inflation'!$C29)*(1+('Black Market End of Year'!EM28-'Black Market End of Year'!EM27)/'Black Market End of Year'!EM27)-1,"Error")</f>
        <v>Error</v>
      </c>
      <c r="EN28" s="25" t="str">
        <f ca="1">IFERROR((1+'US Inflation'!$C29)*(1+('Black Market End of Year'!EN28-'Black Market End of Year'!EN27)/'Black Market End of Year'!EN27)-1,"Error")</f>
        <v>Error</v>
      </c>
      <c r="EO28" s="25" t="str">
        <f ca="1">IFERROR((1+'US Inflation'!$C29)*(1+('Black Market End of Year'!EO28-'Black Market End of Year'!EO27)/'Black Market End of Year'!EO27)-1,"Error")</f>
        <v>Error</v>
      </c>
      <c r="EP28" s="25" t="str">
        <f ca="1">IFERROR((1+'US Inflation'!$C29)*(1+('Black Market End of Year'!EP28-'Black Market End of Year'!EP27)/'Black Market End of Year'!EP27)-1,"Error")</f>
        <v>Error</v>
      </c>
      <c r="EQ28" s="25" t="str">
        <f ca="1">IFERROR((1+'US Inflation'!$C29)*(1+('Black Market End of Year'!EQ28-'Black Market End of Year'!EQ27)/'Black Market End of Year'!EQ27)-1,"Error")</f>
        <v>Error</v>
      </c>
      <c r="ER28" s="25">
        <f ca="1">IFERROR((1+'US Inflation'!$C29)*(1+('Black Market End of Year'!ER28-'Black Market End of Year'!ER27)/'Black Market End of Year'!ER27)-1,"Error")</f>
        <v>3.86394122004452E-3</v>
      </c>
      <c r="ES28" s="25" t="str">
        <f ca="1">IFERROR((1+'US Inflation'!$C29)*(1+('Black Market End of Year'!ES28-'Black Market End of Year'!ES27)/'Black Market End of Year'!ES27)-1,"Error")</f>
        <v>Error</v>
      </c>
      <c r="ET28" s="25">
        <f ca="1">IFERROR((1+'US Inflation'!$C29)*(1+('Black Market End of Year'!ET28-'Black Market End of Year'!ET27)/'Black Market End of Year'!ET27)-1,"Error")</f>
        <v>-0.10465893296268569</v>
      </c>
      <c r="EU28" s="25" t="str">
        <f ca="1">IFERROR((1+'US Inflation'!$C29)*(1+('Black Market End of Year'!EU28-'Black Market End of Year'!EU27)/'Black Market End of Year'!EU27)-1,"Error")</f>
        <v>Error</v>
      </c>
      <c r="EV28" s="25" t="str">
        <f ca="1">IFERROR((1+'US Inflation'!$C29)*(1+('Black Market End of Year'!EV28-'Black Market End of Year'!EV27)/'Black Market End of Year'!EV27)-1,"Error")</f>
        <v>Error</v>
      </c>
      <c r="EW28" s="25">
        <f ca="1">IFERROR((1+'US Inflation'!$C29)*(1+('Black Market End of Year'!EW28-'Black Market End of Year'!EW27)/'Black Market End of Year'!EW27)-1,"Error")</f>
        <v>-9.9166042980861624E-2</v>
      </c>
      <c r="EX28" s="25">
        <f ca="1">IFERROR((1+'US Inflation'!$C29)*(1+('Black Market End of Year'!EX28-'Black Market End of Year'!EX27)/'Black Market End of Year'!EX27)-1,"Error")</f>
        <v>1.7662855562214919E-2</v>
      </c>
      <c r="EY28" s="25" t="str">
        <f ca="1">IFERROR((1+'US Inflation'!$C29)*(1+('Black Market End of Year'!EY28-'Black Market End of Year'!EY27)/'Black Market End of Year'!EY27)-1,"Error")</f>
        <v>Error</v>
      </c>
      <c r="EZ28" s="25" t="str">
        <f ca="1">IFERROR((1+'US Inflation'!$C29)*(1+('Black Market End of Year'!EZ28-'Black Market End of Year'!EZ27)/'Black Market End of Year'!EZ27)-1,"Error")</f>
        <v>Error</v>
      </c>
      <c r="FA28" s="25">
        <f ca="1">IFERROR((1+'US Inflation'!$C29)*(1+('Black Market End of Year'!FA28-'Black Market End of Year'!FA27)/'Black Market End of Year'!FA27)-1,"Error")</f>
        <v>3.5098843272968638E-2</v>
      </c>
      <c r="FB28" s="25">
        <f ca="1">IFERROR((1+'US Inflation'!$C29)*(1+('Black Market End of Year'!FB28-'Black Market End of Year'!FB27)/'Black Market End of Year'!FB27)-1,"Error")</f>
        <v>5.247460323198716E-2</v>
      </c>
      <c r="FC28" s="25">
        <f ca="1">IFERROR((1+'US Inflation'!$C29)*(1+('Black Market End of Year'!FC28-'Black Market End of Year'!FC27)/'Black Market End of Year'!FC27)-1,"Error")</f>
        <v>-5.8531292827768144E-4</v>
      </c>
      <c r="FD28" s="25">
        <f ca="1">IFERROR((1+'US Inflation'!$C29)*(1+('Black Market End of Year'!FD28-'Black Market End of Year'!FD27)/'Black Market End of Year'!FD27)-1,"Error")</f>
        <v>-0.17856327089995427</v>
      </c>
      <c r="FE28" s="25" t="str">
        <f ca="1">IFERROR((1+'US Inflation'!$C29)*(1+('Black Market End of Year'!FE28-'Black Market End of Year'!FE27)/'Black Market End of Year'!FE27)-1,"Error")</f>
        <v>Error</v>
      </c>
      <c r="FF28" s="25" t="str">
        <f ca="1">IFERROR((1+'US Inflation'!$C29)*(1+('Black Market End of Year'!FF28-'Black Market End of Year'!FF27)/'Black Market End of Year'!FF27)-1,"Error")</f>
        <v>Error</v>
      </c>
      <c r="FG28" s="25" t="str">
        <f ca="1">IFERROR((1+'US Inflation'!$C29)*(1+('Black Market End of Year'!FG28-'Black Market End of Year'!FG27)/'Black Market End of Year'!FG27)-1,"Error")</f>
        <v>Error</v>
      </c>
      <c r="FH28" s="25">
        <f ca="1">IFERROR((1+'US Inflation'!$C29)*(1+('Black Market End of Year'!FH28-'Black Market End of Year'!FH27)/'Black Market End of Year'!FH27)-1,"Error")</f>
        <v>9.612796123474654E-3</v>
      </c>
      <c r="FI28" s="25" t="str">
        <f ca="1">IFERROR((1+'US Inflation'!$C29)*(1+('Black Market End of Year'!FI28-'Black Market End of Year'!FI27)/'Black Market End of Year'!FI27)-1,"Error")</f>
        <v>Error</v>
      </c>
      <c r="FJ28" s="25">
        <f ca="1">IFERROR((1+'US Inflation'!$C29)*(1+('Black Market End of Year'!FJ28-'Black Market End of Year'!FJ27)/'Black Market End of Year'!FJ27)-1,"Error")</f>
        <v>-5.5834729201561517E-3</v>
      </c>
      <c r="FK28" s="25" t="str">
        <f ca="1">IFERROR((1+'US Inflation'!$C29)*(1+('Black Market End of Year'!FK28-'Black Market End of Year'!FK27)/'Black Market End of Year'!FK27)-1,"Error")</f>
        <v>Error</v>
      </c>
      <c r="FL28" s="25" t="str">
        <f ca="1">IFERROR((1+'US Inflation'!$C29)*(1+('Black Market End of Year'!FL28-'Black Market End of Year'!FL27)/'Black Market End of Year'!FL27)-1,"Error")</f>
        <v>Error</v>
      </c>
      <c r="FM28" s="25" t="str">
        <f ca="1">IFERROR((1+'US Inflation'!$C29)*(1+('Black Market End of Year'!FM28-'Black Market End of Year'!FM27)/'Black Market End of Year'!FM27)-1,"Error")</f>
        <v>Error</v>
      </c>
      <c r="FN28" s="25">
        <f ca="1">IFERROR((1+'US Inflation'!$C29)*(1+('Black Market End of Year'!FN28-'Black Market End of Year'!FN27)/'Black Market End of Year'!FN27)-1,"Error")</f>
        <v>0.1253382296095864</v>
      </c>
      <c r="FO28" s="25">
        <f ca="1">IFERROR((1+'US Inflation'!$C29)*(1+('Black Market End of Year'!FO28-'Black Market End of Year'!FO27)/'Black Market End of Year'!FO27)-1,"Error")</f>
        <v>3.2663316582914659E-2</v>
      </c>
      <c r="FP28" s="25">
        <f ca="1">IFERROR((1+'US Inflation'!$C29)*(1+('Black Market End of Year'!FP28-'Black Market End of Year'!FP27)/'Black Market End of Year'!FP27)-1,"Error")</f>
        <v>0.10320863036110794</v>
      </c>
      <c r="FQ28" s="25" t="str">
        <f ca="1">IFERROR((1+'US Inflation'!$C29)*(1+('Black Market End of Year'!FQ28-'Black Market End of Year'!FQ27)/'Black Market End of Year'!FQ27)-1,"Error")</f>
        <v>Error</v>
      </c>
      <c r="FR28" s="25">
        <f ca="1">IFERROR((1+'US Inflation'!$C29)*(1+('Black Market End of Year'!FR28-'Black Market End of Year'!FR27)/'Black Market End of Year'!FR27)-1,"Error")</f>
        <v>6.9110257168193856E-2</v>
      </c>
      <c r="FS28" s="25">
        <f ca="1">IFERROR((1+'US Inflation'!$C29)*(1+('Black Market End of Year'!FS28-'Black Market End of Year'!FS27)/'Black Market End of Year'!FS27)-1,"Error")</f>
        <v>2.883154175329361E-2</v>
      </c>
      <c r="FT28" s="25" t="str">
        <f ca="1">IFERROR((1+'US Inflation'!$C29)*(1+('Black Market End of Year'!FT28-'Black Market End of Year'!FT27)/'Black Market End of Year'!FT27)-1,"Error")</f>
        <v>Error</v>
      </c>
      <c r="FU28" s="25">
        <f ca="1">IFERROR((1+'US Inflation'!$C29)*(1+('Black Market End of Year'!FU28-'Black Market End of Year'!FU27)/'Black Market End of Year'!FU27)-1,"Error")</f>
        <v>9.6641335855220944E-3</v>
      </c>
      <c r="FV28" s="25" t="str">
        <f ca="1">IFERROR((1+'US Inflation'!$C29)*(1+('Black Market End of Year'!FV28-'Black Market End of Year'!FV27)/'Black Market End of Year'!FV27)-1,"Error")</f>
        <v>Error</v>
      </c>
      <c r="FW28" s="25">
        <f ca="1">IFERROR((1+'US Inflation'!$C29)*(1+('Black Market End of Year'!FW28-'Black Market End of Year'!FW27)/'Black Market End of Year'!FW27)-1,"Error")</f>
        <v>-5.0696252346067672E-2</v>
      </c>
      <c r="FX28" s="25">
        <f ca="1">IFERROR((1+'US Inflation'!$C29)*(1+('Black Market End of Year'!FX28-'Black Market End of Year'!FX27)/'Black Market End of Year'!FX27)-1,"Error")</f>
        <v>2.8173476076032378E-2</v>
      </c>
      <c r="FY28" s="25" t="str">
        <f ca="1">IFERROR((1+'US Inflation'!$C29)*(1+('Black Market End of Year'!FY28-'Black Market End of Year'!FY27)/'Black Market End of Year'!FY27)-1,"Error")</f>
        <v>Error</v>
      </c>
      <c r="FZ28" s="25" t="str">
        <f ca="1">IFERROR((1+'US Inflation'!$C29)*(1+('Black Market End of Year'!FZ28-'Black Market End of Year'!FZ27)/'Black Market End of Year'!FZ27)-1,"Error")</f>
        <v>Error</v>
      </c>
      <c r="GA28" s="25" t="str">
        <f ca="1">IFERROR((1+'US Inflation'!$C29)*(1+('Black Market End of Year'!GA28-'Black Market End of Year'!GA27)/'Black Market End of Year'!GA27)-1,"Error")</f>
        <v>Error</v>
      </c>
      <c r="GB28" s="25" t="str">
        <f ca="1">IFERROR((1+'US Inflation'!$C29)*(1+('Black Market End of Year'!GB28-'Black Market End of Year'!GB27)/'Black Market End of Year'!GB27)-1,"Error")</f>
        <v>Error</v>
      </c>
      <c r="GC28" s="25" t="str">
        <f ca="1">IFERROR((1+'US Inflation'!$C29)*(1+('Black Market End of Year'!GC28-'Black Market End of Year'!GC27)/'Black Market End of Year'!GC27)-1,"Error")</f>
        <v>Error</v>
      </c>
      <c r="GD28" s="25" t="str">
        <f ca="1">IFERROR((1+'US Inflation'!$C29)*(1+('Black Market End of Year'!GD28-'Black Market End of Year'!GD27)/'Black Market End of Year'!GD27)-1,"Error")</f>
        <v>Error</v>
      </c>
      <c r="GE28" s="25" t="str">
        <f ca="1">IFERROR((1+'US Inflation'!$C29)*(1+('Black Market End of Year'!GE28-'Black Market End of Year'!GE27)/'Black Market End of Year'!GE27)-1,"Error")</f>
        <v>Error</v>
      </c>
      <c r="GF28" s="25" t="str">
        <f ca="1">IFERROR((1+'US Inflation'!$C29)*(1+('Black Market End of Year'!GF28-'Black Market End of Year'!GF27)/'Black Market End of Year'!GF27)-1,"Error")</f>
        <v>Error</v>
      </c>
      <c r="GG28" s="25" t="str">
        <f ca="1">IFERROR((1+'US Inflation'!$C29)*(1+('Black Market End of Year'!GG28-'Black Market End of Year'!GG27)/'Black Market End of Year'!GG27)-1,"Error")</f>
        <v>Error</v>
      </c>
      <c r="GH28" s="25">
        <f ca="1">IFERROR((1+'US Inflation'!$C29)*(1+('Black Market End of Year'!GH28-'Black Market End of Year'!GH27)/'Black Market End of Year'!GH27)-1,"Error")</f>
        <v>3.5151661924078148E-2</v>
      </c>
      <c r="GI28" s="25">
        <f ca="1">IFERROR((1+'US Inflation'!$C29)*(1+('Black Market End of Year'!GI28-'Black Market End of Year'!GI27)/'Black Market End of Year'!GI27)-1,"Error")</f>
        <v>-5.8531292827768144E-4</v>
      </c>
      <c r="GJ28" s="25">
        <f ca="1">IFERROR((1+'US Inflation'!$C29)*(1+('Black Market End of Year'!GJ28-'Black Market End of Year'!GJ27)/'Black Market End of Year'!GJ27)-1,"Error")</f>
        <v>5.0116781088541451E-2</v>
      </c>
      <c r="GK28" s="25" t="str">
        <f ca="1">IFERROR((1+'US Inflation'!$C29)*(1+('Black Market End of Year'!GK28-'Black Market End of Year'!GK27)/'Black Market End of Year'!GK27)-1,"Error")</f>
        <v>Error</v>
      </c>
      <c r="GL28" s="25" t="str">
        <f ca="1">IFERROR((1+'US Inflation'!$C29)*(1+('Black Market End of Year'!GL28-'Black Market End of Year'!GL27)/'Black Market End of Year'!GL27)-1,"Error")</f>
        <v>Error</v>
      </c>
      <c r="GM28" s="25" t="str">
        <f ca="1">IFERROR((1+'US Inflation'!$C29)*(1+('Black Market End of Year'!GM28-'Black Market End of Year'!GM27)/'Black Market End of Year'!GM27)-1,"Error")</f>
        <v>Error</v>
      </c>
      <c r="GN28" s="25" t="str">
        <f ca="1">IFERROR((1+'US Inflation'!$C29)*(1+('Black Market End of Year'!GN28-'Black Market End of Year'!GN27)/'Black Market End of Year'!GN27)-1,"Error")</f>
        <v>Error</v>
      </c>
      <c r="GO28" s="25" t="str">
        <f ca="1">IFERROR((1+'US Inflation'!$C29)*(1+('Black Market End of Year'!GO28-'Black Market End of Year'!GO27)/'Black Market End of Year'!GO27)-1,"Error")</f>
        <v>Error</v>
      </c>
      <c r="GP28" s="25" t="str">
        <f ca="1">IFERROR((1+'US Inflation'!$C29)*(1+('Black Market End of Year'!GP28-'Black Market End of Year'!GP27)/'Black Market End of Year'!GP27)-1,"Error")</f>
        <v>Error</v>
      </c>
      <c r="GQ28" s="25" t="str">
        <f ca="1">IFERROR((1+'US Inflation'!$C29)*(1+('Black Market End of Year'!GQ28-'Black Market End of Year'!GQ27)/'Black Market End of Year'!GQ27)-1,"Error")</f>
        <v>Error</v>
      </c>
      <c r="GR28" s="25" t="str">
        <f ca="1">IFERROR((1+'US Inflation'!$C29)*(1+('Black Market End of Year'!GR28-'Black Market End of Year'!GR27)/'Black Market End of Year'!GR27)-1,"Error")</f>
        <v>Error</v>
      </c>
      <c r="GS28" s="25">
        <f ca="1">IFERROR((1+'US Inflation'!$C29)*(1+('Black Market End of Year'!GS28-'Black Market End of Year'!GS27)/'Black Market End of Year'!GS27)-1,"Error")</f>
        <v>8.3450037070599059E-2</v>
      </c>
      <c r="GT28" s="25">
        <f ca="1">IFERROR((1+'US Inflation'!$C29)*(1+('Black Market End of Year'!GT28-'Black Market End of Year'!GT27)/'Black Market End of Year'!GT27)-1,"Error")</f>
        <v>-4.5908892287524483E-2</v>
      </c>
      <c r="GU28" s="25">
        <f ca="1">IFERROR((1+'US Inflation'!$C29)*(1+('Black Market End of Year'!GU28-'Black Market End of Year'!GU27)/'Black Market End of Year'!GU27)-1,"Error")</f>
        <v>-0.19619720222735282</v>
      </c>
      <c r="GV28" s="25">
        <f ca="1">IFERROR((1+'US Inflation'!$C29)*(1+('Black Market End of Year'!GV28-'Black Market End of Year'!GV27)/'Black Market End of Year'!GV27)-1,"Error")</f>
        <v>-9.7095424767818184E-2</v>
      </c>
      <c r="GW28" s="25">
        <f ca="1">IFERROR((1+'US Inflation'!$C29)*(1+('Black Market End of Year'!GW28-'Black Market End of Year'!GW27)/'Black Market End of Year'!GW27)-1,"Error")</f>
        <v>4.2592771550058028E-2</v>
      </c>
      <c r="GX28" s="25" t="str">
        <f ca="1">IFERROR((1+'US Inflation'!$C29)*(1+('Black Market End of Year'!GX28-'Black Market End of Year'!GX27)/'Black Market End of Year'!GX27)-1,"Error")</f>
        <v>Error</v>
      </c>
      <c r="GY28" s="25" t="str">
        <f ca="1">IFERROR((1+'US Inflation'!$C29)*(1+('Black Market End of Year'!GY28-'Black Market End of Year'!GY27)/'Black Market End of Year'!GY27)-1,"Error")</f>
        <v>Error</v>
      </c>
      <c r="GZ28" s="25">
        <f ca="1">IFERROR((1+'US Inflation'!$C29)*(1+('Black Market End of Year'!GZ28-'Black Market End of Year'!GZ27)/'Black Market End of Year'!GZ27)-1,"Error")</f>
        <v>2.6301940916079403E-2</v>
      </c>
      <c r="HA28" s="25">
        <f ca="1">IFERROR((1+'US Inflation'!$C29)*(1+('Black Market End of Year'!HA28-'Black Market End of Year'!HA27)/'Black Market End of Year'!HA27)-1,"Error")</f>
        <v>-1.3203708899829025E-2</v>
      </c>
      <c r="HB28" s="25">
        <f ca="1">IFERROR((1+'US Inflation'!$C29)*(1+('Black Market End of Year'!HB28-'Black Market End of Year'!HB27)/'Black Market End of Year'!HB27)-1,"Error")</f>
        <v>1.8549467153535559E-2</v>
      </c>
      <c r="HC28" s="25">
        <f ca="1">IFERROR((1+'US Inflation'!$C29)*(1+('Black Market End of Year'!HC28-'Black Market End of Year'!HC27)/'Black Market End of Year'!HC27)-1,"Error")</f>
        <v>-0.17671526925968417</v>
      </c>
      <c r="HD28" s="25" t="str">
        <f ca="1">IFERROR((1+'US Inflation'!$C29)*(1+('Black Market End of Year'!HD28-'Black Market End of Year'!HD27)/'Black Market End of Year'!HD27)-1,"Error")</f>
        <v>Error</v>
      </c>
      <c r="HE28" s="25">
        <f ca="1">IFERROR((1+'US Inflation'!$C29)*(1+('Black Market End of Year'!HE28-'Black Market End of Year'!HE27)/'Black Market End of Year'!HE27)-1,"Error")</f>
        <v>6.0201005025125598E-2</v>
      </c>
      <c r="HF28" s="25">
        <f ca="1">IFERROR((1+'US Inflation'!$C29)*(1+('Black Market End of Year'!HF28-'Black Market End of Year'!HF27)/'Black Market End of Year'!HF27)-1,"Error")</f>
        <v>5.9983013659850037E-3</v>
      </c>
      <c r="HG28" s="25" t="str">
        <f ca="1">IFERROR((1+'US Inflation'!$C29)*(1+('Black Market End of Year'!HG28-'Black Market End of Year'!HG27)/'Black Market End of Year'!HG27)-1,"Error")</f>
        <v>Error</v>
      </c>
      <c r="HH28" s="25">
        <f ca="1">IFERROR((1+'US Inflation'!$C29)*(1+('Black Market End of Year'!HH28-'Black Market End of Year'!HH27)/'Black Market End of Year'!HH27)-1,"Error")</f>
        <v>-5.8531292827768144E-4</v>
      </c>
      <c r="HI28" s="25" t="str">
        <f ca="1">IFERROR((1+'US Inflation'!$C29)*(1+('Black Market End of Year'!HI28-'Black Market End of Year'!HI27)/'Black Market End of Year'!HI27)-1,"Error")</f>
        <v>Error</v>
      </c>
      <c r="HJ28" s="25" t="str">
        <f ca="1">IFERROR((1+'US Inflation'!$C29)*(1+('Black Market End of Year'!HJ28-'Black Market End of Year'!HJ27)/'Black Market End of Year'!HJ27)-1,"Error")</f>
        <v>Error</v>
      </c>
      <c r="HK28" s="25" t="str">
        <f ca="1">IFERROR((1+'US Inflation'!$C29)*(1+('Black Market End of Year'!HK28-'Black Market End of Year'!HK27)/'Black Market End of Year'!HK27)-1,"Error")</f>
        <v>Error</v>
      </c>
      <c r="HL28" s="25" t="str">
        <f ca="1">IFERROR((1+'US Inflation'!$C29)*(1+('Black Market End of Year'!HL28-'Black Market End of Year'!HL27)/'Black Market End of Year'!HL27)-1,"Error")</f>
        <v>Error</v>
      </c>
      <c r="HM28" s="25">
        <f ca="1">IFERROR((1+'US Inflation'!$C29)*(1+('Black Market End of Year'!HM28-'Black Market End of Year'!HM27)/'Black Market End of Year'!HM27)-1,"Error")</f>
        <v>5.8696845572399958E-2</v>
      </c>
      <c r="HN28" s="25">
        <f ca="1">IFERROR((1+'US Inflation'!$C29)*(1+('Black Market End of Year'!HN28-'Black Market End of Year'!HN27)/'Black Market End of Year'!HN27)-1,"Error")</f>
        <v>-1.7792545790843439E-2</v>
      </c>
      <c r="HO28" s="25" t="str">
        <f ca="1">IFERROR((1+'US Inflation'!$C29)*(1+('Black Market End of Year'!HO28-'Black Market End of Year'!HO27)/'Black Market End of Year'!HO27)-1,"Error")</f>
        <v>Error</v>
      </c>
      <c r="HP28" s="25" t="str">
        <f ca="1">IFERROR((1+'US Inflation'!$C29)*(1+('Black Market End of Year'!HP28-'Black Market End of Year'!HP27)/'Black Market End of Year'!HP27)-1,"Error")</f>
        <v>Error</v>
      </c>
      <c r="HQ28" s="25" t="str">
        <f ca="1">IFERROR((1+'US Inflation'!$C29)*(1+('Black Market End of Year'!HQ28-'Black Market End of Year'!HQ27)/'Black Market End of Year'!HQ27)-1,"Error")</f>
        <v>Error</v>
      </c>
      <c r="HR28" s="25">
        <f ca="1">IFERROR((1+'US Inflation'!$C29)*(1+('Black Market End of Year'!HR28-'Black Market End of Year'!HR27)/'Black Market End of Year'!HR27)-1,"Error")</f>
        <v>0.8479238296746896</v>
      </c>
      <c r="HS28" s="25" t="str">
        <f ca="1">IFERROR((1+'US Inflation'!$C29)*(1+('Black Market End of Year'!HS28-'Black Market End of Year'!HS27)/'Black Market End of Year'!HS27)-1,"Error")</f>
        <v>Error</v>
      </c>
      <c r="HT28" s="25">
        <f ca="1">IFERROR((1+'US Inflation'!$C29)*(1+('Black Market End of Year'!HT28-'Black Market End of Year'!HT27)/'Black Market End of Year'!HT27)-1,"Error")</f>
        <v>9.6641335855220944E-3</v>
      </c>
      <c r="HU28" s="25">
        <f ca="1">IFERROR((1+'US Inflation'!$C29)*(1+('Black Market End of Year'!HU28-'Black Market End of Year'!HU27)/'Black Market End of Year'!HU27)-1,"Error")</f>
        <v>0.14980463993978699</v>
      </c>
      <c r="HV28" s="25">
        <f ca="1">IFERROR((1+'US Inflation'!$C29)*(1+('Black Market End of Year'!HV28-'Black Market End of Year'!HV27)/'Black Market End of Year'!HV27)-1,"Error")</f>
        <v>3.2663316582914659E-2</v>
      </c>
      <c r="HW28" s="25">
        <f ca="1">IFERROR((1+'US Inflation'!$C29)*(1+('Black Market End of Year'!HW28-'Black Market End of Year'!HW27)/'Black Market End of Year'!HW27)-1,"Error")</f>
        <v>0.51672424623115565</v>
      </c>
      <c r="HX28" s="25" t="str">
        <f ca="1">IFERROR((1+'US Inflation'!$C29)*(1+('Black Market End of Year'!HX28-'Black Market End of Year'!HX27)/'Black Market End of Year'!HX27)-1,"Error")</f>
        <v>Error</v>
      </c>
      <c r="HY28" s="25" t="str">
        <f ca="1">IFERROR((1+'US Inflation'!$C29)*(1+('Black Market End of Year'!HY28-'Black Market End of Year'!HY27)/'Black Market End of Year'!HY27)-1,"Error")</f>
        <v>Error</v>
      </c>
      <c r="HZ28" s="25" t="str">
        <f ca="1">IFERROR((1+'US Inflation'!$C29)*(1+('Black Market End of Year'!HZ28-'Black Market End of Year'!HZ27)/'Black Market End of Year'!HZ27)-1,"Error")</f>
        <v>Error</v>
      </c>
      <c r="IA28" s="25">
        <f ca="1">IFERROR((1+'US Inflation'!$C29)*(1+('Black Market End of Year'!IA28-'Black Market End of Year'!IA27)/'Black Market End of Year'!IA27)-1,"Error")</f>
        <v>3.0321676409257314E-2</v>
      </c>
      <c r="IB28" s="25" t="str">
        <f ca="1">IFERROR((1+'US Inflation'!$C29)*(1+('Black Market End of Year'!IB28-'Black Market End of Year'!IB27)/'Black Market End of Year'!IB27)-1,"Error")</f>
        <v>Error</v>
      </c>
      <c r="IC28" s="25" t="str">
        <f ca="1">IFERROR((1+'US Inflation'!$C29)*(1+('Black Market End of Year'!IC28-'Black Market End of Year'!IC27)/'Black Market End of Year'!IC27)-1,"Error")</f>
        <v>Error</v>
      </c>
      <c r="ID28" s="25" t="str">
        <f ca="1">IFERROR((1+'US Inflation'!$C29)*(1+('Black Market End of Year'!ID28-'Black Market End of Year'!ID27)/'Black Market End of Year'!ID27)-1,"Error")</f>
        <v>Error</v>
      </c>
      <c r="IE28" s="25" t="str">
        <f ca="1">IFERROR((1+'US Inflation'!$C29)*(1+('Black Market End of Year'!IE28-'Black Market End of Year'!IE27)/'Black Market End of Year'!IE27)-1,"Error")</f>
        <v>Error</v>
      </c>
      <c r="IF28" s="25" t="str">
        <f ca="1">IFERROR((1+'US Inflation'!$C29)*(1+('Black Market End of Year'!IF28-'Black Market End of Year'!IF27)/'Black Market End of Year'!IF27)-1,"Error")</f>
        <v>Error</v>
      </c>
      <c r="IG28" s="25">
        <f ca="1">IFERROR((1+'US Inflation'!$C29)*(1+('Black Market End of Year'!IG28-'Black Market End of Year'!IG27)/'Black Market End of Year'!IG27)-1,"Error")</f>
        <v>0.25508310784692712</v>
      </c>
      <c r="IH28" s="25">
        <f ca="1">IFERROR((1+'US Inflation'!$C29)*(1+('Black Market End of Year'!IH28-'Black Market End of Year'!IH27)/'Black Market End of Year'!IH27)-1,"Error")</f>
        <v>-0.10221515741975185</v>
      </c>
    </row>
    <row r="29" spans="1:242" x14ac:dyDescent="0.25">
      <c r="A29" t="str">
        <f t="shared" ca="1" si="4"/>
        <v>1973</v>
      </c>
      <c r="B29" s="25">
        <f ca="1">IFERROR((1+'US Inflation'!$C30)*(1+('Black Market End of Year'!B29-'Black Market End of Year'!B28)/'Black Market End of Year'!B28)-1,"Error")</f>
        <v>-0.22445255474452552</v>
      </c>
      <c r="C29" s="25">
        <f ca="1">IFERROR((1+'US Inflation'!$C30)*(1+('Black Market End of Year'!C29-'Black Market End of Year'!C28)/'Black Market End of Year'!C28)-1,"Error")</f>
        <v>-0.10812043795620441</v>
      </c>
      <c r="D29" s="25">
        <f ca="1">IFERROR((1+'US Inflation'!$C30)*(1+('Black Market End of Year'!D29-'Black Market End of Year'!D28)/'Black Market End of Year'!D28)-1,"Error")</f>
        <v>-0.13923543010426576</v>
      </c>
      <c r="E29" s="25">
        <f>IFERROR((1+'US Inflation'!$C30)*(1+('Black Market End of Year'!E29-'Black Market End of Year'!E28)/'Black Market End of Year'!E28)-1,"Error")</f>
        <v>3.4063260340632562E-2</v>
      </c>
      <c r="F29" s="25" t="str">
        <f ca="1">IFERROR((1+'US Inflation'!$C30)*(1+('Black Market End of Year'!F29-'Black Market End of Year'!F28)/'Black Market End of Year'!F28)-1,"Error")</f>
        <v>Error</v>
      </c>
      <c r="G29" s="25">
        <f ca="1">IFERROR((1+'US Inflation'!$C30)*(1+('Black Market End of Year'!G29-'Black Market End of Year'!G28)/'Black Market End of Year'!G28)-1,"Error")</f>
        <v>-1.8311372325970909E-2</v>
      </c>
      <c r="H29" s="25" t="str">
        <f ca="1">IFERROR((1+'US Inflation'!$C30)*(1+('Black Market End of Year'!H29-'Black Market End of Year'!H28)/'Black Market End of Year'!H28)-1,"Error")</f>
        <v>Error</v>
      </c>
      <c r="I29" s="25" t="str">
        <f ca="1">IFERROR((1+'US Inflation'!$C30)*(1+('Black Market End of Year'!I29-'Black Market End of Year'!I28)/'Black Market End of Year'!I28)-1,"Error")</f>
        <v>Error</v>
      </c>
      <c r="J29" s="25">
        <f ca="1">IFERROR((1+'US Inflation'!$C30)*(1+('Black Market End of Year'!J29-'Black Market End of Year'!J28)/'Black Market End of Year'!J28)-1,"Error")</f>
        <v>-1.9422770366641307E-2</v>
      </c>
      <c r="K29" s="25" t="str">
        <f ca="1">IFERROR((1+'US Inflation'!$C30)*(1+('Black Market End of Year'!K29-'Black Market End of Year'!K28)/'Black Market End of Year'!K28)-1,"Error")</f>
        <v>Error</v>
      </c>
      <c r="L29" s="25" t="str">
        <f ca="1">IFERROR((1+'US Inflation'!$C30)*(1+('Black Market End of Year'!L29-'Black Market End of Year'!L28)/'Black Market End of Year'!L28)-1,"Error")</f>
        <v>Error</v>
      </c>
      <c r="M29" s="25">
        <f ca="1">IFERROR((1+'US Inflation'!$C30)*(1+('Black Market End of Year'!M29-'Black Market End of Year'!M28)/'Black Market End of Year'!M28)-1,"Error")</f>
        <v>-0.11116051395424464</v>
      </c>
      <c r="N29" s="25">
        <f ca="1">IFERROR((1+'US Inflation'!$C30)*(1+('Black Market End of Year'!N29-'Black Market End of Year'!N28)/'Black Market End of Year'!N28)-1,"Error")</f>
        <v>-0.1226129912261299</v>
      </c>
      <c r="O29" s="25" t="str">
        <f ca="1">IFERROR((1+'US Inflation'!$C30)*(1+('Black Market End of Year'!O29-'Black Market End of Year'!O28)/'Black Market End of Year'!O28)-1,"Error")</f>
        <v>Error</v>
      </c>
      <c r="P29" s="25" t="str">
        <f ca="1">IFERROR((1+'US Inflation'!$C30)*(1+('Black Market End of Year'!P29-'Black Market End of Year'!P28)/'Black Market End of Year'!P28)-1,"Error")</f>
        <v>Error</v>
      </c>
      <c r="Q29" s="25" t="str">
        <f ca="1">IFERROR((1+'US Inflation'!$C30)*(1+('Black Market End of Year'!Q29-'Black Market End of Year'!Q28)/'Black Market End of Year'!Q28)-1,"Error")</f>
        <v>Error</v>
      </c>
      <c r="R29" s="25">
        <f ca="1">IFERROR((1+'US Inflation'!$C30)*(1+('Black Market End of Year'!R29-'Black Market End of Year'!R28)/'Black Market End of Year'!R28)-1,"Error")</f>
        <v>-2.378643254555679E-2</v>
      </c>
      <c r="S29" s="25" t="str">
        <f ca="1">IFERROR((1+'US Inflation'!$C30)*(1+('Black Market End of Year'!S29-'Black Market End of Year'!S28)/'Black Market End of Year'!S28)-1,"Error")</f>
        <v>Error</v>
      </c>
      <c r="T29" s="25" t="str">
        <f ca="1">IFERROR((1+'US Inflation'!$C30)*(1+('Black Market End of Year'!T29-'Black Market End of Year'!T28)/'Black Market End of Year'!T28)-1,"Error")</f>
        <v>Error</v>
      </c>
      <c r="U29" s="25">
        <f ca="1">IFERROR((1+'US Inflation'!$C30)*(1+('Black Market End of Year'!U29-'Black Market End of Year'!U28)/'Black Market End of Year'!U28)-1,"Error")</f>
        <v>-3.4718850550119806E-2</v>
      </c>
      <c r="V29" s="25" t="str">
        <f ca="1">IFERROR((1+'US Inflation'!$C30)*(1+('Black Market End of Year'!V29-'Black Market End of Year'!V28)/'Black Market End of Year'!V28)-1,"Error")</f>
        <v>Error</v>
      </c>
      <c r="W29" s="25">
        <f ca="1">IFERROR((1+'US Inflation'!$C30)*(1+('Black Market End of Year'!W29-'Black Market End of Year'!W28)/'Black Market End of Year'!W28)-1,"Error")</f>
        <v>-3.6762990367629977E-2</v>
      </c>
      <c r="X29" s="25" t="str">
        <f ca="1">IFERROR((1+'US Inflation'!$C30)*(1+('Black Market End of Year'!X29-'Black Market End of Year'!X28)/'Black Market End of Year'!X28)-1,"Error")</f>
        <v>Error</v>
      </c>
      <c r="Y29" s="25" t="str">
        <f ca="1">IFERROR((1+'US Inflation'!$C30)*(1+('Black Market End of Year'!Y29-'Black Market End of Year'!Y28)/'Black Market End of Year'!Y28)-1,"Error")</f>
        <v>Error</v>
      </c>
      <c r="Z29" s="25">
        <f ca="1">IFERROR((1+'US Inflation'!$C30)*(1+('Black Market End of Year'!Z29-'Black Market End of Year'!Z28)/'Black Market End of Year'!Z28)-1,"Error")</f>
        <v>-5.5855284036813835E-2</v>
      </c>
      <c r="AA29" s="25" t="str">
        <f ca="1">IFERROR((1+'US Inflation'!$C30)*(1+('Black Market End of Year'!AA29-'Black Market End of Year'!AA28)/'Black Market End of Year'!AA28)-1,"Error")</f>
        <v>Error</v>
      </c>
      <c r="AB29" s="25" t="str">
        <f ca="1">IFERROR((1+'US Inflation'!$C30)*(1+('Black Market End of Year'!AB29-'Black Market End of Year'!AB28)/'Black Market End of Year'!AB28)-1,"Error")</f>
        <v>Error</v>
      </c>
      <c r="AC29" s="25">
        <f ca="1">IFERROR((1+'US Inflation'!$C30)*(1+('Black Market End of Year'!AC29-'Black Market End of Year'!AC28)/'Black Market End of Year'!AC28)-1,"Error")</f>
        <v>2.6515353330846869E-2</v>
      </c>
      <c r="AD29" s="25" t="str">
        <f ca="1">IFERROR((1+'US Inflation'!$C30)*(1+('Black Market End of Year'!AD29-'Black Market End of Year'!AD28)/'Black Market End of Year'!AD28)-1,"Error")</f>
        <v>Error</v>
      </c>
      <c r="AE29" s="25" t="str">
        <f ca="1">IFERROR((1+'US Inflation'!$C30)*(1+('Black Market End of Year'!AE29-'Black Market End of Year'!AE28)/'Black Market End of Year'!AE28)-1,"Error")</f>
        <v>Error</v>
      </c>
      <c r="AF29" s="25" t="str">
        <f ca="1">IFERROR((1+'US Inflation'!$C30)*(1+('Black Market End of Year'!AF29-'Black Market End of Year'!AF28)/'Black Market End of Year'!AF28)-1,"Error")</f>
        <v>Error</v>
      </c>
      <c r="AG29" s="25">
        <f ca="1">IFERROR((1+'US Inflation'!$C30)*(1+('Black Market End of Year'!AG29-'Black Market End of Year'!AG28)/'Black Market End of Year'!AG28)-1,"Error")</f>
        <v>-6.5777330312945748E-2</v>
      </c>
      <c r="AH29" s="25">
        <f ca="1">IFERROR((1+'US Inflation'!$C30)*(1+('Black Market End of Year'!AH29-'Black Market End of Year'!AH28)/'Black Market End of Year'!AH28)-1,"Error")</f>
        <v>-3.6762990367629977E-2</v>
      </c>
      <c r="AI29" s="25" t="str">
        <f ca="1">IFERROR((1+'US Inflation'!$C30)*(1+('Black Market End of Year'!AI29-'Black Market End of Year'!AI28)/'Black Market End of Year'!AI28)-1,"Error")</f>
        <v>Error</v>
      </c>
      <c r="AJ29" s="25">
        <f ca="1">IFERROR((1+'US Inflation'!$C30)*(1+('Black Market End of Year'!AJ29-'Black Market End of Year'!AJ28)/'Black Market End of Year'!AJ28)-1,"Error")</f>
        <v>0.89578264395782647</v>
      </c>
      <c r="AK29" s="25">
        <f ca="1">IFERROR((1+'US Inflation'!$C30)*(1+('Black Market End of Year'!AK29-'Black Market End of Year'!AK28)/'Black Market End of Year'!AK28)-1,"Error")</f>
        <v>-3.6762990367629977E-2</v>
      </c>
      <c r="AL29" s="25">
        <f ca="1">IFERROR((1+'US Inflation'!$C30)*(1+('Black Market End of Year'!AL29-'Black Market End of Year'!AL28)/'Black Market End of Year'!AL28)-1,"Error")</f>
        <v>3.7181039015026451E-2</v>
      </c>
      <c r="AM29" s="25" t="str">
        <f ca="1">IFERROR((1+'US Inflation'!$C30)*(1+('Black Market End of Year'!AM29-'Black Market End of Year'!AM28)/'Black Market End of Year'!AM28)-1,"Error")</f>
        <v>Error</v>
      </c>
      <c r="AN29" s="25" t="str">
        <f ca="1">IFERROR((1+'US Inflation'!$C30)*(1+('Black Market End of Year'!AN29-'Black Market End of Year'!AN28)/'Black Market End of Year'!AN28)-1,"Error")</f>
        <v>Error</v>
      </c>
      <c r="AO29" s="25">
        <f ca="1">IFERROR((1+'US Inflation'!$C30)*(1+('Black Market End of Year'!AO29-'Black Market End of Year'!AO28)/'Black Market End of Year'!AO28)-1,"Error")</f>
        <v>-3.6762990367629977E-2</v>
      </c>
      <c r="AP29" s="25">
        <f ca="1">IFERROR((1+'US Inflation'!$C30)*(1+('Black Market End of Year'!AP29-'Black Market End of Year'!AP28)/'Black Market End of Year'!AP28)-1,"Error")</f>
        <v>-3.6762990367629977E-2</v>
      </c>
      <c r="AQ29" s="25">
        <f ca="1">IFERROR((1+'US Inflation'!$C30)*(1+('Black Market End of Year'!AQ29-'Black Market End of Year'!AQ28)/'Black Market End of Year'!AQ28)-1,"Error")</f>
        <v>1.4026763990267637</v>
      </c>
      <c r="AR29" s="25">
        <f ca="1">IFERROR((1+'US Inflation'!$C30)*(1+('Black Market End of Year'!AR29-'Black Market End of Year'!AR28)/'Black Market End of Year'!AR28)-1,"Error")</f>
        <v>-0.2108464592137278</v>
      </c>
      <c r="AS29" s="25" t="str">
        <f ca="1">IFERROR((1+'US Inflation'!$C30)*(1+('Black Market End of Year'!AS29-'Black Market End of Year'!AS28)/'Black Market End of Year'!AS28)-1,"Error")</f>
        <v>Error</v>
      </c>
      <c r="AT29" s="25" t="str">
        <f ca="1">IFERROR((1+'US Inflation'!$C30)*(1+('Black Market End of Year'!AT29-'Black Market End of Year'!AT28)/'Black Market End of Year'!AT28)-1,"Error")</f>
        <v>Error</v>
      </c>
      <c r="AU29" s="25">
        <f ca="1">IFERROR((1+'US Inflation'!$C30)*(1+('Black Market End of Year'!AU29-'Black Market End of Year'!AU28)/'Black Market End of Year'!AU28)-1,"Error")</f>
        <v>9.4890510948905105E-2</v>
      </c>
      <c r="AV29" s="25" t="str">
        <f ca="1">IFERROR((1+'US Inflation'!$C30)*(1+('Black Market End of Year'!AV29-'Black Market End of Year'!AV28)/'Black Market End of Year'!AV28)-1,"Error")</f>
        <v>Error</v>
      </c>
      <c r="AW29" s="25">
        <f ca="1">IFERROR((1+'US Inflation'!$C30)*(1+('Black Market End of Year'!AW29-'Black Market End of Year'!AW28)/'Black Market End of Year'!AW28)-1,"Error")</f>
        <v>-3.6762990367629977E-2</v>
      </c>
      <c r="AX29" s="25">
        <f ca="1">IFERROR((1+'US Inflation'!$C30)*(1+('Black Market End of Year'!AX29-'Black Market End of Year'!AX28)/'Black Market End of Year'!AX28)-1,"Error")</f>
        <v>0.14227918293441988</v>
      </c>
      <c r="AY29" s="25">
        <f ca="1">IFERROR((1+'US Inflation'!$C30)*(1+('Black Market End of Year'!AY29-'Black Market End of Year'!AY28)/'Black Market End of Year'!AY28)-1,"Error")</f>
        <v>-0.15030460778211585</v>
      </c>
      <c r="AZ29" s="25">
        <f ca="1">IFERROR((1+'US Inflation'!$C30)*(1+('Black Market End of Year'!AZ29-'Black Market End of Year'!AZ28)/'Black Market End of Year'!AZ28)-1,"Error")</f>
        <v>-0.18174124616523857</v>
      </c>
      <c r="BA29" s="25">
        <f ca="1">IFERROR((1+'US Inflation'!$C30)*(1+('Black Market End of Year'!BA29-'Black Market End of Year'!BA28)/'Black Market End of Year'!BA28)-1,"Error")</f>
        <v>-3.6762990367629977E-2</v>
      </c>
      <c r="BB29" s="25" t="str">
        <f ca="1">IFERROR((1+'US Inflation'!$C30)*(1+('Black Market End of Year'!BB29-'Black Market End of Year'!BB28)/'Black Market End of Year'!BB28)-1,"Error")</f>
        <v>Error</v>
      </c>
      <c r="BC29" s="25">
        <f ca="1">IFERROR((1+'US Inflation'!$C30)*(1+('Black Market End of Year'!BC29-'Black Market End of Year'!BC28)/'Black Market End of Year'!BC28)-1,"Error")</f>
        <v>1.839563518395626E-2</v>
      </c>
      <c r="BD29" s="25">
        <f ca="1">IFERROR((1+'US Inflation'!$C30)*(1+('Black Market End of Year'!BD29-'Black Market End of Year'!BD28)/'Black Market End of Year'!BD28)-1,"Error")</f>
        <v>-6.6367344080939583E-2</v>
      </c>
      <c r="BE29" s="25" t="str">
        <f ca="1">IFERROR((1+'US Inflation'!$C30)*(1+('Black Market End of Year'!BE29-'Black Market End of Year'!BE28)/'Black Market End of Year'!BE28)-1,"Error")</f>
        <v>Error</v>
      </c>
      <c r="BF29" s="25">
        <f ca="1">IFERROR((1+'US Inflation'!$C30)*(1+('Black Market End of Year'!BF29-'Black Market End of Year'!BF28)/'Black Market End of Year'!BF28)-1,"Error")</f>
        <v>-0.17401044448400682</v>
      </c>
      <c r="BG29" s="25">
        <f ca="1">IFERROR((1+'US Inflation'!$C30)*(1+('Black Market End of Year'!BG29-'Black Market End of Year'!BG28)/'Black Market End of Year'!BG28)-1,"Error")</f>
        <v>-5.9804854068034041E-2</v>
      </c>
      <c r="BH29" s="25" t="str">
        <f ca="1">IFERROR((1+'US Inflation'!$C30)*(1+('Black Market End of Year'!BH29-'Black Market End of Year'!BH28)/'Black Market End of Year'!BH28)-1,"Error")</f>
        <v>Error</v>
      </c>
      <c r="BI29" s="25" t="str">
        <f ca="1">IFERROR((1+'US Inflation'!$C30)*(1+('Black Market End of Year'!BI29-'Black Market End of Year'!BI28)/'Black Market End of Year'!BI28)-1,"Error")</f>
        <v>Error</v>
      </c>
      <c r="BJ29" s="25">
        <f ca="1">IFERROR((1+'US Inflation'!$C30)*(1+('Black Market End of Year'!BJ29-'Black Market End of Year'!BJ28)/'Black Market End of Year'!BJ28)-1,"Error")</f>
        <v>2.5587331977184657E-2</v>
      </c>
      <c r="BK29" s="25">
        <f ca="1">IFERROR((1+'US Inflation'!$C30)*(1+('Black Market End of Year'!BK29-'Black Market End of Year'!BK28)/'Black Market End of Year'!BK28)-1,"Error")</f>
        <v>-6.6729909439862234E-2</v>
      </c>
      <c r="BL29" s="25">
        <f ca="1">IFERROR((1+'US Inflation'!$C30)*(1+('Black Market End of Year'!BL29-'Black Market End of Year'!BL28)/'Black Market End of Year'!BL28)-1,"Error")</f>
        <v>0.21561635185081984</v>
      </c>
      <c r="BM29" s="25">
        <f ca="1">IFERROR((1+'US Inflation'!$C30)*(1+('Black Market End of Year'!BM29-'Black Market End of Year'!BM28)/'Black Market End of Year'!BM28)-1,"Error")</f>
        <v>3.4063260340632562E-2</v>
      </c>
      <c r="BN29" s="25" t="str">
        <f ca="1">IFERROR((1+'US Inflation'!$C30)*(1+('Black Market End of Year'!BN29-'Black Market End of Year'!BN28)/'Black Market End of Year'!BN28)-1,"Error")</f>
        <v>Error</v>
      </c>
      <c r="BO29" s="25" t="str">
        <f ca="1">IFERROR((1+'US Inflation'!$C30)*(1+('Black Market End of Year'!BO29-'Black Market End of Year'!BO28)/'Black Market End of Year'!BO28)-1,"Error")</f>
        <v>Error</v>
      </c>
      <c r="BP29" s="25" t="str">
        <f ca="1">IFERROR((1+'US Inflation'!$C30)*(1+('Black Market End of Year'!BP29-'Black Market End of Year'!BP28)/'Black Market End of Year'!BP28)-1,"Error")</f>
        <v>Error</v>
      </c>
      <c r="BQ29" s="25">
        <f ca="1">IFERROR((1+'US Inflation'!$C30)*(1+('Black Market End of Year'!BQ29-'Black Market End of Year'!BQ28)/'Black Market End of Year'!BQ28)-1,"Error")</f>
        <v>0.2247716485182083</v>
      </c>
      <c r="BR29" s="25" t="str">
        <f ca="1">IFERROR((1+'US Inflation'!$C30)*(1+('Black Market End of Year'!BR29-'Black Market End of Year'!BR28)/'Black Market End of Year'!BR28)-1,"Error")</f>
        <v>Error</v>
      </c>
      <c r="BS29" s="25" t="str">
        <f ca="1">IFERROR((1+'US Inflation'!$C30)*(1+('Black Market End of Year'!BS29-'Black Market End of Year'!BS28)/'Black Market End of Year'!BS28)-1,"Error")</f>
        <v>Error</v>
      </c>
      <c r="BT29" s="25" t="str">
        <f ca="1">IFERROR((1+'US Inflation'!$C30)*(1+('Black Market End of Year'!BT29-'Black Market End of Year'!BT28)/'Black Market End of Year'!BT28)-1,"Error")</f>
        <v>Error</v>
      </c>
      <c r="BU29" s="25" t="str">
        <f ca="1">IFERROR((1+'US Inflation'!$C30)*(1+('Black Market End of Year'!BU29-'Black Market End of Year'!BU28)/'Black Market End of Year'!BU28)-1,"Error")</f>
        <v>Error</v>
      </c>
      <c r="BV29" s="25">
        <f ca="1">IFERROR((1+'US Inflation'!$C30)*(1+('Black Market End of Year'!BV29-'Black Market End of Year'!BV28)/'Black Market End of Year'!BV28)-1,"Error")</f>
        <v>-4.5480067377877686E-2</v>
      </c>
      <c r="BW29" s="25">
        <f ca="1">IFERROR((1+'US Inflation'!$C30)*(1+('Black Market End of Year'!BW29-'Black Market End of Year'!BW28)/'Black Market End of Year'!BW28)-1,"Error")</f>
        <v>-3.4739383204536844E-2</v>
      </c>
      <c r="BX29" s="25" t="str">
        <f ca="1">IFERROR((1+'US Inflation'!$C30)*(1+('Black Market End of Year'!BX29-'Black Market End of Year'!BX28)/'Black Market End of Year'!BX28)-1,"Error")</f>
        <v>Error</v>
      </c>
      <c r="BY29" s="25" t="str">
        <f ca="1">IFERROR((1+'US Inflation'!$C30)*(1+('Black Market End of Year'!BY29-'Black Market End of Year'!BY28)/'Black Market End of Year'!BY28)-1,"Error")</f>
        <v>Error</v>
      </c>
      <c r="BZ29" s="25">
        <f ca="1">IFERROR((1+'US Inflation'!$C30)*(1+('Black Market End of Year'!BZ29-'Black Market End of Year'!BZ28)/'Black Market End of Year'!BZ28)-1,"Error")</f>
        <v>-3.6762990367629977E-2</v>
      </c>
      <c r="CA29" s="25" t="str">
        <f ca="1">IFERROR((1+'US Inflation'!$C30)*(1+('Black Market End of Year'!CA29-'Black Market End of Year'!CA28)/'Black Market End of Year'!CA28)-1,"Error")</f>
        <v>Error</v>
      </c>
      <c r="CB29" s="25" t="str">
        <f ca="1">IFERROR((1+'US Inflation'!$C30)*(1+('Black Market End of Year'!CB29-'Black Market End of Year'!CB28)/'Black Market End of Year'!CB28)-1,"Error")</f>
        <v>Error</v>
      </c>
      <c r="CC29" s="25">
        <f ca="1">IFERROR((1+'US Inflation'!$C30)*(1+('Black Market End of Year'!CC29-'Black Market End of Year'!CC28)/'Black Market End of Year'!CC28)-1,"Error")</f>
        <v>-0.1275091240875913</v>
      </c>
      <c r="CD29" s="25">
        <f ca="1">IFERROR((1+'US Inflation'!$C30)*(1+('Black Market End of Year'!CD29-'Black Market End of Year'!CD28)/'Black Market End of Year'!CD28)-1,"Error")</f>
        <v>0.14103532175518074</v>
      </c>
      <c r="CE29" s="25" t="str">
        <f ca="1">IFERROR((1+'US Inflation'!$C30)*(1+('Black Market End of Year'!CE29-'Black Market End of Year'!CE28)/'Black Market End of Year'!CE28)-1,"Error")</f>
        <v>Error</v>
      </c>
      <c r="CF29" s="25">
        <f ca="1">IFERROR((1+'US Inflation'!$C30)*(1+('Black Market End of Year'!CF29-'Black Market End of Year'!CF28)/'Black Market End of Year'!CF28)-1,"Error")</f>
        <v>2.0763411333035942E-2</v>
      </c>
      <c r="CG29" s="25" t="str">
        <f ca="1">IFERROR((1+'US Inflation'!$C30)*(1+('Black Market End of Year'!CG29-'Black Market End of Year'!CG28)/'Black Market End of Year'!CG28)-1,"Error")</f>
        <v>Error</v>
      </c>
      <c r="CH29" s="25" t="str">
        <f ca="1">IFERROR((1+'US Inflation'!$C30)*(1+('Black Market End of Year'!CH29-'Black Market End of Year'!CH28)/'Black Market End of Year'!CH28)-1,"Error")</f>
        <v>Error</v>
      </c>
      <c r="CI29" s="25" t="str">
        <f ca="1">IFERROR((1+'US Inflation'!$C30)*(1+('Black Market End of Year'!CI29-'Black Market End of Year'!CI28)/'Black Market End of Year'!CI28)-1,"Error")</f>
        <v>Error</v>
      </c>
      <c r="CJ29" s="25" t="str">
        <f ca="1">IFERROR((1+'US Inflation'!$C30)*(1+('Black Market End of Year'!CJ29-'Black Market End of Year'!CJ28)/'Black Market End of Year'!CJ28)-1,"Error")</f>
        <v>Error</v>
      </c>
      <c r="CK29" s="25" t="str">
        <f ca="1">IFERROR((1+'US Inflation'!$C30)*(1+('Black Market End of Year'!CK29-'Black Market End of Year'!CK28)/'Black Market End of Year'!CK28)-1,"Error")</f>
        <v>Error</v>
      </c>
      <c r="CL29" s="25" t="str">
        <f ca="1">IFERROR((1+'US Inflation'!$C30)*(1+('Black Market End of Year'!CL29-'Black Market End of Year'!CL28)/'Black Market End of Year'!CL28)-1,"Error")</f>
        <v>Error</v>
      </c>
      <c r="CM29" s="25">
        <f ca="1">IFERROR((1+'US Inflation'!$C30)*(1+('Black Market End of Year'!CM29-'Black Market End of Year'!CM28)/'Black Market End of Year'!CM28)-1,"Error")</f>
        <v>0.42183698296836969</v>
      </c>
      <c r="CN29" s="25" t="str">
        <f ca="1">IFERROR((1+'US Inflation'!$C30)*(1+('Black Market End of Year'!CN29-'Black Market End of Year'!CN28)/'Black Market End of Year'!CN28)-1,"Error")</f>
        <v>Error</v>
      </c>
      <c r="CO29" s="25" t="str">
        <f ca="1">IFERROR((1+'US Inflation'!$C30)*(1+('Black Market End of Year'!CO29-'Black Market End of Year'!CO28)/'Black Market End of Year'!CO28)-1,"Error")</f>
        <v>Error</v>
      </c>
      <c r="CP29" s="25">
        <f ca="1">IFERROR((1+'US Inflation'!$C30)*(1+('Black Market End of Year'!CP29-'Black Market End of Year'!CP28)/'Black Market End of Year'!CP28)-1,"Error")</f>
        <v>3.4063260340632562E-2</v>
      </c>
      <c r="CQ29" s="25">
        <f ca="1">IFERROR((1+'US Inflation'!$C30)*(1+('Black Market End of Year'!CQ29-'Black Market End of Year'!CQ28)/'Black Market End of Year'!CQ28)-1,"Error")</f>
        <v>3.4063260340632562E-2</v>
      </c>
      <c r="CR29" s="25">
        <f ca="1">IFERROR((1+'US Inflation'!$C30)*(1+('Black Market End of Year'!CR29-'Black Market End of Year'!CR28)/'Black Market End of Year'!CR28)-1,"Error")</f>
        <v>-7.2276578488723264E-2</v>
      </c>
      <c r="CS29" s="25">
        <f ca="1">IFERROR((1+'US Inflation'!$C30)*(1+('Black Market End of Year'!CS29-'Black Market End of Year'!CS28)/'Black Market End of Year'!CS28)-1,"Error")</f>
        <v>-0.14502032105914175</v>
      </c>
      <c r="CT29" s="25">
        <f ca="1">IFERROR((1+'US Inflation'!$C30)*(1+('Black Market End of Year'!CT29-'Black Market End of Year'!CT28)/'Black Market End of Year'!CT28)-1,"Error")</f>
        <v>-0.16310981896160659</v>
      </c>
      <c r="CU29" s="25">
        <f ca="1">IFERROR((1+'US Inflation'!$C30)*(1+('Black Market End of Year'!CU29-'Black Market End of Year'!CU28)/'Black Market End of Year'!CU28)-1,"Error")</f>
        <v>-3.0565693430656959E-2</v>
      </c>
      <c r="CV29" s="25">
        <f ca="1">IFERROR((1+'US Inflation'!$C30)*(1+('Black Market End of Year'!CV29-'Black Market End of Year'!CV28)/'Black Market End of Year'!CV28)-1,"Error")</f>
        <v>4.8359065783129873E-2</v>
      </c>
      <c r="CW29" s="25">
        <f ca="1">IFERROR((1+'US Inflation'!$C30)*(1+('Black Market End of Year'!CW29-'Black Market End of Year'!CW28)/'Black Market End of Year'!CW28)-1,"Error")</f>
        <v>-1.6133985306970966E-2</v>
      </c>
      <c r="CX29" s="25">
        <f ca="1">IFERROR((1+'US Inflation'!$C30)*(1+('Black Market End of Year'!CX29-'Black Market End of Year'!CX28)/'Black Market End of Year'!CX28)-1,"Error")</f>
        <v>-1.7455905654986226E-2</v>
      </c>
      <c r="CY29" s="25">
        <f ca="1">IFERROR((1+'US Inflation'!$C30)*(1+('Black Market End of Year'!CY29-'Black Market End of Year'!CY28)/'Black Market End of Year'!CY28)-1,"Error")</f>
        <v>5.541891463027615E-2</v>
      </c>
      <c r="CZ29" s="25" t="str">
        <f ca="1">IFERROR((1+'US Inflation'!$C30)*(1+('Black Market End of Year'!CZ29-'Black Market End of Year'!CZ28)/'Black Market End of Year'!CZ28)-1,"Error")</f>
        <v>Error</v>
      </c>
      <c r="DA29" s="25">
        <f ca="1">IFERROR((1+'US Inflation'!$C30)*(1+('Black Market End of Year'!DA29-'Black Market End of Year'!DA28)/'Black Market End of Year'!DA28)-1,"Error")</f>
        <v>0.51355839416058391</v>
      </c>
      <c r="DB29" s="25">
        <f ca="1">IFERROR((1+'US Inflation'!$C30)*(1+('Black Market End of Year'!DB29-'Black Market End of Year'!DB28)/'Black Market End of Year'!DB28)-1,"Error")</f>
        <v>0.1658556366585564</v>
      </c>
      <c r="DC29" s="25">
        <f ca="1">IFERROR((1+'US Inflation'!$C30)*(1+('Black Market End of Year'!DC29-'Black Market End of Year'!DC28)/'Black Market End of Year'!DC28)-1,"Error")</f>
        <v>3.4063260340632562E-2</v>
      </c>
      <c r="DD29" s="25">
        <f ca="1">IFERROR((1+'US Inflation'!$C30)*(1+('Black Market End of Year'!DD29-'Black Market End of Year'!DD28)/'Black Market End of Year'!DD28)-1,"Error")</f>
        <v>-2.4926925651953868E-2</v>
      </c>
      <c r="DE29" s="25" t="str">
        <f ca="1">IFERROR((1+'US Inflation'!$C30)*(1+('Black Market End of Year'!DE29-'Black Market End of Year'!DE28)/'Black Market End of Year'!DE28)-1,"Error")</f>
        <v>Error</v>
      </c>
      <c r="DF29" s="25">
        <f ca="1">IFERROR((1+'US Inflation'!$C30)*(1+('Black Market End of Year'!DF29-'Black Market End of Year'!DF28)/'Black Market End of Year'!DF28)-1,"Error")</f>
        <v>-2.90321250360841E-2</v>
      </c>
      <c r="DG29" s="25" t="str">
        <f ca="1">IFERROR((1+'US Inflation'!$C30)*(1+('Black Market End of Year'!DG29-'Black Market End of Year'!DG28)/'Black Market End of Year'!DG28)-1,"Error")</f>
        <v>Error</v>
      </c>
      <c r="DH29" s="25">
        <f ca="1">IFERROR((1+'US Inflation'!$C30)*(1+('Black Market End of Year'!DH29-'Black Market End of Year'!DH28)/'Black Market End of Year'!DH28)-1,"Error")</f>
        <v>-2.5882435910998258E-2</v>
      </c>
      <c r="DI29" s="25" t="str">
        <f ca="1">IFERROR((1+'US Inflation'!$C30)*(1+('Black Market End of Year'!DI29-'Black Market End of Year'!DI28)/'Black Market End of Year'!DI28)-1,"Error")</f>
        <v>Error</v>
      </c>
      <c r="DJ29" s="25" t="str">
        <f ca="1">IFERROR((1+'US Inflation'!$C30)*(1+('Black Market End of Year'!DJ29-'Black Market End of Year'!DJ28)/'Black Market End of Year'!DJ28)-1,"Error")</f>
        <v>Error</v>
      </c>
      <c r="DK29" s="25">
        <f ca="1">IFERROR((1+'US Inflation'!$C30)*(1+('Black Market End of Year'!DK29-'Black Market End of Year'!DK28)/'Black Market End of Year'!DK28)-1,"Error")</f>
        <v>-0.13574081188372389</v>
      </c>
      <c r="DL29" s="25" t="str">
        <f ca="1">IFERROR((1+'US Inflation'!$C30)*(1+('Black Market End of Year'!DL29-'Black Market End of Year'!DL28)/'Black Market End of Year'!DL28)-1,"Error")</f>
        <v>Error</v>
      </c>
      <c r="DM29" s="25">
        <f ca="1">IFERROR((1+'US Inflation'!$C30)*(1+('Black Market End of Year'!DM29-'Black Market End of Year'!DM28)/'Black Market End of Year'!DM28)-1,"Error")</f>
        <v>-5.9802601089097407E-2</v>
      </c>
      <c r="DN29" s="25" t="str">
        <f ca="1">IFERROR((1+'US Inflation'!$C30)*(1+('Black Market End of Year'!DN29-'Black Market End of Year'!DN28)/'Black Market End of Year'!DN28)-1,"Error")</f>
        <v>Error</v>
      </c>
      <c r="DO29" s="25">
        <f ca="1">IFERROR((1+'US Inflation'!$C30)*(1+('Black Market End of Year'!DO29-'Black Market End of Year'!DO28)/'Black Market End of Year'!DO28)-1,"Error")</f>
        <v>1.316198167417304E-2</v>
      </c>
      <c r="DP29" s="25" t="str">
        <f ca="1">IFERROR((1+'US Inflation'!$C30)*(1+('Black Market End of Year'!DP29-'Black Market End of Year'!DP28)/'Black Market End of Year'!DP28)-1,"Error")</f>
        <v>Error</v>
      </c>
      <c r="DQ29" s="25">
        <f ca="1">IFERROR((1+'US Inflation'!$C30)*(1+('Black Market End of Year'!DQ29-'Black Market End of Year'!DQ28)/'Black Market End of Year'!DQ28)-1,"Error")</f>
        <v>-0.14872136576107264</v>
      </c>
      <c r="DR29" s="25" t="str">
        <f ca="1">IFERROR((1+'US Inflation'!$C30)*(1+('Black Market End of Year'!DR29-'Black Market End of Year'!DR28)/'Black Market End of Year'!DR28)-1,"Error")</f>
        <v>Error</v>
      </c>
      <c r="DS29" s="25" t="str">
        <f ca="1">IFERROR((1+'US Inflation'!$C30)*(1+('Black Market End of Year'!DS29-'Black Market End of Year'!DS28)/'Black Market End of Year'!DS28)-1,"Error")</f>
        <v>Error</v>
      </c>
      <c r="DT29" s="25">
        <f ca="1">IFERROR((1+'US Inflation'!$C30)*(1+('Black Market End of Year'!DT29-'Black Market End of Year'!DT28)/'Black Market End of Year'!DT28)-1,"Error")</f>
        <v>-0.11744784007557751</v>
      </c>
      <c r="DU29" s="25" t="str">
        <f ca="1">IFERROR((1+'US Inflation'!$C30)*(1+('Black Market End of Year'!DU29-'Black Market End of Year'!DU28)/'Black Market End of Year'!DU28)-1,"Error")</f>
        <v>Error</v>
      </c>
      <c r="DV29" s="25" t="str">
        <f ca="1">IFERROR((1+'US Inflation'!$C30)*(1+('Black Market End of Year'!DV29-'Black Market End of Year'!DV28)/'Black Market End of Year'!DV28)-1,"Error")</f>
        <v>Error</v>
      </c>
      <c r="DW29" s="25">
        <f ca="1">IFERROR((1+'US Inflation'!$C30)*(1+('Black Market End of Year'!DW29-'Black Market End of Year'!DW28)/'Black Market End of Year'!DW28)-1,"Error")</f>
        <v>-3.4718850550119806E-2</v>
      </c>
      <c r="DX29" s="25" t="str">
        <f ca="1">IFERROR((1+'US Inflation'!$C30)*(1+('Black Market End of Year'!DX29-'Black Market End of Year'!DX28)/'Black Market End of Year'!DX28)-1,"Error")</f>
        <v>Error</v>
      </c>
      <c r="DY29" s="25" t="str">
        <f ca="1">IFERROR((1+'US Inflation'!$C30)*(1+('Black Market End of Year'!DY29-'Black Market End of Year'!DY28)/'Black Market End of Year'!DY28)-1,"Error")</f>
        <v>Error</v>
      </c>
      <c r="DZ29" s="25" t="str">
        <f ca="1">IFERROR((1+'US Inflation'!$C30)*(1+('Black Market End of Year'!DZ29-'Black Market End of Year'!DZ28)/'Black Market End of Year'!DZ28)-1,"Error")</f>
        <v>Error</v>
      </c>
      <c r="EA29" s="25">
        <f ca="1">IFERROR((1+'US Inflation'!$C30)*(1+('Black Market End of Year'!EA29-'Black Market End of Year'!EA28)/'Black Market End of Year'!EA28)-1,"Error")</f>
        <v>-4.090632603406319E-2</v>
      </c>
      <c r="EB29" s="25">
        <f ca="1">IFERROR((1+'US Inflation'!$C30)*(1+('Black Market End of Year'!EB29-'Black Market End of Year'!EB28)/'Black Market End of Year'!EB28)-1,"Error")</f>
        <v>-0.11417657768022726</v>
      </c>
      <c r="EC29" s="25" t="str">
        <f ca="1">IFERROR((1+'US Inflation'!$C30)*(1+('Black Market End of Year'!EC29-'Black Market End of Year'!EC28)/'Black Market End of Year'!EC28)-1,"Error")</f>
        <v>Error</v>
      </c>
      <c r="ED29" s="25" t="str">
        <f ca="1">IFERROR((1+'US Inflation'!$C30)*(1+('Black Market End of Year'!ED29-'Black Market End of Year'!ED28)/'Black Market End of Year'!ED28)-1,"Error")</f>
        <v>Error</v>
      </c>
      <c r="EE29" s="25" t="str">
        <f ca="1">IFERROR((1+'US Inflation'!$C30)*(1+('Black Market End of Year'!EE29-'Black Market End of Year'!EE28)/'Black Market End of Year'!EE28)-1,"Error")</f>
        <v>Error</v>
      </c>
      <c r="EF29" s="25" t="str">
        <f ca="1">IFERROR((1+'US Inflation'!$C30)*(1+('Black Market End of Year'!EF29-'Black Market End of Year'!EF28)/'Black Market End of Year'!EF28)-1,"Error")</f>
        <v>Error</v>
      </c>
      <c r="EG29" s="25" t="str">
        <f ca="1">IFERROR((1+'US Inflation'!$C30)*(1+('Black Market End of Year'!EG29-'Black Market End of Year'!EG28)/'Black Market End of Year'!EG28)-1,"Error")</f>
        <v>Error</v>
      </c>
      <c r="EH29" s="25">
        <f ca="1">IFERROR((1+'US Inflation'!$C30)*(1+('Black Market End of Year'!EH29-'Black Market End of Year'!EH28)/'Black Market End of Year'!EH28)-1,"Error")</f>
        <v>0.21416429785592861</v>
      </c>
      <c r="EI29" s="25" t="str">
        <f ca="1">IFERROR((1+'US Inflation'!$C30)*(1+('Black Market End of Year'!EI29-'Black Market End of Year'!EI28)/'Black Market End of Year'!EI28)-1,"Error")</f>
        <v>Error</v>
      </c>
      <c r="EJ29" s="25" t="str">
        <f ca="1">IFERROR((1+'US Inflation'!$C30)*(1+('Black Market End of Year'!EJ29-'Black Market End of Year'!EJ28)/'Black Market End of Year'!EJ28)-1,"Error")</f>
        <v>Error</v>
      </c>
      <c r="EK29" s="25">
        <f ca="1">IFERROR((1+'US Inflation'!$C30)*(1+('Black Market End of Year'!EK29-'Black Market End of Year'!EK28)/'Black Market End of Year'!EK28)-1,"Error")</f>
        <v>3.4063260340632562E-2</v>
      </c>
      <c r="EL29" s="25" t="str">
        <f ca="1">IFERROR((1+'US Inflation'!$C30)*(1+('Black Market End of Year'!EL29-'Black Market End of Year'!EL28)/'Black Market End of Year'!EL28)-1,"Error")</f>
        <v>Error</v>
      </c>
      <c r="EM29" s="25" t="str">
        <f ca="1">IFERROR((1+'US Inflation'!$C30)*(1+('Black Market End of Year'!EM29-'Black Market End of Year'!EM28)/'Black Market End of Year'!EM28)-1,"Error")</f>
        <v>Error</v>
      </c>
      <c r="EN29" s="25" t="str">
        <f ca="1">IFERROR((1+'US Inflation'!$C30)*(1+('Black Market End of Year'!EN29-'Black Market End of Year'!EN28)/'Black Market End of Year'!EN28)-1,"Error")</f>
        <v>Error</v>
      </c>
      <c r="EO29" s="25" t="str">
        <f ca="1">IFERROR((1+'US Inflation'!$C30)*(1+('Black Market End of Year'!EO29-'Black Market End of Year'!EO28)/'Black Market End of Year'!EO28)-1,"Error")</f>
        <v>Error</v>
      </c>
      <c r="EP29" s="25" t="str">
        <f ca="1">IFERROR((1+'US Inflation'!$C30)*(1+('Black Market End of Year'!EP29-'Black Market End of Year'!EP28)/'Black Market End of Year'!EP28)-1,"Error")</f>
        <v>Error</v>
      </c>
      <c r="EQ29" s="25" t="str">
        <f ca="1">IFERROR((1+'US Inflation'!$C30)*(1+('Black Market End of Year'!EQ29-'Black Market End of Year'!EQ28)/'Black Market End of Year'!EQ28)-1,"Error")</f>
        <v>Error</v>
      </c>
      <c r="ER29" s="25">
        <f ca="1">IFERROR((1+'US Inflation'!$C30)*(1+('Black Market End of Year'!ER29-'Black Market End of Year'!ER28)/'Black Market End of Year'!ER28)-1,"Error")</f>
        <v>-7.1885844202465132E-2</v>
      </c>
      <c r="ES29" s="25">
        <f ca="1">IFERROR((1+'US Inflation'!$C30)*(1+('Black Market End of Year'!ES29-'Black Market End of Year'!ES28)/'Black Market End of Year'!ES28)-1,"Error")</f>
        <v>5.5833013189908964E-2</v>
      </c>
      <c r="ET29" s="25">
        <f ca="1">IFERROR((1+'US Inflation'!$C30)*(1+('Black Market End of Year'!ET29-'Black Market End of Year'!ET28)/'Black Market End of Year'!ET28)-1,"Error")</f>
        <v>-5.4751989013777647E-2</v>
      </c>
      <c r="EU29" s="25" t="str">
        <f ca="1">IFERROR((1+'US Inflation'!$C30)*(1+('Black Market End of Year'!EU29-'Black Market End of Year'!EU28)/'Black Market End of Year'!EU28)-1,"Error")</f>
        <v>Error</v>
      </c>
      <c r="EV29" s="25" t="str">
        <f ca="1">IFERROR((1+'US Inflation'!$C30)*(1+('Black Market End of Year'!EV29-'Black Market End of Year'!EV28)/'Black Market End of Year'!EV28)-1,"Error")</f>
        <v>Error</v>
      </c>
      <c r="EW29" s="25">
        <f ca="1">IFERROR((1+'US Inflation'!$C30)*(1+('Black Market End of Year'!EW29-'Black Market End of Year'!EW28)/'Black Market End of Year'!EW28)-1,"Error")</f>
        <v>-0.31903151148299813</v>
      </c>
      <c r="EX29" s="25">
        <f ca="1">IFERROR((1+'US Inflation'!$C30)*(1+('Black Market End of Year'!EX29-'Black Market End of Year'!EX28)/'Black Market End of Year'!EX28)-1,"Error")</f>
        <v>-9.1885484324595756E-2</v>
      </c>
      <c r="EY29" s="25" t="str">
        <f ca="1">IFERROR((1+'US Inflation'!$C30)*(1+('Black Market End of Year'!EY29-'Black Market End of Year'!EY28)/'Black Market End of Year'!EY28)-1,"Error")</f>
        <v>Error</v>
      </c>
      <c r="EZ29" s="25" t="str">
        <f ca="1">IFERROR((1+'US Inflation'!$C30)*(1+('Black Market End of Year'!EZ29-'Black Market End of Year'!EZ28)/'Black Market End of Year'!EZ28)-1,"Error")</f>
        <v>Error</v>
      </c>
      <c r="FA29" s="25">
        <f ca="1">IFERROR((1+'US Inflation'!$C30)*(1+('Black Market End of Year'!FA29-'Black Market End of Year'!FA28)/'Black Market End of Year'!FA28)-1,"Error")</f>
        <v>-0.15030460778211585</v>
      </c>
      <c r="FB29" s="25">
        <f ca="1">IFERROR((1+'US Inflation'!$C30)*(1+('Black Market End of Year'!FB29-'Black Market End of Year'!FB28)/'Black Market End of Year'!FB28)-1,"Error")</f>
        <v>1.3381995133820102E-2</v>
      </c>
      <c r="FC29" s="25">
        <f ca="1">IFERROR((1+'US Inflation'!$C30)*(1+('Black Market End of Year'!FC29-'Black Market End of Year'!FC28)/'Black Market End of Year'!FC28)-1,"Error")</f>
        <v>-3.6762990367629977E-2</v>
      </c>
      <c r="FD29" s="25">
        <f ca="1">IFERROR((1+'US Inflation'!$C30)*(1+('Black Market End of Year'!FD29-'Black Market End of Year'!FD28)/'Black Market End of Year'!FD28)-1,"Error")</f>
        <v>0.36496350364963503</v>
      </c>
      <c r="FE29" s="25" t="str">
        <f ca="1">IFERROR((1+'US Inflation'!$C30)*(1+('Black Market End of Year'!FE29-'Black Market End of Year'!FE28)/'Black Market End of Year'!FE28)-1,"Error")</f>
        <v>Error</v>
      </c>
      <c r="FF29" s="25" t="str">
        <f ca="1">IFERROR((1+'US Inflation'!$C30)*(1+('Black Market End of Year'!FF29-'Black Market End of Year'!FF28)/'Black Market End of Year'!FF28)-1,"Error")</f>
        <v>Error</v>
      </c>
      <c r="FG29" s="25" t="str">
        <f ca="1">IFERROR((1+'US Inflation'!$C30)*(1+('Black Market End of Year'!FG29-'Black Market End of Year'!FG28)/'Black Market End of Year'!FG28)-1,"Error")</f>
        <v>Error</v>
      </c>
      <c r="FH29" s="25">
        <f ca="1">IFERROR((1+'US Inflation'!$C30)*(1+('Black Market End of Year'!FH29-'Black Market End of Year'!FH28)/'Black Market End of Year'!FH28)-1,"Error")</f>
        <v>-0.10601532439348671</v>
      </c>
      <c r="FI29" s="25" t="str">
        <f ca="1">IFERROR((1+'US Inflation'!$C30)*(1+('Black Market End of Year'!FI29-'Black Market End of Year'!FI28)/'Black Market End of Year'!FI28)-1,"Error")</f>
        <v>Error</v>
      </c>
      <c r="FJ29" s="25">
        <f ca="1">IFERROR((1+'US Inflation'!$C30)*(1+('Black Market End of Year'!FJ29-'Black Market End of Year'!FJ28)/'Black Market End of Year'!FJ28)-1,"Error")</f>
        <v>-0.12502339509638793</v>
      </c>
      <c r="FK29" s="25" t="str">
        <f ca="1">IFERROR((1+'US Inflation'!$C30)*(1+('Black Market End of Year'!FK29-'Black Market End of Year'!FK28)/'Black Market End of Year'!FK28)-1,"Error")</f>
        <v>Error</v>
      </c>
      <c r="FL29" s="25" t="str">
        <f ca="1">IFERROR((1+'US Inflation'!$C30)*(1+('Black Market End of Year'!FL29-'Black Market End of Year'!FL28)/'Black Market End of Year'!FL28)-1,"Error")</f>
        <v>Error</v>
      </c>
      <c r="FM29" s="25" t="str">
        <f ca="1">IFERROR((1+'US Inflation'!$C30)*(1+('Black Market End of Year'!FM29-'Black Market End of Year'!FM28)/'Black Market End of Year'!FM28)-1,"Error")</f>
        <v>Error</v>
      </c>
      <c r="FN29" s="25">
        <f ca="1">IFERROR((1+'US Inflation'!$C30)*(1+('Black Market End of Year'!FN29-'Black Market End of Year'!FN28)/'Black Market End of Year'!FN28)-1,"Error")</f>
        <v>-8.7591240875912524E-2</v>
      </c>
      <c r="FO29" s="25">
        <f ca="1">IFERROR((1+'US Inflation'!$C30)*(1+('Black Market End of Year'!FO29-'Black Market End of Year'!FO28)/'Black Market End of Year'!FO28)-1,"Error")</f>
        <v>6.3607924921793346E-2</v>
      </c>
      <c r="FP29" s="25">
        <f ca="1">IFERROR((1+'US Inflation'!$C30)*(1+('Black Market End of Year'!FP29-'Black Market End of Year'!FP28)/'Black Market End of Year'!FP28)-1,"Error")</f>
        <v>-3.6281179138321962E-2</v>
      </c>
      <c r="FQ29" s="25" t="str">
        <f ca="1">IFERROR((1+'US Inflation'!$C30)*(1+('Black Market End of Year'!FQ29-'Black Market End of Year'!FQ28)/'Black Market End of Year'!FQ28)-1,"Error")</f>
        <v>Error</v>
      </c>
      <c r="FR29" s="25">
        <f ca="1">IFERROR((1+'US Inflation'!$C30)*(1+('Black Market End of Year'!FR29-'Black Market End of Year'!FR28)/'Black Market End of Year'!FR28)-1,"Error")</f>
        <v>-2.4690333996903457E-2</v>
      </c>
      <c r="FS29" s="25">
        <f ca="1">IFERROR((1+'US Inflation'!$C30)*(1+('Black Market End of Year'!FS29-'Black Market End of Year'!FS28)/'Black Market End of Year'!FS28)-1,"Error")</f>
        <v>-2.5631266792625507E-2</v>
      </c>
      <c r="FT29" s="25" t="str">
        <f ca="1">IFERROR((1+'US Inflation'!$C30)*(1+('Black Market End of Year'!FT29-'Black Market End of Year'!FT28)/'Black Market End of Year'!FT28)-1,"Error")</f>
        <v>Error</v>
      </c>
      <c r="FU29" s="25">
        <f ca="1">IFERROR((1+'US Inflation'!$C30)*(1+('Black Market End of Year'!FU29-'Black Market End of Year'!FU28)/'Black Market End of Year'!FU28)-1,"Error")</f>
        <v>-6.9578615411048039E-2</v>
      </c>
      <c r="FV29" s="25" t="str">
        <f ca="1">IFERROR((1+'US Inflation'!$C30)*(1+('Black Market End of Year'!FV29-'Black Market End of Year'!FV28)/'Black Market End of Year'!FV28)-1,"Error")</f>
        <v>Error</v>
      </c>
      <c r="FW29" s="25">
        <f ca="1">IFERROR((1+'US Inflation'!$C30)*(1+('Black Market End of Year'!FW29-'Black Market End of Year'!FW28)/'Black Market End of Year'!FW28)-1,"Error")</f>
        <v>-0.14618629880131251</v>
      </c>
      <c r="FX29" s="25">
        <f ca="1">IFERROR((1+'US Inflation'!$C30)*(1+('Black Market End of Year'!FX29-'Black Market End of Year'!FX28)/'Black Market End of Year'!FX28)-1,"Error")</f>
        <v>-0.13527024299025703</v>
      </c>
      <c r="FY29" s="25" t="str">
        <f ca="1">IFERROR((1+'US Inflation'!$C30)*(1+('Black Market End of Year'!FY29-'Black Market End of Year'!FY28)/'Black Market End of Year'!FY28)-1,"Error")</f>
        <v>Error</v>
      </c>
      <c r="FZ29" s="25" t="str">
        <f ca="1">IFERROR((1+'US Inflation'!$C30)*(1+('Black Market End of Year'!FZ29-'Black Market End of Year'!FZ28)/'Black Market End of Year'!FZ28)-1,"Error")</f>
        <v>Error</v>
      </c>
      <c r="GA29" s="25" t="str">
        <f ca="1">IFERROR((1+'US Inflation'!$C30)*(1+('Black Market End of Year'!GA29-'Black Market End of Year'!GA28)/'Black Market End of Year'!GA28)-1,"Error")</f>
        <v>Error</v>
      </c>
      <c r="GB29" s="25" t="str">
        <f ca="1">IFERROR((1+'US Inflation'!$C30)*(1+('Black Market End of Year'!GB29-'Black Market End of Year'!GB28)/'Black Market End of Year'!GB28)-1,"Error")</f>
        <v>Error</v>
      </c>
      <c r="GC29" s="25" t="str">
        <f ca="1">IFERROR((1+'US Inflation'!$C30)*(1+('Black Market End of Year'!GC29-'Black Market End of Year'!GC28)/'Black Market End of Year'!GC28)-1,"Error")</f>
        <v>Error</v>
      </c>
      <c r="GD29" s="25" t="str">
        <f ca="1">IFERROR((1+'US Inflation'!$C30)*(1+('Black Market End of Year'!GD29-'Black Market End of Year'!GD28)/'Black Market End of Year'!GD28)-1,"Error")</f>
        <v>Error</v>
      </c>
      <c r="GE29" s="25" t="str">
        <f ca="1">IFERROR((1+'US Inflation'!$C30)*(1+('Black Market End of Year'!GE29-'Black Market End of Year'!GE28)/'Black Market End of Year'!GE28)-1,"Error")</f>
        <v>Error</v>
      </c>
      <c r="GF29" s="25" t="str">
        <f ca="1">IFERROR((1+'US Inflation'!$C30)*(1+('Black Market End of Year'!GF29-'Black Market End of Year'!GF28)/'Black Market End of Year'!GF28)-1,"Error")</f>
        <v>Error</v>
      </c>
      <c r="GG29" s="25" t="str">
        <f ca="1">IFERROR((1+'US Inflation'!$C30)*(1+('Black Market End of Year'!GG29-'Black Market End of Year'!GG28)/'Black Market End of Year'!GG28)-1,"Error")</f>
        <v>Error</v>
      </c>
      <c r="GH29" s="25">
        <f ca="1">IFERROR((1+'US Inflation'!$C30)*(1+('Black Market End of Year'!GH29-'Black Market End of Year'!GH28)/'Black Market End of Year'!GH28)-1,"Error")</f>
        <v>-0.12253766610518446</v>
      </c>
      <c r="GI29" s="25">
        <f ca="1">IFERROR((1+'US Inflation'!$C30)*(1+('Black Market End of Year'!GI29-'Black Market End of Year'!GI28)/'Black Market End of Year'!GI28)-1,"Error")</f>
        <v>-3.6762990367629977E-2</v>
      </c>
      <c r="GJ29" s="25">
        <f ca="1">IFERROR((1+'US Inflation'!$C30)*(1+('Black Market End of Year'!GJ29-'Black Market End of Year'!GJ28)/'Black Market End of Year'!GJ28)-1,"Error")</f>
        <v>-6.9056621576992883E-2</v>
      </c>
      <c r="GK29" s="25" t="str">
        <f ca="1">IFERROR((1+'US Inflation'!$C30)*(1+('Black Market End of Year'!GK29-'Black Market End of Year'!GK28)/'Black Market End of Year'!GK28)-1,"Error")</f>
        <v>Error</v>
      </c>
      <c r="GL29" s="25" t="str">
        <f ca="1">IFERROR((1+'US Inflation'!$C30)*(1+('Black Market End of Year'!GL29-'Black Market End of Year'!GL28)/'Black Market End of Year'!GL28)-1,"Error")</f>
        <v>Error</v>
      </c>
      <c r="GM29" s="25" t="str">
        <f ca="1">IFERROR((1+'US Inflation'!$C30)*(1+('Black Market End of Year'!GM29-'Black Market End of Year'!GM28)/'Black Market End of Year'!GM28)-1,"Error")</f>
        <v>Error</v>
      </c>
      <c r="GN29" s="25" t="str">
        <f ca="1">IFERROR((1+'US Inflation'!$C30)*(1+('Black Market End of Year'!GN29-'Black Market End of Year'!GN28)/'Black Market End of Year'!GN28)-1,"Error")</f>
        <v>Error</v>
      </c>
      <c r="GO29" s="25" t="str">
        <f ca="1">IFERROR((1+'US Inflation'!$C30)*(1+('Black Market End of Year'!GO29-'Black Market End of Year'!GO28)/'Black Market End of Year'!GO28)-1,"Error")</f>
        <v>Error</v>
      </c>
      <c r="GP29" s="25" t="str">
        <f ca="1">IFERROR((1+'US Inflation'!$C30)*(1+('Black Market End of Year'!GP29-'Black Market End of Year'!GP28)/'Black Market End of Year'!GP28)-1,"Error")</f>
        <v>Error</v>
      </c>
      <c r="GQ29" s="25" t="str">
        <f ca="1">IFERROR((1+'US Inflation'!$C30)*(1+('Black Market End of Year'!GQ29-'Black Market End of Year'!GQ28)/'Black Market End of Year'!GQ28)-1,"Error")</f>
        <v>Error</v>
      </c>
      <c r="GR29" s="25" t="str">
        <f ca="1">IFERROR((1+'US Inflation'!$C30)*(1+('Black Market End of Year'!GR29-'Black Market End of Year'!GR28)/'Black Market End of Year'!GR28)-1,"Error")</f>
        <v>Error</v>
      </c>
      <c r="GS29" s="25">
        <f ca="1">IFERROR((1+'US Inflation'!$C30)*(1+('Black Market End of Year'!GS29-'Black Market End of Year'!GS28)/'Black Market End of Year'!GS28)-1,"Error")</f>
        <v>-0.11157945238340017</v>
      </c>
      <c r="GT29" s="25">
        <f ca="1">IFERROR((1+'US Inflation'!$C30)*(1+('Black Market End of Year'!GT29-'Black Market End of Year'!GT28)/'Black Market End of Year'!GT28)-1,"Error")</f>
        <v>-6.4882400648824112E-2</v>
      </c>
      <c r="GU29" s="25">
        <f ca="1">IFERROR((1+'US Inflation'!$C30)*(1+('Black Market End of Year'!GU29-'Black Market End of Year'!GU28)/'Black Market End of Year'!GU28)-1,"Error")</f>
        <v>-0.19213807785888082</v>
      </c>
      <c r="GV29" s="25">
        <f ca="1">IFERROR((1+'US Inflation'!$C30)*(1+('Black Market End of Year'!GV29-'Black Market End of Year'!GV28)/'Black Market End of Year'!GV28)-1,"Error")</f>
        <v>0.2660646328529539</v>
      </c>
      <c r="GW29" s="25">
        <f ca="1">IFERROR((1+'US Inflation'!$C30)*(1+('Black Market End of Year'!GW29-'Black Market End of Year'!GW28)/'Black Market End of Year'!GW28)-1,"Error")</f>
        <v>1.4366817286525224E-2</v>
      </c>
      <c r="GX29" s="25" t="str">
        <f ca="1">IFERROR((1+'US Inflation'!$C30)*(1+('Black Market End of Year'!GX29-'Black Market End of Year'!GX28)/'Black Market End of Year'!GX28)-1,"Error")</f>
        <v>Error</v>
      </c>
      <c r="GY29" s="25" t="str">
        <f ca="1">IFERROR((1+'US Inflation'!$C30)*(1+('Black Market End of Year'!GY29-'Black Market End of Year'!GY28)/'Black Market End of Year'!GY28)-1,"Error")</f>
        <v>Error</v>
      </c>
      <c r="GZ29" s="25">
        <f ca="1">IFERROR((1+'US Inflation'!$C30)*(1+('Black Market End of Year'!GZ29-'Black Market End of Year'!GZ28)/'Black Market End of Year'!GZ28)-1,"Error")</f>
        <v>2.0158452474312583E-3</v>
      </c>
      <c r="HA29" s="25">
        <f ca="1">IFERROR((1+'US Inflation'!$C30)*(1+('Black Market End of Year'!HA29-'Black Market End of Year'!HA28)/'Black Market End of Year'!HA28)-1,"Error")</f>
        <v>-0.11287534371839503</v>
      </c>
      <c r="HB29" s="25">
        <f ca="1">IFERROR((1+'US Inflation'!$C30)*(1+('Black Market End of Year'!HB29-'Black Market End of Year'!HB28)/'Black Market End of Year'!HB28)-1,"Error")</f>
        <v>-4.7133392896276272E-2</v>
      </c>
      <c r="HC29" s="25">
        <f ca="1">IFERROR((1+'US Inflation'!$C30)*(1+('Black Market End of Year'!HC29-'Black Market End of Year'!HC28)/'Black Market End of Year'!HC28)-1,"Error")</f>
        <v>3.0233396413445135E-2</v>
      </c>
      <c r="HD29" s="25" t="str">
        <f ca="1">IFERROR((1+'US Inflation'!$C30)*(1+('Black Market End of Year'!HD29-'Black Market End of Year'!HD28)/'Black Market End of Year'!HD28)-1,"Error")</f>
        <v>Error</v>
      </c>
      <c r="HE29" s="25">
        <f ca="1">IFERROR((1+'US Inflation'!$C30)*(1+('Black Market End of Year'!HE29-'Black Market End of Year'!HE28)/'Black Market End of Year'!HE28)-1,"Error")</f>
        <v>-9.6873321325876116E-2</v>
      </c>
      <c r="HF29" s="25">
        <f ca="1">IFERROR((1+'US Inflation'!$C30)*(1+('Black Market End of Year'!HF29-'Black Market End of Year'!HF28)/'Black Market End of Year'!HF28)-1,"Error")</f>
        <v>1.6621229443320562E-2</v>
      </c>
      <c r="HG29" s="25" t="str">
        <f ca="1">IFERROR((1+'US Inflation'!$C30)*(1+('Black Market End of Year'!HG29-'Black Market End of Year'!HG28)/'Black Market End of Year'!HG28)-1,"Error")</f>
        <v>Error</v>
      </c>
      <c r="HH29" s="25">
        <f ca="1">IFERROR((1+'US Inflation'!$C30)*(1+('Black Market End of Year'!HH29-'Black Market End of Year'!HH28)/'Black Market End of Year'!HH28)-1,"Error")</f>
        <v>-3.6762990367629977E-2</v>
      </c>
      <c r="HI29" s="25" t="str">
        <f ca="1">IFERROR((1+'US Inflation'!$C30)*(1+('Black Market End of Year'!HI29-'Black Market End of Year'!HI28)/'Black Market End of Year'!HI28)-1,"Error")</f>
        <v>Error</v>
      </c>
      <c r="HJ29" s="25" t="str">
        <f ca="1">IFERROR((1+'US Inflation'!$C30)*(1+('Black Market End of Year'!HJ29-'Black Market End of Year'!HJ28)/'Black Market End of Year'!HJ28)-1,"Error")</f>
        <v>Error</v>
      </c>
      <c r="HK29" s="25" t="str">
        <f ca="1">IFERROR((1+'US Inflation'!$C30)*(1+('Black Market End of Year'!HK29-'Black Market End of Year'!HK28)/'Black Market End of Year'!HK28)-1,"Error")</f>
        <v>Error</v>
      </c>
      <c r="HL29" s="25" t="str">
        <f ca="1">IFERROR((1+'US Inflation'!$C30)*(1+('Black Market End of Year'!HL29-'Black Market End of Year'!HL28)/'Black Market End of Year'!HL28)-1,"Error")</f>
        <v>Error</v>
      </c>
      <c r="HM29" s="25">
        <f ca="1">IFERROR((1+'US Inflation'!$C30)*(1+('Black Market End of Year'!HM29-'Black Market End of Year'!HM28)/'Black Market End of Year'!HM28)-1,"Error")</f>
        <v>1.5954688684138851E-4</v>
      </c>
      <c r="HN29" s="25">
        <f ca="1">IFERROR((1+'US Inflation'!$C30)*(1+('Black Market End of Year'!HN29-'Black Market End of Year'!HN28)/'Black Market End of Year'!HN28)-1,"Error")</f>
        <v>4.1145885411458805E-2</v>
      </c>
      <c r="HO29" s="25" t="str">
        <f ca="1">IFERROR((1+'US Inflation'!$C30)*(1+('Black Market End of Year'!HO29-'Black Market End of Year'!HO28)/'Black Market End of Year'!HO28)-1,"Error")</f>
        <v>Error</v>
      </c>
      <c r="HP29" s="25" t="str">
        <f ca="1">IFERROR((1+'US Inflation'!$C30)*(1+('Black Market End of Year'!HP29-'Black Market End of Year'!HP28)/'Black Market End of Year'!HP28)-1,"Error")</f>
        <v>Error</v>
      </c>
      <c r="HQ29" s="25" t="str">
        <f ca="1">IFERROR((1+'US Inflation'!$C30)*(1+('Black Market End of Year'!HQ29-'Black Market End of Year'!HQ28)/'Black Market End of Year'!HQ28)-1,"Error")</f>
        <v>Error</v>
      </c>
      <c r="HR29" s="25">
        <f ca="1">IFERROR((1+'US Inflation'!$C30)*(1+('Black Market End of Year'!HR29-'Black Market End of Year'!HR28)/'Black Market End of Year'!HR28)-1,"Error")</f>
        <v>-2.6763990267639981E-2</v>
      </c>
      <c r="HS29" s="25" t="str">
        <f ca="1">IFERROR((1+'US Inflation'!$C30)*(1+('Black Market End of Year'!HS29-'Black Market End of Year'!HS28)/'Black Market End of Year'!HS28)-1,"Error")</f>
        <v>Error</v>
      </c>
      <c r="HT29" s="25">
        <f ca="1">IFERROR((1+'US Inflation'!$C30)*(1+('Black Market End of Year'!HT29-'Black Market End of Year'!HT28)/'Black Market End of Year'!HT28)-1,"Error")</f>
        <v>-6.9578615411048039E-2</v>
      </c>
      <c r="HU29" s="25">
        <f ca="1">IFERROR((1+'US Inflation'!$C30)*(1+('Black Market End of Year'!HU29-'Black Market End of Year'!HU28)/'Black Market End of Year'!HU28)-1,"Error")</f>
        <v>9.1778419057318983E-2</v>
      </c>
      <c r="HV29" s="25">
        <f ca="1">IFERROR((1+'US Inflation'!$C30)*(1+('Black Market End of Year'!HV29-'Black Market End of Year'!HV28)/'Black Market End of Year'!HV28)-1,"Error")</f>
        <v>3.4063260340632562E-2</v>
      </c>
      <c r="HW29" s="25">
        <f ca="1">IFERROR((1+'US Inflation'!$C30)*(1+('Black Market End of Year'!HW29-'Black Market End of Year'!HW28)/'Black Market End of Year'!HW28)-1,"Error")</f>
        <v>1.756225086711205E-2</v>
      </c>
      <c r="HX29" s="25" t="str">
        <f ca="1">IFERROR((1+'US Inflation'!$C30)*(1+('Black Market End of Year'!HX29-'Black Market End of Year'!HX28)/'Black Market End of Year'!HX28)-1,"Error")</f>
        <v>Error</v>
      </c>
      <c r="HY29" s="25" t="str">
        <f ca="1">IFERROR((1+'US Inflation'!$C30)*(1+('Black Market End of Year'!HY29-'Black Market End of Year'!HY28)/'Black Market End of Year'!HY28)-1,"Error")</f>
        <v>Error</v>
      </c>
      <c r="HZ29" s="25" t="str">
        <f ca="1">IFERROR((1+'US Inflation'!$C30)*(1+('Black Market End of Year'!HZ29-'Black Market End of Year'!HZ28)/'Black Market End of Year'!HZ28)-1,"Error")</f>
        <v>Error</v>
      </c>
      <c r="IA29" s="25">
        <f ca="1">IFERROR((1+'US Inflation'!$C30)*(1+('Black Market End of Year'!IA29-'Black Market End of Year'!IA28)/'Black Market End of Year'!IA28)-1,"Error")</f>
        <v>1.056182260561811E-2</v>
      </c>
      <c r="IB29" s="25" t="str">
        <f ca="1">IFERROR((1+'US Inflation'!$C30)*(1+('Black Market End of Year'!IB29-'Black Market End of Year'!IB28)/'Black Market End of Year'!IB28)-1,"Error")</f>
        <v>Error</v>
      </c>
      <c r="IC29" s="25" t="str">
        <f ca="1">IFERROR((1+'US Inflation'!$C30)*(1+('Black Market End of Year'!IC29-'Black Market End of Year'!IC28)/'Black Market End of Year'!IC28)-1,"Error")</f>
        <v>Error</v>
      </c>
      <c r="ID29" s="25" t="str">
        <f ca="1">IFERROR((1+'US Inflation'!$C30)*(1+('Black Market End of Year'!ID29-'Black Market End of Year'!ID28)/'Black Market End of Year'!ID28)-1,"Error")</f>
        <v>Error</v>
      </c>
      <c r="IE29" s="25" t="str">
        <f ca="1">IFERROR((1+'US Inflation'!$C30)*(1+('Black Market End of Year'!IE29-'Black Market End of Year'!IE28)/'Black Market End of Year'!IE28)-1,"Error")</f>
        <v>Error</v>
      </c>
      <c r="IF29" s="25" t="str">
        <f ca="1">IFERROR((1+'US Inflation'!$C30)*(1+('Black Market End of Year'!IF29-'Black Market End of Year'!IF28)/'Black Market End of Year'!IF28)-1,"Error")</f>
        <v>Error</v>
      </c>
      <c r="IG29" s="25">
        <f ca="1">IFERROR((1+'US Inflation'!$C30)*(1+('Black Market End of Year'!IG29-'Black Market End of Year'!IG28)/'Black Market End of Year'!IG28)-1,"Error")</f>
        <v>-0.18031570826657173</v>
      </c>
      <c r="IH29" s="25">
        <f ca="1">IFERROR((1+'US Inflation'!$C30)*(1+('Black Market End of Year'!IH29-'Black Market End of Year'!IH28)/'Black Market End of Year'!IH28)-1,"Error")</f>
        <v>-1.0369145377128852E-2</v>
      </c>
    </row>
    <row r="30" spans="1:242" x14ac:dyDescent="0.25">
      <c r="A30" t="str">
        <f t="shared" ca="1" si="4"/>
        <v>1974</v>
      </c>
      <c r="B30" s="25">
        <f ca="1">IFERROR((1+'US Inflation'!$C31)*(1+('Black Market End of Year'!B30-'Black Market End of Year'!B29)/'Black Market End of Year'!B29)-1,"Error")</f>
        <v>6.8941176470588283E-2</v>
      </c>
      <c r="C30" s="25">
        <f ca="1">IFERROR((1+'US Inflation'!$C31)*(1+('Black Market End of Year'!C30-'Black Market End of Year'!C29)/'Black Market End of Year'!C29)-1,"Error")</f>
        <v>7.1304347826087078E-2</v>
      </c>
      <c r="D30" s="25">
        <f ca="1">IFERROR((1+'US Inflation'!$C31)*(1+('Black Market End of Year'!D30-'Black Market End of Year'!D29)/'Black Market End of Year'!D29)-1,"Error")</f>
        <v>0.1612175785455614</v>
      </c>
      <c r="E30" s="25">
        <f>IFERROR((1+'US Inflation'!$C31)*(1+('Black Market End of Year'!E30-'Black Market End of Year'!E29)/'Black Market End of Year'!E29)-1,"Error")</f>
        <v>8.7058823529411855E-2</v>
      </c>
      <c r="F30" s="25" t="str">
        <f ca="1">IFERROR((1+'US Inflation'!$C31)*(1+('Black Market End of Year'!F30-'Black Market End of Year'!F29)/'Black Market End of Year'!F29)-1,"Error")</f>
        <v>Error</v>
      </c>
      <c r="G30" s="25">
        <f ca="1">IFERROR((1+'US Inflation'!$C31)*(1+('Black Market End of Year'!G30-'Black Market End of Year'!G29)/'Black Market End of Year'!G29)-1,"Error")</f>
        <v>1.5577854671280273</v>
      </c>
      <c r="H30" s="25" t="str">
        <f ca="1">IFERROR((1+'US Inflation'!$C31)*(1+('Black Market End of Year'!H30-'Black Market End of Year'!H29)/'Black Market End of Year'!H29)-1,"Error")</f>
        <v>Error</v>
      </c>
      <c r="I30" s="25" t="str">
        <f ca="1">IFERROR((1+'US Inflation'!$C31)*(1+('Black Market End of Year'!I30-'Black Market End of Year'!I29)/'Black Market End of Year'!I29)-1,"Error")</f>
        <v>Error</v>
      </c>
      <c r="J30" s="25">
        <f ca="1">IFERROR((1+'US Inflation'!$C31)*(1+('Black Market End of Year'!J30-'Black Market End of Year'!J29)/'Black Market End of Year'!J29)-1,"Error")</f>
        <v>1.2877647058823531</v>
      </c>
      <c r="K30" s="25" t="str">
        <f ca="1">IFERROR((1+'US Inflation'!$C31)*(1+('Black Market End of Year'!K30-'Black Market End of Year'!K29)/'Black Market End of Year'!K29)-1,"Error")</f>
        <v>Error</v>
      </c>
      <c r="L30" s="25" t="str">
        <f ca="1">IFERROR((1+'US Inflation'!$C31)*(1+('Black Market End of Year'!L30-'Black Market End of Year'!L29)/'Black Market End of Year'!L29)-1,"Error")</f>
        <v>Error</v>
      </c>
      <c r="M30" s="25">
        <f ca="1">IFERROR((1+'US Inflation'!$C31)*(1+('Black Market End of Year'!M30-'Black Market End of Year'!M29)/'Black Market End of Year'!M29)-1,"Error")</f>
        <v>0.22605298607992808</v>
      </c>
      <c r="N30" s="25">
        <f ca="1">IFERROR((1+'US Inflation'!$C31)*(1+('Black Market End of Year'!N30-'Black Market End of Year'!N29)/'Black Market End of Year'!N29)-1,"Error")</f>
        <v>-3.4957983193277364E-2</v>
      </c>
      <c r="O30" s="25" t="str">
        <f ca="1">IFERROR((1+'US Inflation'!$C31)*(1+('Black Market End of Year'!O30-'Black Market End of Year'!O29)/'Black Market End of Year'!O29)-1,"Error")</f>
        <v>Error</v>
      </c>
      <c r="P30" s="25" t="str">
        <f ca="1">IFERROR((1+'US Inflation'!$C31)*(1+('Black Market End of Year'!P30-'Black Market End of Year'!P29)/'Black Market End of Year'!P29)-1,"Error")</f>
        <v>Error</v>
      </c>
      <c r="Q30" s="25" t="str">
        <f ca="1">IFERROR((1+'US Inflation'!$C31)*(1+('Black Market End of Year'!Q30-'Black Market End of Year'!Q29)/'Black Market End of Year'!Q29)-1,"Error")</f>
        <v>Error</v>
      </c>
      <c r="R30" s="25">
        <f ca="1">IFERROR((1+'US Inflation'!$C31)*(1+('Black Market End of Year'!R30-'Black Market End of Year'!R29)/'Black Market End of Year'!R29)-1,"Error")</f>
        <v>0.41720261437908523</v>
      </c>
      <c r="S30" s="25" t="str">
        <f ca="1">IFERROR((1+'US Inflation'!$C31)*(1+('Black Market End of Year'!S30-'Black Market End of Year'!S29)/'Black Market End of Year'!S29)-1,"Error")</f>
        <v>Error</v>
      </c>
      <c r="T30" s="25" t="str">
        <f ca="1">IFERROR((1+'US Inflation'!$C31)*(1+('Black Market End of Year'!T30-'Black Market End of Year'!T29)/'Black Market End of Year'!T29)-1,"Error")</f>
        <v>Error</v>
      </c>
      <c r="U30" s="25">
        <f ca="1">IFERROR((1+'US Inflation'!$C31)*(1+('Black Market End of Year'!U30-'Black Market End of Year'!U29)/'Black Market End of Year'!U29)-1,"Error")</f>
        <v>-4.8167092924126131E-2</v>
      </c>
      <c r="V30" s="25" t="str">
        <f ca="1">IFERROR((1+'US Inflation'!$C31)*(1+('Black Market End of Year'!V30-'Black Market End of Year'!V29)/'Black Market End of Year'!V29)-1,"Error")</f>
        <v>Error</v>
      </c>
      <c r="W30" s="25">
        <f ca="1">IFERROR((1+'US Inflation'!$C31)*(1+('Black Market End of Year'!W30-'Black Market End of Year'!W29)/'Black Market End of Year'!W29)-1,"Error")</f>
        <v>1.3979238754325385E-2</v>
      </c>
      <c r="X30" s="25" t="str">
        <f ca="1">IFERROR((1+'US Inflation'!$C31)*(1+('Black Market End of Year'!X30-'Black Market End of Year'!X29)/'Black Market End of Year'!X29)-1,"Error")</f>
        <v>Error</v>
      </c>
      <c r="Y30" s="25" t="str">
        <f ca="1">IFERROR((1+'US Inflation'!$C31)*(1+('Black Market End of Year'!Y30-'Black Market End of Year'!Y29)/'Black Market End of Year'!Y29)-1,"Error")</f>
        <v>Error</v>
      </c>
      <c r="Z30" s="25">
        <f ca="1">IFERROR((1+'US Inflation'!$C31)*(1+('Black Market End of Year'!Z30-'Black Market End of Year'!Z29)/'Black Market End of Year'!Z29)-1,"Error")</f>
        <v>8.7058823529411855E-2</v>
      </c>
      <c r="AA30" s="25" t="str">
        <f ca="1">IFERROR((1+'US Inflation'!$C31)*(1+('Black Market End of Year'!AA30-'Black Market End of Year'!AA29)/'Black Market End of Year'!AA29)-1,"Error")</f>
        <v>Error</v>
      </c>
      <c r="AB30" s="25" t="str">
        <f ca="1">IFERROR((1+'US Inflation'!$C31)*(1+('Black Market End of Year'!AB30-'Black Market End of Year'!AB29)/'Black Market End of Year'!AB29)-1,"Error")</f>
        <v>Error</v>
      </c>
      <c r="AC30" s="25">
        <f ca="1">IFERROR((1+'US Inflation'!$C31)*(1+('Black Market End of Year'!AC30-'Black Market End of Year'!AC29)/'Black Market End of Year'!AC29)-1,"Error")</f>
        <v>0.30287197231833951</v>
      </c>
      <c r="AD30" s="25" t="str">
        <f ca="1">IFERROR((1+'US Inflation'!$C31)*(1+('Black Market End of Year'!AD30-'Black Market End of Year'!AD29)/'Black Market End of Year'!AD29)-1,"Error")</f>
        <v>Error</v>
      </c>
      <c r="AE30" s="25" t="str">
        <f ca="1">IFERROR((1+'US Inflation'!$C31)*(1+('Black Market End of Year'!AE30-'Black Market End of Year'!AE29)/'Black Market End of Year'!AE29)-1,"Error")</f>
        <v>Error</v>
      </c>
      <c r="AF30" s="25" t="str">
        <f ca="1">IFERROR((1+'US Inflation'!$C31)*(1+('Black Market End of Year'!AF30-'Black Market End of Year'!AF29)/'Black Market End of Year'!AF29)-1,"Error")</f>
        <v>Error</v>
      </c>
      <c r="AG30" s="25">
        <f ca="1">IFERROR((1+'US Inflation'!$C31)*(1+('Black Market End of Year'!AG30-'Black Market End of Year'!AG29)/'Black Market End of Year'!AG29)-1,"Error")</f>
        <v>-7.1845532105707655E-5</v>
      </c>
      <c r="AH30" s="25">
        <f ca="1">IFERROR((1+'US Inflation'!$C31)*(1+('Black Market End of Year'!AH30-'Black Market End of Year'!AH29)/'Black Market End of Year'!AH29)-1,"Error")</f>
        <v>1.3979238754325385E-2</v>
      </c>
      <c r="AI30" s="25" t="str">
        <f ca="1">IFERROR((1+'US Inflation'!$C31)*(1+('Black Market End of Year'!AI30-'Black Market End of Year'!AI29)/'Black Market End of Year'!AI29)-1,"Error")</f>
        <v>Error</v>
      </c>
      <c r="AJ30" s="25">
        <f ca="1">IFERROR((1+'US Inflation'!$C31)*(1+('Black Market End of Year'!AJ30-'Black Market End of Year'!AJ29)/'Black Market End of Year'!AJ29)-1,"Error")</f>
        <v>4.4635294117647062</v>
      </c>
      <c r="AK30" s="25">
        <f ca="1">IFERROR((1+'US Inflation'!$C31)*(1+('Black Market End of Year'!AK30-'Black Market End of Year'!AK29)/'Black Market End of Year'!AK29)-1,"Error")</f>
        <v>1.3979238754325385E-2</v>
      </c>
      <c r="AL30" s="25">
        <f ca="1">IFERROR((1+'US Inflation'!$C31)*(1+('Black Market End of Year'!AL30-'Black Market End of Year'!AL29)/'Black Market End of Year'!AL29)-1,"Error")</f>
        <v>7.8344925144406607E-2</v>
      </c>
      <c r="AM30" s="25" t="str">
        <f ca="1">IFERROR((1+'US Inflation'!$C31)*(1+('Black Market End of Year'!AM30-'Black Market End of Year'!AM29)/'Black Market End of Year'!AM29)-1,"Error")</f>
        <v>Error</v>
      </c>
      <c r="AN30" s="25" t="str">
        <f ca="1">IFERROR((1+'US Inflation'!$C31)*(1+('Black Market End of Year'!AN30-'Black Market End of Year'!AN29)/'Black Market End of Year'!AN29)-1,"Error")</f>
        <v>Error</v>
      </c>
      <c r="AO30" s="25">
        <f ca="1">IFERROR((1+'US Inflation'!$C31)*(1+('Black Market End of Year'!AO30-'Black Market End of Year'!AO29)/'Black Market End of Year'!AO29)-1,"Error")</f>
        <v>1.3979238754325385E-2</v>
      </c>
      <c r="AP30" s="25">
        <f ca="1">IFERROR((1+'US Inflation'!$C31)*(1+('Black Market End of Year'!AP30-'Black Market End of Year'!AP29)/'Black Market End of Year'!AP29)-1,"Error")</f>
        <v>1.3979238754325385E-2</v>
      </c>
      <c r="AQ30" s="25">
        <f ca="1">IFERROR((1+'US Inflation'!$C31)*(1+('Black Market End of Year'!AQ30-'Black Market End of Year'!AQ29)/'Black Market End of Year'!AQ29)-1,"Error")</f>
        <v>1.7658078927773637</v>
      </c>
      <c r="AR30" s="25">
        <f ca="1">IFERROR((1+'US Inflation'!$C31)*(1+('Black Market End of Year'!AR30-'Black Market End of Year'!AR29)/'Black Market End of Year'!AR29)-1,"Error")</f>
        <v>8.1703853955375383E-2</v>
      </c>
      <c r="AS30" s="25" t="str">
        <f ca="1">IFERROR((1+'US Inflation'!$C31)*(1+('Black Market End of Year'!AS30-'Black Market End of Year'!AS29)/'Black Market End of Year'!AS29)-1,"Error")</f>
        <v>Error</v>
      </c>
      <c r="AT30" s="25" t="str">
        <f ca="1">IFERROR((1+'US Inflation'!$C31)*(1+('Black Market End of Year'!AT30-'Black Market End of Year'!AT29)/'Black Market End of Year'!AT29)-1,"Error")</f>
        <v>Error</v>
      </c>
      <c r="AU30" s="25">
        <f ca="1">IFERROR((1+'US Inflation'!$C31)*(1+('Black Market End of Year'!AU30-'Black Market End of Year'!AU29)/'Black Market End of Year'!AU29)-1,"Error")</f>
        <v>0.1997908496732026</v>
      </c>
      <c r="AV30" s="25" t="str">
        <f ca="1">IFERROR((1+'US Inflation'!$C31)*(1+('Black Market End of Year'!AV30-'Black Market End of Year'!AV29)/'Black Market End of Year'!AV29)-1,"Error")</f>
        <v>Error</v>
      </c>
      <c r="AW30" s="25">
        <f ca="1">IFERROR((1+'US Inflation'!$C31)*(1+('Black Market End of Year'!AW30-'Black Market End of Year'!AW29)/'Black Market End of Year'!AW29)-1,"Error")</f>
        <v>1.3979238754325385E-2</v>
      </c>
      <c r="AX30" s="25">
        <f ca="1">IFERROR((1+'US Inflation'!$C31)*(1+('Black Market End of Year'!AX30-'Black Market End of Year'!AX29)/'Black Market End of Year'!AX29)-1,"Error")</f>
        <v>-0.14179566563467483</v>
      </c>
      <c r="AY30" s="25">
        <f ca="1">IFERROR((1+'US Inflation'!$C31)*(1+('Black Market End of Year'!AY30-'Black Market End of Year'!AY29)/'Black Market End of Year'!AY29)-1,"Error")</f>
        <v>0.34837104072398195</v>
      </c>
      <c r="AZ30" s="25">
        <f ca="1">IFERROR((1+'US Inflation'!$C31)*(1+('Black Market End of Year'!AZ30-'Black Market End of Year'!AZ29)/'Black Market End of Year'!AZ29)-1,"Error")</f>
        <v>0.19457013574660653</v>
      </c>
      <c r="BA30" s="25">
        <f ca="1">IFERROR((1+'US Inflation'!$C31)*(1+('Black Market End of Year'!BA30-'Black Market End of Year'!BA29)/'Black Market End of Year'!BA29)-1,"Error")</f>
        <v>1.3979238754325385E-2</v>
      </c>
      <c r="BB30" s="25" t="str">
        <f ca="1">IFERROR((1+'US Inflation'!$C31)*(1+('Black Market End of Year'!BB30-'Black Market End of Year'!BB29)/'Black Market End of Year'!BB29)-1,"Error")</f>
        <v>Error</v>
      </c>
      <c r="BC30" s="25">
        <f ca="1">IFERROR((1+'US Inflation'!$C31)*(1+('Black Market End of Year'!BC30-'Black Market End of Year'!BC29)/'Black Market End of Year'!BC29)-1,"Error")</f>
        <v>3.1312217194570113E-2</v>
      </c>
      <c r="BD30" s="25">
        <f ca="1">IFERROR((1+'US Inflation'!$C31)*(1+('Black Market End of Year'!BD30-'Black Market End of Year'!BD29)/'Black Market End of Year'!BD29)-1,"Error")</f>
        <v>0.30823529411764694</v>
      </c>
      <c r="BE30" s="25" t="str">
        <f ca="1">IFERROR((1+'US Inflation'!$C31)*(1+('Black Market End of Year'!BE30-'Black Market End of Year'!BE29)/'Black Market End of Year'!BE29)-1,"Error")</f>
        <v>Error</v>
      </c>
      <c r="BF30" s="25">
        <f ca="1">IFERROR((1+'US Inflation'!$C31)*(1+('Black Market End of Year'!BF30-'Black Market End of Year'!BF29)/'Black Market End of Year'!BF29)-1,"Error")</f>
        <v>-2.9115401885945191E-2</v>
      </c>
      <c r="BG30" s="25">
        <f ca="1">IFERROR((1+'US Inflation'!$C31)*(1+('Black Market End of Year'!BG30-'Black Market End of Year'!BG29)/'Black Market End of Year'!BG29)-1,"Error")</f>
        <v>1.703893151463487E-2</v>
      </c>
      <c r="BH30" s="25" t="str">
        <f ca="1">IFERROR((1+'US Inflation'!$C31)*(1+('Black Market End of Year'!BH30-'Black Market End of Year'!BH29)/'Black Market End of Year'!BH29)-1,"Error")</f>
        <v>Error</v>
      </c>
      <c r="BI30" s="25" t="str">
        <f ca="1">IFERROR((1+'US Inflation'!$C31)*(1+('Black Market End of Year'!BI30-'Black Market End of Year'!BI29)/'Black Market End of Year'!BI29)-1,"Error")</f>
        <v>Error</v>
      </c>
      <c r="BJ30" s="25">
        <f ca="1">IFERROR((1+'US Inflation'!$C31)*(1+('Black Market End of Year'!BJ30-'Black Market End of Year'!BJ29)/'Black Market End of Year'!BJ29)-1,"Error")</f>
        <v>0.12299465240641738</v>
      </c>
      <c r="BK30" s="25">
        <f ca="1">IFERROR((1+'US Inflation'!$C31)*(1+('Black Market End of Year'!BK30-'Black Market End of Year'!BK29)/'Black Market End of Year'!BK29)-1,"Error")</f>
        <v>9.3581176470588279E-2</v>
      </c>
      <c r="BL30" s="25">
        <f ca="1">IFERROR((1+'US Inflation'!$C31)*(1+('Black Market End of Year'!BL30-'Black Market End of Year'!BL29)/'Black Market End of Year'!BL29)-1,"Error")</f>
        <v>-0.50980392156862742</v>
      </c>
      <c r="BM30" s="25">
        <f ca="1">IFERROR((1+'US Inflation'!$C31)*(1+('Black Market End of Year'!BM30-'Black Market End of Year'!BM29)/'Black Market End of Year'!BM29)-1,"Error")</f>
        <v>8.7058823529411855E-2</v>
      </c>
      <c r="BN30" s="25" t="str">
        <f ca="1">IFERROR((1+'US Inflation'!$C31)*(1+('Black Market End of Year'!BN30-'Black Market End of Year'!BN29)/'Black Market End of Year'!BN29)-1,"Error")</f>
        <v>Error</v>
      </c>
      <c r="BO30" s="25" t="str">
        <f ca="1">IFERROR((1+'US Inflation'!$C31)*(1+('Black Market End of Year'!BO30-'Black Market End of Year'!BO29)/'Black Market End of Year'!BO29)-1,"Error")</f>
        <v>Error</v>
      </c>
      <c r="BP30" s="25" t="str">
        <f ca="1">IFERROR((1+'US Inflation'!$C31)*(1+('Black Market End of Year'!BP30-'Black Market End of Year'!BP29)/'Black Market End of Year'!BP29)-1,"Error")</f>
        <v>Error</v>
      </c>
      <c r="BQ30" s="25">
        <f ca="1">IFERROR((1+'US Inflation'!$C31)*(1+('Black Market End of Year'!BQ30-'Black Market End of Year'!BQ29)/'Black Market End of Year'!BQ29)-1,"Error")</f>
        <v>8.7058823529411855E-2</v>
      </c>
      <c r="BR30" s="25" t="str">
        <f ca="1">IFERROR((1+'US Inflation'!$C31)*(1+('Black Market End of Year'!BR30-'Black Market End of Year'!BR29)/'Black Market End of Year'!BR29)-1,"Error")</f>
        <v>Error</v>
      </c>
      <c r="BS30" s="25" t="str">
        <f ca="1">IFERROR((1+'US Inflation'!$C31)*(1+('Black Market End of Year'!BS30-'Black Market End of Year'!BS29)/'Black Market End of Year'!BS29)-1,"Error")</f>
        <v>Error</v>
      </c>
      <c r="BT30" s="25" t="str">
        <f ca="1">IFERROR((1+'US Inflation'!$C31)*(1+('Black Market End of Year'!BT30-'Black Market End of Year'!BT29)/'Black Market End of Year'!BT29)-1,"Error")</f>
        <v>Error</v>
      </c>
      <c r="BU30" s="25" t="str">
        <f ca="1">IFERROR((1+'US Inflation'!$C31)*(1+('Black Market End of Year'!BU30-'Black Market End of Year'!BU29)/'Black Market End of Year'!BU29)-1,"Error")</f>
        <v>Error</v>
      </c>
      <c r="BV30" s="25">
        <f ca="1">IFERROR((1+'US Inflation'!$C31)*(1+('Black Market End of Year'!BV30-'Black Market End of Year'!BV29)/'Black Market End of Year'!BV29)-1,"Error")</f>
        <v>3.3272058823529571E-2</v>
      </c>
      <c r="BW30" s="25">
        <f ca="1">IFERROR((1+'US Inflation'!$C31)*(1+('Black Market End of Year'!BW30-'Black Market End of Year'!BW29)/'Black Market End of Year'!BW29)-1,"Error")</f>
        <v>1.185349611542752E-2</v>
      </c>
      <c r="BX30" s="25" t="str">
        <f ca="1">IFERROR((1+'US Inflation'!$C31)*(1+('Black Market End of Year'!BX30-'Black Market End of Year'!BX29)/'Black Market End of Year'!BX29)-1,"Error")</f>
        <v>Error</v>
      </c>
      <c r="BY30" s="25" t="str">
        <f ca="1">IFERROR((1+'US Inflation'!$C31)*(1+('Black Market End of Year'!BY30-'Black Market End of Year'!BY29)/'Black Market End of Year'!BY29)-1,"Error")</f>
        <v>Error</v>
      </c>
      <c r="BZ30" s="25">
        <f ca="1">IFERROR((1+'US Inflation'!$C31)*(1+('Black Market End of Year'!BZ30-'Black Market End of Year'!BZ29)/'Black Market End of Year'!BZ29)-1,"Error")</f>
        <v>1.3979238754325385E-2</v>
      </c>
      <c r="CA30" s="25" t="str">
        <f ca="1">IFERROR((1+'US Inflation'!$C31)*(1+('Black Market End of Year'!CA30-'Black Market End of Year'!CA29)/'Black Market End of Year'!CA29)-1,"Error")</f>
        <v>Error</v>
      </c>
      <c r="CB30" s="25" t="str">
        <f ca="1">IFERROR((1+'US Inflation'!$C31)*(1+('Black Market End of Year'!CB30-'Black Market End of Year'!CB29)/'Black Market End of Year'!CB29)-1,"Error")</f>
        <v>Error</v>
      </c>
      <c r="CC30" s="25">
        <f ca="1">IFERROR((1+'US Inflation'!$C31)*(1+('Black Market End of Year'!CC30-'Black Market End of Year'!CC29)/'Black Market End of Year'!CC29)-1,"Error")</f>
        <v>-2.9699346405228644E-2</v>
      </c>
      <c r="CD30" s="25">
        <f ca="1">IFERROR((1+'US Inflation'!$C31)*(1+('Black Market End of Year'!CD30-'Black Market End of Year'!CD29)/'Black Market End of Year'!CD29)-1,"Error")</f>
        <v>-2.9039058823529307E-2</v>
      </c>
      <c r="CE30" s="25" t="str">
        <f ca="1">IFERROR((1+'US Inflation'!$C31)*(1+('Black Market End of Year'!CE30-'Black Market End of Year'!CE29)/'Black Market End of Year'!CE29)-1,"Error")</f>
        <v>Error</v>
      </c>
      <c r="CF30" s="25">
        <f ca="1">IFERROR((1+'US Inflation'!$C31)*(1+('Black Market End of Year'!CF30-'Black Market End of Year'!CF29)/'Black Market End of Year'!CF29)-1,"Error")</f>
        <v>0.10653381873922219</v>
      </c>
      <c r="CG30" s="25" t="str">
        <f ca="1">IFERROR((1+'US Inflation'!$C31)*(1+('Black Market End of Year'!CG30-'Black Market End of Year'!CG29)/'Black Market End of Year'!CG29)-1,"Error")</f>
        <v>Error</v>
      </c>
      <c r="CH30" s="25" t="str">
        <f ca="1">IFERROR((1+'US Inflation'!$C31)*(1+('Black Market End of Year'!CH30-'Black Market End of Year'!CH29)/'Black Market End of Year'!CH29)-1,"Error")</f>
        <v>Error</v>
      </c>
      <c r="CI30" s="25" t="str">
        <f ca="1">IFERROR((1+'US Inflation'!$C31)*(1+('Black Market End of Year'!CI30-'Black Market End of Year'!CI29)/'Black Market End of Year'!CI29)-1,"Error")</f>
        <v>Error</v>
      </c>
      <c r="CJ30" s="25" t="str">
        <f ca="1">IFERROR((1+'US Inflation'!$C31)*(1+('Black Market End of Year'!CJ30-'Black Market End of Year'!CJ29)/'Black Market End of Year'!CJ29)-1,"Error")</f>
        <v>Error</v>
      </c>
      <c r="CK30" s="25" t="str">
        <f ca="1">IFERROR((1+'US Inflation'!$C31)*(1+('Black Market End of Year'!CK30-'Black Market End of Year'!CK29)/'Black Market End of Year'!CK29)-1,"Error")</f>
        <v>Error</v>
      </c>
      <c r="CL30" s="25" t="str">
        <f ca="1">IFERROR((1+'US Inflation'!$C31)*(1+('Black Market End of Year'!CL30-'Black Market End of Year'!CL29)/'Black Market End of Year'!CL29)-1,"Error")</f>
        <v>Error</v>
      </c>
      <c r="CM30" s="25">
        <f ca="1">IFERROR((1+'US Inflation'!$C31)*(1+('Black Market End of Year'!CM30-'Black Market End of Year'!CM29)/'Black Market End of Year'!CM29)-1,"Error")</f>
        <v>0.18588235294117639</v>
      </c>
      <c r="CN30" s="25" t="str">
        <f ca="1">IFERROR((1+'US Inflation'!$C31)*(1+('Black Market End of Year'!CN30-'Black Market End of Year'!CN29)/'Black Market End of Year'!CN29)-1,"Error")</f>
        <v>Error</v>
      </c>
      <c r="CO30" s="25" t="str">
        <f ca="1">IFERROR((1+'US Inflation'!$C31)*(1+('Black Market End of Year'!CO30-'Black Market End of Year'!CO29)/'Black Market End of Year'!CO29)-1,"Error")</f>
        <v>Error</v>
      </c>
      <c r="CP30" s="25">
        <f ca="1">IFERROR((1+'US Inflation'!$C31)*(1+('Black Market End of Year'!CP30-'Black Market End of Year'!CP29)/'Black Market End of Year'!CP29)-1,"Error")</f>
        <v>8.7058823529411855E-2</v>
      </c>
      <c r="CQ30" s="25">
        <f ca="1">IFERROR((1+'US Inflation'!$C31)*(1+('Black Market End of Year'!CQ30-'Black Market End of Year'!CQ29)/'Black Market End of Year'!CQ29)-1,"Error")</f>
        <v>-1</v>
      </c>
      <c r="CR30" s="25">
        <f ca="1">IFERROR((1+'US Inflation'!$C31)*(1+('Black Market End of Year'!CR30-'Black Market End of Year'!CR29)/'Black Market End of Year'!CR29)-1,"Error")</f>
        <v>4.0869565217391379E-2</v>
      </c>
      <c r="CS30" s="25">
        <f ca="1">IFERROR((1+'US Inflation'!$C31)*(1+('Black Market End of Year'!CS30-'Black Market End of Year'!CS29)/'Black Market End of Year'!CS29)-1,"Error")</f>
        <v>-6.8655007949125491E-2</v>
      </c>
      <c r="CT30" s="25">
        <f ca="1">IFERROR((1+'US Inflation'!$C31)*(1+('Black Market End of Year'!CT30-'Black Market End of Year'!CT29)/'Black Market End of Year'!CT29)-1,"Error")</f>
        <v>0.40919248537111197</v>
      </c>
      <c r="CU30" s="25">
        <f ca="1">IFERROR((1+'US Inflation'!$C31)*(1+('Black Market End of Year'!CU30-'Black Market End of Year'!CU29)/'Black Market End of Year'!CU29)-1,"Error")</f>
        <v>-3.0009049773755625E-2</v>
      </c>
      <c r="CV30" s="25">
        <f ca="1">IFERROR((1+'US Inflation'!$C31)*(1+('Black Market End of Year'!CV30-'Black Market End of Year'!CV29)/'Black Market End of Year'!CV29)-1,"Error")</f>
        <v>6.7294117647058949E-2</v>
      </c>
      <c r="CW30" s="25">
        <f ca="1">IFERROR((1+'US Inflation'!$C31)*(1+('Black Market End of Year'!CW30-'Black Market End of Year'!CW29)/'Black Market End of Year'!CW29)-1,"Error")</f>
        <v>7.1932773109244508E-3</v>
      </c>
      <c r="CX30" s="25">
        <f ca="1">IFERROR((1+'US Inflation'!$C31)*(1+('Black Market End of Year'!CX30-'Black Market End of Year'!CX29)/'Black Market End of Year'!CX29)-1,"Error")</f>
        <v>5.3322515212981925E-2</v>
      </c>
      <c r="CY30" s="25">
        <f ca="1">IFERROR((1+'US Inflation'!$C31)*(1+('Black Market End of Year'!CY30-'Black Market End of Year'!CY29)/'Black Market End of Year'!CY29)-1,"Error")</f>
        <v>7.3062357990406612E-2</v>
      </c>
      <c r="CZ30" s="25" t="str">
        <f ca="1">IFERROR((1+'US Inflation'!$C31)*(1+('Black Market End of Year'!CZ30-'Black Market End of Year'!CZ29)/'Black Market End of Year'!CZ29)-1,"Error")</f>
        <v>Error</v>
      </c>
      <c r="DA30" s="25">
        <f ca="1">IFERROR((1+'US Inflation'!$C31)*(1+('Black Market End of Year'!DA30-'Black Market End of Year'!DA29)/'Black Market End of Year'!DA29)-1,"Error")</f>
        <v>0.24235294117647066</v>
      </c>
      <c r="DB30" s="25">
        <f ca="1">IFERROR((1+'US Inflation'!$C31)*(1+('Black Market End of Year'!DB30-'Black Market End of Year'!DB29)/'Black Market End of Year'!DB29)-1,"Error")</f>
        <v>5.55498721227623E-2</v>
      </c>
      <c r="DC30" s="25">
        <f ca="1">IFERROR((1+'US Inflation'!$C31)*(1+('Black Market End of Year'!DC30-'Black Market End of Year'!DC29)/'Black Market End of Year'!DC29)-1,"Error")</f>
        <v>0.20663529411764725</v>
      </c>
      <c r="DD30" s="25">
        <f ca="1">IFERROR((1+'US Inflation'!$C31)*(1+('Black Market End of Year'!DD30-'Black Market End of Year'!DD29)/'Black Market End of Year'!DD29)-1,"Error")</f>
        <v>0.16056102156164975</v>
      </c>
      <c r="DE30" s="25" t="str">
        <f ca="1">IFERROR((1+'US Inflation'!$C31)*(1+('Black Market End of Year'!DE30-'Black Market End of Year'!DE29)/'Black Market End of Year'!DE29)-1,"Error")</f>
        <v>Error</v>
      </c>
      <c r="DF30" s="25">
        <f ca="1">IFERROR((1+'US Inflation'!$C31)*(1+('Black Market End of Year'!DF30-'Black Market End of Year'!DF29)/'Black Market End of Year'!DF29)-1,"Error")</f>
        <v>6.1862095831710429E-2</v>
      </c>
      <c r="DG30" s="25" t="str">
        <f ca="1">IFERROR((1+'US Inflation'!$C31)*(1+('Black Market End of Year'!DG30-'Black Market End of Year'!DG29)/'Black Market End of Year'!DG29)-1,"Error")</f>
        <v>Error</v>
      </c>
      <c r="DH30" s="25">
        <f ca="1">IFERROR((1+'US Inflation'!$C31)*(1+('Black Market End of Year'!DH30-'Black Market End of Year'!DH29)/'Black Market End of Year'!DH29)-1,"Error")</f>
        <v>-4.1158371040723951E-2</v>
      </c>
      <c r="DI30" s="25" t="str">
        <f ca="1">IFERROR((1+'US Inflation'!$C31)*(1+('Black Market End of Year'!DI30-'Black Market End of Year'!DI29)/'Black Market End of Year'!DI29)-1,"Error")</f>
        <v>Error</v>
      </c>
      <c r="DJ30" s="25" t="str">
        <f ca="1">IFERROR((1+'US Inflation'!$C31)*(1+('Black Market End of Year'!DJ30-'Black Market End of Year'!DJ29)/'Black Market End of Year'!DJ29)-1,"Error")</f>
        <v>Error</v>
      </c>
      <c r="DK30" s="25">
        <f ca="1">IFERROR((1+'US Inflation'!$C31)*(1+('Black Market End of Year'!DK30-'Black Market End of Year'!DK29)/'Black Market End of Year'!DK29)-1,"Error")</f>
        <v>0.31980441546895855</v>
      </c>
      <c r="DL30" s="25" t="str">
        <f ca="1">IFERROR((1+'US Inflation'!$C31)*(1+('Black Market End of Year'!DL30-'Black Market End of Year'!DL29)/'Black Market End of Year'!DL29)-1,"Error")</f>
        <v>Error</v>
      </c>
      <c r="DM30" s="25">
        <f ca="1">IFERROR((1+'US Inflation'!$C31)*(1+('Black Market End of Year'!DM30-'Black Market End of Year'!DM29)/'Black Market End of Year'!DM29)-1,"Error")</f>
        <v>6.1778385772913946E-2</v>
      </c>
      <c r="DN30" s="25" t="str">
        <f ca="1">IFERROR((1+'US Inflation'!$C31)*(1+('Black Market End of Year'!DN30-'Black Market End of Year'!DN29)/'Black Market End of Year'!DN29)-1,"Error")</f>
        <v>Error</v>
      </c>
      <c r="DO30" s="25">
        <f ca="1">IFERROR((1+'US Inflation'!$C31)*(1+('Black Market End of Year'!DO30-'Black Market End of Year'!DO29)/'Black Market End of Year'!DO29)-1,"Error")</f>
        <v>0.54619658938493965</v>
      </c>
      <c r="DP30" s="25" t="str">
        <f ca="1">IFERROR((1+'US Inflation'!$C31)*(1+('Black Market End of Year'!DP30-'Black Market End of Year'!DP29)/'Black Market End of Year'!DP29)-1,"Error")</f>
        <v>Error</v>
      </c>
      <c r="DQ30" s="25">
        <f ca="1">IFERROR((1+'US Inflation'!$C31)*(1+('Black Market End of Year'!DQ30-'Black Market End of Year'!DQ29)/'Black Market End of Year'!DQ29)-1,"Error")</f>
        <v>1.3857685009487808E-2</v>
      </c>
      <c r="DR30" s="25" t="str">
        <f ca="1">IFERROR((1+'US Inflation'!$C31)*(1+('Black Market End of Year'!DR30-'Black Market End of Year'!DR29)/'Black Market End of Year'!DR29)-1,"Error")</f>
        <v>Error</v>
      </c>
      <c r="DS30" s="25" t="str">
        <f ca="1">IFERROR((1+'US Inflation'!$C31)*(1+('Black Market End of Year'!DS30-'Black Market End of Year'!DS29)/'Black Market End of Year'!DS29)-1,"Error")</f>
        <v>Error</v>
      </c>
      <c r="DT30" s="25">
        <f ca="1">IFERROR((1+'US Inflation'!$C31)*(1+('Black Market End of Year'!DT30-'Black Market End of Year'!DT29)/'Black Market End of Year'!DT29)-1,"Error")</f>
        <v>0.2365294117647061</v>
      </c>
      <c r="DU30" s="25" t="str">
        <f ca="1">IFERROR((1+'US Inflation'!$C31)*(1+('Black Market End of Year'!DU30-'Black Market End of Year'!DU29)/'Black Market End of Year'!DU29)-1,"Error")</f>
        <v>Error</v>
      </c>
      <c r="DV30" s="25" t="str">
        <f ca="1">IFERROR((1+'US Inflation'!$C31)*(1+('Black Market End of Year'!DV30-'Black Market End of Year'!DV29)/'Black Market End of Year'!DV29)-1,"Error")</f>
        <v>Error</v>
      </c>
      <c r="DW30" s="25">
        <f ca="1">IFERROR((1+'US Inflation'!$C31)*(1+('Black Market End of Year'!DW30-'Black Market End of Year'!DW29)/'Black Market End of Year'!DW29)-1,"Error")</f>
        <v>-4.8167092924126131E-2</v>
      </c>
      <c r="DX30" s="25" t="str">
        <f ca="1">IFERROR((1+'US Inflation'!$C31)*(1+('Black Market End of Year'!DX30-'Black Market End of Year'!DX29)/'Black Market End of Year'!DX29)-1,"Error")</f>
        <v>Error</v>
      </c>
      <c r="DY30" s="25" t="str">
        <f ca="1">IFERROR((1+'US Inflation'!$C31)*(1+('Black Market End of Year'!DY30-'Black Market End of Year'!DY29)/'Black Market End of Year'!DY29)-1,"Error")</f>
        <v>Error</v>
      </c>
      <c r="DZ30" s="25" t="str">
        <f ca="1">IFERROR((1+'US Inflation'!$C31)*(1+('Black Market End of Year'!DZ30-'Black Market End of Year'!DZ29)/'Black Market End of Year'!DZ29)-1,"Error")</f>
        <v>Error</v>
      </c>
      <c r="EA30" s="25">
        <f ca="1">IFERROR((1+'US Inflation'!$C31)*(1+('Black Market End of Year'!EA30-'Black Market End of Year'!EA29)/'Black Market End of Year'!EA29)-1,"Error")</f>
        <v>8.7058823529411855E-2</v>
      </c>
      <c r="EB30" s="25">
        <f ca="1">IFERROR((1+'US Inflation'!$C31)*(1+('Black Market End of Year'!EB30-'Black Market End of Year'!EB29)/'Black Market End of Year'!EB29)-1,"Error")</f>
        <v>5.600000000000005E-2</v>
      </c>
      <c r="EC30" s="25" t="str">
        <f ca="1">IFERROR((1+'US Inflation'!$C31)*(1+('Black Market End of Year'!EC30-'Black Market End of Year'!EC29)/'Black Market End of Year'!EC29)-1,"Error")</f>
        <v>Error</v>
      </c>
      <c r="ED30" s="25" t="str">
        <f ca="1">IFERROR((1+'US Inflation'!$C31)*(1+('Black Market End of Year'!ED30-'Black Market End of Year'!ED29)/'Black Market End of Year'!ED29)-1,"Error")</f>
        <v>Error</v>
      </c>
      <c r="EE30" s="25" t="str">
        <f ca="1">IFERROR((1+'US Inflation'!$C31)*(1+('Black Market End of Year'!EE30-'Black Market End of Year'!EE29)/'Black Market End of Year'!EE29)-1,"Error")</f>
        <v>Error</v>
      </c>
      <c r="EF30" s="25" t="str">
        <f ca="1">IFERROR((1+'US Inflation'!$C31)*(1+('Black Market End of Year'!EF30-'Black Market End of Year'!EF29)/'Black Market End of Year'!EF29)-1,"Error")</f>
        <v>Error</v>
      </c>
      <c r="EG30" s="25" t="str">
        <f ca="1">IFERROR((1+'US Inflation'!$C31)*(1+('Black Market End of Year'!EG30-'Black Market End of Year'!EG29)/'Black Market End of Year'!EG29)-1,"Error")</f>
        <v>Error</v>
      </c>
      <c r="EH30" s="25">
        <f ca="1">IFERROR((1+'US Inflation'!$C31)*(1+('Black Market End of Year'!EH30-'Black Market End of Year'!EH29)/'Black Market End of Year'!EH29)-1,"Error")</f>
        <v>8.7058823529411855E-2</v>
      </c>
      <c r="EI30" s="25" t="str">
        <f ca="1">IFERROR((1+'US Inflation'!$C31)*(1+('Black Market End of Year'!EI30-'Black Market End of Year'!EI29)/'Black Market End of Year'!EI29)-1,"Error")</f>
        <v>Error</v>
      </c>
      <c r="EJ30" s="25" t="str">
        <f ca="1">IFERROR((1+'US Inflation'!$C31)*(1+('Black Market End of Year'!EJ30-'Black Market End of Year'!EJ29)/'Black Market End of Year'!EJ29)-1,"Error")</f>
        <v>Error</v>
      </c>
      <c r="EK30" s="25">
        <f ca="1">IFERROR((1+'US Inflation'!$C31)*(1+('Black Market End of Year'!EK30-'Black Market End of Year'!EK29)/'Black Market End of Year'!EK29)-1,"Error")</f>
        <v>8.7058823529411855E-2</v>
      </c>
      <c r="EL30" s="25" t="str">
        <f ca="1">IFERROR((1+'US Inflation'!$C31)*(1+('Black Market End of Year'!EL30-'Black Market End of Year'!EL29)/'Black Market End of Year'!EL29)-1,"Error")</f>
        <v>Error</v>
      </c>
      <c r="EM30" s="25" t="str">
        <f ca="1">IFERROR((1+'US Inflation'!$C31)*(1+('Black Market End of Year'!EM30-'Black Market End of Year'!EM29)/'Black Market End of Year'!EM29)-1,"Error")</f>
        <v>Error</v>
      </c>
      <c r="EN30" s="25" t="str">
        <f ca="1">IFERROR((1+'US Inflation'!$C31)*(1+('Black Market End of Year'!EN30-'Black Market End of Year'!EN29)/'Black Market End of Year'!EN29)-1,"Error")</f>
        <v>Error</v>
      </c>
      <c r="EO30" s="25" t="str">
        <f ca="1">IFERROR((1+'US Inflation'!$C31)*(1+('Black Market End of Year'!EO30-'Black Market End of Year'!EO29)/'Black Market End of Year'!EO29)-1,"Error")</f>
        <v>Error</v>
      </c>
      <c r="EP30" s="25" t="str">
        <f ca="1">IFERROR((1+'US Inflation'!$C31)*(1+('Black Market End of Year'!EP30-'Black Market End of Year'!EP29)/'Black Market End of Year'!EP29)-1,"Error")</f>
        <v>Error</v>
      </c>
      <c r="EQ30" s="25" t="str">
        <f ca="1">IFERROR((1+'US Inflation'!$C31)*(1+('Black Market End of Year'!EQ30-'Black Market End of Year'!EQ29)/'Black Market End of Year'!EQ29)-1,"Error")</f>
        <v>Error</v>
      </c>
      <c r="ER30" s="25">
        <f ca="1">IFERROR((1+'US Inflation'!$C31)*(1+('Black Market End of Year'!ER30-'Black Market End of Year'!ER29)/'Black Market End of Year'!ER29)-1,"Error")</f>
        <v>3.2457695406929998E-2</v>
      </c>
      <c r="ES30" s="25">
        <f ca="1">IFERROR((1+'US Inflation'!$C31)*(1+('Black Market End of Year'!ES30-'Black Market End of Year'!ES29)/'Black Market End of Year'!ES29)-1,"Error")</f>
        <v>1.4234687689508796</v>
      </c>
      <c r="ET30" s="25">
        <f ca="1">IFERROR((1+'US Inflation'!$C31)*(1+('Black Market End of Year'!ET30-'Black Market End of Year'!ET29)/'Black Market End of Year'!ET29)-1,"Error")</f>
        <v>0.13812870114488773</v>
      </c>
      <c r="EU30" s="25" t="str">
        <f ca="1">IFERROR((1+'US Inflation'!$C31)*(1+('Black Market End of Year'!EU30-'Black Market End of Year'!EU29)/'Black Market End of Year'!EU29)-1,"Error")</f>
        <v>Error</v>
      </c>
      <c r="EV30" s="25" t="str">
        <f ca="1">IFERROR((1+'US Inflation'!$C31)*(1+('Black Market End of Year'!EV30-'Black Market End of Year'!EV29)/'Black Market End of Year'!EV29)-1,"Error")</f>
        <v>Error</v>
      </c>
      <c r="EW30" s="25">
        <f ca="1">IFERROR((1+'US Inflation'!$C31)*(1+('Black Market End of Year'!EW30-'Black Market End of Year'!EW29)/'Black Market End of Year'!EW29)-1,"Error")</f>
        <v>0.32862745098039237</v>
      </c>
      <c r="EX30" s="25">
        <f ca="1">IFERROR((1+'US Inflation'!$C31)*(1+('Black Market End of Year'!EX30-'Black Market End of Year'!EX29)/'Black Market End of Year'!EX29)-1,"Error")</f>
        <v>-3.9700685928081403E-2</v>
      </c>
      <c r="EY30" s="25" t="str">
        <f ca="1">IFERROR((1+'US Inflation'!$C31)*(1+('Black Market End of Year'!EY30-'Black Market End of Year'!EY29)/'Black Market End of Year'!EY29)-1,"Error")</f>
        <v>Error</v>
      </c>
      <c r="EZ30" s="25" t="str">
        <f ca="1">IFERROR((1+'US Inflation'!$C31)*(1+('Black Market End of Year'!EZ30-'Black Market End of Year'!EZ29)/'Black Market End of Year'!EZ29)-1,"Error")</f>
        <v>Error</v>
      </c>
      <c r="FA30" s="25">
        <f ca="1">IFERROR((1+'US Inflation'!$C31)*(1+('Black Market End of Year'!FA30-'Black Market End of Year'!FA29)/'Black Market End of Year'!FA29)-1,"Error")</f>
        <v>0.34837104072398195</v>
      </c>
      <c r="FB30" s="25">
        <f ca="1">IFERROR((1+'US Inflation'!$C31)*(1+('Black Market End of Year'!FB30-'Black Market End of Year'!FB29)/'Black Market End of Year'!FB29)-1,"Error")</f>
        <v>8.7058823529411855E-2</v>
      </c>
      <c r="FC30" s="25">
        <f ca="1">IFERROR((1+'US Inflation'!$C31)*(1+('Black Market End of Year'!FC30-'Black Market End of Year'!FC29)/'Black Market End of Year'!FC29)-1,"Error")</f>
        <v>1.3979238754325385E-2</v>
      </c>
      <c r="FD30" s="25">
        <f ca="1">IFERROR((1+'US Inflation'!$C31)*(1+('Black Market End of Year'!FD30-'Black Market End of Year'!FD29)/'Black Market End of Year'!FD29)-1,"Error")</f>
        <v>-0.25133689839572182</v>
      </c>
      <c r="FE30" s="25" t="str">
        <f ca="1">IFERROR((1+'US Inflation'!$C31)*(1+('Black Market End of Year'!FE30-'Black Market End of Year'!FE29)/'Black Market End of Year'!FE29)-1,"Error")</f>
        <v>Error</v>
      </c>
      <c r="FF30" s="25" t="str">
        <f ca="1">IFERROR((1+'US Inflation'!$C31)*(1+('Black Market End of Year'!FF30-'Black Market End of Year'!FF29)/'Black Market End of Year'!FF29)-1,"Error")</f>
        <v>Error</v>
      </c>
      <c r="FG30" s="25" t="str">
        <f ca="1">IFERROR((1+'US Inflation'!$C31)*(1+('Black Market End of Year'!FG30-'Black Market End of Year'!FG29)/'Black Market End of Year'!FG29)-1,"Error")</f>
        <v>Error</v>
      </c>
      <c r="FH30" s="25">
        <f ca="1">IFERROR((1+'US Inflation'!$C31)*(1+('Black Market End of Year'!FH30-'Black Market End of Year'!FH29)/'Black Market End of Year'!FH29)-1,"Error")</f>
        <v>2.0074565037282666E-2</v>
      </c>
      <c r="FI30" s="25" t="str">
        <f ca="1">IFERROR((1+'US Inflation'!$C31)*(1+('Black Market End of Year'!FI30-'Black Market End of Year'!FI29)/'Black Market End of Year'!FI29)-1,"Error")</f>
        <v>Error</v>
      </c>
      <c r="FJ30" s="25">
        <f ca="1">IFERROR((1+'US Inflation'!$C31)*(1+('Black Market End of Year'!FJ30-'Black Market End of Year'!FJ29)/'Black Market End of Year'!FJ29)-1,"Error")</f>
        <v>8.7058823529411855E-2</v>
      </c>
      <c r="FK30" s="25" t="str">
        <f ca="1">IFERROR((1+'US Inflation'!$C31)*(1+('Black Market End of Year'!FK30-'Black Market End of Year'!FK29)/'Black Market End of Year'!FK29)-1,"Error")</f>
        <v>Error</v>
      </c>
      <c r="FL30" s="25" t="str">
        <f ca="1">IFERROR((1+'US Inflation'!$C31)*(1+('Black Market End of Year'!FL30-'Black Market End of Year'!FL29)/'Black Market End of Year'!FL29)-1,"Error")</f>
        <v>Error</v>
      </c>
      <c r="FM30" s="25" t="str">
        <f ca="1">IFERROR((1+'US Inflation'!$C31)*(1+('Black Market End of Year'!FM30-'Black Market End of Year'!FM29)/'Black Market End of Year'!FM29)-1,"Error")</f>
        <v>Error</v>
      </c>
      <c r="FN30" s="25">
        <f ca="1">IFERROR((1+'US Inflation'!$C31)*(1+('Black Market End of Year'!FN30-'Black Market End of Year'!FN29)/'Black Market End of Year'!FN29)-1,"Error")</f>
        <v>2.1835294117647175E-2</v>
      </c>
      <c r="FO30" s="25">
        <f ca="1">IFERROR((1+'US Inflation'!$C31)*(1+('Black Market End of Year'!FO30-'Black Market End of Year'!FO29)/'Black Market End of Year'!FO29)-1,"Error")</f>
        <v>-0.10921568627450973</v>
      </c>
      <c r="FP30" s="25">
        <f ca="1">IFERROR((1+'US Inflation'!$C31)*(1+('Black Market End of Year'!FP30-'Black Market End of Year'!FP29)/'Black Market End of Year'!FP29)-1,"Error")</f>
        <v>0.18227565478746266</v>
      </c>
      <c r="FQ30" s="25" t="str">
        <f ca="1">IFERROR((1+'US Inflation'!$C31)*(1+('Black Market End of Year'!FQ30-'Black Market End of Year'!FQ29)/'Black Market End of Year'!FQ29)-1,"Error")</f>
        <v>Error</v>
      </c>
      <c r="FR30" s="25">
        <f ca="1">IFERROR((1+'US Inflation'!$C31)*(1+('Black Market End of Year'!FR30-'Black Market End of Year'!FR29)/'Black Market End of Year'!FR29)-1,"Error")</f>
        <v>0.15254429482636445</v>
      </c>
      <c r="FS30" s="25">
        <f ca="1">IFERROR((1+'US Inflation'!$C31)*(1+('Black Market End of Year'!FS30-'Black Market End of Year'!FS29)/'Black Market End of Year'!FS29)-1,"Error")</f>
        <v>8.9207161125319789E-2</v>
      </c>
      <c r="FT30" s="25" t="str">
        <f ca="1">IFERROR((1+'US Inflation'!$C31)*(1+('Black Market End of Year'!FT30-'Black Market End of Year'!FT29)/'Black Market End of Year'!FT29)-1,"Error")</f>
        <v>Error</v>
      </c>
      <c r="FU30" s="25">
        <f ca="1">IFERROR((1+'US Inflation'!$C31)*(1+('Black Market End of Year'!FU30-'Black Market End of Year'!FU29)/'Black Market End of Year'!FU29)-1,"Error")</f>
        <v>9.8067014147431353E-2</v>
      </c>
      <c r="FV30" s="25" t="str">
        <f ca="1">IFERROR((1+'US Inflation'!$C31)*(1+('Black Market End of Year'!FV30-'Black Market End of Year'!FV29)/'Black Market End of Year'!FV29)-1,"Error")</f>
        <v>Error</v>
      </c>
      <c r="FW30" s="25">
        <f ca="1">IFERROR((1+'US Inflation'!$C31)*(1+('Black Market End of Year'!FW30-'Black Market End of Year'!FW29)/'Black Market End of Year'!FW29)-1,"Error")</f>
        <v>-2.666666666666595E-3</v>
      </c>
      <c r="FX30" s="25">
        <f ca="1">IFERROR((1+'US Inflation'!$C31)*(1+('Black Market End of Year'!FX30-'Black Market End of Year'!FX29)/'Black Market End of Year'!FX29)-1,"Error")</f>
        <v>-0.1314882506527415</v>
      </c>
      <c r="FY30" s="25" t="str">
        <f ca="1">IFERROR((1+'US Inflation'!$C31)*(1+('Black Market End of Year'!FY30-'Black Market End of Year'!FY29)/'Black Market End of Year'!FY29)-1,"Error")</f>
        <v>Error</v>
      </c>
      <c r="FZ30" s="25" t="str">
        <f ca="1">IFERROR((1+'US Inflation'!$C31)*(1+('Black Market End of Year'!FZ30-'Black Market End of Year'!FZ29)/'Black Market End of Year'!FZ29)-1,"Error")</f>
        <v>Error</v>
      </c>
      <c r="GA30" s="25" t="str">
        <f ca="1">IFERROR((1+'US Inflation'!$C31)*(1+('Black Market End of Year'!GA30-'Black Market End of Year'!GA29)/'Black Market End of Year'!GA29)-1,"Error")</f>
        <v>Error</v>
      </c>
      <c r="GB30" s="25" t="str">
        <f ca="1">IFERROR((1+'US Inflation'!$C31)*(1+('Black Market End of Year'!GB30-'Black Market End of Year'!GB29)/'Black Market End of Year'!GB29)-1,"Error")</f>
        <v>Error</v>
      </c>
      <c r="GC30" s="25" t="str">
        <f ca="1">IFERROR((1+'US Inflation'!$C31)*(1+('Black Market End of Year'!GC30-'Black Market End of Year'!GC29)/'Black Market End of Year'!GC29)-1,"Error")</f>
        <v>Error</v>
      </c>
      <c r="GD30" s="25" t="str">
        <f ca="1">IFERROR((1+'US Inflation'!$C31)*(1+('Black Market End of Year'!GD30-'Black Market End of Year'!GD29)/'Black Market End of Year'!GD29)-1,"Error")</f>
        <v>Error</v>
      </c>
      <c r="GE30" s="25" t="str">
        <f ca="1">IFERROR((1+'US Inflation'!$C31)*(1+('Black Market End of Year'!GE30-'Black Market End of Year'!GE29)/'Black Market End of Year'!GE29)-1,"Error")</f>
        <v>Error</v>
      </c>
      <c r="GF30" s="25" t="str">
        <f ca="1">IFERROR((1+'US Inflation'!$C31)*(1+('Black Market End of Year'!GF30-'Black Market End of Year'!GF29)/'Black Market End of Year'!GF29)-1,"Error")</f>
        <v>Error</v>
      </c>
      <c r="GG30" s="25" t="str">
        <f ca="1">IFERROR((1+'US Inflation'!$C31)*(1+('Black Market End of Year'!GG30-'Black Market End of Year'!GG29)/'Black Market End of Year'!GG29)-1,"Error")</f>
        <v>Error</v>
      </c>
      <c r="GH30" s="25">
        <f ca="1">IFERROR((1+'US Inflation'!$C31)*(1+('Black Market End of Year'!GH30-'Black Market End of Year'!GH29)/'Black Market End of Year'!GH29)-1,"Error")</f>
        <v>9.6297283786035859E-2</v>
      </c>
      <c r="GI30" s="25">
        <f ca="1">IFERROR((1+'US Inflation'!$C31)*(1+('Black Market End of Year'!GI30-'Black Market End of Year'!GI29)/'Black Market End of Year'!GI29)-1,"Error")</f>
        <v>1.3979238754325385E-2</v>
      </c>
      <c r="GJ30" s="25">
        <f ca="1">IFERROR((1+'US Inflation'!$C31)*(1+('Black Market End of Year'!GJ30-'Black Market End of Year'!GJ29)/'Black Market End of Year'!GJ29)-1,"Error")</f>
        <v>0.15060995475113148</v>
      </c>
      <c r="GK30" s="25" t="str">
        <f ca="1">IFERROR((1+'US Inflation'!$C31)*(1+('Black Market End of Year'!GK30-'Black Market End of Year'!GK29)/'Black Market End of Year'!GK29)-1,"Error")</f>
        <v>Error</v>
      </c>
      <c r="GL30" s="25" t="str">
        <f ca="1">IFERROR((1+'US Inflation'!$C31)*(1+('Black Market End of Year'!GL30-'Black Market End of Year'!GL29)/'Black Market End of Year'!GL29)-1,"Error")</f>
        <v>Error</v>
      </c>
      <c r="GM30" s="25">
        <f ca="1">IFERROR((1+'US Inflation'!$C31)*(1+('Black Market End of Year'!GM30-'Black Market End of Year'!GM29)/'Black Market End of Year'!GM29)-1,"Error")</f>
        <v>5.1992409867172684E-2</v>
      </c>
      <c r="GN30" s="25" t="str">
        <f ca="1">IFERROR((1+'US Inflation'!$C31)*(1+('Black Market End of Year'!GN30-'Black Market End of Year'!GN29)/'Black Market End of Year'!GN29)-1,"Error")</f>
        <v>Error</v>
      </c>
      <c r="GO30" s="25" t="str">
        <f ca="1">IFERROR((1+'US Inflation'!$C31)*(1+('Black Market End of Year'!GO30-'Black Market End of Year'!GO29)/'Black Market End of Year'!GO29)-1,"Error")</f>
        <v>Error</v>
      </c>
      <c r="GP30" s="25" t="str">
        <f ca="1">IFERROR((1+'US Inflation'!$C31)*(1+('Black Market End of Year'!GP30-'Black Market End of Year'!GP29)/'Black Market End of Year'!GP29)-1,"Error")</f>
        <v>Error</v>
      </c>
      <c r="GQ30" s="25" t="str">
        <f ca="1">IFERROR((1+'US Inflation'!$C31)*(1+('Black Market End of Year'!GQ30-'Black Market End of Year'!GQ29)/'Black Market End of Year'!GQ29)-1,"Error")</f>
        <v>Error</v>
      </c>
      <c r="GR30" s="25" t="str">
        <f ca="1">IFERROR((1+'US Inflation'!$C31)*(1+('Black Market End of Year'!GR30-'Black Market End of Year'!GR29)/'Black Market End of Year'!GR29)-1,"Error")</f>
        <v>Error</v>
      </c>
      <c r="GS30" s="25">
        <f ca="1">IFERROR((1+'US Inflation'!$C31)*(1+('Black Market End of Year'!GS30-'Black Market End of Year'!GS29)/'Black Market End of Year'!GS29)-1,"Error")</f>
        <v>0.11856777493606163</v>
      </c>
      <c r="GT30" s="25">
        <f ca="1">IFERROR((1+'US Inflation'!$C31)*(1+('Black Market End of Year'!GT30-'Black Market End of Year'!GT29)/'Black Market End of Year'!GT29)-1,"Error")</f>
        <v>8.8944441610121938E-2</v>
      </c>
      <c r="GU30" s="25">
        <f ca="1">IFERROR((1+'US Inflation'!$C31)*(1+('Black Market End of Year'!GU30-'Black Market End of Year'!GU29)/'Black Market End of Year'!GU29)-1,"Error")</f>
        <v>0.16919215686274525</v>
      </c>
      <c r="GV30" s="25">
        <f ca="1">IFERROR((1+'US Inflation'!$C31)*(1+('Black Market End of Year'!GV30-'Black Market End of Year'!GV29)/'Black Market End of Year'!GV29)-1,"Error")</f>
        <v>8.7058823529411855E-2</v>
      </c>
      <c r="GW30" s="25">
        <f ca="1">IFERROR((1+'US Inflation'!$C31)*(1+('Black Market End of Year'!GW30-'Black Market End of Year'!GW29)/'Black Market End of Year'!GW29)-1,"Error")</f>
        <v>0.2400913763563679</v>
      </c>
      <c r="GX30" s="25" t="str">
        <f ca="1">IFERROR((1+'US Inflation'!$C31)*(1+('Black Market End of Year'!GX30-'Black Market End of Year'!GX29)/'Black Market End of Year'!GX29)-1,"Error")</f>
        <v>Error</v>
      </c>
      <c r="GY30" s="25" t="str">
        <f ca="1">IFERROR((1+'US Inflation'!$C31)*(1+('Black Market End of Year'!GY30-'Black Market End of Year'!GY29)/'Black Market End of Year'!GY29)-1,"Error")</f>
        <v>Error</v>
      </c>
      <c r="GZ30" s="25">
        <f ca="1">IFERROR((1+'US Inflation'!$C31)*(1+('Black Market End of Year'!GZ30-'Black Market End of Year'!GZ29)/'Black Market End of Year'!GZ29)-1,"Error")</f>
        <v>-1.2607550482879759E-2</v>
      </c>
      <c r="HA30" s="25">
        <f ca="1">IFERROR((1+'US Inflation'!$C31)*(1+('Black Market End of Year'!HA30-'Black Market End of Year'!HA29)/'Black Market End of Year'!HA29)-1,"Error")</f>
        <v>-0.14179566563467483</v>
      </c>
      <c r="HB30" s="25">
        <f ca="1">IFERROR((1+'US Inflation'!$C31)*(1+('Black Market End of Year'!HB30-'Black Market End of Year'!HB29)/'Black Market End of Year'!HB29)-1,"Error")</f>
        <v>4.8916408668730815E-2</v>
      </c>
      <c r="HC30" s="25">
        <f ca="1">IFERROR((1+'US Inflation'!$C31)*(1+('Black Market End of Year'!HC30-'Black Market End of Year'!HC29)/'Black Market End of Year'!HC29)-1,"Error")</f>
        <v>-2.3398206866389604E-2</v>
      </c>
      <c r="HD30" s="25" t="str">
        <f ca="1">IFERROR((1+'US Inflation'!$C31)*(1+('Black Market End of Year'!HD30-'Black Market End of Year'!HD29)/'Black Market End of Year'!HD29)-1,"Error")</f>
        <v>Error</v>
      </c>
      <c r="HE30" s="25">
        <f ca="1">IFERROR((1+'US Inflation'!$C31)*(1+('Black Market End of Year'!HE30-'Black Market End of Year'!HE29)/'Black Market End of Year'!HE29)-1,"Error")</f>
        <v>0.13151104307894168</v>
      </c>
      <c r="HF30" s="25">
        <f ca="1">IFERROR((1+'US Inflation'!$C31)*(1+('Black Market End of Year'!HF30-'Black Market End of Year'!HF29)/'Black Market End of Year'!HF29)-1,"Error")</f>
        <v>0.10837370242214561</v>
      </c>
      <c r="HG30" s="25" t="str">
        <f ca="1">IFERROR((1+'US Inflation'!$C31)*(1+('Black Market End of Year'!HG30-'Black Market End of Year'!HG29)/'Black Market End of Year'!HG29)-1,"Error")</f>
        <v>Error</v>
      </c>
      <c r="HH30" s="25">
        <f ca="1">IFERROR((1+'US Inflation'!$C31)*(1+('Black Market End of Year'!HH30-'Black Market End of Year'!HH29)/'Black Market End of Year'!HH29)-1,"Error")</f>
        <v>1.3979238754325385E-2</v>
      </c>
      <c r="HI30" s="25" t="str">
        <f ca="1">IFERROR((1+'US Inflation'!$C31)*(1+('Black Market End of Year'!HI30-'Black Market End of Year'!HI29)/'Black Market End of Year'!HI29)-1,"Error")</f>
        <v>Error</v>
      </c>
      <c r="HJ30" s="25" t="str">
        <f ca="1">IFERROR((1+'US Inflation'!$C31)*(1+('Black Market End of Year'!HJ30-'Black Market End of Year'!HJ29)/'Black Market End of Year'!HJ29)-1,"Error")</f>
        <v>Error</v>
      </c>
      <c r="HK30" s="25" t="str">
        <f ca="1">IFERROR((1+'US Inflation'!$C31)*(1+('Black Market End of Year'!HK30-'Black Market End of Year'!HK29)/'Black Market End of Year'!HK29)-1,"Error")</f>
        <v>Error</v>
      </c>
      <c r="HL30" s="25" t="str">
        <f ca="1">IFERROR((1+'US Inflation'!$C31)*(1+('Black Market End of Year'!HL30-'Black Market End of Year'!HL29)/'Black Market End of Year'!HL29)-1,"Error")</f>
        <v>Error</v>
      </c>
      <c r="HM30" s="25">
        <f ca="1">IFERROR((1+'US Inflation'!$C31)*(1+('Black Market End of Year'!HM30-'Black Market End of Year'!HM29)/'Black Market End of Year'!HM29)-1,"Error")</f>
        <v>-0.21694915254237268</v>
      </c>
      <c r="HN30" s="25">
        <f ca="1">IFERROR((1+'US Inflation'!$C31)*(1+('Black Market End of Year'!HN30-'Black Market End of Year'!HN29)/'Black Market End of Year'!HN29)-1,"Error")</f>
        <v>9.8151260504201865E-2</v>
      </c>
      <c r="HO30" s="25" t="str">
        <f ca="1">IFERROR((1+'US Inflation'!$C31)*(1+('Black Market End of Year'!HO30-'Black Market End of Year'!HO29)/'Black Market End of Year'!HO29)-1,"Error")</f>
        <v>Error</v>
      </c>
      <c r="HP30" s="25" t="str">
        <f ca="1">IFERROR((1+'US Inflation'!$C31)*(1+('Black Market End of Year'!HP30-'Black Market End of Year'!HP29)/'Black Market End of Year'!HP29)-1,"Error")</f>
        <v>Error</v>
      </c>
      <c r="HQ30" s="25" t="str">
        <f ca="1">IFERROR((1+'US Inflation'!$C31)*(1+('Black Market End of Year'!HQ30-'Black Market End of Year'!HQ29)/'Black Market End of Year'!HQ29)-1,"Error")</f>
        <v>Error</v>
      </c>
      <c r="HR30" s="25">
        <f ca="1">IFERROR((1+'US Inflation'!$C31)*(1+('Black Market End of Year'!HR30-'Black Market End of Year'!HR29)/'Black Market End of Year'!HR29)-1,"Error")</f>
        <v>1.0382352941176474</v>
      </c>
      <c r="HS30" s="25" t="str">
        <f ca="1">IFERROR((1+'US Inflation'!$C31)*(1+('Black Market End of Year'!HS30-'Black Market End of Year'!HS29)/'Black Market End of Year'!HS29)-1,"Error")</f>
        <v>Error</v>
      </c>
      <c r="HT30" s="25">
        <f ca="1">IFERROR((1+'US Inflation'!$C31)*(1+('Black Market End of Year'!HT30-'Black Market End of Year'!HT29)/'Black Market End of Year'!HT29)-1,"Error")</f>
        <v>9.8067014147431353E-2</v>
      </c>
      <c r="HU30" s="25">
        <f ca="1">IFERROR((1+'US Inflation'!$C31)*(1+('Black Market End of Year'!HU30-'Black Market End of Year'!HU29)/'Black Market End of Year'!HU29)-1,"Error")</f>
        <v>3.0800302953799541E-3</v>
      </c>
      <c r="HV30" s="25">
        <f ca="1">IFERROR((1+'US Inflation'!$C31)*(1+('Black Market End of Year'!HV30-'Black Market End of Year'!HV29)/'Black Market End of Year'!HV29)-1,"Error")</f>
        <v>8.7058823529411855E-2</v>
      </c>
      <c r="HW30" s="25">
        <f ca="1">IFERROR((1+'US Inflation'!$C31)*(1+('Black Market End of Year'!HW30-'Black Market End of Year'!HW29)/'Black Market End of Year'!HW29)-1,"Error")</f>
        <v>1.9027408585055645</v>
      </c>
      <c r="HX30" s="25" t="str">
        <f ca="1">IFERROR((1+'US Inflation'!$C31)*(1+('Black Market End of Year'!HX30-'Black Market End of Year'!HX29)/'Black Market End of Year'!HX29)-1,"Error")</f>
        <v>Error</v>
      </c>
      <c r="HY30" s="25" t="str">
        <f ca="1">IFERROR((1+'US Inflation'!$C31)*(1+('Black Market End of Year'!HY30-'Black Market End of Year'!HY29)/'Black Market End of Year'!HY29)-1,"Error")</f>
        <v>Error</v>
      </c>
      <c r="HZ30" s="25" t="str">
        <f ca="1">IFERROR((1+'US Inflation'!$C31)*(1+('Black Market End of Year'!HZ30-'Black Market End of Year'!HZ29)/'Black Market End of Year'!HZ29)-1,"Error")</f>
        <v>Error</v>
      </c>
      <c r="IA30" s="25">
        <f ca="1">IFERROR((1+'US Inflation'!$C31)*(1+('Black Market End of Year'!IA30-'Black Market End of Year'!IA29)/'Black Market End of Year'!IA29)-1,"Error")</f>
        <v>8.7058823529411855E-2</v>
      </c>
      <c r="IB30" s="25" t="str">
        <f ca="1">IFERROR((1+'US Inflation'!$C31)*(1+('Black Market End of Year'!IB30-'Black Market End of Year'!IB29)/'Black Market End of Year'!IB29)-1,"Error")</f>
        <v>Error</v>
      </c>
      <c r="IC30" s="25" t="str">
        <f ca="1">IFERROR((1+'US Inflation'!$C31)*(1+('Black Market End of Year'!IC30-'Black Market End of Year'!IC29)/'Black Market End of Year'!IC29)-1,"Error")</f>
        <v>Error</v>
      </c>
      <c r="ID30" s="25" t="str">
        <f ca="1">IFERROR((1+'US Inflation'!$C31)*(1+('Black Market End of Year'!ID30-'Black Market End of Year'!ID29)/'Black Market End of Year'!ID29)-1,"Error")</f>
        <v>Error</v>
      </c>
      <c r="IE30" s="25" t="str">
        <f ca="1">IFERROR((1+'US Inflation'!$C31)*(1+('Black Market End of Year'!IE30-'Black Market End of Year'!IE29)/'Black Market End of Year'!IE29)-1,"Error")</f>
        <v>Error</v>
      </c>
      <c r="IF30" s="25" t="str">
        <f ca="1">IFERROR((1+'US Inflation'!$C31)*(1+('Black Market End of Year'!IF30-'Black Market End of Year'!IF29)/'Black Market End of Year'!IF29)-1,"Error")</f>
        <v>Error</v>
      </c>
      <c r="IG30" s="25">
        <f ca="1">IFERROR((1+'US Inflation'!$C31)*(1+('Black Market End of Year'!IG30-'Black Market End of Year'!IG29)/'Black Market End of Year'!IG29)-1,"Error")</f>
        <v>-0.11743739079790316</v>
      </c>
      <c r="IH30" s="25">
        <f ca="1">IFERROR((1+'US Inflation'!$C31)*(1+('Black Market End of Year'!IH30-'Black Market End of Year'!IH29)/'Black Market End of Year'!IH29)-1,"Error")</f>
        <v>-2.6968325791855041E-2</v>
      </c>
    </row>
    <row r="31" spans="1:242" x14ac:dyDescent="0.25">
      <c r="A31" t="str">
        <f t="shared" ca="1" si="4"/>
        <v>1975</v>
      </c>
      <c r="B31" s="25">
        <f ca="1">IFERROR((1+'US Inflation'!$C32)*(1+('Black Market End of Year'!B31-'Black Market End of Year'!B30)/'Black Market End of Year'!B30)-1,"Error")</f>
        <v>3.7695355491965676E-2</v>
      </c>
      <c r="C31" s="25">
        <f ca="1">IFERROR((1+'US Inflation'!$C32)*(1+('Black Market End of Year'!C31-'Black Market End of Year'!C30)/'Black Market End of Year'!C30)-1,"Error")</f>
        <v>0.15641711229946509</v>
      </c>
      <c r="D31" s="25">
        <f ca="1">IFERROR((1+'US Inflation'!$C32)*(1+('Black Market End of Year'!D31-'Black Market End of Year'!D30)/'Black Market End of Year'!D30)-1,"Error")</f>
        <v>0.12687623902577183</v>
      </c>
      <c r="E31" s="25">
        <f>IFERROR((1+'US Inflation'!$C32)*(1+('Black Market End of Year'!E31-'Black Market End of Year'!E30)/'Black Market End of Year'!E30)-1,"Error")</f>
        <v>0.12337662337662336</v>
      </c>
      <c r="F31" s="25" t="str">
        <f ca="1">IFERROR((1+'US Inflation'!$C32)*(1+('Black Market End of Year'!F31-'Black Market End of Year'!F30)/'Black Market End of Year'!F30)-1,"Error")</f>
        <v>Error</v>
      </c>
      <c r="G31" s="25">
        <f ca="1">IFERROR((1+'US Inflation'!$C32)*(1+('Black Market End of Year'!G31-'Black Market End of Year'!G30)/'Black Market End of Year'!G30)-1,"Error")</f>
        <v>2.4354424645122323</v>
      </c>
      <c r="H31" s="25" t="str">
        <f ca="1">IFERROR((1+'US Inflation'!$C32)*(1+('Black Market End of Year'!H31-'Black Market End of Year'!H30)/'Black Market End of Year'!H30)-1,"Error")</f>
        <v>Error</v>
      </c>
      <c r="I31" s="25" t="str">
        <f ca="1">IFERROR((1+'US Inflation'!$C32)*(1+('Black Market End of Year'!I31-'Black Market End of Year'!I30)/'Black Market End of Year'!I30)-1,"Error")</f>
        <v>Error</v>
      </c>
      <c r="J31" s="25">
        <f ca="1">IFERROR((1+'US Inflation'!$C32)*(1+('Black Market End of Year'!J31-'Black Market End of Year'!J30)/'Black Market End of Year'!J30)-1,"Error")</f>
        <v>5.5995343749123458</v>
      </c>
      <c r="K31" s="25" t="str">
        <f ca="1">IFERROR((1+'US Inflation'!$C32)*(1+('Black Market End of Year'!K31-'Black Market End of Year'!K30)/'Black Market End of Year'!K30)-1,"Error")</f>
        <v>Error</v>
      </c>
      <c r="L31" s="25" t="str">
        <f ca="1">IFERROR((1+'US Inflation'!$C32)*(1+('Black Market End of Year'!L31-'Black Market End of Year'!L30)/'Black Market End of Year'!L30)-1,"Error")</f>
        <v>Error</v>
      </c>
      <c r="M31" s="25">
        <f ca="1">IFERROR((1+'US Inflation'!$C32)*(1+('Black Market End of Year'!M31-'Black Market End of Year'!M30)/'Black Market End of Year'!M30)-1,"Error")</f>
        <v>0.17729870129870129</v>
      </c>
      <c r="N31" s="25">
        <f ca="1">IFERROR((1+'US Inflation'!$C32)*(1+('Black Market End of Year'!N31-'Black Market End of Year'!N30)/'Black Market End of Year'!N30)-1,"Error")</f>
        <v>0.19762277951933149</v>
      </c>
      <c r="O31" s="25" t="str">
        <f ca="1">IFERROR((1+'US Inflation'!$C32)*(1+('Black Market End of Year'!O31-'Black Market End of Year'!O30)/'Black Market End of Year'!O30)-1,"Error")</f>
        <v>Error</v>
      </c>
      <c r="P31" s="25" t="str">
        <f ca="1">IFERROR((1+'US Inflation'!$C32)*(1+('Black Market End of Year'!P31-'Black Market End of Year'!P30)/'Black Market End of Year'!P30)-1,"Error")</f>
        <v>Error</v>
      </c>
      <c r="Q31" s="25" t="str">
        <f ca="1">IFERROR((1+'US Inflation'!$C32)*(1+('Black Market End of Year'!Q31-'Black Market End of Year'!Q30)/'Black Market End of Year'!Q30)-1,"Error")</f>
        <v>Error</v>
      </c>
      <c r="R31" s="25">
        <f ca="1">IFERROR((1+'US Inflation'!$C32)*(1+('Black Market End of Year'!R31-'Black Market End of Year'!R30)/'Black Market End of Year'!R30)-1,"Error")</f>
        <v>0.42656065525383702</v>
      </c>
      <c r="S31" s="25" t="str">
        <f ca="1">IFERROR((1+'US Inflation'!$C32)*(1+('Black Market End of Year'!S31-'Black Market End of Year'!S30)/'Black Market End of Year'!S30)-1,"Error")</f>
        <v>Error</v>
      </c>
      <c r="T31" s="25" t="str">
        <f ca="1">IFERROR((1+'US Inflation'!$C32)*(1+('Black Market End of Year'!T31-'Black Market End of Year'!T30)/'Black Market End of Year'!T30)-1,"Error")</f>
        <v>Error</v>
      </c>
      <c r="U31" s="25">
        <f ca="1">IFERROR((1+'US Inflation'!$C32)*(1+('Black Market End of Year'!U31-'Black Market End of Year'!U30)/'Black Market End of Year'!U30)-1,"Error")</f>
        <v>0.26902821316614411</v>
      </c>
      <c r="V31" s="25" t="str">
        <f ca="1">IFERROR((1+'US Inflation'!$C32)*(1+('Black Market End of Year'!V31-'Black Market End of Year'!V30)/'Black Market End of Year'!V30)-1,"Error")</f>
        <v>Error</v>
      </c>
      <c r="W31" s="25">
        <f ca="1">IFERROR((1+'US Inflation'!$C32)*(1+('Black Market End of Year'!W31-'Black Market End of Year'!W30)/'Black Market End of Year'!W30)-1,"Error")</f>
        <v>0.11325611325611318</v>
      </c>
      <c r="X31" s="25" t="str">
        <f ca="1">IFERROR((1+'US Inflation'!$C32)*(1+('Black Market End of Year'!X31-'Black Market End of Year'!X30)/'Black Market End of Year'!X30)-1,"Error")</f>
        <v>Error</v>
      </c>
      <c r="Y31" s="25" t="str">
        <f ca="1">IFERROR((1+'US Inflation'!$C32)*(1+('Black Market End of Year'!Y31-'Black Market End of Year'!Y30)/'Black Market End of Year'!Y30)-1,"Error")</f>
        <v>Error</v>
      </c>
      <c r="Z31" s="25">
        <f ca="1">IFERROR((1+'US Inflation'!$C32)*(1+('Black Market End of Year'!Z31-'Black Market End of Year'!Z30)/'Black Market End of Year'!Z30)-1,"Error")</f>
        <v>0.12337662337662336</v>
      </c>
      <c r="AA31" s="25" t="str">
        <f ca="1">IFERROR((1+'US Inflation'!$C32)*(1+('Black Market End of Year'!AA31-'Black Market End of Year'!AA30)/'Black Market End of Year'!AA30)-1,"Error")</f>
        <v>Error</v>
      </c>
      <c r="AB31" s="25" t="str">
        <f ca="1">IFERROR((1+'US Inflation'!$C32)*(1+('Black Market End of Year'!AB31-'Black Market End of Year'!AB30)/'Black Market End of Year'!AB30)-1,"Error")</f>
        <v>Error</v>
      </c>
      <c r="AC31" s="25">
        <f ca="1">IFERROR((1+'US Inflation'!$C32)*(1+('Black Market End of Year'!AC31-'Black Market End of Year'!AC30)/'Black Market End of Year'!AC30)-1,"Error")</f>
        <v>0.86769978487769905</v>
      </c>
      <c r="AD31" s="25" t="str">
        <f ca="1">IFERROR((1+'US Inflation'!$C32)*(1+('Black Market End of Year'!AD31-'Black Market End of Year'!AD30)/'Black Market End of Year'!AD30)-1,"Error")</f>
        <v>Error</v>
      </c>
      <c r="AE31" s="25" t="str">
        <f ca="1">IFERROR((1+'US Inflation'!$C32)*(1+('Black Market End of Year'!AE31-'Black Market End of Year'!AE30)/'Black Market End of Year'!AE30)-1,"Error")</f>
        <v>Error</v>
      </c>
      <c r="AF31" s="25" t="str">
        <f ca="1">IFERROR((1+'US Inflation'!$C32)*(1+('Black Market End of Year'!AF31-'Black Market End of Year'!AF30)/'Black Market End of Year'!AF30)-1,"Error")</f>
        <v>Error</v>
      </c>
      <c r="AG31" s="25">
        <f ca="1">IFERROR((1+'US Inflation'!$C32)*(1+('Black Market End of Year'!AG31-'Black Market End of Year'!AG30)/'Black Market End of Year'!AG30)-1,"Error")</f>
        <v>0.24457078191518011</v>
      </c>
      <c r="AH31" s="25">
        <f ca="1">IFERROR((1+'US Inflation'!$C32)*(1+('Black Market End of Year'!AH31-'Black Market End of Year'!AH30)/'Black Market End of Year'!AH30)-1,"Error")</f>
        <v>0.11325611325611318</v>
      </c>
      <c r="AI31" s="25" t="str">
        <f ca="1">IFERROR((1+'US Inflation'!$C32)*(1+('Black Market End of Year'!AI31-'Black Market End of Year'!AI30)/'Black Market End of Year'!AI30)-1,"Error")</f>
        <v>Error</v>
      </c>
      <c r="AJ31" s="25" t="str">
        <f ca="1">IFERROR((1+'US Inflation'!$C32)*(1+('Black Market End of Year'!AJ31-'Black Market End of Year'!AJ30)/'Black Market End of Year'!AJ30)-1,"Error")</f>
        <v>Error</v>
      </c>
      <c r="AK31" s="25">
        <f ca="1">IFERROR((1+'US Inflation'!$C32)*(1+('Black Market End of Year'!AK31-'Black Market End of Year'!AK30)/'Black Market End of Year'!AK30)-1,"Error")</f>
        <v>0.11325611325611318</v>
      </c>
      <c r="AL31" s="25">
        <f ca="1">IFERROR((1+'US Inflation'!$C32)*(1+('Black Market End of Year'!AL31-'Black Market End of Year'!AL30)/'Black Market End of Year'!AL30)-1,"Error")</f>
        <v>0.15287944378853457</v>
      </c>
      <c r="AM31" s="25" t="str">
        <f ca="1">IFERROR((1+'US Inflation'!$C32)*(1+('Black Market End of Year'!AM31-'Black Market End of Year'!AM30)/'Black Market End of Year'!AM30)-1,"Error")</f>
        <v>Error</v>
      </c>
      <c r="AN31" s="25" t="str">
        <f ca="1">IFERROR((1+'US Inflation'!$C32)*(1+('Black Market End of Year'!AN31-'Black Market End of Year'!AN30)/'Black Market End of Year'!AN30)-1,"Error")</f>
        <v>Error</v>
      </c>
      <c r="AO31" s="25">
        <f ca="1">IFERROR((1+'US Inflation'!$C32)*(1+('Black Market End of Year'!AO31-'Black Market End of Year'!AO30)/'Black Market End of Year'!AO30)-1,"Error")</f>
        <v>0.11325611325611318</v>
      </c>
      <c r="AP31" s="25">
        <f ca="1">IFERROR((1+'US Inflation'!$C32)*(1+('Black Market End of Year'!AP31-'Black Market End of Year'!AP30)/'Black Market End of Year'!AP30)-1,"Error")</f>
        <v>0.11325611325611318</v>
      </c>
      <c r="AQ31" s="25">
        <f ca="1">IFERROR((1+'US Inflation'!$C32)*(1+('Black Market End of Year'!AQ31-'Black Market End of Year'!AQ30)/'Black Market End of Year'!AQ30)-1,"Error")</f>
        <v>3.9741551980357954</v>
      </c>
      <c r="AR31" s="25">
        <f ca="1">IFERROR((1+'US Inflation'!$C32)*(1+('Black Market End of Year'!AR31-'Black Market End of Year'!AR30)/'Black Market End of Year'!AR30)-1,"Error")</f>
        <v>0.36251125112511273</v>
      </c>
      <c r="AS31" s="25" t="str">
        <f ca="1">IFERROR((1+'US Inflation'!$C32)*(1+('Black Market End of Year'!AS31-'Black Market End of Year'!AS30)/'Black Market End of Year'!AS30)-1,"Error")</f>
        <v>Error</v>
      </c>
      <c r="AT31" s="25" t="str">
        <f ca="1">IFERROR((1+'US Inflation'!$C32)*(1+('Black Market End of Year'!AT31-'Black Market End of Year'!AT30)/'Black Market End of Year'!AT30)-1,"Error")</f>
        <v>Error</v>
      </c>
      <c r="AU31" s="25">
        <f ca="1">IFERROR((1+'US Inflation'!$C32)*(1+('Black Market End of Year'!AU31-'Black Market End of Year'!AU30)/'Black Market End of Year'!AU30)-1,"Error")</f>
        <v>0.30055347337226523</v>
      </c>
      <c r="AV31" s="25" t="str">
        <f ca="1">IFERROR((1+'US Inflation'!$C32)*(1+('Black Market End of Year'!AV31-'Black Market End of Year'!AV30)/'Black Market End of Year'!AV30)-1,"Error")</f>
        <v>Error</v>
      </c>
      <c r="AW31" s="25">
        <f ca="1">IFERROR((1+'US Inflation'!$C32)*(1+('Black Market End of Year'!AW31-'Black Market End of Year'!AW30)/'Black Market End of Year'!AW30)-1,"Error")</f>
        <v>0.11325611325611318</v>
      </c>
      <c r="AX31" s="25">
        <f ca="1">IFERROR((1+'US Inflation'!$C32)*(1+('Black Market End of Year'!AX31-'Black Market End of Year'!AX30)/'Black Market End of Year'!AX30)-1,"Error")</f>
        <v>0.66259740259740307</v>
      </c>
      <c r="AY31" s="25">
        <f ca="1">IFERROR((1+'US Inflation'!$C32)*(1+('Black Market End of Year'!AY31-'Black Market End of Year'!AY30)/'Black Market End of Year'!AY30)-1,"Error")</f>
        <v>0.16831168831168841</v>
      </c>
      <c r="AZ31" s="25">
        <f ca="1">IFERROR((1+'US Inflation'!$C32)*(1+('Black Market End of Year'!AZ31-'Black Market End of Year'!AZ30)/'Black Market End of Year'!AZ30)-1,"Error")</f>
        <v>4.4740259740259747E-2</v>
      </c>
      <c r="BA31" s="25">
        <f ca="1">IFERROR((1+'US Inflation'!$C32)*(1+('Black Market End of Year'!BA31-'Black Market End of Year'!BA30)/'Black Market End of Year'!BA30)-1,"Error")</f>
        <v>0.11325611325611318</v>
      </c>
      <c r="BB31" s="25" t="str">
        <f ca="1">IFERROR((1+'US Inflation'!$C32)*(1+('Black Market End of Year'!BB31-'Black Market End of Year'!BB30)/'Black Market End of Year'!BB30)-1,"Error")</f>
        <v>Error</v>
      </c>
      <c r="BC31" s="25">
        <f ca="1">IFERROR((1+'US Inflation'!$C32)*(1+('Black Market End of Year'!BC31-'Black Market End of Year'!BC30)/'Black Market End of Year'!BC30)-1,"Error")</f>
        <v>4.4436644436644412E-2</v>
      </c>
      <c r="BD31" s="25">
        <f ca="1">IFERROR((1+'US Inflation'!$C32)*(1+('Black Market End of Year'!BD31-'Black Market End of Year'!BD30)/'Black Market End of Year'!BD30)-1,"Error")</f>
        <v>8.1250000000000044E-2</v>
      </c>
      <c r="BE31" s="25" t="str">
        <f ca="1">IFERROR((1+'US Inflation'!$C32)*(1+('Black Market End of Year'!BE31-'Black Market End of Year'!BE30)/'Black Market End of Year'!BE30)-1,"Error")</f>
        <v>Error</v>
      </c>
      <c r="BF31" s="25">
        <f ca="1">IFERROR((1+'US Inflation'!$C32)*(1+('Black Market End of Year'!BF31-'Black Market End of Year'!BF30)/'Black Market End of Year'!BF30)-1,"Error")</f>
        <v>0.27940115440115432</v>
      </c>
      <c r="BG31" s="25">
        <f ca="1">IFERROR((1+'US Inflation'!$C32)*(1+('Black Market End of Year'!BG31-'Black Market End of Year'!BG30)/'Black Market End of Year'!BG30)-1,"Error")</f>
        <v>0.20071752687931688</v>
      </c>
      <c r="BH31" s="25" t="str">
        <f ca="1">IFERROR((1+'US Inflation'!$C32)*(1+('Black Market End of Year'!BH31-'Black Market End of Year'!BH30)/'Black Market End of Year'!BH30)-1,"Error")</f>
        <v>Error</v>
      </c>
      <c r="BI31" s="25" t="str">
        <f ca="1">IFERROR((1+'US Inflation'!$C32)*(1+('Black Market End of Year'!BI31-'Black Market End of Year'!BI30)/'Black Market End of Year'!BI30)-1,"Error")</f>
        <v>Error</v>
      </c>
      <c r="BJ31" s="25">
        <f ca="1">IFERROR((1+'US Inflation'!$C32)*(1+('Black Market End of Year'!BJ31-'Black Market End of Year'!BJ30)/'Black Market End of Year'!BJ30)-1,"Error")</f>
        <v>0.15033766233766244</v>
      </c>
      <c r="BK31" s="25">
        <f ca="1">IFERROR((1+'US Inflation'!$C32)*(1+('Black Market End of Year'!BK31-'Black Market End of Year'!BK30)/'Black Market End of Year'!BK30)-1,"Error")</f>
        <v>0.17027703906431535</v>
      </c>
      <c r="BL31" s="25">
        <f ca="1">IFERROR((1+'US Inflation'!$C32)*(1+('Black Market End of Year'!BL31-'Black Market End of Year'!BL30)/'Black Market End of Year'!BL30)-1,"Error")</f>
        <v>0.13919882933967465</v>
      </c>
      <c r="BM31" s="25">
        <f ca="1">IFERROR((1+'US Inflation'!$C32)*(1+('Black Market End of Year'!BM31-'Black Market End of Year'!BM30)/'Black Market End of Year'!BM30)-1,"Error")</f>
        <v>0.14630267691492183</v>
      </c>
      <c r="BN31" s="25" t="str">
        <f ca="1">IFERROR((1+'US Inflation'!$C32)*(1+('Black Market End of Year'!BN31-'Black Market End of Year'!BN30)/'Black Market End of Year'!BN30)-1,"Error")</f>
        <v>Error</v>
      </c>
      <c r="BO31" s="25" t="str">
        <f ca="1">IFERROR((1+'US Inflation'!$C32)*(1+('Black Market End of Year'!BO31-'Black Market End of Year'!BO30)/'Black Market End of Year'!BO30)-1,"Error")</f>
        <v>Error</v>
      </c>
      <c r="BP31" s="25" t="str">
        <f ca="1">IFERROR((1+'US Inflation'!$C32)*(1+('Black Market End of Year'!BP31-'Black Market End of Year'!BP30)/'Black Market End of Year'!BP30)-1,"Error")</f>
        <v>Error</v>
      </c>
      <c r="BQ31" s="25">
        <f ca="1">IFERROR((1+'US Inflation'!$C32)*(1+('Black Market End of Year'!BQ31-'Black Market End of Year'!BQ30)/'Black Market End of Year'!BQ30)-1,"Error")</f>
        <v>1.0523974295600591</v>
      </c>
      <c r="BR31" s="25" t="str">
        <f ca="1">IFERROR((1+'US Inflation'!$C32)*(1+('Black Market End of Year'!BR31-'Black Market End of Year'!BR30)/'Black Market End of Year'!BR30)-1,"Error")</f>
        <v>Error</v>
      </c>
      <c r="BS31" s="25" t="str">
        <f ca="1">IFERROR((1+'US Inflation'!$C32)*(1+('Black Market End of Year'!BS31-'Black Market End of Year'!BS30)/'Black Market End of Year'!BS30)-1,"Error")</f>
        <v>Error</v>
      </c>
      <c r="BT31" s="25" t="str">
        <f ca="1">IFERROR((1+'US Inflation'!$C32)*(1+('Black Market End of Year'!BT31-'Black Market End of Year'!BT30)/'Black Market End of Year'!BT30)-1,"Error")</f>
        <v>Error</v>
      </c>
      <c r="BU31" s="25" t="str">
        <f ca="1">IFERROR((1+'US Inflation'!$C32)*(1+('Black Market End of Year'!BU31-'Black Market End of Year'!BU30)/'Black Market End of Year'!BU30)-1,"Error")</f>
        <v>Error</v>
      </c>
      <c r="BV31" s="25">
        <f ca="1">IFERROR((1+'US Inflation'!$C32)*(1+('Black Market End of Year'!BV31-'Black Market End of Year'!BV30)/'Black Market End of Year'!BV30)-1,"Error")</f>
        <v>0.19416473937021883</v>
      </c>
      <c r="BW31" s="25">
        <f ca="1">IFERROR((1+'US Inflation'!$C32)*(1+('Black Market End of Year'!BW31-'Black Market End of Year'!BW30)/'Black Market End of Year'!BW30)-1,"Error")</f>
        <v>0.13096700596700583</v>
      </c>
      <c r="BX31" s="25" t="str">
        <f ca="1">IFERROR((1+'US Inflation'!$C32)*(1+('Black Market End of Year'!BX31-'Black Market End of Year'!BX30)/'Black Market End of Year'!BX30)-1,"Error")</f>
        <v>Error</v>
      </c>
      <c r="BY31" s="25" t="str">
        <f ca="1">IFERROR((1+'US Inflation'!$C32)*(1+('Black Market End of Year'!BY31-'Black Market End of Year'!BY30)/'Black Market End of Year'!BY30)-1,"Error")</f>
        <v>Error</v>
      </c>
      <c r="BZ31" s="25">
        <f ca="1">IFERROR((1+'US Inflation'!$C32)*(1+('Black Market End of Year'!BZ31-'Black Market End of Year'!BZ30)/'Black Market End of Year'!BZ30)-1,"Error")</f>
        <v>0.11325611325611318</v>
      </c>
      <c r="CA31" s="25" t="str">
        <f ca="1">IFERROR((1+'US Inflation'!$C32)*(1+('Black Market End of Year'!CA31-'Black Market End of Year'!CA30)/'Black Market End of Year'!CA30)-1,"Error")</f>
        <v>Error</v>
      </c>
      <c r="CB31" s="25" t="str">
        <f ca="1">IFERROR((1+'US Inflation'!$C32)*(1+('Black Market End of Year'!CB31-'Black Market End of Year'!CB30)/'Black Market End of Year'!CB30)-1,"Error")</f>
        <v>Error</v>
      </c>
      <c r="CC31" s="25">
        <f ca="1">IFERROR((1+'US Inflation'!$C32)*(1+('Black Market End of Year'!CC31-'Black Market End of Year'!CC30)/'Black Market End of Year'!CC30)-1,"Error")</f>
        <v>0.22592552675540212</v>
      </c>
      <c r="CD31" s="25">
        <f ca="1">IFERROR((1+'US Inflation'!$C32)*(1+('Black Market End of Year'!CD31-'Black Market End of Year'!CD30)/'Black Market End of Year'!CD30)-1,"Error")</f>
        <v>0.40057345252150434</v>
      </c>
      <c r="CE31" s="25" t="str">
        <f ca="1">IFERROR((1+'US Inflation'!$C32)*(1+('Black Market End of Year'!CE31-'Black Market End of Year'!CE30)/'Black Market End of Year'!CE30)-1,"Error")</f>
        <v>Error</v>
      </c>
      <c r="CF31" s="25">
        <f ca="1">IFERROR((1+'US Inflation'!$C32)*(1+('Black Market End of Year'!CF31-'Black Market End of Year'!CF30)/'Black Market End of Year'!CF30)-1,"Error")</f>
        <v>0.31749610389610394</v>
      </c>
      <c r="CG31" s="25" t="str">
        <f ca="1">IFERROR((1+'US Inflation'!$C32)*(1+('Black Market End of Year'!CG31-'Black Market End of Year'!CG30)/'Black Market End of Year'!CG30)-1,"Error")</f>
        <v>Error</v>
      </c>
      <c r="CH31" s="25" t="str">
        <f ca="1">IFERROR((1+'US Inflation'!$C32)*(1+('Black Market End of Year'!CH31-'Black Market End of Year'!CH30)/'Black Market End of Year'!CH30)-1,"Error")</f>
        <v>Error</v>
      </c>
      <c r="CI31" s="25" t="str">
        <f ca="1">IFERROR((1+'US Inflation'!$C32)*(1+('Black Market End of Year'!CI31-'Black Market End of Year'!CI30)/'Black Market End of Year'!CI30)-1,"Error")</f>
        <v>Error</v>
      </c>
      <c r="CJ31" s="25" t="str">
        <f ca="1">IFERROR((1+'US Inflation'!$C32)*(1+('Black Market End of Year'!CJ31-'Black Market End of Year'!CJ30)/'Black Market End of Year'!CJ30)-1,"Error")</f>
        <v>Error</v>
      </c>
      <c r="CK31" s="25" t="str">
        <f ca="1">IFERROR((1+'US Inflation'!$C32)*(1+('Black Market End of Year'!CK31-'Black Market End of Year'!CK30)/'Black Market End of Year'!CK30)-1,"Error")</f>
        <v>Error</v>
      </c>
      <c r="CL31" s="25" t="str">
        <f ca="1">IFERROR((1+'US Inflation'!$C32)*(1+('Black Market End of Year'!CL31-'Black Market End of Year'!CL30)/'Black Market End of Year'!CL30)-1,"Error")</f>
        <v>Error</v>
      </c>
      <c r="CM31" s="25">
        <f ca="1">IFERROR((1+'US Inflation'!$C32)*(1+('Black Market End of Year'!CM31-'Black Market End of Year'!CM30)/'Black Market End of Year'!CM30)-1,"Error")</f>
        <v>-6.3852813852813828E-2</v>
      </c>
      <c r="CN31" s="25" t="str">
        <f ca="1">IFERROR((1+'US Inflation'!$C32)*(1+('Black Market End of Year'!CN31-'Black Market End of Year'!CN30)/'Black Market End of Year'!CN30)-1,"Error")</f>
        <v>Error</v>
      </c>
      <c r="CO31" s="25" t="str">
        <f ca="1">IFERROR((1+'US Inflation'!$C32)*(1+('Black Market End of Year'!CO31-'Black Market End of Year'!CO30)/'Black Market End of Year'!CO30)-1,"Error")</f>
        <v>Error</v>
      </c>
      <c r="CP31" s="25">
        <f ca="1">IFERROR((1+'US Inflation'!$C32)*(1+('Black Market End of Year'!CP31-'Black Market End of Year'!CP30)/'Black Market End of Year'!CP30)-1,"Error")</f>
        <v>0.12337662337662336</v>
      </c>
      <c r="CQ31" s="25" t="str">
        <f ca="1">IFERROR((1+'US Inflation'!$C32)*(1+('Black Market End of Year'!CQ31-'Black Market End of Year'!CQ30)/'Black Market End of Year'!CQ30)-1,"Error")</f>
        <v>Error</v>
      </c>
      <c r="CR31" s="25">
        <f ca="1">IFERROR((1+'US Inflation'!$C32)*(1+('Black Market End of Year'!CR31-'Black Market End of Year'!CR30)/'Black Market End of Year'!CR30)-1,"Error")</f>
        <v>0.16511197780547637</v>
      </c>
      <c r="CS31" s="25">
        <f ca="1">IFERROR((1+'US Inflation'!$C32)*(1+('Black Market End of Year'!CS31-'Black Market End of Year'!CS30)/'Black Market End of Year'!CS30)-1,"Error")</f>
        <v>0.43877258388299389</v>
      </c>
      <c r="CT31" s="25">
        <f ca="1">IFERROR((1+'US Inflation'!$C32)*(1+('Black Market End of Year'!CT31-'Black Market End of Year'!CT30)/'Black Market End of Year'!CT30)-1,"Error")</f>
        <v>2.1940918532194784</v>
      </c>
      <c r="CU31" s="25">
        <f ca="1">IFERROR((1+'US Inflation'!$C32)*(1+('Black Market End of Year'!CU31-'Black Market End of Year'!CU30)/'Black Market End of Year'!CU30)-1,"Error")</f>
        <v>0.25895656068069872</v>
      </c>
      <c r="CV31" s="25">
        <f ca="1">IFERROR((1+'US Inflation'!$C32)*(1+('Black Market End of Year'!CV31-'Black Market End of Year'!CV30)/'Black Market End of Year'!CV30)-1,"Error")</f>
        <v>0.1519811207311208</v>
      </c>
      <c r="CW31" s="25">
        <f ca="1">IFERROR((1+'US Inflation'!$C32)*(1+('Black Market End of Year'!CW31-'Black Market End of Year'!CW30)/'Black Market End of Year'!CW30)-1,"Error")</f>
        <v>0.14812060186509513</v>
      </c>
      <c r="CX31" s="25">
        <f ca="1">IFERROR((1+'US Inflation'!$C32)*(1+('Black Market End of Year'!CX31-'Black Market End of Year'!CX30)/'Black Market End of Year'!CX30)-1,"Error")</f>
        <v>0.18897525831832396</v>
      </c>
      <c r="CY31" s="25">
        <f ca="1">IFERROR((1+'US Inflation'!$C32)*(1+('Black Market End of Year'!CY31-'Black Market End of Year'!CY30)/'Black Market End of Year'!CY30)-1,"Error")</f>
        <v>0.29577600617204558</v>
      </c>
      <c r="CZ31" s="25" t="str">
        <f ca="1">IFERROR((1+'US Inflation'!$C32)*(1+('Black Market End of Year'!CZ31-'Black Market End of Year'!CZ30)/'Black Market End of Year'!CZ30)-1,"Error")</f>
        <v>Error</v>
      </c>
      <c r="DA31" s="25">
        <f ca="1">IFERROR((1+'US Inflation'!$C32)*(1+('Black Market End of Year'!DA31-'Black Market End of Year'!DA30)/'Black Market End of Year'!DA30)-1,"Error")</f>
        <v>0.56942322383498833</v>
      </c>
      <c r="DB31" s="25">
        <f ca="1">IFERROR((1+'US Inflation'!$C32)*(1+('Black Market End of Year'!DB31-'Black Market End of Year'!DB30)/'Black Market End of Year'!DB30)-1,"Error")</f>
        <v>0.24912773793370802</v>
      </c>
      <c r="DC31" s="25">
        <f ca="1">IFERROR((1+'US Inflation'!$C32)*(1+('Black Market End of Year'!DC31-'Black Market End of Year'!DC30)/'Black Market End of Year'!DC30)-1,"Error")</f>
        <v>0.12337662337662336</v>
      </c>
      <c r="DD31" s="25">
        <f ca="1">IFERROR((1+'US Inflation'!$C32)*(1+('Black Market End of Year'!DD31-'Black Market End of Year'!DD30)/'Black Market End of Year'!DD30)-1,"Error")</f>
        <v>0.14209956709956706</v>
      </c>
      <c r="DE31" s="25" t="str">
        <f ca="1">IFERROR((1+'US Inflation'!$C32)*(1+('Black Market End of Year'!DE31-'Black Market End of Year'!DE30)/'Black Market End of Year'!DE30)-1,"Error")</f>
        <v>Error</v>
      </c>
      <c r="DF31" s="25">
        <f ca="1">IFERROR((1+'US Inflation'!$C32)*(1+('Black Market End of Year'!DF31-'Black Market End of Year'!DF30)/'Black Market End of Year'!DF30)-1,"Error")</f>
        <v>0.1308658008658008</v>
      </c>
      <c r="DG31" s="25" t="str">
        <f ca="1">IFERROR((1+'US Inflation'!$C32)*(1+('Black Market End of Year'!DG31-'Black Market End of Year'!DG30)/'Black Market End of Year'!DG30)-1,"Error")</f>
        <v>Error</v>
      </c>
      <c r="DH31" s="25">
        <f ca="1">IFERROR((1+'US Inflation'!$C32)*(1+('Black Market End of Year'!DH31-'Black Market End of Year'!DH30)/'Black Market End of Year'!DH30)-1,"Error")</f>
        <v>0.16909543944427674</v>
      </c>
      <c r="DI31" s="25" t="str">
        <f ca="1">IFERROR((1+'US Inflation'!$C32)*(1+('Black Market End of Year'!DI31-'Black Market End of Year'!DI30)/'Black Market End of Year'!DI30)-1,"Error")</f>
        <v>Error</v>
      </c>
      <c r="DJ31" s="25" t="str">
        <f ca="1">IFERROR((1+'US Inflation'!$C32)*(1+('Black Market End of Year'!DJ31-'Black Market End of Year'!DJ30)/'Black Market End of Year'!DJ30)-1,"Error")</f>
        <v>Error</v>
      </c>
      <c r="DK31" s="25">
        <f ca="1">IFERROR((1+'US Inflation'!$C32)*(1+('Black Market End of Year'!DK31-'Black Market End of Year'!DK30)/'Black Market End of Year'!DK30)-1,"Error")</f>
        <v>9.5408740636956368E-2</v>
      </c>
      <c r="DL31" s="25" t="str">
        <f ca="1">IFERROR((1+'US Inflation'!$C32)*(1+('Black Market End of Year'!DL31-'Black Market End of Year'!DL30)/'Black Market End of Year'!DL30)-1,"Error")</f>
        <v>Error</v>
      </c>
      <c r="DM31" s="25">
        <f ca="1">IFERROR((1+'US Inflation'!$C32)*(1+('Black Market End of Year'!DM31-'Black Market End of Year'!DM30)/'Black Market End of Year'!DM30)-1,"Error")</f>
        <v>0.13659281894576014</v>
      </c>
      <c r="DN31" s="25" t="str">
        <f ca="1">IFERROR((1+'US Inflation'!$C32)*(1+('Black Market End of Year'!DN31-'Black Market End of Year'!DN30)/'Black Market End of Year'!DN30)-1,"Error")</f>
        <v>Error</v>
      </c>
      <c r="DO31" s="25">
        <f ca="1">IFERROR((1+'US Inflation'!$C32)*(1+('Black Market End of Year'!DO31-'Black Market End of Year'!DO30)/'Black Market End of Year'!DO30)-1,"Error")</f>
        <v>5.0027758501040935</v>
      </c>
      <c r="DP31" s="25" t="str">
        <f ca="1">IFERROR((1+'US Inflation'!$C32)*(1+('Black Market End of Year'!DP31-'Black Market End of Year'!DP30)/'Black Market End of Year'!DP30)-1,"Error")</f>
        <v>Error</v>
      </c>
      <c r="DQ31" s="25">
        <f ca="1">IFERROR((1+'US Inflation'!$C32)*(1+('Black Market End of Year'!DQ31-'Black Market End of Year'!DQ30)/'Black Market End of Year'!DQ30)-1,"Error")</f>
        <v>0.28705060611675393</v>
      </c>
      <c r="DR31" s="25" t="str">
        <f ca="1">IFERROR((1+'US Inflation'!$C32)*(1+('Black Market End of Year'!DR31-'Black Market End of Year'!DR30)/'Black Market End of Year'!DR30)-1,"Error")</f>
        <v>Error</v>
      </c>
      <c r="DS31" s="25">
        <f ca="1">IFERROR((1+'US Inflation'!$C32)*(1+('Black Market End of Year'!DS31-'Black Market End of Year'!DS30)/'Black Market End of Year'!DS30)-1,"Error")</f>
        <v>0.12337662337662336</v>
      </c>
      <c r="DT31" s="25">
        <f ca="1">IFERROR((1+'US Inflation'!$C32)*(1+('Black Market End of Year'!DT31-'Black Market End of Year'!DT30)/'Black Market End of Year'!DT30)-1,"Error")</f>
        <v>0.12337662337662336</v>
      </c>
      <c r="DU31" s="25" t="str">
        <f ca="1">IFERROR((1+'US Inflation'!$C32)*(1+('Black Market End of Year'!DU31-'Black Market End of Year'!DU30)/'Black Market End of Year'!DU30)-1,"Error")</f>
        <v>Error</v>
      </c>
      <c r="DV31" s="25" t="str">
        <f ca="1">IFERROR((1+'US Inflation'!$C32)*(1+('Black Market End of Year'!DV31-'Black Market End of Year'!DV30)/'Black Market End of Year'!DV30)-1,"Error")</f>
        <v>Error</v>
      </c>
      <c r="DW31" s="25">
        <f ca="1">IFERROR((1+'US Inflation'!$C32)*(1+('Black Market End of Year'!DW31-'Black Market End of Year'!DW30)/'Black Market End of Year'!DW30)-1,"Error")</f>
        <v>0.26902821316614411</v>
      </c>
      <c r="DX31" s="25" t="str">
        <f ca="1">IFERROR((1+'US Inflation'!$C32)*(1+('Black Market End of Year'!DX31-'Black Market End of Year'!DX30)/'Black Market End of Year'!DX30)-1,"Error")</f>
        <v>Error</v>
      </c>
      <c r="DY31" s="25" t="str">
        <f ca="1">IFERROR((1+'US Inflation'!$C32)*(1+('Black Market End of Year'!DY31-'Black Market End of Year'!DY30)/'Black Market End of Year'!DY30)-1,"Error")</f>
        <v>Error</v>
      </c>
      <c r="DZ31" s="25" t="str">
        <f ca="1">IFERROR((1+'US Inflation'!$C32)*(1+('Black Market End of Year'!DZ31-'Black Market End of Year'!DZ30)/'Black Market End of Year'!DZ30)-1,"Error")</f>
        <v>Error</v>
      </c>
      <c r="EA31" s="25">
        <f ca="1">IFERROR((1+'US Inflation'!$C32)*(1+('Black Market End of Year'!EA31-'Black Market End of Year'!EA30)/'Black Market End of Year'!EA30)-1,"Error")</f>
        <v>0.40422077922077926</v>
      </c>
      <c r="EB31" s="25">
        <f ca="1">IFERROR((1+'US Inflation'!$C32)*(1+('Black Market End of Year'!EB31-'Black Market End of Year'!EB30)/'Black Market End of Year'!EB30)-1,"Error")</f>
        <v>0.22249809014514876</v>
      </c>
      <c r="EC31" s="25" t="str">
        <f ca="1">IFERROR((1+'US Inflation'!$C32)*(1+('Black Market End of Year'!EC31-'Black Market End of Year'!EC30)/'Black Market End of Year'!EC30)-1,"Error")</f>
        <v>Error</v>
      </c>
      <c r="ED31" s="25">
        <f ca="1">IFERROR((1+'US Inflation'!$C32)*(1+('Black Market End of Year'!ED31-'Black Market End of Year'!ED30)/'Black Market End of Year'!ED30)-1,"Error")</f>
        <v>0.44291486291486293</v>
      </c>
      <c r="EE31" s="25" t="str">
        <f ca="1">IFERROR((1+'US Inflation'!$C32)*(1+('Black Market End of Year'!EE31-'Black Market End of Year'!EE30)/'Black Market End of Year'!EE30)-1,"Error")</f>
        <v>Error</v>
      </c>
      <c r="EF31" s="25" t="str">
        <f ca="1">IFERROR((1+'US Inflation'!$C32)*(1+('Black Market End of Year'!EF31-'Black Market End of Year'!EF30)/'Black Market End of Year'!EF30)-1,"Error")</f>
        <v>Error</v>
      </c>
      <c r="EG31" s="25" t="str">
        <f ca="1">IFERROR((1+'US Inflation'!$C32)*(1+('Black Market End of Year'!EG31-'Black Market End of Year'!EG30)/'Black Market End of Year'!EG30)-1,"Error")</f>
        <v>Error</v>
      </c>
      <c r="EH31" s="25">
        <f ca="1">IFERROR((1+'US Inflation'!$C32)*(1+('Black Market End of Year'!EH31-'Black Market End of Year'!EH30)/'Black Market End of Year'!EH30)-1,"Error")</f>
        <v>-0.15746753246753253</v>
      </c>
      <c r="EI31" s="25" t="str">
        <f ca="1">IFERROR((1+'US Inflation'!$C32)*(1+('Black Market End of Year'!EI31-'Black Market End of Year'!EI30)/'Black Market End of Year'!EI30)-1,"Error")</f>
        <v>Error</v>
      </c>
      <c r="EJ31" s="25" t="str">
        <f ca="1">IFERROR((1+'US Inflation'!$C32)*(1+('Black Market End of Year'!EJ31-'Black Market End of Year'!EJ30)/'Black Market End of Year'!EJ30)-1,"Error")</f>
        <v>Error</v>
      </c>
      <c r="EK31" s="25">
        <f ca="1">IFERROR((1+'US Inflation'!$C32)*(1+('Black Market End of Year'!EK31-'Black Market End of Year'!EK30)/'Black Market End of Year'!EK30)-1,"Error")</f>
        <v>0.12337662337662336</v>
      </c>
      <c r="EL31" s="25" t="str">
        <f ca="1">IFERROR((1+'US Inflation'!$C32)*(1+('Black Market End of Year'!EL31-'Black Market End of Year'!EL30)/'Black Market End of Year'!EL30)-1,"Error")</f>
        <v>Error</v>
      </c>
      <c r="EM31" s="25" t="str">
        <f ca="1">IFERROR((1+'US Inflation'!$C32)*(1+('Black Market End of Year'!EM31-'Black Market End of Year'!EM30)/'Black Market End of Year'!EM30)-1,"Error")</f>
        <v>Error</v>
      </c>
      <c r="EN31" s="25" t="str">
        <f ca="1">IFERROR((1+'US Inflation'!$C32)*(1+('Black Market End of Year'!EN31-'Black Market End of Year'!EN30)/'Black Market End of Year'!EN30)-1,"Error")</f>
        <v>Error</v>
      </c>
      <c r="EO31" s="25" t="str">
        <f ca="1">IFERROR((1+'US Inflation'!$C32)*(1+('Black Market End of Year'!EO31-'Black Market End of Year'!EO30)/'Black Market End of Year'!EO30)-1,"Error")</f>
        <v>Error</v>
      </c>
      <c r="EP31" s="25" t="str">
        <f ca="1">IFERROR((1+'US Inflation'!$C32)*(1+('Black Market End of Year'!EP31-'Black Market End of Year'!EP30)/'Black Market End of Year'!EP30)-1,"Error")</f>
        <v>Error</v>
      </c>
      <c r="EQ31" s="25" t="str">
        <f ca="1">IFERROR((1+'US Inflation'!$C32)*(1+('Black Market End of Year'!EQ31-'Black Market End of Year'!EQ30)/'Black Market End of Year'!EQ30)-1,"Error")</f>
        <v>Error</v>
      </c>
      <c r="ER31" s="25">
        <f ca="1">IFERROR((1+'US Inflation'!$C32)*(1+('Black Market End of Year'!ER31-'Black Market End of Year'!ER30)/'Black Market End of Year'!ER30)-1,"Error")</f>
        <v>0.1692838411588411</v>
      </c>
      <c r="ES31" s="25">
        <f ca="1">IFERROR((1+'US Inflation'!$C32)*(1+('Black Market End of Year'!ES31-'Black Market End of Year'!ES30)/'Black Market End of Year'!ES30)-1,"Error")</f>
        <v>2.4155844155844157</v>
      </c>
      <c r="ET31" s="25">
        <f ca="1">IFERROR((1+'US Inflation'!$C32)*(1+('Black Market End of Year'!ET31-'Black Market End of Year'!ET30)/'Black Market End of Year'!ET30)-1,"Error")</f>
        <v>0.60945304695304725</v>
      </c>
      <c r="EU31" s="25" t="str">
        <f ca="1">IFERROR((1+'US Inflation'!$C32)*(1+('Black Market End of Year'!EU31-'Black Market End of Year'!EU30)/'Black Market End of Year'!EU30)-1,"Error")</f>
        <v>Error</v>
      </c>
      <c r="EV31" s="25" t="str">
        <f ca="1">IFERROR((1+'US Inflation'!$C32)*(1+('Black Market End of Year'!EV31-'Black Market End of Year'!EV30)/'Black Market End of Year'!EV30)-1,"Error")</f>
        <v>Error</v>
      </c>
      <c r="EW31" s="25">
        <f ca="1">IFERROR((1+'US Inflation'!$C32)*(1+('Black Market End of Year'!EW31-'Black Market End of Year'!EW30)/'Black Market End of Year'!EW30)-1,"Error")</f>
        <v>0.70208579299488383</v>
      </c>
      <c r="EX31" s="25">
        <f ca="1">IFERROR((1+'US Inflation'!$C32)*(1+('Black Market End of Year'!EX31-'Black Market End of Year'!EX30)/'Black Market End of Year'!EX30)-1,"Error")</f>
        <v>0.21324675324675324</v>
      </c>
      <c r="EY31" s="25" t="str">
        <f ca="1">IFERROR((1+'US Inflation'!$C32)*(1+('Black Market End of Year'!EY31-'Black Market End of Year'!EY30)/'Black Market End of Year'!EY30)-1,"Error")</f>
        <v>Error</v>
      </c>
      <c r="EZ31" s="25" t="str">
        <f ca="1">IFERROR((1+'US Inflation'!$C32)*(1+('Black Market End of Year'!EZ31-'Black Market End of Year'!EZ30)/'Black Market End of Year'!EZ30)-1,"Error")</f>
        <v>Error</v>
      </c>
      <c r="FA31" s="25">
        <f ca="1">IFERROR((1+'US Inflation'!$C32)*(1+('Black Market End of Year'!FA31-'Black Market End of Year'!FA30)/'Black Market End of Year'!FA30)-1,"Error")</f>
        <v>0.16831168831168841</v>
      </c>
      <c r="FB31" s="25">
        <f ca="1">IFERROR((1+'US Inflation'!$C32)*(1+('Black Market End of Year'!FB31-'Black Market End of Year'!FB30)/'Black Market End of Year'!FB30)-1,"Error")</f>
        <v>0.13281676306886392</v>
      </c>
      <c r="FC31" s="25">
        <f ca="1">IFERROR((1+'US Inflation'!$C32)*(1+('Black Market End of Year'!FC31-'Black Market End of Year'!FC30)/'Black Market End of Year'!FC30)-1,"Error")</f>
        <v>0.11325611325611318</v>
      </c>
      <c r="FD31" s="25">
        <f ca="1">IFERROR((1+'US Inflation'!$C32)*(1+('Black Market End of Year'!FD31-'Black Market End of Year'!FD30)/'Black Market End of Year'!FD30)-1,"Error")</f>
        <v>0.2136479591836733</v>
      </c>
      <c r="FE31" s="25" t="str">
        <f ca="1">IFERROR((1+'US Inflation'!$C32)*(1+('Black Market End of Year'!FE31-'Black Market End of Year'!FE30)/'Black Market End of Year'!FE30)-1,"Error")</f>
        <v>Error</v>
      </c>
      <c r="FF31" s="25" t="str">
        <f ca="1">IFERROR((1+'US Inflation'!$C32)*(1+('Black Market End of Year'!FF31-'Black Market End of Year'!FF30)/'Black Market End of Year'!FF30)-1,"Error")</f>
        <v>Error</v>
      </c>
      <c r="FG31" s="25" t="str">
        <f ca="1">IFERROR((1+'US Inflation'!$C32)*(1+('Black Market End of Year'!FG31-'Black Market End of Year'!FG30)/'Black Market End of Year'!FG30)-1,"Error")</f>
        <v>Error</v>
      </c>
      <c r="FH31" s="25">
        <f ca="1">IFERROR((1+'US Inflation'!$C32)*(1+('Black Market End of Year'!FH31-'Black Market End of Year'!FH30)/'Black Market End of Year'!FH30)-1,"Error")</f>
        <v>0.1844984284008675</v>
      </c>
      <c r="FI31" s="25" t="str">
        <f ca="1">IFERROR((1+'US Inflation'!$C32)*(1+('Black Market End of Year'!FI31-'Black Market End of Year'!FI30)/'Black Market End of Year'!FI30)-1,"Error")</f>
        <v>Error</v>
      </c>
      <c r="FJ31" s="25">
        <f ca="1">IFERROR((1+'US Inflation'!$C32)*(1+('Black Market End of Year'!FJ31-'Black Market End of Year'!FJ30)/'Black Market End of Year'!FJ30)-1,"Error")</f>
        <v>7.2314049586776896E-2</v>
      </c>
      <c r="FK31" s="25" t="str">
        <f ca="1">IFERROR((1+'US Inflation'!$C32)*(1+('Black Market End of Year'!FK31-'Black Market End of Year'!FK30)/'Black Market End of Year'!FK30)-1,"Error")</f>
        <v>Error</v>
      </c>
      <c r="FL31" s="25" t="str">
        <f ca="1">IFERROR((1+'US Inflation'!$C32)*(1+('Black Market End of Year'!FL31-'Black Market End of Year'!FL30)/'Black Market End of Year'!FL30)-1,"Error")</f>
        <v>Error</v>
      </c>
      <c r="FM31" s="25" t="str">
        <f ca="1">IFERROR((1+'US Inflation'!$C32)*(1+('Black Market End of Year'!FM31-'Black Market End of Year'!FM30)/'Black Market End of Year'!FM30)-1,"Error")</f>
        <v>Error</v>
      </c>
      <c r="FN31" s="25">
        <f ca="1">IFERROR((1+'US Inflation'!$C32)*(1+('Black Market End of Year'!FN31-'Black Market End of Year'!FN30)/'Black Market End of Year'!FN30)-1,"Error")</f>
        <v>0.13134383347149292</v>
      </c>
      <c r="FO31" s="25">
        <f ca="1">IFERROR((1+'US Inflation'!$C32)*(1+('Black Market End of Year'!FO31-'Black Market End of Year'!FO30)/'Black Market End of Year'!FO30)-1,"Error")</f>
        <v>0.33281972265023141</v>
      </c>
      <c r="FP31" s="25">
        <f ca="1">IFERROR((1+'US Inflation'!$C32)*(1+('Black Market End of Year'!FP31-'Black Market End of Year'!FP30)/'Black Market End of Year'!FP30)-1,"Error")</f>
        <v>0.28170487230889907</v>
      </c>
      <c r="FQ31" s="25" t="str">
        <f ca="1">IFERROR((1+'US Inflation'!$C32)*(1+('Black Market End of Year'!FQ31-'Black Market End of Year'!FQ30)/'Black Market End of Year'!FQ30)-1,"Error")</f>
        <v>Error</v>
      </c>
      <c r="FR31" s="25">
        <f ca="1">IFERROR((1+'US Inflation'!$C32)*(1+('Black Market End of Year'!FR31-'Black Market End of Year'!FR30)/'Black Market End of Year'!FR30)-1,"Error")</f>
        <v>0.64676800472255014</v>
      </c>
      <c r="FS31" s="25">
        <f ca="1">IFERROR((1+'US Inflation'!$C32)*(1+('Black Market End of Year'!FS31-'Black Market End of Year'!FS30)/'Black Market End of Year'!FS30)-1,"Error")</f>
        <v>0.73270319424165553</v>
      </c>
      <c r="FT31" s="25" t="str">
        <f ca="1">IFERROR((1+'US Inflation'!$C32)*(1+('Black Market End of Year'!FT31-'Black Market End of Year'!FT30)/'Black Market End of Year'!FT30)-1,"Error")</f>
        <v>Error</v>
      </c>
      <c r="FU31" s="25">
        <f ca="1">IFERROR((1+'US Inflation'!$C32)*(1+('Black Market End of Year'!FU31-'Black Market End of Year'!FU30)/'Black Market End of Year'!FU30)-1,"Error")</f>
        <v>8.9590860267551919E-2</v>
      </c>
      <c r="FV31" s="25" t="str">
        <f ca="1">IFERROR((1+'US Inflation'!$C32)*(1+('Black Market End of Year'!FV31-'Black Market End of Year'!FV30)/'Black Market End of Year'!FV30)-1,"Error")</f>
        <v>Error</v>
      </c>
      <c r="FW31" s="25">
        <f ca="1">IFERROR((1+'US Inflation'!$C32)*(1+('Black Market End of Year'!FW31-'Black Market End of Year'!FW30)/'Black Market End of Year'!FW30)-1,"Error")</f>
        <v>0.34494225497685727</v>
      </c>
      <c r="FX31" s="25">
        <f ca="1">IFERROR((1+'US Inflation'!$C32)*(1+('Black Market End of Year'!FX31-'Black Market End of Year'!FX30)/'Black Market End of Year'!FX30)-1,"Error")</f>
        <v>0.3473177149647737</v>
      </c>
      <c r="FY31" s="25" t="str">
        <f ca="1">IFERROR((1+'US Inflation'!$C32)*(1+('Black Market End of Year'!FY31-'Black Market End of Year'!FY30)/'Black Market End of Year'!FY30)-1,"Error")</f>
        <v>Error</v>
      </c>
      <c r="FZ31" s="25" t="str">
        <f ca="1">IFERROR((1+'US Inflation'!$C32)*(1+('Black Market End of Year'!FZ31-'Black Market End of Year'!FZ30)/'Black Market End of Year'!FZ30)-1,"Error")</f>
        <v>Error</v>
      </c>
      <c r="GA31" s="25" t="str">
        <f ca="1">IFERROR((1+'US Inflation'!$C32)*(1+('Black Market End of Year'!GA31-'Black Market End of Year'!GA30)/'Black Market End of Year'!GA30)-1,"Error")</f>
        <v>Error</v>
      </c>
      <c r="GB31" s="25" t="str">
        <f ca="1">IFERROR((1+'US Inflation'!$C32)*(1+('Black Market End of Year'!GB31-'Black Market End of Year'!GB30)/'Black Market End of Year'!GB30)-1,"Error")</f>
        <v>Error</v>
      </c>
      <c r="GC31" s="25" t="str">
        <f ca="1">IFERROR((1+'US Inflation'!$C32)*(1+('Black Market End of Year'!GC31-'Black Market End of Year'!GC30)/'Black Market End of Year'!GC30)-1,"Error")</f>
        <v>Error</v>
      </c>
      <c r="GD31" s="25" t="str">
        <f ca="1">IFERROR((1+'US Inflation'!$C32)*(1+('Black Market End of Year'!GD31-'Black Market End of Year'!GD30)/'Black Market End of Year'!GD30)-1,"Error")</f>
        <v>Error</v>
      </c>
      <c r="GE31" s="25" t="str">
        <f ca="1">IFERROR((1+'US Inflation'!$C32)*(1+('Black Market End of Year'!GE31-'Black Market End of Year'!GE30)/'Black Market End of Year'!GE30)-1,"Error")</f>
        <v>Error</v>
      </c>
      <c r="GF31" s="25" t="str">
        <f ca="1">IFERROR((1+'US Inflation'!$C32)*(1+('Black Market End of Year'!GF31-'Black Market End of Year'!GF30)/'Black Market End of Year'!GF30)-1,"Error")</f>
        <v>Error</v>
      </c>
      <c r="GG31" s="25" t="str">
        <f ca="1">IFERROR((1+'US Inflation'!$C32)*(1+('Black Market End of Year'!GG31-'Black Market End of Year'!GG30)/'Black Market End of Year'!GG30)-1,"Error")</f>
        <v>Error</v>
      </c>
      <c r="GH31" s="25">
        <f ca="1">IFERROR((1+'US Inflation'!$C32)*(1+('Black Market End of Year'!GH31-'Black Market End of Year'!GH30)/'Black Market End of Year'!GH30)-1,"Error")</f>
        <v>0.11390996643805629</v>
      </c>
      <c r="GI31" s="25">
        <f ca="1">IFERROR((1+'US Inflation'!$C32)*(1+('Black Market End of Year'!GI31-'Black Market End of Year'!GI30)/'Black Market End of Year'!GI30)-1,"Error")</f>
        <v>0.11325611325611318</v>
      </c>
      <c r="GJ31" s="25">
        <f ca="1">IFERROR((1+'US Inflation'!$C32)*(1+('Black Market End of Year'!GJ31-'Black Market End of Year'!GJ30)/'Black Market End of Year'!GJ30)-1,"Error")</f>
        <v>0.24093929326487462</v>
      </c>
      <c r="GK31" s="25" t="str">
        <f ca="1">IFERROR((1+'US Inflation'!$C32)*(1+('Black Market End of Year'!GK31-'Black Market End of Year'!GK30)/'Black Market End of Year'!GK30)-1,"Error")</f>
        <v>Error</v>
      </c>
      <c r="GL31" s="25" t="str">
        <f ca="1">IFERROR((1+'US Inflation'!$C32)*(1+('Black Market End of Year'!GL31-'Black Market End of Year'!GL30)/'Black Market End of Year'!GL30)-1,"Error")</f>
        <v>Error</v>
      </c>
      <c r="GM31" s="25">
        <f ca="1">IFERROR((1+'US Inflation'!$C32)*(1+('Black Market End of Year'!GM31-'Black Market End of Year'!GM30)/'Black Market End of Year'!GM30)-1,"Error")</f>
        <v>0.1655032467532469</v>
      </c>
      <c r="GN31" s="25" t="str">
        <f ca="1">IFERROR((1+'US Inflation'!$C32)*(1+('Black Market End of Year'!GN31-'Black Market End of Year'!GN30)/'Black Market End of Year'!GN30)-1,"Error")</f>
        <v>Error</v>
      </c>
      <c r="GO31" s="25" t="str">
        <f ca="1">IFERROR((1+'US Inflation'!$C32)*(1+('Black Market End of Year'!GO31-'Black Market End of Year'!GO30)/'Black Market End of Year'!GO30)-1,"Error")</f>
        <v>Error</v>
      </c>
      <c r="GP31" s="25" t="str">
        <f ca="1">IFERROR((1+'US Inflation'!$C32)*(1+('Black Market End of Year'!GP31-'Black Market End of Year'!GP30)/'Black Market End of Year'!GP30)-1,"Error")</f>
        <v>Error</v>
      </c>
      <c r="GQ31" s="25" t="str">
        <f ca="1">IFERROR((1+'US Inflation'!$C32)*(1+('Black Market End of Year'!GQ31-'Black Market End of Year'!GQ30)/'Black Market End of Year'!GQ30)-1,"Error")</f>
        <v>Error</v>
      </c>
      <c r="GR31" s="25" t="str">
        <f ca="1">IFERROR((1+'US Inflation'!$C32)*(1+('Black Market End of Year'!GR31-'Black Market End of Year'!GR30)/'Black Market End of Year'!GR30)-1,"Error")</f>
        <v>Error</v>
      </c>
      <c r="GS31" s="25">
        <f ca="1">IFERROR((1+'US Inflation'!$C32)*(1+('Black Market End of Year'!GS31-'Black Market End of Year'!GS30)/'Black Market End of Year'!GS30)-1,"Error")</f>
        <v>0.43542568542568505</v>
      </c>
      <c r="GT31" s="25">
        <f ca="1">IFERROR((1+'US Inflation'!$C32)*(1+('Black Market End of Year'!GT31-'Black Market End of Year'!GT30)/'Black Market End of Year'!GT30)-1,"Error")</f>
        <v>0.18465171192443908</v>
      </c>
      <c r="GU31" s="25">
        <f ca="1">IFERROR((1+'US Inflation'!$C32)*(1+('Black Market End of Year'!GU31-'Black Market End of Year'!GU30)/'Black Market End of Year'!GU30)-1,"Error")</f>
        <v>0.37404744016314284</v>
      </c>
      <c r="GV31" s="25">
        <f ca="1">IFERROR((1+'US Inflation'!$C32)*(1+('Black Market End of Year'!GV31-'Black Market End of Year'!GV30)/'Black Market End of Year'!GV30)-1,"Error")</f>
        <v>0.23413206511798079</v>
      </c>
      <c r="GW31" s="25">
        <f ca="1">IFERROR((1+'US Inflation'!$C32)*(1+('Black Market End of Year'!GW31-'Black Market End of Year'!GW30)/'Black Market End of Year'!GW30)-1,"Error")</f>
        <v>0.14727825366123226</v>
      </c>
      <c r="GX31" s="25" t="str">
        <f ca="1">IFERROR((1+'US Inflation'!$C32)*(1+('Black Market End of Year'!GX31-'Black Market End of Year'!GX30)/'Black Market End of Year'!GX30)-1,"Error")</f>
        <v>Error</v>
      </c>
      <c r="GY31" s="25" t="str">
        <f ca="1">IFERROR((1+'US Inflation'!$C32)*(1+('Black Market End of Year'!GY31-'Black Market End of Year'!GY30)/'Black Market End of Year'!GY30)-1,"Error")</f>
        <v>Error</v>
      </c>
      <c r="GZ31" s="25">
        <f ca="1">IFERROR((1+'US Inflation'!$C32)*(1+('Black Market End of Year'!GZ31-'Black Market End of Year'!GZ30)/'Black Market End of Year'!GZ30)-1,"Error")</f>
        <v>0.17084324126577655</v>
      </c>
      <c r="HA31" s="25">
        <f ca="1">IFERROR((1+'US Inflation'!$C32)*(1+('Black Market End of Year'!HA31-'Black Market End of Year'!HA30)/'Black Market End of Year'!HA30)-1,"Error")</f>
        <v>0.15861981156098803</v>
      </c>
      <c r="HB31" s="25">
        <f ca="1">IFERROR((1+'US Inflation'!$C32)*(1+('Black Market End of Year'!HB31-'Black Market End of Year'!HB30)/'Black Market End of Year'!HB30)-1,"Error")</f>
        <v>9.4198009782425318E-2</v>
      </c>
      <c r="HC31" s="25">
        <f ca="1">IFERROR((1+'US Inflation'!$C32)*(1+('Black Market End of Year'!HC31-'Black Market End of Year'!HC30)/'Black Market End of Year'!HC30)-1,"Error")</f>
        <v>0.23029108822212296</v>
      </c>
      <c r="HD31" s="25" t="str">
        <f ca="1">IFERROR((1+'US Inflation'!$C32)*(1+('Black Market End of Year'!HD31-'Black Market End of Year'!HD30)/'Black Market End of Year'!HD30)-1,"Error")</f>
        <v>Error</v>
      </c>
      <c r="HE31" s="25">
        <f ca="1">IFERROR((1+'US Inflation'!$C32)*(1+('Black Market End of Year'!HE31-'Black Market End of Year'!HE30)/'Black Market End of Year'!HE30)-1,"Error")</f>
        <v>1.006029684601113</v>
      </c>
      <c r="HF31" s="25">
        <f ca="1">IFERROR((1+'US Inflation'!$C32)*(1+('Black Market End of Year'!HF31-'Black Market End of Year'!HF30)/'Black Market End of Year'!HF30)-1,"Error")</f>
        <v>0.10177322677322653</v>
      </c>
      <c r="HG31" s="25" t="str">
        <f ca="1">IFERROR((1+'US Inflation'!$C32)*(1+('Black Market End of Year'!HG31-'Black Market End of Year'!HG30)/'Black Market End of Year'!HG30)-1,"Error")</f>
        <v>Error</v>
      </c>
      <c r="HH31" s="25">
        <f ca="1">IFERROR((1+'US Inflation'!$C32)*(1+('Black Market End of Year'!HH31-'Black Market End of Year'!HH30)/'Black Market End of Year'!HH30)-1,"Error")</f>
        <v>0.11325611325611318</v>
      </c>
      <c r="HI31" s="25" t="str">
        <f ca="1">IFERROR((1+'US Inflation'!$C32)*(1+('Black Market End of Year'!HI31-'Black Market End of Year'!HI30)/'Black Market End of Year'!HI30)-1,"Error")</f>
        <v>Error</v>
      </c>
      <c r="HJ31" s="25" t="str">
        <f ca="1">IFERROR((1+'US Inflation'!$C32)*(1+('Black Market End of Year'!HJ31-'Black Market End of Year'!HJ30)/'Black Market End of Year'!HJ30)-1,"Error")</f>
        <v>Error</v>
      </c>
      <c r="HK31" s="25" t="str">
        <f ca="1">IFERROR((1+'US Inflation'!$C32)*(1+('Black Market End of Year'!HK31-'Black Market End of Year'!HK30)/'Black Market End of Year'!HK30)-1,"Error")</f>
        <v>Error</v>
      </c>
      <c r="HL31" s="25" t="str">
        <f ca="1">IFERROR((1+'US Inflation'!$C32)*(1+('Black Market End of Year'!HL31-'Black Market End of Year'!HL30)/'Black Market End of Year'!HL30)-1,"Error")</f>
        <v>Error</v>
      </c>
      <c r="HM31" s="25">
        <f ca="1">IFERROR((1+'US Inflation'!$C32)*(1+('Black Market End of Year'!HM31-'Black Market End of Year'!HM30)/'Black Market End of Year'!HM30)-1,"Error")</f>
        <v>0.24496562261268129</v>
      </c>
      <c r="HN31" s="25">
        <f ca="1">IFERROR((1+'US Inflation'!$C32)*(1+('Black Market End of Year'!HN31-'Black Market End of Year'!HN30)/'Black Market End of Year'!HN30)-1,"Error")</f>
        <v>0.27467313830950202</v>
      </c>
      <c r="HO31" s="25" t="str">
        <f ca="1">IFERROR((1+'US Inflation'!$C32)*(1+('Black Market End of Year'!HO31-'Black Market End of Year'!HO30)/'Black Market End of Year'!HO30)-1,"Error")</f>
        <v>Error</v>
      </c>
      <c r="HP31" s="25" t="str">
        <f ca="1">IFERROR((1+'US Inflation'!$C32)*(1+('Black Market End of Year'!HP31-'Black Market End of Year'!HP30)/'Black Market End of Year'!HP30)-1,"Error")</f>
        <v>Error</v>
      </c>
      <c r="HQ31" s="25" t="str">
        <f ca="1">IFERROR((1+'US Inflation'!$C32)*(1+('Black Market End of Year'!HQ31-'Black Market End of Year'!HQ30)/'Black Market End of Year'!HQ30)-1,"Error")</f>
        <v>Error</v>
      </c>
      <c r="HR31" s="25">
        <f ca="1">IFERROR((1+'US Inflation'!$C32)*(1+('Black Market End of Year'!HR31-'Black Market End of Year'!HR30)/'Black Market End of Year'!HR30)-1,"Error")</f>
        <v>1.4339826839826841</v>
      </c>
      <c r="HS31" s="25" t="str">
        <f ca="1">IFERROR((1+'US Inflation'!$C32)*(1+('Black Market End of Year'!HS31-'Black Market End of Year'!HS30)/'Black Market End of Year'!HS30)-1,"Error")</f>
        <v>Error</v>
      </c>
      <c r="HT31" s="25">
        <f ca="1">IFERROR((1+'US Inflation'!$C32)*(1+('Black Market End of Year'!HT31-'Black Market End of Year'!HT30)/'Black Market End of Year'!HT30)-1,"Error")</f>
        <v>0.11211470234026621</v>
      </c>
      <c r="HU31" s="25">
        <f ca="1">IFERROR((1+'US Inflation'!$C32)*(1+('Black Market End of Year'!HU31-'Black Market End of Year'!HU30)/'Black Market End of Year'!HU30)-1,"Error")</f>
        <v>0.29577600617204558</v>
      </c>
      <c r="HV31" s="25">
        <f ca="1">IFERROR((1+'US Inflation'!$C32)*(1+('Black Market End of Year'!HV31-'Black Market End of Year'!HV30)/'Black Market End of Year'!HV30)-1,"Error")</f>
        <v>0.12337662337662336</v>
      </c>
      <c r="HW31" s="25">
        <f ca="1">IFERROR((1+'US Inflation'!$C32)*(1+('Black Market End of Year'!HW31-'Black Market End of Year'!HW30)/'Black Market End of Year'!HW30)-1,"Error")</f>
        <v>0.31894421368105585</v>
      </c>
      <c r="HX31" s="25" t="str">
        <f ca="1">IFERROR((1+'US Inflation'!$C32)*(1+('Black Market End of Year'!HX31-'Black Market End of Year'!HX30)/'Black Market End of Year'!HX30)-1,"Error")</f>
        <v>Error</v>
      </c>
      <c r="HY31" s="25" t="str">
        <f ca="1">IFERROR((1+'US Inflation'!$C32)*(1+('Black Market End of Year'!HY31-'Black Market End of Year'!HY30)/'Black Market End of Year'!HY30)-1,"Error")</f>
        <v>Error</v>
      </c>
      <c r="HZ31" s="25" t="str">
        <f ca="1">IFERROR((1+'US Inflation'!$C32)*(1+('Black Market End of Year'!HZ31-'Black Market End of Year'!HZ30)/'Black Market End of Year'!HZ30)-1,"Error")</f>
        <v>Error</v>
      </c>
      <c r="IA31" s="25">
        <f ca="1">IFERROR((1+'US Inflation'!$C32)*(1+('Black Market End of Year'!IA31-'Black Market End of Year'!IA30)/'Black Market End of Year'!IA30)-1,"Error")</f>
        <v>0.12337662337662336</v>
      </c>
      <c r="IB31" s="25" t="str">
        <f ca="1">IFERROR((1+'US Inflation'!$C32)*(1+('Black Market End of Year'!IB31-'Black Market End of Year'!IB30)/'Black Market End of Year'!IB30)-1,"Error")</f>
        <v>Error</v>
      </c>
      <c r="IC31" s="25" t="str">
        <f ca="1">IFERROR((1+'US Inflation'!$C32)*(1+('Black Market End of Year'!IC31-'Black Market End of Year'!IC30)/'Black Market End of Year'!IC30)-1,"Error")</f>
        <v>Error</v>
      </c>
      <c r="ID31" s="25" t="str">
        <f ca="1">IFERROR((1+'US Inflation'!$C32)*(1+('Black Market End of Year'!ID31-'Black Market End of Year'!ID30)/'Black Market End of Year'!ID30)-1,"Error")</f>
        <v>Error</v>
      </c>
      <c r="IE31" s="25" t="str">
        <f ca="1">IFERROR((1+'US Inflation'!$C32)*(1+('Black Market End of Year'!IE31-'Black Market End of Year'!IE30)/'Black Market End of Year'!IE30)-1,"Error")</f>
        <v>Error</v>
      </c>
      <c r="IF31" s="25" t="str">
        <f ca="1">IFERROR((1+'US Inflation'!$C32)*(1+('Black Market End of Year'!IF31-'Black Market End of Year'!IF30)/'Black Market End of Year'!IF30)-1,"Error")</f>
        <v>Error</v>
      </c>
      <c r="IG31" s="25">
        <f ca="1">IFERROR((1+'US Inflation'!$C32)*(1+('Black Market End of Year'!IG31-'Black Market End of Year'!IG30)/'Black Market End of Year'!IG30)-1,"Error")</f>
        <v>0.74555444555444539</v>
      </c>
      <c r="IH31" s="25">
        <f ca="1">IFERROR((1+'US Inflation'!$C32)*(1+('Black Market End of Year'!IH31-'Black Market End of Year'!IH30)/'Black Market End of Year'!IH30)-1,"Error")</f>
        <v>0.54464285714285698</v>
      </c>
    </row>
    <row r="32" spans="1:242" x14ac:dyDescent="0.25">
      <c r="A32" t="str">
        <f t="shared" ca="1" si="4"/>
        <v>1976</v>
      </c>
      <c r="B32" s="25">
        <f ca="1">IFERROR((1+'US Inflation'!$C33)*(1+('Black Market End of Year'!B32-'Black Market End of Year'!B31)/'Black Market End of Year'!B31)-1,"Error")</f>
        <v>-9.7417404677308195E-2</v>
      </c>
      <c r="C32" s="25">
        <f ca="1">IFERROR((1+'US Inflation'!$C33)*(1+('Black Market End of Year'!C32-'Black Market End of Year'!C31)/'Black Market End of Year'!C31)-1,"Error")</f>
        <v>0.1304706853839801</v>
      </c>
      <c r="D32" s="25">
        <f ca="1">IFERROR((1+'US Inflation'!$C33)*(1+('Black Market End of Year'!D32-'Black Market End of Year'!D31)/'Black Market End of Year'!D31)-1,"Error")</f>
        <v>0.35331023588123345</v>
      </c>
      <c r="E32" s="25">
        <f>IFERROR((1+'US Inflation'!$C33)*(1+('Black Market End of Year'!E32-'Black Market End of Year'!E31)/'Black Market End of Year'!E31)-1,"Error")</f>
        <v>6.9364161849710948E-2</v>
      </c>
      <c r="F32" s="25" t="str">
        <f ca="1">IFERROR((1+'US Inflation'!$C33)*(1+('Black Market End of Year'!F32-'Black Market End of Year'!F31)/'Black Market End of Year'!F31)-1,"Error")</f>
        <v>Error</v>
      </c>
      <c r="G32" s="25">
        <f ca="1">IFERROR((1+'US Inflation'!$C33)*(1+('Black Market End of Year'!G32-'Black Market End of Year'!G31)/'Black Market End of Year'!G31)-1,"Error")</f>
        <v>0.21980702872590596</v>
      </c>
      <c r="H32" s="25">
        <f ca="1">IFERROR((1+'US Inflation'!$C33)*(1+('Black Market End of Year'!H32-'Black Market End of Year'!H31)/'Black Market End of Year'!H31)-1,"Error")</f>
        <v>-1.417991329479773E-2</v>
      </c>
      <c r="I32" s="25">
        <f ca="1">IFERROR((1+'US Inflation'!$C33)*(1+('Black Market End of Year'!I32-'Black Market End of Year'!I31)/'Black Market End of Year'!I31)-1,"Error")</f>
        <v>-1.417991329479773E-2</v>
      </c>
      <c r="J32" s="25">
        <f ca="1">IFERROR((1+'US Inflation'!$C33)*(1+('Black Market End of Year'!J32-'Black Market End of Year'!J31)/'Black Market End of Year'!J31)-1,"Error")</f>
        <v>1.2016320979258754</v>
      </c>
      <c r="K32" s="25" t="str">
        <f ca="1">IFERROR((1+'US Inflation'!$C33)*(1+('Black Market End of Year'!K32-'Black Market End of Year'!K31)/'Black Market End of Year'!K31)-1,"Error")</f>
        <v>Error</v>
      </c>
      <c r="L32" s="25" t="str">
        <f ca="1">IFERROR((1+'US Inflation'!$C33)*(1+('Black Market End of Year'!L32-'Black Market End of Year'!L31)/'Black Market End of Year'!L31)-1,"Error")</f>
        <v>Error</v>
      </c>
      <c r="M32" s="25">
        <f ca="1">IFERROR((1+'US Inflation'!$C33)*(1+('Black Market End of Year'!M32-'Black Market End of Year'!M31)/'Black Market End of Year'!M31)-1,"Error")</f>
        <v>0.27305257363060798</v>
      </c>
      <c r="N32" s="25">
        <f ca="1">IFERROR((1+'US Inflation'!$C33)*(1+('Black Market End of Year'!N32-'Black Market End of Year'!N31)/'Black Market End of Year'!N31)-1,"Error")</f>
        <v>-3.1519249645544756E-2</v>
      </c>
      <c r="O32" s="25" t="str">
        <f ca="1">IFERROR((1+'US Inflation'!$C33)*(1+('Black Market End of Year'!O32-'Black Market End of Year'!O31)/'Black Market End of Year'!O31)-1,"Error")</f>
        <v>Error</v>
      </c>
      <c r="P32" s="25">
        <f ca="1">IFERROR((1+'US Inflation'!$C33)*(1+('Black Market End of Year'!P32-'Black Market End of Year'!P31)/'Black Market End of Year'!P31)-1,"Error")</f>
        <v>6.9364161849710948E-2</v>
      </c>
      <c r="Q32" s="25">
        <f ca="1">IFERROR((1+'US Inflation'!$C33)*(1+('Black Market End of Year'!Q32-'Black Market End of Year'!Q31)/'Black Market End of Year'!Q31)-1,"Error")</f>
        <v>6.9364161849710948E-2</v>
      </c>
      <c r="R32" s="25">
        <f ca="1">IFERROR((1+'US Inflation'!$C33)*(1+('Black Market End of Year'!R32-'Black Market End of Year'!R31)/'Black Market End of Year'!R31)-1,"Error")</f>
        <v>-1.2931424655193702E-5</v>
      </c>
      <c r="S32" s="25">
        <f ca="1">IFERROR((1+'US Inflation'!$C33)*(1+('Black Market End of Year'!S32-'Black Market End of Year'!S31)/'Black Market End of Year'!S31)-1,"Error")</f>
        <v>5.1084432587322759E-2</v>
      </c>
      <c r="T32" s="25" t="str">
        <f ca="1">IFERROR((1+'US Inflation'!$C33)*(1+('Black Market End of Year'!T32-'Black Market End of Year'!T31)/'Black Market End of Year'!T31)-1,"Error")</f>
        <v>Error</v>
      </c>
      <c r="U32" s="25">
        <f ca="1">IFERROR((1+'US Inflation'!$C33)*(1+('Black Market End of Year'!U32-'Black Market End of Year'!U31)/'Black Market End of Year'!U31)-1,"Error")</f>
        <v>-5.4676858145066287E-2</v>
      </c>
      <c r="V32" s="25">
        <f ca="1">IFERROR((1+'US Inflation'!$C33)*(1+('Black Market End of Year'!V32-'Black Market End of Year'!V31)/'Black Market End of Year'!V31)-1,"Error")</f>
        <v>-0.23848309686459979</v>
      </c>
      <c r="W32" s="25">
        <f ca="1">IFERROR((1+'US Inflation'!$C33)*(1+('Black Market End of Year'!W32-'Black Market End of Year'!W31)/'Black Market End of Year'!W31)-1,"Error")</f>
        <v>0.20060430898581183</v>
      </c>
      <c r="X32" s="25">
        <f ca="1">IFERROR((1+'US Inflation'!$C33)*(1+('Black Market End of Year'!X32-'Black Market End of Year'!X31)/'Black Market End of Year'!X31)-1,"Error")</f>
        <v>-1</v>
      </c>
      <c r="Y32" s="25" t="str">
        <f ca="1">IFERROR((1+'US Inflation'!$C33)*(1+('Black Market End of Year'!Y32-'Black Market End of Year'!Y31)/'Black Market End of Year'!Y31)-1,"Error")</f>
        <v>Error</v>
      </c>
      <c r="Z32" s="25">
        <f ca="1">IFERROR((1+'US Inflation'!$C33)*(1+('Black Market End of Year'!Z32-'Black Market End of Year'!Z31)/'Black Market End of Year'!Z31)-1,"Error")</f>
        <v>7.9548582438755844E-2</v>
      </c>
      <c r="AA32" s="25" t="str">
        <f ca="1">IFERROR((1+'US Inflation'!$C33)*(1+('Black Market End of Year'!AA32-'Black Market End of Year'!AA31)/'Black Market End of Year'!AA31)-1,"Error")</f>
        <v>Error</v>
      </c>
      <c r="AB32" s="25" t="str">
        <f ca="1">IFERROR((1+'US Inflation'!$C33)*(1+('Black Market End of Year'!AB32-'Black Market End of Year'!AB31)/'Black Market End of Year'!AB31)-1,"Error")</f>
        <v>Error</v>
      </c>
      <c r="AC32" s="25">
        <f ca="1">IFERROR((1+'US Inflation'!$C33)*(1+('Black Market End of Year'!AC32-'Black Market End of Year'!AC31)/'Black Market End of Year'!AC31)-1,"Error")</f>
        <v>0.2272038905360152</v>
      </c>
      <c r="AD32" s="25" t="str">
        <f ca="1">IFERROR((1+'US Inflation'!$C33)*(1+('Black Market End of Year'!AD32-'Black Market End of Year'!AD31)/'Black Market End of Year'!AD31)-1,"Error")</f>
        <v>Error</v>
      </c>
      <c r="AE32" s="25" t="str">
        <f ca="1">IFERROR((1+'US Inflation'!$C33)*(1+('Black Market End of Year'!AE32-'Black Market End of Year'!AE31)/'Black Market End of Year'!AE31)-1,"Error")</f>
        <v>Error</v>
      </c>
      <c r="AF32" s="25" t="str">
        <f ca="1">IFERROR((1+'US Inflation'!$C33)*(1+('Black Market End of Year'!AF32-'Black Market End of Year'!AF31)/'Black Market End of Year'!AF31)-1,"Error")</f>
        <v>Error</v>
      </c>
      <c r="AG32" s="25">
        <f ca="1">IFERROR((1+'US Inflation'!$C33)*(1+('Black Market End of Year'!AG32-'Black Market End of Year'!AG31)/'Black Market End of Year'!AG31)-1,"Error")</f>
        <v>-1.8748240999328813E-2</v>
      </c>
      <c r="AH32" s="25">
        <f ca="1">IFERROR((1+'US Inflation'!$C33)*(1+('Black Market End of Year'!AH32-'Black Market End of Year'!AH31)/'Black Market End of Year'!AH31)-1,"Error")</f>
        <v>0.20060430898581183</v>
      </c>
      <c r="AI32" s="25">
        <f ca="1">IFERROR((1+'US Inflation'!$C33)*(1+('Black Market End of Year'!AI32-'Black Market End of Year'!AI31)/'Black Market End of Year'!AI31)-1,"Error")</f>
        <v>-0.30015434433919441</v>
      </c>
      <c r="AJ32" s="25" t="str">
        <f ca="1">IFERROR((1+'US Inflation'!$C33)*(1+('Black Market End of Year'!AJ32-'Black Market End of Year'!AJ31)/'Black Market End of Year'!AJ31)-1,"Error")</f>
        <v>Error</v>
      </c>
      <c r="AK32" s="25">
        <f ca="1">IFERROR((1+'US Inflation'!$C33)*(1+('Black Market End of Year'!AK32-'Black Market End of Year'!AK31)/'Black Market End of Year'!AK31)-1,"Error")</f>
        <v>0.20060430898581183</v>
      </c>
      <c r="AL32" s="25">
        <f ca="1">IFERROR((1+'US Inflation'!$C33)*(1+('Black Market End of Year'!AL32-'Black Market End of Year'!AL31)/'Black Market End of Year'!AL31)-1,"Error")</f>
        <v>6.6206590505666352E-2</v>
      </c>
      <c r="AM32" s="25" t="str">
        <f ca="1">IFERROR((1+'US Inflation'!$C33)*(1+('Black Market End of Year'!AM32-'Black Market End of Year'!AM31)/'Black Market End of Year'!AM31)-1,"Error")</f>
        <v>Error</v>
      </c>
      <c r="AN32" s="25" t="str">
        <f ca="1">IFERROR((1+'US Inflation'!$C33)*(1+('Black Market End of Year'!AN32-'Black Market End of Year'!AN31)/'Black Market End of Year'!AN31)-1,"Error")</f>
        <v>Error</v>
      </c>
      <c r="AO32" s="25">
        <f ca="1">IFERROR((1+'US Inflation'!$C33)*(1+('Black Market End of Year'!AO32-'Black Market End of Year'!AO31)/'Black Market End of Year'!AO31)-1,"Error")</f>
        <v>0.20060430898581183</v>
      </c>
      <c r="AP32" s="25">
        <f ca="1">IFERROR((1+'US Inflation'!$C33)*(1+('Black Market End of Year'!AP32-'Black Market End of Year'!AP31)/'Black Market End of Year'!AP31)-1,"Error")</f>
        <v>0.20060430898581183</v>
      </c>
      <c r="AQ32" s="25">
        <f ca="1">IFERROR((1+'US Inflation'!$C33)*(1+('Black Market End of Year'!AQ32-'Black Market End of Year'!AQ31)/'Black Market End of Year'!AQ31)-1,"Error")</f>
        <v>1.2829122556342143</v>
      </c>
      <c r="AR32" s="25">
        <f ca="1">IFERROR((1+'US Inflation'!$C33)*(1+('Black Market End of Year'!AR32-'Black Market End of Year'!AR31)/'Black Market End of Year'!AR31)-1,"Error")</f>
        <v>-4.7186504659668671E-4</v>
      </c>
      <c r="AS32" s="25" t="str">
        <f ca="1">IFERROR((1+'US Inflation'!$C33)*(1+('Black Market End of Year'!AS32-'Black Market End of Year'!AS31)/'Black Market End of Year'!AS31)-1,"Error")</f>
        <v>Error</v>
      </c>
      <c r="AT32" s="25" t="str">
        <f ca="1">IFERROR((1+'US Inflation'!$C33)*(1+('Black Market End of Year'!AT32-'Black Market End of Year'!AT31)/'Black Market End of Year'!AT31)-1,"Error")</f>
        <v>Error</v>
      </c>
      <c r="AU32" s="25">
        <f ca="1">IFERROR((1+'US Inflation'!$C33)*(1+('Black Market End of Year'!AU32-'Black Market End of Year'!AU31)/'Black Market End of Year'!AU31)-1,"Error")</f>
        <v>0.16855156236910451</v>
      </c>
      <c r="AV32" s="25" t="str">
        <f ca="1">IFERROR((1+'US Inflation'!$C33)*(1+('Black Market End of Year'!AV32-'Black Market End of Year'!AV31)/'Black Market End of Year'!AV31)-1,"Error")</f>
        <v>Error</v>
      </c>
      <c r="AW32" s="25">
        <f ca="1">IFERROR((1+'US Inflation'!$C33)*(1+('Black Market End of Year'!AW32-'Black Market End of Year'!AW31)/'Black Market End of Year'!AW31)-1,"Error")</f>
        <v>0.20060430898581183</v>
      </c>
      <c r="AX32" s="25">
        <f ca="1">IFERROR((1+'US Inflation'!$C33)*(1+('Black Market End of Year'!AX32-'Black Market End of Year'!AX31)/'Black Market End of Year'!AX31)-1,"Error")</f>
        <v>1.0231213872832368</v>
      </c>
      <c r="AY32" s="25">
        <f ca="1">IFERROR((1+'US Inflation'!$C33)*(1+('Black Market End of Year'!AY32-'Black Market End of Year'!AY31)/'Black Market End of Year'!AY31)-1,"Error")</f>
        <v>0.28839055644543499</v>
      </c>
      <c r="AZ32" s="25">
        <f ca="1">IFERROR((1+'US Inflation'!$C33)*(1+('Black Market End of Year'!AZ32-'Black Market End of Year'!AZ31)/'Black Market End of Year'!AZ31)-1,"Error")</f>
        <v>0.1441046677854434</v>
      </c>
      <c r="BA32" s="25">
        <f ca="1">IFERROR((1+'US Inflation'!$C33)*(1+('Black Market End of Year'!BA32-'Black Market End of Year'!BA31)/'Black Market End of Year'!BA31)-1,"Error")</f>
        <v>0.20060430898581183</v>
      </c>
      <c r="BB32" s="25" t="str">
        <f ca="1">IFERROR((1+'US Inflation'!$C33)*(1+('Black Market End of Year'!BB32-'Black Market End of Year'!BB31)/'Black Market End of Year'!BB31)-1,"Error")</f>
        <v>Error</v>
      </c>
      <c r="BC32" s="25">
        <f ca="1">IFERROR((1+'US Inflation'!$C33)*(1+('Black Market End of Year'!BC32-'Black Market End of Year'!BC31)/'Black Market End of Year'!BC31)-1,"Error")</f>
        <v>0.29318456781825519</v>
      </c>
      <c r="BD32" s="25">
        <f ca="1">IFERROR((1+'US Inflation'!$C33)*(1+('Black Market End of Year'!BD32-'Black Market End of Year'!BD31)/'Black Market End of Year'!BD31)-1,"Error")</f>
        <v>0.16657908565422996</v>
      </c>
      <c r="BE32" s="25" t="str">
        <f ca="1">IFERROR((1+'US Inflation'!$C33)*(1+('Black Market End of Year'!BE32-'Black Market End of Year'!BE31)/'Black Market End of Year'!BE31)-1,"Error")</f>
        <v>Error</v>
      </c>
      <c r="BF32" s="25">
        <f ca="1">IFERROR((1+'US Inflation'!$C33)*(1+('Black Market End of Year'!BF32-'Black Market End of Year'!BF31)/'Black Market End of Year'!BF31)-1,"Error")</f>
        <v>1.720005639362765E-2</v>
      </c>
      <c r="BG32" s="25">
        <f ca="1">IFERROR((1+'US Inflation'!$C33)*(1+('Black Market End of Year'!BG32-'Black Market End of Year'!BG31)/'Black Market End of Year'!BG31)-1,"Error")</f>
        <v>2.2060260813716592E-3</v>
      </c>
      <c r="BH32" s="25" t="str">
        <f ca="1">IFERROR((1+'US Inflation'!$C33)*(1+('Black Market End of Year'!BH32-'Black Market End of Year'!BH31)/'Black Market End of Year'!BH31)-1,"Error")</f>
        <v>Error</v>
      </c>
      <c r="BI32" s="25">
        <f ca="1">IFERROR((1+'US Inflation'!$C33)*(1+('Black Market End of Year'!BI32-'Black Market End of Year'!BI31)/'Black Market End of Year'!BI31)-1,"Error")</f>
        <v>-1.417991329479773E-2</v>
      </c>
      <c r="BJ32" s="25">
        <f ca="1">IFERROR((1+'US Inflation'!$C33)*(1+('Black Market End of Year'!BJ32-'Black Market End of Year'!BJ31)/'Black Market End of Year'!BJ31)-1,"Error")</f>
        <v>0.11949060693641611</v>
      </c>
      <c r="BK32" s="25">
        <f ca="1">IFERROR((1+'US Inflation'!$C33)*(1+('Black Market End of Year'!BK32-'Black Market End of Year'!BK31)/'Black Market End of Year'!BK31)-1,"Error")</f>
        <v>0.13466884348938812</v>
      </c>
      <c r="BL32" s="25">
        <f ca="1">IFERROR((1+'US Inflation'!$C33)*(1+('Black Market End of Year'!BL32-'Black Market End of Year'!BL31)/'Black Market End of Year'!BL31)-1,"Error")</f>
        <v>0.1248126739456219</v>
      </c>
      <c r="BM32" s="25">
        <f ca="1">IFERROR((1+'US Inflation'!$C33)*(1+('Black Market End of Year'!BM32-'Black Market End of Year'!BM31)/'Black Market End of Year'!BM31)-1,"Error")</f>
        <v>0.14778420038535667</v>
      </c>
      <c r="BN32" s="25" t="str">
        <f ca="1">IFERROR((1+'US Inflation'!$C33)*(1+('Black Market End of Year'!BN32-'Black Market End of Year'!BN31)/'Black Market End of Year'!BN31)-1,"Error")</f>
        <v>Error</v>
      </c>
      <c r="BO32" s="25" t="str">
        <f ca="1">IFERROR((1+'US Inflation'!$C33)*(1+('Black Market End of Year'!BO32-'Black Market End of Year'!BO31)/'Black Market End of Year'!BO31)-1,"Error")</f>
        <v>Error</v>
      </c>
      <c r="BP32" s="25" t="str">
        <f ca="1">IFERROR((1+'US Inflation'!$C33)*(1+('Black Market End of Year'!BP32-'Black Market End of Year'!BP31)/'Black Market End of Year'!BP31)-1,"Error")</f>
        <v>Error</v>
      </c>
      <c r="BQ32" s="25">
        <f ca="1">IFERROR((1+'US Inflation'!$C33)*(1+('Black Market End of Year'!BQ32-'Black Market End of Year'!BQ31)/'Black Market End of Year'!BQ31)-1,"Error")</f>
        <v>-0.16962252583639881</v>
      </c>
      <c r="BR32" s="25" t="str">
        <f ca="1">IFERROR((1+'US Inflation'!$C33)*(1+('Black Market End of Year'!BR32-'Black Market End of Year'!BR31)/'Black Market End of Year'!BR31)-1,"Error")</f>
        <v>Error</v>
      </c>
      <c r="BS32" s="25" t="str">
        <f ca="1">IFERROR((1+'US Inflation'!$C33)*(1+('Black Market End of Year'!BS32-'Black Market End of Year'!BS31)/'Black Market End of Year'!BS31)-1,"Error")</f>
        <v>Error</v>
      </c>
      <c r="BT32" s="25" t="str">
        <f ca="1">IFERROR((1+'US Inflation'!$C33)*(1+('Black Market End of Year'!BT32-'Black Market End of Year'!BT31)/'Black Market End of Year'!BT31)-1,"Error")</f>
        <v>Error</v>
      </c>
      <c r="BU32" s="25" t="str">
        <f ca="1">IFERROR((1+'US Inflation'!$C33)*(1+('Black Market End of Year'!BU32-'Black Market End of Year'!BU31)/'Black Market End of Year'!BU31)-1,"Error")</f>
        <v>Error</v>
      </c>
      <c r="BV32" s="25">
        <f ca="1">IFERROR((1+'US Inflation'!$C33)*(1+('Black Market End of Year'!BV32-'Black Market End of Year'!BV31)/'Black Market End of Year'!BV31)-1,"Error")</f>
        <v>4.4559323043918742E-2</v>
      </c>
      <c r="BW32" s="25">
        <f ca="1">IFERROR((1+'US Inflation'!$C33)*(1+('Black Market End of Year'!BW32-'Black Market End of Year'!BW31)/'Black Market End of Year'!BW31)-1,"Error")</f>
        <v>0.20572603483725804</v>
      </c>
      <c r="BX32" s="25" t="str">
        <f ca="1">IFERROR((1+'US Inflation'!$C33)*(1+('Black Market End of Year'!BX32-'Black Market End of Year'!BX31)/'Black Market End of Year'!BX31)-1,"Error")</f>
        <v>Error</v>
      </c>
      <c r="BY32" s="25" t="str">
        <f ca="1">IFERROR((1+'US Inflation'!$C33)*(1+('Black Market End of Year'!BY32-'Black Market End of Year'!BY31)/'Black Market End of Year'!BY31)-1,"Error")</f>
        <v>Error</v>
      </c>
      <c r="BZ32" s="25">
        <f ca="1">IFERROR((1+'US Inflation'!$C33)*(1+('Black Market End of Year'!BZ32-'Black Market End of Year'!BZ31)/'Black Market End of Year'!BZ31)-1,"Error")</f>
        <v>0.20060430898581183</v>
      </c>
      <c r="CA32" s="25" t="str">
        <f ca="1">IFERROR((1+'US Inflation'!$C33)*(1+('Black Market End of Year'!CA32-'Black Market End of Year'!CA31)/'Black Market End of Year'!CA31)-1,"Error")</f>
        <v>Error</v>
      </c>
      <c r="CB32" s="25" t="str">
        <f ca="1">IFERROR((1+'US Inflation'!$C33)*(1+('Black Market End of Year'!CB32-'Black Market End of Year'!CB31)/'Black Market End of Year'!CB31)-1,"Error")</f>
        <v>Error</v>
      </c>
      <c r="CC32" s="25">
        <f ca="1">IFERROR((1+'US Inflation'!$C33)*(1+('Black Market End of Year'!CC32-'Black Market End of Year'!CC31)/'Black Market End of Year'!CC31)-1,"Error")</f>
        <v>-4.0418470735620549E-2</v>
      </c>
      <c r="CD32" s="25">
        <f ca="1">IFERROR((1+'US Inflation'!$C33)*(1+('Black Market End of Year'!CD32-'Black Market End of Year'!CD31)/'Black Market End of Year'!CD31)-1,"Error")</f>
        <v>1.4227781791907512</v>
      </c>
      <c r="CE32" s="25" t="str">
        <f ca="1">IFERROR((1+'US Inflation'!$C33)*(1+('Black Market End of Year'!CE32-'Black Market End of Year'!CE31)/'Black Market End of Year'!CE31)-1,"Error")</f>
        <v>Error</v>
      </c>
      <c r="CF32" s="25">
        <f ca="1">IFERROR((1+'US Inflation'!$C33)*(1+('Black Market End of Year'!CF32-'Black Market End of Year'!CF31)/'Black Market End of Year'!CF31)-1,"Error")</f>
        <v>0.13793185026299382</v>
      </c>
      <c r="CG32" s="25" t="str">
        <f ca="1">IFERROR((1+'US Inflation'!$C33)*(1+('Black Market End of Year'!CG32-'Black Market End of Year'!CG31)/'Black Market End of Year'!CG31)-1,"Error")</f>
        <v>Error</v>
      </c>
      <c r="CH32" s="25">
        <f ca="1">IFERROR((1+'US Inflation'!$C33)*(1+('Black Market End of Year'!CH32-'Black Market End of Year'!CH31)/'Black Market End of Year'!CH31)-1,"Error")</f>
        <v>-1.417991329479773E-2</v>
      </c>
      <c r="CI32" s="25" t="str">
        <f ca="1">IFERROR((1+'US Inflation'!$C33)*(1+('Black Market End of Year'!CI32-'Black Market End of Year'!CI31)/'Black Market End of Year'!CI31)-1,"Error")</f>
        <v>Error</v>
      </c>
      <c r="CJ32" s="25" t="str">
        <f ca="1">IFERROR((1+'US Inflation'!$C33)*(1+('Black Market End of Year'!CJ32-'Black Market End of Year'!CJ31)/'Black Market End of Year'!CJ31)-1,"Error")</f>
        <v>Error</v>
      </c>
      <c r="CK32" s="25" t="str">
        <f ca="1">IFERROR((1+'US Inflation'!$C33)*(1+('Black Market End of Year'!CK32-'Black Market End of Year'!CK31)/'Black Market End of Year'!CK31)-1,"Error")</f>
        <v>Error</v>
      </c>
      <c r="CL32" s="25" t="str">
        <f ca="1">IFERROR((1+'US Inflation'!$C33)*(1+('Black Market End of Year'!CL32-'Black Market End of Year'!CL31)/'Black Market End of Year'!CL31)-1,"Error")</f>
        <v>Error</v>
      </c>
      <c r="CM32" s="25">
        <f ca="1">IFERROR((1+'US Inflation'!$C33)*(1+('Black Market End of Year'!CM32-'Black Market End of Year'!CM31)/'Black Market End of Year'!CM31)-1,"Error")</f>
        <v>0.49710982658959524</v>
      </c>
      <c r="CN32" s="25" t="str">
        <f ca="1">IFERROR((1+'US Inflation'!$C33)*(1+('Black Market End of Year'!CN32-'Black Market End of Year'!CN31)/'Black Market End of Year'!CN31)-1,"Error")</f>
        <v>Error</v>
      </c>
      <c r="CO32" s="25" t="str">
        <f ca="1">IFERROR((1+'US Inflation'!$C33)*(1+('Black Market End of Year'!CO32-'Black Market End of Year'!CO31)/'Black Market End of Year'!CO31)-1,"Error")</f>
        <v>Error</v>
      </c>
      <c r="CP32" s="25">
        <f ca="1">IFERROR((1+'US Inflation'!$C33)*(1+('Black Market End of Year'!CP32-'Black Market End of Year'!CP31)/'Black Market End of Year'!CP31)-1,"Error")</f>
        <v>6.9364161849710948E-2</v>
      </c>
      <c r="CQ32" s="25" t="str">
        <f ca="1">IFERROR((1+'US Inflation'!$C33)*(1+('Black Market End of Year'!CQ32-'Black Market End of Year'!CQ31)/'Black Market End of Year'!CQ31)-1,"Error")</f>
        <v>Error</v>
      </c>
      <c r="CR32" s="25">
        <f ca="1">IFERROR((1+'US Inflation'!$C33)*(1+('Black Market End of Year'!CR32-'Black Market End of Year'!CR31)/'Black Market End of Year'!CR31)-1,"Error")</f>
        <v>2.0130561067488451E-4</v>
      </c>
      <c r="CS32" s="25">
        <f ca="1">IFERROR((1+'US Inflation'!$C33)*(1+('Black Market End of Year'!CS32-'Black Market End of Year'!CS31)/'Black Market End of Year'!CS31)-1,"Error")</f>
        <v>-2.4139354765226884E-2</v>
      </c>
      <c r="CT32" s="25">
        <f ca="1">IFERROR((1+'US Inflation'!$C33)*(1+('Black Market End of Year'!CT32-'Black Market End of Year'!CT31)/'Black Market End of Year'!CT31)-1,"Error")</f>
        <v>-7.3420257488176599E-2</v>
      </c>
      <c r="CU32" s="25">
        <f ca="1">IFERROR((1+'US Inflation'!$C33)*(1+('Black Market End of Year'!CU32-'Black Market End of Year'!CU31)/'Black Market End of Year'!CU31)-1,"Error")</f>
        <v>0.10775159330072603</v>
      </c>
      <c r="CV32" s="25">
        <f ca="1">IFERROR((1+'US Inflation'!$C33)*(1+('Black Market End of Year'!CV32-'Black Market End of Year'!CV31)/'Black Market End of Year'!CV31)-1,"Error")</f>
        <v>2.108587011834695E-2</v>
      </c>
      <c r="CW32" s="25">
        <f ca="1">IFERROR((1+'US Inflation'!$C33)*(1+('Black Market End of Year'!CW32-'Black Market End of Year'!CW31)/'Black Market End of Year'!CW31)-1,"Error")</f>
        <v>0.14849096405554452</v>
      </c>
      <c r="CX32" s="25">
        <f ca="1">IFERROR((1+'US Inflation'!$C33)*(1+('Black Market End of Year'!CX32-'Black Market End of Year'!CX31)/'Black Market End of Year'!CX31)-1,"Error")</f>
        <v>3.1710494178946558E-2</v>
      </c>
      <c r="CY32" s="25">
        <f ca="1">IFERROR((1+'US Inflation'!$C33)*(1+('Black Market End of Year'!CY32-'Black Market End of Year'!CY31)/'Black Market End of Year'!CY31)-1,"Error")</f>
        <v>0.2781749153469919</v>
      </c>
      <c r="CZ32" s="25" t="str">
        <f ca="1">IFERROR((1+'US Inflation'!$C33)*(1+('Black Market End of Year'!CZ32-'Black Market End of Year'!CZ31)/'Black Market End of Year'!CZ31)-1,"Error")</f>
        <v>Error</v>
      </c>
      <c r="DA32" s="25">
        <f ca="1">IFERROR((1+'US Inflation'!$C33)*(1+('Black Market End of Year'!DA32-'Black Market End of Year'!DA31)/'Black Market End of Year'!DA31)-1,"Error")</f>
        <v>0.14440726092688361</v>
      </c>
      <c r="DB32" s="25">
        <f ca="1">IFERROR((1+'US Inflation'!$C33)*(1+('Black Market End of Year'!DB32-'Black Market End of Year'!DB31)/'Black Market End of Year'!DB31)-1,"Error")</f>
        <v>0.28467238235636416</v>
      </c>
      <c r="DC32" s="25">
        <f ca="1">IFERROR((1+'US Inflation'!$C33)*(1+('Black Market End of Year'!DC32-'Black Market End of Year'!DC31)/'Black Market End of Year'!DC31)-1,"Error")</f>
        <v>0.28131021194604999</v>
      </c>
      <c r="DD32" s="25">
        <f ca="1">IFERROR((1+'US Inflation'!$C33)*(1+('Black Market End of Year'!DD32-'Black Market End of Year'!DD31)/'Black Market End of Year'!DD31)-1,"Error")</f>
        <v>2.3784705770870884E-2</v>
      </c>
      <c r="DE32" s="25" t="str">
        <f ca="1">IFERROR((1+'US Inflation'!$C33)*(1+('Black Market End of Year'!DE32-'Black Market End of Year'!DE31)/'Black Market End of Year'!DE31)-1,"Error")</f>
        <v>Error</v>
      </c>
      <c r="DF32" s="25">
        <f ca="1">IFERROR((1+'US Inflation'!$C33)*(1+('Black Market End of Year'!DF32-'Black Market End of Year'!DF31)/'Black Market End of Year'!DF31)-1,"Error")</f>
        <v>8.381502890173409E-2</v>
      </c>
      <c r="DG32" s="25" t="str">
        <f ca="1">IFERROR((1+'US Inflation'!$C33)*(1+('Black Market End of Year'!DG32-'Black Market End of Year'!DG31)/'Black Market End of Year'!DG31)-1,"Error")</f>
        <v>Error</v>
      </c>
      <c r="DH32" s="25">
        <f ca="1">IFERROR((1+'US Inflation'!$C33)*(1+('Black Market End of Year'!DH32-'Black Market End of Year'!DH31)/'Black Market End of Year'!DH31)-1,"Error")</f>
        <v>0.10520877062679634</v>
      </c>
      <c r="DI32" s="25" t="str">
        <f ca="1">IFERROR((1+'US Inflation'!$C33)*(1+('Black Market End of Year'!DI32-'Black Market End of Year'!DI31)/'Black Market End of Year'!DI31)-1,"Error")</f>
        <v>Error</v>
      </c>
      <c r="DJ32" s="25">
        <f ca="1">IFERROR((1+'US Inflation'!$C33)*(1+('Black Market End of Year'!DJ32-'Black Market End of Year'!DJ31)/'Black Market End of Year'!DJ31)-1,"Error")</f>
        <v>-1</v>
      </c>
      <c r="DK32" s="25">
        <f ca="1">IFERROR((1+'US Inflation'!$C33)*(1+('Black Market End of Year'!DK32-'Black Market End of Year'!DK31)/'Black Market End of Year'!DK31)-1,"Error")</f>
        <v>0.160373877751814</v>
      </c>
      <c r="DL32" s="25" t="str">
        <f ca="1">IFERROR((1+'US Inflation'!$C33)*(1+('Black Market End of Year'!DL32-'Black Market End of Year'!DL31)/'Black Market End of Year'!DL31)-1,"Error")</f>
        <v>Error</v>
      </c>
      <c r="DM32" s="25">
        <f ca="1">IFERROR((1+'US Inflation'!$C33)*(1+('Black Market End of Year'!DM32-'Black Market End of Year'!DM31)/'Black Market End of Year'!DM31)-1,"Error")</f>
        <v>4.4781077669257652E-2</v>
      </c>
      <c r="DN32" s="25" t="str">
        <f ca="1">IFERROR((1+'US Inflation'!$C33)*(1+('Black Market End of Year'!DN32-'Black Market End of Year'!DN31)/'Black Market End of Year'!DN31)-1,"Error")</f>
        <v>Error</v>
      </c>
      <c r="DO32" s="25">
        <f ca="1">IFERROR((1+'US Inflation'!$C33)*(1+('Black Market End of Year'!DO32-'Black Market End of Year'!DO31)/'Black Market End of Year'!DO31)-1,"Error")</f>
        <v>2.9719240297274978</v>
      </c>
      <c r="DP32" s="25" t="str">
        <f ca="1">IFERROR((1+'US Inflation'!$C33)*(1+('Black Market End of Year'!DP32-'Black Market End of Year'!DP31)/'Black Market End of Year'!DP31)-1,"Error")</f>
        <v>Error</v>
      </c>
      <c r="DQ32" s="25">
        <f ca="1">IFERROR((1+'US Inflation'!$C33)*(1+('Black Market End of Year'!DQ32-'Black Market End of Year'!DQ31)/'Black Market End of Year'!DQ31)-1,"Error")</f>
        <v>0.16217690042534616</v>
      </c>
      <c r="DR32" s="25" t="str">
        <f ca="1">IFERROR((1+'US Inflation'!$C33)*(1+('Black Market End of Year'!DR32-'Black Market End of Year'!DR31)/'Black Market End of Year'!DR31)-1,"Error")</f>
        <v>Error</v>
      </c>
      <c r="DS32" s="25">
        <f ca="1">IFERROR((1+'US Inflation'!$C33)*(1+('Black Market End of Year'!DS32-'Black Market End of Year'!DS31)/'Black Market End of Year'!DS31)-1,"Error")</f>
        <v>6.9364161849710948E-2</v>
      </c>
      <c r="DT32" s="25">
        <f ca="1">IFERROR((1+'US Inflation'!$C33)*(1+('Black Market End of Year'!DT32-'Black Market End of Year'!DT31)/'Black Market End of Year'!DT31)-1,"Error")</f>
        <v>0.11585825584317666</v>
      </c>
      <c r="DU32" s="25" t="str">
        <f ca="1">IFERROR((1+'US Inflation'!$C33)*(1+('Black Market End of Year'!DU32-'Black Market End of Year'!DU31)/'Black Market End of Year'!DU31)-1,"Error")</f>
        <v>Error</v>
      </c>
      <c r="DV32" s="25" t="str">
        <f ca="1">IFERROR((1+'US Inflation'!$C33)*(1+('Black Market End of Year'!DV32-'Black Market End of Year'!DV31)/'Black Market End of Year'!DV31)-1,"Error")</f>
        <v>Error</v>
      </c>
      <c r="DW32" s="25">
        <f ca="1">IFERROR((1+'US Inflation'!$C33)*(1+('Black Market End of Year'!DW32-'Black Market End of Year'!DW31)/'Black Market End of Year'!DW31)-1,"Error")</f>
        <v>-5.4676858145066287E-2</v>
      </c>
      <c r="DX32" s="25" t="str">
        <f ca="1">IFERROR((1+'US Inflation'!$C33)*(1+('Black Market End of Year'!DX32-'Black Market End of Year'!DX31)/'Black Market End of Year'!DX31)-1,"Error")</f>
        <v>Error</v>
      </c>
      <c r="DY32" s="25" t="str">
        <f ca="1">IFERROR((1+'US Inflation'!$C33)*(1+('Black Market End of Year'!DY32-'Black Market End of Year'!DY31)/'Black Market End of Year'!DY31)-1,"Error")</f>
        <v>Error</v>
      </c>
      <c r="DZ32" s="25" t="str">
        <f ca="1">IFERROR((1+'US Inflation'!$C33)*(1+('Black Market End of Year'!DZ32-'Black Market End of Year'!DZ31)/'Black Market End of Year'!DZ31)-1,"Error")</f>
        <v>Error</v>
      </c>
      <c r="EA32" s="25">
        <f ca="1">IFERROR((1+'US Inflation'!$C33)*(1+('Black Market End of Year'!EA32-'Black Market End of Year'!EA31)/'Black Market End of Year'!EA31)-1,"Error")</f>
        <v>0.58424320274031238</v>
      </c>
      <c r="EB32" s="25">
        <f ca="1">IFERROR((1+'US Inflation'!$C33)*(1+('Black Market End of Year'!EB32-'Black Market End of Year'!EB31)/'Black Market End of Year'!EB31)-1,"Error")</f>
        <v>-1.7341040462427681E-2</v>
      </c>
      <c r="EC32" s="25" t="str">
        <f ca="1">IFERROR((1+'US Inflation'!$C33)*(1+('Black Market End of Year'!EC32-'Black Market End of Year'!EC31)/'Black Market End of Year'!EC31)-1,"Error")</f>
        <v>Error</v>
      </c>
      <c r="ED32" s="25">
        <f ca="1">IFERROR((1+'US Inflation'!$C33)*(1+('Black Market End of Year'!ED32-'Black Market End of Year'!ED31)/'Black Market End of Year'!ED31)-1,"Error")</f>
        <v>-3.7942276536592212E-2</v>
      </c>
      <c r="EE32" s="25" t="str">
        <f ca="1">IFERROR((1+'US Inflation'!$C33)*(1+('Black Market End of Year'!EE32-'Black Market End of Year'!EE31)/'Black Market End of Year'!EE31)-1,"Error")</f>
        <v>Error</v>
      </c>
      <c r="EF32" s="25" t="str">
        <f ca="1">IFERROR((1+'US Inflation'!$C33)*(1+('Black Market End of Year'!EF32-'Black Market End of Year'!EF31)/'Black Market End of Year'!EF31)-1,"Error")</f>
        <v>Error</v>
      </c>
      <c r="EG32" s="25" t="str">
        <f ca="1">IFERROR((1+'US Inflation'!$C33)*(1+('Black Market End of Year'!EG32-'Black Market End of Year'!EG31)/'Black Market End of Year'!EG31)-1,"Error")</f>
        <v>Error</v>
      </c>
      <c r="EH32" s="25">
        <f ca="1">IFERROR((1+'US Inflation'!$C33)*(1+('Black Market End of Year'!EH32-'Black Market End of Year'!EH31)/'Black Market End of Year'!EH31)-1,"Error")</f>
        <v>1.376364804110469</v>
      </c>
      <c r="EI32" s="25" t="str">
        <f ca="1">IFERROR((1+'US Inflation'!$C33)*(1+('Black Market End of Year'!EI32-'Black Market End of Year'!EI31)/'Black Market End of Year'!EI31)-1,"Error")</f>
        <v>Error</v>
      </c>
      <c r="EJ32" s="25" t="str">
        <f ca="1">IFERROR((1+'US Inflation'!$C33)*(1+('Black Market End of Year'!EJ32-'Black Market End of Year'!EJ31)/'Black Market End of Year'!EJ31)-1,"Error")</f>
        <v>Error</v>
      </c>
      <c r="EK32" s="25">
        <f ca="1">IFERROR((1+'US Inflation'!$C33)*(1+('Black Market End of Year'!EK32-'Black Market End of Year'!EK31)/'Black Market End of Year'!EK31)-1,"Error")</f>
        <v>0.79653179190751455</v>
      </c>
      <c r="EL32" s="25" t="str">
        <f ca="1">IFERROR((1+'US Inflation'!$C33)*(1+('Black Market End of Year'!EL32-'Black Market End of Year'!EL31)/'Black Market End of Year'!EL31)-1,"Error")</f>
        <v>Error</v>
      </c>
      <c r="EM32" s="25" t="str">
        <f ca="1">IFERROR((1+'US Inflation'!$C33)*(1+('Black Market End of Year'!EM32-'Black Market End of Year'!EM31)/'Black Market End of Year'!EM31)-1,"Error")</f>
        <v>Error</v>
      </c>
      <c r="EN32" s="25" t="str">
        <f ca="1">IFERROR((1+'US Inflation'!$C33)*(1+('Black Market End of Year'!EN32-'Black Market End of Year'!EN31)/'Black Market End of Year'!EN31)-1,"Error")</f>
        <v>Error</v>
      </c>
      <c r="EO32" s="25">
        <f ca="1">IFERROR((1+'US Inflation'!$C33)*(1+('Black Market End of Year'!EO32-'Black Market End of Year'!EO31)/'Black Market End of Year'!EO31)-1,"Error")</f>
        <v>6.9364161849710948E-2</v>
      </c>
      <c r="EP32" s="25" t="str">
        <f ca="1">IFERROR((1+'US Inflation'!$C33)*(1+('Black Market End of Year'!EP32-'Black Market End of Year'!EP31)/'Black Market End of Year'!EP31)-1,"Error")</f>
        <v>Error</v>
      </c>
      <c r="EQ32" s="25">
        <f ca="1">IFERROR((1+'US Inflation'!$C33)*(1+('Black Market End of Year'!EQ32-'Black Market End of Year'!EQ31)/'Black Market End of Year'!EQ31)-1,"Error")</f>
        <v>-1.417991329479773E-2</v>
      </c>
      <c r="ER32" s="25">
        <f ca="1">IFERROR((1+'US Inflation'!$C33)*(1+('Black Market End of Year'!ER32-'Black Market End of Year'!ER31)/'Black Market End of Year'!ER31)-1,"Error")</f>
        <v>0.17309001588594164</v>
      </c>
      <c r="ES32" s="25">
        <f ca="1">IFERROR((1+'US Inflation'!$C33)*(1+('Black Market End of Year'!ES32-'Black Market End of Year'!ES31)/'Black Market End of Year'!ES31)-1,"Error")</f>
        <v>0.21980702872590596</v>
      </c>
      <c r="ET32" s="25">
        <f ca="1">IFERROR((1+'US Inflation'!$C33)*(1+('Black Market End of Year'!ET32-'Black Market End of Year'!ET31)/'Black Market End of Year'!ET31)-1,"Error")</f>
        <v>0.12438737375696673</v>
      </c>
      <c r="EU32" s="25" t="str">
        <f ca="1">IFERROR((1+'US Inflation'!$C33)*(1+('Black Market End of Year'!EU32-'Black Market End of Year'!EU31)/'Black Market End of Year'!EU31)-1,"Error")</f>
        <v>Error</v>
      </c>
      <c r="EV32" s="25" t="str">
        <f ca="1">IFERROR((1+'US Inflation'!$C33)*(1+('Black Market End of Year'!EV32-'Black Market End of Year'!EV31)/'Black Market End of Year'!EV31)-1,"Error")</f>
        <v>Error</v>
      </c>
      <c r="EW32" s="25">
        <f ca="1">IFERROR((1+'US Inflation'!$C33)*(1+('Black Market End of Year'!EW32-'Black Market End of Year'!EW31)/'Black Market End of Year'!EW31)-1,"Error")</f>
        <v>-0.14145334434351775</v>
      </c>
      <c r="EX32" s="25">
        <f ca="1">IFERROR((1+'US Inflation'!$C33)*(1+('Black Market End of Year'!EX32-'Black Market End of Year'!EX31)/'Black Market End of Year'!EX31)-1,"Error")</f>
        <v>-1.7769214301006198E-2</v>
      </c>
      <c r="EY32" s="25" t="str">
        <f ca="1">IFERROR((1+'US Inflation'!$C33)*(1+('Black Market End of Year'!EY32-'Black Market End of Year'!EY31)/'Black Market End of Year'!EY31)-1,"Error")</f>
        <v>Error</v>
      </c>
      <c r="EZ32" s="25" t="str">
        <f ca="1">IFERROR((1+'US Inflation'!$C33)*(1+('Black Market End of Year'!EZ32-'Black Market End of Year'!EZ31)/'Black Market End of Year'!EZ31)-1,"Error")</f>
        <v>Error</v>
      </c>
      <c r="FA32" s="25">
        <f ca="1">IFERROR((1+'US Inflation'!$C33)*(1+('Black Market End of Year'!FA32-'Black Market End of Year'!FA31)/'Black Market End of Year'!FA31)-1,"Error")</f>
        <v>0.28839055644543499</v>
      </c>
      <c r="FB32" s="25">
        <f ca="1">IFERROR((1+'US Inflation'!$C33)*(1+('Black Market End of Year'!FB32-'Black Market End of Year'!FB31)/'Black Market End of Year'!FB31)-1,"Error")</f>
        <v>6.9364161849710948E-2</v>
      </c>
      <c r="FC32" s="25">
        <f ca="1">IFERROR((1+'US Inflation'!$C33)*(1+('Black Market End of Year'!FC32-'Black Market End of Year'!FC31)/'Black Market End of Year'!FC31)-1,"Error")</f>
        <v>0.20060430898581183</v>
      </c>
      <c r="FD32" s="25">
        <f ca="1">IFERROR((1+'US Inflation'!$C33)*(1+('Black Market End of Year'!FD32-'Black Market End of Year'!FD31)/'Black Market End of Year'!FD31)-1,"Error")</f>
        <v>6.9364161849710948E-2</v>
      </c>
      <c r="FE32" s="25" t="str">
        <f ca="1">IFERROR((1+'US Inflation'!$C33)*(1+('Black Market End of Year'!FE32-'Black Market End of Year'!FE31)/'Black Market End of Year'!FE31)-1,"Error")</f>
        <v>Error</v>
      </c>
      <c r="FF32" s="25" t="str">
        <f ca="1">IFERROR((1+'US Inflation'!$C33)*(1+('Black Market End of Year'!FF32-'Black Market End of Year'!FF31)/'Black Market End of Year'!FF31)-1,"Error")</f>
        <v>Error</v>
      </c>
      <c r="FG32" s="25" t="str">
        <f ca="1">IFERROR((1+'US Inflation'!$C33)*(1+('Black Market End of Year'!FG32-'Black Market End of Year'!FG31)/'Black Market End of Year'!FG31)-1,"Error")</f>
        <v>Error</v>
      </c>
      <c r="FH32" s="25">
        <f ca="1">IFERROR((1+'US Inflation'!$C33)*(1+('Black Market End of Year'!FH32-'Black Market End of Year'!FH31)/'Black Market End of Year'!FH31)-1,"Error")</f>
        <v>-4.8443831896817224E-3</v>
      </c>
      <c r="FI32" s="25" t="str">
        <f ca="1">IFERROR((1+'US Inflation'!$C33)*(1+('Black Market End of Year'!FI32-'Black Market End of Year'!FI31)/'Black Market End of Year'!FI31)-1,"Error")</f>
        <v>Error</v>
      </c>
      <c r="FJ32" s="25">
        <f ca="1">IFERROR((1+'US Inflation'!$C33)*(1+('Black Market End of Year'!FJ32-'Black Market End of Year'!FJ31)/'Black Market End of Year'!FJ31)-1,"Error")</f>
        <v>3.6959187248204461E-2</v>
      </c>
      <c r="FK32" s="25" t="str">
        <f ca="1">IFERROR((1+'US Inflation'!$C33)*(1+('Black Market End of Year'!FK32-'Black Market End of Year'!FK31)/'Black Market End of Year'!FK31)-1,"Error")</f>
        <v>Error</v>
      </c>
      <c r="FL32" s="25" t="str">
        <f ca="1">IFERROR((1+'US Inflation'!$C33)*(1+('Black Market End of Year'!FL32-'Black Market End of Year'!FL31)/'Black Market End of Year'!FL31)-1,"Error")</f>
        <v>Error</v>
      </c>
      <c r="FM32" s="25" t="str">
        <f ca="1">IFERROR((1+'US Inflation'!$C33)*(1+('Black Market End of Year'!FM32-'Black Market End of Year'!FM31)/'Black Market End of Year'!FM31)-1,"Error")</f>
        <v>Error</v>
      </c>
      <c r="FN32" s="25">
        <f ca="1">IFERROR((1+'US Inflation'!$C33)*(1+('Black Market End of Year'!FN32-'Black Market End of Year'!FN31)/'Black Market End of Year'!FN31)-1,"Error")</f>
        <v>2.4179760644793546E-2</v>
      </c>
      <c r="FO32" s="25">
        <f ca="1">IFERROR((1+'US Inflation'!$C33)*(1+('Black Market End of Year'!FO32-'Black Market End of Year'!FO31)/'Black Market End of Year'!FO31)-1,"Error")</f>
        <v>0.38253509496284033</v>
      </c>
      <c r="FP32" s="25">
        <f ca="1">IFERROR((1+'US Inflation'!$C33)*(1+('Black Market End of Year'!FP32-'Black Market End of Year'!FP31)/'Black Market End of Year'!FP31)-1,"Error")</f>
        <v>1.9041142468547934E-2</v>
      </c>
      <c r="FQ32" s="25" t="str">
        <f ca="1">IFERROR((1+'US Inflation'!$C33)*(1+('Black Market End of Year'!FQ32-'Black Market End of Year'!FQ31)/'Black Market End of Year'!FQ31)-1,"Error")</f>
        <v>Error</v>
      </c>
      <c r="FR32" s="25">
        <f ca="1">IFERROR((1+'US Inflation'!$C33)*(1+('Black Market End of Year'!FR32-'Black Market End of Year'!FR31)/'Black Market End of Year'!FR31)-1,"Error")</f>
        <v>6.5219339516960018E-2</v>
      </c>
      <c r="FS32" s="25">
        <f ca="1">IFERROR((1+'US Inflation'!$C33)*(1+('Black Market End of Year'!FS32-'Black Market End of Year'!FS31)/'Black Market End of Year'!FS31)-1,"Error")</f>
        <v>-7.1485593483435084E-2</v>
      </c>
      <c r="FT32" s="25" t="str">
        <f ca="1">IFERROR((1+'US Inflation'!$C33)*(1+('Black Market End of Year'!FT32-'Black Market End of Year'!FT31)/'Black Market End of Year'!FT31)-1,"Error")</f>
        <v>Error</v>
      </c>
      <c r="FU32" s="25">
        <f ca="1">IFERROR((1+'US Inflation'!$C33)*(1+('Black Market End of Year'!FU32-'Black Market End of Year'!FU31)/'Black Market End of Year'!FU31)-1,"Error")</f>
        <v>-1</v>
      </c>
      <c r="FV32" s="25" t="str">
        <f ca="1">IFERROR((1+'US Inflation'!$C33)*(1+('Black Market End of Year'!FV32-'Black Market End of Year'!FV31)/'Black Market End of Year'!FV31)-1,"Error")</f>
        <v>Error</v>
      </c>
      <c r="FW32" s="25">
        <f ca="1">IFERROR((1+'US Inflation'!$C33)*(1+('Black Market End of Year'!FW32-'Black Market End of Year'!FW31)/'Black Market End of Year'!FW31)-1,"Error")</f>
        <v>5.0820274650004826E-2</v>
      </c>
      <c r="FX32" s="25">
        <f ca="1">IFERROR((1+'US Inflation'!$C33)*(1+('Black Market End of Year'!FX32-'Black Market End of Year'!FX31)/'Black Market End of Year'!FX31)-1,"Error")</f>
        <v>0.10724354632940103</v>
      </c>
      <c r="FY32" s="25" t="str">
        <f ca="1">IFERROR((1+'US Inflation'!$C33)*(1+('Black Market End of Year'!FY32-'Black Market End of Year'!FY31)/'Black Market End of Year'!FY31)-1,"Error")</f>
        <v>Error</v>
      </c>
      <c r="FZ32" s="25" t="str">
        <f ca="1">IFERROR((1+'US Inflation'!$C33)*(1+('Black Market End of Year'!FZ32-'Black Market End of Year'!FZ31)/'Black Market End of Year'!FZ31)-1,"Error")</f>
        <v>Error</v>
      </c>
      <c r="GA32" s="25">
        <f ca="1">IFERROR((1+'US Inflation'!$C33)*(1+('Black Market End of Year'!GA32-'Black Market End of Year'!GA31)/'Black Market End of Year'!GA31)-1,"Error")</f>
        <v>-1.417991329479773E-2</v>
      </c>
      <c r="GB32" s="25">
        <f ca="1">IFERROR((1+'US Inflation'!$C33)*(1+('Black Market End of Year'!GB32-'Black Market End of Year'!GB31)/'Black Market End of Year'!GB31)-1,"Error")</f>
        <v>-1.417991329479773E-2</v>
      </c>
      <c r="GC32" s="25" t="str">
        <f ca="1">IFERROR((1+'US Inflation'!$C33)*(1+('Black Market End of Year'!GC32-'Black Market End of Year'!GC31)/'Black Market End of Year'!GC31)-1,"Error")</f>
        <v>Error</v>
      </c>
      <c r="GD32" s="25">
        <f ca="1">IFERROR((1+'US Inflation'!$C33)*(1+('Black Market End of Year'!GD32-'Black Market End of Year'!GD31)/'Black Market End of Year'!GD31)-1,"Error")</f>
        <v>-1.417991329479773E-2</v>
      </c>
      <c r="GE32" s="25" t="str">
        <f ca="1">IFERROR((1+'US Inflation'!$C33)*(1+('Black Market End of Year'!GE32-'Black Market End of Year'!GE31)/'Black Market End of Year'!GE31)-1,"Error")</f>
        <v>Error</v>
      </c>
      <c r="GF32" s="25" t="str">
        <f ca="1">IFERROR((1+'US Inflation'!$C33)*(1+('Black Market End of Year'!GF32-'Black Market End of Year'!GF31)/'Black Market End of Year'!GF31)-1,"Error")</f>
        <v>Error</v>
      </c>
      <c r="GG32" s="25" t="str">
        <f ca="1">IFERROR((1+'US Inflation'!$C33)*(1+('Black Market End of Year'!GG32-'Black Market End of Year'!GG31)/'Black Market End of Year'!GG31)-1,"Error")</f>
        <v>Error</v>
      </c>
      <c r="GH32" s="25">
        <f ca="1">IFERROR((1+'US Inflation'!$C33)*(1+('Black Market End of Year'!GH32-'Black Market End of Year'!GH31)/'Black Market End of Year'!GH31)-1,"Error")</f>
        <v>6.9364161849710948E-2</v>
      </c>
      <c r="GI32" s="25">
        <f ca="1">IFERROR((1+'US Inflation'!$C33)*(1+('Black Market End of Year'!GI32-'Black Market End of Year'!GI31)/'Black Market End of Year'!GI31)-1,"Error")</f>
        <v>0.20060430898581183</v>
      </c>
      <c r="GJ32" s="25">
        <f ca="1">IFERROR((1+'US Inflation'!$C33)*(1+('Black Market End of Year'!GJ32-'Black Market End of Year'!GJ31)/'Black Market End of Year'!GJ31)-1,"Error")</f>
        <v>0.1003194402190446</v>
      </c>
      <c r="GK32" s="25" t="str">
        <f ca="1">IFERROR((1+'US Inflation'!$C33)*(1+('Black Market End of Year'!GK32-'Black Market End of Year'!GK31)/'Black Market End of Year'!GK31)-1,"Error")</f>
        <v>Error</v>
      </c>
      <c r="GL32" s="25" t="str">
        <f ca="1">IFERROR((1+'US Inflation'!$C33)*(1+('Black Market End of Year'!GL32-'Black Market End of Year'!GL31)/'Black Market End of Year'!GL31)-1,"Error")</f>
        <v>Error</v>
      </c>
      <c r="GM32" s="25">
        <f ca="1">IFERROR((1+'US Inflation'!$C33)*(1+('Black Market End of Year'!GM32-'Black Market End of Year'!GM31)/'Black Market End of Year'!GM31)-1,"Error")</f>
        <v>5.6480256285256436E-2</v>
      </c>
      <c r="GN32" s="25" t="str">
        <f ca="1">IFERROR((1+'US Inflation'!$C33)*(1+('Black Market End of Year'!GN32-'Black Market End of Year'!GN31)/'Black Market End of Year'!GN31)-1,"Error")</f>
        <v>Error</v>
      </c>
      <c r="GO32" s="25" t="str">
        <f ca="1">IFERROR((1+'US Inflation'!$C33)*(1+('Black Market End of Year'!GO32-'Black Market End of Year'!GO31)/'Black Market End of Year'!GO31)-1,"Error")</f>
        <v>Error</v>
      </c>
      <c r="GP32" s="25" t="str">
        <f ca="1">IFERROR((1+'US Inflation'!$C33)*(1+('Black Market End of Year'!GP32-'Black Market End of Year'!GP31)/'Black Market End of Year'!GP31)-1,"Error")</f>
        <v>Error</v>
      </c>
      <c r="GQ32" s="25">
        <f ca="1">IFERROR((1+'US Inflation'!$C33)*(1+('Black Market End of Year'!GQ32-'Black Market End of Year'!GQ31)/'Black Market End of Year'!GQ31)-1,"Error")</f>
        <v>0.27642937090814312</v>
      </c>
      <c r="GR32" s="25" t="str">
        <f ca="1">IFERROR((1+'US Inflation'!$C33)*(1+('Black Market End of Year'!GR32-'Black Market End of Year'!GR31)/'Black Market End of Year'!GR31)-1,"Error")</f>
        <v>Error</v>
      </c>
      <c r="GS32" s="25">
        <f ca="1">IFERROR((1+'US Inflation'!$C33)*(1+('Black Market End of Year'!GS32-'Black Market End of Year'!GS31)/'Black Market End of Year'!GS31)-1,"Error")</f>
        <v>0.34292243581126525</v>
      </c>
      <c r="GT32" s="25">
        <f ca="1">IFERROR((1+'US Inflation'!$C33)*(1+('Black Market End of Year'!GT32-'Black Market End of Year'!GT31)/'Black Market End of Year'!GT31)-1,"Error")</f>
        <v>0.23793388194424669</v>
      </c>
      <c r="GU32" s="25">
        <f ca="1">IFERROR((1+'US Inflation'!$C33)*(1+('Black Market End of Year'!GU32-'Black Market End of Year'!GU31)/'Black Market End of Year'!GU31)-1,"Error")</f>
        <v>-2.8901734104046506E-3</v>
      </c>
      <c r="GV32" s="25">
        <f ca="1">IFERROR((1+'US Inflation'!$C33)*(1+('Black Market End of Year'!GV32-'Black Market End of Year'!GV31)/'Black Market End of Year'!GV31)-1,"Error")</f>
        <v>-7.518228871510102E-3</v>
      </c>
      <c r="GW32" s="25">
        <f ca="1">IFERROR((1+'US Inflation'!$C33)*(1+('Black Market End of Year'!GW32-'Black Market End of Year'!GW31)/'Black Market End of Year'!GW31)-1,"Error")</f>
        <v>9.1642581888246699E-2</v>
      </c>
      <c r="GX32" s="25" t="str">
        <f ca="1">IFERROR((1+'US Inflation'!$C33)*(1+('Black Market End of Year'!GX32-'Black Market End of Year'!GX31)/'Black Market End of Year'!GX31)-1,"Error")</f>
        <v>Error</v>
      </c>
      <c r="GY32" s="25" t="str">
        <f ca="1">IFERROR((1+'US Inflation'!$C33)*(1+('Black Market End of Year'!GY32-'Black Market End of Year'!GY31)/'Black Market End of Year'!GY31)-1,"Error")</f>
        <v>Error</v>
      </c>
      <c r="GZ32" s="25">
        <f ca="1">IFERROR((1+'US Inflation'!$C33)*(1+('Black Market End of Year'!GZ32-'Black Market End of Year'!GZ31)/'Black Market End of Year'!GZ31)-1,"Error")</f>
        <v>6.7437379576105183E-3</v>
      </c>
      <c r="HA32" s="25">
        <f ca="1">IFERROR((1+'US Inflation'!$C33)*(1+('Black Market End of Year'!HA32-'Black Market End of Year'!HA31)/'Black Market End of Year'!HA31)-1,"Error")</f>
        <v>-5.8572715883865589E-3</v>
      </c>
      <c r="HB32" s="25">
        <f ca="1">IFERROR((1+'US Inflation'!$C33)*(1+('Black Market End of Year'!HB32-'Black Market End of Year'!HB31)/'Black Market End of Year'!HB31)-1,"Error")</f>
        <v>0.16346820809248563</v>
      </c>
      <c r="HC32" s="25">
        <f ca="1">IFERROR((1+'US Inflation'!$C33)*(1+('Black Market End of Year'!HC32-'Black Market End of Year'!HC31)/'Black Market End of Year'!HC31)-1,"Error")</f>
        <v>4.2428036866090979E-2</v>
      </c>
      <c r="HD32" s="25" t="str">
        <f ca="1">IFERROR((1+'US Inflation'!$C33)*(1+('Black Market End of Year'!HD32-'Black Market End of Year'!HD31)/'Black Market End of Year'!HD31)-1,"Error")</f>
        <v>Error</v>
      </c>
      <c r="HE32" s="25">
        <f ca="1">IFERROR((1+'US Inflation'!$C33)*(1+('Black Market End of Year'!HE32-'Black Market End of Year'!HE31)/'Black Market End of Year'!HE31)-1,"Error")</f>
        <v>-0.12739884393063594</v>
      </c>
      <c r="HF32" s="25">
        <f ca="1">IFERROR((1+'US Inflation'!$C33)*(1+('Black Market End of Year'!HF32-'Black Market End of Year'!HF31)/'Black Market End of Year'!HF31)-1,"Error")</f>
        <v>5.6259208885866441E-2</v>
      </c>
      <c r="HG32" s="25" t="str">
        <f ca="1">IFERROR((1+'US Inflation'!$C33)*(1+('Black Market End of Year'!HG32-'Black Market End of Year'!HG31)/'Black Market End of Year'!HG31)-1,"Error")</f>
        <v>Error</v>
      </c>
      <c r="HH32" s="25">
        <f ca="1">IFERROR((1+'US Inflation'!$C33)*(1+('Black Market End of Year'!HH32-'Black Market End of Year'!HH31)/'Black Market End of Year'!HH31)-1,"Error")</f>
        <v>0.20060430898581183</v>
      </c>
      <c r="HI32" s="25" t="str">
        <f ca="1">IFERROR((1+'US Inflation'!$C33)*(1+('Black Market End of Year'!HI32-'Black Market End of Year'!HI31)/'Black Market End of Year'!HI31)-1,"Error")</f>
        <v>Error</v>
      </c>
      <c r="HJ32" s="25" t="str">
        <f ca="1">IFERROR((1+'US Inflation'!$C33)*(1+('Black Market End of Year'!HJ32-'Black Market End of Year'!HJ31)/'Black Market End of Year'!HJ31)-1,"Error")</f>
        <v>Error</v>
      </c>
      <c r="HK32" s="25" t="str">
        <f ca="1">IFERROR((1+'US Inflation'!$C33)*(1+('Black Market End of Year'!HK32-'Black Market End of Year'!HK31)/'Black Market End of Year'!HK31)-1,"Error")</f>
        <v>Error</v>
      </c>
      <c r="HL32" s="25" t="str">
        <f ca="1">IFERROR((1+'US Inflation'!$C33)*(1+('Black Market End of Year'!HL32-'Black Market End of Year'!HL31)/'Black Market End of Year'!HL31)-1,"Error")</f>
        <v>Error</v>
      </c>
      <c r="HM32" s="25">
        <f ca="1">IFERROR((1+'US Inflation'!$C33)*(1+('Black Market End of Year'!HM32-'Black Market End of Year'!HM31)/'Black Market End of Year'!HM31)-1,"Error")</f>
        <v>0.26461961390719546</v>
      </c>
      <c r="HN32" s="25">
        <f ca="1">IFERROR((1+'US Inflation'!$C33)*(1+('Black Market End of Year'!HN32-'Black Market End of Year'!HN31)/'Black Market End of Year'!HN31)-1,"Error")</f>
        <v>0.14869384744687042</v>
      </c>
      <c r="HO32" s="25" t="str">
        <f ca="1">IFERROR((1+'US Inflation'!$C33)*(1+('Black Market End of Year'!HO32-'Black Market End of Year'!HO31)/'Black Market End of Year'!HO31)-1,"Error")</f>
        <v>Error</v>
      </c>
      <c r="HP32" s="25" t="str">
        <f ca="1">IFERROR((1+'US Inflation'!$C33)*(1+('Black Market End of Year'!HP32-'Black Market End of Year'!HP31)/'Black Market End of Year'!HP31)-1,"Error")</f>
        <v>Error</v>
      </c>
      <c r="HQ32" s="25" t="str">
        <f ca="1">IFERROR((1+'US Inflation'!$C33)*(1+('Black Market End of Year'!HQ32-'Black Market End of Year'!HQ31)/'Black Market End of Year'!HQ31)-1,"Error")</f>
        <v>Error</v>
      </c>
      <c r="HR32" s="25">
        <f ca="1">IFERROR((1+'US Inflation'!$C33)*(1+('Black Market End of Year'!HR32-'Black Market End of Year'!HR31)/'Black Market End of Year'!HR31)-1,"Error")</f>
        <v>-9.5153401511782976E-2</v>
      </c>
      <c r="HS32" s="25" t="str">
        <f ca="1">IFERROR((1+'US Inflation'!$C33)*(1+('Black Market End of Year'!HS32-'Black Market End of Year'!HS31)/'Black Market End of Year'!HS31)-1,"Error")</f>
        <v>Error</v>
      </c>
      <c r="HT32" s="25">
        <f ca="1">IFERROR((1+'US Inflation'!$C33)*(1+('Black Market End of Year'!HT32-'Black Market End of Year'!HT31)/'Black Market End of Year'!HT31)-1,"Error")</f>
        <v>6.6656910807053382E-2</v>
      </c>
      <c r="HU32" s="25">
        <f ca="1">IFERROR((1+'US Inflation'!$C33)*(1+('Black Market End of Year'!HU32-'Black Market End of Year'!HU31)/'Black Market End of Year'!HU31)-1,"Error")</f>
        <v>0.2781749153469919</v>
      </c>
      <c r="HV32" s="25">
        <f ca="1">IFERROR((1+'US Inflation'!$C33)*(1+('Black Market End of Year'!HV32-'Black Market End of Year'!HV31)/'Black Market End of Year'!HV31)-1,"Error")</f>
        <v>6.9364161849710948E-2</v>
      </c>
      <c r="HW32" s="25">
        <f ca="1">IFERROR((1+'US Inflation'!$C33)*(1+('Black Market End of Year'!HW32-'Black Market End of Year'!HW31)/'Black Market End of Year'!HW31)-1,"Error")</f>
        <v>0.51185967709786717</v>
      </c>
      <c r="HX32" s="25" t="str">
        <f ca="1">IFERROR((1+'US Inflation'!$C33)*(1+('Black Market End of Year'!HX32-'Black Market End of Year'!HX31)/'Black Market End of Year'!HX31)-1,"Error")</f>
        <v>Error</v>
      </c>
      <c r="HY32" s="25" t="str">
        <f ca="1">IFERROR((1+'US Inflation'!$C33)*(1+('Black Market End of Year'!HY32-'Black Market End of Year'!HY31)/'Black Market End of Year'!HY31)-1,"Error")</f>
        <v>Error</v>
      </c>
      <c r="HZ32" s="25" t="str">
        <f ca="1">IFERROR((1+'US Inflation'!$C33)*(1+('Black Market End of Year'!HZ32-'Black Market End of Year'!HZ31)/'Black Market End of Year'!HZ31)-1,"Error")</f>
        <v>Error</v>
      </c>
      <c r="IA32" s="25">
        <f ca="1">IFERROR((1+'US Inflation'!$C33)*(1+('Black Market End of Year'!IA32-'Black Market End of Year'!IA31)/'Black Market End of Year'!IA31)-1,"Error")</f>
        <v>6.9364161849710948E-2</v>
      </c>
      <c r="IB32" s="25" t="str">
        <f ca="1">IFERROR((1+'US Inflation'!$C33)*(1+('Black Market End of Year'!IB32-'Black Market End of Year'!IB31)/'Black Market End of Year'!IB31)-1,"Error")</f>
        <v>Error</v>
      </c>
      <c r="IC32" s="25" t="str">
        <f ca="1">IFERROR((1+'US Inflation'!$C33)*(1+('Black Market End of Year'!IC32-'Black Market End of Year'!IC31)/'Black Market End of Year'!IC31)-1,"Error")</f>
        <v>Error</v>
      </c>
      <c r="ID32" s="25" t="str">
        <f ca="1">IFERROR((1+'US Inflation'!$C33)*(1+('Black Market End of Year'!ID32-'Black Market End of Year'!ID31)/'Black Market End of Year'!ID31)-1,"Error")</f>
        <v>Error</v>
      </c>
      <c r="IE32" s="25" t="str">
        <f ca="1">IFERROR((1+'US Inflation'!$C33)*(1+('Black Market End of Year'!IE32-'Black Market End of Year'!IE31)/'Black Market End of Year'!IE31)-1,"Error")</f>
        <v>Error</v>
      </c>
      <c r="IF32" s="25" t="str">
        <f ca="1">IFERROR((1+'US Inflation'!$C33)*(1+('Black Market End of Year'!IF32-'Black Market End of Year'!IF31)/'Black Market End of Year'!IF31)-1,"Error")</f>
        <v>Error</v>
      </c>
      <c r="IG32" s="25">
        <f ca="1">IFERROR((1+'US Inflation'!$C33)*(1+('Black Market End of Year'!IG32-'Black Market End of Year'!IG31)/'Black Market End of Year'!IG31)-1,"Error")</f>
        <v>0.36291510823982787</v>
      </c>
      <c r="IH32" s="25">
        <f ca="1">IFERROR((1+'US Inflation'!$C33)*(1+('Black Market End of Year'!IH32-'Black Market End of Year'!IH31)/'Black Market End of Year'!IH31)-1,"Error")</f>
        <v>1.7803468208092492</v>
      </c>
    </row>
    <row r="33" spans="1:242" x14ac:dyDescent="0.25">
      <c r="A33" t="str">
        <f t="shared" ca="1" si="4"/>
        <v>1977</v>
      </c>
      <c r="B33" s="25">
        <f ca="1">IFERROR((1+'US Inflation'!$C34)*(1+('Black Market End of Year'!B33-'Black Market End of Year'!B32)/'Black Market End of Year'!B32)-1,"Error")</f>
        <v>-1.4042303172738024E-2</v>
      </c>
      <c r="C33" s="25">
        <f ca="1">IFERROR((1+'US Inflation'!$C34)*(1+('Black Market End of Year'!C33-'Black Market End of Year'!C32)/'Black Market End of Year'!C32)-1,"Error")</f>
        <v>0.10533235938641328</v>
      </c>
      <c r="D33" s="25">
        <f ca="1">IFERROR((1+'US Inflation'!$C34)*(1+('Black Market End of Year'!D33-'Black Market End of Year'!D32)/'Black Market End of Year'!D32)-1,"Error")</f>
        <v>6.6662245067152792E-2</v>
      </c>
      <c r="E33" s="25">
        <f>IFERROR((1+'US Inflation'!$C34)*(1+('Black Market End of Year'!E33-'Black Market End of Year'!E32)/'Black Market End of Year'!E32)-1,"Error")</f>
        <v>4.8648648648648596E-2</v>
      </c>
      <c r="F33" s="25" t="str">
        <f ca="1">IFERROR((1+'US Inflation'!$C34)*(1+('Black Market End of Year'!F33-'Black Market End of Year'!F32)/'Black Market End of Year'!F32)-1,"Error")</f>
        <v>Error</v>
      </c>
      <c r="G33" s="25">
        <f ca="1">IFERROR((1+'US Inflation'!$C34)*(1+('Black Market End of Year'!G33-'Black Market End of Year'!G32)/'Black Market End of Year'!G32)-1,"Error")</f>
        <v>-1</v>
      </c>
      <c r="H33" s="25">
        <f ca="1">IFERROR((1+'US Inflation'!$C34)*(1+('Black Market End of Year'!H33-'Black Market End of Year'!H32)/'Black Market End of Year'!H32)-1,"Error")</f>
        <v>7.7086578103527037E-2</v>
      </c>
      <c r="I33" s="25">
        <f ca="1">IFERROR((1+'US Inflation'!$C34)*(1+('Black Market End of Year'!I33-'Black Market End of Year'!I32)/'Black Market End of Year'!I32)-1,"Error")</f>
        <v>7.7086578103527037E-2</v>
      </c>
      <c r="J33" s="25">
        <f ca="1">IFERROR((1+'US Inflation'!$C34)*(1+('Black Market End of Year'!J33-'Black Market End of Year'!J32)/'Black Market End of Year'!J32)-1,"Error")</f>
        <v>1.2658301158301155</v>
      </c>
      <c r="K33" s="25" t="str">
        <f ca="1">IFERROR((1+'US Inflation'!$C34)*(1+('Black Market End of Year'!K33-'Black Market End of Year'!K32)/'Black Market End of Year'!K32)-1,"Error")</f>
        <v>Error</v>
      </c>
      <c r="L33" s="25" t="str">
        <f ca="1">IFERROR((1+'US Inflation'!$C34)*(1+('Black Market End of Year'!L33-'Black Market End of Year'!L32)/'Black Market End of Year'!L32)-1,"Error")</f>
        <v>Error</v>
      </c>
      <c r="M33" s="25">
        <f ca="1">IFERROR((1+'US Inflation'!$C34)*(1+('Black Market End of Year'!M33-'Black Market End of Year'!M32)/'Black Market End of Year'!M32)-1,"Error")</f>
        <v>-2.5591963645060889E-2</v>
      </c>
      <c r="N33" s="25">
        <f ca="1">IFERROR((1+'US Inflation'!$C34)*(1+('Black Market End of Year'!N33-'Black Market End of Year'!N32)/'Black Market End of Year'!N32)-1,"Error")</f>
        <v>-4.8101673101673126E-2</v>
      </c>
      <c r="O33" s="25" t="str">
        <f ca="1">IFERROR((1+'US Inflation'!$C34)*(1+('Black Market End of Year'!O33-'Black Market End of Year'!O32)/'Black Market End of Year'!O32)-1,"Error")</f>
        <v>Error</v>
      </c>
      <c r="P33" s="25">
        <f ca="1">IFERROR((1+'US Inflation'!$C34)*(1+('Black Market End of Year'!P33-'Black Market End of Year'!P32)/'Black Market End of Year'!P32)-1,"Error")</f>
        <v>1.9519519519519468E-2</v>
      </c>
      <c r="Q33" s="25">
        <f ca="1">IFERROR((1+'US Inflation'!$C34)*(1+('Black Market End of Year'!Q33-'Black Market End of Year'!Q32)/'Black Market End of Year'!Q32)-1,"Error")</f>
        <v>4.8648648648648596E-2</v>
      </c>
      <c r="R33" s="25">
        <f ca="1">IFERROR((1+'US Inflation'!$C34)*(1+('Black Market End of Year'!R33-'Black Market End of Year'!R32)/'Black Market End of Year'!R32)-1,"Error")</f>
        <v>0.32460881934566133</v>
      </c>
      <c r="S33" s="25">
        <f ca="1">IFERROR((1+'US Inflation'!$C34)*(1+('Black Market End of Year'!S33-'Black Market End of Year'!S32)/'Black Market End of Year'!S32)-1,"Error")</f>
        <v>1.2173913043478368E-2</v>
      </c>
      <c r="T33" s="25" t="str">
        <f ca="1">IFERROR((1+'US Inflation'!$C34)*(1+('Black Market End of Year'!T33-'Black Market End of Year'!T32)/'Black Market End of Year'!T32)-1,"Error")</f>
        <v>Error</v>
      </c>
      <c r="U33" s="25">
        <f ca="1">IFERROR((1+'US Inflation'!$C34)*(1+('Black Market End of Year'!U33-'Black Market End of Year'!U32)/'Black Market End of Year'!U32)-1,"Error")</f>
        <v>-3.5359116022099735E-2</v>
      </c>
      <c r="V33" s="25">
        <f ca="1">IFERROR((1+'US Inflation'!$C34)*(1+('Black Market End of Year'!V33-'Black Market End of Year'!V32)/'Black Market End of Year'!V32)-1,"Error")</f>
        <v>0.11558366877515813</v>
      </c>
      <c r="W33" s="25">
        <f ca="1">IFERROR((1+'US Inflation'!$C34)*(1+('Black Market End of Year'!W33-'Black Market End of Year'!W32)/'Black Market End of Year'!W32)-1,"Error")</f>
        <v>1.9476966845388688E-3</v>
      </c>
      <c r="X33" s="25" t="str">
        <f ca="1">IFERROR((1+'US Inflation'!$C34)*(1+('Black Market End of Year'!X33-'Black Market End of Year'!X32)/'Black Market End of Year'!X32)-1,"Error")</f>
        <v>Error</v>
      </c>
      <c r="Y33" s="25">
        <f ca="1">IFERROR((1+'US Inflation'!$C34)*(1+('Black Market End of Year'!Y33-'Black Market End of Year'!Y32)/'Black Market End of Year'!Y32)-1,"Error")</f>
        <v>-3.2646507894034116E-3</v>
      </c>
      <c r="Z33" s="25">
        <f ca="1">IFERROR((1+'US Inflation'!$C34)*(1+('Black Market End of Year'!Z33-'Black Market End of Year'!Z32)/'Black Market End of Year'!Z32)-1,"Error")</f>
        <v>3.8755736868944179E-2</v>
      </c>
      <c r="AA33" s="25" t="str">
        <f ca="1">IFERROR((1+'US Inflation'!$C34)*(1+('Black Market End of Year'!AA33-'Black Market End of Year'!AA32)/'Black Market End of Year'!AA32)-1,"Error")</f>
        <v>Error</v>
      </c>
      <c r="AB33" s="25" t="str">
        <f ca="1">IFERROR((1+'US Inflation'!$C34)*(1+('Black Market End of Year'!AB33-'Black Market End of Year'!AB32)/'Black Market End of Year'!AB32)-1,"Error")</f>
        <v>Error</v>
      </c>
      <c r="AC33" s="25">
        <f ca="1">IFERROR((1+'US Inflation'!$C34)*(1+('Black Market End of Year'!AC33-'Black Market End of Year'!AC32)/'Black Market End of Year'!AC32)-1,"Error")</f>
        <v>0.35548796384809234</v>
      </c>
      <c r="AD33" s="25" t="str">
        <f ca="1">IFERROR((1+'US Inflation'!$C34)*(1+('Black Market End of Year'!AD33-'Black Market End of Year'!AD32)/'Black Market End of Year'!AD32)-1,"Error")</f>
        <v>Error</v>
      </c>
      <c r="AE33" s="25" t="str">
        <f ca="1">IFERROR((1+'US Inflation'!$C34)*(1+('Black Market End of Year'!AE33-'Black Market End of Year'!AE32)/'Black Market End of Year'!AE32)-1,"Error")</f>
        <v>Error</v>
      </c>
      <c r="AF33" s="25" t="str">
        <f ca="1">IFERROR((1+'US Inflation'!$C34)*(1+('Black Market End of Year'!AF33-'Black Market End of Year'!AF32)/'Black Market End of Year'!AF32)-1,"Error")</f>
        <v>Error</v>
      </c>
      <c r="AG33" s="25">
        <f ca="1">IFERROR((1+'US Inflation'!$C34)*(1+('Black Market End of Year'!AG33-'Black Market End of Year'!AG32)/'Black Market End of Year'!AG32)-1,"Error")</f>
        <v>0.19845559845559824</v>
      </c>
      <c r="AH33" s="25">
        <f ca="1">IFERROR((1+'US Inflation'!$C34)*(1+('Black Market End of Year'!AH33-'Black Market End of Year'!AH32)/'Black Market End of Year'!AH32)-1,"Error")</f>
        <v>1.9476966845388688E-3</v>
      </c>
      <c r="AI33" s="25">
        <f ca="1">IFERROR((1+'US Inflation'!$C34)*(1+('Black Market End of Year'!AI33-'Black Market End of Year'!AI32)/'Black Market End of Year'!AI32)-1,"Error")</f>
        <v>-0.19044324324324324</v>
      </c>
      <c r="AJ33" s="25" t="str">
        <f ca="1">IFERROR((1+'US Inflation'!$C34)*(1+('Black Market End of Year'!AJ33-'Black Market End of Year'!AJ32)/'Black Market End of Year'!AJ32)-1,"Error")</f>
        <v>Error</v>
      </c>
      <c r="AK33" s="25">
        <f ca="1">IFERROR((1+'US Inflation'!$C34)*(1+('Black Market End of Year'!AK33-'Black Market End of Year'!AK32)/'Black Market End of Year'!AK32)-1,"Error")</f>
        <v>1.9476966845388688E-3</v>
      </c>
      <c r="AL33" s="25">
        <f ca="1">IFERROR((1+'US Inflation'!$C34)*(1+('Black Market End of Year'!AL33-'Black Market End of Year'!AL32)/'Black Market End of Year'!AL32)-1,"Error")</f>
        <v>0.13249913289399973</v>
      </c>
      <c r="AM33" s="25" t="str">
        <f ca="1">IFERROR((1+'US Inflation'!$C34)*(1+('Black Market End of Year'!AM33-'Black Market End of Year'!AM32)/'Black Market End of Year'!AM32)-1,"Error")</f>
        <v>Error</v>
      </c>
      <c r="AN33" s="25" t="str">
        <f ca="1">IFERROR((1+'US Inflation'!$C34)*(1+('Black Market End of Year'!AN33-'Black Market End of Year'!AN32)/'Black Market End of Year'!AN32)-1,"Error")</f>
        <v>Error</v>
      </c>
      <c r="AO33" s="25">
        <f ca="1">IFERROR((1+'US Inflation'!$C34)*(1+('Black Market End of Year'!AO33-'Black Market End of Year'!AO32)/'Black Market End of Year'!AO32)-1,"Error")</f>
        <v>1.9476966845388688E-3</v>
      </c>
      <c r="AP33" s="25">
        <f ca="1">IFERROR((1+'US Inflation'!$C34)*(1+('Black Market End of Year'!AP33-'Black Market End of Year'!AP32)/'Black Market End of Year'!AP32)-1,"Error")</f>
        <v>1.9476966845388688E-3</v>
      </c>
      <c r="AQ33" s="25">
        <f ca="1">IFERROR((1+'US Inflation'!$C34)*(1+('Black Market End of Year'!AQ33-'Black Market End of Year'!AQ32)/'Black Market End of Year'!AQ32)-1,"Error")</f>
        <v>0.5619345661450923</v>
      </c>
      <c r="AR33" s="25">
        <f ca="1">IFERROR((1+'US Inflation'!$C34)*(1+('Black Market End of Year'!AR33-'Black Market End of Year'!AR32)/'Black Market End of Year'!AR32)-1,"Error")</f>
        <v>3.0331641685353405E-2</v>
      </c>
      <c r="AS33" s="25" t="str">
        <f ca="1">IFERROR((1+'US Inflation'!$C34)*(1+('Black Market End of Year'!AS33-'Black Market End of Year'!AS32)/'Black Market End of Year'!AS32)-1,"Error")</f>
        <v>Error</v>
      </c>
      <c r="AT33" s="25" t="str">
        <f ca="1">IFERROR((1+'US Inflation'!$C34)*(1+('Black Market End of Year'!AT33-'Black Market End of Year'!AT32)/'Black Market End of Year'!AT32)-1,"Error")</f>
        <v>Error</v>
      </c>
      <c r="AU33" s="25">
        <f ca="1">IFERROR((1+'US Inflation'!$C34)*(1+('Black Market End of Year'!AU33-'Black Market End of Year'!AU32)/'Black Market End of Year'!AU32)-1,"Error")</f>
        <v>6.2556455659903865E-2</v>
      </c>
      <c r="AV33" s="25">
        <f ca="1">IFERROR((1+'US Inflation'!$C34)*(1+('Black Market End of Year'!AV33-'Black Market End of Year'!AV32)/'Black Market End of Year'!AV32)-1,"Error")</f>
        <v>1.9476966845388688E-3</v>
      </c>
      <c r="AW33" s="25">
        <f ca="1">IFERROR((1+'US Inflation'!$C34)*(1+('Black Market End of Year'!AW33-'Black Market End of Year'!AW32)/'Black Market End of Year'!AW32)-1,"Error")</f>
        <v>1.9476966845388688E-3</v>
      </c>
      <c r="AX33" s="25">
        <f ca="1">IFERROR((1+'US Inflation'!$C34)*(1+('Black Market End of Year'!AX33-'Black Market End of Year'!AX32)/'Black Market End of Year'!AX32)-1,"Error")</f>
        <v>0.24839124839124804</v>
      </c>
      <c r="AY33" s="25">
        <f ca="1">IFERROR((1+'US Inflation'!$C34)*(1+('Black Market End of Year'!AY33-'Black Market End of Year'!AY32)/'Black Market End of Year'!AY32)-1,"Error")</f>
        <v>-5.3936545240893197E-2</v>
      </c>
      <c r="AZ33" s="25">
        <f ca="1">IFERROR((1+'US Inflation'!$C34)*(1+('Black Market End of Year'!AZ33-'Black Market End of Year'!AZ32)/'Black Market End of Year'!AZ32)-1,"Error")</f>
        <v>-6.2012766535379571E-2</v>
      </c>
      <c r="BA33" s="25">
        <f ca="1">IFERROR((1+'US Inflation'!$C34)*(1+('Black Market End of Year'!BA33-'Black Market End of Year'!BA32)/'Black Market End of Year'!BA32)-1,"Error")</f>
        <v>1.9476966845388688E-3</v>
      </c>
      <c r="BB33" s="25" t="str">
        <f ca="1">IFERROR((1+'US Inflation'!$C34)*(1+('Black Market End of Year'!BB33-'Black Market End of Year'!BB32)/'Black Market End of Year'!BB32)-1,"Error")</f>
        <v>Error</v>
      </c>
      <c r="BC33" s="25">
        <f ca="1">IFERROR((1+'US Inflation'!$C34)*(1+('Black Market End of Year'!BC33-'Black Market End of Year'!BC32)/'Black Market End of Year'!BC32)-1,"Error")</f>
        <v>0.18376299376299365</v>
      </c>
      <c r="BD33" s="25">
        <f ca="1">IFERROR((1+'US Inflation'!$C34)*(1+('Black Market End of Year'!BD33-'Black Market End of Year'!BD32)/'Black Market End of Year'!BD32)-1,"Error")</f>
        <v>-6.2184135354867109E-2</v>
      </c>
      <c r="BE33" s="25" t="str">
        <f ca="1">IFERROR((1+'US Inflation'!$C34)*(1+('Black Market End of Year'!BE33-'Black Market End of Year'!BE32)/'Black Market End of Year'!BE32)-1,"Error")</f>
        <v>Error</v>
      </c>
      <c r="BF33" s="25">
        <f ca="1">IFERROR((1+'US Inflation'!$C34)*(1+('Black Market End of Year'!BF33-'Black Market End of Year'!BF32)/'Black Market End of Year'!BF32)-1,"Error")</f>
        <v>0.10035716189562338</v>
      </c>
      <c r="BG33" s="25">
        <f ca="1">IFERROR((1+'US Inflation'!$C34)*(1+('Black Market End of Year'!BG33-'Black Market End of Year'!BG32)/'Black Market End of Year'!BG32)-1,"Error")</f>
        <v>7.5675675675675569E-2</v>
      </c>
      <c r="BH33" s="25">
        <f ca="1">IFERROR((1+'US Inflation'!$C34)*(1+('Black Market End of Year'!BH33-'Black Market End of Year'!BH32)/'Black Market End of Year'!BH32)-1,"Error")</f>
        <v>2.2432432432432314E-2</v>
      </c>
      <c r="BI33" s="25">
        <f ca="1">IFERROR((1+'US Inflation'!$C34)*(1+('Black Market End of Year'!BI33-'Black Market End of Year'!BI32)/'Black Market End of Year'!BI32)-1,"Error")</f>
        <v>7.7086578103527037E-2</v>
      </c>
      <c r="BJ33" s="25">
        <f ca="1">IFERROR((1+'US Inflation'!$C34)*(1+('Black Market End of Year'!BJ33-'Black Market End of Year'!BJ32)/'Black Market End of Year'!BJ32)-1,"Error")</f>
        <v>7.2125857200483923E-2</v>
      </c>
      <c r="BK33" s="25">
        <f ca="1">IFERROR((1+'US Inflation'!$C34)*(1+('Black Market End of Year'!BK33-'Black Market End of Year'!BK32)/'Black Market End of Year'!BK32)-1,"Error")</f>
        <v>-1.924946529263083E-2</v>
      </c>
      <c r="BL33" s="25">
        <f ca="1">IFERROR((1+'US Inflation'!$C34)*(1+('Black Market End of Year'!BL33-'Black Market End of Year'!BL32)/'Black Market End of Year'!BL32)-1,"Error")</f>
        <v>-1.0017010017009942E-2</v>
      </c>
      <c r="BM33" s="25">
        <f ca="1">IFERROR((1+'US Inflation'!$C34)*(1+('Black Market End of Year'!BM33-'Black Market End of Year'!BM32)/'Black Market End of Year'!BM32)-1,"Error")</f>
        <v>7.470203122377006E-2</v>
      </c>
      <c r="BN33" s="25" t="str">
        <f ca="1">IFERROR((1+'US Inflation'!$C34)*(1+('Black Market End of Year'!BN33-'Black Market End of Year'!BN32)/'Black Market End of Year'!BN32)-1,"Error")</f>
        <v>Error</v>
      </c>
      <c r="BO33" s="25" t="str">
        <f ca="1">IFERROR((1+'US Inflation'!$C34)*(1+('Black Market End of Year'!BO33-'Black Market End of Year'!BO32)/'Black Market End of Year'!BO32)-1,"Error")</f>
        <v>Error</v>
      </c>
      <c r="BP33" s="25" t="str">
        <f ca="1">IFERROR((1+'US Inflation'!$C34)*(1+('Black Market End of Year'!BP33-'Black Market End of Year'!BP32)/'Black Market End of Year'!BP32)-1,"Error")</f>
        <v>Error</v>
      </c>
      <c r="BQ33" s="25">
        <f ca="1">IFERROR((1+'US Inflation'!$C34)*(1+('Black Market End of Year'!BQ33-'Black Market End of Year'!BQ32)/'Black Market End of Year'!BQ32)-1,"Error")</f>
        <v>-0.23269611074489127</v>
      </c>
      <c r="BR33" s="25" t="str">
        <f ca="1">IFERROR((1+'US Inflation'!$C34)*(1+('Black Market End of Year'!BR33-'Black Market End of Year'!BR32)/'Black Market End of Year'!BR32)-1,"Error")</f>
        <v>Error</v>
      </c>
      <c r="BS33" s="25" t="str">
        <f ca="1">IFERROR((1+'US Inflation'!$C34)*(1+('Black Market End of Year'!BS33-'Black Market End of Year'!BS32)/'Black Market End of Year'!BS32)-1,"Error")</f>
        <v>Error</v>
      </c>
      <c r="BT33" s="25" t="str">
        <f ca="1">IFERROR((1+'US Inflation'!$C34)*(1+('Black Market End of Year'!BT33-'Black Market End of Year'!BT32)/'Black Market End of Year'!BT32)-1,"Error")</f>
        <v>Error</v>
      </c>
      <c r="BU33" s="25">
        <f ca="1">IFERROR((1+'US Inflation'!$C34)*(1+('Black Market End of Year'!BU33-'Black Market End of Year'!BU32)/'Black Market End of Year'!BU32)-1,"Error")</f>
        <v>-1</v>
      </c>
      <c r="BV33" s="25">
        <f ca="1">IFERROR((1+'US Inflation'!$C34)*(1+('Black Market End of Year'!BV33-'Black Market End of Year'!BV32)/'Black Market End of Year'!BV32)-1,"Error")</f>
        <v>0.14548955287741538</v>
      </c>
      <c r="BW33" s="25">
        <f ca="1">IFERROR((1+'US Inflation'!$C34)*(1+('Black Market End of Year'!BW33-'Black Market End of Year'!BW32)/'Black Market End of Year'!BW32)-1,"Error")</f>
        <v>7.0356070356067946E-3</v>
      </c>
      <c r="BX33" s="25" t="str">
        <f ca="1">IFERROR((1+'US Inflation'!$C34)*(1+('Black Market End of Year'!BX33-'Black Market End of Year'!BX32)/'Black Market End of Year'!BX32)-1,"Error")</f>
        <v>Error</v>
      </c>
      <c r="BY33" s="25" t="str">
        <f ca="1">IFERROR((1+'US Inflation'!$C34)*(1+('Black Market End of Year'!BY33-'Black Market End of Year'!BY32)/'Black Market End of Year'!BY32)-1,"Error")</f>
        <v>Error</v>
      </c>
      <c r="BZ33" s="25">
        <f ca="1">IFERROR((1+'US Inflation'!$C34)*(1+('Black Market End of Year'!BZ33-'Black Market End of Year'!BZ32)/'Black Market End of Year'!BZ32)-1,"Error")</f>
        <v>1.9476966845388688E-3</v>
      </c>
      <c r="CA33" s="25">
        <f ca="1">IFERROR((1+'US Inflation'!$C34)*(1+('Black Market End of Year'!CA33-'Black Market End of Year'!CA32)/'Black Market End of Year'!CA32)-1,"Error")</f>
        <v>1.1196911196911241E-2</v>
      </c>
      <c r="CB33" s="25" t="str">
        <f ca="1">IFERROR((1+'US Inflation'!$C34)*(1+('Black Market End of Year'!CB33-'Black Market End of Year'!CB32)/'Black Market End of Year'!CB32)-1,"Error")</f>
        <v>Error</v>
      </c>
      <c r="CC33" s="25">
        <f ca="1">IFERROR((1+'US Inflation'!$C34)*(1+('Black Market End of Year'!CC33-'Black Market End of Year'!CC32)/'Black Market End of Year'!CC32)-1,"Error")</f>
        <v>-6.6880439761795696E-2</v>
      </c>
      <c r="CD33" s="25">
        <f ca="1">IFERROR((1+'US Inflation'!$C34)*(1+('Black Market End of Year'!CD33-'Black Market End of Year'!CD32)/'Black Market End of Year'!CD32)-1,"Error")</f>
        <v>0.85381795588692166</v>
      </c>
      <c r="CE33" s="25" t="str">
        <f ca="1">IFERROR((1+'US Inflation'!$C34)*(1+('Black Market End of Year'!CE33-'Black Market End of Year'!CE32)/'Black Market End of Year'!CE32)-1,"Error")</f>
        <v>Error</v>
      </c>
      <c r="CF33" s="25">
        <f ca="1">IFERROR((1+'US Inflation'!$C34)*(1+('Black Market End of Year'!CF33-'Black Market End of Year'!CF32)/'Black Market End of Year'!CF32)-1,"Error")</f>
        <v>7.0159390159389989E-2</v>
      </c>
      <c r="CG33" s="25" t="str">
        <f ca="1">IFERROR((1+'US Inflation'!$C34)*(1+('Black Market End of Year'!CG33-'Black Market End of Year'!CG32)/'Black Market End of Year'!CG32)-1,"Error")</f>
        <v>Error</v>
      </c>
      <c r="CH33" s="25">
        <f ca="1">IFERROR((1+'US Inflation'!$C34)*(1+('Black Market End of Year'!CH33-'Black Market End of Year'!CH32)/'Black Market End of Year'!CH32)-1,"Error")</f>
        <v>7.7086578103527037E-2</v>
      </c>
      <c r="CI33" s="25" t="str">
        <f ca="1">IFERROR((1+'US Inflation'!$C34)*(1+('Black Market End of Year'!CI33-'Black Market End of Year'!CI32)/'Black Market End of Year'!CI32)-1,"Error")</f>
        <v>Error</v>
      </c>
      <c r="CJ33" s="25" t="str">
        <f ca="1">IFERROR((1+'US Inflation'!$C34)*(1+('Black Market End of Year'!CJ33-'Black Market End of Year'!CJ32)/'Black Market End of Year'!CJ32)-1,"Error")</f>
        <v>Error</v>
      </c>
      <c r="CK33" s="25">
        <f ca="1">IFERROR((1+'US Inflation'!$C34)*(1+('Black Market End of Year'!CK33-'Black Market End of Year'!CK32)/'Black Market End of Year'!CK32)-1,"Error")</f>
        <v>6.862290862290843E-2</v>
      </c>
      <c r="CL33" s="25" t="str">
        <f ca="1">IFERROR((1+'US Inflation'!$C34)*(1+('Black Market End of Year'!CL33-'Black Market End of Year'!CL32)/'Black Market End of Year'!CL32)-1,"Error")</f>
        <v>Error</v>
      </c>
      <c r="CM33" s="25">
        <f ca="1">IFERROR((1+'US Inflation'!$C34)*(1+('Black Market End of Year'!CM33-'Black Market End of Year'!CM32)/'Black Market End of Year'!CM32)-1,"Error")</f>
        <v>-0.32586872586872595</v>
      </c>
      <c r="CN33" s="25" t="str">
        <f ca="1">IFERROR((1+'US Inflation'!$C34)*(1+('Black Market End of Year'!CN33-'Black Market End of Year'!CN32)/'Black Market End of Year'!CN32)-1,"Error")</f>
        <v>Error</v>
      </c>
      <c r="CO33" s="25">
        <f ca="1">IFERROR((1+'US Inflation'!$C34)*(1+('Black Market End of Year'!CO33-'Black Market End of Year'!CO32)/'Black Market End of Year'!CO32)-1,"Error")</f>
        <v>7.4461538461538579E-2</v>
      </c>
      <c r="CP33" s="25">
        <f ca="1">IFERROR((1+'US Inflation'!$C34)*(1+('Black Market End of Year'!CP33-'Black Market End of Year'!CP32)/'Black Market End of Year'!CP32)-1,"Error")</f>
        <v>4.8648648648648596E-2</v>
      </c>
      <c r="CQ33" s="25" t="str">
        <f ca="1">IFERROR((1+'US Inflation'!$C34)*(1+('Black Market End of Year'!CQ33-'Black Market End of Year'!CQ32)/'Black Market End of Year'!CQ32)-1,"Error")</f>
        <v>Error</v>
      </c>
      <c r="CR33" s="25">
        <f ca="1">IFERROR((1+'US Inflation'!$C34)*(1+('Black Market End of Year'!CR33-'Black Market End of Year'!CR32)/'Black Market End of Year'!CR32)-1,"Error")</f>
        <v>3.0799309948245979E-2</v>
      </c>
      <c r="CS33" s="25">
        <f ca="1">IFERROR((1+'US Inflation'!$C34)*(1+('Black Market End of Year'!CS33-'Black Market End of Year'!CS32)/'Black Market End of Year'!CS32)-1,"Error")</f>
        <v>-4.1922894554473511E-2</v>
      </c>
      <c r="CT33" s="25">
        <f ca="1">IFERROR((1+'US Inflation'!$C34)*(1+('Black Market End of Year'!CT33-'Black Market End of Year'!CT32)/'Black Market End of Year'!CT32)-1,"Error")</f>
        <v>0.26869295525033232</v>
      </c>
      <c r="CU33" s="25">
        <f ca="1">IFERROR((1+'US Inflation'!$C34)*(1+('Black Market End of Year'!CU33-'Black Market End of Year'!CU32)/'Black Market End of Year'!CU32)-1,"Error")</f>
        <v>-3.2646507894034116E-3</v>
      </c>
      <c r="CV33" s="25">
        <f ca="1">IFERROR((1+'US Inflation'!$C34)*(1+('Black Market End of Year'!CV33-'Black Market End of Year'!CV32)/'Black Market End of Year'!CV32)-1,"Error")</f>
        <v>4.6169573829148325E-2</v>
      </c>
      <c r="CW33" s="25">
        <f ca="1">IFERROR((1+'US Inflation'!$C34)*(1+('Black Market End of Year'!CW33-'Black Market End of Year'!CW32)/'Black Market End of Year'!CW32)-1,"Error")</f>
        <v>3.5321341408297791E-2</v>
      </c>
      <c r="CX33" s="25">
        <f ca="1">IFERROR((1+'US Inflation'!$C34)*(1+('Black Market End of Year'!CX33-'Black Market End of Year'!CX32)/'Black Market End of Year'!CX32)-1,"Error")</f>
        <v>-3.95914308957801E-3</v>
      </c>
      <c r="CY33" s="25">
        <f ca="1">IFERROR((1+'US Inflation'!$C34)*(1+('Black Market End of Year'!CY33-'Black Market End of Year'!CY32)/'Black Market End of Year'!CY32)-1,"Error")</f>
        <v>-7.6970720720720753E-2</v>
      </c>
      <c r="CZ33" s="25" t="str">
        <f ca="1">IFERROR((1+'US Inflation'!$C34)*(1+('Black Market End of Year'!CZ33-'Black Market End of Year'!CZ32)/'Black Market End of Year'!CZ32)-1,"Error")</f>
        <v>Error</v>
      </c>
      <c r="DA33" s="25">
        <f ca="1">IFERROR((1+'US Inflation'!$C34)*(1+('Black Market End of Year'!DA33-'Black Market End of Year'!DA32)/'Black Market End of Year'!DA32)-1,"Error")</f>
        <v>0.24634470536109854</v>
      </c>
      <c r="DB33" s="25">
        <f ca="1">IFERROR((1+'US Inflation'!$C34)*(1+('Black Market End of Year'!DB33-'Black Market End of Year'!DB32)/'Black Market End of Year'!DB32)-1,"Error")</f>
        <v>2.5215159293371592E-2</v>
      </c>
      <c r="DC33" s="25">
        <f ca="1">IFERROR((1+'US Inflation'!$C34)*(1+('Black Market End of Year'!DC33-'Black Market End of Year'!DC32)/'Black Market End of Year'!DC32)-1,"Error")</f>
        <v>0.57691526112578728</v>
      </c>
      <c r="DD33" s="25">
        <f ca="1">IFERROR((1+'US Inflation'!$C34)*(1+('Black Market End of Year'!DD33-'Black Market End of Year'!DD32)/'Black Market End of Year'!DD32)-1,"Error")</f>
        <v>-0.13809700111069978</v>
      </c>
      <c r="DE33" s="25" t="str">
        <f ca="1">IFERROR((1+'US Inflation'!$C34)*(1+('Black Market End of Year'!DE33-'Black Market End of Year'!DE32)/'Black Market End of Year'!DE32)-1,"Error")</f>
        <v>Error</v>
      </c>
      <c r="DF33" s="25">
        <f ca="1">IFERROR((1+'US Inflation'!$C34)*(1+('Black Market End of Year'!DF33-'Black Market End of Year'!DF32)/'Black Market End of Year'!DF32)-1,"Error")</f>
        <v>1.7704918032787065E-2</v>
      </c>
      <c r="DG33" s="25" t="str">
        <f ca="1">IFERROR((1+'US Inflation'!$C34)*(1+('Black Market End of Year'!DG33-'Black Market End of Year'!DG32)/'Black Market End of Year'!DG32)-1,"Error")</f>
        <v>Error</v>
      </c>
      <c r="DH33" s="25">
        <f ca="1">IFERROR((1+'US Inflation'!$C34)*(1+('Black Market End of Year'!DH33-'Black Market End of Year'!DH32)/'Black Market End of Year'!DH32)-1,"Error")</f>
        <v>-7.6055514974433969E-2</v>
      </c>
      <c r="DI33" s="25" t="str">
        <f ca="1">IFERROR((1+'US Inflation'!$C34)*(1+('Black Market End of Year'!DI33-'Black Market End of Year'!DI32)/'Black Market End of Year'!DI32)-1,"Error")</f>
        <v>Error</v>
      </c>
      <c r="DJ33" s="25" t="str">
        <f ca="1">IFERROR((1+'US Inflation'!$C34)*(1+('Black Market End of Year'!DJ33-'Black Market End of Year'!DJ32)/'Black Market End of Year'!DJ32)-1,"Error")</f>
        <v>Error</v>
      </c>
      <c r="DK33" s="25">
        <f ca="1">IFERROR((1+'US Inflation'!$C34)*(1+('Black Market End of Year'!DK33-'Black Market End of Year'!DK32)/'Black Market End of Year'!DK32)-1,"Error")</f>
        <v>3.219925808161106E-2</v>
      </c>
      <c r="DL33" s="25" t="str">
        <f ca="1">IFERROR((1+'US Inflation'!$C34)*(1+('Black Market End of Year'!DL33-'Black Market End of Year'!DL32)/'Black Market End of Year'!DL32)-1,"Error")</f>
        <v>Error</v>
      </c>
      <c r="DM33" s="25">
        <f ca="1">IFERROR((1+'US Inflation'!$C34)*(1+('Black Market End of Year'!DM33-'Black Market End of Year'!DM32)/'Black Market End of Year'!DM32)-1,"Error")</f>
        <v>2.2212128094481143E-2</v>
      </c>
      <c r="DN33" s="25" t="str">
        <f ca="1">IFERROR((1+'US Inflation'!$C34)*(1+('Black Market End of Year'!DN33-'Black Market End of Year'!DN32)/'Black Market End of Year'!DN32)-1,"Error")</f>
        <v>Error</v>
      </c>
      <c r="DO33" s="25">
        <f ca="1">IFERROR((1+'US Inflation'!$C34)*(1+('Black Market End of Year'!DO33-'Black Market End of Year'!DO32)/'Black Market End of Year'!DO32)-1,"Error")</f>
        <v>0.61330561330561317</v>
      </c>
      <c r="DP33" s="25" t="str">
        <f ca="1">IFERROR((1+'US Inflation'!$C34)*(1+('Black Market End of Year'!DP33-'Black Market End of Year'!DP32)/'Black Market End of Year'!DP32)-1,"Error")</f>
        <v>Error</v>
      </c>
      <c r="DQ33" s="25">
        <f ca="1">IFERROR((1+'US Inflation'!$C34)*(1+('Black Market End of Year'!DQ33-'Black Market End of Year'!DQ32)/'Black Market End of Year'!DQ32)-1,"Error")</f>
        <v>0.10690690690690685</v>
      </c>
      <c r="DR33" s="25" t="str">
        <f ca="1">IFERROR((1+'US Inflation'!$C34)*(1+('Black Market End of Year'!DR33-'Black Market End of Year'!DR32)/'Black Market End of Year'!DR32)-1,"Error")</f>
        <v>Error</v>
      </c>
      <c r="DS33" s="25">
        <f ca="1">IFERROR((1+'US Inflation'!$C34)*(1+('Black Market End of Year'!DS33-'Black Market End of Year'!DS32)/'Black Market End of Year'!DS32)-1,"Error")</f>
        <v>4.8648648648648596E-2</v>
      </c>
      <c r="DT33" s="25">
        <f ca="1">IFERROR((1+'US Inflation'!$C34)*(1+('Black Market End of Year'!DT33-'Black Market End of Year'!DT32)/'Black Market End of Year'!DT32)-1,"Error")</f>
        <v>-8.9852116267210569E-2</v>
      </c>
      <c r="DU33" s="25" t="str">
        <f ca="1">IFERROR((1+'US Inflation'!$C34)*(1+('Black Market End of Year'!DU33-'Black Market End of Year'!DU32)/'Black Market End of Year'!DU32)-1,"Error")</f>
        <v>Error</v>
      </c>
      <c r="DV33" s="25" t="str">
        <f ca="1">IFERROR((1+'US Inflation'!$C34)*(1+('Black Market End of Year'!DV33-'Black Market End of Year'!DV32)/'Black Market End of Year'!DV32)-1,"Error")</f>
        <v>Error</v>
      </c>
      <c r="DW33" s="25">
        <f ca="1">IFERROR((1+'US Inflation'!$C34)*(1+('Black Market End of Year'!DW33-'Black Market End of Year'!DW32)/'Black Market End of Year'!DW32)-1,"Error")</f>
        <v>-3.5359116022099735E-2</v>
      </c>
      <c r="DX33" s="25" t="str">
        <f ca="1">IFERROR((1+'US Inflation'!$C34)*(1+('Black Market End of Year'!DX33-'Black Market End of Year'!DX32)/'Black Market End of Year'!DX32)-1,"Error")</f>
        <v>Error</v>
      </c>
      <c r="DY33" s="25" t="str">
        <f ca="1">IFERROR((1+'US Inflation'!$C34)*(1+('Black Market End of Year'!DY33-'Black Market End of Year'!DY32)/'Black Market End of Year'!DY32)-1,"Error")</f>
        <v>Error</v>
      </c>
      <c r="DZ33" s="25">
        <f ca="1">IFERROR((1+'US Inflation'!$C34)*(1+('Black Market End of Year'!DZ33-'Black Market End of Year'!DZ32)/'Black Market End of Year'!DZ32)-1,"Error")</f>
        <v>-0.30194433239209362</v>
      </c>
      <c r="EA33" s="25">
        <f ca="1">IFERROR((1+'US Inflation'!$C34)*(1+('Black Market End of Year'!EA33-'Black Market End of Year'!EA32)/'Black Market End of Year'!EA32)-1,"Error")</f>
        <v>-5.6216216216216086E-2</v>
      </c>
      <c r="EB33" s="25">
        <f ca="1">IFERROR((1+'US Inflation'!$C34)*(1+('Black Market End of Year'!EB33-'Black Market End of Year'!EB32)/'Black Market End of Year'!EB32)-1,"Error")</f>
        <v>4.8648648648648596E-2</v>
      </c>
      <c r="EC33" s="25" t="str">
        <f ca="1">IFERROR((1+'US Inflation'!$C34)*(1+('Black Market End of Year'!EC33-'Black Market End of Year'!EC32)/'Black Market End of Year'!EC32)-1,"Error")</f>
        <v>Error</v>
      </c>
      <c r="ED33" s="25">
        <f ca="1">IFERROR((1+'US Inflation'!$C34)*(1+('Black Market End of Year'!ED33-'Black Market End of Year'!ED32)/'Black Market End of Year'!ED32)-1,"Error")</f>
        <v>-0.12982328482328498</v>
      </c>
      <c r="EE33" s="25">
        <f ca="1">IFERROR((1+'US Inflation'!$C34)*(1+('Black Market End of Year'!EE33-'Black Market End of Year'!EE32)/'Black Market End of Year'!EE32)-1,"Error")</f>
        <v>6.5839610101905199E-2</v>
      </c>
      <c r="EF33" s="25" t="str">
        <f ca="1">IFERROR((1+'US Inflation'!$C34)*(1+('Black Market End of Year'!EF33-'Black Market End of Year'!EF32)/'Black Market End of Year'!EF32)-1,"Error")</f>
        <v>Error</v>
      </c>
      <c r="EG33" s="25" t="str">
        <f ca="1">IFERROR((1+'US Inflation'!$C34)*(1+('Black Market End of Year'!EG33-'Black Market End of Year'!EG32)/'Black Market End of Year'!EG32)-1,"Error")</f>
        <v>Error</v>
      </c>
      <c r="EH33" s="25">
        <f ca="1">IFERROR((1+'US Inflation'!$C34)*(1+('Black Market End of Year'!EH33-'Black Market End of Year'!EH32)/'Black Market End of Year'!EH32)-1,"Error")</f>
        <v>-5.6216216216216197E-2</v>
      </c>
      <c r="EI33" s="25">
        <f ca="1">IFERROR((1+'US Inflation'!$C34)*(1+('Black Market End of Year'!EI33-'Black Market End of Year'!EI32)/'Black Market End of Year'!EI32)-1,"Error")</f>
        <v>0.12124740124740119</v>
      </c>
      <c r="EJ33" s="25" t="str">
        <f ca="1">IFERROR((1+'US Inflation'!$C34)*(1+('Black Market End of Year'!EJ33-'Black Market End of Year'!EJ32)/'Black Market End of Year'!EJ32)-1,"Error")</f>
        <v>Error</v>
      </c>
      <c r="EK33" s="25">
        <f ca="1">IFERROR((1+'US Inflation'!$C34)*(1+('Black Market End of Year'!EK33-'Black Market End of Year'!EK32)/'Black Market End of Year'!EK32)-1,"Error")</f>
        <v>0.14851994851994843</v>
      </c>
      <c r="EL33" s="25" t="str">
        <f ca="1">IFERROR((1+'US Inflation'!$C34)*(1+('Black Market End of Year'!EL33-'Black Market End of Year'!EL32)/'Black Market End of Year'!EL32)-1,"Error")</f>
        <v>Error</v>
      </c>
      <c r="EM33" s="25" t="str">
        <f ca="1">IFERROR((1+'US Inflation'!$C34)*(1+('Black Market End of Year'!EM33-'Black Market End of Year'!EM32)/'Black Market End of Year'!EM32)-1,"Error")</f>
        <v>Error</v>
      </c>
      <c r="EN33" s="25" t="str">
        <f ca="1">IFERROR((1+'US Inflation'!$C34)*(1+('Black Market End of Year'!EN33-'Black Market End of Year'!EN32)/'Black Market End of Year'!EN32)-1,"Error")</f>
        <v>Error</v>
      </c>
      <c r="EO33" s="25">
        <f ca="1">IFERROR((1+'US Inflation'!$C34)*(1+('Black Market End of Year'!EO33-'Black Market End of Year'!EO32)/'Black Market End of Year'!EO32)-1,"Error")</f>
        <v>0.31081081081081074</v>
      </c>
      <c r="EP33" s="25" t="str">
        <f ca="1">IFERROR((1+'US Inflation'!$C34)*(1+('Black Market End of Year'!EP33-'Black Market End of Year'!EP32)/'Black Market End of Year'!EP32)-1,"Error")</f>
        <v>Error</v>
      </c>
      <c r="EQ33" s="25">
        <f ca="1">IFERROR((1+'US Inflation'!$C34)*(1+('Black Market End of Year'!EQ33-'Black Market End of Year'!EQ32)/'Black Market End of Year'!EQ32)-1,"Error")</f>
        <v>7.7086578103527037E-2</v>
      </c>
      <c r="ER33" s="25">
        <f ca="1">IFERROR((1+'US Inflation'!$C34)*(1+('Black Market End of Year'!ER33-'Black Market End of Year'!ER32)/'Black Market End of Year'!ER32)-1,"Error")</f>
        <v>-4.6281650071123726E-2</v>
      </c>
      <c r="ES33" s="25">
        <f ca="1">IFERROR((1+'US Inflation'!$C34)*(1+('Black Market End of Year'!ES33-'Black Market End of Year'!ES32)/'Black Market End of Year'!ES32)-1,"Error")</f>
        <v>4.8648648648648596E-2</v>
      </c>
      <c r="ET33" s="25">
        <f ca="1">IFERROR((1+'US Inflation'!$C34)*(1+('Black Market End of Year'!ET33-'Black Market End of Year'!ET32)/'Black Market End of Year'!ET32)-1,"Error")</f>
        <v>0.64883266244968385</v>
      </c>
      <c r="EU33" s="25" t="str">
        <f ca="1">IFERROR((1+'US Inflation'!$C34)*(1+('Black Market End of Year'!EU33-'Black Market End of Year'!EU32)/'Black Market End of Year'!EU32)-1,"Error")</f>
        <v>Error</v>
      </c>
      <c r="EV33" s="25" t="str">
        <f ca="1">IFERROR((1+'US Inflation'!$C34)*(1+('Black Market End of Year'!EV33-'Black Market End of Year'!EV32)/'Black Market End of Year'!EV32)-1,"Error")</f>
        <v>Error</v>
      </c>
      <c r="EW33" s="25">
        <f ca="1">IFERROR((1+'US Inflation'!$C34)*(1+('Black Market End of Year'!EW33-'Black Market End of Year'!EW32)/'Black Market End of Year'!EW32)-1,"Error")</f>
        <v>-3.5971914975474473E-3</v>
      </c>
      <c r="EX33" s="25">
        <f ca="1">IFERROR((1+'US Inflation'!$C34)*(1+('Black Market End of Year'!EX33-'Black Market End of Year'!EX32)/'Black Market End of Year'!EX32)-1,"Error")</f>
        <v>-3.5919790758500492E-2</v>
      </c>
      <c r="EY33" s="25" t="str">
        <f ca="1">IFERROR((1+'US Inflation'!$C34)*(1+('Black Market End of Year'!EY33-'Black Market End of Year'!EY32)/'Black Market End of Year'!EY32)-1,"Error")</f>
        <v>Error</v>
      </c>
      <c r="EZ33" s="25" t="str">
        <f ca="1">IFERROR((1+'US Inflation'!$C34)*(1+('Black Market End of Year'!EZ33-'Black Market End of Year'!EZ32)/'Black Market End of Year'!EZ32)-1,"Error")</f>
        <v>Error</v>
      </c>
      <c r="FA33" s="25">
        <f ca="1">IFERROR((1+'US Inflation'!$C34)*(1+('Black Market End of Year'!FA33-'Black Market End of Year'!FA32)/'Black Market End of Year'!FA32)-1,"Error")</f>
        <v>-5.3936545240893197E-2</v>
      </c>
      <c r="FB33" s="25">
        <f ca="1">IFERROR((1+'US Inflation'!$C34)*(1+('Black Market End of Year'!FB33-'Black Market End of Year'!FB32)/'Black Market End of Year'!FB32)-1,"Error")</f>
        <v>7.3616473616473499E-2</v>
      </c>
      <c r="FC33" s="25">
        <f ca="1">IFERROR((1+'US Inflation'!$C34)*(1+('Black Market End of Year'!FC33-'Black Market End of Year'!FC32)/'Black Market End of Year'!FC32)-1,"Error")</f>
        <v>1.9476966845388688E-3</v>
      </c>
      <c r="FD33" s="25">
        <f ca="1">IFERROR((1+'US Inflation'!$C34)*(1+('Black Market End of Year'!FD33-'Black Market End of Year'!FD32)/'Black Market End of Year'!FD32)-1,"Error")</f>
        <v>0.58714390065741418</v>
      </c>
      <c r="FE33" s="25" t="str">
        <f ca="1">IFERROR((1+'US Inflation'!$C34)*(1+('Black Market End of Year'!FE33-'Black Market End of Year'!FE32)/'Black Market End of Year'!FE32)-1,"Error")</f>
        <v>Error</v>
      </c>
      <c r="FF33" s="25" t="str">
        <f ca="1">IFERROR((1+'US Inflation'!$C34)*(1+('Black Market End of Year'!FF33-'Black Market End of Year'!FF32)/'Black Market End of Year'!FF32)-1,"Error")</f>
        <v>Error</v>
      </c>
      <c r="FG33" s="25" t="str">
        <f ca="1">IFERROR((1+'US Inflation'!$C34)*(1+('Black Market End of Year'!FG33-'Black Market End of Year'!FG32)/'Black Market End of Year'!FG32)-1,"Error")</f>
        <v>Error</v>
      </c>
      <c r="FH33" s="25">
        <f ca="1">IFERROR((1+'US Inflation'!$C34)*(1+('Black Market End of Year'!FH33-'Black Market End of Year'!FH32)/'Black Market End of Year'!FH32)-1,"Error")</f>
        <v>4.4638519973127844E-2</v>
      </c>
      <c r="FI33" s="25" t="str">
        <f ca="1">IFERROR((1+'US Inflation'!$C34)*(1+('Black Market End of Year'!FI33-'Black Market End of Year'!FI32)/'Black Market End of Year'!FI32)-1,"Error")</f>
        <v>Error</v>
      </c>
      <c r="FJ33" s="25">
        <f ca="1">IFERROR((1+'US Inflation'!$C34)*(1+('Black Market End of Year'!FJ33-'Black Market End of Year'!FJ32)/'Black Market End of Year'!FJ32)-1,"Error")</f>
        <v>0.23590733590733581</v>
      </c>
      <c r="FK33" s="25" t="str">
        <f ca="1">IFERROR((1+'US Inflation'!$C34)*(1+('Black Market End of Year'!FK33-'Black Market End of Year'!FK32)/'Black Market End of Year'!FK32)-1,"Error")</f>
        <v>Error</v>
      </c>
      <c r="FL33" s="25" t="str">
        <f ca="1">IFERROR((1+'US Inflation'!$C34)*(1+('Black Market End of Year'!FL33-'Black Market End of Year'!FL32)/'Black Market End of Year'!FL32)-1,"Error")</f>
        <v>Error</v>
      </c>
      <c r="FM33" s="25">
        <f ca="1">IFERROR((1+'US Inflation'!$C34)*(1+('Black Market End of Year'!FM33-'Black Market End of Year'!FM32)/'Black Market End of Year'!FM32)-1,"Error")</f>
        <v>1.482127288578905E-2</v>
      </c>
      <c r="FN33" s="25">
        <f ca="1">IFERROR((1+'US Inflation'!$C34)*(1+('Black Market End of Year'!FN33-'Black Market End of Year'!FN32)/'Black Market End of Year'!FN32)-1,"Error")</f>
        <v>2.5516693163751825E-2</v>
      </c>
      <c r="FO33" s="25">
        <f ca="1">IFERROR((1+'US Inflation'!$C34)*(1+('Black Market End of Year'!FO33-'Black Market End of Year'!FO32)/'Black Market End of Year'!FO32)-1,"Error")</f>
        <v>0.68015529341496173</v>
      </c>
      <c r="FP33" s="25">
        <f ca="1">IFERROR((1+'US Inflation'!$C34)*(1+('Black Market End of Year'!FP33-'Black Market End of Year'!FP32)/'Black Market End of Year'!FP32)-1,"Error")</f>
        <v>-1.9966633299966619E-2</v>
      </c>
      <c r="FQ33" s="25" t="str">
        <f ca="1">IFERROR((1+'US Inflation'!$C34)*(1+('Black Market End of Year'!FQ33-'Black Market End of Year'!FQ32)/'Black Market End of Year'!FQ32)-1,"Error")</f>
        <v>Error</v>
      </c>
      <c r="FR33" s="25">
        <f ca="1">IFERROR((1+'US Inflation'!$C34)*(1+('Black Market End of Year'!FR33-'Black Market End of Year'!FR32)/'Black Market End of Year'!FR32)-1,"Error")</f>
        <v>-5.3359974760753159E-2</v>
      </c>
      <c r="FS33" s="25">
        <f ca="1">IFERROR((1+'US Inflation'!$C34)*(1+('Black Market End of Year'!FS33-'Black Market End of Year'!FS32)/'Black Market End of Year'!FS32)-1,"Error")</f>
        <v>0.39305019305019284</v>
      </c>
      <c r="FT33" s="25" t="str">
        <f ca="1">IFERROR((1+'US Inflation'!$C34)*(1+('Black Market End of Year'!FT33-'Black Market End of Year'!FT32)/'Black Market End of Year'!FT32)-1,"Error")</f>
        <v>Error</v>
      </c>
      <c r="FU33" s="25" t="str">
        <f ca="1">IFERROR((1+'US Inflation'!$C34)*(1+('Black Market End of Year'!FU33-'Black Market End of Year'!FU32)/'Black Market End of Year'!FU32)-1,"Error")</f>
        <v>Error</v>
      </c>
      <c r="FV33" s="25" t="str">
        <f ca="1">IFERROR((1+'US Inflation'!$C34)*(1+('Black Market End of Year'!FV33-'Black Market End of Year'!FV32)/'Black Market End of Year'!FV32)-1,"Error")</f>
        <v>Error</v>
      </c>
      <c r="FW33" s="25">
        <f ca="1">IFERROR((1+'US Inflation'!$C34)*(1+('Black Market End of Year'!FW33-'Black Market End of Year'!FW32)/'Black Market End of Year'!FW32)-1,"Error")</f>
        <v>2.3847376788552754E-3</v>
      </c>
      <c r="FX33" s="25">
        <f ca="1">IFERROR((1+'US Inflation'!$C34)*(1+('Black Market End of Year'!FX33-'Black Market End of Year'!FX32)/'Black Market End of Year'!FX32)-1,"Error")</f>
        <v>3.4850640113798015E-2</v>
      </c>
      <c r="FY33" s="25">
        <f ca="1">IFERROR((1+'US Inflation'!$C34)*(1+('Black Market End of Year'!FY33-'Black Market End of Year'!FY32)/'Black Market End of Year'!FY32)-1,"Error")</f>
        <v>-0.46256756756756767</v>
      </c>
      <c r="FZ33" s="25" t="str">
        <f ca="1">IFERROR((1+'US Inflation'!$C34)*(1+('Black Market End of Year'!FZ33-'Black Market End of Year'!FZ32)/'Black Market End of Year'!FZ32)-1,"Error")</f>
        <v>Error</v>
      </c>
      <c r="GA33" s="25">
        <f ca="1">IFERROR((1+'US Inflation'!$C34)*(1+('Black Market End of Year'!GA33-'Black Market End of Year'!GA32)/'Black Market End of Year'!GA32)-1,"Error")</f>
        <v>7.7086578103527037E-2</v>
      </c>
      <c r="GB33" s="25">
        <f ca="1">IFERROR((1+'US Inflation'!$C34)*(1+('Black Market End of Year'!GB33-'Black Market End of Year'!GB32)/'Black Market End of Year'!GB32)-1,"Error")</f>
        <v>7.7086578103527037E-2</v>
      </c>
      <c r="GC33" s="25" t="str">
        <f ca="1">IFERROR((1+'US Inflation'!$C34)*(1+('Black Market End of Year'!GC33-'Black Market End of Year'!GC32)/'Black Market End of Year'!GC32)-1,"Error")</f>
        <v>Error</v>
      </c>
      <c r="GD33" s="25">
        <f ca="1">IFERROR((1+'US Inflation'!$C34)*(1+('Black Market End of Year'!GD33-'Black Market End of Year'!GD32)/'Black Market End of Year'!GD32)-1,"Error")</f>
        <v>7.7086578103527037E-2</v>
      </c>
      <c r="GE33" s="25">
        <f ca="1">IFERROR((1+'US Inflation'!$C34)*(1+('Black Market End of Year'!GE33-'Black Market End of Year'!GE32)/'Black Market End of Year'!GE32)-1,"Error")</f>
        <v>-0.11945533319579127</v>
      </c>
      <c r="GF33" s="25" t="str">
        <f ca="1">IFERROR((1+'US Inflation'!$C34)*(1+('Black Market End of Year'!GF33-'Black Market End of Year'!GF32)/'Black Market End of Year'!GF32)-1,"Error")</f>
        <v>Error</v>
      </c>
      <c r="GG33" s="25" t="str">
        <f ca="1">IFERROR((1+'US Inflation'!$C34)*(1+('Black Market End of Year'!GG33-'Black Market End of Year'!GG32)/'Black Market End of Year'!GG32)-1,"Error")</f>
        <v>Error</v>
      </c>
      <c r="GH33" s="25">
        <f ca="1">IFERROR((1+'US Inflation'!$C34)*(1+('Black Market End of Year'!GH33-'Black Market End of Year'!GH32)/'Black Market End of Year'!GH32)-1,"Error")</f>
        <v>4.2707296531659056E-2</v>
      </c>
      <c r="GI33" s="25">
        <f ca="1">IFERROR((1+'US Inflation'!$C34)*(1+('Black Market End of Year'!GI33-'Black Market End of Year'!GI32)/'Black Market End of Year'!GI32)-1,"Error")</f>
        <v>1.9476966845388688E-3</v>
      </c>
      <c r="GJ33" s="25">
        <f ca="1">IFERROR((1+'US Inflation'!$C34)*(1+('Black Market End of Year'!GJ33-'Black Market End of Year'!GJ32)/'Black Market End of Year'!GJ32)-1,"Error")</f>
        <v>8.4191608488284331E-3</v>
      </c>
      <c r="GK33" s="25" t="str">
        <f ca="1">IFERROR((1+'US Inflation'!$C34)*(1+('Black Market End of Year'!GK33-'Black Market End of Year'!GK32)/'Black Market End of Year'!GK32)-1,"Error")</f>
        <v>Error</v>
      </c>
      <c r="GL33" s="25">
        <f ca="1">IFERROR((1+'US Inflation'!$C34)*(1+('Black Market End of Year'!GL33-'Black Market End of Year'!GL32)/'Black Market End of Year'!GL32)-1,"Error")</f>
        <v>3.7492811960897043E-2</v>
      </c>
      <c r="GM33" s="25">
        <f ca="1">IFERROR((1+'US Inflation'!$C34)*(1+('Black Market End of Year'!GM33-'Black Market End of Year'!GM32)/'Black Market End of Year'!GM32)-1,"Error")</f>
        <v>1.7578554163919513E-3</v>
      </c>
      <c r="GN33" s="25" t="str">
        <f ca="1">IFERROR((1+'US Inflation'!$C34)*(1+('Black Market End of Year'!GN33-'Black Market End of Year'!GN32)/'Black Market End of Year'!GN32)-1,"Error")</f>
        <v>Error</v>
      </c>
      <c r="GO33" s="25" t="str">
        <f ca="1">IFERROR((1+'US Inflation'!$C34)*(1+('Black Market End of Year'!GO33-'Black Market End of Year'!GO32)/'Black Market End of Year'!GO32)-1,"Error")</f>
        <v>Error</v>
      </c>
      <c r="GP33" s="25" t="str">
        <f ca="1">IFERROR((1+'US Inflation'!$C34)*(1+('Black Market End of Year'!GP33-'Black Market End of Year'!GP32)/'Black Market End of Year'!GP32)-1,"Error")</f>
        <v>Error</v>
      </c>
      <c r="GQ33" s="25">
        <f ca="1">IFERROR((1+'US Inflation'!$C34)*(1+('Black Market End of Year'!GQ33-'Black Market End of Year'!GQ32)/'Black Market End of Year'!GQ32)-1,"Error")</f>
        <v>0.19429429429429423</v>
      </c>
      <c r="GR33" s="25" t="str">
        <f ca="1">IFERROR((1+'US Inflation'!$C34)*(1+('Black Market End of Year'!GR33-'Black Market End of Year'!GR32)/'Black Market End of Year'!GR32)-1,"Error")</f>
        <v>Error</v>
      </c>
      <c r="GS33" s="25">
        <f ca="1">IFERROR((1+'US Inflation'!$C34)*(1+('Black Market End of Year'!GS33-'Black Market End of Year'!GS32)/'Black Market End of Year'!GS32)-1,"Error")</f>
        <v>-0.12442928365258465</v>
      </c>
      <c r="GT33" s="25">
        <f ca="1">IFERROR((1+'US Inflation'!$C34)*(1+('Black Market End of Year'!GT33-'Black Market End of Year'!GT32)/'Black Market End of Year'!GT32)-1,"Error")</f>
        <v>0.285152386428982</v>
      </c>
      <c r="GU33" s="25">
        <f ca="1">IFERROR((1+'US Inflation'!$C34)*(1+('Black Market End of Year'!GU33-'Black Market End of Year'!GU32)/'Black Market End of Year'!GU32)-1,"Error")</f>
        <v>0.3488053270661966</v>
      </c>
      <c r="GV33" s="25">
        <f ca="1">IFERROR((1+'US Inflation'!$C34)*(1+('Black Market End of Year'!GV33-'Black Market End of Year'!GV32)/'Black Market End of Year'!GV32)-1,"Error")</f>
        <v>2.7702702702701032E-3</v>
      </c>
      <c r="GW33" s="25">
        <f ca="1">IFERROR((1+'US Inflation'!$C34)*(1+('Black Market End of Year'!GW33-'Black Market End of Year'!GW32)/'Black Market End of Year'!GW32)-1,"Error")</f>
        <v>2.7247655819084171E-2</v>
      </c>
      <c r="GX33" s="25" t="str">
        <f ca="1">IFERROR((1+'US Inflation'!$C34)*(1+('Black Market End of Year'!GX33-'Black Market End of Year'!GX32)/'Black Market End of Year'!GX32)-1,"Error")</f>
        <v>Error</v>
      </c>
      <c r="GY33" s="25">
        <f ca="1">IFERROR((1+'US Inflation'!$C34)*(1+('Black Market End of Year'!GY33-'Black Market End of Year'!GY32)/'Black Market End of Year'!GY32)-1,"Error")</f>
        <v>6.9210386857445849E-2</v>
      </c>
      <c r="GZ33" s="25">
        <f ca="1">IFERROR((1+'US Inflation'!$C34)*(1+('Black Market End of Year'!GZ33-'Black Market End of Year'!GZ32)/'Black Market End of Year'!GZ32)-1,"Error")</f>
        <v>0.19917237811974653</v>
      </c>
      <c r="HA33" s="25">
        <f ca="1">IFERROR((1+'US Inflation'!$C34)*(1+('Black Market End of Year'!HA33-'Black Market End of Year'!HA32)/'Black Market End of Year'!HA32)-1,"Error")</f>
        <v>-0.13792074282871847</v>
      </c>
      <c r="HB33" s="25">
        <f ca="1">IFERROR((1+'US Inflation'!$C34)*(1+('Black Market End of Year'!HB33-'Black Market End of Year'!HB32)/'Black Market End of Year'!HB32)-1,"Error")</f>
        <v>5.6359300476947372E-2</v>
      </c>
      <c r="HC33" s="25">
        <f ca="1">IFERROR((1+'US Inflation'!$C34)*(1+('Black Market End of Year'!HC33-'Black Market End of Year'!HC32)/'Black Market End of Year'!HC32)-1,"Error")</f>
        <v>4.7293805433340053E-2</v>
      </c>
      <c r="HD33" s="25" t="str">
        <f ca="1">IFERROR((1+'US Inflation'!$C34)*(1+('Black Market End of Year'!HD33-'Black Market End of Year'!HD32)/'Black Market End of Year'!HD32)-1,"Error")</f>
        <v>Error</v>
      </c>
      <c r="HE33" s="25">
        <f ca="1">IFERROR((1+'US Inflation'!$C34)*(1+('Black Market End of Year'!HE33-'Black Market End of Year'!HE32)/'Black Market End of Year'!HE32)-1,"Error")</f>
        <v>-0.2263645998940117</v>
      </c>
      <c r="HF33" s="25">
        <f ca="1">IFERROR((1+'US Inflation'!$C34)*(1+('Black Market End of Year'!HF33-'Black Market End of Year'!HF32)/'Black Market End of Year'!HF32)-1,"Error")</f>
        <v>3.0433907853262721E-2</v>
      </c>
      <c r="HG33" s="25" t="str">
        <f ca="1">IFERROR((1+'US Inflation'!$C34)*(1+('Black Market End of Year'!HG33-'Black Market End of Year'!HG32)/'Black Market End of Year'!HG32)-1,"Error")</f>
        <v>Error</v>
      </c>
      <c r="HH33" s="25">
        <f ca="1">IFERROR((1+'US Inflation'!$C34)*(1+('Black Market End of Year'!HH33-'Black Market End of Year'!HH32)/'Black Market End of Year'!HH32)-1,"Error")</f>
        <v>1.9476966845388688E-3</v>
      </c>
      <c r="HI33" s="25" t="str">
        <f ca="1">IFERROR((1+'US Inflation'!$C34)*(1+('Black Market End of Year'!HI33-'Black Market End of Year'!HI32)/'Black Market End of Year'!HI32)-1,"Error")</f>
        <v>Error</v>
      </c>
      <c r="HJ33" s="25" t="str">
        <f ca="1">IFERROR((1+'US Inflation'!$C34)*(1+('Black Market End of Year'!HJ33-'Black Market End of Year'!HJ32)/'Black Market End of Year'!HJ32)-1,"Error")</f>
        <v>Error</v>
      </c>
      <c r="HK33" s="25" t="str">
        <f ca="1">IFERROR((1+'US Inflation'!$C34)*(1+('Black Market End of Year'!HK33-'Black Market End of Year'!HK32)/'Black Market End of Year'!HK32)-1,"Error")</f>
        <v>Error</v>
      </c>
      <c r="HL33" s="25">
        <f ca="1">IFERROR((1+'US Inflation'!$C34)*(1+('Black Market End of Year'!HL33-'Black Market End of Year'!HL32)/'Black Market End of Year'!HL32)-1,"Error")</f>
        <v>9.5657036346691537E-2</v>
      </c>
      <c r="HM33" s="25">
        <f ca="1">IFERROR((1+'US Inflation'!$C34)*(1+('Black Market End of Year'!HM33-'Black Market End of Year'!HM32)/'Black Market End of Year'!HM32)-1,"Error")</f>
        <v>-0.19421611917123605</v>
      </c>
      <c r="HN33" s="25">
        <f ca="1">IFERROR((1+'US Inflation'!$C34)*(1+('Black Market End of Year'!HN33-'Black Market End of Year'!HN32)/'Black Market End of Year'!HN32)-1,"Error")</f>
        <v>0.52083022248768085</v>
      </c>
      <c r="HO33" s="25" t="str">
        <f ca="1">IFERROR((1+'US Inflation'!$C34)*(1+('Black Market End of Year'!HO33-'Black Market End of Year'!HO32)/'Black Market End of Year'!HO32)-1,"Error")</f>
        <v>Error</v>
      </c>
      <c r="HP33" s="25" t="str">
        <f ca="1">IFERROR((1+'US Inflation'!$C34)*(1+('Black Market End of Year'!HP33-'Black Market End of Year'!HP32)/'Black Market End of Year'!HP32)-1,"Error")</f>
        <v>Error</v>
      </c>
      <c r="HQ33" s="25" t="str">
        <f ca="1">IFERROR((1+'US Inflation'!$C34)*(1+('Black Market End of Year'!HQ33-'Black Market End of Year'!HQ32)/'Black Market End of Year'!HQ32)-1,"Error")</f>
        <v>Error</v>
      </c>
      <c r="HR33" s="25">
        <f ca="1">IFERROR((1+'US Inflation'!$C34)*(1+('Black Market End of Year'!HR33-'Black Market End of Year'!HR32)/'Black Market End of Year'!HR32)-1,"Error")</f>
        <v>0.12491400491400473</v>
      </c>
      <c r="HS33" s="25" t="str">
        <f ca="1">IFERROR((1+'US Inflation'!$C34)*(1+('Black Market End of Year'!HS33-'Black Market End of Year'!HS32)/'Black Market End of Year'!HS32)-1,"Error")</f>
        <v>Error</v>
      </c>
      <c r="HT33" s="25">
        <f ca="1">IFERROR((1+'US Inflation'!$C34)*(1+('Black Market End of Year'!HT33-'Black Market End of Year'!HT32)/'Black Market End of Year'!HT32)-1,"Error")</f>
        <v>3.800246947455066E-2</v>
      </c>
      <c r="HU33" s="25">
        <f ca="1">IFERROR((1+'US Inflation'!$C34)*(1+('Black Market End of Year'!HU33-'Black Market End of Year'!HU32)/'Black Market End of Year'!HU32)-1,"Error")</f>
        <v>-7.6970720720720753E-2</v>
      </c>
      <c r="HV33" s="25">
        <f ca="1">IFERROR((1+'US Inflation'!$C34)*(1+('Black Market End of Year'!HV33-'Black Market End of Year'!HV32)/'Black Market End of Year'!HV32)-1,"Error")</f>
        <v>4.8648648648648596E-2</v>
      </c>
      <c r="HW33" s="25">
        <f ca="1">IFERROR((1+'US Inflation'!$C34)*(1+('Black Market End of Year'!HW33-'Black Market End of Year'!HW32)/'Black Market End of Year'!HW32)-1,"Error")</f>
        <v>0.36068556361239312</v>
      </c>
      <c r="HX33" s="25" t="str">
        <f ca="1">IFERROR((1+'US Inflation'!$C34)*(1+('Black Market End of Year'!HX33-'Black Market End of Year'!HX32)/'Black Market End of Year'!HX32)-1,"Error")</f>
        <v>Error</v>
      </c>
      <c r="HY33" s="25" t="str">
        <f ca="1">IFERROR((1+'US Inflation'!$C34)*(1+('Black Market End of Year'!HY33-'Black Market End of Year'!HY32)/'Black Market End of Year'!HY32)-1,"Error")</f>
        <v>Error</v>
      </c>
      <c r="HZ33" s="25" t="str">
        <f ca="1">IFERROR((1+'US Inflation'!$C34)*(1+('Black Market End of Year'!HZ33-'Black Market End of Year'!HZ32)/'Black Market End of Year'!HZ32)-1,"Error")</f>
        <v>Error</v>
      </c>
      <c r="IA33" s="25">
        <f ca="1">IFERROR((1+'US Inflation'!$C34)*(1+('Black Market End of Year'!IA33-'Black Market End of Year'!IA32)/'Black Market End of Year'!IA32)-1,"Error")</f>
        <v>4.8648648648648596E-2</v>
      </c>
      <c r="IB33" s="25" t="str">
        <f ca="1">IFERROR((1+'US Inflation'!$C34)*(1+('Black Market End of Year'!IB33-'Black Market End of Year'!IB32)/'Black Market End of Year'!IB32)-1,"Error")</f>
        <v>Error</v>
      </c>
      <c r="IC33" s="25" t="str">
        <f ca="1">IFERROR((1+'US Inflation'!$C34)*(1+('Black Market End of Year'!IC33-'Black Market End of Year'!IC32)/'Black Market End of Year'!IC32)-1,"Error")</f>
        <v>Error</v>
      </c>
      <c r="ID33" s="25" t="str">
        <f ca="1">IFERROR((1+'US Inflation'!$C34)*(1+('Black Market End of Year'!ID33-'Black Market End of Year'!ID32)/'Black Market End of Year'!ID32)-1,"Error")</f>
        <v>Error</v>
      </c>
      <c r="IE33" s="25" t="str">
        <f ca="1">IFERROR((1+'US Inflation'!$C34)*(1+('Black Market End of Year'!IE33-'Black Market End of Year'!IE32)/'Black Market End of Year'!IE32)-1,"Error")</f>
        <v>Error</v>
      </c>
      <c r="IF33" s="25">
        <f ca="1">IFERROR((1+'US Inflation'!$C34)*(1+('Black Market End of Year'!IF33-'Black Market End of Year'!IF32)/'Black Market End of Year'!IF32)-1,"Error")</f>
        <v>-0.19104247104247096</v>
      </c>
      <c r="IG33" s="25">
        <f ca="1">IFERROR((1+'US Inflation'!$C34)*(1+('Black Market End of Year'!IG33-'Black Market End of Year'!IG32)/'Black Market End of Year'!IG32)-1,"Error")</f>
        <v>0.21547911547911558</v>
      </c>
      <c r="IH33" s="25">
        <f ca="1">IFERROR((1+'US Inflation'!$C34)*(1+('Black Market End of Year'!IH33-'Black Market End of Year'!IH32)/'Black Market End of Year'!IH32)-1,"Error")</f>
        <v>-0.43316289262235208</v>
      </c>
    </row>
    <row r="34" spans="1:242" x14ac:dyDescent="0.25">
      <c r="A34" t="str">
        <f t="shared" ca="1" si="4"/>
        <v>1978</v>
      </c>
      <c r="B34" s="25">
        <f ca="1">IFERROR((1+'US Inflation'!$C35)*(1+('Black Market End of Year'!B34-'Black Market End of Year'!B33)/'Black Market End of Year'!B33)-1,"Error")</f>
        <v>-6.2511173350813465E-2</v>
      </c>
      <c r="C34" s="25">
        <f ca="1">IFERROR((1+'US Inflation'!$C35)*(1+('Black Market End of Year'!C34-'Black Market End of Year'!C33)/'Black Market End of Year'!C33)-1,"Error")</f>
        <v>9.4369547977795287E-2</v>
      </c>
      <c r="D34" s="25">
        <f ca="1">IFERROR((1+'US Inflation'!$C35)*(1+('Black Market End of Year'!D34-'Black Market End of Year'!D33)/'Black Market End of Year'!D33)-1,"Error")</f>
        <v>9.7900836929352142E-2</v>
      </c>
      <c r="E34" s="25">
        <f>IFERROR((1+'US Inflation'!$C35)*(1+('Black Market End of Year'!E34-'Black Market End of Year'!E33)/'Black Market End of Year'!E33)-1,"Error")</f>
        <v>6.7010309278350499E-2</v>
      </c>
      <c r="F34" s="25" t="str">
        <f ca="1">IFERROR((1+'US Inflation'!$C35)*(1+('Black Market End of Year'!F34-'Black Market End of Year'!F33)/'Black Market End of Year'!F33)-1,"Error")</f>
        <v>Error</v>
      </c>
      <c r="G34" s="25" t="str">
        <f ca="1">IFERROR((1+'US Inflation'!$C35)*(1+('Black Market End of Year'!G34-'Black Market End of Year'!G33)/'Black Market End of Year'!G33)-1,"Error")</f>
        <v>Error</v>
      </c>
      <c r="H34" s="25">
        <f ca="1">IFERROR((1+'US Inflation'!$C35)*(1+('Black Market End of Year'!H34-'Black Market End of Year'!H33)/'Black Market End of Year'!H33)-1,"Error")</f>
        <v>3.5316933755231261E-2</v>
      </c>
      <c r="I34" s="25">
        <f ca="1">IFERROR((1+'US Inflation'!$C35)*(1+('Black Market End of Year'!I34-'Black Market End of Year'!I33)/'Black Market End of Year'!I33)-1,"Error")</f>
        <v>3.5316933755231261E-2</v>
      </c>
      <c r="J34" s="25">
        <f ca="1">IFERROR((1+'US Inflation'!$C35)*(1+('Black Market End of Year'!J34-'Black Market End of Year'!J33)/'Black Market End of Year'!J33)-1,"Error")</f>
        <v>0.78305359120729312</v>
      </c>
      <c r="K34" s="25" t="str">
        <f ca="1">IFERROR((1+'US Inflation'!$C35)*(1+('Black Market End of Year'!K34-'Black Market End of Year'!K33)/'Black Market End of Year'!K33)-1,"Error")</f>
        <v>Error</v>
      </c>
      <c r="L34" s="25" t="str">
        <f ca="1">IFERROR((1+'US Inflation'!$C35)*(1+('Black Market End of Year'!L34-'Black Market End of Year'!L33)/'Black Market End of Year'!L33)-1,"Error")</f>
        <v>Error</v>
      </c>
      <c r="M34" s="25">
        <f ca="1">IFERROR((1+'US Inflation'!$C35)*(1+('Black Market End of Year'!M34-'Black Market End of Year'!M33)/'Black Market End of Year'!M33)-1,"Error")</f>
        <v>5.7650569723277201E-2</v>
      </c>
      <c r="N34" s="25">
        <f ca="1">IFERROR((1+'US Inflation'!$C35)*(1+('Black Market End of Year'!N34-'Black Market End of Year'!N33)/'Black Market End of Year'!N33)-1,"Error")</f>
        <v>-4.8436707791110312E-2</v>
      </c>
      <c r="O34" s="25" t="str">
        <f ca="1">IFERROR((1+'US Inflation'!$C35)*(1+('Black Market End of Year'!O34-'Black Market End of Year'!O33)/'Black Market End of Year'!O33)-1,"Error")</f>
        <v>Error</v>
      </c>
      <c r="P34" s="25">
        <f ca="1">IFERROR((1+'US Inflation'!$C35)*(1+('Black Market End of Year'!P34-'Black Market End of Year'!P33)/'Black Market End of Year'!P33)-1,"Error")</f>
        <v>5.6848306332842435E-2</v>
      </c>
      <c r="Q34" s="25">
        <f ca="1">IFERROR((1+'US Inflation'!$C35)*(1+('Black Market End of Year'!Q34-'Black Market End of Year'!Q33)/'Black Market End of Year'!Q33)-1,"Error")</f>
        <v>3.6290242792409444E-2</v>
      </c>
      <c r="R34" s="25">
        <f ca="1">IFERROR((1+'US Inflation'!$C35)*(1+('Black Market End of Year'!R34-'Black Market End of Year'!R33)/'Black Market End of Year'!R33)-1,"Error")</f>
        <v>0.57626522961574511</v>
      </c>
      <c r="S34" s="25">
        <f ca="1">IFERROR((1+'US Inflation'!$C35)*(1+('Black Market End of Year'!S34-'Black Market End of Year'!S33)/'Black Market End of Year'!S33)-1,"Error")</f>
        <v>2.3753134577876756E-2</v>
      </c>
      <c r="T34" s="25" t="str">
        <f ca="1">IFERROR((1+'US Inflation'!$C35)*(1+('Black Market End of Year'!T34-'Black Market End of Year'!T33)/'Black Market End of Year'!T33)-1,"Error")</f>
        <v>Error</v>
      </c>
      <c r="U34" s="25">
        <f ca="1">IFERROR((1+'US Inflation'!$C35)*(1+('Black Market End of Year'!U34-'Black Market End of Year'!U33)/'Black Market End of Year'!U33)-1,"Error")</f>
        <v>-4.193368626358307E-2</v>
      </c>
      <c r="V34" s="25">
        <f ca="1">IFERROR((1+'US Inflation'!$C35)*(1+('Black Market End of Year'!V34-'Black Market End of Year'!V33)/'Black Market End of Year'!V33)-1,"Error")</f>
        <v>6.7010309278350499E-2</v>
      </c>
      <c r="W34" s="25">
        <f ca="1">IFERROR((1+'US Inflation'!$C35)*(1+('Black Market End of Year'!W34-'Black Market End of Year'!W33)/'Black Market End of Year'!W33)-1,"Error")</f>
        <v>0.10091953520880659</v>
      </c>
      <c r="X34" s="25" t="str">
        <f ca="1">IFERROR((1+'US Inflation'!$C35)*(1+('Black Market End of Year'!X34-'Black Market End of Year'!X33)/'Black Market End of Year'!X33)-1,"Error")</f>
        <v>Error</v>
      </c>
      <c r="Y34" s="25">
        <f ca="1">IFERROR((1+'US Inflation'!$C35)*(1+('Black Market End of Year'!Y34-'Black Market End of Year'!Y33)/'Black Market End of Year'!Y33)-1,"Error")</f>
        <v>7.2567654639175361E-2</v>
      </c>
      <c r="Z34" s="25">
        <f ca="1">IFERROR((1+'US Inflation'!$C35)*(1+('Black Market End of Year'!Z34-'Black Market End of Year'!Z33)/'Black Market End of Year'!Z33)-1,"Error")</f>
        <v>0.16863033873343158</v>
      </c>
      <c r="AA34" s="25" t="str">
        <f ca="1">IFERROR((1+'US Inflation'!$C35)*(1+('Black Market End of Year'!AA34-'Black Market End of Year'!AA33)/'Black Market End of Year'!AA33)-1,"Error")</f>
        <v>Error</v>
      </c>
      <c r="AB34" s="25">
        <f ca="1">IFERROR((1+'US Inflation'!$C35)*(1+('Black Market End of Year'!AB34-'Black Market End of Year'!AB33)/'Black Market End of Year'!AB33)-1,"Error")</f>
        <v>-4.4771723122238649E-2</v>
      </c>
      <c r="AC34" s="25">
        <f ca="1">IFERROR((1+'US Inflation'!$C35)*(1+('Black Market End of Year'!AC34-'Black Market End of Year'!AC33)/'Black Market End of Year'!AC33)-1,"Error")</f>
        <v>0.40675488536697935</v>
      </c>
      <c r="AD34" s="25" t="str">
        <f ca="1">IFERROR((1+'US Inflation'!$C35)*(1+('Black Market End of Year'!AD34-'Black Market End of Year'!AD33)/'Black Market End of Year'!AD33)-1,"Error")</f>
        <v>Error</v>
      </c>
      <c r="AE34" s="25" t="str">
        <f ca="1">IFERROR((1+'US Inflation'!$C35)*(1+('Black Market End of Year'!AE34-'Black Market End of Year'!AE33)/'Black Market End of Year'!AE33)-1,"Error")</f>
        <v>Error</v>
      </c>
      <c r="AF34" s="25" t="str">
        <f ca="1">IFERROR((1+'US Inflation'!$C35)*(1+('Black Market End of Year'!AF34-'Black Market End of Year'!AF33)/'Black Market End of Year'!AF33)-1,"Error")</f>
        <v>Error</v>
      </c>
      <c r="AG34" s="25">
        <f ca="1">IFERROR((1+'US Inflation'!$C35)*(1+('Black Market End of Year'!AG34-'Black Market End of Year'!AG33)/'Black Market End of Year'!AG33)-1,"Error")</f>
        <v>0.13941458026509568</v>
      </c>
      <c r="AH34" s="25">
        <f ca="1">IFERROR((1+'US Inflation'!$C35)*(1+('Black Market End of Year'!AH34-'Black Market End of Year'!AH33)/'Black Market End of Year'!AH33)-1,"Error")</f>
        <v>0.10091953520880659</v>
      </c>
      <c r="AI34" s="25">
        <f ca="1">IFERROR((1+'US Inflation'!$C35)*(1+('Black Market End of Year'!AI34-'Black Market End of Year'!AI33)/'Black Market End of Year'!AI33)-1,"Error")</f>
        <v>0.2605095881630255</v>
      </c>
      <c r="AJ34" s="25" t="str">
        <f ca="1">IFERROR((1+'US Inflation'!$C35)*(1+('Black Market End of Year'!AJ34-'Black Market End of Year'!AJ33)/'Black Market End of Year'!AJ33)-1,"Error")</f>
        <v>Error</v>
      </c>
      <c r="AK34" s="25">
        <f ca="1">IFERROR((1+'US Inflation'!$C35)*(1+('Black Market End of Year'!AK34-'Black Market End of Year'!AK33)/'Black Market End of Year'!AK33)-1,"Error")</f>
        <v>0.10091953520880659</v>
      </c>
      <c r="AL34" s="25">
        <f ca="1">IFERROR((1+'US Inflation'!$C35)*(1+('Black Market End of Year'!AL34-'Black Market End of Year'!AL33)/'Black Market End of Year'!AL33)-1,"Error")</f>
        <v>0.15674060951016777</v>
      </c>
      <c r="AM34" s="25" t="str">
        <f ca="1">IFERROR((1+'US Inflation'!$C35)*(1+('Black Market End of Year'!AM34-'Black Market End of Year'!AM33)/'Black Market End of Year'!AM33)-1,"Error")</f>
        <v>Error</v>
      </c>
      <c r="AN34" s="25" t="str">
        <f ca="1">IFERROR((1+'US Inflation'!$C35)*(1+('Black Market End of Year'!AN34-'Black Market End of Year'!AN33)/'Black Market End of Year'!AN33)-1,"Error")</f>
        <v>Error</v>
      </c>
      <c r="AO34" s="25">
        <f ca="1">IFERROR((1+'US Inflation'!$C35)*(1+('Black Market End of Year'!AO34-'Black Market End of Year'!AO33)/'Black Market End of Year'!AO33)-1,"Error")</f>
        <v>0.10091953520880659</v>
      </c>
      <c r="AP34" s="25">
        <f ca="1">IFERROR((1+'US Inflation'!$C35)*(1+('Black Market End of Year'!AP34-'Black Market End of Year'!AP33)/'Black Market End of Year'!AP33)-1,"Error")</f>
        <v>0.10091953520880659</v>
      </c>
      <c r="AQ34" s="25">
        <f ca="1">IFERROR((1+'US Inflation'!$C35)*(1+('Black Market End of Year'!AQ34-'Black Market End of Year'!AQ33)/'Black Market End of Year'!AQ33)-1,"Error")</f>
        <v>0.31208334851189368</v>
      </c>
      <c r="AR34" s="25">
        <f ca="1">IFERROR((1+'US Inflation'!$C35)*(1+('Black Market End of Year'!AR34-'Black Market End of Year'!AR33)/'Black Market End of Year'!AR33)-1,"Error")</f>
        <v>0.10494845360824745</v>
      </c>
      <c r="AS34" s="25" t="str">
        <f ca="1">IFERROR((1+'US Inflation'!$C35)*(1+('Black Market End of Year'!AS34-'Black Market End of Year'!AS33)/'Black Market End of Year'!AS33)-1,"Error")</f>
        <v>Error</v>
      </c>
      <c r="AT34" s="25" t="str">
        <f ca="1">IFERROR((1+'US Inflation'!$C35)*(1+('Black Market End of Year'!AT34-'Black Market End of Year'!AT33)/'Black Market End of Year'!AT33)-1,"Error")</f>
        <v>Error</v>
      </c>
      <c r="AU34" s="25">
        <f ca="1">IFERROR((1+'US Inflation'!$C35)*(1+('Black Market End of Year'!AU34-'Black Market End of Year'!AU33)/'Black Market End of Year'!AU33)-1,"Error")</f>
        <v>0.15360015113078185</v>
      </c>
      <c r="AV34" s="25">
        <f ca="1">IFERROR((1+'US Inflation'!$C35)*(1+('Black Market End of Year'!AV34-'Black Market End of Year'!AV33)/'Black Market End of Year'!AV33)-1,"Error")</f>
        <v>0.10091953520880659</v>
      </c>
      <c r="AW34" s="25">
        <f ca="1">IFERROR((1+'US Inflation'!$C35)*(1+('Black Market End of Year'!AW34-'Black Market End of Year'!AW33)/'Black Market End of Year'!AW33)-1,"Error")</f>
        <v>0.10091953520880659</v>
      </c>
      <c r="AX34" s="25">
        <f ca="1">IFERROR((1+'US Inflation'!$C35)*(1+('Black Market End of Year'!AX34-'Black Market End of Year'!AX33)/'Black Market End of Year'!AX33)-1,"Error")</f>
        <v>0.64319587628865982</v>
      </c>
      <c r="AY34" s="25">
        <f ca="1">IFERROR((1+'US Inflation'!$C35)*(1+('Black Market End of Year'!AY34-'Black Market End of Year'!AY33)/'Black Market End of Year'!AY33)-1,"Error")</f>
        <v>-8.4348641049670769E-3</v>
      </c>
      <c r="AZ34" s="25">
        <f ca="1">IFERROR((1+'US Inflation'!$C35)*(1+('Black Market End of Year'!AZ34-'Black Market End of Year'!AZ33)/'Black Market End of Year'!AZ33)-1,"Error")</f>
        <v>7.899918915788251E-2</v>
      </c>
      <c r="BA34" s="25">
        <f ca="1">IFERROR((1+'US Inflation'!$C35)*(1+('Black Market End of Year'!BA34-'Black Market End of Year'!BA33)/'Black Market End of Year'!BA33)-1,"Error")</f>
        <v>0.10091953520880659</v>
      </c>
      <c r="BB34" s="25" t="str">
        <f ca="1">IFERROR((1+'US Inflation'!$C35)*(1+('Black Market End of Year'!BB34-'Black Market End of Year'!BB33)/'Black Market End of Year'!BB33)-1,"Error")</f>
        <v>Error</v>
      </c>
      <c r="BC34" s="25">
        <f ca="1">IFERROR((1+'US Inflation'!$C35)*(1+('Black Market End of Year'!BC34-'Black Market End of Year'!BC33)/'Black Market End of Year'!BC33)-1,"Error")</f>
        <v>0.23605964277560187</v>
      </c>
      <c r="BD34" s="25">
        <f ca="1">IFERROR((1+'US Inflation'!$C35)*(1+('Black Market End of Year'!BD34-'Black Market End of Year'!BD33)/'Black Market End of Year'!BD33)-1,"Error")</f>
        <v>-1.9599388499077497E-3</v>
      </c>
      <c r="BE34" s="25" t="str">
        <f ca="1">IFERROR((1+'US Inflation'!$C35)*(1+('Black Market End of Year'!BE34-'Black Market End of Year'!BE33)/'Black Market End of Year'!BE33)-1,"Error")</f>
        <v>Error</v>
      </c>
      <c r="BF34" s="25">
        <f ca="1">IFERROR((1+'US Inflation'!$C35)*(1+('Black Market End of Year'!BF34-'Black Market End of Year'!BF33)/'Black Market End of Year'!BF33)-1,"Error")</f>
        <v>8.3055577087047361E-2</v>
      </c>
      <c r="BG34" s="25">
        <f ca="1">IFERROR((1+'US Inflation'!$C35)*(1+('Black Market End of Year'!BG34-'Black Market End of Year'!BG33)/'Black Market End of Year'!BG33)-1,"Error")</f>
        <v>-4.38014816349791E-2</v>
      </c>
      <c r="BH34" s="25">
        <f ca="1">IFERROR((1+'US Inflation'!$C35)*(1+('Black Market End of Year'!BH34-'Black Market End of Year'!BH33)/'Black Market End of Year'!BH33)-1,"Error")</f>
        <v>0.16550356859635218</v>
      </c>
      <c r="BI34" s="25">
        <f ca="1">IFERROR((1+'US Inflation'!$C35)*(1+('Black Market End of Year'!BI34-'Black Market End of Year'!BI33)/'Black Market End of Year'!BI33)-1,"Error")</f>
        <v>3.5316933755231261E-2</v>
      </c>
      <c r="BJ34" s="25">
        <f ca="1">IFERROR((1+'US Inflation'!$C35)*(1+('Black Market End of Year'!BJ34-'Black Market End of Year'!BJ33)/'Black Market End of Year'!BJ33)-1,"Error")</f>
        <v>0.10595229136880113</v>
      </c>
      <c r="BK34" s="25">
        <f ca="1">IFERROR((1+'US Inflation'!$C35)*(1+('Black Market End of Year'!BK34-'Black Market End of Year'!BK33)/'Black Market End of Year'!BK33)-1,"Error")</f>
        <v>0.10394528152260096</v>
      </c>
      <c r="BL34" s="25">
        <f ca="1">IFERROR((1+'US Inflation'!$C35)*(1+('Black Market End of Year'!BL34-'Black Market End of Year'!BL33)/'Black Market End of Year'!BL33)-1,"Error")</f>
        <v>0.13867518079704544</v>
      </c>
      <c r="BM34" s="25">
        <f ca="1">IFERROR((1+'US Inflation'!$C35)*(1+('Black Market End of Year'!BM34-'Black Market End of Year'!BM33)/'Black Market End of Year'!BM33)-1,"Error")</f>
        <v>-2.9990627928772162E-2</v>
      </c>
      <c r="BN34" s="25" t="str">
        <f ca="1">IFERROR((1+'US Inflation'!$C35)*(1+('Black Market End of Year'!BN34-'Black Market End of Year'!BN33)/'Black Market End of Year'!BN33)-1,"Error")</f>
        <v>Error</v>
      </c>
      <c r="BO34" s="25" t="str">
        <f ca="1">IFERROR((1+'US Inflation'!$C35)*(1+('Black Market End of Year'!BO34-'Black Market End of Year'!BO33)/'Black Market End of Year'!BO33)-1,"Error")</f>
        <v>Error</v>
      </c>
      <c r="BP34" s="25" t="str">
        <f ca="1">IFERROR((1+'US Inflation'!$C35)*(1+('Black Market End of Year'!BP34-'Black Market End of Year'!BP33)/'Black Market End of Year'!BP33)-1,"Error")</f>
        <v>Error</v>
      </c>
      <c r="BQ34" s="25">
        <f ca="1">IFERROR((1+'US Inflation'!$C35)*(1+('Black Market End of Year'!BQ34-'Black Market End of Year'!BQ33)/'Black Market End of Year'!BQ33)-1,"Error")</f>
        <v>0.22706185567010317</v>
      </c>
      <c r="BR34" s="25" t="str">
        <f ca="1">IFERROR((1+'US Inflation'!$C35)*(1+('Black Market End of Year'!BR34-'Black Market End of Year'!BR33)/'Black Market End of Year'!BR33)-1,"Error")</f>
        <v>Error</v>
      </c>
      <c r="BS34" s="25" t="str">
        <f ca="1">IFERROR((1+'US Inflation'!$C35)*(1+('Black Market End of Year'!BS34-'Black Market End of Year'!BS33)/'Black Market End of Year'!BS33)-1,"Error")</f>
        <v>Error</v>
      </c>
      <c r="BT34" s="25" t="str">
        <f ca="1">IFERROR((1+'US Inflation'!$C35)*(1+('Black Market End of Year'!BT34-'Black Market End of Year'!BT33)/'Black Market End of Year'!BT33)-1,"Error")</f>
        <v>Error</v>
      </c>
      <c r="BU34" s="25" t="str">
        <f ca="1">IFERROR((1+'US Inflation'!$C35)*(1+('Black Market End of Year'!BU34-'Black Market End of Year'!BU33)/'Black Market End of Year'!BU33)-1,"Error")</f>
        <v>Error</v>
      </c>
      <c r="BV34" s="25">
        <f ca="1">IFERROR((1+'US Inflation'!$C35)*(1+('Black Market End of Year'!BV34-'Black Market End of Year'!BV33)/'Black Market End of Year'!BV33)-1,"Error")</f>
        <v>3.0927835051546504E-2</v>
      </c>
      <c r="BW34" s="25">
        <f ca="1">IFERROR((1+'US Inflation'!$C35)*(1+('Black Market End of Year'!BW34-'Black Market End of Year'!BW33)/'Black Market End of Year'!BW33)-1,"Error")</f>
        <v>-7.8491096532333771E-2</v>
      </c>
      <c r="BX34" s="25" t="str">
        <f ca="1">IFERROR((1+'US Inflation'!$C35)*(1+('Black Market End of Year'!BX34-'Black Market End of Year'!BX33)/'Black Market End of Year'!BX33)-1,"Error")</f>
        <v>Error</v>
      </c>
      <c r="BY34" s="25" t="str">
        <f ca="1">IFERROR((1+'US Inflation'!$C35)*(1+('Black Market End of Year'!BY34-'Black Market End of Year'!BY33)/'Black Market End of Year'!BY33)-1,"Error")</f>
        <v>Error</v>
      </c>
      <c r="BZ34" s="25">
        <f ca="1">IFERROR((1+'US Inflation'!$C35)*(1+('Black Market End of Year'!BZ34-'Black Market End of Year'!BZ33)/'Black Market End of Year'!BZ33)-1,"Error")</f>
        <v>0.10091953520880659</v>
      </c>
      <c r="CA34" s="25">
        <f ca="1">IFERROR((1+'US Inflation'!$C35)*(1+('Black Market End of Year'!CA34-'Black Market End of Year'!CA33)/'Black Market End of Year'!CA33)-1,"Error")</f>
        <v>0.35801312089971904</v>
      </c>
      <c r="CB34" s="25" t="str">
        <f ca="1">IFERROR((1+'US Inflation'!$C35)*(1+('Black Market End of Year'!CB34-'Black Market End of Year'!CB33)/'Black Market End of Year'!CB33)-1,"Error")</f>
        <v>Error</v>
      </c>
      <c r="CC34" s="25">
        <f ca="1">IFERROR((1+'US Inflation'!$C35)*(1+('Black Market End of Year'!CC34-'Black Market End of Year'!CC33)/'Black Market End of Year'!CC33)-1,"Error")</f>
        <v>-7.5257731958762841E-2</v>
      </c>
      <c r="CD34" s="25">
        <f ca="1">IFERROR((1+'US Inflation'!$C35)*(1+('Black Market End of Year'!CD34-'Black Market End of Year'!CD33)/'Black Market End of Year'!CD33)-1,"Error")</f>
        <v>0.38752966096014352</v>
      </c>
      <c r="CE34" s="25" t="str">
        <f ca="1">IFERROR((1+'US Inflation'!$C35)*(1+('Black Market End of Year'!CE34-'Black Market End of Year'!CE33)/'Black Market End of Year'!CE33)-1,"Error")</f>
        <v>Error</v>
      </c>
      <c r="CF34" s="25">
        <f ca="1">IFERROR((1+'US Inflation'!$C35)*(1+('Black Market End of Year'!CF34-'Black Market End of Year'!CF33)/'Black Market End of Year'!CF33)-1,"Error")</f>
        <v>1.2051235559239482E-2</v>
      </c>
      <c r="CG34" s="25" t="str">
        <f ca="1">IFERROR((1+'US Inflation'!$C35)*(1+('Black Market End of Year'!CG34-'Black Market End of Year'!CG33)/'Black Market End of Year'!CG33)-1,"Error")</f>
        <v>Error</v>
      </c>
      <c r="CH34" s="25">
        <f ca="1">IFERROR((1+'US Inflation'!$C35)*(1+('Black Market End of Year'!CH34-'Black Market End of Year'!CH33)/'Black Market End of Year'!CH33)-1,"Error")</f>
        <v>3.5316933755231261E-2</v>
      </c>
      <c r="CI34" s="25" t="str">
        <f ca="1">IFERROR((1+'US Inflation'!$C35)*(1+('Black Market End of Year'!CI34-'Black Market End of Year'!CI33)/'Black Market End of Year'!CI33)-1,"Error")</f>
        <v>Error</v>
      </c>
      <c r="CJ34" s="25" t="str">
        <f ca="1">IFERROR((1+'US Inflation'!$C35)*(1+('Black Market End of Year'!CJ34-'Black Market End of Year'!CJ33)/'Black Market End of Year'!CJ33)-1,"Error")</f>
        <v>Error</v>
      </c>
      <c r="CK34" s="25">
        <f ca="1">IFERROR((1+'US Inflation'!$C35)*(1+('Black Market End of Year'!CK34-'Black Market End of Year'!CK33)/'Black Market End of Year'!CK33)-1,"Error")</f>
        <v>9.6926486174005344E-2</v>
      </c>
      <c r="CL34" s="25" t="str">
        <f ca="1">IFERROR((1+'US Inflation'!$C35)*(1+('Black Market End of Year'!CL34-'Black Market End of Year'!CL33)/'Black Market End of Year'!CL33)-1,"Error")</f>
        <v>Error</v>
      </c>
      <c r="CM34" s="25">
        <f ca="1">IFERROR((1+'US Inflation'!$C35)*(1+('Black Market End of Year'!CM34-'Black Market End of Year'!CM33)/'Black Market End of Year'!CM33)-1,"Error")</f>
        <v>-0.31237113402061867</v>
      </c>
      <c r="CN34" s="25" t="str">
        <f ca="1">IFERROR((1+'US Inflation'!$C35)*(1+('Black Market End of Year'!CN34-'Black Market End of Year'!CN33)/'Black Market End of Year'!CN33)-1,"Error")</f>
        <v>Error</v>
      </c>
      <c r="CO34" s="25">
        <f ca="1">IFERROR((1+'US Inflation'!$C35)*(1+('Black Market End of Year'!CO34-'Black Market End of Year'!CO33)/'Black Market End of Year'!CO33)-1,"Error")</f>
        <v>0.21440512677626078</v>
      </c>
      <c r="CP34" s="25">
        <f ca="1">IFERROR((1+'US Inflation'!$C35)*(1+('Black Market End of Year'!CP34-'Black Market End of Year'!CP33)/'Black Market End of Year'!CP33)-1,"Error")</f>
        <v>6.7010309278350499E-2</v>
      </c>
      <c r="CQ34" s="25" t="str">
        <f ca="1">IFERROR((1+'US Inflation'!$C35)*(1+('Black Market End of Year'!CQ34-'Black Market End of Year'!CQ33)/'Black Market End of Year'!CQ33)-1,"Error")</f>
        <v>Error</v>
      </c>
      <c r="CR34" s="25">
        <f ca="1">IFERROR((1+'US Inflation'!$C35)*(1+('Black Market End of Year'!CR34-'Black Market End of Year'!CR33)/'Black Market End of Year'!CR33)-1,"Error")</f>
        <v>9.9343955014058016E-2</v>
      </c>
      <c r="CS34" s="25">
        <f ca="1">IFERROR((1+'US Inflation'!$C35)*(1+('Black Market End of Year'!CS34-'Black Market End of Year'!CS33)/'Black Market End of Year'!CS33)-1,"Error")</f>
        <v>0.19467328572081177</v>
      </c>
      <c r="CT34" s="25">
        <f ca="1">IFERROR((1+'US Inflation'!$C35)*(1+('Black Market End of Year'!CT34-'Black Market End of Year'!CT33)/'Black Market End of Year'!CT33)-1,"Error")</f>
        <v>-1.3955242645209975E-2</v>
      </c>
      <c r="CU34" s="25">
        <f ca="1">IFERROR((1+'US Inflation'!$C35)*(1+('Black Market End of Year'!CU34-'Black Market End of Year'!CU33)/'Black Market End of Year'!CU33)-1,"Error")</f>
        <v>7.2567654639175361E-2</v>
      </c>
      <c r="CV34" s="25">
        <f ca="1">IFERROR((1+'US Inflation'!$C35)*(1+('Black Market End of Year'!CV34-'Black Market End of Year'!CV33)/'Black Market End of Year'!CV33)-1,"Error")</f>
        <v>0.61062930571163321</v>
      </c>
      <c r="CW34" s="25">
        <f ca="1">IFERROR((1+'US Inflation'!$C35)*(1+('Black Market End of Year'!CW34-'Black Market End of Year'!CW33)/'Black Market End of Year'!CW33)-1,"Error")</f>
        <v>0.21448327885340701</v>
      </c>
      <c r="CX34" s="25">
        <f ca="1">IFERROR((1+'US Inflation'!$C35)*(1+('Black Market End of Year'!CX34-'Black Market End of Year'!CX33)/'Black Market End of Year'!CX33)-1,"Error")</f>
        <v>0.13133362579513053</v>
      </c>
      <c r="CY34" s="25">
        <f ca="1">IFERROR((1+'US Inflation'!$C35)*(1+('Black Market End of Year'!CY34-'Black Market End of Year'!CY33)/'Black Market End of Year'!CY33)-1,"Error")</f>
        <v>-6.5375911491072358E-4</v>
      </c>
      <c r="CZ34" s="25" t="str">
        <f ca="1">IFERROR((1+'US Inflation'!$C35)*(1+('Black Market End of Year'!CZ34-'Black Market End of Year'!CZ33)/'Black Market End of Year'!CZ33)-1,"Error")</f>
        <v>Error</v>
      </c>
      <c r="DA34" s="25">
        <f ca="1">IFERROR((1+'US Inflation'!$C35)*(1+('Black Market End of Year'!DA34-'Black Market End of Year'!DA33)/'Black Market End of Year'!DA33)-1,"Error")</f>
        <v>0.39447209384998216</v>
      </c>
      <c r="DB34" s="25">
        <f ca="1">IFERROR((1+'US Inflation'!$C35)*(1+('Black Market End of Year'!DB34-'Black Market End of Year'!DB33)/'Black Market End of Year'!DB33)-1,"Error")</f>
        <v>6.0382916053018931E-3</v>
      </c>
      <c r="DC34" s="25">
        <f ca="1">IFERROR((1+'US Inflation'!$C35)*(1+('Black Market End of Year'!DC34-'Black Market End of Year'!DC33)/'Black Market End of Year'!DC33)-1,"Error")</f>
        <v>0.3070876288659794</v>
      </c>
      <c r="DD34" s="25">
        <f ca="1">IFERROR((1+'US Inflation'!$C35)*(1+('Black Market End of Year'!DD34-'Black Market End of Year'!DD33)/'Black Market End of Year'!DD33)-1,"Error")</f>
        <v>-0.13305412371134018</v>
      </c>
      <c r="DE34" s="25" t="str">
        <f ca="1">IFERROR((1+'US Inflation'!$C35)*(1+('Black Market End of Year'!DE34-'Black Market End of Year'!DE33)/'Black Market End of Year'!DE33)-1,"Error")</f>
        <v>Error</v>
      </c>
      <c r="DF34" s="25">
        <f ca="1">IFERROR((1+'US Inflation'!$C35)*(1+('Black Market End of Year'!DF34-'Black Market End of Year'!DF33)/'Black Market End of Year'!DF33)-1,"Error")</f>
        <v>-1.6803189335659052E-2</v>
      </c>
      <c r="DG34" s="25" t="str">
        <f ca="1">IFERROR((1+'US Inflation'!$C35)*(1+('Black Market End of Year'!DG34-'Black Market End of Year'!DG33)/'Black Market End of Year'!DG33)-1,"Error")</f>
        <v>Error</v>
      </c>
      <c r="DH34" s="25">
        <f ca="1">IFERROR((1+'US Inflation'!$C35)*(1+('Black Market End of Year'!DH34-'Black Market End of Year'!DH33)/'Black Market End of Year'!DH33)-1,"Error")</f>
        <v>6.0464233761305275E-2</v>
      </c>
      <c r="DI34" s="25" t="str">
        <f ca="1">IFERROR((1+'US Inflation'!$C35)*(1+('Black Market End of Year'!DI34-'Black Market End of Year'!DI33)/'Black Market End of Year'!DI33)-1,"Error")</f>
        <v>Error</v>
      </c>
      <c r="DJ34" s="25" t="str">
        <f ca="1">IFERROR((1+'US Inflation'!$C35)*(1+('Black Market End of Year'!DJ34-'Black Market End of Year'!DJ33)/'Black Market End of Year'!DJ33)-1,"Error")</f>
        <v>Error</v>
      </c>
      <c r="DK34" s="25">
        <f ca="1">IFERROR((1+'US Inflation'!$C35)*(1+('Black Market End of Year'!DK34-'Black Market End of Year'!DK33)/'Black Market End of Year'!DK33)-1,"Error")</f>
        <v>0.27106008953875227</v>
      </c>
      <c r="DL34" s="25" t="str">
        <f ca="1">IFERROR((1+'US Inflation'!$C35)*(1+('Black Market End of Year'!DL34-'Black Market End of Year'!DL33)/'Black Market End of Year'!DL33)-1,"Error")</f>
        <v>Error</v>
      </c>
      <c r="DM34" s="25">
        <f ca="1">IFERROR((1+'US Inflation'!$C35)*(1+('Black Market End of Year'!DM34-'Black Market End of Year'!DM33)/'Black Market End of Year'!DM33)-1,"Error")</f>
        <v>3.5115979381443285E-2</v>
      </c>
      <c r="DN34" s="25" t="str">
        <f ca="1">IFERROR((1+'US Inflation'!$C35)*(1+('Black Market End of Year'!DN34-'Black Market End of Year'!DN33)/'Black Market End of Year'!DN33)-1,"Error")</f>
        <v>Error</v>
      </c>
      <c r="DO34" s="25">
        <f ca="1">IFERROR((1+'US Inflation'!$C35)*(1+('Black Market End of Year'!DO34-'Black Market End of Year'!DO33)/'Black Market End of Year'!DO33)-1,"Error")</f>
        <v>0.12036082474226806</v>
      </c>
      <c r="DP34" s="25" t="str">
        <f ca="1">IFERROR((1+'US Inflation'!$C35)*(1+('Black Market End of Year'!DP34-'Black Market End of Year'!DP33)/'Black Market End of Year'!DP33)-1,"Error")</f>
        <v>Error</v>
      </c>
      <c r="DQ34" s="25">
        <f ca="1">IFERROR((1+'US Inflation'!$C35)*(1+('Black Market End of Year'!DQ34-'Black Market End of Year'!DQ33)/'Black Market End of Year'!DQ33)-1,"Error")</f>
        <v>6.1745455778621672E-2</v>
      </c>
      <c r="DR34" s="25" t="str">
        <f ca="1">IFERROR((1+'US Inflation'!$C35)*(1+('Black Market End of Year'!DR34-'Black Market End of Year'!DR33)/'Black Market End of Year'!DR33)-1,"Error")</f>
        <v>Error</v>
      </c>
      <c r="DS34" s="25">
        <f ca="1">IFERROR((1+'US Inflation'!$C35)*(1+('Black Market End of Year'!DS34-'Black Market End of Year'!DS33)/'Black Market End of Year'!DS33)-1,"Error")</f>
        <v>6.7010309278350499E-2</v>
      </c>
      <c r="DT34" s="25">
        <f ca="1">IFERROR((1+'US Inflation'!$C35)*(1+('Black Market End of Year'!DT34-'Black Market End of Year'!DT33)/'Black Market End of Year'!DT33)-1,"Error")</f>
        <v>0.44264148958552485</v>
      </c>
      <c r="DU34" s="25" t="str">
        <f ca="1">IFERROR((1+'US Inflation'!$C35)*(1+('Black Market End of Year'!DU34-'Black Market End of Year'!DU33)/'Black Market End of Year'!DU33)-1,"Error")</f>
        <v>Error</v>
      </c>
      <c r="DV34" s="25" t="str">
        <f ca="1">IFERROR((1+'US Inflation'!$C35)*(1+('Black Market End of Year'!DV34-'Black Market End of Year'!DV33)/'Black Market End of Year'!DV33)-1,"Error")</f>
        <v>Error</v>
      </c>
      <c r="DW34" s="25">
        <f ca="1">IFERROR((1+'US Inflation'!$C35)*(1+('Black Market End of Year'!DW34-'Black Market End of Year'!DW33)/'Black Market End of Year'!DW33)-1,"Error")</f>
        <v>-4.193368626358307E-2</v>
      </c>
      <c r="DX34" s="25" t="str">
        <f ca="1">IFERROR((1+'US Inflation'!$C35)*(1+('Black Market End of Year'!DX34-'Black Market End of Year'!DX33)/'Black Market End of Year'!DX33)-1,"Error")</f>
        <v>Error</v>
      </c>
      <c r="DY34" s="25" t="str">
        <f ca="1">IFERROR((1+'US Inflation'!$C35)*(1+('Black Market End of Year'!DY34-'Black Market End of Year'!DY33)/'Black Market End of Year'!DY33)-1,"Error")</f>
        <v>Error</v>
      </c>
      <c r="DZ34" s="25">
        <f ca="1">IFERROR((1+'US Inflation'!$C35)*(1+('Black Market End of Year'!DZ34-'Black Market End of Year'!DZ33)/'Black Market End of Year'!DZ33)-1,"Error")</f>
        <v>0.3588830844621147</v>
      </c>
      <c r="EA34" s="25">
        <f ca="1">IFERROR((1+'US Inflation'!$C35)*(1+('Black Market End of Year'!EA34-'Black Market End of Year'!EA33)/'Black Market End of Year'!EA33)-1,"Error")</f>
        <v>-2.9990627928772273E-2</v>
      </c>
      <c r="EB34" s="25">
        <f ca="1">IFERROR((1+'US Inflation'!$C35)*(1+('Black Market End of Year'!EB34-'Black Market End of Year'!EB33)/'Black Market End of Year'!EB33)-1,"Error")</f>
        <v>-1.3687949406566591E-2</v>
      </c>
      <c r="EC34" s="25" t="str">
        <f ca="1">IFERROR((1+'US Inflation'!$C35)*(1+('Black Market End of Year'!EC34-'Black Market End of Year'!EC33)/'Black Market End of Year'!EC33)-1,"Error")</f>
        <v>Error</v>
      </c>
      <c r="ED34" s="25">
        <f ca="1">IFERROR((1+'US Inflation'!$C35)*(1+('Black Market End of Year'!ED34-'Black Market End of Year'!ED33)/'Black Market End of Year'!ED33)-1,"Error")</f>
        <v>0.2042503374705833</v>
      </c>
      <c r="EE34" s="25">
        <f ca="1">IFERROR((1+'US Inflation'!$C35)*(1+('Black Market End of Year'!EE34-'Black Market End of Year'!EE33)/'Black Market End of Year'!EE33)-1,"Error")</f>
        <v>9.1105250539438298E-3</v>
      </c>
      <c r="EF34" s="25" t="str">
        <f ca="1">IFERROR((1+'US Inflation'!$C35)*(1+('Black Market End of Year'!EF34-'Black Market End of Year'!EF33)/'Black Market End of Year'!EF33)-1,"Error")</f>
        <v>Error</v>
      </c>
      <c r="EG34" s="25" t="str">
        <f ca="1">IFERROR((1+'US Inflation'!$C35)*(1+('Black Market End of Year'!EG34-'Black Market End of Year'!EG33)/'Black Market End of Year'!EG33)-1,"Error")</f>
        <v>Error</v>
      </c>
      <c r="EH34" s="25">
        <f ca="1">IFERROR((1+'US Inflation'!$C35)*(1+('Black Market End of Year'!EH34-'Black Market End of Year'!EH33)/'Black Market End of Year'!EH33)-1,"Error")</f>
        <v>-1.5979381443298912E-2</v>
      </c>
      <c r="EI34" s="25">
        <f ca="1">IFERROR((1+'US Inflation'!$C35)*(1+('Black Market End of Year'!EI34-'Black Market End of Year'!EI33)/'Black Market End of Year'!EI33)-1,"Error")</f>
        <v>4.7051843061633125E-2</v>
      </c>
      <c r="EJ34" s="25" t="str">
        <f ca="1">IFERROR((1+'US Inflation'!$C35)*(1+('Black Market End of Year'!EJ34-'Black Market End of Year'!EJ33)/'Black Market End of Year'!EJ33)-1,"Error")</f>
        <v>Error</v>
      </c>
      <c r="EK34" s="25">
        <f ca="1">IFERROR((1+'US Inflation'!$C35)*(1+('Black Market End of Year'!EK34-'Black Market End of Year'!EK33)/'Black Market End of Year'!EK33)-1,"Error")</f>
        <v>6.7010309278350499E-2</v>
      </c>
      <c r="EL34" s="25" t="str">
        <f ca="1">IFERROR((1+'US Inflation'!$C35)*(1+('Black Market End of Year'!EL34-'Black Market End of Year'!EL33)/'Black Market End of Year'!EL33)-1,"Error")</f>
        <v>Error</v>
      </c>
      <c r="EM34" s="25" t="str">
        <f ca="1">IFERROR((1+'US Inflation'!$C35)*(1+('Black Market End of Year'!EM34-'Black Market End of Year'!EM33)/'Black Market End of Year'!EM33)-1,"Error")</f>
        <v>Error</v>
      </c>
      <c r="EN34" s="25" t="str">
        <f ca="1">IFERROR((1+'US Inflation'!$C35)*(1+('Black Market End of Year'!EN34-'Black Market End of Year'!EN33)/'Black Market End of Year'!EN33)-1,"Error")</f>
        <v>Error</v>
      </c>
      <c r="EO34" s="25">
        <f ca="1">IFERROR((1+'US Inflation'!$C35)*(1+('Black Market End of Year'!EO34-'Black Market End of Year'!EO33)/'Black Market End of Year'!EO33)-1,"Error")</f>
        <v>-0.14639175257731951</v>
      </c>
      <c r="EP34" s="25" t="str">
        <f ca="1">IFERROR((1+'US Inflation'!$C35)*(1+('Black Market End of Year'!EP34-'Black Market End of Year'!EP33)/'Black Market End of Year'!EP33)-1,"Error")</f>
        <v>Error</v>
      </c>
      <c r="EQ34" s="25">
        <f ca="1">IFERROR((1+'US Inflation'!$C35)*(1+('Black Market End of Year'!EQ34-'Black Market End of Year'!EQ33)/'Black Market End of Year'!EQ33)-1,"Error")</f>
        <v>3.5316933755231261E-2</v>
      </c>
      <c r="ER34" s="25">
        <f ca="1">IFERROR((1+'US Inflation'!$C35)*(1+('Black Market End of Year'!ER34-'Black Market End of Year'!ER33)/'Black Market End of Year'!ER33)-1,"Error")</f>
        <v>0.10652920962199297</v>
      </c>
      <c r="ES34" s="25">
        <f ca="1">IFERROR((1+'US Inflation'!$C35)*(1+('Black Market End of Year'!ES34-'Black Market End of Year'!ES33)/'Black Market End of Year'!ES33)-1,"Error")</f>
        <v>-0.64432989690721643</v>
      </c>
      <c r="ET34" s="25">
        <f ca="1">IFERROR((1+'US Inflation'!$C35)*(1+('Black Market End of Year'!ET34-'Black Market End of Year'!ET33)/'Black Market End of Year'!ET33)-1,"Error")</f>
        <v>2.2250742853954009E-2</v>
      </c>
      <c r="EU34" s="25" t="str">
        <f ca="1">IFERROR((1+'US Inflation'!$C35)*(1+('Black Market End of Year'!EU34-'Black Market End of Year'!EU33)/'Black Market End of Year'!EU33)-1,"Error")</f>
        <v>Error</v>
      </c>
      <c r="EV34" s="25" t="str">
        <f ca="1">IFERROR((1+'US Inflation'!$C35)*(1+('Black Market End of Year'!EV34-'Black Market End of Year'!EV33)/'Black Market End of Year'!EV33)-1,"Error")</f>
        <v>Error</v>
      </c>
      <c r="EW34" s="25">
        <f ca="1">IFERROR((1+'US Inflation'!$C35)*(1+('Black Market End of Year'!EW34-'Black Market End of Year'!EW33)/'Black Market End of Year'!EW33)-1,"Error")</f>
        <v>9.0988069037414521E-2</v>
      </c>
      <c r="EX34" s="25">
        <f ca="1">IFERROR((1+'US Inflation'!$C35)*(1+('Black Market End of Year'!EX34-'Black Market End of Year'!EX33)/'Black Market End of Year'!EX33)-1,"Error")</f>
        <v>-7.3385784047748204E-2</v>
      </c>
      <c r="EY34" s="25" t="str">
        <f ca="1">IFERROR((1+'US Inflation'!$C35)*(1+('Black Market End of Year'!EY34-'Black Market End of Year'!EY33)/'Black Market End of Year'!EY33)-1,"Error")</f>
        <v>Error</v>
      </c>
      <c r="EZ34" s="25" t="str">
        <f ca="1">IFERROR((1+'US Inflation'!$C35)*(1+('Black Market End of Year'!EZ34-'Black Market End of Year'!EZ33)/'Black Market End of Year'!EZ33)-1,"Error")</f>
        <v>Error</v>
      </c>
      <c r="FA34" s="25">
        <f ca="1">IFERROR((1+'US Inflation'!$C35)*(1+('Black Market End of Year'!FA34-'Black Market End of Year'!FA33)/'Black Market End of Year'!FA33)-1,"Error")</f>
        <v>-8.4348641049670769E-3</v>
      </c>
      <c r="FB34" s="25">
        <f ca="1">IFERROR((1+'US Inflation'!$C35)*(1+('Black Market End of Year'!FB34-'Black Market End of Year'!FB33)/'Black Market End of Year'!FB33)-1,"Error")</f>
        <v>0.48885159434188452</v>
      </c>
      <c r="FC34" s="25">
        <f ca="1">IFERROR((1+'US Inflation'!$C35)*(1+('Black Market End of Year'!FC34-'Black Market End of Year'!FC33)/'Black Market End of Year'!FC33)-1,"Error")</f>
        <v>0.10091953520880659</v>
      </c>
      <c r="FD34" s="25">
        <f ca="1">IFERROR((1+'US Inflation'!$C35)*(1+('Black Market End of Year'!FD34-'Black Market End of Year'!FD33)/'Black Market End of Year'!FD33)-1,"Error")</f>
        <v>-0.12268041237113392</v>
      </c>
      <c r="FE34" s="25" t="str">
        <f ca="1">IFERROR((1+'US Inflation'!$C35)*(1+('Black Market End of Year'!FE34-'Black Market End of Year'!FE33)/'Black Market End of Year'!FE33)-1,"Error")</f>
        <v>Error</v>
      </c>
      <c r="FF34" s="25" t="str">
        <f ca="1">IFERROR((1+'US Inflation'!$C35)*(1+('Black Market End of Year'!FF34-'Black Market End of Year'!FF33)/'Black Market End of Year'!FF33)-1,"Error")</f>
        <v>Error</v>
      </c>
      <c r="FG34" s="25" t="str">
        <f ca="1">IFERROR((1+'US Inflation'!$C35)*(1+('Black Market End of Year'!FG34-'Black Market End of Year'!FG33)/'Black Market End of Year'!FG33)-1,"Error")</f>
        <v>Error</v>
      </c>
      <c r="FH34" s="25">
        <f ca="1">IFERROR((1+'US Inflation'!$C35)*(1+('Black Market End of Year'!FH34-'Black Market End of Year'!FH33)/'Black Market End of Year'!FH33)-1,"Error")</f>
        <v>7.5202327007934722E-2</v>
      </c>
      <c r="FI34" s="25" t="str">
        <f ca="1">IFERROR((1+'US Inflation'!$C35)*(1+('Black Market End of Year'!FI34-'Black Market End of Year'!FI33)/'Black Market End of Year'!FI33)-1,"Error")</f>
        <v>Error</v>
      </c>
      <c r="FJ34" s="25">
        <f ca="1">IFERROR((1+'US Inflation'!$C35)*(1+('Black Market End of Year'!FJ34-'Black Market End of Year'!FJ33)/'Black Market End of Year'!FJ33)-1,"Error")</f>
        <v>0.10338566073102173</v>
      </c>
      <c r="FK34" s="25" t="str">
        <f ca="1">IFERROR((1+'US Inflation'!$C35)*(1+('Black Market End of Year'!FK34-'Black Market End of Year'!FK33)/'Black Market End of Year'!FK33)-1,"Error")</f>
        <v>Error</v>
      </c>
      <c r="FL34" s="25" t="str">
        <f ca="1">IFERROR((1+'US Inflation'!$C35)*(1+('Black Market End of Year'!FL34-'Black Market End of Year'!FL33)/'Black Market End of Year'!FL33)-1,"Error")</f>
        <v>Error</v>
      </c>
      <c r="FM34" s="25">
        <f ca="1">IFERROR((1+'US Inflation'!$C35)*(1+('Black Market End of Year'!FM34-'Black Market End of Year'!FM33)/'Black Market End of Year'!FM33)-1,"Error")</f>
        <v>0.13084853291038856</v>
      </c>
      <c r="FN34" s="25">
        <f ca="1">IFERROR((1+'US Inflation'!$C35)*(1+('Black Market End of Year'!FN34-'Black Market End of Year'!FN33)/'Black Market End of Year'!FN33)-1,"Error")</f>
        <v>0.16328191613053256</v>
      </c>
      <c r="FO34" s="25">
        <f ca="1">IFERROR((1+'US Inflation'!$C35)*(1+('Black Market End of Year'!FO34-'Black Market End of Year'!FO33)/'Black Market End of Year'!FO33)-1,"Error")</f>
        <v>0.56740135087095633</v>
      </c>
      <c r="FP34" s="25">
        <f ca="1">IFERROR((1+'US Inflation'!$C35)*(1+('Black Market End of Year'!FP34-'Black Market End of Year'!FP33)/'Black Market End of Year'!FP33)-1,"Error")</f>
        <v>0.14171512617630633</v>
      </c>
      <c r="FQ34" s="25" t="str">
        <f ca="1">IFERROR((1+'US Inflation'!$C35)*(1+('Black Market End of Year'!FQ34-'Black Market End of Year'!FQ33)/'Black Market End of Year'!FQ33)-1,"Error")</f>
        <v>Error</v>
      </c>
      <c r="FR34" s="25">
        <f ca="1">IFERROR((1+'US Inflation'!$C35)*(1+('Black Market End of Year'!FR34-'Black Market End of Year'!FR33)/'Black Market End of Year'!FR33)-1,"Error")</f>
        <v>4.4014397440455211E-2</v>
      </c>
      <c r="FS34" s="25">
        <f ca="1">IFERROR((1+'US Inflation'!$C35)*(1+('Black Market End of Year'!FS34-'Black Market End of Year'!FS33)/'Black Market End of Year'!FS33)-1,"Error")</f>
        <v>0.13562072827851046</v>
      </c>
      <c r="FT34" s="25" t="str">
        <f ca="1">IFERROR((1+'US Inflation'!$C35)*(1+('Black Market End of Year'!FT34-'Black Market End of Year'!FT33)/'Black Market End of Year'!FT33)-1,"Error")</f>
        <v>Error</v>
      </c>
      <c r="FU34" s="25">
        <f ca="1">IFERROR((1+'US Inflation'!$C35)*(1+('Black Market End of Year'!FU34-'Black Market End of Year'!FU33)/'Black Market End of Year'!FU33)-1,"Error")</f>
        <v>3.4594806211666329E-2</v>
      </c>
      <c r="FV34" s="25" t="str">
        <f ca="1">IFERROR((1+'US Inflation'!$C35)*(1+('Black Market End of Year'!FV34-'Black Market End of Year'!FV33)/'Black Market End of Year'!FV33)-1,"Error")</f>
        <v>Error</v>
      </c>
      <c r="FW34" s="25">
        <f ca="1">IFERROR((1+'US Inflation'!$C35)*(1+('Black Market End of Year'!FW34-'Black Market End of Year'!FW33)/'Black Market End of Year'!FW33)-1,"Error")</f>
        <v>0.13103092783505166</v>
      </c>
      <c r="FX34" s="25">
        <f ca="1">IFERROR((1+'US Inflation'!$C35)*(1+('Black Market End of Year'!FX34-'Black Market End of Year'!FX33)/'Black Market End of Year'!FX33)-1,"Error")</f>
        <v>0.15237113402061864</v>
      </c>
      <c r="FY34" s="25">
        <f ca="1">IFERROR((1+'US Inflation'!$C35)*(1+('Black Market End of Year'!FY34-'Black Market End of Year'!FY33)/'Black Market End of Year'!FY33)-1,"Error")</f>
        <v>0.18151873271310048</v>
      </c>
      <c r="FZ34" s="25" t="str">
        <f ca="1">IFERROR((1+'US Inflation'!$C35)*(1+('Black Market End of Year'!FZ34-'Black Market End of Year'!FZ33)/'Black Market End of Year'!FZ33)-1,"Error")</f>
        <v>Error</v>
      </c>
      <c r="GA34" s="25">
        <f ca="1">IFERROR((1+'US Inflation'!$C35)*(1+('Black Market End of Year'!GA34-'Black Market End of Year'!GA33)/'Black Market End of Year'!GA33)-1,"Error")</f>
        <v>3.5316933755231261E-2</v>
      </c>
      <c r="GB34" s="25">
        <f ca="1">IFERROR((1+'US Inflation'!$C35)*(1+('Black Market End of Year'!GB34-'Black Market End of Year'!GB33)/'Black Market End of Year'!GB33)-1,"Error")</f>
        <v>3.5316933755231261E-2</v>
      </c>
      <c r="GC34" s="25" t="str">
        <f ca="1">IFERROR((1+'US Inflation'!$C35)*(1+('Black Market End of Year'!GC34-'Black Market End of Year'!GC33)/'Black Market End of Year'!GC33)-1,"Error")</f>
        <v>Error</v>
      </c>
      <c r="GD34" s="25">
        <f ca="1">IFERROR((1+'US Inflation'!$C35)*(1+('Black Market End of Year'!GD34-'Black Market End of Year'!GD33)/'Black Market End of Year'!GD33)-1,"Error")</f>
        <v>3.5316933755231261E-2</v>
      </c>
      <c r="GE34" s="25">
        <f ca="1">IFERROR((1+'US Inflation'!$C35)*(1+('Black Market End of Year'!GE34-'Black Market End of Year'!GE33)/'Black Market End of Year'!GE33)-1,"Error")</f>
        <v>0.13640935378425967</v>
      </c>
      <c r="GF34" s="25" t="str">
        <f ca="1">IFERROR((1+'US Inflation'!$C35)*(1+('Black Market End of Year'!GF34-'Black Market End of Year'!GF33)/'Black Market End of Year'!GF33)-1,"Error")</f>
        <v>Error</v>
      </c>
      <c r="GG34" s="25" t="str">
        <f ca="1">IFERROR((1+'US Inflation'!$C35)*(1+('Black Market End of Year'!GG34-'Black Market End of Year'!GG33)/'Black Market End of Year'!GG33)-1,"Error")</f>
        <v>Error</v>
      </c>
      <c r="GH34" s="25">
        <f ca="1">IFERROR((1+'US Inflation'!$C35)*(1+('Black Market End of Year'!GH34-'Black Market End of Year'!GH33)/'Black Market End of Year'!GH33)-1,"Error")</f>
        <v>9.2519164684112809E-3</v>
      </c>
      <c r="GI34" s="25">
        <f ca="1">IFERROR((1+'US Inflation'!$C35)*(1+('Black Market End of Year'!GI34-'Black Market End of Year'!GI33)/'Black Market End of Year'!GI33)-1,"Error")</f>
        <v>0.10091953520880659</v>
      </c>
      <c r="GJ34" s="25">
        <f ca="1">IFERROR((1+'US Inflation'!$C35)*(1+('Black Market End of Year'!GJ34-'Black Market End of Year'!GJ33)/'Black Market End of Year'!GJ33)-1,"Error")</f>
        <v>0.17200866418074123</v>
      </c>
      <c r="GK34" s="25" t="str">
        <f ca="1">IFERROR((1+'US Inflation'!$C35)*(1+('Black Market End of Year'!GK34-'Black Market End of Year'!GK33)/'Black Market End of Year'!GK33)-1,"Error")</f>
        <v>Error</v>
      </c>
      <c r="GL34" s="25">
        <f ca="1">IFERROR((1+'US Inflation'!$C35)*(1+('Black Market End of Year'!GL34-'Black Market End of Year'!GL33)/'Black Market End of Year'!GL33)-1,"Error")</f>
        <v>0.1021864733204938</v>
      </c>
      <c r="GM34" s="25">
        <f ca="1">IFERROR((1+'US Inflation'!$C35)*(1+('Black Market End of Year'!GM34-'Black Market End of Year'!GM33)/'Black Market End of Year'!GM33)-1,"Error")</f>
        <v>-1.0177670541785533E-2</v>
      </c>
      <c r="GN34" s="25" t="str">
        <f ca="1">IFERROR((1+'US Inflation'!$C35)*(1+('Black Market End of Year'!GN34-'Black Market End of Year'!GN33)/'Black Market End of Year'!GN33)-1,"Error")</f>
        <v>Error</v>
      </c>
      <c r="GO34" s="25" t="str">
        <f ca="1">IFERROR((1+'US Inflation'!$C35)*(1+('Black Market End of Year'!GO34-'Black Market End of Year'!GO33)/'Black Market End of Year'!GO33)-1,"Error")</f>
        <v>Error</v>
      </c>
      <c r="GP34" s="25" t="str">
        <f ca="1">IFERROR((1+'US Inflation'!$C35)*(1+('Black Market End of Year'!GP34-'Black Market End of Year'!GP33)/'Black Market End of Year'!GP33)-1,"Error")</f>
        <v>Error</v>
      </c>
      <c r="GQ34" s="25">
        <f ca="1">IFERROR((1+'US Inflation'!$C35)*(1+('Black Market End of Year'!GQ34-'Black Market End of Year'!GQ33)/'Black Market End of Year'!GQ33)-1,"Error")</f>
        <v>-0.11203922554689472</v>
      </c>
      <c r="GR34" s="25" t="str">
        <f ca="1">IFERROR((1+'US Inflation'!$C35)*(1+('Black Market End of Year'!GR34-'Black Market End of Year'!GR33)/'Black Market End of Year'!GR33)-1,"Error")</f>
        <v>Error</v>
      </c>
      <c r="GS34" s="25">
        <f ca="1">IFERROR((1+'US Inflation'!$C35)*(1+('Black Market End of Year'!GS34-'Black Market End of Year'!GS33)/'Black Market End of Year'!GS33)-1,"Error")</f>
        <v>-3.5946825827455231E-2</v>
      </c>
      <c r="GT34" s="25">
        <f ca="1">IFERROR((1+'US Inflation'!$C35)*(1+('Black Market End of Year'!GT34-'Black Market End of Year'!GT33)/'Black Market End of Year'!GT33)-1,"Error")</f>
        <v>-8.6125429553264743E-2</v>
      </c>
      <c r="GU34" s="25">
        <f ca="1">IFERROR((1+'US Inflation'!$C35)*(1+('Black Market End of Year'!GU34-'Black Market End of Year'!GU33)/'Black Market End of Year'!GU33)-1,"Error")</f>
        <v>0.27740670829098302</v>
      </c>
      <c r="GV34" s="25">
        <f ca="1">IFERROR((1+'US Inflation'!$C35)*(1+('Black Market End of Year'!GV34-'Black Market End of Year'!GV33)/'Black Market End of Year'!GV33)-1,"Error")</f>
        <v>0.10858213950997442</v>
      </c>
      <c r="GW34" s="25">
        <f ca="1">IFERROR((1+'US Inflation'!$C35)*(1+('Black Market End of Year'!GW34-'Black Market End of Year'!GW33)/'Black Market End of Year'!GW33)-1,"Error")</f>
        <v>8.9239690721649723E-2</v>
      </c>
      <c r="GX34" s="25" t="str">
        <f ca="1">IFERROR((1+'US Inflation'!$C35)*(1+('Black Market End of Year'!GX34-'Black Market End of Year'!GX33)/'Black Market End of Year'!GX33)-1,"Error")</f>
        <v>Error</v>
      </c>
      <c r="GY34" s="25">
        <f ca="1">IFERROR((1+'US Inflation'!$C35)*(1+('Black Market End of Year'!GY34-'Black Market End of Year'!GY33)/'Black Market End of Year'!GY33)-1,"Error")</f>
        <v>-1</v>
      </c>
      <c r="GZ34" s="25">
        <f ca="1">IFERROR((1+'US Inflation'!$C35)*(1+('Black Market End of Year'!GZ34-'Black Market End of Year'!GZ33)/'Black Market End of Year'!GZ33)-1,"Error")</f>
        <v>1.5668809041107679E-2</v>
      </c>
      <c r="HA34" s="25">
        <f ca="1">IFERROR((1+'US Inflation'!$C35)*(1+('Black Market End of Year'!HA34-'Black Market End of Year'!HA33)/'Black Market End of Year'!HA33)-1,"Error")</f>
        <v>-0.14002154177565773</v>
      </c>
      <c r="HB34" s="25">
        <f ca="1">IFERROR((1+'US Inflation'!$C35)*(1+('Black Market End of Year'!HB34-'Black Market End of Year'!HB33)/'Black Market End of Year'!HB33)-1,"Error")</f>
        <v>8.5183234253894069E-2</v>
      </c>
      <c r="HC34" s="25">
        <f ca="1">IFERROR((1+'US Inflation'!$C35)*(1+('Black Market End of Year'!HC34-'Black Market End of Year'!HC33)/'Black Market End of Year'!HC33)-1,"Error")</f>
        <v>0.11808324775609824</v>
      </c>
      <c r="HD34" s="25" t="str">
        <f ca="1">IFERROR((1+'US Inflation'!$C35)*(1+('Black Market End of Year'!HD34-'Black Market End of Year'!HD33)/'Black Market End of Year'!HD33)-1,"Error")</f>
        <v>Error</v>
      </c>
      <c r="HE34" s="25">
        <f ca="1">IFERROR((1+'US Inflation'!$C35)*(1+('Black Market End of Year'!HE34-'Black Market End of Year'!HE33)/'Black Market End of Year'!HE33)-1,"Error")</f>
        <v>-0.16695208411823148</v>
      </c>
      <c r="HF34" s="25">
        <f ca="1">IFERROR((1+'US Inflation'!$C35)*(1+('Black Market End of Year'!HF34-'Black Market End of Year'!HF33)/'Black Market End of Year'!HF33)-1,"Error")</f>
        <v>8.5871602624179699E-2</v>
      </c>
      <c r="HG34" s="25" t="str">
        <f ca="1">IFERROR((1+'US Inflation'!$C35)*(1+('Black Market End of Year'!HG34-'Black Market End of Year'!HG33)/'Black Market End of Year'!HG33)-1,"Error")</f>
        <v>Error</v>
      </c>
      <c r="HH34" s="25">
        <f ca="1">IFERROR((1+'US Inflation'!$C35)*(1+('Black Market End of Year'!HH34-'Black Market End of Year'!HH33)/'Black Market End of Year'!HH33)-1,"Error")</f>
        <v>0.10091953520880659</v>
      </c>
      <c r="HI34" s="25" t="str">
        <f ca="1">IFERROR((1+'US Inflation'!$C35)*(1+('Black Market End of Year'!HI34-'Black Market End of Year'!HI33)/'Black Market End of Year'!HI33)-1,"Error")</f>
        <v>Error</v>
      </c>
      <c r="HJ34" s="25" t="str">
        <f ca="1">IFERROR((1+'US Inflation'!$C35)*(1+('Black Market End of Year'!HJ34-'Black Market End of Year'!HJ33)/'Black Market End of Year'!HJ33)-1,"Error")</f>
        <v>Error</v>
      </c>
      <c r="HK34" s="25" t="str">
        <f ca="1">IFERROR((1+'US Inflation'!$C35)*(1+('Black Market End of Year'!HK34-'Black Market End of Year'!HK33)/'Black Market End of Year'!HK33)-1,"Error")</f>
        <v>Error</v>
      </c>
      <c r="HL34" s="25">
        <f ca="1">IFERROR((1+'US Inflation'!$C35)*(1+('Black Market End of Year'!HL34-'Black Market End of Year'!HL33)/'Black Market End of Year'!HL33)-1,"Error")</f>
        <v>7.1450444013472225E-3</v>
      </c>
      <c r="HM34" s="25">
        <f ca="1">IFERROR((1+'US Inflation'!$C35)*(1+('Black Market End of Year'!HM34-'Black Market End of Year'!HM33)/'Black Market End of Year'!HM33)-1,"Error")</f>
        <v>0.14678678100009623</v>
      </c>
      <c r="HN34" s="25">
        <f ca="1">IFERROR((1+'US Inflation'!$C35)*(1+('Black Market End of Year'!HN34-'Black Market End of Year'!HN33)/'Black Market End of Year'!HN33)-1,"Error")</f>
        <v>0.54055964653902788</v>
      </c>
      <c r="HO34" s="25" t="str">
        <f ca="1">IFERROR((1+'US Inflation'!$C35)*(1+('Black Market End of Year'!HO34-'Black Market End of Year'!HO33)/'Black Market End of Year'!HO33)-1,"Error")</f>
        <v>Error</v>
      </c>
      <c r="HP34" s="25" t="str">
        <f ca="1">IFERROR((1+'US Inflation'!$C35)*(1+('Black Market End of Year'!HP34-'Black Market End of Year'!HP33)/'Black Market End of Year'!HP33)-1,"Error")</f>
        <v>Error</v>
      </c>
      <c r="HQ34" s="25" t="str">
        <f ca="1">IFERROR((1+'US Inflation'!$C35)*(1+('Black Market End of Year'!HQ34-'Black Market End of Year'!HQ33)/'Black Market End of Year'!HQ33)-1,"Error")</f>
        <v>Error</v>
      </c>
      <c r="HR34" s="25">
        <f ca="1">IFERROR((1+'US Inflation'!$C35)*(1+('Black Market End of Year'!HR34-'Black Market End of Year'!HR33)/'Black Market End of Year'!HR33)-1,"Error")</f>
        <v>0.5372182421806746</v>
      </c>
      <c r="HS34" s="25" t="str">
        <f ca="1">IFERROR((1+'US Inflation'!$C35)*(1+('Black Market End of Year'!HS34-'Black Market End of Year'!HS33)/'Black Market End of Year'!HS33)-1,"Error")</f>
        <v>Error</v>
      </c>
      <c r="HT34" s="25">
        <f ca="1">IFERROR((1+'US Inflation'!$C35)*(1+('Black Market End of Year'!HT34-'Black Market End of Year'!HT33)/'Black Market End of Year'!HT33)-1,"Error")</f>
        <v>5.0594766058683405E-2</v>
      </c>
      <c r="HU34" s="25">
        <f ca="1">IFERROR((1+'US Inflation'!$C35)*(1+('Black Market End of Year'!HU34-'Black Market End of Year'!HU33)/'Black Market End of Year'!HU33)-1,"Error")</f>
        <v>4.2449969678590715E-3</v>
      </c>
      <c r="HV34" s="25">
        <f ca="1">IFERROR((1+'US Inflation'!$C35)*(1+('Black Market End of Year'!HV34-'Black Market End of Year'!HV33)/'Black Market End of Year'!HV33)-1,"Error")</f>
        <v>6.7010309278350499E-2</v>
      </c>
      <c r="HW34" s="25">
        <f ca="1">IFERROR((1+'US Inflation'!$C35)*(1+('Black Market End of Year'!HW34-'Black Market End of Year'!HW33)/'Black Market End of Year'!HW33)-1,"Error")</f>
        <v>0.41198356716533602</v>
      </c>
      <c r="HX34" s="25" t="str">
        <f ca="1">IFERROR((1+'US Inflation'!$C35)*(1+('Black Market End of Year'!HX34-'Black Market End of Year'!HX33)/'Black Market End of Year'!HX33)-1,"Error")</f>
        <v>Error</v>
      </c>
      <c r="HY34" s="25" t="str">
        <f ca="1">IFERROR((1+'US Inflation'!$C35)*(1+('Black Market End of Year'!HY34-'Black Market End of Year'!HY33)/'Black Market End of Year'!HY33)-1,"Error")</f>
        <v>Error</v>
      </c>
      <c r="HZ34" s="25" t="str">
        <f ca="1">IFERROR((1+'US Inflation'!$C35)*(1+('Black Market End of Year'!HZ34-'Black Market End of Year'!HZ33)/'Black Market End of Year'!HZ33)-1,"Error")</f>
        <v>Error</v>
      </c>
      <c r="IA34" s="25">
        <f ca="1">IFERROR((1+'US Inflation'!$C35)*(1+('Black Market End of Year'!IA34-'Black Market End of Year'!IA33)/'Black Market End of Year'!IA33)-1,"Error")</f>
        <v>6.7010309278350499E-2</v>
      </c>
      <c r="IB34" s="25" t="str">
        <f ca="1">IFERROR((1+'US Inflation'!$C35)*(1+('Black Market End of Year'!IB34-'Black Market End of Year'!IB33)/'Black Market End of Year'!IB33)-1,"Error")</f>
        <v>Error</v>
      </c>
      <c r="IC34" s="25" t="str">
        <f ca="1">IFERROR((1+'US Inflation'!$C35)*(1+('Black Market End of Year'!IC34-'Black Market End of Year'!IC33)/'Black Market End of Year'!IC33)-1,"Error")</f>
        <v>Error</v>
      </c>
      <c r="ID34" s="25" t="str">
        <f ca="1">IFERROR((1+'US Inflation'!$C35)*(1+('Black Market End of Year'!ID34-'Black Market End of Year'!ID33)/'Black Market End of Year'!ID33)-1,"Error")</f>
        <v>Error</v>
      </c>
      <c r="IE34" s="25" t="str">
        <f ca="1">IFERROR((1+'US Inflation'!$C35)*(1+('Black Market End of Year'!IE34-'Black Market End of Year'!IE33)/'Black Market End of Year'!IE33)-1,"Error")</f>
        <v>Error</v>
      </c>
      <c r="IF34" s="25">
        <f ca="1">IFERROR((1+'US Inflation'!$C35)*(1+('Black Market End of Year'!IF34-'Black Market End of Year'!IF33)/'Black Market End of Year'!IF33)-1,"Error")</f>
        <v>0.29671391752577314</v>
      </c>
      <c r="IG34" s="25">
        <f ca="1">IFERROR((1+'US Inflation'!$C35)*(1+('Black Market End of Year'!IG34-'Black Market End of Year'!IG33)/'Black Market End of Year'!IG33)-1,"Error")</f>
        <v>-9.7145122918318894E-2</v>
      </c>
      <c r="IH34" s="25">
        <f ca="1">IFERROR((1+'US Inflation'!$C35)*(1+('Black Market End of Year'!IH34-'Black Market End of Year'!IH33)/'Black Market End of Year'!IH33)-1,"Error")</f>
        <v>-1.3015463917525727E-2</v>
      </c>
    </row>
    <row r="35" spans="1:242" x14ac:dyDescent="0.25">
      <c r="A35" t="str">
        <f t="shared" ca="1" si="4"/>
        <v>1979</v>
      </c>
      <c r="B35" s="25">
        <f ca="1">IFERROR((1+'US Inflation'!$C36)*(1+('Black Market End of Year'!B35-'Black Market End of Year'!B34)/'Black Market End of Year'!B34)-1,"Error")</f>
        <v>0.26231036528519369</v>
      </c>
      <c r="C35" s="25">
        <f ca="1">IFERROR((1+'US Inflation'!$C36)*(1+('Black Market End of Year'!C35-'Black Market End of Year'!C34)/'Black Market End of Year'!C34)-1,"Error")</f>
        <v>-0.18236714975845414</v>
      </c>
      <c r="D35" s="25">
        <f ca="1">IFERROR((1+'US Inflation'!$C36)*(1+('Black Market End of Year'!D35-'Black Market End of Year'!D34)/'Black Market End of Year'!D34)-1,"Error")</f>
        <v>0.11829424612950779</v>
      </c>
      <c r="E35" s="25">
        <f>IFERROR((1+'US Inflation'!$C36)*(1+('Black Market End of Year'!E35-'Black Market End of Year'!E34)/'Black Market End of Year'!E34)-1,"Error")</f>
        <v>9.0177133655394481E-2</v>
      </c>
      <c r="F35" s="25" t="str">
        <f ca="1">IFERROR((1+'US Inflation'!$C36)*(1+('Black Market End of Year'!F35-'Black Market End of Year'!F34)/'Black Market End of Year'!F34)-1,"Error")</f>
        <v>Error</v>
      </c>
      <c r="G35" s="25" t="str">
        <f ca="1">IFERROR((1+'US Inflation'!$C36)*(1+('Black Market End of Year'!G35-'Black Market End of Year'!G34)/'Black Market End of Year'!G34)-1,"Error")</f>
        <v>Error</v>
      </c>
      <c r="H35" s="25">
        <f ca="1">IFERROR((1+'US Inflation'!$C36)*(1+('Black Market End of Year'!H35-'Black Market End of Year'!H34)/'Black Market End of Year'!H34)-1,"Error")</f>
        <v>4.5680107791908897E-2</v>
      </c>
      <c r="I35" s="25">
        <f ca="1">IFERROR((1+'US Inflation'!$C36)*(1+('Black Market End of Year'!I35-'Black Market End of Year'!I34)/'Black Market End of Year'!I34)-1,"Error")</f>
        <v>4.5680107791908897E-2</v>
      </c>
      <c r="J35" s="25">
        <f ca="1">IFERROR((1+'US Inflation'!$C36)*(1+('Black Market End of Year'!J35-'Black Market End of Year'!J34)/'Black Market End of Year'!J34)-1,"Error")</f>
        <v>0.74687137143594362</v>
      </c>
      <c r="K35" s="25" t="str">
        <f ca="1">IFERROR((1+'US Inflation'!$C36)*(1+('Black Market End of Year'!K35-'Black Market End of Year'!K34)/'Black Market End of Year'!K34)-1,"Error")</f>
        <v>Error</v>
      </c>
      <c r="L35" s="25" t="str">
        <f ca="1">IFERROR((1+'US Inflation'!$C36)*(1+('Black Market End of Year'!L35-'Black Market End of Year'!L34)/'Black Market End of Year'!L34)-1,"Error")</f>
        <v>Error</v>
      </c>
      <c r="M35" s="25">
        <f ca="1">IFERROR((1+'US Inflation'!$C36)*(1+('Black Market End of Year'!M35-'Black Market End of Year'!M34)/'Black Market End of Year'!M34)-1,"Error")</f>
        <v>0.11964138051094531</v>
      </c>
      <c r="N35" s="25">
        <f ca="1">IFERROR((1+'US Inflation'!$C36)*(1+('Black Market End of Year'!N35-'Black Market End of Year'!N34)/'Black Market End of Year'!N34)-1,"Error")</f>
        <v>-2.006962205172047E-3</v>
      </c>
      <c r="O35" s="25" t="str">
        <f ca="1">IFERROR((1+'US Inflation'!$C36)*(1+('Black Market End of Year'!O35-'Black Market End of Year'!O34)/'Black Market End of Year'!O34)-1,"Error")</f>
        <v>Error</v>
      </c>
      <c r="P35" s="25">
        <f ca="1">IFERROR((1+'US Inflation'!$C36)*(1+('Black Market End of Year'!P35-'Black Market End of Year'!P34)/'Black Market End of Year'!P34)-1,"Error")</f>
        <v>7.9694661216400231E-2</v>
      </c>
      <c r="Q35" s="25">
        <f ca="1">IFERROR((1+'US Inflation'!$C36)*(1+('Black Market End of Year'!Q35-'Black Market End of Year'!Q34)/'Black Market End of Year'!Q34)-1,"Error")</f>
        <v>7.0452858338598823E-2</v>
      </c>
      <c r="R35" s="25">
        <f ca="1">IFERROR((1+'US Inflation'!$C36)*(1+('Black Market End of Year'!R35-'Black Market End of Year'!R34)/'Black Market End of Year'!R34)-1,"Error")</f>
        <v>-6.3565795449853413E-2</v>
      </c>
      <c r="S35" s="25">
        <f ca="1">IFERROR((1+'US Inflation'!$C36)*(1+('Black Market End of Year'!S35-'Black Market End of Year'!S34)/'Black Market End of Year'!S34)-1,"Error")</f>
        <v>6.9704323633696941E-2</v>
      </c>
      <c r="T35" s="25" t="str">
        <f ca="1">IFERROR((1+'US Inflation'!$C36)*(1+('Black Market End of Year'!T35-'Black Market End of Year'!T34)/'Black Market End of Year'!T34)-1,"Error")</f>
        <v>Error</v>
      </c>
      <c r="U35" s="25">
        <f ca="1">IFERROR((1+'US Inflation'!$C36)*(1+('Black Market End of Year'!U35-'Black Market End of Year'!U34)/'Black Market End of Year'!U34)-1,"Error")</f>
        <v>6.8300669434884886E-2</v>
      </c>
      <c r="V35" s="25">
        <f ca="1">IFERROR((1+'US Inflation'!$C36)*(1+('Black Market End of Year'!V35-'Black Market End of Year'!V34)/'Black Market End of Year'!V34)-1,"Error")</f>
        <v>7.3236714975846162E-3</v>
      </c>
      <c r="W35" s="25">
        <f ca="1">IFERROR((1+'US Inflation'!$C36)*(1+('Black Market End of Year'!W35-'Black Market End of Year'!W34)/'Black Market End of Year'!W34)-1,"Error")</f>
        <v>-8.2191735526259357E-2</v>
      </c>
      <c r="X35" s="25" t="str">
        <f ca="1">IFERROR((1+'US Inflation'!$C36)*(1+('Black Market End of Year'!X35-'Black Market End of Year'!X34)/'Black Market End of Year'!X34)-1,"Error")</f>
        <v>Error</v>
      </c>
      <c r="Y35" s="25">
        <f ca="1">IFERROR((1+'US Inflation'!$C36)*(1+('Black Market End of Year'!Y35-'Black Market End of Year'!Y34)/'Black Market End of Year'!Y34)-1,"Error")</f>
        <v>2.8042685623221653E-2</v>
      </c>
      <c r="Z35" s="25">
        <f ca="1">IFERROR((1+'US Inflation'!$C36)*(1+('Black Market End of Year'!Z35-'Black Market End of Year'!Z34)/'Black Market End of Year'!Z34)-1,"Error")</f>
        <v>0.18497514527760273</v>
      </c>
      <c r="AA35" s="25" t="str">
        <f ca="1">IFERROR((1+'US Inflation'!$C36)*(1+('Black Market End of Year'!AA35-'Black Market End of Year'!AA34)/'Black Market End of Year'!AA34)-1,"Error")</f>
        <v>Error</v>
      </c>
      <c r="AB35" s="25">
        <f ca="1">IFERROR((1+'US Inflation'!$C36)*(1+('Black Market End of Year'!AB35-'Black Market End of Year'!AB34)/'Black Market End of Year'!AB34)-1,"Error")</f>
        <v>0.35692260252852304</v>
      </c>
      <c r="AC35" s="25">
        <f ca="1">IFERROR((1+'US Inflation'!$C36)*(1+('Black Market End of Year'!AC35-'Black Market End of Year'!AC34)/'Black Market End of Year'!AC34)-1,"Error")</f>
        <v>0.89238294898672255</v>
      </c>
      <c r="AD35" s="25" t="str">
        <f ca="1">IFERROR((1+'US Inflation'!$C36)*(1+('Black Market End of Year'!AD35-'Black Market End of Year'!AD34)/'Black Market End of Year'!AD34)-1,"Error")</f>
        <v>Error</v>
      </c>
      <c r="AE35" s="25" t="str">
        <f ca="1">IFERROR((1+'US Inflation'!$C36)*(1+('Black Market End of Year'!AE35-'Black Market End of Year'!AE34)/'Black Market End of Year'!AE34)-1,"Error")</f>
        <v>Error</v>
      </c>
      <c r="AF35" s="25" t="str">
        <f ca="1">IFERROR((1+'US Inflation'!$C36)*(1+('Black Market End of Year'!AF35-'Black Market End of Year'!AF34)/'Black Market End of Year'!AF34)-1,"Error")</f>
        <v>Error</v>
      </c>
      <c r="AG35" s="25">
        <f ca="1">IFERROR((1+'US Inflation'!$C36)*(1+('Black Market End of Year'!AG35-'Black Market End of Year'!AG34)/'Black Market End of Year'!AG34)-1,"Error")</f>
        <v>-6.2958115888172794E-2</v>
      </c>
      <c r="AH35" s="25">
        <f ca="1">IFERROR((1+'US Inflation'!$C36)*(1+('Black Market End of Year'!AH35-'Black Market End of Year'!AH34)/'Black Market End of Year'!AH34)-1,"Error")</f>
        <v>-8.2191735526259357E-2</v>
      </c>
      <c r="AI35" s="25">
        <f ca="1">IFERROR((1+'US Inflation'!$C36)*(1+('Black Market End of Year'!AI35-'Black Market End of Year'!AI34)/'Black Market End of Year'!AI34)-1,"Error")</f>
        <v>-4.3704268723338102E-2</v>
      </c>
      <c r="AJ35" s="25" t="str">
        <f ca="1">IFERROR((1+'US Inflation'!$C36)*(1+('Black Market End of Year'!AJ35-'Black Market End of Year'!AJ34)/'Black Market End of Year'!AJ34)-1,"Error")</f>
        <v>Error</v>
      </c>
      <c r="AK35" s="25">
        <f ca="1">IFERROR((1+'US Inflation'!$C36)*(1+('Black Market End of Year'!AK35-'Black Market End of Year'!AK34)/'Black Market End of Year'!AK34)-1,"Error")</f>
        <v>-8.2191735526259357E-2</v>
      </c>
      <c r="AL35" s="25">
        <f ca="1">IFERROR((1+'US Inflation'!$C36)*(1+('Black Market End of Year'!AL35-'Black Market End of Year'!AL34)/'Black Market End of Year'!AL34)-1,"Error")</f>
        <v>7.7308263612244854E-2</v>
      </c>
      <c r="AM35" s="25" t="str">
        <f ca="1">IFERROR((1+'US Inflation'!$C36)*(1+('Black Market End of Year'!AM35-'Black Market End of Year'!AM34)/'Black Market End of Year'!AM34)-1,"Error")</f>
        <v>Error</v>
      </c>
      <c r="AN35" s="25" t="str">
        <f ca="1">IFERROR((1+'US Inflation'!$C36)*(1+('Black Market End of Year'!AN35-'Black Market End of Year'!AN34)/'Black Market End of Year'!AN34)-1,"Error")</f>
        <v>Error</v>
      </c>
      <c r="AO35" s="25">
        <f ca="1">IFERROR((1+'US Inflation'!$C36)*(1+('Black Market End of Year'!AO35-'Black Market End of Year'!AO34)/'Black Market End of Year'!AO34)-1,"Error")</f>
        <v>-8.2191735526259357E-2</v>
      </c>
      <c r="AP35" s="25">
        <f ca="1">IFERROR((1+'US Inflation'!$C36)*(1+('Black Market End of Year'!AP35-'Black Market End of Year'!AP34)/'Black Market End of Year'!AP34)-1,"Error")</f>
        <v>-8.2191735526259357E-2</v>
      </c>
      <c r="AQ35" s="25">
        <f ca="1">IFERROR((1+'US Inflation'!$C36)*(1+('Black Market End of Year'!AQ35-'Black Market End of Year'!AQ34)/'Black Market End of Year'!AQ34)-1,"Error")</f>
        <v>0.2844040942491719</v>
      </c>
      <c r="AR35" s="25">
        <f ca="1">IFERROR((1+'US Inflation'!$C36)*(1+('Black Market End of Year'!AR35-'Black Market End of Year'!AR34)/'Black Market End of Year'!AR34)-1,"Error")</f>
        <v>8.0819390018867621E-2</v>
      </c>
      <c r="AS35" s="25" t="str">
        <f ca="1">IFERROR((1+'US Inflation'!$C36)*(1+('Black Market End of Year'!AS35-'Black Market End of Year'!AS34)/'Black Market End of Year'!AS34)-1,"Error")</f>
        <v>Error</v>
      </c>
      <c r="AT35" s="25" t="str">
        <f ca="1">IFERROR((1+'US Inflation'!$C36)*(1+('Black Market End of Year'!AT35-'Black Market End of Year'!AT34)/'Black Market End of Year'!AT34)-1,"Error")</f>
        <v>Error</v>
      </c>
      <c r="AU35" s="25">
        <f ca="1">IFERROR((1+'US Inflation'!$C36)*(1+('Black Market End of Year'!AU35-'Black Market End of Year'!AU34)/'Black Market End of Year'!AU34)-1,"Error")</f>
        <v>0.18124519929973149</v>
      </c>
      <c r="AV35" s="25">
        <f ca="1">IFERROR((1+'US Inflation'!$C36)*(1+('Black Market End of Year'!AV35-'Black Market End of Year'!AV34)/'Black Market End of Year'!AV34)-1,"Error")</f>
        <v>-8.2191735526259357E-2</v>
      </c>
      <c r="AW35" s="25">
        <f ca="1">IFERROR((1+'US Inflation'!$C36)*(1+('Black Market End of Year'!AW35-'Black Market End of Year'!AW34)/'Black Market End of Year'!AW34)-1,"Error")</f>
        <v>-8.2191735526259357E-2</v>
      </c>
      <c r="AX35" s="25">
        <f ca="1">IFERROR((1+'US Inflation'!$C36)*(1+('Black Market End of Year'!AX35-'Black Market End of Year'!AX34)/'Black Market End of Year'!AX34)-1,"Error")</f>
        <v>1.2653031348683523</v>
      </c>
      <c r="AY35" s="25">
        <f ca="1">IFERROR((1+'US Inflation'!$C36)*(1+('Black Market End of Year'!AY35-'Black Market End of Year'!AY34)/'Black Market End of Year'!AY34)-1,"Error")</f>
        <v>0.12424516908212557</v>
      </c>
      <c r="AZ35" s="25">
        <f ca="1">IFERROR((1+'US Inflation'!$C36)*(1+('Black Market End of Year'!AZ35-'Black Market End of Year'!AZ34)/'Black Market End of Year'!AZ34)-1,"Error")</f>
        <v>0.18708176775809626</v>
      </c>
      <c r="BA35" s="25">
        <f ca="1">IFERROR((1+'US Inflation'!$C36)*(1+('Black Market End of Year'!BA35-'Black Market End of Year'!BA34)/'Black Market End of Year'!BA34)-1,"Error")</f>
        <v>-8.2191735526259357E-2</v>
      </c>
      <c r="BB35" s="25" t="str">
        <f ca="1">IFERROR((1+'US Inflation'!$C36)*(1+('Black Market End of Year'!BB35-'Black Market End of Year'!BB34)/'Black Market End of Year'!BB34)-1,"Error")</f>
        <v>Error</v>
      </c>
      <c r="BC35" s="25">
        <f ca="1">IFERROR((1+'US Inflation'!$C36)*(1+('Black Market End of Year'!BC35-'Black Market End of Year'!BC34)/'Black Market End of Year'!BC34)-1,"Error")</f>
        <v>4.2081083641186012E-2</v>
      </c>
      <c r="BD35" s="25">
        <f ca="1">IFERROR((1+'US Inflation'!$C36)*(1+('Black Market End of Year'!BD35-'Black Market End of Year'!BD34)/'Black Market End of Year'!BD34)-1,"Error")</f>
        <v>4.2605767823159058E-2</v>
      </c>
      <c r="BE35" s="25" t="str">
        <f ca="1">IFERROR((1+'US Inflation'!$C36)*(1+('Black Market End of Year'!BE35-'Black Market End of Year'!BE34)/'Black Market End of Year'!BE34)-1,"Error")</f>
        <v>Error</v>
      </c>
      <c r="BF35" s="25">
        <f ca="1">IFERROR((1+'US Inflation'!$C36)*(1+('Black Market End of Year'!BF35-'Black Market End of Year'!BF34)/'Black Market End of Year'!BF34)-1,"Error")</f>
        <v>9.0177133655394481E-2</v>
      </c>
      <c r="BG35" s="25">
        <f ca="1">IFERROR((1+'US Inflation'!$C36)*(1+('Black Market End of Year'!BG35-'Black Market End of Year'!BG34)/'Black Market End of Year'!BG34)-1,"Error")</f>
        <v>0.10036570499796849</v>
      </c>
      <c r="BH35" s="25">
        <f ca="1">IFERROR((1+'US Inflation'!$C36)*(1+('Black Market End of Year'!BH35-'Black Market End of Year'!BH34)/'Black Market End of Year'!BH34)-1,"Error")</f>
        <v>-7.872354902361034E-2</v>
      </c>
      <c r="BI35" s="25">
        <f ca="1">IFERROR((1+'US Inflation'!$C36)*(1+('Black Market End of Year'!BI35-'Black Market End of Year'!BI34)/'Black Market End of Year'!BI34)-1,"Error")</f>
        <v>4.5680107791908897E-2</v>
      </c>
      <c r="BJ35" s="25">
        <f ca="1">IFERROR((1+'US Inflation'!$C36)*(1+('Black Market End of Year'!BJ35-'Black Market End of Year'!BJ34)/'Black Market End of Year'!BJ34)-1,"Error")</f>
        <v>-1.9505114422443404E-3</v>
      </c>
      <c r="BK35" s="25">
        <f ca="1">IFERROR((1+'US Inflation'!$C36)*(1+('Black Market End of Year'!BK35-'Black Market End of Year'!BK34)/'Black Market End of Year'!BK34)-1,"Error")</f>
        <v>9.8282539853575823E-2</v>
      </c>
      <c r="BL35" s="25">
        <f ca="1">IFERROR((1+'US Inflation'!$C36)*(1+('Black Market End of Year'!BL35-'Black Market End of Year'!BL34)/'Black Market End of Year'!BL34)-1,"Error")</f>
        <v>9.8373954209194592E-2</v>
      </c>
      <c r="BM35" s="25">
        <f ca="1">IFERROR((1+'US Inflation'!$C36)*(1+('Black Market End of Year'!BM35-'Black Market End of Year'!BM34)/'Black Market End of Year'!BM34)-1,"Error")</f>
        <v>0.41723027375201283</v>
      </c>
      <c r="BN35" s="25" t="str">
        <f ca="1">IFERROR((1+'US Inflation'!$C36)*(1+('Black Market End of Year'!BN35-'Black Market End of Year'!BN34)/'Black Market End of Year'!BN34)-1,"Error")</f>
        <v>Error</v>
      </c>
      <c r="BO35" s="25" t="str">
        <f ca="1">IFERROR((1+'US Inflation'!$C36)*(1+('Black Market End of Year'!BO35-'Black Market End of Year'!BO34)/'Black Market End of Year'!BO34)-1,"Error")</f>
        <v>Error</v>
      </c>
      <c r="BP35" s="25" t="str">
        <f ca="1">IFERROR((1+'US Inflation'!$C36)*(1+('Black Market End of Year'!BP35-'Black Market End of Year'!BP34)/'Black Market End of Year'!BP34)-1,"Error")</f>
        <v>Error</v>
      </c>
      <c r="BQ35" s="25">
        <f ca="1">IFERROR((1+'US Inflation'!$C36)*(1+('Black Market End of Year'!BQ35-'Black Market End of Year'!BQ34)/'Black Market End of Year'!BQ34)-1,"Error")</f>
        <v>-6.7819552381619186E-2</v>
      </c>
      <c r="BR35" s="25" t="str">
        <f ca="1">IFERROR((1+'US Inflation'!$C36)*(1+('Black Market End of Year'!BR35-'Black Market End of Year'!BR34)/'Black Market End of Year'!BR34)-1,"Error")</f>
        <v>Error</v>
      </c>
      <c r="BS35" s="25" t="str">
        <f ca="1">IFERROR((1+'US Inflation'!$C36)*(1+('Black Market End of Year'!BS35-'Black Market End of Year'!BS34)/'Black Market End of Year'!BS34)-1,"Error")</f>
        <v>Error</v>
      </c>
      <c r="BT35" s="25" t="str">
        <f ca="1">IFERROR((1+'US Inflation'!$C36)*(1+('Black Market End of Year'!BT35-'Black Market End of Year'!BT34)/'Black Market End of Year'!BT34)-1,"Error")</f>
        <v>Error</v>
      </c>
      <c r="BU35" s="25">
        <f ca="1">IFERROR((1+'US Inflation'!$C36)*(1+('Black Market End of Year'!BU35-'Black Market End of Year'!BU34)/'Black Market End of Year'!BU34)-1,"Error")</f>
        <v>-7.133058984910845E-2</v>
      </c>
      <c r="BV35" s="25">
        <f ca="1">IFERROR((1+'US Inflation'!$C36)*(1+('Black Market End of Year'!BV35-'Black Market End of Year'!BV34)/'Black Market End of Year'!BV34)-1,"Error")</f>
        <v>2.2041062801932298E-2</v>
      </c>
      <c r="BW35" s="25">
        <f ca="1">IFERROR((1+'US Inflation'!$C36)*(1+('Black Market End of Year'!BW35-'Black Market End of Year'!BW34)/'Black Market End of Year'!BW34)-1,"Error")</f>
        <v>9.5393292189630996E-2</v>
      </c>
      <c r="BX35" s="25" t="str">
        <f ca="1">IFERROR((1+'US Inflation'!$C36)*(1+('Black Market End of Year'!BX35-'Black Market End of Year'!BX34)/'Black Market End of Year'!BX34)-1,"Error")</f>
        <v>Error</v>
      </c>
      <c r="BY35" s="25" t="str">
        <f ca="1">IFERROR((1+'US Inflation'!$C36)*(1+('Black Market End of Year'!BY35-'Black Market End of Year'!BY34)/'Black Market End of Year'!BY34)-1,"Error")</f>
        <v>Error</v>
      </c>
      <c r="BZ35" s="25">
        <f ca="1">IFERROR((1+'US Inflation'!$C36)*(1+('Black Market End of Year'!BZ35-'Black Market End of Year'!BZ34)/'Black Market End of Year'!BZ34)-1,"Error")</f>
        <v>-8.2191735526259357E-2</v>
      </c>
      <c r="CA35" s="25">
        <f ca="1">IFERROR((1+'US Inflation'!$C36)*(1+('Black Market End of Year'!CA35-'Black Market End of Year'!CA34)/'Black Market End of Year'!CA34)-1,"Error")</f>
        <v>-0.20053676865271075</v>
      </c>
      <c r="CB35" s="25" t="str">
        <f ca="1">IFERROR((1+'US Inflation'!$C36)*(1+('Black Market End of Year'!CB35-'Black Market End of Year'!CB34)/'Black Market End of Year'!CB34)-1,"Error")</f>
        <v>Error</v>
      </c>
      <c r="CC35" s="25">
        <f ca="1">IFERROR((1+'US Inflation'!$C36)*(1+('Black Market End of Year'!CC35-'Black Market End of Year'!CC34)/'Black Market End of Year'!CC34)-1,"Error")</f>
        <v>3.0277291146856289E-2</v>
      </c>
      <c r="CD35" s="25">
        <f ca="1">IFERROR((1+'US Inflation'!$C36)*(1+('Black Market End of Year'!CD35-'Black Market End of Year'!CD34)/'Black Market End of Year'!CD34)-1,"Error")</f>
        <v>0.55786312399355853</v>
      </c>
      <c r="CE35" s="25" t="str">
        <f ca="1">IFERROR((1+'US Inflation'!$C36)*(1+('Black Market End of Year'!CE35-'Black Market End of Year'!CE34)/'Black Market End of Year'!CE34)-1,"Error")</f>
        <v>Error</v>
      </c>
      <c r="CF35" s="25">
        <f ca="1">IFERROR((1+'US Inflation'!$C36)*(1+('Black Market End of Year'!CF35-'Black Market End of Year'!CF34)/'Black Market End of Year'!CF34)-1,"Error")</f>
        <v>0.18403344317539538</v>
      </c>
      <c r="CG35" s="25" t="str">
        <f ca="1">IFERROR((1+'US Inflation'!$C36)*(1+('Black Market End of Year'!CG35-'Black Market End of Year'!CG34)/'Black Market End of Year'!CG34)-1,"Error")</f>
        <v>Error</v>
      </c>
      <c r="CH35" s="25">
        <f ca="1">IFERROR((1+'US Inflation'!$C36)*(1+('Black Market End of Year'!CH35-'Black Market End of Year'!CH34)/'Black Market End of Year'!CH34)-1,"Error")</f>
        <v>4.5680107791908897E-2</v>
      </c>
      <c r="CI35" s="25" t="str">
        <f ca="1">IFERROR((1+'US Inflation'!$C36)*(1+('Black Market End of Year'!CI35-'Black Market End of Year'!CI34)/'Black Market End of Year'!CI34)-1,"Error")</f>
        <v>Error</v>
      </c>
      <c r="CJ35" s="25" t="str">
        <f ca="1">IFERROR((1+'US Inflation'!$C36)*(1+('Black Market End of Year'!CJ35-'Black Market End of Year'!CJ34)/'Black Market End of Year'!CJ34)-1,"Error")</f>
        <v>Error</v>
      </c>
      <c r="CK35" s="25">
        <f ca="1">IFERROR((1+'US Inflation'!$C36)*(1+('Black Market End of Year'!CK35-'Black Market End of Year'!CK34)/'Black Market End of Year'!CK34)-1,"Error")</f>
        <v>0.13973063973063948</v>
      </c>
      <c r="CL35" s="25" t="str">
        <f ca="1">IFERROR((1+'US Inflation'!$C36)*(1+('Black Market End of Year'!CL35-'Black Market End of Year'!CL34)/'Black Market End of Year'!CL34)-1,"Error")</f>
        <v>Error</v>
      </c>
      <c r="CM35" s="25">
        <f ca="1">IFERROR((1+'US Inflation'!$C36)*(1+('Black Market End of Year'!CM35-'Black Market End of Year'!CM34)/'Black Market End of Year'!CM34)-1,"Error")</f>
        <v>0.24054639346993167</v>
      </c>
      <c r="CN35" s="25" t="str">
        <f ca="1">IFERROR((1+'US Inflation'!$C36)*(1+('Black Market End of Year'!CN35-'Black Market End of Year'!CN34)/'Black Market End of Year'!CN34)-1,"Error")</f>
        <v>Error</v>
      </c>
      <c r="CO35" s="25">
        <f ca="1">IFERROR((1+'US Inflation'!$C36)*(1+('Black Market End of Year'!CO35-'Black Market End of Year'!CO34)/'Black Market End of Year'!CO34)-1,"Error")</f>
        <v>0.33179950628614163</v>
      </c>
      <c r="CP35" s="25">
        <f ca="1">IFERROR((1+'US Inflation'!$C36)*(1+('Black Market End of Year'!CP35-'Black Market End of Year'!CP34)/'Black Market End of Year'!CP34)-1,"Error")</f>
        <v>9.0177133655394481E-2</v>
      </c>
      <c r="CQ35" s="25" t="str">
        <f ca="1">IFERROR((1+'US Inflation'!$C36)*(1+('Black Market End of Year'!CQ35-'Black Market End of Year'!CQ34)/'Black Market End of Year'!CQ34)-1,"Error")</f>
        <v>Error</v>
      </c>
      <c r="CR35" s="25">
        <f ca="1">IFERROR((1+'US Inflation'!$C36)*(1+('Black Market End of Year'!CR35-'Black Market End of Year'!CR34)/'Black Market End of Year'!CR34)-1,"Error")</f>
        <v>0.12453145509411501</v>
      </c>
      <c r="CS35" s="25">
        <f ca="1">IFERROR((1+'US Inflation'!$C36)*(1+('Black Market End of Year'!CS35-'Black Market End of Year'!CS34)/'Black Market End of Year'!CS34)-1,"Error")</f>
        <v>-1.9128225391848219E-2</v>
      </c>
      <c r="CT35" s="25">
        <f ca="1">IFERROR((1+'US Inflation'!$C36)*(1+('Black Market End of Year'!CT35-'Black Market End of Year'!CT34)/'Black Market End of Year'!CT34)-1,"Error")</f>
        <v>0.29478515874027766</v>
      </c>
      <c r="CU35" s="25">
        <f ca="1">IFERROR((1+'US Inflation'!$C36)*(1+('Black Market End of Year'!CU35-'Black Market End of Year'!CU34)/'Black Market End of Year'!CU34)-1,"Error")</f>
        <v>2.8042685623221653E-2</v>
      </c>
      <c r="CV35" s="25">
        <f ca="1">IFERROR((1+'US Inflation'!$C36)*(1+('Black Market End of Year'!CV35-'Black Market End of Year'!CV34)/'Black Market End of Year'!CV34)-1,"Error")</f>
        <v>5.252580407859897E-2</v>
      </c>
      <c r="CW35" s="25">
        <f ca="1">IFERROR((1+'US Inflation'!$C36)*(1+('Black Market End of Year'!CW35-'Black Market End of Year'!CW34)/'Black Market End of Year'!CW34)-1,"Error")</f>
        <v>1.1414193696802393</v>
      </c>
      <c r="CX35" s="25">
        <f ca="1">IFERROR((1+'US Inflation'!$C36)*(1+('Black Market End of Year'!CX35-'Black Market End of Year'!CX34)/'Black Market End of Year'!CX34)-1,"Error")</f>
        <v>0.10586313557849381</v>
      </c>
      <c r="CY35" s="25">
        <f ca="1">IFERROR((1+'US Inflation'!$C36)*(1+('Black Market End of Year'!CY35-'Black Market End of Year'!CY34)/'Black Market End of Year'!CY34)-1,"Error")</f>
        <v>4.432856261381235E-2</v>
      </c>
      <c r="CZ35" s="25" t="str">
        <f ca="1">IFERROR((1+'US Inflation'!$C36)*(1+('Black Market End of Year'!CZ35-'Black Market End of Year'!CZ34)/'Black Market End of Year'!CZ34)-1,"Error")</f>
        <v>Error</v>
      </c>
      <c r="DA35" s="25">
        <f ca="1">IFERROR((1+'US Inflation'!$C36)*(1+('Black Market End of Year'!DA35-'Black Market End of Year'!DA34)/'Black Market End of Year'!DA34)-1,"Error")</f>
        <v>0.89846149924158425</v>
      </c>
      <c r="DB35" s="25">
        <f ca="1">IFERROR((1+'US Inflation'!$C36)*(1+('Black Market End of Year'!DB35-'Black Market End of Year'!DB34)/'Black Market End of Year'!DB34)-1,"Error")</f>
        <v>8.7534279998048081E-2</v>
      </c>
      <c r="DC35" s="25">
        <f ca="1">IFERROR((1+'US Inflation'!$C36)*(1+('Black Market End of Year'!DC35-'Black Market End of Year'!DC34)/'Black Market End of Year'!DC34)-1,"Error")</f>
        <v>-3.4414538762364888E-2</v>
      </c>
      <c r="DD35" s="25">
        <f ca="1">IFERROR((1+'US Inflation'!$C36)*(1+('Black Market End of Year'!DD35-'Black Market End of Year'!DD34)/'Black Market End of Year'!DD34)-1,"Error")</f>
        <v>0.34175647219125471</v>
      </c>
      <c r="DE35" s="25" t="str">
        <f ca="1">IFERROR((1+'US Inflation'!$C36)*(1+('Black Market End of Year'!DE35-'Black Market End of Year'!DE34)/'Black Market End of Year'!DE34)-1,"Error")</f>
        <v>Error</v>
      </c>
      <c r="DF35" s="25">
        <f ca="1">IFERROR((1+'US Inflation'!$C36)*(1+('Black Market End of Year'!DF35-'Black Market End of Year'!DF34)/'Black Market End of Year'!DF34)-1,"Error")</f>
        <v>7.3954259642665443E-2</v>
      </c>
      <c r="DG35" s="25" t="str">
        <f ca="1">IFERROR((1+'US Inflation'!$C36)*(1+('Black Market End of Year'!DG35-'Black Market End of Year'!DG34)/'Black Market End of Year'!DG34)-1,"Error")</f>
        <v>Error</v>
      </c>
      <c r="DH35" s="25">
        <f ca="1">IFERROR((1+'US Inflation'!$C36)*(1+('Black Market End of Year'!DH35-'Black Market End of Year'!DH34)/'Black Market End of Year'!DH34)-1,"Error")</f>
        <v>0.11709508757281184</v>
      </c>
      <c r="DI35" s="25" t="str">
        <f ca="1">IFERROR((1+'US Inflation'!$C36)*(1+('Black Market End of Year'!DI35-'Black Market End of Year'!DI34)/'Black Market End of Year'!DI34)-1,"Error")</f>
        <v>Error</v>
      </c>
      <c r="DJ35" s="25" t="str">
        <f ca="1">IFERROR((1+'US Inflation'!$C36)*(1+('Black Market End of Year'!DJ35-'Black Market End of Year'!DJ34)/'Black Market End of Year'!DJ34)-1,"Error")</f>
        <v>Error</v>
      </c>
      <c r="DK35" s="25">
        <f ca="1">IFERROR((1+'US Inflation'!$C36)*(1+('Black Market End of Year'!DK35-'Black Market End of Year'!DK34)/'Black Market End of Year'!DK34)-1,"Error")</f>
        <v>5.0070282584460335E-2</v>
      </c>
      <c r="DL35" s="25" t="str">
        <f ca="1">IFERROR((1+'US Inflation'!$C36)*(1+('Black Market End of Year'!DL35-'Black Market End of Year'!DL34)/'Black Market End of Year'!DL34)-1,"Error")</f>
        <v>Error</v>
      </c>
      <c r="DM35" s="25">
        <f ca="1">IFERROR((1+'US Inflation'!$C36)*(1+('Black Market End of Year'!DM35-'Black Market End of Year'!DM34)/'Black Market End of Year'!DM34)-1,"Error")</f>
        <v>9.9137493658041587E-2</v>
      </c>
      <c r="DN35" s="25" t="str">
        <f ca="1">IFERROR((1+'US Inflation'!$C36)*(1+('Black Market End of Year'!DN35-'Black Market End of Year'!DN34)/'Black Market End of Year'!DN34)-1,"Error")</f>
        <v>Error</v>
      </c>
      <c r="DO35" s="25">
        <f ca="1">IFERROR((1+'US Inflation'!$C36)*(1+('Black Market End of Year'!DO35-'Black Market End of Year'!DO34)/'Black Market End of Year'!DO34)-1,"Error")</f>
        <v>3.8263936814661337E-2</v>
      </c>
      <c r="DP35" s="25" t="str">
        <f ca="1">IFERROR((1+'US Inflation'!$C36)*(1+('Black Market End of Year'!DP35-'Black Market End of Year'!DP34)/'Black Market End of Year'!DP34)-1,"Error")</f>
        <v>Error</v>
      </c>
      <c r="DQ35" s="25">
        <f ca="1">IFERROR((1+'US Inflation'!$C36)*(1+('Black Market End of Year'!DQ35-'Black Market End of Year'!DQ34)/'Black Market End of Year'!DQ34)-1,"Error")</f>
        <v>0.17486858040217701</v>
      </c>
      <c r="DR35" s="25" t="str">
        <f ca="1">IFERROR((1+'US Inflation'!$C36)*(1+('Black Market End of Year'!DR35-'Black Market End of Year'!DR34)/'Black Market End of Year'!DR34)-1,"Error")</f>
        <v>Error</v>
      </c>
      <c r="DS35" s="25">
        <f ca="1">IFERROR((1+'US Inflation'!$C36)*(1+('Black Market End of Year'!DS35-'Black Market End of Year'!DS34)/'Black Market End of Year'!DS34)-1,"Error")</f>
        <v>9.0177133655394481E-2</v>
      </c>
      <c r="DT35" s="25">
        <f ca="1">IFERROR((1+'US Inflation'!$C36)*(1+('Black Market End of Year'!DT35-'Black Market End of Year'!DT34)/'Black Market End of Year'!DT34)-1,"Error")</f>
        <v>0.10712289220962345</v>
      </c>
      <c r="DU35" s="25" t="str">
        <f ca="1">IFERROR((1+'US Inflation'!$C36)*(1+('Black Market End of Year'!DU35-'Black Market End of Year'!DU34)/'Black Market End of Year'!DU34)-1,"Error")</f>
        <v>Error</v>
      </c>
      <c r="DV35" s="25" t="str">
        <f ca="1">IFERROR((1+'US Inflation'!$C36)*(1+('Black Market End of Year'!DV35-'Black Market End of Year'!DV34)/'Black Market End of Year'!DV34)-1,"Error")</f>
        <v>Error</v>
      </c>
      <c r="DW35" s="25">
        <f ca="1">IFERROR((1+'US Inflation'!$C36)*(1+('Black Market End of Year'!DW35-'Black Market End of Year'!DW34)/'Black Market End of Year'!DW34)-1,"Error")</f>
        <v>6.8300669434884886E-2</v>
      </c>
      <c r="DX35" s="25" t="str">
        <f ca="1">IFERROR((1+'US Inflation'!$C36)*(1+('Black Market End of Year'!DX35-'Black Market End of Year'!DX34)/'Black Market End of Year'!DX34)-1,"Error")</f>
        <v>Error</v>
      </c>
      <c r="DY35" s="25" t="str">
        <f ca="1">IFERROR((1+'US Inflation'!$C36)*(1+('Black Market End of Year'!DY35-'Black Market End of Year'!DY34)/'Black Market End of Year'!DY34)-1,"Error")</f>
        <v>Error</v>
      </c>
      <c r="DZ35" s="25">
        <f ca="1">IFERROR((1+'US Inflation'!$C36)*(1+('Black Market End of Year'!DZ35-'Black Market End of Year'!DZ34)/'Black Market End of Year'!DZ34)-1,"Error")</f>
        <v>-0.1247873715724297</v>
      </c>
      <c r="EA35" s="25">
        <f ca="1">IFERROR((1+'US Inflation'!$C36)*(1+('Black Market End of Year'!EA35-'Black Market End of Year'!EA34)/'Black Market End of Year'!EA34)-1,"Error")</f>
        <v>7.3905833153075084E-2</v>
      </c>
      <c r="EB35" s="25">
        <f ca="1">IFERROR((1+'US Inflation'!$C36)*(1+('Black Market End of Year'!EB35-'Black Market End of Year'!EB34)/'Black Market End of Year'!EB34)-1,"Error")</f>
        <v>7.531108183282087E-2</v>
      </c>
      <c r="EC35" s="25" t="str">
        <f ca="1">IFERROR((1+'US Inflation'!$C36)*(1+('Black Market End of Year'!EC35-'Black Market End of Year'!EC34)/'Black Market End of Year'!EC34)-1,"Error")</f>
        <v>Error</v>
      </c>
      <c r="ED35" s="25">
        <f ca="1">IFERROR((1+'US Inflation'!$C36)*(1+('Black Market End of Year'!ED35-'Black Market End of Year'!ED34)/'Black Market End of Year'!ED34)-1,"Error")</f>
        <v>-9.3384519239353647E-2</v>
      </c>
      <c r="EE35" s="25">
        <f ca="1">IFERROR((1+'US Inflation'!$C36)*(1+('Black Market End of Year'!EE35-'Black Market End of Year'!EE34)/'Black Market End of Year'!EE34)-1,"Error")</f>
        <v>-1.9980137689575739E-2</v>
      </c>
      <c r="EF35" s="25" t="str">
        <f ca="1">IFERROR((1+'US Inflation'!$C36)*(1+('Black Market End of Year'!EF35-'Black Market End of Year'!EF34)/'Black Market End of Year'!EF34)-1,"Error")</f>
        <v>Error</v>
      </c>
      <c r="EG35" s="25" t="str">
        <f ca="1">IFERROR((1+'US Inflation'!$C36)*(1+('Black Market End of Year'!EG35-'Black Market End of Year'!EG34)/'Black Market End of Year'!EG34)-1,"Error")</f>
        <v>Error</v>
      </c>
      <c r="EH35" s="25">
        <f ca="1">IFERROR((1+'US Inflation'!$C36)*(1+('Black Market End of Year'!EH35-'Black Market End of Year'!EH34)/'Black Market End of Year'!EH34)-1,"Error")</f>
        <v>-8.0573501736414199E-2</v>
      </c>
      <c r="EI35" s="25">
        <f ca="1">IFERROR((1+'US Inflation'!$C36)*(1+('Black Market End of Year'!EI35-'Black Market End of Year'!EI34)/'Black Market End of Year'!EI34)-1,"Error")</f>
        <v>0.12534413796685873</v>
      </c>
      <c r="EJ35" s="25" t="str">
        <f ca="1">IFERROR((1+'US Inflation'!$C36)*(1+('Black Market End of Year'!EJ35-'Black Market End of Year'!EJ34)/'Black Market End of Year'!EJ34)-1,"Error")</f>
        <v>Error</v>
      </c>
      <c r="EK35" s="25">
        <f ca="1">IFERROR((1+'US Inflation'!$C36)*(1+('Black Market End of Year'!EK35-'Black Market End of Year'!EK34)/'Black Market End of Year'!EK34)-1,"Error")</f>
        <v>9.0177133655394481E-2</v>
      </c>
      <c r="EL35" s="25" t="str">
        <f ca="1">IFERROR((1+'US Inflation'!$C36)*(1+('Black Market End of Year'!EL35-'Black Market End of Year'!EL34)/'Black Market End of Year'!EL34)-1,"Error")</f>
        <v>Error</v>
      </c>
      <c r="EM35" s="25" t="str">
        <f ca="1">IFERROR((1+'US Inflation'!$C36)*(1+('Black Market End of Year'!EM35-'Black Market End of Year'!EM34)/'Black Market End of Year'!EM34)-1,"Error")</f>
        <v>Error</v>
      </c>
      <c r="EN35" s="25" t="str">
        <f ca="1">IFERROR((1+'US Inflation'!$C36)*(1+('Black Market End of Year'!EN35-'Black Market End of Year'!EN34)/'Black Market End of Year'!EN34)-1,"Error")</f>
        <v>Error</v>
      </c>
      <c r="EO35" s="25">
        <f ca="1">IFERROR((1+'US Inflation'!$C36)*(1+('Black Market End of Year'!EO35-'Black Market End of Year'!EO34)/'Black Market End of Year'!EO34)-1,"Error")</f>
        <v>9.0177133655394481E-2</v>
      </c>
      <c r="EP35" s="25" t="str">
        <f ca="1">IFERROR((1+'US Inflation'!$C36)*(1+('Black Market End of Year'!EP35-'Black Market End of Year'!EP34)/'Black Market End of Year'!EP34)-1,"Error")</f>
        <v>Error</v>
      </c>
      <c r="EQ35" s="25">
        <f ca="1">IFERROR((1+'US Inflation'!$C36)*(1+('Black Market End of Year'!EQ35-'Black Market End of Year'!EQ34)/'Black Market End of Year'!EQ34)-1,"Error")</f>
        <v>4.5680107791908897E-2</v>
      </c>
      <c r="ER35" s="25">
        <f ca="1">IFERROR((1+'US Inflation'!$C36)*(1+('Black Market End of Year'!ER35-'Black Market End of Year'!ER34)/'Black Market End of Year'!ER34)-1,"Error")</f>
        <v>3.6641649413388322E-2</v>
      </c>
      <c r="ES35" s="25">
        <f ca="1">IFERROR((1+'US Inflation'!$C36)*(1+('Black Market End of Year'!ES35-'Black Market End of Year'!ES34)/'Black Market End of Year'!ES34)-1,"Error")</f>
        <v>-0.1169565217391304</v>
      </c>
      <c r="ET35" s="25">
        <f ca="1">IFERROR((1+'US Inflation'!$C36)*(1+('Black Market End of Year'!ET35-'Black Market End of Year'!ET34)/'Black Market End of Year'!ET34)-1,"Error")</f>
        <v>0.11789350146019251</v>
      </c>
      <c r="EU35" s="25" t="str">
        <f ca="1">IFERROR((1+'US Inflation'!$C36)*(1+('Black Market End of Year'!EU35-'Black Market End of Year'!EU34)/'Black Market End of Year'!EU34)-1,"Error")</f>
        <v>Error</v>
      </c>
      <c r="EV35" s="25" t="str">
        <f ca="1">IFERROR((1+'US Inflation'!$C36)*(1+('Black Market End of Year'!EV35-'Black Market End of Year'!EV34)/'Black Market End of Year'!EV34)-1,"Error")</f>
        <v>Error</v>
      </c>
      <c r="EW35" s="25">
        <f ca="1">IFERROR((1+'US Inflation'!$C36)*(1+('Black Market End of Year'!EW35-'Black Market End of Year'!EW34)/'Black Market End of Year'!EW34)-1,"Error")</f>
        <v>7.8197165153686798E-2</v>
      </c>
      <c r="EX35" s="25">
        <f ca="1">IFERROR((1+'US Inflation'!$C36)*(1+('Black Market End of Year'!EX35-'Black Market End of Year'!EX34)/'Black Market End of Year'!EX34)-1,"Error")</f>
        <v>4.6129572699620924E-2</v>
      </c>
      <c r="EY35" s="25" t="str">
        <f ca="1">IFERROR((1+'US Inflation'!$C36)*(1+('Black Market End of Year'!EY35-'Black Market End of Year'!EY34)/'Black Market End of Year'!EY34)-1,"Error")</f>
        <v>Error</v>
      </c>
      <c r="EZ35" s="25" t="str">
        <f ca="1">IFERROR((1+'US Inflation'!$C36)*(1+('Black Market End of Year'!EZ35-'Black Market End of Year'!EZ34)/'Black Market End of Year'!EZ34)-1,"Error")</f>
        <v>Error</v>
      </c>
      <c r="FA35" s="25">
        <f ca="1">IFERROR((1+'US Inflation'!$C36)*(1+('Black Market End of Year'!FA35-'Black Market End of Year'!FA34)/'Black Market End of Year'!FA34)-1,"Error")</f>
        <v>0.12424516908212557</v>
      </c>
      <c r="FB35" s="25">
        <f ca="1">IFERROR((1+'US Inflation'!$C36)*(1+('Black Market End of Year'!FB35-'Black Market End of Year'!FB34)/'Black Market End of Year'!FB34)-1,"Error")</f>
        <v>0.81696188942565762</v>
      </c>
      <c r="FC35" s="25">
        <f ca="1">IFERROR((1+'US Inflation'!$C36)*(1+('Black Market End of Year'!FC35-'Black Market End of Year'!FC34)/'Black Market End of Year'!FC34)-1,"Error")</f>
        <v>-8.2191735526259357E-2</v>
      </c>
      <c r="FD35" s="25">
        <f ca="1">IFERROR((1+'US Inflation'!$C36)*(1+('Black Market End of Year'!FD35-'Black Market End of Year'!FD34)/'Black Market End of Year'!FD34)-1,"Error")</f>
        <v>-3.8078999715828399E-2</v>
      </c>
      <c r="FE35" s="25" t="str">
        <f ca="1">IFERROR((1+'US Inflation'!$C36)*(1+('Black Market End of Year'!FE35-'Black Market End of Year'!FE34)/'Black Market End of Year'!FE34)-1,"Error")</f>
        <v>Error</v>
      </c>
      <c r="FF35" s="25" t="str">
        <f ca="1">IFERROR((1+'US Inflation'!$C36)*(1+('Black Market End of Year'!FF35-'Black Market End of Year'!FF34)/'Black Market End of Year'!FF34)-1,"Error")</f>
        <v>Error</v>
      </c>
      <c r="FG35" s="25" t="str">
        <f ca="1">IFERROR((1+'US Inflation'!$C36)*(1+('Black Market End of Year'!FG35-'Black Market End of Year'!FG34)/'Black Market End of Year'!FG34)-1,"Error")</f>
        <v>Error</v>
      </c>
      <c r="FH35" s="25">
        <f ca="1">IFERROR((1+'US Inflation'!$C36)*(1+('Black Market End of Year'!FH35-'Black Market End of Year'!FH34)/'Black Market End of Year'!FH34)-1,"Error")</f>
        <v>3.4110881067402898E-2</v>
      </c>
      <c r="FI35" s="25" t="str">
        <f ca="1">IFERROR((1+'US Inflation'!$C36)*(1+('Black Market End of Year'!FI35-'Black Market End of Year'!FI34)/'Black Market End of Year'!FI34)-1,"Error")</f>
        <v>Error</v>
      </c>
      <c r="FJ35" s="25">
        <f ca="1">IFERROR((1+'US Inflation'!$C36)*(1+('Black Market End of Year'!FJ35-'Black Market End of Year'!FJ34)/'Black Market End of Year'!FJ34)-1,"Error")</f>
        <v>-2.1635905693876856E-2</v>
      </c>
      <c r="FK35" s="25" t="str">
        <f ca="1">IFERROR((1+'US Inflation'!$C36)*(1+('Black Market End of Year'!FK35-'Black Market End of Year'!FK34)/'Black Market End of Year'!FK34)-1,"Error")</f>
        <v>Error</v>
      </c>
      <c r="FL35" s="25" t="str">
        <f ca="1">IFERROR((1+'US Inflation'!$C36)*(1+('Black Market End of Year'!FL35-'Black Market End of Year'!FL34)/'Black Market End of Year'!FL34)-1,"Error")</f>
        <v>Error</v>
      </c>
      <c r="FM35" s="25">
        <f ca="1">IFERROR((1+'US Inflation'!$C36)*(1+('Black Market End of Year'!FM35-'Black Market End of Year'!FM34)/'Black Market End of Year'!FM34)-1,"Error")</f>
        <v>-3.5099637681160756E-3</v>
      </c>
      <c r="FN35" s="25">
        <f ca="1">IFERROR((1+'US Inflation'!$C36)*(1+('Black Market End of Year'!FN35-'Black Market End of Year'!FN34)/'Black Market End of Year'!FN34)-1,"Error")</f>
        <v>3.002942972957956E-2</v>
      </c>
      <c r="FO35" s="25">
        <f ca="1">IFERROR((1+'US Inflation'!$C36)*(1+('Black Market End of Year'!FO35-'Black Market End of Year'!FO34)/'Black Market End of Year'!FO34)-1,"Error")</f>
        <v>0.2897870313669455</v>
      </c>
      <c r="FP35" s="25">
        <f ca="1">IFERROR((1+'US Inflation'!$C36)*(1+('Black Market End of Year'!FP35-'Black Market End of Year'!FP34)/'Black Market End of Year'!FP34)-1,"Error")</f>
        <v>6.3259179737977567E-2</v>
      </c>
      <c r="FQ35" s="25" t="str">
        <f ca="1">IFERROR((1+'US Inflation'!$C36)*(1+('Black Market End of Year'!FQ35-'Black Market End of Year'!FQ34)/'Black Market End of Year'!FQ34)-1,"Error")</f>
        <v>Error</v>
      </c>
      <c r="FR35" s="25">
        <f ca="1">IFERROR((1+'US Inflation'!$C36)*(1+('Black Market End of Year'!FR35-'Black Market End of Year'!FR34)/'Black Market End of Year'!FR34)-1,"Error")</f>
        <v>7.3368235118857372E-2</v>
      </c>
      <c r="FS35" s="25">
        <f ca="1">IFERROR((1+'US Inflation'!$C36)*(1+('Black Market End of Year'!FS35-'Black Market End of Year'!FS34)/'Black Market End of Year'!FS34)-1,"Error")</f>
        <v>0.2060084541062801</v>
      </c>
      <c r="FT35" s="25" t="str">
        <f ca="1">IFERROR((1+'US Inflation'!$C36)*(1+('Black Market End of Year'!FT35-'Black Market End of Year'!FT34)/'Black Market End of Year'!FT34)-1,"Error")</f>
        <v>Error</v>
      </c>
      <c r="FU35" s="25">
        <f ca="1">IFERROR((1+'US Inflation'!$C36)*(1+('Black Market End of Year'!FU35-'Black Market End of Year'!FU34)/'Black Market End of Year'!FU34)-1,"Error")</f>
        <v>5.3173732251947659E-2</v>
      </c>
      <c r="FV35" s="25" t="str">
        <f ca="1">IFERROR((1+'US Inflation'!$C36)*(1+('Black Market End of Year'!FV35-'Black Market End of Year'!FV34)/'Black Market End of Year'!FV34)-1,"Error")</f>
        <v>Error</v>
      </c>
      <c r="FW35" s="25">
        <f ca="1">IFERROR((1+'US Inflation'!$C36)*(1+('Black Market End of Year'!FW35-'Black Market End of Year'!FW34)/'Black Market End of Year'!FW34)-1,"Error")</f>
        <v>-6.8048865423762983E-2</v>
      </c>
      <c r="FX35" s="25">
        <f ca="1">IFERROR((1+'US Inflation'!$C36)*(1+('Black Market End of Year'!FX35-'Black Market End of Year'!FX34)/'Black Market End of Year'!FX34)-1,"Error")</f>
        <v>0.2113079262837716</v>
      </c>
      <c r="FY35" s="25">
        <f ca="1">IFERROR((1+'US Inflation'!$C36)*(1+('Black Market End of Year'!FY35-'Black Market End of Year'!FY34)/'Black Market End of Year'!FY34)-1,"Error")</f>
        <v>3.7349166826278424E-2</v>
      </c>
      <c r="FZ35" s="25" t="str">
        <f ca="1">IFERROR((1+'US Inflation'!$C36)*(1+('Black Market End of Year'!FZ35-'Black Market End of Year'!FZ34)/'Black Market End of Year'!FZ34)-1,"Error")</f>
        <v>Error</v>
      </c>
      <c r="GA35" s="25">
        <f ca="1">IFERROR((1+'US Inflation'!$C36)*(1+('Black Market End of Year'!GA35-'Black Market End of Year'!GA34)/'Black Market End of Year'!GA34)-1,"Error")</f>
        <v>4.5680107791908897E-2</v>
      </c>
      <c r="GB35" s="25">
        <f ca="1">IFERROR((1+'US Inflation'!$C36)*(1+('Black Market End of Year'!GB35-'Black Market End of Year'!GB34)/'Black Market End of Year'!GB34)-1,"Error")</f>
        <v>4.5680107791908897E-2</v>
      </c>
      <c r="GC35" s="25" t="str">
        <f ca="1">IFERROR((1+'US Inflation'!$C36)*(1+('Black Market End of Year'!GC35-'Black Market End of Year'!GC34)/'Black Market End of Year'!GC34)-1,"Error")</f>
        <v>Error</v>
      </c>
      <c r="GD35" s="25">
        <f ca="1">IFERROR((1+'US Inflation'!$C36)*(1+('Black Market End of Year'!GD35-'Black Market End of Year'!GD34)/'Black Market End of Year'!GD34)-1,"Error")</f>
        <v>4.5680107791908897E-2</v>
      </c>
      <c r="GE35" s="25">
        <f ca="1">IFERROR((1+'US Inflation'!$C36)*(1+('Black Market End of Year'!GE35-'Black Market End of Year'!GE34)/'Black Market End of Year'!GE34)-1,"Error")</f>
        <v>-1</v>
      </c>
      <c r="GF35" s="25" t="str">
        <f ca="1">IFERROR((1+'US Inflation'!$C36)*(1+('Black Market End of Year'!GF35-'Black Market End of Year'!GF34)/'Black Market End of Year'!GF34)-1,"Error")</f>
        <v>Error</v>
      </c>
      <c r="GG35" s="25" t="str">
        <f ca="1">IFERROR((1+'US Inflation'!$C36)*(1+('Black Market End of Year'!GG35-'Black Market End of Year'!GG34)/'Black Market End of Year'!GG34)-1,"Error")</f>
        <v>Error</v>
      </c>
      <c r="GH35" s="25">
        <f ca="1">IFERROR((1+'US Inflation'!$C36)*(1+('Black Market End of Year'!GH35-'Black Market End of Year'!GH34)/'Black Market End of Year'!GH34)-1,"Error")</f>
        <v>0.10659546398153008</v>
      </c>
      <c r="GI35" s="25">
        <f ca="1">IFERROR((1+'US Inflation'!$C36)*(1+('Black Market End of Year'!GI35-'Black Market End of Year'!GI34)/'Black Market End of Year'!GI34)-1,"Error")</f>
        <v>-8.2191735526259357E-2</v>
      </c>
      <c r="GJ35" s="25">
        <f ca="1">IFERROR((1+'US Inflation'!$C36)*(1+('Black Market End of Year'!GJ35-'Black Market End of Year'!GJ34)/'Black Market End of Year'!GJ34)-1,"Error")</f>
        <v>0.10337540403863166</v>
      </c>
      <c r="GK35" s="25" t="str">
        <f ca="1">IFERROR((1+'US Inflation'!$C36)*(1+('Black Market End of Year'!GK35-'Black Market End of Year'!GK34)/'Black Market End of Year'!GK34)-1,"Error")</f>
        <v>Error</v>
      </c>
      <c r="GL35" s="25">
        <f ca="1">IFERROR((1+'US Inflation'!$C36)*(1+('Black Market End of Year'!GL35-'Black Market End of Year'!GL34)/'Black Market End of Year'!GL34)-1,"Error")</f>
        <v>0.10229021291823237</v>
      </c>
      <c r="GM35" s="25">
        <f ca="1">IFERROR((1+'US Inflation'!$C36)*(1+('Black Market End of Year'!GM35-'Black Market End of Year'!GM34)/'Black Market End of Year'!GM34)-1,"Error")</f>
        <v>8.5176321115690845E-2</v>
      </c>
      <c r="GN35" s="25" t="str">
        <f ca="1">IFERROR((1+'US Inflation'!$C36)*(1+('Black Market End of Year'!GN35-'Black Market End of Year'!GN34)/'Black Market End of Year'!GN34)-1,"Error")</f>
        <v>Error</v>
      </c>
      <c r="GO35" s="25" t="str">
        <f ca="1">IFERROR((1+'US Inflation'!$C36)*(1+('Black Market End of Year'!GO35-'Black Market End of Year'!GO34)/'Black Market End of Year'!GO34)-1,"Error")</f>
        <v>Error</v>
      </c>
      <c r="GP35" s="25" t="str">
        <f ca="1">IFERROR((1+'US Inflation'!$C36)*(1+('Black Market End of Year'!GP35-'Black Market End of Year'!GP34)/'Black Market End of Year'!GP34)-1,"Error")</f>
        <v>Error</v>
      </c>
      <c r="GQ35" s="25">
        <f ca="1">IFERROR((1+'US Inflation'!$C36)*(1+('Black Market End of Year'!GQ35-'Black Market End of Year'!GQ34)/'Black Market End of Year'!GQ34)-1,"Error")</f>
        <v>0.1834748250467706</v>
      </c>
      <c r="GR35" s="25" t="str">
        <f ca="1">IFERROR((1+'US Inflation'!$C36)*(1+('Black Market End of Year'!GR35-'Black Market End of Year'!GR34)/'Black Market End of Year'!GR34)-1,"Error")</f>
        <v>Error</v>
      </c>
      <c r="GS35" s="25">
        <f ca="1">IFERROR((1+'US Inflation'!$C36)*(1+('Black Market End of Year'!GS35-'Black Market End of Year'!GS34)/'Black Market End of Year'!GS34)-1,"Error")</f>
        <v>1.0408075095243552E-2</v>
      </c>
      <c r="GT35" s="25">
        <f ca="1">IFERROR((1+'US Inflation'!$C36)*(1+('Black Market End of Year'!GT35-'Black Market End of Year'!GT34)/'Black Market End of Year'!GT34)-1,"Error")</f>
        <v>1.6516516516516422E-2</v>
      </c>
      <c r="GU35" s="25">
        <f ca="1">IFERROR((1+'US Inflation'!$C36)*(1+('Black Market End of Year'!GU35-'Black Market End of Year'!GU34)/'Black Market End of Year'!GU34)-1,"Error")</f>
        <v>0.11582836032963906</v>
      </c>
      <c r="GV35" s="25">
        <f ca="1">IFERROR((1+'US Inflation'!$C36)*(1+('Black Market End of Year'!GV35-'Black Market End of Year'!GV34)/'Black Market End of Year'!GV34)-1,"Error")</f>
        <v>0.42277354731297279</v>
      </c>
      <c r="GW35" s="25">
        <f ca="1">IFERROR((1+'US Inflation'!$C36)*(1+('Black Market End of Year'!GW35-'Black Market End of Year'!GW34)/'Black Market End of Year'!GW34)-1,"Error")</f>
        <v>-4.331394393506216E-2</v>
      </c>
      <c r="GX35" s="25" t="str">
        <f ca="1">IFERROR((1+'US Inflation'!$C36)*(1+('Black Market End of Year'!GX35-'Black Market End of Year'!GX34)/'Black Market End of Year'!GX34)-1,"Error")</f>
        <v>Error</v>
      </c>
      <c r="GY35" s="25" t="str">
        <f ca="1">IFERROR((1+'US Inflation'!$C36)*(1+('Black Market End of Year'!GY35-'Black Market End of Year'!GY34)/'Black Market End of Year'!GY34)-1,"Error")</f>
        <v>Error</v>
      </c>
      <c r="GZ35" s="25">
        <f ca="1">IFERROR((1+'US Inflation'!$C36)*(1+('Black Market End of Year'!GZ35-'Black Market End of Year'!GZ34)/'Black Market End of Year'!GZ34)-1,"Error")</f>
        <v>8.7133478437826373E-3</v>
      </c>
      <c r="HA35" s="25">
        <f ca="1">IFERROR((1+'US Inflation'!$C36)*(1+('Black Market End of Year'!HA35-'Black Market End of Year'!HA34)/'Black Market End of Year'!HA34)-1,"Error")</f>
        <v>6.9988668217331629E-2</v>
      </c>
      <c r="HB35" s="25">
        <f ca="1">IFERROR((1+'US Inflation'!$C36)*(1+('Black Market End of Year'!HB35-'Black Market End of Year'!HB34)/'Black Market End of Year'!HB34)-1,"Error")</f>
        <v>0.13190640192928504</v>
      </c>
      <c r="HC35" s="25">
        <f ca="1">IFERROR((1+'US Inflation'!$C36)*(1+('Black Market End of Year'!HC35-'Black Market End of Year'!HC34)/'Black Market End of Year'!HC34)-1,"Error")</f>
        <v>-4.0357050555654972E-3</v>
      </c>
      <c r="HD35" s="25" t="str">
        <f ca="1">IFERROR((1+'US Inflation'!$C36)*(1+('Black Market End of Year'!HD35-'Black Market End of Year'!HD34)/'Black Market End of Year'!HD34)-1,"Error")</f>
        <v>Error</v>
      </c>
      <c r="HE35" s="25">
        <f ca="1">IFERROR((1+'US Inflation'!$C36)*(1+('Black Market End of Year'!HE35-'Black Market End of Year'!HE34)/'Black Market End of Year'!HE34)-1,"Error")</f>
        <v>0.25254394079555964</v>
      </c>
      <c r="HF35" s="25">
        <f ca="1">IFERROR((1+'US Inflation'!$C36)*(1+('Black Market End of Year'!HF35-'Black Market End of Year'!HF34)/'Black Market End of Year'!HF34)-1,"Error")</f>
        <v>6.3125591877345011E-2</v>
      </c>
      <c r="HG35" s="25" t="str">
        <f ca="1">IFERROR((1+'US Inflation'!$C36)*(1+('Black Market End of Year'!HG35-'Black Market End of Year'!HG34)/'Black Market End of Year'!HG34)-1,"Error")</f>
        <v>Error</v>
      </c>
      <c r="HH35" s="25">
        <f ca="1">IFERROR((1+'US Inflation'!$C36)*(1+('Black Market End of Year'!HH35-'Black Market End of Year'!HH34)/'Black Market End of Year'!HH34)-1,"Error")</f>
        <v>-8.2191735526259357E-2</v>
      </c>
      <c r="HI35" s="25" t="str">
        <f ca="1">IFERROR((1+'US Inflation'!$C36)*(1+('Black Market End of Year'!HI35-'Black Market End of Year'!HI34)/'Black Market End of Year'!HI34)-1,"Error")</f>
        <v>Error</v>
      </c>
      <c r="HJ35" s="25" t="str">
        <f ca="1">IFERROR((1+'US Inflation'!$C36)*(1+('Black Market End of Year'!HJ35-'Black Market End of Year'!HJ34)/'Black Market End of Year'!HJ34)-1,"Error")</f>
        <v>Error</v>
      </c>
      <c r="HK35" s="25" t="str">
        <f ca="1">IFERROR((1+'US Inflation'!$C36)*(1+('Black Market End of Year'!HK35-'Black Market End of Year'!HK34)/'Black Market End of Year'!HK34)-1,"Error")</f>
        <v>Error</v>
      </c>
      <c r="HL35" s="25">
        <f ca="1">IFERROR((1+'US Inflation'!$C36)*(1+('Black Market End of Year'!HL35-'Black Market End of Year'!HL34)/'Black Market End of Year'!HL34)-1,"Error")</f>
        <v>0.12829521525173693</v>
      </c>
      <c r="HM35" s="25">
        <f ca="1">IFERROR((1+'US Inflation'!$C36)*(1+('Black Market End of Year'!HM35-'Black Market End of Year'!HM34)/'Black Market End of Year'!HM34)-1,"Error")</f>
        <v>-4.0170132325141772E-2</v>
      </c>
      <c r="HN35" s="25">
        <f ca="1">IFERROR((1+'US Inflation'!$C36)*(1+('Black Market End of Year'!HN35-'Black Market End of Year'!HN34)/'Black Market End of Year'!HN34)-1,"Error")</f>
        <v>0.55328668119765978</v>
      </c>
      <c r="HO35" s="25" t="str">
        <f ca="1">IFERROR((1+'US Inflation'!$C36)*(1+('Black Market End of Year'!HO35-'Black Market End of Year'!HO34)/'Black Market End of Year'!HO34)-1,"Error")</f>
        <v>Error</v>
      </c>
      <c r="HP35" s="25" t="str">
        <f ca="1">IFERROR((1+'US Inflation'!$C36)*(1+('Black Market End of Year'!HP35-'Black Market End of Year'!HP34)/'Black Market End of Year'!HP34)-1,"Error")</f>
        <v>Error</v>
      </c>
      <c r="HQ35" s="25" t="str">
        <f ca="1">IFERROR((1+'US Inflation'!$C36)*(1+('Black Market End of Year'!HQ35-'Black Market End of Year'!HQ34)/'Black Market End of Year'!HQ34)-1,"Error")</f>
        <v>Error</v>
      </c>
      <c r="HR35" s="25">
        <f ca="1">IFERROR((1+'US Inflation'!$C36)*(1+('Black Market End of Year'!HR35-'Black Market End of Year'!HR34)/'Black Market End of Year'!HR34)-1,"Error")</f>
        <v>-3.8078999715828399E-2</v>
      </c>
      <c r="HS35" s="25" t="str">
        <f ca="1">IFERROR((1+'US Inflation'!$C36)*(1+('Black Market End of Year'!HS35-'Black Market End of Year'!HS34)/'Black Market End of Year'!HS34)-1,"Error")</f>
        <v>Error</v>
      </c>
      <c r="HT35" s="25">
        <f ca="1">IFERROR((1+'US Inflation'!$C36)*(1+('Black Market End of Year'!HT35-'Black Market End of Year'!HT34)/'Black Market End of Year'!HT34)-1,"Error")</f>
        <v>7.3143115942029047E-2</v>
      </c>
      <c r="HU35" s="25">
        <f ca="1">IFERROR((1+'US Inflation'!$C36)*(1+('Black Market End of Year'!HU35-'Black Market End of Year'!HU34)/'Black Market End of Year'!HU34)-1,"Error")</f>
        <v>-2.7079136067242882E-3</v>
      </c>
      <c r="HV35" s="25">
        <f ca="1">IFERROR((1+'US Inflation'!$C36)*(1+('Black Market End of Year'!HV35-'Black Market End of Year'!HV34)/'Black Market End of Year'!HV34)-1,"Error")</f>
        <v>9.0177133655394481E-2</v>
      </c>
      <c r="HW35" s="25">
        <f ca="1">IFERROR((1+'US Inflation'!$C36)*(1+('Black Market End of Year'!HW35-'Black Market End of Year'!HW34)/'Black Market End of Year'!HW34)-1,"Error")</f>
        <v>0.30077953447518668</v>
      </c>
      <c r="HX35" s="25" t="str">
        <f ca="1">IFERROR((1+'US Inflation'!$C36)*(1+('Black Market End of Year'!HX35-'Black Market End of Year'!HX34)/'Black Market End of Year'!HX34)-1,"Error")</f>
        <v>Error</v>
      </c>
      <c r="HY35" s="25" t="str">
        <f ca="1">IFERROR((1+'US Inflation'!$C36)*(1+('Black Market End of Year'!HY35-'Black Market End of Year'!HY34)/'Black Market End of Year'!HY34)-1,"Error")</f>
        <v>Error</v>
      </c>
      <c r="HZ35" s="25" t="str">
        <f ca="1">IFERROR((1+'US Inflation'!$C36)*(1+('Black Market End of Year'!HZ35-'Black Market End of Year'!HZ34)/'Black Market End of Year'!HZ34)-1,"Error")</f>
        <v>Error</v>
      </c>
      <c r="IA35" s="25">
        <f ca="1">IFERROR((1+'US Inflation'!$C36)*(1+('Black Market End of Year'!IA35-'Black Market End of Year'!IA34)/'Black Market End of Year'!IA34)-1,"Error")</f>
        <v>9.0177133655394481E-2</v>
      </c>
      <c r="IB35" s="25" t="str">
        <f ca="1">IFERROR((1+'US Inflation'!$C36)*(1+('Black Market End of Year'!IB35-'Black Market End of Year'!IB34)/'Black Market End of Year'!IB34)-1,"Error")</f>
        <v>Error</v>
      </c>
      <c r="IC35" s="25" t="str">
        <f ca="1">IFERROR((1+'US Inflation'!$C36)*(1+('Black Market End of Year'!IC35-'Black Market End of Year'!IC34)/'Black Market End of Year'!IC34)-1,"Error")</f>
        <v>Error</v>
      </c>
      <c r="ID35" s="25" t="str">
        <f ca="1">IFERROR((1+'US Inflation'!$C36)*(1+('Black Market End of Year'!ID35-'Black Market End of Year'!ID34)/'Black Market End of Year'!ID34)-1,"Error")</f>
        <v>Error</v>
      </c>
      <c r="IE35" s="25" t="str">
        <f ca="1">IFERROR((1+'US Inflation'!$C36)*(1+('Black Market End of Year'!IE35-'Black Market End of Year'!IE34)/'Black Market End of Year'!IE34)-1,"Error")</f>
        <v>Error</v>
      </c>
      <c r="IF35" s="25">
        <f ca="1">IFERROR((1+'US Inflation'!$C36)*(1+('Black Market End of Year'!IF35-'Black Market End of Year'!IF34)/'Black Market End of Year'!IF34)-1,"Error")</f>
        <v>0.12132505175983455</v>
      </c>
      <c r="IG35" s="25">
        <f ca="1">IFERROR((1+'US Inflation'!$C36)*(1+('Black Market End of Year'!IG35-'Black Market End of Year'!IG34)/'Black Market End of Year'!IG34)-1,"Error")</f>
        <v>-0.26377648116778551</v>
      </c>
      <c r="IH35" s="25">
        <f ca="1">IFERROR((1+'US Inflation'!$C36)*(1+('Black Market End of Year'!IH35-'Black Market End of Year'!IH34)/'Black Market End of Year'!IH34)-1,"Error")</f>
        <v>-0.12785829307568441</v>
      </c>
    </row>
    <row r="36" spans="1:242" x14ac:dyDescent="0.25">
      <c r="A36" t="str">
        <f t="shared" ca="1" si="4"/>
        <v>1980</v>
      </c>
      <c r="B36" s="25">
        <f ca="1">IFERROR((1+'US Inflation'!$C37)*(1+('Black Market End of Year'!B36-'Black Market End of Year'!B35)/'Black Market End of Year'!B35)-1,"Error")</f>
        <v>0.22305962132402302</v>
      </c>
      <c r="C36" s="25">
        <f ca="1">IFERROR((1+'US Inflation'!$C37)*(1+('Black Market End of Year'!C36-'Black Market End of Year'!C35)/'Black Market End of Year'!C35)-1,"Error")</f>
        <v>0.5105859182668635</v>
      </c>
      <c r="D36" s="25">
        <f ca="1">IFERROR((1+'US Inflation'!$C37)*(1+('Black Market End of Year'!D36-'Black Market End of Year'!D35)/'Black Market End of Year'!D35)-1,"Error")</f>
        <v>0.86449461911795744</v>
      </c>
      <c r="E36" s="25">
        <f>IFERROR((1+'US Inflation'!$C37)*(1+('Black Market End of Year'!E36-'Black Market End of Year'!E35)/'Black Market End of Year'!E35)-1,"Error")</f>
        <v>0.13293943870014768</v>
      </c>
      <c r="F36" s="25" t="str">
        <f ca="1">IFERROR((1+'US Inflation'!$C37)*(1+('Black Market End of Year'!F36-'Black Market End of Year'!F35)/'Black Market End of Year'!F35)-1,"Error")</f>
        <v>Error</v>
      </c>
      <c r="G36" s="25" t="str">
        <f ca="1">IFERROR((1+'US Inflation'!$C37)*(1+('Black Market End of Year'!G36-'Black Market End of Year'!G35)/'Black Market End of Year'!G35)-1,"Error")</f>
        <v>Error</v>
      </c>
      <c r="H36" s="25">
        <f ca="1">IFERROR((1+'US Inflation'!$C37)*(1+('Black Market End of Year'!H36-'Black Market End of Year'!H35)/'Black Market End of Year'!H35)-1,"Error")</f>
        <v>0.20123720628136232</v>
      </c>
      <c r="I36" s="25">
        <f ca="1">IFERROR((1+'US Inflation'!$C37)*(1+('Black Market End of Year'!I36-'Black Market End of Year'!I35)/'Black Market End of Year'!I35)-1,"Error")</f>
        <v>0.20123720628136232</v>
      </c>
      <c r="J36" s="25">
        <f ca="1">IFERROR((1+'US Inflation'!$C37)*(1+('Black Market End of Year'!J36-'Black Market End of Year'!J35)/'Black Market End of Year'!J35)-1,"Error")</f>
        <v>0.39799131972937962</v>
      </c>
      <c r="K36" s="25" t="str">
        <f ca="1">IFERROR((1+'US Inflation'!$C37)*(1+('Black Market End of Year'!K36-'Black Market End of Year'!K35)/'Black Market End of Year'!K35)-1,"Error")</f>
        <v>Error</v>
      </c>
      <c r="L36" s="25" t="str">
        <f ca="1">IFERROR((1+'US Inflation'!$C37)*(1+('Black Market End of Year'!L36-'Black Market End of Year'!L35)/'Black Market End of Year'!L35)-1,"Error")</f>
        <v>Error</v>
      </c>
      <c r="M36" s="25">
        <f ca="1">IFERROR((1+'US Inflation'!$C37)*(1+('Black Market End of Year'!M36-'Black Market End of Year'!M35)/'Black Market End of Year'!M35)-1,"Error")</f>
        <v>7.4839980305268616E-2</v>
      </c>
      <c r="N36" s="25">
        <f ca="1">IFERROR((1+'US Inflation'!$C37)*(1+('Black Market End of Year'!N36-'Black Market End of Year'!N35)/'Black Market End of Year'!N35)-1,"Error")</f>
        <v>0.25578829349895882</v>
      </c>
      <c r="O36" s="25" t="str">
        <f ca="1">IFERROR((1+'US Inflation'!$C37)*(1+('Black Market End of Year'!O36-'Black Market End of Year'!O35)/'Black Market End of Year'!O35)-1,"Error")</f>
        <v>Error</v>
      </c>
      <c r="P36" s="25">
        <f ca="1">IFERROR((1+'US Inflation'!$C37)*(1+('Black Market End of Year'!P36-'Black Market End of Year'!P35)/'Black Market End of Year'!P35)-1,"Error")</f>
        <v>0.57291591974874856</v>
      </c>
      <c r="Q36" s="25">
        <f ca="1">IFERROR((1+'US Inflation'!$C37)*(1+('Black Market End of Year'!Q36-'Black Market End of Year'!Q35)/'Black Market End of Year'!Q35)-1,"Error")</f>
        <v>0.12995801912462079</v>
      </c>
      <c r="R36" s="25">
        <f ca="1">IFERROR((1+'US Inflation'!$C37)*(1+('Black Market End of Year'!R36-'Black Market End of Year'!R35)/'Black Market End of Year'!R35)-1,"Error")</f>
        <v>0.16675852642254019</v>
      </c>
      <c r="S36" s="25">
        <f ca="1">IFERROR((1+'US Inflation'!$C37)*(1+('Black Market End of Year'!S36-'Black Market End of Year'!S35)/'Black Market End of Year'!S35)-1,"Error")</f>
        <v>0.17630554161689971</v>
      </c>
      <c r="T36" s="25" t="str">
        <f ca="1">IFERROR((1+'US Inflation'!$C37)*(1+('Black Market End of Year'!T36-'Black Market End of Year'!T35)/'Black Market End of Year'!T35)-1,"Error")</f>
        <v>Error</v>
      </c>
      <c r="U36" s="25">
        <f ca="1">IFERROR((1+'US Inflation'!$C37)*(1+('Black Market End of Year'!U36-'Black Market End of Year'!U35)/'Black Market End of Year'!U35)-1,"Error")</f>
        <v>0.21800656379026107</v>
      </c>
      <c r="V36" s="25">
        <f ca="1">IFERROR((1+'US Inflation'!$C37)*(1+('Black Market End of Year'!V36-'Black Market End of Year'!V35)/'Black Market End of Year'!V35)-1,"Error")</f>
        <v>0.14274843816941285</v>
      </c>
      <c r="W36" s="25">
        <f ca="1">IFERROR((1+'US Inflation'!$C37)*(1+('Black Market End of Year'!W36-'Black Market End of Year'!W35)/'Black Market End of Year'!W35)-1,"Error")</f>
        <v>0.22136398025723247</v>
      </c>
      <c r="X36" s="25" t="str">
        <f ca="1">IFERROR((1+'US Inflation'!$C37)*(1+('Black Market End of Year'!X36-'Black Market End of Year'!X35)/'Black Market End of Year'!X35)-1,"Error")</f>
        <v>Error</v>
      </c>
      <c r="Y36" s="25">
        <f ca="1">IFERROR((1+'US Inflation'!$C37)*(1+('Black Market End of Year'!Y36-'Black Market End of Year'!Y35)/'Black Market End of Year'!Y35)-1,"Error")</f>
        <v>3.9565309136948557E-2</v>
      </c>
      <c r="Z36" s="25">
        <f ca="1">IFERROR((1+'US Inflation'!$C37)*(1+('Black Market End of Year'!Z36-'Black Market End of Year'!Z35)/'Black Market End of Year'!Z35)-1,"Error")</f>
        <v>0.38218611521418011</v>
      </c>
      <c r="AA36" s="25" t="str">
        <f ca="1">IFERROR((1+'US Inflation'!$C37)*(1+('Black Market End of Year'!AA36-'Black Market End of Year'!AA35)/'Black Market End of Year'!AA35)-1,"Error")</f>
        <v>Error</v>
      </c>
      <c r="AB36" s="25">
        <f ca="1">IFERROR((1+'US Inflation'!$C37)*(1+('Black Market End of Year'!AB36-'Black Market End of Year'!AB35)/'Black Market End of Year'!AB35)-1,"Error")</f>
        <v>0.21040538322665348</v>
      </c>
      <c r="AC36" s="25">
        <f ca="1">IFERROR((1+'US Inflation'!$C37)*(1+('Black Market End of Year'!AC36-'Black Market End of Year'!AC35)/'Black Market End of Year'!AC35)-1,"Error")</f>
        <v>0.64522509793847505</v>
      </c>
      <c r="AD36" s="25" t="str">
        <f ca="1">IFERROR((1+'US Inflation'!$C37)*(1+('Black Market End of Year'!AD36-'Black Market End of Year'!AD35)/'Black Market End of Year'!AD35)-1,"Error")</f>
        <v>Error</v>
      </c>
      <c r="AE36" s="25" t="str">
        <f ca="1">IFERROR((1+'US Inflation'!$C37)*(1+('Black Market End of Year'!AE36-'Black Market End of Year'!AE35)/'Black Market End of Year'!AE35)-1,"Error")</f>
        <v>Error</v>
      </c>
      <c r="AF36" s="25" t="str">
        <f ca="1">IFERROR((1+'US Inflation'!$C37)*(1+('Black Market End of Year'!AF36-'Black Market End of Year'!AF35)/'Black Market End of Year'!AF35)-1,"Error")</f>
        <v>Error</v>
      </c>
      <c r="AG36" s="25">
        <f ca="1">IFERROR((1+'US Inflation'!$C37)*(1+('Black Market End of Year'!AG36-'Black Market End of Year'!AG35)/'Black Market End of Year'!AG35)-1,"Error")</f>
        <v>0.1770226853421768</v>
      </c>
      <c r="AH36" s="25">
        <f ca="1">IFERROR((1+'US Inflation'!$C37)*(1+('Black Market End of Year'!AH36-'Black Market End of Year'!AH35)/'Black Market End of Year'!AH35)-1,"Error")</f>
        <v>0.22136398025723247</v>
      </c>
      <c r="AI36" s="25">
        <f ca="1">IFERROR((1+'US Inflation'!$C37)*(1+('Black Market End of Year'!AI36-'Black Market End of Year'!AI35)/'Black Market End of Year'!AI35)-1,"Error")</f>
        <v>0.20091580502215667</v>
      </c>
      <c r="AJ36" s="25" t="str">
        <f ca="1">IFERROR((1+'US Inflation'!$C37)*(1+('Black Market End of Year'!AJ36-'Black Market End of Year'!AJ35)/'Black Market End of Year'!AJ35)-1,"Error")</f>
        <v>Error</v>
      </c>
      <c r="AK36" s="25">
        <f ca="1">IFERROR((1+'US Inflation'!$C37)*(1+('Black Market End of Year'!AK36-'Black Market End of Year'!AK35)/'Black Market End of Year'!AK35)-1,"Error")</f>
        <v>0.22136398025723247</v>
      </c>
      <c r="AL36" s="25">
        <f ca="1">IFERROR((1+'US Inflation'!$C37)*(1+('Black Market End of Year'!AL36-'Black Market End of Year'!AL35)/'Black Market End of Year'!AL35)-1,"Error")</f>
        <v>0.15033953246858012</v>
      </c>
      <c r="AM36" s="25" t="str">
        <f ca="1">IFERROR((1+'US Inflation'!$C37)*(1+('Black Market End of Year'!AM36-'Black Market End of Year'!AM35)/'Black Market End of Year'!AM35)-1,"Error")</f>
        <v>Error</v>
      </c>
      <c r="AN36" s="25" t="str">
        <f ca="1">IFERROR((1+'US Inflation'!$C37)*(1+('Black Market End of Year'!AN36-'Black Market End of Year'!AN35)/'Black Market End of Year'!AN35)-1,"Error")</f>
        <v>Error</v>
      </c>
      <c r="AO36" s="25">
        <f ca="1">IFERROR((1+'US Inflation'!$C37)*(1+('Black Market End of Year'!AO36-'Black Market End of Year'!AO35)/'Black Market End of Year'!AO35)-1,"Error")</f>
        <v>0.22136398025723247</v>
      </c>
      <c r="AP36" s="25">
        <f ca="1">IFERROR((1+'US Inflation'!$C37)*(1+('Black Market End of Year'!AP36-'Black Market End of Year'!AP35)/'Black Market End of Year'!AP35)-1,"Error")</f>
        <v>0.22136398025723247</v>
      </c>
      <c r="AQ36" s="25">
        <f ca="1">IFERROR((1+'US Inflation'!$C37)*(1+('Black Market End of Year'!AQ36-'Black Market End of Year'!AQ35)/'Black Market End of Year'!AQ35)-1,"Error")</f>
        <v>0.14122923947112431</v>
      </c>
      <c r="AR36" s="25">
        <f ca="1">IFERROR((1+'US Inflation'!$C37)*(1+('Black Market End of Year'!AR36-'Black Market End of Year'!AR35)/'Black Market End of Year'!AR35)-1,"Error")</f>
        <v>-5.833605095052663E-2</v>
      </c>
      <c r="AS36" s="25" t="str">
        <f ca="1">IFERROR((1+'US Inflation'!$C37)*(1+('Black Market End of Year'!AS36-'Black Market End of Year'!AS35)/'Black Market End of Year'!AS35)-1,"Error")</f>
        <v>Error</v>
      </c>
      <c r="AT36" s="25" t="str">
        <f ca="1">IFERROR((1+'US Inflation'!$C37)*(1+('Black Market End of Year'!AT36-'Black Market End of Year'!AT35)/'Black Market End of Year'!AT35)-1,"Error")</f>
        <v>Error</v>
      </c>
      <c r="AU36" s="25">
        <f ca="1">IFERROR((1+'US Inflation'!$C37)*(1+('Black Market End of Year'!AU36-'Black Market End of Year'!AU35)/'Black Market End of Year'!AU35)-1,"Error")</f>
        <v>0.30382974509625926</v>
      </c>
      <c r="AV36" s="25">
        <f ca="1">IFERROR((1+'US Inflation'!$C37)*(1+('Black Market End of Year'!AV36-'Black Market End of Year'!AV35)/'Black Market End of Year'!AV35)-1,"Error")</f>
        <v>0.22136398025723247</v>
      </c>
      <c r="AW36" s="25">
        <f ca="1">IFERROR((1+'US Inflation'!$C37)*(1+('Black Market End of Year'!AW36-'Black Market End of Year'!AW35)/'Black Market End of Year'!AW35)-1,"Error")</f>
        <v>0.22136398025723247</v>
      </c>
      <c r="AX36" s="25">
        <f ca="1">IFERROR((1+'US Inflation'!$C37)*(1+('Black Market End of Year'!AX36-'Black Market End of Year'!AX35)/'Black Market End of Year'!AX35)-1,"Error")</f>
        <v>-2.2839734121122723E-2</v>
      </c>
      <c r="AY36" s="25">
        <f ca="1">IFERROR((1+'US Inflation'!$C37)*(1+('Black Market End of Year'!AY36-'Black Market End of Year'!AY35)/'Black Market End of Year'!AY35)-1,"Error")</f>
        <v>0.13293943870014768</v>
      </c>
      <c r="AZ36" s="25">
        <f ca="1">IFERROR((1+'US Inflation'!$C37)*(1+('Black Market End of Year'!AZ36-'Black Market End of Year'!AZ35)/'Black Market End of Year'!AZ35)-1,"Error")</f>
        <v>0.67628794501552436</v>
      </c>
      <c r="BA36" s="25">
        <f ca="1">IFERROR((1+'US Inflation'!$C37)*(1+('Black Market End of Year'!BA36-'Black Market End of Year'!BA35)/'Black Market End of Year'!BA35)-1,"Error")</f>
        <v>0.22136398025723247</v>
      </c>
      <c r="BB36" s="25" t="str">
        <f ca="1">IFERROR((1+'US Inflation'!$C37)*(1+('Black Market End of Year'!BB36-'Black Market End of Year'!BB35)/'Black Market End of Year'!BB35)-1,"Error")</f>
        <v>Error</v>
      </c>
      <c r="BC36" s="25">
        <f ca="1">IFERROR((1+'US Inflation'!$C37)*(1+('Black Market End of Year'!BC36-'Black Market End of Year'!BC35)/'Black Market End of Year'!BC35)-1,"Error")</f>
        <v>0.56868537666174301</v>
      </c>
      <c r="BD36" s="25">
        <f ca="1">IFERROR((1+'US Inflation'!$C37)*(1+('Black Market End of Year'!BD36-'Black Market End of Year'!BD35)/'Black Market End of Year'!BD35)-1,"Error")</f>
        <v>0.18014524864598691</v>
      </c>
      <c r="BE36" s="25" t="str">
        <f ca="1">IFERROR((1+'US Inflation'!$C37)*(1+('Black Market End of Year'!BE36-'Black Market End of Year'!BE35)/'Black Market End of Year'!BE35)-1,"Error")</f>
        <v>Error</v>
      </c>
      <c r="BF36" s="25">
        <f ca="1">IFERROR((1+'US Inflation'!$C37)*(1+('Black Market End of Year'!BF36-'Black Market End of Year'!BF35)/'Black Market End of Year'!BF35)-1,"Error")</f>
        <v>0.1140571147218119</v>
      </c>
      <c r="BG36" s="25">
        <f ca="1">IFERROR((1+'US Inflation'!$C37)*(1+('Black Market End of Year'!BG36-'Black Market End of Year'!BG35)/'Black Market End of Year'!BG35)-1,"Error")</f>
        <v>0.237841238579791</v>
      </c>
      <c r="BH36" s="25">
        <f ca="1">IFERROR((1+'US Inflation'!$C37)*(1+('Black Market End of Year'!BH36-'Black Market End of Year'!BH35)/'Black Market End of Year'!BH35)-1,"Error")</f>
        <v>0.13293943870014768</v>
      </c>
      <c r="BI36" s="25">
        <f ca="1">IFERROR((1+'US Inflation'!$C37)*(1+('Black Market End of Year'!BI36-'Black Market End of Year'!BI35)/'Black Market End of Year'!BI35)-1,"Error")</f>
        <v>0.20123720628136232</v>
      </c>
      <c r="BJ36" s="25">
        <f ca="1">IFERROR((1+'US Inflation'!$C37)*(1+('Black Market End of Year'!BJ36-'Black Market End of Year'!BJ35)/'Black Market End of Year'!BJ35)-1,"Error")</f>
        <v>0.19394387001477109</v>
      </c>
      <c r="BK36" s="25">
        <f ca="1">IFERROR((1+'US Inflation'!$C37)*(1+('Black Market End of Year'!BK36-'Black Market End of Year'!BK35)/'Black Market End of Year'!BK35)-1,"Error")</f>
        <v>0.18101620454904688</v>
      </c>
      <c r="BL36" s="25">
        <f ca="1">IFERROR((1+'US Inflation'!$C37)*(1+('Black Market End of Year'!BL36-'Black Market End of Year'!BL35)/'Black Market End of Year'!BL35)-1,"Error")</f>
        <v>0.15023622402381398</v>
      </c>
      <c r="BM36" s="25">
        <f ca="1">IFERROR((1+'US Inflation'!$C37)*(1+('Black Market End of Year'!BM36-'Black Market End of Year'!BM35)/'Black Market End of Year'!BM35)-1,"Error")</f>
        <v>0.45248645987198444</v>
      </c>
      <c r="BN36" s="25" t="str">
        <f ca="1">IFERROR((1+'US Inflation'!$C37)*(1+('Black Market End of Year'!BN36-'Black Market End of Year'!BN35)/'Black Market End of Year'!BN35)-1,"Error")</f>
        <v>Error</v>
      </c>
      <c r="BO36" s="25" t="str">
        <f ca="1">IFERROR((1+'US Inflation'!$C37)*(1+('Black Market End of Year'!BO36-'Black Market End of Year'!BO35)/'Black Market End of Year'!BO35)-1,"Error")</f>
        <v>Error</v>
      </c>
      <c r="BP36" s="25" t="str">
        <f ca="1">IFERROR((1+'US Inflation'!$C37)*(1+('Black Market End of Year'!BP36-'Black Market End of Year'!BP35)/'Black Market End of Year'!BP35)-1,"Error")</f>
        <v>Error</v>
      </c>
      <c r="BQ36" s="25">
        <f ca="1">IFERROR((1+'US Inflation'!$C37)*(1+('Black Market End of Year'!BQ36-'Black Market End of Year'!BQ35)/'Black Market End of Year'!BQ35)-1,"Error")</f>
        <v>0.10605612998522895</v>
      </c>
      <c r="BR36" s="25" t="str">
        <f ca="1">IFERROR((1+'US Inflation'!$C37)*(1+('Black Market End of Year'!BR36-'Black Market End of Year'!BR35)/'Black Market End of Year'!BR35)-1,"Error")</f>
        <v>Error</v>
      </c>
      <c r="BS36" s="25" t="str">
        <f ca="1">IFERROR((1+'US Inflation'!$C37)*(1+('Black Market End of Year'!BS36-'Black Market End of Year'!BS35)/'Black Market End of Year'!BS35)-1,"Error")</f>
        <v>Error</v>
      </c>
      <c r="BT36" s="25" t="str">
        <f ca="1">IFERROR((1+'US Inflation'!$C37)*(1+('Black Market End of Year'!BT36-'Black Market End of Year'!BT35)/'Black Market End of Year'!BT35)-1,"Error")</f>
        <v>Error</v>
      </c>
      <c r="BU36" s="25">
        <f ca="1">IFERROR((1+'US Inflation'!$C37)*(1+('Black Market End of Year'!BU36-'Black Market End of Year'!BU35)/'Black Market End of Year'!BU35)-1,"Error")</f>
        <v>8.2809375040849176E-2</v>
      </c>
      <c r="BV36" s="25">
        <f ca="1">IFERROR((1+'US Inflation'!$C37)*(1+('Black Market End of Year'!BV36-'Black Market End of Year'!BV35)/'Black Market End of Year'!BV35)-1,"Error")</f>
        <v>0.14502412604628256</v>
      </c>
      <c r="BW36" s="25">
        <f ca="1">IFERROR((1+'US Inflation'!$C37)*(1+('Black Market End of Year'!BW36-'Black Market End of Year'!BW35)/'Black Market End of Year'!BW35)-1,"Error")</f>
        <v>0.25432580713230646</v>
      </c>
      <c r="BX36" s="25" t="str">
        <f ca="1">IFERROR((1+'US Inflation'!$C37)*(1+('Black Market End of Year'!BX36-'Black Market End of Year'!BX35)/'Black Market End of Year'!BX35)-1,"Error")</f>
        <v>Error</v>
      </c>
      <c r="BY36" s="25" t="str">
        <f ca="1">IFERROR((1+'US Inflation'!$C37)*(1+('Black Market End of Year'!BY36-'Black Market End of Year'!BY35)/'Black Market End of Year'!BY35)-1,"Error")</f>
        <v>Error</v>
      </c>
      <c r="BZ36" s="25">
        <f ca="1">IFERROR((1+'US Inflation'!$C37)*(1+('Black Market End of Year'!BZ36-'Black Market End of Year'!BZ35)/'Black Market End of Year'!BZ35)-1,"Error")</f>
        <v>0.22136398025723247</v>
      </c>
      <c r="CA36" s="25">
        <f ca="1">IFERROR((1+'US Inflation'!$C37)*(1+('Black Market End of Year'!CA36-'Black Market End of Year'!CA35)/'Black Market End of Year'!CA35)-1,"Error")</f>
        <v>0.15214180206794681</v>
      </c>
      <c r="CB36" s="25" t="str">
        <f ca="1">IFERROR((1+'US Inflation'!$C37)*(1+('Black Market End of Year'!CB36-'Black Market End of Year'!CB35)/'Black Market End of Year'!CB35)-1,"Error")</f>
        <v>Error</v>
      </c>
      <c r="CC36" s="25">
        <f ca="1">IFERROR((1+'US Inflation'!$C37)*(1+('Black Market End of Year'!CC36-'Black Market End of Year'!CC35)/'Black Market End of Year'!CC35)-1,"Error")</f>
        <v>0.29102401154202884</v>
      </c>
      <c r="CD36" s="25">
        <f ca="1">IFERROR((1+'US Inflation'!$C37)*(1+('Black Market End of Year'!CD36-'Black Market End of Year'!CD35)/'Black Market End of Year'!CD35)-1,"Error")</f>
        <v>-0.11917724534929031</v>
      </c>
      <c r="CE36" s="25" t="str">
        <f ca="1">IFERROR((1+'US Inflation'!$C37)*(1+('Black Market End of Year'!CE36-'Black Market End of Year'!CE35)/'Black Market End of Year'!CE35)-1,"Error")</f>
        <v>Error</v>
      </c>
      <c r="CF36" s="25">
        <f ca="1">IFERROR((1+'US Inflation'!$C37)*(1+('Black Market End of Year'!CF36-'Black Market End of Year'!CF35)/'Black Market End of Year'!CF35)-1,"Error")</f>
        <v>0.38163346182944835</v>
      </c>
      <c r="CG36" s="25" t="str">
        <f ca="1">IFERROR((1+'US Inflation'!$C37)*(1+('Black Market End of Year'!CG36-'Black Market End of Year'!CG35)/'Black Market End of Year'!CG35)-1,"Error")</f>
        <v>Error</v>
      </c>
      <c r="CH36" s="25">
        <f ca="1">IFERROR((1+'US Inflation'!$C37)*(1+('Black Market End of Year'!CH36-'Black Market End of Year'!CH35)/'Black Market End of Year'!CH35)-1,"Error")</f>
        <v>0.20123720628136232</v>
      </c>
      <c r="CI36" s="25" t="str">
        <f ca="1">IFERROR((1+'US Inflation'!$C37)*(1+('Black Market End of Year'!CI36-'Black Market End of Year'!CI35)/'Black Market End of Year'!CI35)-1,"Error")</f>
        <v>Error</v>
      </c>
      <c r="CJ36" s="25" t="str">
        <f ca="1">IFERROR((1+'US Inflation'!$C37)*(1+('Black Market End of Year'!CJ36-'Black Market End of Year'!CJ35)/'Black Market End of Year'!CJ35)-1,"Error")</f>
        <v>Error</v>
      </c>
      <c r="CK36" s="25">
        <f ca="1">IFERROR((1+'US Inflation'!$C37)*(1+('Black Market End of Year'!CK36-'Black Market End of Year'!CK35)/'Black Market End of Year'!CK35)-1,"Error")</f>
        <v>0.2019009697514611</v>
      </c>
      <c r="CL36" s="25" t="str">
        <f ca="1">IFERROR((1+'US Inflation'!$C37)*(1+('Black Market End of Year'!CL36-'Black Market End of Year'!CL35)/'Black Market End of Year'!CL35)-1,"Error")</f>
        <v>Error</v>
      </c>
      <c r="CM36" s="25">
        <f ca="1">IFERROR((1+'US Inflation'!$C37)*(1+('Black Market End of Year'!CM36-'Black Market End of Year'!CM35)/'Black Market End of Year'!CM35)-1,"Error")</f>
        <v>0.47625442012443475</v>
      </c>
      <c r="CN36" s="25" t="str">
        <f ca="1">IFERROR((1+'US Inflation'!$C37)*(1+('Black Market End of Year'!CN36-'Black Market End of Year'!CN35)/'Black Market End of Year'!CN35)-1,"Error")</f>
        <v>Error</v>
      </c>
      <c r="CO36" s="25">
        <f ca="1">IFERROR((1+'US Inflation'!$C37)*(1+('Black Market End of Year'!CO36-'Black Market End of Year'!CO35)/'Black Market End of Year'!CO35)-1,"Error")</f>
        <v>0.29933227202975887</v>
      </c>
      <c r="CP36" s="25">
        <f ca="1">IFERROR((1+'US Inflation'!$C37)*(1+('Black Market End of Year'!CP36-'Black Market End of Year'!CP35)/'Black Market End of Year'!CP35)-1,"Error")</f>
        <v>0.13293943870014768</v>
      </c>
      <c r="CQ36" s="25" t="str">
        <f ca="1">IFERROR((1+'US Inflation'!$C37)*(1+('Black Market End of Year'!CQ36-'Black Market End of Year'!CQ35)/'Black Market End of Year'!CQ35)-1,"Error")</f>
        <v>Error</v>
      </c>
      <c r="CR36" s="25">
        <f ca="1">IFERROR((1+'US Inflation'!$C37)*(1+('Black Market End of Year'!CR36-'Black Market End of Year'!CR35)/'Black Market End of Year'!CR35)-1,"Error")</f>
        <v>0.17678027237693539</v>
      </c>
      <c r="CS36" s="25">
        <f ca="1">IFERROR((1+'US Inflation'!$C37)*(1+('Black Market End of Year'!CS36-'Black Market End of Year'!CS35)/'Black Market End of Year'!CS35)-1,"Error")</f>
        <v>0.11300502042389882</v>
      </c>
      <c r="CT36" s="25">
        <f ca="1">IFERROR((1+'US Inflation'!$C37)*(1+('Black Market End of Year'!CT36-'Black Market End of Year'!CT35)/'Black Market End of Year'!CT35)-1,"Error")</f>
        <v>0.60849426482119751</v>
      </c>
      <c r="CU36" s="25">
        <f ca="1">IFERROR((1+'US Inflation'!$C37)*(1+('Black Market End of Year'!CU36-'Black Market End of Year'!CU35)/'Black Market End of Year'!CU35)-1,"Error")</f>
        <v>3.9565309136948557E-2</v>
      </c>
      <c r="CV36" s="25">
        <f ca="1">IFERROR((1+'US Inflation'!$C37)*(1+('Black Market End of Year'!CV36-'Black Market End of Year'!CV35)/'Black Market End of Year'!CV35)-1,"Error")</f>
        <v>0.17530953152958406</v>
      </c>
      <c r="CW36" s="25">
        <f ca="1">IFERROR((1+'US Inflation'!$C37)*(1+('Black Market End of Year'!CW36-'Black Market End of Year'!CW35)/'Black Market End of Year'!CW35)-1,"Error")</f>
        <v>0.31146322904077683</v>
      </c>
      <c r="CX36" s="25">
        <f ca="1">IFERROR((1+'US Inflation'!$C37)*(1+('Black Market End of Year'!CX36-'Black Market End of Year'!CX35)/'Black Market End of Year'!CX35)-1,"Error")</f>
        <v>0.28031367462862189</v>
      </c>
      <c r="CY36" s="25">
        <f ca="1">IFERROR((1+'US Inflation'!$C37)*(1+('Black Market End of Year'!CY36-'Black Market End of Year'!CY35)/'Black Market End of Year'!CY35)-1,"Error")</f>
        <v>0.27604757832542948</v>
      </c>
      <c r="CZ36" s="25" t="str">
        <f ca="1">IFERROR((1+'US Inflation'!$C37)*(1+('Black Market End of Year'!CZ36-'Black Market End of Year'!CZ35)/'Black Market End of Year'!CZ35)-1,"Error")</f>
        <v>Error</v>
      </c>
      <c r="DA36" s="25">
        <f ca="1">IFERROR((1+'US Inflation'!$C37)*(1+('Black Market End of Year'!DA36-'Black Market End of Year'!DA35)/'Black Market End of Year'!DA35)-1,"Error")</f>
        <v>1.6091938588245824</v>
      </c>
      <c r="DB36" s="25">
        <f ca="1">IFERROR((1+'US Inflation'!$C37)*(1+('Black Market End of Year'!DB36-'Black Market End of Year'!DB35)/'Black Market End of Year'!DB35)-1,"Error")</f>
        <v>0.28161192883333852</v>
      </c>
      <c r="DC36" s="25">
        <f ca="1">IFERROR((1+'US Inflation'!$C37)*(1+('Black Market End of Year'!DC36-'Black Market End of Year'!DC35)/'Black Market End of Year'!DC35)-1,"Error")</f>
        <v>0.30522976808772784</v>
      </c>
      <c r="DD36" s="25">
        <f ca="1">IFERROR((1+'US Inflation'!$C37)*(1+('Black Market End of Year'!DD36-'Black Market End of Year'!DD35)/'Black Market End of Year'!DD35)-1,"Error")</f>
        <v>-4.1722058099458392E-2</v>
      </c>
      <c r="DE36" s="25" t="str">
        <f ca="1">IFERROR((1+'US Inflation'!$C37)*(1+('Black Market End of Year'!DE36-'Black Market End of Year'!DE35)/'Black Market End of Year'!DE35)-1,"Error")</f>
        <v>Error</v>
      </c>
      <c r="DF36" s="25">
        <f ca="1">IFERROR((1+'US Inflation'!$C37)*(1+('Black Market End of Year'!DF36-'Black Market End of Year'!DF35)/'Black Market End of Year'!DF35)-1,"Error")</f>
        <v>0.17128508124076802</v>
      </c>
      <c r="DG36" s="25" t="str">
        <f ca="1">IFERROR((1+'US Inflation'!$C37)*(1+('Black Market End of Year'!DG36-'Black Market End of Year'!DG35)/'Black Market End of Year'!DG35)-1,"Error")</f>
        <v>Error</v>
      </c>
      <c r="DH36" s="25">
        <f ca="1">IFERROR((1+'US Inflation'!$C37)*(1+('Black Market End of Year'!DH36-'Black Market End of Year'!DH35)/'Black Market End of Year'!DH35)-1,"Error")</f>
        <v>0.13293943870014768</v>
      </c>
      <c r="DI36" s="25" t="str">
        <f ca="1">IFERROR((1+'US Inflation'!$C37)*(1+('Black Market End of Year'!DI36-'Black Market End of Year'!DI35)/'Black Market End of Year'!DI35)-1,"Error")</f>
        <v>Error</v>
      </c>
      <c r="DJ36" s="25">
        <f ca="1">IFERROR((1+'US Inflation'!$C37)*(1+('Black Market End of Year'!DJ36-'Black Market End of Year'!DJ35)/'Black Market End of Year'!DJ35)-1,"Error")</f>
        <v>-1</v>
      </c>
      <c r="DK36" s="25">
        <f ca="1">IFERROR((1+'US Inflation'!$C37)*(1+('Black Market End of Year'!DK36-'Black Market End of Year'!DK35)/'Black Market End of Year'!DK35)-1,"Error")</f>
        <v>0.43387647710487443</v>
      </c>
      <c r="DL36" s="25" t="str">
        <f ca="1">IFERROR((1+'US Inflation'!$C37)*(1+('Black Market End of Year'!DL36-'Black Market End of Year'!DL35)/'Black Market End of Year'!DL35)-1,"Error")</f>
        <v>Error</v>
      </c>
      <c r="DM36" s="25">
        <f ca="1">IFERROR((1+'US Inflation'!$C37)*(1+('Black Market End of Year'!DM36-'Black Market End of Year'!DM35)/'Black Market End of Year'!DM35)-1,"Error")</f>
        <v>0.12065825237277505</v>
      </c>
      <c r="DN36" s="25" t="str">
        <f ca="1">IFERROR((1+'US Inflation'!$C37)*(1+('Black Market End of Year'!DN36-'Black Market End of Year'!DN35)/'Black Market End of Year'!DN35)-1,"Error")</f>
        <v>Error</v>
      </c>
      <c r="DO36" s="25">
        <f ca="1">IFERROR((1+'US Inflation'!$C37)*(1+('Black Market End of Year'!DO36-'Black Market End of Year'!DO35)/'Black Market End of Year'!DO35)-1,"Error")</f>
        <v>0.16126292466765135</v>
      </c>
      <c r="DP36" s="25" t="str">
        <f ca="1">IFERROR((1+'US Inflation'!$C37)*(1+('Black Market End of Year'!DP36-'Black Market End of Year'!DP35)/'Black Market End of Year'!DP35)-1,"Error")</f>
        <v>Error</v>
      </c>
      <c r="DQ36" s="25">
        <f ca="1">IFERROR((1+'US Inflation'!$C37)*(1+('Black Market End of Year'!DQ36-'Black Market End of Year'!DQ35)/'Black Market End of Year'!DQ35)-1,"Error")</f>
        <v>0.27195041277378573</v>
      </c>
      <c r="DR36" s="25" t="str">
        <f ca="1">IFERROR((1+'US Inflation'!$C37)*(1+('Black Market End of Year'!DR36-'Black Market End of Year'!DR35)/'Black Market End of Year'!DR35)-1,"Error")</f>
        <v>Error</v>
      </c>
      <c r="DS36" s="25">
        <f ca="1">IFERROR((1+'US Inflation'!$C37)*(1+('Black Market End of Year'!DS36-'Black Market End of Year'!DS35)/'Black Market End of Year'!DS35)-1,"Error")</f>
        <v>0.13293943870014768</v>
      </c>
      <c r="DT36" s="25">
        <f ca="1">IFERROR((1+'US Inflation'!$C37)*(1+('Black Market End of Year'!DT36-'Black Market End of Year'!DT35)/'Black Market End of Year'!DT35)-1,"Error")</f>
        <v>0.18193141442772132</v>
      </c>
      <c r="DU36" s="25" t="str">
        <f ca="1">IFERROR((1+'US Inflation'!$C37)*(1+('Black Market End of Year'!DU36-'Black Market End of Year'!DU35)/'Black Market End of Year'!DU35)-1,"Error")</f>
        <v>Error</v>
      </c>
      <c r="DV36" s="25" t="str">
        <f ca="1">IFERROR((1+'US Inflation'!$C37)*(1+('Black Market End of Year'!DV36-'Black Market End of Year'!DV35)/'Black Market End of Year'!DV35)-1,"Error")</f>
        <v>Error</v>
      </c>
      <c r="DW36" s="25">
        <f ca="1">IFERROR((1+'US Inflation'!$C37)*(1+('Black Market End of Year'!DW36-'Black Market End of Year'!DW35)/'Black Market End of Year'!DW35)-1,"Error")</f>
        <v>0.21800656379026107</v>
      </c>
      <c r="DX36" s="25" t="str">
        <f ca="1">IFERROR((1+'US Inflation'!$C37)*(1+('Black Market End of Year'!DX36-'Black Market End of Year'!DX35)/'Black Market End of Year'!DX35)-1,"Error")</f>
        <v>Error</v>
      </c>
      <c r="DY36" s="25" t="str">
        <f ca="1">IFERROR((1+'US Inflation'!$C37)*(1+('Black Market End of Year'!DY36-'Black Market End of Year'!DY35)/'Black Market End of Year'!DY35)-1,"Error")</f>
        <v>Error</v>
      </c>
      <c r="DZ36" s="25">
        <f ca="1">IFERROR((1+'US Inflation'!$C37)*(1+('Black Market End of Year'!DZ36-'Black Market End of Year'!DZ35)/'Black Market End of Year'!DZ35)-1,"Error")</f>
        <v>0.3167936458576277</v>
      </c>
      <c r="EA36" s="25">
        <f ca="1">IFERROR((1+'US Inflation'!$C37)*(1+('Black Market End of Year'!EA36-'Black Market End of Year'!EA35)/'Black Market End of Year'!EA35)-1,"Error")</f>
        <v>0.22430552246628888</v>
      </c>
      <c r="EB36" s="25">
        <f ca="1">IFERROR((1+'US Inflation'!$C37)*(1+('Black Market End of Year'!EB36-'Black Market End of Year'!EB35)/'Black Market End of Year'!EB35)-1,"Error")</f>
        <v>0.15904403406190259</v>
      </c>
      <c r="EC36" s="25" t="str">
        <f ca="1">IFERROR((1+'US Inflation'!$C37)*(1+('Black Market End of Year'!EC36-'Black Market End of Year'!EC35)/'Black Market End of Year'!EC35)-1,"Error")</f>
        <v>Error</v>
      </c>
      <c r="ED36" s="25">
        <f ca="1">IFERROR((1+'US Inflation'!$C37)*(1+('Black Market End of Year'!ED36-'Black Market End of Year'!ED35)/'Black Market End of Year'!ED35)-1,"Error")</f>
        <v>0.32875613180881502</v>
      </c>
      <c r="EE36" s="25">
        <f ca="1">IFERROR((1+'US Inflation'!$C37)*(1+('Black Market End of Year'!EE36-'Black Market End of Year'!EE35)/'Black Market End of Year'!EE35)-1,"Error")</f>
        <v>0.18237679602524515</v>
      </c>
      <c r="EF36" s="25" t="str">
        <f ca="1">IFERROR((1+'US Inflation'!$C37)*(1+('Black Market End of Year'!EF36-'Black Market End of Year'!EF35)/'Black Market End of Year'!EF35)-1,"Error")</f>
        <v>Error</v>
      </c>
      <c r="EG36" s="25" t="str">
        <f ca="1">IFERROR((1+'US Inflation'!$C37)*(1+('Black Market End of Year'!EG36-'Black Market End of Year'!EG35)/'Black Market End of Year'!EG35)-1,"Error")</f>
        <v>Error</v>
      </c>
      <c r="EH36" s="25">
        <f ca="1">IFERROR((1+'US Inflation'!$C37)*(1+('Black Market End of Year'!EH36-'Black Market End of Year'!EH35)/'Black Market End of Year'!EH35)-1,"Error")</f>
        <v>5.2015193078708499E-2</v>
      </c>
      <c r="EI36" s="25">
        <f ca="1">IFERROR((1+'US Inflation'!$C37)*(1+('Black Market End of Year'!EI36-'Black Market End of Year'!EI35)/'Black Market End of Year'!EI35)-1,"Error")</f>
        <v>0.15707877333154308</v>
      </c>
      <c r="EJ36" s="25" t="str">
        <f ca="1">IFERROR((1+'US Inflation'!$C37)*(1+('Black Market End of Year'!EJ36-'Black Market End of Year'!EJ35)/'Black Market End of Year'!EJ35)-1,"Error")</f>
        <v>Error</v>
      </c>
      <c r="EK36" s="25">
        <f ca="1">IFERROR((1+'US Inflation'!$C37)*(1+('Black Market End of Year'!EK36-'Black Market End of Year'!EK35)/'Black Market End of Year'!EK35)-1,"Error")</f>
        <v>0.18219767516537155</v>
      </c>
      <c r="EL36" s="25" t="str">
        <f ca="1">IFERROR((1+'US Inflation'!$C37)*(1+('Black Market End of Year'!EL36-'Black Market End of Year'!EL35)/'Black Market End of Year'!EL35)-1,"Error")</f>
        <v>Error</v>
      </c>
      <c r="EM36" s="25" t="str">
        <f ca="1">IFERROR((1+'US Inflation'!$C37)*(1+('Black Market End of Year'!EM36-'Black Market End of Year'!EM35)/'Black Market End of Year'!EM35)-1,"Error")</f>
        <v>Error</v>
      </c>
      <c r="EN36" s="25" t="str">
        <f ca="1">IFERROR((1+'US Inflation'!$C37)*(1+('Black Market End of Year'!EN36-'Black Market End of Year'!EN35)/'Black Market End of Year'!EN35)-1,"Error")</f>
        <v>Error</v>
      </c>
      <c r="EO36" s="25">
        <f ca="1">IFERROR((1+'US Inflation'!$C37)*(1+('Black Market End of Year'!EO36-'Black Market End of Year'!EO35)/'Black Market End of Year'!EO35)-1,"Error")</f>
        <v>0.4161742983751846</v>
      </c>
      <c r="EP36" s="25" t="str">
        <f ca="1">IFERROR((1+'US Inflation'!$C37)*(1+('Black Market End of Year'!EP36-'Black Market End of Year'!EP35)/'Black Market End of Year'!EP35)-1,"Error")</f>
        <v>Error</v>
      </c>
      <c r="EQ36" s="25">
        <f ca="1">IFERROR((1+'US Inflation'!$C37)*(1+('Black Market End of Year'!EQ36-'Black Market End of Year'!EQ35)/'Black Market End of Year'!EQ35)-1,"Error")</f>
        <v>0.20123720628136232</v>
      </c>
      <c r="ER36" s="25">
        <f ca="1">IFERROR((1+'US Inflation'!$C37)*(1+('Black Market End of Year'!ER36-'Black Market End of Year'!ER35)/'Black Market End of Year'!ER35)-1,"Error")</f>
        <v>0.14357736770202689</v>
      </c>
      <c r="ES36" s="25">
        <f ca="1">IFERROR((1+'US Inflation'!$C37)*(1+('Black Market End of Year'!ES36-'Black Market End of Year'!ES35)/'Black Market End of Year'!ES35)-1,"Error")</f>
        <v>0.1189525320495286</v>
      </c>
      <c r="ET36" s="25">
        <f ca="1">IFERROR((1+'US Inflation'!$C37)*(1+('Black Market End of Year'!ET36-'Black Market End of Year'!ET35)/'Black Market End of Year'!ET35)-1,"Error")</f>
        <v>0.1781945953424402</v>
      </c>
      <c r="EU36" s="25" t="str">
        <f ca="1">IFERROR((1+'US Inflation'!$C37)*(1+('Black Market End of Year'!EU36-'Black Market End of Year'!EU35)/'Black Market End of Year'!EU35)-1,"Error")</f>
        <v>Error</v>
      </c>
      <c r="EV36" s="25" t="str">
        <f ca="1">IFERROR((1+'US Inflation'!$C37)*(1+('Black Market End of Year'!EV36-'Black Market End of Year'!EV35)/'Black Market End of Year'!EV35)-1,"Error")</f>
        <v>Error</v>
      </c>
      <c r="EW36" s="25">
        <f ca="1">IFERROR((1+'US Inflation'!$C37)*(1+('Black Market End of Year'!EW36-'Black Market End of Year'!EW35)/'Black Market End of Year'!EW35)-1,"Error")</f>
        <v>7.0572788445757428E-3</v>
      </c>
      <c r="EX36" s="25">
        <f ca="1">IFERROR((1+'US Inflation'!$C37)*(1+('Black Market End of Year'!EX36-'Black Market End of Year'!EX35)/'Black Market End of Year'!EX35)-1,"Error")</f>
        <v>0.26412190002332281</v>
      </c>
      <c r="EY36" s="25" t="str">
        <f ca="1">IFERROR((1+'US Inflation'!$C37)*(1+('Black Market End of Year'!EY36-'Black Market End of Year'!EY35)/'Black Market End of Year'!EY35)-1,"Error")</f>
        <v>Error</v>
      </c>
      <c r="EZ36" s="25" t="str">
        <f ca="1">IFERROR((1+'US Inflation'!$C37)*(1+('Black Market End of Year'!EZ36-'Black Market End of Year'!EZ35)/'Black Market End of Year'!EZ35)-1,"Error")</f>
        <v>Error</v>
      </c>
      <c r="FA36" s="25">
        <f ca="1">IFERROR((1+'US Inflation'!$C37)*(1+('Black Market End of Year'!FA36-'Black Market End of Year'!FA35)/'Black Market End of Year'!FA35)-1,"Error")</f>
        <v>0.13293943870014768</v>
      </c>
      <c r="FB36" s="25">
        <f ca="1">IFERROR((1+'US Inflation'!$C37)*(1+('Black Market End of Year'!FB36-'Black Market End of Year'!FB35)/'Black Market End of Year'!FB35)-1,"Error")</f>
        <v>8.4789512555391244E-2</v>
      </c>
      <c r="FC36" s="25">
        <f ca="1">IFERROR((1+'US Inflation'!$C37)*(1+('Black Market End of Year'!FC36-'Black Market End of Year'!FC35)/'Black Market End of Year'!FC35)-1,"Error")</f>
        <v>0.22136398025723247</v>
      </c>
      <c r="FD36" s="25">
        <f ca="1">IFERROR((1+'US Inflation'!$C37)*(1+('Black Market End of Year'!FD36-'Black Market End of Year'!FD35)/'Black Market End of Year'!FD35)-1,"Error")</f>
        <v>7.9998343433785646E-2</v>
      </c>
      <c r="FE36" s="25" t="str">
        <f ca="1">IFERROR((1+'US Inflation'!$C37)*(1+('Black Market End of Year'!FE36-'Black Market End of Year'!FE35)/'Black Market End of Year'!FE35)-1,"Error")</f>
        <v>Error</v>
      </c>
      <c r="FF36" s="25" t="str">
        <f ca="1">IFERROR((1+'US Inflation'!$C37)*(1+('Black Market End of Year'!FF36-'Black Market End of Year'!FF35)/'Black Market End of Year'!FF35)-1,"Error")</f>
        <v>Error</v>
      </c>
      <c r="FG36" s="25" t="str">
        <f ca="1">IFERROR((1+'US Inflation'!$C37)*(1+('Black Market End of Year'!FG36-'Black Market End of Year'!FG35)/'Black Market End of Year'!FG35)-1,"Error")</f>
        <v>Error</v>
      </c>
      <c r="FH36" s="25">
        <f ca="1">IFERROR((1+'US Inflation'!$C37)*(1+('Black Market End of Year'!FH36-'Black Market End of Year'!FH35)/'Black Market End of Year'!FH35)-1,"Error")</f>
        <v>0.14886429024814163</v>
      </c>
      <c r="FI36" s="25" t="str">
        <f ca="1">IFERROR((1+'US Inflation'!$C37)*(1+('Black Market End of Year'!FI36-'Black Market End of Year'!FI35)/'Black Market End of Year'!FI35)-1,"Error")</f>
        <v>Error</v>
      </c>
      <c r="FJ36" s="25">
        <f ca="1">IFERROR((1+'US Inflation'!$C37)*(1+('Black Market End of Year'!FJ36-'Black Market End of Year'!FJ35)/'Black Market End of Year'!FJ35)-1,"Error")</f>
        <v>0.16530913694872318</v>
      </c>
      <c r="FK36" s="25" t="str">
        <f ca="1">IFERROR((1+'US Inflation'!$C37)*(1+('Black Market End of Year'!FK36-'Black Market End of Year'!FK35)/'Black Market End of Year'!FK35)-1,"Error")</f>
        <v>Error</v>
      </c>
      <c r="FL36" s="25" t="str">
        <f ca="1">IFERROR((1+'US Inflation'!$C37)*(1+('Black Market End of Year'!FL36-'Black Market End of Year'!FL35)/'Black Market End of Year'!FL35)-1,"Error")</f>
        <v>Error</v>
      </c>
      <c r="FM36" s="25">
        <f ca="1">IFERROR((1+'US Inflation'!$C37)*(1+('Black Market End of Year'!FM36-'Black Market End of Year'!FM35)/'Black Market End of Year'!FM35)-1,"Error")</f>
        <v>0.2084687346134908</v>
      </c>
      <c r="FN36" s="25">
        <f ca="1">IFERROR((1+'US Inflation'!$C37)*(1+('Black Market End of Year'!FN36-'Black Market End of Year'!FN35)/'Black Market End of Year'!FN35)-1,"Error")</f>
        <v>0.11640017682131343</v>
      </c>
      <c r="FO36" s="25">
        <f ca="1">IFERROR((1+'US Inflation'!$C37)*(1+('Black Market End of Year'!FO36-'Black Market End of Year'!FO35)/'Black Market End of Year'!FO35)-1,"Error")</f>
        <v>0.53306487538392999</v>
      </c>
      <c r="FP36" s="25">
        <f ca="1">IFERROR((1+'US Inflation'!$C37)*(1+('Black Market End of Year'!FP36-'Black Market End of Year'!FP35)/'Black Market End of Year'!FP35)-1,"Error")</f>
        <v>0.12576893592356453</v>
      </c>
      <c r="FQ36" s="25" t="str">
        <f ca="1">IFERROR((1+'US Inflation'!$C37)*(1+('Black Market End of Year'!FQ36-'Black Market End of Year'!FQ35)/'Black Market End of Year'!FQ35)-1,"Error")</f>
        <v>Error</v>
      </c>
      <c r="FR36" s="25">
        <f ca="1">IFERROR((1+'US Inflation'!$C37)*(1+('Black Market End of Year'!FR36-'Black Market End of Year'!FR35)/'Black Market End of Year'!FR35)-1,"Error")</f>
        <v>0.2469937446095587</v>
      </c>
      <c r="FS36" s="25">
        <f ca="1">IFERROR((1+'US Inflation'!$C37)*(1+('Black Market End of Year'!FS36-'Black Market End of Year'!FS35)/'Black Market End of Year'!FS35)-1,"Error")</f>
        <v>0.15000820613819132</v>
      </c>
      <c r="FT36" s="25" t="str">
        <f ca="1">IFERROR((1+'US Inflation'!$C37)*(1+('Black Market End of Year'!FT36-'Black Market End of Year'!FT35)/'Black Market End of Year'!FT35)-1,"Error")</f>
        <v>Error</v>
      </c>
      <c r="FU36" s="25">
        <f ca="1">IFERROR((1+'US Inflation'!$C37)*(1+('Black Market End of Year'!FU36-'Black Market End of Year'!FU35)/'Black Market End of Year'!FU35)-1,"Error")</f>
        <v>-1</v>
      </c>
      <c r="FV36" s="25" t="str">
        <f ca="1">IFERROR((1+'US Inflation'!$C37)*(1+('Black Market End of Year'!FV36-'Black Market End of Year'!FV35)/'Black Market End of Year'!FV35)-1,"Error")</f>
        <v>Error</v>
      </c>
      <c r="FW36" s="25">
        <f ca="1">IFERROR((1+'US Inflation'!$C37)*(1+('Black Market End of Year'!FW36-'Black Market End of Year'!FW35)/'Black Market End of Year'!FW35)-1,"Error")</f>
        <v>0.2521962217212157</v>
      </c>
      <c r="FX36" s="25">
        <f ca="1">IFERROR((1+'US Inflation'!$C37)*(1+('Black Market End of Year'!FX36-'Black Market End of Year'!FX35)/'Black Market End of Year'!FX35)-1,"Error")</f>
        <v>-0.21953060889545384</v>
      </c>
      <c r="FY36" s="25">
        <f ca="1">IFERROR((1+'US Inflation'!$C37)*(1+('Black Market End of Year'!FY36-'Black Market End of Year'!FY35)/'Black Market End of Year'!FY35)-1,"Error")</f>
        <v>0.20637069861589796</v>
      </c>
      <c r="FZ36" s="25" t="str">
        <f ca="1">IFERROR((1+'US Inflation'!$C37)*(1+('Black Market End of Year'!FZ36-'Black Market End of Year'!FZ35)/'Black Market End of Year'!FZ35)-1,"Error")</f>
        <v>Error</v>
      </c>
      <c r="GA36" s="25">
        <f ca="1">IFERROR((1+'US Inflation'!$C37)*(1+('Black Market End of Year'!GA36-'Black Market End of Year'!GA35)/'Black Market End of Year'!GA35)-1,"Error")</f>
        <v>0.20123720628136232</v>
      </c>
      <c r="GB36" s="25">
        <f ca="1">IFERROR((1+'US Inflation'!$C37)*(1+('Black Market End of Year'!GB36-'Black Market End of Year'!GB35)/'Black Market End of Year'!GB35)-1,"Error")</f>
        <v>0.20123720628136232</v>
      </c>
      <c r="GC36" s="25" t="str">
        <f ca="1">IFERROR((1+'US Inflation'!$C37)*(1+('Black Market End of Year'!GC36-'Black Market End of Year'!GC35)/'Black Market End of Year'!GC35)-1,"Error")</f>
        <v>Error</v>
      </c>
      <c r="GD36" s="25">
        <f ca="1">IFERROR((1+'US Inflation'!$C37)*(1+('Black Market End of Year'!GD36-'Black Market End of Year'!GD35)/'Black Market End of Year'!GD35)-1,"Error")</f>
        <v>0.20123720628136232</v>
      </c>
      <c r="GE36" s="25" t="str">
        <f ca="1">IFERROR((1+'US Inflation'!$C37)*(1+('Black Market End of Year'!GE36-'Black Market End of Year'!GE35)/'Black Market End of Year'!GE35)-1,"Error")</f>
        <v>Error</v>
      </c>
      <c r="GF36" s="25" t="str">
        <f ca="1">IFERROR((1+'US Inflation'!$C37)*(1+('Black Market End of Year'!GF36-'Black Market End of Year'!GF35)/'Black Market End of Year'!GF35)-1,"Error")</f>
        <v>Error</v>
      </c>
      <c r="GG36" s="25" t="str">
        <f ca="1">IFERROR((1+'US Inflation'!$C37)*(1+('Black Market End of Year'!GG36-'Black Market End of Year'!GG35)/'Black Market End of Year'!GG35)-1,"Error")</f>
        <v>Error</v>
      </c>
      <c r="GH36" s="25">
        <f ca="1">IFERROR((1+'US Inflation'!$C37)*(1+('Black Market End of Year'!GH36-'Black Market End of Year'!GH35)/'Black Market End of Year'!GH35)-1,"Error")</f>
        <v>0.11613024821498219</v>
      </c>
      <c r="GI36" s="25">
        <f ca="1">IFERROR((1+'US Inflation'!$C37)*(1+('Black Market End of Year'!GI36-'Black Market End of Year'!GI35)/'Black Market End of Year'!GI35)-1,"Error")</f>
        <v>0.22136398025723247</v>
      </c>
      <c r="GJ36" s="25">
        <f ca="1">IFERROR((1+'US Inflation'!$C37)*(1+('Black Market End of Year'!GJ36-'Black Market End of Year'!GJ35)/'Black Market End of Year'!GJ35)-1,"Error")</f>
        <v>0.79698288961291364</v>
      </c>
      <c r="GK36" s="25" t="str">
        <f ca="1">IFERROR((1+'US Inflation'!$C37)*(1+('Black Market End of Year'!GK36-'Black Market End of Year'!GK35)/'Black Market End of Year'!GK35)-1,"Error")</f>
        <v>Error</v>
      </c>
      <c r="GL36" s="25">
        <f ca="1">IFERROR((1+'US Inflation'!$C37)*(1+('Black Market End of Year'!GL36-'Black Market End of Year'!GL35)/'Black Market End of Year'!GL35)-1,"Error")</f>
        <v>0.45663642118590397</v>
      </c>
      <c r="GM36" s="25">
        <f ca="1">IFERROR((1+'US Inflation'!$C37)*(1+('Black Market End of Year'!GM36-'Black Market End of Year'!GM35)/'Black Market End of Year'!GM35)-1,"Error")</f>
        <v>9.1172086121340312E-2</v>
      </c>
      <c r="GN36" s="25" t="str">
        <f ca="1">IFERROR((1+'US Inflation'!$C37)*(1+('Black Market End of Year'!GN36-'Black Market End of Year'!GN35)/'Black Market End of Year'!GN35)-1,"Error")</f>
        <v>Error</v>
      </c>
      <c r="GO36" s="25" t="str">
        <f ca="1">IFERROR((1+'US Inflation'!$C37)*(1+('Black Market End of Year'!GO36-'Black Market End of Year'!GO35)/'Black Market End of Year'!GO35)-1,"Error")</f>
        <v>Error</v>
      </c>
      <c r="GP36" s="25" t="str">
        <f ca="1">IFERROR((1+'US Inflation'!$C37)*(1+('Black Market End of Year'!GP36-'Black Market End of Year'!GP35)/'Black Market End of Year'!GP35)-1,"Error")</f>
        <v>Error</v>
      </c>
      <c r="GQ36" s="25">
        <f ca="1">IFERROR((1+'US Inflation'!$C37)*(1+('Black Market End of Year'!GQ36-'Black Market End of Year'!GQ35)/'Black Market End of Year'!GQ35)-1,"Error")</f>
        <v>0.20634804163968212</v>
      </c>
      <c r="GR36" s="25" t="str">
        <f ca="1">IFERROR((1+'US Inflation'!$C37)*(1+('Black Market End of Year'!GR36-'Black Market End of Year'!GR35)/'Black Market End of Year'!GR35)-1,"Error")</f>
        <v>Error</v>
      </c>
      <c r="GS36" s="25">
        <f ca="1">IFERROR((1+'US Inflation'!$C37)*(1+('Black Market End of Year'!GS36-'Black Market End of Year'!GS35)/'Black Market End of Year'!GS35)-1,"Error")</f>
        <v>0.14222582754195234</v>
      </c>
      <c r="GT36" s="25">
        <f ca="1">IFERROR((1+'US Inflation'!$C37)*(1+('Black Market End of Year'!GT36-'Black Market End of Year'!GT35)/'Black Market End of Year'!GT35)-1,"Error")</f>
        <v>0.29877550146640108</v>
      </c>
      <c r="GU36" s="25">
        <f ca="1">IFERROR((1+'US Inflation'!$C37)*(1+('Black Market End of Year'!GU36-'Black Market End of Year'!GU35)/'Black Market End of Year'!GU35)-1,"Error")</f>
        <v>2.0947724070018214E-2</v>
      </c>
      <c r="GV36" s="25">
        <f ca="1">IFERROR((1+'US Inflation'!$C37)*(1+('Black Market End of Year'!GV36-'Black Market End of Year'!GV35)/'Black Market End of Year'!GV35)-1,"Error")</f>
        <v>0.15247287729842607</v>
      </c>
      <c r="GW36" s="25">
        <f ca="1">IFERROR((1+'US Inflation'!$C37)*(1+('Black Market End of Year'!GW36-'Black Market End of Year'!GW35)/'Black Market End of Year'!GW35)-1,"Error")</f>
        <v>0.37006629796296941</v>
      </c>
      <c r="GX36" s="25" t="str">
        <f ca="1">IFERROR((1+'US Inflation'!$C37)*(1+('Black Market End of Year'!GX36-'Black Market End of Year'!GX35)/'Black Market End of Year'!GX35)-1,"Error")</f>
        <v>Error</v>
      </c>
      <c r="GY36" s="25">
        <f ca="1">IFERROR((1+'US Inflation'!$C37)*(1+('Black Market End of Year'!GY36-'Black Market End of Year'!GY35)/'Black Market End of Year'!GY35)-1,"Error")</f>
        <v>7.9998343433785646E-2</v>
      </c>
      <c r="GZ36" s="25">
        <f ca="1">IFERROR((1+'US Inflation'!$C37)*(1+('Black Market End of Year'!GZ36-'Black Market End of Year'!GZ35)/'Black Market End of Year'!GZ35)-1,"Error")</f>
        <v>0.23789107316405667</v>
      </c>
      <c r="HA36" s="25">
        <f ca="1">IFERROR((1+'US Inflation'!$C37)*(1+('Black Market End of Year'!HA36-'Black Market End of Year'!HA35)/'Black Market End of Year'!HA35)-1,"Error")</f>
        <v>0.26832213892217793</v>
      </c>
      <c r="HB36" s="25">
        <f ca="1">IFERROR((1+'US Inflation'!$C37)*(1+('Black Market End of Year'!HB36-'Black Market End of Year'!HB35)/'Black Market End of Year'!HB35)-1,"Error")</f>
        <v>0.38876447324534236</v>
      </c>
      <c r="HC36" s="25">
        <f ca="1">IFERROR((1+'US Inflation'!$C37)*(1+('Black Market End of Year'!HC36-'Black Market End of Year'!HC35)/'Black Market End of Year'!HC35)-1,"Error")</f>
        <v>0.11456744780230732</v>
      </c>
      <c r="HD36" s="25" t="str">
        <f ca="1">IFERROR((1+'US Inflation'!$C37)*(1+('Black Market End of Year'!HD36-'Black Market End of Year'!HD35)/'Black Market End of Year'!HD35)-1,"Error")</f>
        <v>Error</v>
      </c>
      <c r="HE36" s="25">
        <f ca="1">IFERROR((1+'US Inflation'!$C37)*(1+('Black Market End of Year'!HE36-'Black Market End of Year'!HE35)/'Black Market End of Year'!HE35)-1,"Error")</f>
        <v>1.2239181574484377</v>
      </c>
      <c r="HF36" s="25">
        <f ca="1">IFERROR((1+'US Inflation'!$C37)*(1+('Black Market End of Year'!HF36-'Black Market End of Year'!HF35)/'Black Market End of Year'!HF35)-1,"Error")</f>
        <v>0.13005664114620341</v>
      </c>
      <c r="HG36" s="25" t="str">
        <f ca="1">IFERROR((1+'US Inflation'!$C37)*(1+('Black Market End of Year'!HG36-'Black Market End of Year'!HG35)/'Black Market End of Year'!HG35)-1,"Error")</f>
        <v>Error</v>
      </c>
      <c r="HH36" s="25">
        <f ca="1">IFERROR((1+'US Inflation'!$C37)*(1+('Black Market End of Year'!HH36-'Black Market End of Year'!HH35)/'Black Market End of Year'!HH35)-1,"Error")</f>
        <v>0.22136398025723247</v>
      </c>
      <c r="HI36" s="25" t="str">
        <f ca="1">IFERROR((1+'US Inflation'!$C37)*(1+('Black Market End of Year'!HI36-'Black Market End of Year'!HI35)/'Black Market End of Year'!HI35)-1,"Error")</f>
        <v>Error</v>
      </c>
      <c r="HJ36" s="25" t="str">
        <f ca="1">IFERROR((1+'US Inflation'!$C37)*(1+('Black Market End of Year'!HJ36-'Black Market End of Year'!HJ35)/'Black Market End of Year'!HJ35)-1,"Error")</f>
        <v>Error</v>
      </c>
      <c r="HK36" s="25" t="str">
        <f ca="1">IFERROR((1+'US Inflation'!$C37)*(1+('Black Market End of Year'!HK36-'Black Market End of Year'!HK35)/'Black Market End of Year'!HK35)-1,"Error")</f>
        <v>Error</v>
      </c>
      <c r="HL36" s="25">
        <f ca="1">IFERROR((1+'US Inflation'!$C37)*(1+('Black Market End of Year'!HL36-'Black Market End of Year'!HL35)/'Black Market End of Year'!HL35)-1,"Error")</f>
        <v>0.27455686853766625</v>
      </c>
      <c r="HM36" s="25">
        <f ca="1">IFERROR((1+'US Inflation'!$C37)*(1+('Black Market End of Year'!HM36-'Black Market End of Year'!HM35)/'Black Market End of Year'!HM35)-1,"Error")</f>
        <v>0.37910899575104384</v>
      </c>
      <c r="HN36" s="25">
        <f ca="1">IFERROR((1+'US Inflation'!$C37)*(1+('Black Market End of Year'!HN36-'Black Market End of Year'!HN35)/'Black Market End of Year'!HN35)-1,"Error")</f>
        <v>1.1934966354833412</v>
      </c>
      <c r="HO36" s="25" t="str">
        <f ca="1">IFERROR((1+'US Inflation'!$C37)*(1+('Black Market End of Year'!HO36-'Black Market End of Year'!HO35)/'Black Market End of Year'!HO35)-1,"Error")</f>
        <v>Error</v>
      </c>
      <c r="HP36" s="25" t="str">
        <f ca="1">IFERROR((1+'US Inflation'!$C37)*(1+('Black Market End of Year'!HP36-'Black Market End of Year'!HP35)/'Black Market End of Year'!HP35)-1,"Error")</f>
        <v>Error</v>
      </c>
      <c r="HQ36" s="25" t="str">
        <f ca="1">IFERROR((1+'US Inflation'!$C37)*(1+('Black Market End of Year'!HQ36-'Black Market End of Year'!HQ35)/'Black Market End of Year'!HQ35)-1,"Error")</f>
        <v>Error</v>
      </c>
      <c r="HR36" s="25">
        <f ca="1">IFERROR((1+'US Inflation'!$C37)*(1+('Black Market End of Year'!HR36-'Black Market End of Year'!HR35)/'Black Market End of Year'!HR35)-1,"Error")</f>
        <v>0.16315115706548489</v>
      </c>
      <c r="HS36" s="25" t="str">
        <f ca="1">IFERROR((1+'US Inflation'!$C37)*(1+('Black Market End of Year'!HS36-'Black Market End of Year'!HS35)/'Black Market End of Year'!HS35)-1,"Error")</f>
        <v>Error</v>
      </c>
      <c r="HT36" s="25">
        <f ca="1">IFERROR((1+'US Inflation'!$C37)*(1+('Black Market End of Year'!HT36-'Black Market End of Year'!HT35)/'Black Market End of Year'!HT35)-1,"Error")</f>
        <v>9.9970301595116773E-2</v>
      </c>
      <c r="HU36" s="25">
        <f ca="1">IFERROR((1+'US Inflation'!$C37)*(1+('Black Market End of Year'!HU36-'Black Market End of Year'!HU35)/'Black Market End of Year'!HU35)-1,"Error")</f>
        <v>5.7094120628171208E-2</v>
      </c>
      <c r="HV36" s="25">
        <f ca="1">IFERROR((1+'US Inflation'!$C37)*(1+('Black Market End of Year'!HV36-'Black Market End of Year'!HV35)/'Black Market End of Year'!HV35)-1,"Error")</f>
        <v>0.13293943870014768</v>
      </c>
      <c r="HW36" s="25">
        <f ca="1">IFERROR((1+'US Inflation'!$C37)*(1+('Black Market End of Year'!HW36-'Black Market End of Year'!HW35)/'Black Market End of Year'!HW35)-1,"Error")</f>
        <v>0.34334247731588929</v>
      </c>
      <c r="HX36" s="25" t="str">
        <f ca="1">IFERROR((1+'US Inflation'!$C37)*(1+('Black Market End of Year'!HX36-'Black Market End of Year'!HX35)/'Black Market End of Year'!HX35)-1,"Error")</f>
        <v>Error</v>
      </c>
      <c r="HY36" s="25" t="str">
        <f ca="1">IFERROR((1+'US Inflation'!$C37)*(1+('Black Market End of Year'!HY36-'Black Market End of Year'!HY35)/'Black Market End of Year'!HY35)-1,"Error")</f>
        <v>Error</v>
      </c>
      <c r="HZ36" s="25" t="str">
        <f ca="1">IFERROR((1+'US Inflation'!$C37)*(1+('Black Market End of Year'!HZ36-'Black Market End of Year'!HZ35)/'Black Market End of Year'!HZ35)-1,"Error")</f>
        <v>Error</v>
      </c>
      <c r="IA36" s="25">
        <f ca="1">IFERROR((1+'US Inflation'!$C37)*(1+('Black Market End of Year'!IA36-'Black Market End of Year'!IA35)/'Black Market End of Year'!IA35)-1,"Error")</f>
        <v>0.13293943870014768</v>
      </c>
      <c r="IB36" s="25">
        <f ca="1">IFERROR((1+'US Inflation'!$C37)*(1+('Black Market End of Year'!IB36-'Black Market End of Year'!IB35)/'Black Market End of Year'!IB35)-1,"Error")</f>
        <v>0.81893946580298937</v>
      </c>
      <c r="IC36" s="25" t="str">
        <f ca="1">IFERROR((1+'US Inflation'!$C37)*(1+('Black Market End of Year'!IC36-'Black Market End of Year'!IC35)/'Black Market End of Year'!IC35)-1,"Error")</f>
        <v>Error</v>
      </c>
      <c r="ID36" s="25" t="str">
        <f ca="1">IFERROR((1+'US Inflation'!$C37)*(1+('Black Market End of Year'!ID36-'Black Market End of Year'!ID35)/'Black Market End of Year'!ID35)-1,"Error")</f>
        <v>Error</v>
      </c>
      <c r="IE36" s="25" t="str">
        <f ca="1">IFERROR((1+'US Inflation'!$C37)*(1+('Black Market End of Year'!IE36-'Black Market End of Year'!IE35)/'Black Market End of Year'!IE35)-1,"Error")</f>
        <v>Error</v>
      </c>
      <c r="IF36" s="25">
        <f ca="1">IFERROR((1+'US Inflation'!$C37)*(1+('Black Market End of Year'!IF36-'Black Market End of Year'!IF35)/'Black Market End of Year'!IF35)-1,"Error")</f>
        <v>-1.3348651457958383E-3</v>
      </c>
      <c r="IG36" s="25">
        <f ca="1">IFERROR((1+'US Inflation'!$C37)*(1+('Black Market End of Year'!IG36-'Black Market End of Year'!IG35)/'Black Market End of Year'!IG35)-1,"Error")</f>
        <v>0.19501831205358044</v>
      </c>
      <c r="IH36" s="25">
        <f ca="1">IFERROR((1+'US Inflation'!$C37)*(1+('Black Market End of Year'!IH36-'Black Market End of Year'!IH35)/'Black Market End of Year'!IH35)-1,"Error")</f>
        <v>0.3173714403490091</v>
      </c>
    </row>
    <row r="37" spans="1:242" x14ac:dyDescent="0.25">
      <c r="A37" t="str">
        <f t="shared" ca="1" si="4"/>
        <v>1981</v>
      </c>
      <c r="B37" s="25">
        <f ca="1">IFERROR((1+'US Inflation'!$C38)*(1+('Black Market End of Year'!B37-'Black Market End of Year'!B36)/'Black Market End of Year'!B36)-1,"Error")</f>
        <v>0.34427365676250576</v>
      </c>
      <c r="C37" s="25">
        <f ca="1">IFERROR((1+'US Inflation'!$C38)*(1+('Black Market End of Year'!C37-'Black Market End of Year'!C36)/'Black Market End of Year'!C36)-1,"Error")</f>
        <v>0.12516297262059961</v>
      </c>
      <c r="D37" s="25">
        <f ca="1">IFERROR((1+'US Inflation'!$C38)*(1+('Black Market End of Year'!D37-'Black Market End of Year'!D36)/'Black Market End of Year'!D36)-1,"Error")</f>
        <v>0.18767202665507732</v>
      </c>
      <c r="E37" s="25">
        <f>IFERROR((1+'US Inflation'!$C38)*(1+('Black Market End of Year'!E37-'Black Market End of Year'!E36)/'Black Market End of Year'!E36)-1,"Error")</f>
        <v>0.12516297262059961</v>
      </c>
      <c r="F37" s="25" t="str">
        <f ca="1">IFERROR((1+'US Inflation'!$C38)*(1+('Black Market End of Year'!F37-'Black Market End of Year'!F36)/'Black Market End of Year'!F36)-1,"Error")</f>
        <v>Error</v>
      </c>
      <c r="G37" s="25" t="str">
        <f ca="1">IFERROR((1+'US Inflation'!$C38)*(1+('Black Market End of Year'!G37-'Black Market End of Year'!G36)/'Black Market End of Year'!G36)-1,"Error")</f>
        <v>Error</v>
      </c>
      <c r="H37" s="25">
        <f ca="1">IFERROR((1+'US Inflation'!$C38)*(1+('Black Market End of Year'!H37-'Black Market End of Year'!H36)/'Black Market End of Year'!H36)-1,"Error")</f>
        <v>0.1402153200804066</v>
      </c>
      <c r="I37" s="25">
        <f ca="1">IFERROR((1+'US Inflation'!$C38)*(1+('Black Market End of Year'!I37-'Black Market End of Year'!I36)/'Black Market End of Year'!I36)-1,"Error")</f>
        <v>0.1402153200804066</v>
      </c>
      <c r="J37" s="25">
        <f ca="1">IFERROR((1+'US Inflation'!$C38)*(1+('Black Market End of Year'!J37-'Black Market End of Year'!J36)/'Black Market End of Year'!J36)-1,"Error")</f>
        <v>5.0226332201302739</v>
      </c>
      <c r="K37" s="25" t="str">
        <f ca="1">IFERROR((1+'US Inflation'!$C38)*(1+('Black Market End of Year'!K37-'Black Market End of Year'!K36)/'Black Market End of Year'!K36)-1,"Error")</f>
        <v>Error</v>
      </c>
      <c r="L37" s="25" t="str">
        <f ca="1">IFERROR((1+'US Inflation'!$C38)*(1+('Black Market End of Year'!L37-'Black Market End of Year'!L36)/'Black Market End of Year'!L36)-1,"Error")</f>
        <v>Error</v>
      </c>
      <c r="M37" s="25">
        <f ca="1">IFERROR((1+'US Inflation'!$C38)*(1+('Black Market End of Year'!M37-'Black Market End of Year'!M36)/'Black Market End of Year'!M36)-1,"Error")</f>
        <v>0.16499175041247938</v>
      </c>
      <c r="N37" s="25">
        <f ca="1">IFERROR((1+'US Inflation'!$C38)*(1+('Black Market End of Year'!N37-'Black Market End of Year'!N36)/'Black Market End of Year'!N36)-1,"Error")</f>
        <v>0.29230674753887698</v>
      </c>
      <c r="O37" s="25" t="str">
        <f ca="1">IFERROR((1+'US Inflation'!$C38)*(1+('Black Market End of Year'!O37-'Black Market End of Year'!O36)/'Black Market End of Year'!O36)-1,"Error")</f>
        <v>Error</v>
      </c>
      <c r="P37" s="25">
        <f ca="1">IFERROR((1+'US Inflation'!$C38)*(1+('Black Market End of Year'!P37-'Black Market End of Year'!P36)/'Black Market End of Year'!P36)-1,"Error")</f>
        <v>0.14089951769221631</v>
      </c>
      <c r="Q37" s="25">
        <f ca="1">IFERROR((1+'US Inflation'!$C38)*(1+('Black Market End of Year'!Q37-'Black Market End of Year'!Q36)/'Black Market End of Year'!Q36)-1,"Error")</f>
        <v>0.12516297262059961</v>
      </c>
      <c r="R37" s="25">
        <f ca="1">IFERROR((1+'US Inflation'!$C38)*(1+('Black Market End of Year'!R37-'Black Market End of Year'!R36)/'Black Market End of Year'!R36)-1,"Error")</f>
        <v>-8.6824254105020593E-2</v>
      </c>
      <c r="S37" s="25">
        <f ca="1">IFERROR((1+'US Inflation'!$C38)*(1+('Black Market End of Year'!S37-'Black Market End of Year'!S36)/'Black Market End of Year'!S36)-1,"Error")</f>
        <v>0.12516297262059961</v>
      </c>
      <c r="T37" s="25" t="str">
        <f ca="1">IFERROR((1+'US Inflation'!$C38)*(1+('Black Market End of Year'!T37-'Black Market End of Year'!T36)/'Black Market End of Year'!T36)-1,"Error")</f>
        <v>Error</v>
      </c>
      <c r="U37" s="25">
        <f ca="1">IFERROR((1+'US Inflation'!$C38)*(1+('Black Market End of Year'!U37-'Black Market End of Year'!U36)/'Black Market End of Year'!U36)-1,"Error")</f>
        <v>0.50914716168953444</v>
      </c>
      <c r="V37" s="25">
        <f ca="1">IFERROR((1+'US Inflation'!$C38)*(1+('Black Market End of Year'!V37-'Black Market End of Year'!V36)/'Black Market End of Year'!V36)-1,"Error")</f>
        <v>6.7214665017821806E-2</v>
      </c>
      <c r="W37" s="25">
        <f ca="1">IFERROR((1+'US Inflation'!$C38)*(1+('Black Market End of Year'!W37-'Black Market End of Year'!W36)/'Black Market End of Year'!W36)-1,"Error")</f>
        <v>0.47645819936639766</v>
      </c>
      <c r="X37" s="25" t="str">
        <f ca="1">IFERROR((1+'US Inflation'!$C38)*(1+('Black Market End of Year'!X37-'Black Market End of Year'!X36)/'Black Market End of Year'!X36)-1,"Error")</f>
        <v>Error</v>
      </c>
      <c r="Y37" s="25">
        <f ca="1">IFERROR((1+'US Inflation'!$C38)*(1+('Black Market End of Year'!Y37-'Black Market End of Year'!Y36)/'Black Market End of Year'!Y36)-1,"Error")</f>
        <v>0.33402556035256725</v>
      </c>
      <c r="Z37" s="25">
        <f ca="1">IFERROR((1+'US Inflation'!$C38)*(1+('Black Market End of Year'!Z37-'Black Market End of Year'!Z36)/'Black Market End of Year'!Z36)-1,"Error")</f>
        <v>0.42028768675059314</v>
      </c>
      <c r="AA37" s="25" t="str">
        <f ca="1">IFERROR((1+'US Inflation'!$C38)*(1+('Black Market End of Year'!AA37-'Black Market End of Year'!AA36)/'Black Market End of Year'!AA36)-1,"Error")</f>
        <v>Error</v>
      </c>
      <c r="AB37" s="25">
        <f ca="1">IFERROR((1+'US Inflation'!$C38)*(1+('Black Market End of Year'!AB37-'Black Market End of Year'!AB36)/'Black Market End of Year'!AB36)-1,"Error")</f>
        <v>-6.3864406779660987E-2</v>
      </c>
      <c r="AC37" s="25">
        <f ca="1">IFERROR((1+'US Inflation'!$C38)*(1+('Black Market End of Year'!AC37-'Black Market End of Year'!AC36)/'Black Market End of Year'!AC36)-1,"Error")</f>
        <v>1.6613136178750705</v>
      </c>
      <c r="AD37" s="25" t="str">
        <f ca="1">IFERROR((1+'US Inflation'!$C38)*(1+('Black Market End of Year'!AD37-'Black Market End of Year'!AD36)/'Black Market End of Year'!AD36)-1,"Error")</f>
        <v>Error</v>
      </c>
      <c r="AE37" s="25" t="str">
        <f ca="1">IFERROR((1+'US Inflation'!$C38)*(1+('Black Market End of Year'!AE37-'Black Market End of Year'!AE36)/'Black Market End of Year'!AE36)-1,"Error")</f>
        <v>Error</v>
      </c>
      <c r="AF37" s="25" t="str">
        <f ca="1">IFERROR((1+'US Inflation'!$C38)*(1+('Black Market End of Year'!AF37-'Black Market End of Year'!AF36)/'Black Market End of Year'!AF36)-1,"Error")</f>
        <v>Error</v>
      </c>
      <c r="AG37" s="25">
        <f ca="1">IFERROR((1+'US Inflation'!$C38)*(1+('Black Market End of Year'!AG37-'Black Market End of Year'!AG36)/'Black Market End of Year'!AG36)-1,"Error")</f>
        <v>0.20944484322888424</v>
      </c>
      <c r="AH37" s="25">
        <f ca="1">IFERROR((1+'US Inflation'!$C38)*(1+('Black Market End of Year'!AH37-'Black Market End of Year'!AH36)/'Black Market End of Year'!AH36)-1,"Error")</f>
        <v>0.47645819936639766</v>
      </c>
      <c r="AI37" s="25">
        <f ca="1">IFERROR((1+'US Inflation'!$C38)*(1+('Black Market End of Year'!AI37-'Black Market End of Year'!AI36)/'Black Market End of Year'!AI36)-1,"Error")</f>
        <v>0.10393348257115442</v>
      </c>
      <c r="AJ37" s="25" t="str">
        <f ca="1">IFERROR((1+'US Inflation'!$C38)*(1+('Black Market End of Year'!AJ37-'Black Market End of Year'!AJ36)/'Black Market End of Year'!AJ36)-1,"Error")</f>
        <v>Error</v>
      </c>
      <c r="AK37" s="25">
        <f ca="1">IFERROR((1+'US Inflation'!$C38)*(1+('Black Market End of Year'!AK37-'Black Market End of Year'!AK36)/'Black Market End of Year'!AK36)-1,"Error")</f>
        <v>0.47645819936639766</v>
      </c>
      <c r="AL37" s="25">
        <f ca="1">IFERROR((1+'US Inflation'!$C38)*(1+('Black Market End of Year'!AL37-'Black Market End of Year'!AL36)/'Black Market End of Year'!AL36)-1,"Error")</f>
        <v>0.12043539710538709</v>
      </c>
      <c r="AM37" s="25" t="str">
        <f ca="1">IFERROR((1+'US Inflation'!$C38)*(1+('Black Market End of Year'!AM37-'Black Market End of Year'!AM36)/'Black Market End of Year'!AM36)-1,"Error")</f>
        <v>Error</v>
      </c>
      <c r="AN37" s="25" t="str">
        <f ca="1">IFERROR((1+'US Inflation'!$C38)*(1+('Black Market End of Year'!AN37-'Black Market End of Year'!AN36)/'Black Market End of Year'!AN36)-1,"Error")</f>
        <v>Error</v>
      </c>
      <c r="AO37" s="25">
        <f ca="1">IFERROR((1+'US Inflation'!$C38)*(1+('Black Market End of Year'!AO37-'Black Market End of Year'!AO36)/'Black Market End of Year'!AO36)-1,"Error")</f>
        <v>0.47645819936639766</v>
      </c>
      <c r="AP37" s="25">
        <f ca="1">IFERROR((1+'US Inflation'!$C38)*(1+('Black Market End of Year'!AP37-'Black Market End of Year'!AP36)/'Black Market End of Year'!AP36)-1,"Error")</f>
        <v>0.47645819936639766</v>
      </c>
      <c r="AQ37" s="25">
        <f ca="1">IFERROR((1+'US Inflation'!$C38)*(1+('Black Market End of Year'!AQ37-'Black Market End of Year'!AQ36)/'Black Market End of Year'!AQ36)-1,"Error")</f>
        <v>0.1714771869899705</v>
      </c>
      <c r="AR37" s="25">
        <f ca="1">IFERROR((1+'US Inflation'!$C38)*(1+('Black Market End of Year'!AR37-'Black Market End of Year'!AR36)/'Black Market End of Year'!AR36)-1,"Error")</f>
        <v>0.18962543459365455</v>
      </c>
      <c r="AS37" s="25" t="str">
        <f ca="1">IFERROR((1+'US Inflation'!$C38)*(1+('Black Market End of Year'!AS37-'Black Market End of Year'!AS36)/'Black Market End of Year'!AS36)-1,"Error")</f>
        <v>Error</v>
      </c>
      <c r="AT37" s="25" t="str">
        <f ca="1">IFERROR((1+'US Inflation'!$C38)*(1+('Black Market End of Year'!AT37-'Black Market End of Year'!AT36)/'Black Market End of Year'!AT36)-1,"Error")</f>
        <v>Error</v>
      </c>
      <c r="AU37" s="25">
        <f ca="1">IFERROR((1+'US Inflation'!$C38)*(1+('Black Market End of Year'!AU37-'Black Market End of Year'!AU36)/'Black Market End of Year'!AU36)-1,"Error")</f>
        <v>0.2944836141314664</v>
      </c>
      <c r="AV37" s="25">
        <f ca="1">IFERROR((1+'US Inflation'!$C38)*(1+('Black Market End of Year'!AV37-'Black Market End of Year'!AV36)/'Black Market End of Year'!AV36)-1,"Error")</f>
        <v>0.47645819936639766</v>
      </c>
      <c r="AW37" s="25">
        <f ca="1">IFERROR((1+'US Inflation'!$C38)*(1+('Black Market End of Year'!AW37-'Black Market End of Year'!AW36)/'Black Market End of Year'!AW36)-1,"Error")</f>
        <v>0.47645819936639766</v>
      </c>
      <c r="AX37" s="25">
        <f ca="1">IFERROR((1+'US Inflation'!$C38)*(1+('Black Market End of Year'!AX37-'Black Market End of Year'!AX36)/'Black Market End of Year'!AX36)-1,"Error")</f>
        <v>1.2014058159968255</v>
      </c>
      <c r="AY37" s="25">
        <f ca="1">IFERROR((1+'US Inflation'!$C38)*(1+('Black Market End of Year'!AY37-'Black Market End of Year'!AY36)/'Black Market End of Year'!AY36)-1,"Error")</f>
        <v>0.28590054013782806</v>
      </c>
      <c r="AZ37" s="25">
        <f ca="1">IFERROR((1+'US Inflation'!$C38)*(1+('Black Market End of Year'!AZ37-'Black Market End of Year'!AZ36)/'Black Market End of Year'!AZ36)-1,"Error")</f>
        <v>2.8798723193813776</v>
      </c>
      <c r="BA37" s="25">
        <f ca="1">IFERROR((1+'US Inflation'!$C38)*(1+('Black Market End of Year'!BA37-'Black Market End of Year'!BA36)/'Black Market End of Year'!BA36)-1,"Error")</f>
        <v>0.47645819936639766</v>
      </c>
      <c r="BB37" s="25" t="str">
        <f ca="1">IFERROR((1+'US Inflation'!$C38)*(1+('Black Market End of Year'!BB37-'Black Market End of Year'!BB36)/'Black Market End of Year'!BB36)-1,"Error")</f>
        <v>Error</v>
      </c>
      <c r="BC37" s="25">
        <f ca="1">IFERROR((1+'US Inflation'!$C38)*(1+('Black Market End of Year'!BC37-'Black Market End of Year'!BC36)/'Black Market End of Year'!BC36)-1,"Error")</f>
        <v>0.37519918875851066</v>
      </c>
      <c r="BD37" s="25">
        <f ca="1">IFERROR((1+'US Inflation'!$C38)*(1+('Black Market End of Year'!BD37-'Black Market End of Year'!BD36)/'Black Market End of Year'!BD36)-1,"Error")</f>
        <v>0.33803164311638856</v>
      </c>
      <c r="BE37" s="25" t="str">
        <f ca="1">IFERROR((1+'US Inflation'!$C38)*(1+('Black Market End of Year'!BE37-'Black Market End of Year'!BE36)/'Black Market End of Year'!BE36)-1,"Error")</f>
        <v>Error</v>
      </c>
      <c r="BF37" s="25">
        <f ca="1">IFERROR((1+'US Inflation'!$C38)*(1+('Black Market End of Year'!BF37-'Black Market End of Year'!BF36)/'Black Market End of Year'!BF36)-1,"Error")</f>
        <v>0.18237464919452817</v>
      </c>
      <c r="BG37" s="25">
        <f ca="1">IFERROR((1+'US Inflation'!$C38)*(1+('Black Market End of Year'!BG37-'Black Market End of Year'!BG36)/'Black Market End of Year'!BG36)-1,"Error")</f>
        <v>0.43029191434821978</v>
      </c>
      <c r="BH37" s="25">
        <f ca="1">IFERROR((1+'US Inflation'!$C38)*(1+('Black Market End of Year'!BH37-'Black Market End of Year'!BH36)/'Black Market End of Year'!BH36)-1,"Error")</f>
        <v>0.26893379689989838</v>
      </c>
      <c r="BI37" s="25">
        <f ca="1">IFERROR((1+'US Inflation'!$C38)*(1+('Black Market End of Year'!BI37-'Black Market End of Year'!BI36)/'Black Market End of Year'!BI36)-1,"Error")</f>
        <v>0.1402153200804066</v>
      </c>
      <c r="BJ37" s="25">
        <f ca="1">IFERROR((1+'US Inflation'!$C38)*(1+('Black Market End of Year'!BJ37-'Black Market End of Year'!BJ36)/'Black Market End of Year'!BJ36)-1,"Error")</f>
        <v>0.1087372357940215</v>
      </c>
      <c r="BK37" s="25">
        <f ca="1">IFERROR((1+'US Inflation'!$C38)*(1+('Black Market End of Year'!BK37-'Black Market End of Year'!BK36)/'Black Market End of Year'!BK36)-1,"Error")</f>
        <v>0.28248664489852415</v>
      </c>
      <c r="BL37" s="25">
        <f ca="1">IFERROR((1+'US Inflation'!$C38)*(1+('Black Market End of Year'!BL37-'Black Market End of Year'!BL36)/'Black Market End of Year'!BL36)-1,"Error")</f>
        <v>0.47396349413298555</v>
      </c>
      <c r="BM37" s="25">
        <f ca="1">IFERROR((1+'US Inflation'!$C38)*(1+('Black Market End of Year'!BM37-'Black Market End of Year'!BM36)/'Black Market End of Year'!BM36)-1,"Error")</f>
        <v>3.5149934810951633E-2</v>
      </c>
      <c r="BN37" s="25" t="str">
        <f ca="1">IFERROR((1+'US Inflation'!$C38)*(1+('Black Market End of Year'!BN37-'Black Market End of Year'!BN36)/'Black Market End of Year'!BN36)-1,"Error")</f>
        <v>Error</v>
      </c>
      <c r="BO37" s="25" t="str">
        <f ca="1">IFERROR((1+'US Inflation'!$C38)*(1+('Black Market End of Year'!BO37-'Black Market End of Year'!BO36)/'Black Market End of Year'!BO36)-1,"Error")</f>
        <v>Error</v>
      </c>
      <c r="BP37" s="25" t="str">
        <f ca="1">IFERROR((1+'US Inflation'!$C38)*(1+('Black Market End of Year'!BP37-'Black Market End of Year'!BP36)/'Black Market End of Year'!BP36)-1,"Error")</f>
        <v>Error</v>
      </c>
      <c r="BQ37" s="25">
        <f ca="1">IFERROR((1+'US Inflation'!$C38)*(1+('Black Market End of Year'!BQ37-'Black Market End of Year'!BQ36)/'Black Market End of Year'!BQ36)-1,"Error")</f>
        <v>0.17204476314645811</v>
      </c>
      <c r="BR37" s="25" t="str">
        <f ca="1">IFERROR((1+'US Inflation'!$C38)*(1+('Black Market End of Year'!BR37-'Black Market End of Year'!BR36)/'Black Market End of Year'!BR36)-1,"Error")</f>
        <v>Error</v>
      </c>
      <c r="BS37" s="25" t="str">
        <f ca="1">IFERROR((1+'US Inflation'!$C38)*(1+('Black Market End of Year'!BS37-'Black Market End of Year'!BS36)/'Black Market End of Year'!BS36)-1,"Error")</f>
        <v>Error</v>
      </c>
      <c r="BT37" s="25" t="str">
        <f ca="1">IFERROR((1+'US Inflation'!$C38)*(1+('Black Market End of Year'!BT37-'Black Market End of Year'!BT36)/'Black Market End of Year'!BT36)-1,"Error")</f>
        <v>Error</v>
      </c>
      <c r="BU37" s="25">
        <f ca="1">IFERROR((1+'US Inflation'!$C38)*(1+('Black Market End of Year'!BU37-'Black Market End of Year'!BU36)/'Black Market End of Year'!BU36)-1,"Error")</f>
        <v>0.21088967529645486</v>
      </c>
      <c r="BV37" s="25">
        <f ca="1">IFERROR((1+'US Inflation'!$C38)*(1+('Black Market End of Year'!BV37-'Black Market End of Year'!BV36)/'Black Market End of Year'!BV36)-1,"Error")</f>
        <v>0.32110164331442426</v>
      </c>
      <c r="BW37" s="25">
        <f ca="1">IFERROR((1+'US Inflation'!$C38)*(1+('Black Market End of Year'!BW37-'Black Market End of Year'!BW36)/'Black Market End of Year'!BW36)-1,"Error")</f>
        <v>0.52441435000210257</v>
      </c>
      <c r="BX37" s="25" t="str">
        <f ca="1">IFERROR((1+'US Inflation'!$C38)*(1+('Black Market End of Year'!BX37-'Black Market End of Year'!BX36)/'Black Market End of Year'!BX36)-1,"Error")</f>
        <v>Error</v>
      </c>
      <c r="BY37" s="25" t="str">
        <f ca="1">IFERROR((1+'US Inflation'!$C38)*(1+('Black Market End of Year'!BY37-'Black Market End of Year'!BY36)/'Black Market End of Year'!BY36)-1,"Error")</f>
        <v>Error</v>
      </c>
      <c r="BZ37" s="25">
        <f ca="1">IFERROR((1+'US Inflation'!$C38)*(1+('Black Market End of Year'!BZ37-'Black Market End of Year'!BZ36)/'Black Market End of Year'!BZ36)-1,"Error")</f>
        <v>0.47645819936639766</v>
      </c>
      <c r="CA37" s="25">
        <f ca="1">IFERROR((1+'US Inflation'!$C38)*(1+('Black Market End of Year'!CA37-'Black Market End of Year'!CA36)/'Black Market End of Year'!CA36)-1,"Error")</f>
        <v>0.44314381270902992</v>
      </c>
      <c r="CB37" s="25" t="str">
        <f ca="1">IFERROR((1+'US Inflation'!$C38)*(1+('Black Market End of Year'!CB37-'Black Market End of Year'!CB36)/'Black Market End of Year'!CB36)-1,"Error")</f>
        <v>Error</v>
      </c>
      <c r="CC37" s="25">
        <f ca="1">IFERROR((1+'US Inflation'!$C38)*(1+('Black Market End of Year'!CC37-'Black Market End of Year'!CC36)/'Black Market End of Year'!CC36)-1,"Error")</f>
        <v>0.29164116754915792</v>
      </c>
      <c r="CD37" s="25">
        <f ca="1">IFERROR((1+'US Inflation'!$C38)*(1+('Black Market End of Year'!CD37-'Black Market End of Year'!CD36)/'Black Market End of Year'!CD36)-1,"Error")</f>
        <v>4.063739750767775</v>
      </c>
      <c r="CE37" s="25" t="str">
        <f ca="1">IFERROR((1+'US Inflation'!$C38)*(1+('Black Market End of Year'!CE37-'Black Market End of Year'!CE36)/'Black Market End of Year'!CE36)-1,"Error")</f>
        <v>Error</v>
      </c>
      <c r="CF37" s="25">
        <f ca="1">IFERROR((1+'US Inflation'!$C38)*(1+('Black Market End of Year'!CF37-'Black Market End of Year'!CF36)/'Black Market End of Year'!CF36)-1,"Error")</f>
        <v>0.39520208604954354</v>
      </c>
      <c r="CG37" s="25" t="str">
        <f ca="1">IFERROR((1+'US Inflation'!$C38)*(1+('Black Market End of Year'!CG37-'Black Market End of Year'!CG36)/'Black Market End of Year'!CG36)-1,"Error")</f>
        <v>Error</v>
      </c>
      <c r="CH37" s="25">
        <f ca="1">IFERROR((1+'US Inflation'!$C38)*(1+('Black Market End of Year'!CH37-'Black Market End of Year'!CH36)/'Black Market End of Year'!CH36)-1,"Error")</f>
        <v>0.1402153200804066</v>
      </c>
      <c r="CI37" s="25" t="str">
        <f ca="1">IFERROR((1+'US Inflation'!$C38)*(1+('Black Market End of Year'!CI37-'Black Market End of Year'!CI36)/'Black Market End of Year'!CI36)-1,"Error")</f>
        <v>Error</v>
      </c>
      <c r="CJ37" s="25" t="str">
        <f ca="1">IFERROR((1+'US Inflation'!$C38)*(1+('Black Market End of Year'!CJ37-'Black Market End of Year'!CJ36)/'Black Market End of Year'!CJ36)-1,"Error")</f>
        <v>Error</v>
      </c>
      <c r="CK37" s="25">
        <f ca="1">IFERROR((1+'US Inflation'!$C38)*(1+('Black Market End of Year'!CK37-'Black Market End of Year'!CK36)/'Black Market End of Year'!CK36)-1,"Error")</f>
        <v>0.12516297262059961</v>
      </c>
      <c r="CL37" s="25" t="str">
        <f ca="1">IFERROR((1+'US Inflation'!$C38)*(1+('Black Market End of Year'!CL37-'Black Market End of Year'!CL36)/'Black Market End of Year'!CL36)-1,"Error")</f>
        <v>Error</v>
      </c>
      <c r="CM37" s="25">
        <f ca="1">IFERROR((1+'US Inflation'!$C38)*(1+('Black Market End of Year'!CM37-'Black Market End of Year'!CM36)/'Black Market End of Year'!CM36)-1,"Error")</f>
        <v>0.9624935568963946</v>
      </c>
      <c r="CN37" s="25" t="str">
        <f ca="1">IFERROR((1+'US Inflation'!$C38)*(1+('Black Market End of Year'!CN37-'Black Market End of Year'!CN36)/'Black Market End of Year'!CN36)-1,"Error")</f>
        <v>Error</v>
      </c>
      <c r="CO37" s="25">
        <f ca="1">IFERROR((1+'US Inflation'!$C38)*(1+('Black Market End of Year'!CO37-'Black Market End of Year'!CO36)/'Black Market End of Year'!CO36)-1,"Error")</f>
        <v>0.19085045313140703</v>
      </c>
      <c r="CP37" s="25">
        <f ca="1">IFERROR((1+'US Inflation'!$C38)*(1+('Black Market End of Year'!CP37-'Black Market End of Year'!CP36)/'Black Market End of Year'!CP36)-1,"Error")</f>
        <v>0.12516297262059961</v>
      </c>
      <c r="CQ37" s="25" t="str">
        <f ca="1">IFERROR((1+'US Inflation'!$C38)*(1+('Black Market End of Year'!CQ37-'Black Market End of Year'!CQ36)/'Black Market End of Year'!CQ36)-1,"Error")</f>
        <v>Error</v>
      </c>
      <c r="CR37" s="25">
        <f ca="1">IFERROR((1+'US Inflation'!$C38)*(1+('Black Market End of Year'!CR37-'Black Market End of Year'!CR36)/'Black Market End of Year'!CR36)-1,"Error")</f>
        <v>0.24650407751105652</v>
      </c>
      <c r="CS37" s="25">
        <f ca="1">IFERROR((1+'US Inflation'!$C38)*(1+('Black Market End of Year'!CS37-'Black Market End of Year'!CS36)/'Black Market End of Year'!CS36)-1,"Error")</f>
        <v>0.36027165346669499</v>
      </c>
      <c r="CT37" s="25">
        <f ca="1">IFERROR((1+'US Inflation'!$C38)*(1+('Black Market End of Year'!CT37-'Black Market End of Year'!CT36)/'Black Market End of Year'!CT36)-1,"Error")</f>
        <v>0.66328439430871233</v>
      </c>
      <c r="CU37" s="25">
        <f ca="1">IFERROR((1+'US Inflation'!$C38)*(1+('Black Market End of Year'!CU37-'Black Market End of Year'!CU36)/'Black Market End of Year'!CU36)-1,"Error")</f>
        <v>0.33402556035256725</v>
      </c>
      <c r="CV37" s="25">
        <f ca="1">IFERROR((1+'US Inflation'!$C38)*(1+('Black Market End of Year'!CV37-'Black Market End of Year'!CV36)/'Black Market End of Year'!CV36)-1,"Error")</f>
        <v>0.17983390075733729</v>
      </c>
      <c r="CW37" s="25">
        <f ca="1">IFERROR((1+'US Inflation'!$C38)*(1+('Black Market End of Year'!CW37-'Black Market End of Year'!CW36)/'Black Market End of Year'!CW36)-1,"Error")</f>
        <v>1.3563622463258631</v>
      </c>
      <c r="CX37" s="25">
        <f ca="1">IFERROR((1+'US Inflation'!$C38)*(1+('Black Market End of Year'!CX37-'Black Market End of Year'!CX36)/'Black Market End of Year'!CX36)-1,"Error")</f>
        <v>0.40502584398308383</v>
      </c>
      <c r="CY37" s="25">
        <f ca="1">IFERROR((1+'US Inflation'!$C38)*(1+('Black Market End of Year'!CY37-'Black Market End of Year'!CY36)/'Black Market End of Year'!CY36)-1,"Error")</f>
        <v>0.36166219616505679</v>
      </c>
      <c r="CZ37" s="25" t="str">
        <f ca="1">IFERROR((1+'US Inflation'!$C38)*(1+('Black Market End of Year'!CZ37-'Black Market End of Year'!CZ36)/'Black Market End of Year'!CZ36)-1,"Error")</f>
        <v>Error</v>
      </c>
      <c r="DA37" s="25">
        <f ca="1">IFERROR((1+'US Inflation'!$C38)*(1+('Black Market End of Year'!DA37-'Black Market End of Year'!DA36)/'Black Market End of Year'!DA36)-1,"Error")</f>
        <v>1.5168119124408155</v>
      </c>
      <c r="DB37" s="25">
        <f ca="1">IFERROR((1+'US Inflation'!$C38)*(1+('Black Market End of Year'!DB37-'Black Market End of Year'!DB36)/'Black Market End of Year'!DB36)-1,"Error")</f>
        <v>0.47443482985728402</v>
      </c>
      <c r="DC37" s="25">
        <f ca="1">IFERROR((1+'US Inflation'!$C38)*(1+('Black Market End of Year'!DC37-'Black Market End of Year'!DC36)/'Black Market End of Year'!DC36)-1,"Error")</f>
        <v>0.18367144719687079</v>
      </c>
      <c r="DD37" s="25">
        <f ca="1">IFERROR((1+'US Inflation'!$C38)*(1+('Black Market End of Year'!DD37-'Black Market End of Year'!DD36)/'Black Market End of Year'!DD36)-1,"Error")</f>
        <v>0.2193884432341473</v>
      </c>
      <c r="DE37" s="25" t="str">
        <f ca="1">IFERROR((1+'US Inflation'!$C38)*(1+('Black Market End of Year'!DE37-'Black Market End of Year'!DE36)/'Black Market End of Year'!DE36)-1,"Error")</f>
        <v>Error</v>
      </c>
      <c r="DF37" s="25">
        <f ca="1">IFERROR((1+'US Inflation'!$C38)*(1+('Black Market End of Year'!DF37-'Black Market End of Year'!DF36)/'Black Market End of Year'!DF36)-1,"Error")</f>
        <v>0.26095850379894769</v>
      </c>
      <c r="DG37" s="25" t="str">
        <f ca="1">IFERROR((1+'US Inflation'!$C38)*(1+('Black Market End of Year'!DG37-'Black Market End of Year'!DG36)/'Black Market End of Year'!DG36)-1,"Error")</f>
        <v>Error</v>
      </c>
      <c r="DH37" s="25">
        <f ca="1">IFERROR((1+'US Inflation'!$C38)*(1+('Black Market End of Year'!DH37-'Black Market End of Year'!DH36)/'Black Market End of Year'!DH36)-1,"Error")</f>
        <v>0.69452254912740896</v>
      </c>
      <c r="DI37" s="25" t="str">
        <f ca="1">IFERROR((1+'US Inflation'!$C38)*(1+('Black Market End of Year'!DI37-'Black Market End of Year'!DI36)/'Black Market End of Year'!DI36)-1,"Error")</f>
        <v>Error</v>
      </c>
      <c r="DJ37" s="25" t="str">
        <f ca="1">IFERROR((1+'US Inflation'!$C38)*(1+('Black Market End of Year'!DJ37-'Black Market End of Year'!DJ36)/'Black Market End of Year'!DJ36)-1,"Error")</f>
        <v>Error</v>
      </c>
      <c r="DK37" s="25">
        <f ca="1">IFERROR((1+'US Inflation'!$C38)*(1+('Black Market End of Year'!DK37-'Black Market End of Year'!DK36)/'Black Market End of Year'!DK36)-1,"Error")</f>
        <v>8.8120570229798023E-2</v>
      </c>
      <c r="DL37" s="25" t="str">
        <f ca="1">IFERROR((1+'US Inflation'!$C38)*(1+('Black Market End of Year'!DL37-'Black Market End of Year'!DL36)/'Black Market End of Year'!DL36)-1,"Error")</f>
        <v>Error</v>
      </c>
      <c r="DM37" s="25">
        <f ca="1">IFERROR((1+'US Inflation'!$C38)*(1+('Black Market End of Year'!DM37-'Black Market End of Year'!DM36)/'Black Market End of Year'!DM36)-1,"Error")</f>
        <v>0.16953559689296127</v>
      </c>
      <c r="DN37" s="25" t="str">
        <f ca="1">IFERROR((1+'US Inflation'!$C38)*(1+('Black Market End of Year'!DN37-'Black Market End of Year'!DN36)/'Black Market End of Year'!DN36)-1,"Error")</f>
        <v>Error</v>
      </c>
      <c r="DO37" s="25">
        <f ca="1">IFERROR((1+'US Inflation'!$C38)*(1+('Black Market End of Year'!DO37-'Black Market End of Year'!DO36)/'Black Market End of Year'!DO36)-1,"Error")</f>
        <v>1.1954399465767795</v>
      </c>
      <c r="DP37" s="25" t="str">
        <f ca="1">IFERROR((1+'US Inflation'!$C38)*(1+('Black Market End of Year'!DP37-'Black Market End of Year'!DP36)/'Black Market End of Year'!DP36)-1,"Error")</f>
        <v>Error</v>
      </c>
      <c r="DQ37" s="25">
        <f ca="1">IFERROR((1+'US Inflation'!$C38)*(1+('Black Market End of Year'!DQ37-'Black Market End of Year'!DQ36)/'Black Market End of Year'!DQ36)-1,"Error")</f>
        <v>0.42643611829496764</v>
      </c>
      <c r="DR37" s="25">
        <f ca="1">IFERROR((1+'US Inflation'!$C38)*(1+('Black Market End of Year'!DR37-'Black Market End of Year'!DR36)/'Black Market End of Year'!DR36)-1,"Error")</f>
        <v>0.28289609962348727</v>
      </c>
      <c r="DS37" s="25">
        <f ca="1">IFERROR((1+'US Inflation'!$C38)*(1+('Black Market End of Year'!DS37-'Black Market End of Year'!DS36)/'Black Market End of Year'!DS36)-1,"Error")</f>
        <v>0.12516297262059961</v>
      </c>
      <c r="DT37" s="25">
        <f ca="1">IFERROR((1+'US Inflation'!$C38)*(1+('Black Market End of Year'!DT37-'Black Market End of Year'!DT36)/'Black Market End of Year'!DT36)-1,"Error")</f>
        <v>5.6625126572644291E-2</v>
      </c>
      <c r="DU37" s="25" t="str">
        <f ca="1">IFERROR((1+'US Inflation'!$C38)*(1+('Black Market End of Year'!DU37-'Black Market End of Year'!DU36)/'Black Market End of Year'!DU36)-1,"Error")</f>
        <v>Error</v>
      </c>
      <c r="DV37" s="25" t="str">
        <f ca="1">IFERROR((1+'US Inflation'!$C38)*(1+('Black Market End of Year'!DV37-'Black Market End of Year'!DV36)/'Black Market End of Year'!DV36)-1,"Error")</f>
        <v>Error</v>
      </c>
      <c r="DW37" s="25">
        <f ca="1">IFERROR((1+'US Inflation'!$C38)*(1+('Black Market End of Year'!DW37-'Black Market End of Year'!DW36)/'Black Market End of Year'!DW36)-1,"Error")</f>
        <v>0.50914716168953444</v>
      </c>
      <c r="DX37" s="25" t="str">
        <f ca="1">IFERROR((1+'US Inflation'!$C38)*(1+('Black Market End of Year'!DX37-'Black Market End of Year'!DX36)/'Black Market End of Year'!DX36)-1,"Error")</f>
        <v>Error</v>
      </c>
      <c r="DY37" s="25" t="str">
        <f ca="1">IFERROR((1+'US Inflation'!$C38)*(1+('Black Market End of Year'!DY37-'Black Market End of Year'!DY36)/'Black Market End of Year'!DY36)-1,"Error")</f>
        <v>Error</v>
      </c>
      <c r="DZ37" s="25">
        <f ca="1">IFERROR((1+'US Inflation'!$C38)*(1+('Black Market End of Year'!DZ37-'Black Market End of Year'!DZ36)/'Black Market End of Year'!DZ36)-1,"Error")</f>
        <v>0.63042483579739739</v>
      </c>
      <c r="EA37" s="25">
        <f ca="1">IFERROR((1+'US Inflation'!$C38)*(1+('Black Market End of Year'!EA37-'Black Market End of Year'!EA36)/'Black Market End of Year'!EA36)-1,"Error")</f>
        <v>0.31622838306560674</v>
      </c>
      <c r="EB37" s="25">
        <f ca="1">IFERROR((1+'US Inflation'!$C38)*(1+('Black Market End of Year'!EB37-'Black Market End of Year'!EB36)/'Black Market End of Year'!EB36)-1,"Error")</f>
        <v>0.14036787765601288</v>
      </c>
      <c r="EC37" s="25" t="str">
        <f ca="1">IFERROR((1+'US Inflation'!$C38)*(1+('Black Market End of Year'!EC37-'Black Market End of Year'!EC36)/'Black Market End of Year'!EC36)-1,"Error")</f>
        <v>Error</v>
      </c>
      <c r="ED37" s="25">
        <f ca="1">IFERROR((1+'US Inflation'!$C38)*(1+('Black Market End of Year'!ED37-'Black Market End of Year'!ED36)/'Black Market End of Year'!ED36)-1,"Error")</f>
        <v>0.4212584917312836</v>
      </c>
      <c r="EE37" s="25">
        <f ca="1">IFERROR((1+'US Inflation'!$C38)*(1+('Black Market End of Year'!EE37-'Black Market End of Year'!EE36)/'Black Market End of Year'!EE36)-1,"Error")</f>
        <v>0.36308289634654134</v>
      </c>
      <c r="EF37" s="25" t="str">
        <f ca="1">IFERROR((1+'US Inflation'!$C38)*(1+('Black Market End of Year'!EF37-'Black Market End of Year'!EF36)/'Black Market End of Year'!EF36)-1,"Error")</f>
        <v>Error</v>
      </c>
      <c r="EG37" s="25" t="str">
        <f ca="1">IFERROR((1+'US Inflation'!$C38)*(1+('Black Market End of Year'!EG37-'Black Market End of Year'!EG36)/'Black Market End of Year'!EG36)-1,"Error")</f>
        <v>Error</v>
      </c>
      <c r="EH37" s="25">
        <f ca="1">IFERROR((1+'US Inflation'!$C38)*(1+('Black Market End of Year'!EH37-'Black Market End of Year'!EH36)/'Black Market End of Year'!EH36)-1,"Error")</f>
        <v>-6.5249222745963453E-2</v>
      </c>
      <c r="EI37" s="25">
        <f ca="1">IFERROR((1+'US Inflation'!$C38)*(1+('Black Market End of Year'!EI37-'Black Market End of Year'!EI36)/'Black Market End of Year'!EI36)-1,"Error")</f>
        <v>0.68226730955096593</v>
      </c>
      <c r="EJ37" s="25" t="str">
        <f ca="1">IFERROR((1+'US Inflation'!$C38)*(1+('Black Market End of Year'!EJ37-'Black Market End of Year'!EJ36)/'Black Market End of Year'!EJ36)-1,"Error")</f>
        <v>Error</v>
      </c>
      <c r="EK37" s="25">
        <f ca="1">IFERROR((1+'US Inflation'!$C38)*(1+('Black Market End of Year'!EK37-'Black Market End of Year'!EK36)/'Black Market End of Year'!EK36)-1,"Error")</f>
        <v>0.27752879182963897</v>
      </c>
      <c r="EL37" s="25" t="str">
        <f ca="1">IFERROR((1+'US Inflation'!$C38)*(1+('Black Market End of Year'!EL37-'Black Market End of Year'!EL36)/'Black Market End of Year'!EL36)-1,"Error")</f>
        <v>Error</v>
      </c>
      <c r="EM37" s="25" t="str">
        <f ca="1">IFERROR((1+'US Inflation'!$C38)*(1+('Black Market End of Year'!EM37-'Black Market End of Year'!EM36)/'Black Market End of Year'!EM36)-1,"Error")</f>
        <v>Error</v>
      </c>
      <c r="EN37" s="25" t="str">
        <f ca="1">IFERROR((1+'US Inflation'!$C38)*(1+('Black Market End of Year'!EN37-'Black Market End of Year'!EN36)/'Black Market End of Year'!EN36)-1,"Error")</f>
        <v>Error</v>
      </c>
      <c r="EO37" s="25">
        <f ca="1">IFERROR((1+'US Inflation'!$C38)*(1+('Black Market End of Year'!EO37-'Black Market End of Year'!EO36)/'Black Market End of Year'!EO36)-1,"Error")</f>
        <v>3.5149934810951633E-2</v>
      </c>
      <c r="EP37" s="25" t="str">
        <f ca="1">IFERROR((1+'US Inflation'!$C38)*(1+('Black Market End of Year'!EP37-'Black Market End of Year'!EP36)/'Black Market End of Year'!EP36)-1,"Error")</f>
        <v>Error</v>
      </c>
      <c r="EQ37" s="25">
        <f ca="1">IFERROR((1+'US Inflation'!$C38)*(1+('Black Market End of Year'!EQ37-'Black Market End of Year'!EQ36)/'Black Market End of Year'!EQ36)-1,"Error")</f>
        <v>0.1402153200804066</v>
      </c>
      <c r="ER37" s="25">
        <f ca="1">IFERROR((1+'US Inflation'!$C38)*(1+('Black Market End of Year'!ER37-'Black Market End of Year'!ER36)/'Black Market End of Year'!ER36)-1,"Error")</f>
        <v>0.51766168399987844</v>
      </c>
      <c r="ES37" s="25">
        <f ca="1">IFERROR((1+'US Inflation'!$C38)*(1+('Black Market End of Year'!ES37-'Black Market End of Year'!ES36)/'Black Market End of Year'!ES36)-1,"Error")</f>
        <v>5.484028683181208E-2</v>
      </c>
      <c r="ET37" s="25">
        <f ca="1">IFERROR((1+'US Inflation'!$C38)*(1+('Black Market End of Year'!ET37-'Black Market End of Year'!ET36)/'Black Market End of Year'!ET36)-1,"Error")</f>
        <v>0.12069212637177618</v>
      </c>
      <c r="EU37" s="25" t="str">
        <f ca="1">IFERROR((1+'US Inflation'!$C38)*(1+('Black Market End of Year'!EU37-'Black Market End of Year'!EU36)/'Black Market End of Year'!EU36)-1,"Error")</f>
        <v>Error</v>
      </c>
      <c r="EV37" s="25" t="str">
        <f ca="1">IFERROR((1+'US Inflation'!$C38)*(1+('Black Market End of Year'!EV37-'Black Market End of Year'!EV36)/'Black Market End of Year'!EV36)-1,"Error")</f>
        <v>Error</v>
      </c>
      <c r="EW37" s="25">
        <f ca="1">IFERROR((1+'US Inflation'!$C38)*(1+('Black Market End of Year'!EW37-'Black Market End of Year'!EW36)/'Black Market End of Year'!EW36)-1,"Error")</f>
        <v>0.50021729682746607</v>
      </c>
      <c r="EX37" s="25">
        <f ca="1">IFERROR((1+'US Inflation'!$C38)*(1+('Black Market End of Year'!EX37-'Black Market End of Year'!EX36)/'Black Market End of Year'!EX36)-1,"Error")</f>
        <v>0.32153575557796854</v>
      </c>
      <c r="EY37" s="25" t="str">
        <f ca="1">IFERROR((1+'US Inflation'!$C38)*(1+('Black Market End of Year'!EY37-'Black Market End of Year'!EY36)/'Black Market End of Year'!EY36)-1,"Error")</f>
        <v>Error</v>
      </c>
      <c r="EZ37" s="25" t="str">
        <f ca="1">IFERROR((1+'US Inflation'!$C38)*(1+('Black Market End of Year'!EZ37-'Black Market End of Year'!EZ36)/'Black Market End of Year'!EZ36)-1,"Error")</f>
        <v>Error</v>
      </c>
      <c r="FA37" s="25">
        <f ca="1">IFERROR((1+'US Inflation'!$C38)*(1+('Black Market End of Year'!FA37-'Black Market End of Year'!FA36)/'Black Market End of Year'!FA36)-1,"Error")</f>
        <v>0.28590054013782806</v>
      </c>
      <c r="FB37" s="25">
        <f ca="1">IFERROR((1+'US Inflation'!$C38)*(1+('Black Market End of Year'!FB37-'Black Market End of Year'!FB36)/'Black Market End of Year'!FB36)-1,"Error")</f>
        <v>0.78615949700606946</v>
      </c>
      <c r="FC37" s="25">
        <f ca="1">IFERROR((1+'US Inflation'!$C38)*(1+('Black Market End of Year'!FC37-'Black Market End of Year'!FC36)/'Black Market End of Year'!FC36)-1,"Error")</f>
        <v>0.47645819936639766</v>
      </c>
      <c r="FD37" s="25">
        <f ca="1">IFERROR((1+'US Inflation'!$C38)*(1+('Black Market End of Year'!FD37-'Black Market End of Year'!FD36)/'Black Market End of Year'!FD36)-1,"Error")</f>
        <v>0.12516297262059961</v>
      </c>
      <c r="FE37" s="25" t="str">
        <f ca="1">IFERROR((1+'US Inflation'!$C38)*(1+('Black Market End of Year'!FE37-'Black Market End of Year'!FE36)/'Black Market End of Year'!FE36)-1,"Error")</f>
        <v>Error</v>
      </c>
      <c r="FF37" s="25" t="str">
        <f ca="1">IFERROR((1+'US Inflation'!$C38)*(1+('Black Market End of Year'!FF37-'Black Market End of Year'!FF36)/'Black Market End of Year'!FF36)-1,"Error")</f>
        <v>Error</v>
      </c>
      <c r="FG37" s="25" t="str">
        <f ca="1">IFERROR((1+'US Inflation'!$C38)*(1+('Black Market End of Year'!FG37-'Black Market End of Year'!FG36)/'Black Market End of Year'!FG36)-1,"Error")</f>
        <v>Error</v>
      </c>
      <c r="FH37" s="25">
        <f ca="1">IFERROR((1+'US Inflation'!$C38)*(1+('Black Market End of Year'!FH37-'Black Market End of Year'!FH36)/'Black Market End of Year'!FH36)-1,"Error")</f>
        <v>0.31454683929931448</v>
      </c>
      <c r="FI37" s="25" t="str">
        <f ca="1">IFERROR((1+'US Inflation'!$C38)*(1+('Black Market End of Year'!FI37-'Black Market End of Year'!FI36)/'Black Market End of Year'!FI36)-1,"Error")</f>
        <v>Error</v>
      </c>
      <c r="FJ37" s="25">
        <f ca="1">IFERROR((1+'US Inflation'!$C38)*(1+('Black Market End of Year'!FJ37-'Black Market End of Year'!FJ36)/'Black Market End of Year'!FJ36)-1,"Error")</f>
        <v>0.24571614825852106</v>
      </c>
      <c r="FK37" s="25" t="str">
        <f ca="1">IFERROR((1+'US Inflation'!$C38)*(1+('Black Market End of Year'!FK37-'Black Market End of Year'!FK36)/'Black Market End of Year'!FK36)-1,"Error")</f>
        <v>Error</v>
      </c>
      <c r="FL37" s="25" t="str">
        <f ca="1">IFERROR((1+'US Inflation'!$C38)*(1+('Black Market End of Year'!FL37-'Black Market End of Year'!FL36)/'Black Market End of Year'!FL36)-1,"Error")</f>
        <v>Error</v>
      </c>
      <c r="FM37" s="25">
        <f ca="1">IFERROR((1+'US Inflation'!$C38)*(1+('Black Market End of Year'!FM37-'Black Market End of Year'!FM36)/'Black Market End of Year'!FM36)-1,"Error")</f>
        <v>0.21639240283308059</v>
      </c>
      <c r="FN37" s="25">
        <f ca="1">IFERROR((1+'US Inflation'!$C38)*(1+('Black Market End of Year'!FN37-'Black Market End of Year'!FN36)/'Black Market End of Year'!FN36)-1,"Error")</f>
        <v>0.43354097252402335</v>
      </c>
      <c r="FO37" s="25">
        <f ca="1">IFERROR((1+'US Inflation'!$C38)*(1+('Black Market End of Year'!FO37-'Black Market End of Year'!FO36)/'Black Market End of Year'!FO36)-1,"Error")</f>
        <v>0.65969787456938889</v>
      </c>
      <c r="FP37" s="25">
        <f ca="1">IFERROR((1+'US Inflation'!$C38)*(1+('Black Market End of Year'!FP37-'Black Market End of Year'!FP36)/'Black Market End of Year'!FP36)-1,"Error")</f>
        <v>0.24699590596168353</v>
      </c>
      <c r="FQ37" s="25" t="str">
        <f ca="1">IFERROR((1+'US Inflation'!$C38)*(1+('Black Market End of Year'!FQ37-'Black Market End of Year'!FQ36)/'Black Market End of Year'!FQ36)-1,"Error")</f>
        <v>Error</v>
      </c>
      <c r="FR37" s="25">
        <f ca="1">IFERROR((1+'US Inflation'!$C38)*(1+('Black Market End of Year'!FR37-'Black Market End of Year'!FR36)/'Black Market End of Year'!FR36)-1,"Error")</f>
        <v>3.8025248831367051</v>
      </c>
      <c r="FS37" s="25">
        <f ca="1">IFERROR((1+'US Inflation'!$C38)*(1+('Black Market End of Year'!FS37-'Black Market End of Year'!FS36)/'Black Market End of Year'!FS36)-1,"Error")</f>
        <v>0.49256312694569337</v>
      </c>
      <c r="FT37" s="25" t="str">
        <f ca="1">IFERROR((1+'US Inflation'!$C38)*(1+('Black Market End of Year'!FT37-'Black Market End of Year'!FT36)/'Black Market End of Year'!FT36)-1,"Error")</f>
        <v>Error</v>
      </c>
      <c r="FU37" s="25" t="str">
        <f ca="1">IFERROR((1+'US Inflation'!$C38)*(1+('Black Market End of Year'!FU37-'Black Market End of Year'!FU36)/'Black Market End of Year'!FU36)-1,"Error")</f>
        <v>Error</v>
      </c>
      <c r="FV37" s="25" t="str">
        <f ca="1">IFERROR((1+'US Inflation'!$C38)*(1+('Black Market End of Year'!FV37-'Black Market End of Year'!FV36)/'Black Market End of Year'!FV36)-1,"Error")</f>
        <v>Error</v>
      </c>
      <c r="FW37" s="25">
        <f ca="1">IFERROR((1+'US Inflation'!$C38)*(1+('Black Market End of Year'!FW37-'Black Market End of Year'!FW36)/'Black Market End of Year'!FW36)-1,"Error")</f>
        <v>0.5555248469409213</v>
      </c>
      <c r="FX37" s="25">
        <f ca="1">IFERROR((1+'US Inflation'!$C38)*(1+('Black Market End of Year'!FX37-'Black Market End of Year'!FX36)/'Black Market End of Year'!FX36)-1,"Error")</f>
        <v>0.52441435000210279</v>
      </c>
      <c r="FY37" s="25">
        <f ca="1">IFERROR((1+'US Inflation'!$C38)*(1+('Black Market End of Year'!FY37-'Black Market End of Year'!FY36)/'Black Market End of Year'!FY36)-1,"Error")</f>
        <v>9.5810895073975333E-2</v>
      </c>
      <c r="FZ37" s="25" t="str">
        <f ca="1">IFERROR((1+'US Inflation'!$C38)*(1+('Black Market End of Year'!FZ37-'Black Market End of Year'!FZ36)/'Black Market End of Year'!FZ36)-1,"Error")</f>
        <v>Error</v>
      </c>
      <c r="GA37" s="25">
        <f ca="1">IFERROR((1+'US Inflation'!$C38)*(1+('Black Market End of Year'!GA37-'Black Market End of Year'!GA36)/'Black Market End of Year'!GA36)-1,"Error")</f>
        <v>0.1402153200804066</v>
      </c>
      <c r="GB37" s="25">
        <f ca="1">IFERROR((1+'US Inflation'!$C38)*(1+('Black Market End of Year'!GB37-'Black Market End of Year'!GB36)/'Black Market End of Year'!GB36)-1,"Error")</f>
        <v>0.1402153200804066</v>
      </c>
      <c r="GC37" s="25" t="str">
        <f ca="1">IFERROR((1+'US Inflation'!$C38)*(1+('Black Market End of Year'!GC37-'Black Market End of Year'!GC36)/'Black Market End of Year'!GC36)-1,"Error")</f>
        <v>Error</v>
      </c>
      <c r="GD37" s="25">
        <f ca="1">IFERROR((1+'US Inflation'!$C38)*(1+('Black Market End of Year'!GD37-'Black Market End of Year'!GD36)/'Black Market End of Year'!GD36)-1,"Error")</f>
        <v>0.1402153200804066</v>
      </c>
      <c r="GE37" s="25">
        <f ca="1">IFERROR((1+'US Inflation'!$C38)*(1+('Black Market End of Year'!GE37-'Black Market End of Year'!GE36)/'Black Market End of Year'!GE36)-1,"Error")</f>
        <v>0.17573209498557052</v>
      </c>
      <c r="GF37" s="25" t="str">
        <f ca="1">IFERROR((1+'US Inflation'!$C38)*(1+('Black Market End of Year'!GF37-'Black Market End of Year'!GF36)/'Black Market End of Year'!GF36)-1,"Error")</f>
        <v>Error</v>
      </c>
      <c r="GG37" s="25" t="str">
        <f ca="1">IFERROR((1+'US Inflation'!$C38)*(1+('Black Market End of Year'!GG37-'Black Market End of Year'!GG36)/'Black Market End of Year'!GG36)-1,"Error")</f>
        <v>Error</v>
      </c>
      <c r="GH37" s="25">
        <f ca="1">IFERROR((1+'US Inflation'!$C38)*(1+('Black Market End of Year'!GH37-'Black Market End of Year'!GH36)/'Black Market End of Year'!GH36)-1,"Error")</f>
        <v>0.15566437850489301</v>
      </c>
      <c r="GI37" s="25">
        <f ca="1">IFERROR((1+'US Inflation'!$C38)*(1+('Black Market End of Year'!GI37-'Black Market End of Year'!GI36)/'Black Market End of Year'!GI36)-1,"Error")</f>
        <v>0.47645819936639766</v>
      </c>
      <c r="GJ37" s="25">
        <f ca="1">IFERROR((1+'US Inflation'!$C38)*(1+('Black Market End of Year'!GJ37-'Black Market End of Year'!GJ36)/'Black Market End of Year'!GJ36)-1,"Error")</f>
        <v>0.58846537311143488</v>
      </c>
      <c r="GK37" s="25" t="str">
        <f ca="1">IFERROR((1+'US Inflation'!$C38)*(1+('Black Market End of Year'!GK37-'Black Market End of Year'!GK36)/'Black Market End of Year'!GK36)-1,"Error")</f>
        <v>Error</v>
      </c>
      <c r="GL37" s="25">
        <f ca="1">IFERROR((1+'US Inflation'!$C38)*(1+('Black Market End of Year'!GL37-'Black Market End of Year'!GL36)/'Black Market End of Year'!GL36)-1,"Error")</f>
        <v>0.35795531178348217</v>
      </c>
      <c r="GM37" s="25">
        <f ca="1">IFERROR((1+'US Inflation'!$C38)*(1+('Black Market End of Year'!GM37-'Black Market End of Year'!GM36)/'Black Market End of Year'!GM36)-1,"Error")</f>
        <v>0.1036287530489135</v>
      </c>
      <c r="GN37" s="25" t="str">
        <f ca="1">IFERROR((1+'US Inflation'!$C38)*(1+('Black Market End of Year'!GN37-'Black Market End of Year'!GN36)/'Black Market End of Year'!GN36)-1,"Error")</f>
        <v>Error</v>
      </c>
      <c r="GO37" s="25" t="str">
        <f ca="1">IFERROR((1+'US Inflation'!$C38)*(1+('Black Market End of Year'!GO37-'Black Market End of Year'!GO36)/'Black Market End of Year'!GO36)-1,"Error")</f>
        <v>Error</v>
      </c>
      <c r="GP37" s="25" t="str">
        <f ca="1">IFERROR((1+'US Inflation'!$C38)*(1+('Black Market End of Year'!GP37-'Black Market End of Year'!GP36)/'Black Market End of Year'!GP36)-1,"Error")</f>
        <v>Error</v>
      </c>
      <c r="GQ37" s="25">
        <f ca="1">IFERROR((1+'US Inflation'!$C38)*(1+('Black Market End of Year'!GQ37-'Black Market End of Year'!GQ36)/'Black Market End of Year'!GQ36)-1,"Error")</f>
        <v>0.19249016875104119</v>
      </c>
      <c r="GR37" s="25" t="str">
        <f ca="1">IFERROR((1+'US Inflation'!$C38)*(1+('Black Market End of Year'!GR37-'Black Market End of Year'!GR36)/'Black Market End of Year'!GR36)-1,"Error")</f>
        <v>Error</v>
      </c>
      <c r="GS37" s="25">
        <f ca="1">IFERROR((1+'US Inflation'!$C38)*(1+('Black Market End of Year'!GS37-'Black Market End of Year'!GS36)/'Black Market End of Year'!GS36)-1,"Error")</f>
        <v>0.28289609962348727</v>
      </c>
      <c r="GT37" s="25">
        <f ca="1">IFERROR((1+'US Inflation'!$C38)*(1+('Black Market End of Year'!GT37-'Black Market End of Year'!GT36)/'Black Market End of Year'!GT36)-1,"Error")</f>
        <v>0.4665524965509964</v>
      </c>
      <c r="GU37" s="25">
        <f ca="1">IFERROR((1+'US Inflation'!$C38)*(1+('Black Market End of Year'!GU37-'Black Market End of Year'!GU36)/'Black Market End of Year'!GU36)-1,"Error")</f>
        <v>0.24858646196418577</v>
      </c>
      <c r="GV37" s="25">
        <f ca="1">IFERROR((1+'US Inflation'!$C38)*(1+('Black Market End of Year'!GV37-'Black Market End of Year'!GV36)/'Black Market End of Year'!GV36)-1,"Error")</f>
        <v>0.20850837799990307</v>
      </c>
      <c r="GW37" s="25">
        <f ca="1">IFERROR((1+'US Inflation'!$C38)*(1+('Black Market End of Year'!GW37-'Black Market End of Year'!GW36)/'Black Market End of Year'!GW36)-1,"Error")</f>
        <v>-4.6635242202389682E-3</v>
      </c>
      <c r="GX37" s="25" t="str">
        <f ca="1">IFERROR((1+'US Inflation'!$C38)*(1+('Black Market End of Year'!GX37-'Black Market End of Year'!GX36)/'Black Market End of Year'!GX36)-1,"Error")</f>
        <v>Error</v>
      </c>
      <c r="GY37" s="25">
        <f ca="1">IFERROR((1+'US Inflation'!$C38)*(1+('Black Market End of Year'!GY37-'Black Market End of Year'!GY36)/'Black Market End of Year'!GY36)-1,"Error")</f>
        <v>0.25408789656671016</v>
      </c>
      <c r="GZ37" s="25">
        <f ca="1">IFERROR((1+'US Inflation'!$C38)*(1+('Black Market End of Year'!GZ37-'Black Market End of Year'!GZ36)/'Black Market End of Year'!GZ36)-1,"Error")</f>
        <v>0.38199365115356265</v>
      </c>
      <c r="HA37" s="25">
        <f ca="1">IFERROR((1+'US Inflation'!$C38)*(1+('Black Market End of Year'!HA37-'Black Market End of Year'!HA36)/'Black Market End of Year'!HA36)-1,"Error")</f>
        <v>0.13780525321184234</v>
      </c>
      <c r="HB37" s="25">
        <f ca="1">IFERROR((1+'US Inflation'!$C38)*(1+('Black Market End of Year'!HB37-'Black Market End of Year'!HB36)/'Black Market End of Year'!HB36)-1,"Error")</f>
        <v>0.24360118026487321</v>
      </c>
      <c r="HC37" s="25">
        <f ca="1">IFERROR((1+'US Inflation'!$C38)*(1+('Black Market End of Year'!HC37-'Black Market End of Year'!HC36)/'Black Market End of Year'!HC36)-1,"Error")</f>
        <v>0.23644282705560404</v>
      </c>
      <c r="HD37" s="25" t="str">
        <f ca="1">IFERROR((1+'US Inflation'!$C38)*(1+('Black Market End of Year'!HD37-'Black Market End of Year'!HD36)/'Black Market End of Year'!HD36)-1,"Error")</f>
        <v>Error</v>
      </c>
      <c r="HE37" s="25">
        <f ca="1">IFERROR((1+'US Inflation'!$C38)*(1+('Black Market End of Year'!HE37-'Black Market End of Year'!HE36)/'Black Market End of Year'!HE36)-1,"Error")</f>
        <v>3.3876165407984882E-2</v>
      </c>
      <c r="HF37" s="25">
        <f ca="1">IFERROR((1+'US Inflation'!$C38)*(1+('Black Market End of Year'!HF37-'Black Market End of Year'!HF36)/'Black Market End of Year'!HF36)-1,"Error")</f>
        <v>0.31173336348881131</v>
      </c>
      <c r="HG37" s="25" t="str">
        <f ca="1">IFERROR((1+'US Inflation'!$C38)*(1+('Black Market End of Year'!HG37-'Black Market End of Year'!HG36)/'Black Market End of Year'!HG36)-1,"Error")</f>
        <v>Error</v>
      </c>
      <c r="HH37" s="25">
        <f ca="1">IFERROR((1+'US Inflation'!$C38)*(1+('Black Market End of Year'!HH37-'Black Market End of Year'!HH36)/'Black Market End of Year'!HH36)-1,"Error")</f>
        <v>0.47645819936639766</v>
      </c>
      <c r="HI37" s="25" t="str">
        <f ca="1">IFERROR((1+'US Inflation'!$C38)*(1+('Black Market End of Year'!HI37-'Black Market End of Year'!HI36)/'Black Market End of Year'!HI36)-1,"Error")</f>
        <v>Error</v>
      </c>
      <c r="HJ37" s="25" t="str">
        <f ca="1">IFERROR((1+'US Inflation'!$C38)*(1+('Black Market End of Year'!HJ37-'Black Market End of Year'!HJ36)/'Black Market End of Year'!HJ36)-1,"Error")</f>
        <v>Error</v>
      </c>
      <c r="HK37" s="25" t="str">
        <f ca="1">IFERROR((1+'US Inflation'!$C38)*(1+('Black Market End of Year'!HK37-'Black Market End of Year'!HK36)/'Black Market End of Year'!HK36)-1,"Error")</f>
        <v>Error</v>
      </c>
      <c r="HL37" s="25">
        <f ca="1">IFERROR((1+'US Inflation'!$C38)*(1+('Black Market End of Year'!HL37-'Black Market End of Year'!HL36)/'Black Market End of Year'!HL36)-1,"Error")</f>
        <v>0.12516297262059961</v>
      </c>
      <c r="HM37" s="25">
        <f ca="1">IFERROR((1+'US Inflation'!$C38)*(1+('Black Market End of Year'!HM37-'Black Market End of Year'!HM36)/'Black Market End of Year'!HM36)-1,"Error")</f>
        <v>0.34426164477390087</v>
      </c>
      <c r="HN37" s="25">
        <f ca="1">IFERROR((1+'US Inflation'!$C38)*(1+('Black Market End of Year'!HN37-'Black Market End of Year'!HN36)/'Black Market End of Year'!HN36)-1,"Error")</f>
        <v>0.71115172306719621</v>
      </c>
      <c r="HO37" s="25" t="str">
        <f ca="1">IFERROR((1+'US Inflation'!$C38)*(1+('Black Market End of Year'!HO37-'Black Market End of Year'!HO36)/'Black Market End of Year'!HO36)-1,"Error")</f>
        <v>Error</v>
      </c>
      <c r="HP37" s="25" t="str">
        <f ca="1">IFERROR((1+'US Inflation'!$C38)*(1+('Black Market End of Year'!HP37-'Black Market End of Year'!HP36)/'Black Market End of Year'!HP36)-1,"Error")</f>
        <v>Error</v>
      </c>
      <c r="HQ37" s="25" t="str">
        <f ca="1">IFERROR((1+'US Inflation'!$C38)*(1+('Black Market End of Year'!HQ37-'Black Market End of Year'!HQ36)/'Black Market End of Year'!HQ36)-1,"Error")</f>
        <v>Error</v>
      </c>
      <c r="HR37" s="25">
        <f ca="1">IFERROR((1+'US Inflation'!$C38)*(1+('Black Market End of Year'!HR37-'Black Market End of Year'!HR36)/'Black Market End of Year'!HR36)-1,"Error")</f>
        <v>3.3106893106893107</v>
      </c>
      <c r="HS37" s="25" t="str">
        <f ca="1">IFERROR((1+'US Inflation'!$C38)*(1+('Black Market End of Year'!HS37-'Black Market End of Year'!HS36)/'Black Market End of Year'!HS36)-1,"Error")</f>
        <v>Error</v>
      </c>
      <c r="HT37" s="25">
        <f ca="1">IFERROR((1+'US Inflation'!$C38)*(1+('Black Market End of Year'!HT37-'Black Market End of Year'!HT36)/'Black Market End of Year'!HT36)-1,"Error")</f>
        <v>0.12516297262059961</v>
      </c>
      <c r="HU37" s="25">
        <f ca="1">IFERROR((1+'US Inflation'!$C38)*(1+('Black Market End of Year'!HU37-'Black Market End of Year'!HU36)/'Black Market End of Year'!HU36)-1,"Error")</f>
        <v>0.40792644217970331</v>
      </c>
      <c r="HV37" s="25">
        <f ca="1">IFERROR((1+'US Inflation'!$C38)*(1+('Black Market End of Year'!HV37-'Black Market End of Year'!HV36)/'Black Market End of Year'!HV36)-1,"Error")</f>
        <v>0.12516297262059961</v>
      </c>
      <c r="HW37" s="25">
        <f ca="1">IFERROR((1+'US Inflation'!$C38)*(1+('Black Market End of Year'!HW37-'Black Market End of Year'!HW36)/'Black Market End of Year'!HW36)-1,"Error")</f>
        <v>0.26524350334846525</v>
      </c>
      <c r="HX37" s="25" t="str">
        <f ca="1">IFERROR((1+'US Inflation'!$C38)*(1+('Black Market End of Year'!HX37-'Black Market End of Year'!HX36)/'Black Market End of Year'!HX36)-1,"Error")</f>
        <v>Error</v>
      </c>
      <c r="HY37" s="25" t="str">
        <f ca="1">IFERROR((1+'US Inflation'!$C38)*(1+('Black Market End of Year'!HY37-'Black Market End of Year'!HY36)/'Black Market End of Year'!HY36)-1,"Error")</f>
        <v>Error</v>
      </c>
      <c r="HZ37" s="25" t="str">
        <f ca="1">IFERROR((1+'US Inflation'!$C38)*(1+('Black Market End of Year'!HZ37-'Black Market End of Year'!HZ36)/'Black Market End of Year'!HZ36)-1,"Error")</f>
        <v>Error</v>
      </c>
      <c r="IA37" s="25">
        <f ca="1">IFERROR((1+'US Inflation'!$C38)*(1+('Black Market End of Year'!IA37-'Black Market End of Year'!IA36)/'Black Market End of Year'!IA36)-1,"Error")</f>
        <v>0.12516297262059961</v>
      </c>
      <c r="IB37" s="25">
        <f ca="1">IFERROR((1+'US Inflation'!$C38)*(1+('Black Market End of Year'!IB37-'Black Market End of Year'!IB36)/'Black Market End of Year'!IB36)-1,"Error")</f>
        <v>1.8289811883032216</v>
      </c>
      <c r="IC37" s="25" t="str">
        <f ca="1">IFERROR((1+'US Inflation'!$C38)*(1+('Black Market End of Year'!IC37-'Black Market End of Year'!IC36)/'Black Market End of Year'!IC36)-1,"Error")</f>
        <v>Error</v>
      </c>
      <c r="ID37" s="25" t="str">
        <f ca="1">IFERROR((1+'US Inflation'!$C38)*(1+('Black Market End of Year'!ID37-'Black Market End of Year'!ID36)/'Black Market End of Year'!ID36)-1,"Error")</f>
        <v>Error</v>
      </c>
      <c r="IE37" s="25" t="str">
        <f ca="1">IFERROR((1+'US Inflation'!$C38)*(1+('Black Market End of Year'!IE37-'Black Market End of Year'!IE36)/'Black Market End of Year'!IE36)-1,"Error")</f>
        <v>Error</v>
      </c>
      <c r="IF37" s="25">
        <f ca="1">IFERROR((1+'US Inflation'!$C38)*(1+('Black Market End of Year'!IF37-'Black Market End of Year'!IF36)/'Black Market End of Year'!IF36)-1,"Error")</f>
        <v>0.12516297262059961</v>
      </c>
      <c r="IG37" s="25">
        <f ca="1">IFERROR((1+'US Inflation'!$C38)*(1+('Black Market End of Year'!IG37-'Black Market End of Year'!IG36)/'Black Market End of Year'!IG36)-1,"Error")</f>
        <v>1.6694756256556698E-3</v>
      </c>
      <c r="IH37" s="25">
        <f ca="1">IFERROR((1+'US Inflation'!$C38)*(1+('Black Market End of Year'!IH37-'Black Market End of Year'!IH36)/'Black Market End of Year'!IH36)-1,"Error")</f>
        <v>6.3340831267819198E-2</v>
      </c>
    </row>
    <row r="38" spans="1:242" x14ac:dyDescent="0.25">
      <c r="A38" t="str">
        <f t="shared" ca="1" si="4"/>
        <v>1982</v>
      </c>
      <c r="B38" s="25">
        <f ca="1">IFERROR((1+'US Inflation'!$C39)*(1+('Black Market End of Year'!B38-'Black Market End of Year'!B37)/'Black Market End of Year'!B37)-1,"Error")</f>
        <v>0.65062965477460555</v>
      </c>
      <c r="C38" s="25">
        <f ca="1">IFERROR((1+'US Inflation'!$C39)*(1+('Black Market End of Year'!C38-'Black Market End of Year'!C37)/'Black Market End of Year'!C37)-1,"Error")</f>
        <v>0.36152954808806492</v>
      </c>
      <c r="D38" s="25">
        <f ca="1">IFERROR((1+'US Inflation'!$C39)*(1+('Black Market End of Year'!D38-'Black Market End of Year'!D37)/'Black Market End of Year'!D37)-1,"Error")</f>
        <v>0.21821064828932113</v>
      </c>
      <c r="E38" s="25">
        <f>IFERROR((1+'US Inflation'!$C39)*(1+('Black Market End of Year'!E38-'Black Market End of Year'!E37)/'Black Market End of Year'!E37)-1,"Error")</f>
        <v>8.9223638470451894E-2</v>
      </c>
      <c r="F38" s="25" t="str">
        <f ca="1">IFERROR((1+'US Inflation'!$C39)*(1+('Black Market End of Year'!F38-'Black Market End of Year'!F37)/'Black Market End of Year'!F37)-1,"Error")</f>
        <v>Error</v>
      </c>
      <c r="G38" s="25" t="str">
        <f ca="1">IFERROR((1+'US Inflation'!$C39)*(1+('Black Market End of Year'!G38-'Black Market End of Year'!G37)/'Black Market End of Year'!G37)-1,"Error")</f>
        <v>Error</v>
      </c>
      <c r="H38" s="25">
        <f ca="1">IFERROR((1+'US Inflation'!$C39)*(1+('Black Market End of Year'!H38-'Black Market End of Year'!H37)/'Black Market End of Year'!H37)-1,"Error")</f>
        <v>8.9223638470451894E-2</v>
      </c>
      <c r="I38" s="25">
        <f ca="1">IFERROR((1+'US Inflation'!$C39)*(1+('Black Market End of Year'!I38-'Black Market End of Year'!I37)/'Black Market End of Year'!I37)-1,"Error")</f>
        <v>8.9223638470451894E-2</v>
      </c>
      <c r="J38" s="25">
        <f ca="1">IFERROR((1+'US Inflation'!$C39)*(1+('Black Market End of Year'!J38-'Black Market End of Year'!J37)/'Black Market End of Year'!J37)-1,"Error")</f>
        <v>5.4640842096143647</v>
      </c>
      <c r="K38" s="25" t="str">
        <f ca="1">IFERROR((1+'US Inflation'!$C39)*(1+('Black Market End of Year'!K38-'Black Market End of Year'!K37)/'Black Market End of Year'!K37)-1,"Error")</f>
        <v>Error</v>
      </c>
      <c r="L38" s="25" t="str">
        <f ca="1">IFERROR((1+'US Inflation'!$C39)*(1+('Black Market End of Year'!L38-'Black Market End of Year'!L37)/'Black Market End of Year'!L37)-1,"Error")</f>
        <v>Error</v>
      </c>
      <c r="M38" s="25">
        <f ca="1">IFERROR((1+'US Inflation'!$C39)*(1+('Black Market End of Year'!M38-'Black Market End of Year'!M37)/'Black Market End of Year'!M37)-1,"Error")</f>
        <v>0.26888939326970185</v>
      </c>
      <c r="N38" s="25">
        <f ca="1">IFERROR((1+'US Inflation'!$C39)*(1+('Black Market End of Year'!N38-'Black Market End of Year'!N37)/'Black Market End of Year'!N37)-1,"Error")</f>
        <v>0.14763626261555496</v>
      </c>
      <c r="O38" s="25" t="str">
        <f ca="1">IFERROR((1+'US Inflation'!$C39)*(1+('Black Market End of Year'!O38-'Black Market End of Year'!O37)/'Black Market End of Year'!O37)-1,"Error")</f>
        <v>Error</v>
      </c>
      <c r="P38" s="25">
        <f ca="1">IFERROR((1+'US Inflation'!$C39)*(1+('Black Market End of Year'!P38-'Black Market End of Year'!P37)/'Black Market End of Year'!P37)-1,"Error")</f>
        <v>-6.1014104766851762E-2</v>
      </c>
      <c r="Q38" s="25">
        <f ca="1">IFERROR((1+'US Inflation'!$C39)*(1+('Black Market End of Year'!Q38-'Black Market End of Year'!Q37)/'Black Market End of Year'!Q37)-1,"Error")</f>
        <v>8.9223638470451894E-2</v>
      </c>
      <c r="R38" s="25">
        <f ca="1">IFERROR((1+'US Inflation'!$C39)*(1+('Black Market End of Year'!R38-'Black Market End of Year'!R37)/'Black Market End of Year'!R37)-1,"Error")</f>
        <v>0.32262870385697728</v>
      </c>
      <c r="S38" s="25">
        <f ca="1">IFERROR((1+'US Inflation'!$C39)*(1+('Black Market End of Year'!S38-'Black Market End of Year'!S37)/'Black Market End of Year'!S37)-1,"Error")</f>
        <v>8.9223638470451894E-2</v>
      </c>
      <c r="T38" s="25" t="str">
        <f ca="1">IFERROR((1+'US Inflation'!$C39)*(1+('Black Market End of Year'!T38-'Black Market End of Year'!T37)/'Black Market End of Year'!T37)-1,"Error")</f>
        <v>Error</v>
      </c>
      <c r="U38" s="25">
        <f ca="1">IFERROR((1+'US Inflation'!$C39)*(1+('Black Market End of Year'!U38-'Black Market End of Year'!U37)/'Black Market End of Year'!U37)-1,"Error")</f>
        <v>0.23746117506702236</v>
      </c>
      <c r="V38" s="25">
        <f ca="1">IFERROR((1+'US Inflation'!$C39)*(1+('Black Market End of Year'!V38-'Black Market End of Year'!V37)/'Black Market End of Year'!V37)-1,"Error")</f>
        <v>0.23215343718376902</v>
      </c>
      <c r="W38" s="25">
        <f ca="1">IFERROR((1+'US Inflation'!$C39)*(1+('Black Market End of Year'!W38-'Black Market End of Year'!W37)/'Black Market End of Year'!W37)-1,"Error")</f>
        <v>0.32209214048827262</v>
      </c>
      <c r="X38" s="25" t="str">
        <f ca="1">IFERROR((1+'US Inflation'!$C39)*(1+('Black Market End of Year'!X38-'Black Market End of Year'!X37)/'Black Market End of Year'!X37)-1,"Error")</f>
        <v>Error</v>
      </c>
      <c r="Y38" s="25">
        <f ca="1">IFERROR((1+'US Inflation'!$C39)*(1+('Black Market End of Year'!Y38-'Black Market End of Year'!Y37)/'Black Market End of Year'!Y37)-1,"Error")</f>
        <v>0.19924622821494187</v>
      </c>
      <c r="Z38" s="25">
        <f ca="1">IFERROR((1+'US Inflation'!$C39)*(1+('Black Market End of Year'!Z38-'Black Market End of Year'!Z37)/'Black Market End of Year'!Z37)-1,"Error")</f>
        <v>8.9020330770041074</v>
      </c>
      <c r="AA38" s="25" t="str">
        <f ca="1">IFERROR((1+'US Inflation'!$C39)*(1+('Black Market End of Year'!AA38-'Black Market End of Year'!AA37)/'Black Market End of Year'!AA37)-1,"Error")</f>
        <v>Error</v>
      </c>
      <c r="AB38" s="25">
        <f ca="1">IFERROR((1+'US Inflation'!$C39)*(1+('Black Market End of Year'!AB38-'Black Market End of Year'!AB37)/'Black Market End of Year'!AB37)-1,"Error")</f>
        <v>-4.6929316338354621E-2</v>
      </c>
      <c r="AC38" s="25">
        <f ca="1">IFERROR((1+'US Inflation'!$C39)*(1+('Black Market End of Year'!AC38-'Black Market End of Year'!AC37)/'Black Market End of Year'!AC37)-1,"Error")</f>
        <v>1.9988119160420665</v>
      </c>
      <c r="AD38" s="25" t="str">
        <f ca="1">IFERROR((1+'US Inflation'!$C39)*(1+('Black Market End of Year'!AD38-'Black Market End of Year'!AD37)/'Black Market End of Year'!AD37)-1,"Error")</f>
        <v>Error</v>
      </c>
      <c r="AE38" s="25" t="str">
        <f ca="1">IFERROR((1+'US Inflation'!$C39)*(1+('Black Market End of Year'!AE38-'Black Market End of Year'!AE37)/'Black Market End of Year'!AE37)-1,"Error")</f>
        <v>Error</v>
      </c>
      <c r="AF38" s="25" t="str">
        <f ca="1">IFERROR((1+'US Inflation'!$C39)*(1+('Black Market End of Year'!AF38-'Black Market End of Year'!AF37)/'Black Market End of Year'!AF37)-1,"Error")</f>
        <v>Error</v>
      </c>
      <c r="AG38" s="25">
        <f ca="1">IFERROR((1+'US Inflation'!$C39)*(1+('Black Market End of Year'!AG38-'Black Market End of Year'!AG37)/'Black Market End of Year'!AG37)-1,"Error")</f>
        <v>0.21067017655774967</v>
      </c>
      <c r="AH38" s="25">
        <f ca="1">IFERROR((1+'US Inflation'!$C39)*(1+('Black Market End of Year'!AH38-'Black Market End of Year'!AH37)/'Black Market End of Year'!AH37)-1,"Error")</f>
        <v>0.32209214048827262</v>
      </c>
      <c r="AI38" s="25">
        <f ca="1">IFERROR((1+'US Inflation'!$C39)*(1+('Black Market End of Year'!AI38-'Black Market End of Year'!AI37)/'Black Market End of Year'!AI37)-1,"Error")</f>
        <v>0.25679650592744441</v>
      </c>
      <c r="AJ38" s="25">
        <f ca="1">IFERROR((1+'US Inflation'!$C39)*(1+('Black Market End of Year'!AJ38-'Black Market End of Year'!AJ37)/'Black Market End of Year'!AJ37)-1,"Error")</f>
        <v>0.49768250289687144</v>
      </c>
      <c r="AK38" s="25">
        <f ca="1">IFERROR((1+'US Inflation'!$C39)*(1+('Black Market End of Year'!AK38-'Black Market End of Year'!AK37)/'Black Market End of Year'!AK37)-1,"Error")</f>
        <v>0.32209214048827262</v>
      </c>
      <c r="AL38" s="25">
        <f ca="1">IFERROR((1+'US Inflation'!$C39)*(1+('Black Market End of Year'!AL38-'Black Market End of Year'!AL37)/'Black Market End of Year'!AL37)-1,"Error")</f>
        <v>0.13058656145034253</v>
      </c>
      <c r="AM38" s="25" t="str">
        <f ca="1">IFERROR((1+'US Inflation'!$C39)*(1+('Black Market End of Year'!AM38-'Black Market End of Year'!AM37)/'Black Market End of Year'!AM37)-1,"Error")</f>
        <v>Error</v>
      </c>
      <c r="AN38" s="25" t="str">
        <f ca="1">IFERROR((1+'US Inflation'!$C39)*(1+('Black Market End of Year'!AN38-'Black Market End of Year'!AN37)/'Black Market End of Year'!AN37)-1,"Error")</f>
        <v>Error</v>
      </c>
      <c r="AO38" s="25">
        <f ca="1">IFERROR((1+'US Inflation'!$C39)*(1+('Black Market End of Year'!AO38-'Black Market End of Year'!AO37)/'Black Market End of Year'!AO37)-1,"Error")</f>
        <v>0.32209214048827262</v>
      </c>
      <c r="AP38" s="25">
        <f ca="1">IFERROR((1+'US Inflation'!$C39)*(1+('Black Market End of Year'!AP38-'Black Market End of Year'!AP37)/'Black Market End of Year'!AP37)-1,"Error")</f>
        <v>0.32209214048827262</v>
      </c>
      <c r="AQ38" s="25">
        <f ca="1">IFERROR((1+'US Inflation'!$C39)*(1+('Black Market End of Year'!AQ38-'Black Market End of Year'!AQ37)/'Black Market End of Year'!AQ37)-1,"Error")</f>
        <v>1.4064243175509983</v>
      </c>
      <c r="AR38" s="25">
        <f ca="1">IFERROR((1+'US Inflation'!$C39)*(1+('Black Market End of Year'!AR38-'Black Market End of Year'!AR37)/'Black Market End of Year'!AR37)-1,"Error")</f>
        <v>0.2179988469595695</v>
      </c>
      <c r="AS38" s="25" t="str">
        <f ca="1">IFERROR((1+'US Inflation'!$C39)*(1+('Black Market End of Year'!AS38-'Black Market End of Year'!AS37)/'Black Market End of Year'!AS37)-1,"Error")</f>
        <v>Error</v>
      </c>
      <c r="AT38" s="25" t="str">
        <f ca="1">IFERROR((1+'US Inflation'!$C39)*(1+('Black Market End of Year'!AT38-'Black Market End of Year'!AT37)/'Black Market End of Year'!AT37)-1,"Error")</f>
        <v>Error</v>
      </c>
      <c r="AU38" s="25">
        <f ca="1">IFERROR((1+'US Inflation'!$C39)*(1+('Black Market End of Year'!AU38-'Black Market End of Year'!AU37)/'Black Market End of Year'!AU37)-1,"Error")</f>
        <v>0.29603825336990486</v>
      </c>
      <c r="AV38" s="25">
        <f ca="1">IFERROR((1+'US Inflation'!$C39)*(1+('Black Market End of Year'!AV38-'Black Market End of Year'!AV37)/'Black Market End of Year'!AV37)-1,"Error")</f>
        <v>0.32209214048827262</v>
      </c>
      <c r="AW38" s="25">
        <f ca="1">IFERROR((1+'US Inflation'!$C39)*(1+('Black Market End of Year'!AW38-'Black Market End of Year'!AW37)/'Black Market End of Year'!AW37)-1,"Error")</f>
        <v>0.32209214048827262</v>
      </c>
      <c r="AX38" s="25">
        <f ca="1">IFERROR((1+'US Inflation'!$C39)*(1+('Black Market End of Year'!AX38-'Black Market End of Year'!AX37)/'Black Market End of Year'!AX37)-1,"Error")</f>
        <v>0.37161495214797657</v>
      </c>
      <c r="AY38" s="25">
        <f ca="1">IFERROR((1+'US Inflation'!$C39)*(1+('Black Market End of Year'!AY38-'Black Market End of Year'!AY37)/'Black Market End of Year'!AY37)-1,"Error")</f>
        <v>0.27076091154886028</v>
      </c>
      <c r="AZ38" s="25">
        <f ca="1">IFERROR((1+'US Inflation'!$C39)*(1+('Black Market End of Year'!AZ38-'Black Market End of Year'!AZ37)/'Black Market End of Year'!AZ37)-1,"Error")</f>
        <v>0.48134414831981442</v>
      </c>
      <c r="BA38" s="25">
        <f ca="1">IFERROR((1+'US Inflation'!$C39)*(1+('Black Market End of Year'!BA38-'Black Market End of Year'!BA37)/'Black Market End of Year'!BA37)-1,"Error")</f>
        <v>0.32209214048827262</v>
      </c>
      <c r="BB38" s="25" t="str">
        <f ca="1">IFERROR((1+'US Inflation'!$C39)*(1+('Black Market End of Year'!BB38-'Black Market End of Year'!BB37)/'Black Market End of Year'!BB37)-1,"Error")</f>
        <v>Error</v>
      </c>
      <c r="BC38" s="25">
        <f ca="1">IFERROR((1+'US Inflation'!$C39)*(1+('Black Market End of Year'!BC38-'Black Market End of Year'!BC37)/'Black Market End of Year'!BC37)-1,"Error")</f>
        <v>-5.9306857684609748E-2</v>
      </c>
      <c r="BD38" s="25">
        <f ca="1">IFERROR((1+'US Inflation'!$C39)*(1+('Black Market End of Year'!BD38-'Black Market End of Year'!BD37)/'Black Market End of Year'!BD37)-1,"Error")</f>
        <v>0.31417199858934963</v>
      </c>
      <c r="BE38" s="25" t="str">
        <f ca="1">IFERROR((1+'US Inflation'!$C39)*(1+('Black Market End of Year'!BE38-'Black Market End of Year'!BE37)/'Black Market End of Year'!BE37)-1,"Error")</f>
        <v>Error</v>
      </c>
      <c r="BF38" s="25">
        <f ca="1">IFERROR((1+'US Inflation'!$C39)*(1+('Black Market End of Year'!BF38-'Black Market End of Year'!BF37)/'Black Market End of Year'!BF37)-1,"Error")</f>
        <v>0.12240787118370955</v>
      </c>
      <c r="BG38" s="25">
        <f ca="1">IFERROR((1+'US Inflation'!$C39)*(1+('Black Market End of Year'!BG38-'Black Market End of Year'!BG37)/'Black Market End of Year'!BG37)-1,"Error")</f>
        <v>0.27076091154886073</v>
      </c>
      <c r="BH38" s="25">
        <f ca="1">IFERROR((1+'US Inflation'!$C39)*(1+('Black Market End of Year'!BH38-'Black Market End of Year'!BH37)/'Black Market End of Year'!BH37)-1,"Error")</f>
        <v>8.9223638470451894E-2</v>
      </c>
      <c r="BI38" s="25">
        <f ca="1">IFERROR((1+'US Inflation'!$C39)*(1+('Black Market End of Year'!BI38-'Black Market End of Year'!BI37)/'Black Market End of Year'!BI37)-1,"Error")</f>
        <v>8.9223638470451894E-2</v>
      </c>
      <c r="BJ38" s="25">
        <f ca="1">IFERROR((1+'US Inflation'!$C39)*(1+('Black Market End of Year'!BJ38-'Black Market End of Year'!BJ37)/'Black Market End of Year'!BJ37)-1,"Error")</f>
        <v>0.37161495214797635</v>
      </c>
      <c r="BK38" s="25">
        <f ca="1">IFERROR((1+'US Inflation'!$C39)*(1+('Black Market End of Year'!BK38-'Black Market End of Year'!BK37)/'Black Market End of Year'!BK37)-1,"Error")</f>
        <v>1.1987433695832101</v>
      </c>
      <c r="BL38" s="25">
        <f ca="1">IFERROR((1+'US Inflation'!$C39)*(1+('Black Market End of Year'!BL38-'Black Market End of Year'!BL37)/'Black Market End of Year'!BL37)-1,"Error")</f>
        <v>0.17120821340908798</v>
      </c>
      <c r="BM38" s="25">
        <f ca="1">IFERROR((1+'US Inflation'!$C39)*(1+('Black Market End of Year'!BM38-'Black Market End of Year'!BM37)/'Black Market End of Year'!BM37)-1,"Error")</f>
        <v>0.20761751221724012</v>
      </c>
      <c r="BN38" s="25" t="str">
        <f ca="1">IFERROR((1+'US Inflation'!$C39)*(1+('Black Market End of Year'!BN38-'Black Market End of Year'!BN37)/'Black Market End of Year'!BN37)-1,"Error")</f>
        <v>Error</v>
      </c>
      <c r="BO38" s="25" t="str">
        <f ca="1">IFERROR((1+'US Inflation'!$C39)*(1+('Black Market End of Year'!BO38-'Black Market End of Year'!BO37)/'Black Market End of Year'!BO37)-1,"Error")</f>
        <v>Error</v>
      </c>
      <c r="BP38" s="25" t="str">
        <f ca="1">IFERROR((1+'US Inflation'!$C39)*(1+('Black Market End of Year'!BP38-'Black Market End of Year'!BP37)/'Black Market End of Year'!BP37)-1,"Error")</f>
        <v>Error</v>
      </c>
      <c r="BQ38" s="25">
        <f ca="1">IFERROR((1+'US Inflation'!$C39)*(1+('Black Market End of Year'!BQ38-'Black Market End of Year'!BQ37)/'Black Market End of Year'!BQ37)-1,"Error")</f>
        <v>0.23445345693317887</v>
      </c>
      <c r="BR38" s="25" t="str">
        <f ca="1">IFERROR((1+'US Inflation'!$C39)*(1+('Black Market End of Year'!BR38-'Black Market End of Year'!BR37)/'Black Market End of Year'!BR37)-1,"Error")</f>
        <v>Error</v>
      </c>
      <c r="BS38" s="25" t="str">
        <f ca="1">IFERROR((1+'US Inflation'!$C39)*(1+('Black Market End of Year'!BS38-'Black Market End of Year'!BS37)/'Black Market End of Year'!BS37)-1,"Error")</f>
        <v>Error</v>
      </c>
      <c r="BT38" s="25" t="str">
        <f ca="1">IFERROR((1+'US Inflation'!$C39)*(1+('Black Market End of Year'!BT38-'Black Market End of Year'!BT37)/'Black Market End of Year'!BT37)-1,"Error")</f>
        <v>Error</v>
      </c>
      <c r="BU38" s="25">
        <f ca="1">IFERROR((1+'US Inflation'!$C39)*(1+('Black Market End of Year'!BU38-'Black Market End of Year'!BU37)/'Black Market End of Year'!BU37)-1,"Error")</f>
        <v>0.16702532693262717</v>
      </c>
      <c r="BV38" s="25">
        <f ca="1">IFERROR((1+'US Inflation'!$C39)*(1+('Black Market End of Year'!BV38-'Black Market End of Year'!BV37)/'Black Market End of Year'!BV37)-1,"Error")</f>
        <v>0.32175452758212142</v>
      </c>
      <c r="BW38" s="25">
        <f ca="1">IFERROR((1+'US Inflation'!$C39)*(1+('Black Market End of Year'!BW38-'Black Market End of Year'!BW37)/'Black Market End of Year'!BW37)-1,"Error")</f>
        <v>0.19295922308668545</v>
      </c>
      <c r="BX38" s="25" t="str">
        <f ca="1">IFERROR((1+'US Inflation'!$C39)*(1+('Black Market End of Year'!BX38-'Black Market End of Year'!BX37)/'Black Market End of Year'!BX37)-1,"Error")</f>
        <v>Error</v>
      </c>
      <c r="BY38" s="25" t="str">
        <f ca="1">IFERROR((1+'US Inflation'!$C39)*(1+('Black Market End of Year'!BY38-'Black Market End of Year'!BY37)/'Black Market End of Year'!BY37)-1,"Error")</f>
        <v>Error</v>
      </c>
      <c r="BZ38" s="25">
        <f ca="1">IFERROR((1+'US Inflation'!$C39)*(1+('Black Market End of Year'!BZ38-'Black Market End of Year'!BZ37)/'Black Market End of Year'!BZ37)-1,"Error")</f>
        <v>0.32209214048827262</v>
      </c>
      <c r="CA38" s="25">
        <f ca="1">IFERROR((1+'US Inflation'!$C39)*(1+('Black Market End of Year'!CA38-'Black Market End of Year'!CA37)/'Black Market End of Year'!CA37)-1,"Error")</f>
        <v>0.13873380385547263</v>
      </c>
      <c r="CB38" s="25" t="str">
        <f ca="1">IFERROR((1+'US Inflation'!$C39)*(1+('Black Market End of Year'!CB38-'Black Market End of Year'!CB37)/'Black Market End of Year'!CB37)-1,"Error")</f>
        <v>Error</v>
      </c>
      <c r="CC38" s="25">
        <f ca="1">IFERROR((1+'US Inflation'!$C39)*(1+('Black Market End of Year'!CC38-'Black Market End of Year'!CC37)/'Black Market End of Year'!CC37)-1,"Error")</f>
        <v>0.15215655980430021</v>
      </c>
      <c r="CD38" s="25">
        <f ca="1">IFERROR((1+'US Inflation'!$C39)*(1+('Black Market End of Year'!CD38-'Black Market End of Year'!CD37)/'Black Market End of Year'!CD37)-1,"Error")</f>
        <v>1.6141367323290843</v>
      </c>
      <c r="CE38" s="25" t="str">
        <f ca="1">IFERROR((1+'US Inflation'!$C39)*(1+('Black Market End of Year'!CE38-'Black Market End of Year'!CE37)/'Black Market End of Year'!CE37)-1,"Error")</f>
        <v>Error</v>
      </c>
      <c r="CF38" s="25">
        <f ca="1">IFERROR((1+'US Inflation'!$C39)*(1+('Black Market End of Year'!CF38-'Black Market End of Year'!CF37)/'Black Market End of Year'!CF37)-1,"Error")</f>
        <v>0.49329047209658738</v>
      </c>
      <c r="CG38" s="25" t="str">
        <f ca="1">IFERROR((1+'US Inflation'!$C39)*(1+('Black Market End of Year'!CG38-'Black Market End of Year'!CG37)/'Black Market End of Year'!CG37)-1,"Error")</f>
        <v>Error</v>
      </c>
      <c r="CH38" s="25">
        <f ca="1">IFERROR((1+'US Inflation'!$C39)*(1+('Black Market End of Year'!CH38-'Black Market End of Year'!CH37)/'Black Market End of Year'!CH37)-1,"Error")</f>
        <v>8.9223638470451894E-2</v>
      </c>
      <c r="CI38" s="25" t="str">
        <f ca="1">IFERROR((1+'US Inflation'!$C39)*(1+('Black Market End of Year'!CI38-'Black Market End of Year'!CI37)/'Black Market End of Year'!CI37)-1,"Error")</f>
        <v>Error</v>
      </c>
      <c r="CJ38" s="25" t="str">
        <f ca="1">IFERROR((1+'US Inflation'!$C39)*(1+('Black Market End of Year'!CJ38-'Black Market End of Year'!CJ37)/'Black Market End of Year'!CJ37)-1,"Error")</f>
        <v>Error</v>
      </c>
      <c r="CK38" s="25">
        <f ca="1">IFERROR((1+'US Inflation'!$C39)*(1+('Black Market End of Year'!CK38-'Black Market End of Year'!CK37)/'Black Market End of Year'!CK37)-1,"Error")</f>
        <v>0.11600782630169237</v>
      </c>
      <c r="CL38" s="25" t="str">
        <f ca="1">IFERROR((1+'US Inflation'!$C39)*(1+('Black Market End of Year'!CL38-'Black Market End of Year'!CL37)/'Black Market End of Year'!CL37)-1,"Error")</f>
        <v>Error</v>
      </c>
      <c r="CM38" s="25">
        <f ca="1">IFERROR((1+'US Inflation'!$C39)*(1+('Black Market End of Year'!CM38-'Black Market End of Year'!CM37)/'Black Market End of Year'!CM37)-1,"Error")</f>
        <v>0.74275782155272307</v>
      </c>
      <c r="CN38" s="25" t="str">
        <f ca="1">IFERROR((1+'US Inflation'!$C39)*(1+('Black Market End of Year'!CN38-'Black Market End of Year'!CN37)/'Black Market End of Year'!CN37)-1,"Error")</f>
        <v>Error</v>
      </c>
      <c r="CO38" s="25">
        <f ca="1">IFERROR((1+'US Inflation'!$C39)*(1+('Black Market End of Year'!CO38-'Black Market End of Year'!CO37)/'Black Market End of Year'!CO37)-1,"Error")</f>
        <v>0.75399891960099463</v>
      </c>
      <c r="CP38" s="25">
        <f ca="1">IFERROR((1+'US Inflation'!$C39)*(1+('Black Market End of Year'!CP38-'Black Market End of Year'!CP37)/'Black Market End of Year'!CP37)-1,"Error")</f>
        <v>0.19223252897378718</v>
      </c>
      <c r="CQ38" s="25" t="str">
        <f ca="1">IFERROR((1+'US Inflation'!$C39)*(1+('Black Market End of Year'!CQ38-'Black Market End of Year'!CQ37)/'Black Market End of Year'!CQ37)-1,"Error")</f>
        <v>Error</v>
      </c>
      <c r="CR38" s="25">
        <f ca="1">IFERROR((1+'US Inflation'!$C39)*(1+('Black Market End of Year'!CR38-'Black Market End of Year'!CR37)/'Black Market End of Year'!CR37)-1,"Error")</f>
        <v>0.24923348270593437</v>
      </c>
      <c r="CS38" s="25">
        <f ca="1">IFERROR((1+'US Inflation'!$C39)*(1+('Black Market End of Year'!CS38-'Black Market End of Year'!CS37)/'Black Market End of Year'!CS37)-1,"Error")</f>
        <v>0.29093171966868359</v>
      </c>
      <c r="CT38" s="25">
        <f ca="1">IFERROR((1+'US Inflation'!$C39)*(1+('Black Market End of Year'!CT38-'Black Market End of Year'!CT37)/'Black Market End of Year'!CT37)-1,"Error")</f>
        <v>2.2035989366777997</v>
      </c>
      <c r="CU38" s="25">
        <f ca="1">IFERROR((1+'US Inflation'!$C39)*(1+('Black Market End of Year'!CU38-'Black Market End of Year'!CU37)/'Black Market End of Year'!CU37)-1,"Error")</f>
        <v>0.19924622821494187</v>
      </c>
      <c r="CV38" s="25">
        <f ca="1">IFERROR((1+'US Inflation'!$C39)*(1+('Black Market End of Year'!CV38-'Black Market End of Year'!CV37)/'Black Market End of Year'!CV37)-1,"Error")</f>
        <v>0.13481147386233916</v>
      </c>
      <c r="CW38" s="25">
        <f ca="1">IFERROR((1+'US Inflation'!$C39)*(1+('Black Market End of Year'!CW38-'Black Market End of Year'!CW37)/'Black Market End of Year'!CW37)-1,"Error")</f>
        <v>8.9223638470451894E-2</v>
      </c>
      <c r="CX38" s="25">
        <f ca="1">IFERROR((1+'US Inflation'!$C39)*(1+('Black Market End of Year'!CX38-'Black Market End of Year'!CX37)/'Black Market End of Year'!CX37)-1,"Error")</f>
        <v>0.16617965640586418</v>
      </c>
      <c r="CY38" s="25">
        <f ca="1">IFERROR((1+'US Inflation'!$C39)*(1+('Black Market End of Year'!CY38-'Black Market End of Year'!CY37)/'Black Market End of Year'!CY37)-1,"Error")</f>
        <v>0.28577527248015744</v>
      </c>
      <c r="CZ38" s="25" t="str">
        <f ca="1">IFERROR((1+'US Inflation'!$C39)*(1+('Black Market End of Year'!CZ38-'Black Market End of Year'!CZ37)/'Black Market End of Year'!CZ37)-1,"Error")</f>
        <v>Error</v>
      </c>
      <c r="DA38" s="25">
        <f ca="1">IFERROR((1+'US Inflation'!$C39)*(1+('Black Market End of Year'!DA38-'Black Market End of Year'!DA37)/'Black Market End of Year'!DA37)-1,"Error")</f>
        <v>1.1784472769409038</v>
      </c>
      <c r="DB38" s="25">
        <f ca="1">IFERROR((1+'US Inflation'!$C39)*(1+('Black Market End of Year'!DB38-'Black Market End of Year'!DB37)/'Black Market End of Year'!DB37)-1,"Error")</f>
        <v>0.25439279676310234</v>
      </c>
      <c r="DC38" s="25">
        <f ca="1">IFERROR((1+'US Inflation'!$C39)*(1+('Black Market End of Year'!DC38-'Black Market End of Year'!DC37)/'Black Market End of Year'!DC37)-1,"Error")</f>
        <v>0.21761121562856611</v>
      </c>
      <c r="DD38" s="25">
        <f ca="1">IFERROR((1+'US Inflation'!$C39)*(1+('Black Market End of Year'!DD38-'Black Market End of Year'!DD37)/'Black Market End of Year'!DD37)-1,"Error")</f>
        <v>0.16348888654798266</v>
      </c>
      <c r="DE38" s="25" t="str">
        <f ca="1">IFERROR((1+'US Inflation'!$C39)*(1+('Black Market End of Year'!DE38-'Black Market End of Year'!DE37)/'Black Market End of Year'!DE37)-1,"Error")</f>
        <v>Error</v>
      </c>
      <c r="DF38" s="25">
        <f ca="1">IFERROR((1+'US Inflation'!$C39)*(1+('Black Market End of Year'!DF38-'Black Market End of Year'!DF37)/'Black Market End of Year'!DF37)-1,"Error")</f>
        <v>0.14034243738783769</v>
      </c>
      <c r="DG38" s="25" t="str">
        <f ca="1">IFERROR((1+'US Inflation'!$C39)*(1+('Black Market End of Year'!DG38-'Black Market End of Year'!DG37)/'Black Market End of Year'!DG37)-1,"Error")</f>
        <v>Error</v>
      </c>
      <c r="DH38" s="25">
        <f ca="1">IFERROR((1+'US Inflation'!$C39)*(1+('Black Market End of Year'!DH38-'Black Market End of Year'!DH37)/'Black Market End of Year'!DH37)-1,"Error")</f>
        <v>0.43777520278099646</v>
      </c>
      <c r="DI38" s="25" t="str">
        <f ca="1">IFERROR((1+'US Inflation'!$C39)*(1+('Black Market End of Year'!DI38-'Black Market End of Year'!DI37)/'Black Market End of Year'!DI37)-1,"Error")</f>
        <v>Error</v>
      </c>
      <c r="DJ38" s="25" t="str">
        <f ca="1">IFERROR((1+'US Inflation'!$C39)*(1+('Black Market End of Year'!DJ38-'Black Market End of Year'!DJ37)/'Black Market End of Year'!DJ37)-1,"Error")</f>
        <v>Error</v>
      </c>
      <c r="DK38" s="25">
        <f ca="1">IFERROR((1+'US Inflation'!$C39)*(1+('Black Market End of Year'!DK38-'Black Market End of Year'!DK37)/'Black Market End of Year'!DK37)-1,"Error")</f>
        <v>0.20509849362688293</v>
      </c>
      <c r="DL38" s="25" t="str">
        <f ca="1">IFERROR((1+'US Inflation'!$C39)*(1+('Black Market End of Year'!DL38-'Black Market End of Year'!DL37)/'Black Market End of Year'!DL37)-1,"Error")</f>
        <v>Error</v>
      </c>
      <c r="DM38" s="25">
        <f ca="1">IFERROR((1+'US Inflation'!$C39)*(1+('Black Market End of Year'!DM38-'Black Market End of Year'!DM37)/'Black Market End of Year'!DM37)-1,"Error")</f>
        <v>0.11755604525147545</v>
      </c>
      <c r="DN38" s="25" t="str">
        <f ca="1">IFERROR((1+'US Inflation'!$C39)*(1+('Black Market End of Year'!DN38-'Black Market End of Year'!DN37)/'Black Market End of Year'!DN37)-1,"Error")</f>
        <v>Error</v>
      </c>
      <c r="DO38" s="25">
        <f ca="1">IFERROR((1+'US Inflation'!$C39)*(1+('Black Market End of Year'!DO38-'Black Market End of Year'!DO37)/'Black Market End of Year'!DO37)-1,"Error")</f>
        <v>1.3418308227114717</v>
      </c>
      <c r="DP38" s="25" t="str">
        <f ca="1">IFERROR((1+'US Inflation'!$C39)*(1+('Black Market End of Year'!DP38-'Black Market End of Year'!DP37)/'Black Market End of Year'!DP37)-1,"Error")</f>
        <v>Error</v>
      </c>
      <c r="DQ38" s="25">
        <f ca="1">IFERROR((1+'US Inflation'!$C39)*(1+('Black Market End of Year'!DQ38-'Black Market End of Year'!DQ37)/'Black Market End of Year'!DQ37)-1,"Error")</f>
        <v>-0.1056159347904263</v>
      </c>
      <c r="DR38" s="25">
        <f ca="1">IFERROR((1+'US Inflation'!$C39)*(1+('Black Market End of Year'!DR38-'Black Market End of Year'!DR37)/'Black Market End of Year'!DR37)-1,"Error")</f>
        <v>0.43885097921405358</v>
      </c>
      <c r="DS38" s="25">
        <f ca="1">IFERROR((1+'US Inflation'!$C39)*(1+('Black Market End of Year'!DS38-'Black Market End of Year'!DS37)/'Black Market End of Year'!DS37)-1,"Error")</f>
        <v>8.9223638470451894E-2</v>
      </c>
      <c r="DT38" s="25">
        <f ca="1">IFERROR((1+'US Inflation'!$C39)*(1+('Black Market End of Year'!DT38-'Black Market End of Year'!DT37)/'Black Market End of Year'!DT37)-1,"Error")</f>
        <v>0.19875450714345821</v>
      </c>
      <c r="DU38" s="25" t="str">
        <f ca="1">IFERROR((1+'US Inflation'!$C39)*(1+('Black Market End of Year'!DU38-'Black Market End of Year'!DU37)/'Black Market End of Year'!DU37)-1,"Error")</f>
        <v>Error</v>
      </c>
      <c r="DV38" s="25" t="str">
        <f ca="1">IFERROR((1+'US Inflation'!$C39)*(1+('Black Market End of Year'!DV38-'Black Market End of Year'!DV37)/'Black Market End of Year'!DV37)-1,"Error")</f>
        <v>Error</v>
      </c>
      <c r="DW38" s="25">
        <f ca="1">IFERROR((1+'US Inflation'!$C39)*(1+('Black Market End of Year'!DW38-'Black Market End of Year'!DW37)/'Black Market End of Year'!DW37)-1,"Error")</f>
        <v>0.23746117506702236</v>
      </c>
      <c r="DX38" s="25" t="str">
        <f ca="1">IFERROR((1+'US Inflation'!$C39)*(1+('Black Market End of Year'!DX38-'Black Market End of Year'!DX37)/'Black Market End of Year'!DX37)-1,"Error")</f>
        <v>Error</v>
      </c>
      <c r="DY38" s="25" t="str">
        <f ca="1">IFERROR((1+'US Inflation'!$C39)*(1+('Black Market End of Year'!DY38-'Black Market End of Year'!DY37)/'Black Market End of Year'!DY37)-1,"Error")</f>
        <v>Error</v>
      </c>
      <c r="DZ38" s="25">
        <f ca="1">IFERROR((1+'US Inflation'!$C39)*(1+('Black Market End of Year'!DZ38-'Black Market End of Year'!DZ37)/'Black Market End of Year'!DZ37)-1,"Error")</f>
        <v>0.98556392429509443</v>
      </c>
      <c r="EA38" s="25">
        <f ca="1">IFERROR((1+'US Inflation'!$C39)*(1+('Black Market End of Year'!EA38-'Black Market End of Year'!EA37)/'Black Market End of Year'!EA37)-1,"Error")</f>
        <v>-5.362536329616463E-2</v>
      </c>
      <c r="EB38" s="25">
        <f ca="1">IFERROR((1+'US Inflation'!$C39)*(1+('Black Market End of Year'!EB38-'Black Market End of Year'!EB37)/'Black Market End of Year'!EB37)-1,"Error")</f>
        <v>0.13279258400927008</v>
      </c>
      <c r="EC38" s="25" t="str">
        <f ca="1">IFERROR((1+'US Inflation'!$C39)*(1+('Black Market End of Year'!EC38-'Black Market End of Year'!EC37)/'Black Market End of Year'!EC37)-1,"Error")</f>
        <v>Error</v>
      </c>
      <c r="ED38" s="25">
        <f ca="1">IFERROR((1+'US Inflation'!$C39)*(1+('Black Market End of Year'!ED38-'Black Market End of Year'!ED37)/'Black Market End of Year'!ED37)-1,"Error")</f>
        <v>0.36152954808806492</v>
      </c>
      <c r="EE38" s="25">
        <f ca="1">IFERROR((1+'US Inflation'!$C39)*(1+('Black Market End of Year'!EE38-'Black Market End of Year'!EE37)/'Black Market End of Year'!EE37)-1,"Error")</f>
        <v>3.0224024719969211E-2</v>
      </c>
      <c r="EF38" s="25" t="str">
        <f ca="1">IFERROR((1+'US Inflation'!$C39)*(1+('Black Market End of Year'!EF38-'Black Market End of Year'!EF37)/'Black Market End of Year'!EF37)-1,"Error")</f>
        <v>Error</v>
      </c>
      <c r="EG38" s="25" t="str">
        <f ca="1">IFERROR((1+'US Inflation'!$C39)*(1+('Black Market End of Year'!EG38-'Black Market End of Year'!EG37)/'Black Market End of Year'!EG37)-1,"Error")</f>
        <v>Error</v>
      </c>
      <c r="EH38" s="25">
        <f ca="1">IFERROR((1+'US Inflation'!$C39)*(1+('Black Market End of Year'!EH38-'Black Market End of Year'!EH37)/'Black Market End of Year'!EH37)-1,"Error")</f>
        <v>0.21024848718939104</v>
      </c>
      <c r="EI38" s="25">
        <f ca="1">IFERROR((1+'US Inflation'!$C39)*(1+('Black Market End of Year'!EI38-'Black Market End of Year'!EI37)/'Black Market End of Year'!EI37)-1,"Error")</f>
        <v>0.29186989679053577</v>
      </c>
      <c r="EJ38" s="25" t="str">
        <f ca="1">IFERROR((1+'US Inflation'!$C39)*(1+('Black Market End of Year'!EJ38-'Black Market End of Year'!EJ37)/'Black Market End of Year'!EJ37)-1,"Error")</f>
        <v>Error</v>
      </c>
      <c r="EK38" s="25">
        <f ca="1">IFERROR((1+'US Inflation'!$C39)*(1+('Black Market End of Year'!EK38-'Black Market End of Year'!EK37)/'Black Market End of Year'!EK37)-1,"Error")</f>
        <v>5.3954415469824699</v>
      </c>
      <c r="EL38" s="25" t="str">
        <f ca="1">IFERROR((1+'US Inflation'!$C39)*(1+('Black Market End of Year'!EL38-'Black Market End of Year'!EL37)/'Black Market End of Year'!EL37)-1,"Error")</f>
        <v>Error</v>
      </c>
      <c r="EM38" s="25" t="str">
        <f ca="1">IFERROR((1+'US Inflation'!$C39)*(1+('Black Market End of Year'!EM38-'Black Market End of Year'!EM37)/'Black Market End of Year'!EM37)-1,"Error")</f>
        <v>Error</v>
      </c>
      <c r="EN38" s="25" t="str">
        <f ca="1">IFERROR((1+'US Inflation'!$C39)*(1+('Black Market End of Year'!EN38-'Black Market End of Year'!EN37)/'Black Market End of Year'!EN37)-1,"Error")</f>
        <v>Error</v>
      </c>
      <c r="EO38" s="25">
        <f ca="1">IFERROR((1+'US Inflation'!$C39)*(1+('Black Market End of Year'!EO38-'Black Market End of Year'!EO37)/'Black Market End of Year'!EO37)-1,"Error")</f>
        <v>0.42072648496145892</v>
      </c>
      <c r="EP38" s="25" t="str">
        <f ca="1">IFERROR((1+'US Inflation'!$C39)*(1+('Black Market End of Year'!EP38-'Black Market End of Year'!EP37)/'Black Market End of Year'!EP37)-1,"Error")</f>
        <v>Error</v>
      </c>
      <c r="EQ38" s="25">
        <f ca="1">IFERROR((1+'US Inflation'!$C39)*(1+('Black Market End of Year'!EQ38-'Black Market End of Year'!EQ37)/'Black Market End of Year'!EQ37)-1,"Error")</f>
        <v>8.9223638470451894E-2</v>
      </c>
      <c r="ER38" s="25">
        <f ca="1">IFERROR((1+'US Inflation'!$C39)*(1+('Black Market End of Year'!ER38-'Black Market End of Year'!ER37)/'Black Market End of Year'!ER37)-1,"Error")</f>
        <v>0.23946138170775577</v>
      </c>
      <c r="ES38" s="25">
        <f ca="1">IFERROR((1+'US Inflation'!$C39)*(1+('Black Market End of Year'!ES38-'Black Market End of Year'!ES37)/'Black Market End of Year'!ES37)-1,"Error")</f>
        <v>0.45229818462726912</v>
      </c>
      <c r="ET38" s="25">
        <f ca="1">IFERROR((1+'US Inflation'!$C39)*(1+('Black Market End of Year'!ET38-'Black Market End of Year'!ET37)/'Black Market End of Year'!ET37)-1,"Error")</f>
        <v>-4.4032444959443806E-2</v>
      </c>
      <c r="EU38" s="25" t="str">
        <f ca="1">IFERROR((1+'US Inflation'!$C39)*(1+('Black Market End of Year'!EU38-'Black Market End of Year'!EU37)/'Black Market End of Year'!EU37)-1,"Error")</f>
        <v>Error</v>
      </c>
      <c r="EV38" s="25" t="str">
        <f ca="1">IFERROR((1+'US Inflation'!$C39)*(1+('Black Market End of Year'!EV38-'Black Market End of Year'!EV37)/'Black Market End of Year'!EV37)-1,"Error")</f>
        <v>Error</v>
      </c>
      <c r="EW38" s="25">
        <f ca="1">IFERROR((1+'US Inflation'!$C39)*(1+('Black Market End of Year'!EW38-'Black Market End of Year'!EW37)/'Black Market End of Year'!EW37)-1,"Error")</f>
        <v>0.3955677867902665</v>
      </c>
      <c r="EX38" s="25">
        <f ca="1">IFERROR((1+'US Inflation'!$C39)*(1+('Black Market End of Year'!EX38-'Black Market End of Year'!EX37)/'Black Market End of Year'!EX37)-1,"Error")</f>
        <v>0.14609073606127865</v>
      </c>
      <c r="EY38" s="25" t="str">
        <f ca="1">IFERROR((1+'US Inflation'!$C39)*(1+('Black Market End of Year'!EY38-'Black Market End of Year'!EY37)/'Black Market End of Year'!EY37)-1,"Error")</f>
        <v>Error</v>
      </c>
      <c r="EZ38" s="25" t="str">
        <f ca="1">IFERROR((1+'US Inflation'!$C39)*(1+('Black Market End of Year'!EZ38-'Black Market End of Year'!EZ37)/'Black Market End of Year'!EZ37)-1,"Error")</f>
        <v>Error</v>
      </c>
      <c r="FA38" s="25">
        <f ca="1">IFERROR((1+'US Inflation'!$C39)*(1+('Black Market End of Year'!FA38-'Black Market End of Year'!FA37)/'Black Market End of Year'!FA37)-1,"Error")</f>
        <v>0.27076091154886028</v>
      </c>
      <c r="FB38" s="25">
        <f ca="1">IFERROR((1+'US Inflation'!$C39)*(1+('Black Market End of Year'!FB38-'Black Market End of Year'!FB37)/'Black Market End of Year'!FB37)-1,"Error")</f>
        <v>0.32569982313837897</v>
      </c>
      <c r="FC38" s="25">
        <f ca="1">IFERROR((1+'US Inflation'!$C39)*(1+('Black Market End of Year'!FC38-'Black Market End of Year'!FC37)/'Black Market End of Year'!FC37)-1,"Error")</f>
        <v>0.32209214048827262</v>
      </c>
      <c r="FD38" s="25">
        <f ca="1">IFERROR((1+'US Inflation'!$C39)*(1+('Black Market End of Year'!FD38-'Black Market End of Year'!FD37)/'Black Market End of Year'!FD37)-1,"Error")</f>
        <v>0.43885097921405358</v>
      </c>
      <c r="FE38" s="25" t="str">
        <f ca="1">IFERROR((1+'US Inflation'!$C39)*(1+('Black Market End of Year'!FE38-'Black Market End of Year'!FE37)/'Black Market End of Year'!FE37)-1,"Error")</f>
        <v>Error</v>
      </c>
      <c r="FF38" s="25" t="str">
        <f ca="1">IFERROR((1+'US Inflation'!$C39)*(1+('Black Market End of Year'!FF38-'Black Market End of Year'!FF37)/'Black Market End of Year'!FF37)-1,"Error")</f>
        <v>Error</v>
      </c>
      <c r="FG38" s="25" t="str">
        <f ca="1">IFERROR((1+'US Inflation'!$C39)*(1+('Black Market End of Year'!FG38-'Black Market End of Year'!FG37)/'Black Market End of Year'!FG37)-1,"Error")</f>
        <v>Error</v>
      </c>
      <c r="FH38" s="25">
        <f ca="1">IFERROR((1+'US Inflation'!$C39)*(1+('Black Market End of Year'!FH38-'Black Market End of Year'!FH37)/'Black Market End of Year'!FH37)-1,"Error")</f>
        <v>0.31999135848537796</v>
      </c>
      <c r="FI38" s="25" t="str">
        <f ca="1">IFERROR((1+'US Inflation'!$C39)*(1+('Black Market End of Year'!FI38-'Black Market End of Year'!FI37)/'Black Market End of Year'!FI37)-1,"Error")</f>
        <v>Error</v>
      </c>
      <c r="FJ38" s="25">
        <f ca="1">IFERROR((1+'US Inflation'!$C39)*(1+('Black Market End of Year'!FJ38-'Black Market End of Year'!FJ37)/'Black Market End of Year'!FJ37)-1,"Error")</f>
        <v>0.2492887609696941</v>
      </c>
      <c r="FK38" s="25" t="str">
        <f ca="1">IFERROR((1+'US Inflation'!$C39)*(1+('Black Market End of Year'!FK38-'Black Market End of Year'!FK37)/'Black Market End of Year'!FK37)-1,"Error")</f>
        <v>Error</v>
      </c>
      <c r="FL38" s="25" t="str">
        <f ca="1">IFERROR((1+'US Inflation'!$C39)*(1+('Black Market End of Year'!FL38-'Black Market End of Year'!FL37)/'Black Market End of Year'!FL37)-1,"Error")</f>
        <v>Error</v>
      </c>
      <c r="FM38" s="25">
        <f ca="1">IFERROR((1+'US Inflation'!$C39)*(1+('Black Market End of Year'!FM38-'Black Market End of Year'!FM37)/'Black Market End of Year'!FM37)-1,"Error")</f>
        <v>0.2594148319814602</v>
      </c>
      <c r="FN38" s="25">
        <f ca="1">IFERROR((1+'US Inflation'!$C39)*(1+('Black Market End of Year'!FN38-'Black Market End of Year'!FN37)/'Black Market End of Year'!FN37)-1,"Error")</f>
        <v>0.84281441159826453</v>
      </c>
      <c r="FO38" s="25">
        <f ca="1">IFERROR((1+'US Inflation'!$C39)*(1+('Black Market End of Year'!FO38-'Black Market End of Year'!FO37)/'Black Market End of Year'!FO37)-1,"Error")</f>
        <v>1.1416345495969722</v>
      </c>
      <c r="FP38" s="25">
        <f ca="1">IFERROR((1+'US Inflation'!$C39)*(1+('Black Market End of Year'!FP38-'Black Market End of Year'!FP37)/'Black Market End of Year'!FP37)-1,"Error")</f>
        <v>0.23320147573953465</v>
      </c>
      <c r="FQ38" s="25" t="str">
        <f ca="1">IFERROR((1+'US Inflation'!$C39)*(1+('Black Market End of Year'!FQ38-'Black Market End of Year'!FQ37)/'Black Market End of Year'!FQ37)-1,"Error")</f>
        <v>Error</v>
      </c>
      <c r="FR38" s="25">
        <f ca="1">IFERROR((1+'US Inflation'!$C39)*(1+('Black Market End of Year'!FR38-'Black Market End of Year'!FR37)/'Black Market End of Year'!FR37)-1,"Error")</f>
        <v>-6.6379738453898329E-2</v>
      </c>
      <c r="FS38" s="25">
        <f ca="1">IFERROR((1+'US Inflation'!$C39)*(1+('Black Market End of Year'!FS38-'Black Market End of Year'!FS37)/'Black Market End of Year'!FS37)-1,"Error")</f>
        <v>0.55385749823756791</v>
      </c>
      <c r="FT38" s="25" t="str">
        <f ca="1">IFERROR((1+'US Inflation'!$C39)*(1+('Black Market End of Year'!FT38-'Black Market End of Year'!FT37)/'Black Market End of Year'!FT37)-1,"Error")</f>
        <v>Error</v>
      </c>
      <c r="FU38" s="25">
        <f ca="1">IFERROR((1+'US Inflation'!$C39)*(1+('Black Market End of Year'!FU38-'Black Market End of Year'!FU37)/'Black Market End of Year'!FU37)-1,"Error")</f>
        <v>-1</v>
      </c>
      <c r="FV38" s="25" t="str">
        <f ca="1">IFERROR((1+'US Inflation'!$C39)*(1+('Black Market End of Year'!FV38-'Black Market End of Year'!FV37)/'Black Market End of Year'!FV37)-1,"Error")</f>
        <v>Error</v>
      </c>
      <c r="FW38" s="25">
        <f ca="1">IFERROR((1+'US Inflation'!$C39)*(1+('Black Market End of Year'!FW38-'Black Market End of Year'!FW37)/'Black Market End of Year'!FW37)-1,"Error")</f>
        <v>0.16183854770181538</v>
      </c>
      <c r="FX38" s="25">
        <f ca="1">IFERROR((1+'US Inflation'!$C39)*(1+('Black Market End of Year'!FX38-'Black Market End of Year'!FX37)/'Black Market End of Year'!FX37)-1,"Error")</f>
        <v>8.8285603928708323E-3</v>
      </c>
      <c r="FY38" s="25">
        <f ca="1">IFERROR((1+'US Inflation'!$C39)*(1+('Black Market End of Year'!FY38-'Black Market End of Year'!FY37)/'Black Market End of Year'!FY37)-1,"Error")</f>
        <v>0.32262870385697728</v>
      </c>
      <c r="FZ38" s="25" t="str">
        <f ca="1">IFERROR((1+'US Inflation'!$C39)*(1+('Black Market End of Year'!FZ38-'Black Market End of Year'!FZ37)/'Black Market End of Year'!FZ37)-1,"Error")</f>
        <v>Error</v>
      </c>
      <c r="GA38" s="25">
        <f ca="1">IFERROR((1+'US Inflation'!$C39)*(1+('Black Market End of Year'!GA38-'Black Market End of Year'!GA37)/'Black Market End of Year'!GA37)-1,"Error")</f>
        <v>8.9223638470451894E-2</v>
      </c>
      <c r="GB38" s="25">
        <f ca="1">IFERROR((1+'US Inflation'!$C39)*(1+('Black Market End of Year'!GB38-'Black Market End of Year'!GB37)/'Black Market End of Year'!GB37)-1,"Error")</f>
        <v>8.9223638470451894E-2</v>
      </c>
      <c r="GC38" s="25" t="str">
        <f ca="1">IFERROR((1+'US Inflation'!$C39)*(1+('Black Market End of Year'!GC38-'Black Market End of Year'!GC37)/'Black Market End of Year'!GC37)-1,"Error")</f>
        <v>Error</v>
      </c>
      <c r="GD38" s="25">
        <f ca="1">IFERROR((1+'US Inflation'!$C39)*(1+('Black Market End of Year'!GD38-'Black Market End of Year'!GD37)/'Black Market End of Year'!GD37)-1,"Error")</f>
        <v>8.9223638470451894E-2</v>
      </c>
      <c r="GE38" s="25">
        <f ca="1">IFERROR((1+'US Inflation'!$C39)*(1+('Black Market End of Year'!GE38-'Black Market End of Year'!GE37)/'Black Market End of Year'!GE37)-1,"Error")</f>
        <v>0.31001221383608391</v>
      </c>
      <c r="GF38" s="25" t="str">
        <f ca="1">IFERROR((1+'US Inflation'!$C39)*(1+('Black Market End of Year'!GF38-'Black Market End of Year'!GF37)/'Black Market End of Year'!GF37)-1,"Error")</f>
        <v>Error</v>
      </c>
      <c r="GG38" s="25" t="str">
        <f ca="1">IFERROR((1+'US Inflation'!$C39)*(1+('Black Market End of Year'!GG38-'Black Market End of Year'!GG37)/'Black Market End of Year'!GG37)-1,"Error")</f>
        <v>Error</v>
      </c>
      <c r="GH38" s="25">
        <f ca="1">IFERROR((1+'US Inflation'!$C39)*(1+('Black Market End of Year'!GH38-'Black Market End of Year'!GH37)/'Black Market End of Year'!GH37)-1,"Error")</f>
        <v>9.8806251125617139E-2</v>
      </c>
      <c r="GI38" s="25">
        <f ca="1">IFERROR((1+'US Inflation'!$C39)*(1+('Black Market End of Year'!GI38-'Black Market End of Year'!GI37)/'Black Market End of Year'!GI37)-1,"Error")</f>
        <v>0.32209214048827262</v>
      </c>
      <c r="GJ38" s="25">
        <f ca="1">IFERROR((1+'US Inflation'!$C39)*(1+('Black Market End of Year'!GJ38-'Black Market End of Year'!GJ37)/'Black Market End of Year'!GJ37)-1,"Error")</f>
        <v>0.72227669330797961</v>
      </c>
      <c r="GK38" s="25" t="str">
        <f ca="1">IFERROR((1+'US Inflation'!$C39)*(1+('Black Market End of Year'!GK38-'Black Market End of Year'!GK37)/'Black Market End of Year'!GK37)-1,"Error")</f>
        <v>Error</v>
      </c>
      <c r="GL38" s="25">
        <f ca="1">IFERROR((1+'US Inflation'!$C39)*(1+('Black Market End of Year'!GL38-'Black Market End of Year'!GL37)/'Black Market End of Year'!GL37)-1,"Error")</f>
        <v>0.16990687094974444</v>
      </c>
      <c r="GM38" s="25">
        <f ca="1">IFERROR((1+'US Inflation'!$C39)*(1+('Black Market End of Year'!GM38-'Black Market End of Year'!GM37)/'Black Market End of Year'!GM37)-1,"Error")</f>
        <v>0.12641664075968695</v>
      </c>
      <c r="GN38" s="25" t="str">
        <f ca="1">IFERROR((1+'US Inflation'!$C39)*(1+('Black Market End of Year'!GN38-'Black Market End of Year'!GN37)/'Black Market End of Year'!GN37)-1,"Error")</f>
        <v>Error</v>
      </c>
      <c r="GO38" s="25" t="str">
        <f ca="1">IFERROR((1+'US Inflation'!$C39)*(1+('Black Market End of Year'!GO38-'Black Market End of Year'!GO37)/'Black Market End of Year'!GO37)-1,"Error")</f>
        <v>Error</v>
      </c>
      <c r="GP38" s="25" t="str">
        <f ca="1">IFERROR((1+'US Inflation'!$C39)*(1+('Black Market End of Year'!GP38-'Black Market End of Year'!GP37)/'Black Market End of Year'!GP37)-1,"Error")</f>
        <v>Error</v>
      </c>
      <c r="GQ38" s="25">
        <f ca="1">IFERROR((1+'US Inflation'!$C39)*(1+('Black Market End of Year'!GQ38-'Black Market End of Year'!GQ37)/'Black Market End of Year'!GQ37)-1,"Error")</f>
        <v>0.21430195102208294</v>
      </c>
      <c r="GR38" s="25" t="str">
        <f ca="1">IFERROR((1+'US Inflation'!$C39)*(1+('Black Market End of Year'!GR38-'Black Market End of Year'!GR37)/'Black Market End of Year'!GR37)-1,"Error")</f>
        <v>Error</v>
      </c>
      <c r="GS38" s="25">
        <f ca="1">IFERROR((1+'US Inflation'!$C39)*(1+('Black Market End of Year'!GS38-'Black Market End of Year'!GS37)/'Black Market End of Year'!GS37)-1,"Error")</f>
        <v>0.43885097921405358</v>
      </c>
      <c r="GT38" s="25">
        <f ca="1">IFERROR((1+'US Inflation'!$C39)*(1+('Black Market End of Year'!GT38-'Black Market End of Year'!GT37)/'Black Market End of Year'!GT37)-1,"Error")</f>
        <v>0.37341486907040511</v>
      </c>
      <c r="GU38" s="25">
        <f ca="1">IFERROR((1+'US Inflation'!$C39)*(1+('Black Market End of Year'!GU38-'Black Market End of Year'!GU37)/'Black Market End of Year'!GU37)-1,"Error")</f>
        <v>0.17936628441283409</v>
      </c>
      <c r="GV38" s="25">
        <f ca="1">IFERROR((1+'US Inflation'!$C39)*(1+('Black Market End of Year'!GV38-'Black Market End of Year'!GV37)/'Black Market End of Year'!GV37)-1,"Error")</f>
        <v>1.4007378154042613</v>
      </c>
      <c r="GW38" s="25">
        <f ca="1">IFERROR((1+'US Inflation'!$C39)*(1+('Black Market End of Year'!GW38-'Black Market End of Year'!GW37)/'Black Market End of Year'!GW37)-1,"Error")</f>
        <v>0.37336893546274363</v>
      </c>
      <c r="GX38" s="25" t="str">
        <f ca="1">IFERROR((1+'US Inflation'!$C39)*(1+('Black Market End of Year'!GX38-'Black Market End of Year'!GX37)/'Black Market End of Year'!GX37)-1,"Error")</f>
        <v>Error</v>
      </c>
      <c r="GY38" s="25">
        <f ca="1">IFERROR((1+'US Inflation'!$C39)*(1+('Black Market End of Year'!GY38-'Black Market End of Year'!GY37)/'Black Market End of Year'!GY37)-1,"Error")</f>
        <v>0.29093171966868359</v>
      </c>
      <c r="GZ38" s="25">
        <f ca="1">IFERROR((1+'US Inflation'!$C39)*(1+('Black Market End of Year'!GZ38-'Black Market End of Year'!GZ37)/'Black Market End of Year'!GZ37)-1,"Error")</f>
        <v>0.44394425701658125</v>
      </c>
      <c r="HA38" s="25">
        <f ca="1">IFERROR((1+'US Inflation'!$C39)*(1+('Black Market End of Year'!HA38-'Black Market End of Year'!HA37)/'Black Market End of Year'!HA37)-1,"Error")</f>
        <v>0.20419724475344414</v>
      </c>
      <c r="HB38" s="25">
        <f ca="1">IFERROR((1+'US Inflation'!$C39)*(1+('Black Market End of Year'!HB38-'Black Market End of Year'!HB37)/'Black Market End of Year'!HB37)-1,"Error")</f>
        <v>4.8470373085503171E-2</v>
      </c>
      <c r="HC38" s="25">
        <f ca="1">IFERROR((1+'US Inflation'!$C39)*(1+('Black Market End of Year'!HC38-'Black Market End of Year'!HC37)/'Black Market End of Year'!HC37)-1,"Error")</f>
        <v>0.12462340672074146</v>
      </c>
      <c r="HD38" s="25" t="str">
        <f ca="1">IFERROR((1+'US Inflation'!$C39)*(1+('Black Market End of Year'!HD38-'Black Market End of Year'!HD37)/'Black Market End of Year'!HD37)-1,"Error")</f>
        <v>Error</v>
      </c>
      <c r="HE38" s="25">
        <f ca="1">IFERROR((1+'US Inflation'!$C39)*(1+('Black Market End of Year'!HE38-'Black Market End of Year'!HE37)/'Black Market End of Year'!HE37)-1,"Error")</f>
        <v>0.30393712777879545</v>
      </c>
      <c r="HF38" s="25">
        <f ca="1">IFERROR((1+'US Inflation'!$C39)*(1+('Black Market End of Year'!HF38-'Black Market End of Year'!HF37)/'Black Market End of Year'!HF37)-1,"Error")</f>
        <v>4.393862943119875E-2</v>
      </c>
      <c r="HG38" s="25" t="str">
        <f ca="1">IFERROR((1+'US Inflation'!$C39)*(1+('Black Market End of Year'!HG38-'Black Market End of Year'!HG37)/'Black Market End of Year'!HG37)-1,"Error")</f>
        <v>Error</v>
      </c>
      <c r="HH38" s="25">
        <f ca="1">IFERROR((1+'US Inflation'!$C39)*(1+('Black Market End of Year'!HH38-'Black Market End of Year'!HH37)/'Black Market End of Year'!HH37)-1,"Error")</f>
        <v>0.32209214048827262</v>
      </c>
      <c r="HI38" s="25" t="str">
        <f ca="1">IFERROR((1+'US Inflation'!$C39)*(1+('Black Market End of Year'!HI38-'Black Market End of Year'!HI37)/'Black Market End of Year'!HI37)-1,"Error")</f>
        <v>Error</v>
      </c>
      <c r="HJ38" s="25" t="str">
        <f ca="1">IFERROR((1+'US Inflation'!$C39)*(1+('Black Market End of Year'!HJ38-'Black Market End of Year'!HJ37)/'Black Market End of Year'!HJ37)-1,"Error")</f>
        <v>Error</v>
      </c>
      <c r="HK38" s="25" t="str">
        <f ca="1">IFERROR((1+'US Inflation'!$C39)*(1+('Black Market End of Year'!HK38-'Black Market End of Year'!HK37)/'Black Market End of Year'!HK37)-1,"Error")</f>
        <v>Error</v>
      </c>
      <c r="HL38" s="25">
        <f ca="1">IFERROR((1+'US Inflation'!$C39)*(1+('Black Market End of Year'!HL38-'Black Market End of Year'!HL37)/'Black Market End of Year'!HL37)-1,"Error")</f>
        <v>8.9223638470451894E-2</v>
      </c>
      <c r="HM38" s="25">
        <f ca="1">IFERROR((1+'US Inflation'!$C39)*(1+('Black Market End of Year'!HM38-'Black Market End of Year'!HM37)/'Black Market End of Year'!HM37)-1,"Error")</f>
        <v>0.25750776597607383</v>
      </c>
      <c r="HN38" s="25">
        <f ca="1">IFERROR((1+'US Inflation'!$C39)*(1+('Black Market End of Year'!HN38-'Black Market End of Year'!HN37)/'Black Market End of Year'!HN37)-1,"Error")</f>
        <v>0.47284957403237193</v>
      </c>
      <c r="HO38" s="25" t="str">
        <f ca="1">IFERROR((1+'US Inflation'!$C39)*(1+('Black Market End of Year'!HO38-'Black Market End of Year'!HO37)/'Black Market End of Year'!HO37)-1,"Error")</f>
        <v>Error</v>
      </c>
      <c r="HP38" s="25" t="str">
        <f ca="1">IFERROR((1+'US Inflation'!$C39)*(1+('Black Market End of Year'!HP38-'Black Market End of Year'!HP37)/'Black Market End of Year'!HP37)-1,"Error")</f>
        <v>Error</v>
      </c>
      <c r="HQ38" s="25" t="str">
        <f ca="1">IFERROR((1+'US Inflation'!$C39)*(1+('Black Market End of Year'!HQ38-'Black Market End of Year'!HQ37)/'Black Market End of Year'!HQ37)-1,"Error")</f>
        <v>Error</v>
      </c>
      <c r="HR38" s="25">
        <f ca="1">IFERROR((1+'US Inflation'!$C39)*(1+('Black Market End of Year'!HR38-'Black Market End of Year'!HR37)/'Black Market End of Year'!HR37)-1,"Error")</f>
        <v>-3.0834495355186453E-3</v>
      </c>
      <c r="HS38" s="25" t="str">
        <f ca="1">IFERROR((1+'US Inflation'!$C39)*(1+('Black Market End of Year'!HS38-'Black Market End of Year'!HS37)/'Black Market End of Year'!HS37)-1,"Error")</f>
        <v>Error</v>
      </c>
      <c r="HT38" s="25">
        <f ca="1">IFERROR((1+'US Inflation'!$C39)*(1+('Black Market End of Year'!HT38-'Black Market End of Year'!HT37)/'Black Market End of Year'!HT37)-1,"Error")</f>
        <v>8.9223638470451894E-2</v>
      </c>
      <c r="HU38" s="25">
        <f ca="1">IFERROR((1+'US Inflation'!$C39)*(1+('Black Market End of Year'!HU38-'Black Market End of Year'!HU37)/'Black Market End of Year'!HU37)-1,"Error")</f>
        <v>0.28420811696207582</v>
      </c>
      <c r="HV38" s="25">
        <f ca="1">IFERROR((1+'US Inflation'!$C39)*(1+('Black Market End of Year'!HV38-'Black Market End of Year'!HV37)/'Black Market End of Year'!HV37)-1,"Error")</f>
        <v>8.9223638470451894E-2</v>
      </c>
      <c r="HW38" s="25">
        <f ca="1">IFERROR((1+'US Inflation'!$C39)*(1+('Black Market End of Year'!HW38-'Black Market End of Year'!HW37)/'Black Market End of Year'!HW37)-1,"Error")</f>
        <v>2.209319649064724</v>
      </c>
      <c r="HX38" s="25" t="str">
        <f ca="1">IFERROR((1+'US Inflation'!$C39)*(1+('Black Market End of Year'!HX38-'Black Market End of Year'!HX37)/'Black Market End of Year'!HX37)-1,"Error")</f>
        <v>Error</v>
      </c>
      <c r="HY38" s="25" t="str">
        <f ca="1">IFERROR((1+'US Inflation'!$C39)*(1+('Black Market End of Year'!HY38-'Black Market End of Year'!HY37)/'Black Market End of Year'!HY37)-1,"Error")</f>
        <v>Error</v>
      </c>
      <c r="HZ38" s="25" t="str">
        <f ca="1">IFERROR((1+'US Inflation'!$C39)*(1+('Black Market End of Year'!HZ38-'Black Market End of Year'!HZ37)/'Black Market End of Year'!HZ37)-1,"Error")</f>
        <v>Error</v>
      </c>
      <c r="IA38" s="25">
        <f ca="1">IFERROR((1+'US Inflation'!$C39)*(1+('Black Market End of Year'!IA38-'Black Market End of Year'!IA37)/'Black Market End of Year'!IA37)-1,"Error")</f>
        <v>0.17788137648548874</v>
      </c>
      <c r="IB38" s="25">
        <f ca="1">IFERROR((1+'US Inflation'!$C39)*(1+('Black Market End of Year'!IB38-'Black Market End of Year'!IB37)/'Black Market End of Year'!IB37)-1,"Error")</f>
        <v>1.1041820288633728</v>
      </c>
      <c r="IC38" s="25" t="str">
        <f ca="1">IFERROR((1+'US Inflation'!$C39)*(1+('Black Market End of Year'!IC38-'Black Market End of Year'!IC37)/'Black Market End of Year'!IC37)-1,"Error")</f>
        <v>Error</v>
      </c>
      <c r="ID38" s="25" t="str">
        <f ca="1">IFERROR((1+'US Inflation'!$C39)*(1+('Black Market End of Year'!ID38-'Black Market End of Year'!ID37)/'Black Market End of Year'!ID37)-1,"Error")</f>
        <v>Error</v>
      </c>
      <c r="IE38" s="25" t="str">
        <f ca="1">IFERROR((1+'US Inflation'!$C39)*(1+('Black Market End of Year'!IE38-'Black Market End of Year'!IE37)/'Black Market End of Year'!IE37)-1,"Error")</f>
        <v>Error</v>
      </c>
      <c r="IF38" s="25">
        <f ca="1">IFERROR((1+'US Inflation'!$C39)*(1+('Black Market End of Year'!IF38-'Black Market End of Year'!IF37)/'Black Market End of Year'!IF37)-1,"Error")</f>
        <v>0.2494035853043417</v>
      </c>
      <c r="IG38" s="25">
        <f ca="1">IFERROR((1+'US Inflation'!$C39)*(1+('Black Market End of Year'!IG38-'Black Market End of Year'!IG37)/'Black Market End of Year'!IG37)-1,"Error")</f>
        <v>0.20697754533212231</v>
      </c>
      <c r="IH38" s="25">
        <f ca="1">IFERROR((1+'US Inflation'!$C39)*(1+('Black Market End of Year'!IH38-'Black Market End of Year'!IH37)/'Black Market End of Year'!IH37)-1,"Error")</f>
        <v>0.37665765417793251</v>
      </c>
    </row>
    <row r="39" spans="1:242" x14ac:dyDescent="0.25">
      <c r="A39" t="str">
        <f t="shared" ca="1" si="4"/>
        <v>1983</v>
      </c>
      <c r="B39" s="25">
        <f ca="1">IFERROR((1+'US Inflation'!$C40)*(1+('Black Market End of Year'!B39-'Black Market End of Year'!B38)/'Black Market End of Year'!B38)-1,"Error")</f>
        <v>0.23750618505690224</v>
      </c>
      <c r="C39" s="25">
        <f ca="1">IFERROR((1+'US Inflation'!$C40)*(1+('Black Market End of Year'!C39-'Black Market End of Year'!C38)/'Black Market End of Year'!C38)-1,"Error")</f>
        <v>-0.37702127659574469</v>
      </c>
      <c r="D39" s="25">
        <f ca="1">IFERROR((1+'US Inflation'!$C40)*(1+('Black Market End of Year'!D39-'Black Market End of Year'!D38)/'Black Market End of Year'!D38)-1,"Error")</f>
        <v>0.29176470588235293</v>
      </c>
      <c r="E39" s="25">
        <f>IFERROR((1+'US Inflation'!$C40)*(1+('Black Market End of Year'!E39-'Black Market End of Year'!E38)/'Black Market End of Year'!E38)-1,"Error")</f>
        <v>3.8297872340425476E-2</v>
      </c>
      <c r="F39" s="25" t="str">
        <f ca="1">IFERROR((1+'US Inflation'!$C40)*(1+('Black Market End of Year'!F39-'Black Market End of Year'!F38)/'Black Market End of Year'!F38)-1,"Error")</f>
        <v>Error</v>
      </c>
      <c r="G39" s="25">
        <f ca="1">IFERROR((1+'US Inflation'!$C40)*(1+('Black Market End of Year'!G39-'Black Market End of Year'!G38)/'Black Market End of Year'!G38)-1,"Error")</f>
        <v>0.16808510638297869</v>
      </c>
      <c r="H39" s="25">
        <f ca="1">IFERROR((1+'US Inflation'!$C40)*(1+('Black Market End of Year'!H39-'Black Market End of Year'!H38)/'Black Market End of Year'!H38)-1,"Error")</f>
        <v>3.8297872340425476E-2</v>
      </c>
      <c r="I39" s="25">
        <f ca="1">IFERROR((1+'US Inflation'!$C40)*(1+('Black Market End of Year'!I39-'Black Market End of Year'!I38)/'Black Market End of Year'!I38)-1,"Error")</f>
        <v>3.8297872340425476E-2</v>
      </c>
      <c r="J39" s="25">
        <f ca="1">IFERROR((1+'US Inflation'!$C40)*(1+('Black Market End of Year'!J39-'Black Market End of Year'!J38)/'Black Market End of Year'!J38)-1,"Error")</f>
        <v>3.2349472273412632</v>
      </c>
      <c r="K39" s="25" t="str">
        <f ca="1">IFERROR((1+'US Inflation'!$C40)*(1+('Black Market End of Year'!K39-'Black Market End of Year'!K38)/'Black Market End of Year'!K38)-1,"Error")</f>
        <v>Error</v>
      </c>
      <c r="L39" s="25" t="str">
        <f ca="1">IFERROR((1+'US Inflation'!$C40)*(1+('Black Market End of Year'!L39-'Black Market End of Year'!L38)/'Black Market End of Year'!L38)-1,"Error")</f>
        <v>Error</v>
      </c>
      <c r="M39" s="25">
        <f ca="1">IFERROR((1+'US Inflation'!$C40)*(1+('Black Market End of Year'!M39-'Black Market End of Year'!M38)/'Black Market End of Year'!M38)-1,"Error")</f>
        <v>0.11905437352245851</v>
      </c>
      <c r="N39" s="25">
        <f ca="1">IFERROR((1+'US Inflation'!$C40)*(1+('Black Market End of Year'!N39-'Black Market End of Year'!N38)/'Black Market End of Year'!N38)-1,"Error")</f>
        <v>0.19994903809402476</v>
      </c>
      <c r="O39" s="25" t="str">
        <f ca="1">IFERROR((1+'US Inflation'!$C40)*(1+('Black Market End of Year'!O39-'Black Market End of Year'!O38)/'Black Market End of Year'!O38)-1,"Error")</f>
        <v>Error</v>
      </c>
      <c r="P39" s="25">
        <f ca="1">IFERROR((1+'US Inflation'!$C40)*(1+('Black Market End of Year'!P39-'Black Market End of Year'!P38)/'Black Market End of Year'!P38)-1,"Error")</f>
        <v>-3.2340425531915962E-3</v>
      </c>
      <c r="Q39" s="25">
        <f ca="1">IFERROR((1+'US Inflation'!$C40)*(1+('Black Market End of Year'!Q39-'Black Market End of Year'!Q38)/'Black Market End of Year'!Q38)-1,"Error")</f>
        <v>3.8297872340425476E-2</v>
      </c>
      <c r="R39" s="25">
        <f ca="1">IFERROR((1+'US Inflation'!$C40)*(1+('Black Market End of Year'!R39-'Black Market End of Year'!R38)/'Black Market End of Year'!R38)-1,"Error")</f>
        <v>8.4105131414267786E-2</v>
      </c>
      <c r="S39" s="25">
        <f ca="1">IFERROR((1+'US Inflation'!$C40)*(1+('Black Market End of Year'!S39-'Black Market End of Year'!S38)/'Black Market End of Year'!S38)-1,"Error")</f>
        <v>3.8297872340425476E-2</v>
      </c>
      <c r="T39" s="25" t="str">
        <f ca="1">IFERROR((1+'US Inflation'!$C40)*(1+('Black Market End of Year'!T39-'Black Market End of Year'!T38)/'Black Market End of Year'!T38)-1,"Error")</f>
        <v>Error</v>
      </c>
      <c r="U39" s="25">
        <f ca="1">IFERROR((1+'US Inflation'!$C40)*(1+('Black Market End of Year'!U39-'Black Market End of Year'!U38)/'Black Market End of Year'!U38)-1,"Error")</f>
        <v>0.21783687943262398</v>
      </c>
      <c r="V39" s="25">
        <f ca="1">IFERROR((1+'US Inflation'!$C40)*(1+('Black Market End of Year'!V39-'Black Market End of Year'!V38)/'Black Market End of Year'!V38)-1,"Error")</f>
        <v>0.18781276595744667</v>
      </c>
      <c r="W39" s="25">
        <f ca="1">IFERROR((1+'US Inflation'!$C40)*(1+('Black Market End of Year'!W39-'Black Market End of Year'!W38)/'Black Market End of Year'!W38)-1,"Error")</f>
        <v>0.32736943907156668</v>
      </c>
      <c r="X39" s="25" t="str">
        <f ca="1">IFERROR((1+'US Inflation'!$C40)*(1+('Black Market End of Year'!X39-'Black Market End of Year'!X38)/'Black Market End of Year'!X38)-1,"Error")</f>
        <v>Error</v>
      </c>
      <c r="Y39" s="25">
        <f ca="1">IFERROR((1+'US Inflation'!$C40)*(1+('Black Market End of Year'!Y39-'Black Market End of Year'!Y38)/'Black Market End of Year'!Y38)-1,"Error")</f>
        <v>0.27643958617997266</v>
      </c>
      <c r="Z39" s="25">
        <f ca="1">IFERROR((1+'US Inflation'!$C40)*(1+('Black Market End of Year'!Z39-'Black Market End of Year'!Z38)/'Black Market End of Year'!Z38)-1,"Error")</f>
        <v>4.9331306990881458</v>
      </c>
      <c r="AA39" s="25" t="str">
        <f ca="1">IFERROR((1+'US Inflation'!$C40)*(1+('Black Market End of Year'!AA39-'Black Market End of Year'!AA38)/'Black Market End of Year'!AA38)-1,"Error")</f>
        <v>Error</v>
      </c>
      <c r="AB39" s="25">
        <f ca="1">IFERROR((1+'US Inflation'!$C40)*(1+('Black Market End of Year'!AB39-'Black Market End of Year'!AB38)/'Black Market End of Year'!AB38)-1,"Error")</f>
        <v>0.44428692772350176</v>
      </c>
      <c r="AC39" s="25">
        <f ca="1">IFERROR((1+'US Inflation'!$C40)*(1+('Black Market End of Year'!AC39-'Black Market End of Year'!AC38)/'Black Market End of Year'!AC38)-1,"Error")</f>
        <v>2.2223037417461486</v>
      </c>
      <c r="AD39" s="25" t="str">
        <f ca="1">IFERROR((1+'US Inflation'!$C40)*(1+('Black Market End of Year'!AD39-'Black Market End of Year'!AD38)/'Black Market End of Year'!AD38)-1,"Error")</f>
        <v>Error</v>
      </c>
      <c r="AE39" s="25" t="str">
        <f ca="1">IFERROR((1+'US Inflation'!$C40)*(1+('Black Market End of Year'!AE39-'Black Market End of Year'!AE38)/'Black Market End of Year'!AE38)-1,"Error")</f>
        <v>Error</v>
      </c>
      <c r="AF39" s="25" t="str">
        <f ca="1">IFERROR((1+'US Inflation'!$C40)*(1+('Black Market End of Year'!AF39-'Black Market End of Year'!AF38)/'Black Market End of Year'!AF38)-1,"Error")</f>
        <v>Error</v>
      </c>
      <c r="AG39" s="25">
        <f ca="1">IFERROR((1+'US Inflation'!$C40)*(1+('Black Market End of Year'!AG39-'Black Market End of Year'!AG38)/'Black Market End of Year'!AG38)-1,"Error")</f>
        <v>0.26288267858333869</v>
      </c>
      <c r="AH39" s="25">
        <f ca="1">IFERROR((1+'US Inflation'!$C40)*(1+('Black Market End of Year'!AH39-'Black Market End of Year'!AH38)/'Black Market End of Year'!AH38)-1,"Error")</f>
        <v>0.32736943907156668</v>
      </c>
      <c r="AI39" s="25">
        <f ca="1">IFERROR((1+'US Inflation'!$C40)*(1+('Black Market End of Year'!AI39-'Black Market End of Year'!AI38)/'Black Market End of Year'!AI38)-1,"Error")</f>
        <v>0.12482269503546095</v>
      </c>
      <c r="AJ39" s="25">
        <f ca="1">IFERROR((1+'US Inflation'!$C40)*(1+('Black Market End of Year'!AJ39-'Black Market End of Year'!AJ38)/'Black Market End of Year'!AJ38)-1,"Error")</f>
        <v>1.1709864603481623</v>
      </c>
      <c r="AK39" s="25">
        <f ca="1">IFERROR((1+'US Inflation'!$C40)*(1+('Black Market End of Year'!AK39-'Black Market End of Year'!AK38)/'Black Market End of Year'!AK38)-1,"Error")</f>
        <v>0.32736943907156668</v>
      </c>
      <c r="AL39" s="25">
        <f ca="1">IFERROR((1+'US Inflation'!$C40)*(1+('Black Market End of Year'!AL39-'Black Market End of Year'!AL38)/'Black Market End of Year'!AL38)-1,"Error")</f>
        <v>5.0960041515308641E-2</v>
      </c>
      <c r="AM39" s="25" t="str">
        <f ca="1">IFERROR((1+'US Inflation'!$C40)*(1+('Black Market End of Year'!AM39-'Black Market End of Year'!AM38)/'Black Market End of Year'!AM38)-1,"Error")</f>
        <v>Error</v>
      </c>
      <c r="AN39" s="25" t="str">
        <f ca="1">IFERROR((1+'US Inflation'!$C40)*(1+('Black Market End of Year'!AN39-'Black Market End of Year'!AN38)/'Black Market End of Year'!AN38)-1,"Error")</f>
        <v>Error</v>
      </c>
      <c r="AO39" s="25">
        <f ca="1">IFERROR((1+'US Inflation'!$C40)*(1+('Black Market End of Year'!AO39-'Black Market End of Year'!AO38)/'Black Market End of Year'!AO38)-1,"Error")</f>
        <v>0.32736943907156668</v>
      </c>
      <c r="AP39" s="25">
        <f ca="1">IFERROR((1+'US Inflation'!$C40)*(1+('Black Market End of Year'!AP39-'Black Market End of Year'!AP38)/'Black Market End of Year'!AP38)-1,"Error")</f>
        <v>0.32736943907156668</v>
      </c>
      <c r="AQ39" s="25">
        <f ca="1">IFERROR((1+'US Inflation'!$C40)*(1+('Black Market End of Year'!AQ39-'Black Market End of Year'!AQ38)/'Black Market End of Year'!AQ38)-1,"Error")</f>
        <v>0.12573348264277717</v>
      </c>
      <c r="AR39" s="25">
        <f ca="1">IFERROR((1+'US Inflation'!$C40)*(1+('Black Market End of Year'!AR39-'Black Market End of Year'!AR38)/'Black Market End of Year'!AR38)-1,"Error")</f>
        <v>0.25784984534633026</v>
      </c>
      <c r="AS39" s="25" t="str">
        <f ca="1">IFERROR((1+'US Inflation'!$C40)*(1+('Black Market End of Year'!AS39-'Black Market End of Year'!AS38)/'Black Market End of Year'!AS38)-1,"Error")</f>
        <v>Error</v>
      </c>
      <c r="AT39" s="25" t="str">
        <f ca="1">IFERROR((1+'US Inflation'!$C40)*(1+('Black Market End of Year'!AT39-'Black Market End of Year'!AT38)/'Black Market End of Year'!AT38)-1,"Error")</f>
        <v>Error</v>
      </c>
      <c r="AU39" s="25">
        <f ca="1">IFERROR((1+'US Inflation'!$C40)*(1+('Black Market End of Year'!AU39-'Black Market End of Year'!AU38)/'Black Market End of Year'!AU38)-1,"Error")</f>
        <v>0.57585634525426266</v>
      </c>
      <c r="AV39" s="25">
        <f ca="1">IFERROR((1+'US Inflation'!$C40)*(1+('Black Market End of Year'!AV39-'Black Market End of Year'!AV38)/'Black Market End of Year'!AV38)-1,"Error")</f>
        <v>0.32736943907156668</v>
      </c>
      <c r="AW39" s="25">
        <f ca="1">IFERROR((1+'US Inflation'!$C40)*(1+('Black Market End of Year'!AW39-'Black Market End of Year'!AW38)/'Black Market End of Year'!AW38)-1,"Error")</f>
        <v>0.32736943907156668</v>
      </c>
      <c r="AX39" s="25">
        <f ca="1">IFERROR((1+'US Inflation'!$C40)*(1+('Black Market End of Year'!AX39-'Black Market End of Year'!AX38)/'Black Market End of Year'!AX38)-1,"Error")</f>
        <v>1.1376720901126403</v>
      </c>
      <c r="AY39" s="25">
        <f ca="1">IFERROR((1+'US Inflation'!$C40)*(1+('Black Market End of Year'!AY39-'Black Market End of Year'!AY38)/'Black Market End of Year'!AY38)-1,"Error")</f>
        <v>0.15011456628477893</v>
      </c>
      <c r="AZ39" s="25">
        <f ca="1">IFERROR((1+'US Inflation'!$C40)*(1+('Black Market End of Year'!AZ39-'Black Market End of Year'!AZ38)/'Black Market End of Year'!AZ38)-1,"Error")</f>
        <v>-0.25181476846057582</v>
      </c>
      <c r="BA39" s="25">
        <f ca="1">IFERROR((1+'US Inflation'!$C40)*(1+('Black Market End of Year'!BA39-'Black Market End of Year'!BA38)/'Black Market End of Year'!BA38)-1,"Error")</f>
        <v>0.32736943907156668</v>
      </c>
      <c r="BB39" s="25" t="str">
        <f ca="1">IFERROR((1+'US Inflation'!$C40)*(1+('Black Market End of Year'!BB39-'Black Market End of Year'!BB38)/'Black Market End of Year'!BB38)-1,"Error")</f>
        <v>Error</v>
      </c>
      <c r="BC39" s="25">
        <f ca="1">IFERROR((1+'US Inflation'!$C40)*(1+('Black Market End of Year'!BC39-'Black Market End of Year'!BC38)/'Black Market End of Year'!BC38)-1,"Error")</f>
        <v>1.0974244120940613E-2</v>
      </c>
      <c r="BD39" s="25">
        <f ca="1">IFERROR((1+'US Inflation'!$C40)*(1+('Black Market End of Year'!BD39-'Black Market End of Year'!BD38)/'Black Market End of Year'!BD38)-1,"Error")</f>
        <v>0.14399286533316369</v>
      </c>
      <c r="BE39" s="25" t="str">
        <f ca="1">IFERROR((1+'US Inflation'!$C40)*(1+('Black Market End of Year'!BE39-'Black Market End of Year'!BE38)/'Black Market End of Year'!BE38)-1,"Error")</f>
        <v>Error</v>
      </c>
      <c r="BF39" s="25">
        <f ca="1">IFERROR((1+'US Inflation'!$C40)*(1+('Black Market End of Year'!BF39-'Black Market End of Year'!BF38)/'Black Market End of Year'!BF38)-1,"Error")</f>
        <v>0.2279000925069381</v>
      </c>
      <c r="BG39" s="25">
        <f ca="1">IFERROR((1+'US Inflation'!$C40)*(1+('Black Market End of Year'!BG39-'Black Market End of Year'!BG38)/'Black Market End of Year'!BG38)-1,"Error")</f>
        <v>0.20442553191489377</v>
      </c>
      <c r="BH39" s="25">
        <f ca="1">IFERROR((1+'US Inflation'!$C40)*(1+('Black Market End of Year'!BH39-'Black Market End of Year'!BH38)/'Black Market End of Year'!BH38)-1,"Error")</f>
        <v>3.8297872340425476E-2</v>
      </c>
      <c r="BI39" s="25">
        <f ca="1">IFERROR((1+'US Inflation'!$C40)*(1+('Black Market End of Year'!BI39-'Black Market End of Year'!BI38)/'Black Market End of Year'!BI38)-1,"Error")</f>
        <v>3.8297872340425476E-2</v>
      </c>
      <c r="BJ39" s="25">
        <f ca="1">IFERROR((1+'US Inflation'!$C40)*(1+('Black Market End of Year'!BJ39-'Black Market End of Year'!BJ38)/'Black Market End of Year'!BJ38)-1,"Error")</f>
        <v>0.12991239048811032</v>
      </c>
      <c r="BK39" s="25">
        <f ca="1">IFERROR((1+'US Inflation'!$C40)*(1+('Black Market End of Year'!BK39-'Black Market End of Year'!BK38)/'Black Market End of Year'!BK38)-1,"Error")</f>
        <v>0.4136824877250409</v>
      </c>
      <c r="BL39" s="25">
        <f ca="1">IFERROR((1+'US Inflation'!$C40)*(1+('Black Market End of Year'!BL39-'Black Market End of Year'!BL38)/'Black Market End of Year'!BL38)-1,"Error")</f>
        <v>0.12281048985650678</v>
      </c>
      <c r="BM39" s="25">
        <f ca="1">IFERROR((1+'US Inflation'!$C40)*(1+('Black Market End of Year'!BM39-'Black Market End of Year'!BM38)/'Black Market End of Year'!BM38)-1,"Error")</f>
        <v>7.7596996245308247E-3</v>
      </c>
      <c r="BN39" s="25" t="str">
        <f ca="1">IFERROR((1+'US Inflation'!$C40)*(1+('Black Market End of Year'!BN39-'Black Market End of Year'!BN38)/'Black Market End of Year'!BN38)-1,"Error")</f>
        <v>Error</v>
      </c>
      <c r="BO39" s="25" t="str">
        <f ca="1">IFERROR((1+'US Inflation'!$C40)*(1+('Black Market End of Year'!BO39-'Black Market End of Year'!BO38)/'Black Market End of Year'!BO38)-1,"Error")</f>
        <v>Error</v>
      </c>
      <c r="BP39" s="25" t="str">
        <f ca="1">IFERROR((1+'US Inflation'!$C40)*(1+('Black Market End of Year'!BP39-'Black Market End of Year'!BP38)/'Black Market End of Year'!BP38)-1,"Error")</f>
        <v>Error</v>
      </c>
      <c r="BQ39" s="25">
        <f ca="1">IFERROR((1+'US Inflation'!$C40)*(1+('Black Market End of Year'!BQ39-'Black Market End of Year'!BQ38)/'Black Market End of Year'!BQ38)-1,"Error")</f>
        <v>0.12991239048811032</v>
      </c>
      <c r="BR39" s="25" t="str">
        <f ca="1">IFERROR((1+'US Inflation'!$C40)*(1+('Black Market End of Year'!BR39-'Black Market End of Year'!BR38)/'Black Market End of Year'!BR38)-1,"Error")</f>
        <v>Error</v>
      </c>
      <c r="BS39" s="25" t="str">
        <f ca="1">IFERROR((1+'US Inflation'!$C40)*(1+('Black Market End of Year'!BS39-'Black Market End of Year'!BS38)/'Black Market End of Year'!BS38)-1,"Error")</f>
        <v>Error</v>
      </c>
      <c r="BT39" s="25" t="str">
        <f ca="1">IFERROR((1+'US Inflation'!$C40)*(1+('Black Market End of Year'!BT39-'Black Market End of Year'!BT38)/'Black Market End of Year'!BT38)-1,"Error")</f>
        <v>Error</v>
      </c>
      <c r="BU39" s="25">
        <f ca="1">IFERROR((1+'US Inflation'!$C40)*(1+('Black Market End of Year'!BU39-'Black Market End of Year'!BU38)/'Black Market End of Year'!BU38)-1,"Error")</f>
        <v>0.10601295097132257</v>
      </c>
      <c r="BV39" s="25">
        <f ca="1">IFERROR((1+'US Inflation'!$C40)*(1+('Black Market End of Year'!BV39-'Black Market End of Year'!BV38)/'Black Market End of Year'!BV38)-1,"Error")</f>
        <v>0.14405043341213553</v>
      </c>
      <c r="BW39" s="25">
        <f ca="1">IFERROR((1+'US Inflation'!$C40)*(1+('Black Market End of Year'!BW39-'Black Market End of Year'!BW38)/'Black Market End of Year'!BW38)-1,"Error")</f>
        <v>0.41449275362318838</v>
      </c>
      <c r="BX39" s="25" t="str">
        <f ca="1">IFERROR((1+'US Inflation'!$C40)*(1+('Black Market End of Year'!BX39-'Black Market End of Year'!BX38)/'Black Market End of Year'!BX38)-1,"Error")</f>
        <v>Error</v>
      </c>
      <c r="BY39" s="25" t="str">
        <f ca="1">IFERROR((1+'US Inflation'!$C40)*(1+('Black Market End of Year'!BY39-'Black Market End of Year'!BY38)/'Black Market End of Year'!BY38)-1,"Error")</f>
        <v>Error</v>
      </c>
      <c r="BZ39" s="25">
        <f ca="1">IFERROR((1+'US Inflation'!$C40)*(1+('Black Market End of Year'!BZ39-'Black Market End of Year'!BZ38)/'Black Market End of Year'!BZ38)-1,"Error")</f>
        <v>0.32736943907156668</v>
      </c>
      <c r="CA39" s="25">
        <f ca="1">IFERROR((1+'US Inflation'!$C40)*(1+('Black Market End of Year'!CA39-'Black Market End of Year'!CA38)/'Black Market End of Year'!CA38)-1,"Error")</f>
        <v>0.30528875379939202</v>
      </c>
      <c r="CB39" s="25" t="str">
        <f ca="1">IFERROR((1+'US Inflation'!$C40)*(1+('Black Market End of Year'!CB39-'Black Market End of Year'!CB38)/'Black Market End of Year'!CB38)-1,"Error")</f>
        <v>Error</v>
      </c>
      <c r="CC39" s="25">
        <f ca="1">IFERROR((1+'US Inflation'!$C40)*(1+('Black Market End of Year'!CC39-'Black Market End of Year'!CC38)/'Black Market End of Year'!CC38)-1,"Error")</f>
        <v>0.19098873591989962</v>
      </c>
      <c r="CD39" s="25">
        <f ca="1">IFERROR((1+'US Inflation'!$C40)*(1+('Black Market End of Year'!CD39-'Black Market End of Year'!CD38)/'Black Market End of Year'!CD38)-1,"Error")</f>
        <v>-0.160709219858156</v>
      </c>
      <c r="CE39" s="25" t="str">
        <f ca="1">IFERROR((1+'US Inflation'!$C40)*(1+('Black Market End of Year'!CE39-'Black Market End of Year'!CE38)/'Black Market End of Year'!CE38)-1,"Error")</f>
        <v>Error</v>
      </c>
      <c r="CF39" s="25">
        <f ca="1">IFERROR((1+'US Inflation'!$C40)*(1+('Black Market End of Year'!CF39-'Black Market End of Year'!CF38)/'Black Market End of Year'!CF38)-1,"Error")</f>
        <v>0.40475594493116396</v>
      </c>
      <c r="CG39" s="25" t="str">
        <f ca="1">IFERROR((1+'US Inflation'!$C40)*(1+('Black Market End of Year'!CG39-'Black Market End of Year'!CG38)/'Black Market End of Year'!CG38)-1,"Error")</f>
        <v>Error</v>
      </c>
      <c r="CH39" s="25">
        <f ca="1">IFERROR((1+'US Inflation'!$C40)*(1+('Black Market End of Year'!CH39-'Black Market End of Year'!CH38)/'Black Market End of Year'!CH38)-1,"Error")</f>
        <v>3.8297872340425476E-2</v>
      </c>
      <c r="CI39" s="25" t="str">
        <f ca="1">IFERROR((1+'US Inflation'!$C40)*(1+('Black Market End of Year'!CI39-'Black Market End of Year'!CI38)/'Black Market End of Year'!CI38)-1,"Error")</f>
        <v>Error</v>
      </c>
      <c r="CJ39" s="25" t="str">
        <f ca="1">IFERROR((1+'US Inflation'!$C40)*(1+('Black Market End of Year'!CJ39-'Black Market End of Year'!CJ38)/'Black Market End of Year'!CJ38)-1,"Error")</f>
        <v>Error</v>
      </c>
      <c r="CK39" s="25">
        <f ca="1">IFERROR((1+'US Inflation'!$C40)*(1+('Black Market End of Year'!CK39-'Black Market End of Year'!CK38)/'Black Market End of Year'!CK38)-1,"Error")</f>
        <v>0.41208510638297846</v>
      </c>
      <c r="CL39" s="25" t="str">
        <f ca="1">IFERROR((1+'US Inflation'!$C40)*(1+('Black Market End of Year'!CL39-'Black Market End of Year'!CL38)/'Black Market End of Year'!CL38)-1,"Error")</f>
        <v>Error</v>
      </c>
      <c r="CM39" s="25">
        <f ca="1">IFERROR((1+'US Inflation'!$C40)*(1+('Black Market End of Year'!CM39-'Black Market End of Year'!CM38)/'Black Market End of Year'!CM38)-1,"Error")</f>
        <v>0.51418439716312037</v>
      </c>
      <c r="CN39" s="25" t="str">
        <f ca="1">IFERROR((1+'US Inflation'!$C40)*(1+('Black Market End of Year'!CN39-'Black Market End of Year'!CN38)/'Black Market End of Year'!CN38)-1,"Error")</f>
        <v>Error</v>
      </c>
      <c r="CO39" s="25">
        <f ca="1">IFERROR((1+'US Inflation'!$C40)*(1+('Black Market End of Year'!CO39-'Black Market End of Year'!CO38)/'Black Market End of Year'!CO38)-1,"Error")</f>
        <v>0.26201951334195361</v>
      </c>
      <c r="CP39" s="25">
        <f ca="1">IFERROR((1+'US Inflation'!$C40)*(1+('Black Market End of Year'!CP39-'Black Market End of Year'!CP38)/'Black Market End of Year'!CP38)-1,"Error")</f>
        <v>-5.3072340425531883E-2</v>
      </c>
      <c r="CQ39" s="25">
        <f ca="1">IFERROR((1+'US Inflation'!$C40)*(1+('Black Market End of Year'!CQ39-'Black Market End of Year'!CQ38)/'Black Market End of Year'!CQ38)-1,"Error")</f>
        <v>-1.0156028368794479E-2</v>
      </c>
      <c r="CR39" s="25">
        <f ca="1">IFERROR((1+'US Inflation'!$C40)*(1+('Black Market End of Year'!CR39-'Black Market End of Year'!CR38)/'Black Market End of Year'!CR38)-1,"Error")</f>
        <v>0.24659837142106644</v>
      </c>
      <c r="CS39" s="25">
        <f ca="1">IFERROR((1+'US Inflation'!$C40)*(1+('Black Market End of Year'!CS39-'Black Market End of Year'!CS38)/'Black Market End of Year'!CS38)-1,"Error")</f>
        <v>0.18971631205673756</v>
      </c>
      <c r="CT39" s="25">
        <f ca="1">IFERROR((1+'US Inflation'!$C40)*(1+('Black Market End of Year'!CT39-'Black Market End of Year'!CT38)/'Black Market End of Year'!CT38)-1,"Error")</f>
        <v>0.53045106382978702</v>
      </c>
      <c r="CU39" s="25">
        <f ca="1">IFERROR((1+'US Inflation'!$C40)*(1+('Black Market End of Year'!CU39-'Black Market End of Year'!CU38)/'Black Market End of Year'!CU38)-1,"Error")</f>
        <v>0.27643958617997266</v>
      </c>
      <c r="CV39" s="25">
        <f ca="1">IFERROR((1+'US Inflation'!$C40)*(1+('Black Market End of Year'!CV39-'Black Market End of Year'!CV38)/'Black Market End of Year'!CV38)-1,"Error")</f>
        <v>0.4851979608657162</v>
      </c>
      <c r="CW39" s="25">
        <f ca="1">IFERROR((1+'US Inflation'!$C40)*(1+('Black Market End of Year'!CW39-'Black Market End of Year'!CW38)/'Black Market End of Year'!CW38)-1,"Error")</f>
        <v>-3.957446808510634E-2</v>
      </c>
      <c r="CX39" s="25">
        <f ca="1">IFERROR((1+'US Inflation'!$C40)*(1+('Black Market End of Year'!CX39-'Black Market End of Year'!CX38)/'Black Market End of Year'!CX38)-1,"Error")</f>
        <v>0.9900709219858157</v>
      </c>
      <c r="CY39" s="25">
        <f ca="1">IFERROR((1+'US Inflation'!$C40)*(1+('Black Market End of Year'!CY39-'Black Market End of Year'!CY38)/'Black Market End of Year'!CY38)-1,"Error")</f>
        <v>0.26691391762639083</v>
      </c>
      <c r="CZ39" s="25" t="str">
        <f ca="1">IFERROR((1+'US Inflation'!$C40)*(1+('Black Market End of Year'!CZ39-'Black Market End of Year'!CZ38)/'Black Market End of Year'!CZ38)-1,"Error")</f>
        <v>Error</v>
      </c>
      <c r="DA39" s="25">
        <f ca="1">IFERROR((1+'US Inflation'!$C40)*(1+('Black Market End of Year'!DA39-'Black Market End of Year'!DA38)/'Black Market End of Year'!DA38)-1,"Error")</f>
        <v>2.3897371714643301</v>
      </c>
      <c r="DB39" s="25">
        <f ca="1">IFERROR((1+'US Inflation'!$C40)*(1+('Black Market End of Year'!DB39-'Black Market End of Year'!DB38)/'Black Market End of Year'!DB38)-1,"Error")</f>
        <v>0.25630347542969645</v>
      </c>
      <c r="DC39" s="25">
        <f ca="1">IFERROR((1+'US Inflation'!$C40)*(1+('Black Market End of Year'!DC39-'Black Market End of Year'!DC38)/'Black Market End of Year'!DC38)-1,"Error")</f>
        <v>0.26079027355623086</v>
      </c>
      <c r="DD39" s="25">
        <f ca="1">IFERROR((1+'US Inflation'!$C40)*(1+('Black Market End of Year'!DD39-'Black Market End of Year'!DD38)/'Black Market End of Year'!DD38)-1,"Error")</f>
        <v>2.5043005885015734E-2</v>
      </c>
      <c r="DE39" s="25" t="str">
        <f ca="1">IFERROR((1+'US Inflation'!$C40)*(1+('Black Market End of Year'!DE39-'Black Market End of Year'!DE38)/'Black Market End of Year'!DE38)-1,"Error")</f>
        <v>Error</v>
      </c>
      <c r="DF39" s="25">
        <f ca="1">IFERROR((1+'US Inflation'!$C40)*(1+('Black Market End of Year'!DF39-'Black Market End of Year'!DF38)/'Black Market End of Year'!DF38)-1,"Error")</f>
        <v>7.7185433102239243E-2</v>
      </c>
      <c r="DG39" s="25" t="str">
        <f ca="1">IFERROR((1+'US Inflation'!$C40)*(1+('Black Market End of Year'!DG39-'Black Market End of Year'!DG38)/'Black Market End of Year'!DG38)-1,"Error")</f>
        <v>Error</v>
      </c>
      <c r="DH39" s="25">
        <f ca="1">IFERROR((1+'US Inflation'!$C40)*(1+('Black Market End of Year'!DH39-'Black Market End of Year'!DH38)/'Black Market End of Year'!DH38)-1,"Error")</f>
        <v>1.941972920696311E-2</v>
      </c>
      <c r="DI39" s="25" t="str">
        <f ca="1">IFERROR((1+'US Inflation'!$C40)*(1+('Black Market End of Year'!DI39-'Black Market End of Year'!DI38)/'Black Market End of Year'!DI38)-1,"Error")</f>
        <v>Error</v>
      </c>
      <c r="DJ39" s="25" t="str">
        <f ca="1">IFERROR((1+'US Inflation'!$C40)*(1+('Black Market End of Year'!DJ39-'Black Market End of Year'!DJ38)/'Black Market End of Year'!DJ38)-1,"Error")</f>
        <v>Error</v>
      </c>
      <c r="DK39" s="25">
        <f ca="1">IFERROR((1+'US Inflation'!$C40)*(1+('Black Market End of Year'!DK39-'Black Market End of Year'!DK38)/'Black Market End of Year'!DK38)-1,"Error")</f>
        <v>0.14478996181123849</v>
      </c>
      <c r="DL39" s="25" t="str">
        <f ca="1">IFERROR((1+'US Inflation'!$C40)*(1+('Black Market End of Year'!DL39-'Black Market End of Year'!DL38)/'Black Market End of Year'!DL38)-1,"Error")</f>
        <v>Error</v>
      </c>
      <c r="DM39" s="25">
        <f ca="1">IFERROR((1+'US Inflation'!$C40)*(1+('Black Market End of Year'!DM39-'Black Market End of Year'!DM38)/'Black Market End of Year'!DM38)-1,"Error")</f>
        <v>5.66207759699624E-2</v>
      </c>
      <c r="DN39" s="25" t="str">
        <f ca="1">IFERROR((1+'US Inflation'!$C40)*(1+('Black Market End of Year'!DN39-'Black Market End of Year'!DN38)/'Black Market End of Year'!DN38)-1,"Error")</f>
        <v>Error</v>
      </c>
      <c r="DO39" s="25">
        <f ca="1">IFERROR((1+'US Inflation'!$C40)*(1+('Black Market End of Year'!DO39-'Black Market End of Year'!DO38)/'Black Market End of Year'!DO38)-1,"Error")</f>
        <v>0.76269173676397806</v>
      </c>
      <c r="DP39" s="25" t="str">
        <f ca="1">IFERROR((1+'US Inflation'!$C40)*(1+('Black Market End of Year'!DP39-'Black Market End of Year'!DP38)/'Black Market End of Year'!DP38)-1,"Error")</f>
        <v>Error</v>
      </c>
      <c r="DQ39" s="25">
        <f ca="1">IFERROR((1+'US Inflation'!$C40)*(1+('Black Market End of Year'!DQ39-'Black Market End of Year'!DQ38)/'Black Market End of Year'!DQ38)-1,"Error")</f>
        <v>0.50158038755793788</v>
      </c>
      <c r="DR39" s="25">
        <f ca="1">IFERROR((1+'US Inflation'!$C40)*(1+('Black Market End of Year'!DR39-'Black Market End of Year'!DR38)/'Black Market End of Year'!DR38)-1,"Error")</f>
        <v>6.4583894424993016E-2</v>
      </c>
      <c r="DS39" s="25">
        <f ca="1">IFERROR((1+'US Inflation'!$C40)*(1+('Black Market End of Year'!DS39-'Black Market End of Year'!DS38)/'Black Market End of Year'!DS38)-1,"Error")</f>
        <v>3.8297872340425476E-2</v>
      </c>
      <c r="DT39" s="25">
        <f ca="1">IFERROR((1+'US Inflation'!$C40)*(1+('Black Market End of Year'!DT39-'Black Market End of Year'!DT38)/'Black Market End of Year'!DT38)-1,"Error")</f>
        <v>1.5602836879432536E-2</v>
      </c>
      <c r="DU39" s="25" t="str">
        <f ca="1">IFERROR((1+'US Inflation'!$C40)*(1+('Black Market End of Year'!DU39-'Black Market End of Year'!DU38)/'Black Market End of Year'!DU38)-1,"Error")</f>
        <v>Error</v>
      </c>
      <c r="DV39" s="25" t="str">
        <f ca="1">IFERROR((1+'US Inflation'!$C40)*(1+('Black Market End of Year'!DV39-'Black Market End of Year'!DV38)/'Black Market End of Year'!DV38)-1,"Error")</f>
        <v>Error</v>
      </c>
      <c r="DW39" s="25">
        <f ca="1">IFERROR((1+'US Inflation'!$C40)*(1+('Black Market End of Year'!DW39-'Black Market End of Year'!DW38)/'Black Market End of Year'!DW38)-1,"Error")</f>
        <v>0.21783687943262398</v>
      </c>
      <c r="DX39" s="25" t="str">
        <f ca="1">IFERROR((1+'US Inflation'!$C40)*(1+('Black Market End of Year'!DX39-'Black Market End of Year'!DX38)/'Black Market End of Year'!DX38)-1,"Error")</f>
        <v>Error</v>
      </c>
      <c r="DY39" s="25" t="str">
        <f ca="1">IFERROR((1+'US Inflation'!$C40)*(1+('Black Market End of Year'!DY39-'Black Market End of Year'!DY38)/'Black Market End of Year'!DY38)-1,"Error")</f>
        <v>Error</v>
      </c>
      <c r="DZ39" s="25">
        <f ca="1">IFERROR((1+'US Inflation'!$C40)*(1+('Black Market End of Year'!DZ39-'Black Market End of Year'!DZ38)/'Black Market End of Year'!DZ38)-1,"Error")</f>
        <v>0.31122188449848021</v>
      </c>
      <c r="EA39" s="25">
        <f ca="1">IFERROR((1+'US Inflation'!$C40)*(1+('Black Market End of Year'!EA39-'Black Market End of Year'!EA38)/'Black Market End of Year'!EA38)-1,"Error")</f>
        <v>0.31950354609929077</v>
      </c>
      <c r="EB39" s="25">
        <f ca="1">IFERROR((1+'US Inflation'!$C40)*(1+('Black Market End of Year'!EB39-'Black Market End of Year'!EB38)/'Black Market End of Year'!EB38)-1,"Error")</f>
        <v>4.2735042735042805E-2</v>
      </c>
      <c r="EC39" s="25" t="str">
        <f ca="1">IFERROR((1+'US Inflation'!$C40)*(1+('Black Market End of Year'!EC39-'Black Market End of Year'!EC38)/'Black Market End of Year'!EC38)-1,"Error")</f>
        <v>Error</v>
      </c>
      <c r="ED39" s="25">
        <f ca="1">IFERROR((1+'US Inflation'!$C40)*(1+('Black Market End of Year'!ED39-'Black Market End of Year'!ED38)/'Black Market End of Year'!ED38)-1,"Error")</f>
        <v>0.23211347517730507</v>
      </c>
      <c r="EE39" s="25">
        <f ca="1">IFERROR((1+'US Inflation'!$C40)*(1+('Black Market End of Year'!EE39-'Black Market End of Year'!EE38)/'Black Market End of Year'!EE38)-1,"Error")</f>
        <v>0.20966742408593242</v>
      </c>
      <c r="EF39" s="25" t="str">
        <f ca="1">IFERROR((1+'US Inflation'!$C40)*(1+('Black Market End of Year'!EF39-'Black Market End of Year'!EF38)/'Black Market End of Year'!EF38)-1,"Error")</f>
        <v>Error</v>
      </c>
      <c r="EG39" s="25" t="str">
        <f ca="1">IFERROR((1+'US Inflation'!$C40)*(1+('Black Market End of Year'!EG39-'Black Market End of Year'!EG38)/'Black Market End of Year'!EG38)-1,"Error")</f>
        <v>Error</v>
      </c>
      <c r="EH39" s="25">
        <f ca="1">IFERROR((1+'US Inflation'!$C40)*(1+('Black Market End of Year'!EH39-'Black Market End of Year'!EH38)/'Black Market End of Year'!EH38)-1,"Error")</f>
        <v>1.5438297872340425</v>
      </c>
      <c r="EI39" s="25">
        <f ca="1">IFERROR((1+'US Inflation'!$C40)*(1+('Black Market End of Year'!EI39-'Black Market End of Year'!EI38)/'Black Market End of Year'!EI38)-1,"Error")</f>
        <v>0.19953942428035032</v>
      </c>
      <c r="EJ39" s="25" t="str">
        <f ca="1">IFERROR((1+'US Inflation'!$C40)*(1+('Black Market End of Year'!EJ39-'Black Market End of Year'!EJ38)/'Black Market End of Year'!EJ38)-1,"Error")</f>
        <v>Error</v>
      </c>
      <c r="EK39" s="25">
        <f ca="1">IFERROR((1+'US Inflation'!$C40)*(1+('Black Market End of Year'!EK39-'Black Market End of Year'!EK38)/'Black Market End of Year'!EK38)-1,"Error")</f>
        <v>0.12265957446808495</v>
      </c>
      <c r="EL39" s="25" t="str">
        <f ca="1">IFERROR((1+'US Inflation'!$C40)*(1+('Black Market End of Year'!EL39-'Black Market End of Year'!EL38)/'Black Market End of Year'!EL38)-1,"Error")</f>
        <v>Error</v>
      </c>
      <c r="EM39" s="25" t="str">
        <f ca="1">IFERROR((1+'US Inflation'!$C40)*(1+('Black Market End of Year'!EM39-'Black Market End of Year'!EM38)/'Black Market End of Year'!EM38)-1,"Error")</f>
        <v>Error</v>
      </c>
      <c r="EN39" s="25" t="str">
        <f ca="1">IFERROR((1+'US Inflation'!$C40)*(1+('Black Market End of Year'!EN39-'Black Market End of Year'!EN38)/'Black Market End of Year'!EN38)-1,"Error")</f>
        <v>Error</v>
      </c>
      <c r="EO39" s="25">
        <f ca="1">IFERROR((1+'US Inflation'!$C40)*(1+('Black Market End of Year'!EO39-'Black Market End of Year'!EO38)/'Black Market End of Year'!EO38)-1,"Error")</f>
        <v>3.8297872340425476E-2</v>
      </c>
      <c r="EP39" s="25" t="str">
        <f ca="1">IFERROR((1+'US Inflation'!$C40)*(1+('Black Market End of Year'!EP39-'Black Market End of Year'!EP38)/'Black Market End of Year'!EP38)-1,"Error")</f>
        <v>Error</v>
      </c>
      <c r="EQ39" s="25">
        <f ca="1">IFERROR((1+'US Inflation'!$C40)*(1+('Black Market End of Year'!EQ39-'Black Market End of Year'!EQ38)/'Black Market End of Year'!EQ38)-1,"Error")</f>
        <v>3.8297872340425476E-2</v>
      </c>
      <c r="ER39" s="25">
        <f ca="1">IFERROR((1+'US Inflation'!$C40)*(1+('Black Market End of Year'!ER39-'Black Market End of Year'!ER38)/'Black Market End of Year'!ER38)-1,"Error")</f>
        <v>0.37653127014829124</v>
      </c>
      <c r="ES39" s="25">
        <f ca="1">IFERROR((1+'US Inflation'!$C40)*(1+('Black Market End of Year'!ES39-'Black Market End of Year'!ES38)/'Black Market End of Year'!ES38)-1,"Error")</f>
        <v>0.6612765957446809</v>
      </c>
      <c r="ET39" s="25">
        <f ca="1">IFERROR((1+'US Inflation'!$C40)*(1+('Black Market End of Year'!ET39-'Black Market End of Year'!ET38)/'Black Market End of Year'!ET38)-1,"Error")</f>
        <v>0.1956157317859446</v>
      </c>
      <c r="EU39" s="25" t="str">
        <f ca="1">IFERROR((1+'US Inflation'!$C40)*(1+('Black Market End of Year'!EU39-'Black Market End of Year'!EU38)/'Black Market End of Year'!EU38)-1,"Error")</f>
        <v>Error</v>
      </c>
      <c r="EV39" s="25" t="str">
        <f ca="1">IFERROR((1+'US Inflation'!$C40)*(1+('Black Market End of Year'!EV39-'Black Market End of Year'!EV38)/'Black Market End of Year'!EV38)-1,"Error")</f>
        <v>Error</v>
      </c>
      <c r="EW39" s="25">
        <f ca="1">IFERROR((1+'US Inflation'!$C40)*(1+('Black Market End of Year'!EW39-'Black Market End of Year'!EW38)/'Black Market End of Year'!EW38)-1,"Error")</f>
        <v>-8.8323819408406945E-2</v>
      </c>
      <c r="EX39" s="25">
        <f ca="1">IFERROR((1+'US Inflation'!$C40)*(1+('Black Market End of Year'!EX39-'Black Market End of Year'!EX38)/'Black Market End of Year'!EX38)-1,"Error")</f>
        <v>0.22059444534675965</v>
      </c>
      <c r="EY39" s="25" t="str">
        <f ca="1">IFERROR((1+'US Inflation'!$C40)*(1+('Black Market End of Year'!EY39-'Black Market End of Year'!EY38)/'Black Market End of Year'!EY38)-1,"Error")</f>
        <v>Error</v>
      </c>
      <c r="EZ39" s="25" t="str">
        <f ca="1">IFERROR((1+'US Inflation'!$C40)*(1+('Black Market End of Year'!EZ39-'Black Market End of Year'!EZ38)/'Black Market End of Year'!EZ38)-1,"Error")</f>
        <v>Error</v>
      </c>
      <c r="FA39" s="25">
        <f ca="1">IFERROR((1+'US Inflation'!$C40)*(1+('Black Market End of Year'!FA39-'Black Market End of Year'!FA38)/'Black Market End of Year'!FA38)-1,"Error")</f>
        <v>0.15011456628477893</v>
      </c>
      <c r="FB39" s="25">
        <f ca="1">IFERROR((1+'US Inflation'!$C40)*(1+('Black Market End of Year'!FB39-'Black Market End of Year'!FB38)/'Black Market End of Year'!FB38)-1,"Error")</f>
        <v>1.6658999424956868</v>
      </c>
      <c r="FC39" s="25">
        <f ca="1">IFERROR((1+'US Inflation'!$C40)*(1+('Black Market End of Year'!FC39-'Black Market End of Year'!FC38)/'Black Market End of Year'!FC38)-1,"Error")</f>
        <v>0.32736943907156668</v>
      </c>
      <c r="FD39" s="25">
        <f ca="1">IFERROR((1+'US Inflation'!$C40)*(1+('Black Market End of Year'!FD39-'Black Market End of Year'!FD38)/'Black Market End of Year'!FD38)-1,"Error")</f>
        <v>2.5042553191489363</v>
      </c>
      <c r="FE39" s="25" t="str">
        <f ca="1">IFERROR((1+'US Inflation'!$C40)*(1+('Black Market End of Year'!FE39-'Black Market End of Year'!FE38)/'Black Market End of Year'!FE38)-1,"Error")</f>
        <v>Error</v>
      </c>
      <c r="FF39" s="25" t="str">
        <f ca="1">IFERROR((1+'US Inflation'!$C40)*(1+('Black Market End of Year'!FF39-'Black Market End of Year'!FF38)/'Black Market End of Year'!FF38)-1,"Error")</f>
        <v>Error</v>
      </c>
      <c r="FG39" s="25" t="str">
        <f ca="1">IFERROR((1+'US Inflation'!$C40)*(1+('Black Market End of Year'!FG39-'Black Market End of Year'!FG38)/'Black Market End of Year'!FG38)-1,"Error")</f>
        <v>Error</v>
      </c>
      <c r="FH39" s="25">
        <f ca="1">IFERROR((1+'US Inflation'!$C40)*(1+('Black Market End of Year'!FH39-'Black Market End of Year'!FH38)/'Black Market End of Year'!FH38)-1,"Error")</f>
        <v>0.14721023657193877</v>
      </c>
      <c r="FI39" s="25" t="str">
        <f ca="1">IFERROR((1+'US Inflation'!$C40)*(1+('Black Market End of Year'!FI39-'Black Market End of Year'!FI38)/'Black Market End of Year'!FI38)-1,"Error")</f>
        <v>Error</v>
      </c>
      <c r="FJ39" s="25">
        <f ca="1">IFERROR((1+'US Inflation'!$C40)*(1+('Black Market End of Year'!FJ39-'Black Market End of Year'!FJ38)/'Black Market End of Year'!FJ38)-1,"Error")</f>
        <v>0.13563829787234027</v>
      </c>
      <c r="FK39" s="25" t="str">
        <f ca="1">IFERROR((1+'US Inflation'!$C40)*(1+('Black Market End of Year'!FK39-'Black Market End of Year'!FK38)/'Black Market End of Year'!FK38)-1,"Error")</f>
        <v>Error</v>
      </c>
      <c r="FL39" s="25" t="str">
        <f ca="1">IFERROR((1+'US Inflation'!$C40)*(1+('Black Market End of Year'!FL39-'Black Market End of Year'!FL38)/'Black Market End of Year'!FL38)-1,"Error")</f>
        <v>Error</v>
      </c>
      <c r="FM39" s="25">
        <f ca="1">IFERROR((1+'US Inflation'!$C40)*(1+('Black Market End of Year'!FM39-'Black Market End of Year'!FM38)/'Black Market End of Year'!FM38)-1,"Error")</f>
        <v>7.179135209334242E-2</v>
      </c>
      <c r="FN39" s="25">
        <f ca="1">IFERROR((1+'US Inflation'!$C40)*(1+('Black Market End of Year'!FN39-'Black Market End of Year'!FN38)/'Black Market End of Year'!FN38)-1,"Error")</f>
        <v>0.24881187394896531</v>
      </c>
      <c r="FO39" s="25">
        <f ca="1">IFERROR((1+'US Inflation'!$C40)*(1+('Black Market End of Year'!FO39-'Black Market End of Year'!FO38)/'Black Market End of Year'!FO38)-1,"Error")</f>
        <v>1.467138523761375</v>
      </c>
      <c r="FP39" s="25">
        <f ca="1">IFERROR((1+'US Inflation'!$C40)*(1+('Black Market End of Year'!FP39-'Black Market End of Year'!FP38)/'Black Market End of Year'!FP38)-1,"Error")</f>
        <v>1.2136299816394858</v>
      </c>
      <c r="FQ39" s="25" t="str">
        <f ca="1">IFERROR((1+'US Inflation'!$C40)*(1+('Black Market End of Year'!FQ39-'Black Market End of Year'!FQ38)/'Black Market End of Year'!FQ38)-1,"Error")</f>
        <v>Error</v>
      </c>
      <c r="FR39" s="25">
        <f ca="1">IFERROR((1+'US Inflation'!$C40)*(1+('Black Market End of Year'!FR39-'Black Market End of Year'!FR38)/'Black Market End of Year'!FR38)-1,"Error")</f>
        <v>1.076595744680851</v>
      </c>
      <c r="FS39" s="25">
        <f ca="1">IFERROR((1+'US Inflation'!$C40)*(1+('Black Market End of Year'!FS39-'Black Market End of Year'!FS38)/'Black Market End of Year'!FS38)-1,"Error")</f>
        <v>0.43529411764705861</v>
      </c>
      <c r="FT39" s="25" t="str">
        <f ca="1">IFERROR((1+'US Inflation'!$C40)*(1+('Black Market End of Year'!FT39-'Black Market End of Year'!FT38)/'Black Market End of Year'!FT38)-1,"Error")</f>
        <v>Error</v>
      </c>
      <c r="FU39" s="25" t="str">
        <f ca="1">IFERROR((1+'US Inflation'!$C40)*(1+('Black Market End of Year'!FU39-'Black Market End of Year'!FU38)/'Black Market End of Year'!FU38)-1,"Error")</f>
        <v>Error</v>
      </c>
      <c r="FV39" s="25" t="str">
        <f ca="1">IFERROR((1+'US Inflation'!$C40)*(1+('Black Market End of Year'!FV39-'Black Market End of Year'!FV38)/'Black Market End of Year'!FV38)-1,"Error")</f>
        <v>Error</v>
      </c>
      <c r="FW39" s="25">
        <f ca="1">IFERROR((1+'US Inflation'!$C40)*(1+('Black Market End of Year'!FW39-'Black Market End of Year'!FW38)/'Black Market End of Year'!FW38)-1,"Error")</f>
        <v>0.30976950354609922</v>
      </c>
      <c r="FX39" s="25">
        <f ca="1">IFERROR((1+'US Inflation'!$C40)*(1+('Black Market End of Year'!FX39-'Black Market End of Year'!FX38)/'Black Market End of Year'!FX38)-1,"Error")</f>
        <v>0.22780725263906354</v>
      </c>
      <c r="FY39" s="25">
        <f ca="1">IFERROR((1+'US Inflation'!$C40)*(1+('Black Market End of Year'!FY39-'Black Market End of Year'!FY38)/'Black Market End of Year'!FY38)-1,"Error")</f>
        <v>0.12227784730913638</v>
      </c>
      <c r="FZ39" s="25" t="str">
        <f ca="1">IFERROR((1+'US Inflation'!$C40)*(1+('Black Market End of Year'!FZ39-'Black Market End of Year'!FZ38)/'Black Market End of Year'!FZ38)-1,"Error")</f>
        <v>Error</v>
      </c>
      <c r="GA39" s="25">
        <f ca="1">IFERROR((1+'US Inflation'!$C40)*(1+('Black Market End of Year'!GA39-'Black Market End of Year'!GA38)/'Black Market End of Year'!GA38)-1,"Error")</f>
        <v>3.8297872340425476E-2</v>
      </c>
      <c r="GB39" s="25">
        <f ca="1">IFERROR((1+'US Inflation'!$C40)*(1+('Black Market End of Year'!GB39-'Black Market End of Year'!GB38)/'Black Market End of Year'!GB38)-1,"Error")</f>
        <v>3.8297872340425476E-2</v>
      </c>
      <c r="GC39" s="25" t="str">
        <f ca="1">IFERROR((1+'US Inflation'!$C40)*(1+('Black Market End of Year'!GC39-'Black Market End of Year'!GC38)/'Black Market End of Year'!GC38)-1,"Error")</f>
        <v>Error</v>
      </c>
      <c r="GD39" s="25">
        <f ca="1">IFERROR((1+'US Inflation'!$C40)*(1+('Black Market End of Year'!GD39-'Black Market End of Year'!GD38)/'Black Market End of Year'!GD38)-1,"Error")</f>
        <v>3.8297872340425476E-2</v>
      </c>
      <c r="GE39" s="25">
        <f ca="1">IFERROR((1+'US Inflation'!$C40)*(1+('Black Market End of Year'!GE39-'Black Market End of Year'!GE38)/'Black Market End of Year'!GE38)-1,"Error")</f>
        <v>0.28056737588652481</v>
      </c>
      <c r="GF39" s="25" t="str">
        <f ca="1">IFERROR((1+'US Inflation'!$C40)*(1+('Black Market End of Year'!GF39-'Black Market End of Year'!GF38)/'Black Market End of Year'!GF38)-1,"Error")</f>
        <v>Error</v>
      </c>
      <c r="GG39" s="25" t="str">
        <f ca="1">IFERROR((1+'US Inflation'!$C40)*(1+('Black Market End of Year'!GG39-'Black Market End of Year'!GG38)/'Black Market End of Year'!GG38)-1,"Error")</f>
        <v>Error</v>
      </c>
      <c r="GH39" s="25">
        <f ca="1">IFERROR((1+'US Inflation'!$C40)*(1+('Black Market End of Year'!GH39-'Black Market End of Year'!GH38)/'Black Market End of Year'!GH38)-1,"Error")</f>
        <v>6.244433448787734E-2</v>
      </c>
      <c r="GI39" s="25">
        <f ca="1">IFERROR((1+'US Inflation'!$C40)*(1+('Black Market End of Year'!GI39-'Black Market End of Year'!GI38)/'Black Market End of Year'!GI38)-1,"Error")</f>
        <v>0.32736943907156668</v>
      </c>
      <c r="GJ39" s="25">
        <f ca="1">IFERROR((1+'US Inflation'!$C40)*(1+('Black Market End of Year'!GJ39-'Black Market End of Year'!GJ38)/'Black Market End of Year'!GJ38)-1,"Error")</f>
        <v>1.1748131109833237</v>
      </c>
      <c r="GK39" s="25" t="str">
        <f ca="1">IFERROR((1+'US Inflation'!$C40)*(1+('Black Market End of Year'!GK39-'Black Market End of Year'!GK38)/'Black Market End of Year'!GK38)-1,"Error")</f>
        <v>Error</v>
      </c>
      <c r="GL39" s="25">
        <f ca="1">IFERROR((1+'US Inflation'!$C40)*(1+('Black Market End of Year'!GL39-'Black Market End of Year'!GL38)/'Black Market End of Year'!GL38)-1,"Error")</f>
        <v>0.93338224504768919</v>
      </c>
      <c r="GM39" s="25">
        <f ca="1">IFERROR((1+'US Inflation'!$C40)*(1+('Black Market End of Year'!GM39-'Black Market End of Year'!GM38)/'Black Market End of Year'!GM38)-1,"Error")</f>
        <v>3.8297872340425476E-2</v>
      </c>
      <c r="GN39" s="25" t="str">
        <f ca="1">IFERROR((1+'US Inflation'!$C40)*(1+('Black Market End of Year'!GN39-'Black Market End of Year'!GN38)/'Black Market End of Year'!GN38)-1,"Error")</f>
        <v>Error</v>
      </c>
      <c r="GO39" s="25" t="str">
        <f ca="1">IFERROR((1+'US Inflation'!$C40)*(1+('Black Market End of Year'!GO39-'Black Market End of Year'!GO38)/'Black Market End of Year'!GO38)-1,"Error")</f>
        <v>Error</v>
      </c>
      <c r="GP39" s="25" t="str">
        <f ca="1">IFERROR((1+'US Inflation'!$C40)*(1+('Black Market End of Year'!GP39-'Black Market End of Year'!GP38)/'Black Market End of Year'!GP38)-1,"Error")</f>
        <v>Error</v>
      </c>
      <c r="GQ39" s="25">
        <f ca="1">IFERROR((1+'US Inflation'!$C40)*(1+('Black Market End of Year'!GQ39-'Black Market End of Year'!GQ38)/'Black Market End of Year'!GQ38)-1,"Error")</f>
        <v>0.96964660761574284</v>
      </c>
      <c r="GR39" s="25" t="str">
        <f ca="1">IFERROR((1+'US Inflation'!$C40)*(1+('Black Market End of Year'!GR39-'Black Market End of Year'!GR38)/'Black Market End of Year'!GR38)-1,"Error")</f>
        <v>Error</v>
      </c>
      <c r="GS39" s="25">
        <f ca="1">IFERROR((1+'US Inflation'!$C40)*(1+('Black Market End of Year'!GS39-'Black Market End of Year'!GS38)/'Black Market End of Year'!GS38)-1,"Error")</f>
        <v>6.4583894424993016E-2</v>
      </c>
      <c r="GT39" s="25">
        <f ca="1">IFERROR((1+'US Inflation'!$C40)*(1+('Black Market End of Year'!GT39-'Black Market End of Year'!GT38)/'Black Market End of Year'!GT38)-1,"Error")</f>
        <v>0.30186579378068723</v>
      </c>
      <c r="GU39" s="25">
        <f ca="1">IFERROR((1+'US Inflation'!$C40)*(1+('Black Market End of Year'!GU39-'Black Market End of Year'!GU38)/'Black Market End of Year'!GU38)-1,"Error")</f>
        <v>0.52548222433030678</v>
      </c>
      <c r="GV39" s="25">
        <f ca="1">IFERROR((1+'US Inflation'!$C40)*(1+('Black Market End of Year'!GV39-'Black Market End of Year'!GV38)/'Black Market End of Year'!GV38)-1,"Error")</f>
        <v>1.7531914893617051E-2</v>
      </c>
      <c r="GW39" s="25">
        <f ca="1">IFERROR((1+'US Inflation'!$C40)*(1+('Black Market End of Year'!GW39-'Black Market End of Year'!GW38)/'Black Market End of Year'!GW38)-1,"Error")</f>
        <v>0.9691856199559794</v>
      </c>
      <c r="GX39" s="25" t="str">
        <f ca="1">IFERROR((1+'US Inflation'!$C40)*(1+('Black Market End of Year'!GX39-'Black Market End of Year'!GX38)/'Black Market End of Year'!GX38)-1,"Error")</f>
        <v>Error</v>
      </c>
      <c r="GY39" s="25">
        <f ca="1">IFERROR((1+'US Inflation'!$C40)*(1+('Black Market End of Year'!GY39-'Black Market End of Year'!GY38)/'Black Market End of Year'!GY38)-1,"Error")</f>
        <v>2.5635703165542312E-2</v>
      </c>
      <c r="GZ39" s="25">
        <f ca="1">IFERROR((1+'US Inflation'!$C40)*(1+('Black Market End of Year'!GZ39-'Black Market End of Year'!GZ38)/'Black Market End of Year'!GZ38)-1,"Error")</f>
        <v>0.13672130216174727</v>
      </c>
      <c r="HA39" s="25">
        <f ca="1">IFERROR((1+'US Inflation'!$C40)*(1+('Black Market End of Year'!HA39-'Black Market End of Year'!HA38)/'Black Market End of Year'!HA38)-1,"Error")</f>
        <v>0.13743184005132036</v>
      </c>
      <c r="HB39" s="25">
        <f ca="1">IFERROR((1+'US Inflation'!$C40)*(1+('Black Market End of Year'!HB39-'Black Market End of Year'!HB38)/'Black Market End of Year'!HB38)-1,"Error")</f>
        <v>0.20890158634689104</v>
      </c>
      <c r="HC39" s="25">
        <f ca="1">IFERROR((1+'US Inflation'!$C40)*(1+('Black Market End of Year'!HC39-'Black Market End of Year'!HC38)/'Black Market End of Year'!HC38)-1,"Error")</f>
        <v>6.846633352222975E-2</v>
      </c>
      <c r="HD39" s="25" t="str">
        <f ca="1">IFERROR((1+'US Inflation'!$C40)*(1+('Black Market End of Year'!HD39-'Black Market End of Year'!HD38)/'Black Market End of Year'!HD38)-1,"Error")</f>
        <v>Error</v>
      </c>
      <c r="HE39" s="25">
        <f ca="1">IFERROR((1+'US Inflation'!$C40)*(1+('Black Market End of Year'!HE39-'Black Market End of Year'!HE38)/'Black Market End of Year'!HE38)-1,"Error")</f>
        <v>0.78095689938323432</v>
      </c>
      <c r="HF39" s="25">
        <f ca="1">IFERROR((1+'US Inflation'!$C40)*(1+('Black Market End of Year'!HF39-'Black Market End of Year'!HF38)/'Black Market End of Year'!HF38)-1,"Error")</f>
        <v>0.11415525114155245</v>
      </c>
      <c r="HG39" s="25" t="str">
        <f ca="1">IFERROR((1+'US Inflation'!$C40)*(1+('Black Market End of Year'!HG39-'Black Market End of Year'!HG38)/'Black Market End of Year'!HG38)-1,"Error")</f>
        <v>Error</v>
      </c>
      <c r="HH39" s="25">
        <f ca="1">IFERROR((1+'US Inflation'!$C40)*(1+('Black Market End of Year'!HH39-'Black Market End of Year'!HH38)/'Black Market End of Year'!HH38)-1,"Error")</f>
        <v>0.32736943907156668</v>
      </c>
      <c r="HI39" s="25" t="str">
        <f ca="1">IFERROR((1+'US Inflation'!$C40)*(1+('Black Market End of Year'!HI39-'Black Market End of Year'!HI38)/'Black Market End of Year'!HI38)-1,"Error")</f>
        <v>Error</v>
      </c>
      <c r="HJ39" s="25" t="str">
        <f ca="1">IFERROR((1+'US Inflation'!$C40)*(1+('Black Market End of Year'!HJ39-'Black Market End of Year'!HJ38)/'Black Market End of Year'!HJ38)-1,"Error")</f>
        <v>Error</v>
      </c>
      <c r="HK39" s="25" t="str">
        <f ca="1">IFERROR((1+'US Inflation'!$C40)*(1+('Black Market End of Year'!HK39-'Black Market End of Year'!HK38)/'Black Market End of Year'!HK38)-1,"Error")</f>
        <v>Error</v>
      </c>
      <c r="HL39" s="25">
        <f ca="1">IFERROR((1+'US Inflation'!$C40)*(1+('Black Market End of Year'!HL39-'Black Market End of Year'!HL38)/'Black Market End of Year'!HL38)-1,"Error")</f>
        <v>0.11313015142802363</v>
      </c>
      <c r="HM39" s="25">
        <f ca="1">IFERROR((1+'US Inflation'!$C40)*(1+('Black Market End of Year'!HM39-'Black Market End of Year'!HM38)/'Black Market End of Year'!HM38)-1,"Error")</f>
        <v>0.2505381727158944</v>
      </c>
      <c r="HN39" s="25">
        <f ca="1">IFERROR((1+'US Inflation'!$C40)*(1+('Black Market End of Year'!HN39-'Black Market End of Year'!HN38)/'Black Market End of Year'!HN38)-1,"Error")</f>
        <v>0.52122711528946053</v>
      </c>
      <c r="HO39" s="25" t="str">
        <f ca="1">IFERROR((1+'US Inflation'!$C40)*(1+('Black Market End of Year'!HO39-'Black Market End of Year'!HO38)/'Black Market End of Year'!HO38)-1,"Error")</f>
        <v>Error</v>
      </c>
      <c r="HP39" s="25" t="str">
        <f ca="1">IFERROR((1+'US Inflation'!$C40)*(1+('Black Market End of Year'!HP39-'Black Market End of Year'!HP38)/'Black Market End of Year'!HP38)-1,"Error")</f>
        <v>Error</v>
      </c>
      <c r="HQ39" s="25" t="str">
        <f ca="1">IFERROR((1+'US Inflation'!$C40)*(1+('Black Market End of Year'!HQ39-'Black Market End of Year'!HQ38)/'Black Market End of Year'!HQ38)-1,"Error")</f>
        <v>Error</v>
      </c>
      <c r="HR39" s="25">
        <f ca="1">IFERROR((1+'US Inflation'!$C40)*(1+('Black Market End of Year'!HR39-'Black Market End of Year'!HR38)/'Black Market End of Year'!HR38)-1,"Error")</f>
        <v>0.38439716312056715</v>
      </c>
      <c r="HS39" s="25" t="str">
        <f ca="1">IFERROR((1+'US Inflation'!$C40)*(1+('Black Market End of Year'!HS39-'Black Market End of Year'!HS38)/'Black Market End of Year'!HS38)-1,"Error")</f>
        <v>Error</v>
      </c>
      <c r="HT39" s="25">
        <f ca="1">IFERROR((1+'US Inflation'!$C40)*(1+('Black Market End of Year'!HT39-'Black Market End of Year'!HT38)/'Black Market End of Year'!HT38)-1,"Error")</f>
        <v>4.3956171372253383E-2</v>
      </c>
      <c r="HU39" s="25">
        <f ca="1">IFERROR((1+'US Inflation'!$C40)*(1+('Black Market End of Year'!HU39-'Black Market End of Year'!HU38)/'Black Market End of Year'!HU38)-1,"Error")</f>
        <v>0.1600293470286136</v>
      </c>
      <c r="HV39" s="25">
        <f ca="1">IFERROR((1+'US Inflation'!$C40)*(1+('Black Market End of Year'!HV39-'Black Market End of Year'!HV38)/'Black Market End of Year'!HV38)-1,"Error")</f>
        <v>3.8297872340425476E-2</v>
      </c>
      <c r="HW39" s="25">
        <f ca="1">IFERROR((1+'US Inflation'!$C40)*(1+('Black Market End of Year'!HW39-'Black Market End of Year'!HW38)/'Black Market End of Year'!HW38)-1,"Error")</f>
        <v>0.36079948420373942</v>
      </c>
      <c r="HX39" s="25" t="str">
        <f ca="1">IFERROR((1+'US Inflation'!$C40)*(1+('Black Market End of Year'!HX39-'Black Market End of Year'!HX38)/'Black Market End of Year'!HX38)-1,"Error")</f>
        <v>Error</v>
      </c>
      <c r="HY39" s="25">
        <f ca="1">IFERROR((1+'US Inflation'!$C40)*(1+('Black Market End of Year'!HY39-'Black Market End of Year'!HY38)/'Black Market End of Year'!HY38)-1,"Error")</f>
        <v>-1</v>
      </c>
      <c r="HZ39" s="25" t="str">
        <f ca="1">IFERROR((1+'US Inflation'!$C40)*(1+('Black Market End of Year'!HZ39-'Black Market End of Year'!HZ38)/'Black Market End of Year'!HZ38)-1,"Error")</f>
        <v>Error</v>
      </c>
      <c r="IA39" s="25">
        <f ca="1">IFERROR((1+'US Inflation'!$C40)*(1+('Black Market End of Year'!IA39-'Black Market End of Year'!IA38)/'Black Market End of Year'!IA38)-1,"Error")</f>
        <v>1.9027682452528021</v>
      </c>
      <c r="IB39" s="25">
        <f ca="1">IFERROR((1+'US Inflation'!$C40)*(1+('Black Market End of Year'!IB39-'Black Market End of Year'!IB38)/'Black Market End of Year'!IB38)-1,"Error")</f>
        <v>1.1987484355444304</v>
      </c>
      <c r="IC39" s="25" t="str">
        <f ca="1">IFERROR((1+'US Inflation'!$C40)*(1+('Black Market End of Year'!IC39-'Black Market End of Year'!IC38)/'Black Market End of Year'!IC38)-1,"Error")</f>
        <v>Error</v>
      </c>
      <c r="ID39" s="25" t="str">
        <f ca="1">IFERROR((1+'US Inflation'!$C40)*(1+('Black Market End of Year'!ID39-'Black Market End of Year'!ID38)/'Black Market End of Year'!ID38)-1,"Error")</f>
        <v>Error</v>
      </c>
      <c r="IE39" s="25" t="str">
        <f ca="1">IFERROR((1+'US Inflation'!$C40)*(1+('Black Market End of Year'!IE39-'Black Market End of Year'!IE38)/'Black Market End of Year'!IE38)-1,"Error")</f>
        <v>Error</v>
      </c>
      <c r="IF39" s="25">
        <f ca="1">IFERROR((1+'US Inflation'!$C40)*(1+('Black Market End of Year'!IF39-'Black Market End of Year'!IF38)/'Black Market End of Year'!IF38)-1,"Error")</f>
        <v>0.14098667290156652</v>
      </c>
      <c r="IG39" s="25">
        <f ca="1">IFERROR((1+'US Inflation'!$C40)*(1+('Black Market End of Year'!IG39-'Black Market End of Year'!IG38)/'Black Market End of Year'!IG38)-1,"Error")</f>
        <v>0.4775777414075284</v>
      </c>
      <c r="IH39" s="25">
        <f ca="1">IFERROR((1+'US Inflation'!$C40)*(1+('Black Market End of Year'!IH39-'Black Market End of Year'!IH38)/'Black Market End of Year'!IH38)-1,"Error")</f>
        <v>1.4115305422100208</v>
      </c>
    </row>
    <row r="40" spans="1:242" x14ac:dyDescent="0.25">
      <c r="A40" t="str">
        <f t="shared" ca="1" si="4"/>
        <v>1984</v>
      </c>
      <c r="B40" s="25">
        <f ca="1">IFERROR((1+'US Inflation'!$C41)*(1+('Black Market End of Year'!B40-'Black Market End of Year'!B39)/'Black Market End of Year'!B39)-1,"Error")</f>
        <v>0.29105857656937228</v>
      </c>
      <c r="C40" s="25">
        <f ca="1">IFERROR((1+'US Inflation'!$C41)*(1+('Black Market End of Year'!C40-'Black Market End of Year'!C39)/'Black Market End of Year'!C39)-1,"Error")</f>
        <v>0.24549180327868858</v>
      </c>
      <c r="D40" s="25">
        <f ca="1">IFERROR((1+'US Inflation'!$C41)*(1+('Black Market End of Year'!D40-'Black Market End of Year'!D39)/'Black Market End of Year'!D39)-1,"Error")</f>
        <v>0.17777002674107689</v>
      </c>
      <c r="E40" s="25">
        <f>IFERROR((1+'US Inflation'!$C41)*(1+('Black Market End of Year'!E40-'Black Market End of Year'!E39)/'Black Market End of Year'!E39)-1,"Error")</f>
        <v>3.7909836065573854E-2</v>
      </c>
      <c r="F40" s="25" t="str">
        <f ca="1">IFERROR((1+'US Inflation'!$C41)*(1+('Black Market End of Year'!F40-'Black Market End of Year'!F39)/'Black Market End of Year'!F39)-1,"Error")</f>
        <v>Error</v>
      </c>
      <c r="G40" s="25">
        <f ca="1">IFERROR((1+'US Inflation'!$C41)*(1+('Black Market End of Year'!G40-'Black Market End of Year'!G39)/'Black Market End of Year'!G39)-1,"Error")</f>
        <v>2.1137295081967222</v>
      </c>
      <c r="H40" s="25">
        <f ca="1">IFERROR((1+'US Inflation'!$C41)*(1+('Black Market End of Year'!H40-'Black Market End of Year'!H39)/'Black Market End of Year'!H39)-1,"Error")</f>
        <v>-4.0875399015311342E-2</v>
      </c>
      <c r="I40" s="25">
        <f ca="1">IFERROR((1+'US Inflation'!$C41)*(1+('Black Market End of Year'!I40-'Black Market End of Year'!I39)/'Black Market End of Year'!I39)-1,"Error")</f>
        <v>-4.0875399015311342E-2</v>
      </c>
      <c r="J40" s="25">
        <f ca="1">IFERROR((1+'US Inflation'!$C41)*(1+('Black Market End of Year'!J40-'Black Market End of Year'!J39)/'Black Market End of Year'!J39)-1,"Error")</f>
        <v>6.1731992531172866</v>
      </c>
      <c r="K40" s="25" t="str">
        <f ca="1">IFERROR((1+'US Inflation'!$C41)*(1+('Black Market End of Year'!K40-'Black Market End of Year'!K39)/'Black Market End of Year'!K39)-1,"Error")</f>
        <v>Error</v>
      </c>
      <c r="L40" s="25" t="str">
        <f ca="1">IFERROR((1+'US Inflation'!$C41)*(1+('Black Market End of Year'!L40-'Black Market End of Year'!L39)/'Black Market End of Year'!L39)-1,"Error")</f>
        <v>Error</v>
      </c>
      <c r="M40" s="25">
        <f ca="1">IFERROR((1+'US Inflation'!$C41)*(1+('Black Market End of Year'!M40-'Black Market End of Year'!M39)/'Black Market End of Year'!M39)-1,"Error")</f>
        <v>0.15323315118397085</v>
      </c>
      <c r="N40" s="25">
        <f ca="1">IFERROR((1+'US Inflation'!$C41)*(1+('Black Market End of Year'!N40-'Black Market End of Year'!N39)/'Black Market End of Year'!N39)-1,"Error")</f>
        <v>0.20193185679096248</v>
      </c>
      <c r="O40" s="25" t="str">
        <f ca="1">IFERROR((1+'US Inflation'!$C41)*(1+('Black Market End of Year'!O40-'Black Market End of Year'!O39)/'Black Market End of Year'!O39)-1,"Error")</f>
        <v>Error</v>
      </c>
      <c r="P40" s="25">
        <f ca="1">IFERROR((1+'US Inflation'!$C41)*(1+('Black Market End of Year'!P40-'Black Market End of Year'!P39)/'Black Market End of Year'!P39)-1,"Error")</f>
        <v>-5.7231898907103673E-2</v>
      </c>
      <c r="Q40" s="25">
        <f ca="1">IFERROR((1+'US Inflation'!$C41)*(1+('Black Market End of Year'!Q40-'Black Market End of Year'!Q39)/'Black Market End of Year'!Q39)-1,"Error")</f>
        <v>3.7909836065573854E-2</v>
      </c>
      <c r="R40" s="25">
        <f ca="1">IFERROR((1+'US Inflation'!$C41)*(1+('Black Market End of Year'!R40-'Black Market End of Year'!R39)/'Black Market End of Year'!R39)-1,"Error")</f>
        <v>0.10369285384437776</v>
      </c>
      <c r="S40" s="25">
        <f ca="1">IFERROR((1+'US Inflation'!$C41)*(1+('Black Market End of Year'!S40-'Black Market End of Year'!S39)/'Black Market End of Year'!S39)-1,"Error")</f>
        <v>5.2258819974314585E-2</v>
      </c>
      <c r="T40" s="25" t="str">
        <f ca="1">IFERROR((1+'US Inflation'!$C41)*(1+('Black Market End of Year'!T40-'Black Market End of Year'!T39)/'Black Market End of Year'!T39)-1,"Error")</f>
        <v>Error</v>
      </c>
      <c r="U40" s="25">
        <f ca="1">IFERROR((1+'US Inflation'!$C41)*(1+('Black Market End of Year'!U40-'Black Market End of Year'!U39)/'Black Market End of Year'!U39)-1,"Error")</f>
        <v>0.18170551495210074</v>
      </c>
      <c r="V40" s="25">
        <f ca="1">IFERROR((1+'US Inflation'!$C41)*(1+('Black Market End of Year'!V40-'Black Market End of Year'!V39)/'Black Market End of Year'!V39)-1,"Error")</f>
        <v>0.13589433107875726</v>
      </c>
      <c r="W40" s="25">
        <f ca="1">IFERROR((1+'US Inflation'!$C41)*(1+('Black Market End of Year'!W40-'Black Market End of Year'!W39)/'Black Market End of Year'!W39)-1,"Error")</f>
        <v>0.1220958561020038</v>
      </c>
      <c r="X40" s="25">
        <f ca="1">IFERROR((1+'US Inflation'!$C41)*(1+('Black Market End of Year'!X40-'Black Market End of Year'!X39)/'Black Market End of Year'!X39)-1,"Error")</f>
        <v>4.7794691647150778E-2</v>
      </c>
      <c r="Y40" s="25">
        <f ca="1">IFERROR((1+'US Inflation'!$C41)*(1+('Black Market End of Year'!Y40-'Black Market End of Year'!Y39)/'Black Market End of Year'!Y39)-1,"Error")</f>
        <v>0.11923859187668207</v>
      </c>
      <c r="Z40" s="25">
        <f ca="1">IFERROR((1+'US Inflation'!$C41)*(1+('Black Market End of Year'!Z40-'Black Market End of Year'!Z39)/'Black Market End of Year'!Z39)-1,"Error")</f>
        <v>11.506813524590166</v>
      </c>
      <c r="AA40" s="25" t="str">
        <f ca="1">IFERROR((1+'US Inflation'!$C41)*(1+('Black Market End of Year'!AA40-'Black Market End of Year'!AA39)/'Black Market End of Year'!AA39)-1,"Error")</f>
        <v>Error</v>
      </c>
      <c r="AB40" s="25">
        <f ca="1">IFERROR((1+'US Inflation'!$C41)*(1+('Black Market End of Year'!AB40-'Black Market End of Year'!AB39)/'Black Market End of Year'!AB39)-1,"Error")</f>
        <v>0.82210837887067445</v>
      </c>
      <c r="AC40" s="25">
        <f ca="1">IFERROR((1+'US Inflation'!$C41)*(1+('Black Market End of Year'!AC40-'Black Market End of Year'!AC39)/'Black Market End of Year'!AC39)-1,"Error")</f>
        <v>1.9023034304796598</v>
      </c>
      <c r="AD40" s="25" t="str">
        <f ca="1">IFERROR((1+'US Inflation'!$C41)*(1+('Black Market End of Year'!AD40-'Black Market End of Year'!AD39)/'Black Market End of Year'!AD39)-1,"Error")</f>
        <v>Error</v>
      </c>
      <c r="AE40" s="25" t="str">
        <f ca="1">IFERROR((1+'US Inflation'!$C41)*(1+('Black Market End of Year'!AE40-'Black Market End of Year'!AE39)/'Black Market End of Year'!AE39)-1,"Error")</f>
        <v>Error</v>
      </c>
      <c r="AF40" s="25">
        <f ca="1">IFERROR((1+'US Inflation'!$C41)*(1+('Black Market End of Year'!AF40-'Black Market End of Year'!AF39)/'Black Market End of Year'!AF39)-1,"Error")</f>
        <v>0.13445958825772042</v>
      </c>
      <c r="AG40" s="25">
        <f ca="1">IFERROR((1+'US Inflation'!$C41)*(1+('Black Market End of Year'!AG40-'Black Market End of Year'!AG39)/'Black Market End of Year'!AG39)-1,"Error")</f>
        <v>0.17701115430116632</v>
      </c>
      <c r="AH40" s="25">
        <f ca="1">IFERROR((1+'US Inflation'!$C41)*(1+('Black Market End of Year'!AH40-'Black Market End of Year'!AH39)/'Black Market End of Year'!AH39)-1,"Error")</f>
        <v>0.1220958561020038</v>
      </c>
      <c r="AI40" s="25">
        <f ca="1">IFERROR((1+'US Inflation'!$C41)*(1+('Black Market End of Year'!AI40-'Black Market End of Year'!AI39)/'Black Market End of Year'!AI39)-1,"Error")</f>
        <v>0.40517023959646936</v>
      </c>
      <c r="AJ40" s="25">
        <f ca="1">IFERROR((1+'US Inflation'!$C41)*(1+('Black Market End of Year'!AJ40-'Black Market End of Year'!AJ39)/'Black Market End of Year'!AJ39)-1,"Error")</f>
        <v>0.12816286528866727</v>
      </c>
      <c r="AK40" s="25">
        <f ca="1">IFERROR((1+'US Inflation'!$C41)*(1+('Black Market End of Year'!AK40-'Black Market End of Year'!AK39)/'Black Market End of Year'!AK39)-1,"Error")</f>
        <v>0.1220958561020038</v>
      </c>
      <c r="AL40" s="25">
        <f ca="1">IFERROR((1+'US Inflation'!$C41)*(1+('Black Market End of Year'!AL40-'Black Market End of Year'!AL39)/'Black Market End of Year'!AL39)-1,"Error")</f>
        <v>0.10126818750411481</v>
      </c>
      <c r="AM40" s="25">
        <f ca="1">IFERROR((1+'US Inflation'!$C41)*(1+('Black Market End of Year'!AM40-'Black Market End of Year'!AM39)/'Black Market End of Year'!AM39)-1,"Error")</f>
        <v>0.20939059158945117</v>
      </c>
      <c r="AN40" s="25">
        <f ca="1">IFERROR((1+'US Inflation'!$C41)*(1+('Black Market End of Year'!AN40-'Black Market End of Year'!AN39)/'Black Market End of Year'!AN39)-1,"Error")</f>
        <v>-9.267883755588513E-3</v>
      </c>
      <c r="AO40" s="25">
        <f ca="1">IFERROR((1+'US Inflation'!$C41)*(1+('Black Market End of Year'!AO40-'Black Market End of Year'!AO39)/'Black Market End of Year'!AO39)-1,"Error")</f>
        <v>0.1220958561020038</v>
      </c>
      <c r="AP40" s="25">
        <f ca="1">IFERROR((1+'US Inflation'!$C41)*(1+('Black Market End of Year'!AP40-'Black Market End of Year'!AP39)/'Black Market End of Year'!AP39)-1,"Error")</f>
        <v>0.1220958561020038</v>
      </c>
      <c r="AQ40" s="25">
        <f ca="1">IFERROR((1+'US Inflation'!$C41)*(1+('Black Market End of Year'!AQ40-'Black Market End of Year'!AQ39)/'Black Market End of Year'!AQ39)-1,"Error")</f>
        <v>0.41075123348718789</v>
      </c>
      <c r="AR40" s="25">
        <f ca="1">IFERROR((1+'US Inflation'!$C41)*(1+('Black Market End of Year'!AR40-'Black Market End of Year'!AR39)/'Black Market End of Year'!AR39)-1,"Error")</f>
        <v>7.5652011922503926E-2</v>
      </c>
      <c r="AS40" s="25" t="str">
        <f ca="1">IFERROR((1+'US Inflation'!$C41)*(1+('Black Market End of Year'!AS40-'Black Market End of Year'!AS39)/'Black Market End of Year'!AS39)-1,"Error")</f>
        <v>Error</v>
      </c>
      <c r="AT40" s="25" t="str">
        <f ca="1">IFERROR((1+'US Inflation'!$C41)*(1+('Black Market End of Year'!AT40-'Black Market End of Year'!AT39)/'Black Market End of Year'!AT39)-1,"Error")</f>
        <v>Error</v>
      </c>
      <c r="AU40" s="25">
        <f ca="1">IFERROR((1+'US Inflation'!$C41)*(1+('Black Market End of Year'!AU40-'Black Market End of Year'!AU39)/'Black Market End of Year'!AU39)-1,"Error")</f>
        <v>0.32891259384096849</v>
      </c>
      <c r="AV40" s="25">
        <f ca="1">IFERROR((1+'US Inflation'!$C41)*(1+('Black Market End of Year'!AV40-'Black Market End of Year'!AV39)/'Black Market End of Year'!AV39)-1,"Error")</f>
        <v>0.1220958561020038</v>
      </c>
      <c r="AW40" s="25">
        <f ca="1">IFERROR((1+'US Inflation'!$C41)*(1+('Black Market End of Year'!AW40-'Black Market End of Year'!AW39)/'Black Market End of Year'!AW39)-1,"Error")</f>
        <v>0.1220958561020038</v>
      </c>
      <c r="AX40" s="25">
        <f ca="1">IFERROR((1+'US Inflation'!$C41)*(1+('Black Market End of Year'!AX40-'Black Market End of Year'!AX39)/'Black Market End of Year'!AX39)-1,"Error")</f>
        <v>0.23066451990632331</v>
      </c>
      <c r="AY40" s="25">
        <f ca="1">IFERROR((1+'US Inflation'!$C41)*(1+('Black Market End of Year'!AY40-'Black Market End of Year'!AY39)/'Black Market End of Year'!AY39)-1,"Error")</f>
        <v>0.37681917029106748</v>
      </c>
      <c r="AZ40" s="25">
        <f ca="1">IFERROR((1+'US Inflation'!$C41)*(1+('Black Market End of Year'!AZ40-'Black Market End of Year'!AZ39)/'Black Market End of Year'!AZ39)-1,"Error")</f>
        <v>0.22854633656741385</v>
      </c>
      <c r="BA40" s="25">
        <f ca="1">IFERROR((1+'US Inflation'!$C41)*(1+('Black Market End of Year'!BA40-'Black Market End of Year'!BA39)/'Black Market End of Year'!BA39)-1,"Error")</f>
        <v>0.1220958561020038</v>
      </c>
      <c r="BB40" s="25" t="str">
        <f ca="1">IFERROR((1+'US Inflation'!$C41)*(1+('Black Market End of Year'!BB40-'Black Market End of Year'!BB39)/'Black Market End of Year'!BB39)-1,"Error")</f>
        <v>Error</v>
      </c>
      <c r="BC40" s="25">
        <f ca="1">IFERROR((1+'US Inflation'!$C41)*(1+('Black Market End of Year'!BC40-'Black Market End of Year'!BC39)/'Black Market End of Year'!BC39)-1,"Error")</f>
        <v>0.23427115640230411</v>
      </c>
      <c r="BD40" s="25">
        <f ca="1">IFERROR((1+'US Inflation'!$C41)*(1+('Black Market End of Year'!BD40-'Black Market End of Year'!BD39)/'Black Market End of Year'!BD39)-1,"Error")</f>
        <v>0.220640441006696</v>
      </c>
      <c r="BE40" s="25" t="str">
        <f ca="1">IFERROR((1+'US Inflation'!$C41)*(1+('Black Market End of Year'!BE40-'Black Market End of Year'!BE39)/'Black Market End of Year'!BE39)-1,"Error")</f>
        <v>Error</v>
      </c>
      <c r="BF40" s="25">
        <f ca="1">IFERROR((1+'US Inflation'!$C41)*(1+('Black Market End of Year'!BF40-'Black Market End of Year'!BF39)/'Black Market End of Year'!BF39)-1,"Error")</f>
        <v>0.15085884763741575</v>
      </c>
      <c r="BG40" s="25">
        <f ca="1">IFERROR((1+'US Inflation'!$C41)*(1+('Black Market End of Year'!BG40-'Black Market End of Year'!BG39)/'Black Market End of Year'!BG39)-1,"Error")</f>
        <v>0.16061838811273521</v>
      </c>
      <c r="BH40" s="25">
        <f ca="1">IFERROR((1+'US Inflation'!$C41)*(1+('Black Market End of Year'!BH40-'Black Market End of Year'!BH39)/'Black Market End of Year'!BH39)-1,"Error")</f>
        <v>8.1369114915610163E-2</v>
      </c>
      <c r="BI40" s="25">
        <f ca="1">IFERROR((1+'US Inflation'!$C41)*(1+('Black Market End of Year'!BI40-'Black Market End of Year'!BI39)/'Black Market End of Year'!BI39)-1,"Error")</f>
        <v>-4.0875399015311342E-2</v>
      </c>
      <c r="BJ40" s="25">
        <f ca="1">IFERROR((1+'US Inflation'!$C41)*(1+('Black Market End of Year'!BJ40-'Black Market End of Year'!BJ39)/'Black Market End of Year'!BJ39)-1,"Error")</f>
        <v>0.75603123615418699</v>
      </c>
      <c r="BK40" s="25">
        <f ca="1">IFERROR((1+'US Inflation'!$C41)*(1+('Black Market End of Year'!BK40-'Black Market End of Year'!BK39)/'Black Market End of Year'!BK39)-1,"Error")</f>
        <v>0.50408967768824708</v>
      </c>
      <c r="BL40" s="25">
        <f ca="1">IFERROR((1+'US Inflation'!$C41)*(1+('Black Market End of Year'!BL40-'Black Market End of Year'!BL39)/'Black Market End of Year'!BL39)-1,"Error")</f>
        <v>0.19013661202185794</v>
      </c>
      <c r="BM40" s="25">
        <f ca="1">IFERROR((1+'US Inflation'!$C41)*(1+('Black Market End of Year'!BM40-'Black Market End of Year'!BM39)/'Black Market End of Year'!BM39)-1,"Error")</f>
        <v>4.8393773803609985E-2</v>
      </c>
      <c r="BN40" s="25">
        <f ca="1">IFERROR((1+'US Inflation'!$C41)*(1+('Black Market End of Year'!BN40-'Black Market End of Year'!BN39)/'Black Market End of Year'!BN39)-1,"Error")</f>
        <v>0.39718631778058033</v>
      </c>
      <c r="BO40" s="25" t="str">
        <f ca="1">IFERROR((1+'US Inflation'!$C41)*(1+('Black Market End of Year'!BO40-'Black Market End of Year'!BO39)/'Black Market End of Year'!BO39)-1,"Error")</f>
        <v>Error</v>
      </c>
      <c r="BP40" s="25" t="str">
        <f ca="1">IFERROR((1+'US Inflation'!$C41)*(1+('Black Market End of Year'!BP40-'Black Market End of Year'!BP39)/'Black Market End of Year'!BP39)-1,"Error")</f>
        <v>Error</v>
      </c>
      <c r="BQ40" s="25">
        <f ca="1">IFERROR((1+'US Inflation'!$C41)*(1+('Black Market End of Year'!BQ40-'Black Market End of Year'!BQ39)/'Black Market End of Year'!BQ39)-1,"Error")</f>
        <v>0.34647762516614966</v>
      </c>
      <c r="BR40" s="25" t="str">
        <f ca="1">IFERROR((1+'US Inflation'!$C41)*(1+('Black Market End of Year'!BR40-'Black Market End of Year'!BR39)/'Black Market End of Year'!BR39)-1,"Error")</f>
        <v>Error</v>
      </c>
      <c r="BS40" s="25">
        <f ca="1">IFERROR((1+'US Inflation'!$C41)*(1+('Black Market End of Year'!BS40-'Black Market End of Year'!BS39)/'Black Market End of Year'!BS39)-1,"Error")</f>
        <v>0.48272833723653408</v>
      </c>
      <c r="BT40" s="25" t="str">
        <f ca="1">IFERROR((1+'US Inflation'!$C41)*(1+('Black Market End of Year'!BT40-'Black Market End of Year'!BT39)/'Black Market End of Year'!BT39)-1,"Error")</f>
        <v>Error</v>
      </c>
      <c r="BU40" s="25">
        <f ca="1">IFERROR((1+'US Inflation'!$C41)*(1+('Black Market End of Year'!BU40-'Black Market End of Year'!BU39)/'Black Market End of Year'!BU39)-1,"Error")</f>
        <v>0.11032215020968383</v>
      </c>
      <c r="BV40" s="25">
        <f ca="1">IFERROR((1+'US Inflation'!$C41)*(1+('Black Market End of Year'!BV40-'Black Market End of Year'!BV39)/'Black Market End of Year'!BV39)-1,"Error")</f>
        <v>0.16525003444000563</v>
      </c>
      <c r="BW40" s="25">
        <f ca="1">IFERROR((1+'US Inflation'!$C41)*(1+('Black Market End of Year'!BW40-'Black Market End of Year'!BW39)/'Black Market End of Year'!BW39)-1,"Error")</f>
        <v>7.5451255667945638E-2</v>
      </c>
      <c r="BX40" s="25" t="str">
        <f ca="1">IFERROR((1+'US Inflation'!$C41)*(1+('Black Market End of Year'!BX40-'Black Market End of Year'!BX39)/'Black Market End of Year'!BX39)-1,"Error")</f>
        <v>Error</v>
      </c>
      <c r="BY40" s="25">
        <f ca="1">IFERROR((1+'US Inflation'!$C41)*(1+('Black Market End of Year'!BY40-'Black Market End of Year'!BY39)/'Black Market End of Year'!BY39)-1,"Error")</f>
        <v>-2.2288934426229479E-2</v>
      </c>
      <c r="BZ40" s="25">
        <f ca="1">IFERROR((1+'US Inflation'!$C41)*(1+('Black Market End of Year'!BZ40-'Black Market End of Year'!BZ39)/'Black Market End of Year'!BZ39)-1,"Error")</f>
        <v>0.1220958561020038</v>
      </c>
      <c r="CA40" s="25">
        <f ca="1">IFERROR((1+'US Inflation'!$C41)*(1+('Black Market End of Year'!CA40-'Black Market End of Year'!CA39)/'Black Market End of Year'!CA39)-1,"Error")</f>
        <v>0.72984972677595628</v>
      </c>
      <c r="CB40" s="25" t="str">
        <f ca="1">IFERROR((1+'US Inflation'!$C41)*(1+('Black Market End of Year'!CB40-'Black Market End of Year'!CB39)/'Black Market End of Year'!CB39)-1,"Error")</f>
        <v>Error</v>
      </c>
      <c r="CC40" s="25">
        <f ca="1">IFERROR((1+'US Inflation'!$C41)*(1+('Black Market End of Year'!CC40-'Black Market End of Year'!CC39)/'Black Market End of Year'!CC39)-1,"Error")</f>
        <v>0.20899387497748179</v>
      </c>
      <c r="CD40" s="25">
        <f ca="1">IFERROR((1+'US Inflation'!$C41)*(1+('Black Market End of Year'!CD40-'Black Market End of Year'!CD39)/'Black Market End of Year'!CD39)-1,"Error")</f>
        <v>7.001014027378738E-2</v>
      </c>
      <c r="CE40" s="25">
        <f ca="1">IFERROR((1+'US Inflation'!$C41)*(1+('Black Market End of Year'!CE40-'Black Market End of Year'!CE39)/'Black Market End of Year'!CE39)-1,"Error")</f>
        <v>0.92104364394593086</v>
      </c>
      <c r="CF40" s="25">
        <f ca="1">IFERROR((1+'US Inflation'!$C41)*(1+('Black Market End of Year'!CF40-'Black Market End of Year'!CF39)/'Black Market End of Year'!CF39)-1,"Error")</f>
        <v>0.38087134711332848</v>
      </c>
      <c r="CG40" s="25" t="str">
        <f ca="1">IFERROR((1+'US Inflation'!$C41)*(1+('Black Market End of Year'!CG40-'Black Market End of Year'!CG39)/'Black Market End of Year'!CG39)-1,"Error")</f>
        <v>Error</v>
      </c>
      <c r="CH40" s="25">
        <f ca="1">IFERROR((1+'US Inflation'!$C41)*(1+('Black Market End of Year'!CH40-'Black Market End of Year'!CH39)/'Black Market End of Year'!CH39)-1,"Error")</f>
        <v>-4.0875399015311342E-2</v>
      </c>
      <c r="CI40" s="25" t="str">
        <f ca="1">IFERROR((1+'US Inflation'!$C41)*(1+('Black Market End of Year'!CI40-'Black Market End of Year'!CI39)/'Black Market End of Year'!CI39)-1,"Error")</f>
        <v>Error</v>
      </c>
      <c r="CJ40" s="25" t="str">
        <f ca="1">IFERROR((1+'US Inflation'!$C41)*(1+('Black Market End of Year'!CJ40-'Black Market End of Year'!CJ39)/'Black Market End of Year'!CJ39)-1,"Error")</f>
        <v>Error</v>
      </c>
      <c r="CK40" s="25">
        <f ca="1">IFERROR((1+'US Inflation'!$C41)*(1+('Black Market End of Year'!CK40-'Black Market End of Year'!CK39)/'Black Market End of Year'!CK39)-1,"Error")</f>
        <v>0.11117405978784967</v>
      </c>
      <c r="CL40" s="25" t="str">
        <f ca="1">IFERROR((1+'US Inflation'!$C41)*(1+('Black Market End of Year'!CL40-'Black Market End of Year'!CL39)/'Black Market End of Year'!CL39)-1,"Error")</f>
        <v>Error</v>
      </c>
      <c r="CM40" s="25">
        <f ca="1">IFERROR((1+'US Inflation'!$C41)*(1+('Black Market End of Year'!CM40-'Black Market End of Year'!CM39)/'Black Market End of Year'!CM39)-1,"Error")</f>
        <v>0.77927400468384111</v>
      </c>
      <c r="CN40" s="25">
        <f ca="1">IFERROR((1+'US Inflation'!$C41)*(1+('Black Market End of Year'!CN40-'Black Market End of Year'!CN39)/'Black Market End of Year'!CN39)-1,"Error")</f>
        <v>0.53430149679258743</v>
      </c>
      <c r="CO40" s="25">
        <f ca="1">IFERROR((1+'US Inflation'!$C41)*(1+('Black Market End of Year'!CO40-'Black Market End of Year'!CO39)/'Black Market End of Year'!CO39)-1,"Error")</f>
        <v>0.88710879284649802</v>
      </c>
      <c r="CP40" s="25">
        <f ca="1">IFERROR((1+'US Inflation'!$C41)*(1+('Black Market End of Year'!CP40-'Black Market End of Year'!CP39)/'Black Market End of Year'!CP39)-1,"Error")</f>
        <v>0.31104400345125116</v>
      </c>
      <c r="CQ40" s="25">
        <f ca="1">IFERROR((1+'US Inflation'!$C41)*(1+('Black Market End of Year'!CQ40-'Black Market End of Year'!CQ39)/'Black Market End of Year'!CQ39)-1,"Error")</f>
        <v>0.13952338644961615</v>
      </c>
      <c r="CR40" s="25">
        <f ca="1">IFERROR((1+'US Inflation'!$C41)*(1+('Black Market End of Year'!CR40-'Black Market End of Year'!CR39)/'Black Market End of Year'!CR39)-1,"Error")</f>
        <v>4.7248356441485173E-2</v>
      </c>
      <c r="CS40" s="25">
        <f ca="1">IFERROR((1+'US Inflation'!$C41)*(1+('Black Market End of Year'!CS40-'Black Market End of Year'!CS39)/'Black Market End of Year'!CS39)-1,"Error")</f>
        <v>0.28606464232488849</v>
      </c>
      <c r="CT40" s="25">
        <f ca="1">IFERROR((1+'US Inflation'!$C41)*(1+('Black Market End of Year'!CT40-'Black Market End of Year'!CT39)/'Black Market End of Year'!CT39)-1,"Error")</f>
        <v>0.19000517160842589</v>
      </c>
      <c r="CU40" s="25">
        <f ca="1">IFERROR((1+'US Inflation'!$C41)*(1+('Black Market End of Year'!CU40-'Black Market End of Year'!CU39)/'Black Market End of Year'!CU39)-1,"Error")</f>
        <v>0.11923859187668207</v>
      </c>
      <c r="CV40" s="25">
        <f ca="1">IFERROR((1+'US Inflation'!$C41)*(1+('Black Market End of Year'!CV40-'Black Market End of Year'!CV39)/'Black Market End of Year'!CV39)-1,"Error")</f>
        <v>0.14409519542233262</v>
      </c>
      <c r="CW40" s="25">
        <f ca="1">IFERROR((1+'US Inflation'!$C41)*(1+('Black Market End of Year'!CW40-'Black Market End of Year'!CW39)/'Black Market End of Year'!CW39)-1,"Error")</f>
        <v>0.74481058927780275</v>
      </c>
      <c r="CX40" s="25">
        <f ca="1">IFERROR((1+'US Inflation'!$C41)*(1+('Black Market End of Year'!CX40-'Black Market End of Year'!CX39)/'Black Market End of Year'!CX39)-1,"Error")</f>
        <v>0.25332508506031548</v>
      </c>
      <c r="CY40" s="25">
        <f ca="1">IFERROR((1+'US Inflation'!$C41)*(1+('Black Market End of Year'!CY40-'Black Market End of Year'!CY39)/'Black Market End of Year'!CY39)-1,"Error")</f>
        <v>0.16631105289842862</v>
      </c>
      <c r="CZ40" s="25" t="str">
        <f ca="1">IFERROR((1+'US Inflation'!$C41)*(1+('Black Market End of Year'!CZ40-'Black Market End of Year'!CZ39)/'Black Market End of Year'!CZ39)-1,"Error")</f>
        <v>Error</v>
      </c>
      <c r="DA40" s="25">
        <f ca="1">IFERROR((1+'US Inflation'!$C41)*(1+('Black Market End of Year'!DA40-'Black Market End of Year'!DA39)/'Black Market End of Year'!DA39)-1,"Error")</f>
        <v>6.9666592822330529</v>
      </c>
      <c r="DB40" s="25">
        <f ca="1">IFERROR((1+'US Inflation'!$C41)*(1+('Black Market End of Year'!DB40-'Black Market End of Year'!DB39)/'Black Market End of Year'!DB39)-1,"Error")</f>
        <v>0.19542791706846696</v>
      </c>
      <c r="DC40" s="25">
        <f ca="1">IFERROR((1+'US Inflation'!$C41)*(1+('Black Market End of Year'!DC40-'Black Market End of Year'!DC39)/'Black Market End of Year'!DC39)-1,"Error")</f>
        <v>0.6280938604950177</v>
      </c>
      <c r="DD40" s="25">
        <f ca="1">IFERROR((1+'US Inflation'!$C41)*(1+('Black Market End of Year'!DD40-'Black Market End of Year'!DD39)/'Black Market End of Year'!DD39)-1,"Error")</f>
        <v>0.13633232052006794</v>
      </c>
      <c r="DE40" s="25" t="str">
        <f ca="1">IFERROR((1+'US Inflation'!$C41)*(1+('Black Market End of Year'!DE40-'Black Market End of Year'!DE39)/'Black Market End of Year'!DE39)-1,"Error")</f>
        <v>Error</v>
      </c>
      <c r="DF40" s="25">
        <f ca="1">IFERROR((1+'US Inflation'!$C41)*(1+('Black Market End of Year'!DF40-'Black Market End of Year'!DF39)/'Black Market End of Year'!DF39)-1,"Error")</f>
        <v>0.15467469262295097</v>
      </c>
      <c r="DG40" s="25" t="str">
        <f ca="1">IFERROR((1+'US Inflation'!$C41)*(1+('Black Market End of Year'!DG40-'Black Market End of Year'!DG39)/'Black Market End of Year'!DG39)-1,"Error")</f>
        <v>Error</v>
      </c>
      <c r="DH40" s="25">
        <f ca="1">IFERROR((1+'US Inflation'!$C41)*(1+('Black Market End of Year'!DH40-'Black Market End of Year'!DH39)/'Black Market End of Year'!DH39)-1,"Error")</f>
        <v>0.18718946063549913</v>
      </c>
      <c r="DI40" s="25" t="str">
        <f ca="1">IFERROR((1+'US Inflation'!$C41)*(1+('Black Market End of Year'!DI40-'Black Market End of Year'!DI39)/'Black Market End of Year'!DI39)-1,"Error")</f>
        <v>Error</v>
      </c>
      <c r="DJ40" s="25" t="str">
        <f ca="1">IFERROR((1+'US Inflation'!$C41)*(1+('Black Market End of Year'!DJ40-'Black Market End of Year'!DJ39)/'Black Market End of Year'!DJ39)-1,"Error")</f>
        <v>Error</v>
      </c>
      <c r="DK40" s="25">
        <f ca="1">IFERROR((1+'US Inflation'!$C41)*(1+('Black Market End of Year'!DK40-'Black Market End of Year'!DK39)/'Black Market End of Year'!DK39)-1,"Error")</f>
        <v>-8.965652401829971E-2</v>
      </c>
      <c r="DL40" s="25" t="str">
        <f ca="1">IFERROR((1+'US Inflation'!$C41)*(1+('Black Market End of Year'!DL40-'Black Market End of Year'!DL39)/'Black Market End of Year'!DL39)-1,"Error")</f>
        <v>Error</v>
      </c>
      <c r="DM40" s="25">
        <f ca="1">IFERROR((1+'US Inflation'!$C41)*(1+('Black Market End of Year'!DM40-'Black Market End of Year'!DM39)/'Black Market End of Year'!DM39)-1,"Error")</f>
        <v>0.10277920081967218</v>
      </c>
      <c r="DN40" s="25" t="str">
        <f ca="1">IFERROR((1+'US Inflation'!$C41)*(1+('Black Market End of Year'!DN40-'Black Market End of Year'!DN39)/'Black Market End of Year'!DN39)-1,"Error")</f>
        <v>Error</v>
      </c>
      <c r="DO40" s="25">
        <f ca="1">IFERROR((1+'US Inflation'!$C41)*(1+('Black Market End of Year'!DO40-'Black Market End of Year'!DO39)/'Black Market End of Year'!DO39)-1,"Error")</f>
        <v>1.4881400179654172</v>
      </c>
      <c r="DP40" s="25" t="str">
        <f ca="1">IFERROR((1+'US Inflation'!$C41)*(1+('Black Market End of Year'!DP40-'Black Market End of Year'!DP39)/'Black Market End of Year'!DP39)-1,"Error")</f>
        <v>Error</v>
      </c>
      <c r="DQ40" s="25">
        <f ca="1">IFERROR((1+'US Inflation'!$C41)*(1+('Black Market End of Year'!DQ40-'Black Market End of Year'!DQ39)/'Black Market End of Year'!DQ39)-1,"Error")</f>
        <v>0.67459499866115302</v>
      </c>
      <c r="DR40" s="25">
        <f ca="1">IFERROR((1+'US Inflation'!$C41)*(1+('Black Market End of Year'!DR40-'Black Market End of Year'!DR39)/'Black Market End of Year'!DR39)-1,"Error")</f>
        <v>0.63989754098360674</v>
      </c>
      <c r="DS40" s="25">
        <f ca="1">IFERROR((1+'US Inflation'!$C41)*(1+('Black Market End of Year'!DS40-'Black Market End of Year'!DS39)/'Black Market End of Year'!DS39)-1,"Error")</f>
        <v>3.7909836065573854E-2</v>
      </c>
      <c r="DT40" s="25">
        <f ca="1">IFERROR((1+'US Inflation'!$C41)*(1+('Black Market End of Year'!DT40-'Black Market End of Year'!DT39)/'Black Market End of Year'!DT39)-1,"Error")</f>
        <v>0.82632211538461542</v>
      </c>
      <c r="DU40" s="25">
        <f ca="1">IFERROR((1+'US Inflation'!$C41)*(1+('Black Market End of Year'!DU40-'Black Market End of Year'!DU39)/'Black Market End of Year'!DU39)-1,"Error")</f>
        <v>0.25691833358399752</v>
      </c>
      <c r="DV40" s="25" t="str">
        <f ca="1">IFERROR((1+'US Inflation'!$C41)*(1+('Black Market End of Year'!DV40-'Black Market End of Year'!DV39)/'Black Market End of Year'!DV39)-1,"Error")</f>
        <v>Error</v>
      </c>
      <c r="DW40" s="25">
        <f ca="1">IFERROR((1+'US Inflation'!$C41)*(1+('Black Market End of Year'!DW40-'Black Market End of Year'!DW39)/'Black Market End of Year'!DW39)-1,"Error")</f>
        <v>0.18170551495210074</v>
      </c>
      <c r="DX40" s="25">
        <f ca="1">IFERROR((1+'US Inflation'!$C41)*(1+('Black Market End of Year'!DX40-'Black Market End of Year'!DX39)/'Black Market End of Year'!DX39)-1,"Error")</f>
        <v>0.11372692736507406</v>
      </c>
      <c r="DY40" s="25" t="str">
        <f ca="1">IFERROR((1+'US Inflation'!$C41)*(1+('Black Market End of Year'!DY40-'Black Market End of Year'!DY39)/'Black Market End of Year'!DY39)-1,"Error")</f>
        <v>Error</v>
      </c>
      <c r="DZ40" s="25">
        <f ca="1">IFERROR((1+'US Inflation'!$C41)*(1+('Black Market End of Year'!DZ40-'Black Market End of Year'!DZ39)/'Black Market End of Year'!DZ39)-1,"Error")</f>
        <v>3.321341146799206E-2</v>
      </c>
      <c r="EA40" s="25">
        <f ca="1">IFERROR((1+'US Inflation'!$C41)*(1+('Black Market End of Year'!EA40-'Black Market End of Year'!EA39)/'Black Market End of Year'!EA39)-1,"Error")</f>
        <v>0.18618266978922726</v>
      </c>
      <c r="EB40" s="25">
        <f ca="1">IFERROR((1+'US Inflation'!$C41)*(1+('Black Market End of Year'!EB40-'Black Market End of Year'!EB39)/'Black Market End of Year'!EB39)-1,"Error")</f>
        <v>9.0909487268922451E-2</v>
      </c>
      <c r="EC40" s="25">
        <f ca="1">IFERROR((1+'US Inflation'!$C41)*(1+('Black Market End of Year'!EC40-'Black Market End of Year'!EC39)/'Black Market End of Year'!EC39)-1,"Error")</f>
        <v>-6.799933087989285E-2</v>
      </c>
      <c r="ED40" s="25">
        <f ca="1">IFERROR((1+'US Inflation'!$C41)*(1+('Black Market End of Year'!ED40-'Black Market End of Year'!ED39)/'Black Market End of Year'!ED39)-1,"Error")</f>
        <v>0.13470367470989153</v>
      </c>
      <c r="EE40" s="25">
        <f ca="1">IFERROR((1+'US Inflation'!$C41)*(1+('Black Market End of Year'!EE40-'Black Market End of Year'!EE39)/'Black Market End of Year'!EE39)-1,"Error")</f>
        <v>0.18783014571948997</v>
      </c>
      <c r="EF40" s="25" t="str">
        <f ca="1">IFERROR((1+'US Inflation'!$C41)*(1+('Black Market End of Year'!EF40-'Black Market End of Year'!EF39)/'Black Market End of Year'!EF39)-1,"Error")</f>
        <v>Error</v>
      </c>
      <c r="EG40" s="25" t="str">
        <f ca="1">IFERROR((1+'US Inflation'!$C41)*(1+('Black Market End of Year'!EG40-'Black Market End of Year'!EG39)/'Black Market End of Year'!EG39)-1,"Error")</f>
        <v>Error</v>
      </c>
      <c r="EH40" s="25">
        <f ca="1">IFERROR((1+'US Inflation'!$C41)*(1+('Black Market End of Year'!EH40-'Black Market End of Year'!EH39)/'Black Market End of Year'!EH39)-1,"Error")</f>
        <v>9.4394725103156274E-2</v>
      </c>
      <c r="EI40" s="25">
        <f ca="1">IFERROR((1+'US Inflation'!$C41)*(1+('Black Market End of Year'!EI40-'Black Market End of Year'!EI39)/'Black Market End of Year'!EI39)-1,"Error")</f>
        <v>0.12739697060754795</v>
      </c>
      <c r="EJ40" s="25" t="str">
        <f ca="1">IFERROR((1+'US Inflation'!$C41)*(1+('Black Market End of Year'!EJ40-'Black Market End of Year'!EJ39)/'Black Market End of Year'!EJ39)-1,"Error")</f>
        <v>Error</v>
      </c>
      <c r="EK40" s="25">
        <f ca="1">IFERROR((1+'US Inflation'!$C41)*(1+('Black Market End of Year'!EK40-'Black Market End of Year'!EK39)/'Black Market End of Year'!EK39)-1,"Error")</f>
        <v>0.39487882592627721</v>
      </c>
      <c r="EL40" s="25" t="str">
        <f ca="1">IFERROR((1+'US Inflation'!$C41)*(1+('Black Market End of Year'!EL40-'Black Market End of Year'!EL39)/'Black Market End of Year'!EL39)-1,"Error")</f>
        <v>Error</v>
      </c>
      <c r="EM40" s="25" t="str">
        <f ca="1">IFERROR((1+'US Inflation'!$C41)*(1+('Black Market End of Year'!EM40-'Black Market End of Year'!EM39)/'Black Market End of Year'!EM39)-1,"Error")</f>
        <v>Error</v>
      </c>
      <c r="EN40" s="25" t="str">
        <f ca="1">IFERROR((1+'US Inflation'!$C41)*(1+('Black Market End of Year'!EN40-'Black Market End of Year'!EN39)/'Black Market End of Year'!EN39)-1,"Error")</f>
        <v>Error</v>
      </c>
      <c r="EO40" s="25">
        <f ca="1">IFERROR((1+'US Inflation'!$C41)*(1+('Black Market End of Year'!EO40-'Black Market End of Year'!EO39)/'Black Market End of Year'!EO39)-1,"Error")</f>
        <v>0.21089480874316968</v>
      </c>
      <c r="EP40" s="25" t="str">
        <f ca="1">IFERROR((1+'US Inflation'!$C41)*(1+('Black Market End of Year'!EP40-'Black Market End of Year'!EP39)/'Black Market End of Year'!EP39)-1,"Error")</f>
        <v>Error</v>
      </c>
      <c r="EQ40" s="25">
        <f ca="1">IFERROR((1+'US Inflation'!$C41)*(1+('Black Market End of Year'!EQ40-'Black Market End of Year'!EQ39)/'Black Market End of Year'!EQ39)-1,"Error")</f>
        <v>-4.0875399015311342E-2</v>
      </c>
      <c r="ER40" s="25">
        <f ca="1">IFERROR((1+'US Inflation'!$C41)*(1+('Black Market End of Year'!ER40-'Black Market End of Year'!ER39)/'Black Market End of Year'!ER39)-1,"Error")</f>
        <v>0.20397540983606577</v>
      </c>
      <c r="ES40" s="25">
        <f ca="1">IFERROR((1+'US Inflation'!$C41)*(1+('Black Market End of Year'!ES40-'Black Market End of Year'!ES39)/'Black Market End of Year'!ES39)-1,"Error")</f>
        <v>8.4060578893442628</v>
      </c>
      <c r="ET40" s="25">
        <f ca="1">IFERROR((1+'US Inflation'!$C41)*(1+('Black Market End of Year'!ET40-'Black Market End of Year'!ET39)/'Black Market End of Year'!ET39)-1,"Error")</f>
        <v>0.20179033649698019</v>
      </c>
      <c r="EU40" s="25" t="str">
        <f ca="1">IFERROR((1+'US Inflation'!$C41)*(1+('Black Market End of Year'!EU40-'Black Market End of Year'!EU39)/'Black Market End of Year'!EU39)-1,"Error")</f>
        <v>Error</v>
      </c>
      <c r="EV40" s="25" t="str">
        <f ca="1">IFERROR((1+'US Inflation'!$C41)*(1+('Black Market End of Year'!EV40-'Black Market End of Year'!EV39)/'Black Market End of Year'!EV39)-1,"Error")</f>
        <v>Error</v>
      </c>
      <c r="EW40" s="25">
        <f ca="1">IFERROR((1+'US Inflation'!$C41)*(1+('Black Market End of Year'!EW40-'Black Market End of Year'!EW39)/'Black Market End of Year'!EW39)-1,"Error")</f>
        <v>0.38387978142076506</v>
      </c>
      <c r="EX40" s="25">
        <f ca="1">IFERROR((1+'US Inflation'!$C41)*(1+('Black Market End of Year'!EX40-'Black Market End of Year'!EX39)/'Black Market End of Year'!EX39)-1,"Error")</f>
        <v>0.20977152969980839</v>
      </c>
      <c r="EY40" s="25" t="str">
        <f ca="1">IFERROR((1+'US Inflation'!$C41)*(1+('Black Market End of Year'!EY40-'Black Market End of Year'!EY39)/'Black Market End of Year'!EY39)-1,"Error")</f>
        <v>Error</v>
      </c>
      <c r="EZ40" s="25">
        <f ca="1">IFERROR((1+'US Inflation'!$C41)*(1+('Black Market End of Year'!EZ40-'Black Market End of Year'!EZ39)/'Black Market End of Year'!EZ39)-1,"Error")</f>
        <v>-2.2288934426229479E-2</v>
      </c>
      <c r="FA40" s="25">
        <f ca="1">IFERROR((1+'US Inflation'!$C41)*(1+('Black Market End of Year'!FA40-'Black Market End of Year'!FA39)/'Black Market End of Year'!FA39)-1,"Error")</f>
        <v>0.37681917029106748</v>
      </c>
      <c r="FB40" s="25">
        <f ca="1">IFERROR((1+'US Inflation'!$C41)*(1+('Black Market End of Year'!FB40-'Black Market End of Year'!FB39)/'Black Market End of Year'!FB39)-1,"Error")</f>
        <v>3.8836389128559103</v>
      </c>
      <c r="FC40" s="25">
        <f ca="1">IFERROR((1+'US Inflation'!$C41)*(1+('Black Market End of Year'!FC40-'Black Market End of Year'!FC39)/'Black Market End of Year'!FC39)-1,"Error")</f>
        <v>0.1220958561020038</v>
      </c>
      <c r="FD40" s="25">
        <f ca="1">IFERROR((1+'US Inflation'!$C41)*(1+('Black Market End of Year'!FD40-'Black Market End of Year'!FD39)/'Black Market End of Year'!FD39)-1,"Error")</f>
        <v>-0.11036299765807966</v>
      </c>
      <c r="FE40" s="25" t="str">
        <f ca="1">IFERROR((1+'US Inflation'!$C41)*(1+('Black Market End of Year'!FE40-'Black Market End of Year'!FE39)/'Black Market End of Year'!FE39)-1,"Error")</f>
        <v>Error</v>
      </c>
      <c r="FF40" s="25" t="str">
        <f ca="1">IFERROR((1+'US Inflation'!$C41)*(1+('Black Market End of Year'!FF40-'Black Market End of Year'!FF39)/'Black Market End of Year'!FF39)-1,"Error")</f>
        <v>Error</v>
      </c>
      <c r="FG40" s="25" t="str">
        <f ca="1">IFERROR((1+'US Inflation'!$C41)*(1+('Black Market End of Year'!FG40-'Black Market End of Year'!FG39)/'Black Market End of Year'!FG39)-1,"Error")</f>
        <v>Error</v>
      </c>
      <c r="FH40" s="25">
        <f ca="1">IFERROR((1+'US Inflation'!$C41)*(1+('Black Market End of Year'!FH40-'Black Market End of Year'!FH39)/'Black Market End of Year'!FH39)-1,"Error")</f>
        <v>0.21527417514007063</v>
      </c>
      <c r="FI40" s="25">
        <f ca="1">IFERROR((1+'US Inflation'!$C41)*(1+('Black Market End of Year'!FI40-'Black Market End of Year'!FI39)/'Black Market End of Year'!FI39)-1,"Error")</f>
        <v>-1</v>
      </c>
      <c r="FJ40" s="25">
        <f ca="1">IFERROR((1+'US Inflation'!$C41)*(1+('Black Market End of Year'!FJ40-'Black Market End of Year'!FJ39)/'Black Market End of Year'!FJ39)-1,"Error")</f>
        <v>1.1220725995316316E-2</v>
      </c>
      <c r="FK40" s="25" t="str">
        <f ca="1">IFERROR((1+'US Inflation'!$C41)*(1+('Black Market End of Year'!FK40-'Black Market End of Year'!FK39)/'Black Market End of Year'!FK39)-1,"Error")</f>
        <v>Error</v>
      </c>
      <c r="FL40" s="25" t="str">
        <f ca="1">IFERROR((1+'US Inflation'!$C41)*(1+('Black Market End of Year'!FL40-'Black Market End of Year'!FL39)/'Black Market End of Year'!FL39)-1,"Error")</f>
        <v>Error</v>
      </c>
      <c r="FM40" s="25">
        <f ca="1">IFERROR((1+'US Inflation'!$C41)*(1+('Black Market End of Year'!FM40-'Black Market End of Year'!FM39)/'Black Market End of Year'!FM39)-1,"Error")</f>
        <v>2.6868242064876258E-2</v>
      </c>
      <c r="FN40" s="25">
        <f ca="1">IFERROR((1+'US Inflation'!$C41)*(1+('Black Market End of Year'!FN40-'Black Market End of Year'!FN39)/'Black Market End of Year'!FN39)-1,"Error")</f>
        <v>0.32555913348946142</v>
      </c>
      <c r="FO40" s="25">
        <f ca="1">IFERROR((1+'US Inflation'!$C41)*(1+('Black Market End of Year'!FO40-'Black Market End of Year'!FO39)/'Black Market End of Year'!FO39)-1,"Error")</f>
        <v>1.599191227764214</v>
      </c>
      <c r="FP40" s="25">
        <f ca="1">IFERROR((1+'US Inflation'!$C41)*(1+('Black Market End of Year'!FP40-'Black Market End of Year'!FP39)/'Black Market End of Year'!FP39)-1,"Error")</f>
        <v>-1.1514441842310652E-2</v>
      </c>
      <c r="FQ40" s="25" t="str">
        <f ca="1">IFERROR((1+'US Inflation'!$C41)*(1+('Black Market End of Year'!FQ40-'Black Market End of Year'!FQ39)/'Black Market End of Year'!FQ39)-1,"Error")</f>
        <v>Error</v>
      </c>
      <c r="FR40" s="25">
        <f ca="1">IFERROR((1+'US Inflation'!$C41)*(1+('Black Market End of Year'!FR40-'Black Market End of Year'!FR39)/'Black Market End of Year'!FR39)-1,"Error")</f>
        <v>-0.23886612021857911</v>
      </c>
      <c r="FS40" s="25">
        <f ca="1">IFERROR((1+'US Inflation'!$C41)*(1+('Black Market End of Year'!FS40-'Black Market End of Year'!FS39)/'Black Market End of Year'!FS39)-1,"Error")</f>
        <v>0.3264634926171377</v>
      </c>
      <c r="FT40" s="25" t="str">
        <f ca="1">IFERROR((1+'US Inflation'!$C41)*(1+('Black Market End of Year'!FT40-'Black Market End of Year'!FT39)/'Black Market End of Year'!FT39)-1,"Error")</f>
        <v>Error</v>
      </c>
      <c r="FU40" s="25" t="str">
        <f ca="1">IFERROR((1+'US Inflation'!$C41)*(1+('Black Market End of Year'!FU40-'Black Market End of Year'!FU39)/'Black Market End of Year'!FU39)-1,"Error")</f>
        <v>Error</v>
      </c>
      <c r="FV40" s="25" t="str">
        <f ca="1">IFERROR((1+'US Inflation'!$C41)*(1+('Black Market End of Year'!FV40-'Black Market End of Year'!FV39)/'Black Market End of Year'!FV39)-1,"Error")</f>
        <v>Error</v>
      </c>
      <c r="FW40" s="25">
        <f ca="1">IFERROR((1+'US Inflation'!$C41)*(1+('Black Market End of Year'!FW40-'Black Market End of Year'!FW39)/'Black Market End of Year'!FW39)-1,"Error")</f>
        <v>-2.1227883743282105E-2</v>
      </c>
      <c r="FX40" s="25">
        <f ca="1">IFERROR((1+'US Inflation'!$C41)*(1+('Black Market End of Year'!FX40-'Black Market End of Year'!FX39)/'Black Market End of Year'!FX39)-1,"Error")</f>
        <v>0.10559960798289425</v>
      </c>
      <c r="FY40" s="25">
        <f ca="1">IFERROR((1+'US Inflation'!$C41)*(1+('Black Market End of Year'!FY40-'Black Market End of Year'!FY39)/'Black Market End of Year'!FY39)-1,"Error")</f>
        <v>0.24266755882680946</v>
      </c>
      <c r="FZ40" s="25" t="str">
        <f ca="1">IFERROR((1+'US Inflation'!$C41)*(1+('Black Market End of Year'!FZ40-'Black Market End of Year'!FZ39)/'Black Market End of Year'!FZ39)-1,"Error")</f>
        <v>Error</v>
      </c>
      <c r="GA40" s="25">
        <f ca="1">IFERROR((1+'US Inflation'!$C41)*(1+('Black Market End of Year'!GA40-'Black Market End of Year'!GA39)/'Black Market End of Year'!GA39)-1,"Error")</f>
        <v>-4.0875399015311342E-2</v>
      </c>
      <c r="GB40" s="25">
        <f ca="1">IFERROR((1+'US Inflation'!$C41)*(1+('Black Market End of Year'!GB40-'Black Market End of Year'!GB39)/'Black Market End of Year'!GB39)-1,"Error")</f>
        <v>-4.0875399015311342E-2</v>
      </c>
      <c r="GC40" s="25" t="str">
        <f ca="1">IFERROR((1+'US Inflation'!$C41)*(1+('Black Market End of Year'!GC40-'Black Market End of Year'!GC39)/'Black Market End of Year'!GC39)-1,"Error")</f>
        <v>Error</v>
      </c>
      <c r="GD40" s="25">
        <f ca="1">IFERROR((1+'US Inflation'!$C41)*(1+('Black Market End of Year'!GD40-'Black Market End of Year'!GD39)/'Black Market End of Year'!GD39)-1,"Error")</f>
        <v>-4.0875399015311342E-2</v>
      </c>
      <c r="GE40" s="25">
        <f ca="1">IFERROR((1+'US Inflation'!$C41)*(1+('Black Market End of Year'!GE40-'Black Market End of Year'!GE39)/'Black Market End of Year'!GE39)-1,"Error")</f>
        <v>0.55686475409836067</v>
      </c>
      <c r="GF40" s="25" t="str">
        <f ca="1">IFERROR((1+'US Inflation'!$C41)*(1+('Black Market End of Year'!GF40-'Black Market End of Year'!GF39)/'Black Market End of Year'!GF39)-1,"Error")</f>
        <v>Error</v>
      </c>
      <c r="GG40" s="25">
        <f ca="1">IFERROR((1+'US Inflation'!$C41)*(1+('Black Market End of Year'!GG40-'Black Market End of Year'!GG39)/'Black Market End of Year'!GG39)-1,"Error")</f>
        <v>-8.6639344262295026E-2</v>
      </c>
      <c r="GH40" s="25">
        <f ca="1">IFERROR((1+'US Inflation'!$C41)*(1+('Black Market End of Year'!GH40-'Black Market End of Year'!GH39)/'Black Market End of Year'!GH39)-1,"Error")</f>
        <v>7.3293125931445768E-2</v>
      </c>
      <c r="GI40" s="25">
        <f ca="1">IFERROR((1+'US Inflation'!$C41)*(1+('Black Market End of Year'!GI40-'Black Market End of Year'!GI39)/'Black Market End of Year'!GI39)-1,"Error")</f>
        <v>0.1220958561020038</v>
      </c>
      <c r="GJ40" s="25">
        <f ca="1">IFERROR((1+'US Inflation'!$C41)*(1+('Black Market End of Year'!GJ40-'Black Market End of Year'!GJ39)/'Black Market End of Year'!GJ39)-1,"Error")</f>
        <v>0.68409241142252797</v>
      </c>
      <c r="GK40" s="25">
        <f ca="1">IFERROR((1+'US Inflation'!$C41)*(1+('Black Market End of Year'!GK40-'Black Market End of Year'!GK39)/'Black Market End of Year'!GK39)-1,"Error")</f>
        <v>-1</v>
      </c>
      <c r="GL40" s="25">
        <f ca="1">IFERROR((1+'US Inflation'!$C41)*(1+('Black Market End of Year'!GL40-'Black Market End of Year'!GL39)/'Black Market End of Year'!GL39)-1,"Error")</f>
        <v>0.30866892373485388</v>
      </c>
      <c r="GM40" s="25">
        <f ca="1">IFERROR((1+'US Inflation'!$C41)*(1+('Black Market End of Year'!GM40-'Black Market End of Year'!GM39)/'Black Market End of Year'!GM39)-1,"Error")</f>
        <v>8.6867847200742476E-2</v>
      </c>
      <c r="GN40" s="25" t="str">
        <f ca="1">IFERROR((1+'US Inflation'!$C41)*(1+('Black Market End of Year'!GN40-'Black Market End of Year'!GN39)/'Black Market End of Year'!GN39)-1,"Error")</f>
        <v>Error</v>
      </c>
      <c r="GO40" s="25" t="str">
        <f ca="1">IFERROR((1+'US Inflation'!$C41)*(1+('Black Market End of Year'!GO40-'Black Market End of Year'!GO39)/'Black Market End of Year'!GO39)-1,"Error")</f>
        <v>Error</v>
      </c>
      <c r="GP40" s="25">
        <f ca="1">IFERROR((1+'US Inflation'!$C41)*(1+('Black Market End of Year'!GP40-'Black Market End of Year'!GP39)/'Black Market End of Year'!GP39)-1,"Error")</f>
        <v>5.2325250455373506E-2</v>
      </c>
      <c r="GQ40" s="25">
        <f ca="1">IFERROR((1+'US Inflation'!$C41)*(1+('Black Market End of Year'!GQ40-'Black Market End of Year'!GQ39)/'Black Market End of Year'!GQ39)-1,"Error")</f>
        <v>0.40892737927453449</v>
      </c>
      <c r="GR40" s="25" t="str">
        <f ca="1">IFERROR((1+'US Inflation'!$C41)*(1+('Black Market End of Year'!GR40-'Black Market End of Year'!GR39)/'Black Market End of Year'!GR39)-1,"Error")</f>
        <v>Error</v>
      </c>
      <c r="GS40" s="25">
        <f ca="1">IFERROR((1+'US Inflation'!$C41)*(1+('Black Market End of Year'!GS40-'Black Market End of Year'!GS39)/'Black Market End of Year'!GS39)-1,"Error")</f>
        <v>0.63989754098360674</v>
      </c>
      <c r="GT40" s="25">
        <f ca="1">IFERROR((1+'US Inflation'!$C41)*(1+('Black Market End of Year'!GT40-'Black Market End of Year'!GT39)/'Black Market End of Year'!GT39)-1,"Error")</f>
        <v>0.11750414864728964</v>
      </c>
      <c r="GU40" s="25">
        <f ca="1">IFERROR((1+'US Inflation'!$C41)*(1+('Black Market End of Year'!GU40-'Black Market End of Year'!GU39)/'Black Market End of Year'!GU39)-1,"Error")</f>
        <v>4.2409445181464944E-2</v>
      </c>
      <c r="GV40" s="25">
        <f ca="1">IFERROR((1+'US Inflation'!$C41)*(1+('Black Market End of Year'!GV40-'Black Market End of Year'!GV39)/'Black Market End of Year'!GV39)-1,"Error")</f>
        <v>0.36567083692838676</v>
      </c>
      <c r="GW40" s="25">
        <f ca="1">IFERROR((1+'US Inflation'!$C41)*(1+('Black Market End of Year'!GW40-'Black Market End of Year'!GW39)/'Black Market End of Year'!GW39)-1,"Error")</f>
        <v>0.25492734724292121</v>
      </c>
      <c r="GX40" s="25" t="str">
        <f ca="1">IFERROR((1+'US Inflation'!$C41)*(1+('Black Market End of Year'!GX40-'Black Market End of Year'!GX39)/'Black Market End of Year'!GX39)-1,"Error")</f>
        <v>Error</v>
      </c>
      <c r="GY40" s="25">
        <f ca="1">IFERROR((1+'US Inflation'!$C41)*(1+('Black Market End of Year'!GY40-'Black Market End of Year'!GY39)/'Black Market End of Year'!GY39)-1,"Error")</f>
        <v>0.7369103379056543</v>
      </c>
      <c r="GZ40" s="25">
        <f ca="1">IFERROR((1+'US Inflation'!$C41)*(1+('Black Market End of Year'!GZ40-'Black Market End of Year'!GZ39)/'Black Market End of Year'!GZ39)-1,"Error")</f>
        <v>0.15182676929228323</v>
      </c>
      <c r="HA40" s="25">
        <f ca="1">IFERROR((1+'US Inflation'!$C41)*(1+('Black Market End of Year'!HA40-'Black Market End of Year'!HA39)/'Black Market End of Year'!HA39)-1,"Error")</f>
        <v>0.25691833358399752</v>
      </c>
      <c r="HB40" s="25">
        <f ca="1">IFERROR((1+'US Inflation'!$C41)*(1+('Black Market End of Year'!HB40-'Black Market End of Year'!HB39)/'Black Market End of Year'!HB39)-1,"Error")</f>
        <v>0.69310026368815181</v>
      </c>
      <c r="HC40" s="25">
        <f ca="1">IFERROR((1+'US Inflation'!$C41)*(1+('Black Market End of Year'!HC40-'Black Market End of Year'!HC39)/'Black Market End of Year'!HC39)-1,"Error")</f>
        <v>1.2777242044359483E-3</v>
      </c>
      <c r="HD40" s="25" t="str">
        <f ca="1">IFERROR((1+'US Inflation'!$C41)*(1+('Black Market End of Year'!HD40-'Black Market End of Year'!HD39)/'Black Market End of Year'!HD39)-1,"Error")</f>
        <v>Error</v>
      </c>
      <c r="HE40" s="25">
        <f ca="1">IFERROR((1+'US Inflation'!$C41)*(1+('Black Market End of Year'!HE40-'Black Market End of Year'!HE39)/'Black Market End of Year'!HE39)-1,"Error")</f>
        <v>0.45307377049180331</v>
      </c>
      <c r="HF40" s="25">
        <f ca="1">IFERROR((1+'US Inflation'!$C41)*(1+('Black Market End of Year'!HF40-'Black Market End of Year'!HF39)/'Black Market End of Year'!HF39)-1,"Error")</f>
        <v>0.13728418207185222</v>
      </c>
      <c r="HG40" s="25" t="str">
        <f ca="1">IFERROR((1+'US Inflation'!$C41)*(1+('Black Market End of Year'!HG40-'Black Market End of Year'!HG39)/'Black Market End of Year'!HG39)-1,"Error")</f>
        <v>Error</v>
      </c>
      <c r="HH40" s="25">
        <f ca="1">IFERROR((1+'US Inflation'!$C41)*(1+('Black Market End of Year'!HH40-'Black Market End of Year'!HH39)/'Black Market End of Year'!HH39)-1,"Error")</f>
        <v>0.1220958561020038</v>
      </c>
      <c r="HI40" s="25" t="str">
        <f ca="1">IFERROR((1+'US Inflation'!$C41)*(1+('Black Market End of Year'!HI40-'Black Market End of Year'!HI39)/'Black Market End of Year'!HI39)-1,"Error")</f>
        <v>Error</v>
      </c>
      <c r="HJ40" s="25">
        <f ca="1">IFERROR((1+'US Inflation'!$C41)*(1+('Black Market End of Year'!HJ40-'Black Market End of Year'!HJ39)/'Black Market End of Year'!HJ39)-1,"Error")</f>
        <v>9.1827230146902306E-2</v>
      </c>
      <c r="HK40" s="25" t="str">
        <f ca="1">IFERROR((1+'US Inflation'!$C41)*(1+('Black Market End of Year'!HK40-'Black Market End of Year'!HK39)/'Black Market End of Year'!HK39)-1,"Error")</f>
        <v>Error</v>
      </c>
      <c r="HL40" s="25">
        <f ca="1">IFERROR((1+'US Inflation'!$C41)*(1+('Black Market End of Year'!HL40-'Black Market End of Year'!HL39)/'Black Market End of Year'!HL39)-1,"Error")</f>
        <v>0.11931452909032481</v>
      </c>
      <c r="HM40" s="25">
        <f ca="1">IFERROR((1+'US Inflation'!$C41)*(1+('Black Market End of Year'!HM40-'Black Market End of Year'!HM39)/'Black Market End of Year'!HM39)-1,"Error")</f>
        <v>0.21659761004023315</v>
      </c>
      <c r="HN40" s="25">
        <f ca="1">IFERROR((1+'US Inflation'!$C41)*(1+('Black Market End of Year'!HN40-'Black Market End of Year'!HN39)/'Black Market End of Year'!HN39)-1,"Error")</f>
        <v>0.48272833723653408</v>
      </c>
      <c r="HO40" s="25" t="str">
        <f ca="1">IFERROR((1+'US Inflation'!$C41)*(1+('Black Market End of Year'!HO40-'Black Market End of Year'!HO39)/'Black Market End of Year'!HO39)-1,"Error")</f>
        <v>Error</v>
      </c>
      <c r="HP40" s="25" t="str">
        <f ca="1">IFERROR((1+'US Inflation'!$C41)*(1+('Black Market End of Year'!HP40-'Black Market End of Year'!HP39)/'Black Market End of Year'!HP39)-1,"Error")</f>
        <v>Error</v>
      </c>
      <c r="HQ40" s="25" t="str">
        <f ca="1">IFERROR((1+'US Inflation'!$C41)*(1+('Black Market End of Year'!HQ40-'Black Market End of Year'!HQ39)/'Black Market End of Year'!HQ39)-1,"Error")</f>
        <v>Error</v>
      </c>
      <c r="HR40" s="25">
        <f ca="1">IFERROR((1+'US Inflation'!$C41)*(1+('Black Market End of Year'!HR40-'Black Market End of Year'!HR39)/'Black Market End of Year'!HR39)-1,"Error")</f>
        <v>0.64335724043715881</v>
      </c>
      <c r="HS40" s="25" t="str">
        <f ca="1">IFERROR((1+'US Inflation'!$C41)*(1+('Black Market End of Year'!HS40-'Black Market End of Year'!HS39)/'Black Market End of Year'!HS39)-1,"Error")</f>
        <v>Error</v>
      </c>
      <c r="HT40" s="25">
        <f ca="1">IFERROR((1+'US Inflation'!$C41)*(1+('Black Market End of Year'!HT40-'Black Market End of Year'!HT39)/'Black Market End of Year'!HT39)-1,"Error")</f>
        <v>4.9160891199075962E-2</v>
      </c>
      <c r="HU40" s="25">
        <f ca="1">IFERROR((1+'US Inflation'!$C41)*(1+('Black Market End of Year'!HU40-'Black Market End of Year'!HU39)/'Black Market End of Year'!HU39)-1,"Error")</f>
        <v>0.29738729508196737</v>
      </c>
      <c r="HV40" s="25">
        <f ca="1">IFERROR((1+'US Inflation'!$C41)*(1+('Black Market End of Year'!HV40-'Black Market End of Year'!HV39)/'Black Market End of Year'!HV39)-1,"Error")</f>
        <v>3.7909836065573854E-2</v>
      </c>
      <c r="HW40" s="25">
        <f ca="1">IFERROR((1+'US Inflation'!$C41)*(1+('Black Market End of Year'!HW40-'Black Market End of Year'!HW39)/'Black Market End of Year'!HW39)-1,"Error")</f>
        <v>0.84663958116175508</v>
      </c>
      <c r="HX40" s="25" t="str">
        <f ca="1">IFERROR((1+'US Inflation'!$C41)*(1+('Black Market End of Year'!HX40-'Black Market End of Year'!HX39)/'Black Market End of Year'!HX39)-1,"Error")</f>
        <v>Error</v>
      </c>
      <c r="HY40" s="25" t="str">
        <f ca="1">IFERROR((1+'US Inflation'!$C41)*(1+('Black Market End of Year'!HY40-'Black Market End of Year'!HY39)/'Black Market End of Year'!HY39)-1,"Error")</f>
        <v>Error</v>
      </c>
      <c r="HZ40" s="25" t="str">
        <f ca="1">IFERROR((1+'US Inflation'!$C41)*(1+('Black Market End of Year'!HZ40-'Black Market End of Year'!HZ39)/'Black Market End of Year'!HZ39)-1,"Error")</f>
        <v>Error</v>
      </c>
      <c r="IA40" s="25">
        <f ca="1">IFERROR((1+'US Inflation'!$C41)*(1+('Black Market End of Year'!IA40-'Black Market End of Year'!IA39)/'Black Market End of Year'!IA39)-1,"Error")</f>
        <v>6.5853562421185341E-2</v>
      </c>
      <c r="IB40" s="25">
        <f ca="1">IFERROR((1+'US Inflation'!$C41)*(1+('Black Market End of Year'!IB40-'Black Market End of Year'!IB39)/'Black Market End of Year'!IB39)-1,"Error")</f>
        <v>1.0181580145719491</v>
      </c>
      <c r="IC40" s="25" t="str">
        <f ca="1">IFERROR((1+'US Inflation'!$C41)*(1+('Black Market End of Year'!IC40-'Black Market End of Year'!IC39)/'Black Market End of Year'!IC39)-1,"Error")</f>
        <v>Error</v>
      </c>
      <c r="ID40" s="25">
        <f ca="1">IFERROR((1+'US Inflation'!$C41)*(1+('Black Market End of Year'!ID40-'Black Market End of Year'!ID39)/'Black Market End of Year'!ID39)-1,"Error")</f>
        <v>-2.2288934426229479E-2</v>
      </c>
      <c r="IE40" s="25" t="str">
        <f ca="1">IFERROR((1+'US Inflation'!$C41)*(1+('Black Market End of Year'!IE40-'Black Market End of Year'!IE39)/'Black Market End of Year'!IE39)-1,"Error")</f>
        <v>Error</v>
      </c>
      <c r="IF40" s="25">
        <f ca="1">IFERROR((1+'US Inflation'!$C41)*(1+('Black Market End of Year'!IF40-'Black Market End of Year'!IF39)/'Black Market End of Year'!IF39)-1,"Error")</f>
        <v>0.2195440573770493</v>
      </c>
      <c r="IG40" s="25">
        <f ca="1">IFERROR((1+'US Inflation'!$C41)*(1+('Black Market End of Year'!IG40-'Black Market End of Year'!IG39)/'Black Market End of Year'!IG39)-1,"Error")</f>
        <v>1.346578759800428</v>
      </c>
      <c r="IH40" s="25">
        <f ca="1">IFERROR((1+'US Inflation'!$C41)*(1+('Black Market End of Year'!IH40-'Black Market End of Year'!IH39)/'Black Market End of Year'!IH39)-1,"Error")</f>
        <v>-0.13039986708019502</v>
      </c>
    </row>
    <row r="41" spans="1:242" x14ac:dyDescent="0.25">
      <c r="A41" t="str">
        <f t="shared" ca="1" si="4"/>
        <v>1985</v>
      </c>
      <c r="B41" s="25">
        <f ca="1">IFERROR((1+'US Inflation'!$C42)*(1+('Black Market End of Year'!B41-'Black Market End of Year'!B40)/'Black Market End of Year'!B40)-1,"Error")</f>
        <v>0.11286220312409245</v>
      </c>
      <c r="C41" s="25">
        <f ca="1">IFERROR((1+'US Inflation'!$C42)*(1+('Black Market End of Year'!C41-'Black Market End of Year'!C40)/'Black Market End of Year'!C40)-1,"Error")</f>
        <v>9.7235932872655306E-2</v>
      </c>
      <c r="D41" s="25">
        <f ca="1">IFERROR((1+'US Inflation'!$C42)*(1+('Black Market End of Year'!D41-'Black Market End of Year'!D40)/'Black Market End of Year'!D40)-1,"Error")</f>
        <v>-0.10127714708785795</v>
      </c>
      <c r="E41" s="25">
        <f>IFERROR((1+'US Inflation'!$C42)*(1+('Black Market End of Year'!E41-'Black Market End of Year'!E40)/'Black Market End of Year'!E40)-1,"Error")</f>
        <v>3.948667324777877E-2</v>
      </c>
      <c r="F41" s="25" t="str">
        <f ca="1">IFERROR((1+'US Inflation'!$C42)*(1+('Black Market End of Year'!F41-'Black Market End of Year'!F40)/'Black Market End of Year'!F40)-1,"Error")</f>
        <v>Error</v>
      </c>
      <c r="G41" s="25">
        <f ca="1">IFERROR((1+'US Inflation'!$C42)*(1+('Black Market End of Year'!G41-'Black Market End of Year'!G40)/'Black Market End of Year'!G40)-1,"Error")</f>
        <v>0.27048371174728514</v>
      </c>
      <c r="H41" s="25">
        <f ca="1">IFERROR((1+'US Inflation'!$C42)*(1+('Black Market End of Year'!H41-'Black Market End of Year'!H40)/'Black Market End of Year'!H40)-1,"Error")</f>
        <v>0.11373572133690568</v>
      </c>
      <c r="I41" s="25">
        <f ca="1">IFERROR((1+'US Inflation'!$C42)*(1+('Black Market End of Year'!I41-'Black Market End of Year'!I40)/'Black Market End of Year'!I40)-1,"Error")</f>
        <v>0.11373572133690568</v>
      </c>
      <c r="J41" s="25">
        <f ca="1">IFERROR((1+'US Inflation'!$C42)*(1+('Black Market End of Year'!J41-'Black Market End of Year'!J40)/'Black Market End of Year'!J40)-1,"Error")</f>
        <v>5.504050692946997</v>
      </c>
      <c r="K41" s="25" t="str">
        <f ca="1">IFERROR((1+'US Inflation'!$C42)*(1+('Black Market End of Year'!K41-'Black Market End of Year'!K40)/'Black Market End of Year'!K40)-1,"Error")</f>
        <v>Error</v>
      </c>
      <c r="L41" s="25" t="str">
        <f ca="1">IFERROR((1+'US Inflation'!$C42)*(1+('Black Market End of Year'!L41-'Black Market End of Year'!L40)/'Black Market End of Year'!L40)-1,"Error")</f>
        <v>Error</v>
      </c>
      <c r="M41" s="25">
        <f ca="1">IFERROR((1+'US Inflation'!$C42)*(1+('Black Market End of Year'!M41-'Black Market End of Year'!M40)/'Black Market End of Year'!M40)-1,"Error")</f>
        <v>0.22026696424739289</v>
      </c>
      <c r="N41" s="25">
        <f ca="1">IFERROR((1+'US Inflation'!$C42)*(1+('Black Market End of Year'!N41-'Black Market End of Year'!N40)/'Black Market End of Year'!N40)-1,"Error")</f>
        <v>-0.1930606809463552</v>
      </c>
      <c r="O41" s="25" t="str">
        <f ca="1">IFERROR((1+'US Inflation'!$C42)*(1+('Black Market End of Year'!O41-'Black Market End of Year'!O40)/'Black Market End of Year'!O40)-1,"Error")</f>
        <v>Error</v>
      </c>
      <c r="P41" s="25">
        <f ca="1">IFERROR((1+'US Inflation'!$C42)*(1+('Black Market End of Year'!P41-'Black Market End of Year'!P40)/'Black Market End of Year'!P40)-1,"Error")</f>
        <v>5.8559823215628137E-2</v>
      </c>
      <c r="Q41" s="25">
        <f ca="1">IFERROR((1+'US Inflation'!$C42)*(1+('Black Market End of Year'!Q41-'Black Market End of Year'!Q40)/'Black Market End of Year'!Q40)-1,"Error")</f>
        <v>5.1343935680263186E-2</v>
      </c>
      <c r="R41" s="25">
        <f ca="1">IFERROR((1+'US Inflation'!$C42)*(1+('Black Market End of Year'!R41-'Black Market End of Year'!R40)/'Black Market End of Year'!R40)-1,"Error")</f>
        <v>1.2854938776043876</v>
      </c>
      <c r="S41" s="25">
        <f ca="1">IFERROR((1+'US Inflation'!$C42)*(1+('Black Market End of Year'!S41-'Black Market End of Year'!S40)/'Black Market End of Year'!S40)-1,"Error")</f>
        <v>4.8936552095485863E-2</v>
      </c>
      <c r="T41" s="25" t="str">
        <f ca="1">IFERROR((1+'US Inflation'!$C42)*(1+('Black Market End of Year'!T41-'Black Market End of Year'!T40)/'Black Market End of Year'!T40)-1,"Error")</f>
        <v>Error</v>
      </c>
      <c r="U41" s="25">
        <f ca="1">IFERROR((1+'US Inflation'!$C42)*(1+('Black Market End of Year'!U41-'Black Market End of Year'!U40)/'Black Market End of Year'!U40)-1,"Error")</f>
        <v>-0.17538381693214411</v>
      </c>
      <c r="V41" s="25">
        <f ca="1">IFERROR((1+'US Inflation'!$C42)*(1+('Black Market End of Year'!V41-'Black Market End of Year'!V40)/'Black Market End of Year'!V40)-1,"Error")</f>
        <v>7.9339197461751221E-2</v>
      </c>
      <c r="W41" s="25">
        <f ca="1">IFERROR((1+'US Inflation'!$C42)*(1+('Black Market End of Year'!W41-'Black Market End of Year'!W40)/'Black Market End of Year'!W40)-1,"Error")</f>
        <v>-0.18806796334191989</v>
      </c>
      <c r="X41" s="25">
        <f ca="1">IFERROR((1+'US Inflation'!$C42)*(1+('Black Market End of Year'!X41-'Black Market End of Year'!X40)/'Black Market End of Year'!X40)-1,"Error")</f>
        <v>-1</v>
      </c>
      <c r="Y41" s="25">
        <f ca="1">IFERROR((1+'US Inflation'!$C42)*(1+('Black Market End of Year'!Y41-'Black Market End of Year'!Y40)/'Black Market End of Year'!Y40)-1,"Error")</f>
        <v>7.1151159494051708E-3</v>
      </c>
      <c r="Z41" s="25">
        <f ca="1">IFERROR((1+'US Inflation'!$C42)*(1+('Black Market End of Year'!Z41-'Black Market End of Year'!Z40)/'Black Market End of Year'!Z40)-1,"Error")</f>
        <v>78.794620145576374</v>
      </c>
      <c r="AA41" s="25" t="str">
        <f ca="1">IFERROR((1+'US Inflation'!$C42)*(1+('Black Market End of Year'!AA41-'Black Market End of Year'!AA40)/'Black Market End of Year'!AA40)-1,"Error")</f>
        <v>Error</v>
      </c>
      <c r="AB41" s="25">
        <f ca="1">IFERROR((1+'US Inflation'!$C42)*(1+('Black Market End of Year'!AB41-'Black Market End of Year'!AB40)/'Black Market End of Year'!AB40)-1,"Error")</f>
        <v>0.19940769990128304</v>
      </c>
      <c r="AC41" s="25">
        <f ca="1">IFERROR((1+'US Inflation'!$C42)*(1+('Black Market End of Year'!AC41-'Black Market End of Year'!AC40)/'Black Market End of Year'!AC40)-1,"Error")</f>
        <v>3.3025110647672955</v>
      </c>
      <c r="AD41" s="25" t="str">
        <f ca="1">IFERROR((1+'US Inflation'!$C42)*(1+('Black Market End of Year'!AD41-'Black Market End of Year'!AD40)/'Black Market End of Year'!AD40)-1,"Error")</f>
        <v>Error</v>
      </c>
      <c r="AE41" s="25" t="str">
        <f ca="1">IFERROR((1+'US Inflation'!$C42)*(1+('Black Market End of Year'!AE41-'Black Market End of Year'!AE40)/'Black Market End of Year'!AE40)-1,"Error")</f>
        <v>Error</v>
      </c>
      <c r="AF41" s="25">
        <f ca="1">IFERROR((1+'US Inflation'!$C42)*(1+('Black Market End of Year'!AF41-'Black Market End of Year'!AF40)/'Black Market End of Year'!AF40)-1,"Error")</f>
        <v>-1</v>
      </c>
      <c r="AG41" s="25">
        <f ca="1">IFERROR((1+'US Inflation'!$C42)*(1+('Black Market End of Year'!AG41-'Black Market End of Year'!AG40)/'Black Market End of Year'!AG40)-1,"Error")</f>
        <v>0.22612178048999354</v>
      </c>
      <c r="AH41" s="25">
        <f ca="1">IFERROR((1+'US Inflation'!$C42)*(1+('Black Market End of Year'!AH41-'Black Market End of Year'!AH40)/'Black Market End of Year'!AH40)-1,"Error")</f>
        <v>-0.18806796334191989</v>
      </c>
      <c r="AI41" s="25">
        <f ca="1">IFERROR((1+'US Inflation'!$C42)*(1+('Black Market End of Year'!AI41-'Black Market End of Year'!AI40)/'Black Market End of Year'!AI40)-1,"Error")</f>
        <v>-0.17313560082563062</v>
      </c>
      <c r="AJ41" s="25">
        <f ca="1">IFERROR((1+'US Inflation'!$C42)*(1+('Black Market End of Year'!AJ41-'Black Market End of Year'!AJ40)/'Black Market End of Year'!AJ40)-1,"Error")</f>
        <v>0.1434353405725568</v>
      </c>
      <c r="AK41" s="25">
        <f ca="1">IFERROR((1+'US Inflation'!$C42)*(1+('Black Market End of Year'!AK41-'Black Market End of Year'!AK40)/'Black Market End of Year'!AK40)-1,"Error")</f>
        <v>-0.18806796334191989</v>
      </c>
      <c r="AL41" s="25">
        <f ca="1">IFERROR((1+'US Inflation'!$C42)*(1+('Black Market End of Year'!AL41-'Black Market End of Year'!AL40)/'Black Market End of Year'!AL40)-1,"Error")</f>
        <v>0.10952021898513853</v>
      </c>
      <c r="AM41" s="25">
        <f ca="1">IFERROR((1+'US Inflation'!$C42)*(1+('Black Market End of Year'!AM41-'Black Market End of Year'!AM40)/'Black Market End of Year'!AM40)-1,"Error")</f>
        <v>-1</v>
      </c>
      <c r="AN41" s="25">
        <f ca="1">IFERROR((1+'US Inflation'!$C42)*(1+('Black Market End of Year'!AN41-'Black Market End of Year'!AN40)/'Black Market End of Year'!AN40)-1,"Error")</f>
        <v>-1</v>
      </c>
      <c r="AO41" s="25">
        <f ca="1">IFERROR((1+'US Inflation'!$C42)*(1+('Black Market End of Year'!AO41-'Black Market End of Year'!AO40)/'Black Market End of Year'!AO40)-1,"Error")</f>
        <v>-0.18806796334191989</v>
      </c>
      <c r="AP41" s="25">
        <f ca="1">IFERROR((1+'US Inflation'!$C42)*(1+('Black Market End of Year'!AP41-'Black Market End of Year'!AP40)/'Black Market End of Year'!AP40)-1,"Error")</f>
        <v>-0.18806796334191989</v>
      </c>
      <c r="AQ41" s="25">
        <f ca="1">IFERROR((1+'US Inflation'!$C42)*(1+('Black Market End of Year'!AQ41-'Black Market End of Year'!AQ40)/'Black Market End of Year'!AQ40)-1,"Error")</f>
        <v>0.67060358200535886</v>
      </c>
      <c r="AR41" s="25">
        <f ca="1">IFERROR((1+'US Inflation'!$C42)*(1+('Black Market End of Year'!AR41-'Black Market End of Year'!AR40)/'Black Market End of Year'!AR40)-1,"Error")</f>
        <v>0.27656258118148269</v>
      </c>
      <c r="AS41" s="25" t="str">
        <f ca="1">IFERROR((1+'US Inflation'!$C42)*(1+('Black Market End of Year'!AS41-'Black Market End of Year'!AS40)/'Black Market End of Year'!AS40)-1,"Error")</f>
        <v>Error</v>
      </c>
      <c r="AT41" s="25" t="str">
        <f ca="1">IFERROR((1+'US Inflation'!$C42)*(1+('Black Market End of Year'!AT41-'Black Market End of Year'!AT40)/'Black Market End of Year'!AT40)-1,"Error")</f>
        <v>Error</v>
      </c>
      <c r="AU41" s="25">
        <f ca="1">IFERROR((1+'US Inflation'!$C42)*(1+('Black Market End of Year'!AU41-'Black Market End of Year'!AU40)/'Black Market End of Year'!AU40)-1,"Error")</f>
        <v>0.4245519919873757</v>
      </c>
      <c r="AV41" s="25">
        <f ca="1">IFERROR((1+'US Inflation'!$C42)*(1+('Black Market End of Year'!AV41-'Black Market End of Year'!AV40)/'Black Market End of Year'!AV40)-1,"Error")</f>
        <v>-7.0551484351934701E-2</v>
      </c>
      <c r="AW41" s="25">
        <f ca="1">IFERROR((1+'US Inflation'!$C42)*(1+('Black Market End of Year'!AW41-'Black Market End of Year'!AW40)/'Black Market End of Year'!AW40)-1,"Error")</f>
        <v>-0.18806796334191989</v>
      </c>
      <c r="AX41" s="25">
        <f ca="1">IFERROR((1+'US Inflation'!$C42)*(1+('Black Market End of Year'!AX41-'Black Market End of Year'!AX40)/'Black Market End of Year'!AX40)-1,"Error")</f>
        <v>0.48533878852031997</v>
      </c>
      <c r="AY41" s="25">
        <f ca="1">IFERROR((1+'US Inflation'!$C42)*(1+('Black Market End of Year'!AY41-'Black Market End of Year'!AY40)/'Black Market End of Year'!AY40)-1,"Error")</f>
        <v>-5.6762092793682273E-2</v>
      </c>
      <c r="AZ41" s="25">
        <f ca="1">IFERROR((1+'US Inflation'!$C42)*(1+('Black Market End of Year'!AZ41-'Black Market End of Year'!AZ40)/'Black Market End of Year'!AZ40)-1,"Error")</f>
        <v>0.19182523743064284</v>
      </c>
      <c r="BA41" s="25">
        <f ca="1">IFERROR((1+'US Inflation'!$C42)*(1+('Black Market End of Year'!BA41-'Black Market End of Year'!BA40)/'Black Market End of Year'!BA40)-1,"Error")</f>
        <v>-0.18806796334191989</v>
      </c>
      <c r="BB41" s="25" t="str">
        <f ca="1">IFERROR((1+'US Inflation'!$C42)*(1+('Black Market End of Year'!BB41-'Black Market End of Year'!BB40)/'Black Market End of Year'!BB40)-1,"Error")</f>
        <v>Error</v>
      </c>
      <c r="BC41" s="25">
        <f ca="1">IFERROR((1+'US Inflation'!$C42)*(1+('Black Market End of Year'!BC41-'Black Market End of Year'!BC40)/'Black Market End of Year'!BC40)-1,"Error")</f>
        <v>0.18123485596338473</v>
      </c>
      <c r="BD41" s="25">
        <f ca="1">IFERROR((1+'US Inflation'!$C42)*(1+('Black Market End of Year'!BD41-'Black Market End of Year'!BD40)/'Black Market End of Year'!BD40)-1,"Error")</f>
        <v>-0.19340378360008437</v>
      </c>
      <c r="BE41" s="25" t="str">
        <f ca="1">IFERROR((1+'US Inflation'!$C42)*(1+('Black Market End of Year'!BE41-'Black Market End of Year'!BE40)/'Black Market End of Year'!BE40)-1,"Error")</f>
        <v>Error</v>
      </c>
      <c r="BF41" s="25">
        <f ca="1">IFERROR((1+'US Inflation'!$C42)*(1+('Black Market End of Year'!BF41-'Black Market End of Year'!BF40)/'Black Market End of Year'!BF40)-1,"Error")</f>
        <v>-7.6318208122000297E-2</v>
      </c>
      <c r="BG41" s="25">
        <f ca="1">IFERROR((1+'US Inflation'!$C42)*(1+('Black Market End of Year'!BG41-'Black Market End of Year'!BG40)/'Black Market End of Year'!BG40)-1,"Error")</f>
        <v>-0.17756913429382781</v>
      </c>
      <c r="BH41" s="25">
        <f ca="1">IFERROR((1+'US Inflation'!$C42)*(1+('Black Market End of Year'!BH41-'Black Market End of Year'!BH40)/'Black Market End of Year'!BH40)-1,"Error")</f>
        <v>-0.18413811934216884</v>
      </c>
      <c r="BI41" s="25">
        <f ca="1">IFERROR((1+'US Inflation'!$C42)*(1+('Black Market End of Year'!BI41-'Black Market End of Year'!BI40)/'Black Market End of Year'!BI40)-1,"Error")</f>
        <v>0.11373572133690568</v>
      </c>
      <c r="BJ41" s="25">
        <f ca="1">IFERROR((1+'US Inflation'!$C42)*(1+('Black Market End of Year'!BJ41-'Black Market End of Year'!BJ40)/'Black Market End of Year'!BJ40)-1,"Error")</f>
        <v>0.11254963430672804</v>
      </c>
      <c r="BK41" s="25">
        <f ca="1">IFERROR((1+'US Inflation'!$C42)*(1+('Black Market End of Year'!BK41-'Black Market End of Year'!BK40)/'Black Market End of Year'!BK40)-1,"Error")</f>
        <v>0.14688003325193533</v>
      </c>
      <c r="BL41" s="25">
        <f ca="1">IFERROR((1+'US Inflation'!$C42)*(1+('Black Market End of Year'!BL41-'Black Market End of Year'!BL40)/'Black Market End of Year'!BL40)-1,"Error")</f>
        <v>0.34416380161350713</v>
      </c>
      <c r="BM41" s="25">
        <f ca="1">IFERROR((1+'US Inflation'!$C42)*(1+('Black Market End of Year'!BM41-'Black Market End of Year'!BM40)/'Black Market End of Year'!BM40)-1,"Error")</f>
        <v>1.9729318854886477</v>
      </c>
      <c r="BN41" s="25">
        <f ca="1">IFERROR((1+'US Inflation'!$C42)*(1+('Black Market End of Year'!BN41-'Black Market End of Year'!BN40)/'Black Market End of Year'!BN40)-1,"Error")</f>
        <v>-0.77428289380905368</v>
      </c>
      <c r="BO41" s="25" t="str">
        <f ca="1">IFERROR((1+'US Inflation'!$C42)*(1+('Black Market End of Year'!BO41-'Black Market End of Year'!BO40)/'Black Market End of Year'!BO40)-1,"Error")</f>
        <v>Error</v>
      </c>
      <c r="BP41" s="25" t="str">
        <f ca="1">IFERROR((1+'US Inflation'!$C42)*(1+('Black Market End of Year'!BP41-'Black Market End of Year'!BP40)/'Black Market End of Year'!BP40)-1,"Error")</f>
        <v>Error</v>
      </c>
      <c r="BQ41" s="25">
        <f ca="1">IFERROR((1+'US Inflation'!$C42)*(1+('Black Market End of Year'!BQ41-'Black Market End of Year'!BQ40)/'Black Market End of Year'!BQ40)-1,"Error")</f>
        <v>-1.6596742349456184E-3</v>
      </c>
      <c r="BR41" s="25" t="str">
        <f ca="1">IFERROR((1+'US Inflation'!$C42)*(1+('Black Market End of Year'!BR41-'Black Market End of Year'!BR40)/'Black Market End of Year'!BR40)-1,"Error")</f>
        <v>Error</v>
      </c>
      <c r="BS41" s="25">
        <f ca="1">IFERROR((1+'US Inflation'!$C42)*(1+('Black Market End of Year'!BS41-'Black Market End of Year'!BS40)/'Black Market End of Year'!BS40)-1,"Error")</f>
        <v>-1</v>
      </c>
      <c r="BT41" s="25" t="str">
        <f ca="1">IFERROR((1+'US Inflation'!$C42)*(1+('Black Market End of Year'!BT41-'Black Market End of Year'!BT40)/'Black Market End of Year'!BT40)-1,"Error")</f>
        <v>Error</v>
      </c>
      <c r="BU41" s="25">
        <f ca="1">IFERROR((1+'US Inflation'!$C42)*(1+('Black Market End of Year'!BU41-'Black Market End of Year'!BU40)/'Black Market End of Year'!BU40)-1,"Error")</f>
        <v>-6.8793188548864848E-2</v>
      </c>
      <c r="BV41" s="25">
        <f ca="1">IFERROR((1+'US Inflation'!$C42)*(1+('Black Market End of Year'!BV41-'Black Market End of Year'!BV40)/'Black Market End of Year'!BV40)-1,"Error")</f>
        <v>-0.155028048542599</v>
      </c>
      <c r="BW41" s="25">
        <f ca="1">IFERROR((1+'US Inflation'!$C42)*(1+('Black Market End of Year'!BW41-'Black Market End of Year'!BW40)/'Black Market End of Year'!BW40)-1,"Error")</f>
        <v>-0.19423774301635222</v>
      </c>
      <c r="BX41" s="25" t="str">
        <f ca="1">IFERROR((1+'US Inflation'!$C42)*(1+('Black Market End of Year'!BX41-'Black Market End of Year'!BX40)/'Black Market End of Year'!BX40)-1,"Error")</f>
        <v>Error</v>
      </c>
      <c r="BY41" s="25">
        <f ca="1">IFERROR((1+'US Inflation'!$C42)*(1+('Black Market End of Year'!BY41-'Black Market End of Year'!BY40)/'Black Market End of Year'!BY40)-1,"Error")</f>
        <v>-1</v>
      </c>
      <c r="BZ41" s="25">
        <f ca="1">IFERROR((1+'US Inflation'!$C42)*(1+('Black Market End of Year'!BZ41-'Black Market End of Year'!BZ40)/'Black Market End of Year'!BZ40)-1,"Error")</f>
        <v>-0.18806796334191989</v>
      </c>
      <c r="CA41" s="25">
        <f ca="1">IFERROR((1+'US Inflation'!$C42)*(1+('Black Market End of Year'!CA41-'Black Market End of Year'!CA40)/'Black Market End of Year'!CA40)-1,"Error")</f>
        <v>-0.19151036525172771</v>
      </c>
      <c r="CB41" s="25" t="str">
        <f ca="1">IFERROR((1+'US Inflation'!$C42)*(1+('Black Market End of Year'!CB41-'Black Market End of Year'!CB40)/'Black Market End of Year'!CB40)-1,"Error")</f>
        <v>Error</v>
      </c>
      <c r="CC41" s="25">
        <f ca="1">IFERROR((1+'US Inflation'!$C42)*(1+('Black Market End of Year'!CC41-'Black Market End of Year'!CC40)/'Black Market End of Year'!CC40)-1,"Error")</f>
        <v>-0.19913762595689999</v>
      </c>
      <c r="CD41" s="25">
        <f ca="1">IFERROR((1+'US Inflation'!$C42)*(1+('Black Market End of Year'!CD41-'Black Market End of Year'!CD40)/'Black Market End of Year'!CD40)-1,"Error")</f>
        <v>0.50725567620927925</v>
      </c>
      <c r="CE41" s="25">
        <f ca="1">IFERROR((1+'US Inflation'!$C42)*(1+('Black Market End of Year'!CE41-'Black Market End of Year'!CE40)/'Black Market End of Year'!CE40)-1,"Error")</f>
        <v>-1</v>
      </c>
      <c r="CF41" s="25">
        <f ca="1">IFERROR((1+'US Inflation'!$C42)*(1+('Black Market End of Year'!CF41-'Black Market End of Year'!CF40)/'Black Market End of Year'!CF40)-1,"Error")</f>
        <v>0.25859415829510457</v>
      </c>
      <c r="CG41" s="25" t="str">
        <f ca="1">IFERROR((1+'US Inflation'!$C42)*(1+('Black Market End of Year'!CG41-'Black Market End of Year'!CG40)/'Black Market End of Year'!CG40)-1,"Error")</f>
        <v>Error</v>
      </c>
      <c r="CH41" s="25">
        <f ca="1">IFERROR((1+'US Inflation'!$C42)*(1+('Black Market End of Year'!CH41-'Black Market End of Year'!CH40)/'Black Market End of Year'!CH40)-1,"Error")</f>
        <v>0.11373572133690568</v>
      </c>
      <c r="CI41" s="25" t="str">
        <f ca="1">IFERROR((1+'US Inflation'!$C42)*(1+('Black Market End of Year'!CI41-'Black Market End of Year'!CI40)/'Black Market End of Year'!CI40)-1,"Error")</f>
        <v>Error</v>
      </c>
      <c r="CJ41" s="25" t="str">
        <f ca="1">IFERROR((1+'US Inflation'!$C42)*(1+('Black Market End of Year'!CJ41-'Black Market End of Year'!CJ40)/'Black Market End of Year'!CJ40)-1,"Error")</f>
        <v>Error</v>
      </c>
      <c r="CK41" s="25">
        <f ca="1">IFERROR((1+'US Inflation'!$C42)*(1+('Black Market End of Year'!CK41-'Black Market End of Year'!CK40)/'Black Market End of Year'!CK40)-1,"Error")</f>
        <v>1.8557326188125791</v>
      </c>
      <c r="CL41" s="25" t="str">
        <f ca="1">IFERROR((1+'US Inflation'!$C42)*(1+('Black Market End of Year'!CL41-'Black Market End of Year'!CL40)/'Black Market End of Year'!CL40)-1,"Error")</f>
        <v>Error</v>
      </c>
      <c r="CM41" s="25">
        <f ca="1">IFERROR((1+'US Inflation'!$C42)*(1+('Black Market End of Year'!CM41-'Black Market End of Year'!CM40)/'Black Market End of Year'!CM40)-1,"Error")</f>
        <v>0.1954096742349456</v>
      </c>
      <c r="CN41" s="25">
        <f ca="1">IFERROR((1+'US Inflation'!$C42)*(1+('Black Market End of Year'!CN41-'Black Market End of Year'!CN40)/'Black Market End of Year'!CN40)-1,"Error")</f>
        <v>0.37579118518088372</v>
      </c>
      <c r="CO41" s="25">
        <f ca="1">IFERROR((1+'US Inflation'!$C42)*(1+('Black Market End of Year'!CO41-'Black Market End of Year'!CO40)/'Black Market End of Year'!CO40)-1,"Error")</f>
        <v>0.8191016781836129</v>
      </c>
      <c r="CP41" s="25">
        <f ca="1">IFERROR((1+'US Inflation'!$C42)*(1+('Black Market End of Year'!CP41-'Black Market End of Year'!CP40)/'Black Market End of Year'!CP40)-1,"Error")</f>
        <v>0.19829713721618947</v>
      </c>
      <c r="CQ41" s="25">
        <f ca="1">IFERROR((1+'US Inflation'!$C42)*(1+('Black Market End of Year'!CQ41-'Black Market End of Year'!CQ40)/'Black Market End of Year'!CQ40)-1,"Error")</f>
        <v>9.9075081268352072E-2</v>
      </c>
      <c r="CR41" s="25">
        <f ca="1">IFERROR((1+'US Inflation'!$C42)*(1+('Black Market End of Year'!CR41-'Black Market End of Year'!CR40)/'Black Market End of Year'!CR40)-1,"Error")</f>
        <v>1.8299683729352756E-2</v>
      </c>
      <c r="CS41" s="25">
        <f ca="1">IFERROR((1+'US Inflation'!$C42)*(1+('Black Market End of Year'!CS41-'Black Market End of Year'!CS40)/'Black Market End of Year'!CS40)-1,"Error")</f>
        <v>-1.0847971238174048E-2</v>
      </c>
      <c r="CT41" s="25">
        <f ca="1">IFERROR((1+'US Inflation'!$C42)*(1+('Black Market End of Year'!CT41-'Black Market End of Year'!CT40)/'Black Market End of Year'!CT40)-1,"Error")</f>
        <v>-0.11182322120130617</v>
      </c>
      <c r="CU41" s="25">
        <f ca="1">IFERROR((1+'US Inflation'!$C42)*(1+('Black Market End of Year'!CU41-'Black Market End of Year'!CU40)/'Black Market End of Year'!CU40)-1,"Error")</f>
        <v>-3.6754031500528805E-3</v>
      </c>
      <c r="CV41" s="25">
        <f ca="1">IFERROR((1+'US Inflation'!$C42)*(1+('Black Market End of Year'!CV41-'Black Market End of Year'!CV40)/'Black Market End of Year'!CV40)-1,"Error")</f>
        <v>0.13501729562996756</v>
      </c>
      <c r="CW41" s="25">
        <f ca="1">IFERROR((1+'US Inflation'!$C42)*(1+('Black Market End of Year'!CW41-'Black Market End of Year'!CW40)/'Black Market End of Year'!CW40)-1,"Error")</f>
        <v>-7.4990556844621303E-2</v>
      </c>
      <c r="CX41" s="25">
        <f ca="1">IFERROR((1+'US Inflation'!$C42)*(1+('Black Market End of Year'!CX41-'Black Market End of Year'!CX40)/'Black Market End of Year'!CX40)-1,"Error")</f>
        <v>-0.10174792909566943</v>
      </c>
      <c r="CY41" s="25">
        <f ca="1">IFERROR((1+'US Inflation'!$C42)*(1+('Black Market End of Year'!CY41-'Black Market End of Year'!CY40)/'Black Market End of Year'!CY40)-1,"Error")</f>
        <v>-0.16669250161128479</v>
      </c>
      <c r="CZ41" s="25" t="str">
        <f ca="1">IFERROR((1+'US Inflation'!$C42)*(1+('Black Market End of Year'!CZ41-'Black Market End of Year'!CZ40)/'Black Market End of Year'!CZ40)-1,"Error")</f>
        <v>Error</v>
      </c>
      <c r="DA41" s="25">
        <f ca="1">IFERROR((1+'US Inflation'!$C42)*(1+('Black Market End of Year'!DA41-'Black Market End of Year'!DA40)/'Black Market End of Year'!DA40)-1,"Error")</f>
        <v>0.96428819709967595</v>
      </c>
      <c r="DB41" s="25">
        <f ca="1">IFERROR((1+'US Inflation'!$C42)*(1+('Black Market End of Year'!DB41-'Black Market End of Year'!DB40)/'Black Market End of Year'!DB40)-1,"Error")</f>
        <v>-0.11075578258936192</v>
      </c>
      <c r="DC41" s="25">
        <f ca="1">IFERROR((1+'US Inflation'!$C42)*(1+('Black Market End of Year'!DC41-'Black Market End of Year'!DC40)/'Black Market End of Year'!DC40)-1,"Error")</f>
        <v>0.20654703144831466</v>
      </c>
      <c r="DD41" s="25">
        <f ca="1">IFERROR((1+'US Inflation'!$C42)*(1+('Black Market End of Year'!DD41-'Black Market End of Year'!DD40)/'Black Market End of Year'!DD40)-1,"Error")</f>
        <v>-0.16738754459739935</v>
      </c>
      <c r="DE41" s="25" t="str">
        <f ca="1">IFERROR((1+'US Inflation'!$C42)*(1+('Black Market End of Year'!DE41-'Black Market End of Year'!DE40)/'Black Market End of Year'!DE40)-1,"Error")</f>
        <v>Error</v>
      </c>
      <c r="DF41" s="25">
        <f ca="1">IFERROR((1+'US Inflation'!$C42)*(1+('Black Market End of Year'!DF41-'Black Market End of Year'!DF40)/'Black Market End of Year'!DF40)-1,"Error")</f>
        <v>-5.1419005401266538E-2</v>
      </c>
      <c r="DG41" s="25" t="str">
        <f ca="1">IFERROR((1+'US Inflation'!$C42)*(1+('Black Market End of Year'!DG41-'Black Market End of Year'!DG40)/'Black Market End of Year'!DG40)-1,"Error")</f>
        <v>Error</v>
      </c>
      <c r="DH41" s="25">
        <f ca="1">IFERROR((1+'US Inflation'!$C42)*(1+('Black Market End of Year'!DH41-'Black Market End of Year'!DH40)/'Black Market End of Year'!DH40)-1,"Error")</f>
        <v>-0.1046839015091986</v>
      </c>
      <c r="DI41" s="25" t="str">
        <f ca="1">IFERROR((1+'US Inflation'!$C42)*(1+('Black Market End of Year'!DI41-'Black Market End of Year'!DI40)/'Black Market End of Year'!DI40)-1,"Error")</f>
        <v>Error</v>
      </c>
      <c r="DJ41" s="25">
        <f ca="1">IFERROR((1+'US Inflation'!$C42)*(1+('Black Market End of Year'!DJ41-'Black Market End of Year'!DJ40)/'Black Market End of Year'!DJ40)-1,"Error")</f>
        <v>-4.9358341559735397E-4</v>
      </c>
      <c r="DK41" s="25">
        <f ca="1">IFERROR((1+'US Inflation'!$C42)*(1+('Black Market End of Year'!DK41-'Black Market End of Year'!DK40)/'Black Market End of Year'!DK40)-1,"Error")</f>
        <v>9.9874192831124642E-2</v>
      </c>
      <c r="DL41" s="25" t="str">
        <f ca="1">IFERROR((1+'US Inflation'!$C42)*(1+('Black Market End of Year'!DL41-'Black Market End of Year'!DL40)/'Black Market End of Year'!DL40)-1,"Error")</f>
        <v>Error</v>
      </c>
      <c r="DM41" s="25">
        <f ca="1">IFERROR((1+'US Inflation'!$C42)*(1+('Black Market End of Year'!DM41-'Black Market End of Year'!DM40)/'Black Market End of Year'!DM40)-1,"Error")</f>
        <v>-2.1659601649149374E-2</v>
      </c>
      <c r="DN41" s="25" t="str">
        <f ca="1">IFERROR((1+'US Inflation'!$C42)*(1+('Black Market End of Year'!DN41-'Black Market End of Year'!DN40)/'Black Market End of Year'!DN40)-1,"Error")</f>
        <v>Error</v>
      </c>
      <c r="DO41" s="25">
        <f ca="1">IFERROR((1+'US Inflation'!$C42)*(1+('Black Market End of Year'!DO41-'Black Market End of Year'!DO40)/'Black Market End of Year'!DO40)-1,"Error")</f>
        <v>0.36618248483993776</v>
      </c>
      <c r="DP41" s="25" t="str">
        <f ca="1">IFERROR((1+'US Inflation'!$C42)*(1+('Black Market End of Year'!DP41-'Black Market End of Year'!DP40)/'Black Market End of Year'!DP40)-1,"Error")</f>
        <v>Error</v>
      </c>
      <c r="DQ41" s="25">
        <f ca="1">IFERROR((1+'US Inflation'!$C42)*(1+('Black Market End of Year'!DQ41-'Black Market End of Year'!DQ40)/'Black Market End of Year'!DQ40)-1,"Error")</f>
        <v>1.116390189627086</v>
      </c>
      <c r="DR41" s="25">
        <f ca="1">IFERROR((1+'US Inflation'!$C42)*(1+('Black Market End of Year'!DR41-'Black Market End of Year'!DR40)/'Black Market End of Year'!DR40)-1,"Error")</f>
        <v>0.29935834155972341</v>
      </c>
      <c r="DS41" s="25">
        <f ca="1">IFERROR((1+'US Inflation'!$C42)*(1+('Black Market End of Year'!DS41-'Black Market End of Year'!DS40)/'Black Market End of Year'!DS40)-1,"Error")</f>
        <v>3.948667324777877E-2</v>
      </c>
      <c r="DT41" s="25">
        <f ca="1">IFERROR((1+'US Inflation'!$C42)*(1+('Black Market End of Year'!DT41-'Black Market End of Year'!DT40)/'Black Market End of Year'!DT40)-1,"Error")</f>
        <v>-0.10655690894405778</v>
      </c>
      <c r="DU41" s="25">
        <f ca="1">IFERROR((1+'US Inflation'!$C42)*(1+('Black Market End of Year'!DU41-'Black Market End of Year'!DU40)/'Black Market End of Year'!DU40)-1,"Error")</f>
        <v>-1</v>
      </c>
      <c r="DV41" s="25" t="str">
        <f ca="1">IFERROR((1+'US Inflation'!$C42)*(1+('Black Market End of Year'!DV41-'Black Market End of Year'!DV40)/'Black Market End of Year'!DV40)-1,"Error")</f>
        <v>Error</v>
      </c>
      <c r="DW41" s="25">
        <f ca="1">IFERROR((1+'US Inflation'!$C42)*(1+('Black Market End of Year'!DW41-'Black Market End of Year'!DW40)/'Black Market End of Year'!DW40)-1,"Error")</f>
        <v>-0.17538381693214411</v>
      </c>
      <c r="DX41" s="25">
        <f ca="1">IFERROR((1+'US Inflation'!$C42)*(1+('Black Market End of Year'!DX41-'Black Market End of Year'!DX40)/'Black Market End of Year'!DX40)-1,"Error")</f>
        <v>-7.8858640490524712E-2</v>
      </c>
      <c r="DY41" s="25" t="str">
        <f ca="1">IFERROR((1+'US Inflation'!$C42)*(1+('Black Market End of Year'!DY41-'Black Market End of Year'!DY40)/'Black Market End of Year'!DY40)-1,"Error")</f>
        <v>Error</v>
      </c>
      <c r="DZ41" s="25">
        <f ca="1">IFERROR((1+'US Inflation'!$C42)*(1+('Black Market End of Year'!DZ41-'Black Market End of Year'!DZ40)/'Black Market End of Year'!DZ40)-1,"Error")</f>
        <v>-0.1825854796733376</v>
      </c>
      <c r="EA41" s="25">
        <f ca="1">IFERROR((1+'US Inflation'!$C42)*(1+('Black Market End of Year'!EA41-'Black Market End of Year'!EA40)/'Black Market End of Year'!EA40)-1,"Error")</f>
        <v>-5.0903472252028181E-2</v>
      </c>
      <c r="EB41" s="25">
        <f ca="1">IFERROR((1+'US Inflation'!$C42)*(1+('Black Market End of Year'!EB41-'Black Market End of Year'!EB40)/'Black Market End of Year'!EB40)-1,"Error")</f>
        <v>2.6861329038291526E-2</v>
      </c>
      <c r="EC41" s="25">
        <f ca="1">IFERROR((1+'US Inflation'!$C42)*(1+('Black Market End of Year'!EC41-'Black Market End of Year'!EC40)/'Black Market End of Year'!EC40)-1,"Error")</f>
        <v>-0.2794467378623352</v>
      </c>
      <c r="ED41" s="25">
        <f ca="1">IFERROR((1+'US Inflation'!$C42)*(1+('Black Market End of Year'!ED41-'Black Market End of Year'!ED40)/'Black Market End of Year'!ED40)-1,"Error")</f>
        <v>-0.18806796334191989</v>
      </c>
      <c r="EE41" s="25">
        <f ca="1">IFERROR((1+'US Inflation'!$C42)*(1+('Black Market End of Year'!EE41-'Black Market End of Year'!EE40)/'Black Market End of Year'!EE40)-1,"Error")</f>
        <v>-0.20039486673247786</v>
      </c>
      <c r="EF41" s="25" t="str">
        <f ca="1">IFERROR((1+'US Inflation'!$C42)*(1+('Black Market End of Year'!EF41-'Black Market End of Year'!EF40)/'Black Market End of Year'!EF40)-1,"Error")</f>
        <v>Error</v>
      </c>
      <c r="EG41" s="25" t="str">
        <f ca="1">IFERROR((1+'US Inflation'!$C42)*(1+('Black Market End of Year'!EG41-'Black Market End of Year'!EG40)/'Black Market End of Year'!EG40)-1,"Error")</f>
        <v>Error</v>
      </c>
      <c r="EH41" s="25">
        <f ca="1">IFERROR((1+'US Inflation'!$C42)*(1+('Black Market End of Year'!EH41-'Black Market End of Year'!EH40)/'Black Market End of Year'!EH40)-1,"Error")</f>
        <v>0.1199630608540585</v>
      </c>
      <c r="EI41" s="25">
        <f ca="1">IFERROR((1+'US Inflation'!$C42)*(1+('Black Market End of Year'!EI41-'Black Market End of Year'!EI40)/'Black Market End of Year'!EI40)-1,"Error")</f>
        <v>-9.0449160908193549E-2</v>
      </c>
      <c r="EJ41" s="25" t="str">
        <f ca="1">IFERROR((1+'US Inflation'!$C42)*(1+('Black Market End of Year'!EJ41-'Black Market End of Year'!EJ40)/'Black Market End of Year'!EJ40)-1,"Error")</f>
        <v>Error</v>
      </c>
      <c r="EK41" s="25">
        <f ca="1">IFERROR((1+'US Inflation'!$C42)*(1+('Black Market End of Year'!EK41-'Black Market End of Year'!EK40)/'Black Market End of Year'!EK40)-1,"Error")</f>
        <v>1.0789733464955575</v>
      </c>
      <c r="EL41" s="25" t="str">
        <f ca="1">IFERROR((1+'US Inflation'!$C42)*(1+('Black Market End of Year'!EL41-'Black Market End of Year'!EL40)/'Black Market End of Year'!EL40)-1,"Error")</f>
        <v>Error</v>
      </c>
      <c r="EM41" s="25" t="str">
        <f ca="1">IFERROR((1+'US Inflation'!$C42)*(1+('Black Market End of Year'!EM41-'Black Market End of Year'!EM40)/'Black Market End of Year'!EM40)-1,"Error")</f>
        <v>Error</v>
      </c>
      <c r="EN41" s="25" t="str">
        <f ca="1">IFERROR((1+'US Inflation'!$C42)*(1+('Black Market End of Year'!EN41-'Black Market End of Year'!EN40)/'Black Market End of Year'!EN40)-1,"Error")</f>
        <v>Error</v>
      </c>
      <c r="EO41" s="25">
        <f ca="1">IFERROR((1+'US Inflation'!$C42)*(1+('Black Market End of Year'!EO41-'Black Market End of Year'!EO40)/'Black Market End of Year'!EO40)-1,"Error")</f>
        <v>0.18798476942603282</v>
      </c>
      <c r="EP41" s="25" t="str">
        <f ca="1">IFERROR((1+'US Inflation'!$C42)*(1+('Black Market End of Year'!EP41-'Black Market End of Year'!EP40)/'Black Market End of Year'!EP40)-1,"Error")</f>
        <v>Error</v>
      </c>
      <c r="EQ41" s="25">
        <f ca="1">IFERROR((1+'US Inflation'!$C42)*(1+('Black Market End of Year'!EQ41-'Black Market End of Year'!EQ40)/'Black Market End of Year'!EQ40)-1,"Error")</f>
        <v>0.11373572133690568</v>
      </c>
      <c r="ER41" s="25">
        <f ca="1">IFERROR((1+'US Inflation'!$C42)*(1+('Black Market End of Year'!ER41-'Black Market End of Year'!ER40)/'Black Market End of Year'!ER40)-1,"Error")</f>
        <v>4.9727921260072083E-2</v>
      </c>
      <c r="ES41" s="25">
        <f ca="1">IFERROR((1+'US Inflation'!$C42)*(1+('Black Market End of Year'!ES41-'Black Market End of Year'!ES40)/'Black Market End of Year'!ES40)-1,"Error")</f>
        <v>0.25455288150593991</v>
      </c>
      <c r="ET41" s="25">
        <f ca="1">IFERROR((1+'US Inflation'!$C42)*(1+('Black Market End of Year'!ET41-'Black Market End of Year'!ET40)/'Black Market End of Year'!ET40)-1,"Error")</f>
        <v>-0.1825854796733376</v>
      </c>
      <c r="EU41" s="25" t="str">
        <f ca="1">IFERROR((1+'US Inflation'!$C42)*(1+('Black Market End of Year'!EU41-'Black Market End of Year'!EU40)/'Black Market End of Year'!EU40)-1,"Error")</f>
        <v>Error</v>
      </c>
      <c r="EV41" s="25" t="str">
        <f ca="1">IFERROR((1+'US Inflation'!$C42)*(1+('Black Market End of Year'!EV41-'Black Market End of Year'!EV40)/'Black Market End of Year'!EV40)-1,"Error")</f>
        <v>Error</v>
      </c>
      <c r="EW41" s="25">
        <f ca="1">IFERROR((1+'US Inflation'!$C42)*(1+('Black Market End of Year'!EW41-'Black Market End of Year'!EW40)/'Black Market End of Year'!EW40)-1,"Error")</f>
        <v>-1.6596742349457294E-3</v>
      </c>
      <c r="EX41" s="25">
        <f ca="1">IFERROR((1+'US Inflation'!$C42)*(1+('Black Market End of Year'!EX41-'Black Market End of Year'!EX40)/'Black Market End of Year'!EX40)-1,"Error")</f>
        <v>-0.19794482314864981</v>
      </c>
      <c r="EY41" s="25">
        <f ca="1">IFERROR((1+'US Inflation'!$C42)*(1+('Black Market End of Year'!EY41-'Black Market End of Year'!EY40)/'Black Market End of Year'!EY40)-1,"Error")</f>
        <v>1.4133339753930496E-2</v>
      </c>
      <c r="EZ41" s="25">
        <f ca="1">IFERROR((1+'US Inflation'!$C42)*(1+('Black Market End of Year'!EZ41-'Black Market End of Year'!EZ40)/'Black Market End of Year'!EZ40)-1,"Error")</f>
        <v>-1</v>
      </c>
      <c r="FA41" s="25">
        <f ca="1">IFERROR((1+'US Inflation'!$C42)*(1+('Black Market End of Year'!FA41-'Black Market End of Year'!FA40)/'Black Market End of Year'!FA40)-1,"Error")</f>
        <v>-5.6762092793682273E-2</v>
      </c>
      <c r="FB41" s="25">
        <f ca="1">IFERROR((1+'US Inflation'!$C42)*(1+('Black Market End of Year'!FB41-'Black Market End of Year'!FB40)/'Black Market End of Year'!FB40)-1,"Error")</f>
        <v>2.5696018868799562</v>
      </c>
      <c r="FC41" s="25">
        <f ca="1">IFERROR((1+'US Inflation'!$C42)*(1+('Black Market End of Year'!FC41-'Black Market End of Year'!FC40)/'Black Market End of Year'!FC40)-1,"Error")</f>
        <v>-0.18806796334191989</v>
      </c>
      <c r="FD41" s="25">
        <f ca="1">IFERROR((1+'US Inflation'!$C42)*(1+('Black Market End of Year'!FD41-'Black Market End of Year'!FD40)/'Black Market End of Year'!FD40)-1,"Error")</f>
        <v>7.7986179664363053E-2</v>
      </c>
      <c r="FE41" s="25" t="str">
        <f ca="1">IFERROR((1+'US Inflation'!$C42)*(1+('Black Market End of Year'!FE41-'Black Market End of Year'!FE40)/'Black Market End of Year'!FE40)-1,"Error")</f>
        <v>Error</v>
      </c>
      <c r="FF41" s="25" t="str">
        <f ca="1">IFERROR((1+'US Inflation'!$C42)*(1+('Black Market End of Year'!FF41-'Black Market End of Year'!FF40)/'Black Market End of Year'!FF40)-1,"Error")</f>
        <v>Error</v>
      </c>
      <c r="FG41" s="25" t="str">
        <f ca="1">IFERROR((1+'US Inflation'!$C42)*(1+('Black Market End of Year'!FG41-'Black Market End of Year'!FG40)/'Black Market End of Year'!FG40)-1,"Error")</f>
        <v>Error</v>
      </c>
      <c r="FH41" s="25">
        <f ca="1">IFERROR((1+'US Inflation'!$C42)*(1+('Black Market End of Year'!FH41-'Black Market End of Year'!FH40)/'Black Market End of Year'!FH40)-1,"Error")</f>
        <v>-0.14818281262506339</v>
      </c>
      <c r="FI41" s="25" t="str">
        <f ca="1">IFERROR((1+'US Inflation'!$C42)*(1+('Black Market End of Year'!FI41-'Black Market End of Year'!FI40)/'Black Market End of Year'!FI40)-1,"Error")</f>
        <v>Error</v>
      </c>
      <c r="FJ41" s="25">
        <f ca="1">IFERROR((1+'US Inflation'!$C42)*(1+('Black Market End of Year'!FJ41-'Black Market End of Year'!FJ40)/'Black Market End of Year'!FJ40)-1,"Error")</f>
        <v>1.2051541109274311E-2</v>
      </c>
      <c r="FK41" s="25" t="str">
        <f ca="1">IFERROR((1+'US Inflation'!$C42)*(1+('Black Market End of Year'!FK41-'Black Market End of Year'!FK40)/'Black Market End of Year'!FK40)-1,"Error")</f>
        <v>Error</v>
      </c>
      <c r="FL41" s="25" t="str">
        <f ca="1">IFERROR((1+'US Inflation'!$C42)*(1+('Black Market End of Year'!FL41-'Black Market End of Year'!FL40)/'Black Market End of Year'!FL40)-1,"Error")</f>
        <v>Error</v>
      </c>
      <c r="FM41" s="25">
        <f ca="1">IFERROR((1+'US Inflation'!$C42)*(1+('Black Market End of Year'!FM41-'Black Market End of Year'!FM40)/'Black Market End of Year'!FM40)-1,"Error")</f>
        <v>-1.3012653683927122E-2</v>
      </c>
      <c r="FN41" s="25">
        <f ca="1">IFERROR((1+'US Inflation'!$C42)*(1+('Black Market End of Year'!FN41-'Black Market End of Year'!FN40)/'Black Market End of Year'!FN40)-1,"Error")</f>
        <v>1.3254735419413395</v>
      </c>
      <c r="FO41" s="25">
        <f ca="1">IFERROR((1+'US Inflation'!$C42)*(1+('Black Market End of Year'!FO41-'Black Market End of Year'!FO40)/'Black Market End of Year'!FO40)-1,"Error")</f>
        <v>2.7092982392868907</v>
      </c>
      <c r="FP41" s="25">
        <f ca="1">IFERROR((1+'US Inflation'!$C42)*(1+('Black Market End of Year'!FP41-'Black Market End of Year'!FP40)/'Black Market End of Year'!FP40)-1,"Error")</f>
        <v>5.5078973346495586E-2</v>
      </c>
      <c r="FQ41" s="25" t="str">
        <f ca="1">IFERROR((1+'US Inflation'!$C42)*(1+('Black Market End of Year'!FQ41-'Black Market End of Year'!FQ40)/'Black Market End of Year'!FQ40)-1,"Error")</f>
        <v>Error</v>
      </c>
      <c r="FR41" s="25">
        <f ca="1">IFERROR((1+'US Inflation'!$C42)*(1+('Black Market End of Year'!FR41-'Black Market End of Year'!FR40)/'Black Market End of Year'!FR40)-1,"Error")</f>
        <v>-6.6273220856142956E-2</v>
      </c>
      <c r="FS41" s="25">
        <f ca="1">IFERROR((1+'US Inflation'!$C42)*(1+('Black Market End of Year'!FS41-'Black Market End of Year'!FS40)/'Black Market End of Year'!FS40)-1,"Error")</f>
        <v>-7.2134121021613651E-2</v>
      </c>
      <c r="FT41" s="25" t="str">
        <f ca="1">IFERROR((1+'US Inflation'!$C42)*(1+('Black Market End of Year'!FT41-'Black Market End of Year'!FT40)/'Black Market End of Year'!FT40)-1,"Error")</f>
        <v>Error</v>
      </c>
      <c r="FU41" s="25">
        <f ca="1">IFERROR((1+'US Inflation'!$C42)*(1+('Black Market End of Year'!FU41-'Black Market End of Year'!FU40)/'Black Market End of Year'!FU40)-1,"Error")</f>
        <v>2.8248979482937919E-2</v>
      </c>
      <c r="FV41" s="25" t="str">
        <f ca="1">IFERROR((1+'US Inflation'!$C42)*(1+('Black Market End of Year'!FV41-'Black Market End of Year'!FV40)/'Black Market End of Year'!FV40)-1,"Error")</f>
        <v>Error</v>
      </c>
      <c r="FW41" s="25">
        <f ca="1">IFERROR((1+'US Inflation'!$C42)*(1+('Black Market End of Year'!FW41-'Black Market End of Year'!FW40)/'Black Market End of Year'!FW40)-1,"Error")</f>
        <v>9.5010917615654833E-2</v>
      </c>
      <c r="FX41" s="25">
        <f ca="1">IFERROR((1+'US Inflation'!$C42)*(1+('Black Market End of Year'!FX41-'Black Market End of Year'!FX40)/'Black Market End of Year'!FX40)-1,"Error")</f>
        <v>0.17313495980820748</v>
      </c>
      <c r="FY41" s="25">
        <f ca="1">IFERROR((1+'US Inflation'!$C42)*(1+('Black Market End of Year'!FY41-'Black Market End of Year'!FY40)/'Black Market End of Year'!FY40)-1,"Error")</f>
        <v>-0.18317609710131921</v>
      </c>
      <c r="FZ41" s="25" t="str">
        <f ca="1">IFERROR((1+'US Inflation'!$C42)*(1+('Black Market End of Year'!FZ41-'Black Market End of Year'!FZ40)/'Black Market End of Year'!FZ40)-1,"Error")</f>
        <v>Error</v>
      </c>
      <c r="GA41" s="25">
        <f ca="1">IFERROR((1+'US Inflation'!$C42)*(1+('Black Market End of Year'!GA41-'Black Market End of Year'!GA40)/'Black Market End of Year'!GA40)-1,"Error")</f>
        <v>0.11373572133690568</v>
      </c>
      <c r="GB41" s="25">
        <f ca="1">IFERROR((1+'US Inflation'!$C42)*(1+('Black Market End of Year'!GB41-'Black Market End of Year'!GB40)/'Black Market End of Year'!GB40)-1,"Error")</f>
        <v>0.11373572133690568</v>
      </c>
      <c r="GC41" s="25" t="str">
        <f ca="1">IFERROR((1+'US Inflation'!$C42)*(1+('Black Market End of Year'!GC41-'Black Market End of Year'!GC40)/'Black Market End of Year'!GC40)-1,"Error")</f>
        <v>Error</v>
      </c>
      <c r="GD41" s="25">
        <f ca="1">IFERROR((1+'US Inflation'!$C42)*(1+('Black Market End of Year'!GD41-'Black Market End of Year'!GD40)/'Black Market End of Year'!GD40)-1,"Error")</f>
        <v>0.11373572133690568</v>
      </c>
      <c r="GE41" s="25">
        <f ca="1">IFERROR((1+'US Inflation'!$C42)*(1+('Black Market End of Year'!GE41-'Black Market End of Year'!GE40)/'Black Market End of Year'!GE40)-1,"Error")</f>
        <v>1.4133339753930496E-2</v>
      </c>
      <c r="GF41" s="25" t="str">
        <f ca="1">IFERROR((1+'US Inflation'!$C42)*(1+('Black Market End of Year'!GF41-'Black Market End of Year'!GF40)/'Black Market End of Year'!GF40)-1,"Error")</f>
        <v>Error</v>
      </c>
      <c r="GG41" s="25">
        <f ca="1">IFERROR((1+'US Inflation'!$C42)*(1+('Black Market End of Year'!GG41-'Black Market End of Year'!GG40)/'Black Market End of Year'!GG40)-1,"Error")</f>
        <v>0.55923000987166827</v>
      </c>
      <c r="GH41" s="25">
        <f ca="1">IFERROR((1+'US Inflation'!$C42)*(1+('Black Market End of Year'!GH41-'Black Market End of Year'!GH40)/'Black Market End of Year'!GH40)-1,"Error")</f>
        <v>4.8053871104216439E-2</v>
      </c>
      <c r="GI41" s="25">
        <f ca="1">IFERROR((1+'US Inflation'!$C42)*(1+('Black Market End of Year'!GI41-'Black Market End of Year'!GI40)/'Black Market End of Year'!GI40)-1,"Error")</f>
        <v>-0.18806796334191989</v>
      </c>
      <c r="GJ41" s="25">
        <f ca="1">IFERROR((1+'US Inflation'!$C42)*(1+('Black Market End of Year'!GJ41-'Black Market End of Year'!GJ40)/'Black Market End of Year'!GJ40)-1,"Error")</f>
        <v>0.43825277358553527</v>
      </c>
      <c r="GK41" s="25" t="str">
        <f ca="1">IFERROR((1+'US Inflation'!$C42)*(1+('Black Market End of Year'!GK41-'Black Market End of Year'!GK40)/'Black Market End of Year'!GK40)-1,"Error")</f>
        <v>Error</v>
      </c>
      <c r="GL41" s="25">
        <f ca="1">IFERROR((1+'US Inflation'!$C42)*(1+('Black Market End of Year'!GL41-'Black Market End of Year'!GL40)/'Black Market End of Year'!GL40)-1,"Error")</f>
        <v>0.8390918065153008</v>
      </c>
      <c r="GM41" s="25">
        <f ca="1">IFERROR((1+'US Inflation'!$C42)*(1+('Black Market End of Year'!GM41-'Black Market End of Year'!GM40)/'Black Market End of Year'!GM40)-1,"Error")</f>
        <v>-4.0113657586510754E-2</v>
      </c>
      <c r="GN41" s="25" t="str">
        <f ca="1">IFERROR((1+'US Inflation'!$C42)*(1+('Black Market End of Year'!GN41-'Black Market End of Year'!GN40)/'Black Market End of Year'!GN40)-1,"Error")</f>
        <v>Error</v>
      </c>
      <c r="GO41" s="25" t="str">
        <f ca="1">IFERROR((1+'US Inflation'!$C42)*(1+('Black Market End of Year'!GO41-'Black Market End of Year'!GO40)/'Black Market End of Year'!GO40)-1,"Error")</f>
        <v>Error</v>
      </c>
      <c r="GP41" s="25">
        <f ca="1">IFERROR((1+'US Inflation'!$C42)*(1+('Black Market End of Year'!GP41-'Black Market End of Year'!GP40)/'Black Market End of Year'!GP40)-1,"Error")</f>
        <v>0.26852610972610291</v>
      </c>
      <c r="GQ41" s="25">
        <f ca="1">IFERROR((1+'US Inflation'!$C42)*(1+('Black Market End of Year'!GQ41-'Black Market End of Year'!GQ40)/'Black Market End of Year'!GQ40)-1,"Error")</f>
        <v>2.6382033563672258</v>
      </c>
      <c r="GR41" s="25" t="str">
        <f ca="1">IFERROR((1+'US Inflation'!$C42)*(1+('Black Market End of Year'!GR41-'Black Market End of Year'!GR40)/'Black Market End of Year'!GR40)-1,"Error")</f>
        <v>Error</v>
      </c>
      <c r="GS41" s="25">
        <f ca="1">IFERROR((1+'US Inflation'!$C42)*(1+('Black Market End of Year'!GS41-'Black Market End of Year'!GS40)/'Black Market End of Year'!GS40)-1,"Error")</f>
        <v>0.29935834155972341</v>
      </c>
      <c r="GT41" s="25">
        <f ca="1">IFERROR((1+'US Inflation'!$C42)*(1+('Black Market End of Year'!GT41-'Black Market End of Year'!GT40)/'Black Market End of Year'!GT40)-1,"Error")</f>
        <v>-7.2458045409674376E-2</v>
      </c>
      <c r="GU41" s="25">
        <f ca="1">IFERROR((1+'US Inflation'!$C42)*(1+('Black Market End of Year'!GU41-'Black Market End of Year'!GU40)/'Black Market End of Year'!GU40)-1,"Error")</f>
        <v>-1.2861576484123782E-2</v>
      </c>
      <c r="GV41" s="25">
        <f ca="1">IFERROR((1+'US Inflation'!$C42)*(1+('Black Market End of Year'!GV41-'Black Market End of Year'!GV40)/'Black Market End of Year'!GV40)-1,"Error")</f>
        <v>0.27420947043276112</v>
      </c>
      <c r="GW41" s="25">
        <f ca="1">IFERROR((1+'US Inflation'!$C42)*(1+('Black Market End of Year'!GW41-'Black Market End of Year'!GW40)/'Black Market End of Year'!GW40)-1,"Error")</f>
        <v>1.5791774599380979</v>
      </c>
      <c r="GX41" s="25" t="str">
        <f ca="1">IFERROR((1+'US Inflation'!$C42)*(1+('Black Market End of Year'!GX41-'Black Market End of Year'!GX40)/'Black Market End of Year'!GX40)-1,"Error")</f>
        <v>Error</v>
      </c>
      <c r="GY41" s="25">
        <f ca="1">IFERROR((1+'US Inflation'!$C42)*(1+('Black Market End of Year'!GY41-'Black Market End of Year'!GY40)/'Black Market End of Year'!GY40)-1,"Error")</f>
        <v>0.30602171767028619</v>
      </c>
      <c r="GZ41" s="25">
        <f ca="1">IFERROR((1+'US Inflation'!$C42)*(1+('Black Market End of Year'!GZ41-'Black Market End of Year'!GZ40)/'Black Market End of Year'!GZ40)-1,"Error")</f>
        <v>-0.13414186997602595</v>
      </c>
      <c r="HA41" s="25">
        <f ca="1">IFERROR((1+'US Inflation'!$C42)*(1+('Black Market End of Year'!HA41-'Black Market End of Year'!HA40)/'Black Market End of Year'!HA40)-1,"Error")</f>
        <v>-0.18101049986538642</v>
      </c>
      <c r="HB41" s="25">
        <f ca="1">IFERROR((1+'US Inflation'!$C42)*(1+('Black Market End of Year'!HB41-'Black Market End of Year'!HB40)/'Black Market End of Year'!HB40)-1,"Error")</f>
        <v>0.33924562088202204</v>
      </c>
      <c r="HC41" s="25">
        <f ca="1">IFERROR((1+'US Inflation'!$C42)*(1+('Black Market End of Year'!HC41-'Black Market End of Year'!HC40)/'Black Market End of Year'!HC40)-1,"Error")</f>
        <v>1.4566730070062484E-3</v>
      </c>
      <c r="HD41" s="25" t="str">
        <f ca="1">IFERROR((1+'US Inflation'!$C42)*(1+('Black Market End of Year'!HD41-'Black Market End of Year'!HD40)/'Black Market End of Year'!HD40)-1,"Error")</f>
        <v>Error</v>
      </c>
      <c r="HE41" s="25">
        <f ca="1">IFERROR((1+'US Inflation'!$C42)*(1+('Black Market End of Year'!HE41-'Black Market End of Year'!HE40)/'Black Market End of Year'!HE40)-1,"Error")</f>
        <v>-0.11940628966295319</v>
      </c>
      <c r="HF41" s="25">
        <f ca="1">IFERROR((1+'US Inflation'!$C42)*(1+('Black Market End of Year'!HF41-'Black Market End of Year'!HF40)/'Black Market End of Year'!HF40)-1,"Error")</f>
        <v>4.756035614679055E-2</v>
      </c>
      <c r="HG41" s="25" t="str">
        <f ca="1">IFERROR((1+'US Inflation'!$C42)*(1+('Black Market End of Year'!HG41-'Black Market End of Year'!HG40)/'Black Market End of Year'!HG40)-1,"Error")</f>
        <v>Error</v>
      </c>
      <c r="HH41" s="25">
        <f ca="1">IFERROR((1+'US Inflation'!$C42)*(1+('Black Market End of Year'!HH41-'Black Market End of Year'!HH40)/'Black Market End of Year'!HH40)-1,"Error")</f>
        <v>-0.18806796334191989</v>
      </c>
      <c r="HI41" s="25" t="str">
        <f ca="1">IFERROR((1+'US Inflation'!$C42)*(1+('Black Market End of Year'!HI41-'Black Market End of Year'!HI40)/'Black Market End of Year'!HI40)-1,"Error")</f>
        <v>Error</v>
      </c>
      <c r="HJ41" s="25">
        <f ca="1">IFERROR((1+'US Inflation'!$C42)*(1+('Black Market End of Year'!HJ41-'Black Market End of Year'!HJ40)/'Black Market End of Year'!HJ40)-1,"Error")</f>
        <v>0.27048371174728514</v>
      </c>
      <c r="HK41" s="25" t="str">
        <f ca="1">IFERROR((1+'US Inflation'!$C42)*(1+('Black Market End of Year'!HK41-'Black Market End of Year'!HK40)/'Black Market End of Year'!HK40)-1,"Error")</f>
        <v>Error</v>
      </c>
      <c r="HL41" s="25">
        <f ca="1">IFERROR((1+'US Inflation'!$C42)*(1+('Black Market End of Year'!HL41-'Black Market End of Year'!HL40)/'Black Market End of Year'!HL40)-1,"Error")</f>
        <v>0.34998269252958281</v>
      </c>
      <c r="HM41" s="25">
        <f ca="1">IFERROR((1+'US Inflation'!$C42)*(1+('Black Market End of Year'!HM41-'Black Market End of Year'!HM40)/'Black Market End of Year'!HM40)-1,"Error")</f>
        <v>-7.9621174728529254E-2</v>
      </c>
      <c r="HN41" s="25">
        <f ca="1">IFERROR((1+'US Inflation'!$C42)*(1+('Black Market End of Year'!HN41-'Black Market End of Year'!HN40)/'Black Market End of Year'!HN40)-1,"Error")</f>
        <v>0.36946594274432365</v>
      </c>
      <c r="HO41" s="25" t="str">
        <f ca="1">IFERROR((1+'US Inflation'!$C42)*(1+('Black Market End of Year'!HO41-'Black Market End of Year'!HO40)/'Black Market End of Year'!HO40)-1,"Error")</f>
        <v>Error</v>
      </c>
      <c r="HP41" s="25" t="str">
        <f ca="1">IFERROR((1+'US Inflation'!$C42)*(1+('Black Market End of Year'!HP41-'Black Market End of Year'!HP40)/'Black Market End of Year'!HP40)-1,"Error")</f>
        <v>Error</v>
      </c>
      <c r="HQ41" s="25" t="str">
        <f ca="1">IFERROR((1+'US Inflation'!$C42)*(1+('Black Market End of Year'!HQ41-'Black Market End of Year'!HQ40)/'Black Market End of Year'!HQ40)-1,"Error")</f>
        <v>Error</v>
      </c>
      <c r="HR41" s="25">
        <f ca="1">IFERROR((1+'US Inflation'!$C42)*(1+('Black Market End of Year'!HR41-'Black Market End of Year'!HR40)/'Black Market End of Year'!HR40)-1,"Error")</f>
        <v>2.1914064529537072</v>
      </c>
      <c r="HS41" s="25" t="str">
        <f ca="1">IFERROR((1+'US Inflation'!$C42)*(1+('Black Market End of Year'!HS41-'Black Market End of Year'!HS40)/'Black Market End of Year'!HS40)-1,"Error")</f>
        <v>Error</v>
      </c>
      <c r="HT41" s="25">
        <f ca="1">IFERROR((1+'US Inflation'!$C42)*(1+('Black Market End of Year'!HT41-'Black Market End of Year'!HT40)/'Black Market End of Year'!HT40)-1,"Error")</f>
        <v>2.2765707994463202E-2</v>
      </c>
      <c r="HU41" s="25">
        <f ca="1">IFERROR((1+'US Inflation'!$C42)*(1+('Black Market End of Year'!HU41-'Black Market End of Year'!HU40)/'Black Market End of Year'!HU40)-1,"Error")</f>
        <v>-0.16263573543928944</v>
      </c>
      <c r="HV41" s="25">
        <f ca="1">IFERROR((1+'US Inflation'!$C42)*(1+('Black Market End of Year'!HV41-'Black Market End of Year'!HV40)/'Black Market End of Year'!HV40)-1,"Error")</f>
        <v>3.948667324777877E-2</v>
      </c>
      <c r="HW41" s="25">
        <f ca="1">IFERROR((1+'US Inflation'!$C42)*(1+('Black Market End of Year'!HW41-'Black Market End of Year'!HW40)/'Black Market End of Year'!HW40)-1,"Error")</f>
        <v>0.89120382397256703</v>
      </c>
      <c r="HX41" s="25" t="str">
        <f ca="1">IFERROR((1+'US Inflation'!$C42)*(1+('Black Market End of Year'!HX41-'Black Market End of Year'!HX40)/'Black Market End of Year'!HX40)-1,"Error")</f>
        <v>Error</v>
      </c>
      <c r="HY41" s="25" t="str">
        <f ca="1">IFERROR((1+'US Inflation'!$C42)*(1+('Black Market End of Year'!HY41-'Black Market End of Year'!HY40)/'Black Market End of Year'!HY40)-1,"Error")</f>
        <v>Error</v>
      </c>
      <c r="HZ41" s="25" t="str">
        <f ca="1">IFERROR((1+'US Inflation'!$C42)*(1+('Black Market End of Year'!HZ41-'Black Market End of Year'!HZ40)/'Black Market End of Year'!HZ40)-1,"Error")</f>
        <v>Error</v>
      </c>
      <c r="IA41" s="25">
        <f ca="1">IFERROR((1+'US Inflation'!$C42)*(1+('Black Market End of Year'!IA41-'Black Market End of Year'!IA40)/'Black Market End of Year'!IA40)-1,"Error")</f>
        <v>0.40155506505318472</v>
      </c>
      <c r="IB41" s="25">
        <f ca="1">IFERROR((1+'US Inflation'!$C42)*(1+('Black Market End of Year'!IB41-'Black Market End of Year'!IB40)/'Black Market End of Year'!IB40)-1,"Error")</f>
        <v>0.41073191369341422</v>
      </c>
      <c r="IC41" s="25" t="str">
        <f ca="1">IFERROR((1+'US Inflation'!$C42)*(1+('Black Market End of Year'!IC41-'Black Market End of Year'!IC40)/'Black Market End of Year'!IC40)-1,"Error")</f>
        <v>Error</v>
      </c>
      <c r="ID41" s="25">
        <f ca="1">IFERROR((1+'US Inflation'!$C42)*(1+('Black Market End of Year'!ID41-'Black Market End of Year'!ID40)/'Black Market End of Year'!ID40)-1,"Error")</f>
        <v>-1</v>
      </c>
      <c r="IE41" s="25" t="str">
        <f ca="1">IFERROR((1+'US Inflation'!$C42)*(1+('Black Market End of Year'!IE41-'Black Market End of Year'!IE40)/'Black Market End of Year'!IE40)-1,"Error")</f>
        <v>Error</v>
      </c>
      <c r="IF41" s="25">
        <f ca="1">IFERROR((1+'US Inflation'!$C42)*(1+('Black Market End of Year'!IF41-'Black Market End of Year'!IF40)/'Black Market End of Year'!IF40)-1,"Error")</f>
        <v>0.57028837873600624</v>
      </c>
      <c r="IG41" s="25">
        <f ca="1">IFERROR((1+'US Inflation'!$C42)*(1+('Black Market End of Year'!IG41-'Black Market End of Year'!IG40)/'Black Market End of Year'!IG40)-1,"Error")</f>
        <v>0.8390918065153008</v>
      </c>
      <c r="IH41" s="25">
        <f ca="1">IFERROR((1+'US Inflation'!$C42)*(1+('Black Market End of Year'!IH41-'Black Market End of Year'!IH40)/'Black Market End of Year'!IH40)-1,"Error")</f>
        <v>-0.10555797883330653</v>
      </c>
    </row>
    <row r="42" spans="1:242" x14ac:dyDescent="0.25">
      <c r="A42" t="str">
        <f t="shared" ca="1" si="4"/>
        <v>1986</v>
      </c>
      <c r="B42" s="25">
        <f ca="1">IFERROR((1+'US Inflation'!$C43)*(1+('Black Market End of Year'!B42-'Black Market End of Year'!B41)/'Black Market End of Year'!B41)-1,"Error")</f>
        <v>0.22472336147549843</v>
      </c>
      <c r="C42" s="25">
        <f ca="1">IFERROR((1+'US Inflation'!$C43)*(1+('Black Market End of Year'!C42-'Black Market End of Year'!C41)/'Black Market End of Year'!C41)-1,"Error")</f>
        <v>6.2378167641325755E-2</v>
      </c>
      <c r="D42" s="25">
        <f ca="1">IFERROR((1+'US Inflation'!$C43)*(1+('Black Market End of Year'!D42-'Black Market End of Year'!D41)/'Black Market End of Year'!D41)-1,"Error")</f>
        <v>-0.16690122312612266</v>
      </c>
      <c r="E42" s="25">
        <f>IFERROR((1+'US Inflation'!$C43)*(1+('Black Market End of Year'!E42-'Black Market End of Year'!E41)/'Black Market End of Year'!E41)-1,"Error")</f>
        <v>3.5137701804368593E-2</v>
      </c>
      <c r="F42" s="25" t="str">
        <f ca="1">IFERROR((1+'US Inflation'!$C43)*(1+('Black Market End of Year'!F42-'Black Market End of Year'!F41)/'Black Market End of Year'!F41)-1,"Error")</f>
        <v>Error</v>
      </c>
      <c r="G42" s="25">
        <f ca="1">IFERROR((1+'US Inflation'!$C43)*(1+('Black Market End of Year'!G42-'Black Market End of Year'!G41)/'Black Market End of Year'!G41)-1,"Error")</f>
        <v>0.16060893838671642</v>
      </c>
      <c r="H42" s="25">
        <f ca="1">IFERROR((1+'US Inflation'!$C43)*(1+('Black Market End of Year'!H42-'Black Market End of Year'!H41)/'Black Market End of Year'!H41)-1,"Error")</f>
        <v>7.9993668882557767E-2</v>
      </c>
      <c r="I42" s="25">
        <f ca="1">IFERROR((1+'US Inflation'!$C43)*(1+('Black Market End of Year'!I42-'Black Market End of Year'!I41)/'Black Market End of Year'!I41)-1,"Error")</f>
        <v>7.9993668882557767E-2</v>
      </c>
      <c r="J42" s="25">
        <f ca="1">IFERROR((1+'US Inflation'!$C43)*(1+('Black Market End of Year'!J42-'Black Market End of Year'!J41)/'Black Market End of Year'!J41)-1,"Error")</f>
        <v>0.94088319088319117</v>
      </c>
      <c r="K42" s="25" t="str">
        <f ca="1">IFERROR((1+'US Inflation'!$C43)*(1+('Black Market End of Year'!K42-'Black Market End of Year'!K41)/'Black Market End of Year'!K41)-1,"Error")</f>
        <v>Error</v>
      </c>
      <c r="L42" s="25" t="str">
        <f ca="1">IFERROR((1+'US Inflation'!$C43)*(1+('Black Market End of Year'!L42-'Black Market End of Year'!L41)/'Black Market End of Year'!L41)-1,"Error")</f>
        <v>Error</v>
      </c>
      <c r="M42" s="25">
        <f ca="1">IFERROR((1+'US Inflation'!$C43)*(1+('Black Market End of Year'!M42-'Black Market End of Year'!M41)/'Black Market End of Year'!M41)-1,"Error")</f>
        <v>8.2189415522748721E-2</v>
      </c>
      <c r="N42" s="25">
        <f ca="1">IFERROR((1+'US Inflation'!$C43)*(1+('Black Market End of Year'!N42-'Black Market End of Year'!N41)/'Black Market End of Year'!N41)-1,"Error")</f>
        <v>-0.18859523086228169</v>
      </c>
      <c r="O42" s="25" t="str">
        <f ca="1">IFERROR((1+'US Inflation'!$C43)*(1+('Black Market End of Year'!O42-'Black Market End of Year'!O41)/'Black Market End of Year'!O41)-1,"Error")</f>
        <v>Error</v>
      </c>
      <c r="P42" s="25">
        <f ca="1">IFERROR((1+'US Inflation'!$C43)*(1+('Black Market End of Year'!P42-'Black Market End of Year'!P41)/'Black Market End of Year'!P41)-1,"Error")</f>
        <v>2.5812136923248241E-2</v>
      </c>
      <c r="Q42" s="25">
        <f ca="1">IFERROR((1+'US Inflation'!$C43)*(1+('Black Market End of Year'!Q42-'Black Market End of Year'!Q41)/'Black Market End of Year'!Q41)-1,"Error")</f>
        <v>3.9088609063163693E-2</v>
      </c>
      <c r="R42" s="25">
        <f ca="1">IFERROR((1+'US Inflation'!$C43)*(1+('Black Market End of Year'!R42-'Black Market End of Year'!R41)/'Black Market End of Year'!R41)-1,"Error")</f>
        <v>0.22221078044371234</v>
      </c>
      <c r="S42" s="25">
        <f ca="1">IFERROR((1+'US Inflation'!$C43)*(1+('Black Market End of Year'!S42-'Black Market End of Year'!S41)/'Black Market End of Year'!S41)-1,"Error")</f>
        <v>3.5137701804368593E-2</v>
      </c>
      <c r="T42" s="25" t="str">
        <f ca="1">IFERROR((1+'US Inflation'!$C43)*(1+('Black Market End of Year'!T42-'Black Market End of Year'!T41)/'Black Market End of Year'!T41)-1,"Error")</f>
        <v>Error</v>
      </c>
      <c r="U42" s="25">
        <f ca="1">IFERROR((1+'US Inflation'!$C43)*(1+('Black Market End of Year'!U42-'Black Market End of Year'!U41)/'Black Market End of Year'!U41)-1,"Error")</f>
        <v>-0.17250053926553433</v>
      </c>
      <c r="V42" s="25">
        <f ca="1">IFERROR((1+'US Inflation'!$C43)*(1+('Black Market End of Year'!V42-'Black Market End of Year'!V41)/'Black Market End of Year'!V41)-1,"Error")</f>
        <v>5.1062897216743508E-2</v>
      </c>
      <c r="W42" s="25">
        <f ca="1">IFERROR((1+'US Inflation'!$C43)*(1+('Black Market End of Year'!W42-'Black Market End of Year'!W41)/'Black Market End of Year'!W41)-1,"Error")</f>
        <v>-0.13102913980106945</v>
      </c>
      <c r="X42" s="25" t="str">
        <f ca="1">IFERROR((1+'US Inflation'!$C43)*(1+('Black Market End of Year'!X42-'Black Market End of Year'!X41)/'Black Market End of Year'!X41)-1,"Error")</f>
        <v>Error</v>
      </c>
      <c r="Y42" s="25">
        <f ca="1">IFERROR((1+'US Inflation'!$C43)*(1+('Black Market End of Year'!Y42-'Black Market End of Year'!Y41)/'Black Market End of Year'!Y41)-1,"Error")</f>
        <v>4.6228462895129718E-2</v>
      </c>
      <c r="Z42" s="25">
        <f ca="1">IFERROR((1+'US Inflation'!$C43)*(1+('Black Market End of Year'!Z42-'Black Market End of Year'!Z41)/'Black Market End of Year'!Z41)-1,"Error")</f>
        <v>0.19180719180719175</v>
      </c>
      <c r="AA42" s="25" t="str">
        <f ca="1">IFERROR((1+'US Inflation'!$C43)*(1+('Black Market End of Year'!AA42-'Black Market End of Year'!AA41)/'Black Market End of Year'!AA41)-1,"Error")</f>
        <v>Error</v>
      </c>
      <c r="AB42" s="25">
        <f ca="1">IFERROR((1+'US Inflation'!$C43)*(1+('Black Market End of Year'!AB42-'Black Market End of Year'!AB41)/'Black Market End of Year'!AB41)-1,"Error")</f>
        <v>3.5137701804368593E-2</v>
      </c>
      <c r="AC42" s="25">
        <f ca="1">IFERROR((1+'US Inflation'!$C43)*(1+('Black Market End of Year'!AC42-'Black Market End of Year'!AC41)/'Black Market End of Year'!AC41)-1,"Error")</f>
        <v>1.0868376068376069</v>
      </c>
      <c r="AD42" s="25" t="str">
        <f ca="1">IFERROR((1+'US Inflation'!$C43)*(1+('Black Market End of Year'!AD42-'Black Market End of Year'!AD41)/'Black Market End of Year'!AD41)-1,"Error")</f>
        <v>Error</v>
      </c>
      <c r="AE42" s="25" t="str">
        <f ca="1">IFERROR((1+'US Inflation'!$C43)*(1+('Black Market End of Year'!AE42-'Black Market End of Year'!AE41)/'Black Market End of Year'!AE41)-1,"Error")</f>
        <v>Error</v>
      </c>
      <c r="AF42" s="25" t="str">
        <f ca="1">IFERROR((1+'US Inflation'!$C43)*(1+('Black Market End of Year'!AF42-'Black Market End of Year'!AF41)/'Black Market End of Year'!AF41)-1,"Error")</f>
        <v>Error</v>
      </c>
      <c r="AG42" s="25">
        <f ca="1">IFERROR((1+'US Inflation'!$C43)*(1+('Black Market End of Year'!AG42-'Black Market End of Year'!AG41)/'Black Market End of Year'!AG41)-1,"Error")</f>
        <v>-0.24608467961069114</v>
      </c>
      <c r="AH42" s="25">
        <f ca="1">IFERROR((1+'US Inflation'!$C43)*(1+('Black Market End of Year'!AH42-'Black Market End of Year'!AH41)/'Black Market End of Year'!AH41)-1,"Error")</f>
        <v>-0.13102913980106945</v>
      </c>
      <c r="AI42" s="25">
        <f ca="1">IFERROR((1+'US Inflation'!$C43)*(1+('Black Market End of Year'!AI42-'Black Market End of Year'!AI41)/'Black Market End of Year'!AI41)-1,"Error")</f>
        <v>9.2070275403608903E-2</v>
      </c>
      <c r="AJ42" s="25">
        <f ca="1">IFERROR((1+'US Inflation'!$C43)*(1+('Black Market End of Year'!AJ42-'Black Market End of Year'!AJ41)/'Black Market End of Year'!AJ41)-1,"Error")</f>
        <v>1.44668911335578</v>
      </c>
      <c r="AK42" s="25">
        <f ca="1">IFERROR((1+'US Inflation'!$C43)*(1+('Black Market End of Year'!AK42-'Black Market End of Year'!AK41)/'Black Market End of Year'!AK41)-1,"Error")</f>
        <v>-0.13102913980106945</v>
      </c>
      <c r="AL42" s="25">
        <f ca="1">IFERROR((1+'US Inflation'!$C43)*(1+('Black Market End of Year'!AL42-'Black Market End of Year'!AL41)/'Black Market End of Year'!AL41)-1,"Error")</f>
        <v>5.7720932425426863E-3</v>
      </c>
      <c r="AM42" s="25" t="str">
        <f ca="1">IFERROR((1+'US Inflation'!$C43)*(1+('Black Market End of Year'!AM42-'Black Market End of Year'!AM41)/'Black Market End of Year'!AM41)-1,"Error")</f>
        <v>Error</v>
      </c>
      <c r="AN42" s="25" t="str">
        <f ca="1">IFERROR((1+'US Inflation'!$C43)*(1+('Black Market End of Year'!AN42-'Black Market End of Year'!AN41)/'Black Market End of Year'!AN41)-1,"Error")</f>
        <v>Error</v>
      </c>
      <c r="AO42" s="25">
        <f ca="1">IFERROR((1+'US Inflation'!$C43)*(1+('Black Market End of Year'!AO42-'Black Market End of Year'!AO41)/'Black Market End of Year'!AO41)-1,"Error")</f>
        <v>-0.13102913980106945</v>
      </c>
      <c r="AP42" s="25">
        <f ca="1">IFERROR((1+'US Inflation'!$C43)*(1+('Black Market End of Year'!AP42-'Black Market End of Year'!AP41)/'Black Market End of Year'!AP41)-1,"Error")</f>
        <v>-0.13102913980106945</v>
      </c>
      <c r="AQ42" s="25">
        <f ca="1">IFERROR((1+'US Inflation'!$C43)*(1+('Black Market End of Year'!AQ42-'Black Market End of Year'!AQ41)/'Black Market End of Year'!AQ41)-1,"Error")</f>
        <v>7.0102353065315981E-2</v>
      </c>
      <c r="AR42" s="25">
        <f ca="1">IFERROR((1+'US Inflation'!$C43)*(1+('Black Market End of Year'!AR42-'Black Market End of Year'!AR41)/'Black Market End of Year'!AR41)-1,"Error")</f>
        <v>0.20075973409306758</v>
      </c>
      <c r="AS42" s="25" t="str">
        <f ca="1">IFERROR((1+'US Inflation'!$C43)*(1+('Black Market End of Year'!AS42-'Black Market End of Year'!AS41)/'Black Market End of Year'!AS41)-1,"Error")</f>
        <v>Error</v>
      </c>
      <c r="AT42" s="25" t="str">
        <f ca="1">IFERROR((1+'US Inflation'!$C43)*(1+('Black Market End of Year'!AT42-'Black Market End of Year'!AT41)/'Black Market End of Year'!AT41)-1,"Error")</f>
        <v>Error</v>
      </c>
      <c r="AU42" s="25">
        <f ca="1">IFERROR((1+'US Inflation'!$C43)*(1+('Black Market End of Year'!AU42-'Black Market End of Year'!AU41)/'Black Market End of Year'!AU41)-1,"Error")</f>
        <v>0.34471417028008267</v>
      </c>
      <c r="AV42" s="25">
        <f ca="1">IFERROR((1+'US Inflation'!$C43)*(1+('Black Market End of Year'!AV42-'Black Market End of Year'!AV41)/'Black Market End of Year'!AV41)-1,"Error")</f>
        <v>-0.14333431574810873</v>
      </c>
      <c r="AW42" s="25">
        <f ca="1">IFERROR((1+'US Inflation'!$C43)*(1+('Black Market End of Year'!AW42-'Black Market End of Year'!AW41)/'Black Market End of Year'!AW41)-1,"Error")</f>
        <v>-0.13102913980106945</v>
      </c>
      <c r="AX42" s="25">
        <f ca="1">IFERROR((1+'US Inflation'!$C43)*(1+('Black Market End of Year'!AX42-'Black Market End of Year'!AX41)/'Black Market End of Year'!AX41)-1,"Error")</f>
        <v>0.30483209460162852</v>
      </c>
      <c r="AY42" s="25">
        <f ca="1">IFERROR((1+'US Inflation'!$C43)*(1+('Black Market End of Year'!AY42-'Black Market End of Year'!AY41)/'Black Market End of Year'!AY41)-1,"Error")</f>
        <v>7.4950690335305881E-2</v>
      </c>
      <c r="AZ42" s="25">
        <f ca="1">IFERROR((1+'US Inflation'!$C43)*(1+('Black Market End of Year'!AZ42-'Black Market End of Year'!AZ41)/'Black Market End of Year'!AZ41)-1,"Error")</f>
        <v>0.19702389877828508</v>
      </c>
      <c r="BA42" s="25">
        <f ca="1">IFERROR((1+'US Inflation'!$C43)*(1+('Black Market End of Year'!BA42-'Black Market End of Year'!BA41)/'Black Market End of Year'!BA41)-1,"Error")</f>
        <v>-0.13102913980106945</v>
      </c>
      <c r="BB42" s="25" t="str">
        <f ca="1">IFERROR((1+'US Inflation'!$C43)*(1+('Black Market End of Year'!BB42-'Black Market End of Year'!BB41)/'Black Market End of Year'!BB41)-1,"Error")</f>
        <v>Error</v>
      </c>
      <c r="BC42" s="25">
        <f ca="1">IFERROR((1+'US Inflation'!$C43)*(1+('Black Market End of Year'!BC42-'Black Market End of Year'!BC41)/'Black Market End of Year'!BC41)-1,"Error")</f>
        <v>0.20075973409306758</v>
      </c>
      <c r="BD42" s="25">
        <f ca="1">IFERROR((1+'US Inflation'!$C43)*(1+('Black Market End of Year'!BD42-'Black Market End of Year'!BD41)/'Black Market End of Year'!BD41)-1,"Error")</f>
        <v>-2.355567304020878E-2</v>
      </c>
      <c r="BE42" s="25" t="str">
        <f ca="1">IFERROR((1+'US Inflation'!$C43)*(1+('Black Market End of Year'!BE42-'Black Market End of Year'!BE41)/'Black Market End of Year'!BE41)-1,"Error")</f>
        <v>Error</v>
      </c>
      <c r="BF42" s="25">
        <f ca="1">IFERROR((1+'US Inflation'!$C43)*(1+('Black Market End of Year'!BF42-'Black Market End of Year'!BF41)/'Black Market End of Year'!BF41)-1,"Error")</f>
        <v>-0.14871511388924319</v>
      </c>
      <c r="BG42" s="25">
        <f ca="1">IFERROR((1+'US Inflation'!$C43)*(1+('Black Market End of Year'!BG42-'Black Market End of Year'!BG41)/'Black Market End of Year'!BG41)-1,"Error")</f>
        <v>-0.15275477636279422</v>
      </c>
      <c r="BH42" s="25">
        <f ca="1">IFERROR((1+'US Inflation'!$C43)*(1+('Black Market End of Year'!BH42-'Black Market End of Year'!BH41)/'Black Market End of Year'!BH41)-1,"Error")</f>
        <v>0.26679653085275579</v>
      </c>
      <c r="BI42" s="25">
        <f ca="1">IFERROR((1+'US Inflation'!$C43)*(1+('Black Market End of Year'!BI42-'Black Market End of Year'!BI41)/'Black Market End of Year'!BI41)-1,"Error")</f>
        <v>7.9993668882557767E-2</v>
      </c>
      <c r="BJ42" s="25">
        <f ca="1">IFERROR((1+'US Inflation'!$C43)*(1+('Black Market End of Year'!BJ42-'Black Market End of Year'!BJ41)/'Black Market End of Year'!BJ41)-1,"Error")</f>
        <v>-5.0318209522187685E-3</v>
      </c>
      <c r="BK42" s="25">
        <f ca="1">IFERROR((1+'US Inflation'!$C43)*(1+('Black Market End of Year'!BK42-'Black Market End of Year'!BK41)/'Black Market End of Year'!BK41)-1,"Error")</f>
        <v>0.1814469176071063</v>
      </c>
      <c r="BL42" s="25">
        <f ca="1">IFERROR((1+'US Inflation'!$C43)*(1+('Black Market End of Year'!BL42-'Black Market End of Year'!BL41)/'Black Market End of Year'!BL41)-1,"Error")</f>
        <v>0.20075973409306758</v>
      </c>
      <c r="BM42" s="25">
        <f ca="1">IFERROR((1+'US Inflation'!$C43)*(1+('Black Market End of Year'!BM42-'Black Market End of Year'!BM41)/'Black Market End of Year'!BM41)-1,"Error")</f>
        <v>-0.34127600794267465</v>
      </c>
      <c r="BN42" s="25">
        <f ca="1">IFERROR((1+'US Inflation'!$C43)*(1+('Black Market End of Year'!BN42-'Black Market End of Year'!BN41)/'Black Market End of Year'!BN41)-1,"Error")</f>
        <v>-0.13102913980106945</v>
      </c>
      <c r="BO42" s="25" t="str">
        <f ca="1">IFERROR((1+'US Inflation'!$C43)*(1+('Black Market End of Year'!BO42-'Black Market End of Year'!BO41)/'Black Market End of Year'!BO41)-1,"Error")</f>
        <v>Error</v>
      </c>
      <c r="BP42" s="25" t="str">
        <f ca="1">IFERROR((1+'US Inflation'!$C43)*(1+('Black Market End of Year'!BP42-'Black Market End of Year'!BP41)/'Black Market End of Year'!BP41)-1,"Error")</f>
        <v>Error</v>
      </c>
      <c r="BQ42" s="25">
        <f ca="1">IFERROR((1+'US Inflation'!$C43)*(1+('Black Market End of Year'!BQ42-'Black Market End of Year'!BQ41)/'Black Market End of Year'!BQ41)-1,"Error")</f>
        <v>-0.14000490283932077</v>
      </c>
      <c r="BR42" s="25" t="str">
        <f ca="1">IFERROR((1+'US Inflation'!$C43)*(1+('Black Market End of Year'!BR42-'Black Market End of Year'!BR41)/'Black Market End of Year'!BR41)-1,"Error")</f>
        <v>Error</v>
      </c>
      <c r="BS42" s="25" t="str">
        <f ca="1">IFERROR((1+'US Inflation'!$C43)*(1+('Black Market End of Year'!BS42-'Black Market End of Year'!BS41)/'Black Market End of Year'!BS41)-1,"Error")</f>
        <v>Error</v>
      </c>
      <c r="BT42" s="25" t="str">
        <f ca="1">IFERROR((1+'US Inflation'!$C43)*(1+('Black Market End of Year'!BT42-'Black Market End of Year'!BT41)/'Black Market End of Year'!BT41)-1,"Error")</f>
        <v>Error</v>
      </c>
      <c r="BU42" s="25">
        <f ca="1">IFERROR((1+'US Inflation'!$C43)*(1+('Black Market End of Year'!BU42-'Black Market End of Year'!BU41)/'Black Market End of Year'!BU41)-1,"Error")</f>
        <v>0.19726770329179977</v>
      </c>
      <c r="BV42" s="25">
        <f ca="1">IFERROR((1+'US Inflation'!$C43)*(1+('Black Market End of Year'!BV42-'Black Market End of Year'!BV41)/'Black Market End of Year'!BV41)-1,"Error")</f>
        <v>-9.4492802288996036E-2</v>
      </c>
      <c r="BW42" s="25">
        <f ca="1">IFERROR((1+'US Inflation'!$C43)*(1+('Black Market End of Year'!BW42-'Black Market End of Year'!BW41)/'Black Market End of Year'!BW41)-1,"Error")</f>
        <v>-0.12664540920611544</v>
      </c>
      <c r="BX42" s="25" t="str">
        <f ca="1">IFERROR((1+'US Inflation'!$C43)*(1+('Black Market End of Year'!BX42-'Black Market End of Year'!BX41)/'Black Market End of Year'!BX41)-1,"Error")</f>
        <v>Error</v>
      </c>
      <c r="BY42" s="25" t="str">
        <f ca="1">IFERROR((1+'US Inflation'!$C43)*(1+('Black Market End of Year'!BY42-'Black Market End of Year'!BY41)/'Black Market End of Year'!BY41)-1,"Error")</f>
        <v>Error</v>
      </c>
      <c r="BZ42" s="25">
        <f ca="1">IFERROR((1+'US Inflation'!$C43)*(1+('Black Market End of Year'!BZ42-'Black Market End of Year'!BZ41)/'Black Market End of Year'!BZ41)-1,"Error")</f>
        <v>-0.13102913980106945</v>
      </c>
      <c r="CA42" s="25">
        <f ca="1">IFERROR((1+'US Inflation'!$C43)*(1+('Black Market End of Year'!CA42-'Black Market End of Year'!CA41)/'Black Market End of Year'!CA41)-1,"Error")</f>
        <v>1.3290598290598297</v>
      </c>
      <c r="CB42" s="25" t="str">
        <f ca="1">IFERROR((1+'US Inflation'!$C43)*(1+('Black Market End of Year'!CB42-'Black Market End of Year'!CB41)/'Black Market End of Year'!CB41)-1,"Error")</f>
        <v>Error</v>
      </c>
      <c r="CC42" s="25">
        <f ca="1">IFERROR((1+'US Inflation'!$C43)*(1+('Black Market End of Year'!CC42-'Black Market End of Year'!CC41)/'Black Market End of Year'!CC41)-1,"Error")</f>
        <v>-0.18456499408880367</v>
      </c>
      <c r="CD42" s="25">
        <f ca="1">IFERROR((1+'US Inflation'!$C43)*(1+('Black Market End of Year'!CD42-'Black Market End of Year'!CD41)/'Black Market End of Year'!CD41)-1,"Error")</f>
        <v>0.55627599305760222</v>
      </c>
      <c r="CE42" s="25" t="str">
        <f ca="1">IFERROR((1+'US Inflation'!$C43)*(1+('Black Market End of Year'!CE42-'Black Market End of Year'!CE41)/'Black Market End of Year'!CE41)-1,"Error")</f>
        <v>Error</v>
      </c>
      <c r="CF42" s="25">
        <f ca="1">IFERROR((1+'US Inflation'!$C43)*(1+('Black Market End of Year'!CF42-'Black Market End of Year'!CF41)/'Black Market End of Year'!CF41)-1,"Error")</f>
        <v>-0.17468373248850078</v>
      </c>
      <c r="CG42" s="25" t="str">
        <f ca="1">IFERROR((1+'US Inflation'!$C43)*(1+('Black Market End of Year'!CG42-'Black Market End of Year'!CG41)/'Black Market End of Year'!CG41)-1,"Error")</f>
        <v>Error</v>
      </c>
      <c r="CH42" s="25">
        <f ca="1">IFERROR((1+'US Inflation'!$C43)*(1+('Black Market End of Year'!CH42-'Black Market End of Year'!CH41)/'Black Market End of Year'!CH41)-1,"Error")</f>
        <v>7.9993668882557767E-2</v>
      </c>
      <c r="CI42" s="25" t="str">
        <f ca="1">IFERROR((1+'US Inflation'!$C43)*(1+('Black Market End of Year'!CI42-'Black Market End of Year'!CI41)/'Black Market End of Year'!CI41)-1,"Error")</f>
        <v>Error</v>
      </c>
      <c r="CJ42" s="25" t="str">
        <f ca="1">IFERROR((1+'US Inflation'!$C43)*(1+('Black Market End of Year'!CJ42-'Black Market End of Year'!CJ41)/'Black Market End of Year'!CJ41)-1,"Error")</f>
        <v>Error</v>
      </c>
      <c r="CK42" s="25">
        <f ca="1">IFERROR((1+'US Inflation'!$C43)*(1+('Black Market End of Year'!CK42-'Black Market End of Year'!CK41)/'Black Market End of Year'!CK41)-1,"Error")</f>
        <v>-0.23399810066476723</v>
      </c>
      <c r="CL42" s="25" t="str">
        <f ca="1">IFERROR((1+'US Inflation'!$C43)*(1+('Black Market End of Year'!CL42-'Black Market End of Year'!CL41)/'Black Market End of Year'!CL41)-1,"Error")</f>
        <v>Error</v>
      </c>
      <c r="CM42" s="25">
        <f ca="1">IFERROR((1+'US Inflation'!$C43)*(1+('Black Market End of Year'!CM42-'Black Market End of Year'!CM41)/'Black Market End of Year'!CM41)-1,"Error")</f>
        <v>0.2601676369792314</v>
      </c>
      <c r="CN42" s="25">
        <f ca="1">IFERROR((1+'US Inflation'!$C43)*(1+('Black Market End of Year'!CN42-'Black Market End of Year'!CN41)/'Black Market End of Year'!CN41)-1,"Error")</f>
        <v>0.47219584256621316</v>
      </c>
      <c r="CO42" s="25">
        <f ca="1">IFERROR((1+'US Inflation'!$C43)*(1+('Black Market End of Year'!CO42-'Black Market End of Year'!CO41)/'Black Market End of Year'!CO41)-1,"Error")</f>
        <v>0.39004205670872372</v>
      </c>
      <c r="CP42" s="25">
        <f ca="1">IFERROR((1+'US Inflation'!$C43)*(1+('Black Market End of Year'!CP42-'Black Market End of Year'!CP41)/'Black Market End of Year'!CP41)-1,"Error")</f>
        <v>4.7609240380324769E-2</v>
      </c>
      <c r="CQ42" s="25">
        <f ca="1">IFERROR((1+'US Inflation'!$C43)*(1+('Black Market End of Year'!CQ42-'Black Market End of Year'!CQ41)/'Black Market End of Year'!CQ41)-1,"Error")</f>
        <v>-6.4634606803281369E-2</v>
      </c>
      <c r="CR42" s="25">
        <f ca="1">IFERROR((1+'US Inflation'!$C43)*(1+('Black Market End of Year'!CR42-'Black Market End of Year'!CR41)/'Black Market End of Year'!CR41)-1,"Error")</f>
        <v>1.629254208361286E-2</v>
      </c>
      <c r="CS42" s="25">
        <f ca="1">IFERROR((1+'US Inflation'!$C43)*(1+('Black Market End of Year'!CS42-'Black Market End of Year'!CS41)/'Black Market End of Year'!CS41)-1,"Error")</f>
        <v>-1.9931304691006346E-2</v>
      </c>
      <c r="CT42" s="25">
        <f ca="1">IFERROR((1+'US Inflation'!$C43)*(1+('Black Market End of Year'!CT42-'Black Market End of Year'!CT41)/'Black Market End of Year'!CT41)-1,"Error")</f>
        <v>0.10395572076089166</v>
      </c>
      <c r="CU42" s="25">
        <f ca="1">IFERROR((1+'US Inflation'!$C43)*(1+('Black Market End of Year'!CU42-'Black Market End of Year'!CU41)/'Black Market End of Year'!CU41)-1,"Error")</f>
        <v>5.7559457078109499E-2</v>
      </c>
      <c r="CV42" s="25">
        <f ca="1">IFERROR((1+'US Inflation'!$C43)*(1+('Black Market End of Year'!CV42-'Black Market End of Year'!CV41)/'Black Market End of Year'!CV41)-1,"Error")</f>
        <v>0.57427192149414408</v>
      </c>
      <c r="CW42" s="25">
        <f ca="1">IFERROR((1+'US Inflation'!$C43)*(1+('Black Market End of Year'!CW42-'Black Market End of Year'!CW41)/'Black Market End of Year'!CW41)-1,"Error")</f>
        <v>0.52418649859179833</v>
      </c>
      <c r="CX42" s="25">
        <f ca="1">IFERROR((1+'US Inflation'!$C43)*(1+('Black Market End of Year'!CX42-'Black Market End of Year'!CX41)/'Black Market End of Year'!CX41)-1,"Error")</f>
        <v>0.32267595230558199</v>
      </c>
      <c r="CY42" s="25">
        <f ca="1">IFERROR((1+'US Inflation'!$C43)*(1+('Black Market End of Year'!CY42-'Black Market End of Year'!CY41)/'Black Market End of Year'!CY41)-1,"Error")</f>
        <v>-9.2379261461386863E-2</v>
      </c>
      <c r="CZ42" s="25" t="str">
        <f ca="1">IFERROR((1+'US Inflation'!$C43)*(1+('Black Market End of Year'!CZ42-'Black Market End of Year'!CZ41)/'Black Market End of Year'!CZ41)-1,"Error")</f>
        <v>Error</v>
      </c>
      <c r="DA42" s="25">
        <f ca="1">IFERROR((1+'US Inflation'!$C43)*(1+('Black Market End of Year'!DA42-'Black Market End of Year'!DA41)/'Black Market End of Year'!DA41)-1,"Error")</f>
        <v>-3.4388585113221959E-3</v>
      </c>
      <c r="DB42" s="25">
        <f ca="1">IFERROR((1+'US Inflation'!$C43)*(1+('Black Market End of Year'!DB42-'Black Market End of Year'!DB41)/'Black Market End of Year'!DB41)-1,"Error")</f>
        <v>-0.176864679451744</v>
      </c>
      <c r="DC42" s="25">
        <f ca="1">IFERROR((1+'US Inflation'!$C43)*(1+('Black Market End of Year'!DC42-'Black Market End of Year'!DC41)/'Black Market End of Year'!DC41)-1,"Error")</f>
        <v>3.0360143180655941E-2</v>
      </c>
      <c r="DD42" s="25">
        <f ca="1">IFERROR((1+'US Inflation'!$C43)*(1+('Black Market End of Year'!DD42-'Black Market End of Year'!DD41)/'Black Market End of Year'!DD41)-1,"Error")</f>
        <v>-0.18949404818168625</v>
      </c>
      <c r="DE42" s="25" t="str">
        <f ca="1">IFERROR((1+'US Inflation'!$C43)*(1+('Black Market End of Year'!DE42-'Black Market End of Year'!DE41)/'Black Market End of Year'!DE41)-1,"Error")</f>
        <v>Error</v>
      </c>
      <c r="DF42" s="25">
        <f ca="1">IFERROR((1+'US Inflation'!$C43)*(1+('Black Market End of Year'!DF42-'Black Market End of Year'!DF41)/'Black Market End of Year'!DF41)-1,"Error")</f>
        <v>-3.4605618529968352E-2</v>
      </c>
      <c r="DG42" s="25" t="str">
        <f ca="1">IFERROR((1+'US Inflation'!$C43)*(1+('Black Market End of Year'!DG42-'Black Market End of Year'!DG41)/'Black Market End of Year'!DG41)-1,"Error")</f>
        <v>Error</v>
      </c>
      <c r="DH42" s="25">
        <f ca="1">IFERROR((1+'US Inflation'!$C43)*(1+('Black Market End of Year'!DH42-'Black Market End of Year'!DH41)/'Black Market End of Year'!DH41)-1,"Error")</f>
        <v>0.10907610907610921</v>
      </c>
      <c r="DI42" s="25" t="str">
        <f ca="1">IFERROR((1+'US Inflation'!$C43)*(1+('Black Market End of Year'!DI42-'Black Market End of Year'!DI41)/'Black Market End of Year'!DI41)-1,"Error")</f>
        <v>Error</v>
      </c>
      <c r="DJ42" s="25">
        <f ca="1">IFERROR((1+'US Inflation'!$C43)*(1+('Black Market End of Year'!DJ42-'Black Market End of Year'!DJ41)/'Black Market End of Year'!DJ41)-1,"Error")</f>
        <v>7.6543209876543283E-2</v>
      </c>
      <c r="DK42" s="25">
        <f ca="1">IFERROR((1+'US Inflation'!$C43)*(1+('Black Market End of Year'!DK42-'Black Market End of Year'!DK41)/'Black Market End of Year'!DK41)-1,"Error")</f>
        <v>0.29697000677137364</v>
      </c>
      <c r="DL42" s="25" t="str">
        <f ca="1">IFERROR((1+'US Inflation'!$C43)*(1+('Black Market End of Year'!DL42-'Black Market End of Year'!DL41)/'Black Market End of Year'!DL41)-1,"Error")</f>
        <v>Error</v>
      </c>
      <c r="DM42" s="25">
        <f ca="1">IFERROR((1+'US Inflation'!$C43)*(1+('Black Market End of Year'!DM42-'Black Market End of Year'!DM41)/'Black Market End of Year'!DM41)-1,"Error")</f>
        <v>2.9084264951711347E-2</v>
      </c>
      <c r="DN42" s="25" t="str">
        <f ca="1">IFERROR((1+'US Inflation'!$C43)*(1+('Black Market End of Year'!DN42-'Black Market End of Year'!DN41)/'Black Market End of Year'!DN41)-1,"Error")</f>
        <v>Error</v>
      </c>
      <c r="DO42" s="25">
        <f ca="1">IFERROR((1+'US Inflation'!$C43)*(1+('Black Market End of Year'!DO42-'Black Market End of Year'!DO41)/'Black Market End of Year'!DO41)-1,"Error")</f>
        <v>0.33892811429043324</v>
      </c>
      <c r="DP42" s="25" t="str">
        <f ca="1">IFERROR((1+'US Inflation'!$C43)*(1+('Black Market End of Year'!DP42-'Black Market End of Year'!DP41)/'Black Market End of Year'!DP41)-1,"Error")</f>
        <v>Error</v>
      </c>
      <c r="DQ42" s="25">
        <f ca="1">IFERROR((1+'US Inflation'!$C43)*(1+('Black Market End of Year'!DQ42-'Black Market End of Year'!DQ41)/'Black Market End of Year'!DQ41)-1,"Error")</f>
        <v>3.9755237600541475</v>
      </c>
      <c r="DR42" s="25">
        <f ca="1">IFERROR((1+'US Inflation'!$C43)*(1+('Black Market End of Year'!DR42-'Black Market End of Year'!DR41)/'Black Market End of Year'!DR41)-1,"Error")</f>
        <v>0.11906778573445265</v>
      </c>
      <c r="DS42" s="25">
        <f ca="1">IFERROR((1+'US Inflation'!$C43)*(1+('Black Market End of Year'!DS42-'Black Market End of Year'!DS41)/'Black Market End of Year'!DS41)-1,"Error")</f>
        <v>3.5137701804368593E-2</v>
      </c>
      <c r="DT42" s="25">
        <f ca="1">IFERROR((1+'US Inflation'!$C43)*(1+('Black Market End of Year'!DT42-'Black Market End of Year'!DT41)/'Black Market End of Year'!DT41)-1,"Error")</f>
        <v>0.67002215891104799</v>
      </c>
      <c r="DU42" s="25" t="str">
        <f ca="1">IFERROR((1+'US Inflation'!$C43)*(1+('Black Market End of Year'!DU42-'Black Market End of Year'!DU41)/'Black Market End of Year'!DU41)-1,"Error")</f>
        <v>Error</v>
      </c>
      <c r="DV42" s="25" t="str">
        <f ca="1">IFERROR((1+'US Inflation'!$C43)*(1+('Black Market End of Year'!DV42-'Black Market End of Year'!DV41)/'Black Market End of Year'!DV41)-1,"Error")</f>
        <v>Error</v>
      </c>
      <c r="DW42" s="25">
        <f ca="1">IFERROR((1+'US Inflation'!$C43)*(1+('Black Market End of Year'!DW42-'Black Market End of Year'!DW41)/'Black Market End of Year'!DW41)-1,"Error")</f>
        <v>-0.17250053926553433</v>
      </c>
      <c r="DX42" s="25">
        <f ca="1">IFERROR((1+'US Inflation'!$C43)*(1+('Black Market End of Year'!DX42-'Black Market End of Year'!DX41)/'Black Market End of Year'!DX41)-1,"Error")</f>
        <v>8.997943435029554E-2</v>
      </c>
      <c r="DY42" s="25" t="str">
        <f ca="1">IFERROR((1+'US Inflation'!$C43)*(1+('Black Market End of Year'!DY42-'Black Market End of Year'!DY41)/'Black Market End of Year'!DY41)-1,"Error")</f>
        <v>Error</v>
      </c>
      <c r="DZ42" s="25">
        <f ca="1">IFERROR((1+'US Inflation'!$C43)*(1+('Black Market End of Year'!DZ42-'Black Market End of Year'!DZ41)/'Black Market End of Year'!DZ41)-1,"Error")</f>
        <v>0.21912894070890232</v>
      </c>
      <c r="EA42" s="25">
        <f ca="1">IFERROR((1+'US Inflation'!$C43)*(1+('Black Market End of Year'!EA42-'Black Market End of Year'!EA41)/'Black Market End of Year'!EA41)-1,"Error")</f>
        <v>0.13372224483335615</v>
      </c>
      <c r="EB42" s="25">
        <f ca="1">IFERROR((1+'US Inflation'!$C43)*(1+('Black Market End of Year'!EB42-'Black Market End of Year'!EB41)/'Black Market End of Year'!EB41)-1,"Error")</f>
        <v>0.11150031915059255</v>
      </c>
      <c r="EC42" s="25">
        <f ca="1">IFERROR((1+'US Inflation'!$C43)*(1+('Black Market End of Year'!EC42-'Black Market End of Year'!EC41)/'Black Market End of Year'!EC41)-1,"Error")</f>
        <v>0.17089346597543353</v>
      </c>
      <c r="ED42" s="25">
        <f ca="1">IFERROR((1+'US Inflation'!$C43)*(1+('Black Market End of Year'!ED42-'Black Market End of Year'!ED41)/'Black Market End of Year'!ED41)-1,"Error")</f>
        <v>-0.13102913980106945</v>
      </c>
      <c r="EE42" s="25">
        <f ca="1">IFERROR((1+'US Inflation'!$C43)*(1+('Black Market End of Year'!EE42-'Black Market End of Year'!EE41)/'Black Market End of Year'!EE41)-1,"Error")</f>
        <v>-6.1154177433247248E-2</v>
      </c>
      <c r="EF42" s="25" t="str">
        <f ca="1">IFERROR((1+'US Inflation'!$C43)*(1+('Black Market End of Year'!EF42-'Black Market End of Year'!EF41)/'Black Market End of Year'!EF41)-1,"Error")</f>
        <v>Error</v>
      </c>
      <c r="EG42" s="25" t="str">
        <f ca="1">IFERROR((1+'US Inflation'!$C43)*(1+('Black Market End of Year'!EG42-'Black Market End of Year'!EG41)/'Black Market End of Year'!EG41)-1,"Error")</f>
        <v>Error</v>
      </c>
      <c r="EH42" s="25">
        <f ca="1">IFERROR((1+'US Inflation'!$C43)*(1+('Black Market End of Year'!EH42-'Black Market End of Year'!EH41)/'Black Market End of Year'!EH41)-1,"Error")</f>
        <v>8.4725136621344177E-2</v>
      </c>
      <c r="EI42" s="25">
        <f ca="1">IFERROR((1+'US Inflation'!$C43)*(1+('Black Market End of Year'!EI42-'Black Market End of Year'!EI41)/'Black Market End of Year'!EI41)-1,"Error")</f>
        <v>4.992538325871676E-2</v>
      </c>
      <c r="EJ42" s="25" t="str">
        <f ca="1">IFERROR((1+'US Inflation'!$C43)*(1+('Black Market End of Year'!EJ42-'Black Market End of Year'!EJ41)/'Black Market End of Year'!EJ41)-1,"Error")</f>
        <v>Error</v>
      </c>
      <c r="EK42" s="25">
        <f ca="1">IFERROR((1+'US Inflation'!$C43)*(1+('Black Market End of Year'!EK42-'Black Market End of Year'!EK41)/'Black Market End of Year'!EK41)-1,"Error")</f>
        <v>1.1815805328350133</v>
      </c>
      <c r="EL42" s="25" t="str">
        <f ca="1">IFERROR((1+'US Inflation'!$C43)*(1+('Black Market End of Year'!EL42-'Black Market End of Year'!EL41)/'Black Market End of Year'!EL41)-1,"Error")</f>
        <v>Error</v>
      </c>
      <c r="EM42" s="25" t="str">
        <f ca="1">IFERROR((1+'US Inflation'!$C43)*(1+('Black Market End of Year'!EM42-'Black Market End of Year'!EM41)/'Black Market End of Year'!EM41)-1,"Error")</f>
        <v>Error</v>
      </c>
      <c r="EN42" s="25" t="str">
        <f ca="1">IFERROR((1+'US Inflation'!$C43)*(1+('Black Market End of Year'!EN42-'Black Market End of Year'!EN41)/'Black Market End of Year'!EN41)-1,"Error")</f>
        <v>Error</v>
      </c>
      <c r="EO42" s="25">
        <f ca="1">IFERROR((1+'US Inflation'!$C43)*(1+('Black Market End of Year'!EO42-'Black Market End of Year'!EO41)/'Black Market End of Year'!EO41)-1,"Error")</f>
        <v>0.16452991452991461</v>
      </c>
      <c r="EP42" s="25" t="str">
        <f ca="1">IFERROR((1+'US Inflation'!$C43)*(1+('Black Market End of Year'!EP42-'Black Market End of Year'!EP41)/'Black Market End of Year'!EP41)-1,"Error")</f>
        <v>Error</v>
      </c>
      <c r="EQ42" s="25">
        <f ca="1">IFERROR((1+'US Inflation'!$C43)*(1+('Black Market End of Year'!EQ42-'Black Market End of Year'!EQ41)/'Black Market End of Year'!EQ41)-1,"Error")</f>
        <v>7.9993668882557767E-2</v>
      </c>
      <c r="ER42" s="25">
        <f ca="1">IFERROR((1+'US Inflation'!$C43)*(1+('Black Market End of Year'!ER42-'Black Market End of Year'!ER41)/'Black Market End of Year'!ER41)-1,"Error")</f>
        <v>-0.11331619299098972</v>
      </c>
      <c r="ES42" s="25">
        <f ca="1">IFERROR((1+'US Inflation'!$C43)*(1+('Black Market End of Year'!ES42-'Black Market End of Year'!ES41)/'Black Market End of Year'!ES41)-1,"Error")</f>
        <v>0.15343915343915371</v>
      </c>
      <c r="ET42" s="25">
        <f ca="1">IFERROR((1+'US Inflation'!$C43)*(1+('Black Market End of Year'!ET42-'Black Market End of Year'!ET41)/'Black Market End of Year'!ET41)-1,"Error")</f>
        <v>4.7104611651817896E-2</v>
      </c>
      <c r="EU42" s="25" t="str">
        <f ca="1">IFERROR((1+'US Inflation'!$C43)*(1+('Black Market End of Year'!EU42-'Black Market End of Year'!EU41)/'Black Market End of Year'!EU41)-1,"Error")</f>
        <v>Error</v>
      </c>
      <c r="EV42" s="25" t="str">
        <f ca="1">IFERROR((1+'US Inflation'!$C43)*(1+('Black Market End of Year'!EV42-'Black Market End of Year'!EV41)/'Black Market End of Year'!EV41)-1,"Error")</f>
        <v>Error</v>
      </c>
      <c r="EW42" s="25">
        <f ca="1">IFERROR((1+'US Inflation'!$C43)*(1+('Black Market End of Year'!EW42-'Black Market End of Year'!EW41)/'Black Market End of Year'!EW41)-1,"Error")</f>
        <v>3.2892283796116084E-2</v>
      </c>
      <c r="EX42" s="25">
        <f ca="1">IFERROR((1+'US Inflation'!$C43)*(1+('Black Market End of Year'!EX42-'Black Market End of Year'!EX41)/'Black Market End of Year'!EX41)-1,"Error")</f>
        <v>-0.18534289172074958</v>
      </c>
      <c r="EY42" s="25">
        <f ca="1">IFERROR((1+'US Inflation'!$C43)*(1+('Black Market End of Year'!EY42-'Black Market End of Year'!EY41)/'Black Market End of Year'!EY41)-1,"Error")</f>
        <v>0.10242165242165258</v>
      </c>
      <c r="EZ42" s="25" t="str">
        <f ca="1">IFERROR((1+'US Inflation'!$C43)*(1+('Black Market End of Year'!EZ42-'Black Market End of Year'!EZ41)/'Black Market End of Year'!EZ41)-1,"Error")</f>
        <v>Error</v>
      </c>
      <c r="FA42" s="25">
        <f ca="1">IFERROR((1+'US Inflation'!$C43)*(1+('Black Market End of Year'!FA42-'Black Market End of Year'!FA41)/'Black Market End of Year'!FA41)-1,"Error")</f>
        <v>7.4950690335305881E-2</v>
      </c>
      <c r="FB42" s="25">
        <f ca="1">IFERROR((1+'US Inflation'!$C43)*(1+('Black Market End of Year'!FB42-'Black Market End of Year'!FB41)/'Black Market End of Year'!FB41)-1,"Error")</f>
        <v>2.4392197258646777</v>
      </c>
      <c r="FC42" s="25">
        <f ca="1">IFERROR((1+'US Inflation'!$C43)*(1+('Black Market End of Year'!FC42-'Black Market End of Year'!FC41)/'Black Market End of Year'!FC41)-1,"Error")</f>
        <v>-0.13102913980106945</v>
      </c>
      <c r="FD42" s="25">
        <f ca="1">IFERROR((1+'US Inflation'!$C43)*(1+('Black Market End of Year'!FD42-'Black Market End of Year'!FD41)/'Black Market End of Year'!FD41)-1,"Error")</f>
        <v>1.1499013806706113</v>
      </c>
      <c r="FE42" s="25" t="str">
        <f ca="1">IFERROR((1+'US Inflation'!$C43)*(1+('Black Market End of Year'!FE42-'Black Market End of Year'!FE41)/'Black Market End of Year'!FE41)-1,"Error")</f>
        <v>Error</v>
      </c>
      <c r="FF42" s="25" t="str">
        <f ca="1">IFERROR((1+'US Inflation'!$C43)*(1+('Black Market End of Year'!FF42-'Black Market End of Year'!FF41)/'Black Market End of Year'!FF41)-1,"Error")</f>
        <v>Error</v>
      </c>
      <c r="FG42" s="25" t="str">
        <f ca="1">IFERROR((1+'US Inflation'!$C43)*(1+('Black Market End of Year'!FG42-'Black Market End of Year'!FG41)/'Black Market End of Year'!FG41)-1,"Error")</f>
        <v>Error</v>
      </c>
      <c r="FH42" s="25">
        <f ca="1">IFERROR((1+'US Inflation'!$C43)*(1+('Black Market End of Year'!FH42-'Black Market End of Year'!FH41)/'Black Market End of Year'!FH41)-1,"Error")</f>
        <v>3.7285103248165807E-3</v>
      </c>
      <c r="FI42" s="25">
        <f ca="1">IFERROR((1+'US Inflation'!$C43)*(1+('Black Market End of Year'!FI42-'Black Market End of Year'!FI41)/'Black Market End of Year'!FI41)-1,"Error")</f>
        <v>0.17315606204495126</v>
      </c>
      <c r="FJ42" s="25">
        <f ca="1">IFERROR((1+'US Inflation'!$C43)*(1+('Black Market End of Year'!FJ42-'Black Market End of Year'!FJ41)/'Black Market End of Year'!FJ41)-1,"Error")</f>
        <v>8.1905971464204308E-2</v>
      </c>
      <c r="FK42" s="25" t="str">
        <f ca="1">IFERROR((1+'US Inflation'!$C43)*(1+('Black Market End of Year'!FK42-'Black Market End of Year'!FK41)/'Black Market End of Year'!FK41)-1,"Error")</f>
        <v>Error</v>
      </c>
      <c r="FL42" s="25" t="str">
        <f ca="1">IFERROR((1+'US Inflation'!$C43)*(1+('Black Market End of Year'!FL42-'Black Market End of Year'!FL41)/'Black Market End of Year'!FL41)-1,"Error")</f>
        <v>Error</v>
      </c>
      <c r="FM42" s="25">
        <f ca="1">IFERROR((1+'US Inflation'!$C43)*(1+('Black Market End of Year'!FM42-'Black Market End of Year'!FM41)/'Black Market End of Year'!FM41)-1,"Error")</f>
        <v>0.11389817911557043</v>
      </c>
      <c r="FN42" s="25">
        <f ca="1">IFERROR((1+'US Inflation'!$C43)*(1+('Black Market End of Year'!FN42-'Black Market End of Year'!FN41)/'Black Market End of Year'!FN41)-1,"Error")</f>
        <v>-8.3903133903133753E-2</v>
      </c>
      <c r="FO42" s="25">
        <f ca="1">IFERROR((1+'US Inflation'!$C43)*(1+('Black Market End of Year'!FO42-'Black Market End of Year'!FO41)/'Black Market End of Year'!FO41)-1,"Error")</f>
        <v>0.1213991769547329</v>
      </c>
      <c r="FP42" s="25">
        <f ca="1">IFERROR((1+'US Inflation'!$C43)*(1+('Black Market End of Year'!FP42-'Black Market End of Year'!FP41)/'Black Market End of Year'!FP41)-1,"Error")</f>
        <v>7.0832105314864169E-2</v>
      </c>
      <c r="FQ42" s="25" t="str">
        <f ca="1">IFERROR((1+'US Inflation'!$C43)*(1+('Black Market End of Year'!FQ42-'Black Market End of Year'!FQ41)/'Black Market End of Year'!FQ41)-1,"Error")</f>
        <v>Error</v>
      </c>
      <c r="FR42" s="25">
        <f ca="1">IFERROR((1+'US Inflation'!$C43)*(1+('Black Market End of Year'!FR42-'Black Market End of Year'!FR41)/'Black Market End of Year'!FR41)-1,"Error")</f>
        <v>0.52778188256527359</v>
      </c>
      <c r="FS42" s="25">
        <f ca="1">IFERROR((1+'US Inflation'!$C43)*(1+('Black Market End of Year'!FS42-'Black Market End of Year'!FS41)/'Black Market End of Year'!FS41)-1,"Error")</f>
        <v>-3.468663182682441E-2</v>
      </c>
      <c r="FT42" s="25" t="str">
        <f ca="1">IFERROR((1+'US Inflation'!$C43)*(1+('Black Market End of Year'!FT42-'Black Market End of Year'!FT41)/'Black Market End of Year'!FT41)-1,"Error")</f>
        <v>Error</v>
      </c>
      <c r="FU42" s="25">
        <f ca="1">IFERROR((1+'US Inflation'!$C43)*(1+('Black Market End of Year'!FU42-'Black Market End of Year'!FU41)/'Black Market End of Year'!FU41)-1,"Error")</f>
        <v>6.0591907586443172E-2</v>
      </c>
      <c r="FV42" s="25" t="str">
        <f ca="1">IFERROR((1+'US Inflation'!$C43)*(1+('Black Market End of Year'!FV42-'Black Market End of Year'!FV41)/'Black Market End of Year'!FV41)-1,"Error")</f>
        <v>Error</v>
      </c>
      <c r="FW42" s="25">
        <f ca="1">IFERROR((1+'US Inflation'!$C43)*(1+('Black Market End of Year'!FW42-'Black Market End of Year'!FW41)/'Black Market End of Year'!FW41)-1,"Error")</f>
        <v>3.5998165396891046E-2</v>
      </c>
      <c r="FX42" s="25">
        <f ca="1">IFERROR((1+'US Inflation'!$C43)*(1+('Black Market End of Year'!FX42-'Black Market End of Year'!FX41)/'Black Market End of Year'!FX41)-1,"Error")</f>
        <v>-0.22317875904373785</v>
      </c>
      <c r="FY42" s="25">
        <f ca="1">IFERROR((1+'US Inflation'!$C43)*(1+('Black Market End of Year'!FY42-'Black Market End of Year'!FY41)/'Black Market End of Year'!FY41)-1,"Error")</f>
        <v>-0.18416479033495181</v>
      </c>
      <c r="FZ42" s="25" t="str">
        <f ca="1">IFERROR((1+'US Inflation'!$C43)*(1+('Black Market End of Year'!FZ42-'Black Market End of Year'!FZ41)/'Black Market End of Year'!FZ41)-1,"Error")</f>
        <v>Error</v>
      </c>
      <c r="GA42" s="25">
        <f ca="1">IFERROR((1+'US Inflation'!$C43)*(1+('Black Market End of Year'!GA42-'Black Market End of Year'!GA41)/'Black Market End of Year'!GA41)-1,"Error")</f>
        <v>7.9993668882557767E-2</v>
      </c>
      <c r="GB42" s="25">
        <f ca="1">IFERROR((1+'US Inflation'!$C43)*(1+('Black Market End of Year'!GB42-'Black Market End of Year'!GB41)/'Black Market End of Year'!GB41)-1,"Error")</f>
        <v>7.9993668882557767E-2</v>
      </c>
      <c r="GC42" s="25" t="str">
        <f ca="1">IFERROR((1+'US Inflation'!$C43)*(1+('Black Market End of Year'!GC42-'Black Market End of Year'!GC41)/'Black Market End of Year'!GC41)-1,"Error")</f>
        <v>Error</v>
      </c>
      <c r="GD42" s="25">
        <f ca="1">IFERROR((1+'US Inflation'!$C43)*(1+('Black Market End of Year'!GD42-'Black Market End of Year'!GD41)/'Black Market End of Year'!GD41)-1,"Error")</f>
        <v>7.9993668882557767E-2</v>
      </c>
      <c r="GE42" s="25">
        <f ca="1">IFERROR((1+'US Inflation'!$C43)*(1+('Black Market End of Year'!GE42-'Black Market End of Year'!GE41)/'Black Market End of Year'!GE41)-1,"Error")</f>
        <v>0.76836024058246322</v>
      </c>
      <c r="GF42" s="25" t="str">
        <f ca="1">IFERROR((1+'US Inflation'!$C43)*(1+('Black Market End of Year'!GF42-'Black Market End of Year'!GF41)/'Black Market End of Year'!GF41)-1,"Error")</f>
        <v>Error</v>
      </c>
      <c r="GG42" s="25">
        <f ca="1">IFERROR((1+'US Inflation'!$C43)*(1+('Black Market End of Year'!GG42-'Black Market End of Year'!GG41)/'Black Market End of Year'!GG41)-1,"Error")</f>
        <v>-0.12170134392356602</v>
      </c>
      <c r="GH42" s="25">
        <f ca="1">IFERROR((1+'US Inflation'!$C43)*(1+('Black Market End of Year'!GH42-'Black Market End of Year'!GH41)/'Black Market End of Year'!GH41)-1,"Error")</f>
        <v>8.5907398350631992E-2</v>
      </c>
      <c r="GI42" s="25">
        <f ca="1">IFERROR((1+'US Inflation'!$C43)*(1+('Black Market End of Year'!GI42-'Black Market End of Year'!GI41)/'Black Market End of Year'!GI41)-1,"Error")</f>
        <v>-0.13102913980106945</v>
      </c>
      <c r="GJ42" s="25">
        <f ca="1">IFERROR((1+'US Inflation'!$C43)*(1+('Black Market End of Year'!GJ42-'Black Market End of Year'!GJ41)/'Black Market End of Year'!GJ41)-1,"Error")</f>
        <v>0.63608752224956255</v>
      </c>
      <c r="GK42" s="25" t="str">
        <f ca="1">IFERROR((1+'US Inflation'!$C43)*(1+('Black Market End of Year'!GK42-'Black Market End of Year'!GK41)/'Black Market End of Year'!GK41)-1,"Error")</f>
        <v>Error</v>
      </c>
      <c r="GL42" s="25">
        <f ca="1">IFERROR((1+'US Inflation'!$C43)*(1+('Black Market End of Year'!GL42-'Black Market End of Year'!GL41)/'Black Market End of Year'!GL41)-1,"Error")</f>
        <v>5.7283950617283956</v>
      </c>
      <c r="GM42" s="25">
        <f ca="1">IFERROR((1+'US Inflation'!$C43)*(1+('Black Market End of Year'!GM42-'Black Market End of Year'!GM41)/'Black Market End of Year'!GM41)-1,"Error")</f>
        <v>9.573112825145369E-2</v>
      </c>
      <c r="GN42" s="25" t="str">
        <f ca="1">IFERROR((1+'US Inflation'!$C43)*(1+('Black Market End of Year'!GN42-'Black Market End of Year'!GN41)/'Black Market End of Year'!GN41)-1,"Error")</f>
        <v>Error</v>
      </c>
      <c r="GO42" s="25" t="str">
        <f ca="1">IFERROR((1+'US Inflation'!$C43)*(1+('Black Market End of Year'!GO42-'Black Market End of Year'!GO41)/'Black Market End of Year'!GO41)-1,"Error")</f>
        <v>Error</v>
      </c>
      <c r="GP42" s="25">
        <f ca="1">IFERROR((1+'US Inflation'!$C43)*(1+('Black Market End of Year'!GP42-'Black Market End of Year'!GP41)/'Black Market End of Year'!GP41)-1,"Error")</f>
        <v>0.27235675846786989</v>
      </c>
      <c r="GQ42" s="25">
        <f ca="1">IFERROR((1+'US Inflation'!$C43)*(1+('Black Market End of Year'!GQ42-'Black Market End of Year'!GQ41)/'Black Market End of Year'!GQ41)-1,"Error")</f>
        <v>0.44919278252611594</v>
      </c>
      <c r="GR42" s="25" t="str">
        <f ca="1">IFERROR((1+'US Inflation'!$C43)*(1+('Black Market End of Year'!GR42-'Black Market End of Year'!GR41)/'Black Market End of Year'!GR41)-1,"Error")</f>
        <v>Error</v>
      </c>
      <c r="GS42" s="25">
        <f ca="1">IFERROR((1+'US Inflation'!$C43)*(1+('Black Market End of Year'!GS42-'Black Market End of Year'!GS41)/'Black Market End of Year'!GS41)-1,"Error")</f>
        <v>0.11906778573445265</v>
      </c>
      <c r="GT42" s="25">
        <f ca="1">IFERROR((1+'US Inflation'!$C43)*(1+('Black Market End of Year'!GT42-'Black Market End of Year'!GT41)/'Black Market End of Year'!GT41)-1,"Error")</f>
        <v>-0.12086006168594488</v>
      </c>
      <c r="GU42" s="25">
        <f ca="1">IFERROR((1+'US Inflation'!$C43)*(1+('Black Market End of Year'!GU42-'Black Market End of Year'!GU41)/'Black Market End of Year'!GU41)-1,"Error")</f>
        <v>-8.2491582491582394E-2</v>
      </c>
      <c r="GV42" s="25">
        <f ca="1">IFERROR((1+'US Inflation'!$C43)*(1+('Black Market End of Year'!GV42-'Black Market End of Year'!GV41)/'Black Market End of Year'!GV41)-1,"Error")</f>
        <v>0.78273715310752356</v>
      </c>
      <c r="GW42" s="25">
        <f ca="1">IFERROR((1+'US Inflation'!$C43)*(1+('Black Market End of Year'!GW42-'Black Market End of Year'!GW41)/'Black Market End of Year'!GW41)-1,"Error")</f>
        <v>0.12924112924112929</v>
      </c>
      <c r="GX42" s="25" t="str">
        <f ca="1">IFERROR((1+'US Inflation'!$C43)*(1+('Black Market End of Year'!GX42-'Black Market End of Year'!GX41)/'Black Market End of Year'!GX41)-1,"Error")</f>
        <v>Error</v>
      </c>
      <c r="GY42" s="25">
        <f ca="1">IFERROR((1+'US Inflation'!$C43)*(1+('Black Market End of Year'!GY42-'Black Market End of Year'!GY41)/'Black Market End of Year'!GY41)-1,"Error")</f>
        <v>6.2378167641325755E-2</v>
      </c>
      <c r="GZ42" s="25">
        <f ca="1">IFERROR((1+'US Inflation'!$C43)*(1+('Black Market End of Year'!GZ42-'Black Market End of Year'!GZ41)/'Black Market End of Year'!GZ41)-1,"Error")</f>
        <v>-6.4552340717688117E-2</v>
      </c>
      <c r="HA42" s="25">
        <f ca="1">IFERROR((1+'US Inflation'!$C43)*(1+('Black Market End of Year'!HA42-'Black Market End of Year'!HA41)/'Black Market End of Year'!HA41)-1,"Error")</f>
        <v>-0.18881035868215357</v>
      </c>
      <c r="HB42" s="25">
        <f ca="1">IFERROR((1+'US Inflation'!$C43)*(1+('Black Market End of Year'!HB42-'Black Market End of Year'!HB41)/'Black Market End of Year'!HB41)-1,"Error")</f>
        <v>1.0366427706981258</v>
      </c>
      <c r="HC42" s="25">
        <f ca="1">IFERROR((1+'US Inflation'!$C43)*(1+('Black Market End of Year'!HC42-'Black Market End of Year'!HC41)/'Black Market End of Year'!HC41)-1,"Error")</f>
        <v>8.931684037169374E-3</v>
      </c>
      <c r="HD42" s="25" t="str">
        <f ca="1">IFERROR((1+'US Inflation'!$C43)*(1+('Black Market End of Year'!HD42-'Black Market End of Year'!HD41)/'Black Market End of Year'!HD41)-1,"Error")</f>
        <v>Error</v>
      </c>
      <c r="HE42" s="25">
        <f ca="1">IFERROR((1+'US Inflation'!$C43)*(1+('Black Market End of Year'!HE42-'Black Market End of Year'!HE41)/'Black Market End of Year'!HE41)-1,"Error")</f>
        <v>2.1420705956962287</v>
      </c>
      <c r="HF42" s="25">
        <f ca="1">IFERROR((1+'US Inflation'!$C43)*(1+('Black Market End of Year'!HF42-'Black Market End of Year'!HF41)/'Black Market End of Year'!HF41)-1,"Error")</f>
        <v>1.7187337033194527E-2</v>
      </c>
      <c r="HG42" s="25" t="str">
        <f ca="1">IFERROR((1+'US Inflation'!$C43)*(1+('Black Market End of Year'!HG42-'Black Market End of Year'!HG41)/'Black Market End of Year'!HG41)-1,"Error")</f>
        <v>Error</v>
      </c>
      <c r="HH42" s="25">
        <f ca="1">IFERROR((1+'US Inflation'!$C43)*(1+('Black Market End of Year'!HH42-'Black Market End of Year'!HH41)/'Black Market End of Year'!HH41)-1,"Error")</f>
        <v>-0.13102913980106945</v>
      </c>
      <c r="HI42" s="25" t="str">
        <f ca="1">IFERROR((1+'US Inflation'!$C43)*(1+('Black Market End of Year'!HI42-'Black Market End of Year'!HI41)/'Black Market End of Year'!HI41)-1,"Error")</f>
        <v>Error</v>
      </c>
      <c r="HJ42" s="25">
        <f ca="1">IFERROR((1+'US Inflation'!$C43)*(1+('Black Market End of Year'!HJ42-'Black Market End of Year'!HJ41)/'Black Market End of Year'!HJ41)-1,"Error")</f>
        <v>0.16452991452991461</v>
      </c>
      <c r="HK42" s="25" t="str">
        <f ca="1">IFERROR((1+'US Inflation'!$C43)*(1+('Black Market End of Year'!HK42-'Black Market End of Year'!HK41)/'Black Market End of Year'!HK41)-1,"Error")</f>
        <v>Error</v>
      </c>
      <c r="HL42" s="25">
        <f ca="1">IFERROR((1+'US Inflation'!$C43)*(1+('Black Market End of Year'!HL42-'Black Market End of Year'!HL41)/'Black Market End of Year'!HL41)-1,"Error")</f>
        <v>-5.8024691358024683E-2</v>
      </c>
      <c r="HM42" s="25">
        <f ca="1">IFERROR((1+'US Inflation'!$C43)*(1+('Black Market End of Year'!HM42-'Black Market End of Year'!HM41)/'Black Market End of Year'!HM41)-1,"Error")</f>
        <v>5.9493883023294725E-2</v>
      </c>
      <c r="HN42" s="25">
        <f ca="1">IFERROR((1+'US Inflation'!$C43)*(1+('Black Market End of Year'!HN42-'Black Market End of Year'!HN41)/'Black Market End of Year'!HN41)-1,"Error")</f>
        <v>0.41778158702057389</v>
      </c>
      <c r="HO42" s="25" t="str">
        <f ca="1">IFERROR((1+'US Inflation'!$C43)*(1+('Black Market End of Year'!HO42-'Black Market End of Year'!HO41)/'Black Market End of Year'!HO41)-1,"Error")</f>
        <v>Error</v>
      </c>
      <c r="HP42" s="25" t="str">
        <f ca="1">IFERROR((1+'US Inflation'!$C43)*(1+('Black Market End of Year'!HP42-'Black Market End of Year'!HP41)/'Black Market End of Year'!HP41)-1,"Error")</f>
        <v>Error</v>
      </c>
      <c r="HQ42" s="25" t="str">
        <f ca="1">IFERROR((1+'US Inflation'!$C43)*(1+('Black Market End of Year'!HQ42-'Black Market End of Year'!HQ41)/'Black Market End of Year'!HQ41)-1,"Error")</f>
        <v>Error</v>
      </c>
      <c r="HR42" s="25">
        <f ca="1">IFERROR((1+'US Inflation'!$C43)*(1+('Black Market End of Year'!HR42-'Black Market End of Year'!HR41)/'Black Market End of Year'!HR41)-1,"Error")</f>
        <v>5.2108262108262116</v>
      </c>
      <c r="HS42" s="25" t="str">
        <f ca="1">IFERROR((1+'US Inflation'!$C43)*(1+('Black Market End of Year'!HS42-'Black Market End of Year'!HS41)/'Black Market End of Year'!HS41)-1,"Error")</f>
        <v>Error</v>
      </c>
      <c r="HT42" s="25">
        <f ca="1">IFERROR((1+'US Inflation'!$C43)*(1+('Black Market End of Year'!HT42-'Black Market End of Year'!HT41)/'Black Market End of Year'!HT41)-1,"Error")</f>
        <v>6.3343088774514777E-2</v>
      </c>
      <c r="HU42" s="25">
        <f ca="1">IFERROR((1+'US Inflation'!$C43)*(1+('Black Market End of Year'!HU42-'Black Market End of Year'!HU41)/'Black Market End of Year'!HU41)-1,"Error")</f>
        <v>7.1610071610073156E-3</v>
      </c>
      <c r="HV42" s="25">
        <f ca="1">IFERROR((1+'US Inflation'!$C43)*(1+('Black Market End of Year'!HV42-'Black Market End of Year'!HV41)/'Black Market End of Year'!HV41)-1,"Error")</f>
        <v>3.5137701804368593E-2</v>
      </c>
      <c r="HW42" s="25">
        <f ca="1">IFERROR((1+'US Inflation'!$C43)*(1+('Black Market End of Year'!HW42-'Black Market End of Year'!HW41)/'Black Market End of Year'!HW41)-1,"Error")</f>
        <v>0.47876814543481205</v>
      </c>
      <c r="HX42" s="25" t="str">
        <f ca="1">IFERROR((1+'US Inflation'!$C43)*(1+('Black Market End of Year'!HX42-'Black Market End of Year'!HX41)/'Black Market End of Year'!HX41)-1,"Error")</f>
        <v>Error</v>
      </c>
      <c r="HY42" s="25">
        <f ca="1">IFERROR((1+'US Inflation'!$C43)*(1+('Black Market End of Year'!HY42-'Black Market End of Year'!HY41)/'Black Market End of Year'!HY41)-1,"Error")</f>
        <v>-0.2641792240185814</v>
      </c>
      <c r="HZ42" s="25" t="str">
        <f ca="1">IFERROR((1+'US Inflation'!$C43)*(1+('Black Market End of Year'!HZ42-'Black Market End of Year'!HZ41)/'Black Market End of Year'!HZ41)-1,"Error")</f>
        <v>Error</v>
      </c>
      <c r="IA42" s="25">
        <f ca="1">IFERROR((1+'US Inflation'!$C43)*(1+('Black Market End of Year'!IA42-'Black Market End of Year'!IA41)/'Black Market End of Year'!IA41)-1,"Error")</f>
        <v>0.43769125250606744</v>
      </c>
      <c r="IB42" s="25">
        <f ca="1">IFERROR((1+'US Inflation'!$C43)*(1+('Black Market End of Year'!IB42-'Black Market End of Year'!IB41)/'Black Market End of Year'!IB41)-1,"Error")</f>
        <v>1.1792372669565658</v>
      </c>
      <c r="IC42" s="25" t="str">
        <f ca="1">IFERROR((1+'US Inflation'!$C43)*(1+('Black Market End of Year'!IC42-'Black Market End of Year'!IC41)/'Black Market End of Year'!IC41)-1,"Error")</f>
        <v>Error</v>
      </c>
      <c r="ID42" s="25" t="str">
        <f ca="1">IFERROR((1+'US Inflation'!$C43)*(1+('Black Market End of Year'!ID42-'Black Market End of Year'!ID41)/'Black Market End of Year'!ID41)-1,"Error")</f>
        <v>Error</v>
      </c>
      <c r="IE42" s="25" t="str">
        <f ca="1">IFERROR((1+'US Inflation'!$C43)*(1+('Black Market End of Year'!IE42-'Black Market End of Year'!IE41)/'Black Market End of Year'!IE41)-1,"Error")</f>
        <v>Error</v>
      </c>
      <c r="IF42" s="25">
        <f ca="1">IFERROR((1+'US Inflation'!$C43)*(1+('Black Market End of Year'!IF42-'Black Market End of Year'!IF41)/'Black Market End of Year'!IF41)-1,"Error")</f>
        <v>0.17607194289510408</v>
      </c>
      <c r="IG42" s="25">
        <f ca="1">IFERROR((1+'US Inflation'!$C43)*(1+('Black Market End of Year'!IG42-'Black Market End of Year'!IG41)/'Black Market End of Year'!IG41)-1,"Error")</f>
        <v>1.2427983539094658</v>
      </c>
      <c r="IH42" s="25">
        <f ca="1">IFERROR((1+'US Inflation'!$C43)*(1+('Black Market End of Year'!IH42-'Black Market End of Year'!IH41)/'Black Market End of Year'!IH41)-1,"Error")</f>
        <v>0.2717406050739386</v>
      </c>
    </row>
    <row r="43" spans="1:242" x14ac:dyDescent="0.25">
      <c r="A43" t="str">
        <f t="shared" ca="1" si="4"/>
        <v>1987</v>
      </c>
      <c r="B43" s="25">
        <f ca="1">IFERROR((1+'US Inflation'!$C44)*(1+('Black Market End of Year'!B43-'Black Market End of Year'!B42)/'Black Market End of Year'!B42)-1,"Error")</f>
        <v>0.24175306047092904</v>
      </c>
      <c r="C43" s="25">
        <f ca="1">IFERROR((1+'US Inflation'!$C44)*(1+('Black Market End of Year'!C43-'Black Market End of Year'!C42)/'Black Market End of Year'!C42)-1,"Error")</f>
        <v>3.8814396612561808E-2</v>
      </c>
      <c r="D43" s="25">
        <f ca="1">IFERROR((1+'US Inflation'!$C44)*(1+('Black Market End of Year'!D43-'Black Market End of Year'!D42)/'Black Market End of Year'!D42)-1,"Error")</f>
        <v>0.55262319397901472</v>
      </c>
      <c r="E43" s="25">
        <f>IFERROR((1+'US Inflation'!$C44)*(1+('Black Market End of Year'!E43-'Black Market End of Year'!E42)/'Black Market End of Year'!E42)-1,"Error")</f>
        <v>1.2844036697247763E-2</v>
      </c>
      <c r="F43" s="25" t="str">
        <f ca="1">IFERROR((1+'US Inflation'!$C44)*(1+('Black Market End of Year'!F43-'Black Market End of Year'!F42)/'Black Market End of Year'!F42)-1,"Error")</f>
        <v>Error</v>
      </c>
      <c r="G43" s="25">
        <f ca="1">IFERROR((1+'US Inflation'!$C44)*(1+('Black Market End of Year'!G43-'Black Market End of Year'!G42)/'Black Market End of Year'!G42)-1,"Error")</f>
        <v>0.14971485246714611</v>
      </c>
      <c r="H43" s="25">
        <f ca="1">IFERROR((1+'US Inflation'!$C44)*(1+('Black Market End of Year'!H43-'Black Market End of Year'!H42)/'Black Market End of Year'!H42)-1,"Error")</f>
        <v>5.1675117976375473E-2</v>
      </c>
      <c r="I43" s="25">
        <f ca="1">IFERROR((1+'US Inflation'!$C44)*(1+('Black Market End of Year'!I43-'Black Market End of Year'!I42)/'Black Market End of Year'!I42)-1,"Error")</f>
        <v>5.1675117976375473E-2</v>
      </c>
      <c r="J43" s="25">
        <f ca="1">IFERROR((1+'US Inflation'!$C44)*(1+('Black Market End of Year'!J43-'Black Market End of Year'!J42)/'Black Market End of Year'!J42)-1,"Error")</f>
        <v>1.6526867627785062</v>
      </c>
      <c r="K43" s="25" t="str">
        <f ca="1">IFERROR((1+'US Inflation'!$C44)*(1+('Black Market End of Year'!K43-'Black Market End of Year'!K42)/'Black Market End of Year'!K42)-1,"Error")</f>
        <v>Error</v>
      </c>
      <c r="L43" s="25">
        <f ca="1">IFERROR((1+'US Inflation'!$C44)*(1+('Black Market End of Year'!L43-'Black Market End of Year'!L42)/'Black Market End of Year'!L42)-1,"Error")</f>
        <v>-1</v>
      </c>
      <c r="M43" s="25">
        <f ca="1">IFERROR((1+'US Inflation'!$C44)*(1+('Black Market End of Year'!M43-'Black Market End of Year'!M42)/'Black Market End of Year'!M42)-1,"Error")</f>
        <v>-5.848300814058649E-2</v>
      </c>
      <c r="N43" s="25">
        <f ca="1">IFERROR((1+'US Inflation'!$C44)*(1+('Black Market End of Year'!N43-'Black Market End of Year'!N42)/'Black Market End of Year'!N42)-1,"Error")</f>
        <v>-0.13982730706961666</v>
      </c>
      <c r="O43" s="25" t="str">
        <f ca="1">IFERROR((1+'US Inflation'!$C44)*(1+('Black Market End of Year'!O43-'Black Market End of Year'!O42)/'Black Market End of Year'!O42)-1,"Error")</f>
        <v>Error</v>
      </c>
      <c r="P43" s="25">
        <f ca="1">IFERROR((1+'US Inflation'!$C44)*(1+('Black Market End of Year'!P43-'Black Market End of Year'!P42)/'Black Market End of Year'!P42)-1,"Error")</f>
        <v>3.6363636363636598E-3</v>
      </c>
      <c r="Q43" s="25">
        <f ca="1">IFERROR((1+'US Inflation'!$C44)*(1+('Black Market End of Year'!Q43-'Black Market End of Year'!Q42)/'Black Market End of Year'!Q42)-1,"Error")</f>
        <v>3.2549173597972603E-2</v>
      </c>
      <c r="R43" s="25">
        <f ca="1">IFERROR((1+'US Inflation'!$C44)*(1+('Black Market End of Year'!R43-'Black Market End of Year'!R42)/'Black Market End of Year'!R42)-1,"Error")</f>
        <v>2.5088934656432027E-3</v>
      </c>
      <c r="S43" s="25">
        <f ca="1">IFERROR((1+'US Inflation'!$C44)*(1+('Black Market End of Year'!S43-'Black Market End of Year'!S42)/'Black Market End of Year'!S42)-1,"Error")</f>
        <v>-5.1029010662038132E-2</v>
      </c>
      <c r="T43" s="25" t="str">
        <f ca="1">IFERROR((1+'US Inflation'!$C44)*(1+('Black Market End of Year'!T43-'Black Market End of Year'!T42)/'Black Market End of Year'!T42)-1,"Error")</f>
        <v>Error</v>
      </c>
      <c r="U43" s="25">
        <f ca="1">IFERROR((1+'US Inflation'!$C44)*(1+('Black Market End of Year'!U43-'Black Market End of Year'!U42)/'Black Market End of Year'!U42)-1,"Error")</f>
        <v>-0.14288229120823315</v>
      </c>
      <c r="V43" s="25">
        <f ca="1">IFERROR((1+'US Inflation'!$C44)*(1+('Black Market End of Year'!V43-'Black Market End of Year'!V42)/'Black Market End of Year'!V42)-1,"Error")</f>
        <v>2.2051709758132088E-2</v>
      </c>
      <c r="W43" s="25">
        <f ca="1">IFERROR((1+'US Inflation'!$C44)*(1+('Black Market End of Year'!W43-'Black Market End of Year'!W42)/'Black Market End of Year'!W42)-1,"Error")</f>
        <v>-0.12050846970176299</v>
      </c>
      <c r="X43" s="25">
        <f ca="1">IFERROR((1+'US Inflation'!$C44)*(1+('Black Market End of Year'!X43-'Black Market End of Year'!X42)/'Black Market End of Year'!X42)-1,"Error")</f>
        <v>-1</v>
      </c>
      <c r="Y43" s="25">
        <f ca="1">IFERROR((1+'US Inflation'!$C44)*(1+('Black Market End of Year'!Y43-'Black Market End of Year'!Y42)/'Black Market End of Year'!Y42)-1,"Error")</f>
        <v>4.1475670243459772E-2</v>
      </c>
      <c r="Z43" s="25">
        <f ca="1">IFERROR((1+'US Inflation'!$C44)*(1+('Black Market End of Year'!Z43-'Black Market End of Year'!Z42)/'Black Market End of Year'!Z42)-1,"Error")</f>
        <v>0.11745703579273825</v>
      </c>
      <c r="AA43" s="25" t="str">
        <f ca="1">IFERROR((1+'US Inflation'!$C44)*(1+('Black Market End of Year'!AA43-'Black Market End of Year'!AA42)/'Black Market End of Year'!AA42)-1,"Error")</f>
        <v>Error</v>
      </c>
      <c r="AB43" s="25">
        <f ca="1">IFERROR((1+'US Inflation'!$C44)*(1+('Black Market End of Year'!AB43-'Black Market End of Year'!AB42)/'Black Market End of Year'!AB42)-1,"Error")</f>
        <v>-0.17706422018348611</v>
      </c>
      <c r="AC43" s="25">
        <f ca="1">IFERROR((1+'US Inflation'!$C44)*(1+('Black Market End of Year'!AC43-'Black Market End of Year'!AC42)/'Black Market End of Year'!AC42)-1,"Error")</f>
        <v>2.1510703363914381</v>
      </c>
      <c r="AD43" s="25" t="str">
        <f ca="1">IFERROR((1+'US Inflation'!$C44)*(1+('Black Market End of Year'!AD43-'Black Market End of Year'!AD42)/'Black Market End of Year'!AD42)-1,"Error")</f>
        <v>Error</v>
      </c>
      <c r="AE43" s="25" t="str">
        <f ca="1">IFERROR((1+'US Inflation'!$C44)*(1+('Black Market End of Year'!AE43-'Black Market End of Year'!AE42)/'Black Market End of Year'!AE42)-1,"Error")</f>
        <v>Error</v>
      </c>
      <c r="AF43" s="25">
        <f ca="1">IFERROR((1+'US Inflation'!$C44)*(1+('Black Market End of Year'!AF43-'Black Market End of Year'!AF42)/'Black Market End of Year'!AF42)-1,"Error")</f>
        <v>-1</v>
      </c>
      <c r="AG43" s="25">
        <f ca="1">IFERROR((1+'US Inflation'!$C44)*(1+('Black Market End of Year'!AG43-'Black Market End of Year'!AG42)/'Black Market End of Year'!AG42)-1,"Error")</f>
        <v>0.15217707878258357</v>
      </c>
      <c r="AH43" s="25">
        <f ca="1">IFERROR((1+'US Inflation'!$C44)*(1+('Black Market End of Year'!AH43-'Black Market End of Year'!AH42)/'Black Market End of Year'!AH42)-1,"Error")</f>
        <v>-0.12050846970176299</v>
      </c>
      <c r="AI43" s="25">
        <f ca="1">IFERROR((1+'US Inflation'!$C44)*(1+('Black Market End of Year'!AI43-'Black Market End of Year'!AI42)/'Black Market End of Year'!AI42)-1,"Error")</f>
        <v>-0.12224755113576358</v>
      </c>
      <c r="AJ43" s="25">
        <f ca="1">IFERROR((1+'US Inflation'!$C44)*(1+('Black Market End of Year'!AJ43-'Black Market End of Year'!AJ42)/'Black Market End of Year'!AJ42)-1,"Error")</f>
        <v>0.16866619618913203</v>
      </c>
      <c r="AK43" s="25">
        <f ca="1">IFERROR((1+'US Inflation'!$C44)*(1+('Black Market End of Year'!AK43-'Black Market End of Year'!AK42)/'Black Market End of Year'!AK42)-1,"Error")</f>
        <v>-0.12050846970176299</v>
      </c>
      <c r="AL43" s="25">
        <f ca="1">IFERROR((1+'US Inflation'!$C44)*(1+('Black Market End of Year'!AL43-'Black Market End of Year'!AL42)/'Black Market End of Year'!AL42)-1,"Error")</f>
        <v>-3.151409629679236E-2</v>
      </c>
      <c r="AM43" s="25">
        <f ca="1">IFERROR((1+'US Inflation'!$C44)*(1+('Black Market End of Year'!AM43-'Black Market End of Year'!AM42)/'Black Market End of Year'!AM42)-1,"Error")</f>
        <v>-1</v>
      </c>
      <c r="AN43" s="25">
        <f ca="1">IFERROR((1+'US Inflation'!$C44)*(1+('Black Market End of Year'!AN43-'Black Market End of Year'!AN42)/'Black Market End of Year'!AN42)-1,"Error")</f>
        <v>-1</v>
      </c>
      <c r="AO43" s="25">
        <f ca="1">IFERROR((1+'US Inflation'!$C44)*(1+('Black Market End of Year'!AO43-'Black Market End of Year'!AO42)/'Black Market End of Year'!AO42)-1,"Error")</f>
        <v>-0.12050846970176299</v>
      </c>
      <c r="AP43" s="25">
        <f ca="1">IFERROR((1+'US Inflation'!$C44)*(1+('Black Market End of Year'!AP43-'Black Market End of Year'!AP42)/'Black Market End of Year'!AP42)-1,"Error")</f>
        <v>-0.12050846970176299</v>
      </c>
      <c r="AQ43" s="25">
        <f ca="1">IFERROR((1+'US Inflation'!$C44)*(1+('Black Market End of Year'!AQ43-'Black Market End of Year'!AQ42)/'Black Market End of Year'!AQ42)-1,"Error")</f>
        <v>0.24101698391537241</v>
      </c>
      <c r="AR43" s="25">
        <f ca="1">IFERROR((1+'US Inflation'!$C44)*(1+('Black Market End of Year'!AR43-'Black Market End of Year'!AR42)/'Black Market End of Year'!AR42)-1,"Error")</f>
        <v>0.11762100601075631</v>
      </c>
      <c r="AS43" s="25" t="str">
        <f ca="1">IFERROR((1+'US Inflation'!$C44)*(1+('Black Market End of Year'!AS43-'Black Market End of Year'!AS42)/'Black Market End of Year'!AS42)-1,"Error")</f>
        <v>Error</v>
      </c>
      <c r="AT43" s="25" t="str">
        <f ca="1">IFERROR((1+'US Inflation'!$C44)*(1+('Black Market End of Year'!AT43-'Black Market End of Year'!AT42)/'Black Market End of Year'!AT42)-1,"Error")</f>
        <v>Error</v>
      </c>
      <c r="AU43" s="25">
        <f ca="1">IFERROR((1+'US Inflation'!$C44)*(1+('Black Market End of Year'!AU43-'Black Market End of Year'!AU42)/'Black Market End of Year'!AU42)-1,"Error")</f>
        <v>0.2665741336312446</v>
      </c>
      <c r="AV43" s="25">
        <f ca="1">IFERROR((1+'US Inflation'!$C44)*(1+('Black Market End of Year'!AV43-'Black Market End of Year'!AV42)/'Black Market End of Year'!AV42)-1,"Error")</f>
        <v>-8.5626911314984677E-2</v>
      </c>
      <c r="AW43" s="25">
        <f ca="1">IFERROR((1+'US Inflation'!$C44)*(1+('Black Market End of Year'!AW43-'Black Market End of Year'!AW42)/'Black Market End of Year'!AW42)-1,"Error")</f>
        <v>-0.12050846970176299</v>
      </c>
      <c r="AX43" s="25">
        <f ca="1">IFERROR((1+'US Inflation'!$C44)*(1+('Black Market End of Year'!AX43-'Black Market End of Year'!AX42)/'Black Market End of Year'!AX42)-1,"Error")</f>
        <v>1.0324629498941427</v>
      </c>
      <c r="AY43" s="25">
        <f ca="1">IFERROR((1+'US Inflation'!$C44)*(1+('Black Market End of Year'!AY43-'Black Market End of Year'!AY42)/'Black Market End of Year'!AY42)-1,"Error")</f>
        <v>-0.21391209092153907</v>
      </c>
      <c r="AZ43" s="25">
        <f ca="1">IFERROR((1+'US Inflation'!$C44)*(1+('Black Market End of Year'!AZ43-'Black Market End of Year'!AZ42)/'Black Market End of Year'!AZ42)-1,"Error")</f>
        <v>0.14587036661457153</v>
      </c>
      <c r="BA43" s="25">
        <f ca="1">IFERROR((1+'US Inflation'!$C44)*(1+('Black Market End of Year'!BA43-'Black Market End of Year'!BA42)/'Black Market End of Year'!BA42)-1,"Error")</f>
        <v>-0.12050846970176299</v>
      </c>
      <c r="BB43" s="25" t="str">
        <f ca="1">IFERROR((1+'US Inflation'!$C44)*(1+('Black Market End of Year'!BB43-'Black Market End of Year'!BB42)/'Black Market End of Year'!BB42)-1,"Error")</f>
        <v>Error</v>
      </c>
      <c r="BC43" s="25">
        <f ca="1">IFERROR((1+'US Inflation'!$C44)*(1+('Black Market End of Year'!BC43-'Black Market End of Year'!BC42)/'Black Market End of Year'!BC42)-1,"Error")</f>
        <v>4.7769693135083946E-2</v>
      </c>
      <c r="BD43" s="25">
        <f ca="1">IFERROR((1+'US Inflation'!$C44)*(1+('Black Market End of Year'!BD43-'Black Market End of Year'!BD42)/'Black Market End of Year'!BD42)-1,"Error")</f>
        <v>-9.8661728810706228E-2</v>
      </c>
      <c r="BE43" s="25" t="str">
        <f ca="1">IFERROR((1+'US Inflation'!$C44)*(1+('Black Market End of Year'!BE43-'Black Market End of Year'!BE42)/'Black Market End of Year'!BE42)-1,"Error")</f>
        <v>Error</v>
      </c>
      <c r="BF43" s="25">
        <f ca="1">IFERROR((1+'US Inflation'!$C44)*(1+('Black Market End of Year'!BF43-'Black Market End of Year'!BF42)/'Black Market End of Year'!BF42)-1,"Error")</f>
        <v>5.1446078023277275E-2</v>
      </c>
      <c r="BG43" s="25">
        <f ca="1">IFERROR((1+'US Inflation'!$C44)*(1+('Black Market End of Year'!BG43-'Black Market End of Year'!BG42)/'Black Market End of Year'!BG42)-1,"Error")</f>
        <v>-0.13184796854521619</v>
      </c>
      <c r="BH43" s="25">
        <f ca="1">IFERROR((1+'US Inflation'!$C44)*(1+('Black Market End of Year'!BH43-'Black Market End of Year'!BH42)/'Black Market End of Year'!BH42)-1,"Error")</f>
        <v>3.702465977370184E-2</v>
      </c>
      <c r="BI43" s="25">
        <f ca="1">IFERROR((1+'US Inflation'!$C44)*(1+('Black Market End of Year'!BI43-'Black Market End of Year'!BI42)/'Black Market End of Year'!BI42)-1,"Error")</f>
        <v>5.1675117976375473E-2</v>
      </c>
      <c r="BJ43" s="25">
        <f ca="1">IFERROR((1+'US Inflation'!$C44)*(1+('Black Market End of Year'!BJ43-'Black Market End of Year'!BJ42)/'Black Market End of Year'!BJ42)-1,"Error")</f>
        <v>0.65137614678899092</v>
      </c>
      <c r="BK43" s="25">
        <f ca="1">IFERROR((1+'US Inflation'!$C44)*(1+('Black Market End of Year'!BK43-'Black Market End of Year'!BK42)/'Black Market End of Year'!BK42)-1,"Error")</f>
        <v>0.81872922998267383</v>
      </c>
      <c r="BL43" s="25">
        <f ca="1">IFERROR((1+'US Inflation'!$C44)*(1+('Black Market End of Year'!BL43-'Black Market End of Year'!BL42)/'Black Market End of Year'!BL42)-1,"Error")</f>
        <v>5.5045871559633142E-2</v>
      </c>
      <c r="BM43" s="25">
        <f ca="1">IFERROR((1+'US Inflation'!$C44)*(1+('Black Market End of Year'!BM43-'Black Market End of Year'!BM42)/'Black Market End of Year'!BM42)-1,"Error")</f>
        <v>0.11301542494203054</v>
      </c>
      <c r="BN43" s="25">
        <f ca="1">IFERROR((1+'US Inflation'!$C44)*(1+('Black Market End of Year'!BN43-'Black Market End of Year'!BN42)/'Black Market End of Year'!BN42)-1,"Error")</f>
        <v>-0.12050846970176299</v>
      </c>
      <c r="BO43" s="25" t="str">
        <f ca="1">IFERROR((1+'US Inflation'!$C44)*(1+('Black Market End of Year'!BO43-'Black Market End of Year'!BO42)/'Black Market End of Year'!BO42)-1,"Error")</f>
        <v>Error</v>
      </c>
      <c r="BP43" s="25" t="str">
        <f ca="1">IFERROR((1+'US Inflation'!$C44)*(1+('Black Market End of Year'!BP43-'Black Market End of Year'!BP42)/'Black Market End of Year'!BP42)-1,"Error")</f>
        <v>Error</v>
      </c>
      <c r="BQ43" s="25">
        <f ca="1">IFERROR((1+'US Inflation'!$C44)*(1+('Black Market End of Year'!BQ43-'Black Market End of Year'!BQ42)/'Black Market End of Year'!BQ42)-1,"Error")</f>
        <v>0.58670084077897799</v>
      </c>
      <c r="BR43" s="25" t="str">
        <f ca="1">IFERROR((1+'US Inflation'!$C44)*(1+('Black Market End of Year'!BR43-'Black Market End of Year'!BR42)/'Black Market End of Year'!BR42)-1,"Error")</f>
        <v>Error</v>
      </c>
      <c r="BS43" s="25">
        <f ca="1">IFERROR((1+'US Inflation'!$C44)*(1+('Black Market End of Year'!BS43-'Black Market End of Year'!BS42)/'Black Market End of Year'!BS42)-1,"Error")</f>
        <v>-1</v>
      </c>
      <c r="BT43" s="25" t="str">
        <f ca="1">IFERROR((1+'US Inflation'!$C44)*(1+('Black Market End of Year'!BT43-'Black Market End of Year'!BT42)/'Black Market End of Year'!BT42)-1,"Error")</f>
        <v>Error</v>
      </c>
      <c r="BU43" s="25">
        <f ca="1">IFERROR((1+'US Inflation'!$C44)*(1+('Black Market End of Year'!BU43-'Black Market End of Year'!BU42)/'Black Market End of Year'!BU42)-1,"Error")</f>
        <v>0.44941474217019928</v>
      </c>
      <c r="BV43" s="25" t="str">
        <f ca="1">IFERROR((1+'US Inflation'!$C44)*(1+('Black Market End of Year'!BV43-'Black Market End of Year'!BV42)/'Black Market End of Year'!BV42)-1,"Error")</f>
        <v>Error</v>
      </c>
      <c r="BW43" s="25">
        <f ca="1">IFERROR((1+'US Inflation'!$C44)*(1+('Black Market End of Year'!BW43-'Black Market End of Year'!BW42)/'Black Market End of Year'!BW42)-1,"Error")</f>
        <v>-0.11753777022453304</v>
      </c>
      <c r="BX43" s="25" t="str">
        <f ca="1">IFERROR((1+'US Inflation'!$C44)*(1+('Black Market End of Year'!BX43-'Black Market End of Year'!BX42)/'Black Market End of Year'!BX42)-1,"Error")</f>
        <v>Error</v>
      </c>
      <c r="BY43" s="25">
        <f ca="1">IFERROR((1+'US Inflation'!$C44)*(1+('Black Market End of Year'!BY43-'Black Market End of Year'!BY42)/'Black Market End of Year'!BY42)-1,"Error")</f>
        <v>-1</v>
      </c>
      <c r="BZ43" s="25">
        <f ca="1">IFERROR((1+'US Inflation'!$C44)*(1+('Black Market End of Year'!BZ43-'Black Market End of Year'!BZ42)/'Black Market End of Year'!BZ42)-1,"Error")</f>
        <v>-0.12050846970176299</v>
      </c>
      <c r="CA43" s="25">
        <f ca="1">IFERROR((1+'US Inflation'!$C44)*(1+('Black Market End of Year'!CA43-'Black Market End of Year'!CA42)/'Black Market End of Year'!CA42)-1,"Error")</f>
        <v>1.2844036697247763E-2</v>
      </c>
      <c r="CB43" s="25" t="str">
        <f ca="1">IFERROR((1+'US Inflation'!$C44)*(1+('Black Market End of Year'!CB43-'Black Market End of Year'!CB42)/'Black Market End of Year'!CB42)-1,"Error")</f>
        <v>Error</v>
      </c>
      <c r="CC43" s="25">
        <f ca="1">IFERROR((1+'US Inflation'!$C44)*(1+('Black Market End of Year'!CC43-'Black Market End of Year'!CC42)/'Black Market End of Year'!CC42)-1,"Error")</f>
        <v>-0.13934496363549942</v>
      </c>
      <c r="CD43" s="25">
        <f ca="1">IFERROR((1+'US Inflation'!$C44)*(1+('Black Market End of Year'!CD43-'Black Market End of Year'!CD42)/'Black Market End of Year'!CD42)-1,"Error")</f>
        <v>5.4658698762730662E-2</v>
      </c>
      <c r="CE43" s="25">
        <f ca="1">IFERROR((1+'US Inflation'!$C44)*(1+('Black Market End of Year'!CE43-'Black Market End of Year'!CE42)/'Black Market End of Year'!CE42)-1,"Error")</f>
        <v>-1</v>
      </c>
      <c r="CF43" s="25">
        <f ca="1">IFERROR((1+'US Inflation'!$C44)*(1+('Black Market End of Year'!CF43-'Black Market End of Year'!CF42)/'Black Market End of Year'!CF42)-1,"Error")</f>
        <v>-4.9558676464193985E-2</v>
      </c>
      <c r="CG43" s="25" t="str">
        <f ca="1">IFERROR((1+'US Inflation'!$C44)*(1+('Black Market End of Year'!CG43-'Black Market End of Year'!CG42)/'Black Market End of Year'!CG42)-1,"Error")</f>
        <v>Error</v>
      </c>
      <c r="CH43" s="25">
        <f ca="1">IFERROR((1+'US Inflation'!$C44)*(1+('Black Market End of Year'!CH43-'Black Market End of Year'!CH42)/'Black Market End of Year'!CH42)-1,"Error")</f>
        <v>5.1675117976375473E-2</v>
      </c>
      <c r="CI43" s="25" t="str">
        <f ca="1">IFERROR((1+'US Inflation'!$C44)*(1+('Black Market End of Year'!CI43-'Black Market End of Year'!CI42)/'Black Market End of Year'!CI42)-1,"Error")</f>
        <v>Error</v>
      </c>
      <c r="CJ43" s="25" t="str">
        <f ca="1">IFERROR((1+'US Inflation'!$C44)*(1+('Black Market End of Year'!CJ43-'Black Market End of Year'!CJ42)/'Black Market End of Year'!CJ42)-1,"Error")</f>
        <v>Error</v>
      </c>
      <c r="CK43" s="25">
        <f ca="1">IFERROR((1+'US Inflation'!$C44)*(1+('Black Market End of Year'!CK43-'Black Market End of Year'!CK42)/'Black Market End of Year'!CK42)-1,"Error")</f>
        <v>-9.1177783287875069E-2</v>
      </c>
      <c r="CL43" s="25" t="str">
        <f ca="1">IFERROR((1+'US Inflation'!$C44)*(1+('Black Market End of Year'!CL43-'Black Market End of Year'!CL42)/'Black Market End of Year'!CL42)-1,"Error")</f>
        <v>Error</v>
      </c>
      <c r="CM43" s="25">
        <f ca="1">IFERROR((1+'US Inflation'!$C44)*(1+('Black Market End of Year'!CM43-'Black Market End of Year'!CM42)/'Black Market End of Year'!CM42)-1,"Error")</f>
        <v>0.18165137614678906</v>
      </c>
      <c r="CN43" s="25">
        <f ca="1">IFERROR((1+'US Inflation'!$C44)*(1+('Black Market End of Year'!CN43-'Black Market End of Year'!CN42)/'Black Market End of Year'!CN42)-1,"Error")</f>
        <v>2.1651376146788994</v>
      </c>
      <c r="CO43" s="25">
        <f ca="1">IFERROR((1+'US Inflation'!$C44)*(1+('Black Market End of Year'!CO43-'Black Market End of Year'!CO42)/'Black Market End of Year'!CO42)-1,"Error")</f>
        <v>9.9043529182119894E-2</v>
      </c>
      <c r="CP43" s="25">
        <f ca="1">IFERROR((1+'US Inflation'!$C44)*(1+('Black Market End of Year'!CP43-'Black Market End of Year'!CP42)/'Black Market End of Year'!CP42)-1,"Error")</f>
        <v>0.32634338138925312</v>
      </c>
      <c r="CQ43" s="25">
        <f ca="1">IFERROR((1+'US Inflation'!$C44)*(1+('Black Market End of Year'!CQ43-'Black Market End of Year'!CQ42)/'Black Market End of Year'!CQ42)-1,"Error")</f>
        <v>-3.7798165137614581E-2</v>
      </c>
      <c r="CR43" s="25">
        <f ca="1">IFERROR((1+'US Inflation'!$C44)*(1+('Black Market End of Year'!CR43-'Black Market End of Year'!CR42)/'Black Market End of Year'!CR42)-1,"Error")</f>
        <v>3.1625250622759671E-2</v>
      </c>
      <c r="CS43" s="25">
        <f ca="1">IFERROR((1+'US Inflation'!$C44)*(1+('Black Market End of Year'!CS43-'Black Market End of Year'!CS42)/'Black Market End of Year'!CS42)-1,"Error")</f>
        <v>3.1814242596300391E-2</v>
      </c>
      <c r="CT43" s="25">
        <f ca="1">IFERROR((1+'US Inflation'!$C44)*(1+('Black Market End of Year'!CT43-'Black Market End of Year'!CT42)/'Black Market End of Year'!CT42)-1,"Error")</f>
        <v>-7.9232693911592933E-2</v>
      </c>
      <c r="CU43" s="25">
        <f ca="1">IFERROR((1+'US Inflation'!$C44)*(1+('Black Market End of Year'!CU43-'Black Market End of Year'!CU42)/'Black Market End of Year'!CU42)-1,"Error")</f>
        <v>4.1475670243459772E-2</v>
      </c>
      <c r="CV43" s="25">
        <f ca="1">IFERROR((1+'US Inflation'!$C44)*(1+('Black Market End of Year'!CV43-'Black Market End of Year'!CV42)/'Black Market End of Year'!CV42)-1,"Error")</f>
        <v>5.4467764232751126E-2</v>
      </c>
      <c r="CW43" s="25">
        <f ca="1">IFERROR((1+'US Inflation'!$C44)*(1+('Black Market End of Year'!CW43-'Black Market End of Year'!CW42)/'Black Market End of Year'!CW42)-1,"Error")</f>
        <v>0.36702876118646932</v>
      </c>
      <c r="CX43" s="25">
        <f ca="1">IFERROR((1+'US Inflation'!$C44)*(1+('Black Market End of Year'!CX43-'Black Market End of Year'!CX42)/'Black Market End of Year'!CX42)-1,"Error")</f>
        <v>0.30222804718217566</v>
      </c>
      <c r="CY43" s="25">
        <f ca="1">IFERROR((1+'US Inflation'!$C44)*(1+('Black Market End of Year'!CY43-'Black Market End of Year'!CY42)/'Black Market End of Year'!CY42)-1,"Error")</f>
        <v>-0.12642201834862399</v>
      </c>
      <c r="CZ43" s="25" t="str">
        <f ca="1">IFERROR((1+'US Inflation'!$C44)*(1+('Black Market End of Year'!CZ43-'Black Market End of Year'!CZ42)/'Black Market End of Year'!CZ42)-1,"Error")</f>
        <v>Error</v>
      </c>
      <c r="DA43" s="25">
        <f ca="1">IFERROR((1+'US Inflation'!$C44)*(1+('Black Market End of Year'!DA43-'Black Market End of Year'!DA42)/'Black Market End of Year'!DA42)-1,"Error")</f>
        <v>0.11086120153891676</v>
      </c>
      <c r="DB43" s="25">
        <f ca="1">IFERROR((1+'US Inflation'!$C44)*(1+('Black Market End of Year'!DB43-'Black Market End of Year'!DB42)/'Black Market End of Year'!DB42)-1,"Error")</f>
        <v>-7.4566468215360615E-2</v>
      </c>
      <c r="DC43" s="25">
        <f ca="1">IFERROR((1+'US Inflation'!$C44)*(1+('Black Market End of Year'!DC43-'Black Market End of Year'!DC42)/'Black Market End of Year'!DC42)-1,"Error")</f>
        <v>1.754037689831689E-2</v>
      </c>
      <c r="DD43" s="25">
        <f ca="1">IFERROR((1+'US Inflation'!$C44)*(1+('Black Market End of Year'!DD43-'Black Market End of Year'!DD42)/'Black Market End of Year'!DD42)-1,"Error")</f>
        <v>-0.18171357487171524</v>
      </c>
      <c r="DE43" s="25" t="str">
        <f ca="1">IFERROR((1+'US Inflation'!$C44)*(1+('Black Market End of Year'!DE43-'Black Market End of Year'!DE42)/'Black Market End of Year'!DE42)-1,"Error")</f>
        <v>Error</v>
      </c>
      <c r="DF43" s="25">
        <f ca="1">IFERROR((1+'US Inflation'!$C44)*(1+('Black Market End of Year'!DF43-'Black Market End of Year'!DF42)/'Black Market End of Year'!DF42)-1,"Error")</f>
        <v>3.1126420031133195E-2</v>
      </c>
      <c r="DG43" s="25" t="str">
        <f ca="1">IFERROR((1+'US Inflation'!$C44)*(1+('Black Market End of Year'!DG43-'Black Market End of Year'!DG42)/'Black Market End of Year'!DG42)-1,"Error")</f>
        <v>Error</v>
      </c>
      <c r="DH43" s="25">
        <f ca="1">IFERROR((1+'US Inflation'!$C44)*(1+('Black Market End of Year'!DH43-'Black Market End of Year'!DH42)/'Black Market End of Year'!DH42)-1,"Error")</f>
        <v>0.18461290841783362</v>
      </c>
      <c r="DI43" s="25" t="str">
        <f ca="1">IFERROR((1+'US Inflation'!$C44)*(1+('Black Market End of Year'!DI43-'Black Market End of Year'!DI42)/'Black Market End of Year'!DI42)-1,"Error")</f>
        <v>Error</v>
      </c>
      <c r="DJ43" s="25">
        <f ca="1">IFERROR((1+'US Inflation'!$C44)*(1+('Black Market End of Year'!DJ43-'Black Market End of Year'!DJ42)/'Black Market End of Year'!DJ42)-1,"Error")</f>
        <v>0.16087508821453778</v>
      </c>
      <c r="DK43" s="25">
        <f ca="1">IFERROR((1+'US Inflation'!$C44)*(1+('Black Market End of Year'!DK43-'Black Market End of Year'!DK42)/'Black Market End of Year'!DK42)-1,"Error")</f>
        <v>-9.8568807339449505E-2</v>
      </c>
      <c r="DL43" s="25" t="str">
        <f ca="1">IFERROR((1+'US Inflation'!$C44)*(1+('Black Market End of Year'!DL43-'Black Market End of Year'!DL42)/'Black Market End of Year'!DL42)-1,"Error")</f>
        <v>Error</v>
      </c>
      <c r="DM43" s="25">
        <f ca="1">IFERROR((1+'US Inflation'!$C44)*(1+('Black Market End of Year'!DM43-'Black Market End of Year'!DM42)/'Black Market End of Year'!DM42)-1,"Error")</f>
        <v>-4.0463544181554623E-2</v>
      </c>
      <c r="DN43" s="25" t="str">
        <f ca="1">IFERROR((1+'US Inflation'!$C44)*(1+('Black Market End of Year'!DN43-'Black Market End of Year'!DN42)/'Black Market End of Year'!DN42)-1,"Error")</f>
        <v>Error</v>
      </c>
      <c r="DO43" s="25">
        <f ca="1">IFERROR((1+'US Inflation'!$C44)*(1+('Black Market End of Year'!DO43-'Black Market End of Year'!DO42)/'Black Market End of Year'!DO42)-1,"Error")</f>
        <v>7.2423097679438886E-2</v>
      </c>
      <c r="DP43" s="25" t="str">
        <f ca="1">IFERROR((1+'US Inflation'!$C44)*(1+('Black Market End of Year'!DP43-'Black Market End of Year'!DP42)/'Black Market End of Year'!DP42)-1,"Error")</f>
        <v>Error</v>
      </c>
      <c r="DQ43" s="25">
        <f ca="1">IFERROR((1+'US Inflation'!$C44)*(1+('Black Market End of Year'!DQ43-'Black Market End of Year'!DQ42)/'Black Market End of Year'!DQ42)-1,"Error")</f>
        <v>7.0329009807023102</v>
      </c>
      <c r="DR43" s="25">
        <f ca="1">IFERROR((1+'US Inflation'!$C44)*(1+('Black Market End of Year'!DR43-'Black Market End of Year'!DR42)/'Black Market End of Year'!DR42)-1,"Error")</f>
        <v>-0.14829024186822337</v>
      </c>
      <c r="DS43" s="25">
        <f ca="1">IFERROR((1+'US Inflation'!$C44)*(1+('Black Market End of Year'!DS43-'Black Market End of Year'!DS42)/'Black Market End of Year'!DS42)-1,"Error")</f>
        <v>1.2844036697247763E-2</v>
      </c>
      <c r="DT43" s="25">
        <f ca="1">IFERROR((1+'US Inflation'!$C44)*(1+('Black Market End of Year'!DT43-'Black Market End of Year'!DT42)/'Black Market End of Year'!DT42)-1,"Error")</f>
        <v>-0.15596330275229342</v>
      </c>
      <c r="DU43" s="25">
        <f ca="1">IFERROR((1+'US Inflation'!$C44)*(1+('Black Market End of Year'!DU43-'Black Market End of Year'!DU42)/'Black Market End of Year'!DU42)-1,"Error")</f>
        <v>-1</v>
      </c>
      <c r="DV43" s="25" t="str">
        <f ca="1">IFERROR((1+'US Inflation'!$C44)*(1+('Black Market End of Year'!DV43-'Black Market End of Year'!DV42)/'Black Market End of Year'!DV42)-1,"Error")</f>
        <v>Error</v>
      </c>
      <c r="DW43" s="25">
        <f ca="1">IFERROR((1+'US Inflation'!$C44)*(1+('Black Market End of Year'!DW43-'Black Market End of Year'!DW42)/'Black Market End of Year'!DW42)-1,"Error")</f>
        <v>-0.14288229120823315</v>
      </c>
      <c r="DX43" s="25">
        <f ca="1">IFERROR((1+'US Inflation'!$C44)*(1+('Black Market End of Year'!DX43-'Black Market End of Year'!DX42)/'Black Market End of Year'!DX42)-1,"Error")</f>
        <v>3.8324389821706717E-2</v>
      </c>
      <c r="DY43" s="25" t="str">
        <f ca="1">IFERROR((1+'US Inflation'!$C44)*(1+('Black Market End of Year'!DY43-'Black Market End of Year'!DY42)/'Black Market End of Year'!DY42)-1,"Error")</f>
        <v>Error</v>
      </c>
      <c r="DZ43" s="25">
        <f ca="1">IFERROR((1+'US Inflation'!$C44)*(1+('Black Market End of Year'!DZ43-'Black Market End of Year'!DZ42)/'Black Market End of Year'!DZ42)-1,"Error")</f>
        <v>0.98840547081668273</v>
      </c>
      <c r="EA43" s="25">
        <f ca="1">IFERROR((1+'US Inflation'!$C44)*(1+('Black Market End of Year'!EA43-'Black Market End of Year'!EA42)/'Black Market End of Year'!EA42)-1,"Error")</f>
        <v>-1.0710475784083462E-2</v>
      </c>
      <c r="EB43" s="25">
        <f ca="1">IFERROR((1+'US Inflation'!$C44)*(1+('Black Market End of Year'!EB43-'Black Market End of Year'!EB42)/'Black Market End of Year'!EB42)-1,"Error")</f>
        <v>1.2465858953707443E-3</v>
      </c>
      <c r="EC43" s="25">
        <f ca="1">IFERROR((1+'US Inflation'!$C44)*(1+('Black Market End of Year'!EC43-'Black Market End of Year'!EC42)/'Black Market End of Year'!EC42)-1,"Error")</f>
        <v>0.4385321100917432</v>
      </c>
      <c r="ED43" s="25">
        <f ca="1">IFERROR((1+'US Inflation'!$C44)*(1+('Black Market End of Year'!ED43-'Black Market End of Year'!ED42)/'Black Market End of Year'!ED42)-1,"Error")</f>
        <v>-0.12050846970176299</v>
      </c>
      <c r="EE43" s="25">
        <f ca="1">IFERROR((1+'US Inflation'!$C44)*(1+('Black Market End of Year'!EE43-'Black Market End of Year'!EE42)/'Black Market End of Year'!EE42)-1,"Error")</f>
        <v>-0.12895412844036691</v>
      </c>
      <c r="EF43" s="25" t="str">
        <f ca="1">IFERROR((1+'US Inflation'!$C44)*(1+('Black Market End of Year'!EF43-'Black Market End of Year'!EF42)/'Black Market End of Year'!EF42)-1,"Error")</f>
        <v>Error</v>
      </c>
      <c r="EG43" s="25" t="str">
        <f ca="1">IFERROR((1+'US Inflation'!$C44)*(1+('Black Market End of Year'!EG43-'Black Market End of Year'!EG42)/'Black Market End of Year'!EG42)-1,"Error")</f>
        <v>Error</v>
      </c>
      <c r="EH43" s="25">
        <f ca="1">IFERROR((1+'US Inflation'!$C44)*(1+('Black Market End of Year'!EH43-'Black Market End of Year'!EH42)/'Black Market End of Year'!EH42)-1,"Error")</f>
        <v>0.12859764089121906</v>
      </c>
      <c r="EI43" s="25">
        <f ca="1">IFERROR((1+'US Inflation'!$C44)*(1+('Black Market End of Year'!EI43-'Black Market End of Year'!EI42)/'Black Market End of Year'!EI42)-1,"Error")</f>
        <v>-7.2748417108153496E-2</v>
      </c>
      <c r="EJ43" s="25" t="str">
        <f ca="1">IFERROR((1+'US Inflation'!$C44)*(1+('Black Market End of Year'!EJ43-'Black Market End of Year'!EJ42)/'Black Market End of Year'!EJ42)-1,"Error")</f>
        <v>Error</v>
      </c>
      <c r="EK43" s="25">
        <f ca="1">IFERROR((1+'US Inflation'!$C44)*(1+('Black Market End of Year'!EK43-'Black Market End of Year'!EK42)/'Black Market End of Year'!EK42)-1,"Error")</f>
        <v>1.952750421269426</v>
      </c>
      <c r="EL43" s="25" t="str">
        <f ca="1">IFERROR((1+'US Inflation'!$C44)*(1+('Black Market End of Year'!EL43-'Black Market End of Year'!EL42)/'Black Market End of Year'!EL42)-1,"Error")</f>
        <v>Error</v>
      </c>
      <c r="EM43" s="25" t="str">
        <f ca="1">IFERROR((1+'US Inflation'!$C44)*(1+('Black Market End of Year'!EM43-'Black Market End of Year'!EM42)/'Black Market End of Year'!EM42)-1,"Error")</f>
        <v>Error</v>
      </c>
      <c r="EN43" s="25" t="str">
        <f ca="1">IFERROR((1+'US Inflation'!$C44)*(1+('Black Market End of Year'!EN43-'Black Market End of Year'!EN42)/'Black Market End of Year'!EN42)-1,"Error")</f>
        <v>Error</v>
      </c>
      <c r="EO43" s="25">
        <f ca="1">IFERROR((1+'US Inflation'!$C44)*(1+('Black Market End of Year'!EO43-'Black Market End of Year'!EO42)/'Black Market End of Year'!EO42)-1,"Error")</f>
        <v>-9.969418960244647E-2</v>
      </c>
      <c r="EP43" s="25" t="str">
        <f ca="1">IFERROR((1+'US Inflation'!$C44)*(1+('Black Market End of Year'!EP43-'Black Market End of Year'!EP42)/'Black Market End of Year'!EP42)-1,"Error")</f>
        <v>Error</v>
      </c>
      <c r="EQ43" s="25">
        <f ca="1">IFERROR((1+'US Inflation'!$C44)*(1+('Black Market End of Year'!EQ43-'Black Market End of Year'!EQ42)/'Black Market End of Year'!EQ42)-1,"Error")</f>
        <v>5.1675117976375473E-2</v>
      </c>
      <c r="ER43" s="25">
        <f ca="1">IFERROR((1+'US Inflation'!$C44)*(1+('Black Market End of Year'!ER43-'Black Market End of Year'!ER42)/'Black Market End of Year'!ER42)-1,"Error")</f>
        <v>-5.406365593195539E-2</v>
      </c>
      <c r="ES43" s="25">
        <f ca="1">IFERROR((1+'US Inflation'!$C44)*(1+('Black Market End of Year'!ES43-'Black Market End of Year'!ES42)/'Black Market End of Year'!ES42)-1,"Error")</f>
        <v>-0.49357798165137612</v>
      </c>
      <c r="ET43" s="25" t="str">
        <f ca="1">IFERROR((1+'US Inflation'!$C44)*(1+('Black Market End of Year'!ET43-'Black Market End of Year'!ET42)/'Black Market End of Year'!ET42)-1,"Error")</f>
        <v>Error</v>
      </c>
      <c r="EU43" s="25" t="str">
        <f ca="1">IFERROR((1+'US Inflation'!$C44)*(1+('Black Market End of Year'!EU43-'Black Market End of Year'!EU42)/'Black Market End of Year'!EU42)-1,"Error")</f>
        <v>Error</v>
      </c>
      <c r="EV43" s="25" t="str">
        <f ca="1">IFERROR((1+'US Inflation'!$C44)*(1+('Black Market End of Year'!EV43-'Black Market End of Year'!EV42)/'Black Market End of Year'!EV42)-1,"Error")</f>
        <v>Error</v>
      </c>
      <c r="EW43" s="25">
        <f ca="1">IFERROR((1+'US Inflation'!$C44)*(1+('Black Market End of Year'!EW43-'Black Market End of Year'!EW42)/'Black Market End of Year'!EW42)-1,"Error")</f>
        <v>8.9908256880734116E-2</v>
      </c>
      <c r="EX43" s="25">
        <f ca="1">IFERROR((1+'US Inflation'!$C44)*(1+('Black Market End of Year'!EX43-'Black Market End of Year'!EX42)/'Black Market End of Year'!EX42)-1,"Error")</f>
        <v>-0.14512246443902033</v>
      </c>
      <c r="EY43" s="25">
        <f ca="1">IFERROR((1+'US Inflation'!$C44)*(1+('Black Market End of Year'!EY43-'Black Market End of Year'!EY42)/'Black Market End of Year'!EY42)-1,"Error")</f>
        <v>-1.0931644915363581E-2</v>
      </c>
      <c r="EZ43" s="25">
        <f ca="1">IFERROR((1+'US Inflation'!$C44)*(1+('Black Market End of Year'!EZ43-'Black Market End of Year'!EZ42)/'Black Market End of Year'!EZ42)-1,"Error")</f>
        <v>-1</v>
      </c>
      <c r="FA43" s="25">
        <f ca="1">IFERROR((1+'US Inflation'!$C44)*(1+('Black Market End of Year'!FA43-'Black Market End of Year'!FA42)/'Black Market End of Year'!FA42)-1,"Error")</f>
        <v>-0.21391209092153907</v>
      </c>
      <c r="FB43" s="25">
        <f ca="1">IFERROR((1+'US Inflation'!$C44)*(1+('Black Market End of Year'!FB43-'Black Market End of Year'!FB42)/'Black Market End of Year'!FB42)-1,"Error")</f>
        <v>2.9719373988127362</v>
      </c>
      <c r="FC43" s="25">
        <f ca="1">IFERROR((1+'US Inflation'!$C44)*(1+('Black Market End of Year'!FC43-'Black Market End of Year'!FC42)/'Black Market End of Year'!FC42)-1,"Error")</f>
        <v>-0.12050846970176299</v>
      </c>
      <c r="FD43" s="25">
        <f ca="1">IFERROR((1+'US Inflation'!$C44)*(1+('Black Market End of Year'!FD43-'Black Market End of Year'!FD42)/'Black Market End of Year'!FD42)-1,"Error")</f>
        <v>-0.34165137614678887</v>
      </c>
      <c r="FE43" s="25" t="str">
        <f ca="1">IFERROR((1+'US Inflation'!$C44)*(1+('Black Market End of Year'!FE43-'Black Market End of Year'!FE42)/'Black Market End of Year'!FE42)-1,"Error")</f>
        <v>Error</v>
      </c>
      <c r="FF43" s="25" t="str">
        <f ca="1">IFERROR((1+'US Inflation'!$C44)*(1+('Black Market End of Year'!FF43-'Black Market End of Year'!FF42)/'Black Market End of Year'!FF42)-1,"Error")</f>
        <v>Error</v>
      </c>
      <c r="FG43" s="25" t="str">
        <f ca="1">IFERROR((1+'US Inflation'!$C44)*(1+('Black Market End of Year'!FG43-'Black Market End of Year'!FG42)/'Black Market End of Year'!FG42)-1,"Error")</f>
        <v>Error</v>
      </c>
      <c r="FH43" s="25">
        <f ca="1">IFERROR((1+'US Inflation'!$C44)*(1+('Black Market End of Year'!FH43-'Black Market End of Year'!FH42)/'Black Market End of Year'!FH42)-1,"Error")</f>
        <v>-0.12495787305747985</v>
      </c>
      <c r="FI43" s="25">
        <f ca="1">IFERROR((1+'US Inflation'!$C44)*(1+('Black Market End of Year'!FI43-'Black Market End of Year'!FI42)/'Black Market End of Year'!FI42)-1,"Error")</f>
        <v>3.7249917099590801E-2</v>
      </c>
      <c r="FJ43" s="25">
        <f ca="1">IFERROR((1+'US Inflation'!$C44)*(1+('Black Market End of Year'!FJ43-'Black Market End of Year'!FJ42)/'Black Market End of Year'!FJ42)-1,"Error")</f>
        <v>0.20840758268778248</v>
      </c>
      <c r="FK43" s="25" t="str">
        <f ca="1">IFERROR((1+'US Inflation'!$C44)*(1+('Black Market End of Year'!FK43-'Black Market End of Year'!FK42)/'Black Market End of Year'!FK42)-1,"Error")</f>
        <v>Error</v>
      </c>
      <c r="FL43" s="25" t="str">
        <f ca="1">IFERROR((1+'US Inflation'!$C44)*(1+('Black Market End of Year'!FL43-'Black Market End of Year'!FL42)/'Black Market End of Year'!FL42)-1,"Error")</f>
        <v>Error</v>
      </c>
      <c r="FM43" s="25">
        <f ca="1">IFERROR((1+'US Inflation'!$C44)*(1+('Black Market End of Year'!FM43-'Black Market End of Year'!FM42)/'Black Market End of Year'!FM42)-1,"Error")</f>
        <v>-0.14512246443902022</v>
      </c>
      <c r="FN43" s="25">
        <f ca="1">IFERROR((1+'US Inflation'!$C44)*(1+('Black Market End of Year'!FN43-'Black Market End of Year'!FN42)/'Black Market End of Year'!FN42)-1,"Error")</f>
        <v>0.27149121443010427</v>
      </c>
      <c r="FO43" s="25">
        <f ca="1">IFERROR((1+'US Inflation'!$C44)*(1+('Black Market End of Year'!FO43-'Black Market End of Year'!FO42)/'Black Market End of Year'!FO42)-1,"Error")</f>
        <v>4.5650771247101529</v>
      </c>
      <c r="FP43" s="25">
        <f ca="1">IFERROR((1+'US Inflation'!$C44)*(1+('Black Market End of Year'!FP43-'Black Market End of Year'!FP42)/'Black Market End of Year'!FP42)-1,"Error")</f>
        <v>8.5190039318479682E-2</v>
      </c>
      <c r="FQ43" s="25" t="str">
        <f ca="1">IFERROR((1+'US Inflation'!$C44)*(1+('Black Market End of Year'!FQ43-'Black Market End of Year'!FQ42)/'Black Market End of Year'!FQ42)-1,"Error")</f>
        <v>Error</v>
      </c>
      <c r="FR43" s="25">
        <f ca="1">IFERROR((1+'US Inflation'!$C44)*(1+('Black Market End of Year'!FR43-'Black Market End of Year'!FR42)/'Black Market End of Year'!FR42)-1,"Error")</f>
        <v>0.50479685452162526</v>
      </c>
      <c r="FS43" s="25">
        <f ca="1">IFERROR((1+'US Inflation'!$C44)*(1+('Black Market End of Year'!FS43-'Black Market End of Year'!FS42)/'Black Market End of Year'!FS42)-1,"Error")</f>
        <v>1.9596330275229334E-2</v>
      </c>
      <c r="FT43" s="25" t="str">
        <f ca="1">IFERROR((1+'US Inflation'!$C44)*(1+('Black Market End of Year'!FT43-'Black Market End of Year'!FT42)/'Black Market End of Year'!FT42)-1,"Error")</f>
        <v>Error</v>
      </c>
      <c r="FU43" s="25">
        <f ca="1">IFERROR((1+'US Inflation'!$C44)*(1+('Black Market End of Year'!FU43-'Black Market End of Year'!FU42)/'Black Market End of Year'!FU42)-1,"Error")</f>
        <v>1.0143119266055267E-2</v>
      </c>
      <c r="FV43" s="25" t="str">
        <f ca="1">IFERROR((1+'US Inflation'!$C44)*(1+('Black Market End of Year'!FV43-'Black Market End of Year'!FV42)/'Black Market End of Year'!FV42)-1,"Error")</f>
        <v>Error</v>
      </c>
      <c r="FW43" s="25">
        <f ca="1">IFERROR((1+'US Inflation'!$C44)*(1+('Black Market End of Year'!FW43-'Black Market End of Year'!FW42)/'Black Market End of Year'!FW42)-1,"Error")</f>
        <v>0.13145783169252345</v>
      </c>
      <c r="FX43" s="25">
        <f ca="1">IFERROR((1+'US Inflation'!$C44)*(1+('Black Market End of Year'!FX43-'Black Market End of Year'!FX42)/'Black Market End of Year'!FX42)-1,"Error")</f>
        <v>0.30571460152536756</v>
      </c>
      <c r="FY43" s="25">
        <f ca="1">IFERROR((1+'US Inflation'!$C44)*(1+('Black Market End of Year'!FY43-'Black Market End of Year'!FY42)/'Black Market End of Year'!FY42)-1,"Error")</f>
        <v>-0.16602979547176155</v>
      </c>
      <c r="FZ43" s="25" t="str">
        <f ca="1">IFERROR((1+'US Inflation'!$C44)*(1+('Black Market End of Year'!FZ43-'Black Market End of Year'!FZ42)/'Black Market End of Year'!FZ42)-1,"Error")</f>
        <v>Error</v>
      </c>
      <c r="GA43" s="25">
        <f ca="1">IFERROR((1+'US Inflation'!$C44)*(1+('Black Market End of Year'!GA43-'Black Market End of Year'!GA42)/'Black Market End of Year'!GA42)-1,"Error")</f>
        <v>5.1675117976375473E-2</v>
      </c>
      <c r="GB43" s="25">
        <f ca="1">IFERROR((1+'US Inflation'!$C44)*(1+('Black Market End of Year'!GB43-'Black Market End of Year'!GB42)/'Black Market End of Year'!GB42)-1,"Error")</f>
        <v>5.1675117976375473E-2</v>
      </c>
      <c r="GC43" s="25" t="str">
        <f ca="1">IFERROR((1+'US Inflation'!$C44)*(1+('Black Market End of Year'!GC43-'Black Market End of Year'!GC42)/'Black Market End of Year'!GC42)-1,"Error")</f>
        <v>Error</v>
      </c>
      <c r="GD43" s="25">
        <f ca="1">IFERROR((1+'US Inflation'!$C44)*(1+('Black Market End of Year'!GD43-'Black Market End of Year'!GD42)/'Black Market End of Year'!GD42)-1,"Error")</f>
        <v>5.1675117976375473E-2</v>
      </c>
      <c r="GE43" s="25">
        <f ca="1">IFERROR((1+'US Inflation'!$C44)*(1+('Black Market End of Year'!GE43-'Black Market End of Year'!GE42)/'Black Market End of Year'!GE42)-1,"Error")</f>
        <v>-0.34302008430448805</v>
      </c>
      <c r="GF43" s="25" t="str">
        <f ca="1">IFERROR((1+'US Inflation'!$C44)*(1+('Black Market End of Year'!GF43-'Black Market End of Year'!GF42)/'Black Market End of Year'!GF42)-1,"Error")</f>
        <v>Error</v>
      </c>
      <c r="GG43" s="25">
        <f ca="1">IFERROR((1+'US Inflation'!$C44)*(1+('Black Market End of Year'!GG43-'Black Market End of Year'!GG42)/'Black Market End of Year'!GG42)-1,"Error")</f>
        <v>9.9659239842726066E-2</v>
      </c>
      <c r="GH43" s="25">
        <f ca="1">IFERROR((1+'US Inflation'!$C44)*(1+('Black Market End of Year'!GH43-'Black Market End of Year'!GH42)/'Black Market End of Year'!GH42)-1,"Error")</f>
        <v>1.02132729655664E-2</v>
      </c>
      <c r="GI43" s="25">
        <f ca="1">IFERROR((1+'US Inflation'!$C44)*(1+('Black Market End of Year'!GI43-'Black Market End of Year'!GI42)/'Black Market End of Year'!GI42)-1,"Error")</f>
        <v>-0.12050846970176299</v>
      </c>
      <c r="GJ43" s="25">
        <f ca="1">IFERROR((1+'US Inflation'!$C44)*(1+('Black Market End of Year'!GJ43-'Black Market End of Year'!GJ42)/'Black Market End of Year'!GJ42)-1,"Error")</f>
        <v>1.541317764804004</v>
      </c>
      <c r="GK43" s="25" t="str">
        <f ca="1">IFERROR((1+'US Inflation'!$C44)*(1+('Black Market End of Year'!GK43-'Black Market End of Year'!GK42)/'Black Market End of Year'!GK42)-1,"Error")</f>
        <v>Error</v>
      </c>
      <c r="GL43" s="25">
        <f ca="1">IFERROR((1+'US Inflation'!$C44)*(1+('Black Market End of Year'!GL43-'Black Market End of Year'!GL42)/'Black Market End of Year'!GL42)-1,"Error")</f>
        <v>1.2844036697247763E-2</v>
      </c>
      <c r="GM43" s="25">
        <f ca="1">IFERROR((1+'US Inflation'!$C44)*(1+('Black Market End of Year'!GM43-'Black Market End of Year'!GM42)/'Black Market End of Year'!GM42)-1,"Error")</f>
        <v>-2.4495835623388196E-2</v>
      </c>
      <c r="GN43" s="25" t="str">
        <f ca="1">IFERROR((1+'US Inflation'!$C44)*(1+('Black Market End of Year'!GN43-'Black Market End of Year'!GN42)/'Black Market End of Year'!GN42)-1,"Error")</f>
        <v>Error</v>
      </c>
      <c r="GO43" s="25" t="str">
        <f ca="1">IFERROR((1+'US Inflation'!$C44)*(1+('Black Market End of Year'!GO43-'Black Market End of Year'!GO42)/'Black Market End of Year'!GO42)-1,"Error")</f>
        <v>Error</v>
      </c>
      <c r="GP43" s="25">
        <f ca="1">IFERROR((1+'US Inflation'!$C44)*(1+('Black Market End of Year'!GP43-'Black Market End of Year'!GP42)/'Black Market End of Year'!GP42)-1,"Error")</f>
        <v>-6.5067043048694595E-2</v>
      </c>
      <c r="GQ43" s="25">
        <f ca="1">IFERROR((1+'US Inflation'!$C44)*(1+('Black Market End of Year'!GQ43-'Black Market End of Year'!GQ42)/'Black Market End of Year'!GQ42)-1,"Error")</f>
        <v>0.41246957498595771</v>
      </c>
      <c r="GR43" s="25" t="str">
        <f ca="1">IFERROR((1+'US Inflation'!$C44)*(1+('Black Market End of Year'!GR43-'Black Market End of Year'!GR42)/'Black Market End of Year'!GR42)-1,"Error")</f>
        <v>Error</v>
      </c>
      <c r="GS43" s="25">
        <f ca="1">IFERROR((1+'US Inflation'!$C44)*(1+('Black Market End of Year'!GS43-'Black Market End of Year'!GS42)/'Black Market End of Year'!GS42)-1,"Error")</f>
        <v>-0.14829024186822337</v>
      </c>
      <c r="GT43" s="25">
        <f ca="1">IFERROR((1+'US Inflation'!$C44)*(1+('Black Market End of Year'!GT43-'Black Market End of Year'!GT42)/'Black Market End of Year'!GT42)-1,"Error")</f>
        <v>-0.12423259984824442</v>
      </c>
      <c r="GU43" s="25">
        <f ca="1">IFERROR((1+'US Inflation'!$C44)*(1+('Black Market End of Year'!GU43-'Black Market End of Year'!GU42)/'Black Market End of Year'!GU42)-1,"Error")</f>
        <v>9.0755116443189898E-2</v>
      </c>
      <c r="GV43" s="25">
        <f ca="1">IFERROR((1+'US Inflation'!$C44)*(1+('Black Market End of Year'!GV43-'Black Market End of Year'!GV42)/'Black Market End of Year'!GV42)-1,"Error")</f>
        <v>0.51926605504587164</v>
      </c>
      <c r="GW43" s="25">
        <f ca="1">IFERROR((1+'US Inflation'!$C44)*(1+('Black Market End of Year'!GW43-'Black Market End of Year'!GW42)/'Black Market End of Year'!GW42)-1,"Error")</f>
        <v>-0.29663608562691135</v>
      </c>
      <c r="GX43" s="25" t="str">
        <f ca="1">IFERROR((1+'US Inflation'!$C44)*(1+('Black Market End of Year'!GX43-'Black Market End of Year'!GX42)/'Black Market End of Year'!GX42)-1,"Error")</f>
        <v>Error</v>
      </c>
      <c r="GY43" s="25">
        <f ca="1">IFERROR((1+'US Inflation'!$C44)*(1+('Black Market End of Year'!GY43-'Black Market End of Year'!GY42)/'Black Market End of Year'!GY42)-1,"Error")</f>
        <v>-0.12527105921601334</v>
      </c>
      <c r="GZ43" s="25">
        <f ca="1">IFERROR((1+'US Inflation'!$C44)*(1+('Black Market End of Year'!GZ43-'Black Market End of Year'!GZ42)/'Black Market End of Year'!GZ42)-1,"Error")</f>
        <v>-0.12023036228487238</v>
      </c>
      <c r="HA43" s="25">
        <f ca="1">IFERROR((1+'US Inflation'!$C44)*(1+('Black Market End of Year'!HA43-'Black Market End of Year'!HA42)/'Black Market End of Year'!HA42)-1,"Error")</f>
        <v>-0.16114144199921188</v>
      </c>
      <c r="HB43" s="25">
        <f ca="1">IFERROR((1+'US Inflation'!$C44)*(1+('Black Market End of Year'!HB43-'Black Market End of Year'!HB42)/'Black Market End of Year'!HB42)-1,"Error")</f>
        <v>0.6725864826193082</v>
      </c>
      <c r="HC43" s="25">
        <f ca="1">IFERROR((1+'US Inflation'!$C44)*(1+('Black Market End of Year'!HC43-'Black Market End of Year'!HC42)/'Black Market End of Year'!HC42)-1,"Error")</f>
        <v>-0.22260931728821631</v>
      </c>
      <c r="HD43" s="25" t="str">
        <f ca="1">IFERROR((1+'US Inflation'!$C44)*(1+('Black Market End of Year'!HD43-'Black Market End of Year'!HD42)/'Black Market End of Year'!HD42)-1,"Error")</f>
        <v>Error</v>
      </c>
      <c r="HE43" s="25">
        <f ca="1">IFERROR((1+'US Inflation'!$C44)*(1+('Black Market End of Year'!HE43-'Black Market End of Year'!HE42)/'Black Market End of Year'!HE42)-1,"Error")</f>
        <v>0.12538226299694211</v>
      </c>
      <c r="HF43" s="25">
        <f ca="1">IFERROR((1+'US Inflation'!$C44)*(1+('Black Market End of Year'!HF43-'Black Market End of Year'!HF42)/'Black Market End of Year'!HF42)-1,"Error")</f>
        <v>2.8731786292498729E-2</v>
      </c>
      <c r="HG43" s="25" t="str">
        <f ca="1">IFERROR((1+'US Inflation'!$C44)*(1+('Black Market End of Year'!HG43-'Black Market End of Year'!HG42)/'Black Market End of Year'!HG42)-1,"Error")</f>
        <v>Error</v>
      </c>
      <c r="HH43" s="25">
        <f ca="1">IFERROR((1+'US Inflation'!$C44)*(1+('Black Market End of Year'!HH43-'Black Market End of Year'!HH42)/'Black Market End of Year'!HH42)-1,"Error")</f>
        <v>-0.12050846970176299</v>
      </c>
      <c r="HI43" s="25" t="str">
        <f ca="1">IFERROR((1+'US Inflation'!$C44)*(1+('Black Market End of Year'!HI43-'Black Market End of Year'!HI42)/'Black Market End of Year'!HI42)-1,"Error")</f>
        <v>Error</v>
      </c>
      <c r="HJ43" s="25">
        <f ca="1">IFERROR((1+'US Inflation'!$C44)*(1+('Black Market End of Year'!HJ43-'Black Market End of Year'!HJ42)/'Black Market End of Year'!HJ42)-1,"Error")</f>
        <v>-0.17798165137614663</v>
      </c>
      <c r="HK43" s="25" t="str">
        <f ca="1">IFERROR((1+'US Inflation'!$C44)*(1+('Black Market End of Year'!HK43-'Black Market End of Year'!HK42)/'Black Market End of Year'!HK42)-1,"Error")</f>
        <v>Error</v>
      </c>
      <c r="HL43" s="25">
        <f ca="1">IFERROR((1+'US Inflation'!$C44)*(1+('Black Market End of Year'!HL43-'Black Market End of Year'!HL42)/'Black Market End of Year'!HL42)-1,"Error")</f>
        <v>0.11301542494203054</v>
      </c>
      <c r="HM43" s="25">
        <f ca="1">IFERROR((1+'US Inflation'!$C44)*(1+('Black Market End of Year'!HM43-'Black Market End of Year'!HM42)/'Black Market End of Year'!HM42)-1,"Error")</f>
        <v>-8.0291047136981875E-2</v>
      </c>
      <c r="HN43" s="25">
        <f ca="1">IFERROR((1+'US Inflation'!$C44)*(1+('Black Market End of Year'!HN43-'Black Market End of Year'!HN42)/'Black Market End of Year'!HN42)-1,"Error")</f>
        <v>0.37207936005784803</v>
      </c>
      <c r="HO43" s="25" t="str">
        <f ca="1">IFERROR((1+'US Inflation'!$C44)*(1+('Black Market End of Year'!HO43-'Black Market End of Year'!HO42)/'Black Market End of Year'!HO42)-1,"Error")</f>
        <v>Error</v>
      </c>
      <c r="HP43" s="25" t="str">
        <f ca="1">IFERROR((1+'US Inflation'!$C44)*(1+('Black Market End of Year'!HP43-'Black Market End of Year'!HP42)/'Black Market End of Year'!HP42)-1,"Error")</f>
        <v>Error</v>
      </c>
      <c r="HQ43" s="25" t="str">
        <f ca="1">IFERROR((1+'US Inflation'!$C44)*(1+('Black Market End of Year'!HQ43-'Black Market End of Year'!HQ42)/'Black Market End of Year'!HQ42)-1,"Error")</f>
        <v>Error</v>
      </c>
      <c r="HR43" s="25">
        <f ca="1">IFERROR((1+'US Inflation'!$C44)*(1+('Black Market End of Year'!HR43-'Black Market End of Year'!HR42)/'Black Market End of Year'!HR42)-1,"Error")</f>
        <v>1.7973787680209701</v>
      </c>
      <c r="HS43" s="25" t="str">
        <f ca="1">IFERROR((1+'US Inflation'!$C44)*(1+('Black Market End of Year'!HS43-'Black Market End of Year'!HS42)/'Black Market End of Year'!HS42)-1,"Error")</f>
        <v>Error</v>
      </c>
      <c r="HT43" s="25">
        <f ca="1">IFERROR((1+'US Inflation'!$C44)*(1+('Black Market End of Year'!HT43-'Black Market End of Year'!HT42)/'Black Market End of Year'!HT42)-1,"Error")</f>
        <v>4.7842698269779937E-3</v>
      </c>
      <c r="HU43" s="25">
        <f ca="1">IFERROR((1+'US Inflation'!$C44)*(1+('Black Market End of Year'!HU43-'Black Market End of Year'!HU42)/'Black Market End of Year'!HU42)-1,"Error")</f>
        <v>-0.17636858554289758</v>
      </c>
      <c r="HV43" s="25">
        <f ca="1">IFERROR((1+'US Inflation'!$C44)*(1+('Black Market End of Year'!HV43-'Black Market End of Year'!HV42)/'Black Market End of Year'!HV42)-1,"Error")</f>
        <v>1.2844036697247763E-2</v>
      </c>
      <c r="HW43" s="25">
        <f ca="1">IFERROR((1+'US Inflation'!$C44)*(1+('Black Market End of Year'!HW43-'Black Market End of Year'!HW42)/'Black Market End of Year'!HW42)-1,"Error")</f>
        <v>0.62055045871559655</v>
      </c>
      <c r="HX43" s="25" t="str">
        <f ca="1">IFERROR((1+'US Inflation'!$C44)*(1+('Black Market End of Year'!HX43-'Black Market End of Year'!HX42)/'Black Market End of Year'!HX42)-1,"Error")</f>
        <v>Error</v>
      </c>
      <c r="HY43" s="25">
        <f ca="1">IFERROR((1+'US Inflation'!$C44)*(1+('Black Market End of Year'!HY43-'Black Market End of Year'!HY42)/'Black Market End of Year'!HY42)-1,"Error")</f>
        <v>-9.8740475820245699E-2</v>
      </c>
      <c r="HZ43" s="25" t="str">
        <f ca="1">IFERROR((1+'US Inflation'!$C44)*(1+('Black Market End of Year'!HZ43-'Black Market End of Year'!HZ42)/'Black Market End of Year'!HZ42)-1,"Error")</f>
        <v>Error</v>
      </c>
      <c r="IA43" s="25">
        <f ca="1">IFERROR((1+'US Inflation'!$C44)*(1+('Black Market End of Year'!IA43-'Black Market End of Year'!IA42)/'Black Market End of Year'!IA42)-1,"Error")</f>
        <v>0.47875229357798177</v>
      </c>
      <c r="IB43" s="25">
        <f ca="1">IFERROR((1+'US Inflation'!$C44)*(1+('Black Market End of Year'!IB43-'Black Market End of Year'!IB42)/'Black Market End of Year'!IB42)-1,"Error")</f>
        <v>0.7724770642201837</v>
      </c>
      <c r="IC43" s="25" t="str">
        <f ca="1">IFERROR((1+'US Inflation'!$C44)*(1+('Black Market End of Year'!IC43-'Black Market End of Year'!IC42)/'Black Market End of Year'!IC42)-1,"Error")</f>
        <v>Error</v>
      </c>
      <c r="ID43" s="25">
        <f ca="1">IFERROR((1+'US Inflation'!$C44)*(1+('Black Market End of Year'!ID43-'Black Market End of Year'!ID42)/'Black Market End of Year'!ID42)-1,"Error")</f>
        <v>-1</v>
      </c>
      <c r="IE43" s="25" t="str">
        <f ca="1">IFERROR((1+'US Inflation'!$C44)*(1+('Black Market End of Year'!IE43-'Black Market End of Year'!IE42)/'Black Market End of Year'!IE42)-1,"Error")</f>
        <v>Error</v>
      </c>
      <c r="IF43" s="25">
        <f ca="1">IFERROR((1+'US Inflation'!$C44)*(1+('Black Market End of Year'!IF43-'Black Market End of Year'!IF42)/'Black Market End of Year'!IF42)-1,"Error")</f>
        <v>-5.8306164227765467E-2</v>
      </c>
      <c r="IG43" s="25">
        <f ca="1">IFERROR((1+'US Inflation'!$C44)*(1+('Black Market End of Year'!IG43-'Black Market End of Year'!IG42)/'Black Market End of Year'!IG42)-1,"Error")</f>
        <v>-0.13184796854521641</v>
      </c>
      <c r="IH43" s="25">
        <f ca="1">IFERROR((1+'US Inflation'!$C44)*(1+('Black Market End of Year'!IH43-'Black Market End of Year'!IH42)/'Black Market End of Year'!IH42)-1,"Error")</f>
        <v>-0.11376146788990815</v>
      </c>
    </row>
    <row r="44" spans="1:242" x14ac:dyDescent="0.25">
      <c r="A44" t="str">
        <f t="shared" ca="1" si="4"/>
        <v>1988</v>
      </c>
      <c r="B44" s="25">
        <f ca="1">IFERROR((1+'US Inflation'!$C45)*(1+('Black Market End of Year'!B44-'Black Market End of Year'!B43)/'Black Market End of Year'!B43)-1,"Error")</f>
        <v>0.53098009076269936</v>
      </c>
      <c r="C44" s="25">
        <f ca="1">IFERROR((1+'US Inflation'!$C45)*(1+('Black Market End of Year'!C44-'Black Market End of Year'!C43)/'Black Market End of Year'!C43)-1,"Error")</f>
        <v>-8.5371376811594124E-2</v>
      </c>
      <c r="D44" s="25">
        <f ca="1">IFERROR((1+'US Inflation'!$C45)*(1+('Black Market End of Year'!D44-'Black Market End of Year'!D43)/'Black Market End of Year'!D43)-1,"Error")</f>
        <v>0.41685773324275366</v>
      </c>
      <c r="E44" s="25">
        <f>IFERROR((1+'US Inflation'!$C45)*(1+('Black Market End of Year'!E44-'Black Market End of Year'!E43)/'Black Market End of Year'!E43)-1,"Error")</f>
        <v>4.5289855072463858E-2</v>
      </c>
      <c r="F44" s="25" t="str">
        <f ca="1">IFERROR((1+'US Inflation'!$C45)*(1+('Black Market End of Year'!F44-'Black Market End of Year'!F43)/'Black Market End of Year'!F43)-1,"Error")</f>
        <v>Error</v>
      </c>
      <c r="G44" s="25">
        <f ca="1">IFERROR((1+'US Inflation'!$C45)*(1+('Black Market End of Year'!G44-'Black Market End of Year'!G43)/'Black Market End of Year'!G43)-1,"Error")</f>
        <v>-7.9149413388543755E-2</v>
      </c>
      <c r="H44" s="25">
        <f ca="1">IFERROR((1+'US Inflation'!$C45)*(1+('Black Market End of Year'!H44-'Black Market End of Year'!H43)/'Black Market End of Year'!H43)-1,"Error")</f>
        <v>3.8857302118171733E-2</v>
      </c>
      <c r="I44" s="25">
        <f ca="1">IFERROR((1+'US Inflation'!$C45)*(1+('Black Market End of Year'!I44-'Black Market End of Year'!I43)/'Black Market End of Year'!I43)-1,"Error")</f>
        <v>3.8857302118171733E-2</v>
      </c>
      <c r="J44" s="25">
        <f ca="1">IFERROR((1+'US Inflation'!$C45)*(1+('Black Market End of Year'!J44-'Black Market End of Year'!J43)/'Black Market End of Year'!J43)-1,"Error")</f>
        <v>2.8010540184453232</v>
      </c>
      <c r="K44" s="25" t="str">
        <f ca="1">IFERROR((1+'US Inflation'!$C45)*(1+('Black Market End of Year'!K44-'Black Market End of Year'!K43)/'Black Market End of Year'!K43)-1,"Error")</f>
        <v>Error</v>
      </c>
      <c r="L44" s="25" t="str">
        <f ca="1">IFERROR((1+'US Inflation'!$C45)*(1+('Black Market End of Year'!L44-'Black Market End of Year'!L43)/'Black Market End of Year'!L43)-1,"Error")</f>
        <v>Error</v>
      </c>
      <c r="M44" s="25">
        <f ca="1">IFERROR((1+'US Inflation'!$C45)*(1+('Black Market End of Year'!M44-'Black Market End of Year'!M43)/'Black Market End of Year'!M43)-1,"Error")</f>
        <v>-0.11648119392684619</v>
      </c>
      <c r="N44" s="25">
        <f ca="1">IFERROR((1+'US Inflation'!$C45)*(1+('Black Market End of Year'!N44-'Black Market End of Year'!N43)/'Black Market End of Year'!N43)-1,"Error")</f>
        <v>0.14031620553359692</v>
      </c>
      <c r="O44" s="25" t="str">
        <f ca="1">IFERROR((1+'US Inflation'!$C45)*(1+('Black Market End of Year'!O44-'Black Market End of Year'!O43)/'Black Market End of Year'!O43)-1,"Error")</f>
        <v>Error</v>
      </c>
      <c r="P44" s="25">
        <f ca="1">IFERROR((1+'US Inflation'!$C45)*(1+('Black Market End of Year'!P44-'Black Market End of Year'!P43)/'Black Market End of Year'!P43)-1,"Error")</f>
        <v>7.4059300624917057E-2</v>
      </c>
      <c r="Q44" s="25">
        <f ca="1">IFERROR((1+'US Inflation'!$C45)*(1+('Black Market End of Year'!Q44-'Black Market End of Year'!Q43)/'Black Market End of Year'!Q43)-1,"Error")</f>
        <v>3.7218118739857919E-2</v>
      </c>
      <c r="R44" s="25">
        <f ca="1">IFERROR((1+'US Inflation'!$C45)*(1+('Black Market End of Year'!R44-'Black Market End of Year'!R43)/'Black Market End of Year'!R43)-1,"Error")</f>
        <v>0.29314208874943981</v>
      </c>
      <c r="S44" s="25">
        <f ca="1">IFERROR((1+'US Inflation'!$C45)*(1+('Black Market End of Year'!S44-'Black Market End of Year'!S43)/'Black Market End of Year'!S43)-1,"Error")</f>
        <v>0.17092565496098122</v>
      </c>
      <c r="T44" s="25" t="str">
        <f ca="1">IFERROR((1+'US Inflation'!$C45)*(1+('Black Market End of Year'!T44-'Black Market End of Year'!T43)/'Black Market End of Year'!T43)-1,"Error")</f>
        <v>Error</v>
      </c>
      <c r="U44" s="25">
        <f ca="1">IFERROR((1+'US Inflation'!$C45)*(1+('Black Market End of Year'!U44-'Black Market End of Year'!U43)/'Black Market End of Year'!U43)-1,"Error")</f>
        <v>0.14556475396022939</v>
      </c>
      <c r="V44" s="25">
        <f ca="1">IFERROR((1+'US Inflation'!$C45)*(1+('Black Market End of Year'!V44-'Black Market End of Year'!V43)/'Black Market End of Year'!V43)-1,"Error")</f>
        <v>-0.21524785655220435</v>
      </c>
      <c r="W44" s="25">
        <f ca="1">IFERROR((1+'US Inflation'!$C45)*(1+('Black Market End of Year'!W44-'Black Market End of Year'!W43)/'Black Market End of Year'!W43)-1,"Error")</f>
        <v>0.16981897138073565</v>
      </c>
      <c r="X44" s="25" t="str">
        <f ca="1">IFERROR((1+'US Inflation'!$C45)*(1+('Black Market End of Year'!X44-'Black Market End of Year'!X43)/'Black Market End of Year'!X43)-1,"Error")</f>
        <v>Error</v>
      </c>
      <c r="Y44" s="25">
        <f ca="1">IFERROR((1+'US Inflation'!$C45)*(1+('Black Market End of Year'!Y44-'Black Market End of Year'!Y43)/'Black Market End of Year'!Y43)-1,"Error")</f>
        <v>0.22130086159669293</v>
      </c>
      <c r="Z44" s="25">
        <f ca="1">IFERROR((1+'US Inflation'!$C45)*(1+('Black Market End of Year'!Z44-'Black Market End of Year'!Z43)/'Black Market End of Year'!Z43)-1,"Error")</f>
        <v>0.178731113166821</v>
      </c>
      <c r="AA44" s="25" t="str">
        <f ca="1">IFERROR((1+'US Inflation'!$C45)*(1+('Black Market End of Year'!AA44-'Black Market End of Year'!AA43)/'Black Market End of Year'!AA43)-1,"Error")</f>
        <v>Error</v>
      </c>
      <c r="AB44" s="25">
        <f ca="1">IFERROR((1+'US Inflation'!$C45)*(1+('Black Market End of Year'!AB44-'Black Market End of Year'!AB43)/'Black Market End of Year'!AB43)-1,"Error")</f>
        <v>0.16683518705763412</v>
      </c>
      <c r="AC44" s="25">
        <f ca="1">IFERROR((1+'US Inflation'!$C45)*(1+('Black Market End of Year'!AC44-'Black Market End of Year'!AC43)/'Black Market End of Year'!AC43)-1,"Error")</f>
        <v>11.79946761313221</v>
      </c>
      <c r="AD44" s="25" t="str">
        <f ca="1">IFERROR((1+'US Inflation'!$C45)*(1+('Black Market End of Year'!AD44-'Black Market End of Year'!AD43)/'Black Market End of Year'!AD43)-1,"Error")</f>
        <v>Error</v>
      </c>
      <c r="AE44" s="25" t="str">
        <f ca="1">IFERROR((1+'US Inflation'!$C45)*(1+('Black Market End of Year'!AE44-'Black Market End of Year'!AE43)/'Black Market End of Year'!AE43)-1,"Error")</f>
        <v>Error</v>
      </c>
      <c r="AF44" s="25" t="str">
        <f ca="1">IFERROR((1+'US Inflation'!$C45)*(1+('Black Market End of Year'!AF44-'Black Market End of Year'!AF43)/'Black Market End of Year'!AF43)-1,"Error")</f>
        <v>Error</v>
      </c>
      <c r="AG44" s="25">
        <f ca="1">IFERROR((1+'US Inflation'!$C45)*(1+('Black Market End of Year'!AG44-'Black Market End of Year'!AG43)/'Black Market End of Year'!AG43)-1,"Error")</f>
        <v>0.5800893158072129</v>
      </c>
      <c r="AH44" s="25">
        <f ca="1">IFERROR((1+'US Inflation'!$C45)*(1+('Black Market End of Year'!AH44-'Black Market End of Year'!AH43)/'Black Market End of Year'!AH43)-1,"Error")</f>
        <v>0.16981897138073565</v>
      </c>
      <c r="AI44" s="25">
        <f ca="1">IFERROR((1+'US Inflation'!$C45)*(1+('Black Market End of Year'!AI44-'Black Market End of Year'!AI43)/'Black Market End of Year'!AI43)-1,"Error")</f>
        <v>0.53526947463768138</v>
      </c>
      <c r="AJ44" s="25">
        <f ca="1">IFERROR((1+'US Inflation'!$C45)*(1+('Black Market End of Year'!AJ44-'Black Market End of Year'!AJ43)/'Black Market End of Year'!AJ43)-1,"Error")</f>
        <v>0.18466183574879236</v>
      </c>
      <c r="AK44" s="25">
        <f ca="1">IFERROR((1+'US Inflation'!$C45)*(1+('Black Market End of Year'!AK44-'Black Market End of Year'!AK43)/'Black Market End of Year'!AK43)-1,"Error")</f>
        <v>0.16981897138073565</v>
      </c>
      <c r="AL44" s="25">
        <f ca="1">IFERROR((1+'US Inflation'!$C45)*(1+('Black Market End of Year'!AL44-'Black Market End of Year'!AL43)/'Black Market End of Year'!AL43)-1,"Error")</f>
        <v>-3.4503263635357939E-2</v>
      </c>
      <c r="AM44" s="25" t="str">
        <f ca="1">IFERROR((1+'US Inflation'!$C45)*(1+('Black Market End of Year'!AM44-'Black Market End of Year'!AM43)/'Black Market End of Year'!AM43)-1,"Error")</f>
        <v>Error</v>
      </c>
      <c r="AN44" s="25" t="str">
        <f ca="1">IFERROR((1+'US Inflation'!$C45)*(1+('Black Market End of Year'!AN44-'Black Market End of Year'!AN43)/'Black Market End of Year'!AN43)-1,"Error")</f>
        <v>Error</v>
      </c>
      <c r="AO44" s="25">
        <f ca="1">IFERROR((1+'US Inflation'!$C45)*(1+('Black Market End of Year'!AO44-'Black Market End of Year'!AO43)/'Black Market End of Year'!AO43)-1,"Error")</f>
        <v>0.16981897138073565</v>
      </c>
      <c r="AP44" s="25">
        <f ca="1">IFERROR((1+'US Inflation'!$C45)*(1+('Black Market End of Year'!AP44-'Black Market End of Year'!AP43)/'Black Market End of Year'!AP43)-1,"Error")</f>
        <v>0.16981897138073565</v>
      </c>
      <c r="AQ44" s="25">
        <f ca="1">IFERROR((1+'US Inflation'!$C45)*(1+('Black Market End of Year'!AQ44-'Black Market End of Year'!AQ43)/'Black Market End of Year'!AQ43)-1,"Error")</f>
        <v>0.17365878464276641</v>
      </c>
      <c r="AR44" s="25">
        <f ca="1">IFERROR((1+'US Inflation'!$C45)*(1+('Black Market End of Year'!AR44-'Black Market End of Year'!AR43)/'Black Market End of Year'!AR43)-1,"Error")</f>
        <v>1.3332362836438922</v>
      </c>
      <c r="AS44" s="25" t="str">
        <f ca="1">IFERROR((1+'US Inflation'!$C45)*(1+('Black Market End of Year'!AS44-'Black Market End of Year'!AS43)/'Black Market End of Year'!AS43)-1,"Error")</f>
        <v>Error</v>
      </c>
      <c r="AT44" s="25" t="str">
        <f ca="1">IFERROR((1+'US Inflation'!$C45)*(1+('Black Market End of Year'!AT44-'Black Market End of Year'!AT43)/'Black Market End of Year'!AT43)-1,"Error")</f>
        <v>Error</v>
      </c>
      <c r="AU44" s="25">
        <f ca="1">IFERROR((1+'US Inflation'!$C45)*(1+('Black Market End of Year'!AU44-'Black Market End of Year'!AU43)/'Black Market End of Year'!AU43)-1,"Error")</f>
        <v>0.31946424328819223</v>
      </c>
      <c r="AV44" s="25">
        <f ca="1">IFERROR((1+'US Inflation'!$C45)*(1+('Black Market End of Year'!AV44-'Black Market End of Year'!AV43)/'Black Market End of Year'!AV43)-1,"Error")</f>
        <v>1.3127090301003452E-2</v>
      </c>
      <c r="AW44" s="25">
        <f ca="1">IFERROR((1+'US Inflation'!$C45)*(1+('Black Market End of Year'!AW44-'Black Market End of Year'!AW43)/'Black Market End of Year'!AW43)-1,"Error")</f>
        <v>0.16981897138073565</v>
      </c>
      <c r="AX44" s="25">
        <f ca="1">IFERROR((1+'US Inflation'!$C45)*(1+('Black Market End of Year'!AX44-'Black Market End of Year'!AX43)/'Black Market End of Year'!AX43)-1,"Error")</f>
        <v>1.1602657004830919</v>
      </c>
      <c r="AY44" s="25">
        <f ca="1">IFERROR((1+'US Inflation'!$C45)*(1+('Black Market End of Year'!AY44-'Black Market End of Year'!AY43)/'Black Market End of Year'!AY43)-1,"Error")</f>
        <v>0.11165746491833461</v>
      </c>
      <c r="AZ44" s="25">
        <f ca="1">IFERROR((1+'US Inflation'!$C45)*(1+('Black Market End of Year'!AZ44-'Black Market End of Year'!AZ43)/'Black Market End of Year'!AZ43)-1,"Error")</f>
        <v>0.17745294019656854</v>
      </c>
      <c r="BA44" s="25">
        <f ca="1">IFERROR((1+'US Inflation'!$C45)*(1+('Black Market End of Year'!BA44-'Black Market End of Year'!BA43)/'Black Market End of Year'!BA43)-1,"Error")</f>
        <v>0.16981897138073565</v>
      </c>
      <c r="BB44" s="25" t="str">
        <f ca="1">IFERROR((1+'US Inflation'!$C45)*(1+('Black Market End of Year'!BB44-'Black Market End of Year'!BB43)/'Black Market End of Year'!BB43)-1,"Error")</f>
        <v>Error</v>
      </c>
      <c r="BC44" s="25">
        <f ca="1">IFERROR((1+'US Inflation'!$C45)*(1+('Black Market End of Year'!BC44-'Black Market End of Year'!BC43)/'Black Market End of Year'!BC43)-1,"Error")</f>
        <v>0.21950483091787465</v>
      </c>
      <c r="BD44" s="25">
        <f ca="1">IFERROR((1+'US Inflation'!$C45)*(1+('Black Market End of Year'!BD44-'Black Market End of Year'!BD43)/'Black Market End of Year'!BD43)-1,"Error")</f>
        <v>9.0302336869842792E-2</v>
      </c>
      <c r="BE44" s="25" t="str">
        <f ca="1">IFERROR((1+'US Inflation'!$C45)*(1+('Black Market End of Year'!BE44-'Black Market End of Year'!BE43)/'Black Market End of Year'!BE43)-1,"Error")</f>
        <v>Error</v>
      </c>
      <c r="BF44" s="25">
        <f ca="1">IFERROR((1+'US Inflation'!$C45)*(1+('Black Market End of Year'!BF44-'Black Market End of Year'!BF43)/'Black Market End of Year'!BF43)-1,"Error")</f>
        <v>0.67209828215263001</v>
      </c>
      <c r="BG44" s="25">
        <f ca="1">IFERROR((1+'US Inflation'!$C45)*(1+('Black Market End of Year'!BG44-'Black Market End of Year'!BG43)/'Black Market End of Year'!BG43)-1,"Error")</f>
        <v>0.16143317230273757</v>
      </c>
      <c r="BH44" s="25">
        <f ca="1">IFERROR((1+'US Inflation'!$C45)*(1+('Black Market End of Year'!BH44-'Black Market End of Year'!BH43)/'Black Market End of Year'!BH43)-1,"Error")</f>
        <v>1.51372630992197E-2</v>
      </c>
      <c r="BI44" s="25">
        <f ca="1">IFERROR((1+'US Inflation'!$C45)*(1+('Black Market End of Year'!BI44-'Black Market End of Year'!BI43)/'Black Market End of Year'!BI43)-1,"Error")</f>
        <v>3.8857302118171733E-2</v>
      </c>
      <c r="BJ44" s="25">
        <f ca="1">IFERROR((1+'US Inflation'!$C45)*(1+('Black Market End of Year'!BJ44-'Black Market End of Year'!BJ43)/'Black Market End of Year'!BJ43)-1,"Error")</f>
        <v>0.43354037267080758</v>
      </c>
      <c r="BK44" s="25">
        <f ca="1">IFERROR((1+'US Inflation'!$C45)*(1+('Black Market End of Year'!BK44-'Black Market End of Year'!BK43)/'Black Market End of Year'!BK43)-1,"Error")</f>
        <v>1.1446464267866072</v>
      </c>
      <c r="BL44" s="25">
        <f ca="1">IFERROR((1+'US Inflation'!$C45)*(1+('Black Market End of Year'!BL44-'Black Market End of Year'!BL43)/'Black Market End of Year'!BL43)-1,"Error")</f>
        <v>0.22375397667020147</v>
      </c>
      <c r="BM44" s="25">
        <f ca="1">IFERROR((1+'US Inflation'!$C45)*(1+('Black Market End of Year'!BM44-'Black Market End of Year'!BM43)/'Black Market End of Year'!BM43)-1,"Error")</f>
        <v>0.54180253623188435</v>
      </c>
      <c r="BN44" s="25">
        <f ca="1">IFERROR((1+'US Inflation'!$C45)*(1+('Black Market End of Year'!BN44-'Black Market End of Year'!BN43)/'Black Market End of Year'!BN43)-1,"Error")</f>
        <v>0.16981897138073565</v>
      </c>
      <c r="BO44" s="25" t="str">
        <f ca="1">IFERROR((1+'US Inflation'!$C45)*(1+('Black Market End of Year'!BO44-'Black Market End of Year'!BO43)/'Black Market End of Year'!BO43)-1,"Error")</f>
        <v>Error</v>
      </c>
      <c r="BP44" s="25" t="str">
        <f ca="1">IFERROR((1+'US Inflation'!$C45)*(1+('Black Market End of Year'!BP44-'Black Market End of Year'!BP43)/'Black Market End of Year'!BP43)-1,"Error")</f>
        <v>Error</v>
      </c>
      <c r="BQ44" s="25">
        <f ca="1">IFERROR((1+'US Inflation'!$C45)*(1+('Black Market End of Year'!BQ44-'Black Market End of Year'!BQ43)/'Black Market End of Year'!BQ43)-1,"Error")</f>
        <v>0.17595108695652195</v>
      </c>
      <c r="BR44" s="25" t="str">
        <f ca="1">IFERROR((1+'US Inflation'!$C45)*(1+('Black Market End of Year'!BR44-'Black Market End of Year'!BR43)/'Black Market End of Year'!BR43)-1,"Error")</f>
        <v>Error</v>
      </c>
      <c r="BS44" s="25" t="str">
        <f ca="1">IFERROR((1+'US Inflation'!$C45)*(1+('Black Market End of Year'!BS44-'Black Market End of Year'!BS43)/'Black Market End of Year'!BS43)-1,"Error")</f>
        <v>Error</v>
      </c>
      <c r="BT44" s="25" t="str">
        <f ca="1">IFERROR((1+'US Inflation'!$C45)*(1+('Black Market End of Year'!BT44-'Black Market End of Year'!BT43)/'Black Market End of Year'!BT43)-1,"Error")</f>
        <v>Error</v>
      </c>
      <c r="BU44" s="25">
        <f ca="1">IFERROR((1+'US Inflation'!$C45)*(1+('Black Market End of Year'!BU44-'Black Market End of Year'!BU43)/'Black Market End of Year'!BU43)-1,"Error")</f>
        <v>-3.7669657234874698E-2</v>
      </c>
      <c r="BV44" s="25" t="str">
        <f ca="1">IFERROR((1+'US Inflation'!$C45)*(1+('Black Market End of Year'!BV44-'Black Market End of Year'!BV43)/'Black Market End of Year'!BV43)-1,"Error")</f>
        <v>Error</v>
      </c>
      <c r="BW44" s="25">
        <f ca="1">IFERROR((1+'US Inflation'!$C45)*(1+('Black Market End of Year'!BW44-'Black Market End of Year'!BW43)/'Black Market End of Year'!BW43)-1,"Error")</f>
        <v>0.15829416372894634</v>
      </c>
      <c r="BX44" s="25" t="str">
        <f ca="1">IFERROR((1+'US Inflation'!$C45)*(1+('Black Market End of Year'!BX44-'Black Market End of Year'!BX43)/'Black Market End of Year'!BX43)-1,"Error")</f>
        <v>Error</v>
      </c>
      <c r="BY44" s="25" t="str">
        <f ca="1">IFERROR((1+'US Inflation'!$C45)*(1+('Black Market End of Year'!BY44-'Black Market End of Year'!BY43)/'Black Market End of Year'!BY43)-1,"Error")</f>
        <v>Error</v>
      </c>
      <c r="BZ44" s="25">
        <f ca="1">IFERROR((1+'US Inflation'!$C45)*(1+('Black Market End of Year'!BZ44-'Black Market End of Year'!BZ43)/'Black Market End of Year'!BZ43)-1,"Error")</f>
        <v>0.16981897138073565</v>
      </c>
      <c r="CA44" s="25">
        <f ca="1">IFERROR((1+'US Inflation'!$C45)*(1+('Black Market End of Year'!CA44-'Black Market End of Year'!CA43)/'Black Market End of Year'!CA43)-1,"Error")</f>
        <v>0.14031620553359692</v>
      </c>
      <c r="CB44" s="25" t="str">
        <f ca="1">IFERROR((1+'US Inflation'!$C45)*(1+('Black Market End of Year'!CB44-'Black Market End of Year'!CB43)/'Black Market End of Year'!CB43)-1,"Error")</f>
        <v>Error</v>
      </c>
      <c r="CC44" s="25">
        <f ca="1">IFERROR((1+'US Inflation'!$C45)*(1+('Black Market End of Year'!CC44-'Black Market End of Year'!CC43)/'Black Market End of Year'!CC43)-1,"Error")</f>
        <v>0.14089563449982334</v>
      </c>
      <c r="CD44" s="25">
        <f ca="1">IFERROR((1+'US Inflation'!$C45)*(1+('Black Market End of Year'!CD44-'Black Market End of Year'!CD43)/'Black Market End of Year'!CD43)-1,"Error")</f>
        <v>0.42748834833684479</v>
      </c>
      <c r="CE44" s="25" t="str">
        <f ca="1">IFERROR((1+'US Inflation'!$C45)*(1+('Black Market End of Year'!CE44-'Black Market End of Year'!CE43)/'Black Market End of Year'!CE43)-1,"Error")</f>
        <v>Error</v>
      </c>
      <c r="CF44" s="25">
        <f ca="1">IFERROR((1+'US Inflation'!$C45)*(1+('Black Market End of Year'!CF44-'Black Market End of Year'!CF43)/'Black Market End of Year'!CF43)-1,"Error")</f>
        <v>0.20668381537946789</v>
      </c>
      <c r="CG44" s="25" t="str">
        <f ca="1">IFERROR((1+'US Inflation'!$C45)*(1+('Black Market End of Year'!CG44-'Black Market End of Year'!CG43)/'Black Market End of Year'!CG43)-1,"Error")</f>
        <v>Error</v>
      </c>
      <c r="CH44" s="25">
        <f ca="1">IFERROR((1+'US Inflation'!$C45)*(1+('Black Market End of Year'!CH44-'Black Market End of Year'!CH43)/'Black Market End of Year'!CH43)-1,"Error")</f>
        <v>3.8857302118171733E-2</v>
      </c>
      <c r="CI44" s="25" t="str">
        <f ca="1">IFERROR((1+'US Inflation'!$C45)*(1+('Black Market End of Year'!CI44-'Black Market End of Year'!CI43)/'Black Market End of Year'!CI43)-1,"Error")</f>
        <v>Error</v>
      </c>
      <c r="CJ44" s="25" t="str">
        <f ca="1">IFERROR((1+'US Inflation'!$C45)*(1+('Black Market End of Year'!CJ44-'Black Market End of Year'!CJ43)/'Black Market End of Year'!CJ43)-1,"Error")</f>
        <v>Error</v>
      </c>
      <c r="CK44" s="25">
        <f ca="1">IFERROR((1+'US Inflation'!$C45)*(1+('Black Market End of Year'!CK44-'Black Market End of Year'!CK43)/'Black Market End of Year'!CK43)-1,"Error")</f>
        <v>8.6219879518072418E-2</v>
      </c>
      <c r="CL44" s="25" t="str">
        <f ca="1">IFERROR((1+'US Inflation'!$C45)*(1+('Black Market End of Year'!CL44-'Black Market End of Year'!CL43)/'Black Market End of Year'!CL43)-1,"Error")</f>
        <v>Error</v>
      </c>
      <c r="CM44" s="25">
        <f ca="1">IFERROR((1+'US Inflation'!$C45)*(1+('Black Market End of Year'!CM44-'Black Market End of Year'!CM43)/'Black Market End of Year'!CM43)-1,"Error")</f>
        <v>0.2479480922803905</v>
      </c>
      <c r="CN44" s="25">
        <f ca="1">IFERROR((1+'US Inflation'!$C45)*(1+('Black Market End of Year'!CN44-'Black Market End of Year'!CN43)/'Black Market End of Year'!CN43)-1,"Error")</f>
        <v>0.88152173913043508</v>
      </c>
      <c r="CO44" s="25">
        <f ca="1">IFERROR((1+'US Inflation'!$C45)*(1+('Black Market End of Year'!CO44-'Black Market End of Year'!CO43)/'Black Market End of Year'!CO43)-1,"Error")</f>
        <v>8.6281614094913417E-2</v>
      </c>
      <c r="CP44" s="25">
        <f ca="1">IFERROR((1+'US Inflation'!$C45)*(1+('Black Market End of Year'!CP44-'Black Market End of Year'!CP43)/'Black Market End of Year'!CP43)-1,"Error")</f>
        <v>0.19258069828722024</v>
      </c>
      <c r="CQ44" s="25">
        <f ca="1">IFERROR((1+'US Inflation'!$C45)*(1+('Black Market End of Year'!CQ44-'Black Market End of Year'!CQ43)/'Black Market End of Year'!CQ43)-1,"Error")</f>
        <v>0.35704296974319871</v>
      </c>
      <c r="CR44" s="25">
        <f ca="1">IFERROR((1+'US Inflation'!$C45)*(1+('Black Market End of Year'!CR44-'Black Market End of Year'!CR43)/'Black Market End of Year'!CR43)-1,"Error")</f>
        <v>6.9756977817983179E-2</v>
      </c>
      <c r="CS44" s="25">
        <f ca="1">IFERROR((1+'US Inflation'!$C45)*(1+('Black Market End of Year'!CS44-'Black Market End of Year'!CS43)/'Black Market End of Year'!CS43)-1,"Error")</f>
        <v>0.37032403063056818</v>
      </c>
      <c r="CT44" s="25">
        <f ca="1">IFERROR((1+'US Inflation'!$C45)*(1+('Black Market End of Year'!CT44-'Black Market End of Year'!CT43)/'Black Market End of Year'!CT43)-1,"Error")</f>
        <v>0.44847308488612847</v>
      </c>
      <c r="CU44" s="25">
        <f ca="1">IFERROR((1+'US Inflation'!$C45)*(1+('Black Market End of Year'!CU44-'Black Market End of Year'!CU43)/'Black Market End of Year'!CU43)-1,"Error")</f>
        <v>0.22130086159669293</v>
      </c>
      <c r="CV44" s="25">
        <f ca="1">IFERROR((1+'US Inflation'!$C45)*(1+('Black Market End of Year'!CV44-'Black Market End of Year'!CV43)/'Black Market End of Year'!CV43)-1,"Error")</f>
        <v>0.10030511060259339</v>
      </c>
      <c r="CW44" s="25">
        <f ca="1">IFERROR((1+'US Inflation'!$C45)*(1+('Black Market End of Year'!CW44-'Black Market End of Year'!CW43)/'Black Market End of Year'!CW43)-1,"Error")</f>
        <v>-0.26354578392621864</v>
      </c>
      <c r="CX44" s="25">
        <f ca="1">IFERROR((1+'US Inflation'!$C45)*(1+('Black Market End of Year'!CX44-'Black Market End of Year'!CX43)/'Black Market End of Year'!CX43)-1,"Error")</f>
        <v>-0.21951690821256031</v>
      </c>
      <c r="CY44" s="25">
        <f ca="1">IFERROR((1+'US Inflation'!$C45)*(1+('Black Market End of Year'!CY44-'Black Market End of Year'!CY43)/'Black Market End of Year'!CY43)-1,"Error")</f>
        <v>0.12245890477580001</v>
      </c>
      <c r="CZ44" s="25" t="str">
        <f ca="1">IFERROR((1+'US Inflation'!$C45)*(1+('Black Market End of Year'!CZ44-'Black Market End of Year'!CZ43)/'Black Market End of Year'!CZ43)-1,"Error")</f>
        <v>Error</v>
      </c>
      <c r="DA44" s="25">
        <f ca="1">IFERROR((1+'US Inflation'!$C45)*(1+('Black Market End of Year'!DA44-'Black Market End of Year'!DA43)/'Black Market End of Year'!DA43)-1,"Error")</f>
        <v>0.217455242966752</v>
      </c>
      <c r="DB44" s="25">
        <f ca="1">IFERROR((1+'US Inflation'!$C45)*(1+('Black Market End of Year'!DB44-'Black Market End of Year'!DB43)/'Black Market End of Year'!DB43)-1,"Error")</f>
        <v>0.13375727912543312</v>
      </c>
      <c r="DC44" s="25">
        <f ca="1">IFERROR((1+'US Inflation'!$C45)*(1+('Black Market End of Year'!DC44-'Black Market End of Year'!DC43)/'Black Market End of Year'!DC43)-1,"Error")</f>
        <v>7.7452619843924486E-2</v>
      </c>
      <c r="DD44" s="25">
        <f ca="1">IFERROR((1+'US Inflation'!$C45)*(1+('Black Market End of Year'!DD44-'Black Market End of Year'!DD43)/'Black Market End of Year'!DD43)-1,"Error")</f>
        <v>2.5391174847696707E-2</v>
      </c>
      <c r="DE44" s="25" t="str">
        <f ca="1">IFERROR((1+'US Inflation'!$C45)*(1+('Black Market End of Year'!DE44-'Black Market End of Year'!DE43)/'Black Market End of Year'!DE43)-1,"Error")</f>
        <v>Error</v>
      </c>
      <c r="DF44" s="25">
        <f ca="1">IFERROR((1+'US Inflation'!$C45)*(1+('Black Market End of Year'!DF44-'Black Market End of Year'!DF43)/'Black Market End of Year'!DF43)-1,"Error")</f>
        <v>0.52392257818459198</v>
      </c>
      <c r="DG44" s="25" t="str">
        <f ca="1">IFERROR((1+'US Inflation'!$C45)*(1+('Black Market End of Year'!DG44-'Black Market End of Year'!DG43)/'Black Market End of Year'!DG43)-1,"Error")</f>
        <v>Error</v>
      </c>
      <c r="DH44" s="25">
        <f ca="1">IFERROR((1+'US Inflation'!$C45)*(1+('Black Market End of Year'!DH44-'Black Market End of Year'!DH43)/'Black Market End of Year'!DH43)-1,"Error")</f>
        <v>9.7554347826087184E-2</v>
      </c>
      <c r="DI44" s="25" t="str">
        <f ca="1">IFERROR((1+'US Inflation'!$C45)*(1+('Black Market End of Year'!DI44-'Black Market End of Year'!DI43)/'Black Market End of Year'!DI43)-1,"Error")</f>
        <v>Error</v>
      </c>
      <c r="DJ44" s="25">
        <f ca="1">IFERROR((1+'US Inflation'!$C45)*(1+('Black Market End of Year'!DJ44-'Black Market End of Year'!DJ43)/'Black Market End of Year'!DJ43)-1,"Error")</f>
        <v>0.12245890477580001</v>
      </c>
      <c r="DK44" s="25">
        <f ca="1">IFERROR((1+'US Inflation'!$C45)*(1+('Black Market End of Year'!DK44-'Black Market End of Year'!DK43)/'Black Market End of Year'!DK43)-1,"Error")</f>
        <v>-0.11913776257938435</v>
      </c>
      <c r="DL44" s="25" t="str">
        <f ca="1">IFERROR((1+'US Inflation'!$C45)*(1+('Black Market End of Year'!DL44-'Black Market End of Year'!DL43)/'Black Market End of Year'!DL43)-1,"Error")</f>
        <v>Error</v>
      </c>
      <c r="DM44" s="25">
        <f ca="1">IFERROR((1+'US Inflation'!$C45)*(1+('Black Market End of Year'!DM44-'Black Market End of Year'!DM43)/'Black Market End of Year'!DM43)-1,"Error")</f>
        <v>0.10985187553282194</v>
      </c>
      <c r="DN44" s="25" t="str">
        <f ca="1">IFERROR((1+'US Inflation'!$C45)*(1+('Black Market End of Year'!DN44-'Black Market End of Year'!DN43)/'Black Market End of Year'!DN43)-1,"Error")</f>
        <v>Error</v>
      </c>
      <c r="DO44" s="25">
        <f ca="1">IFERROR((1+'US Inflation'!$C45)*(1+('Black Market End of Year'!DO44-'Black Market End of Year'!DO43)/'Black Market End of Year'!DO43)-1,"Error")</f>
        <v>0.11165746491833461</v>
      </c>
      <c r="DP44" s="25" t="str">
        <f ca="1">IFERROR((1+'US Inflation'!$C45)*(1+('Black Market End of Year'!DP44-'Black Market End of Year'!DP43)/'Black Market End of Year'!DP43)-1,"Error")</f>
        <v>Error</v>
      </c>
      <c r="DQ44" s="25">
        <f ca="1">IFERROR((1+'US Inflation'!$C45)*(1+('Black Market End of Year'!DQ44-'Black Market End of Year'!DQ43)/'Black Market End of Year'!DQ43)-1,"Error")</f>
        <v>-0.10620142827137147</v>
      </c>
      <c r="DR44" s="25">
        <f ca="1">IFERROR((1+'US Inflation'!$C45)*(1+('Black Market End of Year'!DR44-'Black Market End of Year'!DR43)/'Black Market End of Year'!DR43)-1,"Error")</f>
        <v>0.14981884057971007</v>
      </c>
      <c r="DS44" s="25">
        <f ca="1">IFERROR((1+'US Inflation'!$C45)*(1+('Black Market End of Year'!DS44-'Black Market End of Year'!DS43)/'Black Market End of Year'!DS43)-1,"Error")</f>
        <v>0.56793478260869579</v>
      </c>
      <c r="DT44" s="25">
        <f ca="1">IFERROR((1+'US Inflation'!$C45)*(1+('Black Market End of Year'!DT44-'Black Market End of Year'!DT43)/'Black Market End of Year'!DT43)-1,"Error")</f>
        <v>-0.14476284584980237</v>
      </c>
      <c r="DU44" s="25" t="str">
        <f ca="1">IFERROR((1+'US Inflation'!$C45)*(1+('Black Market End of Year'!DU44-'Black Market End of Year'!DU43)/'Black Market End of Year'!DU43)-1,"Error")</f>
        <v>Error</v>
      </c>
      <c r="DV44" s="25" t="str">
        <f ca="1">IFERROR((1+'US Inflation'!$C45)*(1+('Black Market End of Year'!DV44-'Black Market End of Year'!DV43)/'Black Market End of Year'!DV43)-1,"Error")</f>
        <v>Error</v>
      </c>
      <c r="DW44" s="25">
        <f ca="1">IFERROR((1+'US Inflation'!$C45)*(1+('Black Market End of Year'!DW44-'Black Market End of Year'!DW43)/'Black Market End of Year'!DW43)-1,"Error")</f>
        <v>0.14556475396022939</v>
      </c>
      <c r="DX44" s="25">
        <f ca="1">IFERROR((1+'US Inflation'!$C45)*(1+('Black Market End of Year'!DX44-'Black Market End of Year'!DX43)/'Black Market End of Year'!DX43)-1,"Error")</f>
        <v>0.10941806704009971</v>
      </c>
      <c r="DY44" s="25" t="str">
        <f ca="1">IFERROR((1+'US Inflation'!$C45)*(1+('Black Market End of Year'!DY44-'Black Market End of Year'!DY43)/'Black Market End of Year'!DY43)-1,"Error")</f>
        <v>Error</v>
      </c>
      <c r="DZ44" s="25">
        <f ca="1">IFERROR((1+'US Inflation'!$C45)*(1+('Black Market End of Year'!DZ44-'Black Market End of Year'!DZ43)/'Black Market End of Year'!DZ43)-1,"Error")</f>
        <v>0.15961843297101463</v>
      </c>
      <c r="EA44" s="25">
        <f ca="1">IFERROR((1+'US Inflation'!$C45)*(1+('Black Market End of Year'!EA44-'Black Market End of Year'!EA43)/'Black Market End of Year'!EA43)-1,"Error")</f>
        <v>0.4499181860682564</v>
      </c>
      <c r="EB44" s="25">
        <f ca="1">IFERROR((1+'US Inflation'!$C45)*(1+('Black Market End of Year'!EB44-'Black Market End of Year'!EB43)/'Black Market End of Year'!EB43)-1,"Error")</f>
        <v>0.12197135023221994</v>
      </c>
      <c r="EC44" s="25">
        <f ca="1">IFERROR((1+'US Inflation'!$C45)*(1+('Black Market End of Year'!EC44-'Black Market End of Year'!EC43)/'Black Market End of Year'!EC43)-1,"Error")</f>
        <v>0.11995341614906829</v>
      </c>
      <c r="ED44" s="25">
        <f ca="1">IFERROR((1+'US Inflation'!$C45)*(1+('Black Market End of Year'!ED44-'Black Market End of Year'!ED43)/'Black Market End of Year'!ED43)-1,"Error")</f>
        <v>0.16981897138073565</v>
      </c>
      <c r="EE44" s="25">
        <f ca="1">IFERROR((1+'US Inflation'!$C45)*(1+('Black Market End of Year'!EE44-'Black Market End of Year'!EE43)/'Black Market End of Year'!EE43)-1,"Error")</f>
        <v>6.6622301094350966E-2</v>
      </c>
      <c r="EF44" s="25" t="str">
        <f ca="1">IFERROR((1+'US Inflation'!$C45)*(1+('Black Market End of Year'!EF44-'Black Market End of Year'!EF43)/'Black Market End of Year'!EF43)-1,"Error")</f>
        <v>Error</v>
      </c>
      <c r="EG44" s="25" t="str">
        <f ca="1">IFERROR((1+'US Inflation'!$C45)*(1+('Black Market End of Year'!EG44-'Black Market End of Year'!EG43)/'Black Market End of Year'!EG43)-1,"Error")</f>
        <v>Error</v>
      </c>
      <c r="EH44" s="25">
        <f ca="1">IFERROR((1+'US Inflation'!$C45)*(1+('Black Market End of Year'!EH44-'Black Market End of Year'!EH43)/'Black Market End of Year'!EH43)-1,"Error")</f>
        <v>7.2092159048680715E-2</v>
      </c>
      <c r="EI44" s="25">
        <f ca="1">IFERROR((1+'US Inflation'!$C45)*(1+('Black Market End of Year'!EI44-'Black Market End of Year'!EI43)/'Black Market End of Year'!EI43)-1,"Error")</f>
        <v>0.14177814938684508</v>
      </c>
      <c r="EJ44" s="25" t="str">
        <f ca="1">IFERROR((1+'US Inflation'!$C45)*(1+('Black Market End of Year'!EJ44-'Black Market End of Year'!EJ43)/'Black Market End of Year'!EJ43)-1,"Error")</f>
        <v>Error</v>
      </c>
      <c r="EK44" s="25">
        <f ca="1">IFERROR((1+'US Inflation'!$C45)*(1+('Black Market End of Year'!EK44-'Black Market End of Year'!EK43)/'Black Market End of Year'!EK43)-1,"Error")</f>
        <v>-3.7762576534623893E-2</v>
      </c>
      <c r="EL44" s="25" t="str">
        <f ca="1">IFERROR((1+'US Inflation'!$C45)*(1+('Black Market End of Year'!EL44-'Black Market End of Year'!EL43)/'Black Market End of Year'!EL43)-1,"Error")</f>
        <v>Error</v>
      </c>
      <c r="EM44" s="25" t="str">
        <f ca="1">IFERROR((1+'US Inflation'!$C45)*(1+('Black Market End of Year'!EM44-'Black Market End of Year'!EM43)/'Black Market End of Year'!EM43)-1,"Error")</f>
        <v>Error</v>
      </c>
      <c r="EN44" s="25" t="str">
        <f ca="1">IFERROR((1+'US Inflation'!$C45)*(1+('Black Market End of Year'!EN44-'Black Market End of Year'!EN43)/'Black Market End of Year'!EN43)-1,"Error")</f>
        <v>Error</v>
      </c>
      <c r="EO44" s="25">
        <f ca="1">IFERROR((1+'US Inflation'!$C45)*(1+('Black Market End of Year'!EO44-'Black Market End of Year'!EO43)/'Black Market End of Year'!EO43)-1,"Error")</f>
        <v>0.22821557971014506</v>
      </c>
      <c r="EP44" s="25" t="str">
        <f ca="1">IFERROR((1+'US Inflation'!$C45)*(1+('Black Market End of Year'!EP44-'Black Market End of Year'!EP43)/'Black Market End of Year'!EP43)-1,"Error")</f>
        <v>Error</v>
      </c>
      <c r="EQ44" s="25">
        <f ca="1">IFERROR((1+'US Inflation'!$C45)*(1+('Black Market End of Year'!EQ44-'Black Market End of Year'!EQ43)/'Black Market End of Year'!EQ43)-1,"Error")</f>
        <v>3.8857302118171733E-2</v>
      </c>
      <c r="ER44" s="25">
        <f ca="1">IFERROR((1+'US Inflation'!$C45)*(1+('Black Market End of Year'!ER44-'Black Market End of Year'!ER43)/'Black Market End of Year'!ER43)-1,"Error")</f>
        <v>8.9905885471898594E-2</v>
      </c>
      <c r="ES44" s="25">
        <f ca="1">IFERROR((1+'US Inflation'!$C45)*(1+('Black Market End of Year'!ES44-'Black Market End of Year'!ES43)/'Black Market End of Year'!ES43)-1,"Error")</f>
        <v>7.2092159048680715E-2</v>
      </c>
      <c r="ET44" s="25" t="str">
        <f ca="1">IFERROR((1+'US Inflation'!$C45)*(1+('Black Market End of Year'!ET44-'Black Market End of Year'!ET43)/'Black Market End of Year'!ET43)-1,"Error")</f>
        <v>Error</v>
      </c>
      <c r="EU44" s="25" t="str">
        <f ca="1">IFERROR((1+'US Inflation'!$C45)*(1+('Black Market End of Year'!EU44-'Black Market End of Year'!EU43)/'Black Market End of Year'!EU43)-1,"Error")</f>
        <v>Error</v>
      </c>
      <c r="EV44" s="25" t="str">
        <f ca="1">IFERROR((1+'US Inflation'!$C45)*(1+('Black Market End of Year'!EV44-'Black Market End of Year'!EV43)/'Black Market End of Year'!EV43)-1,"Error")</f>
        <v>Error</v>
      </c>
      <c r="EW44" s="25">
        <f ca="1">IFERROR((1+'US Inflation'!$C45)*(1+('Black Market End of Year'!EW44-'Black Market End of Year'!EW43)/'Black Market End of Year'!EW43)-1,"Error")</f>
        <v>0.71047430830039526</v>
      </c>
      <c r="EX44" s="25">
        <f ca="1">IFERROR((1+'US Inflation'!$C45)*(1+('Black Market End of Year'!EX44-'Black Market End of Year'!EX43)/'Black Market End of Year'!EX43)-1,"Error")</f>
        <v>0.14754647132955268</v>
      </c>
      <c r="EY44" s="25">
        <f ca="1">IFERROR((1+'US Inflation'!$C45)*(1+('Black Market End of Year'!EY44-'Black Market End of Year'!EY43)/'Black Market End of Year'!EY43)-1,"Error")</f>
        <v>1.51372630992197E-2</v>
      </c>
      <c r="EZ44" s="25" t="str">
        <f ca="1">IFERROR((1+'US Inflation'!$C45)*(1+('Black Market End of Year'!EZ44-'Black Market End of Year'!EZ43)/'Black Market End of Year'!EZ43)-1,"Error")</f>
        <v>Error</v>
      </c>
      <c r="FA44" s="25">
        <f ca="1">IFERROR((1+'US Inflation'!$C45)*(1+('Black Market End of Year'!FA44-'Black Market End of Year'!FA43)/'Black Market End of Year'!FA43)-1,"Error")</f>
        <v>0.11165746491833461</v>
      </c>
      <c r="FB44" s="25">
        <f ca="1">IFERROR((1+'US Inflation'!$C45)*(1+('Black Market End of Year'!FB44-'Black Market End of Year'!FB43)/'Black Market End of Year'!FB43)-1,"Error")</f>
        <v>247.25634057971016</v>
      </c>
      <c r="FC44" s="25">
        <f ca="1">IFERROR((1+'US Inflation'!$C45)*(1+('Black Market End of Year'!FC44-'Black Market End of Year'!FC43)/'Black Market End of Year'!FC43)-1,"Error")</f>
        <v>0.16981897138073565</v>
      </c>
      <c r="FD44" s="25">
        <f ca="1">IFERROR((1+'US Inflation'!$C45)*(1+('Black Market End of Year'!FD44-'Black Market End of Year'!FD43)/'Black Market End of Year'!FD43)-1,"Error")</f>
        <v>1.0905797101449277</v>
      </c>
      <c r="FE44" s="25" t="str">
        <f ca="1">IFERROR((1+'US Inflation'!$C45)*(1+('Black Market End of Year'!FE44-'Black Market End of Year'!FE43)/'Black Market End of Year'!FE43)-1,"Error")</f>
        <v>Error</v>
      </c>
      <c r="FF44" s="25" t="str">
        <f ca="1">IFERROR((1+'US Inflation'!$C45)*(1+('Black Market End of Year'!FF44-'Black Market End of Year'!FF43)/'Black Market End of Year'!FF43)-1,"Error")</f>
        <v>Error</v>
      </c>
      <c r="FG44" s="25" t="str">
        <f ca="1">IFERROR((1+'US Inflation'!$C45)*(1+('Black Market End of Year'!FG44-'Black Market End of Year'!FG43)/'Black Market End of Year'!FG43)-1,"Error")</f>
        <v>Error</v>
      </c>
      <c r="FH44" s="25">
        <f ca="1">IFERROR((1+'US Inflation'!$C45)*(1+('Black Market End of Year'!FH44-'Black Market End of Year'!FH43)/'Black Market End of Year'!FH43)-1,"Error")</f>
        <v>8.6442998972954488E-2</v>
      </c>
      <c r="FI44" s="25">
        <f ca="1">IFERROR((1+'US Inflation'!$C45)*(1+('Black Market End of Year'!FI44-'Black Market End of Year'!FI43)/'Black Market End of Year'!FI43)-1,"Error")</f>
        <v>2.4713283122218543E-2</v>
      </c>
      <c r="FJ44" s="25">
        <f ca="1">IFERROR((1+'US Inflation'!$C45)*(1+('Black Market End of Year'!FJ44-'Black Market End of Year'!FJ43)/'Black Market End of Year'!FJ43)-1,"Error")</f>
        <v>3.5190436182874985E-2</v>
      </c>
      <c r="FK44" s="25" t="str">
        <f ca="1">IFERROR((1+'US Inflation'!$C45)*(1+('Black Market End of Year'!FK44-'Black Market End of Year'!FK43)/'Black Market End of Year'!FK43)-1,"Error")</f>
        <v>Error</v>
      </c>
      <c r="FL44" s="25" t="str">
        <f ca="1">IFERROR((1+'US Inflation'!$C45)*(1+('Black Market End of Year'!FL44-'Black Market End of Year'!FL43)/'Black Market End of Year'!FL43)-1,"Error")</f>
        <v>Error</v>
      </c>
      <c r="FM44" s="25">
        <f ca="1">IFERROR((1+'US Inflation'!$C45)*(1+('Black Market End of Year'!FM44-'Black Market End of Year'!FM43)/'Black Market End of Year'!FM43)-1,"Error")</f>
        <v>4.5289855072463858E-2</v>
      </c>
      <c r="FN44" s="25">
        <f ca="1">IFERROR((1+'US Inflation'!$C45)*(1+('Black Market End of Year'!FN44-'Black Market End of Year'!FN43)/'Black Market End of Year'!FN43)-1,"Error")</f>
        <v>0.1760686938259044</v>
      </c>
      <c r="FO44" s="25">
        <f ca="1">IFERROR((1+'US Inflation'!$C45)*(1+('Black Market End of Year'!FO44-'Black Market End of Year'!FO43)/'Black Market End of Year'!FO43)-1,"Error")</f>
        <v>13.215942028985507</v>
      </c>
      <c r="FP44" s="25">
        <f ca="1">IFERROR((1+'US Inflation'!$C45)*(1+('Black Market End of Year'!FP44-'Black Market End of Year'!FP43)/'Black Market End of Year'!FP43)-1,"Error")</f>
        <v>2.2061191626409071E-2</v>
      </c>
      <c r="FQ44" s="25" t="str">
        <f ca="1">IFERROR((1+'US Inflation'!$C45)*(1+('Black Market End of Year'!FQ44-'Black Market End of Year'!FQ43)/'Black Market End of Year'!FQ43)-1,"Error")</f>
        <v>Error</v>
      </c>
      <c r="FR44" s="25">
        <f ca="1">IFERROR((1+'US Inflation'!$C45)*(1+('Black Market End of Year'!FR44-'Black Market End of Year'!FR43)/'Black Market End of Year'!FR43)-1,"Error")</f>
        <v>1.5730211817168342</v>
      </c>
      <c r="FS44" s="25">
        <f ca="1">IFERROR((1+'US Inflation'!$C45)*(1+('Black Market End of Year'!FS44-'Black Market End of Year'!FS43)/'Black Market End of Year'!FS43)-1,"Error")</f>
        <v>0.14220414627123534</v>
      </c>
      <c r="FT44" s="25" t="str">
        <f ca="1">IFERROR((1+'US Inflation'!$C45)*(1+('Black Market End of Year'!FT44-'Black Market End of Year'!FT43)/'Black Market End of Year'!FT43)-1,"Error")</f>
        <v>Error</v>
      </c>
      <c r="FU44" s="25">
        <f ca="1">IFERROR((1+'US Inflation'!$C45)*(1+('Black Market End of Year'!FU44-'Black Market End of Year'!FU43)/'Black Market End of Year'!FU43)-1,"Error")</f>
        <v>5.9264318375571667E-2</v>
      </c>
      <c r="FV44" s="25" t="str">
        <f ca="1">IFERROR((1+'US Inflation'!$C45)*(1+('Black Market End of Year'!FV44-'Black Market End of Year'!FV43)/'Black Market End of Year'!FV43)-1,"Error")</f>
        <v>Error</v>
      </c>
      <c r="FW44" s="25">
        <f ca="1">IFERROR((1+'US Inflation'!$C45)*(1+('Black Market End of Year'!FW44-'Black Market End of Year'!FW43)/'Black Market End of Year'!FW43)-1,"Error")</f>
        <v>0.47661763913582256</v>
      </c>
      <c r="FX44" s="25">
        <f ca="1">IFERROR((1+'US Inflation'!$C45)*(1+('Black Market End of Year'!FX44-'Black Market End of Year'!FX43)/'Black Market End of Year'!FX43)-1,"Error")</f>
        <v>0.41651428958418024</v>
      </c>
      <c r="FY44" s="25">
        <f ca="1">IFERROR((1+'US Inflation'!$C45)*(1+('Black Market End of Year'!FY44-'Black Market End of Year'!FY43)/'Black Market End of Year'!FY43)-1,"Error")</f>
        <v>0.1646683621977314</v>
      </c>
      <c r="FZ44" s="25" t="str">
        <f ca="1">IFERROR((1+'US Inflation'!$C45)*(1+('Black Market End of Year'!FZ44-'Black Market End of Year'!FZ43)/'Black Market End of Year'!FZ43)-1,"Error")</f>
        <v>Error</v>
      </c>
      <c r="GA44" s="25">
        <f ca="1">IFERROR((1+'US Inflation'!$C45)*(1+('Black Market End of Year'!GA44-'Black Market End of Year'!GA43)/'Black Market End of Year'!GA43)-1,"Error")</f>
        <v>3.8857302118171733E-2</v>
      </c>
      <c r="GB44" s="25">
        <f ca="1">IFERROR((1+'US Inflation'!$C45)*(1+('Black Market End of Year'!GB44-'Black Market End of Year'!GB43)/'Black Market End of Year'!GB43)-1,"Error")</f>
        <v>3.8857302118171733E-2</v>
      </c>
      <c r="GC44" s="25" t="str">
        <f ca="1">IFERROR((1+'US Inflation'!$C45)*(1+('Black Market End of Year'!GC44-'Black Market End of Year'!GC43)/'Black Market End of Year'!GC43)-1,"Error")</f>
        <v>Error</v>
      </c>
      <c r="GD44" s="25">
        <f ca="1">IFERROR((1+'US Inflation'!$C45)*(1+('Black Market End of Year'!GD44-'Black Market End of Year'!GD43)/'Black Market End of Year'!GD43)-1,"Error")</f>
        <v>3.8857302118171733E-2</v>
      </c>
      <c r="GE44" s="25">
        <f ca="1">IFERROR((1+'US Inflation'!$C45)*(1+('Black Market End of Year'!GE44-'Black Market End of Year'!GE43)/'Black Market End of Year'!GE43)-1,"Error")</f>
        <v>-8.3147528799701886E-3</v>
      </c>
      <c r="GF44" s="25" t="str">
        <f ca="1">IFERROR((1+'US Inflation'!$C45)*(1+('Black Market End of Year'!GF44-'Black Market End of Year'!GF43)/'Black Market End of Year'!GF43)-1,"Error")</f>
        <v>Error</v>
      </c>
      <c r="GG44" s="25">
        <f ca="1">IFERROR((1+'US Inflation'!$C45)*(1+('Black Market End of Year'!GG44-'Black Market End of Year'!GG43)/'Black Market End of Year'!GG43)-1,"Error")</f>
        <v>0.10030511060259339</v>
      </c>
      <c r="GH44" s="25">
        <f ca="1">IFERROR((1+'US Inflation'!$C45)*(1+('Black Market End of Year'!GH44-'Black Market End of Year'!GH43)/'Black Market End of Year'!GH43)-1,"Error")</f>
        <v>4.5289855072463858E-2</v>
      </c>
      <c r="GI44" s="25">
        <f ca="1">IFERROR((1+'US Inflation'!$C45)*(1+('Black Market End of Year'!GI44-'Black Market End of Year'!GI43)/'Black Market End of Year'!GI43)-1,"Error")</f>
        <v>0.16981897138073565</v>
      </c>
      <c r="GJ44" s="25">
        <f ca="1">IFERROR((1+'US Inflation'!$C45)*(1+('Black Market End of Year'!GJ44-'Black Market End of Year'!GJ43)/'Black Market End of Year'!GJ43)-1,"Error")</f>
        <v>3.6204841419869771</v>
      </c>
      <c r="GK44" s="25" t="str">
        <f ca="1">IFERROR((1+'US Inflation'!$C45)*(1+('Black Market End of Year'!GK44-'Black Market End of Year'!GK43)/'Black Market End of Year'!GK43)-1,"Error")</f>
        <v>Error</v>
      </c>
      <c r="GL44" s="25">
        <f ca="1">IFERROR((1+'US Inflation'!$C45)*(1+('Black Market End of Year'!GL44-'Black Market End of Year'!GL43)/'Black Market End of Year'!GL43)-1,"Error")</f>
        <v>11.29752770673487</v>
      </c>
      <c r="GM44" s="25">
        <f ca="1">IFERROR((1+'US Inflation'!$C45)*(1+('Black Market End of Year'!GM44-'Black Market End of Year'!GM43)/'Black Market End of Year'!GM43)-1,"Error")</f>
        <v>-9.7254004576657893E-3</v>
      </c>
      <c r="GN44" s="25" t="str">
        <f ca="1">IFERROR((1+'US Inflation'!$C45)*(1+('Black Market End of Year'!GN44-'Black Market End of Year'!GN43)/'Black Market End of Year'!GN43)-1,"Error")</f>
        <v>Error</v>
      </c>
      <c r="GO44" s="25" t="str">
        <f ca="1">IFERROR((1+'US Inflation'!$C45)*(1+('Black Market End of Year'!GO44-'Black Market End of Year'!GO43)/'Black Market End of Year'!GO43)-1,"Error")</f>
        <v>Error</v>
      </c>
      <c r="GP44" s="25">
        <f ca="1">IFERROR((1+'US Inflation'!$C45)*(1+('Black Market End of Year'!GP44-'Black Market End of Year'!GP43)/'Black Market End of Year'!GP43)-1,"Error")</f>
        <v>0.20789049919484714</v>
      </c>
      <c r="GQ44" s="25">
        <f ca="1">IFERROR((1+'US Inflation'!$C45)*(1+('Black Market End of Year'!GQ44-'Black Market End of Year'!GQ43)/'Black Market End of Year'!GQ43)-1,"Error")</f>
        <v>1.3455284552845534</v>
      </c>
      <c r="GR44" s="25" t="str">
        <f ca="1">IFERROR((1+'US Inflation'!$C45)*(1+('Black Market End of Year'!GR44-'Black Market End of Year'!GR43)/'Black Market End of Year'!GR43)-1,"Error")</f>
        <v>Error</v>
      </c>
      <c r="GS44" s="25">
        <f ca="1">IFERROR((1+'US Inflation'!$C45)*(1+('Black Market End of Year'!GS44-'Black Market End of Year'!GS43)/'Black Market End of Year'!GS43)-1,"Error")</f>
        <v>0.14981884057971007</v>
      </c>
      <c r="GT44" s="25">
        <f ca="1">IFERROR((1+'US Inflation'!$C45)*(1+('Black Market End of Year'!GT44-'Black Market End of Year'!GT43)/'Black Market End of Year'!GT43)-1,"Error")</f>
        <v>5.4379332073093867E-2</v>
      </c>
      <c r="GU44" s="25">
        <f ca="1">IFERROR((1+'US Inflation'!$C45)*(1+('Black Market End of Year'!GU44-'Black Market End of Year'!GU43)/'Black Market End of Year'!GU43)-1,"Error")</f>
        <v>0.49327122153209135</v>
      </c>
      <c r="GV44" s="25">
        <f ca="1">IFERROR((1+'US Inflation'!$C45)*(1+('Black Market End of Year'!GV44-'Black Market End of Year'!GV43)/'Black Market End of Year'!GV43)-1,"Error")</f>
        <v>1.0905797101449277</v>
      </c>
      <c r="GW44" s="25">
        <f ca="1">IFERROR((1+'US Inflation'!$C45)*(1+('Black Market End of Year'!GW44-'Black Market End of Year'!GW43)/'Black Market End of Year'!GW43)-1,"Error")</f>
        <v>-3.4152173913043371E-2</v>
      </c>
      <c r="GX44" s="25" t="str">
        <f ca="1">IFERROR((1+'US Inflation'!$C45)*(1+('Black Market End of Year'!GX44-'Black Market End of Year'!GX43)/'Black Market End of Year'!GX43)-1,"Error")</f>
        <v>Error</v>
      </c>
      <c r="GY44" s="25">
        <f ca="1">IFERROR((1+'US Inflation'!$C45)*(1+('Black Market End of Year'!GY44-'Black Market End of Year'!GY43)/'Black Market End of Year'!GY43)-1,"Error")</f>
        <v>0.27757648953301128</v>
      </c>
      <c r="GZ44" s="25">
        <f ca="1">IFERROR((1+'US Inflation'!$C45)*(1+('Black Market End of Year'!GZ44-'Black Market End of Year'!GZ43)/'Black Market End of Year'!GZ43)-1,"Error")</f>
        <v>8.2182438192668572E-2</v>
      </c>
      <c r="HA44" s="25">
        <f ca="1">IFERROR((1+'US Inflation'!$C45)*(1+('Black Market End of Year'!HA44-'Black Market End of Year'!HA43)/'Black Market End of Year'!HA43)-1,"Error")</f>
        <v>0.17691894793344054</v>
      </c>
      <c r="HB44" s="25">
        <f ca="1">IFERROR((1+'US Inflation'!$C45)*(1+('Black Market End of Year'!HB44-'Black Market End of Year'!HB43)/'Black Market End of Year'!HB43)-1,"Error")</f>
        <v>0.18466183574879236</v>
      </c>
      <c r="HC44" s="25">
        <f ca="1">IFERROR((1+'US Inflation'!$C45)*(1+('Black Market End of Year'!HC44-'Black Market End of Year'!HC43)/'Black Market End of Year'!HC43)-1,"Error")</f>
        <v>4.3521175114642263E-2</v>
      </c>
      <c r="HD44" s="25" t="str">
        <f ca="1">IFERROR((1+'US Inflation'!$C45)*(1+('Black Market End of Year'!HD44-'Black Market End of Year'!HD43)/'Black Market End of Year'!HD43)-1,"Error")</f>
        <v>Error</v>
      </c>
      <c r="HE44" s="25">
        <f ca="1">IFERROR((1+'US Inflation'!$C45)*(1+('Black Market End of Year'!HE44-'Black Market End of Year'!HE43)/'Black Market End of Year'!HE43)-1,"Error")</f>
        <v>0.30661231884057982</v>
      </c>
      <c r="HF44" s="25">
        <f ca="1">IFERROR((1+'US Inflation'!$C45)*(1+('Black Market End of Year'!HF44-'Black Market End of Year'!HF43)/'Black Market End of Year'!HF43)-1,"Error")</f>
        <v>2.9146382407252203E-2</v>
      </c>
      <c r="HG44" s="25" t="str">
        <f ca="1">IFERROR((1+'US Inflation'!$C45)*(1+('Black Market End of Year'!HG44-'Black Market End of Year'!HG43)/'Black Market End of Year'!HG43)-1,"Error")</f>
        <v>Error</v>
      </c>
      <c r="HH44" s="25">
        <f ca="1">IFERROR((1+'US Inflation'!$C45)*(1+('Black Market End of Year'!HH44-'Black Market End of Year'!HH43)/'Black Market End of Year'!HH43)-1,"Error")</f>
        <v>0.16981897138073565</v>
      </c>
      <c r="HI44" s="25" t="str">
        <f ca="1">IFERROR((1+'US Inflation'!$C45)*(1+('Black Market End of Year'!HI44-'Black Market End of Year'!HI43)/'Black Market End of Year'!HI43)-1,"Error")</f>
        <v>Error</v>
      </c>
      <c r="HJ44" s="25">
        <f ca="1">IFERROR((1+'US Inflation'!$C45)*(1+('Black Market End of Year'!HJ44-'Black Market End of Year'!HJ43)/'Black Market End of Year'!HJ43)-1,"Error")</f>
        <v>0.31136363636363629</v>
      </c>
      <c r="HK44" s="25" t="str">
        <f ca="1">IFERROR((1+'US Inflation'!$C45)*(1+('Black Market End of Year'!HK44-'Black Market End of Year'!HK43)/'Black Market End of Year'!HK43)-1,"Error")</f>
        <v>Error</v>
      </c>
      <c r="HL44" s="25">
        <f ca="1">IFERROR((1+'US Inflation'!$C45)*(1+('Black Market End of Year'!HL44-'Black Market End of Year'!HL43)/'Black Market End of Year'!HL43)-1,"Error")</f>
        <v>0.39859782608695671</v>
      </c>
      <c r="HM44" s="25">
        <f ca="1">IFERROR((1+'US Inflation'!$C45)*(1+('Black Market End of Year'!HM44-'Black Market End of Year'!HM43)/'Black Market End of Year'!HM43)-1,"Error")</f>
        <v>0.33638323243441581</v>
      </c>
      <c r="HN44" s="25">
        <f ca="1">IFERROR((1+'US Inflation'!$C45)*(1+('Black Market End of Year'!HN44-'Black Market End of Year'!HN43)/'Black Market End of Year'!HN43)-1,"Error")</f>
        <v>0.88152173913043508</v>
      </c>
      <c r="HO44" s="25" t="str">
        <f ca="1">IFERROR((1+'US Inflation'!$C45)*(1+('Black Market End of Year'!HO44-'Black Market End of Year'!HO43)/'Black Market End of Year'!HO43)-1,"Error")</f>
        <v>Error</v>
      </c>
      <c r="HP44" s="25" t="str">
        <f ca="1">IFERROR((1+'US Inflation'!$C45)*(1+('Black Market End of Year'!HP44-'Black Market End of Year'!HP43)/'Black Market End of Year'!HP43)-1,"Error")</f>
        <v>Error</v>
      </c>
      <c r="HQ44" s="25" t="str">
        <f ca="1">IFERROR((1+'US Inflation'!$C45)*(1+('Black Market End of Year'!HQ44-'Black Market End of Year'!HQ43)/'Black Market End of Year'!HQ43)-1,"Error")</f>
        <v>Error</v>
      </c>
      <c r="HR44" s="25">
        <f ca="1">IFERROR((1+'US Inflation'!$C45)*(1+('Black Market End of Year'!HR44-'Black Market End of Year'!HR43)/'Black Market End of Year'!HR43)-1,"Error")</f>
        <v>1.1446464267866072</v>
      </c>
      <c r="HS44" s="25" t="str">
        <f ca="1">IFERROR((1+'US Inflation'!$C45)*(1+('Black Market End of Year'!HS44-'Black Market End of Year'!HS43)/'Black Market End of Year'!HS43)-1,"Error")</f>
        <v>Error</v>
      </c>
      <c r="HT44" s="25">
        <f ca="1">IFERROR((1+'US Inflation'!$C45)*(1+('Black Market End of Year'!HT44-'Black Market End of Year'!HT43)/'Black Market End of Year'!HT43)-1,"Error")</f>
        <v>7.6033674339300861E-2</v>
      </c>
      <c r="HU44" s="25">
        <f ca="1">IFERROR((1+'US Inflation'!$C45)*(1+('Black Market End of Year'!HU44-'Black Market End of Year'!HU43)/'Black Market End of Year'!HU43)-1,"Error")</f>
        <v>5.6904186795491363E-2</v>
      </c>
      <c r="HV44" s="25">
        <f ca="1">IFERROR((1+'US Inflation'!$C45)*(1+('Black Market End of Year'!HV44-'Black Market End of Year'!HV43)/'Black Market End of Year'!HV43)-1,"Error")</f>
        <v>4.5289855072463858E-2</v>
      </c>
      <c r="HW44" s="25">
        <f ca="1">IFERROR((1+'US Inflation'!$C45)*(1+('Black Market End of Year'!HW44-'Black Market End of Year'!HW43)/'Black Market End of Year'!HW43)-1,"Error")</f>
        <v>0.63326539855072483</v>
      </c>
      <c r="HX44" s="25" t="str">
        <f ca="1">IFERROR((1+'US Inflation'!$C45)*(1+('Black Market End of Year'!HX44-'Black Market End of Year'!HX43)/'Black Market End of Year'!HX43)-1,"Error")</f>
        <v>Error</v>
      </c>
      <c r="HY44" s="25">
        <f ca="1">IFERROR((1+'US Inflation'!$C45)*(1+('Black Market End of Year'!HY44-'Black Market End of Year'!HY43)/'Black Market End of Year'!HY43)-1,"Error")</f>
        <v>0.25932539682539679</v>
      </c>
      <c r="HZ44" s="25" t="str">
        <f ca="1">IFERROR((1+'US Inflation'!$C45)*(1+('Black Market End of Year'!HZ44-'Black Market End of Year'!HZ43)/'Black Market End of Year'!HZ43)-1,"Error")</f>
        <v>Error</v>
      </c>
      <c r="IA44" s="25">
        <f ca="1">IFERROR((1+'US Inflation'!$C45)*(1+('Black Market End of Year'!IA44-'Black Market End of Year'!IA43)/'Black Market End of Year'!IA43)-1,"Error")</f>
        <v>0.20279928528886249</v>
      </c>
      <c r="IB44" s="25">
        <f ca="1">IFERROR((1+'US Inflation'!$C45)*(1+('Black Market End of Year'!IB44-'Black Market End of Year'!IB43)/'Black Market End of Year'!IB43)-1,"Error")</f>
        <v>11.185093167701863</v>
      </c>
      <c r="IC44" s="25" t="str">
        <f ca="1">IFERROR((1+'US Inflation'!$C45)*(1+('Black Market End of Year'!IC44-'Black Market End of Year'!IC43)/'Black Market End of Year'!IC43)-1,"Error")</f>
        <v>Error</v>
      </c>
      <c r="ID44" s="25" t="str">
        <f ca="1">IFERROR((1+'US Inflation'!$C45)*(1+('Black Market End of Year'!ID44-'Black Market End of Year'!ID43)/'Black Market End of Year'!ID43)-1,"Error")</f>
        <v>Error</v>
      </c>
      <c r="IE44" s="25" t="str">
        <f ca="1">IFERROR((1+'US Inflation'!$C45)*(1+('Black Market End of Year'!IE44-'Black Market End of Year'!IE43)/'Black Market End of Year'!IE43)-1,"Error")</f>
        <v>Error</v>
      </c>
      <c r="IF44" s="25">
        <f ca="1">IFERROR((1+'US Inflation'!$C45)*(1+('Black Market End of Year'!IF44-'Black Market End of Year'!IF43)/'Black Market End of Year'!IF43)-1,"Error")</f>
        <v>0.114975845410628</v>
      </c>
      <c r="IG44" s="25">
        <f ca="1">IFERROR((1+'US Inflation'!$C45)*(1+('Black Market End of Year'!IG44-'Black Market End of Year'!IG43)/'Black Market End of Year'!IG43)-1,"Error")</f>
        <v>6.3170289855072479</v>
      </c>
      <c r="IH44" s="25">
        <f ca="1">IFERROR((1+'US Inflation'!$C45)*(1+('Black Market End of Year'!IH44-'Black Market End of Year'!IH43)/'Black Market End of Year'!IH43)-1,"Error")</f>
        <v>0.19461697722567295</v>
      </c>
    </row>
    <row r="45" spans="1:242" x14ac:dyDescent="0.25">
      <c r="A45" t="str">
        <f t="shared" ca="1" si="4"/>
        <v>1989</v>
      </c>
      <c r="B45" s="25">
        <f ca="1">IFERROR((1+'US Inflation'!$C46)*(1+('Black Market End of Year'!B45-'Black Market End of Year'!B44)/'Black Market End of Year'!B44)-1,"Error")</f>
        <v>0.505079782465786</v>
      </c>
      <c r="C45" s="25">
        <f ca="1">IFERROR((1+'US Inflation'!$C46)*(1+('Black Market End of Year'!C45-'Black Market End of Year'!C44)/'Black Market End of Year'!C44)-1,"Error")</f>
        <v>1.0883882149046791</v>
      </c>
      <c r="D45" s="25">
        <f ca="1">IFERROR((1+'US Inflation'!$C46)*(1+('Black Market End of Year'!D45-'Black Market End of Year'!D44)/'Black Market End of Year'!D44)-1,"Error")</f>
        <v>0.10588280832488395</v>
      </c>
      <c r="E45" s="25">
        <f>IFERROR((1+'US Inflation'!$C46)*(1+('Black Market End of Year'!E45-'Black Market End of Year'!E44)/'Black Market End of Year'!E44)-1,"Error")</f>
        <v>4.4194107452339537E-2</v>
      </c>
      <c r="F45" s="25" t="str">
        <f ca="1">IFERROR((1+'US Inflation'!$C46)*(1+('Black Market End of Year'!F45-'Black Market End of Year'!F44)/'Black Market End of Year'!F44)-1,"Error")</f>
        <v>Error</v>
      </c>
      <c r="G45" s="25">
        <f ca="1">IFERROR((1+'US Inflation'!$C46)*(1+('Black Market End of Year'!G45-'Black Market End of Year'!G44)/'Black Market End of Year'!G44)-1,"Error")</f>
        <v>1.8619139069742108E-3</v>
      </c>
      <c r="H45" s="25">
        <f ca="1">IFERROR((1+'US Inflation'!$C46)*(1+('Black Market End of Year'!H45-'Black Market End of Year'!H44)/'Black Market End of Year'!H44)-1,"Error")</f>
        <v>-3.0160271716093257E-2</v>
      </c>
      <c r="I45" s="25">
        <f ca="1">IFERROR((1+'US Inflation'!$C46)*(1+('Black Market End of Year'!I45-'Black Market End of Year'!I44)/'Black Market End of Year'!I44)-1,"Error")</f>
        <v>-3.0160271716093257E-2</v>
      </c>
      <c r="J45" s="25">
        <f ca="1">IFERROR((1+'US Inflation'!$C46)*(1+('Black Market End of Year'!J45-'Black Market End of Year'!J44)/'Black Market End of Year'!J44)-1,"Error")</f>
        <v>189.56542461005196</v>
      </c>
      <c r="K45" s="25" t="str">
        <f ca="1">IFERROR((1+'US Inflation'!$C46)*(1+('Black Market End of Year'!K45-'Black Market End of Year'!K44)/'Black Market End of Year'!K44)-1,"Error")</f>
        <v>Error</v>
      </c>
      <c r="L45" s="25">
        <f ca="1">IFERROR((1+'US Inflation'!$C46)*(1+('Black Market End of Year'!L45-'Black Market End of Year'!L44)/'Black Market End of Year'!L44)-1,"Error")</f>
        <v>2.8838311754510793E-2</v>
      </c>
      <c r="M45" s="25">
        <f ca="1">IFERROR((1+'US Inflation'!$C46)*(1+('Black Market End of Year'!M45-'Black Market End of Year'!M44)/'Black Market End of Year'!M44)-1,"Error")</f>
        <v>0.11028234210122156</v>
      </c>
      <c r="N45" s="25">
        <f ca="1">IFERROR((1+'US Inflation'!$C46)*(1+('Black Market End of Year'!N45-'Black Market End of Year'!N44)/'Black Market End of Year'!N44)-1,"Error")</f>
        <v>1.1045088168138317E-2</v>
      </c>
      <c r="O45" s="25" t="str">
        <f ca="1">IFERROR((1+'US Inflation'!$C46)*(1+('Black Market End of Year'!O45-'Black Market End of Year'!O44)/'Black Market End of Year'!O44)-1,"Error")</f>
        <v>Error</v>
      </c>
      <c r="P45" s="25">
        <f ca="1">IFERROR((1+'US Inflation'!$C46)*(1+('Black Market End of Year'!P45-'Black Market End of Year'!P44)/'Black Market End of Year'!P44)-1,"Error")</f>
        <v>7.216359247338433E-2</v>
      </c>
      <c r="Q45" s="25">
        <f ca="1">IFERROR((1+'US Inflation'!$C46)*(1+('Black Market End of Year'!Q45-'Black Market End of Year'!Q44)/'Black Market End of Year'!Q44)-1,"Error")</f>
        <v>3.2237686374640973E-2</v>
      </c>
      <c r="R45" s="25">
        <f ca="1">IFERROR((1+'US Inflation'!$C46)*(1+('Black Market End of Year'!R45-'Black Market End of Year'!R44)/'Black Market End of Year'!R44)-1,"Error")</f>
        <v>-0.12983824378971698</v>
      </c>
      <c r="S45" s="25">
        <f ca="1">IFERROR((1+'US Inflation'!$C46)*(1+('Black Market End of Year'!S45-'Black Market End of Year'!S44)/'Black Market End of Year'!S44)-1,"Error")</f>
        <v>3.0749548128918613E-2</v>
      </c>
      <c r="T45" s="25" t="str">
        <f ca="1">IFERROR((1+'US Inflation'!$C46)*(1+('Black Market End of Year'!T45-'Black Market End of Year'!T44)/'Black Market End of Year'!T44)-1,"Error")</f>
        <v>Error</v>
      </c>
      <c r="U45" s="25">
        <f ca="1">IFERROR((1+'US Inflation'!$C46)*(1+('Black Market End of Year'!U45-'Black Market End of Year'!U44)/'Black Market End of Year'!U44)-1,"Error")</f>
        <v>4.0327956272494525E-3</v>
      </c>
      <c r="V45" s="25">
        <f ca="1">IFERROR((1+'US Inflation'!$C46)*(1+('Black Market End of Year'!V45-'Black Market End of Year'!V44)/'Black Market End of Year'!V44)-1,"Error")</f>
        <v>3.1663778162911438E-2</v>
      </c>
      <c r="W45" s="25">
        <f ca="1">IFERROR((1+'US Inflation'!$C46)*(1+('Black Market End of Year'!W45-'Black Market End of Year'!W44)/'Black Market End of Year'!W44)-1,"Error")</f>
        <v>2.7352267009559839E-2</v>
      </c>
      <c r="X45" s="25">
        <f ca="1">IFERROR((1+'US Inflation'!$C46)*(1+('Black Market End of Year'!X45-'Black Market End of Year'!X44)/'Black Market End of Year'!X44)-1,"Error")</f>
        <v>-1</v>
      </c>
      <c r="Y45" s="25">
        <f ca="1">IFERROR((1+'US Inflation'!$C46)*(1+('Black Market End of Year'!Y45-'Black Market End of Year'!Y44)/'Black Market End of Year'!Y44)-1,"Error")</f>
        <v>0.16704047303496772</v>
      </c>
      <c r="Z45" s="25">
        <f ca="1">IFERROR((1+'US Inflation'!$C46)*(1+('Black Market End of Year'!Z45-'Black Market End of Year'!Z44)/'Black Market End of Year'!Z44)-1,"Error")</f>
        <v>0.18210653673849753</v>
      </c>
      <c r="AA45" s="25" t="str">
        <f ca="1">IFERROR((1+'US Inflation'!$C46)*(1+('Black Market End of Year'!AA45-'Black Market End of Year'!AA44)/'Black Market End of Year'!AA44)-1,"Error")</f>
        <v>Error</v>
      </c>
      <c r="AB45" s="25">
        <f ca="1">IFERROR((1+'US Inflation'!$C46)*(1+('Black Market End of Year'!AB45-'Black Market End of Year'!AB44)/'Black Market End of Year'!AB44)-1,"Error")</f>
        <v>-8.3666395501008184E-2</v>
      </c>
      <c r="AC45" s="25">
        <f ca="1">IFERROR((1+'US Inflation'!$C46)*(1+('Black Market End of Year'!AC45-'Black Market End of Year'!AC44)/'Black Market End of Year'!AC44)-1,"Error")</f>
        <v>25.97501444251877</v>
      </c>
      <c r="AD45" s="25" t="str">
        <f ca="1">IFERROR((1+'US Inflation'!$C46)*(1+('Black Market End of Year'!AD45-'Black Market End of Year'!AD44)/'Black Market End of Year'!AD44)-1,"Error")</f>
        <v>Error</v>
      </c>
      <c r="AE45" s="25" t="str">
        <f ca="1">IFERROR((1+'US Inflation'!$C46)*(1+('Black Market End of Year'!AE45-'Black Market End of Year'!AE44)/'Black Market End of Year'!AE44)-1,"Error")</f>
        <v>Error</v>
      </c>
      <c r="AF45" s="25">
        <f ca="1">IFERROR((1+'US Inflation'!$C46)*(1+('Black Market End of Year'!AF45-'Black Market End of Year'!AF44)/'Black Market End of Year'!AF44)-1,"Error")</f>
        <v>-1</v>
      </c>
      <c r="AG45" s="25">
        <f ca="1">IFERROR((1+'US Inflation'!$C46)*(1+('Black Market End of Year'!AG45-'Black Market End of Year'!AG44)/'Black Market End of Year'!AG44)-1,"Error")</f>
        <v>1.0080655912544993</v>
      </c>
      <c r="AH45" s="25">
        <f ca="1">IFERROR((1+'US Inflation'!$C46)*(1+('Black Market End of Year'!AH45-'Black Market End of Year'!AH44)/'Black Market End of Year'!AH44)-1,"Error")</f>
        <v>2.7352267009559839E-2</v>
      </c>
      <c r="AI45" s="25">
        <f ca="1">IFERROR((1+'US Inflation'!$C46)*(1+('Black Market End of Year'!AI45-'Black Market End of Year'!AI44)/'Black Market End of Year'!AI44)-1,"Error")</f>
        <v>0.13861591504111503</v>
      </c>
      <c r="AJ45" s="25">
        <f ca="1">IFERROR((1+'US Inflation'!$C46)*(1+('Black Market End of Year'!AJ45-'Black Market End of Year'!AJ44)/'Black Market End of Year'!AJ44)-1,"Error")</f>
        <v>0.75056070955245158</v>
      </c>
      <c r="AK45" s="25">
        <f ca="1">IFERROR((1+'US Inflation'!$C46)*(1+('Black Market End of Year'!AK45-'Black Market End of Year'!AK44)/'Black Market End of Year'!AK44)-1,"Error")</f>
        <v>2.7352267009559839E-2</v>
      </c>
      <c r="AL45" s="25">
        <f ca="1">IFERROR((1+'US Inflation'!$C46)*(1+('Black Market End of Year'!AL45-'Black Market End of Year'!AL44)/'Black Market End of Year'!AL44)-1,"Error")</f>
        <v>1.8304997350215402E-2</v>
      </c>
      <c r="AM45" s="25">
        <f ca="1">IFERROR((1+'US Inflation'!$C46)*(1+('Black Market End of Year'!AM45-'Black Market End of Year'!AM44)/'Black Market End of Year'!AM44)-1,"Error")</f>
        <v>-0.29143971280019809</v>
      </c>
      <c r="AN45" s="25">
        <f ca="1">IFERROR((1+'US Inflation'!$C46)*(1+('Black Market End of Year'!AN45-'Black Market End of Year'!AN44)/'Black Market End of Year'!AN44)-1,"Error")</f>
        <v>-1</v>
      </c>
      <c r="AO45" s="25">
        <f ca="1">IFERROR((1+'US Inflation'!$C46)*(1+('Black Market End of Year'!AO45-'Black Market End of Year'!AO44)/'Black Market End of Year'!AO44)-1,"Error")</f>
        <v>2.7352267009559839E-2</v>
      </c>
      <c r="AP45" s="25">
        <f ca="1">IFERROR((1+'US Inflation'!$C46)*(1+('Black Market End of Year'!AP45-'Black Market End of Year'!AP44)/'Black Market End of Year'!AP44)-1,"Error")</f>
        <v>2.7352267009559839E-2</v>
      </c>
      <c r="AQ45" s="25">
        <f ca="1">IFERROR((1+'US Inflation'!$C46)*(1+('Black Market End of Year'!AQ45-'Black Market End of Year'!AQ44)/'Black Market End of Year'!AQ44)-1,"Error")</f>
        <v>0.15840283795493915</v>
      </c>
      <c r="AR45" s="25">
        <f ca="1">IFERROR((1+'US Inflation'!$C46)*(1+('Black Market End of Year'!AR45-'Black Market End of Year'!AR44)/'Black Market End of Year'!AR44)-1,"Error")</f>
        <v>0.56629116117850931</v>
      </c>
      <c r="AS45" s="25" t="str">
        <f ca="1">IFERROR((1+'US Inflation'!$C46)*(1+('Black Market End of Year'!AS45-'Black Market End of Year'!AS44)/'Black Market End of Year'!AS44)-1,"Error")</f>
        <v>Error</v>
      </c>
      <c r="AT45" s="25" t="str">
        <f ca="1">IFERROR((1+'US Inflation'!$C46)*(1+('Black Market End of Year'!AT45-'Black Market End of Year'!AT44)/'Black Market End of Year'!AT44)-1,"Error")</f>
        <v>Error</v>
      </c>
      <c r="AU45" s="25">
        <f ca="1">IFERROR((1+'US Inflation'!$C46)*(1+('Black Market End of Year'!AU45-'Black Market End of Year'!AU44)/'Black Market End of Year'!AU44)-1,"Error")</f>
        <v>0.34253528101015074</v>
      </c>
      <c r="AV45" s="25">
        <f ca="1">IFERROR((1+'US Inflation'!$C46)*(1+('Black Market End of Year'!AV45-'Black Market End of Year'!AV44)/'Black Market End of Year'!AV44)-1,"Error")</f>
        <v>2.7619597810238927E-2</v>
      </c>
      <c r="AW45" s="25">
        <f ca="1">IFERROR((1+'US Inflation'!$C46)*(1+('Black Market End of Year'!AW45-'Black Market End of Year'!AW44)/'Black Market End of Year'!AW44)-1,"Error")</f>
        <v>2.7352267009559839E-2</v>
      </c>
      <c r="AX45" s="25">
        <f ca="1">IFERROR((1+'US Inflation'!$C46)*(1+('Black Market End of Year'!AX45-'Black Market End of Year'!AX44)/'Black Market End of Year'!AX44)-1,"Error")</f>
        <v>1.0210208531335603</v>
      </c>
      <c r="AY45" s="25">
        <f ca="1">IFERROR((1+'US Inflation'!$C46)*(1+('Black Market End of Year'!AY45-'Black Market End of Year'!AY44)/'Black Market End of Year'!AY44)-1,"Error")</f>
        <v>0.11498692829656632</v>
      </c>
      <c r="AZ45" s="25">
        <f ca="1">IFERROR((1+'US Inflation'!$C46)*(1+('Black Market End of Year'!AZ45-'Black Market End of Year'!AZ44)/'Black Market End of Year'!AZ44)-1,"Error")</f>
        <v>4.4194107452339537E-2</v>
      </c>
      <c r="BA45" s="25">
        <f ca="1">IFERROR((1+'US Inflation'!$C46)*(1+('Black Market End of Year'!BA45-'Black Market End of Year'!BA44)/'Black Market End of Year'!BA44)-1,"Error")</f>
        <v>2.7352267009559839E-2</v>
      </c>
      <c r="BB45" s="25" t="str">
        <f ca="1">IFERROR((1+'US Inflation'!$C46)*(1+('Black Market End of Year'!BB45-'Black Market End of Year'!BB44)/'Black Market End of Year'!BB44)-1,"Error")</f>
        <v>Error</v>
      </c>
      <c r="BC45" s="25">
        <f ca="1">IFERROR((1+'US Inflation'!$C46)*(1+('Black Market End of Year'!BC45-'Black Market End of Year'!BC44)/'Black Market End of Year'!BC44)-1,"Error")</f>
        <v>0.34253528101015074</v>
      </c>
      <c r="BD45" s="25">
        <f ca="1">IFERROR((1+'US Inflation'!$C46)*(1+('Black Market End of Year'!BD45-'Black Market End of Year'!BD44)/'Black Market End of Year'!BD44)-1,"Error")</f>
        <v>9.6666173153461932E-2</v>
      </c>
      <c r="BE45" s="25" t="str">
        <f ca="1">IFERROR((1+'US Inflation'!$C46)*(1+('Black Market End of Year'!BE45-'Black Market End of Year'!BE44)/'Black Market End of Year'!BE44)-1,"Error")</f>
        <v>Error</v>
      </c>
      <c r="BF45" s="25">
        <f ca="1">IFERROR((1+'US Inflation'!$C46)*(1+('Black Market End of Year'!BF45-'Black Market End of Year'!BF44)/'Black Market End of Year'!BF44)-1,"Error")</f>
        <v>-1.8571658569385696E-2</v>
      </c>
      <c r="BG45" s="25">
        <f ca="1">IFERROR((1+'US Inflation'!$C46)*(1+('Black Market End of Year'!BG45-'Black Market End of Year'!BG44)/'Black Market End of Year'!BG44)-1,"Error")</f>
        <v>2.1818519435503614E-2</v>
      </c>
      <c r="BH45" s="25">
        <f ca="1">IFERROR((1+'US Inflation'!$C46)*(1+('Black Market End of Year'!BH45-'Black Market End of Year'!BH44)/'Black Market End of Year'!BH44)-1,"Error")</f>
        <v>8.5548329529659961E-2</v>
      </c>
      <c r="BI45" s="25">
        <f ca="1">IFERROR((1+'US Inflation'!$C46)*(1+('Black Market End of Year'!BI45-'Black Market End of Year'!BI44)/'Black Market End of Year'!BI44)-1,"Error")</f>
        <v>-3.0160271716093257E-2</v>
      </c>
      <c r="BJ45" s="25">
        <f ca="1">IFERROR((1+'US Inflation'!$C46)*(1+('Black Market End of Year'!BJ45-'Black Market End of Year'!BJ44)/'Black Market End of Year'!BJ44)-1,"Error")</f>
        <v>0.52278307336799501</v>
      </c>
      <c r="BK45" s="25">
        <f ca="1">IFERROR((1+'US Inflation'!$C46)*(1+('Black Market End of Year'!BK45-'Black Market End of Year'!BK44)/'Black Market End of Year'!BK44)-1,"Error")</f>
        <v>0.31621105981387343</v>
      </c>
      <c r="BL45" s="25">
        <f ca="1">IFERROR((1+'US Inflation'!$C46)*(1+('Black Market End of Year'!BL45-'Black Market End of Year'!BL44)/'Black Market End of Year'!BL44)-1,"Error")</f>
        <v>4.4194107452339537E-2</v>
      </c>
      <c r="BM45" s="25">
        <f ca="1">IFERROR((1+'US Inflation'!$C46)*(1+('Black Market End of Year'!BM45-'Black Market End of Year'!BM44)/'Black Market End of Year'!BM44)-1,"Error")</f>
        <v>-0.34516640719090574</v>
      </c>
      <c r="BN45" s="25">
        <f ca="1">IFERROR((1+'US Inflation'!$C46)*(1+('Black Market End of Year'!BN45-'Black Market End of Year'!BN44)/'Black Market End of Year'!BN44)-1,"Error")</f>
        <v>2.7352267009559839E-2</v>
      </c>
      <c r="BO45" s="25" t="str">
        <f ca="1">IFERROR((1+'US Inflation'!$C46)*(1+('Black Market End of Year'!BO45-'Black Market End of Year'!BO44)/'Black Market End of Year'!BO44)-1,"Error")</f>
        <v>Error</v>
      </c>
      <c r="BP45" s="25" t="str">
        <f ca="1">IFERROR((1+'US Inflation'!$C46)*(1+('Black Market End of Year'!BP45-'Black Market End of Year'!BP44)/'Black Market End of Year'!BP44)-1,"Error")</f>
        <v>Error</v>
      </c>
      <c r="BQ45" s="25">
        <f ca="1">IFERROR((1+'US Inflation'!$C46)*(1+('Black Market End of Year'!BQ45-'Black Market End of Year'!BQ44)/'Black Market End of Year'!BQ44)-1,"Error")</f>
        <v>-9.9672636241093904E-2</v>
      </c>
      <c r="BR45" s="25" t="str">
        <f ca="1">IFERROR((1+'US Inflation'!$C46)*(1+('Black Market End of Year'!BR45-'Black Market End of Year'!BR44)/'Black Market End of Year'!BR44)-1,"Error")</f>
        <v>Error</v>
      </c>
      <c r="BS45" s="25">
        <f ca="1">IFERROR((1+'US Inflation'!$C46)*(1+('Black Market End of Year'!BS45-'Black Market End of Year'!BS44)/'Black Market End of Year'!BS44)-1,"Error")</f>
        <v>-1</v>
      </c>
      <c r="BT45" s="25" t="str">
        <f ca="1">IFERROR((1+'US Inflation'!$C46)*(1+('Black Market End of Year'!BT45-'Black Market End of Year'!BT44)/'Black Market End of Year'!BT44)-1,"Error")</f>
        <v>Error</v>
      </c>
      <c r="BU45" s="25">
        <f ca="1">IFERROR((1+'US Inflation'!$C46)*(1+('Black Market End of Year'!BU45-'Black Market End of Year'!BU44)/'Black Market End of Year'!BU44)-1,"Error")</f>
        <v>-1.8145839261233032E-2</v>
      </c>
      <c r="BV45" s="25" t="str">
        <f ca="1">IFERROR((1+'US Inflation'!$C46)*(1+('Black Market End of Year'!BV45-'Black Market End of Year'!BV44)/'Black Market End of Year'!BV44)-1,"Error")</f>
        <v>Error</v>
      </c>
      <c r="BW45" s="25">
        <f ca="1">IFERROR((1+'US Inflation'!$C46)*(1+('Black Market End of Year'!BW45-'Black Market End of Year'!BW44)/'Black Market End of Year'!BW44)-1,"Error")</f>
        <v>3.5704724464922011E-2</v>
      </c>
      <c r="BX45" s="25" t="str">
        <f ca="1">IFERROR((1+'US Inflation'!$C46)*(1+('Black Market End of Year'!BX45-'Black Market End of Year'!BX44)/'Black Market End of Year'!BX44)-1,"Error")</f>
        <v>Error</v>
      </c>
      <c r="BY45" s="25">
        <f ca="1">IFERROR((1+'US Inflation'!$C46)*(1+('Black Market End of Year'!BY45-'Black Market End of Year'!BY44)/'Black Market End of Year'!BY44)-1,"Error")</f>
        <v>-1</v>
      </c>
      <c r="BZ45" s="25">
        <f ca="1">IFERROR((1+'US Inflation'!$C46)*(1+('Black Market End of Year'!BZ45-'Black Market End of Year'!BZ44)/'Black Market End of Year'!BZ44)-1,"Error")</f>
        <v>2.7352267009559839E-2</v>
      </c>
      <c r="CA45" s="25">
        <f ca="1">IFERROR((1+'US Inflation'!$C46)*(1+('Black Market End of Year'!CA45-'Black Market End of Year'!CA44)/'Black Market End of Year'!CA44)-1,"Error")</f>
        <v>4.4194107452339537E-2</v>
      </c>
      <c r="CB45" s="25" t="str">
        <f ca="1">IFERROR((1+'US Inflation'!$C46)*(1+('Black Market End of Year'!CB45-'Black Market End of Year'!CB44)/'Black Market End of Year'!CB44)-1,"Error")</f>
        <v>Error</v>
      </c>
      <c r="CC45" s="25">
        <f ca="1">IFERROR((1+'US Inflation'!$C46)*(1+('Black Market End of Year'!CC45-'Black Market End of Year'!CC44)/'Black Market End of Year'!CC44)-1,"Error")</f>
        <v>3.3597010156558582E-3</v>
      </c>
      <c r="CD45" s="25">
        <f ca="1">IFERROR((1+'US Inflation'!$C46)*(1+('Black Market End of Year'!CD45-'Black Market End of Year'!CD44)/'Black Market End of Year'!CD44)-1,"Error")</f>
        <v>0.1957706714373566</v>
      </c>
      <c r="CE45" s="25">
        <f ca="1">IFERROR((1+'US Inflation'!$C46)*(1+('Black Market End of Year'!CE45-'Black Market End of Year'!CE44)/'Black Market End of Year'!CE44)-1,"Error")</f>
        <v>-1</v>
      </c>
      <c r="CF45" s="25">
        <f ca="1">IFERROR((1+'US Inflation'!$C46)*(1+('Black Market End of Year'!CF45-'Black Market End of Year'!CF44)/'Black Market End of Year'!CF44)-1,"Error")</f>
        <v>0.10945623916811087</v>
      </c>
      <c r="CG45" s="25" t="str">
        <f ca="1">IFERROR((1+'US Inflation'!$C46)*(1+('Black Market End of Year'!CG45-'Black Market End of Year'!CG44)/'Black Market End of Year'!CG44)-1,"Error")</f>
        <v>Error</v>
      </c>
      <c r="CH45" s="25">
        <f ca="1">IFERROR((1+'US Inflation'!$C46)*(1+('Black Market End of Year'!CH45-'Black Market End of Year'!CH44)/'Black Market End of Year'!CH44)-1,"Error")</f>
        <v>-3.0160271716093257E-2</v>
      </c>
      <c r="CI45" s="25" t="str">
        <f ca="1">IFERROR((1+'US Inflation'!$C46)*(1+('Black Market End of Year'!CI45-'Black Market End of Year'!CI44)/'Black Market End of Year'!CI44)-1,"Error")</f>
        <v>Error</v>
      </c>
      <c r="CJ45" s="25" t="str">
        <f ca="1">IFERROR((1+'US Inflation'!$C46)*(1+('Black Market End of Year'!CJ45-'Black Market End of Year'!CJ44)/'Black Market End of Year'!CJ44)-1,"Error")</f>
        <v>Error</v>
      </c>
      <c r="CK45" s="25">
        <f ca="1">IFERROR((1+'US Inflation'!$C46)*(1+('Black Market End of Year'!CK45-'Black Market End of Year'!CK44)/'Black Market End of Year'!CK44)-1,"Error")</f>
        <v>0.12591364629643564</v>
      </c>
      <c r="CL45" s="25" t="str">
        <f ca="1">IFERROR((1+'US Inflation'!$C46)*(1+('Black Market End of Year'!CL45-'Black Market End of Year'!CL44)/'Black Market End of Year'!CL44)-1,"Error")</f>
        <v>Error</v>
      </c>
      <c r="CM45" s="25">
        <f ca="1">IFERROR((1+'US Inflation'!$C46)*(1+('Black Market End of Year'!CM45-'Black Market End of Year'!CM44)/'Black Market End of Year'!CM44)-1,"Error")</f>
        <v>0.2316135626360929</v>
      </c>
      <c r="CN45" s="25">
        <f ca="1">IFERROR((1+'US Inflation'!$C46)*(1+('Black Market End of Year'!CN45-'Black Market End of Year'!CN44)/'Black Market End of Year'!CN44)-1,"Error")</f>
        <v>0.30524263431542442</v>
      </c>
      <c r="CO45" s="25">
        <f ca="1">IFERROR((1+'US Inflation'!$C46)*(1+('Black Market End of Year'!CO45-'Black Market End of Year'!CO44)/'Black Market End of Year'!CO44)-1,"Error")</f>
        <v>0.22151008796311422</v>
      </c>
      <c r="CP45" s="25">
        <f ca="1">IFERROR((1+'US Inflation'!$C46)*(1+('Black Market End of Year'!CP45-'Black Market End of Year'!CP44)/'Black Market End of Year'!CP44)-1,"Error")</f>
        <v>0.39364552189854063</v>
      </c>
      <c r="CQ45" s="25">
        <f ca="1">IFERROR((1+'US Inflation'!$C46)*(1+('Black Market End of Year'!CQ45-'Black Market End of Year'!CQ44)/'Black Market End of Year'!CQ44)-1,"Error")</f>
        <v>0.24174434399737676</v>
      </c>
      <c r="CR45" s="25">
        <f ca="1">IFERROR((1+'US Inflation'!$C46)*(1+('Black Market End of Year'!CR45-'Black Market End of Year'!CR44)/'Black Market End of Year'!CR44)-1,"Error")</f>
        <v>3.7560091521892769E-2</v>
      </c>
      <c r="CS45" s="25">
        <f ca="1">IFERROR((1+'US Inflation'!$C46)*(1+('Black Market End of Year'!CS45-'Black Market End of Year'!CS44)/'Black Market End of Year'!CS44)-1,"Error")</f>
        <v>0.12059855433909616</v>
      </c>
      <c r="CT45" s="25">
        <f ca="1">IFERROR((1+'US Inflation'!$C46)*(1+('Black Market End of Year'!CT45-'Black Market End of Year'!CT44)/'Black Market End of Year'!CT44)-1,"Error")</f>
        <v>0.33484607550608336</v>
      </c>
      <c r="CU45" s="25">
        <f ca="1">IFERROR((1+'US Inflation'!$C46)*(1+('Black Market End of Year'!CU45-'Black Market End of Year'!CU44)/'Black Market End of Year'!CU44)-1,"Error")</f>
        <v>0.16704047303496772</v>
      </c>
      <c r="CV45" s="25">
        <f ca="1">IFERROR((1+'US Inflation'!$C46)*(1+('Black Market End of Year'!CV45-'Black Market End of Year'!CV44)/'Black Market End of Year'!CV44)-1,"Error")</f>
        <v>-3.4120450606585861E-2</v>
      </c>
      <c r="CW45" s="25">
        <f ca="1">IFERROR((1+'US Inflation'!$C46)*(1+('Black Market End of Year'!CW45-'Black Market End of Year'!CW44)/'Black Market End of Year'!CW44)-1,"Error")</f>
        <v>0.95365349136244193</v>
      </c>
      <c r="CX45" s="25">
        <f ca="1">IFERROR((1+'US Inflation'!$C46)*(1+('Black Market End of Year'!CX45-'Black Market End of Year'!CX44)/'Black Market End of Year'!CX44)-1,"Error")</f>
        <v>1.1754043905257077</v>
      </c>
      <c r="CY45" s="25">
        <f ca="1">IFERROR((1+'US Inflation'!$C46)*(1+('Black Market End of Year'!CY45-'Black Market End of Year'!CY44)/'Black Market End of Year'!CY44)-1,"Error")</f>
        <v>3.7736903896681273E-3</v>
      </c>
      <c r="CZ45" s="25" t="str">
        <f ca="1">IFERROR((1+'US Inflation'!$C46)*(1+('Black Market End of Year'!CZ45-'Black Market End of Year'!CZ44)/'Black Market End of Year'!CZ44)-1,"Error")</f>
        <v>Error</v>
      </c>
      <c r="DA45" s="25">
        <f ca="1">IFERROR((1+'US Inflation'!$C46)*(1+('Black Market End of Year'!DA45-'Black Market End of Year'!DA44)/'Black Market End of Year'!DA44)-1,"Error")</f>
        <v>4.9467815065735055E-2</v>
      </c>
      <c r="DB45" s="25">
        <f ca="1">IFERROR((1+'US Inflation'!$C46)*(1+('Black Market End of Year'!DB45-'Black Market End of Year'!DB44)/'Black Market End of Year'!DB44)-1,"Error")</f>
        <v>4.0238826742292844E-2</v>
      </c>
      <c r="DC45" s="25">
        <f ca="1">IFERROR((1+'US Inflation'!$C46)*(1+('Black Market End of Year'!DC45-'Black Market End of Year'!DC44)/'Black Market End of Year'!DC44)-1,"Error")</f>
        <v>0.29355389430662959</v>
      </c>
      <c r="DD45" s="25">
        <f ca="1">IFERROR((1+'US Inflation'!$C46)*(1+('Black Market End of Year'!DD45-'Black Market End of Year'!DD44)/'Black Market End of Year'!DD44)-1,"Error")</f>
        <v>0.19100159582682696</v>
      </c>
      <c r="DE45" s="25" t="str">
        <f ca="1">IFERROR((1+'US Inflation'!$C46)*(1+('Black Market End of Year'!DE45-'Black Market End of Year'!DE44)/'Black Market End of Year'!DE44)-1,"Error")</f>
        <v>Error</v>
      </c>
      <c r="DF45" s="25">
        <f ca="1">IFERROR((1+'US Inflation'!$C46)*(1+('Black Market End of Year'!DF45-'Black Market End of Year'!DF44)/'Black Market End of Year'!DF44)-1,"Error")</f>
        <v>0.34963864228533703</v>
      </c>
      <c r="DG45" s="25" t="str">
        <f ca="1">IFERROR((1+'US Inflation'!$C46)*(1+('Black Market End of Year'!DG45-'Black Market End of Year'!DG44)/'Black Market End of Year'!DG44)-1,"Error")</f>
        <v>Error</v>
      </c>
      <c r="DH45" s="25">
        <f ca="1">IFERROR((1+'US Inflation'!$C46)*(1+('Black Market End of Year'!DH45-'Black Market End of Year'!DH44)/'Black Market End of Year'!DH44)-1,"Error")</f>
        <v>0.11877940084179239</v>
      </c>
      <c r="DI45" s="25" t="str">
        <f ca="1">IFERROR((1+'US Inflation'!$C46)*(1+('Black Market End of Year'!DI45-'Black Market End of Year'!DI44)/'Black Market End of Year'!DI44)-1,"Error")</f>
        <v>Error</v>
      </c>
      <c r="DJ45" s="25">
        <f ca="1">IFERROR((1+'US Inflation'!$C46)*(1+('Black Market End of Year'!DJ45-'Black Market End of Year'!DJ44)/'Black Market End of Year'!DJ44)-1,"Error")</f>
        <v>9.3140706239168036E-2</v>
      </c>
      <c r="DK45" s="25">
        <f ca="1">IFERROR((1+'US Inflation'!$C46)*(1+('Black Market End of Year'!DK45-'Black Market End of Year'!DK44)/'Black Market End of Year'!DK44)-1,"Error")</f>
        <v>-5.3264009243212174E-2</v>
      </c>
      <c r="DL45" s="25" t="str">
        <f ca="1">IFERROR((1+'US Inflation'!$C46)*(1+('Black Market End of Year'!DL45-'Black Market End of Year'!DL44)/'Black Market End of Year'!DL44)-1,"Error")</f>
        <v>Error</v>
      </c>
      <c r="DM45" s="25">
        <f ca="1">IFERROR((1+'US Inflation'!$C46)*(1+('Black Market End of Year'!DM45-'Black Market End of Year'!DM44)/'Black Market End of Year'!DM44)-1,"Error")</f>
        <v>6.2952085430525218E-2</v>
      </c>
      <c r="DN45" s="25" t="str">
        <f ca="1">IFERROR((1+'US Inflation'!$C46)*(1+('Black Market End of Year'!DN45-'Black Market End of Year'!DN44)/'Black Market End of Year'!DN44)-1,"Error")</f>
        <v>Error</v>
      </c>
      <c r="DO45" s="25">
        <f ca="1">IFERROR((1+'US Inflation'!$C46)*(1+('Black Market End of Year'!DO45-'Black Market End of Year'!DO44)/'Black Market End of Year'!DO44)-1,"Error")</f>
        <v>0.18445898755787771</v>
      </c>
      <c r="DP45" s="25" t="str">
        <f ca="1">IFERROR((1+'US Inflation'!$C46)*(1+('Black Market End of Year'!DP45-'Black Market End of Year'!DP44)/'Black Market End of Year'!DP44)-1,"Error")</f>
        <v>Error</v>
      </c>
      <c r="DQ45" s="25">
        <f ca="1">IFERROR((1+'US Inflation'!$C46)*(1+('Black Market End of Year'!DQ45-'Black Market End of Year'!DQ44)/'Black Market End of Year'!DQ44)-1,"Error")</f>
        <v>-1.7749610786358505E-2</v>
      </c>
      <c r="DR45" s="25">
        <f ca="1">IFERROR((1+'US Inflation'!$C46)*(1+('Black Market End of Year'!DR45-'Black Market End of Year'!DR44)/'Black Market End of Year'!DR44)-1,"Error")</f>
        <v>0.12885849454306975</v>
      </c>
      <c r="DS45" s="25">
        <f ca="1">IFERROR((1+'US Inflation'!$C46)*(1+('Black Market End of Year'!DS45-'Black Market End of Year'!DS44)/'Black Market End of Year'!DS44)-1,"Error")</f>
        <v>0.74032351242056582</v>
      </c>
      <c r="DT45" s="25">
        <f ca="1">IFERROR((1+'US Inflation'!$C46)*(1+('Black Market End of Year'!DT45-'Black Market End of Year'!DT44)/'Black Market End of Year'!DT44)-1,"Error")</f>
        <v>0.18413764762636453</v>
      </c>
      <c r="DU45" s="25">
        <f ca="1">IFERROR((1+'US Inflation'!$C46)*(1+('Black Market End of Year'!DU45-'Black Market End of Year'!DU44)/'Black Market End of Year'!DU44)-1,"Error")</f>
        <v>-1</v>
      </c>
      <c r="DV45" s="25" t="str">
        <f ca="1">IFERROR((1+'US Inflation'!$C46)*(1+('Black Market End of Year'!DV45-'Black Market End of Year'!DV44)/'Black Market End of Year'!DV44)-1,"Error")</f>
        <v>Error</v>
      </c>
      <c r="DW45" s="25">
        <f ca="1">IFERROR((1+'US Inflation'!$C46)*(1+('Black Market End of Year'!DW45-'Black Market End of Year'!DW44)/'Black Market End of Year'!DW44)-1,"Error")</f>
        <v>4.0327956272494525E-3</v>
      </c>
      <c r="DX45" s="25">
        <f ca="1">IFERROR((1+'US Inflation'!$C46)*(1+('Black Market End of Year'!DX45-'Black Market End of Year'!DX44)/'Black Market End of Year'!DX44)-1,"Error")</f>
        <v>6.2301519720299181E-2</v>
      </c>
      <c r="DY45" s="25" t="str">
        <f ca="1">IFERROR((1+'US Inflation'!$C46)*(1+('Black Market End of Year'!DY45-'Black Market End of Year'!DY44)/'Black Market End of Year'!DY44)-1,"Error")</f>
        <v>Error</v>
      </c>
      <c r="DZ45" s="25">
        <f ca="1">IFERROR((1+'US Inflation'!$C46)*(1+('Black Market End of Year'!DZ45-'Black Market End of Year'!DZ44)/'Black Market End of Year'!DZ44)-1,"Error")</f>
        <v>-7.0520174774818867E-2</v>
      </c>
      <c r="EA45" s="25">
        <f ca="1">IFERROR((1+'US Inflation'!$C46)*(1+('Black Market End of Year'!EA45-'Black Market End of Year'!EA44)/'Black Market End of Year'!EA44)-1,"Error")</f>
        <v>0.15607204753651871</v>
      </c>
      <c r="EB45" s="25">
        <f ca="1">IFERROR((1+'US Inflation'!$C46)*(1+('Black Market End of Year'!EB45-'Black Market End of Year'!EB44)/'Black Market End of Year'!EB44)-1,"Error")</f>
        <v>1.790145007044619E-2</v>
      </c>
      <c r="EC45" s="25">
        <f ca="1">IFERROR((1+'US Inflation'!$C46)*(1+('Black Market End of Year'!EC45-'Black Market End of Year'!EC44)/'Black Market End of Year'!EC44)-1,"Error")</f>
        <v>-5.0280597507633917E-2</v>
      </c>
      <c r="ED45" s="25">
        <f ca="1">IFERROR((1+'US Inflation'!$C46)*(1+('Black Market End of Year'!ED45-'Black Market End of Year'!ED44)/'Black Market End of Year'!ED44)-1,"Error")</f>
        <v>2.7352267009559839E-2</v>
      </c>
      <c r="EE45" s="25">
        <f ca="1">IFERROR((1+'US Inflation'!$C46)*(1+('Black Market End of Year'!EE45-'Black Market End of Year'!EE44)/'Black Market End of Year'!EE44)-1,"Error")</f>
        <v>6.9662256414591672E-2</v>
      </c>
      <c r="EF45" s="25" t="str">
        <f ca="1">IFERROR((1+'US Inflation'!$C46)*(1+('Black Market End of Year'!EF45-'Black Market End of Year'!EF44)/'Black Market End of Year'!EF44)-1,"Error")</f>
        <v>Error</v>
      </c>
      <c r="EG45" s="25" t="str">
        <f ca="1">IFERROR((1+'US Inflation'!$C46)*(1+('Black Market End of Year'!EG45-'Black Market End of Year'!EG44)/'Black Market End of Year'!EG44)-1,"Error")</f>
        <v>Error</v>
      </c>
      <c r="EH45" s="25">
        <f ca="1">IFERROR((1+'US Inflation'!$C46)*(1+('Black Market End of Year'!EH45-'Black Market End of Year'!EH44)/'Black Market End of Year'!EH44)-1,"Error")</f>
        <v>0.30524263431542442</v>
      </c>
      <c r="EI45" s="25">
        <f ca="1">IFERROR((1+'US Inflation'!$C46)*(1+('Black Market End of Year'!EI45-'Black Market End of Year'!EI44)/'Black Market End of Year'!EI44)-1,"Error")</f>
        <v>0.1912637000512607</v>
      </c>
      <c r="EJ45" s="25" t="str">
        <f ca="1">IFERROR((1+'US Inflation'!$C46)*(1+('Black Market End of Year'!EJ45-'Black Market End of Year'!EJ44)/'Black Market End of Year'!EJ44)-1,"Error")</f>
        <v>Error</v>
      </c>
      <c r="EK45" s="25">
        <f ca="1">IFERROR((1+'US Inflation'!$C46)*(1+('Black Market End of Year'!EK45-'Black Market End of Year'!EK44)/'Black Market End of Year'!EK44)-1,"Error")</f>
        <v>0.16528886135840959</v>
      </c>
      <c r="EL45" s="25" t="str">
        <f ca="1">IFERROR((1+'US Inflation'!$C46)*(1+('Black Market End of Year'!EL45-'Black Market End of Year'!EL44)/'Black Market End of Year'!EL44)-1,"Error")</f>
        <v>Error</v>
      </c>
      <c r="EM45" s="25" t="str">
        <f ca="1">IFERROR((1+'US Inflation'!$C46)*(1+('Black Market End of Year'!EM45-'Black Market End of Year'!EM44)/'Black Market End of Year'!EM44)-1,"Error")</f>
        <v>Error</v>
      </c>
      <c r="EN45" s="25" t="str">
        <f ca="1">IFERROR((1+'US Inflation'!$C46)*(1+('Black Market End of Year'!EN45-'Black Market End of Year'!EN44)/'Black Market End of Year'!EN44)-1,"Error")</f>
        <v>Error</v>
      </c>
      <c r="EO45" s="25">
        <f ca="1">IFERROR((1+'US Inflation'!$C46)*(1+('Black Market End of Year'!EO45-'Black Market End of Year'!EO44)/'Black Market End of Year'!EO44)-1,"Error")</f>
        <v>0.11084479516206325</v>
      </c>
      <c r="EP45" s="25" t="str">
        <f ca="1">IFERROR((1+'US Inflation'!$C46)*(1+('Black Market End of Year'!EP45-'Black Market End of Year'!EP44)/'Black Market End of Year'!EP44)-1,"Error")</f>
        <v>Error</v>
      </c>
      <c r="EQ45" s="25">
        <f ca="1">IFERROR((1+'US Inflation'!$C46)*(1+('Black Market End of Year'!EQ45-'Black Market End of Year'!EQ44)/'Black Market End of Year'!EQ44)-1,"Error")</f>
        <v>-3.0160271716093257E-2</v>
      </c>
      <c r="ER45" s="25">
        <f ca="1">IFERROR((1+'US Inflation'!$C46)*(1+('Black Market End of Year'!ER45-'Black Market End of Year'!ER44)/'Black Market End of Year'!ER44)-1,"Error")</f>
        <v>0.16021567494704381</v>
      </c>
      <c r="ES45" s="25">
        <f ca="1">IFERROR((1+'US Inflation'!$C46)*(1+('Black Market End of Year'!ES45-'Black Market End of Year'!ES44)/'Black Market End of Year'!ES44)-1,"Error")</f>
        <v>0.25303292894280749</v>
      </c>
      <c r="ET45" s="25" t="str">
        <f ca="1">IFERROR((1+'US Inflation'!$C46)*(1+('Black Market End of Year'!ET45-'Black Market End of Year'!ET44)/'Black Market End of Year'!ET44)-1,"Error")</f>
        <v>Error</v>
      </c>
      <c r="EU45" s="25" t="str">
        <f ca="1">IFERROR((1+'US Inflation'!$C46)*(1+('Black Market End of Year'!EU45-'Black Market End of Year'!EU44)/'Black Market End of Year'!EU44)-1,"Error")</f>
        <v>Error</v>
      </c>
      <c r="EV45" s="25" t="str">
        <f ca="1">IFERROR((1+'US Inflation'!$C46)*(1+('Black Market End of Year'!EV45-'Black Market End of Year'!EV44)/'Black Market End of Year'!EV44)-1,"Error")</f>
        <v>Error</v>
      </c>
      <c r="EW45" s="25">
        <f ca="1">IFERROR((1+'US Inflation'!$C46)*(1+('Black Market End of Year'!EW45-'Black Market End of Year'!EW44)/'Black Market End of Year'!EW44)-1,"Error")</f>
        <v>8.2867963283907553E-2</v>
      </c>
      <c r="EX45" s="25">
        <f ca="1">IFERROR((1+'US Inflation'!$C46)*(1+('Black Market End of Year'!EX45-'Black Market End of Year'!EX44)/'Black Market End of Year'!EX44)-1,"Error")</f>
        <v>3.3855551933009487E-2</v>
      </c>
      <c r="EY45" s="25">
        <f ca="1">IFERROR((1+'US Inflation'!$C46)*(1+('Black Market End of Year'!EY45-'Black Market End of Year'!EY44)/'Black Market End of Year'!EY44)-1,"Error")</f>
        <v>3.902482969267429E-2</v>
      </c>
      <c r="EZ45" s="25">
        <f ca="1">IFERROR((1+'US Inflation'!$C46)*(1+('Black Market End of Year'!EZ45-'Black Market End of Year'!EZ44)/'Black Market End of Year'!EZ44)-1,"Error")</f>
        <v>-1</v>
      </c>
      <c r="FA45" s="25">
        <f ca="1">IFERROR((1+'US Inflation'!$C46)*(1+('Black Market End of Year'!FA45-'Black Market End of Year'!FA44)/'Black Market End of Year'!FA44)-1,"Error")</f>
        <v>0.11498692829656632</v>
      </c>
      <c r="FB45" s="25">
        <f ca="1">IFERROR((1+'US Inflation'!$C46)*(1+('Black Market End of Year'!FB45-'Black Market End of Year'!FB44)/'Black Market End of Year'!FB44)-1,"Error")</f>
        <v>9.9915169205509429</v>
      </c>
      <c r="FC45" s="25">
        <f ca="1">IFERROR((1+'US Inflation'!$C46)*(1+('Black Market End of Year'!FC45-'Black Market End of Year'!FC44)/'Black Market End of Year'!FC44)-1,"Error")</f>
        <v>2.7352267009559839E-2</v>
      </c>
      <c r="FD45" s="25">
        <f ca="1">IFERROR((1+'US Inflation'!$C46)*(1+('Black Market End of Year'!FD45-'Black Market End of Year'!FD44)/'Black Market End of Year'!FD44)-1,"Error")</f>
        <v>4.4194107452339537E-2</v>
      </c>
      <c r="FE45" s="25" t="str">
        <f ca="1">IFERROR((1+'US Inflation'!$C46)*(1+('Black Market End of Year'!FE45-'Black Market End of Year'!FE44)/'Black Market End of Year'!FE44)-1,"Error")</f>
        <v>Error</v>
      </c>
      <c r="FF45" s="25" t="str">
        <f ca="1">IFERROR((1+'US Inflation'!$C46)*(1+('Black Market End of Year'!FF45-'Black Market End of Year'!FF44)/'Black Market End of Year'!FF44)-1,"Error")</f>
        <v>Error</v>
      </c>
      <c r="FG45" s="25" t="str">
        <f ca="1">IFERROR((1+'US Inflation'!$C46)*(1+('Black Market End of Year'!FG45-'Black Market End of Year'!FG44)/'Black Market End of Year'!FG44)-1,"Error")</f>
        <v>Error</v>
      </c>
      <c r="FH45" s="25">
        <f ca="1">IFERROR((1+'US Inflation'!$C46)*(1+('Black Market End of Year'!FH45-'Black Market End of Year'!FH44)/'Black Market End of Year'!FH44)-1,"Error")</f>
        <v>7.2672128564676086E-2</v>
      </c>
      <c r="FI45" s="25">
        <f ca="1">IFERROR((1+'US Inflation'!$C46)*(1+('Black Market End of Year'!FI45-'Black Market End of Year'!FI44)/'Black Market End of Year'!FI44)-1,"Error")</f>
        <v>3.6036340987868343E-2</v>
      </c>
      <c r="FJ45" s="25">
        <f ca="1">IFERROR((1+'US Inflation'!$C46)*(1+('Black Market End of Year'!FJ45-'Black Market End of Year'!FJ44)/'Black Market End of Year'!FJ44)-1,"Error")</f>
        <v>0.15880077778247448</v>
      </c>
      <c r="FK45" s="25" t="str">
        <f ca="1">IFERROR((1+'US Inflation'!$C46)*(1+('Black Market End of Year'!FK45-'Black Market End of Year'!FK44)/'Black Market End of Year'!FK44)-1,"Error")</f>
        <v>Error</v>
      </c>
      <c r="FL45" s="25" t="str">
        <f ca="1">IFERROR((1+'US Inflation'!$C46)*(1+('Black Market End of Year'!FL45-'Black Market End of Year'!FL44)/'Black Market End of Year'!FL44)-1,"Error")</f>
        <v>Error</v>
      </c>
      <c r="FM45" s="25">
        <f ca="1">IFERROR((1+'US Inflation'!$C46)*(1+('Black Market End of Year'!FM45-'Black Market End of Year'!FM44)/'Black Market End of Year'!FM44)-1,"Error")</f>
        <v>3.4701433748227428E-2</v>
      </c>
      <c r="FN45" s="25">
        <f ca="1">IFERROR((1+'US Inflation'!$C46)*(1+('Black Market End of Year'!FN45-'Black Market End of Year'!FN44)/'Black Market End of Year'!FN44)-1,"Error")</f>
        <v>0.32821490467937586</v>
      </c>
      <c r="FO45" s="25">
        <f ca="1">IFERROR((1+'US Inflation'!$C46)*(1+('Black Market End of Year'!FO45-'Black Market End of Year'!FO44)/'Black Market End of Year'!FO44)-1,"Error")</f>
        <v>8.2134774186971136</v>
      </c>
      <c r="FP45" s="25">
        <f ca="1">IFERROR((1+'US Inflation'!$C46)*(1+('Black Market End of Year'!FP45-'Black Market End of Year'!FP44)/'Black Market End of Year'!FP44)-1,"Error")</f>
        <v>0.10352331810304061</v>
      </c>
      <c r="FQ45" s="25" t="str">
        <f ca="1">IFERROR((1+'US Inflation'!$C46)*(1+('Black Market End of Year'!FQ45-'Black Market End of Year'!FQ44)/'Black Market End of Year'!FQ44)-1,"Error")</f>
        <v>Error</v>
      </c>
      <c r="FR45" s="25">
        <f ca="1">IFERROR((1+'US Inflation'!$C46)*(1+('Black Market End of Year'!FR45-'Black Market End of Year'!FR44)/'Black Market End of Year'!FR44)-1,"Error")</f>
        <v>3.1441453639514725</v>
      </c>
      <c r="FS45" s="25">
        <f ca="1">IFERROR((1+'US Inflation'!$C46)*(1+('Black Market End of Year'!FS45-'Black Market End of Year'!FS44)/'Black Market End of Year'!FS44)-1,"Error")</f>
        <v>-6.4334856362586734E-3</v>
      </c>
      <c r="FT45" s="25" t="str">
        <f ca="1">IFERROR((1+'US Inflation'!$C46)*(1+('Black Market End of Year'!FT45-'Black Market End of Year'!FT44)/'Black Market End of Year'!FT44)-1,"Error")</f>
        <v>Error</v>
      </c>
      <c r="FU45" s="25">
        <f ca="1">IFERROR((1+'US Inflation'!$C46)*(1+('Black Market End of Year'!FU45-'Black Market End of Year'!FU44)/'Black Market End of Year'!FU44)-1,"Error")</f>
        <v>1.9397941312310429E-2</v>
      </c>
      <c r="FV45" s="25" t="str">
        <f ca="1">IFERROR((1+'US Inflation'!$C46)*(1+('Black Market End of Year'!FV45-'Black Market End of Year'!FV44)/'Black Market End of Year'!FV44)-1,"Error")</f>
        <v>Error</v>
      </c>
      <c r="FW45" s="25">
        <f ca="1">IFERROR((1+'US Inflation'!$C46)*(1+('Black Market End of Year'!FW45-'Black Market End of Year'!FW44)/'Black Market End of Year'!FW44)-1,"Error")</f>
        <v>0.31898203046611306</v>
      </c>
      <c r="FX45" s="25">
        <f ca="1">IFERROR((1+'US Inflation'!$C46)*(1+('Black Market End of Year'!FX45-'Black Market End of Year'!FX44)/'Black Market End of Year'!FX44)-1,"Error")</f>
        <v>0.98036813482340257</v>
      </c>
      <c r="FY45" s="25">
        <f ca="1">IFERROR((1+'US Inflation'!$C46)*(1+('Black Market End of Year'!FY45-'Black Market End of Year'!FY44)/'Black Market End of Year'!FY44)-1,"Error")</f>
        <v>9.640381282495647E-2</v>
      </c>
      <c r="FZ45" s="25" t="str">
        <f ca="1">IFERROR((1+'US Inflation'!$C46)*(1+('Black Market End of Year'!FZ45-'Black Market End of Year'!FZ44)/'Black Market End of Year'!FZ44)-1,"Error")</f>
        <v>Error</v>
      </c>
      <c r="GA45" s="25">
        <f ca="1">IFERROR((1+'US Inflation'!$C46)*(1+('Black Market End of Year'!GA45-'Black Market End of Year'!GA44)/'Black Market End of Year'!GA44)-1,"Error")</f>
        <v>-3.0160271716093257E-2</v>
      </c>
      <c r="GB45" s="25">
        <f ca="1">IFERROR((1+'US Inflation'!$C46)*(1+('Black Market End of Year'!GB45-'Black Market End of Year'!GB44)/'Black Market End of Year'!GB44)-1,"Error")</f>
        <v>-3.0160271716093257E-2</v>
      </c>
      <c r="GC45" s="25" t="str">
        <f ca="1">IFERROR((1+'US Inflation'!$C46)*(1+('Black Market End of Year'!GC45-'Black Market End of Year'!GC44)/'Black Market End of Year'!GC44)-1,"Error")</f>
        <v>Error</v>
      </c>
      <c r="GD45" s="25">
        <f ca="1">IFERROR((1+'US Inflation'!$C46)*(1+('Black Market End of Year'!GD45-'Black Market End of Year'!GD44)/'Black Market End of Year'!GD44)-1,"Error")</f>
        <v>-3.0160271716093257E-2</v>
      </c>
      <c r="GE45" s="25">
        <f ca="1">IFERROR((1+'US Inflation'!$C46)*(1+('Black Market End of Year'!GE45-'Black Market End of Year'!GE44)/'Black Market End of Year'!GE44)-1,"Error")</f>
        <v>-6.742190472164733E-3</v>
      </c>
      <c r="GF45" s="25" t="str">
        <f ca="1">IFERROR((1+'US Inflation'!$C46)*(1+('Black Market End of Year'!GF45-'Black Market End of Year'!GF44)/'Black Market End of Year'!GF44)-1,"Error")</f>
        <v>Error</v>
      </c>
      <c r="GG45" s="25">
        <f ca="1">IFERROR((1+'US Inflation'!$C46)*(1+('Black Market End of Year'!GG45-'Black Market End of Year'!GG44)/'Black Market End of Year'!GG44)-1,"Error")</f>
        <v>0.14208730502599631</v>
      </c>
      <c r="GH45" s="25">
        <f ca="1">IFERROR((1+'US Inflation'!$C46)*(1+('Black Market End of Year'!GH45-'Black Market End of Year'!GH44)/'Black Market End of Year'!GH44)-1,"Error")</f>
        <v>3.6036340987868121E-2</v>
      </c>
      <c r="GI45" s="25">
        <f ca="1">IFERROR((1+'US Inflation'!$C46)*(1+('Black Market End of Year'!GI45-'Black Market End of Year'!GI44)/'Black Market End of Year'!GI44)-1,"Error")</f>
        <v>2.7352267009559839E-2</v>
      </c>
      <c r="GJ45" s="25">
        <f ca="1">IFERROR((1+'US Inflation'!$C46)*(1+('Black Market End of Year'!GJ45-'Black Market End of Year'!GJ44)/'Black Market End of Year'!GJ44)-1,"Error")</f>
        <v>24.676904281614906</v>
      </c>
      <c r="GK45" s="25" t="str">
        <f ca="1">IFERROR((1+'US Inflation'!$C46)*(1+('Black Market End of Year'!GK45-'Black Market End of Year'!GK44)/'Black Market End of Year'!GK44)-1,"Error")</f>
        <v>Error</v>
      </c>
      <c r="GL45" s="25">
        <f ca="1">IFERROR((1+'US Inflation'!$C46)*(1+('Black Market End of Year'!GL45-'Black Market End of Year'!GL44)/'Black Market End of Year'!GL44)-1,"Error")</f>
        <v>-0.28994800693240919</v>
      </c>
      <c r="GM45" s="25">
        <f ca="1">IFERROR((1+'US Inflation'!$C46)*(1+('Black Market End of Year'!GM45-'Black Market End of Year'!GM44)/'Black Market End of Year'!GM44)-1,"Error")</f>
        <v>1.2551861771965545E-2</v>
      </c>
      <c r="GN45" s="25" t="str">
        <f ca="1">IFERROR((1+'US Inflation'!$C46)*(1+('Black Market End of Year'!GN45-'Black Market End of Year'!GN44)/'Black Market End of Year'!GN44)-1,"Error")</f>
        <v>Error</v>
      </c>
      <c r="GO45" s="25" t="str">
        <f ca="1">IFERROR((1+'US Inflation'!$C46)*(1+('Black Market End of Year'!GO45-'Black Market End of Year'!GO44)/'Black Market End of Year'!GO44)-1,"Error")</f>
        <v>Error</v>
      </c>
      <c r="GP45" s="25">
        <f ca="1">IFERROR((1+'US Inflation'!$C46)*(1+('Black Market End of Year'!GP45-'Black Market End of Year'!GP44)/'Black Market End of Year'!GP44)-1,"Error")</f>
        <v>0.23654565356198121</v>
      </c>
      <c r="GQ45" s="25">
        <f ca="1">IFERROR((1+'US Inflation'!$C46)*(1+('Black Market End of Year'!GQ45-'Black Market End of Year'!GQ44)/'Black Market End of Year'!GQ44)-1,"Error")</f>
        <v>3.0859769422048071</v>
      </c>
      <c r="GR45" s="25" t="str">
        <f ca="1">IFERROR((1+'US Inflation'!$C46)*(1+('Black Market End of Year'!GR45-'Black Market End of Year'!GR44)/'Black Market End of Year'!GR44)-1,"Error")</f>
        <v>Error</v>
      </c>
      <c r="GS45" s="25">
        <f ca="1">IFERROR((1+'US Inflation'!$C46)*(1+('Black Market End of Year'!GS45-'Black Market End of Year'!GS44)/'Black Market End of Year'!GS44)-1,"Error")</f>
        <v>0.12885849454306975</v>
      </c>
      <c r="GT45" s="25">
        <f ca="1">IFERROR((1+'US Inflation'!$C46)*(1+('Black Market End of Year'!GT45-'Black Market End of Year'!GT44)/'Black Market End of Year'!GT44)-1,"Error")</f>
        <v>8.0200800812765038E-2</v>
      </c>
      <c r="GU45" s="25">
        <f ca="1">IFERROR((1+'US Inflation'!$C46)*(1+('Black Market End of Year'!GU45-'Black Market End of Year'!GU44)/'Black Market End of Year'!GU44)-1,"Error")</f>
        <v>0.11380704794916219</v>
      </c>
      <c r="GV45" s="25">
        <f ca="1">IFERROR((1+'US Inflation'!$C46)*(1+('Black Market End of Year'!GV45-'Black Market End of Year'!GV44)/'Black Market End of Year'!GV44)-1,"Error")</f>
        <v>0.31568457538994776</v>
      </c>
      <c r="GW45" s="25">
        <f ca="1">IFERROR((1+'US Inflation'!$C46)*(1+('Black Market End of Year'!GW45-'Black Market End of Year'!GW44)/'Black Market End of Year'!GW44)-1,"Error")</f>
        <v>0.37417752669052451</v>
      </c>
      <c r="GX45" s="25" t="str">
        <f ca="1">IFERROR((1+'US Inflation'!$C46)*(1+('Black Market End of Year'!GX45-'Black Market End of Year'!GX44)/'Black Market End of Year'!GX44)-1,"Error")</f>
        <v>Error</v>
      </c>
      <c r="GY45" s="25">
        <f ca="1">IFERROR((1+'US Inflation'!$C46)*(1+('Black Market End of Year'!GY45-'Black Market End of Year'!GY44)/'Black Market End of Year'!GY44)-1,"Error")</f>
        <v>7.4028224808120768E-2</v>
      </c>
      <c r="GZ45" s="25">
        <f ca="1">IFERROR((1+'US Inflation'!$C46)*(1+('Black Market End of Year'!GZ45-'Black Market End of Year'!GZ44)/'Black Market End of Year'!GZ44)-1,"Error")</f>
        <v>8.4876994755677559E-2</v>
      </c>
      <c r="HA45" s="25">
        <f ca="1">IFERROR((1+'US Inflation'!$C46)*(1+('Black Market End of Year'!HA45-'Black Market End of Year'!HA44)/'Black Market End of Year'!HA44)-1,"Error")</f>
        <v>5.793350360302818E-2</v>
      </c>
      <c r="HB45" s="25">
        <f ca="1">IFERROR((1+'US Inflation'!$C46)*(1+('Black Market End of Year'!HB45-'Black Market End of Year'!HB44)/'Black Market End of Year'!HB44)-1,"Error")</f>
        <v>-0.18102422944914542</v>
      </c>
      <c r="HC45" s="25">
        <f ca="1">IFERROR((1+'US Inflation'!$C46)*(1+('Black Market End of Year'!HC45-'Black Market End of Year'!HC44)/'Black Market End of Year'!HC44)-1,"Error")</f>
        <v>-8.6772611109479314E-2</v>
      </c>
      <c r="HD45" s="25" t="str">
        <f ca="1">IFERROR((1+'US Inflation'!$C46)*(1+('Black Market End of Year'!HD45-'Black Market End of Year'!HD44)/'Black Market End of Year'!HD44)-1,"Error")</f>
        <v>Error</v>
      </c>
      <c r="HE45" s="25">
        <f ca="1">IFERROR((1+'US Inflation'!$C46)*(1+('Black Market End of Year'!HE45-'Black Market End of Year'!HE44)/'Black Market End of Year'!HE44)-1,"Error")</f>
        <v>0.15696707105719221</v>
      </c>
      <c r="HF45" s="25">
        <f ca="1">IFERROR((1+'US Inflation'!$C46)*(1+('Black Market End of Year'!HF45-'Black Market End of Year'!HF44)/'Black Market End of Year'!HF44)-1,"Error")</f>
        <v>0.10561729024365363</v>
      </c>
      <c r="HG45" s="25" t="str">
        <f ca="1">IFERROR((1+'US Inflation'!$C46)*(1+('Black Market End of Year'!HG45-'Black Market End of Year'!HG44)/'Black Market End of Year'!HG44)-1,"Error")</f>
        <v>Error</v>
      </c>
      <c r="HH45" s="25">
        <f ca="1">IFERROR((1+'US Inflation'!$C46)*(1+('Black Market End of Year'!HH45-'Black Market End of Year'!HH44)/'Black Market End of Year'!HH44)-1,"Error")</f>
        <v>2.7352267009559839E-2</v>
      </c>
      <c r="HI45" s="25" t="str">
        <f ca="1">IFERROR((1+'US Inflation'!$C46)*(1+('Black Market End of Year'!HI45-'Black Market End of Year'!HI44)/'Black Market End of Year'!HI44)-1,"Error")</f>
        <v>Error</v>
      </c>
      <c r="HJ45" s="25">
        <f ca="1">IFERROR((1+'US Inflation'!$C46)*(1+('Black Market End of Year'!HJ45-'Black Market End of Year'!HJ44)/'Black Market End of Year'!HJ44)-1,"Error")</f>
        <v>-0.17956177271601881</v>
      </c>
      <c r="HK45" s="25" t="str">
        <f ca="1">IFERROR((1+'US Inflation'!$C46)*(1+('Black Market End of Year'!HK45-'Black Market End of Year'!HK44)/'Black Market End of Year'!HK44)-1,"Error")</f>
        <v>Error</v>
      </c>
      <c r="HL45" s="25">
        <f ca="1">IFERROR((1+'US Inflation'!$C46)*(1+('Black Market End of Year'!HL45-'Black Market End of Year'!HL44)/'Black Market End of Year'!HL44)-1,"Error")</f>
        <v>3.7950794403297072E-2</v>
      </c>
      <c r="HM45" s="25">
        <f ca="1">IFERROR((1+'US Inflation'!$C46)*(1+('Black Market End of Year'!HM45-'Black Market End of Year'!HM44)/'Black Market End of Year'!HM44)-1,"Error")</f>
        <v>-2.8175781182971149E-2</v>
      </c>
      <c r="HN45" s="25">
        <f ca="1">IFERROR((1+'US Inflation'!$C46)*(1+('Black Market End of Year'!HN45-'Black Market End of Year'!HN44)/'Black Market End of Year'!HN44)-1,"Error")</f>
        <v>0.23932128914797879</v>
      </c>
      <c r="HO45" s="25" t="str">
        <f ca="1">IFERROR((1+'US Inflation'!$C46)*(1+('Black Market End of Year'!HO45-'Black Market End of Year'!HO44)/'Black Market End of Year'!HO44)-1,"Error")</f>
        <v>Error</v>
      </c>
      <c r="HP45" s="25" t="str">
        <f ca="1">IFERROR((1+'US Inflation'!$C46)*(1+('Black Market End of Year'!HP45-'Black Market End of Year'!HP44)/'Black Market End of Year'!HP44)-1,"Error")</f>
        <v>Error</v>
      </c>
      <c r="HQ45" s="25" t="str">
        <f ca="1">IFERROR((1+'US Inflation'!$C46)*(1+('Black Market End of Year'!HQ45-'Black Market End of Year'!HQ44)/'Black Market End of Year'!HQ44)-1,"Error")</f>
        <v>Error</v>
      </c>
      <c r="HR45" s="25">
        <f ca="1">IFERROR((1+'US Inflation'!$C46)*(1+('Black Market End of Year'!HR45-'Black Market End of Year'!HR44)/'Black Market End of Year'!HR44)-1,"Error")</f>
        <v>8.4557913286631647E-2</v>
      </c>
      <c r="HS45" s="25" t="str">
        <f ca="1">IFERROR((1+'US Inflation'!$C46)*(1+('Black Market End of Year'!HS45-'Black Market End of Year'!HS44)/'Black Market End of Year'!HS44)-1,"Error")</f>
        <v>Error</v>
      </c>
      <c r="HT45" s="25">
        <f ca="1">IFERROR((1+'US Inflation'!$C46)*(1+('Black Market End of Year'!HT45-'Black Market End of Year'!HT44)/'Black Market End of Year'!HT44)-1,"Error")</f>
        <v>6.2234126358908792E-3</v>
      </c>
      <c r="HU45" s="25">
        <f ca="1">IFERROR((1+'US Inflation'!$C46)*(1+('Black Market End of Year'!HU45-'Black Market End of Year'!HU44)/'Black Market End of Year'!HU44)-1,"Error")</f>
        <v>0.17471837088388198</v>
      </c>
      <c r="HV45" s="25">
        <f ca="1">IFERROR((1+'US Inflation'!$C46)*(1+('Black Market End of Year'!HV45-'Black Market End of Year'!HV44)/'Black Market End of Year'!HV44)-1,"Error")</f>
        <v>4.4194107452339537E-2</v>
      </c>
      <c r="HW45" s="25">
        <f ca="1">IFERROR((1+'US Inflation'!$C46)*(1+('Black Market End of Year'!HW45-'Black Market End of Year'!HW44)/'Black Market End of Year'!HW44)-1,"Error")</f>
        <v>0.87954939341421112</v>
      </c>
      <c r="HX45" s="25" t="str">
        <f ca="1">IFERROR((1+'US Inflation'!$C46)*(1+('Black Market End of Year'!HX45-'Black Market End of Year'!HX44)/'Black Market End of Year'!HX44)-1,"Error")</f>
        <v>Error</v>
      </c>
      <c r="HY45" s="25">
        <f ca="1">IFERROR((1+'US Inflation'!$C46)*(1+('Black Market End of Year'!HY45-'Black Market End of Year'!HY44)/'Black Market End of Year'!HY44)-1,"Error")</f>
        <v>3.1812359142628033E-2</v>
      </c>
      <c r="HZ45" s="25" t="str">
        <f ca="1">IFERROR((1+'US Inflation'!$C46)*(1+('Black Market End of Year'!HZ45-'Black Market End of Year'!HZ44)/'Black Market End of Year'!HZ44)-1,"Error")</f>
        <v>Error</v>
      </c>
      <c r="IA45" s="25">
        <f ca="1">IFERROR((1+'US Inflation'!$C46)*(1+('Black Market End of Year'!IA45-'Black Market End of Year'!IA44)/'Black Market End of Year'!IA44)-1,"Error")</f>
        <v>0.21076792935545097</v>
      </c>
      <c r="IB45" s="25">
        <f ca="1">IFERROR((1+'US Inflation'!$C46)*(1+('Black Market End of Year'!IB45-'Black Market End of Year'!IB44)/'Black Market End of Year'!IB44)-1,"Error")</f>
        <v>-1.7229075338974553E-2</v>
      </c>
      <c r="IC45" s="25" t="str">
        <f ca="1">IFERROR((1+'US Inflation'!$C46)*(1+('Black Market End of Year'!IC45-'Black Market End of Year'!IC44)/'Black Market End of Year'!IC44)-1,"Error")</f>
        <v>Error</v>
      </c>
      <c r="ID45" s="25">
        <f ca="1">IFERROR((1+'US Inflation'!$C46)*(1+('Black Market End of Year'!ID45-'Black Market End of Year'!ID44)/'Black Market End of Year'!ID44)-1,"Error")</f>
        <v>-1</v>
      </c>
      <c r="IE45" s="25" t="str">
        <f ca="1">IFERROR((1+'US Inflation'!$C46)*(1+('Black Market End of Year'!IE45-'Black Market End of Year'!IE44)/'Black Market End of Year'!IE44)-1,"Error")</f>
        <v>Error</v>
      </c>
      <c r="IF45" s="25">
        <f ca="1">IFERROR((1+'US Inflation'!$C46)*(1+('Black Market End of Year'!IF45-'Black Market End of Year'!IF44)/'Black Market End of Year'!IF44)-1,"Error")</f>
        <v>6.8601964182546382E-4</v>
      </c>
      <c r="IG45" s="25">
        <f ca="1">IFERROR((1+'US Inflation'!$C46)*(1+('Black Market End of Year'!IG45-'Black Market End of Year'!IG44)/'Black Market End of Year'!IG44)-1,"Error")</f>
        <v>0.16021567494704403</v>
      </c>
      <c r="IH45" s="25">
        <f ca="1">IFERROR((1+'US Inflation'!$C46)*(1+('Black Market End of Year'!IH45-'Black Market End of Year'!IH44)/'Black Market End of Year'!IH44)-1,"Error")</f>
        <v>0.46187175043327522</v>
      </c>
    </row>
    <row r="46" spans="1:242" x14ac:dyDescent="0.25">
      <c r="A46" t="str">
        <f t="shared" ca="1" si="4"/>
        <v>1990</v>
      </c>
      <c r="B46" s="25">
        <f ca="1">IFERROR((1+'US Inflation'!$C47)*(1+('Black Market End of Year'!B46-'Black Market End of Year'!B45)/'Black Market End of Year'!B45)-1,"Error")</f>
        <v>0.82757251484047734</v>
      </c>
      <c r="C46" s="25">
        <f ca="1">IFERROR((1+'US Inflation'!$C47)*(1+('Black Market End of Year'!C46-'Black Market End of Year'!C45)/'Black Market End of Year'!C45)-1,"Error")</f>
        <v>0.34546532305868394</v>
      </c>
      <c r="D46" s="25">
        <f ca="1">IFERROR((1+'US Inflation'!$C47)*(1+('Black Market End of Year'!D46-'Black Market End of Year'!D45)/'Black Market End of Year'!D45)-1,"Error")</f>
        <v>-0.16709289524938598</v>
      </c>
      <c r="E46" s="25">
        <f>IFERROR((1+'US Inflation'!$C47)*(1+('Black Market End of Year'!E46-'Black Market End of Year'!E45)/'Black Market End of Year'!E45)-1,"Error")</f>
        <v>4.647302904564321E-2</v>
      </c>
      <c r="F46" s="25" t="str">
        <f ca="1">IFERROR((1+'US Inflation'!$C47)*(1+('Black Market End of Year'!F46-'Black Market End of Year'!F45)/'Black Market End of Year'!F45)-1,"Error")</f>
        <v>Error</v>
      </c>
      <c r="G46" s="25">
        <f ca="1">IFERROR((1+'US Inflation'!$C47)*(1+('Black Market End of Year'!G46-'Black Market End of Year'!G45)/'Black Market End of Year'!G45)-1,"Error")</f>
        <v>-0.20409093565542624</v>
      </c>
      <c r="H46" s="25">
        <f ca="1">IFERROR((1+'US Inflation'!$C47)*(1+('Black Market End of Year'!H46-'Black Market End of Year'!H45)/'Black Market End of Year'!H45)-1,"Error")</f>
        <v>-5.8506224066389168E-3</v>
      </c>
      <c r="I46" s="25">
        <f ca="1">IFERROR((1+'US Inflation'!$C47)*(1+('Black Market End of Year'!I46-'Black Market End of Year'!I45)/'Black Market End of Year'!I45)-1,"Error")</f>
        <v>-5.8506224066389168E-3</v>
      </c>
      <c r="J46" s="25">
        <f ca="1">IFERROR((1+'US Inflation'!$C47)*(1+('Black Market End of Year'!J46-'Black Market End of Year'!J45)/'Black Market End of Year'!J45)-1,"Error")</f>
        <v>1.2793042687432505</v>
      </c>
      <c r="K46" s="25" t="str">
        <f ca="1">IFERROR((1+'US Inflation'!$C47)*(1+('Black Market End of Year'!K46-'Black Market End of Year'!K45)/'Black Market End of Year'!K45)-1,"Error")</f>
        <v>Error</v>
      </c>
      <c r="L46" s="25">
        <f ca="1">IFERROR((1+'US Inflation'!$C47)*(1+('Black Market End of Year'!L46-'Black Market End of Year'!L45)/'Black Market End of Year'!L45)-1,"Error")</f>
        <v>4.1266695567804268E-2</v>
      </c>
      <c r="M46" s="25">
        <f ca="1">IFERROR((1+'US Inflation'!$C47)*(1+('Black Market End of Year'!M46-'Black Market End of Year'!M45)/'Black Market End of Year'!M45)-1,"Error")</f>
        <v>7.3654146683192367E-2</v>
      </c>
      <c r="N46" s="25">
        <f ca="1">IFERROR((1+'US Inflation'!$C47)*(1+('Black Market End of Year'!N46-'Black Market End of Year'!N45)/'Black Market End of Year'!N45)-1,"Error")</f>
        <v>-8.2191687640296607E-2</v>
      </c>
      <c r="O46" s="25" t="str">
        <f ca="1">IFERROR((1+'US Inflation'!$C47)*(1+('Black Market End of Year'!O46-'Black Market End of Year'!O45)/'Black Market End of Year'!O45)-1,"Error")</f>
        <v>Error</v>
      </c>
      <c r="P46" s="25">
        <f ca="1">IFERROR((1+'US Inflation'!$C47)*(1+('Black Market End of Year'!P46-'Black Market End of Year'!P45)/'Black Market End of Year'!P45)-1,"Error")</f>
        <v>1.0073967165795006E-2</v>
      </c>
      <c r="Q46" s="25">
        <f ca="1">IFERROR((1+'US Inflation'!$C47)*(1+('Black Market End of Year'!Q46-'Black Market End of Year'!Q45)/'Black Market End of Year'!Q45)-1,"Error")</f>
        <v>6.2697417092862473E-2</v>
      </c>
      <c r="R46" s="25">
        <f ca="1">IFERROR((1+'US Inflation'!$C47)*(1+('Black Market End of Year'!R46-'Black Market End of Year'!R45)/'Black Market End of Year'!R45)-1,"Error")</f>
        <v>-5.8506224066390278E-3</v>
      </c>
      <c r="S46" s="25">
        <f ca="1">IFERROR((1+'US Inflation'!$C47)*(1+('Black Market End of Year'!S46-'Black Market End of Year'!S45)/'Black Market End of Year'!S45)-1,"Error")</f>
        <v>9.7420169583273264E-4</v>
      </c>
      <c r="T46" s="25" t="str">
        <f ca="1">IFERROR((1+'US Inflation'!$C47)*(1+('Black Market End of Year'!T46-'Black Market End of Year'!T45)/'Black Market End of Year'!T45)-1,"Error")</f>
        <v>Error</v>
      </c>
      <c r="U46" s="25">
        <f ca="1">IFERROR((1+'US Inflation'!$C47)*(1+('Black Market End of Year'!U46-'Black Market End of Year'!U45)/'Black Market End of Year'!U45)-1,"Error")</f>
        <v>-0.10219831163256543</v>
      </c>
      <c r="V46" s="25">
        <f ca="1">IFERROR((1+'US Inflation'!$C47)*(1+('Black Market End of Year'!V46-'Black Market End of Year'!V45)/'Black Market End of Year'!V45)-1,"Error")</f>
        <v>5.918322777899121E-2</v>
      </c>
      <c r="W46" s="25">
        <f ca="1">IFERROR((1+'US Inflation'!$C47)*(1+('Black Market End of Year'!W46-'Black Market End of Year'!W45)/'Black Market End of Year'!W45)-1,"Error")</f>
        <v>-8.3907217196109052E-2</v>
      </c>
      <c r="X46" s="25" t="str">
        <f ca="1">IFERROR((1+'US Inflation'!$C47)*(1+('Black Market End of Year'!X46-'Black Market End of Year'!X45)/'Black Market End of Year'!X45)-1,"Error")</f>
        <v>Error</v>
      </c>
      <c r="Y46" s="25">
        <f ca="1">IFERROR((1+'US Inflation'!$C47)*(1+('Black Market End of Year'!Y46-'Black Market End of Year'!Y45)/'Black Market End of Year'!Y45)-1,"Error")</f>
        <v>9.0535051321249282E-2</v>
      </c>
      <c r="Z46" s="25">
        <f ca="1">IFERROR((1+'US Inflation'!$C47)*(1+('Black Market End of Year'!Z46-'Black Market End of Year'!Z45)/'Black Market End of Year'!Z45)-1,"Error")</f>
        <v>0.18949100968188115</v>
      </c>
      <c r="AA46" s="25" t="str">
        <f ca="1">IFERROR((1+'US Inflation'!$C47)*(1+('Black Market End of Year'!AA46-'Black Market End of Year'!AA45)/'Black Market End of Year'!AA45)-1,"Error")</f>
        <v>Error</v>
      </c>
      <c r="AB46" s="25">
        <f ca="1">IFERROR((1+'US Inflation'!$C47)*(1+('Black Market End of Year'!AB46-'Black Market End of Year'!AB45)/'Black Market End of Year'!AB45)-1,"Error")</f>
        <v>2.5543568464730271E-2</v>
      </c>
      <c r="AC46" s="25">
        <f ca="1">IFERROR((1+'US Inflation'!$C47)*(1+('Black Market End of Year'!AC46-'Black Market End of Year'!AC45)/'Black Market End of Year'!AC45)-1,"Error")</f>
        <v>5.5826529246419492</v>
      </c>
      <c r="AD46" s="25" t="str">
        <f ca="1">IFERROR((1+'US Inflation'!$C47)*(1+('Black Market End of Year'!AD46-'Black Market End of Year'!AD45)/'Black Market End of Year'!AD45)-1,"Error")</f>
        <v>Error</v>
      </c>
      <c r="AE46" s="25" t="str">
        <f ca="1">IFERROR((1+'US Inflation'!$C47)*(1+('Black Market End of Year'!AE46-'Black Market End of Year'!AE45)/'Black Market End of Year'!AE45)-1,"Error")</f>
        <v>Error</v>
      </c>
      <c r="AF46" s="25" t="str">
        <f ca="1">IFERROR((1+'US Inflation'!$C47)*(1+('Black Market End of Year'!AF46-'Black Market End of Year'!AF45)/'Black Market End of Year'!AF45)-1,"Error")</f>
        <v>Error</v>
      </c>
      <c r="AG46" s="25">
        <f ca="1">IFERROR((1+'US Inflation'!$C47)*(1+('Black Market End of Year'!AG46-'Black Market End of Year'!AG45)/'Black Market End of Year'!AG45)-1,"Error")</f>
        <v>0.79993360995850615</v>
      </c>
      <c r="AH46" s="25">
        <f ca="1">IFERROR((1+'US Inflation'!$C47)*(1+('Black Market End of Year'!AH46-'Black Market End of Year'!AH45)/'Black Market End of Year'!AH45)-1,"Error")</f>
        <v>-8.3907217196109052E-2</v>
      </c>
      <c r="AI46" s="25">
        <f ca="1">IFERROR((1+'US Inflation'!$C47)*(1+('Black Market End of Year'!AI46-'Black Market End of Year'!AI45)/'Black Market End of Year'!AI45)-1,"Error")</f>
        <v>-0.1066693654488412</v>
      </c>
      <c r="AJ46" s="25">
        <f ca="1">IFERROR((1+'US Inflation'!$C47)*(1+('Black Market End of Year'!AJ46-'Black Market End of Year'!AJ45)/'Black Market End of Year'!AJ45)-1,"Error")</f>
        <v>1.6620805124845308</v>
      </c>
      <c r="AK46" s="25">
        <f ca="1">IFERROR((1+'US Inflation'!$C47)*(1+('Black Market End of Year'!AK46-'Black Market End of Year'!AK45)/'Black Market End of Year'!AK45)-1,"Error")</f>
        <v>-8.3907217196109052E-2</v>
      </c>
      <c r="AL46" s="25">
        <f ca="1">IFERROR((1+'US Inflation'!$C47)*(1+('Black Market End of Year'!AL46-'Black Market End of Year'!AL45)/'Black Market End of Year'!AL45)-1,"Error")</f>
        <v>4.647302904564321E-2</v>
      </c>
      <c r="AM46" s="25">
        <f ca="1">IFERROR((1+'US Inflation'!$C47)*(1+('Black Market End of Year'!AM46-'Black Market End of Year'!AM45)/'Black Market End of Year'!AM45)-1,"Error")</f>
        <v>-4.1651015505568934E-2</v>
      </c>
      <c r="AN46" s="25" t="str">
        <f ca="1">IFERROR((1+'US Inflation'!$C47)*(1+('Black Market End of Year'!AN46-'Black Market End of Year'!AN45)/'Black Market End of Year'!AN45)-1,"Error")</f>
        <v>Error</v>
      </c>
      <c r="AO46" s="25">
        <f ca="1">IFERROR((1+'US Inflation'!$C47)*(1+('Black Market End of Year'!AO46-'Black Market End of Year'!AO45)/'Black Market End of Year'!AO45)-1,"Error")</f>
        <v>-8.3907217196109052E-2</v>
      </c>
      <c r="AP46" s="25">
        <f ca="1">IFERROR((1+'US Inflation'!$C47)*(1+('Black Market End of Year'!AP46-'Black Market End of Year'!AP45)/'Black Market End of Year'!AP45)-1,"Error")</f>
        <v>-8.3907217196109052E-2</v>
      </c>
      <c r="AQ46" s="25">
        <f ca="1">IFERROR((1+'US Inflation'!$C47)*(1+('Black Market End of Year'!AQ46-'Black Market End of Year'!AQ45)/'Black Market End of Year'!AQ45)-1,"Error")</f>
        <v>0.12016831278125184</v>
      </c>
      <c r="AR46" s="25">
        <f ca="1">IFERROR((1+'US Inflation'!$C47)*(1+('Black Market End of Year'!AR46-'Black Market End of Year'!AR45)/'Black Market End of Year'!AR45)-1,"Error")</f>
        <v>-5.4686030428768961E-2</v>
      </c>
      <c r="AS46" s="25" t="str">
        <f ca="1">IFERROR((1+'US Inflation'!$C47)*(1+('Black Market End of Year'!AS46-'Black Market End of Year'!AS45)/'Black Market End of Year'!AS45)-1,"Error")</f>
        <v>Error</v>
      </c>
      <c r="AT46" s="25" t="str">
        <f ca="1">IFERROR((1+'US Inflation'!$C47)*(1+('Black Market End of Year'!AT46-'Black Market End of Year'!AT45)/'Black Market End of Year'!AT45)-1,"Error")</f>
        <v>Error</v>
      </c>
      <c r="AU46" s="25">
        <f ca="1">IFERROR((1+'US Inflation'!$C47)*(1+('Black Market End of Year'!AU46-'Black Market End of Year'!AU45)/'Black Market End of Year'!AU45)-1,"Error")</f>
        <v>0.40586780669768219</v>
      </c>
      <c r="AV46" s="25">
        <f ca="1">IFERROR((1+'US Inflation'!$C47)*(1+('Black Market End of Year'!AV46-'Black Market End of Year'!AV45)/'Black Market End of Year'!AV45)-1,"Error")</f>
        <v>1.271583456030001E-2</v>
      </c>
      <c r="AW46" s="25">
        <f ca="1">IFERROR((1+'US Inflation'!$C47)*(1+('Black Market End of Year'!AW46-'Black Market End of Year'!AW45)/'Black Market End of Year'!AW45)-1,"Error")</f>
        <v>-8.3907217196109052E-2</v>
      </c>
      <c r="AX46" s="25">
        <f ca="1">IFERROR((1+'US Inflation'!$C47)*(1+('Black Market End of Year'!AX46-'Black Market End of Year'!AX45)/'Black Market End of Year'!AX45)-1,"Error")</f>
        <v>3.1858921161825728</v>
      </c>
      <c r="AY46" s="25">
        <f ca="1">IFERROR((1+'US Inflation'!$C47)*(1+('Black Market End of Year'!AY46-'Black Market End of Year'!AY45)/'Black Market End of Year'!AY45)-1,"Error")</f>
        <v>0.10253408417308818</v>
      </c>
      <c r="AZ46" s="25">
        <f ca="1">IFERROR((1+'US Inflation'!$C47)*(1+('Black Market End of Year'!AZ46-'Black Market End of Year'!AZ45)/'Black Market End of Year'!AZ45)-1,"Error")</f>
        <v>0.28139554577017534</v>
      </c>
      <c r="BA46" s="25">
        <f ca="1">IFERROR((1+'US Inflation'!$C47)*(1+('Black Market End of Year'!BA46-'Black Market End of Year'!BA45)/'Black Market End of Year'!BA45)-1,"Error")</f>
        <v>-8.3907217196109052E-2</v>
      </c>
      <c r="BB46" s="25" t="str">
        <f ca="1">IFERROR((1+'US Inflation'!$C47)*(1+('Black Market End of Year'!BB46-'Black Market End of Year'!BB45)/'Black Market End of Year'!BB45)-1,"Error")</f>
        <v>Error</v>
      </c>
      <c r="BC46" s="25">
        <f ca="1">IFERROR((1+'US Inflation'!$C47)*(1+('Black Market End of Year'!BC46-'Black Market End of Year'!BC45)/'Black Market End of Year'!BC45)-1,"Error")</f>
        <v>0.58133702166897194</v>
      </c>
      <c r="BD46" s="25">
        <f ca="1">IFERROR((1+'US Inflation'!$C47)*(1+('Black Market End of Year'!BD46-'Black Market End of Year'!BD45)/'Black Market End of Year'!BD45)-1,"Error")</f>
        <v>-5.3417578272350053E-2</v>
      </c>
      <c r="BE46" s="25" t="str">
        <f ca="1">IFERROR((1+'US Inflation'!$C47)*(1+('Black Market End of Year'!BE46-'Black Market End of Year'!BE45)/'Black Market End of Year'!BE45)-1,"Error")</f>
        <v>Error</v>
      </c>
      <c r="BF46" s="25">
        <f ca="1">IFERROR((1+'US Inflation'!$C47)*(1+('Black Market End of Year'!BF46-'Black Market End of Year'!BF45)/'Black Market End of Year'!BF45)-1,"Error")</f>
        <v>9.514619318730122E-2</v>
      </c>
      <c r="BG46" s="25">
        <f ca="1">IFERROR((1+'US Inflation'!$C47)*(1+('Black Market End of Year'!BG46-'Black Market End of Year'!BG45)/'Black Market End of Year'!BG45)-1,"Error")</f>
        <v>-0.11393524547960132</v>
      </c>
      <c r="BH46" s="25">
        <f ca="1">IFERROR((1+'US Inflation'!$C47)*(1+('Black Market End of Year'!BH46-'Black Market End of Year'!BH45)/'Black Market End of Year'!BH45)-1,"Error")</f>
        <v>-1.3325429756965046E-2</v>
      </c>
      <c r="BI46" s="25">
        <f ca="1">IFERROR((1+'US Inflation'!$C47)*(1+('Black Market End of Year'!BI46-'Black Market End of Year'!BI45)/'Black Market End of Year'!BI45)-1,"Error")</f>
        <v>-5.8506224066389168E-3</v>
      </c>
      <c r="BJ46" s="25">
        <f ca="1">IFERROR((1+'US Inflation'!$C47)*(1+('Black Market End of Year'!BJ46-'Black Market End of Year'!BJ45)/'Black Market End of Year'!BJ45)-1,"Error")</f>
        <v>0.70923928077455045</v>
      </c>
      <c r="BK46" s="25">
        <f ca="1">IFERROR((1+'US Inflation'!$C47)*(1+('Black Market End of Year'!BK46-'Black Market End of Year'!BK45)/'Black Market End of Year'!BK45)-1,"Error")</f>
        <v>0.54878008298755199</v>
      </c>
      <c r="BL46" s="25">
        <f ca="1">IFERROR((1+'US Inflation'!$C47)*(1+('Black Market End of Year'!BL46-'Black Market End of Year'!BL45)/'Black Market End of Year'!BL45)-1,"Error")</f>
        <v>0.3407935684647303</v>
      </c>
      <c r="BM46" s="25">
        <f ca="1">IFERROR((1+'US Inflation'!$C47)*(1+('Black Market End of Year'!BM46-'Black Market End of Year'!BM45)/'Black Market End of Year'!BM45)-1,"Error")</f>
        <v>0.12566558259504323</v>
      </c>
      <c r="BN46" s="25">
        <f ca="1">IFERROR((1+'US Inflation'!$C47)*(1+('Black Market End of Year'!BN46-'Black Market End of Year'!BN45)/'Black Market End of Year'!BN45)-1,"Error")</f>
        <v>-8.3907217196109052E-2</v>
      </c>
      <c r="BO46" s="25" t="str">
        <f ca="1">IFERROR((1+'US Inflation'!$C47)*(1+('Black Market End of Year'!BO46-'Black Market End of Year'!BO45)/'Black Market End of Year'!BO45)-1,"Error")</f>
        <v>Error</v>
      </c>
      <c r="BP46" s="25" t="str">
        <f ca="1">IFERROR((1+'US Inflation'!$C47)*(1+('Black Market End of Year'!BP46-'Black Market End of Year'!BP45)/'Black Market End of Year'!BP45)-1,"Error")</f>
        <v>Error</v>
      </c>
      <c r="BQ46" s="25">
        <f ca="1">IFERROR((1+'US Inflation'!$C47)*(1+('Black Market End of Year'!BQ46-'Black Market End of Year'!BQ45)/'Black Market End of Year'!BQ45)-1,"Error")</f>
        <v>9.6818810511756448E-2</v>
      </c>
      <c r="BR46" s="25" t="str">
        <f ca="1">IFERROR((1+'US Inflation'!$C47)*(1+('Black Market End of Year'!BR46-'Black Market End of Year'!BR45)/'Black Market End of Year'!BR45)-1,"Error")</f>
        <v>Error</v>
      </c>
      <c r="BS46" s="25" t="str">
        <f ca="1">IFERROR((1+'US Inflation'!$C47)*(1+('Black Market End of Year'!BS46-'Black Market End of Year'!BS45)/'Black Market End of Year'!BS45)-1,"Error")</f>
        <v>Error</v>
      </c>
      <c r="BT46" s="25" t="str">
        <f ca="1">IFERROR((1+'US Inflation'!$C47)*(1+('Black Market End of Year'!BT46-'Black Market End of Year'!BT45)/'Black Market End of Year'!BT45)-1,"Error")</f>
        <v>Error</v>
      </c>
      <c r="BU46" s="25">
        <f ca="1">IFERROR((1+'US Inflation'!$C47)*(1+('Black Market End of Year'!BU46-'Black Market End of Year'!BU45)/'Black Market End of Year'!BU45)-1,"Error")</f>
        <v>6.2328681000880293E-2</v>
      </c>
      <c r="BV46" s="25">
        <f ca="1">IFERROR((1+'US Inflation'!$C47)*(1+('Black Market End of Year'!BV46-'Black Market End of Year'!BV45)/'Black Market End of Year'!BV45)-1,"Error")</f>
        <v>-8.4022408629113254E-2</v>
      </c>
      <c r="BW46" s="25">
        <f ca="1">IFERROR((1+'US Inflation'!$C47)*(1+('Black Market End of Year'!BW46-'Black Market End of Year'!BW45)/'Black Market End of Year'!BW45)-1,"Error")</f>
        <v>-0.11821780831235973</v>
      </c>
      <c r="BX46" s="25" t="str">
        <f ca="1">IFERROR((1+'US Inflation'!$C47)*(1+('Black Market End of Year'!BX46-'Black Market End of Year'!BX45)/'Black Market End of Year'!BX45)-1,"Error")</f>
        <v>Error</v>
      </c>
      <c r="BY46" s="25" t="str">
        <f ca="1">IFERROR((1+'US Inflation'!$C47)*(1+('Black Market End of Year'!BY46-'Black Market End of Year'!BY45)/'Black Market End of Year'!BY45)-1,"Error")</f>
        <v>Error</v>
      </c>
      <c r="BZ46" s="25">
        <f ca="1">IFERROR((1+'US Inflation'!$C47)*(1+('Black Market End of Year'!BZ46-'Black Market End of Year'!BZ45)/'Black Market End of Year'!BZ45)-1,"Error")</f>
        <v>-8.3907217196109052E-2</v>
      </c>
      <c r="CA46" s="25">
        <f ca="1">IFERROR((1+'US Inflation'!$C47)*(1+('Black Market End of Year'!CA46-'Black Market End of Year'!CA45)/'Black Market End of Year'!CA45)-1,"Error")</f>
        <v>-0.11452282157676352</v>
      </c>
      <c r="CB46" s="25" t="str">
        <f ca="1">IFERROR((1+'US Inflation'!$C47)*(1+('Black Market End of Year'!CB46-'Black Market End of Year'!CB45)/'Black Market End of Year'!CB45)-1,"Error")</f>
        <v>Error</v>
      </c>
      <c r="CC46" s="25">
        <f ca="1">IFERROR((1+'US Inflation'!$C47)*(1+('Black Market End of Year'!CC46-'Black Market End of Year'!CC45)/'Black Market End of Year'!CC45)-1,"Error")</f>
        <v>-8.7378172343915761E-2</v>
      </c>
      <c r="CD46" s="25">
        <f ca="1">IFERROR((1+'US Inflation'!$C47)*(1+('Black Market End of Year'!CD46-'Black Market End of Year'!CD45)/'Black Market End of Year'!CD45)-1,"Error")</f>
        <v>9.0690199287008388E-2</v>
      </c>
      <c r="CE46" s="25" t="str">
        <f ca="1">IFERROR((1+'US Inflation'!$C47)*(1+('Black Market End of Year'!CE46-'Black Market End of Year'!CE45)/'Black Market End of Year'!CE45)-1,"Error")</f>
        <v>Error</v>
      </c>
      <c r="CF46" s="25">
        <f ca="1">IFERROR((1+'US Inflation'!$C47)*(1+('Black Market End of Year'!CF46-'Black Market End of Year'!CF45)/'Black Market End of Year'!CF45)-1,"Error")</f>
        <v>-2.7727605565047719E-3</v>
      </c>
      <c r="CG46" s="25" t="str">
        <f ca="1">IFERROR((1+'US Inflation'!$C47)*(1+('Black Market End of Year'!CG46-'Black Market End of Year'!CG45)/'Black Market End of Year'!CG45)-1,"Error")</f>
        <v>Error</v>
      </c>
      <c r="CH46" s="25">
        <f ca="1">IFERROR((1+'US Inflation'!$C47)*(1+('Black Market End of Year'!CH46-'Black Market End of Year'!CH45)/'Black Market End of Year'!CH45)-1,"Error")</f>
        <v>-5.8506224066389168E-3</v>
      </c>
      <c r="CI46" s="25" t="str">
        <f ca="1">IFERROR((1+'US Inflation'!$C47)*(1+('Black Market End of Year'!CI46-'Black Market End of Year'!CI45)/'Black Market End of Year'!CI45)-1,"Error")</f>
        <v>Error</v>
      </c>
      <c r="CJ46" s="25" t="str">
        <f ca="1">IFERROR((1+'US Inflation'!$C47)*(1+('Black Market End of Year'!CJ46-'Black Market End of Year'!CJ45)/'Black Market End of Year'!CJ45)-1,"Error")</f>
        <v>Error</v>
      </c>
      <c r="CK46" s="25">
        <f ca="1">IFERROR((1+'US Inflation'!$C47)*(1+('Black Market End of Year'!CK46-'Black Market End of Year'!CK45)/'Black Market End of Year'!CK45)-1,"Error")</f>
        <v>0.94103868290724146</v>
      </c>
      <c r="CL46" s="25" t="str">
        <f ca="1">IFERROR((1+'US Inflation'!$C47)*(1+('Black Market End of Year'!CL46-'Black Market End of Year'!CL45)/'Black Market End of Year'!CL45)-1,"Error")</f>
        <v>Error</v>
      </c>
      <c r="CM46" s="25">
        <f ca="1">IFERROR((1+'US Inflation'!$C47)*(1+('Black Market End of Year'!CM46-'Black Market End of Year'!CM45)/'Black Market End of Year'!CM45)-1,"Error")</f>
        <v>0.16022009742016974</v>
      </c>
      <c r="CN46" s="25">
        <f ca="1">IFERROR((1+'US Inflation'!$C47)*(1+('Black Market End of Year'!CN46-'Black Market End of Year'!CN45)/'Black Market End of Year'!CN45)-1,"Error")</f>
        <v>0.2790225910557862</v>
      </c>
      <c r="CO46" s="25">
        <f ca="1">IFERROR((1+'US Inflation'!$C47)*(1+('Black Market End of Year'!CO46-'Black Market End of Year'!CO45)/'Black Market End of Year'!CO45)-1,"Error")</f>
        <v>0.7722527104805248</v>
      </c>
      <c r="CP46" s="25">
        <f ca="1">IFERROR((1+'US Inflation'!$C47)*(1+('Black Market End of Year'!CP46-'Black Market End of Year'!CP45)/'Black Market End of Year'!CP45)-1,"Error")</f>
        <v>0.24952003468136486</v>
      </c>
      <c r="CQ46" s="25">
        <f ca="1">IFERROR((1+'US Inflation'!$C47)*(1+('Black Market End of Year'!CQ46-'Black Market End of Year'!CQ45)/'Black Market End of Year'!CQ45)-1,"Error")</f>
        <v>0.62916823840060343</v>
      </c>
      <c r="CR46" s="25">
        <f ca="1">IFERROR((1+'US Inflation'!$C47)*(1+('Black Market End of Year'!CR46-'Black Market End of Year'!CR45)/'Black Market End of Year'!CR45)-1,"Error")</f>
        <v>5.7178635480892748E-2</v>
      </c>
      <c r="CS46" s="25">
        <f ca="1">IFERROR((1+'US Inflation'!$C47)*(1+('Black Market End of Year'!CS46-'Black Market End of Year'!CS45)/'Black Market End of Year'!CS45)-1,"Error")</f>
        <v>-0.10811957751791768</v>
      </c>
      <c r="CT46" s="25">
        <f ca="1">IFERROR((1+'US Inflation'!$C47)*(1+('Black Market End of Year'!CT46-'Black Market End of Year'!CT45)/'Black Market End of Year'!CT45)-1,"Error")</f>
        <v>-3.7919957167715124E-2</v>
      </c>
      <c r="CU46" s="25">
        <f ca="1">IFERROR((1+'US Inflation'!$C47)*(1+('Black Market End of Year'!CU46-'Black Market End of Year'!CU45)/'Black Market End of Year'!CU45)-1,"Error")</f>
        <v>9.0535051321249282E-2</v>
      </c>
      <c r="CV46" s="25">
        <f ca="1">IFERROR((1+'US Inflation'!$C47)*(1+('Black Market End of Year'!CV46-'Black Market End of Year'!CV45)/'Black Market End of Year'!CV45)-1,"Error")</f>
        <v>0.10303913872378589</v>
      </c>
      <c r="CW46" s="25">
        <f ca="1">IFERROR((1+'US Inflation'!$C47)*(1+('Black Market End of Year'!CW46-'Black Market End of Year'!CW45)/'Black Market End of Year'!CW45)-1,"Error")</f>
        <v>8.2558305909286256E-2</v>
      </c>
      <c r="CX46" s="25">
        <f ca="1">IFERROR((1+'US Inflation'!$C47)*(1+('Black Market End of Year'!CX46-'Black Market End of Year'!CX45)/'Black Market End of Year'!CX45)-1,"Error")</f>
        <v>0.88365145228215791</v>
      </c>
      <c r="CY46" s="25">
        <f ca="1">IFERROR((1+'US Inflation'!$C47)*(1+('Black Market End of Year'!CY46-'Black Market End of Year'!CY45)/'Black Market End of Year'!CY45)-1,"Error")</f>
        <v>-7.3123888559573191E-2</v>
      </c>
      <c r="CZ46" s="25" t="str">
        <f ca="1">IFERROR((1+'US Inflation'!$C47)*(1+('Black Market End of Year'!CZ46-'Black Market End of Year'!CZ45)/'Black Market End of Year'!CZ45)-1,"Error")</f>
        <v>Error</v>
      </c>
      <c r="DA46" s="25">
        <f ca="1">IFERROR((1+'US Inflation'!$C47)*(1+('Black Market End of Year'!DA46-'Black Market End of Year'!DA45)/'Black Market End of Year'!DA45)-1,"Error")</f>
        <v>0.11483558873204225</v>
      </c>
      <c r="DB46" s="25">
        <f ca="1">IFERROR((1+'US Inflation'!$C47)*(1+('Black Market End of Year'!DB46-'Black Market End of Year'!DB45)/'Black Market End of Year'!DB45)-1,"Error")</f>
        <v>-5.5388984428001109E-2</v>
      </c>
      <c r="DC46" s="25">
        <f ca="1">IFERROR((1+'US Inflation'!$C47)*(1+('Black Market End of Year'!DC46-'Black Market End of Year'!DC45)/'Black Market End of Year'!DC45)-1,"Error")</f>
        <v>0.28602709593560949</v>
      </c>
      <c r="DD46" s="25">
        <f ca="1">IFERROR((1+'US Inflation'!$C47)*(1+('Black Market End of Year'!DD46-'Black Market End of Year'!DD45)/'Black Market End of Year'!DD45)-1,"Error")</f>
        <v>-1.1664361456892536E-2</v>
      </c>
      <c r="DE46" s="25" t="str">
        <f ca="1">IFERROR((1+'US Inflation'!$C47)*(1+('Black Market End of Year'!DE46-'Black Market End of Year'!DE45)/'Black Market End of Year'!DE45)-1,"Error")</f>
        <v>Error</v>
      </c>
      <c r="DF46" s="25">
        <f ca="1">IFERROR((1+'US Inflation'!$C47)*(1+('Black Market End of Year'!DF46-'Black Market End of Year'!DF45)/'Black Market End of Year'!DF45)-1,"Error")</f>
        <v>0.13949285384970023</v>
      </c>
      <c r="DG46" s="25" t="str">
        <f ca="1">IFERROR((1+'US Inflation'!$C47)*(1+('Black Market End of Year'!DG46-'Black Market End of Year'!DG45)/'Black Market End of Year'!DG45)-1,"Error")</f>
        <v>Error</v>
      </c>
      <c r="DH46" s="25">
        <f ca="1">IFERROR((1+'US Inflation'!$C47)*(1+('Black Market End of Year'!DH46-'Black Market End of Year'!DH45)/'Black Market End of Year'!DH45)-1,"Error")</f>
        <v>0.18600276625172896</v>
      </c>
      <c r="DI46" s="25" t="str">
        <f ca="1">IFERROR((1+'US Inflation'!$C47)*(1+('Black Market End of Year'!DI46-'Black Market End of Year'!DI45)/'Black Market End of Year'!DI45)-1,"Error")</f>
        <v>Error</v>
      </c>
      <c r="DJ46" s="25">
        <f ca="1">IFERROR((1+'US Inflation'!$C47)*(1+('Black Market End of Year'!DJ46-'Black Market End of Year'!DJ45)/'Black Market End of Year'!DJ45)-1,"Error")</f>
        <v>6.209202947916026E-2</v>
      </c>
      <c r="DK46" s="25">
        <f ca="1">IFERROR((1+'US Inflation'!$C47)*(1+('Black Market End of Year'!DK46-'Black Market End of Year'!DK45)/'Black Market End of Year'!DK45)-1,"Error")</f>
        <v>0.11572492067366369</v>
      </c>
      <c r="DL46" s="25" t="str">
        <f ca="1">IFERROR((1+'US Inflation'!$C47)*(1+('Black Market End of Year'!DL46-'Black Market End of Year'!DL45)/'Black Market End of Year'!DL45)-1,"Error")</f>
        <v>Error</v>
      </c>
      <c r="DM46" s="25" t="str">
        <f ca="1">IFERROR((1+'US Inflation'!$C47)*(1+('Black Market End of Year'!DM46-'Black Market End of Year'!DM45)/'Black Market End of Year'!DM45)-1,"Error")</f>
        <v>Error</v>
      </c>
      <c r="DN46" s="25" t="str">
        <f ca="1">IFERROR((1+'US Inflation'!$C47)*(1+('Black Market End of Year'!DN46-'Black Market End of Year'!DN45)/'Black Market End of Year'!DN45)-1,"Error")</f>
        <v>Error</v>
      </c>
      <c r="DO46" s="25">
        <f ca="1">IFERROR((1+'US Inflation'!$C47)*(1+('Black Market End of Year'!DO46-'Black Market End of Year'!DO45)/'Black Market End of Year'!DO45)-1,"Error")</f>
        <v>0.11531993885127778</v>
      </c>
      <c r="DP46" s="25" t="str">
        <f ca="1">IFERROR((1+'US Inflation'!$C47)*(1+('Black Market End of Year'!DP46-'Black Market End of Year'!DP45)/'Black Market End of Year'!DP45)-1,"Error")</f>
        <v>Error</v>
      </c>
      <c r="DQ46" s="25">
        <f ca="1">IFERROR((1+'US Inflation'!$C47)*(1+('Black Market End of Year'!DQ46-'Black Market End of Year'!DQ45)/'Black Market End of Year'!DQ45)-1,"Error")</f>
        <v>0.69698329034428608</v>
      </c>
      <c r="DR46" s="25">
        <f ca="1">IFERROR((1+'US Inflation'!$C47)*(1+('Black Market End of Year'!DR46-'Black Market End of Year'!DR45)/'Black Market End of Year'!DR45)-1,"Error")</f>
        <v>1.8934265123389693E-2</v>
      </c>
      <c r="DS46" s="25">
        <f ca="1">IFERROR((1+'US Inflation'!$C47)*(1+('Black Market End of Year'!DS46-'Black Market End of Year'!DS45)/'Black Market End of Year'!DS45)-1,"Error")</f>
        <v>0.3604149377593362</v>
      </c>
      <c r="DT46" s="25">
        <f ca="1">IFERROR((1+'US Inflation'!$C47)*(1+('Black Market End of Year'!DT46-'Black Market End of Year'!DT45)/'Black Market End of Year'!DT45)-1,"Error")</f>
        <v>1.507883817427369E-2</v>
      </c>
      <c r="DU46" s="25" t="str">
        <f ca="1">IFERROR((1+'US Inflation'!$C47)*(1+('Black Market End of Year'!DU46-'Black Market End of Year'!DU45)/'Black Market End of Year'!DU45)-1,"Error")</f>
        <v>Error</v>
      </c>
      <c r="DV46" s="25" t="str">
        <f ca="1">IFERROR((1+'US Inflation'!$C47)*(1+('Black Market End of Year'!DV46-'Black Market End of Year'!DV45)/'Black Market End of Year'!DV45)-1,"Error")</f>
        <v>Error</v>
      </c>
      <c r="DW46" s="25">
        <f ca="1">IFERROR((1+'US Inflation'!$C47)*(1+('Black Market End of Year'!DW46-'Black Market End of Year'!DW45)/'Black Market End of Year'!DW45)-1,"Error")</f>
        <v>-0.10219831163256543</v>
      </c>
      <c r="DX46" s="25">
        <f ca="1">IFERROR((1+'US Inflation'!$C47)*(1+('Black Market End of Year'!DX46-'Black Market End of Year'!DX45)/'Black Market End of Year'!DX45)-1,"Error")</f>
        <v>4.851942663145925E-3</v>
      </c>
      <c r="DY46" s="25" t="str">
        <f ca="1">IFERROR((1+'US Inflation'!$C47)*(1+('Black Market End of Year'!DY46-'Black Market End of Year'!DY45)/'Black Market End of Year'!DY45)-1,"Error")</f>
        <v>Error</v>
      </c>
      <c r="DZ46" s="25">
        <f ca="1">IFERROR((1+'US Inflation'!$C47)*(1+('Black Market End of Year'!DZ46-'Black Market End of Year'!DZ45)/'Black Market End of Year'!DZ45)-1,"Error")</f>
        <v>3.984978202636702E-2</v>
      </c>
      <c r="EA46" s="25">
        <f ca="1">IFERROR((1+'US Inflation'!$C47)*(1+('Black Market End of Year'!EA46-'Black Market End of Year'!EA45)/'Black Market End of Year'!EA45)-1,"Error")</f>
        <v>-0.11208349050672695</v>
      </c>
      <c r="EB46" s="25">
        <f ca="1">IFERROR((1+'US Inflation'!$C47)*(1+('Black Market End of Year'!EB46-'Black Market End of Year'!EB45)/'Black Market End of Year'!EB45)-1,"Error")</f>
        <v>5.0334553138062788E-2</v>
      </c>
      <c r="EC46" s="25">
        <f ca="1">IFERROR((1+'US Inflation'!$C47)*(1+('Black Market End of Year'!EC46-'Black Market End of Year'!EC45)/'Black Market End of Year'!EC45)-1,"Error")</f>
        <v>9.5783276487584557E-2</v>
      </c>
      <c r="ED46" s="25">
        <f ca="1">IFERROR((1+'US Inflation'!$C47)*(1+('Black Market End of Year'!ED46-'Black Market End of Year'!ED45)/'Black Market End of Year'!ED45)-1,"Error")</f>
        <v>-8.3907217196109052E-2</v>
      </c>
      <c r="EE46" s="25">
        <f ca="1">IFERROR((1+'US Inflation'!$C47)*(1+('Black Market End of Year'!EE46-'Black Market End of Year'!EE45)/'Black Market End of Year'!EE45)-1,"Error")</f>
        <v>-7.5883817427385702E-2</v>
      </c>
      <c r="EF46" s="25" t="str">
        <f ca="1">IFERROR((1+'US Inflation'!$C47)*(1+('Black Market End of Year'!EF46-'Black Market End of Year'!EF45)/'Black Market End of Year'!EF45)-1,"Error")</f>
        <v>Error</v>
      </c>
      <c r="EG46" s="25" t="str">
        <f ca="1">IFERROR((1+'US Inflation'!$C47)*(1+('Black Market End of Year'!EG46-'Black Market End of Year'!EG45)/'Black Market End of Year'!EG45)-1,"Error")</f>
        <v>Error</v>
      </c>
      <c r="EH46" s="25">
        <f ca="1">IFERROR((1+'US Inflation'!$C47)*(1+('Black Market End of Year'!EH46-'Black Market End of Year'!EH45)/'Black Market End of Year'!EH45)-1,"Error")</f>
        <v>-0.12096265560165975</v>
      </c>
      <c r="EI46" s="25">
        <f ca="1">IFERROR((1+'US Inflation'!$C47)*(1+('Black Market End of Year'!EI46-'Black Market End of Year'!EI45)/'Black Market End of Year'!EI45)-1,"Error")</f>
        <v>-1.9747963731365781E-3</v>
      </c>
      <c r="EJ46" s="25" t="str">
        <f ca="1">IFERROR((1+'US Inflation'!$C47)*(1+('Black Market End of Year'!EJ46-'Black Market End of Year'!EJ45)/'Black Market End of Year'!EJ45)-1,"Error")</f>
        <v>Error</v>
      </c>
      <c r="EK46" s="25">
        <f ca="1">IFERROR((1+'US Inflation'!$C47)*(1+('Black Market End of Year'!EK46-'Black Market End of Year'!EK45)/'Black Market End of Year'!EK45)-1,"Error")</f>
        <v>0.12134844168604708</v>
      </c>
      <c r="EL46" s="25" t="str">
        <f ca="1">IFERROR((1+'US Inflation'!$C47)*(1+('Black Market End of Year'!EL46-'Black Market End of Year'!EL45)/'Black Market End of Year'!EL45)-1,"Error")</f>
        <v>Error</v>
      </c>
      <c r="EM46" s="25" t="str">
        <f ca="1">IFERROR((1+'US Inflation'!$C47)*(1+('Black Market End of Year'!EM46-'Black Market End of Year'!EM45)/'Black Market End of Year'!EM45)-1,"Error")</f>
        <v>Error</v>
      </c>
      <c r="EN46" s="25" t="str">
        <f ca="1">IFERROR((1+'US Inflation'!$C47)*(1+('Black Market End of Year'!EN46-'Black Market End of Year'!EN45)/'Black Market End of Year'!EN45)-1,"Error")</f>
        <v>Error</v>
      </c>
      <c r="EO46" s="25">
        <f ca="1">IFERROR((1+'US Inflation'!$C47)*(1+('Black Market End of Year'!EO46-'Black Market End of Year'!EO45)/'Black Market End of Year'!EO45)-1,"Error")</f>
        <v>0.77900414937759344</v>
      </c>
      <c r="EP46" s="25" t="str">
        <f ca="1">IFERROR((1+'US Inflation'!$C47)*(1+('Black Market End of Year'!EP46-'Black Market End of Year'!EP45)/'Black Market End of Year'!EP45)-1,"Error")</f>
        <v>Error</v>
      </c>
      <c r="EQ46" s="25">
        <f ca="1">IFERROR((1+'US Inflation'!$C47)*(1+('Black Market End of Year'!EQ46-'Black Market End of Year'!EQ45)/'Black Market End of Year'!EQ45)-1,"Error")</f>
        <v>-5.8506224066389168E-3</v>
      </c>
      <c r="ER46" s="25">
        <f ca="1">IFERROR((1+'US Inflation'!$C47)*(1+('Black Market End of Year'!ER46-'Black Market End of Year'!ER45)/'Black Market End of Year'!ER45)-1,"Error")</f>
        <v>2.4110067700371385E-3</v>
      </c>
      <c r="ES46" s="25">
        <f ca="1">IFERROR((1+'US Inflation'!$C47)*(1+('Black Market End of Year'!ES46-'Black Market End of Year'!ES45)/'Black Market End of Year'!ES45)-1,"Error")</f>
        <v>0.96213692946058105</v>
      </c>
      <c r="ET46" s="25">
        <f ca="1">IFERROR((1+'US Inflation'!$C47)*(1+('Black Market End of Year'!ET46-'Black Market End of Year'!ET45)/'Black Market End of Year'!ET45)-1,"Error")</f>
        <v>0.20746887966804972</v>
      </c>
      <c r="EU46" s="25" t="str">
        <f ca="1">IFERROR((1+'US Inflation'!$C47)*(1+('Black Market End of Year'!EU46-'Black Market End of Year'!EU45)/'Black Market End of Year'!EU45)-1,"Error")</f>
        <v>Error</v>
      </c>
      <c r="EV46" s="25" t="str">
        <f ca="1">IFERROR((1+'US Inflation'!$C47)*(1+('Black Market End of Year'!EV46-'Black Market End of Year'!EV45)/'Black Market End of Year'!EV45)-1,"Error")</f>
        <v>Error</v>
      </c>
      <c r="EW46" s="25">
        <f ca="1">IFERROR((1+'US Inflation'!$C47)*(1+('Black Market End of Year'!EW46-'Black Market End of Year'!EW45)/'Black Market End of Year'!EW45)-1,"Error")</f>
        <v>-0.12171013633669225</v>
      </c>
      <c r="EX46" s="25">
        <f ca="1">IFERROR((1+'US Inflation'!$C47)*(1+('Black Market End of Year'!EX46-'Black Market End of Year'!EX45)/'Black Market End of Year'!EX45)-1,"Error")</f>
        <v>-0.11049792531120328</v>
      </c>
      <c r="EY46" s="25">
        <f ca="1">IFERROR((1+'US Inflation'!$C47)*(1+('Black Market End of Year'!EY46-'Black Market End of Year'!EY45)/'Black Market End of Year'!EY45)-1,"Error")</f>
        <v>4.1266695567804268E-2</v>
      </c>
      <c r="EZ46" s="25" t="str">
        <f ca="1">IFERROR((1+'US Inflation'!$C47)*(1+('Black Market End of Year'!EZ46-'Black Market End of Year'!EZ45)/'Black Market End of Year'!EZ45)-1,"Error")</f>
        <v>Error</v>
      </c>
      <c r="FA46" s="25">
        <f ca="1">IFERROR((1+'US Inflation'!$C47)*(1+('Black Market End of Year'!FA46-'Black Market End of Year'!FA45)/'Black Market End of Year'!FA45)-1,"Error")</f>
        <v>0.10253408417308818</v>
      </c>
      <c r="FB46" s="25">
        <f ca="1">IFERROR((1+'US Inflation'!$C47)*(1+('Black Market End of Year'!FB46-'Black Market End of Year'!FB45)/'Black Market End of Year'!FB45)-1,"Error")</f>
        <v>108.87966804979254</v>
      </c>
      <c r="FC46" s="25">
        <f ca="1">IFERROR((1+'US Inflation'!$C47)*(1+('Black Market End of Year'!FC46-'Black Market End of Year'!FC45)/'Black Market End of Year'!FC45)-1,"Error")</f>
        <v>-8.3907217196109052E-2</v>
      </c>
      <c r="FD46" s="25">
        <f ca="1">IFERROR((1+'US Inflation'!$C47)*(1+('Black Market End of Year'!FD46-'Black Market End of Year'!FD45)/'Black Market End of Year'!FD45)-1,"Error")</f>
        <v>0.16158506224066382</v>
      </c>
      <c r="FE46" s="25" t="str">
        <f ca="1">IFERROR((1+'US Inflation'!$C47)*(1+('Black Market End of Year'!FE46-'Black Market End of Year'!FE45)/'Black Market End of Year'!FE45)-1,"Error")</f>
        <v>Error</v>
      </c>
      <c r="FF46" s="25" t="str">
        <f ca="1">IFERROR((1+'US Inflation'!$C47)*(1+('Black Market End of Year'!FF46-'Black Market End of Year'!FF45)/'Black Market End of Year'!FF45)-1,"Error")</f>
        <v>Error</v>
      </c>
      <c r="FG46" s="25" t="str">
        <f ca="1">IFERROR((1+'US Inflation'!$C47)*(1+('Black Market End of Year'!FG46-'Black Market End of Year'!FG45)/'Black Market End of Year'!FG45)-1,"Error")</f>
        <v>Error</v>
      </c>
      <c r="FH46" s="25">
        <f ca="1">IFERROR((1+'US Inflation'!$C47)*(1+('Black Market End of Year'!FH46-'Black Market End of Year'!FH45)/'Black Market End of Year'!FH45)-1,"Error")</f>
        <v>-8.1635026132510724E-2</v>
      </c>
      <c r="FI46" s="25">
        <f ca="1">IFERROR((1+'US Inflation'!$C47)*(1+('Black Market End of Year'!FI46-'Black Market End of Year'!FI45)/'Black Market End of Year'!FI45)-1,"Error")</f>
        <v>6.3083712046367646E-2</v>
      </c>
      <c r="FJ46" s="25">
        <f ca="1">IFERROR((1+'US Inflation'!$C47)*(1+('Black Market End of Year'!FJ46-'Black Market End of Year'!FJ45)/'Black Market End of Year'!FJ45)-1,"Error")</f>
        <v>0.14997036158861898</v>
      </c>
      <c r="FK46" s="25" t="str">
        <f ca="1">IFERROR((1+'US Inflation'!$C47)*(1+('Black Market End of Year'!FK46-'Black Market End of Year'!FK45)/'Black Market End of Year'!FK45)-1,"Error")</f>
        <v>Error</v>
      </c>
      <c r="FL46" s="25" t="str">
        <f ca="1">IFERROR((1+'US Inflation'!$C47)*(1+('Black Market End of Year'!FL46-'Black Market End of Year'!FL45)/'Black Market End of Year'!FL45)-1,"Error")</f>
        <v>Error</v>
      </c>
      <c r="FM46" s="25">
        <f ca="1">IFERROR((1+'US Inflation'!$C47)*(1+('Black Market End of Year'!FM46-'Black Market End of Year'!FM45)/'Black Market End of Year'!FM45)-1,"Error")</f>
        <v>0.11759255529146362</v>
      </c>
      <c r="FN46" s="25">
        <f ca="1">IFERROR((1+'US Inflation'!$C47)*(1+('Black Market End of Year'!FN46-'Black Market End of Year'!FN45)/'Black Market End of Year'!FN45)-1,"Error")</f>
        <v>5.3054620423288679E-2</v>
      </c>
      <c r="FO46" s="25">
        <f ca="1">IFERROR((1+'US Inflation'!$C47)*(1+('Black Market End of Year'!FO46-'Black Market End of Year'!FO45)/'Black Market End of Year'!FO45)-1,"Error")</f>
        <v>40.858921161825727</v>
      </c>
      <c r="FP46" s="25">
        <f ca="1">IFERROR((1+'US Inflation'!$C47)*(1+('Black Market End of Year'!FP46-'Black Market End of Year'!FP45)/'Black Market End of Year'!FP45)-1,"Error")</f>
        <v>0.35028777941373312</v>
      </c>
      <c r="FQ46" s="25" t="str">
        <f ca="1">IFERROR((1+'US Inflation'!$C47)*(1+('Black Market End of Year'!FQ46-'Black Market End of Year'!FQ45)/'Black Market End of Year'!FQ45)-1,"Error")</f>
        <v>Error</v>
      </c>
      <c r="FR46" s="25">
        <f ca="1">IFERROR((1+'US Inflation'!$C47)*(1+('Black Market End of Year'!FR46-'Black Market End of Year'!FR45)/'Black Market End of Year'!FR45)-1,"Error")</f>
        <v>-0.14716568105335393</v>
      </c>
      <c r="FS46" s="25">
        <f ca="1">IFERROR((1+'US Inflation'!$C47)*(1+('Black Market End of Year'!FS46-'Black Market End of Year'!FS45)/'Black Market End of Year'!FS45)-1,"Error")</f>
        <v>-8.0170203768797688E-2</v>
      </c>
      <c r="FT46" s="25" t="str">
        <f ca="1">IFERROR((1+'US Inflation'!$C47)*(1+('Black Market End of Year'!FT46-'Black Market End of Year'!FT45)/'Black Market End of Year'!FT45)-1,"Error")</f>
        <v>Error</v>
      </c>
      <c r="FU46" s="25">
        <f ca="1">IFERROR((1+'US Inflation'!$C47)*(1+('Black Market End of Year'!FU46-'Black Market End of Year'!FU45)/'Black Market End of Year'!FU45)-1,"Error")</f>
        <v>7.1927778400807441E-2</v>
      </c>
      <c r="FV46" s="25" t="str">
        <f ca="1">IFERROR((1+'US Inflation'!$C47)*(1+('Black Market End of Year'!FV46-'Black Market End of Year'!FV45)/'Black Market End of Year'!FV45)-1,"Error")</f>
        <v>Error</v>
      </c>
      <c r="FW46" s="25">
        <f ca="1">IFERROR((1+'US Inflation'!$C47)*(1+('Black Market End of Year'!FW46-'Black Market End of Year'!FW45)/'Black Market End of Year'!FW45)-1,"Error")</f>
        <v>0.74412171507607194</v>
      </c>
      <c r="FX46" s="25">
        <f ca="1">IFERROR((1+'US Inflation'!$C47)*(1+('Black Market End of Year'!FX46-'Black Market End of Year'!FX45)/'Black Market End of Year'!FX45)-1,"Error")</f>
        <v>1.6637495284798196</v>
      </c>
      <c r="FY46" s="25">
        <f ca="1">IFERROR((1+'US Inflation'!$C47)*(1+('Black Market End of Year'!FY46-'Black Market End of Year'!FY45)/'Black Market End of Year'!FY45)-1,"Error")</f>
        <v>0.54479351906737805</v>
      </c>
      <c r="FZ46" s="25" t="str">
        <f ca="1">IFERROR((1+'US Inflation'!$C47)*(1+('Black Market End of Year'!FZ46-'Black Market End of Year'!FZ45)/'Black Market End of Year'!FZ45)-1,"Error")</f>
        <v>Error</v>
      </c>
      <c r="GA46" s="25">
        <f ca="1">IFERROR((1+'US Inflation'!$C47)*(1+('Black Market End of Year'!GA46-'Black Market End of Year'!GA45)/'Black Market End of Year'!GA45)-1,"Error")</f>
        <v>-5.8506224066389168E-3</v>
      </c>
      <c r="GB46" s="25">
        <f ca="1">IFERROR((1+'US Inflation'!$C47)*(1+('Black Market End of Year'!GB46-'Black Market End of Year'!GB45)/'Black Market End of Year'!GB45)-1,"Error")</f>
        <v>-5.8506224066389168E-3</v>
      </c>
      <c r="GC46" s="25" t="str">
        <f ca="1">IFERROR((1+'US Inflation'!$C47)*(1+('Black Market End of Year'!GC46-'Black Market End of Year'!GC45)/'Black Market End of Year'!GC45)-1,"Error")</f>
        <v>Error</v>
      </c>
      <c r="GD46" s="25">
        <f ca="1">IFERROR((1+'US Inflation'!$C47)*(1+('Black Market End of Year'!GD46-'Black Market End of Year'!GD45)/'Black Market End of Year'!GD45)-1,"Error")</f>
        <v>-5.8506224066389168E-3</v>
      </c>
      <c r="GE46" s="25">
        <f ca="1">IFERROR((1+'US Inflation'!$C47)*(1+('Black Market End of Year'!GE46-'Black Market End of Year'!GE45)/'Black Market End of Year'!GE45)-1,"Error")</f>
        <v>0.10013831258644523</v>
      </c>
      <c r="GF46" s="25" t="str">
        <f ca="1">IFERROR((1+'US Inflation'!$C47)*(1+('Black Market End of Year'!GF46-'Black Market End of Year'!GF45)/'Black Market End of Year'!GF45)-1,"Error")</f>
        <v>Error</v>
      </c>
      <c r="GG46" s="25">
        <f ca="1">IFERROR((1+'US Inflation'!$C47)*(1+('Black Market End of Year'!GG46-'Black Market End of Year'!GG45)/'Black Market End of Year'!GG45)-1,"Error")</f>
        <v>0.10627148784825136</v>
      </c>
      <c r="GH46" s="25">
        <f ca="1">IFERROR((1+'US Inflation'!$C47)*(1+('Black Market End of Year'!GH46-'Black Market End of Year'!GH45)/'Black Market End of Year'!GH45)-1,"Error")</f>
        <v>5.7459622526437437E-2</v>
      </c>
      <c r="GI46" s="25">
        <f ca="1">IFERROR((1+'US Inflation'!$C47)*(1+('Black Market End of Year'!GI46-'Black Market End of Year'!GI45)/'Black Market End of Year'!GI45)-1,"Error")</f>
        <v>-8.3907217196109052E-2</v>
      </c>
      <c r="GJ46" s="25">
        <f ca="1">IFERROR((1+'US Inflation'!$C47)*(1+('Black Market End of Year'!GJ46-'Black Market End of Year'!GJ45)/'Black Market End of Year'!GJ45)-1,"Error")</f>
        <v>0.53482710926694343</v>
      </c>
      <c r="GK46" s="25">
        <f ca="1">IFERROR((1+'US Inflation'!$C47)*(1+('Black Market End of Year'!GK46-'Black Market End of Year'!GK45)/'Black Market End of Year'!GK45)-1,"Error")</f>
        <v>1.1590594744121718E-2</v>
      </c>
      <c r="GL46" s="25">
        <f ca="1">IFERROR((1+'US Inflation'!$C47)*(1+('Black Market End of Year'!GL46-'Black Market End of Year'!GL45)/'Black Market End of Year'!GL45)-1,"Error")</f>
        <v>0.30809128630705396</v>
      </c>
      <c r="GM46" s="25">
        <f ca="1">IFERROR((1+'US Inflation'!$C47)*(1+('Black Market End of Year'!GM46-'Black Market End of Year'!GM45)/'Black Market End of Year'!GM45)-1,"Error")</f>
        <v>-2.9832295988934887E-2</v>
      </c>
      <c r="GN46" s="25" t="str">
        <f ca="1">IFERROR((1+'US Inflation'!$C47)*(1+('Black Market End of Year'!GN46-'Black Market End of Year'!GN45)/'Black Market End of Year'!GN45)-1,"Error")</f>
        <v>Error</v>
      </c>
      <c r="GO46" s="25" t="str">
        <f ca="1">IFERROR((1+'US Inflation'!$C47)*(1+('Black Market End of Year'!GO46-'Black Market End of Year'!GO45)/'Black Market End of Year'!GO45)-1,"Error")</f>
        <v>Error</v>
      </c>
      <c r="GP46" s="25">
        <f ca="1">IFERROR((1+'US Inflation'!$C47)*(1+('Black Market End of Year'!GP46-'Black Market End of Year'!GP45)/'Black Market End of Year'!GP45)-1,"Error")</f>
        <v>0.13617071724955543</v>
      </c>
      <c r="GQ46" s="25">
        <f ca="1">IFERROR((1+'US Inflation'!$C47)*(1+('Black Market End of Year'!GQ46-'Black Market End of Year'!GQ45)/'Black Market End of Year'!GQ45)-1,"Error")</f>
        <v>1.6161825726141079</v>
      </c>
      <c r="GR46" s="25" t="str">
        <f ca="1">IFERROR((1+'US Inflation'!$C47)*(1+('Black Market End of Year'!GR46-'Black Market End of Year'!GR45)/'Black Market End of Year'!GR45)-1,"Error")</f>
        <v>Error</v>
      </c>
      <c r="GS46" s="25">
        <f ca="1">IFERROR((1+'US Inflation'!$C47)*(1+('Black Market End of Year'!GS46-'Black Market End of Year'!GS45)/'Black Market End of Year'!GS45)-1,"Error")</f>
        <v>1.8934265123389693E-2</v>
      </c>
      <c r="GT46" s="25">
        <f ca="1">IFERROR((1+'US Inflation'!$C47)*(1+('Black Market End of Year'!GT46-'Black Market End of Year'!GT45)/'Black Market End of Year'!GT45)-1,"Error")</f>
        <v>-0.1366597510373444</v>
      </c>
      <c r="GU46" s="25">
        <f ca="1">IFERROR((1+'US Inflation'!$C47)*(1+('Black Market End of Year'!GU46-'Black Market End of Year'!GU45)/'Black Market End of Year'!GU45)-1,"Error")</f>
        <v>9.0076071922545076E-2</v>
      </c>
      <c r="GV46" s="25">
        <f ca="1">IFERROR((1+'US Inflation'!$C47)*(1+('Black Market End of Year'!GV46-'Black Market End of Year'!GV45)/'Black Market End of Year'!GV45)-1,"Error")</f>
        <v>2.0895870381347557</v>
      </c>
      <c r="GW46" s="25">
        <f ca="1">IFERROR((1+'US Inflation'!$C47)*(1+('Black Market End of Year'!GW46-'Black Market End of Year'!GW45)/'Black Market End of Year'!GW45)-1,"Error")</f>
        <v>0.13941635728324986</v>
      </c>
      <c r="GX46" s="25" t="str">
        <f ca="1">IFERROR((1+'US Inflation'!$C47)*(1+('Black Market End of Year'!GX46-'Black Market End of Year'!GX45)/'Black Market End of Year'!GX45)-1,"Error")</f>
        <v>Error</v>
      </c>
      <c r="GY46" s="25">
        <f ca="1">IFERROR((1+'US Inflation'!$C47)*(1+('Black Market End of Year'!GY46-'Black Market End of Year'!GY45)/'Black Market End of Year'!GY45)-1,"Error")</f>
        <v>-1.0093080632499696E-2</v>
      </c>
      <c r="GZ46" s="25">
        <f ca="1">IFERROR((1+'US Inflation'!$C47)*(1+('Black Market End of Year'!GZ46-'Black Market End of Year'!GZ45)/'Black Market End of Year'!GZ45)-1,"Error")</f>
        <v>-6.3079616182572629E-2</v>
      </c>
      <c r="HA46" s="25">
        <f ca="1">IFERROR((1+'US Inflation'!$C47)*(1+('Black Market End of Year'!HA46-'Black Market End of Year'!HA45)/'Black Market End of Year'!HA45)-1,"Error")</f>
        <v>-0.12340895618903913</v>
      </c>
      <c r="HB46" s="25">
        <f ca="1">IFERROR((1+'US Inflation'!$C47)*(1+('Black Market End of Year'!HB46-'Black Market End of Year'!HB45)/'Black Market End of Year'!HB45)-1,"Error")</f>
        <v>0.17728215767634858</v>
      </c>
      <c r="HC46" s="25">
        <f ca="1">IFERROR((1+'US Inflation'!$C47)*(1+('Black Market End of Year'!HC46-'Black Market End of Year'!HC45)/'Black Market End of Year'!HC45)-1,"Error")</f>
        <v>0.16815593939978779</v>
      </c>
      <c r="HD46" s="25" t="str">
        <f ca="1">IFERROR((1+'US Inflation'!$C47)*(1+('Black Market End of Year'!HD46-'Black Market End of Year'!HD45)/'Black Market End of Year'!HD45)-1,"Error")</f>
        <v>Error</v>
      </c>
      <c r="HE46" s="25">
        <f ca="1">IFERROR((1+'US Inflation'!$C47)*(1+('Black Market End of Year'!HE46-'Black Market End of Year'!HE45)/'Black Market End of Year'!HE45)-1,"Error")</f>
        <v>0.32225833994936859</v>
      </c>
      <c r="HF46" s="25">
        <f ca="1">IFERROR((1+'US Inflation'!$C47)*(1+('Black Market End of Year'!HF46-'Black Market End of Year'!HF45)/'Black Market End of Year'!HF45)-1,"Error")</f>
        <v>-3.6883356385297716E-5</v>
      </c>
      <c r="HG46" s="25" t="str">
        <f ca="1">IFERROR((1+'US Inflation'!$C47)*(1+('Black Market End of Year'!HG46-'Black Market End of Year'!HG45)/'Black Market End of Year'!HG45)-1,"Error")</f>
        <v>Error</v>
      </c>
      <c r="HH46" s="25">
        <f ca="1">IFERROR((1+'US Inflation'!$C47)*(1+('Black Market End of Year'!HH46-'Black Market End of Year'!HH45)/'Black Market End of Year'!HH45)-1,"Error")</f>
        <v>-8.3907217196109052E-2</v>
      </c>
      <c r="HI46" s="25" t="str">
        <f ca="1">IFERROR((1+'US Inflation'!$C47)*(1+('Black Market End of Year'!HI46-'Black Market End of Year'!HI45)/'Black Market End of Year'!HI45)-1,"Error")</f>
        <v>Error</v>
      </c>
      <c r="HJ46" s="25">
        <f ca="1">IFERROR((1+'US Inflation'!$C47)*(1+('Black Market End of Year'!HJ46-'Black Market End of Year'!HJ45)/'Black Market End of Year'!HJ45)-1,"Error")</f>
        <v>4.647302904564321E-2</v>
      </c>
      <c r="HK46" s="25" t="str">
        <f ca="1">IFERROR((1+'US Inflation'!$C47)*(1+('Black Market End of Year'!HK46-'Black Market End of Year'!HK45)/'Black Market End of Year'!HK45)-1,"Error")</f>
        <v>Error</v>
      </c>
      <c r="HL46" s="25">
        <f ca="1">IFERROR((1+'US Inflation'!$C47)*(1+('Black Market End of Year'!HL46-'Black Market End of Year'!HL45)/'Black Market End of Year'!HL45)-1,"Error")</f>
        <v>-6.3682026643371858E-2</v>
      </c>
      <c r="HM46" s="25">
        <f ca="1">IFERROR((1+'US Inflation'!$C47)*(1+('Black Market End of Year'!HM46-'Black Market End of Year'!HM45)/'Black Market End of Year'!HM45)-1,"Error")</f>
        <v>1.9422618522115798E-3</v>
      </c>
      <c r="HN46" s="25">
        <f ca="1">IFERROR((1+'US Inflation'!$C47)*(1+('Black Market End of Year'!HN46-'Black Market End of Year'!HN45)/'Black Market End of Year'!HN45)-1,"Error")</f>
        <v>0.33592301580294892</v>
      </c>
      <c r="HO46" s="25" t="str">
        <f ca="1">IFERROR((1+'US Inflation'!$C47)*(1+('Black Market End of Year'!HO46-'Black Market End of Year'!HO45)/'Black Market End of Year'!HO45)-1,"Error")</f>
        <v>Error</v>
      </c>
      <c r="HP46" s="25" t="str">
        <f ca="1">IFERROR((1+'US Inflation'!$C47)*(1+('Black Market End of Year'!HP46-'Black Market End of Year'!HP45)/'Black Market End of Year'!HP45)-1,"Error")</f>
        <v>Error</v>
      </c>
      <c r="HQ46" s="25" t="str">
        <f ca="1">IFERROR((1+'US Inflation'!$C47)*(1+('Black Market End of Year'!HQ46-'Black Market End of Year'!HQ45)/'Black Market End of Year'!HQ45)-1,"Error")</f>
        <v>Error</v>
      </c>
      <c r="HR46" s="25">
        <f ca="1">IFERROR((1+'US Inflation'!$C47)*(1+('Black Market End of Year'!HR46-'Black Market End of Year'!HR45)/'Black Market End of Year'!HR45)-1,"Error")</f>
        <v>0.37159086331225066</v>
      </c>
      <c r="HS46" s="25" t="str">
        <f ca="1">IFERROR((1+'US Inflation'!$C47)*(1+('Black Market End of Year'!HS46-'Black Market End of Year'!HS45)/'Black Market End of Year'!HS45)-1,"Error")</f>
        <v>Error</v>
      </c>
      <c r="HT46" s="25">
        <f ca="1">IFERROR((1+'US Inflation'!$C47)*(1+('Black Market End of Year'!HT46-'Black Market End of Year'!HT45)/'Black Market End of Year'!HT45)-1,"Error")</f>
        <v>7.1859167216561604E-2</v>
      </c>
      <c r="HU46" s="25">
        <f ca="1">IFERROR((1+'US Inflation'!$C47)*(1+('Black Market End of Year'!HU46-'Black Market End of Year'!HU45)/'Black Market End of Year'!HU45)-1,"Error")</f>
        <v>-0.12337337880993238</v>
      </c>
      <c r="HV46" s="25">
        <f ca="1">IFERROR((1+'US Inflation'!$C47)*(1+('Black Market End of Year'!HV46-'Black Market End of Year'!HV45)/'Black Market End of Year'!HV45)-1,"Error")</f>
        <v>4.647302904564321E-2</v>
      </c>
      <c r="HW46" s="25">
        <f ca="1">IFERROR((1+'US Inflation'!$C47)*(1+('Black Market End of Year'!HW46-'Black Market End of Year'!HW45)/'Black Market End of Year'!HW45)-1,"Error")</f>
        <v>1.2382895343476257</v>
      </c>
      <c r="HX46" s="25" t="str">
        <f ca="1">IFERROR((1+'US Inflation'!$C47)*(1+('Black Market End of Year'!HX46-'Black Market End of Year'!HX45)/'Black Market End of Year'!HX45)-1,"Error")</f>
        <v>Error</v>
      </c>
      <c r="HY46" s="25">
        <f ca="1">IFERROR((1+'US Inflation'!$C47)*(1+('Black Market End of Year'!HY46-'Black Market End of Year'!HY45)/'Black Market End of Year'!HY45)-1,"Error")</f>
        <v>0.1720497925311204</v>
      </c>
      <c r="HZ46" s="25" t="str">
        <f ca="1">IFERROR((1+'US Inflation'!$C47)*(1+('Black Market End of Year'!HZ46-'Black Market End of Year'!HZ45)/'Black Market End of Year'!HZ45)-1,"Error")</f>
        <v>Error</v>
      </c>
      <c r="IA46" s="25">
        <f ca="1">IFERROR((1+'US Inflation'!$C47)*(1+('Black Market End of Year'!IA46-'Black Market End of Year'!IA45)/'Black Market End of Year'!IA45)-1,"Error")</f>
        <v>0.1388720849983387</v>
      </c>
      <c r="IB46" s="25">
        <f ca="1">IFERROR((1+'US Inflation'!$C47)*(1+('Black Market End of Year'!IB46-'Black Market End of Year'!IB45)/'Black Market End of Year'!IB45)-1,"Error")</f>
        <v>0.66781639004149396</v>
      </c>
      <c r="IC46" s="25" t="str">
        <f ca="1">IFERROR((1+'US Inflation'!$C47)*(1+('Black Market End of Year'!IC46-'Black Market End of Year'!IC45)/'Black Market End of Year'!IC45)-1,"Error")</f>
        <v>Error</v>
      </c>
      <c r="ID46" s="25" t="str">
        <f ca="1">IFERROR((1+'US Inflation'!$C47)*(1+('Black Market End of Year'!ID46-'Black Market End of Year'!ID45)/'Black Market End of Year'!ID45)-1,"Error")</f>
        <v>Error</v>
      </c>
      <c r="IE46" s="25" t="str">
        <f ca="1">IFERROR((1+'US Inflation'!$C47)*(1+('Black Market End of Year'!IE46-'Black Market End of Year'!IE45)/'Black Market End of Year'!IE45)-1,"Error")</f>
        <v>Error</v>
      </c>
      <c r="IF46" s="25">
        <f ca="1">IFERROR((1+'US Inflation'!$C47)*(1+('Black Market End of Year'!IF46-'Black Market End of Year'!IF45)/'Black Market End of Year'!IF45)-1,"Error")</f>
        <v>0.37406458596427927</v>
      </c>
      <c r="IG46" s="25">
        <f ca="1">IFERROR((1+'US Inflation'!$C47)*(1+('Black Market End of Year'!IG46-'Black Market End of Year'!IG45)/'Black Market End of Year'!IG45)-1,"Error")</f>
        <v>0.25576763485477172</v>
      </c>
      <c r="IH46" s="25">
        <f ca="1">IFERROR((1+'US Inflation'!$C47)*(1+('Black Market End of Year'!IH46-'Black Market End of Year'!IH45)/'Black Market End of Year'!IH45)-1,"Error")</f>
        <v>-0.20721740223814911</v>
      </c>
    </row>
    <row r="47" spans="1:242" x14ac:dyDescent="0.25">
      <c r="A47" t="str">
        <f t="shared" ca="1" si="4"/>
        <v>1991</v>
      </c>
      <c r="B47" s="25">
        <f ca="1">IFERROR((1+'US Inflation'!$C48)*(1+('Black Market End of Year'!B47-'Black Market End of Year'!B46)/'Black Market End of Year'!B46)-1,"Error")</f>
        <v>0.92590138289898238</v>
      </c>
      <c r="C47" s="25">
        <f ca="1">IFERROR((1+'US Inflation'!$C48)*(1+('Black Market End of Year'!C47-'Black Market End of Year'!C46)/'Black Market End of Year'!C46)-1,"Error")</f>
        <v>-5.6833201163097868E-2</v>
      </c>
      <c r="D47" s="25">
        <f ca="1">IFERROR((1+'US Inflation'!$C48)*(1+('Black Market End of Year'!D47-'Black Market End of Year'!D46)/'Black Market End of Year'!D46)-1,"Error")</f>
        <v>1.4667439354195899</v>
      </c>
      <c r="E47" s="25">
        <f>IFERROR((1+'US Inflation'!$C48)*(1+('Black Market End of Year'!E47-'Black Market End of Year'!E46)/'Black Market End of Year'!E46)-1,"Error")</f>
        <v>6.1062648691514898E-2</v>
      </c>
      <c r="F47" s="25" t="str">
        <f ca="1">IFERROR((1+'US Inflation'!$C48)*(1+('Black Market End of Year'!F47-'Black Market End of Year'!F46)/'Black Market End of Year'!F46)-1,"Error")</f>
        <v>Error</v>
      </c>
      <c r="G47" s="25">
        <f ca="1">IFERROR((1+'US Inflation'!$C48)*(1+('Black Market End of Year'!G47-'Black Market End of Year'!G46)/'Black Market End of Year'!G46)-1,"Error")</f>
        <v>-5.6833201163097868E-2</v>
      </c>
      <c r="H47" s="25">
        <f ca="1">IFERROR((1+'US Inflation'!$C48)*(1+('Black Market End of Year'!H47-'Black Market End of Year'!H46)/'Black Market End of Year'!H46)-1,"Error")</f>
        <v>7.9677782879085113E-2</v>
      </c>
      <c r="I47" s="25">
        <f ca="1">IFERROR((1+'US Inflation'!$C48)*(1+('Black Market End of Year'!I47-'Black Market End of Year'!I46)/'Black Market End of Year'!I46)-1,"Error")</f>
        <v>7.9677782879085113E-2</v>
      </c>
      <c r="J47" s="25">
        <f ca="1">IFERROR((1+'US Inflation'!$C48)*(1+('Black Market End of Year'!J47-'Black Market End of Year'!J46)/'Black Market End of Year'!J46)-1,"Error")</f>
        <v>0.48148369817305858</v>
      </c>
      <c r="K47" s="25" t="str">
        <f ca="1">IFERROR((1+'US Inflation'!$C48)*(1+('Black Market End of Year'!K47-'Black Market End of Year'!K46)/'Black Market End of Year'!K46)-1,"Error")</f>
        <v>Error</v>
      </c>
      <c r="L47" s="25">
        <f ca="1">IFERROR((1+'US Inflation'!$C48)*(1+('Black Market End of Year'!L47-'Black Market End of Year'!L46)/'Black Market End of Year'!L46)-1,"Error")</f>
        <v>7.6978588421887428E-2</v>
      </c>
      <c r="M47" s="25">
        <f ca="1">IFERROR((1+'US Inflation'!$C48)*(1+('Black Market End of Year'!M47-'Black Market End of Year'!M46)/'Black Market End of Year'!M46)-1,"Error")</f>
        <v>7.5023999332192837E-2</v>
      </c>
      <c r="N47" s="25">
        <f ca="1">IFERROR((1+'US Inflation'!$C48)*(1+('Black Market End of Year'!N47-'Black Market End of Year'!N46)/'Black Market End of Year'!N46)-1,"Error")</f>
        <v>8.0895595396029307E-2</v>
      </c>
      <c r="O47" s="25" t="str">
        <f ca="1">IFERROR((1+'US Inflation'!$C48)*(1+('Black Market End of Year'!O47-'Black Market End of Year'!O46)/'Black Market End of Year'!O46)-1,"Error")</f>
        <v>Error</v>
      </c>
      <c r="P47" s="25">
        <f ca="1">IFERROR((1+'US Inflation'!$C48)*(1+('Black Market End of Year'!P47-'Black Market End of Year'!P46)/'Black Market End of Year'!P46)-1,"Error")</f>
        <v>9.9299140536253994E-2</v>
      </c>
      <c r="Q47" s="25">
        <f ca="1">IFERROR((1+'US Inflation'!$C48)*(1+('Black Market End of Year'!Q47-'Black Market End of Year'!Q46)/'Black Market End of Year'!Q46)-1,"Error")</f>
        <v>4.0890354990155586E-2</v>
      </c>
      <c r="R47" s="25">
        <f ca="1">IFERROR((1+'US Inflation'!$C48)*(1+('Black Market End of Year'!R47-'Black Market End of Year'!R46)/'Black Market End of Year'!R46)-1,"Error")</f>
        <v>0.22859885637964883</v>
      </c>
      <c r="S47" s="25">
        <f ca="1">IFERROR((1+'US Inflation'!$C48)*(1+('Black Market End of Year'!S47-'Black Market End of Year'!S46)/'Black Market End of Year'!S46)-1,"Error")</f>
        <v>0.11893879316559741</v>
      </c>
      <c r="T47" s="25" t="str">
        <f ca="1">IFERROR((1+'US Inflation'!$C48)*(1+('Black Market End of Year'!T47-'Black Market End of Year'!T46)/'Black Market End of Year'!T46)-1,"Error")</f>
        <v>Error</v>
      </c>
      <c r="U47" s="25">
        <f ca="1">IFERROR((1+'US Inflation'!$C48)*(1+('Black Market End of Year'!U47-'Black Market End of Year'!U46)/'Black Market End of Year'!U46)-1,"Error")</f>
        <v>9.5180418745904438E-2</v>
      </c>
      <c r="V47" s="25">
        <f ca="1">IFERROR((1+'US Inflation'!$C48)*(1+('Black Market End of Year'!V47-'Black Market End of Year'!V46)/'Black Market End of Year'!V46)-1,"Error")</f>
        <v>-2.3822363203806374E-2</v>
      </c>
      <c r="W47" s="25">
        <f ca="1">IFERROR((1+'US Inflation'!$C48)*(1+('Black Market End of Year'!W47-'Black Market End of Year'!W46)/'Black Market End of Year'!W46)-1,"Error")</f>
        <v>5.3114613869855498E-2</v>
      </c>
      <c r="X47" s="25" t="str">
        <f ca="1">IFERROR((1+'US Inflation'!$C48)*(1+('Black Market End of Year'!X47-'Black Market End of Year'!X46)/'Black Market End of Year'!X46)-1,"Error")</f>
        <v>Error</v>
      </c>
      <c r="Y47" s="25">
        <f ca="1">IFERROR((1+'US Inflation'!$C48)*(1+('Black Market End of Year'!Y47-'Black Market End of Year'!Y46)/'Black Market End of Year'!Y46)-1,"Error")</f>
        <v>0.50049263451325343</v>
      </c>
      <c r="Z47" s="25">
        <f ca="1">IFERROR((1+'US Inflation'!$C48)*(1+('Black Market End of Year'!Z47-'Black Market End of Year'!Z46)/'Black Market End of Year'!Z46)-1,"Error")</f>
        <v>0.22909016490659351</v>
      </c>
      <c r="AA47" s="25" t="str">
        <f ca="1">IFERROR((1+'US Inflation'!$C48)*(1+('Black Market End of Year'!AA47-'Black Market End of Year'!AA46)/'Black Market End of Year'!AA46)-1,"Error")</f>
        <v>Error</v>
      </c>
      <c r="AB47" s="25">
        <f ca="1">IFERROR((1+'US Inflation'!$C48)*(1+('Black Market End of Year'!AB47-'Black Market End of Year'!AB46)/'Black Market End of Year'!AB46)-1,"Error")</f>
        <v>0.26316981987085097</v>
      </c>
      <c r="AC47" s="25">
        <f ca="1">IFERROR((1+'US Inflation'!$C48)*(1+('Black Market End of Year'!AC47-'Black Market End of Year'!AC46)/'Black Market End of Year'!AC46)-1,"Error")</f>
        <v>5.3935826267309226</v>
      </c>
      <c r="AD47" s="25" t="str">
        <f ca="1">IFERROR((1+'US Inflation'!$C48)*(1+('Black Market End of Year'!AD47-'Black Market End of Year'!AD46)/'Black Market End of Year'!AD46)-1,"Error")</f>
        <v>Error</v>
      </c>
      <c r="AE47" s="25" t="str">
        <f ca="1">IFERROR((1+'US Inflation'!$C48)*(1+('Black Market End of Year'!AE47-'Black Market End of Year'!AE46)/'Black Market End of Year'!AE46)-1,"Error")</f>
        <v>Error</v>
      </c>
      <c r="AF47" s="25" t="str">
        <f ca="1">IFERROR((1+'US Inflation'!$C48)*(1+('Black Market End of Year'!AF47-'Black Market End of Year'!AF46)/'Black Market End of Year'!AF46)-1,"Error")</f>
        <v>Error</v>
      </c>
      <c r="AG47" s="25">
        <f ca="1">IFERROR((1+'US Inflation'!$C48)*(1+('Black Market End of Year'!AG47-'Black Market End of Year'!AG46)/'Black Market End of Year'!AG46)-1,"Error")</f>
        <v>0.57925603526178993</v>
      </c>
      <c r="AH47" s="25">
        <f ca="1">IFERROR((1+'US Inflation'!$C48)*(1+('Black Market End of Year'!AH47-'Black Market End of Year'!AH46)/'Black Market End of Year'!AH46)-1,"Error")</f>
        <v>5.3114613869855498E-2</v>
      </c>
      <c r="AI47" s="25">
        <f ca="1">IFERROR((1+'US Inflation'!$C48)*(1+('Black Market End of Year'!AI47-'Black Market End of Year'!AI46)/'Black Market End of Year'!AI46)-1,"Error")</f>
        <v>0.51580378384502135</v>
      </c>
      <c r="AJ47" s="25">
        <f ca="1">IFERROR((1+'US Inflation'!$C48)*(1+('Black Market End of Year'!AJ47-'Black Market End of Year'!AJ46)/'Black Market End of Year'!AJ46)-1,"Error")</f>
        <v>0.39035795345784696</v>
      </c>
      <c r="AK47" s="25">
        <f ca="1">IFERROR((1+'US Inflation'!$C48)*(1+('Black Market End of Year'!AK47-'Black Market End of Year'!AK46)/'Black Market End of Year'!AK46)-1,"Error")</f>
        <v>5.3114613869855498E-2</v>
      </c>
      <c r="AL47" s="25">
        <f ca="1">IFERROR((1+'US Inflation'!$C48)*(1+('Black Market End of Year'!AL47-'Black Market End of Year'!AL46)/'Black Market End of Year'!AL46)-1,"Error")</f>
        <v>4.3078536001828205E-2</v>
      </c>
      <c r="AM47" s="25">
        <f ca="1">IFERROR((1+'US Inflation'!$C48)*(1+('Black Market End of Year'!AM47-'Black Market End of Year'!AM46)/'Black Market End of Year'!AM46)-1,"Error")</f>
        <v>2.4474281495255878E-2</v>
      </c>
      <c r="AN47" s="25" t="str">
        <f ca="1">IFERROR((1+'US Inflation'!$C48)*(1+('Black Market End of Year'!AN47-'Black Market End of Year'!AN46)/'Black Market End of Year'!AN46)-1,"Error")</f>
        <v>Error</v>
      </c>
      <c r="AO47" s="25">
        <f ca="1">IFERROR((1+'US Inflation'!$C48)*(1+('Black Market End of Year'!AO47-'Black Market End of Year'!AO46)/'Black Market End of Year'!AO46)-1,"Error")</f>
        <v>5.3114613869855498E-2</v>
      </c>
      <c r="AP47" s="25">
        <f ca="1">IFERROR((1+'US Inflation'!$C48)*(1+('Black Market End of Year'!AP47-'Black Market End of Year'!AP46)/'Black Market End of Year'!AP46)-1,"Error")</f>
        <v>5.3114613869855498E-2</v>
      </c>
      <c r="AQ47" s="25">
        <f ca="1">IFERROR((1+'US Inflation'!$C48)*(1+('Black Market End of Year'!AQ47-'Black Market End of Year'!AQ46)/'Black Market End of Year'!AQ46)-1,"Error")</f>
        <v>0.13086940189490415</v>
      </c>
      <c r="AR47" s="25">
        <f ca="1">IFERROR((1+'US Inflation'!$C48)*(1+('Black Market End of Year'!AR47-'Black Market End of Year'!AR46)/'Black Market End of Year'!AR46)-1,"Error")</f>
        <v>-0.20909721389045766</v>
      </c>
      <c r="AS47" s="25" t="str">
        <f ca="1">IFERROR((1+'US Inflation'!$C48)*(1+('Black Market End of Year'!AS47-'Black Market End of Year'!AS46)/'Black Market End of Year'!AS46)-1,"Error")</f>
        <v>Error</v>
      </c>
      <c r="AT47" s="25" t="str">
        <f ca="1">IFERROR((1+'US Inflation'!$C48)*(1+('Black Market End of Year'!AT47-'Black Market End of Year'!AT46)/'Black Market End of Year'!AT46)-1,"Error")</f>
        <v>Error</v>
      </c>
      <c r="AU47" s="25">
        <f ca="1">IFERROR((1+'US Inflation'!$C48)*(1+('Black Market End of Year'!AU47-'Black Market End of Year'!AU46)/'Black Market End of Year'!AU46)-1,"Error")</f>
        <v>0.22859885637964883</v>
      </c>
      <c r="AV47" s="25">
        <f ca="1">IFERROR((1+'US Inflation'!$C48)*(1+('Black Market End of Year'!AV47-'Black Market End of Year'!AV46)/'Black Market End of Year'!AV46)-1,"Error")</f>
        <v>2.5693893735130979E-2</v>
      </c>
      <c r="AW47" s="25">
        <f ca="1">IFERROR((1+'US Inflation'!$C48)*(1+('Black Market End of Year'!AW47-'Black Market End of Year'!AW46)/'Black Market End of Year'!AW46)-1,"Error")</f>
        <v>5.3114613869855498E-2</v>
      </c>
      <c r="AX47" s="25">
        <f ca="1">IFERROR((1+'US Inflation'!$C48)*(1+('Black Market End of Year'!AX47-'Black Market End of Year'!AX46)/'Black Market End of Year'!AX46)-1,"Error")</f>
        <v>29.947660586835852</v>
      </c>
      <c r="AY47" s="25">
        <f ca="1">IFERROR((1+'US Inflation'!$C48)*(1+('Black Market End of Year'!AY47-'Black Market End of Year'!AY46)/'Black Market End of Year'!AY46)-1,"Error")</f>
        <v>0.10036126530971901</v>
      </c>
      <c r="AZ47" s="25">
        <f ca="1">IFERROR((1+'US Inflation'!$C48)*(1+('Black Market End of Year'!AZ47-'Black Market End of Year'!AZ46)/'Black Market End of Year'!AZ46)-1,"Error")</f>
        <v>0.29980174464710574</v>
      </c>
      <c r="BA47" s="25">
        <f ca="1">IFERROR((1+'US Inflation'!$C48)*(1+('Black Market End of Year'!BA47-'Black Market End of Year'!BA46)/'Black Market End of Year'!BA46)-1,"Error")</f>
        <v>5.3114613869855498E-2</v>
      </c>
      <c r="BB47" s="25" t="str">
        <f ca="1">IFERROR((1+'US Inflation'!$C48)*(1+('Black Market End of Year'!BB47-'Black Market End of Year'!BB46)/'Black Market End of Year'!BB46)-1,"Error")</f>
        <v>Error</v>
      </c>
      <c r="BC47" s="25">
        <f ca="1">IFERROR((1+'US Inflation'!$C48)*(1+('Black Market End of Year'!BC47-'Black Market End of Year'!BC46)/'Black Market End of Year'!BC46)-1,"Error")</f>
        <v>0.95048281009469671</v>
      </c>
      <c r="BD47" s="25">
        <f ca="1">IFERROR((1+'US Inflation'!$C48)*(1+('Black Market End of Year'!BD47-'Black Market End of Year'!BD46)/'Black Market End of Year'!BD46)-1,"Error")</f>
        <v>0.11158944148634897</v>
      </c>
      <c r="BE47" s="25" t="str">
        <f ca="1">IFERROR((1+'US Inflation'!$C48)*(1+('Black Market End of Year'!BE47-'Black Market End of Year'!BE46)/'Black Market End of Year'!BE46)-1,"Error")</f>
        <v>Error</v>
      </c>
      <c r="BF47" s="25">
        <f ca="1">IFERROR((1+'US Inflation'!$C48)*(1+('Black Market End of Year'!BF47-'Black Market End of Year'!BF46)/'Black Market End of Year'!BF46)-1,"Error")</f>
        <v>-0.19830822098863321</v>
      </c>
      <c r="BG47" s="25">
        <f ca="1">IFERROR((1+'US Inflation'!$C48)*(1+('Black Market End of Year'!BG47-'Black Market End of Year'!BG46)/'Black Market End of Year'!BG46)-1,"Error")</f>
        <v>0.11594519948590354</v>
      </c>
      <c r="BH47" s="25">
        <f ca="1">IFERROR((1+'US Inflation'!$C48)*(1+('Black Market End of Year'!BH47-'Black Market End of Year'!BH46)/'Black Market End of Year'!BH46)-1,"Error")</f>
        <v>6.1062648691514898E-2</v>
      </c>
      <c r="BI47" s="25">
        <f ca="1">IFERROR((1+'US Inflation'!$C48)*(1+('Black Market End of Year'!BI47-'Black Market End of Year'!BI46)/'Black Market End of Year'!BI46)-1,"Error")</f>
        <v>7.9677782879085113E-2</v>
      </c>
      <c r="BJ47" s="25">
        <f ca="1">IFERROR((1+'US Inflation'!$C48)*(1+('Black Market End of Year'!BJ47-'Black Market End of Year'!BJ46)/'Black Market End of Year'!BJ46)-1,"Error")</f>
        <v>-0.11526554657208943</v>
      </c>
      <c r="BK47" s="25">
        <f ca="1">IFERROR((1+'US Inflation'!$C48)*(1+('Black Market End of Year'!BK47-'Black Market End of Year'!BK46)/'Black Market End of Year'!BK46)-1,"Error")</f>
        <v>0.45298669010009252</v>
      </c>
      <c r="BL47" s="25">
        <f ca="1">IFERROR((1+'US Inflation'!$C48)*(1+('Black Market End of Year'!BL47-'Black Market End of Year'!BL46)/'Black Market End of Year'!BL46)-1,"Error")</f>
        <v>0.2126430270760169</v>
      </c>
      <c r="BM47" s="25">
        <f ca="1">IFERROR((1+'US Inflation'!$C48)*(1+('Black Market End of Year'!BM47-'Black Market End of Year'!BM46)/'Black Market End of Year'!BM46)-1,"Error")</f>
        <v>-7.330307365535027E-2</v>
      </c>
      <c r="BN47" s="25">
        <f ca="1">IFERROR((1+'US Inflation'!$C48)*(1+('Black Market End of Year'!BN47-'Black Market End of Year'!BN46)/'Black Market End of Year'!BN46)-1,"Error")</f>
        <v>5.3114613869855498E-2</v>
      </c>
      <c r="BO47" s="25" t="str">
        <f ca="1">IFERROR((1+'US Inflation'!$C48)*(1+('Black Market End of Year'!BO47-'Black Market End of Year'!BO46)/'Black Market End of Year'!BO46)-1,"Error")</f>
        <v>Error</v>
      </c>
      <c r="BP47" s="25" t="str">
        <f ca="1">IFERROR((1+'US Inflation'!$C48)*(1+('Black Market End of Year'!BP47-'Black Market End of Year'!BP46)/'Black Market End of Year'!BP46)-1,"Error")</f>
        <v>Error</v>
      </c>
      <c r="BQ47" s="25">
        <f ca="1">IFERROR((1+'US Inflation'!$C48)*(1+('Black Market End of Year'!BQ47-'Black Market End of Year'!BQ46)/'Black Market End of Year'!BQ46)-1,"Error")</f>
        <v>0.20021840589695961</v>
      </c>
      <c r="BR47" s="25" t="str">
        <f ca="1">IFERROR((1+'US Inflation'!$C48)*(1+('Black Market End of Year'!BR47-'Black Market End of Year'!BR46)/'Black Market End of Year'!BR46)-1,"Error")</f>
        <v>Error</v>
      </c>
      <c r="BS47" s="25" t="str">
        <f ca="1">IFERROR((1+'US Inflation'!$C48)*(1+('Black Market End of Year'!BS47-'Black Market End of Year'!BS46)/'Black Market End of Year'!BS46)-1,"Error")</f>
        <v>Error</v>
      </c>
      <c r="BT47" s="25" t="str">
        <f ca="1">IFERROR((1+'US Inflation'!$C48)*(1+('Black Market End of Year'!BT47-'Black Market End of Year'!BT46)/'Black Market End of Year'!BT46)-1,"Error")</f>
        <v>Error</v>
      </c>
      <c r="BU47" s="25">
        <f ca="1">IFERROR((1+'US Inflation'!$C48)*(1+('Black Market End of Year'!BU47-'Black Market End of Year'!BU46)/'Black Market End of Year'!BU46)-1,"Error")</f>
        <v>2.9854923729999649E-2</v>
      </c>
      <c r="BV47" s="25">
        <f ca="1">IFERROR((1+'US Inflation'!$C48)*(1+('Black Market End of Year'!BV47-'Black Market End of Year'!BV46)/'Black Market End of Year'!BV46)-1,"Error")</f>
        <v>0.22094880123407212</v>
      </c>
      <c r="BW47" s="25">
        <f ca="1">IFERROR((1+'US Inflation'!$C48)*(1+('Black Market End of Year'!BW47-'Black Market End of Year'!BW46)/'Black Market End of Year'!BW46)-1,"Error")</f>
        <v>8.3770215103201151E-2</v>
      </c>
      <c r="BX47" s="25" t="str">
        <f ca="1">IFERROR((1+'US Inflation'!$C48)*(1+('Black Market End of Year'!BX47-'Black Market End of Year'!BX46)/'Black Market End of Year'!BX46)-1,"Error")</f>
        <v>Error</v>
      </c>
      <c r="BY47" s="25" t="str">
        <f ca="1">IFERROR((1+'US Inflation'!$C48)*(1+('Black Market End of Year'!BY47-'Black Market End of Year'!BY46)/'Black Market End of Year'!BY46)-1,"Error")</f>
        <v>Error</v>
      </c>
      <c r="BZ47" s="25">
        <f ca="1">IFERROR((1+'US Inflation'!$C48)*(1+('Black Market End of Year'!BZ47-'Black Market End of Year'!BZ46)/'Black Market End of Year'!BZ46)-1,"Error")</f>
        <v>5.3114613869855498E-2</v>
      </c>
      <c r="CA47" s="25">
        <f ca="1">IFERROR((1+'US Inflation'!$C48)*(1+('Black Market End of Year'!CA47-'Black Market End of Year'!CA46)/'Black Market End of Year'!CA46)-1,"Error")</f>
        <v>0.53264604810996619</v>
      </c>
      <c r="CB47" s="25" t="str">
        <f ca="1">IFERROR((1+'US Inflation'!$C48)*(1+('Black Market End of Year'!CB47-'Black Market End of Year'!CB46)/'Black Market End of Year'!CB46)-1,"Error")</f>
        <v>Error</v>
      </c>
      <c r="CC47" s="25">
        <f ca="1">IFERROR((1+'US Inflation'!$C48)*(1+('Black Market End of Year'!CC47-'Black Market End of Year'!CC46)/'Black Market End of Year'!CC46)-1,"Error")</f>
        <v>0.11057890563045225</v>
      </c>
      <c r="CD47" s="25">
        <f ca="1">IFERROR((1+'US Inflation'!$C48)*(1+('Black Market End of Year'!CD47-'Black Market End of Year'!CD46)/'Black Market End of Year'!CD46)-1,"Error")</f>
        <v>0.14422701845382302</v>
      </c>
      <c r="CE47" s="25" t="str">
        <f ca="1">IFERROR((1+'US Inflation'!$C48)*(1+('Black Market End of Year'!CE47-'Black Market End of Year'!CE46)/'Black Market End of Year'!CE46)-1,"Error")</f>
        <v>Error</v>
      </c>
      <c r="CF47" s="25">
        <f ca="1">IFERROR((1+'US Inflation'!$C48)*(1+('Black Market End of Year'!CF47-'Black Market End of Year'!CF46)/'Black Market End of Year'!CF46)-1,"Error")</f>
        <v>0.17895849854612766</v>
      </c>
      <c r="CG47" s="25" t="str">
        <f ca="1">IFERROR((1+'US Inflation'!$C48)*(1+('Black Market End of Year'!CG47-'Black Market End of Year'!CG46)/'Black Market End of Year'!CG46)-1,"Error")</f>
        <v>Error</v>
      </c>
      <c r="CH47" s="25">
        <f ca="1">IFERROR((1+'US Inflation'!$C48)*(1+('Black Market End of Year'!CH47-'Black Market End of Year'!CH46)/'Black Market End of Year'!CH46)-1,"Error")</f>
        <v>7.9677782879085113E-2</v>
      </c>
      <c r="CI47" s="25" t="str">
        <f ca="1">IFERROR((1+'US Inflation'!$C48)*(1+('Black Market End of Year'!CI47-'Black Market End of Year'!CI46)/'Black Market End of Year'!CI46)-1,"Error")</f>
        <v>Error</v>
      </c>
      <c r="CJ47" s="25" t="str">
        <f ca="1">IFERROR((1+'US Inflation'!$C48)*(1+('Black Market End of Year'!CJ47-'Black Market End of Year'!CJ46)/'Black Market End of Year'!CJ46)-1,"Error")</f>
        <v>Error</v>
      </c>
      <c r="CK47" s="25">
        <f ca="1">IFERROR((1+'US Inflation'!$C48)*(1+('Black Market End of Year'!CK47-'Black Market End of Year'!CK46)/'Black Market End of Year'!CK46)-1,"Error")</f>
        <v>-0.1619142847291658</v>
      </c>
      <c r="CL47" s="25" t="str">
        <f ca="1">IFERROR((1+'US Inflation'!$C48)*(1+('Black Market End of Year'!CL47-'Black Market End of Year'!CL46)/'Black Market End of Year'!CL46)-1,"Error")</f>
        <v>Error</v>
      </c>
      <c r="CM47" s="25">
        <f ca="1">IFERROR((1+'US Inflation'!$C48)*(1+('Black Market End of Year'!CM47-'Black Market End of Year'!CM46)/'Black Market End of Year'!CM46)-1,"Error")</f>
        <v>0.14428324858888852</v>
      </c>
      <c r="CN47" s="25">
        <f ca="1">IFERROR((1+'US Inflation'!$C48)*(1+('Black Market End of Year'!CN47-'Black Market End of Year'!CN46)/'Black Market End of Year'!CN46)-1,"Error")</f>
        <v>1.2475236104102088</v>
      </c>
      <c r="CO47" s="25">
        <f ca="1">IFERROR((1+'US Inflation'!$C48)*(1+('Black Market End of Year'!CO47-'Black Market End of Year'!CO46)/'Black Market End of Year'!CO46)-1,"Error")</f>
        <v>0.69770023790642388</v>
      </c>
      <c r="CP47" s="25">
        <f ca="1">IFERROR((1+'US Inflation'!$C48)*(1+('Black Market End of Year'!CP47-'Black Market End of Year'!CP46)/'Black Market End of Year'!CP46)-1,"Error")</f>
        <v>-0.31561459159397287</v>
      </c>
      <c r="CQ47" s="25">
        <f ca="1">IFERROR((1+'US Inflation'!$C48)*(1+('Black Market End of Year'!CQ47-'Black Market End of Year'!CQ46)/'Black Market End of Year'!CQ46)-1,"Error")</f>
        <v>-3.187714535445707E-2</v>
      </c>
      <c r="CR47" s="25">
        <f ca="1">IFERROR((1+'US Inflation'!$C48)*(1+('Black Market End of Year'!CR47-'Black Market End of Year'!CR46)/'Black Market End of Year'!CR46)-1,"Error")</f>
        <v>4.6288358646443095E-2</v>
      </c>
      <c r="CS47" s="25">
        <f ca="1">IFERROR((1+'US Inflation'!$C48)*(1+('Black Market End of Year'!CS47-'Black Market End of Year'!CS46)/'Black Market End of Year'!CS46)-1,"Error")</f>
        <v>0.23083267248215722</v>
      </c>
      <c r="CT47" s="25">
        <f ca="1">IFERROR((1+'US Inflation'!$C48)*(1+('Black Market End of Year'!CT47-'Black Market End of Year'!CT46)/'Black Market End of Year'!CT46)-1,"Error")</f>
        <v>9.8292917066655994E-2</v>
      </c>
      <c r="CU47" s="25">
        <f ca="1">IFERROR((1+'US Inflation'!$C48)*(1+('Black Market End of Year'!CU47-'Black Market End of Year'!CU46)/'Black Market End of Year'!CU46)-1,"Error")</f>
        <v>0.50049263451325343</v>
      </c>
      <c r="CV47" s="25">
        <f ca="1">IFERROR((1+'US Inflation'!$C48)*(1+('Black Market End of Year'!CV47-'Black Market End of Year'!CV46)/'Black Market End of Year'!CV46)-1,"Error")</f>
        <v>0.14268285243701606</v>
      </c>
      <c r="CW47" s="25">
        <f ca="1">IFERROR((1+'US Inflation'!$C48)*(1+('Black Market End of Year'!CW47-'Black Market End of Year'!CW46)/'Black Market End of Year'!CW46)-1,"Error")</f>
        <v>0.62696272799365604</v>
      </c>
      <c r="CX47" s="25">
        <f ca="1">IFERROR((1+'US Inflation'!$C48)*(1+('Black Market End of Year'!CX47-'Black Market End of Year'!CX46)/'Black Market End of Year'!CX46)-1,"Error")</f>
        <v>0.41475019825535342</v>
      </c>
      <c r="CY47" s="25">
        <f ca="1">IFERROR((1+'US Inflation'!$C48)*(1+('Black Market End of Year'!CY47-'Black Market End of Year'!CY46)/'Black Market End of Year'!CY46)-1,"Error")</f>
        <v>8.588282760827548E-2</v>
      </c>
      <c r="CZ47" s="25" t="str">
        <f ca="1">IFERROR((1+'US Inflation'!$C48)*(1+('Black Market End of Year'!CZ47-'Black Market End of Year'!CZ46)/'Black Market End of Year'!CZ46)-1,"Error")</f>
        <v>Error</v>
      </c>
      <c r="DA47" s="25">
        <f ca="1">IFERROR((1+'US Inflation'!$C48)*(1+('Black Market End of Year'!DA47-'Black Market End of Year'!DA46)/'Black Market End of Year'!DA46)-1,"Error")</f>
        <v>0.15115287358041707</v>
      </c>
      <c r="DB47" s="25">
        <f ca="1">IFERROR((1+'US Inflation'!$C48)*(1+('Black Market End of Year'!DB47-'Black Market End of Year'!DB46)/'Black Market End of Year'!DB46)-1,"Error")</f>
        <v>6.8213871260623726E-2</v>
      </c>
      <c r="DC47" s="25">
        <f ca="1">IFERROR((1+'US Inflation'!$C48)*(1+('Black Market End of Year'!DC47-'Black Market End of Year'!DC46)/'Black Market End of Year'!DC46)-1,"Error")</f>
        <v>1.3925922470494942</v>
      </c>
      <c r="DD47" s="25">
        <f ca="1">IFERROR((1+'US Inflation'!$C48)*(1+('Black Market End of Year'!DD47-'Black Market End of Year'!DD46)/'Black Market End of Year'!DD46)-1,"Error")</f>
        <v>-9.1547324718941336E-3</v>
      </c>
      <c r="DE47" s="25" t="str">
        <f ca="1">IFERROR((1+'US Inflation'!$C48)*(1+('Black Market End of Year'!DE47-'Black Market End of Year'!DE46)/'Black Market End of Year'!DE46)-1,"Error")</f>
        <v>Error</v>
      </c>
      <c r="DF47" s="25">
        <f ca="1">IFERROR((1+'US Inflation'!$C48)*(1+('Black Market End of Year'!DF47-'Black Market End of Year'!DF46)/'Black Market End of Year'!DF46)-1,"Error")</f>
        <v>8.756743474327644E-3</v>
      </c>
      <c r="DG47" s="25" t="str">
        <f ca="1">IFERROR((1+'US Inflation'!$C48)*(1+('Black Market End of Year'!DG47-'Black Market End of Year'!DG46)/'Black Market End of Year'!DG46)-1,"Error")</f>
        <v>Error</v>
      </c>
      <c r="DH47" s="25">
        <f ca="1">IFERROR((1+'US Inflation'!$C48)*(1+('Black Market End of Year'!DH47-'Black Market End of Year'!DH46)/'Black Market End of Year'!DH46)-1,"Error")</f>
        <v>0.26911414843494907</v>
      </c>
      <c r="DI47" s="25" t="str">
        <f ca="1">IFERROR((1+'US Inflation'!$C48)*(1+('Black Market End of Year'!DI47-'Black Market End of Year'!DI46)/'Black Market End of Year'!DI46)-1,"Error")</f>
        <v>Error</v>
      </c>
      <c r="DJ47" s="25">
        <f ca="1">IFERROR((1+'US Inflation'!$C48)*(1+('Black Market End of Year'!DJ47-'Black Market End of Year'!DJ46)/'Black Market End of Year'!DJ46)-1,"Error")</f>
        <v>-6.3768251154545652E-2</v>
      </c>
      <c r="DK47" s="25">
        <f ca="1">IFERROR((1+'US Inflation'!$C48)*(1+('Black Market End of Year'!DK47-'Black Market End of Year'!DK46)/'Black Market End of Year'!DK46)-1,"Error")</f>
        <v>0.11521343214197843</v>
      </c>
      <c r="DL47" s="25" t="str">
        <f ca="1">IFERROR((1+'US Inflation'!$C48)*(1+('Black Market End of Year'!DL47-'Black Market End of Year'!DL46)/'Black Market End of Year'!DL46)-1,"Error")</f>
        <v>Error</v>
      </c>
      <c r="DM47" s="25" t="str">
        <f ca="1">IFERROR((1+'US Inflation'!$C48)*(1+('Black Market End of Year'!DM47-'Black Market End of Year'!DM46)/'Black Market End of Year'!DM46)-1,"Error")</f>
        <v>Error</v>
      </c>
      <c r="DN47" s="25" t="str">
        <f ca="1">IFERROR((1+'US Inflation'!$C48)*(1+('Black Market End of Year'!DN47-'Black Market End of Year'!DN46)/'Black Market End of Year'!DN46)-1,"Error")</f>
        <v>Error</v>
      </c>
      <c r="DO47" s="25">
        <f ca="1">IFERROR((1+'US Inflation'!$C48)*(1+('Black Market End of Year'!DO47-'Black Market End of Year'!DO46)/'Black Market End of Year'!DO46)-1,"Error")</f>
        <v>3.4863570946045419E-2</v>
      </c>
      <c r="DP47" s="25" t="str">
        <f ca="1">IFERROR((1+'US Inflation'!$C48)*(1+('Black Market End of Year'!DP47-'Black Market End of Year'!DP46)/'Black Market End of Year'!DP46)-1,"Error")</f>
        <v>Error</v>
      </c>
      <c r="DQ47" s="25">
        <f ca="1">IFERROR((1+'US Inflation'!$C48)*(1+('Black Market End of Year'!DQ47-'Black Market End of Year'!DQ46)/'Black Market End of Year'!DQ46)-1,"Error")</f>
        <v>3.7483478720592212E-2</v>
      </c>
      <c r="DR47" s="25">
        <f ca="1">IFERROR((1+'US Inflation'!$C48)*(1+('Black Market End of Year'!DR47-'Black Market End of Year'!DR46)/'Black Market End of Year'!DR46)-1,"Error")</f>
        <v>0.12001057361882106</v>
      </c>
      <c r="DS47" s="25">
        <f ca="1">IFERROR((1+'US Inflation'!$C48)*(1+('Black Market End of Year'!DS47-'Black Market End of Year'!DS46)/'Black Market End of Year'!DS46)-1,"Error")</f>
        <v>0.30592325992801839</v>
      </c>
      <c r="DT47" s="25">
        <f ca="1">IFERROR((1+'US Inflation'!$C48)*(1+('Black Market End of Year'!DT47-'Black Market End of Year'!DT46)/'Black Market End of Year'!DT46)-1,"Error")</f>
        <v>0.45351047765960928</v>
      </c>
      <c r="DU47" s="25" t="str">
        <f ca="1">IFERROR((1+'US Inflation'!$C48)*(1+('Black Market End of Year'!DU47-'Black Market End of Year'!DU46)/'Black Market End of Year'!DU46)-1,"Error")</f>
        <v>Error</v>
      </c>
      <c r="DV47" s="25" t="str">
        <f ca="1">IFERROR((1+'US Inflation'!$C48)*(1+('Black Market End of Year'!DV47-'Black Market End of Year'!DV46)/'Black Market End of Year'!DV46)-1,"Error")</f>
        <v>Error</v>
      </c>
      <c r="DW47" s="25">
        <f ca="1">IFERROR((1+'US Inflation'!$C48)*(1+('Black Market End of Year'!DW47-'Black Market End of Year'!DW46)/'Black Market End of Year'!DW46)-1,"Error")</f>
        <v>9.5180418745904438E-2</v>
      </c>
      <c r="DX47" s="25">
        <f ca="1">IFERROR((1+'US Inflation'!$C48)*(1+('Black Market End of Year'!DX47-'Black Market End of Year'!DX46)/'Black Market End of Year'!DX46)-1,"Error")</f>
        <v>5.4784171480322552E-2</v>
      </c>
      <c r="DY47" s="25" t="str">
        <f ca="1">IFERROR((1+'US Inflation'!$C48)*(1+('Black Market End of Year'!DY47-'Black Market End of Year'!DY46)/'Black Market End of Year'!DY46)-1,"Error")</f>
        <v>Error</v>
      </c>
      <c r="DZ47" s="25">
        <f ca="1">IFERROR((1+'US Inflation'!$C48)*(1+('Black Market End of Year'!DZ47-'Black Market End of Year'!DZ46)/'Black Market End of Year'!DZ46)-1,"Error")</f>
        <v>0.62200659672588277</v>
      </c>
      <c r="EA47" s="25">
        <f ca="1">IFERROR((1+'US Inflation'!$C48)*(1+('Black Market End of Year'!EA47-'Black Market End of Year'!EA46)/'Black Market End of Year'!EA46)-1,"Error")</f>
        <v>0.34673336180076886</v>
      </c>
      <c r="EB47" s="25">
        <f ca="1">IFERROR((1+'US Inflation'!$C48)*(1+('Black Market End of Year'!EB47-'Black Market End of Year'!EB46)/'Black Market End of Year'!EB46)-1,"Error")</f>
        <v>6.8864579931893655E-2</v>
      </c>
      <c r="EC47" s="25">
        <f ca="1">IFERROR((1+'US Inflation'!$C48)*(1+('Black Market End of Year'!EC47-'Black Market End of Year'!EC46)/'Black Market End of Year'!EC46)-1,"Error")</f>
        <v>0.17247422680412394</v>
      </c>
      <c r="ED47" s="25">
        <f ca="1">IFERROR((1+'US Inflation'!$C48)*(1+('Black Market End of Year'!ED47-'Black Market End of Year'!ED46)/'Black Market End of Year'!ED46)-1,"Error")</f>
        <v>5.3114613869855498E-2</v>
      </c>
      <c r="EE47" s="25">
        <f ca="1">IFERROR((1+'US Inflation'!$C48)*(1+('Black Market End of Year'!EE47-'Black Market End of Year'!EE46)/'Black Market End of Year'!EE46)-1,"Error")</f>
        <v>0.11240438975723333</v>
      </c>
      <c r="EF47" s="25" t="str">
        <f ca="1">IFERROR((1+'US Inflation'!$C48)*(1+('Black Market End of Year'!EF47-'Black Market End of Year'!EF46)/'Black Market End of Year'!EF46)-1,"Error")</f>
        <v>Error</v>
      </c>
      <c r="EG47" s="25" t="str">
        <f ca="1">IFERROR((1+'US Inflation'!$C48)*(1+('Black Market End of Year'!EG47-'Black Market End of Year'!EG46)/'Black Market End of Year'!EG46)-1,"Error")</f>
        <v>Error</v>
      </c>
      <c r="EH47" s="25">
        <f ca="1">IFERROR((1+'US Inflation'!$C48)*(1+('Black Market End of Year'!EH47-'Black Market End of Year'!EH46)/'Black Market End of Year'!EH46)-1,"Error")</f>
        <v>3.579925229409775E-2</v>
      </c>
      <c r="EI47" s="25">
        <f ca="1">IFERROR((1+'US Inflation'!$C48)*(1+('Black Market End of Year'!EI47-'Black Market End of Year'!EI46)/'Black Market End of Year'!EI46)-1,"Error")</f>
        <v>0.12287212337257425</v>
      </c>
      <c r="EJ47" s="25" t="str">
        <f ca="1">IFERROR((1+'US Inflation'!$C48)*(1+('Black Market End of Year'!EJ47-'Black Market End of Year'!EJ46)/'Black Market End of Year'!EJ46)-1,"Error")</f>
        <v>Error</v>
      </c>
      <c r="EK47" s="25">
        <f ca="1">IFERROR((1+'US Inflation'!$C48)*(1+('Black Market End of Year'!EK47-'Black Market End of Year'!EK46)/'Black Market End of Year'!EK46)-1,"Error")</f>
        <v>5.4315032483619685E-2</v>
      </c>
      <c r="EL47" s="25" t="str">
        <f ca="1">IFERROR((1+'US Inflation'!$C48)*(1+('Black Market End of Year'!EL47-'Black Market End of Year'!EL46)/'Black Market End of Year'!EL46)-1,"Error")</f>
        <v>Error</v>
      </c>
      <c r="EM47" s="25" t="str">
        <f ca="1">IFERROR((1+'US Inflation'!$C48)*(1+('Black Market End of Year'!EM47-'Black Market End of Year'!EM46)/'Black Market End of Year'!EM46)-1,"Error")</f>
        <v>Error</v>
      </c>
      <c r="EN47" s="25" t="str">
        <f ca="1">IFERROR((1+'US Inflation'!$C48)*(1+('Black Market End of Year'!EN47-'Black Market End of Year'!EN46)/'Black Market End of Year'!EN46)-1,"Error")</f>
        <v>Error</v>
      </c>
      <c r="EO47" s="25">
        <f ca="1">IFERROR((1+'US Inflation'!$C48)*(1+('Black Market End of Year'!EO47-'Black Market End of Year'!EO46)/'Black Market End of Year'!EO46)-1,"Error")</f>
        <v>0.74763259784484792</v>
      </c>
      <c r="EP47" s="25" t="str">
        <f ca="1">IFERROR((1+'US Inflation'!$C48)*(1+('Black Market End of Year'!EP47-'Black Market End of Year'!EP46)/'Black Market End of Year'!EP46)-1,"Error")</f>
        <v>Error</v>
      </c>
      <c r="EQ47" s="25">
        <f ca="1">IFERROR((1+'US Inflation'!$C48)*(1+('Black Market End of Year'!EQ47-'Black Market End of Year'!EQ46)/'Black Market End of Year'!EQ46)-1,"Error")</f>
        <v>7.9677782879085113E-2</v>
      </c>
      <c r="ER47" s="25">
        <f ca="1">IFERROR((1+'US Inflation'!$C48)*(1+('Black Market End of Year'!ER47-'Black Market End of Year'!ER46)/'Black Market End of Year'!ER46)-1,"Error")</f>
        <v>6.1062648691514898E-2</v>
      </c>
      <c r="ES47" s="25">
        <f ca="1">IFERROR((1+'US Inflation'!$C48)*(1+('Black Market End of Year'!ES47-'Black Market End of Year'!ES46)/'Black Market End of Year'!ES46)-1,"Error")</f>
        <v>4.9273063706053666E-2</v>
      </c>
      <c r="ET47" s="25">
        <f ca="1">IFERROR((1+'US Inflation'!$C48)*(1+('Black Market End of Year'!ET47-'Black Market End of Year'!ET46)/'Black Market End of Year'!ET46)-1,"Error")</f>
        <v>0.38645519429024611</v>
      </c>
      <c r="EU47" s="25" t="str">
        <f ca="1">IFERROR((1+'US Inflation'!$C48)*(1+('Black Market End of Year'!EU47-'Black Market End of Year'!EU46)/'Black Market End of Year'!EU46)-1,"Error")</f>
        <v>Error</v>
      </c>
      <c r="EV47" s="25" t="str">
        <f ca="1">IFERROR((1+'US Inflation'!$C48)*(1+('Black Market End of Year'!EV47-'Black Market End of Year'!EV46)/'Black Market End of Year'!EV46)-1,"Error")</f>
        <v>Error</v>
      </c>
      <c r="EW47" s="25">
        <f ca="1">IFERROR((1+'US Inflation'!$C48)*(1+('Black Market End of Year'!EW47-'Black Market End of Year'!EW46)/'Black Market End of Year'!EW46)-1,"Error")</f>
        <v>0.68565981068722937</v>
      </c>
      <c r="EX47" s="25">
        <f ca="1">IFERROR((1+'US Inflation'!$C48)*(1+('Black Market End of Year'!EX47-'Black Market End of Year'!EX46)/'Black Market End of Year'!EX46)-1,"Error")</f>
        <v>9.2270373653030147E-2</v>
      </c>
      <c r="EY47" s="25">
        <f ca="1">IFERROR((1+'US Inflation'!$C48)*(1+('Black Market End of Year'!EY47-'Black Market End of Year'!EY46)/'Black Market End of Year'!EY46)-1,"Error")</f>
        <v>8.228390166534516E-2</v>
      </c>
      <c r="EZ47" s="25" t="str">
        <f ca="1">IFERROR((1+'US Inflation'!$C48)*(1+('Black Market End of Year'!EZ47-'Black Market End of Year'!EZ46)/'Black Market End of Year'!EZ46)-1,"Error")</f>
        <v>Error</v>
      </c>
      <c r="FA47" s="25">
        <f ca="1">IFERROR((1+'US Inflation'!$C48)*(1+('Black Market End of Year'!FA47-'Black Market End of Year'!FA46)/'Black Market End of Year'!FA46)-1,"Error")</f>
        <v>0.10036126530971901</v>
      </c>
      <c r="FB47" s="25">
        <f ca="1">IFERROR((1+'US Inflation'!$C48)*(1+('Black Market End of Year'!FB47-'Black Market End of Year'!FB46)/'Black Market End of Year'!FB46)-1,"Error")</f>
        <v>6.0232241984819321</v>
      </c>
      <c r="FC47" s="25">
        <f ca="1">IFERROR((1+'US Inflation'!$C48)*(1+('Black Market End of Year'!FC47-'Black Market End of Year'!FC46)/'Black Market End of Year'!FC46)-1,"Error")</f>
        <v>5.3114613869855498E-2</v>
      </c>
      <c r="FD47" s="25">
        <f ca="1">IFERROR((1+'US Inflation'!$C48)*(1+('Black Market End of Year'!FD47-'Black Market End of Year'!FD46)/'Black Market End of Year'!FD46)-1,"Error")</f>
        <v>0.57725528859549513</v>
      </c>
      <c r="FE47" s="25" t="str">
        <f ca="1">IFERROR((1+'US Inflation'!$C48)*(1+('Black Market End of Year'!FE47-'Black Market End of Year'!FE46)/'Black Market End of Year'!FE46)-1,"Error")</f>
        <v>Error</v>
      </c>
      <c r="FF47" s="25" t="str">
        <f ca="1">IFERROR((1+'US Inflation'!$C48)*(1+('Black Market End of Year'!FF47-'Black Market End of Year'!FF46)/'Black Market End of Year'!FF46)-1,"Error")</f>
        <v>Error</v>
      </c>
      <c r="FG47" s="25" t="str">
        <f ca="1">IFERROR((1+'US Inflation'!$C48)*(1+('Black Market End of Year'!FG47-'Black Market End of Year'!FG46)/'Black Market End of Year'!FG46)-1,"Error")</f>
        <v>Error</v>
      </c>
      <c r="FH47" s="25">
        <f ca="1">IFERROR((1+'US Inflation'!$C48)*(1+('Black Market End of Year'!FH47-'Black Market End of Year'!FH46)/'Black Market End of Year'!FH46)-1,"Error")</f>
        <v>7.8895634383809199E-2</v>
      </c>
      <c r="FI47" s="25">
        <f ca="1">IFERROR((1+'US Inflation'!$C48)*(1+('Black Market End of Year'!FI47-'Black Market End of Year'!FI46)/'Black Market End of Year'!FI46)-1,"Error")</f>
        <v>6.1062648691514898E-2</v>
      </c>
      <c r="FJ47" s="25">
        <f ca="1">IFERROR((1+'US Inflation'!$C48)*(1+('Black Market End of Year'!FJ47-'Black Market End of Year'!FJ46)/'Black Market End of Year'!FJ46)-1,"Error")</f>
        <v>6.5306899286280862E-2</v>
      </c>
      <c r="FK47" s="25" t="str">
        <f ca="1">IFERROR((1+'US Inflation'!$C48)*(1+('Black Market End of Year'!FK47-'Black Market End of Year'!FK46)/'Black Market End of Year'!FK46)-1,"Error")</f>
        <v>Error</v>
      </c>
      <c r="FL47" s="25" t="str">
        <f ca="1">IFERROR((1+'US Inflation'!$C48)*(1+('Black Market End of Year'!FL47-'Black Market End of Year'!FL46)/'Black Market End of Year'!FL46)-1,"Error")</f>
        <v>Error</v>
      </c>
      <c r="FM47" s="25">
        <f ca="1">IFERROR((1+'US Inflation'!$C48)*(1+('Black Market End of Year'!FM47-'Black Market End of Year'!FM46)/'Black Market End of Year'!FM46)-1,"Error")</f>
        <v>0.18792883494810897</v>
      </c>
      <c r="FN47" s="25">
        <f ca="1">IFERROR((1+'US Inflation'!$C48)*(1+('Black Market End of Year'!FN47-'Black Market End of Year'!FN46)/'Black Market End of Year'!FN46)-1,"Error")</f>
        <v>-2.5148691514670696E-2</v>
      </c>
      <c r="FO47" s="25">
        <f ca="1">IFERROR((1+'US Inflation'!$C48)*(1+('Black Market End of Year'!FO47-'Black Market End of Year'!FO46)/'Black Market End of Year'!FO46)-1,"Error")</f>
        <v>0.87454401268834325</v>
      </c>
      <c r="FP47" s="25">
        <f ca="1">IFERROR((1+'US Inflation'!$C48)*(1+('Black Market End of Year'!FP47-'Black Market End of Year'!FP46)/'Black Market End of Year'!FP46)-1,"Error")</f>
        <v>-2.7359238699444677E-2</v>
      </c>
      <c r="FQ47" s="25" t="str">
        <f ca="1">IFERROR((1+'US Inflation'!$C48)*(1+('Black Market End of Year'!FQ47-'Black Market End of Year'!FQ46)/'Black Market End of Year'!FQ46)-1,"Error")</f>
        <v>Error</v>
      </c>
      <c r="FR47" s="25">
        <f ca="1">IFERROR((1+'US Inflation'!$C48)*(1+('Black Market End of Year'!FR47-'Black Market End of Year'!FR46)/'Black Market End of Year'!FR46)-1,"Error")</f>
        <v>0.30710616143157621</v>
      </c>
      <c r="FS47" s="25">
        <f ca="1">IFERROR((1+'US Inflation'!$C48)*(1+('Black Market End of Year'!FS47-'Black Market End of Year'!FS46)/'Black Market End of Year'!FS46)-1,"Error")</f>
        <v>9.1818087784022451E-2</v>
      </c>
      <c r="FT47" s="25" t="str">
        <f ca="1">IFERROR((1+'US Inflation'!$C48)*(1+('Black Market End of Year'!FT47-'Black Market End of Year'!FT46)/'Black Market End of Year'!FT46)-1,"Error")</f>
        <v>Error</v>
      </c>
      <c r="FU47" s="25">
        <f ca="1">IFERROR((1+'US Inflation'!$C48)*(1+('Black Market End of Year'!FU47-'Black Market End of Year'!FU46)/'Black Market End of Year'!FU46)-1,"Error")</f>
        <v>3.8665547927577926E-2</v>
      </c>
      <c r="FV47" s="25" t="str">
        <f ca="1">IFERROR((1+'US Inflation'!$C48)*(1+('Black Market End of Year'!FV47-'Black Market End of Year'!FV46)/'Black Market End of Year'!FV46)-1,"Error")</f>
        <v>Error</v>
      </c>
      <c r="FW47" s="25">
        <f ca="1">IFERROR((1+'US Inflation'!$C48)*(1+('Black Market End of Year'!FW47-'Black Market End of Year'!FW46)/'Black Market End of Year'!FW46)-1,"Error")</f>
        <v>0.1936954797779542</v>
      </c>
      <c r="FX47" s="25">
        <f ca="1">IFERROR((1+'US Inflation'!$C48)*(1+('Black Market End of Year'!FX47-'Black Market End of Year'!FX46)/'Black Market End of Year'!FX46)-1,"Error")</f>
        <v>3.5474113515350627</v>
      </c>
      <c r="FY47" s="25">
        <f ca="1">IFERROR((1+'US Inflation'!$C48)*(1+('Black Market End of Year'!FY47-'Black Market End of Year'!FY46)/'Black Market End of Year'!FY46)-1,"Error")</f>
        <v>0.36911309508582568</v>
      </c>
      <c r="FZ47" s="25" t="str">
        <f ca="1">IFERROR((1+'US Inflation'!$C48)*(1+('Black Market End of Year'!FZ47-'Black Market End of Year'!FZ46)/'Black Market End of Year'!FZ46)-1,"Error")</f>
        <v>Error</v>
      </c>
      <c r="GA47" s="25">
        <f ca="1">IFERROR((1+'US Inflation'!$C48)*(1+('Black Market End of Year'!GA47-'Black Market End of Year'!GA46)/'Black Market End of Year'!GA46)-1,"Error")</f>
        <v>7.9677782879085113E-2</v>
      </c>
      <c r="GB47" s="25">
        <f ca="1">IFERROR((1+'US Inflation'!$C48)*(1+('Black Market End of Year'!GB47-'Black Market End of Year'!GB46)/'Black Market End of Year'!GB46)-1,"Error")</f>
        <v>7.9677782879085113E-2</v>
      </c>
      <c r="GC47" s="25" t="str">
        <f ca="1">IFERROR((1+'US Inflation'!$C48)*(1+('Black Market End of Year'!GC47-'Black Market End of Year'!GC46)/'Black Market End of Year'!GC46)-1,"Error")</f>
        <v>Error</v>
      </c>
      <c r="GD47" s="25">
        <f ca="1">IFERROR((1+'US Inflation'!$C48)*(1+('Black Market End of Year'!GD47-'Black Market End of Year'!GD46)/'Black Market End of Year'!GD46)-1,"Error")</f>
        <v>7.9677782879085113E-2</v>
      </c>
      <c r="GE47" s="25">
        <f ca="1">IFERROR((1+'US Inflation'!$C48)*(1+('Black Market End of Year'!GE47-'Black Market End of Year'!GE46)/'Black Market End of Year'!GE46)-1,"Error")</f>
        <v>8.8985349972870553E-2</v>
      </c>
      <c r="GF47" s="25" t="str">
        <f ca="1">IFERROR((1+'US Inflation'!$C48)*(1+('Black Market End of Year'!GF47-'Black Market End of Year'!GF46)/'Black Market End of Year'!GF46)-1,"Error")</f>
        <v>Error</v>
      </c>
      <c r="GG47" s="25">
        <f ca="1">IFERROR((1+'US Inflation'!$C48)*(1+('Black Market End of Year'!GG47-'Black Market End of Year'!GG46)/'Black Market End of Year'!GG46)-1,"Error")</f>
        <v>0.72064213301326729</v>
      </c>
      <c r="GH47" s="25">
        <f ca="1">IFERROR((1+'US Inflation'!$C48)*(1+('Black Market End of Year'!GH47-'Black Market End of Year'!GH46)/'Black Market End of Year'!GH46)-1,"Error")</f>
        <v>5.8306641811796567E-2</v>
      </c>
      <c r="GI47" s="25">
        <f ca="1">IFERROR((1+'US Inflation'!$C48)*(1+('Black Market End of Year'!GI47-'Black Market End of Year'!GI46)/'Black Market End of Year'!GI46)-1,"Error")</f>
        <v>5.3114613869855498E-2</v>
      </c>
      <c r="GJ47" s="25">
        <f ca="1">IFERROR((1+'US Inflation'!$C48)*(1+('Black Market End of Year'!GJ47-'Black Market End of Year'!GJ46)/'Black Market End of Year'!GJ46)-1,"Error")</f>
        <v>2.2796481868646823</v>
      </c>
      <c r="GK47" s="25">
        <f ca="1">IFERROR((1+'US Inflation'!$C48)*(1+('Black Market End of Year'!GK47-'Black Market End of Year'!GK46)/'Black Market End of Year'!GK46)-1,"Error")</f>
        <v>-3.0408269299132984E-2</v>
      </c>
      <c r="GL47" s="25">
        <f ca="1">IFERROR((1+'US Inflation'!$C48)*(1+('Black Market End of Year'!GL47-'Black Market End of Year'!GL46)/'Black Market End of Year'!GL46)-1,"Error")</f>
        <v>7.167327517843014E-2</v>
      </c>
      <c r="GM47" s="25">
        <f ca="1">IFERROR((1+'US Inflation'!$C48)*(1+('Black Market End of Year'!GM47-'Black Market End of Year'!GM46)/'Black Market End of Year'!GM46)-1,"Error")</f>
        <v>1.452387529070176E-3</v>
      </c>
      <c r="GN47" s="25" t="str">
        <f ca="1">IFERROR((1+'US Inflation'!$C48)*(1+('Black Market End of Year'!GN47-'Black Market End of Year'!GN46)/'Black Market End of Year'!GN46)-1,"Error")</f>
        <v>Error</v>
      </c>
      <c r="GO47" s="25" t="str">
        <f ca="1">IFERROR((1+'US Inflation'!$C48)*(1+('Black Market End of Year'!GO47-'Black Market End of Year'!GO46)/'Black Market End of Year'!GO46)-1,"Error")</f>
        <v>Error</v>
      </c>
      <c r="GP47" s="25">
        <f ca="1">IFERROR((1+'US Inflation'!$C48)*(1+('Black Market End of Year'!GP47-'Black Market End of Year'!GP46)/'Black Market End of Year'!GP46)-1,"Error")</f>
        <v>0.12536947588493996</v>
      </c>
      <c r="GQ47" s="25">
        <f ca="1">IFERROR((1+'US Inflation'!$C48)*(1+('Black Market End of Year'!GQ47-'Black Market End of Year'!GQ46)/'Black Market End of Year'!GQ46)-1,"Error")</f>
        <v>0.13180015860428251</v>
      </c>
      <c r="GR47" s="25" t="str">
        <f ca="1">IFERROR((1+'US Inflation'!$C48)*(1+('Black Market End of Year'!GR47-'Black Market End of Year'!GR46)/'Black Market End of Year'!GR46)-1,"Error")</f>
        <v>Error</v>
      </c>
      <c r="GS47" s="25">
        <f ca="1">IFERROR((1+'US Inflation'!$C48)*(1+('Black Market End of Year'!GS47-'Black Market End of Year'!GS46)/'Black Market End of Year'!GS46)-1,"Error")</f>
        <v>0.12001057361882106</v>
      </c>
      <c r="GT47" s="25">
        <f ca="1">IFERROR((1+'US Inflation'!$C48)*(1+('Black Market End of Year'!GT47-'Black Market End of Year'!GT46)/'Black Market End of Year'!GT46)-1,"Error")</f>
        <v>7.1780453223752483E-2</v>
      </c>
      <c r="GU47" s="25">
        <f ca="1">IFERROR((1+'US Inflation'!$C48)*(1+('Black Market End of Year'!GU47-'Black Market End of Year'!GU46)/'Black Market End of Year'!GU46)-1,"Error")</f>
        <v>-6.6264869151466899E-2</v>
      </c>
      <c r="GV47" s="25">
        <f ca="1">IFERROR((1+'US Inflation'!$C48)*(1+('Black Market End of Year'!GV47-'Black Market End of Year'!GV46)/'Black Market End of Year'!GV46)-1,"Error")</f>
        <v>1.1905809521373212</v>
      </c>
      <c r="GW47" s="25">
        <f ca="1">IFERROR((1+'US Inflation'!$C48)*(1+('Black Market End of Year'!GW47-'Black Market End of Year'!GW46)/'Black Market End of Year'!GW46)-1,"Error")</f>
        <v>2.5800747979712213E-2</v>
      </c>
      <c r="GX47" s="25" t="str">
        <f ca="1">IFERROR((1+'US Inflation'!$C48)*(1+('Black Market End of Year'!GX47-'Black Market End of Year'!GX46)/'Black Market End of Year'!GX46)-1,"Error")</f>
        <v>Error</v>
      </c>
      <c r="GY47" s="25">
        <f ca="1">IFERROR((1+'US Inflation'!$C48)*(1+('Black Market End of Year'!GY47-'Black Market End of Year'!GY46)/'Black Market End of Year'!GY46)-1,"Error")</f>
        <v>0.1546858235760602</v>
      </c>
      <c r="GZ47" s="25">
        <f ca="1">IFERROR((1+'US Inflation'!$C48)*(1+('Black Market End of Year'!GZ47-'Black Market End of Year'!GZ46)/'Black Market End of Year'!GZ46)-1,"Error")</f>
        <v>5.5507346865904861E-2</v>
      </c>
      <c r="HA47" s="25">
        <f ca="1">IFERROR((1+'US Inflation'!$C48)*(1+('Black Market End of Year'!HA47-'Black Market End of Year'!HA46)/'Black Market End of Year'!HA46)-1,"Error")</f>
        <v>0.11863969164376775</v>
      </c>
      <c r="HB47" s="25">
        <f ca="1">IFERROR((1+'US Inflation'!$C48)*(1+('Black Market End of Year'!HB47-'Black Market End of Year'!HB46)/'Black Market End of Year'!HB46)-1,"Error")</f>
        <v>6.1062648691514898E-2</v>
      </c>
      <c r="HC47" s="25">
        <f ca="1">IFERROR((1+'US Inflation'!$C48)*(1+('Black Market End of Year'!HC47-'Black Market End of Year'!HC46)/'Black Market End of Year'!HC46)-1,"Error")</f>
        <v>-4.2096219931271217E-2</v>
      </c>
      <c r="HD47" s="25" t="str">
        <f ca="1">IFERROR((1+'US Inflation'!$C48)*(1+('Black Market End of Year'!HD47-'Black Market End of Year'!HD46)/'Black Market End of Year'!HD46)-1,"Error")</f>
        <v>Error</v>
      </c>
      <c r="HE47" s="25">
        <f ca="1">IFERROR((1+'US Inflation'!$C48)*(1+('Black Market End of Year'!HE47-'Black Market End of Year'!HE46)/'Black Market End of Year'!HE46)-1,"Error")</f>
        <v>0.2126430270760169</v>
      </c>
      <c r="HF47" s="25">
        <f ca="1">IFERROR((1+'US Inflation'!$C48)*(1+('Black Market End of Year'!HF47-'Black Market End of Year'!HF46)/'Black Market End of Year'!HF46)-1,"Error")</f>
        <v>4.4612064990871225E-2</v>
      </c>
      <c r="HG47" s="25" t="str">
        <f ca="1">IFERROR((1+'US Inflation'!$C48)*(1+('Black Market End of Year'!HG47-'Black Market End of Year'!HG46)/'Black Market End of Year'!HG46)-1,"Error")</f>
        <v>Error</v>
      </c>
      <c r="HH47" s="25">
        <f ca="1">IFERROR((1+'US Inflation'!$C48)*(1+('Black Market End of Year'!HH47-'Black Market End of Year'!HH46)/'Black Market End of Year'!HH46)-1,"Error")</f>
        <v>5.3114613869855498E-2</v>
      </c>
      <c r="HI47" s="25" t="str">
        <f ca="1">IFERROR((1+'US Inflation'!$C48)*(1+('Black Market End of Year'!HI47-'Black Market End of Year'!HI46)/'Black Market End of Year'!HI46)-1,"Error")</f>
        <v>Error</v>
      </c>
      <c r="HJ47" s="25">
        <f ca="1">IFERROR((1+'US Inflation'!$C48)*(1+('Black Market End of Year'!HJ47-'Black Market End of Year'!HJ46)/'Black Market End of Year'!HJ46)-1,"Error")</f>
        <v>7.6440368237768785E-2</v>
      </c>
      <c r="HK47" s="25" t="str">
        <f ca="1">IFERROR((1+'US Inflation'!$C48)*(1+('Black Market End of Year'!HK47-'Black Market End of Year'!HK46)/'Black Market End of Year'!HK46)-1,"Error")</f>
        <v>Error</v>
      </c>
      <c r="HL47" s="25">
        <f ca="1">IFERROR((1+'US Inflation'!$C48)*(1+('Black Market End of Year'!HL47-'Black Market End of Year'!HL46)/'Black Market End of Year'!HL46)-1,"Error")</f>
        <v>-1.5619189785350929E-2</v>
      </c>
      <c r="HM47" s="25">
        <f ca="1">IFERROR((1+'US Inflation'!$C48)*(1+('Black Market End of Year'!HM47-'Black Market End of Year'!HM46)/'Black Market End of Year'!HM46)-1,"Error")</f>
        <v>9.6431403647898817E-2</v>
      </c>
      <c r="HN47" s="25">
        <f ca="1">IFERROR((1+'US Inflation'!$C48)*(1+('Black Market End of Year'!HN47-'Black Market End of Year'!HN46)/'Black Market End of Year'!HN46)-1,"Error")</f>
        <v>0.86570182394924711</v>
      </c>
      <c r="HO47" s="25" t="str">
        <f ca="1">IFERROR((1+'US Inflation'!$C48)*(1+('Black Market End of Year'!HO47-'Black Market End of Year'!HO46)/'Black Market End of Year'!HO46)-1,"Error")</f>
        <v>Error</v>
      </c>
      <c r="HP47" s="25" t="str">
        <f ca="1">IFERROR((1+'US Inflation'!$C48)*(1+('Black Market End of Year'!HP47-'Black Market End of Year'!HP46)/'Black Market End of Year'!HP46)-1,"Error")</f>
        <v>Error</v>
      </c>
      <c r="HQ47" s="25" t="str">
        <f ca="1">IFERROR((1+'US Inflation'!$C48)*(1+('Black Market End of Year'!HQ47-'Black Market End of Year'!HQ46)/'Black Market End of Year'!HQ46)-1,"Error")</f>
        <v>Error</v>
      </c>
      <c r="HR47" s="25">
        <f ca="1">IFERROR((1+'US Inflation'!$C48)*(1+('Black Market End of Year'!HR47-'Black Market End of Year'!HR46)/'Black Market End of Year'!HR46)-1,"Error")</f>
        <v>0.63089258965547668</v>
      </c>
      <c r="HS47" s="25" t="str">
        <f ca="1">IFERROR((1+'US Inflation'!$C48)*(1+('Black Market End of Year'!HS47-'Black Market End of Year'!HS46)/'Black Market End of Year'!HS46)-1,"Error")</f>
        <v>Error</v>
      </c>
      <c r="HT47" s="25">
        <f ca="1">IFERROR((1+'US Inflation'!$C48)*(1+('Black Market End of Year'!HT47-'Black Market End of Year'!HT46)/'Black Market End of Year'!HT46)-1,"Error")</f>
        <v>6.1062648691514898E-2</v>
      </c>
      <c r="HU47" s="25">
        <f ca="1">IFERROR((1+'US Inflation'!$C48)*(1+('Black Market End of Year'!HU47-'Black Market End of Year'!HU46)/'Black Market End of Year'!HU46)-1,"Error")</f>
        <v>8.9585838172469678E-2</v>
      </c>
      <c r="HV47" s="25">
        <f ca="1">IFERROR((1+'US Inflation'!$C48)*(1+('Black Market End of Year'!HV47-'Black Market End of Year'!HV46)/'Black Market End of Year'!HV46)-1,"Error")</f>
        <v>6.1062648691514898E-2</v>
      </c>
      <c r="HW47" s="25">
        <f ca="1">IFERROR((1+'US Inflation'!$C48)*(1+('Black Market End of Year'!HW47-'Black Market End of Year'!HW46)/'Black Market End of Year'!HW46)-1,"Error")</f>
        <v>0.44965961873178384</v>
      </c>
      <c r="HX47" s="25" t="str">
        <f ca="1">IFERROR((1+'US Inflation'!$C48)*(1+('Black Market End of Year'!HX47-'Black Market End of Year'!HX46)/'Black Market End of Year'!HX46)-1,"Error")</f>
        <v>Error</v>
      </c>
      <c r="HY47" s="25">
        <f ca="1">IFERROR((1+'US Inflation'!$C48)*(1+('Black Market End of Year'!HY47-'Black Market End of Year'!HY46)/'Black Market End of Year'!HY46)-1,"Error")</f>
        <v>9.137872436841521E-2</v>
      </c>
      <c r="HZ47" s="25" t="str">
        <f ca="1">IFERROR((1+'US Inflation'!$C48)*(1+('Black Market End of Year'!HZ47-'Black Market End of Year'!HZ46)/'Black Market End of Year'!HZ46)-1,"Error")</f>
        <v>Error</v>
      </c>
      <c r="IA47" s="25">
        <f ca="1">IFERROR((1+'US Inflation'!$C48)*(1+('Black Market End of Year'!IA47-'Black Market End of Year'!IA46)/'Black Market End of Year'!IA46)-1,"Error")</f>
        <v>0.30130324839525402</v>
      </c>
      <c r="IB47" s="25">
        <f ca="1">IFERROR((1+'US Inflation'!$C48)*(1+('Black Market End of Year'!IB47-'Black Market End of Year'!IB46)/'Black Market End of Year'!IB46)-1,"Error")</f>
        <v>1.0389046974856559</v>
      </c>
      <c r="IC47" s="25" t="str">
        <f ca="1">IFERROR((1+'US Inflation'!$C48)*(1+('Black Market End of Year'!IC47-'Black Market End of Year'!IC46)/'Black Market End of Year'!IC46)-1,"Error")</f>
        <v>Error</v>
      </c>
      <c r="ID47" s="25" t="str">
        <f ca="1">IFERROR((1+'US Inflation'!$C48)*(1+('Black Market End of Year'!ID47-'Black Market End of Year'!ID46)/'Black Market End of Year'!ID46)-1,"Error")</f>
        <v>Error</v>
      </c>
      <c r="IE47" s="25" t="str">
        <f ca="1">IFERROR((1+'US Inflation'!$C48)*(1+('Black Market End of Year'!IE47-'Black Market End of Year'!IE46)/'Black Market End of Year'!IE46)-1,"Error")</f>
        <v>Error</v>
      </c>
      <c r="IF47" s="25">
        <f ca="1">IFERROR((1+'US Inflation'!$C48)*(1+('Black Market End of Year'!IF47-'Black Market End of Year'!IF46)/'Black Market End of Year'!IF46)-1,"Error")</f>
        <v>0.26484289247995174</v>
      </c>
      <c r="IG47" s="25">
        <f ca="1">IFERROR((1+'US Inflation'!$C48)*(1+('Black Market End of Year'!IG47-'Black Market End of Year'!IG46)/'Black Market End of Year'!IG46)-1,"Error")</f>
        <v>0.32632831086439329</v>
      </c>
      <c r="IH47" s="25">
        <f ca="1">IFERROR((1+'US Inflation'!$C48)*(1+('Black Market End of Year'!IH47-'Black Market End of Year'!IH46)/'Black Market End of Year'!IH46)-1,"Error")</f>
        <v>1.3343378271213329</v>
      </c>
    </row>
    <row r="48" spans="1:242" x14ac:dyDescent="0.25">
      <c r="A48" t="str">
        <f t="shared" ca="1" si="4"/>
        <v>1992</v>
      </c>
      <c r="B48" s="25">
        <f ca="1">IFERROR((1+'US Inflation'!$C49)*(1+('Black Market End of Year'!B48-'Black Market End of Year'!B47)/'Black Market End of Year'!B47)-1,"Error")</f>
        <v>0.28344191555969211</v>
      </c>
      <c r="C48" s="25">
        <f ca="1">IFERROR((1+'US Inflation'!$C49)*(1+('Black Market End of Year'!C48-'Black Market End of Year'!C47)/'Black Market End of Year'!C47)-1,"Error")</f>
        <v>-1</v>
      </c>
      <c r="D48" s="25">
        <f ca="1">IFERROR((1+'US Inflation'!$C49)*(1+('Black Market End of Year'!D48-'Black Market End of Year'!D47)/'Black Market End of Year'!D47)-1,"Error")</f>
        <v>0.51565110349072385</v>
      </c>
      <c r="E48" s="25">
        <f>IFERROR((1+'US Inflation'!$C49)*(1+('Black Market End of Year'!E48-'Black Market End of Year'!E47)/'Black Market End of Year'!E47)-1,"Error")</f>
        <v>3.0642750373692129E-2</v>
      </c>
      <c r="F48" s="25" t="str">
        <f ca="1">IFERROR((1+'US Inflation'!$C49)*(1+('Black Market End of Year'!F48-'Black Market End of Year'!F47)/'Black Market End of Year'!F47)-1,"Error")</f>
        <v>Error</v>
      </c>
      <c r="G48" s="25">
        <f ca="1">IFERROR((1+'US Inflation'!$C49)*(1+('Black Market End of Year'!G48-'Black Market End of Year'!G47)/'Black Market End of Year'!G47)-1,"Error")</f>
        <v>0.54596412556053808</v>
      </c>
      <c r="H48" s="25">
        <f ca="1">IFERROR((1+'US Inflation'!$C49)*(1+('Black Market End of Year'!H48-'Black Market End of Year'!H47)/'Black Market End of Year'!H47)-1,"Error")</f>
        <v>5.1966393484871976E-2</v>
      </c>
      <c r="I48" s="25">
        <f ca="1">IFERROR((1+'US Inflation'!$C49)*(1+('Black Market End of Year'!I48-'Black Market End of Year'!I47)/'Black Market End of Year'!I47)-1,"Error")</f>
        <v>5.1966393484871976E-2</v>
      </c>
      <c r="J48" s="25">
        <f ca="1">IFERROR((1+'US Inflation'!$C49)*(1+('Black Market End of Year'!J48-'Black Market End of Year'!J47)/'Black Market End of Year'!J47)-1,"Error")</f>
        <v>2.1357680550505798E-2</v>
      </c>
      <c r="K48" s="25" t="str">
        <f ca="1">IFERROR((1+'US Inflation'!$C49)*(1+('Black Market End of Year'!K48-'Black Market End of Year'!K47)/'Black Market End of Year'!K47)-1,"Error")</f>
        <v>Error</v>
      </c>
      <c r="L48" s="25">
        <f ca="1">IFERROR((1+'US Inflation'!$C49)*(1+('Black Market End of Year'!L48-'Black Market End of Year'!L47)/'Black Market End of Year'!L47)-1,"Error")</f>
        <v>2.5565692490078007E-2</v>
      </c>
      <c r="M48" s="25">
        <f ca="1">IFERROR((1+'US Inflation'!$C49)*(1+('Black Market End of Year'!M48-'Black Market End of Year'!M47)/'Black Market End of Year'!M47)-1,"Error")</f>
        <v>0.15189483865294973</v>
      </c>
      <c r="N48" s="25">
        <f ca="1">IFERROR((1+'US Inflation'!$C49)*(1+('Black Market End of Year'!N48-'Black Market End of Year'!N47)/'Black Market End of Year'!N47)-1,"Error")</f>
        <v>7.9811028373171E-2</v>
      </c>
      <c r="O48" s="25" t="str">
        <f ca="1">IFERROR((1+'US Inflation'!$C49)*(1+('Black Market End of Year'!O48-'Black Market End of Year'!O47)/'Black Market End of Year'!O47)-1,"Error")</f>
        <v>Error</v>
      </c>
      <c r="P48" s="25">
        <f ca="1">IFERROR((1+'US Inflation'!$C49)*(1+('Black Market End of Year'!P48-'Black Market End of Year'!P47)/'Black Market End of Year'!P47)-1,"Error")</f>
        <v>-1.4167803990381311E-2</v>
      </c>
      <c r="Q48" s="25">
        <f ca="1">IFERROR((1+'US Inflation'!$C49)*(1+('Black Market End of Year'!Q48-'Black Market End of Year'!Q47)/'Black Market End of Year'!Q47)-1,"Error")</f>
        <v>5.0616447086360372E-2</v>
      </c>
      <c r="R48" s="25">
        <f ca="1">IFERROR((1+'US Inflation'!$C49)*(1+('Black Market End of Year'!R48-'Black Market End of Year'!R47)/'Black Market End of Year'!R47)-1,"Error")</f>
        <v>-0.22233319744530511</v>
      </c>
      <c r="S48" s="25">
        <f ca="1">IFERROR((1+'US Inflation'!$C49)*(1+('Black Market End of Year'!S48-'Black Market End of Year'!S47)/'Black Market End of Year'!S47)-1,"Error")</f>
        <v>1.2873047781042368E-2</v>
      </c>
      <c r="T48" s="25" t="str">
        <f ca="1">IFERROR((1+'US Inflation'!$C49)*(1+('Black Market End of Year'!T48-'Black Market End of Year'!T47)/'Black Market End of Year'!T47)-1,"Error")</f>
        <v>Error</v>
      </c>
      <c r="U48" s="25">
        <f ca="1">IFERROR((1+'US Inflation'!$C49)*(1+('Black Market End of Year'!U48-'Black Market End of Year'!U47)/'Black Market End of Year'!U47)-1,"Error")</f>
        <v>7.0776813861764154E-2</v>
      </c>
      <c r="V48" s="25">
        <f ca="1">IFERROR((1+'US Inflation'!$C49)*(1+('Black Market End of Year'!V48-'Black Market End of Year'!V47)/'Black Market End of Year'!V47)-1,"Error")</f>
        <v>2.1680639500877508E-2</v>
      </c>
      <c r="W48" s="25">
        <f ca="1">IFERROR((1+'US Inflation'!$C49)*(1+('Black Market End of Year'!W48-'Black Market End of Year'!W47)/'Black Market End of Year'!W47)-1,"Error")</f>
        <v>8.1202583410892037E-2</v>
      </c>
      <c r="X48" s="25" t="str">
        <f ca="1">IFERROR((1+'US Inflation'!$C49)*(1+('Black Market End of Year'!X48-'Black Market End of Year'!X47)/'Black Market End of Year'!X47)-1,"Error")</f>
        <v>Error</v>
      </c>
      <c r="Y48" s="25">
        <f ca="1">IFERROR((1+'US Inflation'!$C49)*(1+('Black Market End of Year'!Y48-'Black Market End of Year'!Y47)/'Black Market End of Year'!Y47)-1,"Error")</f>
        <v>0.18892002989536616</v>
      </c>
      <c r="Z48" s="25">
        <f ca="1">IFERROR((1+'US Inflation'!$C49)*(1+('Black Market End of Year'!Z48-'Black Market End of Year'!Z47)/'Black Market End of Year'!Z47)-1,"Error")</f>
        <v>7.2390304819208717E-2</v>
      </c>
      <c r="AA48" s="25" t="str">
        <f ca="1">IFERROR((1+'US Inflation'!$C49)*(1+('Black Market End of Year'!AA48-'Black Market End of Year'!AA47)/'Black Market End of Year'!AA47)-1,"Error")</f>
        <v>Error</v>
      </c>
      <c r="AB48" s="25">
        <f ca="1">IFERROR((1+'US Inflation'!$C49)*(1+('Black Market End of Year'!AB48-'Black Market End of Year'!AB47)/'Black Market End of Year'!AB47)-1,"Error")</f>
        <v>0.13913146093934414</v>
      </c>
      <c r="AC48" s="25">
        <f ca="1">IFERROR((1+'US Inflation'!$C49)*(1+('Black Market End of Year'!AC48-'Black Market End of Year'!AC47)/'Black Market End of Year'!AC47)-1,"Error")</f>
        <v>10.79757020640524</v>
      </c>
      <c r="AD48" s="25" t="str">
        <f ca="1">IFERROR((1+'US Inflation'!$C49)*(1+('Black Market End of Year'!AD48-'Black Market End of Year'!AD47)/'Black Market End of Year'!AD47)-1,"Error")</f>
        <v>Error</v>
      </c>
      <c r="AE48" s="25" t="str">
        <f ca="1">IFERROR((1+'US Inflation'!$C49)*(1+('Black Market End of Year'!AE48-'Black Market End of Year'!AE47)/'Black Market End of Year'!AE47)-1,"Error")</f>
        <v>Error</v>
      </c>
      <c r="AF48" s="25" t="str">
        <f ca="1">IFERROR((1+'US Inflation'!$C49)*(1+('Black Market End of Year'!AF48-'Black Market End of Year'!AF47)/'Black Market End of Year'!AF47)-1,"Error")</f>
        <v>Error</v>
      </c>
      <c r="AG48" s="25">
        <f ca="1">IFERROR((1+'US Inflation'!$C49)*(1+('Black Market End of Year'!AG48-'Black Market End of Year'!AG47)/'Black Market End of Year'!AG47)-1,"Error")</f>
        <v>0.19168068011958161</v>
      </c>
      <c r="AH48" s="25">
        <f ca="1">IFERROR((1+'US Inflation'!$C49)*(1+('Black Market End of Year'!AH48-'Black Market End of Year'!AH47)/'Black Market End of Year'!AH47)-1,"Error")</f>
        <v>8.1202583410892037E-2</v>
      </c>
      <c r="AI48" s="25">
        <f ca="1">IFERROR((1+'US Inflation'!$C49)*(1+('Black Market End of Year'!AI48-'Black Market End of Year'!AI47)/'Black Market End of Year'!AI47)-1,"Error")</f>
        <v>0.50473841554559051</v>
      </c>
      <c r="AJ48" s="25">
        <f ca="1">IFERROR((1+'US Inflation'!$C49)*(1+('Black Market End of Year'!AJ48-'Black Market End of Year'!AJ47)/'Black Market End of Year'!AJ47)-1,"Error")</f>
        <v>1.9834395405554242</v>
      </c>
      <c r="AK48" s="25">
        <f ca="1">IFERROR((1+'US Inflation'!$C49)*(1+('Black Market End of Year'!AK48-'Black Market End of Year'!AK47)/'Black Market End of Year'!AK47)-1,"Error")</f>
        <v>8.1202583410892037E-2</v>
      </c>
      <c r="AL48" s="25">
        <f ca="1">IFERROR((1+'US Inflation'!$C49)*(1+('Black Market End of Year'!AL48-'Black Market End of Year'!AL47)/'Black Market End of Year'!AL47)-1,"Error")</f>
        <v>0.14614581722591646</v>
      </c>
      <c r="AM48" s="25">
        <f ca="1">IFERROR((1+'US Inflation'!$C49)*(1+('Black Market End of Year'!AM48-'Black Market End of Year'!AM47)/'Black Market End of Year'!AM47)-1,"Error")</f>
        <v>-1.843547583457894E-2</v>
      </c>
      <c r="AN48" s="25" t="str">
        <f ca="1">IFERROR((1+'US Inflation'!$C49)*(1+('Black Market End of Year'!AN48-'Black Market End of Year'!AN47)/'Black Market End of Year'!AN47)-1,"Error")</f>
        <v>Error</v>
      </c>
      <c r="AO48" s="25">
        <f ca="1">IFERROR((1+'US Inflation'!$C49)*(1+('Black Market End of Year'!AO48-'Black Market End of Year'!AO47)/'Black Market End of Year'!AO47)-1,"Error")</f>
        <v>8.1202583410892037E-2</v>
      </c>
      <c r="AP48" s="25">
        <f ca="1">IFERROR((1+'US Inflation'!$C49)*(1+('Black Market End of Year'!AP48-'Black Market End of Year'!AP47)/'Black Market End of Year'!AP47)-1,"Error")</f>
        <v>8.1202583410892037E-2</v>
      </c>
      <c r="AQ48" s="25">
        <f ca="1">IFERROR((1+'US Inflation'!$C49)*(1+('Black Market End of Year'!AQ48-'Black Market End of Year'!AQ47)/'Black Market End of Year'!AQ47)-1,"Error")</f>
        <v>2.3008359630183328E-2</v>
      </c>
      <c r="AR48" s="25">
        <f ca="1">IFERROR((1+'US Inflation'!$C49)*(1+('Black Market End of Year'!AR48-'Black Market End of Year'!AR47)/'Black Market End of Year'!AR47)-1,"Error")</f>
        <v>-0.2040580739688318</v>
      </c>
      <c r="AS48" s="25" t="str">
        <f ca="1">IFERROR((1+'US Inflation'!$C49)*(1+('Black Market End of Year'!AS48-'Black Market End of Year'!AS47)/'Black Market End of Year'!AS47)-1,"Error")</f>
        <v>Error</v>
      </c>
      <c r="AT48" s="25" t="str">
        <f ca="1">IFERROR((1+'US Inflation'!$C49)*(1+('Black Market End of Year'!AT48-'Black Market End of Year'!AT47)/'Black Market End of Year'!AT47)-1,"Error")</f>
        <v>Error</v>
      </c>
      <c r="AU48" s="25">
        <f ca="1">IFERROR((1+'US Inflation'!$C49)*(1+('Black Market End of Year'!AU48-'Black Market End of Year'!AU47)/'Black Market End of Year'!AU47)-1,"Error")</f>
        <v>0.17787742899850523</v>
      </c>
      <c r="AV48" s="25">
        <f ca="1">IFERROR((1+'US Inflation'!$C49)*(1+('Black Market End of Year'!AV48-'Black Market End of Year'!AV47)/'Black Market End of Year'!AV47)-1,"Error")</f>
        <v>5.7651667439821974E-3</v>
      </c>
      <c r="AW48" s="25">
        <f ca="1">IFERROR((1+'US Inflation'!$C49)*(1+('Black Market End of Year'!AW48-'Black Market End of Year'!AW47)/'Black Market End of Year'!AW47)-1,"Error")</f>
        <v>8.1202583410892037E-2</v>
      </c>
      <c r="AX48" s="25">
        <f ca="1">IFERROR((1+'US Inflation'!$C49)*(1+('Black Market End of Year'!AX48-'Black Market End of Year'!AX47)/'Black Market End of Year'!AX47)-1,"Error")</f>
        <v>28.446935724962628</v>
      </c>
      <c r="AY48" s="25">
        <f ca="1">IFERROR((1+'US Inflation'!$C49)*(1+('Black Market End of Year'!AY48-'Black Market End of Year'!AY47)/'Black Market End of Year'!AY47)-1,"Error")</f>
        <v>9.1268794513321039E-2</v>
      </c>
      <c r="AZ48" s="25">
        <f ca="1">IFERROR((1+'US Inflation'!$C49)*(1+('Black Market End of Year'!AZ48-'Black Market End of Year'!AZ47)/'Black Market End of Year'!AZ47)-1,"Error")</f>
        <v>2.5980496832513911E-3</v>
      </c>
      <c r="BA48" s="25">
        <f ca="1">IFERROR((1+'US Inflation'!$C49)*(1+('Black Market End of Year'!BA48-'Black Market End of Year'!BA47)/'Black Market End of Year'!BA47)-1,"Error")</f>
        <v>8.1202583410892037E-2</v>
      </c>
      <c r="BB48" s="25">
        <f ca="1">IFERROR((1+'US Inflation'!$C49)*(1+('Black Market End of Year'!BB48-'Black Market End of Year'!BB47)/'Black Market End of Year'!BB47)-1,"Error")</f>
        <v>11.504121603798467</v>
      </c>
      <c r="BC48" s="25">
        <f ca="1">IFERROR((1+'US Inflation'!$C49)*(1+('Black Market End of Year'!BC48-'Black Market End of Year'!BC47)/'Black Market End of Year'!BC47)-1,"Error")</f>
        <v>0.23677130044843042</v>
      </c>
      <c r="BD48" s="25">
        <f ca="1">IFERROR((1+'US Inflation'!$C49)*(1+('Black Market End of Year'!BD48-'Black Market End of Year'!BD47)/'Black Market End of Year'!BD47)-1,"Error")</f>
        <v>5.5780378431587341E-2</v>
      </c>
      <c r="BE48" s="25" t="str">
        <f ca="1">IFERROR((1+'US Inflation'!$C49)*(1+('Black Market End of Year'!BE48-'Black Market End of Year'!BE47)/'Black Market End of Year'!BE47)-1,"Error")</f>
        <v>Error</v>
      </c>
      <c r="BF48" s="25">
        <f ca="1">IFERROR((1+'US Inflation'!$C49)*(1+('Black Market End of Year'!BF48-'Black Market End of Year'!BF47)/'Black Market End of Year'!BF47)-1,"Error")</f>
        <v>0.15189483865294995</v>
      </c>
      <c r="BG48" s="25">
        <f ca="1">IFERROR((1+'US Inflation'!$C49)*(1+('Black Market End of Year'!BG48-'Black Market End of Year'!BG47)/'Black Market End of Year'!BG47)-1,"Error")</f>
        <v>6.4434315959714938E-2</v>
      </c>
      <c r="BH48" s="25">
        <f ca="1">IFERROR((1+'US Inflation'!$C49)*(1+('Black Market End of Year'!BH48-'Black Market End of Year'!BH47)/'Black Market End of Year'!BH47)-1,"Error")</f>
        <v>9.3105947366036945E-2</v>
      </c>
      <c r="BI48" s="25">
        <f ca="1">IFERROR((1+'US Inflation'!$C49)*(1+('Black Market End of Year'!BI48-'Black Market End of Year'!BI47)/'Black Market End of Year'!BI47)-1,"Error")</f>
        <v>5.1966393484871976E-2</v>
      </c>
      <c r="BJ48" s="25">
        <f ca="1">IFERROR((1+'US Inflation'!$C49)*(1+('Black Market End of Year'!BJ48-'Black Market End of Year'!BJ47)/'Black Market End of Year'!BJ47)-1,"Error")</f>
        <v>-6.3052045114825317E-2</v>
      </c>
      <c r="BK48" s="25">
        <f ca="1">IFERROR((1+'US Inflation'!$C49)*(1+('Black Market End of Year'!BK48-'Black Market End of Year'!BK47)/'Black Market End of Year'!BK47)-1,"Error")</f>
        <v>0.31203534340335137</v>
      </c>
      <c r="BL48" s="25">
        <f ca="1">IFERROR((1+'US Inflation'!$C49)*(1+('Black Market End of Year'!BL48-'Black Market End of Year'!BL47)/'Black Market End of Year'!BL47)-1,"Error")</f>
        <v>-3.8066766317887191E-2</v>
      </c>
      <c r="BM48" s="25">
        <f ca="1">IFERROR((1+'US Inflation'!$C49)*(1+('Black Market End of Year'!BM48-'Black Market End of Year'!BM47)/'Black Market End of Year'!BM47)-1,"Error")</f>
        <v>0.22752042190652633</v>
      </c>
      <c r="BN48" s="25">
        <f ca="1">IFERROR((1+'US Inflation'!$C49)*(1+('Black Market End of Year'!BN48-'Black Market End of Year'!BN47)/'Black Market End of Year'!BN47)-1,"Error")</f>
        <v>8.1202583410892037E-2</v>
      </c>
      <c r="BO48" s="25" t="str">
        <f ca="1">IFERROR((1+'US Inflation'!$C49)*(1+('Black Market End of Year'!BO48-'Black Market End of Year'!BO47)/'Black Market End of Year'!BO47)-1,"Error")</f>
        <v>Error</v>
      </c>
      <c r="BP48" s="25" t="str">
        <f ca="1">IFERROR((1+'US Inflation'!$C49)*(1+('Black Market End of Year'!BP48-'Black Market End of Year'!BP47)/'Black Market End of Year'!BP47)-1,"Error")</f>
        <v>Error</v>
      </c>
      <c r="BQ48" s="25">
        <f ca="1">IFERROR((1+'US Inflation'!$C49)*(1+('Black Market End of Year'!BQ48-'Black Market End of Year'!BQ47)/'Black Market End of Year'!BQ47)-1,"Error")</f>
        <v>1.0911592036567668</v>
      </c>
      <c r="BR48" s="25" t="str">
        <f ca="1">IFERROR((1+'US Inflation'!$C49)*(1+('Black Market End of Year'!BR48-'Black Market End of Year'!BR47)/'Black Market End of Year'!BR47)-1,"Error")</f>
        <v>Error</v>
      </c>
      <c r="BS48" s="25" t="str">
        <f ca="1">IFERROR((1+'US Inflation'!$C49)*(1+('Black Market End of Year'!BS48-'Black Market End of Year'!BS47)/'Black Market End of Year'!BS47)-1,"Error")</f>
        <v>Error</v>
      </c>
      <c r="BT48" s="25" t="str">
        <f ca="1">IFERROR((1+'US Inflation'!$C49)*(1+('Black Market End of Year'!BT48-'Black Market End of Year'!BT47)/'Black Market End of Year'!BT47)-1,"Error")</f>
        <v>Error</v>
      </c>
      <c r="BU48" s="25">
        <f ca="1">IFERROR((1+'US Inflation'!$C49)*(1+('Black Market End of Year'!BU48-'Black Market End of Year'!BU47)/'Black Market End of Year'!BU47)-1,"Error")</f>
        <v>0.11243979405414373</v>
      </c>
      <c r="BV48" s="25">
        <f ca="1">IFERROR((1+'US Inflation'!$C49)*(1+('Black Market End of Year'!BV48-'Black Market End of Year'!BV47)/'Black Market End of Year'!BV47)-1,"Error")</f>
        <v>0.29321126058794222</v>
      </c>
      <c r="BW48" s="25">
        <f ca="1">IFERROR((1+'US Inflation'!$C49)*(1+('Black Market End of Year'!BW48-'Black Market End of Year'!BW47)/'Black Market End of Year'!BW47)-1,"Error")</f>
        <v>8.3647234678624782E-2</v>
      </c>
      <c r="BX48" s="25" t="str">
        <f ca="1">IFERROR((1+'US Inflation'!$C49)*(1+('Black Market End of Year'!BX48-'Black Market End of Year'!BX47)/'Black Market End of Year'!BX47)-1,"Error")</f>
        <v>Error</v>
      </c>
      <c r="BY48" s="25" t="str">
        <f ca="1">IFERROR((1+'US Inflation'!$C49)*(1+('Black Market End of Year'!BY48-'Black Market End of Year'!BY47)/'Black Market End of Year'!BY47)-1,"Error")</f>
        <v>Error</v>
      </c>
      <c r="BZ48" s="25">
        <f ca="1">IFERROR((1+'US Inflation'!$C49)*(1+('Black Market End of Year'!BZ48-'Black Market End of Year'!BZ47)/'Black Market End of Year'!BZ47)-1,"Error")</f>
        <v>8.1202583410892037E-2</v>
      </c>
      <c r="CA48" s="25">
        <f ca="1">IFERROR((1+'US Inflation'!$C49)*(1+('Black Market End of Year'!CA48-'Black Market End of Year'!CA47)/'Black Market End of Year'!CA47)-1,"Error")</f>
        <v>-0.15674684060334265</v>
      </c>
      <c r="CB48" s="25" t="str">
        <f ca="1">IFERROR((1+'US Inflation'!$C49)*(1+('Black Market End of Year'!CB48-'Black Market End of Year'!CB47)/'Black Market End of Year'!CB47)-1,"Error")</f>
        <v>Error</v>
      </c>
      <c r="CC48" s="25">
        <f ca="1">IFERROR((1+'US Inflation'!$C49)*(1+('Black Market End of Year'!CC48-'Black Market End of Year'!CC47)/'Black Market End of Year'!CC47)-1,"Error")</f>
        <v>6.3465767901516701E-2</v>
      </c>
      <c r="CD48" s="25">
        <f ca="1">IFERROR((1+'US Inflation'!$C49)*(1+('Black Market End of Year'!CD48-'Black Market End of Year'!CD47)/'Black Market End of Year'!CD47)-1,"Error")</f>
        <v>0.49817743162090578</v>
      </c>
      <c r="CE48" s="25" t="str">
        <f ca="1">IFERROR((1+'US Inflation'!$C49)*(1+('Black Market End of Year'!CE48-'Black Market End of Year'!CE47)/'Black Market End of Year'!CE47)-1,"Error")</f>
        <v>Error</v>
      </c>
      <c r="CF48" s="25">
        <f ca="1">IFERROR((1+'US Inflation'!$C49)*(1+('Black Market End of Year'!CF48-'Black Market End of Year'!CF47)/'Black Market End of Year'!CF47)-1,"Error")</f>
        <v>0.24249709350606219</v>
      </c>
      <c r="CG48" s="25" t="str">
        <f ca="1">IFERROR((1+'US Inflation'!$C49)*(1+('Black Market End of Year'!CG48-'Black Market End of Year'!CG47)/'Black Market End of Year'!CG47)-1,"Error")</f>
        <v>Error</v>
      </c>
      <c r="CH48" s="25">
        <f ca="1">IFERROR((1+'US Inflation'!$C49)*(1+('Black Market End of Year'!CH48-'Black Market End of Year'!CH47)/'Black Market End of Year'!CH47)-1,"Error")</f>
        <v>5.1966393484871976E-2</v>
      </c>
      <c r="CI48" s="25" t="str">
        <f ca="1">IFERROR((1+'US Inflation'!$C49)*(1+('Black Market End of Year'!CI48-'Black Market End of Year'!CI47)/'Black Market End of Year'!CI47)-1,"Error")</f>
        <v>Error</v>
      </c>
      <c r="CJ48" s="25" t="str">
        <f ca="1">IFERROR((1+'US Inflation'!$C49)*(1+('Black Market End of Year'!CJ48-'Black Market End of Year'!CJ47)/'Black Market End of Year'!CJ47)-1,"Error")</f>
        <v>Error</v>
      </c>
      <c r="CK48" s="25">
        <f ca="1">IFERROR((1+'US Inflation'!$C49)*(1+('Black Market End of Year'!CK48-'Black Market End of Year'!CK47)/'Black Market End of Year'!CK47)-1,"Error")</f>
        <v>4.0098188450514938E-2</v>
      </c>
      <c r="CL48" s="25" t="str">
        <f ca="1">IFERROR((1+'US Inflation'!$C49)*(1+('Black Market End of Year'!CL48-'Black Market End of Year'!CL47)/'Black Market End of Year'!CL47)-1,"Error")</f>
        <v>Error</v>
      </c>
      <c r="CM48" s="25">
        <f ca="1">IFERROR((1+'US Inflation'!$C49)*(1+('Black Market End of Year'!CM48-'Black Market End of Year'!CM47)/'Black Market End of Year'!CM47)-1,"Error")</f>
        <v>0.24926393984689965</v>
      </c>
      <c r="CN48" s="25">
        <f ca="1">IFERROR((1+'US Inflation'!$C49)*(1+('Black Market End of Year'!CN48-'Black Market End of Year'!CN47)/'Black Market End of Year'!CN47)-1,"Error")</f>
        <v>0.76934377746556604</v>
      </c>
      <c r="CO48" s="25">
        <f ca="1">IFERROR((1+'US Inflation'!$C49)*(1+('Black Market End of Year'!CO48-'Black Market End of Year'!CO47)/'Black Market End of Year'!CO47)-1,"Error")</f>
        <v>5.5181863477827608E-2</v>
      </c>
      <c r="CP48" s="25">
        <f ca="1">IFERROR((1+'US Inflation'!$C49)*(1+('Black Market End of Year'!CP48-'Black Market End of Year'!CP47)/'Black Market End of Year'!CP47)-1,"Error")</f>
        <v>0.55794834358813938</v>
      </c>
      <c r="CQ48" s="25">
        <f ca="1">IFERROR((1+'US Inflation'!$C49)*(1+('Black Market End of Year'!CQ48-'Black Market End of Year'!CQ47)/'Black Market End of Year'!CQ47)-1,"Error")</f>
        <v>5.9073243647234097E-3</v>
      </c>
      <c r="CR48" s="25">
        <f ca="1">IFERROR((1+'US Inflation'!$C49)*(1+('Black Market End of Year'!CR48-'Black Market End of Year'!CR47)/'Black Market End of Year'!CR47)-1,"Error")</f>
        <v>2.9319717318013527E-2</v>
      </c>
      <c r="CS48" s="25">
        <f ca="1">IFERROR((1+'US Inflation'!$C49)*(1+('Black Market End of Year'!CS48-'Black Market End of Year'!CS47)/'Black Market End of Year'!CS47)-1,"Error")</f>
        <v>6.6182155558991873E-2</v>
      </c>
      <c r="CT48" s="25">
        <f ca="1">IFERROR((1+'US Inflation'!$C49)*(1+('Black Market End of Year'!CT48-'Black Market End of Year'!CT47)/'Black Market End of Year'!CT47)-1,"Error")</f>
        <v>0.1529223987231132</v>
      </c>
      <c r="CU48" s="25">
        <f ca="1">IFERROR((1+'US Inflation'!$C49)*(1+('Black Market End of Year'!CU48-'Black Market End of Year'!CU47)/'Black Market End of Year'!CU47)-1,"Error")</f>
        <v>0.18892002989536616</v>
      </c>
      <c r="CV48" s="25">
        <f ca="1">IFERROR((1+'US Inflation'!$C49)*(1+('Black Market End of Year'!CV48-'Black Market End of Year'!CV47)/'Black Market End of Year'!CV47)-1,"Error")</f>
        <v>0.17787742899850523</v>
      </c>
      <c r="CW48" s="25">
        <f ca="1">IFERROR((1+'US Inflation'!$C49)*(1+('Black Market End of Year'!CW48-'Black Market End of Year'!CW47)/'Black Market End of Year'!CW47)-1,"Error")</f>
        <v>-5.8978358354454974E-2</v>
      </c>
      <c r="CX48" s="25">
        <f ca="1">IFERROR((1+'US Inflation'!$C49)*(1+('Black Market End of Year'!CX48-'Black Market End of Year'!CX47)/'Black Market End of Year'!CX47)-1,"Error")</f>
        <v>4.7257930576316225</v>
      </c>
      <c r="CY48" s="25">
        <f ca="1">IFERROR((1+'US Inflation'!$C49)*(1+('Black Market End of Year'!CY48-'Black Market End of Year'!CY47)/'Black Market End of Year'!CY47)-1,"Error")</f>
        <v>8.790068095000847E-2</v>
      </c>
      <c r="CZ48" s="25" t="str">
        <f ca="1">IFERROR((1+'US Inflation'!$C49)*(1+('Black Market End of Year'!CZ48-'Black Market End of Year'!CZ47)/'Black Market End of Year'!CZ47)-1,"Error")</f>
        <v>Error</v>
      </c>
      <c r="DA48" s="25">
        <f ca="1">IFERROR((1+'US Inflation'!$C49)*(1+('Black Market End of Year'!DA48-'Black Market End of Year'!DA47)/'Black Market End of Year'!DA47)-1,"Error")</f>
        <v>0.24125235588483807</v>
      </c>
      <c r="DB48" s="25">
        <f ca="1">IFERROR((1+'US Inflation'!$C49)*(1+('Black Market End of Year'!DB48-'Black Market End of Year'!DB47)/'Black Market End of Year'!DB47)-1,"Error")</f>
        <v>0.27644457786867327</v>
      </c>
      <c r="DC48" s="25">
        <f ca="1">IFERROR((1+'US Inflation'!$C49)*(1+('Black Market End of Year'!DC48-'Black Market End of Year'!DC47)/'Black Market End of Year'!DC47)-1,"Error")</f>
        <v>0.10906122051082101</v>
      </c>
      <c r="DD48" s="25">
        <f ca="1">IFERROR((1+'US Inflation'!$C49)*(1+('Black Market End of Year'!DD48-'Black Market End of Year'!DD47)/'Black Market End of Year'!DD47)-1,"Error")</f>
        <v>1.6440980191377408E-2</v>
      </c>
      <c r="DE48" s="25" t="str">
        <f ca="1">IFERROR((1+'US Inflation'!$C49)*(1+('Black Market End of Year'!DE48-'Black Market End of Year'!DE47)/'Black Market End of Year'!DE47)-1,"Error")</f>
        <v>Error</v>
      </c>
      <c r="DF48" s="25">
        <f ca="1">IFERROR((1+'US Inflation'!$C49)*(1+('Black Market End of Year'!DF48-'Black Market End of Year'!DF47)/'Black Market End of Year'!DF47)-1,"Error")</f>
        <v>6.8257449292439931E-2</v>
      </c>
      <c r="DG48" s="25" t="str">
        <f ca="1">IFERROR((1+'US Inflation'!$C49)*(1+('Black Market End of Year'!DG48-'Black Market End of Year'!DG47)/'Black Market End of Year'!DG47)-1,"Error")</f>
        <v>Error</v>
      </c>
      <c r="DH48" s="25">
        <f ca="1">IFERROR((1+'US Inflation'!$C49)*(1+('Black Market End of Year'!DH48-'Black Market End of Year'!DH47)/'Black Market End of Year'!DH47)-1,"Error")</f>
        <v>1.5343674189517018</v>
      </c>
      <c r="DI48" s="25" t="str">
        <f ca="1">IFERROR((1+'US Inflation'!$C49)*(1+('Black Market End of Year'!DI48-'Black Market End of Year'!DI47)/'Black Market End of Year'!DI47)-1,"Error")</f>
        <v>Error</v>
      </c>
      <c r="DJ48" s="25">
        <f ca="1">IFERROR((1+'US Inflation'!$C49)*(1+('Black Market End of Year'!DJ48-'Black Market End of Year'!DJ47)/'Black Market End of Year'!DJ47)-1,"Error")</f>
        <v>3.0642750373692129E-2</v>
      </c>
      <c r="DK48" s="25">
        <f ca="1">IFERROR((1+'US Inflation'!$C49)*(1+('Black Market End of Year'!DK48-'Black Market End of Year'!DK47)/'Black Market End of Year'!DK47)-1,"Error")</f>
        <v>0.10909062376171597</v>
      </c>
      <c r="DL48" s="25" t="str">
        <f ca="1">IFERROR((1+'US Inflation'!$C49)*(1+('Black Market End of Year'!DL48-'Black Market End of Year'!DL47)/'Black Market End of Year'!DL47)-1,"Error")</f>
        <v>Error</v>
      </c>
      <c r="DM48" s="25">
        <f ca="1">IFERROR((1+'US Inflation'!$C49)*(1+('Black Market End of Year'!DM48-'Black Market End of Year'!DM47)/'Black Market End of Year'!DM47)-1,"Error")</f>
        <v>9.4657828036654346E-2</v>
      </c>
      <c r="DN48" s="25" t="str">
        <f ca="1">IFERROR((1+'US Inflation'!$C49)*(1+('Black Market End of Year'!DN48-'Black Market End of Year'!DN47)/'Black Market End of Year'!DN47)-1,"Error")</f>
        <v>Error</v>
      </c>
      <c r="DO48" s="25">
        <f ca="1">IFERROR((1+'US Inflation'!$C49)*(1+('Black Market End of Year'!DO48-'Black Market End of Year'!DO47)/'Black Market End of Year'!DO47)-1,"Error")</f>
        <v>-8.4955819189796999E-3</v>
      </c>
      <c r="DP48" s="25" t="str">
        <f ca="1">IFERROR((1+'US Inflation'!$C49)*(1+('Black Market End of Year'!DP48-'Black Market End of Year'!DP47)/'Black Market End of Year'!DP47)-1,"Error")</f>
        <v>Error</v>
      </c>
      <c r="DQ48" s="25">
        <f ca="1">IFERROR((1+'US Inflation'!$C49)*(1+('Black Market End of Year'!DQ48-'Black Market End of Year'!DQ47)/'Black Market End of Year'!DQ47)-1,"Error")</f>
        <v>1.3423698872129366</v>
      </c>
      <c r="DR48" s="25">
        <f ca="1">IFERROR((1+'US Inflation'!$C49)*(1+('Black Market End of Year'!DR48-'Black Market End of Year'!DR47)/'Black Market End of Year'!DR47)-1,"Error")</f>
        <v>0.15947309417040367</v>
      </c>
      <c r="DS48" s="25">
        <f ca="1">IFERROR((1+'US Inflation'!$C49)*(1+('Black Market End of Year'!DS48-'Black Market End of Year'!DS47)/'Black Market End of Year'!DS47)-1,"Error")</f>
        <v>0.27542040358744413</v>
      </c>
      <c r="DT48" s="25">
        <f ca="1">IFERROR((1+'US Inflation'!$C49)*(1+('Black Market End of Year'!DT48-'Black Market End of Year'!DT47)/'Black Market End of Year'!DT47)-1,"Error")</f>
        <v>0.2539486796213255</v>
      </c>
      <c r="DU48" s="25" t="str">
        <f ca="1">IFERROR((1+'US Inflation'!$C49)*(1+('Black Market End of Year'!DU48-'Black Market End of Year'!DU47)/'Black Market End of Year'!DU47)-1,"Error")</f>
        <v>Error</v>
      </c>
      <c r="DV48" s="25" t="str">
        <f ca="1">IFERROR((1+'US Inflation'!$C49)*(1+('Black Market End of Year'!DV48-'Black Market End of Year'!DV47)/'Black Market End of Year'!DV47)-1,"Error")</f>
        <v>Error</v>
      </c>
      <c r="DW48" s="25">
        <f ca="1">IFERROR((1+'US Inflation'!$C49)*(1+('Black Market End of Year'!DW48-'Black Market End of Year'!DW47)/'Black Market End of Year'!DW47)-1,"Error")</f>
        <v>7.0776813861764154E-2</v>
      </c>
      <c r="DX48" s="25">
        <f ca="1">IFERROR((1+'US Inflation'!$C49)*(1+('Black Market End of Year'!DX48-'Black Market End of Year'!DX47)/'Black Market End of Year'!DX47)-1,"Error")</f>
        <v>3.6497259591428133E-3</v>
      </c>
      <c r="DY48" s="25" t="str">
        <f ca="1">IFERROR((1+'US Inflation'!$C49)*(1+('Black Market End of Year'!DY48-'Black Market End of Year'!DY47)/'Black Market End of Year'!DY47)-1,"Error")</f>
        <v>Error</v>
      </c>
      <c r="DZ48" s="25">
        <f ca="1">IFERROR((1+'US Inflation'!$C49)*(1+('Black Market End of Year'!DZ48-'Black Market End of Year'!DZ47)/'Black Market End of Year'!DZ47)-1,"Error")</f>
        <v>-5.524414549078227E-2</v>
      </c>
      <c r="EA48" s="25">
        <f ca="1">IFERROR((1+'US Inflation'!$C49)*(1+('Black Market End of Year'!EA48-'Black Market End of Year'!EA47)/'Black Market End of Year'!EA47)-1,"Error")</f>
        <v>0.57627714763035254</v>
      </c>
      <c r="EB48" s="25">
        <f ca="1">IFERROR((1+'US Inflation'!$C49)*(1+('Black Market End of Year'!EB48-'Black Market End of Year'!EB47)/'Black Market End of Year'!EB47)-1,"Error")</f>
        <v>-1.4494888328805411E-2</v>
      </c>
      <c r="EC48" s="25">
        <f ca="1">IFERROR((1+'US Inflation'!$C49)*(1+('Black Market End of Year'!EC48-'Black Market End of Year'!EC47)/'Black Market End of Year'!EC47)-1,"Error")</f>
        <v>0.11925004565468811</v>
      </c>
      <c r="ED48" s="25">
        <f ca="1">IFERROR((1+'US Inflation'!$C49)*(1+('Black Market End of Year'!ED48-'Black Market End of Year'!ED47)/'Black Market End of Year'!ED47)-1,"Error")</f>
        <v>8.1202583410892037E-2</v>
      </c>
      <c r="EE48" s="25">
        <f ca="1">IFERROR((1+'US Inflation'!$C49)*(1+('Black Market End of Year'!EE48-'Black Market End of Year'!EE47)/'Black Market End of Year'!EE47)-1,"Error")</f>
        <v>0.20565755704092314</v>
      </c>
      <c r="EF48" s="25" t="str">
        <f ca="1">IFERROR((1+'US Inflation'!$C49)*(1+('Black Market End of Year'!EF48-'Black Market End of Year'!EF47)/'Black Market End of Year'!EF47)-1,"Error")</f>
        <v>Error</v>
      </c>
      <c r="EG48" s="25" t="str">
        <f ca="1">IFERROR((1+'US Inflation'!$C49)*(1+('Black Market End of Year'!EG48-'Black Market End of Year'!EG47)/'Black Market End of Year'!EG47)-1,"Error")</f>
        <v>Error</v>
      </c>
      <c r="EH48" s="25">
        <f ca="1">IFERROR((1+'US Inflation'!$C49)*(1+('Black Market End of Year'!EH48-'Black Market End of Year'!EH47)/'Black Market End of Year'!EH47)-1,"Error")</f>
        <v>0.35743191512632633</v>
      </c>
      <c r="EI48" s="25">
        <f ca="1">IFERROR((1+'US Inflation'!$C49)*(1+('Black Market End of Year'!EI48-'Black Market End of Year'!EI47)/'Black Market End of Year'!EI47)-1,"Error")</f>
        <v>0.12204531844964639</v>
      </c>
      <c r="EJ48" s="25" t="str">
        <f ca="1">IFERROR((1+'US Inflation'!$C49)*(1+('Black Market End of Year'!EJ48-'Black Market End of Year'!EJ47)/'Black Market End of Year'!EJ47)-1,"Error")</f>
        <v>Error</v>
      </c>
      <c r="EK48" s="25">
        <f ca="1">IFERROR((1+'US Inflation'!$C49)*(1+('Black Market End of Year'!EK48-'Black Market End of Year'!EK47)/'Black Market End of Year'!EK47)-1,"Error")</f>
        <v>4.8782062780269086E-2</v>
      </c>
      <c r="EL48" s="25" t="str">
        <f ca="1">IFERROR((1+'US Inflation'!$C49)*(1+('Black Market End of Year'!EL48-'Black Market End of Year'!EL47)/'Black Market End of Year'!EL47)-1,"Error")</f>
        <v>Error</v>
      </c>
      <c r="EM48" s="25" t="str">
        <f ca="1">IFERROR((1+'US Inflation'!$C49)*(1+('Black Market End of Year'!EM48-'Black Market End of Year'!EM47)/'Black Market End of Year'!EM47)-1,"Error")</f>
        <v>Error</v>
      </c>
      <c r="EN48" s="25" t="str">
        <f ca="1">IFERROR((1+'US Inflation'!$C49)*(1+('Black Market End of Year'!EN48-'Black Market End of Year'!EN47)/'Black Market End of Year'!EN47)-1,"Error")</f>
        <v>Error</v>
      </c>
      <c r="EO48" s="25">
        <f ca="1">IFERROR((1+'US Inflation'!$C49)*(1+('Black Market End of Year'!EO48-'Black Market End of Year'!EO47)/'Black Market End of Year'!EO47)-1,"Error")</f>
        <v>-1</v>
      </c>
      <c r="EP48" s="25" t="str">
        <f ca="1">IFERROR((1+'US Inflation'!$C49)*(1+('Black Market End of Year'!EP48-'Black Market End of Year'!EP47)/'Black Market End of Year'!EP47)-1,"Error")</f>
        <v>Error</v>
      </c>
      <c r="EQ48" s="25">
        <f ca="1">IFERROR((1+'US Inflation'!$C49)*(1+('Black Market End of Year'!EQ48-'Black Market End of Year'!EQ47)/'Black Market End of Year'!EQ47)-1,"Error")</f>
        <v>5.1966393484871976E-2</v>
      </c>
      <c r="ER48" s="25">
        <f ca="1">IFERROR((1+'US Inflation'!$C49)*(1+('Black Market End of Year'!ER48-'Black Market End of Year'!ER47)/'Black Market End of Year'!ER47)-1,"Error")</f>
        <v>3.0642750373692129E-2</v>
      </c>
      <c r="ES48" s="25">
        <f ca="1">IFERROR((1+'US Inflation'!$C49)*(1+('Black Market End of Year'!ES48-'Black Market End of Year'!ES47)/'Black Market End of Year'!ES47)-1,"Error")</f>
        <v>0.38963067466115797</v>
      </c>
      <c r="ET48" s="25">
        <f ca="1">IFERROR((1+'US Inflation'!$C49)*(1+('Black Market End of Year'!ET48-'Black Market End of Year'!ET47)/'Black Market End of Year'!ET47)-1,"Error")</f>
        <v>5.1676275891522572E-2</v>
      </c>
      <c r="EU48" s="25" t="str">
        <f ca="1">IFERROR((1+'US Inflation'!$C49)*(1+('Black Market End of Year'!EU48-'Black Market End of Year'!EU47)/'Black Market End of Year'!EU47)-1,"Error")</f>
        <v>Error</v>
      </c>
      <c r="EV48" s="25" t="str">
        <f ca="1">IFERROR((1+'US Inflation'!$C49)*(1+('Black Market End of Year'!EV48-'Black Market End of Year'!EV47)/'Black Market End of Year'!EV47)-1,"Error")</f>
        <v>Error</v>
      </c>
      <c r="EW48" s="25">
        <f ca="1">IFERROR((1+'US Inflation'!$C49)*(1+('Black Market End of Year'!EW48-'Black Market End of Year'!EW47)/'Black Market End of Year'!EW47)-1,"Error")</f>
        <v>0.196281763826607</v>
      </c>
      <c r="EX48" s="25">
        <f ca="1">IFERROR((1+'US Inflation'!$C49)*(1+('Black Market End of Year'!EX48-'Black Market End of Year'!EX47)/'Black Market End of Year'!EX47)-1,"Error")</f>
        <v>7.1868460388639921E-2</v>
      </c>
      <c r="EY48" s="25">
        <f ca="1">IFERROR((1+'US Inflation'!$C49)*(1+('Black Market End of Year'!EY48-'Black Market End of Year'!EY47)/'Black Market End of Year'!EY47)-1,"Error")</f>
        <v>1.548623933878468E-2</v>
      </c>
      <c r="EZ48" s="25" t="str">
        <f ca="1">IFERROR((1+'US Inflation'!$C49)*(1+('Black Market End of Year'!EZ48-'Black Market End of Year'!EZ47)/'Black Market End of Year'!EZ47)-1,"Error")</f>
        <v>Error</v>
      </c>
      <c r="FA48" s="25">
        <f ca="1">IFERROR((1+'US Inflation'!$C49)*(1+('Black Market End of Year'!FA48-'Black Market End of Year'!FA47)/'Black Market End of Year'!FA47)-1,"Error")</f>
        <v>9.1268794513321039E-2</v>
      </c>
      <c r="FB48" s="25">
        <f ca="1">IFERROR((1+'US Inflation'!$C49)*(1+('Black Market End of Year'!FB48-'Black Market End of Year'!FB47)/'Black Market End of Year'!FB47)-1,"Error")</f>
        <v>-5.8333602176554811E-2</v>
      </c>
      <c r="FC48" s="25">
        <f ca="1">IFERROR((1+'US Inflation'!$C49)*(1+('Black Market End of Year'!FC48-'Black Market End of Year'!FC47)/'Black Market End of Year'!FC47)-1,"Error")</f>
        <v>8.1202583410892037E-2</v>
      </c>
      <c r="FD48" s="25">
        <f ca="1">IFERROR((1+'US Inflation'!$C49)*(1+('Black Market End of Year'!FD48-'Black Market End of Year'!FD47)/'Black Market End of Year'!FD47)-1,"Error")</f>
        <v>0.74896951578565951</v>
      </c>
      <c r="FE48" s="25" t="str">
        <f ca="1">IFERROR((1+'US Inflation'!$C49)*(1+('Black Market End of Year'!FE48-'Black Market End of Year'!FE47)/'Black Market End of Year'!FE47)-1,"Error")</f>
        <v>Error</v>
      </c>
      <c r="FF48" s="25" t="str">
        <f ca="1">IFERROR((1+'US Inflation'!$C49)*(1+('Black Market End of Year'!FF48-'Black Market End of Year'!FF47)/'Black Market End of Year'!FF47)-1,"Error")</f>
        <v>Error</v>
      </c>
      <c r="FG48" s="25" t="str">
        <f ca="1">IFERROR((1+'US Inflation'!$C49)*(1+('Black Market End of Year'!FG48-'Black Market End of Year'!FG47)/'Black Market End of Year'!FG47)-1,"Error")</f>
        <v>Error</v>
      </c>
      <c r="FH48" s="25">
        <f ca="1">IFERROR((1+'US Inflation'!$C49)*(1+('Black Market End of Year'!FH48-'Black Market End of Year'!FH47)/'Black Market End of Year'!FH47)-1,"Error")</f>
        <v>0.18396150662762967</v>
      </c>
      <c r="FI48" s="25">
        <f ca="1">IFERROR((1+'US Inflation'!$C49)*(1+('Black Market End of Year'!FI48-'Black Market End of Year'!FI47)/'Black Market End of Year'!FI47)-1,"Error")</f>
        <v>3.4748896789523753E-2</v>
      </c>
      <c r="FJ48" s="25">
        <f ca="1">IFERROR((1+'US Inflation'!$C49)*(1+('Black Market End of Year'!FJ48-'Black Market End of Year'!FJ47)/'Black Market End of Year'!FJ47)-1,"Error")</f>
        <v>0.19488860700694999</v>
      </c>
      <c r="FK48" s="25" t="str">
        <f ca="1">IFERROR((1+'US Inflation'!$C49)*(1+('Black Market End of Year'!FK48-'Black Market End of Year'!FK47)/'Black Market End of Year'!FK47)-1,"Error")</f>
        <v>Error</v>
      </c>
      <c r="FL48" s="25" t="str">
        <f ca="1">IFERROR((1+'US Inflation'!$C49)*(1+('Black Market End of Year'!FL48-'Black Market End of Year'!FL47)/'Black Market End of Year'!FL47)-1,"Error")</f>
        <v>Error</v>
      </c>
      <c r="FM48" s="25">
        <f ca="1">IFERROR((1+'US Inflation'!$C49)*(1+('Black Market End of Year'!FM48-'Black Market End of Year'!FM47)/'Black Market End of Year'!FM47)-1,"Error")</f>
        <v>0.1025480585392986</v>
      </c>
      <c r="FN48" s="25">
        <f ca="1">IFERROR((1+'US Inflation'!$C49)*(1+('Black Market End of Year'!FN48-'Black Market End of Year'!FN47)/'Black Market End of Year'!FN47)-1,"Error")</f>
        <v>0.2795394690013524</v>
      </c>
      <c r="FO48" s="25">
        <f ca="1">IFERROR((1+'US Inflation'!$C49)*(1+('Black Market End of Year'!FO48-'Black Market End of Year'!FO47)/'Black Market End of Year'!FO47)-1,"Error")</f>
        <v>0.76959415630199945</v>
      </c>
      <c r="FP48" s="25">
        <f ca="1">IFERROR((1+'US Inflation'!$C49)*(1+('Black Market End of Year'!FP48-'Black Market End of Year'!FP47)/'Black Market End of Year'!FP47)-1,"Error")</f>
        <v>-3.6817502378040379E-2</v>
      </c>
      <c r="FQ48" s="25" t="str">
        <f ca="1">IFERROR((1+'US Inflation'!$C49)*(1+('Black Market End of Year'!FQ48-'Black Market End of Year'!FQ47)/'Black Market End of Year'!FQ47)-1,"Error")</f>
        <v>Error</v>
      </c>
      <c r="FR48" s="25">
        <f ca="1">IFERROR((1+'US Inflation'!$C49)*(1+('Black Market End of Year'!FR48-'Black Market End of Year'!FR47)/'Black Market End of Year'!FR47)-1,"Error")</f>
        <v>0.41460769659134211</v>
      </c>
      <c r="FS48" s="25">
        <f ca="1">IFERROR((1+'US Inflation'!$C49)*(1+('Black Market End of Year'!FS48-'Black Market End of Year'!FS47)/'Black Market End of Year'!FS47)-1,"Error")</f>
        <v>7.0562011831828197E-2</v>
      </c>
      <c r="FT48" s="25" t="str">
        <f ca="1">IFERROR((1+'US Inflation'!$C49)*(1+('Black Market End of Year'!FT48-'Black Market End of Year'!FT47)/'Black Market End of Year'!FT47)-1,"Error")</f>
        <v>Error</v>
      </c>
      <c r="FU48" s="25">
        <f ca="1">IFERROR((1+'US Inflation'!$C49)*(1+('Black Market End of Year'!FU48-'Black Market End of Year'!FU47)/'Black Market End of Year'!FU47)-1,"Error")</f>
        <v>2.7864737569450515E-2</v>
      </c>
      <c r="FV48" s="25" t="str">
        <f ca="1">IFERROR((1+'US Inflation'!$C49)*(1+('Black Market End of Year'!FV48-'Black Market End of Year'!FV47)/'Black Market End of Year'!FV47)-1,"Error")</f>
        <v>Error</v>
      </c>
      <c r="FW48" s="25">
        <f ca="1">IFERROR((1+'US Inflation'!$C49)*(1+('Black Market End of Year'!FW48-'Black Market End of Year'!FW47)/'Black Market End of Year'!FW47)-1,"Error")</f>
        <v>1.9774123899684439</v>
      </c>
      <c r="FX48" s="25">
        <f ca="1">IFERROR((1+'US Inflation'!$C49)*(1+('Black Market End of Year'!FX48-'Black Market End of Year'!FX47)/'Black Market End of Year'!FX47)-1,"Error")</f>
        <v>2.0919282511210771</v>
      </c>
      <c r="FY48" s="25">
        <f ca="1">IFERROR((1+'US Inflation'!$C49)*(1+('Black Market End of Year'!FY48-'Black Market End of Year'!FY47)/'Black Market End of Year'!FY47)-1,"Error")</f>
        <v>0.49443198804185351</v>
      </c>
      <c r="FZ48" s="25" t="str">
        <f ca="1">IFERROR((1+'US Inflation'!$C49)*(1+('Black Market End of Year'!FZ48-'Black Market End of Year'!FZ47)/'Black Market End of Year'!FZ47)-1,"Error")</f>
        <v>Error</v>
      </c>
      <c r="GA48" s="25">
        <f ca="1">IFERROR((1+'US Inflation'!$C49)*(1+('Black Market End of Year'!GA48-'Black Market End of Year'!GA47)/'Black Market End of Year'!GA47)-1,"Error")</f>
        <v>5.1966393484871976E-2</v>
      </c>
      <c r="GB48" s="25">
        <f ca="1">IFERROR((1+'US Inflation'!$C49)*(1+('Black Market End of Year'!GB48-'Black Market End of Year'!GB47)/'Black Market End of Year'!GB47)-1,"Error")</f>
        <v>5.1966393484871976E-2</v>
      </c>
      <c r="GC48" s="25" t="str">
        <f ca="1">IFERROR((1+'US Inflation'!$C49)*(1+('Black Market End of Year'!GC48-'Black Market End of Year'!GC47)/'Black Market End of Year'!GC47)-1,"Error")</f>
        <v>Error</v>
      </c>
      <c r="GD48" s="25">
        <f ca="1">IFERROR((1+'US Inflation'!$C49)*(1+('Black Market End of Year'!GD48-'Black Market End of Year'!GD47)/'Black Market End of Year'!GD47)-1,"Error")</f>
        <v>5.1966393484871976E-2</v>
      </c>
      <c r="GE48" s="25">
        <f ca="1">IFERROR((1+'US Inflation'!$C49)*(1+('Black Market End of Year'!GE48-'Black Market End of Year'!GE47)/'Black Market End of Year'!GE47)-1,"Error")</f>
        <v>0.2633685327161388</v>
      </c>
      <c r="GF48" s="25" t="str">
        <f ca="1">IFERROR((1+'US Inflation'!$C49)*(1+('Black Market End of Year'!GF48-'Black Market End of Year'!GF47)/'Black Market End of Year'!GF47)-1,"Error")</f>
        <v>Error</v>
      </c>
      <c r="GG48" s="25">
        <f ca="1">IFERROR((1+'US Inflation'!$C49)*(1+('Black Market End of Year'!GG48-'Black Market End of Year'!GG47)/'Black Market End of Year'!GG47)-1,"Error")</f>
        <v>0.33983557548579979</v>
      </c>
      <c r="GH48" s="25">
        <f ca="1">IFERROR((1+'US Inflation'!$C49)*(1+('Black Market End of Year'!GH48-'Black Market End of Year'!GH47)/'Black Market End of Year'!GH47)-1,"Error")</f>
        <v>2.7958784877927245E-2</v>
      </c>
      <c r="GI48" s="25">
        <f ca="1">IFERROR((1+'US Inflation'!$C49)*(1+('Black Market End of Year'!GI48-'Black Market End of Year'!GI47)/'Black Market End of Year'!GI47)-1,"Error")</f>
        <v>8.1202583410892037E-2</v>
      </c>
      <c r="GJ48" s="25">
        <f ca="1">IFERROR((1+'US Inflation'!$C49)*(1+('Black Market End of Year'!GJ48-'Black Market End of Year'!GJ47)/'Black Market End of Year'!GJ47)-1,"Error")</f>
        <v>12.640859931416513</v>
      </c>
      <c r="GK48" s="25">
        <f ca="1">IFERROR((1+'US Inflation'!$C49)*(1+('Black Market End of Year'!GK48-'Black Market End of Year'!GK47)/'Black Market End of Year'!GK47)-1,"Error")</f>
        <v>3.6476577262599896E-2</v>
      </c>
      <c r="GL48" s="25">
        <f ca="1">IFERROR((1+'US Inflation'!$C49)*(1+('Black Market End of Year'!GL48-'Black Market End of Year'!GL47)/'Black Market End of Year'!GL47)-1,"Error")</f>
        <v>0.18370850537968586</v>
      </c>
      <c r="GM48" s="25">
        <f ca="1">IFERROR((1+'US Inflation'!$C49)*(1+('Black Market End of Year'!GM48-'Black Market End of Year'!GM47)/'Black Market End of Year'!GM47)-1,"Error")</f>
        <v>1.2238415545590353E-2</v>
      </c>
      <c r="GN48" s="25" t="str">
        <f ca="1">IFERROR((1+'US Inflation'!$C49)*(1+('Black Market End of Year'!GN48-'Black Market End of Year'!GN47)/'Black Market End of Year'!GN47)-1,"Error")</f>
        <v>Error</v>
      </c>
      <c r="GO48" s="25">
        <f ca="1">IFERROR((1+'US Inflation'!$C49)*(1+('Black Market End of Year'!GO48-'Black Market End of Year'!GO47)/'Black Market End of Year'!GO47)-1,"Error")</f>
        <v>1.8628965288158112</v>
      </c>
      <c r="GP48" s="25">
        <f ca="1">IFERROR((1+'US Inflation'!$C49)*(1+('Black Market End of Year'!GP48-'Black Market End of Year'!GP47)/'Black Market End of Year'!GP47)-1,"Error")</f>
        <v>0.1337070254110615</v>
      </c>
      <c r="GQ48" s="25">
        <f ca="1">IFERROR((1+'US Inflation'!$C49)*(1+('Black Market End of Year'!GQ48-'Black Market End of Year'!GQ47)/'Black Market End of Year'!GQ47)-1,"Error")</f>
        <v>0.56743584952665693</v>
      </c>
      <c r="GR48" s="25" t="str">
        <f ca="1">IFERROR((1+'US Inflation'!$C49)*(1+('Black Market End of Year'!GR48-'Black Market End of Year'!GR47)/'Black Market End of Year'!GR47)-1,"Error")</f>
        <v>Error</v>
      </c>
      <c r="GS48" s="25">
        <f ca="1">IFERROR((1+'US Inflation'!$C49)*(1+('Black Market End of Year'!GS48-'Black Market End of Year'!GS47)/'Black Market End of Year'!GS47)-1,"Error")</f>
        <v>0.15947309417040367</v>
      </c>
      <c r="GT48" s="25">
        <f ca="1">IFERROR((1+'US Inflation'!$C49)*(1+('Black Market End of Year'!GT48-'Black Market End of Year'!GT47)/'Black Market End of Year'!GT47)-1,"Error")</f>
        <v>0.19554559043348285</v>
      </c>
      <c r="GU48" s="25">
        <f ca="1">IFERROR((1+'US Inflation'!$C49)*(1+('Black Market End of Year'!GU48-'Black Market End of Year'!GU47)/'Black Market End of Year'!GU47)-1,"Error")</f>
        <v>0.21803234135072702</v>
      </c>
      <c r="GV48" s="25">
        <f ca="1">IFERROR((1+'US Inflation'!$C49)*(1+('Black Market End of Year'!GV48-'Black Market End of Year'!GV47)/'Black Market End of Year'!GV47)-1,"Error")</f>
        <v>1.1740120515695067</v>
      </c>
      <c r="GW48" s="25">
        <f ca="1">IFERROR((1+'US Inflation'!$C49)*(1+('Black Market End of Year'!GW48-'Black Market End of Year'!GW47)/'Black Market End of Year'!GW47)-1,"Error")</f>
        <v>4.9967301943198983E-2</v>
      </c>
      <c r="GX48" s="25" t="str">
        <f ca="1">IFERROR((1+'US Inflation'!$C49)*(1+('Black Market End of Year'!GX48-'Black Market End of Year'!GX47)/'Black Market End of Year'!GX47)-1,"Error")</f>
        <v>Error</v>
      </c>
      <c r="GY48" s="25">
        <f ca="1">IFERROR((1+'US Inflation'!$C49)*(1+('Black Market End of Year'!GY48-'Black Market End of Year'!GY47)/'Black Market End of Year'!GY47)-1,"Error")</f>
        <v>0.29784642639650105</v>
      </c>
      <c r="GZ48" s="25">
        <f ca="1">IFERROR((1+'US Inflation'!$C49)*(1+('Black Market End of Year'!GZ48-'Black Market End of Year'!GZ47)/'Black Market End of Year'!GZ47)-1,"Error")</f>
        <v>0.27835863949859707</v>
      </c>
      <c r="HA48" s="25">
        <f ca="1">IFERROR((1+'US Inflation'!$C49)*(1+('Black Market End of Year'!HA48-'Black Market End of Year'!HA47)/'Black Market End of Year'!HA47)-1,"Error")</f>
        <v>0.10642530554822827</v>
      </c>
      <c r="HB48" s="25">
        <f ca="1">IFERROR((1+'US Inflation'!$C49)*(1+('Black Market End of Year'!HB48-'Black Market End of Year'!HB47)/'Black Market End of Year'!HB47)-1,"Error")</f>
        <v>-4.3792559375518958E-2</v>
      </c>
      <c r="HC48" s="25">
        <f ca="1">IFERROR((1+'US Inflation'!$C49)*(1+('Black Market End of Year'!HC48-'Black Market End of Year'!HC47)/'Black Market End of Year'!HC47)-1,"Error")</f>
        <v>2.0732723927791241E-2</v>
      </c>
      <c r="HD48" s="25" t="str">
        <f ca="1">IFERROR((1+'US Inflation'!$C49)*(1+('Black Market End of Year'!HD48-'Black Market End of Year'!HD47)/'Black Market End of Year'!HD47)-1,"Error")</f>
        <v>Error</v>
      </c>
      <c r="HE48" s="25">
        <f ca="1">IFERROR((1+'US Inflation'!$C49)*(1+('Black Market End of Year'!HE48-'Black Market End of Year'!HE47)/'Black Market End of Year'!HE47)-1,"Error")</f>
        <v>3.0642750373692129E-2</v>
      </c>
      <c r="HF48" s="25">
        <f ca="1">IFERROR((1+'US Inflation'!$C49)*(1+('Black Market End of Year'!HF48-'Black Market End of Year'!HF47)/'Black Market End of Year'!HF47)-1,"Error")</f>
        <v>4.484452055600685E-2</v>
      </c>
      <c r="HG48" s="25" t="str">
        <f ca="1">IFERROR((1+'US Inflation'!$C49)*(1+('Black Market End of Year'!HG48-'Black Market End of Year'!HG47)/'Black Market End of Year'!HG47)-1,"Error")</f>
        <v>Error</v>
      </c>
      <c r="HH48" s="25">
        <f ca="1">IFERROR((1+'US Inflation'!$C49)*(1+('Black Market End of Year'!HH48-'Black Market End of Year'!HH47)/'Black Market End of Year'!HH47)-1,"Error")</f>
        <v>8.1202583410892037E-2</v>
      </c>
      <c r="HI48" s="25" t="str">
        <f ca="1">IFERROR((1+'US Inflation'!$C49)*(1+('Black Market End of Year'!HI48-'Black Market End of Year'!HI47)/'Black Market End of Year'!HI47)-1,"Error")</f>
        <v>Error</v>
      </c>
      <c r="HJ48" s="25">
        <f ca="1">IFERROR((1+'US Inflation'!$C49)*(1+('Black Market End of Year'!HJ48-'Black Market End of Year'!HJ47)/'Black Market End of Year'!HJ47)-1,"Error")</f>
        <v>0.29298817774154085</v>
      </c>
      <c r="HK48" s="25" t="str">
        <f ca="1">IFERROR((1+'US Inflation'!$C49)*(1+('Black Market End of Year'!HK48-'Black Market End of Year'!HK47)/'Black Market End of Year'!HK47)-1,"Error")</f>
        <v>Error</v>
      </c>
      <c r="HL48" s="25">
        <f ca="1">IFERROR((1+'US Inflation'!$C49)*(1+('Black Market End of Year'!HL48-'Black Market End of Year'!HL47)/'Black Market End of Year'!HL47)-1,"Error")</f>
        <v>-9.0719167695673786E-2</v>
      </c>
      <c r="HM48" s="25">
        <f ca="1">IFERROR((1+'US Inflation'!$C49)*(1+('Black Market End of Year'!HM48-'Black Market End of Year'!HM47)/'Black Market End of Year'!HM47)-1,"Error")</f>
        <v>9.7135831042962639E-2</v>
      </c>
      <c r="HN48" s="25">
        <f ca="1">IFERROR((1+'US Inflation'!$C49)*(1+('Black Market End of Year'!HN48-'Black Market End of Year'!HN47)/'Black Market End of Year'!HN47)-1,"Error")</f>
        <v>0.72425066768679303</v>
      </c>
      <c r="HO48" s="25" t="str">
        <f ca="1">IFERROR((1+'US Inflation'!$C49)*(1+('Black Market End of Year'!HO48-'Black Market End of Year'!HO47)/'Black Market End of Year'!HO47)-1,"Error")</f>
        <v>Error</v>
      </c>
      <c r="HP48" s="25" t="str">
        <f ca="1">IFERROR((1+'US Inflation'!$C49)*(1+('Black Market End of Year'!HP48-'Black Market End of Year'!HP47)/'Black Market End of Year'!HP47)-1,"Error")</f>
        <v>Error</v>
      </c>
      <c r="HQ48" s="25" t="str">
        <f ca="1">IFERROR((1+'US Inflation'!$C49)*(1+('Black Market End of Year'!HQ48-'Black Market End of Year'!HQ47)/'Black Market End of Year'!HQ47)-1,"Error")</f>
        <v>Error</v>
      </c>
      <c r="HR48" s="25">
        <f ca="1">IFERROR((1+'US Inflation'!$C49)*(1+('Black Market End of Year'!HR48-'Black Market End of Year'!HR47)/'Black Market End of Year'!HR47)-1,"Error")</f>
        <v>0.13826006567375626</v>
      </c>
      <c r="HS48" s="25" t="str">
        <f ca="1">IFERROR((1+'US Inflation'!$C49)*(1+('Black Market End of Year'!HS48-'Black Market End of Year'!HS47)/'Black Market End of Year'!HS47)-1,"Error")</f>
        <v>Error</v>
      </c>
      <c r="HT48" s="25">
        <f ca="1">IFERROR((1+'US Inflation'!$C49)*(1+('Black Market End of Year'!HT48-'Black Market End of Year'!HT47)/'Black Market End of Year'!HT47)-1,"Error")</f>
        <v>1.1657226024703204E-2</v>
      </c>
      <c r="HU48" s="25">
        <f ca="1">IFERROR((1+'US Inflation'!$C49)*(1+('Black Market End of Year'!HU48-'Black Market End of Year'!HU47)/'Black Market End of Year'!HU47)-1,"Error")</f>
        <v>0.26953345410269369</v>
      </c>
      <c r="HV48" s="25">
        <f ca="1">IFERROR((1+'US Inflation'!$C49)*(1+('Black Market End of Year'!HV48-'Black Market End of Year'!HV47)/'Black Market End of Year'!HV47)-1,"Error")</f>
        <v>3.0642750373692129E-2</v>
      </c>
      <c r="HW48" s="25">
        <f ca="1">IFERROR((1+'US Inflation'!$C49)*(1+('Black Market End of Year'!HW48-'Black Market End of Year'!HW47)/'Black Market End of Year'!HW47)-1,"Error")</f>
        <v>0.78109174921993585</v>
      </c>
      <c r="HX48" s="25" t="str">
        <f ca="1">IFERROR((1+'US Inflation'!$C49)*(1+('Black Market End of Year'!HX48-'Black Market End of Year'!HX47)/'Black Market End of Year'!HX47)-1,"Error")</f>
        <v>Error</v>
      </c>
      <c r="HY48" s="25">
        <f ca="1">IFERROR((1+'US Inflation'!$C49)*(1+('Black Market End of Year'!HY48-'Black Market End of Year'!HY47)/'Black Market End of Year'!HY47)-1,"Error")</f>
        <v>0.22388826606875933</v>
      </c>
      <c r="HZ48" s="25" t="str">
        <f ca="1">IFERROR((1+'US Inflation'!$C49)*(1+('Black Market End of Year'!HZ48-'Black Market End of Year'!HZ47)/'Black Market End of Year'!HZ47)-1,"Error")</f>
        <v>Error</v>
      </c>
      <c r="IA48" s="25">
        <f ca="1">IFERROR((1+'US Inflation'!$C49)*(1+('Black Market End of Year'!IA48-'Black Market End of Year'!IA47)/'Black Market End of Year'!IA47)-1,"Error")</f>
        <v>0.32239392894101426</v>
      </c>
      <c r="IB48" s="25">
        <f ca="1">IFERROR((1+'US Inflation'!$C49)*(1+('Black Market End of Year'!IB48-'Black Market End of Year'!IB47)/'Black Market End of Year'!IB47)-1,"Error")</f>
        <v>-0.22877073101288348</v>
      </c>
      <c r="IC48" s="25" t="str">
        <f ca="1">IFERROR((1+'US Inflation'!$C49)*(1+('Black Market End of Year'!IC48-'Black Market End of Year'!IC47)/'Black Market End of Year'!IC47)-1,"Error")</f>
        <v>Error</v>
      </c>
      <c r="ID48" s="25" t="str">
        <f ca="1">IFERROR((1+'US Inflation'!$C49)*(1+('Black Market End of Year'!ID48-'Black Market End of Year'!ID47)/'Black Market End of Year'!ID47)-1,"Error")</f>
        <v>Error</v>
      </c>
      <c r="IE48" s="25" t="str">
        <f ca="1">IFERROR((1+'US Inflation'!$C49)*(1+('Black Market End of Year'!IE48-'Black Market End of Year'!IE47)/'Black Market End of Year'!IE47)-1,"Error")</f>
        <v>Error</v>
      </c>
      <c r="IF48" s="25">
        <f ca="1">IFERROR((1+'US Inflation'!$C49)*(1+('Black Market End of Year'!IF48-'Black Market End of Year'!IF47)/'Black Market End of Year'!IF47)-1,"Error")</f>
        <v>1.4048330842052814</v>
      </c>
      <c r="IG48" s="25">
        <f ca="1">IFERROR((1+'US Inflation'!$C49)*(1+('Black Market End of Year'!IG48-'Black Market End of Year'!IG47)/'Black Market End of Year'!IG47)-1,"Error")</f>
        <v>1.208520179372198</v>
      </c>
      <c r="IH48" s="25">
        <f ca="1">IFERROR((1+'US Inflation'!$C49)*(1+('Black Market End of Year'!IH48-'Black Market End of Year'!IH47)/'Black Market End of Year'!IH47)-1,"Error")</f>
        <v>3.0642750373692129E-2</v>
      </c>
    </row>
    <row r="49" spans="1:242" x14ac:dyDescent="0.25">
      <c r="A49" t="str">
        <f t="shared" ca="1" si="4"/>
        <v>1993</v>
      </c>
      <c r="B49" s="25">
        <f ca="1">IFERROR((1+'US Inflation'!$C50)*(1+('Black Market End of Year'!B49-'Black Market End of Year'!B48)/'Black Market End of Year'!B48)-1,"Error")</f>
        <v>0.20050761421319807</v>
      </c>
      <c r="C49" s="25" t="str">
        <f ca="1">IFERROR((1+'US Inflation'!$C50)*(1+('Black Market End of Year'!C49-'Black Market End of Year'!C48)/'Black Market End of Year'!C48)-1,"Error")</f>
        <v>Error</v>
      </c>
      <c r="D49" s="25">
        <f ca="1">IFERROR((1+'US Inflation'!$C50)*(1+('Black Market End of Year'!D49-'Black Market End of Year'!D48)/'Black Market End of Year'!D48)-1,"Error")</f>
        <v>2.9006526468455363E-2</v>
      </c>
      <c r="E49" s="25">
        <f>IFERROR((1+'US Inflation'!$C50)*(1+('Black Market End of Year'!E49-'Black Market End of Year'!E48)/'Black Market End of Year'!E48)-1,"Error")</f>
        <v>2.9006526468455363E-2</v>
      </c>
      <c r="F49" s="25" t="str">
        <f ca="1">IFERROR((1+'US Inflation'!$C50)*(1+('Black Market End of Year'!F49-'Black Market End of Year'!F48)/'Black Market End of Year'!F48)-1,"Error")</f>
        <v>Error</v>
      </c>
      <c r="G49" s="25">
        <f ca="1">IFERROR((1+'US Inflation'!$C50)*(1+('Black Market End of Year'!G49-'Black Market End of Year'!G48)/'Black Market End of Year'!G48)-1,"Error")</f>
        <v>61.312061880589802</v>
      </c>
      <c r="H49" s="25">
        <f ca="1">IFERROR((1+'US Inflation'!$C50)*(1+('Black Market End of Year'!H49-'Black Market End of Year'!H48)/'Black Market End of Year'!H48)-1,"Error")</f>
        <v>-9.2335809340885477E-3</v>
      </c>
      <c r="I49" s="25">
        <f ca="1">IFERROR((1+'US Inflation'!$C50)*(1+('Black Market End of Year'!I49-'Black Market End of Year'!I48)/'Black Market End of Year'!I48)-1,"Error")</f>
        <v>-9.2335809340885477E-3</v>
      </c>
      <c r="J49" s="25">
        <f ca="1">IFERROR((1+'US Inflation'!$C50)*(1+('Black Market End of Year'!J49-'Black Market End of Year'!J48)/'Black Market End of Year'!J48)-1,"Error")</f>
        <v>2.9006526468455363E-2</v>
      </c>
      <c r="K49" s="25" t="str">
        <f ca="1">IFERROR((1+'US Inflation'!$C50)*(1+('Black Market End of Year'!K49-'Black Market End of Year'!K48)/'Black Market End of Year'!K48)-1,"Error")</f>
        <v>Error</v>
      </c>
      <c r="L49" s="25">
        <f ca="1">IFERROR((1+'US Inflation'!$C50)*(1+('Black Market End of Year'!L49-'Black Market End of Year'!L48)/'Black Market End of Year'!L48)-1,"Error")</f>
        <v>1.8818343038074614E-2</v>
      </c>
      <c r="M49" s="25">
        <f ca="1">IFERROR((1+'US Inflation'!$C50)*(1+('Black Market End of Year'!M49-'Black Market End of Year'!M48)/'Black Market End of Year'!M48)-1,"Error")</f>
        <v>4.2808402382339406E-2</v>
      </c>
      <c r="N49" s="25">
        <f ca="1">IFERROR((1+'US Inflation'!$C50)*(1+('Black Market End of Year'!N49-'Black Market End of Year'!N48)/'Black Market End of Year'!N48)-1,"Error")</f>
        <v>9.7486820699280718E-2</v>
      </c>
      <c r="O49" s="25" t="str">
        <f ca="1">IFERROR((1+'US Inflation'!$C50)*(1+('Black Market End of Year'!O49-'Black Market End of Year'!O48)/'Black Market End of Year'!O48)-1,"Error")</f>
        <v>Error</v>
      </c>
      <c r="P49" s="25">
        <f ca="1">IFERROR((1+'US Inflation'!$C50)*(1+('Black Market End of Year'!P49-'Black Market End of Year'!P48)/'Black Market End of Year'!P48)-1,"Error")</f>
        <v>2.9006526468455363E-2</v>
      </c>
      <c r="Q49" s="25">
        <f ca="1">IFERROR((1+'US Inflation'!$C50)*(1+('Black Market End of Year'!Q49-'Black Market End of Year'!Q48)/'Black Market End of Year'!Q48)-1,"Error")</f>
        <v>2.109109164946732E-2</v>
      </c>
      <c r="R49" s="25">
        <f ca="1">IFERROR((1+'US Inflation'!$C50)*(1+('Black Market End of Year'!R49-'Black Market End of Year'!R48)/'Black Market End of Year'!R48)-1,"Error")</f>
        <v>-0.28093519837144076</v>
      </c>
      <c r="S49" s="25">
        <f ca="1">IFERROR((1+'US Inflation'!$C50)*(1+('Black Market End of Year'!S49-'Black Market End of Year'!S48)/'Black Market End of Year'!S48)-1,"Error")</f>
        <v>-5.2230830884317458E-2</v>
      </c>
      <c r="T49" s="25">
        <f ca="1">IFERROR((1+'US Inflation'!$C50)*(1+('Black Market End of Year'!T49-'Black Market End of Year'!T48)/'Black Market End of Year'!T48)-1,"Error")</f>
        <v>9.9331943437273384</v>
      </c>
      <c r="U49" s="25">
        <f ca="1">IFERROR((1+'US Inflation'!$C50)*(1+('Black Market End of Year'!U49-'Black Market End of Year'!U48)/'Black Market End of Year'!U48)-1,"Error")</f>
        <v>0.11848535485701661</v>
      </c>
      <c r="V49" s="25">
        <f ca="1">IFERROR((1+'US Inflation'!$C50)*(1+('Black Market End of Year'!V49-'Black Market End of Year'!V48)/'Black Market End of Year'!V48)-1,"Error")</f>
        <v>0.37652188847753876</v>
      </c>
      <c r="W49" s="25">
        <f ca="1">IFERROR((1+'US Inflation'!$C50)*(1+('Black Market End of Year'!W49-'Black Market End of Year'!W48)/'Black Market End of Year'!W48)-1,"Error")</f>
        <v>9.9334310651551183E-2</v>
      </c>
      <c r="X49" s="25" t="str">
        <f ca="1">IFERROR((1+'US Inflation'!$C50)*(1+('Black Market End of Year'!X49-'Black Market End of Year'!X48)/'Black Market End of Year'!X48)-1,"Error")</f>
        <v>Error</v>
      </c>
      <c r="Y49" s="25">
        <f ca="1">IFERROR((1+'US Inflation'!$C50)*(1+('Black Market End of Year'!Y49-'Black Market End of Year'!Y48)/'Black Market End of Year'!Y48)-1,"Error")</f>
        <v>1.9274073508643852E-3</v>
      </c>
      <c r="Z49" s="25">
        <f ca="1">IFERROR((1+'US Inflation'!$C50)*(1+('Black Market End of Year'!Z49-'Black Market End of Year'!Z48)/'Black Market End of Year'!Z48)-1,"Error")</f>
        <v>0.12664948153480515</v>
      </c>
      <c r="AA49" s="25" t="str">
        <f ca="1">IFERROR((1+'US Inflation'!$C50)*(1+('Black Market End of Year'!AA49-'Black Market End of Year'!AA48)/'Black Market End of Year'!AA48)-1,"Error")</f>
        <v>Error</v>
      </c>
      <c r="AB49" s="25">
        <f ca="1">IFERROR((1+'US Inflation'!$C50)*(1+('Black Market End of Year'!AB49-'Black Market End of Year'!AB48)/'Black Market End of Year'!AB48)-1,"Error")</f>
        <v>0.16030409512763488</v>
      </c>
      <c r="AC49" s="25">
        <f ca="1">IFERROR((1+'US Inflation'!$C50)*(1+('Black Market End of Year'!AC49-'Black Market End of Year'!AC48)/'Black Market End of Year'!AC48)-1,"Error")</f>
        <v>24.170494216217236</v>
      </c>
      <c r="AD49" s="25" t="str">
        <f ca="1">IFERROR((1+'US Inflation'!$C50)*(1+('Black Market End of Year'!AD49-'Black Market End of Year'!AD48)/'Black Market End of Year'!AD48)-1,"Error")</f>
        <v>Error</v>
      </c>
      <c r="AE49" s="25" t="str">
        <f ca="1">IFERROR((1+'US Inflation'!$C50)*(1+('Black Market End of Year'!AE49-'Black Market End of Year'!AE48)/'Black Market End of Year'!AE48)-1,"Error")</f>
        <v>Error</v>
      </c>
      <c r="AF49" s="25" t="str">
        <f ca="1">IFERROR((1+'US Inflation'!$C50)*(1+('Black Market End of Year'!AF49-'Black Market End of Year'!AF48)/'Black Market End of Year'!AF48)-1,"Error")</f>
        <v>Error</v>
      </c>
      <c r="AG49" s="25">
        <f ca="1">IFERROR((1+'US Inflation'!$C50)*(1+('Black Market End of Year'!AG49-'Black Market End of Year'!AG48)/'Black Market End of Year'!AG48)-1,"Error")</f>
        <v>0.75209219371655922</v>
      </c>
      <c r="AH49" s="25">
        <f ca="1">IFERROR((1+'US Inflation'!$C50)*(1+('Black Market End of Year'!AH49-'Black Market End of Year'!AH48)/'Black Market End of Year'!AH48)-1,"Error")</f>
        <v>9.9334310651551183E-2</v>
      </c>
      <c r="AI49" s="25">
        <f ca="1">IFERROR((1+'US Inflation'!$C50)*(1+('Black Market End of Year'!AI49-'Black Market End of Year'!AI48)/'Black Market End of Year'!AI48)-1,"Error")</f>
        <v>2.9006526468455363E-2</v>
      </c>
      <c r="AJ49" s="25">
        <f ca="1">IFERROR((1+'US Inflation'!$C50)*(1+('Black Market End of Year'!AJ49-'Black Market End of Year'!AJ48)/'Black Market End of Year'!AJ48)-1,"Error")</f>
        <v>0.39383611312545308</v>
      </c>
      <c r="AK49" s="25">
        <f ca="1">IFERROR((1+'US Inflation'!$C50)*(1+('Black Market End of Year'!AK49-'Black Market End of Year'!AK48)/'Black Market End of Year'!AK48)-1,"Error")</f>
        <v>9.9334310651551183E-2</v>
      </c>
      <c r="AL49" s="25">
        <f ca="1">IFERROR((1+'US Inflation'!$C50)*(1+('Black Market End of Year'!AL49-'Black Market End of Year'!AL48)/'Black Market End of Year'!AL48)-1,"Error")</f>
        <v>6.0913705583756306E-2</v>
      </c>
      <c r="AM49" s="25">
        <f ca="1">IFERROR((1+'US Inflation'!$C50)*(1+('Black Market End of Year'!AM49-'Black Market End of Year'!AM48)/'Black Market End of Year'!AM48)-1,"Error")</f>
        <v>0.18335750543872353</v>
      </c>
      <c r="AN49" s="25" t="str">
        <f ca="1">IFERROR((1+'US Inflation'!$C50)*(1+('Black Market End of Year'!AN49-'Black Market End of Year'!AN48)/'Black Market End of Year'!AN48)-1,"Error")</f>
        <v>Error</v>
      </c>
      <c r="AO49" s="25">
        <f ca="1">IFERROR((1+'US Inflation'!$C50)*(1+('Black Market End of Year'!AO49-'Black Market End of Year'!AO48)/'Black Market End of Year'!AO48)-1,"Error")</f>
        <v>9.9334310651551183E-2</v>
      </c>
      <c r="AP49" s="25">
        <f ca="1">IFERROR((1+'US Inflation'!$C50)*(1+('Black Market End of Year'!AP49-'Black Market End of Year'!AP48)/'Black Market End of Year'!AP48)-1,"Error")</f>
        <v>9.9334310651551183E-2</v>
      </c>
      <c r="AQ49" s="25">
        <f ca="1">IFERROR((1+'US Inflation'!$C50)*(1+('Black Market End of Year'!AQ49-'Black Market End of Year'!AQ48)/'Black Market End of Year'!AQ48)-1,"Error")</f>
        <v>0.12627580011472705</v>
      </c>
      <c r="AR49" s="25">
        <f ca="1">IFERROR((1+'US Inflation'!$C50)*(1+('Black Market End of Year'!AR49-'Black Market End of Year'!AR48)/'Black Market End of Year'!AR48)-1,"Error")</f>
        <v>0.51712500697272268</v>
      </c>
      <c r="AS49" s="25" t="str">
        <f ca="1">IFERROR((1+'US Inflation'!$C50)*(1+('Black Market End of Year'!AS49-'Black Market End of Year'!AS48)/'Black Market End of Year'!AS48)-1,"Error")</f>
        <v>Error</v>
      </c>
      <c r="AT49" s="25" t="str">
        <f ca="1">IFERROR((1+'US Inflation'!$C50)*(1+('Black Market End of Year'!AT49-'Black Market End of Year'!AT48)/'Black Market End of Year'!AT48)-1,"Error")</f>
        <v>Error</v>
      </c>
      <c r="AU49" s="25">
        <f ca="1">IFERROR((1+'US Inflation'!$C50)*(1+('Black Market End of Year'!AU49-'Black Market End of Year'!AU48)/'Black Market End of Year'!AU48)-1,"Error")</f>
        <v>8.7472806381435841E-2</v>
      </c>
      <c r="AV49" s="25">
        <f ca="1">IFERROR((1+'US Inflation'!$C50)*(1+('Black Market End of Year'!AV49-'Black Market End of Year'!AV48)/'Black Market End of Year'!AV48)-1,"Error")</f>
        <v>9.0819639365853799E-2</v>
      </c>
      <c r="AW49" s="25">
        <f ca="1">IFERROR((1+'US Inflation'!$C50)*(1+('Black Market End of Year'!AW49-'Black Market End of Year'!AW48)/'Black Market End of Year'!AW48)-1,"Error")</f>
        <v>9.9334310651551183E-2</v>
      </c>
      <c r="AX49" s="25">
        <f ca="1">IFERROR((1+'US Inflation'!$C50)*(1+('Black Market End of Year'!AX49-'Black Market End of Year'!AX48)/'Black Market End of Year'!AX48)-1,"Error")</f>
        <v>57.653372008701965</v>
      </c>
      <c r="AY49" s="25">
        <f ca="1">IFERROR((1+'US Inflation'!$C50)*(1+('Black Market End of Year'!AY49-'Black Market End of Year'!AY48)/'Black Market End of Year'!AY48)-1,"Error")</f>
        <v>-5.9510163980444064E-2</v>
      </c>
      <c r="AZ49" s="25">
        <f ca="1">IFERROR((1+'US Inflation'!$C50)*(1+('Black Market End of Year'!AZ49-'Black Market End of Year'!AZ48)/'Black Market End of Year'!AZ48)-1,"Error")</f>
        <v>0.12974842416466781</v>
      </c>
      <c r="BA49" s="25">
        <f ca="1">IFERROR((1+'US Inflation'!$C50)*(1+('Black Market End of Year'!BA49-'Black Market End of Year'!BA48)/'Black Market End of Year'!BA48)-1,"Error")</f>
        <v>9.9334310651551183E-2</v>
      </c>
      <c r="BB49" s="25">
        <f ca="1">IFERROR((1+'US Inflation'!$C50)*(1+('Black Market End of Year'!BB49-'Black Market End of Year'!BB48)/'Black Market End of Year'!BB48)-1,"Error")</f>
        <v>9.6018854242204483</v>
      </c>
      <c r="BC49" s="25">
        <f ca="1">IFERROR((1+'US Inflation'!$C50)*(1+('Black Market End of Year'!BC49-'Black Market End of Year'!BC48)/'Black Market End of Year'!BC48)-1,"Error")</f>
        <v>-6.017403915881081E-2</v>
      </c>
      <c r="BD49" s="25">
        <f ca="1">IFERROR((1+'US Inflation'!$C50)*(1+('Black Market End of Year'!BD49-'Black Market End of Year'!BD48)/'Black Market End of Year'!BD48)-1,"Error")</f>
        <v>0.11024388382122785</v>
      </c>
      <c r="BE49" s="25" t="str">
        <f ca="1">IFERROR((1+'US Inflation'!$C50)*(1+('Black Market End of Year'!BE49-'Black Market End of Year'!BE48)/'Black Market End of Year'!BE48)-1,"Error")</f>
        <v>Error</v>
      </c>
      <c r="BF49" s="25">
        <f ca="1">IFERROR((1+'US Inflation'!$C50)*(1+('Black Market End of Year'!BF49-'Black Market End of Year'!BF48)/'Black Market End of Year'!BF48)-1,"Error")</f>
        <v>2.9006526468455363E-2</v>
      </c>
      <c r="BG49" s="25">
        <f ca="1">IFERROR((1+'US Inflation'!$C50)*(1+('Black Market End of Year'!BG49-'Black Market End of Year'!BG48)/'Black Market End of Year'!BG48)-1,"Error")</f>
        <v>0.11067371110880897</v>
      </c>
      <c r="BH49" s="25">
        <f ca="1">IFERROR((1+'US Inflation'!$C50)*(1+('Black Market End of Year'!BH49-'Black Market End of Year'!BH48)/'Black Market End of Year'!BH48)-1,"Error")</f>
        <v>3.8806588625297733E-2</v>
      </c>
      <c r="BI49" s="25">
        <f ca="1">IFERROR((1+'US Inflation'!$C50)*(1+('Black Market End of Year'!BI49-'Black Market End of Year'!BI48)/'Black Market End of Year'!BI48)-1,"Error")</f>
        <v>-9.2335809340885477E-3</v>
      </c>
      <c r="BJ49" s="25">
        <f ca="1">IFERROR((1+'US Inflation'!$C50)*(1+('Black Market End of Year'!BJ49-'Black Market End of Year'!BJ48)/'Black Market End of Year'!BJ48)-1,"Error")</f>
        <v>2.109109164946732E-2</v>
      </c>
      <c r="BK49" s="25">
        <f ca="1">IFERROR((1+'US Inflation'!$C50)*(1+('Black Market End of Year'!BK49-'Black Market End of Year'!BK48)/'Black Market End of Year'!BK48)-1,"Error")</f>
        <v>9.0161953106115522E-2</v>
      </c>
      <c r="BL49" s="25">
        <f ca="1">IFERROR((1+'US Inflation'!$C50)*(1+('Black Market End of Year'!BL49-'Black Market End of Year'!BL48)/'Black Market End of Year'!BL48)-1,"Error")</f>
        <v>5.7198486097728152E-2</v>
      </c>
      <c r="BM49" s="25">
        <f ca="1">IFERROR((1+'US Inflation'!$C50)*(1+('Black Market End of Year'!BM49-'Black Market End of Year'!BM48)/'Black Market End of Year'!BM48)-1,"Error")</f>
        <v>1.4093388403695117E-2</v>
      </c>
      <c r="BN49" s="25">
        <f ca="1">IFERROR((1+'US Inflation'!$C50)*(1+('Black Market End of Year'!BN49-'Black Market End of Year'!BN48)/'Black Market End of Year'!BN48)-1,"Error")</f>
        <v>9.9334310651551183E-2</v>
      </c>
      <c r="BO49" s="25" t="str">
        <f ca="1">IFERROR((1+'US Inflation'!$C50)*(1+('Black Market End of Year'!BO49-'Black Market End of Year'!BO48)/'Black Market End of Year'!BO48)-1,"Error")</f>
        <v>Error</v>
      </c>
      <c r="BP49" s="25">
        <f ca="1">IFERROR((1+'US Inflation'!$C50)*(1+('Black Market End of Year'!BP49-'Black Market End of Year'!BP48)/'Black Market End of Year'!BP48)-1,"Error")</f>
        <v>-2.8160502779792207E-2</v>
      </c>
      <c r="BQ49" s="25">
        <f ca="1">IFERROR((1+'US Inflation'!$C50)*(1+('Black Market End of Year'!BQ49-'Black Market End of Year'!BQ48)/'Black Market End of Year'!BQ48)-1,"Error")</f>
        <v>-5.9194032943126418E-2</v>
      </c>
      <c r="BR49" s="25" t="str">
        <f ca="1">IFERROR((1+'US Inflation'!$C50)*(1+('Black Market End of Year'!BR49-'Black Market End of Year'!BR48)/'Black Market End of Year'!BR48)-1,"Error")</f>
        <v>Error</v>
      </c>
      <c r="BS49" s="25" t="str">
        <f ca="1">IFERROR((1+'US Inflation'!$C50)*(1+('Black Market End of Year'!BS49-'Black Market End of Year'!BS48)/'Black Market End of Year'!BS48)-1,"Error")</f>
        <v>Error</v>
      </c>
      <c r="BT49" s="25" t="str">
        <f ca="1">IFERROR((1+'US Inflation'!$C50)*(1+('Black Market End of Year'!BT49-'Black Market End of Year'!BT48)/'Black Market End of Year'!BT48)-1,"Error")</f>
        <v>Error</v>
      </c>
      <c r="BU49" s="25">
        <f ca="1">IFERROR((1+'US Inflation'!$C50)*(1+('Black Market End of Year'!BU49-'Black Market End of Year'!BU48)/'Black Market End of Year'!BU48)-1,"Error")</f>
        <v>1.1348068135923484E-2</v>
      </c>
      <c r="BV49" s="25">
        <f ca="1">IFERROR((1+'US Inflation'!$C50)*(1+('Black Market End of Year'!BV49-'Black Market End of Year'!BV48)/'Black Market End of Year'!BV48)-1,"Error")</f>
        <v>0.13835067349356645</v>
      </c>
      <c r="BW49" s="25">
        <f ca="1">IFERROR((1+'US Inflation'!$C50)*(1+('Black Market End of Year'!BW49-'Black Market End of Year'!BW48)/'Black Market End of Year'!BW48)-1,"Error")</f>
        <v>0.10357221679225659</v>
      </c>
      <c r="BX49" s="25" t="str">
        <f ca="1">IFERROR((1+'US Inflation'!$C50)*(1+('Black Market End of Year'!BX49-'Black Market End of Year'!BX48)/'Black Market End of Year'!BX48)-1,"Error")</f>
        <v>Error</v>
      </c>
      <c r="BY49" s="25" t="str">
        <f ca="1">IFERROR((1+'US Inflation'!$C50)*(1+('Black Market End of Year'!BY49-'Black Market End of Year'!BY48)/'Black Market End of Year'!BY48)-1,"Error")</f>
        <v>Error</v>
      </c>
      <c r="BZ49" s="25">
        <f ca="1">IFERROR((1+'US Inflation'!$C50)*(1+('Black Market End of Year'!BZ49-'Black Market End of Year'!BZ48)/'Black Market End of Year'!BZ48)-1,"Error")</f>
        <v>9.9334310651551183E-2</v>
      </c>
      <c r="CA49" s="25">
        <f ca="1">IFERROR((1+'US Inflation'!$C50)*(1+('Black Market End of Year'!CA49-'Black Market End of Year'!CA48)/'Black Market End of Year'!CA48)-1,"Error")</f>
        <v>4.8062202884537664E-2</v>
      </c>
      <c r="CB49" s="25" t="str">
        <f ca="1">IFERROR((1+'US Inflation'!$C50)*(1+('Black Market End of Year'!CB49-'Black Market End of Year'!CB48)/'Black Market End of Year'!CB48)-1,"Error")</f>
        <v>Error</v>
      </c>
      <c r="CC49" s="25">
        <f ca="1">IFERROR((1+'US Inflation'!$C50)*(1+('Black Market End of Year'!CC49-'Black Market End of Year'!CC48)/'Black Market End of Year'!CC48)-1,"Error")</f>
        <v>0.10522923213278523</v>
      </c>
      <c r="CD49" s="25">
        <f ca="1">IFERROR((1+'US Inflation'!$C50)*(1+('Black Market End of Year'!CD49-'Black Market End of Year'!CD48)/'Black Market End of Year'!CD48)-1,"Error")</f>
        <v>0.49915606011352542</v>
      </c>
      <c r="CE49" s="25" t="str">
        <f ca="1">IFERROR((1+'US Inflation'!$C50)*(1+('Black Market End of Year'!CE49-'Black Market End of Year'!CE48)/'Black Market End of Year'!CE48)-1,"Error")</f>
        <v>Error</v>
      </c>
      <c r="CF49" s="25">
        <f ca="1">IFERROR((1+'US Inflation'!$C50)*(1+('Black Market End of Year'!CF49-'Black Market End of Year'!CF48)/'Black Market End of Year'!CF48)-1,"Error")</f>
        <v>0.18549138994061698</v>
      </c>
      <c r="CG49" s="25" t="str">
        <f ca="1">IFERROR((1+'US Inflation'!$C50)*(1+('Black Market End of Year'!CG49-'Black Market End of Year'!CG48)/'Black Market End of Year'!CG48)-1,"Error")</f>
        <v>Error</v>
      </c>
      <c r="CH49" s="25">
        <f ca="1">IFERROR((1+'US Inflation'!$C50)*(1+('Black Market End of Year'!CH49-'Black Market End of Year'!CH48)/'Black Market End of Year'!CH48)-1,"Error")</f>
        <v>-9.2335809340885477E-3</v>
      </c>
      <c r="CI49" s="25" t="str">
        <f ca="1">IFERROR((1+'US Inflation'!$C50)*(1+('Black Market End of Year'!CI49-'Black Market End of Year'!CI48)/'Black Market End of Year'!CI48)-1,"Error")</f>
        <v>Error</v>
      </c>
      <c r="CJ49" s="25" t="str">
        <f ca="1">IFERROR((1+'US Inflation'!$C50)*(1+('Black Market End of Year'!CJ49-'Black Market End of Year'!CJ48)/'Black Market End of Year'!CJ48)-1,"Error")</f>
        <v>Error</v>
      </c>
      <c r="CK49" s="25">
        <f ca="1">IFERROR((1+'US Inflation'!$C50)*(1+('Black Market End of Year'!CK49-'Black Market End of Year'!CK48)/'Black Market End of Year'!CK48)-1,"Error")</f>
        <v>0.16932559825960825</v>
      </c>
      <c r="CL49" s="25" t="str">
        <f ca="1">IFERROR((1+'US Inflation'!$C50)*(1+('Black Market End of Year'!CL49-'Black Market End of Year'!CL48)/'Black Market End of Year'!CL48)-1,"Error")</f>
        <v>Error</v>
      </c>
      <c r="CM49" s="25">
        <f ca="1">IFERROR((1+'US Inflation'!$C50)*(1+('Black Market End of Year'!CM49-'Black Market End of Year'!CM48)/'Black Market End of Year'!CM48)-1,"Error")</f>
        <v>0.21422770123277735</v>
      </c>
      <c r="CN49" s="25">
        <f ca="1">IFERROR((1+'US Inflation'!$C50)*(1+('Black Market End of Year'!CN49-'Black Market End of Year'!CN48)/'Black Market End of Year'!CN48)-1,"Error")</f>
        <v>0.23480783176214648</v>
      </c>
      <c r="CO49" s="25">
        <f ca="1">IFERROR((1+'US Inflation'!$C50)*(1+('Black Market End of Year'!CO49-'Black Market End of Year'!CO48)/'Black Market End of Year'!CO48)-1,"Error")</f>
        <v>-0.11457577955039888</v>
      </c>
      <c r="CP49" s="25">
        <f ca="1">IFERROR((1+'US Inflation'!$C50)*(1+('Black Market End of Year'!CP49-'Black Market End of Year'!CP48)/'Black Market End of Year'!CP48)-1,"Error")</f>
        <v>0.59627935516260377</v>
      </c>
      <c r="CQ49" s="25">
        <f ca="1">IFERROR((1+'US Inflation'!$C50)*(1+('Black Market End of Year'!CQ49-'Black Market End of Year'!CQ48)/'Black Market End of Year'!CQ48)-1,"Error")</f>
        <v>0.28204091822299371</v>
      </c>
      <c r="CR49" s="25">
        <f ca="1">IFERROR((1+'US Inflation'!$C50)*(1+('Black Market End of Year'!CR49-'Black Market End of Year'!CR48)/'Black Market End of Year'!CR48)-1,"Error")</f>
        <v>2.3716004481471042E-2</v>
      </c>
      <c r="CS49" s="25">
        <f ca="1">IFERROR((1+'US Inflation'!$C50)*(1+('Black Market End of Year'!CS49-'Black Market End of Year'!CS48)/'Black Market End of Year'!CS48)-1,"Error")</f>
        <v>0.28054145516074458</v>
      </c>
      <c r="CT49" s="25">
        <f ca="1">IFERROR((1+'US Inflation'!$C50)*(1+('Black Market End of Year'!CT49-'Black Market End of Year'!CT48)/'Black Market End of Year'!CT48)-1,"Error")</f>
        <v>0.20440536620739658</v>
      </c>
      <c r="CU49" s="25">
        <f ca="1">IFERROR((1+'US Inflation'!$C50)*(1+('Black Market End of Year'!CU49-'Black Market End of Year'!CU48)/'Black Market End of Year'!CU48)-1,"Error")</f>
        <v>1.9274073508643852E-3</v>
      </c>
      <c r="CV49" s="25">
        <f ca="1">IFERROR((1+'US Inflation'!$C50)*(1+('Black Market End of Year'!CV49-'Black Market End of Year'!CV48)/'Black Market End of Year'!CV48)-1,"Error")</f>
        <v>-7.603788977519943E-2</v>
      </c>
      <c r="CW49" s="25">
        <f ca="1">IFERROR((1+'US Inflation'!$C50)*(1+('Black Market End of Year'!CW49-'Black Market End of Year'!CW48)/'Black Market End of Year'!CW48)-1,"Error")</f>
        <v>0.16375738112503879</v>
      </c>
      <c r="CX49" s="25">
        <f ca="1">IFERROR((1+'US Inflation'!$C50)*(1+('Black Market End of Year'!CX49-'Black Market End of Year'!CX48)/'Black Market End of Year'!CX48)-1,"Error")</f>
        <v>13.622724323499099</v>
      </c>
      <c r="CY49" s="25">
        <f ca="1">IFERROR((1+'US Inflation'!$C50)*(1+('Black Market End of Year'!CY49-'Black Market End of Year'!CY48)/'Black Market End of Year'!CY48)-1,"Error")</f>
        <v>0.1907075520563557</v>
      </c>
      <c r="CZ49" s="25" t="str">
        <f ca="1">IFERROR((1+'US Inflation'!$C50)*(1+('Black Market End of Year'!CZ49-'Black Market End of Year'!CZ48)/'Black Market End of Year'!CZ48)-1,"Error")</f>
        <v>Error</v>
      </c>
      <c r="DA49" s="25">
        <f ca="1">IFERROR((1+'US Inflation'!$C50)*(1+('Black Market End of Year'!DA49-'Black Market End of Year'!DA48)/'Black Market End of Year'!DA48)-1,"Error")</f>
        <v>0.11073267658508357</v>
      </c>
      <c r="DB49" s="25">
        <f ca="1">IFERROR((1+'US Inflation'!$C50)*(1+('Black Market End of Year'!DB49-'Black Market End of Year'!DB48)/'Black Market End of Year'!DB48)-1,"Error")</f>
        <v>0.19378662563941762</v>
      </c>
      <c r="DC49" s="25">
        <f ca="1">IFERROR((1+'US Inflation'!$C50)*(1+('Black Market End of Year'!DC49-'Black Market End of Year'!DC48)/'Black Market End of Year'!DC48)-1,"Error")</f>
        <v>0.37200870195794034</v>
      </c>
      <c r="DD49" s="25">
        <f ca="1">IFERROR((1+'US Inflation'!$C50)*(1+('Black Market End of Year'!DD49-'Black Market End of Year'!DD48)/'Black Market End of Year'!DD48)-1,"Error")</f>
        <v>-7.9850451381501042E-2</v>
      </c>
      <c r="DE49" s="25" t="str">
        <f ca="1">IFERROR((1+'US Inflation'!$C50)*(1+('Black Market End of Year'!DE49-'Black Market End of Year'!DE48)/'Black Market End of Year'!DE48)-1,"Error")</f>
        <v>Error</v>
      </c>
      <c r="DF49" s="25">
        <f ca="1">IFERROR((1+'US Inflation'!$C50)*(1+('Black Market End of Year'!DF49-'Black Market End of Year'!DF48)/'Black Market End of Year'!DF48)-1,"Error")</f>
        <v>-7.2260977029691142E-3</v>
      </c>
      <c r="DG49" s="25" t="str">
        <f ca="1">IFERROR((1+'US Inflation'!$C50)*(1+('Black Market End of Year'!DG49-'Black Market End of Year'!DG48)/'Black Market End of Year'!DG48)-1,"Error")</f>
        <v>Error</v>
      </c>
      <c r="DH49" s="25">
        <f ca="1">IFERROR((1+'US Inflation'!$C50)*(1+('Black Market End of Year'!DH49-'Black Market End of Year'!DH48)/'Black Market End of Year'!DH48)-1,"Error")</f>
        <v>0.23480783176214648</v>
      </c>
      <c r="DI49" s="25" t="str">
        <f ca="1">IFERROR((1+'US Inflation'!$C50)*(1+('Black Market End of Year'!DI49-'Black Market End of Year'!DI48)/'Black Market End of Year'!DI48)-1,"Error")</f>
        <v>Error</v>
      </c>
      <c r="DJ49" s="25">
        <f ca="1">IFERROR((1+'US Inflation'!$C50)*(1+('Black Market End of Year'!DJ49-'Black Market End of Year'!DJ48)/'Black Market End of Year'!DJ48)-1,"Error")</f>
        <v>0.37200870195794034</v>
      </c>
      <c r="DK49" s="25">
        <f ca="1">IFERROR((1+'US Inflation'!$C50)*(1+('Black Market End of Year'!DK49-'Black Market End of Year'!DK48)/'Black Market End of Year'!DK48)-1,"Error")</f>
        <v>4.1555386547339035E-2</v>
      </c>
      <c r="DL49" s="25" t="str">
        <f ca="1">IFERROR((1+'US Inflation'!$C50)*(1+('Black Market End of Year'!DL49-'Black Market End of Year'!DL48)/'Black Market End of Year'!DL48)-1,"Error")</f>
        <v>Error</v>
      </c>
      <c r="DM49" s="25">
        <f ca="1">IFERROR((1+'US Inflation'!$C50)*(1+('Black Market End of Year'!DM49-'Black Market End of Year'!DM48)/'Black Market End of Year'!DM48)-1,"Error")</f>
        <v>1.32724817212313E-2</v>
      </c>
      <c r="DN49" s="25" t="str">
        <f ca="1">IFERROR((1+'US Inflation'!$C50)*(1+('Black Market End of Year'!DN49-'Black Market End of Year'!DN48)/'Black Market End of Year'!DN48)-1,"Error")</f>
        <v>Error</v>
      </c>
      <c r="DO49" s="25">
        <f ca="1">IFERROR((1+'US Inflation'!$C50)*(1+('Black Market End of Year'!DO49-'Black Market End of Year'!DO48)/'Black Market End of Year'!DO48)-1,"Error")</f>
        <v>1.140509904202136E-2</v>
      </c>
      <c r="DP49" s="25">
        <f ca="1">IFERROR((1+'US Inflation'!$C50)*(1+('Black Market End of Year'!DP49-'Black Market End of Year'!DP48)/'Black Market End of Year'!DP48)-1,"Error")</f>
        <v>-0.270875375530923</v>
      </c>
      <c r="DQ49" s="25">
        <f ca="1">IFERROR((1+'US Inflation'!$C50)*(1+('Black Market End of Year'!DQ49-'Black Market End of Year'!DQ48)/'Black Market End of Year'!DQ48)-1,"Error")</f>
        <v>-0.10476432197244379</v>
      </c>
      <c r="DR49" s="25">
        <f ca="1">IFERROR((1+'US Inflation'!$C50)*(1+('Black Market End of Year'!DR49-'Black Market End of Year'!DR48)/'Black Market End of Year'!DR48)-1,"Error")</f>
        <v>0.14732435006935796</v>
      </c>
      <c r="DS49" s="25">
        <f ca="1">IFERROR((1+'US Inflation'!$C50)*(1+('Black Market End of Year'!DS49-'Black Market End of Year'!DS48)/'Black Market End of Year'!DS48)-1,"Error")</f>
        <v>-6.4539521392313337E-2</v>
      </c>
      <c r="DT49" s="25">
        <f ca="1">IFERROR((1+'US Inflation'!$C50)*(1+('Black Market End of Year'!DT49-'Black Market End of Year'!DT48)/'Black Market End of Year'!DT48)-1,"Error")</f>
        <v>0.21059591349230034</v>
      </c>
      <c r="DU49" s="25" t="str">
        <f ca="1">IFERROR((1+'US Inflation'!$C50)*(1+('Black Market End of Year'!DU49-'Black Market End of Year'!DU48)/'Black Market End of Year'!DU48)-1,"Error")</f>
        <v>Error</v>
      </c>
      <c r="DV49" s="25">
        <f ca="1">IFERROR((1+'US Inflation'!$C50)*(1+('Black Market End of Year'!DV49-'Black Market End of Year'!DV48)/'Black Market End of Year'!DV48)-1,"Error")</f>
        <v>0.18276612237753498</v>
      </c>
      <c r="DW49" s="25">
        <f ca="1">IFERROR((1+'US Inflation'!$C50)*(1+('Black Market End of Year'!DW49-'Black Market End of Year'!DW48)/'Black Market End of Year'!DW48)-1,"Error")</f>
        <v>0.11848535485701661</v>
      </c>
      <c r="DX49" s="25">
        <f ca="1">IFERROR((1+'US Inflation'!$C50)*(1+('Black Market End of Year'!DX49-'Black Market End of Year'!DX48)/'Black Market End of Year'!DX48)-1,"Error")</f>
        <v>0.11077354874284362</v>
      </c>
      <c r="DY49" s="25">
        <f ca="1">IFERROR((1+'US Inflation'!$C50)*(1+('Black Market End of Year'!DY49-'Black Market End of Year'!DY48)/'Black Market End of Year'!DY48)-1,"Error")</f>
        <v>4.7167029248247516</v>
      </c>
      <c r="DZ49" s="25">
        <f ca="1">IFERROR((1+'US Inflation'!$C50)*(1+('Black Market End of Year'!DZ49-'Black Market End of Year'!DZ48)/'Black Market End of Year'!DZ48)-1,"Error")</f>
        <v>5.6200145032632154E-3</v>
      </c>
      <c r="EA49" s="25">
        <f ca="1">IFERROR((1+'US Inflation'!$C50)*(1+('Black Market End of Year'!EA49-'Black Market End of Year'!EA48)/'Black Market End of Year'!EA48)-1,"Error")</f>
        <v>3.5095322483061686E-2</v>
      </c>
      <c r="EB49" s="25">
        <f ca="1">IFERROR((1+'US Inflation'!$C50)*(1+('Black Market End of Year'!EB49-'Black Market End of Year'!EB48)/'Black Market End of Year'!EB48)-1,"Error")</f>
        <v>1.3296503163593432E-2</v>
      </c>
      <c r="EC49" s="25">
        <f ca="1">IFERROR((1+'US Inflation'!$C50)*(1+('Black Market End of Year'!EC49-'Black Market End of Year'!EC48)/'Black Market End of Year'!EC48)-1,"Error")</f>
        <v>4.4441624365482157E-2</v>
      </c>
      <c r="ED49" s="25">
        <f ca="1">IFERROR((1+'US Inflation'!$C50)*(1+('Black Market End of Year'!ED49-'Black Market End of Year'!ED48)/'Black Market End of Year'!ED48)-1,"Error")</f>
        <v>9.9334310651551183E-2</v>
      </c>
      <c r="EE49" s="25">
        <f ca="1">IFERROR((1+'US Inflation'!$C50)*(1+('Black Market End of Year'!EE49-'Black Market End of Year'!EE48)/'Black Market End of Year'!EE48)-1,"Error")</f>
        <v>9.0746918056562764E-2</v>
      </c>
      <c r="EF49" s="25" t="str">
        <f ca="1">IFERROR((1+'US Inflation'!$C50)*(1+('Black Market End of Year'!EF49-'Black Market End of Year'!EF48)/'Black Market End of Year'!EF48)-1,"Error")</f>
        <v>Error</v>
      </c>
      <c r="EG49" s="25" t="str">
        <f ca="1">IFERROR((1+'US Inflation'!$C50)*(1+('Black Market End of Year'!EG49-'Black Market End of Year'!EG48)/'Black Market End of Year'!EG48)-1,"Error")</f>
        <v>Error</v>
      </c>
      <c r="EH49" s="25">
        <f ca="1">IFERROR((1+'US Inflation'!$C50)*(1+('Black Market End of Year'!EH49-'Black Market End of Year'!EH48)/'Black Market End of Year'!EH48)-1,"Error")</f>
        <v>-0.14249456127628712</v>
      </c>
      <c r="EI49" s="25">
        <f ca="1">IFERROR((1+'US Inflation'!$C50)*(1+('Black Market End of Year'!EI49-'Black Market End of Year'!EI48)/'Black Market End of Year'!EI48)-1,"Error")</f>
        <v>8.1034946346073999E-2</v>
      </c>
      <c r="EJ49" s="25" t="str">
        <f ca="1">IFERROR((1+'US Inflation'!$C50)*(1+('Black Market End of Year'!EJ49-'Black Market End of Year'!EJ48)/'Black Market End of Year'!EJ48)-1,"Error")</f>
        <v>Error</v>
      </c>
      <c r="EK49" s="25">
        <f ca="1">IFERROR((1+'US Inflation'!$C50)*(1+('Black Market End of Year'!EK49-'Black Market End of Year'!EK48)/'Black Market End of Year'!EK48)-1,"Error")</f>
        <v>1.9298917728186815E-2</v>
      </c>
      <c r="EL49" s="25" t="str">
        <f ca="1">IFERROR((1+'US Inflation'!$C50)*(1+('Black Market End of Year'!EL49-'Black Market End of Year'!EL48)/'Black Market End of Year'!EL48)-1,"Error")</f>
        <v>Error</v>
      </c>
      <c r="EM49" s="25" t="str">
        <f ca="1">IFERROR((1+'US Inflation'!$C50)*(1+('Black Market End of Year'!EM49-'Black Market End of Year'!EM48)/'Black Market End of Year'!EM48)-1,"Error")</f>
        <v>Error</v>
      </c>
      <c r="EN49" s="25" t="str">
        <f ca="1">IFERROR((1+'US Inflation'!$C50)*(1+('Black Market End of Year'!EN49-'Black Market End of Year'!EN48)/'Black Market End of Year'!EN48)-1,"Error")</f>
        <v>Error</v>
      </c>
      <c r="EO49" s="25" t="str">
        <f ca="1">IFERROR((1+'US Inflation'!$C50)*(1+('Black Market End of Year'!EO49-'Black Market End of Year'!EO48)/'Black Market End of Year'!EO48)-1,"Error")</f>
        <v>Error</v>
      </c>
      <c r="EP49" s="25" t="str">
        <f ca="1">IFERROR((1+'US Inflation'!$C50)*(1+('Black Market End of Year'!EP49-'Black Market End of Year'!EP48)/'Black Market End of Year'!EP48)-1,"Error")</f>
        <v>Error</v>
      </c>
      <c r="EQ49" s="25">
        <f ca="1">IFERROR((1+'US Inflation'!$C50)*(1+('Black Market End of Year'!EQ49-'Black Market End of Year'!EQ48)/'Black Market End of Year'!EQ48)-1,"Error")</f>
        <v>-9.2335809340885477E-3</v>
      </c>
      <c r="ER49" s="25">
        <f ca="1">IFERROR((1+'US Inflation'!$C50)*(1+('Black Market End of Year'!ER49-'Black Market End of Year'!ER48)/'Black Market End of Year'!ER48)-1,"Error")</f>
        <v>9.4591557825785433E-2</v>
      </c>
      <c r="ES49" s="25">
        <f ca="1">IFERROR((1+'US Inflation'!$C50)*(1+('Black Market End of Year'!ES49-'Black Market End of Year'!ES48)/'Black Market End of Year'!ES48)-1,"Error")</f>
        <v>1.0580130529369107</v>
      </c>
      <c r="ET49" s="25">
        <f ca="1">IFERROR((1+'US Inflation'!$C50)*(1+('Black Market End of Year'!ET49-'Black Market End of Year'!ET48)/'Black Market End of Year'!ET48)-1,"Error")</f>
        <v>0.23480783176214648</v>
      </c>
      <c r="EU49" s="25" t="str">
        <f ca="1">IFERROR((1+'US Inflation'!$C50)*(1+('Black Market End of Year'!EU49-'Black Market End of Year'!EU48)/'Black Market End of Year'!EU48)-1,"Error")</f>
        <v>Error</v>
      </c>
      <c r="EV49" s="25" t="str">
        <f ca="1">IFERROR((1+'US Inflation'!$C50)*(1+('Black Market End of Year'!EV49-'Black Market End of Year'!EV48)/'Black Market End of Year'!EV48)-1,"Error")</f>
        <v>Error</v>
      </c>
      <c r="EW49" s="25">
        <f ca="1">IFERROR((1+'US Inflation'!$C50)*(1+('Black Market End of Year'!EW49-'Black Market End of Year'!EW48)/'Black Market End of Year'!EW48)-1,"Error")</f>
        <v>1.3175656830479276E-2</v>
      </c>
      <c r="EX49" s="25">
        <f ca="1">IFERROR((1+'US Inflation'!$C50)*(1+('Black Market End of Year'!EX49-'Black Market End of Year'!EX48)/'Black Market End of Year'!EX48)-1,"Error")</f>
        <v>0.10250699264477348</v>
      </c>
      <c r="EY49" s="25">
        <f ca="1">IFERROR((1+'US Inflation'!$C50)*(1+('Black Market End of Year'!EY49-'Black Market End of Year'!EY48)/'Black Market End of Year'!EY48)-1,"Error")</f>
        <v>2.3887091013388595E-2</v>
      </c>
      <c r="EZ49" s="25" t="str">
        <f ca="1">IFERROR((1+'US Inflation'!$C50)*(1+('Black Market End of Year'!EZ49-'Black Market End of Year'!EZ48)/'Black Market End of Year'!EZ48)-1,"Error")</f>
        <v>Error</v>
      </c>
      <c r="FA49" s="25">
        <f ca="1">IFERROR((1+'US Inflation'!$C50)*(1+('Black Market End of Year'!FA49-'Black Market End of Year'!FA48)/'Black Market End of Year'!FA48)-1,"Error")</f>
        <v>-5.9510163980444064E-2</v>
      </c>
      <c r="FB49" s="25">
        <f ca="1">IFERROR((1+'US Inflation'!$C50)*(1+('Black Market End of Year'!FB49-'Black Market End of Year'!FB48)/'Black Market End of Year'!FB48)-1,"Error")</f>
        <v>0.17484997116477174</v>
      </c>
      <c r="FC49" s="25">
        <f ca="1">IFERROR((1+'US Inflation'!$C50)*(1+('Black Market End of Year'!FC49-'Black Market End of Year'!FC48)/'Black Market End of Year'!FC48)-1,"Error")</f>
        <v>9.9334310651551183E-2</v>
      </c>
      <c r="FD49" s="25">
        <f ca="1">IFERROR((1+'US Inflation'!$C50)*(1+('Black Market End of Year'!FD49-'Black Market End of Year'!FD48)/'Black Market End of Year'!FD48)-1,"Error")</f>
        <v>0.83751165440795594</v>
      </c>
      <c r="FE49" s="25" t="str">
        <f ca="1">IFERROR((1+'US Inflation'!$C50)*(1+('Black Market End of Year'!FE49-'Black Market End of Year'!FE48)/'Black Market End of Year'!FE48)-1,"Error")</f>
        <v>Error</v>
      </c>
      <c r="FF49" s="25" t="str">
        <f ca="1">IFERROR((1+'US Inflation'!$C50)*(1+('Black Market End of Year'!FF49-'Black Market End of Year'!FF48)/'Black Market End of Year'!FF48)-1,"Error")</f>
        <v>Error</v>
      </c>
      <c r="FG49" s="25" t="str">
        <f ca="1">IFERROR((1+'US Inflation'!$C50)*(1+('Black Market End of Year'!FG49-'Black Market End of Year'!FG48)/'Black Market End of Year'!FG48)-1,"Error")</f>
        <v>Error</v>
      </c>
      <c r="FH49" s="25">
        <f ca="1">IFERROR((1+'US Inflation'!$C50)*(1+('Black Market End of Year'!FH49-'Black Market End of Year'!FH48)/'Black Market End of Year'!FH48)-1,"Error")</f>
        <v>0.11339986748817044</v>
      </c>
      <c r="FI49" s="25">
        <f ca="1">IFERROR((1+'US Inflation'!$C50)*(1+('Black Market End of Year'!FI49-'Black Market End of Year'!FI48)/'Black Market End of Year'!FI48)-1,"Error")</f>
        <v>2.0872087524040683E-2</v>
      </c>
      <c r="FJ49" s="25">
        <f ca="1">IFERROR((1+'US Inflation'!$C50)*(1+('Black Market End of Year'!FJ49-'Black Market End of Year'!FJ48)/'Black Market End of Year'!FJ48)-1,"Error")</f>
        <v>9.2656414703617518E-2</v>
      </c>
      <c r="FK49" s="25" t="str">
        <f ca="1">IFERROR((1+'US Inflation'!$C50)*(1+('Black Market End of Year'!FK49-'Black Market End of Year'!FK48)/'Black Market End of Year'!FK48)-1,"Error")</f>
        <v>Error</v>
      </c>
      <c r="FL49" s="25" t="str">
        <f ca="1">IFERROR((1+'US Inflation'!$C50)*(1+('Black Market End of Year'!FL49-'Black Market End of Year'!FL48)/'Black Market End of Year'!FL48)-1,"Error")</f>
        <v>Error</v>
      </c>
      <c r="FM49" s="25">
        <f ca="1">IFERROR((1+'US Inflation'!$C50)*(1+('Black Market End of Year'!FM49-'Black Market End of Year'!FM48)/'Black Market End of Year'!FM48)-1,"Error")</f>
        <v>9.0599917478582093E-3</v>
      </c>
      <c r="FN49" s="25">
        <f ca="1">IFERROR((1+'US Inflation'!$C50)*(1+('Black Market End of Year'!FN49-'Black Market End of Year'!FN48)/'Black Market End of Year'!FN48)-1,"Error")</f>
        <v>0.12767838517091001</v>
      </c>
      <c r="FO49" s="25">
        <f ca="1">IFERROR((1+'US Inflation'!$C50)*(1+('Black Market End of Year'!FO49-'Black Market End of Year'!FO48)/'Black Market End of Year'!FO48)-1,"Error")</f>
        <v>0.26646957103809887</v>
      </c>
      <c r="FP49" s="25">
        <f ca="1">IFERROR((1+'US Inflation'!$C50)*(1+('Black Market End of Year'!FP49-'Black Market End of Year'!FP48)/'Black Market End of Year'!FP48)-1,"Error")</f>
        <v>0.12109660471271422</v>
      </c>
      <c r="FQ49" s="25" t="str">
        <f ca="1">IFERROR((1+'US Inflation'!$C50)*(1+('Black Market End of Year'!FQ49-'Black Market End of Year'!FQ48)/'Black Market End of Year'!FQ48)-1,"Error")</f>
        <v>Error</v>
      </c>
      <c r="FR49" s="25">
        <f ca="1">IFERROR((1+'US Inflation'!$C50)*(1+('Black Market End of Year'!FR49-'Black Market End of Year'!FR48)/'Black Market End of Year'!FR48)-1,"Error")</f>
        <v>0.26420801823267359</v>
      </c>
      <c r="FS49" s="25">
        <f ca="1">IFERROR((1+'US Inflation'!$C50)*(1+('Black Market End of Year'!FS49-'Black Market End of Year'!FS48)/'Black Market End of Year'!FS48)-1,"Error")</f>
        <v>0.24178414719583086</v>
      </c>
      <c r="FT49" s="25" t="str">
        <f ca="1">IFERROR((1+'US Inflation'!$C50)*(1+('Black Market End of Year'!FT49-'Black Market End of Year'!FT48)/'Black Market End of Year'!FT48)-1,"Error")</f>
        <v>Error</v>
      </c>
      <c r="FU49" s="25">
        <f ca="1">IFERROR((1+'US Inflation'!$C50)*(1+('Black Market End of Year'!FU49-'Black Market End of Year'!FU48)/'Black Market End of Year'!FU48)-1,"Error")</f>
        <v>4.2912020069380219E-2</v>
      </c>
      <c r="FV49" s="25" t="str">
        <f ca="1">IFERROR((1+'US Inflation'!$C50)*(1+('Black Market End of Year'!FV49-'Black Market End of Year'!FV48)/'Black Market End of Year'!FV48)-1,"Error")</f>
        <v>Error</v>
      </c>
      <c r="FW49" s="25">
        <f ca="1">IFERROR((1+'US Inflation'!$C50)*(1+('Black Market End of Year'!FW49-'Black Market End of Year'!FW48)/'Black Market End of Year'!FW48)-1,"Error")</f>
        <v>1.6912478384559604</v>
      </c>
      <c r="FX49" s="25">
        <f ca="1">IFERROR((1+'US Inflation'!$C50)*(1+('Black Market End of Year'!FX49-'Black Market End of Year'!FX48)/'Black Market End of Year'!FX48)-1,"Error")</f>
        <v>1.949818709209572</v>
      </c>
      <c r="FY49" s="25">
        <f ca="1">IFERROR((1+'US Inflation'!$C50)*(1+('Black Market End of Year'!FY49-'Black Market End of Year'!FY48)/'Black Market End of Year'!FY48)-1,"Error")</f>
        <v>5.3844615038383559E-2</v>
      </c>
      <c r="FZ49" s="25" t="str">
        <f ca="1">IFERROR((1+'US Inflation'!$C50)*(1+('Black Market End of Year'!FZ49-'Black Market End of Year'!FZ48)/'Black Market End of Year'!FZ48)-1,"Error")</f>
        <v>Error</v>
      </c>
      <c r="GA49" s="25">
        <f ca="1">IFERROR((1+'US Inflation'!$C50)*(1+('Black Market End of Year'!GA49-'Black Market End of Year'!GA48)/'Black Market End of Year'!GA48)-1,"Error")</f>
        <v>-9.2335809340885477E-3</v>
      </c>
      <c r="GB49" s="25">
        <f ca="1">IFERROR((1+'US Inflation'!$C50)*(1+('Black Market End of Year'!GB49-'Black Market End of Year'!GB48)/'Black Market End of Year'!GB48)-1,"Error")</f>
        <v>-9.2335809340885477E-3</v>
      </c>
      <c r="GC49" s="25" t="str">
        <f ca="1">IFERROR((1+'US Inflation'!$C50)*(1+('Black Market End of Year'!GC49-'Black Market End of Year'!GC48)/'Black Market End of Year'!GC48)-1,"Error")</f>
        <v>Error</v>
      </c>
      <c r="GD49" s="25">
        <f ca="1">IFERROR((1+'US Inflation'!$C50)*(1+('Black Market End of Year'!GD49-'Black Market End of Year'!GD48)/'Black Market End of Year'!GD48)-1,"Error")</f>
        <v>-9.2335809340885477E-3</v>
      </c>
      <c r="GE49" s="25">
        <f ca="1">IFERROR((1+'US Inflation'!$C50)*(1+('Black Market End of Year'!GE49-'Black Market End of Year'!GE48)/'Black Market End of Year'!GE48)-1,"Error")</f>
        <v>4.9315865806648373E-2</v>
      </c>
      <c r="GF49" s="25" t="str">
        <f ca="1">IFERROR((1+'US Inflation'!$C50)*(1+('Black Market End of Year'!GF49-'Black Market End of Year'!GF48)/'Black Market End of Year'!GF48)-1,"Error")</f>
        <v>Error</v>
      </c>
      <c r="GG49" s="25">
        <f ca="1">IFERROR((1+'US Inflation'!$C50)*(1+('Black Market End of Year'!GG49-'Black Market End of Year'!GG48)/'Black Market End of Year'!GG48)-1,"Error")</f>
        <v>0.45116305014782143</v>
      </c>
      <c r="GH49" s="25">
        <f ca="1">IFERROR((1+'US Inflation'!$C50)*(1+('Black Market End of Year'!GH49-'Black Market End of Year'!GH48)/'Black Market End of Year'!GH48)-1,"Error")</f>
        <v>1.5573020900981893E-2</v>
      </c>
      <c r="GI49" s="25">
        <f ca="1">IFERROR((1+'US Inflation'!$C50)*(1+('Black Market End of Year'!GI49-'Black Market End of Year'!GI48)/'Black Market End of Year'!GI48)-1,"Error")</f>
        <v>9.9334310651551183E-2</v>
      </c>
      <c r="GJ49" s="25">
        <f ca="1">IFERROR((1+'US Inflation'!$C50)*(1+('Black Market End of Year'!GJ49-'Black Market End of Year'!GJ48)/'Black Market End of Year'!GJ48)-1,"Error")</f>
        <v>3430021753.8948512</v>
      </c>
      <c r="GK49" s="25">
        <f ca="1">IFERROR((1+'US Inflation'!$C50)*(1+('Black Market End of Year'!GK49-'Black Market End of Year'!GK48)/'Black Market End of Year'!GK48)-1,"Error")</f>
        <v>5.7965434342802213E-2</v>
      </c>
      <c r="GL49" s="25">
        <f ca="1">IFERROR((1+'US Inflation'!$C50)*(1+('Black Market End of Year'!GL49-'Black Market End of Year'!GL48)/'Black Market End of Year'!GL48)-1,"Error")</f>
        <v>0.19755069890725396</v>
      </c>
      <c r="GM49" s="25">
        <f ca="1">IFERROR((1+'US Inflation'!$C50)*(1+('Black Market End of Year'!GM49-'Black Market End of Year'!GM48)/'Black Market End of Year'!GM48)-1,"Error")</f>
        <v>4.0609137055838129E-3</v>
      </c>
      <c r="GN49" s="25" t="str">
        <f ca="1">IFERROR((1+'US Inflation'!$C50)*(1+('Black Market End of Year'!GN49-'Black Market End of Year'!GN48)/'Black Market End of Year'!GN48)-1,"Error")</f>
        <v>Error</v>
      </c>
      <c r="GO49" s="25">
        <f ca="1">IFERROR((1+'US Inflation'!$C50)*(1+('Black Market End of Year'!GO49-'Black Market End of Year'!GO48)/'Black Market End of Year'!GO48)-1,"Error")</f>
        <v>0.23480783176214648</v>
      </c>
      <c r="GP49" s="25">
        <f ca="1">IFERROR((1+'US Inflation'!$C50)*(1+('Black Market End of Year'!GP49-'Black Market End of Year'!GP48)/'Black Market End of Year'!GP48)-1,"Error")</f>
        <v>0.14334058496495028</v>
      </c>
      <c r="GQ49" s="25">
        <f ca="1">IFERROR((1+'US Inflation'!$C50)*(1+('Black Market End of Year'!GQ49-'Black Market End of Year'!GQ48)/'Black Market End of Year'!GQ48)-1,"Error")</f>
        <v>9.2438435634319083E-2</v>
      </c>
      <c r="GR49" s="25" t="str">
        <f ca="1">IFERROR((1+'US Inflation'!$C50)*(1+('Black Market End of Year'!GR49-'Black Market End of Year'!GR48)/'Black Market End of Year'!GR48)-1,"Error")</f>
        <v>Error</v>
      </c>
      <c r="GS49" s="25">
        <f ca="1">IFERROR((1+'US Inflation'!$C50)*(1+('Black Market End of Year'!GS49-'Black Market End of Year'!GS48)/'Black Market End of Year'!GS48)-1,"Error")</f>
        <v>0.14732435006935796</v>
      </c>
      <c r="GT49" s="25">
        <f ca="1">IFERROR((1+'US Inflation'!$C50)*(1+('Black Market End of Year'!GT49-'Black Market End of Year'!GT48)/'Black Market End of Year'!GT48)-1,"Error")</f>
        <v>0.27295203920882183</v>
      </c>
      <c r="GU49" s="25">
        <f ca="1">IFERROR((1+'US Inflation'!$C50)*(1+('Black Market End of Year'!GU49-'Black Market End of Year'!GU48)/'Black Market End of Year'!GU48)-1,"Error")</f>
        <v>5.3742260277793052E-2</v>
      </c>
      <c r="GV49" s="25">
        <f ca="1">IFERROR((1+'US Inflation'!$C50)*(1+('Black Market End of Year'!GV49-'Black Market End of Year'!GV48)/'Black Market End of Year'!GV48)-1,"Error")</f>
        <v>0.86745628877608572</v>
      </c>
      <c r="GW49" s="25">
        <f ca="1">IFERROR((1+'US Inflation'!$C50)*(1+('Black Market End of Year'!GW49-'Black Market End of Year'!GW48)/'Black Market End of Year'!GW48)-1,"Error")</f>
        <v>4.365984953976608</v>
      </c>
      <c r="GX49" s="25" t="str">
        <f ca="1">IFERROR((1+'US Inflation'!$C50)*(1+('Black Market End of Year'!GX49-'Black Market End of Year'!GX48)/'Black Market End of Year'!GX48)-1,"Error")</f>
        <v>Error</v>
      </c>
      <c r="GY49" s="25">
        <f ca="1">IFERROR((1+'US Inflation'!$C50)*(1+('Black Market End of Year'!GY49-'Black Market End of Year'!GY48)/'Black Market End of Year'!GY48)-1,"Error")</f>
        <v>9.8149257495980136E-2</v>
      </c>
      <c r="GZ49" s="25">
        <f ca="1">IFERROR((1+'US Inflation'!$C50)*(1+('Black Market End of Year'!GZ49-'Black Market End of Year'!GZ48)/'Black Market End of Year'!GZ48)-1,"Error")</f>
        <v>0.22549292119722697</v>
      </c>
      <c r="HA49" s="25">
        <f ca="1">IFERROR((1+'US Inflation'!$C50)*(1+('Black Market End of Year'!HA49-'Black Market End of Year'!HA48)/'Black Market End of Year'!HA48)-1,"Error")</f>
        <v>4.3102506283091868E-2</v>
      </c>
      <c r="HB49" s="25">
        <f ca="1">IFERROR((1+'US Inflation'!$C50)*(1+('Black Market End of Year'!HB49-'Black Market End of Year'!HB48)/'Black Market End of Year'!HB48)-1,"Error")</f>
        <v>0.15840255674293169</v>
      </c>
      <c r="HC49" s="25">
        <f ca="1">IFERROR((1+'US Inflation'!$C50)*(1+('Black Market End of Year'!HC49-'Black Market End of Year'!HC48)/'Black Market End of Year'!HC48)-1,"Error")</f>
        <v>7.0966015897266255E-2</v>
      </c>
      <c r="HD49" s="25" t="str">
        <f ca="1">IFERROR((1+'US Inflation'!$C50)*(1+('Black Market End of Year'!HD49-'Black Market End of Year'!HD48)/'Black Market End of Year'!HD48)-1,"Error")</f>
        <v>Error</v>
      </c>
      <c r="HE49" s="25">
        <f ca="1">IFERROR((1+'US Inflation'!$C50)*(1+('Black Market End of Year'!HE49-'Black Market End of Year'!HE48)/'Black Market End of Year'!HE48)-1,"Error")</f>
        <v>0.25538796229151561</v>
      </c>
      <c r="HF49" s="25">
        <f ca="1">IFERROR((1+'US Inflation'!$C50)*(1+('Black Market End of Year'!HF49-'Black Market End of Year'!HF48)/'Black Market End of Year'!HF48)-1,"Error")</f>
        <v>5.8977590346177333E-2</v>
      </c>
      <c r="HG49" s="25" t="str">
        <f ca="1">IFERROR((1+'US Inflation'!$C50)*(1+('Black Market End of Year'!HG49-'Black Market End of Year'!HG48)/'Black Market End of Year'!HG48)-1,"Error")</f>
        <v>Error</v>
      </c>
      <c r="HH49" s="25">
        <f ca="1">IFERROR((1+'US Inflation'!$C50)*(1+('Black Market End of Year'!HH49-'Black Market End of Year'!HH48)/'Black Market End of Year'!HH48)-1,"Error")</f>
        <v>9.9334310651551183E-2</v>
      </c>
      <c r="HI49" s="25" t="str">
        <f ca="1">IFERROR((1+'US Inflation'!$C50)*(1+('Black Market End of Year'!HI49-'Black Market End of Year'!HI48)/'Black Market End of Year'!HI48)-1,"Error")</f>
        <v>Error</v>
      </c>
      <c r="HJ49" s="25">
        <f ca="1">IFERROR((1+'US Inflation'!$C50)*(1+('Black Market End of Year'!HJ49-'Black Market End of Year'!HJ48)/'Black Market End of Year'!HJ48)-1,"Error")</f>
        <v>-1.2297400422948468E-2</v>
      </c>
      <c r="HK49" s="25" t="str">
        <f ca="1">IFERROR((1+'US Inflation'!$C50)*(1+('Black Market End of Year'!HK49-'Black Market End of Year'!HK48)/'Black Market End of Year'!HK48)-1,"Error")</f>
        <v>Error</v>
      </c>
      <c r="HL49" s="25">
        <f ca="1">IFERROR((1+'US Inflation'!$C50)*(1+('Black Market End of Year'!HL49-'Black Market End of Year'!HL48)/'Black Market End of Year'!HL48)-1,"Error")</f>
        <v>0.29946409400020557</v>
      </c>
      <c r="HM49" s="25">
        <f ca="1">IFERROR((1+'US Inflation'!$C50)*(1+('Black Market End of Year'!HM49-'Black Market End of Year'!HM48)/'Black Market End of Year'!HM48)-1,"Error")</f>
        <v>9.1370558375634348E-2</v>
      </c>
      <c r="HN49" s="25">
        <f ca="1">IFERROR((1+'US Inflation'!$C50)*(1+('Black Market End of Year'!HN49-'Black Market End of Year'!HN48)/'Black Market End of Year'!HN48)-1,"Error")</f>
        <v>0.74785357866993163</v>
      </c>
      <c r="HO49" s="25" t="str">
        <f ca="1">IFERROR((1+'US Inflation'!$C50)*(1+('Black Market End of Year'!HO49-'Black Market End of Year'!HO48)/'Black Market End of Year'!HO48)-1,"Error")</f>
        <v>Error</v>
      </c>
      <c r="HP49" s="25" t="str">
        <f ca="1">IFERROR((1+'US Inflation'!$C50)*(1+('Black Market End of Year'!HP49-'Black Market End of Year'!HP48)/'Black Market End of Year'!HP48)-1,"Error")</f>
        <v>Error</v>
      </c>
      <c r="HQ49" s="25" t="str">
        <f ca="1">IFERROR((1+'US Inflation'!$C50)*(1+('Black Market End of Year'!HQ49-'Black Market End of Year'!HQ48)/'Black Market End of Year'!HQ48)-1,"Error")</f>
        <v>Error</v>
      </c>
      <c r="HR49" s="25">
        <f ca="1">IFERROR((1+'US Inflation'!$C50)*(1+('Black Market End of Year'!HR49-'Black Market End of Year'!HR48)/'Black Market End of Year'!HR48)-1,"Error")</f>
        <v>-2.7121102248005902E-2</v>
      </c>
      <c r="HS49" s="25">
        <f ca="1">IFERROR((1+'US Inflation'!$C50)*(1+('Black Market End of Year'!HS49-'Black Market End of Year'!HS48)/'Black Market End of Year'!HS48)-1,"Error")</f>
        <v>49.078317621464826</v>
      </c>
      <c r="HT49" s="25">
        <f ca="1">IFERROR((1+'US Inflation'!$C50)*(1+('Black Market End of Year'!HT49-'Black Market End of Year'!HT48)/'Black Market End of Year'!HT48)-1,"Error")</f>
        <v>3.7282718370346357E-2</v>
      </c>
      <c r="HU49" s="25">
        <f ca="1">IFERROR((1+'US Inflation'!$C50)*(1+('Black Market End of Year'!HU49-'Black Market End of Year'!HU48)/'Black Market End of Year'!HU48)-1,"Error")</f>
        <v>4.9864766869842869E-2</v>
      </c>
      <c r="HV49" s="25">
        <f ca="1">IFERROR((1+'US Inflation'!$C50)*(1+('Black Market End of Year'!HV49-'Black Market End of Year'!HV48)/'Black Market End of Year'!HV48)-1,"Error")</f>
        <v>2.9006526468455363E-2</v>
      </c>
      <c r="HW49" s="25">
        <f ca="1">IFERROR((1+'US Inflation'!$C50)*(1+('Black Market End of Year'!HW49-'Black Market End of Year'!HW48)/'Black Market End of Year'!HW48)-1,"Error")</f>
        <v>0.27918303070336048</v>
      </c>
      <c r="HX49" s="25" t="str">
        <f ca="1">IFERROR((1+'US Inflation'!$C50)*(1+('Black Market End of Year'!HX49-'Black Market End of Year'!HX48)/'Black Market End of Year'!HX48)-1,"Error")</f>
        <v>Error</v>
      </c>
      <c r="HY49" s="25">
        <f ca="1">IFERROR((1+'US Inflation'!$C50)*(1+('Black Market End of Year'!HY49-'Black Market End of Year'!HY48)/'Black Market End of Year'!HY48)-1,"Error")</f>
        <v>0.11325267483429391</v>
      </c>
      <c r="HZ49" s="25" t="str">
        <f ca="1">IFERROR((1+'US Inflation'!$C50)*(1+('Black Market End of Year'!HZ49-'Black Market End of Year'!HZ48)/'Black Market End of Year'!HZ48)-1,"Error")</f>
        <v>Error</v>
      </c>
      <c r="IA49" s="25">
        <f ca="1">IFERROR((1+'US Inflation'!$C50)*(1+('Black Market End of Year'!IA49-'Black Market End of Year'!IA48)/'Black Market End of Year'!IA48)-1,"Error")</f>
        <v>0.35720285265623586</v>
      </c>
      <c r="IB49" s="25">
        <f ca="1">IFERROR((1+'US Inflation'!$C50)*(1+('Black Market End of Year'!IB49-'Black Market End of Year'!IB48)/'Black Market End of Year'!IB48)-1,"Error")</f>
        <v>3.3683828861493792E-2</v>
      </c>
      <c r="IC49" s="25" t="str">
        <f ca="1">IFERROR((1+'US Inflation'!$C50)*(1+('Black Market End of Year'!IC49-'Black Market End of Year'!IC48)/'Black Market End of Year'!IC48)-1,"Error")</f>
        <v>Error</v>
      </c>
      <c r="ID49" s="25" t="str">
        <f ca="1">IFERROR((1+'US Inflation'!$C50)*(1+('Black Market End of Year'!ID49-'Black Market End of Year'!ID48)/'Black Market End of Year'!ID48)-1,"Error")</f>
        <v>Error</v>
      </c>
      <c r="IE49" s="25" t="str">
        <f ca="1">IFERROR((1+'US Inflation'!$C50)*(1+('Black Market End of Year'!IE49-'Black Market End of Year'!IE48)/'Black Market End of Year'!IE48)-1,"Error")</f>
        <v>Error</v>
      </c>
      <c r="IF49" s="25">
        <f ca="1">IFERROR((1+'US Inflation'!$C50)*(1+('Black Market End of Year'!IF49-'Black Market End of Year'!IF48)/'Black Market End of Year'!IF48)-1,"Error")</f>
        <v>0.65376048896716044</v>
      </c>
      <c r="IG49" s="25">
        <f ca="1">IFERROR((1+'US Inflation'!$C50)*(1+('Black Market End of Year'!IG49-'Black Market End of Year'!IG48)/'Black Market End of Year'!IG48)-1,"Error")</f>
        <v>0.92081218274111643</v>
      </c>
      <c r="IH49" s="25">
        <f ca="1">IFERROR((1+'US Inflation'!$C50)*(1+('Black Market End of Year'!IH49-'Black Market End of Year'!IH48)/'Black Market End of Year'!IH48)-1,"Error")</f>
        <v>0.3080591438158331</v>
      </c>
    </row>
    <row r="50" spans="1:242" x14ac:dyDescent="0.25">
      <c r="A50" t="str">
        <f t="shared" ca="1" si="4"/>
        <v>1994</v>
      </c>
      <c r="B50" s="25">
        <f ca="1">IFERROR((1+'US Inflation'!$C51)*(1+('Black Market End of Year'!B50-'Black Market End of Year'!B49)/'Black Market End of Year'!B49)-1,"Error")</f>
        <v>0.90818483841739672</v>
      </c>
      <c r="C50" s="25">
        <f ca="1">IFERROR((1+'US Inflation'!$C51)*(1+('Black Market End of Year'!C50-'Black Market End of Year'!C49)/'Black Market End of Year'!C49)-1,"Error")</f>
        <v>-9.1071718978695704E-2</v>
      </c>
      <c r="D50" s="25">
        <f ca="1">IFERROR((1+'US Inflation'!$C51)*(1+('Black Market End of Year'!D50-'Black Market End of Year'!D49)/'Black Market End of Year'!D49)-1,"Error")</f>
        <v>0.35627906976744206</v>
      </c>
      <c r="E50" s="25">
        <f>IFERROR((1+'US Inflation'!$C51)*(1+('Black Market End of Year'!E50-'Black Market End of Year'!E49)/'Black Market End of Year'!E49)-1,"Error")</f>
        <v>2.748414376321362E-2</v>
      </c>
      <c r="F50" s="25" t="str">
        <f ca="1">IFERROR((1+'US Inflation'!$C51)*(1+('Black Market End of Year'!F50-'Black Market End of Year'!F49)/'Black Market End of Year'!F49)-1,"Error")</f>
        <v>Error</v>
      </c>
      <c r="G50" s="25">
        <f ca="1">IFERROR((1+'US Inflation'!$C51)*(1+('Black Market End of Year'!G50-'Black Market End of Year'!G49)/'Black Market End of Year'!G49)-1,"Error")</f>
        <v>3.8074946176076967</v>
      </c>
      <c r="H50" s="25">
        <f ca="1">IFERROR((1+'US Inflation'!$C51)*(1+('Black Market End of Year'!H50-'Black Market End of Year'!H49)/'Black Market End of Year'!H49)-1,"Error")</f>
        <v>2.0273728719261142E-2</v>
      </c>
      <c r="I50" s="25">
        <f ca="1">IFERROR((1+'US Inflation'!$C51)*(1+('Black Market End of Year'!I50-'Black Market End of Year'!I49)/'Black Market End of Year'!I49)-1,"Error")</f>
        <v>2.0273728719261142E-2</v>
      </c>
      <c r="J50" s="25">
        <f ca="1">IFERROR((1+'US Inflation'!$C51)*(1+('Black Market End of Year'!J50-'Black Market End of Year'!J49)/'Black Market End of Year'!J49)-1,"Error")</f>
        <v>-5.6582740726503933E-2</v>
      </c>
      <c r="K50" s="25">
        <f ca="1">IFERROR((1+'US Inflation'!$C51)*(1+('Black Market End of Year'!K50-'Black Market End of Year'!K49)/'Black Market End of Year'!K49)-1,"Error")</f>
        <v>-1</v>
      </c>
      <c r="L50" s="25">
        <f ca="1">IFERROR((1+'US Inflation'!$C51)*(1+('Black Market End of Year'!L50-'Black Market End of Year'!L49)/'Black Market End of Year'!L49)-1,"Error")</f>
        <v>1.7970401691331794E-3</v>
      </c>
      <c r="M50" s="25">
        <f ca="1">IFERROR((1+'US Inflation'!$C51)*(1+('Black Market End of Year'!M50-'Black Market End of Year'!M49)/'Black Market End of Year'!M49)-1,"Error")</f>
        <v>-0.10924824229313135</v>
      </c>
      <c r="N50" s="25">
        <f ca="1">IFERROR((1+'US Inflation'!$C51)*(1+('Black Market End of Year'!N50-'Black Market End of Year'!N49)/'Black Market End of Year'!N49)-1,"Error")</f>
        <v>-7.5432987221278891E-2</v>
      </c>
      <c r="O50" s="25">
        <f ca="1">IFERROR((1+'US Inflation'!$C51)*(1+('Black Market End of Year'!O50-'Black Market End of Year'!O49)/'Black Market End of Year'!O49)-1,"Error")</f>
        <v>-1</v>
      </c>
      <c r="P50" s="25">
        <f ca="1">IFERROR((1+'US Inflation'!$C51)*(1+('Black Market End of Year'!P50-'Black Market End of Year'!P49)/'Black Market End of Year'!P49)-1,"Error")</f>
        <v>-1.9219680953296181E-2</v>
      </c>
      <c r="Q50" s="25">
        <f ca="1">IFERROR((1+'US Inflation'!$C51)*(1+('Black Market End of Year'!Q50-'Black Market End of Year'!Q49)/'Black Market End of Year'!Q49)-1,"Error")</f>
        <v>3.5457420718816079E-2</v>
      </c>
      <c r="R50" s="25">
        <f ca="1">IFERROR((1+'US Inflation'!$C51)*(1+('Black Market End of Year'!R50-'Black Market End of Year'!R49)/'Black Market End of Year'!R49)-1,"Error")</f>
        <v>3.6341765692206707E-2</v>
      </c>
      <c r="S50" s="25">
        <f ca="1">IFERROR((1+'US Inflation'!$C51)*(1+('Black Market End of Year'!S50-'Black Market End of Year'!S49)/'Black Market End of Year'!S49)-1,"Error")</f>
        <v>7.9130172153427658E-3</v>
      </c>
      <c r="T50" s="25">
        <f ca="1">IFERROR((1+'US Inflation'!$C51)*(1+('Black Market End of Year'!T50-'Black Market End of Year'!T49)/'Black Market End of Year'!T49)-1,"Error")</f>
        <v>3.2308170625544088</v>
      </c>
      <c r="U50" s="25">
        <f ca="1">IFERROR((1+'US Inflation'!$C51)*(1+('Black Market End of Year'!U50-'Black Market End of Year'!U49)/'Black Market End of Year'!U49)-1,"Error")</f>
        <v>-9.2979514471094205E-2</v>
      </c>
      <c r="V50" s="25">
        <f ca="1">IFERROR((1+'US Inflation'!$C51)*(1+('Black Market End of Year'!V50-'Black Market End of Year'!V49)/'Black Market End of Year'!V49)-1,"Error")</f>
        <v>-0.27570789865871825</v>
      </c>
      <c r="W50" s="25">
        <f ca="1">IFERROR((1+'US Inflation'!$C51)*(1+('Black Market End of Year'!W50-'Black Market End of Year'!W49)/'Black Market End of Year'!W49)-1,"Error")</f>
        <v>0.86815298866038848</v>
      </c>
      <c r="X50" s="25">
        <f ca="1">IFERROR((1+'US Inflation'!$C51)*(1+('Black Market End of Year'!X50-'Black Market End of Year'!X49)/'Black Market End of Year'!X49)-1,"Error")</f>
        <v>-0.1985623678646935</v>
      </c>
      <c r="Y50" s="25">
        <f ca="1">IFERROR((1+'US Inflation'!$C51)*(1+('Black Market End of Year'!Y50-'Black Market End of Year'!Y49)/'Black Market End of Year'!Y49)-1,"Error")</f>
        <v>3.2384704067330849E-2</v>
      </c>
      <c r="Z50" s="25">
        <f ca="1">IFERROR((1+'US Inflation'!$C51)*(1+('Black Market End of Year'!Z50-'Black Market End of Year'!Z49)/'Black Market End of Year'!Z49)-1,"Error")</f>
        <v>7.3150105708245317E-2</v>
      </c>
      <c r="AA50" s="25" t="str">
        <f ca="1">IFERROR((1+'US Inflation'!$C51)*(1+('Black Market End of Year'!AA50-'Black Market End of Year'!AA49)/'Black Market End of Year'!AA49)-1,"Error")</f>
        <v>Error</v>
      </c>
      <c r="AB50" s="25">
        <f ca="1">IFERROR((1+'US Inflation'!$C51)*(1+('Black Market End of Year'!AB50-'Black Market End of Year'!AB49)/'Black Market End of Year'!AB49)-1,"Error")</f>
        <v>7.8698306692221109E-2</v>
      </c>
      <c r="AC50" s="25">
        <f ca="1">IFERROR((1+'US Inflation'!$C51)*(1+('Black Market End of Year'!AC50-'Black Market End of Year'!AC49)/'Black Market End of Year'!AC49)-1,"Error")</f>
        <v>6.3860182370820677</v>
      </c>
      <c r="AD50" s="25" t="str">
        <f ca="1">IFERROR((1+'US Inflation'!$C51)*(1+('Black Market End of Year'!AD50-'Black Market End of Year'!AD49)/'Black Market End of Year'!AD49)-1,"Error")</f>
        <v>Error</v>
      </c>
      <c r="AE50" s="25" t="str">
        <f ca="1">IFERROR((1+'US Inflation'!$C51)*(1+('Black Market End of Year'!AE50-'Black Market End of Year'!AE49)/'Black Market End of Year'!AE49)-1,"Error")</f>
        <v>Error</v>
      </c>
      <c r="AF50" s="25">
        <f ca="1">IFERROR((1+'US Inflation'!$C51)*(1+('Black Market End of Year'!AF50-'Black Market End of Year'!AF49)/'Black Market End of Year'!AF49)-1,"Error")</f>
        <v>-5.9171145469828379E-2</v>
      </c>
      <c r="AG50" s="25">
        <f ca="1">IFERROR((1+'US Inflation'!$C51)*(1+('Black Market End of Year'!AG50-'Black Market End of Year'!AG49)/'Black Market End of Year'!AG49)-1,"Error")</f>
        <v>8.4566596194503241E-2</v>
      </c>
      <c r="AH50" s="25">
        <f ca="1">IFERROR((1+'US Inflation'!$C51)*(1+('Black Market End of Year'!AH50-'Black Market End of Year'!AH49)/'Black Market End of Year'!AH49)-1,"Error")</f>
        <v>0.86815298866038848</v>
      </c>
      <c r="AI50" s="25">
        <f ca="1">IFERROR((1+'US Inflation'!$C51)*(1+('Black Market End of Year'!AI50-'Black Market End of Year'!AI49)/'Black Market End of Year'!AI49)-1,"Error")</f>
        <v>2.748414376321362E-2</v>
      </c>
      <c r="AJ50" s="25">
        <f ca="1">IFERROR((1+'US Inflation'!$C51)*(1+('Black Market End of Year'!AJ50-'Black Market End of Year'!AJ49)/'Black Market End of Year'!AJ49)-1,"Error")</f>
        <v>-0.241454658966755</v>
      </c>
      <c r="AK50" s="25">
        <f ca="1">IFERROR((1+'US Inflation'!$C51)*(1+('Black Market End of Year'!AK50-'Black Market End of Year'!AK49)/'Black Market End of Year'!AK49)-1,"Error")</f>
        <v>0.86815298866038848</v>
      </c>
      <c r="AL50" s="25">
        <f ca="1">IFERROR((1+'US Inflation'!$C51)*(1+('Black Market End of Year'!AL50-'Black Market End of Year'!AL49)/'Black Market End of Year'!AL49)-1,"Error")</f>
        <v>8.9287701282805498E-2</v>
      </c>
      <c r="AM50" s="25">
        <f ca="1">IFERROR((1+'US Inflation'!$C51)*(1+('Black Market End of Year'!AM50-'Black Market End of Year'!AM49)/'Black Market End of Year'!AM49)-1,"Error")</f>
        <v>5.1475319422742416E-3</v>
      </c>
      <c r="AN50" s="25">
        <f ca="1">IFERROR((1+'US Inflation'!$C51)*(1+('Black Market End of Year'!AN50-'Black Market End of Year'!AN49)/'Black Market End of Year'!AN49)-1,"Error")</f>
        <v>9.6047586627012738E-3</v>
      </c>
      <c r="AO50" s="25">
        <f ca="1">IFERROR((1+'US Inflation'!$C51)*(1+('Black Market End of Year'!AO50-'Black Market End of Year'!AO49)/'Black Market End of Year'!AO49)-1,"Error")</f>
        <v>0.86815298866038848</v>
      </c>
      <c r="AP50" s="25">
        <f ca="1">IFERROR((1+'US Inflation'!$C51)*(1+('Black Market End of Year'!AP50-'Black Market End of Year'!AP49)/'Black Market End of Year'!AP49)-1,"Error")</f>
        <v>0.86815298866038848</v>
      </c>
      <c r="AQ50" s="25">
        <f ca="1">IFERROR((1+'US Inflation'!$C51)*(1+('Black Market End of Year'!AQ50-'Black Market End of Year'!AQ49)/'Black Market End of Year'!AQ49)-1,"Error")</f>
        <v>2.748414376321362E-2</v>
      </c>
      <c r="AR50" s="25">
        <f ca="1">IFERROR((1+'US Inflation'!$C51)*(1+('Black Market End of Year'!AR50-'Black Market End of Year'!AR49)/'Black Market End of Year'!AR49)-1,"Error")</f>
        <v>-0.11100284952661099</v>
      </c>
      <c r="AS50" s="25" t="str">
        <f ca="1">IFERROR((1+'US Inflation'!$C51)*(1+('Black Market End of Year'!AS50-'Black Market End of Year'!AS49)/'Black Market End of Year'!AS49)-1,"Error")</f>
        <v>Error</v>
      </c>
      <c r="AT50" s="25" t="str">
        <f ca="1">IFERROR((1+'US Inflation'!$C51)*(1+('Black Market End of Year'!AT50-'Black Market End of Year'!AT49)/'Black Market End of Year'!AT49)-1,"Error")</f>
        <v>Error</v>
      </c>
      <c r="AU50" s="25">
        <f ca="1">IFERROR((1+'US Inflation'!$C51)*(1+('Black Market End of Year'!AU50-'Black Market End of Year'!AU49)/'Black Market End of Year'!AU49)-1,"Error")</f>
        <v>-6.0901589033621972E-2</v>
      </c>
      <c r="AV50" s="25">
        <f ca="1">IFERROR((1+'US Inflation'!$C51)*(1+('Black Market End of Year'!AV50-'Black Market End of Year'!AV49)/'Black Market End of Year'!AV49)-1,"Error")</f>
        <v>0.50697674418604666</v>
      </c>
      <c r="AW50" s="25">
        <f ca="1">IFERROR((1+'US Inflation'!$C51)*(1+('Black Market End of Year'!AW50-'Black Market End of Year'!AW49)/'Black Market End of Year'!AW49)-1,"Error")</f>
        <v>0.86815298866038848</v>
      </c>
      <c r="AX50" s="25">
        <f ca="1">IFERROR((1+'US Inflation'!$C51)*(1+('Black Market End of Year'!AX50-'Black Market End of Year'!AX49)/'Black Market End of Year'!AX49)-1,"Error")</f>
        <v>91.608768220763338</v>
      </c>
      <c r="AY50" s="25">
        <f ca="1">IFERROR((1+'US Inflation'!$C51)*(1+('Black Market End of Year'!AY50-'Black Market End of Year'!AY49)/'Black Market End of Year'!AY49)-1,"Error")</f>
        <v>-0.10276032516451761</v>
      </c>
      <c r="AZ50" s="25">
        <f ca="1">IFERROR((1+'US Inflation'!$C51)*(1+('Black Market End of Year'!AZ50-'Black Market End of Year'!AZ49)/'Black Market End of Year'!AZ49)-1,"Error")</f>
        <v>7.9840023700192608E-2</v>
      </c>
      <c r="BA50" s="25">
        <f ca="1">IFERROR((1+'US Inflation'!$C51)*(1+('Black Market End of Year'!BA50-'Black Market End of Year'!BA49)/'Black Market End of Year'!BA49)-1,"Error")</f>
        <v>0.86815298866038848</v>
      </c>
      <c r="BB50" s="25">
        <f ca="1">IFERROR((1+'US Inflation'!$C51)*(1+('Black Market End of Year'!BB50-'Black Market End of Year'!BB49)/'Black Market End of Year'!BB49)-1,"Error")</f>
        <v>0.20880487501554557</v>
      </c>
      <c r="BC50" s="25">
        <f ca="1">IFERROR((1+'US Inflation'!$C51)*(1+('Black Market End of Year'!BC50-'Black Market End of Year'!BC49)/'Black Market End of Year'!BC49)-1,"Error")</f>
        <v>-0.4900078702489159</v>
      </c>
      <c r="BD50" s="25">
        <f ca="1">IFERROR((1+'US Inflation'!$C51)*(1+('Black Market End of Year'!BD50-'Black Market End of Year'!BD49)/'Black Market End of Year'!BD49)-1,"Error")</f>
        <v>-5.6898612004779636E-2</v>
      </c>
      <c r="BE50" s="25" t="str">
        <f ca="1">IFERROR((1+'US Inflation'!$C51)*(1+('Black Market End of Year'!BE50-'Black Market End of Year'!BE49)/'Black Market End of Year'!BE49)-1,"Error")</f>
        <v>Error</v>
      </c>
      <c r="BF50" s="25">
        <f ca="1">IFERROR((1+'US Inflation'!$C51)*(1+('Black Market End of Year'!BF50-'Black Market End of Year'!BF49)/'Black Market End of Year'!BF49)-1,"Error")</f>
        <v>-0.21857126961166129</v>
      </c>
      <c r="BG50" s="25">
        <f ca="1">IFERROR((1+'US Inflation'!$C51)*(1+('Black Market End of Year'!BG50-'Black Market End of Year'!BG49)/'Black Market End of Year'!BG49)-1,"Error")</f>
        <v>-7.5264270613107698E-2</v>
      </c>
      <c r="BH50" s="25">
        <f ca="1">IFERROR((1+'US Inflation'!$C51)*(1+('Black Market End of Year'!BH50-'Black Market End of Year'!BH49)/'Black Market End of Year'!BH49)-1,"Error")</f>
        <v>2.748414376321362E-2</v>
      </c>
      <c r="BI50" s="25">
        <f ca="1">IFERROR((1+'US Inflation'!$C51)*(1+('Black Market End of Year'!BI50-'Black Market End of Year'!BI49)/'Black Market End of Year'!BI49)-1,"Error")</f>
        <v>2.0273728719261142E-2</v>
      </c>
      <c r="BJ50" s="25">
        <f ca="1">IFERROR((1+'US Inflation'!$C51)*(1+('Black Market End of Year'!BJ50-'Black Market End of Year'!BJ49)/'Black Market End of Year'!BJ49)-1,"Error")</f>
        <v>0.10713407738826874</v>
      </c>
      <c r="BK50" s="25">
        <f ca="1">IFERROR((1+'US Inflation'!$C51)*(1+('Black Market End of Year'!BK50-'Black Market End of Year'!BK49)/'Black Market End of Year'!BK49)-1,"Error")</f>
        <v>0.20290826586912813</v>
      </c>
      <c r="BL50" s="25">
        <f ca="1">IFERROR((1+'US Inflation'!$C51)*(1+('Black Market End of Year'!BL50-'Black Market End of Year'!BL49)/'Black Market End of Year'!BL49)-1,"Error")</f>
        <v>2.3977371941496184E-2</v>
      </c>
      <c r="BM50" s="25">
        <f ca="1">IFERROR((1+'US Inflation'!$C51)*(1+('Black Market End of Year'!BM50-'Black Market End of Year'!BM49)/'Black Market End of Year'!BM49)-1,"Error")</f>
        <v>7.2814326576296606E-2</v>
      </c>
      <c r="BN50" s="25">
        <f ca="1">IFERROR((1+'US Inflation'!$C51)*(1+('Black Market End of Year'!BN50-'Black Market End of Year'!BN49)/'Black Market End of Year'!BN49)-1,"Error")</f>
        <v>0.86815298866038848</v>
      </c>
      <c r="BO50" s="25" t="str">
        <f ca="1">IFERROR((1+'US Inflation'!$C51)*(1+('Black Market End of Year'!BO50-'Black Market End of Year'!BO49)/'Black Market End of Year'!BO49)-1,"Error")</f>
        <v>Error</v>
      </c>
      <c r="BP50" s="25">
        <f ca="1">IFERROR((1+'US Inflation'!$C51)*(1+('Black Market End of Year'!BP50-'Black Market End of Year'!BP49)/'Black Market End of Year'!BP49)-1,"Error")</f>
        <v>-6.9220246238030025E-2</v>
      </c>
      <c r="BQ50" s="25">
        <f ca="1">IFERROR((1+'US Inflation'!$C51)*(1+('Black Market End of Year'!BQ50-'Black Market End of Year'!BQ49)/'Black Market End of Year'!BQ49)-1,"Error")</f>
        <v>-0.10897859408033828</v>
      </c>
      <c r="BR50" s="25" t="str">
        <f ca="1">IFERROR((1+'US Inflation'!$C51)*(1+('Black Market End of Year'!BR50-'Black Market End of Year'!BR49)/'Black Market End of Year'!BR49)-1,"Error")</f>
        <v>Error</v>
      </c>
      <c r="BS50" s="25">
        <f ca="1">IFERROR((1+'US Inflation'!$C51)*(1+('Black Market End of Year'!BS50-'Black Market End of Year'!BS49)/'Black Market End of Year'!BS49)-1,"Error")</f>
        <v>-0.11263854378960869</v>
      </c>
      <c r="BT50" s="25" t="str">
        <f ca="1">IFERROR((1+'US Inflation'!$C51)*(1+('Black Market End of Year'!BT50-'Black Market End of Year'!BT49)/'Black Market End of Year'!BT49)-1,"Error")</f>
        <v>Error</v>
      </c>
      <c r="BU50" s="25">
        <f ca="1">IFERROR((1+'US Inflation'!$C51)*(1+('Black Market End of Year'!BU50-'Black Market End of Year'!BU49)/'Black Market End of Year'!BU49)-1,"Error")</f>
        <v>-6.1799604651162632E-2</v>
      </c>
      <c r="BV50" s="25">
        <f ca="1">IFERROR((1+'US Inflation'!$C51)*(1+('Black Market End of Year'!BV50-'Black Market End of Year'!BV49)/'Black Market End of Year'!BV49)-1,"Error")</f>
        <v>-0.15580633814308864</v>
      </c>
      <c r="BW50" s="25">
        <f ca="1">IFERROR((1+'US Inflation'!$C51)*(1+('Black Market End of Year'!BW50-'Black Market End of Year'!BW49)/'Black Market End of Year'!BW49)-1,"Error")</f>
        <v>-6.4503456945317339E-2</v>
      </c>
      <c r="BX50" s="25" t="str">
        <f ca="1">IFERROR((1+'US Inflation'!$C51)*(1+('Black Market End of Year'!BX50-'Black Market End of Year'!BX49)/'Black Market End of Year'!BX49)-1,"Error")</f>
        <v>Error</v>
      </c>
      <c r="BY50" s="25">
        <f ca="1">IFERROR((1+'US Inflation'!$C51)*(1+('Black Market End of Year'!BY50-'Black Market End of Year'!BY49)/'Black Market End of Year'!BY49)-1,"Error")</f>
        <v>-1</v>
      </c>
      <c r="BZ50" s="25">
        <f ca="1">IFERROR((1+'US Inflation'!$C51)*(1+('Black Market End of Year'!BZ50-'Black Market End of Year'!BZ49)/'Black Market End of Year'!BZ49)-1,"Error")</f>
        <v>0.86815298866038848</v>
      </c>
      <c r="CA50" s="25">
        <f ca="1">IFERROR((1+'US Inflation'!$C51)*(1+('Black Market End of Year'!CA50-'Black Market End of Year'!CA49)/'Black Market End of Year'!CA49)-1,"Error")</f>
        <v>2.748414376321362E-2</v>
      </c>
      <c r="CB50" s="25">
        <f ca="1">IFERROR((1+'US Inflation'!$C51)*(1+('Black Market End of Year'!CB50-'Black Market End of Year'!CB49)/'Black Market End of Year'!CB49)-1,"Error")</f>
        <v>6.9037241827939502</v>
      </c>
      <c r="CC50" s="25">
        <f ca="1">IFERROR((1+'US Inflation'!$C51)*(1+('Black Market End of Year'!CC50-'Black Market End of Year'!CC49)/'Black Market End of Year'!CC49)-1,"Error")</f>
        <v>-7.2902238098709438E-2</v>
      </c>
      <c r="CD50" s="25">
        <f ca="1">IFERROR((1+'US Inflation'!$C51)*(1+('Black Market End of Year'!CD50-'Black Market End of Year'!CD49)/'Black Market End of Year'!CD49)-1,"Error")</f>
        <v>0.26459586924703227</v>
      </c>
      <c r="CE50" s="25">
        <f ca="1">IFERROR((1+'US Inflation'!$C51)*(1+('Black Market End of Year'!CE50-'Black Market End of Year'!CE49)/'Black Market End of Year'!CE49)-1,"Error")</f>
        <v>1.3480445124132601E-2</v>
      </c>
      <c r="CF50" s="25">
        <f ca="1">IFERROR((1+'US Inflation'!$C51)*(1+('Black Market End of Year'!CF50-'Black Market End of Year'!CF49)/'Black Market End of Year'!CF49)-1,"Error")</f>
        <v>-9.5052854122621433E-3</v>
      </c>
      <c r="CG50" s="25" t="str">
        <f ca="1">IFERROR((1+'US Inflation'!$C51)*(1+('Black Market End of Year'!CG50-'Black Market End of Year'!CG49)/'Black Market End of Year'!CG49)-1,"Error")</f>
        <v>Error</v>
      </c>
      <c r="CH50" s="25">
        <f ca="1">IFERROR((1+'US Inflation'!$C51)*(1+('Black Market End of Year'!CH50-'Black Market End of Year'!CH49)/'Black Market End of Year'!CH49)-1,"Error")</f>
        <v>2.0273728719261142E-2</v>
      </c>
      <c r="CI50" s="25" t="str">
        <f ca="1">IFERROR((1+'US Inflation'!$C51)*(1+('Black Market End of Year'!CI50-'Black Market End of Year'!CI49)/'Black Market End of Year'!CI49)-1,"Error")</f>
        <v>Error</v>
      </c>
      <c r="CJ50" s="25" t="str">
        <f ca="1">IFERROR((1+'US Inflation'!$C51)*(1+('Black Market End of Year'!CJ50-'Black Market End of Year'!CJ49)/'Black Market End of Year'!CJ49)-1,"Error")</f>
        <v>Error</v>
      </c>
      <c r="CK50" s="25">
        <f ca="1">IFERROR((1+'US Inflation'!$C51)*(1+('Black Market End of Year'!CK50-'Black Market End of Year'!CK49)/'Black Market End of Year'!CK49)-1,"Error")</f>
        <v>1.2688372093023315E-2</v>
      </c>
      <c r="CL50" s="25" t="str">
        <f ca="1">IFERROR((1+'US Inflation'!$C51)*(1+('Black Market End of Year'!CL50-'Black Market End of Year'!CL49)/'Black Market End of Year'!CL49)-1,"Error")</f>
        <v>Error</v>
      </c>
      <c r="CM50" s="25">
        <f ca="1">IFERROR((1+'US Inflation'!$C51)*(1+('Black Market End of Year'!CM50-'Black Market End of Year'!CM49)/'Black Market End of Year'!CM49)-1,"Error")</f>
        <v>-0.10748199376500511</v>
      </c>
      <c r="CN50" s="25">
        <f ca="1">IFERROR((1+'US Inflation'!$C51)*(1+('Black Market End of Year'!CN50-'Black Market End of Year'!CN49)/'Black Market End of Year'!CN49)-1,"Error")</f>
        <v>0.32930761099365768</v>
      </c>
      <c r="CO50" s="25">
        <f ca="1">IFERROR((1+'US Inflation'!$C51)*(1+('Black Market End of Year'!CO50-'Black Market End of Year'!CO49)/'Black Market End of Year'!CO49)-1,"Error")</f>
        <v>0.11079366893320408</v>
      </c>
      <c r="CP50" s="25">
        <f ca="1">IFERROR((1+'US Inflation'!$C51)*(1+('Black Market End of Year'!CP50-'Black Market End of Year'!CP49)/'Black Market End of Year'!CP49)-1,"Error")</f>
        <v>0.35865671902573704</v>
      </c>
      <c r="CQ50" s="25">
        <f ca="1">IFERROR((1+'US Inflation'!$C51)*(1+('Black Market End of Year'!CQ50-'Black Market End of Year'!CQ49)/'Black Market End of Year'!CQ49)-1,"Error")</f>
        <v>0.27083565149660638</v>
      </c>
      <c r="CR50" s="25">
        <f ca="1">IFERROR((1+'US Inflation'!$C51)*(1+('Black Market End of Year'!CR50-'Black Market End of Year'!CR49)/'Black Market End of Year'!CR49)-1,"Error")</f>
        <v>3.0139141550715287E-2</v>
      </c>
      <c r="CS50" s="25">
        <f ca="1">IFERROR((1+'US Inflation'!$C51)*(1+('Black Market End of Year'!CS50-'Black Market End of Year'!CS49)/'Black Market End of Year'!CS49)-1,"Error")</f>
        <v>0.146745696164301</v>
      </c>
      <c r="CT50" s="25">
        <f ca="1">IFERROR((1+'US Inflation'!$C51)*(1+('Black Market End of Year'!CT50-'Black Market End of Year'!CT49)/'Black Market End of Year'!CT49)-1,"Error")</f>
        <v>-7.5596789753484162E-2</v>
      </c>
      <c r="CU50" s="25">
        <f ca="1">IFERROR((1+'US Inflation'!$C51)*(1+('Black Market End of Year'!CU50-'Black Market End of Year'!CU49)/'Black Market End of Year'!CU49)-1,"Error")</f>
        <v>3.2384704067330849E-2</v>
      </c>
      <c r="CV50" s="25">
        <f ca="1">IFERROR((1+'US Inflation'!$C51)*(1+('Black Market End of Year'!CV50-'Black Market End of Year'!CV49)/'Black Market End of Year'!CV49)-1,"Error")</f>
        <v>-4.6418428061982708E-2</v>
      </c>
      <c r="CW50" s="25">
        <f ca="1">IFERROR((1+'US Inflation'!$C51)*(1+('Black Market End of Year'!CW50-'Black Market End of Year'!CW49)/'Black Market End of Year'!CW49)-1,"Error")</f>
        <v>0.17673973517302777</v>
      </c>
      <c r="CX50" s="25">
        <f ca="1">IFERROR((1+'US Inflation'!$C51)*(1+('Black Market End of Year'!CX50-'Black Market End of Year'!CX49)/'Black Market End of Year'!CX49)-1,"Error")</f>
        <v>0.39444276653579013</v>
      </c>
      <c r="CY50" s="25">
        <f ca="1">IFERROR((1+'US Inflation'!$C51)*(1+('Black Market End of Year'!CY50-'Black Market End of Year'!CY49)/'Black Market End of Year'!CY49)-1,"Error")</f>
        <v>-6.531656837654376E-2</v>
      </c>
      <c r="CZ50" s="25" t="str">
        <f ca="1">IFERROR((1+'US Inflation'!$C51)*(1+('Black Market End of Year'!CZ50-'Black Market End of Year'!CZ49)/'Black Market End of Year'!CZ49)-1,"Error")</f>
        <v>Error</v>
      </c>
      <c r="DA50" s="25">
        <f ca="1">IFERROR((1+'US Inflation'!$C51)*(1+('Black Market End of Year'!DA50-'Black Market End of Year'!DA49)/'Black Market End of Year'!DA49)-1,"Error")</f>
        <v>4.4666152856243979E-2</v>
      </c>
      <c r="DB50" s="25">
        <f ca="1">IFERROR((1+'US Inflation'!$C51)*(1+('Black Market End of Year'!DB50-'Black Market End of Year'!DB49)/'Black Market End of Year'!DB49)-1,"Error")</f>
        <v>-2.4578244418149042E-2</v>
      </c>
      <c r="DC50" s="25">
        <f ca="1">IFERROR((1+'US Inflation'!$C51)*(1+('Black Market End of Year'!DC50-'Black Market End of Year'!DC49)/'Black Market End of Year'!DC49)-1,"Error")</f>
        <v>6.6403997693638361E-2</v>
      </c>
      <c r="DD50" s="25">
        <f ca="1">IFERROR((1+'US Inflation'!$C51)*(1+('Black Market End of Year'!DD50-'Black Market End of Year'!DD49)/'Black Market End of Year'!DD49)-1,"Error")</f>
        <v>-8.3520839625490617E-2</v>
      </c>
      <c r="DE50" s="25" t="str">
        <f ca="1">IFERROR((1+'US Inflation'!$C51)*(1+('Black Market End of Year'!DE50-'Black Market End of Year'!DE49)/'Black Market End of Year'!DE49)-1,"Error")</f>
        <v>Error</v>
      </c>
      <c r="DF50" s="25">
        <f ca="1">IFERROR((1+'US Inflation'!$C51)*(1+('Black Market End of Year'!DF50-'Black Market End of Year'!DF49)/'Black Market End of Year'!DF49)-1,"Error")</f>
        <v>2.0298939960673668E-2</v>
      </c>
      <c r="DG50" s="25">
        <f ca="1">IFERROR((1+'US Inflation'!$C51)*(1+('Black Market End of Year'!DG50-'Black Market End of Year'!DG49)/'Black Market End of Year'!DG49)-1,"Error")</f>
        <v>6.0639534883720936</v>
      </c>
      <c r="DH50" s="25">
        <f ca="1">IFERROR((1+'US Inflation'!$C51)*(1+('Black Market End of Year'!DH50-'Black Market End of Year'!DH49)/'Black Market End of Year'!DH49)-1,"Error")</f>
        <v>-0.44059196617336138</v>
      </c>
      <c r="DI50" s="25" t="str">
        <f ca="1">IFERROR((1+'US Inflation'!$C51)*(1+('Black Market End of Year'!DI50-'Black Market End of Year'!DI49)/'Black Market End of Year'!DI49)-1,"Error")</f>
        <v>Error</v>
      </c>
      <c r="DJ50" s="25">
        <f ca="1">IFERROR((1+'US Inflation'!$C51)*(1+('Black Market End of Year'!DJ50-'Black Market End of Year'!DJ49)/'Black Market End of Year'!DJ49)-1,"Error")</f>
        <v>1.3118393234672308</v>
      </c>
      <c r="DK50" s="25">
        <f ca="1">IFERROR((1+'US Inflation'!$C51)*(1+('Black Market End of Year'!DK50-'Black Market End of Year'!DK49)/'Black Market End of Year'!DK49)-1,"Error")</f>
        <v>-1.9557298963294945E-2</v>
      </c>
      <c r="DL50" s="25" t="str">
        <f ca="1">IFERROR((1+'US Inflation'!$C51)*(1+('Black Market End of Year'!DL50-'Black Market End of Year'!DL49)/'Black Market End of Year'!DL49)-1,"Error")</f>
        <v>Error</v>
      </c>
      <c r="DM50" s="25">
        <f ca="1">IFERROR((1+'US Inflation'!$C51)*(1+('Black Market End of Year'!DM50-'Black Market End of Year'!DM49)/'Black Market End of Year'!DM49)-1,"Error")</f>
        <v>1.2009984971599108E-2</v>
      </c>
      <c r="DN50" s="25">
        <f ca="1">IFERROR((1+'US Inflation'!$C51)*(1+('Black Market End of Year'!DN50-'Black Market End of Year'!DN49)/'Black Market End of Year'!DN49)-1,"Error")</f>
        <v>0.39012560626787729</v>
      </c>
      <c r="DO50" s="25">
        <f ca="1">IFERROR((1+'US Inflation'!$C51)*(1+('Black Market End of Year'!DO50-'Black Market End of Year'!DO49)/'Black Market End of Year'!DO49)-1,"Error")</f>
        <v>4.10097047810698E-3</v>
      </c>
      <c r="DP50" s="25">
        <f ca="1">IFERROR((1+'US Inflation'!$C51)*(1+('Black Market End of Year'!DP50-'Black Market End of Year'!DP49)/'Black Market End of Year'!DP49)-1,"Error")</f>
        <v>-2.2232830935006498E-2</v>
      </c>
      <c r="DQ50" s="25">
        <f ca="1">IFERROR((1+'US Inflation'!$C51)*(1+('Black Market End of Year'!DQ50-'Black Market End of Year'!DQ49)/'Black Market End of Year'!DQ49)-1,"Error")</f>
        <v>-2.2709047167747909E-2</v>
      </c>
      <c r="DR50" s="25">
        <f ca="1">IFERROR((1+'US Inflation'!$C51)*(1+('Black Market End of Year'!DR50-'Black Market End of Year'!DR49)/'Black Market End of Year'!DR49)-1,"Error")</f>
        <v>5.3171247357293838E-2</v>
      </c>
      <c r="DS50" s="25">
        <f ca="1">IFERROR((1+'US Inflation'!$C51)*(1+('Black Market End of Year'!DS50-'Black Market End of Year'!DS49)/'Black Market End of Year'!DS49)-1,"Error")</f>
        <v>9.2748414376321371</v>
      </c>
      <c r="DT50" s="25">
        <f ca="1">IFERROR((1+'US Inflation'!$C51)*(1+('Black Market End of Year'!DT50-'Black Market End of Year'!DT49)/'Black Market End of Year'!DT49)-1,"Error")</f>
        <v>-0.18122357293868918</v>
      </c>
      <c r="DU50" s="25">
        <f ca="1">IFERROR((1+'US Inflation'!$C51)*(1+('Black Market End of Year'!DU50-'Black Market End of Year'!DU49)/'Black Market End of Year'!DU49)-1,"Error")</f>
        <v>-1</v>
      </c>
      <c r="DV50" s="25">
        <f ca="1">IFERROR((1+'US Inflation'!$C51)*(1+('Black Market End of Year'!DV50-'Black Market End of Year'!DV49)/'Black Market End of Year'!DV49)-1,"Error")</f>
        <v>-5.4714587737843545E-2</v>
      </c>
      <c r="DW50" s="25">
        <f ca="1">IFERROR((1+'US Inflation'!$C51)*(1+('Black Market End of Year'!DW50-'Black Market End of Year'!DW49)/'Black Market End of Year'!DW49)-1,"Error")</f>
        <v>-9.2979514471094205E-2</v>
      </c>
      <c r="DX50" s="25">
        <f ca="1">IFERROR((1+'US Inflation'!$C51)*(1+('Black Market End of Year'!DX50-'Black Market End of Year'!DX49)/'Black Market End of Year'!DX49)-1,"Error")</f>
        <v>-3.418817743661684E-2</v>
      </c>
      <c r="DY50" s="25">
        <f ca="1">IFERROR((1+'US Inflation'!$C51)*(1+('Black Market End of Year'!DY50-'Black Market End of Year'!DY49)/'Black Market End of Year'!DY49)-1,"Error")</f>
        <v>-1</v>
      </c>
      <c r="DZ50" s="25">
        <f ca="1">IFERROR((1+'US Inflation'!$C51)*(1+('Black Market End of Year'!DZ50-'Black Market End of Year'!DZ49)/'Black Market End of Year'!DZ49)-1,"Error")</f>
        <v>1.0167363193864007</v>
      </c>
      <c r="EA50" s="25">
        <f ca="1">IFERROR((1+'US Inflation'!$C51)*(1+('Black Market End of Year'!EA50-'Black Market End of Year'!EA49)/'Black Market End of Year'!EA49)-1,"Error")</f>
        <v>1.8940803382663853</v>
      </c>
      <c r="EB50" s="25">
        <f ca="1">IFERROR((1+'US Inflation'!$C51)*(1+('Black Market End of Year'!EB50-'Black Market End of Year'!EB49)/'Black Market End of Year'!EB49)-1,"Error")</f>
        <v>2.3501647081960675E-2</v>
      </c>
      <c r="EC50" s="25">
        <f ca="1">IFERROR((1+'US Inflation'!$C51)*(1+('Black Market End of Year'!EC50-'Black Market End of Year'!EC49)/'Black Market End of Year'!EC49)-1,"Error")</f>
        <v>3.0202355783752743E-3</v>
      </c>
      <c r="ED50" s="25">
        <f ca="1">IFERROR((1+'US Inflation'!$C51)*(1+('Black Market End of Year'!ED50-'Black Market End of Year'!ED49)/'Black Market End of Year'!ED49)-1,"Error")</f>
        <v>0.86815298866038848</v>
      </c>
      <c r="EE50" s="25">
        <f ca="1">IFERROR((1+'US Inflation'!$C51)*(1+('Black Market End of Year'!EE50-'Black Market End of Year'!EE49)/'Black Market End of Year'!EE49)-1,"Error")</f>
        <v>-4.8625792811839319E-2</v>
      </c>
      <c r="EF50" s="25" t="str">
        <f ca="1">IFERROR((1+'US Inflation'!$C51)*(1+('Black Market End of Year'!EF50-'Black Market End of Year'!EF49)/'Black Market End of Year'!EF49)-1,"Error")</f>
        <v>Error</v>
      </c>
      <c r="EG50" s="25" t="str">
        <f ca="1">IFERROR((1+'US Inflation'!$C51)*(1+('Black Market End of Year'!EG50-'Black Market End of Year'!EG49)/'Black Market End of Year'!EG49)-1,"Error")</f>
        <v>Error</v>
      </c>
      <c r="EH50" s="25">
        <f ca="1">IFERROR((1+'US Inflation'!$C51)*(1+('Black Market End of Year'!EH50-'Black Market End of Year'!EH49)/'Black Market End of Year'!EH49)-1,"Error")</f>
        <v>-0.36067653276955591</v>
      </c>
      <c r="EI50" s="25">
        <f ca="1">IFERROR((1+'US Inflation'!$C51)*(1+('Black Market End of Year'!EI50-'Black Market End of Year'!EI49)/'Black Market End of Year'!EI49)-1,"Error")</f>
        <v>-5.4832619190284815E-3</v>
      </c>
      <c r="EJ50" s="25" t="str">
        <f ca="1">IFERROR((1+'US Inflation'!$C51)*(1+('Black Market End of Year'!EJ50-'Black Market End of Year'!EJ49)/'Black Market End of Year'!EJ49)-1,"Error")</f>
        <v>Error</v>
      </c>
      <c r="EK50" s="25">
        <f ca="1">IFERROR((1+'US Inflation'!$C51)*(1+('Black Market End of Year'!EK50-'Black Market End of Year'!EK49)/'Black Market End of Year'!EK49)-1,"Error")</f>
        <v>0.62440350347327112</v>
      </c>
      <c r="EL50" s="25" t="str">
        <f ca="1">IFERROR((1+'US Inflation'!$C51)*(1+('Black Market End of Year'!EL50-'Black Market End of Year'!EL49)/'Black Market End of Year'!EL49)-1,"Error")</f>
        <v>Error</v>
      </c>
      <c r="EM50" s="25">
        <f ca="1">IFERROR((1+'US Inflation'!$C51)*(1+('Black Market End of Year'!EM50-'Black Market End of Year'!EM49)/'Black Market End of Year'!EM49)-1,"Error")</f>
        <v>3.9572192513368964E-2</v>
      </c>
      <c r="EN50" s="25" t="str">
        <f ca="1">IFERROR((1+'US Inflation'!$C51)*(1+('Black Market End of Year'!EN50-'Black Market End of Year'!EN49)/'Black Market End of Year'!EN49)-1,"Error")</f>
        <v>Error</v>
      </c>
      <c r="EO50" s="25">
        <f ca="1">IFERROR((1+'US Inflation'!$C51)*(1+('Black Market End of Year'!EO50-'Black Market End of Year'!EO49)/'Black Market End of Year'!EO49)-1,"Error")</f>
        <v>-4.1014799154333925E-2</v>
      </c>
      <c r="EP50" s="25" t="str">
        <f ca="1">IFERROR((1+'US Inflation'!$C51)*(1+('Black Market End of Year'!EP50-'Black Market End of Year'!EP49)/'Black Market End of Year'!EP49)-1,"Error")</f>
        <v>Error</v>
      </c>
      <c r="EQ50" s="25">
        <f ca="1">IFERROR((1+'US Inflation'!$C51)*(1+('Black Market End of Year'!EQ50-'Black Market End of Year'!EQ49)/'Black Market End of Year'!EQ49)-1,"Error")</f>
        <v>2.0273728719261142E-2</v>
      </c>
      <c r="ER50" s="25">
        <f ca="1">IFERROR((1+'US Inflation'!$C51)*(1+('Black Market End of Year'!ER50-'Black Market End of Year'!ER49)/'Black Market End of Year'!ER49)-1,"Error")</f>
        <v>-2.8772736008945698E-2</v>
      </c>
      <c r="ES50" s="25">
        <f ca="1">IFERROR((1+'US Inflation'!$C51)*(1+('Black Market End of Year'!ES50-'Black Market End of Year'!ES49)/'Black Market End of Year'!ES49)-1,"Error")</f>
        <v>0.24154334038054981</v>
      </c>
      <c r="ET50" s="25">
        <f ca="1">IFERROR((1+'US Inflation'!$C51)*(1+('Black Market End of Year'!ET50-'Black Market End of Year'!ET49)/'Black Market End of Year'!ET49)-1,"Error")</f>
        <v>-4.1014799154333925E-2</v>
      </c>
      <c r="EU50" s="25" t="str">
        <f ca="1">IFERROR((1+'US Inflation'!$C51)*(1+('Black Market End of Year'!EU50-'Black Market End of Year'!EU49)/'Black Market End of Year'!EU49)-1,"Error")</f>
        <v>Error</v>
      </c>
      <c r="EV50" s="25" t="str">
        <f ca="1">IFERROR((1+'US Inflation'!$C51)*(1+('Black Market End of Year'!EV50-'Black Market End of Year'!EV49)/'Black Market End of Year'!EV49)-1,"Error")</f>
        <v>Error</v>
      </c>
      <c r="EW50" s="25">
        <f ca="1">IFERROR((1+'US Inflation'!$C51)*(1+('Black Market End of Year'!EW50-'Black Market End of Year'!EW49)/'Black Market End of Year'!EW49)-1,"Error")</f>
        <v>7.5647463002114224E-2</v>
      </c>
      <c r="EX50" s="25">
        <f ca="1">IFERROR((1+'US Inflation'!$C51)*(1+('Black Market End of Year'!EX50-'Black Market End of Year'!EX49)/'Black Market End of Year'!EX49)-1,"Error")</f>
        <v>-8.3167994795901645E-2</v>
      </c>
      <c r="EY50" s="25">
        <f ca="1">IFERROR((1+'US Inflation'!$C51)*(1+('Black Market End of Year'!EY50-'Black Market End of Year'!EY49)/'Black Market End of Year'!EY49)-1,"Error")</f>
        <v>1.7209302325581488E-2</v>
      </c>
      <c r="EZ50" s="25">
        <f ca="1">IFERROR((1+'US Inflation'!$C51)*(1+('Black Market End of Year'!EZ50-'Black Market End of Year'!EZ49)/'Black Market End of Year'!EZ49)-1,"Error")</f>
        <v>-1</v>
      </c>
      <c r="FA50" s="25">
        <f ca="1">IFERROR((1+'US Inflation'!$C51)*(1+('Black Market End of Year'!FA50-'Black Market End of Year'!FA49)/'Black Market End of Year'!FA49)-1,"Error")</f>
        <v>-0.10276032516451761</v>
      </c>
      <c r="FB50" s="25">
        <f ca="1">IFERROR((1+'US Inflation'!$C51)*(1+('Black Market End of Year'!FB50-'Black Market End of Year'!FB49)/'Black Market End of Year'!FB49)-1,"Error")</f>
        <v>2.748414376321362E-2</v>
      </c>
      <c r="FC50" s="25">
        <f ca="1">IFERROR((1+'US Inflation'!$C51)*(1+('Black Market End of Year'!FC50-'Black Market End of Year'!FC49)/'Black Market End of Year'!FC49)-1,"Error")</f>
        <v>0.86815298866038848</v>
      </c>
      <c r="FD50" s="25">
        <f ca="1">IFERROR((1+'US Inflation'!$C51)*(1+('Black Market End of Year'!FD50-'Black Market End of Year'!FD49)/'Black Market End of Year'!FD49)-1,"Error")</f>
        <v>1.0549682875264272</v>
      </c>
      <c r="FE50" s="25" t="str">
        <f ca="1">IFERROR((1+'US Inflation'!$C51)*(1+('Black Market End of Year'!FE50-'Black Market End of Year'!FE49)/'Black Market End of Year'!FE49)-1,"Error")</f>
        <v>Error</v>
      </c>
      <c r="FF50" s="25" t="str">
        <f ca="1">IFERROR((1+'US Inflation'!$C51)*(1+('Black Market End of Year'!FF50-'Black Market End of Year'!FF49)/'Black Market End of Year'!FF49)-1,"Error")</f>
        <v>Error</v>
      </c>
      <c r="FG50" s="25" t="str">
        <f ca="1">IFERROR((1+'US Inflation'!$C51)*(1+('Black Market End of Year'!FG50-'Black Market End of Year'!FG49)/'Black Market End of Year'!FG49)-1,"Error")</f>
        <v>Error</v>
      </c>
      <c r="FH50" s="25">
        <f ca="1">IFERROR((1+'US Inflation'!$C51)*(1+('Black Market End of Year'!FH50-'Black Market End of Year'!FH49)/'Black Market End of Year'!FH49)-1,"Error")</f>
        <v>-7.2258332958481275E-2</v>
      </c>
      <c r="FI50" s="25">
        <f ca="1">IFERROR((1+'US Inflation'!$C51)*(1+('Black Market End of Year'!FI50-'Black Market End of Year'!FI49)/'Black Market End of Year'!FI49)-1,"Error")</f>
        <v>2.7596139534883823E-2</v>
      </c>
      <c r="FJ50" s="25">
        <f ca="1">IFERROR((1+'US Inflation'!$C51)*(1+('Black Market End of Year'!FJ50-'Black Market End of Year'!FJ49)/'Black Market End of Year'!FJ49)-1,"Error")</f>
        <v>3.0809335166978036E-2</v>
      </c>
      <c r="FK50" s="25" t="str">
        <f ca="1">IFERROR((1+'US Inflation'!$C51)*(1+('Black Market End of Year'!FK50-'Black Market End of Year'!FK49)/'Black Market End of Year'!FK49)-1,"Error")</f>
        <v>Error</v>
      </c>
      <c r="FL50" s="25" t="str">
        <f ca="1">IFERROR((1+'US Inflation'!$C51)*(1+('Black Market End of Year'!FL50-'Black Market End of Year'!FL49)/'Black Market End of Year'!FL49)-1,"Error")</f>
        <v>Error</v>
      </c>
      <c r="FM50" s="25">
        <f ca="1">IFERROR((1+'US Inflation'!$C51)*(1+('Black Market End of Year'!FM50-'Black Market End of Year'!FM49)/'Black Market End of Year'!FM49)-1,"Error")</f>
        <v>0.13484986638477814</v>
      </c>
      <c r="FN50" s="25">
        <f ca="1">IFERROR((1+'US Inflation'!$C51)*(1+('Black Market End of Year'!FN50-'Black Market End of Year'!FN49)/'Black Market End of Year'!FN49)-1,"Error")</f>
        <v>0.15591966173361538</v>
      </c>
      <c r="FO50" s="25">
        <f ca="1">IFERROR((1+'US Inflation'!$C51)*(1+('Black Market End of Year'!FO50-'Black Market End of Year'!FO49)/'Black Market End of Year'!FO49)-1,"Error")</f>
        <v>1.3723195409242051E-2</v>
      </c>
      <c r="FP50" s="25">
        <f ca="1">IFERROR((1+'US Inflation'!$C51)*(1+('Black Market End of Year'!FP50-'Black Market End of Year'!FP49)/'Black Market End of Year'!FP49)-1,"Error")</f>
        <v>-9.9116581093325218E-2</v>
      </c>
      <c r="FQ50" s="25" t="str">
        <f ca="1">IFERROR((1+'US Inflation'!$C51)*(1+('Black Market End of Year'!FQ50-'Black Market End of Year'!FQ49)/'Black Market End of Year'!FQ49)-1,"Error")</f>
        <v>Error</v>
      </c>
      <c r="FR50" s="25">
        <f ca="1">IFERROR((1+'US Inflation'!$C51)*(1+('Black Market End of Year'!FR50-'Black Market End of Year'!FR49)/'Black Market End of Year'!FR49)-1,"Error")</f>
        <v>0.17085402428831342</v>
      </c>
      <c r="FS50" s="25">
        <f ca="1">IFERROR((1+'US Inflation'!$C51)*(1+('Black Market End of Year'!FS50-'Black Market End of Year'!FS49)/'Black Market End of Year'!FS49)-1,"Error")</f>
        <v>-7.2089460056536048E-2</v>
      </c>
      <c r="FT50" s="25" t="str">
        <f ca="1">IFERROR((1+'US Inflation'!$C51)*(1+('Black Market End of Year'!FT50-'Black Market End of Year'!FT49)/'Black Market End of Year'!FT49)-1,"Error")</f>
        <v>Error</v>
      </c>
      <c r="FU50" s="25">
        <f ca="1">IFERROR((1+'US Inflation'!$C51)*(1+('Black Market End of Year'!FU50-'Black Market End of Year'!FU49)/'Black Market End of Year'!FU49)-1,"Error")</f>
        <v>1.3784355179704111E-2</v>
      </c>
      <c r="FV50" s="25" t="str">
        <f ca="1">IFERROR((1+'US Inflation'!$C51)*(1+('Black Market End of Year'!FV50-'Black Market End of Year'!FV49)/'Black Market End of Year'!FV49)-1,"Error")</f>
        <v>Error</v>
      </c>
      <c r="FW50" s="25">
        <f ca="1">IFERROR((1+'US Inflation'!$C51)*(1+('Black Market End of Year'!FW50-'Black Market End of Year'!FW49)/'Black Market End of Year'!FW49)-1,"Error")</f>
        <v>0.46567591095634886</v>
      </c>
      <c r="FX50" s="25">
        <f ca="1">IFERROR((1+'US Inflation'!$C51)*(1+('Black Market End of Year'!FX50-'Black Market End of Year'!FX49)/'Black Market End of Year'!FX49)-1,"Error")</f>
        <v>1.8474851270957275</v>
      </c>
      <c r="FY50" s="25">
        <f ca="1">IFERROR((1+'US Inflation'!$C51)*(1+('Black Market End of Year'!FY50-'Black Market End of Year'!FY49)/'Black Market End of Year'!FY49)-1,"Error")</f>
        <v>-0.13511435710167208</v>
      </c>
      <c r="FZ50" s="25" t="str">
        <f ca="1">IFERROR((1+'US Inflation'!$C51)*(1+('Black Market End of Year'!FZ50-'Black Market End of Year'!FZ49)/'Black Market End of Year'!FZ49)-1,"Error")</f>
        <v>Error</v>
      </c>
      <c r="GA50" s="25">
        <f ca="1">IFERROR((1+'US Inflation'!$C51)*(1+('Black Market End of Year'!GA50-'Black Market End of Year'!GA49)/'Black Market End of Year'!GA49)-1,"Error")</f>
        <v>2.0273728719261142E-2</v>
      </c>
      <c r="GB50" s="25">
        <f ca="1">IFERROR((1+'US Inflation'!$C51)*(1+('Black Market End of Year'!GB50-'Black Market End of Year'!GB49)/'Black Market End of Year'!GB49)-1,"Error")</f>
        <v>2.0273728719261142E-2</v>
      </c>
      <c r="GC50" s="25" t="str">
        <f ca="1">IFERROR((1+'US Inflation'!$C51)*(1+('Black Market End of Year'!GC50-'Black Market End of Year'!GC49)/'Black Market End of Year'!GC49)-1,"Error")</f>
        <v>Error</v>
      </c>
      <c r="GD50" s="25">
        <f ca="1">IFERROR((1+'US Inflation'!$C51)*(1+('Black Market End of Year'!GD50-'Black Market End of Year'!GD49)/'Black Market End of Year'!GD49)-1,"Error")</f>
        <v>2.0273728719261142E-2</v>
      </c>
      <c r="GE50" s="25">
        <f ca="1">IFERROR((1+'US Inflation'!$C51)*(1+('Black Market End of Year'!GE50-'Black Market End of Year'!GE49)/'Black Market End of Year'!GE49)-1,"Error")</f>
        <v>3.3895644820296056E-2</v>
      </c>
      <c r="GF50" s="25" t="str">
        <f ca="1">IFERROR((1+'US Inflation'!$C51)*(1+('Black Market End of Year'!GF50-'Black Market End of Year'!GF49)/'Black Market End of Year'!GF49)-1,"Error")</f>
        <v>Error</v>
      </c>
      <c r="GG50" s="25">
        <f ca="1">IFERROR((1+'US Inflation'!$C51)*(1+('Black Market End of Year'!GG50-'Black Market End of Year'!GG49)/'Black Market End of Year'!GG49)-1,"Error")</f>
        <v>0.81210839900057685</v>
      </c>
      <c r="GH50" s="25">
        <f ca="1">IFERROR((1+'US Inflation'!$C51)*(1+('Black Market End of Year'!GH50-'Black Market End of Year'!GH49)/'Black Market End of Year'!GH49)-1,"Error")</f>
        <v>3.0202355783751411E-2</v>
      </c>
      <c r="GI50" s="25">
        <f ca="1">IFERROR((1+'US Inflation'!$C51)*(1+('Black Market End of Year'!GI50-'Black Market End of Year'!GI49)/'Black Market End of Year'!GI49)-1,"Error")</f>
        <v>0.86815298866038848</v>
      </c>
      <c r="GJ50" s="25">
        <f ca="1">IFERROR((1+'US Inflation'!$C51)*(1+('Black Market End of Year'!GJ50-'Black Market End of Year'!GJ49)/'Black Market End of Year'!GJ49)-1,"Error")</f>
        <v>7.2369978858350947</v>
      </c>
      <c r="GK50" s="25">
        <f ca="1">IFERROR((1+'US Inflation'!$C51)*(1+('Black Market End of Year'!GK50-'Black Market End of Year'!GK49)/'Black Market End of Year'!GK49)-1,"Error")</f>
        <v>6.8733507198962984E-2</v>
      </c>
      <c r="GL50" s="25">
        <f ca="1">IFERROR((1+'US Inflation'!$C51)*(1+('Black Market End of Year'!GL50-'Black Market End of Year'!GL49)/'Black Market End of Year'!GL49)-1,"Error")</f>
        <v>-6.8414376321353054E-2</v>
      </c>
      <c r="GM50" s="25">
        <f ca="1">IFERROR((1+'US Inflation'!$C51)*(1+('Black Market End of Year'!GM50-'Black Market End of Year'!GM49)/'Black Market End of Year'!GM49)-1,"Error")</f>
        <v>-6.8244192612241128E-2</v>
      </c>
      <c r="GN50" s="25">
        <f ca="1">IFERROR((1+'US Inflation'!$C51)*(1+('Black Market End of Year'!GN50-'Black Market End of Year'!GN49)/'Black Market End of Year'!GN49)-1,"Error")</f>
        <v>-0.22938689217758979</v>
      </c>
      <c r="GO50" s="25">
        <f ca="1">IFERROR((1+'US Inflation'!$C51)*(1+('Black Market End of Year'!GO50-'Black Market End of Year'!GO49)/'Black Market End of Year'!GO49)-1,"Error")</f>
        <v>10.405073995771671</v>
      </c>
      <c r="GP50" s="25">
        <f ca="1">IFERROR((1+'US Inflation'!$C51)*(1+('Black Market End of Year'!GP50-'Black Market End of Year'!GP49)/'Black Market End of Year'!GP49)-1,"Error")</f>
        <v>-8.4511627906976639E-2</v>
      </c>
      <c r="GQ50" s="25">
        <f ca="1">IFERROR((1+'US Inflation'!$C51)*(1+('Black Market End of Year'!GQ50-'Black Market End of Year'!GQ49)/'Black Market End of Year'!GQ49)-1,"Error")</f>
        <v>-0.17403532701357149</v>
      </c>
      <c r="GR50" s="25" t="str">
        <f ca="1">IFERROR((1+'US Inflation'!$C51)*(1+('Black Market End of Year'!GR50-'Black Market End of Year'!GR49)/'Black Market End of Year'!GR49)-1,"Error")</f>
        <v>Error</v>
      </c>
      <c r="GS50" s="25">
        <f ca="1">IFERROR((1+'US Inflation'!$C51)*(1+('Black Market End of Year'!GS50-'Black Market End of Year'!GS49)/'Black Market End of Year'!GS49)-1,"Error")</f>
        <v>5.3171247357293838E-2</v>
      </c>
      <c r="GT50" s="25">
        <f ca="1">IFERROR((1+'US Inflation'!$C51)*(1+('Black Market End of Year'!GT50-'Black Market End of Year'!GT49)/'Black Market End of Year'!GT49)-1,"Error")</f>
        <v>-4.9845673328373308E-2</v>
      </c>
      <c r="GU50" s="25">
        <f ca="1">IFERROR((1+'US Inflation'!$C51)*(1+('Black Market End of Year'!GU50-'Black Market End of Year'!GU49)/'Black Market End of Year'!GU49)-1,"Error")</f>
        <v>-3.3296608403060923E-2</v>
      </c>
      <c r="GV50" s="25">
        <f ca="1">IFERROR((1+'US Inflation'!$C51)*(1+('Black Market End of Year'!GV50-'Black Market End of Year'!GV49)/'Black Market End of Year'!GV49)-1,"Error")</f>
        <v>0.44686542693187215</v>
      </c>
      <c r="GW50" s="25">
        <f ca="1">IFERROR((1+'US Inflation'!$C51)*(1+('Black Market End of Year'!GW50-'Black Market End of Year'!GW49)/'Black Market End of Year'!GW49)-1,"Error")</f>
        <v>3.4121377938067408</v>
      </c>
      <c r="GX50" s="25" t="str">
        <f ca="1">IFERROR((1+'US Inflation'!$C51)*(1+('Black Market End of Year'!GX50-'Black Market End of Year'!GX49)/'Black Market End of Year'!GX49)-1,"Error")</f>
        <v>Error</v>
      </c>
      <c r="GY50" s="25">
        <f ca="1">IFERROR((1+'US Inflation'!$C51)*(1+('Black Market End of Year'!GY50-'Black Market End of Year'!GY49)/'Black Market End of Year'!GY49)-1,"Error")</f>
        <v>3.9813953488372134E-2</v>
      </c>
      <c r="GZ50" s="25">
        <f ca="1">IFERROR((1+'US Inflation'!$C51)*(1+('Black Market End of Year'!GZ50-'Black Market End of Year'!GZ49)/'Black Market End of Year'!GZ49)-1,"Error")</f>
        <v>-8.6002822234385934E-2</v>
      </c>
      <c r="HA50" s="25">
        <f ca="1">IFERROR((1+'US Inflation'!$C51)*(1+('Black Market End of Year'!HA50-'Black Market End of Year'!HA49)/'Black Market End of Year'!HA49)-1,"Error")</f>
        <v>-8.359522313010681E-2</v>
      </c>
      <c r="HB50" s="25">
        <f ca="1">IFERROR((1+'US Inflation'!$C51)*(1+('Black Market End of Year'!HB50-'Black Market End of Year'!HB49)/'Black Market End of Year'!HB49)-1,"Error")</f>
        <v>-8.18226800413836E-2</v>
      </c>
      <c r="HC50" s="25">
        <f ca="1">IFERROR((1+'US Inflation'!$C51)*(1+('Black Market End of Year'!HC50-'Black Market End of Year'!HC49)/'Black Market End of Year'!HC49)-1,"Error")</f>
        <v>1.5982455586759814E-2</v>
      </c>
      <c r="HD50" s="25">
        <f ca="1">IFERROR((1+'US Inflation'!$C51)*(1+('Black Market End of Year'!HD50-'Black Market End of Year'!HD49)/'Black Market End of Year'!HD49)-1,"Error")</f>
        <v>-0.5408430232558139</v>
      </c>
      <c r="HE50" s="25">
        <f ca="1">IFERROR((1+'US Inflation'!$C51)*(1+('Black Market End of Year'!HE50-'Black Market End of Year'!HE49)/'Black Market End of Year'!HE49)-1,"Error")</f>
        <v>0.1474976605552285</v>
      </c>
      <c r="HF50" s="25">
        <f ca="1">IFERROR((1+'US Inflation'!$C51)*(1+('Black Market End of Year'!HF50-'Black Market End of Year'!HF49)/'Black Market End of Year'!HF49)-1,"Error")</f>
        <v>-2.2920738761019521E-2</v>
      </c>
      <c r="HG50" s="25" t="str">
        <f ca="1">IFERROR((1+'US Inflation'!$C51)*(1+('Black Market End of Year'!HG50-'Black Market End of Year'!HG49)/'Black Market End of Year'!HG49)-1,"Error")</f>
        <v>Error</v>
      </c>
      <c r="HH50" s="25">
        <f ca="1">IFERROR((1+'US Inflation'!$C51)*(1+('Black Market End of Year'!HH50-'Black Market End of Year'!HH49)/'Black Market End of Year'!HH49)-1,"Error")</f>
        <v>0.86815298866038848</v>
      </c>
      <c r="HI50" s="25" t="str">
        <f ca="1">IFERROR((1+'US Inflation'!$C51)*(1+('Black Market End of Year'!HI50-'Black Market End of Year'!HI49)/'Black Market End of Year'!HI49)-1,"Error")</f>
        <v>Error</v>
      </c>
      <c r="HJ50" s="25">
        <f ca="1">IFERROR((1+'US Inflation'!$C51)*(1+('Black Market End of Year'!HJ50-'Black Market End of Year'!HJ49)/'Black Market End of Year'!HJ49)-1,"Error")</f>
        <v>-8.1552473572938711E-2</v>
      </c>
      <c r="HK50" s="25" t="str">
        <f ca="1">IFERROR((1+'US Inflation'!$C51)*(1+('Black Market End of Year'!HK50-'Black Market End of Year'!HK49)/'Black Market End of Year'!HK49)-1,"Error")</f>
        <v>Error</v>
      </c>
      <c r="HL50" s="25">
        <f ca="1">IFERROR((1+'US Inflation'!$C51)*(1+('Black Market End of Year'!HL50-'Black Market End of Year'!HL49)/'Black Market End of Year'!HL49)-1,"Error")</f>
        <v>-1.4283504357242238E-2</v>
      </c>
      <c r="HM50" s="25">
        <f ca="1">IFERROR((1+'US Inflation'!$C51)*(1+('Black Market End of Year'!HM50-'Black Market End of Year'!HM49)/'Black Market End of Year'!HM49)-1,"Error")</f>
        <v>-2.1443672606463293E-2</v>
      </c>
      <c r="HN50" s="25">
        <f ca="1">IFERROR((1+'US Inflation'!$C51)*(1+('Black Market End of Year'!HN50-'Black Market End of Year'!HN49)/'Black Market End of Year'!HN49)-1,"Error")</f>
        <v>1.662959238505727</v>
      </c>
      <c r="HO50" s="25">
        <f ca="1">IFERROR((1+'US Inflation'!$C51)*(1+('Black Market End of Year'!HO50-'Black Market End of Year'!HO49)/'Black Market End of Year'!HO49)-1,"Error")</f>
        <v>9.2748414376321371</v>
      </c>
      <c r="HP50" s="25" t="str">
        <f ca="1">IFERROR((1+'US Inflation'!$C51)*(1+('Black Market End of Year'!HP50-'Black Market End of Year'!HP49)/'Black Market End of Year'!HP49)-1,"Error")</f>
        <v>Error</v>
      </c>
      <c r="HQ50" s="25" t="str">
        <f ca="1">IFERROR((1+'US Inflation'!$C51)*(1+('Black Market End of Year'!HQ50-'Black Market End of Year'!HQ49)/'Black Market End of Year'!HQ49)-1,"Error")</f>
        <v>Error</v>
      </c>
      <c r="HR50" s="25">
        <f ca="1">IFERROR((1+'US Inflation'!$C51)*(1+('Black Market End of Year'!HR50-'Black Market End of Year'!HR49)/'Black Market End of Year'!HR49)-1,"Error")</f>
        <v>-0.18196454708082599</v>
      </c>
      <c r="HS50" s="25">
        <f ca="1">IFERROR((1+'US Inflation'!$C51)*(1+('Black Market End of Year'!HS50-'Black Market End of Year'!HS49)/'Black Market End of Year'!HS49)-1,"Error")</f>
        <v>2.0683773060326107</v>
      </c>
      <c r="HT50" s="25">
        <f ca="1">IFERROR((1+'US Inflation'!$C51)*(1+('Black Market End of Year'!HT50-'Black Market End of Year'!HT49)/'Black Market End of Year'!HT49)-1,"Error")</f>
        <v>1.6553461382754042E-2</v>
      </c>
      <c r="HU50" s="25">
        <f ca="1">IFERROR((1+'US Inflation'!$C51)*(1+('Black Market End of Year'!HU50-'Black Market End of Year'!HU49)/'Black Market End of Year'!HU49)-1,"Error")</f>
        <v>-2.5207350788746141E-2</v>
      </c>
      <c r="HV50" s="25">
        <f ca="1">IFERROR((1+'US Inflation'!$C51)*(1+('Black Market End of Year'!HV50-'Black Market End of Year'!HV49)/'Black Market End of Year'!HV49)-1,"Error")</f>
        <v>2.748414376321362E-2</v>
      </c>
      <c r="HW50" s="25">
        <f ca="1">IFERROR((1+'US Inflation'!$C51)*(1+('Black Market End of Year'!HW50-'Black Market End of Year'!HW49)/'Black Market End of Year'!HW49)-1,"Error")</f>
        <v>5.4762483863121769E-2</v>
      </c>
      <c r="HX50" s="25" t="str">
        <f ca="1">IFERROR((1+'US Inflation'!$C51)*(1+('Black Market End of Year'!HX50-'Black Market End of Year'!HX49)/'Black Market End of Year'!HX49)-1,"Error")</f>
        <v>Error</v>
      </c>
      <c r="HY50" s="25">
        <f ca="1">IFERROR((1+'US Inflation'!$C51)*(1+('Black Market End of Year'!HY50-'Black Market End of Year'!HY49)/'Black Market End of Year'!HY49)-1,"Error")</f>
        <v>-0.10025712816410493</v>
      </c>
      <c r="HZ50" s="25" t="str">
        <f ca="1">IFERROR((1+'US Inflation'!$C51)*(1+('Black Market End of Year'!HZ50-'Black Market End of Year'!HZ49)/'Black Market End of Year'!HZ49)-1,"Error")</f>
        <v>Error</v>
      </c>
      <c r="IA50" s="25">
        <f ca="1">IFERROR((1+'US Inflation'!$C51)*(1+('Black Market End of Year'!IA50-'Black Market End of Year'!IA49)/'Black Market End of Year'!IA49)-1,"Error")</f>
        <v>0.70001921968095338</v>
      </c>
      <c r="IB50" s="25">
        <f ca="1">IFERROR((1+'US Inflation'!$C51)*(1+('Black Market End of Year'!IB50-'Black Market End of Year'!IB49)/'Black Market End of Year'!IB49)-1,"Error")</f>
        <v>2.2834894243923154E-2</v>
      </c>
      <c r="IC50" s="25" t="str">
        <f ca="1">IFERROR((1+'US Inflation'!$C51)*(1+('Black Market End of Year'!IC50-'Black Market End of Year'!IC49)/'Black Market End of Year'!IC49)-1,"Error")</f>
        <v>Error</v>
      </c>
      <c r="ID50" s="25">
        <f ca="1">IFERROR((1+'US Inflation'!$C51)*(1+('Black Market End of Year'!ID50-'Black Market End of Year'!ID49)/'Black Market End of Year'!ID49)-1,"Error")</f>
        <v>-1</v>
      </c>
      <c r="IE50" s="25" t="str">
        <f ca="1">IFERROR((1+'US Inflation'!$C51)*(1+('Black Market End of Year'!IE50-'Black Market End of Year'!IE49)/'Black Market End of Year'!IE49)-1,"Error")</f>
        <v>Error</v>
      </c>
      <c r="IF50" s="25">
        <f ca="1">IFERROR((1+'US Inflation'!$C51)*(1+('Black Market End of Year'!IF50-'Black Market End of Year'!IF49)/'Black Market End of Year'!IF49)-1,"Error")</f>
        <v>0.24820295983086682</v>
      </c>
      <c r="IG50" s="25">
        <f ca="1">IFERROR((1+'US Inflation'!$C51)*(1+('Black Market End of Year'!IG50-'Black Market End of Year'!IG49)/'Black Market End of Year'!IG49)-1,"Error")</f>
        <v>0.18555862741909279</v>
      </c>
      <c r="IH50" s="25">
        <f ca="1">IFERROR((1+'US Inflation'!$C51)*(1+('Black Market End of Year'!IH50-'Black Market End of Year'!IH49)/'Black Market End of Year'!IH49)-1,"Error")</f>
        <v>0.10221026330962912</v>
      </c>
    </row>
    <row r="51" spans="1:242" x14ac:dyDescent="0.25">
      <c r="A51" t="str">
        <f t="shared" ca="1" si="4"/>
        <v>1995</v>
      </c>
      <c r="B51" s="25">
        <f ca="1">IFERROR((1+'US Inflation'!$C52)*(1+('Black Market End of Year'!B51-'Black Market End of Year'!B50)/'Black Market End of Year'!B50)-1,"Error")</f>
        <v>0.31051828829606598</v>
      </c>
      <c r="C51" s="25">
        <f ca="1">IFERROR((1+'US Inflation'!$C52)*(1+('Black Market End of Year'!C51-'Black Market End of Year'!C50)/'Black Market End of Year'!C50)-1,"Error")</f>
        <v>-7.9775749985089739E-2</v>
      </c>
      <c r="D51" s="25">
        <f ca="1">IFERROR((1+'US Inflation'!$C52)*(1+('Black Market End of Year'!D51-'Black Market End of Year'!D50)/'Black Market End of Year'!D50)-1,"Error")</f>
        <v>-2.7050338778733751E-2</v>
      </c>
      <c r="E51" s="25">
        <f>IFERROR((1+'US Inflation'!$C52)*(1+('Black Market End of Year'!E51-'Black Market End of Year'!E50)/'Black Market End of Year'!E50)-1,"Error")</f>
        <v>2.7434842249657088E-2</v>
      </c>
      <c r="F51" s="25" t="str">
        <f ca="1">IFERROR((1+'US Inflation'!$C52)*(1+('Black Market End of Year'!F51-'Black Market End of Year'!F50)/'Black Market End of Year'!F50)-1,"Error")</f>
        <v>Error</v>
      </c>
      <c r="G51" s="25">
        <f ca="1">IFERROR((1+'US Inflation'!$C52)*(1+('Black Market End of Year'!G51-'Black Market End of Year'!G50)/'Black Market End of Year'!G50)-1,"Error")</f>
        <v>10.86586513892251</v>
      </c>
      <c r="H51" s="25">
        <f ca="1">IFERROR((1+'US Inflation'!$C52)*(1+('Black Market End of Year'!H51-'Black Market End of Year'!H50)/'Black Market End of Year'!H50)-1,"Error")</f>
        <v>-8.8702758510375013E-3</v>
      </c>
      <c r="I51" s="25">
        <f ca="1">IFERROR((1+'US Inflation'!$C52)*(1+('Black Market End of Year'!I51-'Black Market End of Year'!I50)/'Black Market End of Year'!I50)-1,"Error")</f>
        <v>-8.8702758510375013E-3</v>
      </c>
      <c r="J51" s="25">
        <f ca="1">IFERROR((1+'US Inflation'!$C52)*(1+('Black Market End of Year'!J51-'Black Market End of Year'!J50)/'Black Market End of Year'!J50)-1,"Error")</f>
        <v>1.7262220049165444E-2</v>
      </c>
      <c r="K51" s="25" t="str">
        <f ca="1">IFERROR((1+'US Inflation'!$C52)*(1+('Black Market End of Year'!K51-'Black Market End of Year'!K50)/'Black Market End of Year'!K50)-1,"Error")</f>
        <v>Error</v>
      </c>
      <c r="L51" s="25">
        <f ca="1">IFERROR((1+'US Inflation'!$C52)*(1+('Black Market End of Year'!L51-'Black Market End of Year'!L50)/'Black Market End of Year'!L50)-1,"Error")</f>
        <v>-4.632971052724133E-2</v>
      </c>
      <c r="M51" s="25">
        <f ca="1">IFERROR((1+'US Inflation'!$C52)*(1+('Black Market End of Year'!M51-'Black Market End of Year'!M50)/'Black Market End of Year'!M50)-1,"Error")</f>
        <v>7.356666666666678E-2</v>
      </c>
      <c r="N51" s="25">
        <f ca="1">IFERROR((1+'US Inflation'!$C52)*(1+('Black Market End of Year'!N51-'Black Market End of Year'!N50)/'Black Market End of Year'!N50)-1,"Error")</f>
        <v>-4.8497842259669799E-2</v>
      </c>
      <c r="O51" s="25" t="str">
        <f ca="1">IFERROR((1+'US Inflation'!$C52)*(1+('Black Market End of Year'!O51-'Black Market End of Year'!O50)/'Black Market End of Year'!O50)-1,"Error")</f>
        <v>Error</v>
      </c>
      <c r="P51" s="25">
        <f ca="1">IFERROR((1+'US Inflation'!$C52)*(1+('Black Market End of Year'!P51-'Black Market End of Year'!P50)/'Black Market End of Year'!P50)-1,"Error")</f>
        <v>2.7434842249657088E-2</v>
      </c>
      <c r="Q51" s="25">
        <f ca="1">IFERROR((1+'US Inflation'!$C52)*(1+('Black Market End of Year'!Q51-'Black Market End of Year'!Q50)/'Black Market End of Year'!Q50)-1,"Error")</f>
        <v>7.2890610290754498E-3</v>
      </c>
      <c r="R51" s="25">
        <f ca="1">IFERROR((1+'US Inflation'!$C52)*(1+('Black Market End of Year'!R51-'Black Market End of Year'!R50)/'Black Market End of Year'!R50)-1,"Error")</f>
        <v>-0.10428757342337591</v>
      </c>
      <c r="S51" s="25">
        <f ca="1">IFERROR((1+'US Inflation'!$C52)*(1+('Black Market End of Year'!S51-'Black Market End of Year'!S50)/'Black Market End of Year'!S50)-1,"Error")</f>
        <v>1.2472198915924215E-2</v>
      </c>
      <c r="T51" s="25">
        <f ca="1">IFERROR((1+'US Inflation'!$C52)*(1+('Black Market End of Year'!T51-'Black Market End of Year'!T50)/'Black Market End of Year'!T50)-1,"Error")</f>
        <v>-0.65507544581618649</v>
      </c>
      <c r="U51" s="25">
        <f ca="1">IFERROR((1+'US Inflation'!$C52)*(1+('Black Market End of Year'!U51-'Black Market End of Year'!U50)/'Black Market End of Year'!U50)-1,"Error")</f>
        <v>-5.2833504801097386E-2</v>
      </c>
      <c r="V51" s="25">
        <f ca="1">IFERROR((1+'US Inflation'!$C52)*(1+('Black Market End of Year'!V51-'Black Market End of Year'!V50)/'Black Market End of Year'!V50)-1,"Error")</f>
        <v>-1.2377579991705856E-3</v>
      </c>
      <c r="W51" s="25">
        <f ca="1">IFERROR((1+'US Inflation'!$C52)*(1+('Black Market End of Year'!W51-'Black Market End of Year'!W50)/'Black Market End of Year'!W50)-1,"Error")</f>
        <v>-5.8184727937814373E-2</v>
      </c>
      <c r="X51" s="25">
        <f ca="1">IFERROR((1+'US Inflation'!$C52)*(1+('Black Market End of Year'!X51-'Black Market End of Year'!X50)/'Black Market End of Year'!X50)-1,"Error")</f>
        <v>-2.5254124019555957E-2</v>
      </c>
      <c r="Y51" s="25">
        <f ca="1">IFERROR((1+'US Inflation'!$C52)*(1+('Black Market End of Year'!Y51-'Black Market End of Year'!Y50)/'Black Market End of Year'!Y50)-1,"Error")</f>
        <v>0.24365135177371466</v>
      </c>
      <c r="Z51" s="25">
        <f ca="1">IFERROR((1+'US Inflation'!$C52)*(1+('Black Market End of Year'!Z51-'Black Market End of Year'!Z50)/'Black Market End of Year'!Z50)-1,"Error")</f>
        <v>8.208563173102168E-2</v>
      </c>
      <c r="AA51" s="25" t="str">
        <f ca="1">IFERROR((1+'US Inflation'!$C52)*(1+('Black Market End of Year'!AA51-'Black Market End of Year'!AA50)/'Black Market End of Year'!AA50)-1,"Error")</f>
        <v>Error</v>
      </c>
      <c r="AB51" s="25">
        <f ca="1">IFERROR((1+'US Inflation'!$C52)*(1+('Black Market End of Year'!AB51-'Black Market End of Year'!AB50)/'Black Market End of Year'!AB50)-1,"Error")</f>
        <v>-6.5657946502057474E-2</v>
      </c>
      <c r="AC51" s="25">
        <f ca="1">IFERROR((1+'US Inflation'!$C52)*(1+('Black Market End of Year'!AC51-'Black Market End of Year'!AC50)/'Black Market End of Year'!AC50)-1,"Error")</f>
        <v>0.17079784349379534</v>
      </c>
      <c r="AD51" s="25" t="str">
        <f ca="1">IFERROR((1+'US Inflation'!$C52)*(1+('Black Market End of Year'!AD51-'Black Market End of Year'!AD50)/'Black Market End of Year'!AD50)-1,"Error")</f>
        <v>Error</v>
      </c>
      <c r="AE51" s="25" t="str">
        <f ca="1">IFERROR((1+'US Inflation'!$C52)*(1+('Black Market End of Year'!AE51-'Black Market End of Year'!AE50)/'Black Market End of Year'!AE50)-1,"Error")</f>
        <v>Error</v>
      </c>
      <c r="AF51" s="25">
        <f ca="1">IFERROR((1+'US Inflation'!$C52)*(1+('Black Market End of Year'!AF51-'Black Market End of Year'!AF50)/'Black Market End of Year'!AF50)-1,"Error")</f>
        <v>-3.3400115515125228E-2</v>
      </c>
      <c r="AG51" s="25">
        <f ca="1">IFERROR((1+'US Inflation'!$C52)*(1+('Black Market End of Year'!AG51-'Black Market End of Year'!AG50)/'Black Market End of Year'!AG50)-1,"Error")</f>
        <v>0.3132625803191107</v>
      </c>
      <c r="AH51" s="25">
        <f ca="1">IFERROR((1+'US Inflation'!$C52)*(1+('Black Market End of Year'!AH51-'Black Market End of Year'!AH50)/'Black Market End of Year'!AH50)-1,"Error")</f>
        <v>-5.8184727937814373E-2</v>
      </c>
      <c r="AI51" s="25">
        <f ca="1">IFERROR((1+'US Inflation'!$C52)*(1+('Black Market End of Year'!AI51-'Black Market End of Year'!AI50)/'Black Market End of Year'!AI50)-1,"Error")</f>
        <v>-7.1405753800479754E-4</v>
      </c>
      <c r="AJ51" s="25">
        <f ca="1">IFERROR((1+'US Inflation'!$C52)*(1+('Black Market End of Year'!AJ51-'Black Market End of Year'!AJ50)/'Black Market End of Year'!AJ50)-1,"Error")</f>
        <v>-3.7947374984411919E-2</v>
      </c>
      <c r="AK51" s="25">
        <f ca="1">IFERROR((1+'US Inflation'!$C52)*(1+('Black Market End of Year'!AK51-'Black Market End of Year'!AK50)/'Black Market End of Year'!AK50)-1,"Error")</f>
        <v>-5.8184727937814373E-2</v>
      </c>
      <c r="AL51" s="25">
        <f ca="1">IFERROR((1+'US Inflation'!$C52)*(1+('Black Market End of Year'!AL51-'Black Market End of Year'!AL50)/'Black Market End of Year'!AL50)-1,"Error")</f>
        <v>-5.3556314391617343E-3</v>
      </c>
      <c r="AM51" s="25">
        <f ca="1">IFERROR((1+'US Inflation'!$C52)*(1+('Black Market End of Year'!AM51-'Black Market End of Year'!AM50)/'Black Market End of Year'!AM50)-1,"Error")</f>
        <v>4.6029568663312759E-3</v>
      </c>
      <c r="AN51" s="25">
        <f ca="1">IFERROR((1+'US Inflation'!$C52)*(1+('Black Market End of Year'!AN51-'Black Market End of Year'!AN50)/'Black Market End of Year'!AN50)-1,"Error")</f>
        <v>3.6177963032370197E-2</v>
      </c>
      <c r="AO51" s="25">
        <f ca="1">IFERROR((1+'US Inflation'!$C52)*(1+('Black Market End of Year'!AO51-'Black Market End of Year'!AO50)/'Black Market End of Year'!AO50)-1,"Error")</f>
        <v>-5.8184727937814373E-2</v>
      </c>
      <c r="AP51" s="25">
        <f ca="1">IFERROR((1+'US Inflation'!$C52)*(1+('Black Market End of Year'!AP51-'Black Market End of Year'!AP50)/'Black Market End of Year'!AP50)-1,"Error")</f>
        <v>-5.8184727937814373E-2</v>
      </c>
      <c r="AQ51" s="25">
        <f ca="1">IFERROR((1+'US Inflation'!$C52)*(1+('Black Market End of Year'!AQ51-'Black Market End of Year'!AQ50)/'Black Market End of Year'!AQ50)-1,"Error")</f>
        <v>4.0840503803467598E-3</v>
      </c>
      <c r="AR51" s="25">
        <f ca="1">IFERROR((1+'US Inflation'!$C52)*(1+('Black Market End of Year'!AR51-'Black Market End of Year'!AR50)/'Black Market End of Year'!AR50)-1,"Error")</f>
        <v>-9.6476897519145788E-2</v>
      </c>
      <c r="AS51" s="25" t="str">
        <f ca="1">IFERROR((1+'US Inflation'!$C52)*(1+('Black Market End of Year'!AS51-'Black Market End of Year'!AS50)/'Black Market End of Year'!AS50)-1,"Error")</f>
        <v>Error</v>
      </c>
      <c r="AT51" s="25" t="str">
        <f ca="1">IFERROR((1+'US Inflation'!$C52)*(1+('Black Market End of Year'!AT51-'Black Market End of Year'!AT50)/'Black Market End of Year'!AT50)-1,"Error")</f>
        <v>Error</v>
      </c>
      <c r="AU51" s="25">
        <f ca="1">IFERROR((1+'US Inflation'!$C52)*(1+('Black Market End of Year'!AU51-'Black Market End of Year'!AU50)/'Black Market End of Year'!AU50)-1,"Error")</f>
        <v>0.21479060760106505</v>
      </c>
      <c r="AV51" s="25">
        <f ca="1">IFERROR((1+'US Inflation'!$C52)*(1+('Black Market End of Year'!AV51-'Black Market End of Year'!AV50)/'Black Market End of Year'!AV50)-1,"Error")</f>
        <v>-6.5968325227584446E-2</v>
      </c>
      <c r="AW51" s="25">
        <f ca="1">IFERROR((1+'US Inflation'!$C52)*(1+('Black Market End of Year'!AW51-'Black Market End of Year'!AW50)/'Black Market End of Year'!AW50)-1,"Error")</f>
        <v>-5.8184727937814373E-2</v>
      </c>
      <c r="AX51" s="25">
        <f ca="1">IFERROR((1+'US Inflation'!$C52)*(1+('Black Market End of Year'!AX51-'Black Market End of Year'!AX50)/'Black Market End of Year'!AX50)-1,"Error")</f>
        <v>3.9346870525567477</v>
      </c>
      <c r="AY51" s="25">
        <f ca="1">IFERROR((1+'US Inflation'!$C52)*(1+('Black Market End of Year'!AY51-'Black Market End of Year'!AY50)/'Black Market End of Year'!AY50)-1,"Error")</f>
        <v>1.1057530864197584E-2</v>
      </c>
      <c r="AZ51" s="25">
        <f ca="1">IFERROR((1+'US Inflation'!$C52)*(1+('Black Market End of Year'!AZ51-'Black Market End of Year'!AZ50)/'Black Market End of Year'!AZ50)-1,"Error")</f>
        <v>0.23292181069958851</v>
      </c>
      <c r="BA51" s="25">
        <f ca="1">IFERROR((1+'US Inflation'!$C52)*(1+('Black Market End of Year'!BA51-'Black Market End of Year'!BA50)/'Black Market End of Year'!BA50)-1,"Error")</f>
        <v>-5.8184727937814373E-2</v>
      </c>
      <c r="BB51" s="25">
        <f ca="1">IFERROR((1+'US Inflation'!$C52)*(1+('Black Market End of Year'!BB51-'Black Market End of Year'!BB50)/'Black Market End of Year'!BB50)-1,"Error")</f>
        <v>-0.11024142661179692</v>
      </c>
      <c r="BC51" s="25">
        <f ca="1">IFERROR((1+'US Inflation'!$C52)*(1+('Black Market End of Year'!BC51-'Black Market End of Year'!BC50)/'Black Market End of Year'!BC50)-1,"Error")</f>
        <v>-0.47117324295973539</v>
      </c>
      <c r="BD51" s="25">
        <f ca="1">IFERROR((1+'US Inflation'!$C52)*(1+('Black Market End of Year'!BD51-'Black Market End of Year'!BD50)/'Black Market End of Year'!BD50)-1,"Error")</f>
        <v>-2.1676543209876553E-2</v>
      </c>
      <c r="BE51" s="25" t="str">
        <f ca="1">IFERROR((1+'US Inflation'!$C52)*(1+('Black Market End of Year'!BE51-'Black Market End of Year'!BE50)/'Black Market End of Year'!BE50)-1,"Error")</f>
        <v>Error</v>
      </c>
      <c r="BF51" s="25">
        <f ca="1">IFERROR((1+'US Inflation'!$C52)*(1+('Black Market End of Year'!BF51-'Black Market End of Year'!BF50)/'Black Market End of Year'!BF50)-1,"Error")</f>
        <v>-4.0112777136998456E-2</v>
      </c>
      <c r="BG51" s="25">
        <f ca="1">IFERROR((1+'US Inflation'!$C52)*(1+('Black Market End of Year'!BG51-'Black Market End of Year'!BG50)/'Black Market End of Year'!BG50)-1,"Error")</f>
        <v>-6.4899988344674808E-2</v>
      </c>
      <c r="BH51" s="25">
        <f ca="1">IFERROR((1+'US Inflation'!$C52)*(1+('Black Market End of Year'!BH51-'Black Market End of Year'!BH50)/'Black Market End of Year'!BH50)-1,"Error")</f>
        <v>-2.1029065403628588E-2</v>
      </c>
      <c r="BI51" s="25">
        <f ca="1">IFERROR((1+'US Inflation'!$C52)*(1+('Black Market End of Year'!BI51-'Black Market End of Year'!BI50)/'Black Market End of Year'!BI50)-1,"Error")</f>
        <v>-8.8702758510375013E-3</v>
      </c>
      <c r="BJ51" s="25">
        <f ca="1">IFERROR((1+'US Inflation'!$C52)*(1+('Black Market End of Year'!BJ51-'Black Market End of Year'!BJ50)/'Black Market End of Year'!BJ50)-1,"Error")</f>
        <v>3.1130651034727785E-2</v>
      </c>
      <c r="BK51" s="25">
        <f ca="1">IFERROR((1+'US Inflation'!$C52)*(1+('Black Market End of Year'!BK51-'Black Market End of Year'!BK50)/'Black Market End of Year'!BK50)-1,"Error")</f>
        <v>0.27573159579332418</v>
      </c>
      <c r="BL51" s="25">
        <f ca="1">IFERROR((1+'US Inflation'!$C52)*(1+('Black Market End of Year'!BL51-'Black Market End of Year'!BL50)/'Black Market End of Year'!BL50)-1,"Error")</f>
        <v>2.7444089163237262E-2</v>
      </c>
      <c r="BM51" s="25">
        <f ca="1">IFERROR((1+'US Inflation'!$C52)*(1+('Black Market End of Year'!BM51-'Black Market End of Year'!BM50)/'Black Market End of Year'!BM50)-1,"Error")</f>
        <v>-6.4214275134115262E-2</v>
      </c>
      <c r="BN51" s="25">
        <f ca="1">IFERROR((1+'US Inflation'!$C52)*(1+('Black Market End of Year'!BN51-'Black Market End of Year'!BN50)/'Black Market End of Year'!BN50)-1,"Error")</f>
        <v>-5.8184727937814373E-2</v>
      </c>
      <c r="BO51" s="25" t="str">
        <f ca="1">IFERROR((1+'US Inflation'!$C52)*(1+('Black Market End of Year'!BO51-'Black Market End of Year'!BO50)/'Black Market End of Year'!BO50)-1,"Error")</f>
        <v>Error</v>
      </c>
      <c r="BP51" s="25">
        <f ca="1">IFERROR((1+'US Inflation'!$C52)*(1+('Black Market End of Year'!BP51-'Black Market End of Year'!BP50)/'Black Market End of Year'!BP50)-1,"Error")</f>
        <v>-4.5953360768175577E-2</v>
      </c>
      <c r="BQ51" s="25">
        <f ca="1">IFERROR((1+'US Inflation'!$C52)*(1+('Black Market End of Year'!BQ51-'Black Market End of Year'!BQ50)/'Black Market End of Year'!BQ50)-1,"Error")</f>
        <v>-1.8846006500327417E-2</v>
      </c>
      <c r="BR51" s="25" t="str">
        <f ca="1">IFERROR((1+'US Inflation'!$C52)*(1+('Black Market End of Year'!BR51-'Black Market End of Year'!BR50)/'Black Market End of Year'!BR50)-1,"Error")</f>
        <v>Error</v>
      </c>
      <c r="BS51" s="25">
        <f ca="1">IFERROR((1+'US Inflation'!$C52)*(1+('Black Market End of Year'!BS51-'Black Market End of Year'!BS50)/'Black Market End of Year'!BS50)-1,"Error")</f>
        <v>-1.4553737625433216E-2</v>
      </c>
      <c r="BT51" s="25" t="str">
        <f ca="1">IFERROR((1+'US Inflation'!$C52)*(1+('Black Market End of Year'!BT51-'Black Market End of Year'!BT50)/'Black Market End of Year'!BT50)-1,"Error")</f>
        <v>Error</v>
      </c>
      <c r="BU51" s="25">
        <f ca="1">IFERROR((1+'US Inflation'!$C52)*(1+('Black Market End of Year'!BU51-'Black Market End of Year'!BU50)/'Black Market End of Year'!BU50)-1,"Error")</f>
        <v>4.5826971752897627E-2</v>
      </c>
      <c r="BV51" s="25">
        <f ca="1">IFERROR((1+'US Inflation'!$C52)*(1+('Black Market End of Year'!BV51-'Black Market End of Year'!BV50)/'Black Market End of Year'!BV50)-1,"Error")</f>
        <v>-5.6218516513884875E-2</v>
      </c>
      <c r="BW51" s="25">
        <f ca="1">IFERROR((1+'US Inflation'!$C52)*(1+('Black Market End of Year'!BW51-'Black Market End of Year'!BW50)/'Black Market End of Year'!BW50)-1,"Error")</f>
        <v>-5.643738977072299E-2</v>
      </c>
      <c r="BX51" s="25" t="str">
        <f ca="1">IFERROR((1+'US Inflation'!$C52)*(1+('Black Market End of Year'!BX51-'Black Market End of Year'!BX50)/'Black Market End of Year'!BX50)-1,"Error")</f>
        <v>Error</v>
      </c>
      <c r="BY51" s="25" t="str">
        <f ca="1">IFERROR((1+'US Inflation'!$C52)*(1+('Black Market End of Year'!BY51-'Black Market End of Year'!BY50)/'Black Market End of Year'!BY50)-1,"Error")</f>
        <v>Error</v>
      </c>
      <c r="BZ51" s="25">
        <f ca="1">IFERROR((1+'US Inflation'!$C52)*(1+('Black Market End of Year'!BZ51-'Black Market End of Year'!BZ50)/'Black Market End of Year'!BZ50)-1,"Error")</f>
        <v>-5.8184727937814373E-2</v>
      </c>
      <c r="CA51" s="25">
        <f ca="1">IFERROR((1+'US Inflation'!$C52)*(1+('Black Market End of Year'!CA51-'Black Market End of Year'!CA50)/'Black Market End of Year'!CA50)-1,"Error")</f>
        <v>0.21948296296296288</v>
      </c>
      <c r="CB51" s="25">
        <f ca="1">IFERROR((1+'US Inflation'!$C52)*(1+('Black Market End of Year'!CB51-'Black Market End of Year'!CB50)/'Black Market End of Year'!CB50)-1,"Error")</f>
        <v>0.15072702331961585</v>
      </c>
      <c r="CC51" s="25">
        <f ca="1">IFERROR((1+'US Inflation'!$C52)*(1+('Black Market End of Year'!CC51-'Black Market End of Year'!CC50)/'Black Market End of Year'!CC50)-1,"Error")</f>
        <v>-5.1095209387259422E-2</v>
      </c>
      <c r="CD51" s="25">
        <f ca="1">IFERROR((1+'US Inflation'!$C52)*(1+('Black Market End of Year'!CD51-'Black Market End of Year'!CD50)/'Black Market End of Year'!CD50)-1,"Error")</f>
        <v>0.44236045161971083</v>
      </c>
      <c r="CE51" s="25">
        <f ca="1">IFERROR((1+'US Inflation'!$C52)*(1+('Black Market End of Year'!CE51-'Black Market End of Year'!CE50)/'Black Market End of Year'!CE50)-1,"Error")</f>
        <v>-1.8326256853921641E-2</v>
      </c>
      <c r="CF51" s="25">
        <f ca="1">IFERROR((1+'US Inflation'!$C52)*(1+('Black Market End of Year'!CF51-'Black Market End of Year'!CF50)/'Black Market End of Year'!CF50)-1,"Error")</f>
        <v>1.8908412023518784E-2</v>
      </c>
      <c r="CG51" s="25" t="str">
        <f ca="1">IFERROR((1+'US Inflation'!$C52)*(1+('Black Market End of Year'!CG51-'Black Market End of Year'!CG50)/'Black Market End of Year'!CG50)-1,"Error")</f>
        <v>Error</v>
      </c>
      <c r="CH51" s="25">
        <f ca="1">IFERROR((1+'US Inflation'!$C52)*(1+('Black Market End of Year'!CH51-'Black Market End of Year'!CH50)/'Black Market End of Year'!CH50)-1,"Error")</f>
        <v>-8.8702758510375013E-3</v>
      </c>
      <c r="CI51" s="25" t="str">
        <f ca="1">IFERROR((1+'US Inflation'!$C52)*(1+('Black Market End of Year'!CI51-'Black Market End of Year'!CI50)/'Black Market End of Year'!CI50)-1,"Error")</f>
        <v>Error</v>
      </c>
      <c r="CJ51" s="25" t="str">
        <f ca="1">IFERROR((1+'US Inflation'!$C52)*(1+('Black Market End of Year'!CJ51-'Black Market End of Year'!CJ50)/'Black Market End of Year'!CJ50)-1,"Error")</f>
        <v>Error</v>
      </c>
      <c r="CK51" s="25">
        <f ca="1">IFERROR((1+'US Inflation'!$C52)*(1+('Black Market End of Year'!CK51-'Black Market End of Year'!CK50)/'Black Market End of Year'!CK50)-1,"Error")</f>
        <v>7.4822297044518926E-4</v>
      </c>
      <c r="CL51" s="25" t="str">
        <f ca="1">IFERROR((1+'US Inflation'!$C52)*(1+('Black Market End of Year'!CL51-'Black Market End of Year'!CL50)/'Black Market End of Year'!CL50)-1,"Error")</f>
        <v>Error</v>
      </c>
      <c r="CM51" s="25">
        <f ca="1">IFERROR((1+'US Inflation'!$C52)*(1+('Black Market End of Year'!CM51-'Black Market End of Year'!CM50)/'Black Market End of Year'!CM50)-1,"Error")</f>
        <v>2.2422964970390424E-2</v>
      </c>
      <c r="CN51" s="25">
        <f ca="1">IFERROR((1+'US Inflation'!$C52)*(1+('Black Market End of Year'!CN51-'Black Market End of Year'!CN50)/'Black Market End of Year'!CN50)-1,"Error")</f>
        <v>0.45594631429903099</v>
      </c>
      <c r="CO51" s="25">
        <f ca="1">IFERROR((1+'US Inflation'!$C52)*(1+('Black Market End of Year'!CO51-'Black Market End of Year'!CO50)/'Black Market End of Year'!CO50)-1,"Error")</f>
        <v>-6.8887174211248237E-2</v>
      </c>
      <c r="CP51" s="25">
        <f ca="1">IFERROR((1+'US Inflation'!$C52)*(1+('Black Market End of Year'!CP51-'Black Market End of Year'!CP50)/'Black Market End of Year'!CP50)-1,"Error")</f>
        <v>-0.4349108367626886</v>
      </c>
      <c r="CQ51" s="25">
        <f ca="1">IFERROR((1+'US Inflation'!$C52)*(1+('Black Market End of Year'!CQ51-'Black Market End of Year'!CQ50)/'Black Market End of Year'!CQ50)-1,"Error")</f>
        <v>0.12580626331611366</v>
      </c>
      <c r="CR51" s="25">
        <f ca="1">IFERROR((1+'US Inflation'!$C52)*(1+('Black Market End of Year'!CR51-'Black Market End of Year'!CR50)/'Black Market End of Year'!CR50)-1,"Error")</f>
        <v>2.6110828277685849E-2</v>
      </c>
      <c r="CS51" s="25">
        <f ca="1">IFERROR((1+'US Inflation'!$C52)*(1+('Black Market End of Year'!CS51-'Black Market End of Year'!CS50)/'Black Market End of Year'!CS50)-1,"Error")</f>
        <v>0.16716598079561051</v>
      </c>
      <c r="CT51" s="25">
        <f ca="1">IFERROR((1+'US Inflation'!$C52)*(1+('Black Market End of Year'!CT51-'Black Market End of Year'!CT50)/'Black Market End of Year'!CT50)-1,"Error")</f>
        <v>-3.1698098311474188E-2</v>
      </c>
      <c r="CU51" s="25">
        <f ca="1">IFERROR((1+'US Inflation'!$C52)*(1+('Black Market End of Year'!CU51-'Black Market End of Year'!CU50)/'Black Market End of Year'!CU50)-1,"Error")</f>
        <v>0.24365135177371466</v>
      </c>
      <c r="CV51" s="25">
        <f ca="1">IFERROR((1+'US Inflation'!$C52)*(1+('Black Market End of Year'!CV51-'Black Market End of Year'!CV50)/'Black Market End of Year'!CV50)-1,"Error")</f>
        <v>0.17898148148148141</v>
      </c>
      <c r="CW51" s="25">
        <f ca="1">IFERROR((1+'US Inflation'!$C52)*(1+('Black Market End of Year'!CW51-'Black Market End of Year'!CW50)/'Black Market End of Year'!CW50)-1,"Error")</f>
        <v>1.2664003873154202</v>
      </c>
      <c r="CX51" s="25">
        <f ca="1">IFERROR((1+'US Inflation'!$C52)*(1+('Black Market End of Year'!CX51-'Black Market End of Year'!CX50)/'Black Market End of Year'!CX50)-1,"Error")</f>
        <v>2.7858919067215364</v>
      </c>
      <c r="CY51" s="25">
        <f ca="1">IFERROR((1+'US Inflation'!$C52)*(1+('Black Market End of Year'!CY51-'Black Market End of Year'!CY50)/'Black Market End of Year'!CY50)-1,"Error")</f>
        <v>-6.9924444444444678E-3</v>
      </c>
      <c r="CZ51" s="25" t="str">
        <f ca="1">IFERROR((1+'US Inflation'!$C52)*(1+('Black Market End of Year'!CZ51-'Black Market End of Year'!CZ50)/'Black Market End of Year'!CZ50)-1,"Error")</f>
        <v>Error</v>
      </c>
      <c r="DA51" s="25">
        <f ca="1">IFERROR((1+'US Inflation'!$C52)*(1+('Black Market End of Year'!DA51-'Black Market End of Year'!DA50)/'Black Market End of Year'!DA50)-1,"Error")</f>
        <v>7.1371200635333087E-2</v>
      </c>
      <c r="DB51" s="25">
        <f ca="1">IFERROR((1+'US Inflation'!$C52)*(1+('Black Market End of Year'!DB51-'Black Market End of Year'!DB50)/'Black Market End of Year'!DB50)-1,"Error")</f>
        <v>7.2643422791116574E-3</v>
      </c>
      <c r="DC51" s="25">
        <f ca="1">IFERROR((1+'US Inflation'!$C52)*(1+('Black Market End of Year'!DC51-'Black Market End of Year'!DC50)/'Black Market End of Year'!DC50)-1,"Error")</f>
        <v>0.24042133509557151</v>
      </c>
      <c r="DD51" s="25">
        <f ca="1">IFERROR((1+'US Inflation'!$C52)*(1+('Black Market End of Year'!DD51-'Black Market End of Year'!DD50)/'Black Market End of Year'!DD50)-1,"Error")</f>
        <v>7.9886470832972734E-2</v>
      </c>
      <c r="DE51" s="25" t="str">
        <f ca="1">IFERROR((1+'US Inflation'!$C52)*(1+('Black Market End of Year'!DE51-'Black Market End of Year'!DE50)/'Black Market End of Year'!DE50)-1,"Error")</f>
        <v>Error</v>
      </c>
      <c r="DF51" s="25">
        <f ca="1">IFERROR((1+'US Inflation'!$C52)*(1+('Black Market End of Year'!DF51-'Black Market End of Year'!DF50)/'Black Market End of Year'!DF50)-1,"Error")</f>
        <v>4.1979209876543244E-2</v>
      </c>
      <c r="DG51" s="25">
        <f ca="1">IFERROR((1+'US Inflation'!$C52)*(1+('Black Market End of Year'!DG51-'Black Market End of Year'!DG50)/'Black Market End of Year'!DG50)-1,"Error")</f>
        <v>0.40104751215862344</v>
      </c>
      <c r="DH51" s="25">
        <f ca="1">IFERROR((1+'US Inflation'!$C52)*(1+('Black Market End of Year'!DH51-'Black Market End of Year'!DH50)/'Black Market End of Year'!DH50)-1,"Error")</f>
        <v>0.24235743680188127</v>
      </c>
      <c r="DI51" s="25" t="str">
        <f ca="1">IFERROR((1+'US Inflation'!$C52)*(1+('Black Market End of Year'!DI51-'Black Market End of Year'!DI50)/'Black Market End of Year'!DI50)-1,"Error")</f>
        <v>Error</v>
      </c>
      <c r="DJ51" s="25">
        <f ca="1">IFERROR((1+'US Inflation'!$C52)*(1+('Black Market End of Year'!DJ51-'Black Market End of Year'!DJ50)/'Black Market End of Year'!DJ50)-1,"Error")</f>
        <v>2.7434842249657088E-2</v>
      </c>
      <c r="DK51" s="25">
        <f ca="1">IFERROR((1+'US Inflation'!$C52)*(1+('Black Market End of Year'!DK51-'Black Market End of Year'!DK50)/'Black Market End of Year'!DK50)-1,"Error")</f>
        <v>1.5759446315001924E-2</v>
      </c>
      <c r="DL51" s="25" t="str">
        <f ca="1">IFERROR((1+'US Inflation'!$C52)*(1+('Black Market End of Year'!DL51-'Black Market End of Year'!DL50)/'Black Market End of Year'!DL50)-1,"Error")</f>
        <v>Error</v>
      </c>
      <c r="DM51" s="25">
        <f ca="1">IFERROR((1+'US Inflation'!$C52)*(1+('Black Market End of Year'!DM51-'Black Market End of Year'!DM50)/'Black Market End of Year'!DM50)-1,"Error")</f>
        <v>2.3325102880658255E-2</v>
      </c>
      <c r="DN51" s="25">
        <f ca="1">IFERROR((1+'US Inflation'!$C52)*(1+('Black Market End of Year'!DN51-'Black Market End of Year'!DN50)/'Black Market End of Year'!DN50)-1,"Error")</f>
        <v>-1.723623784815409E-2</v>
      </c>
      <c r="DO51" s="25">
        <f ca="1">IFERROR((1+'US Inflation'!$C52)*(1+('Black Market End of Year'!DO51-'Black Market End of Year'!DO50)/'Black Market End of Year'!DO50)-1,"Error")</f>
        <v>0.30188661517936</v>
      </c>
      <c r="DP51" s="25">
        <f ca="1">IFERROR((1+'US Inflation'!$C52)*(1+('Black Market End of Year'!DP51-'Black Market End of Year'!DP50)/'Black Market End of Year'!DP50)-1,"Error")</f>
        <v>4.4848992118295294E-2</v>
      </c>
      <c r="DQ51" s="25">
        <f ca="1">IFERROR((1+'US Inflation'!$C52)*(1+('Black Market End of Year'!DQ51-'Black Market End of Year'!DQ50)/'Black Market End of Year'!DQ50)-1,"Error")</f>
        <v>8.810645713409615E-3</v>
      </c>
      <c r="DR51" s="25">
        <f ca="1">IFERROR((1+'US Inflation'!$C52)*(1+('Black Market End of Year'!DR51-'Black Market End of Year'!DR50)/'Black Market End of Year'!DR50)-1,"Error")</f>
        <v>5.8668861454046928E-2</v>
      </c>
      <c r="DS51" s="25">
        <f ca="1">IFERROR((1+'US Inflation'!$C52)*(1+('Black Market End of Year'!DS51-'Black Market End of Year'!DS50)/'Black Market End of Year'!DS50)-1,"Error")</f>
        <v>-0.13238835543362293</v>
      </c>
      <c r="DT51" s="25">
        <f ca="1">IFERROR((1+'US Inflation'!$C52)*(1+('Black Market End of Year'!DT51-'Black Market End of Year'!DT50)/'Black Market End of Year'!DT50)-1,"Error")</f>
        <v>0.15072702331961607</v>
      </c>
      <c r="DU51" s="25" t="str">
        <f ca="1">IFERROR((1+'US Inflation'!$C52)*(1+('Black Market End of Year'!DU51-'Black Market End of Year'!DU50)/'Black Market End of Year'!DU50)-1,"Error")</f>
        <v>Error</v>
      </c>
      <c r="DV51" s="25">
        <f ca="1">IFERROR((1+'US Inflation'!$C52)*(1+('Black Market End of Year'!DV51-'Black Market End of Year'!DV50)/'Black Market End of Year'!DV50)-1,"Error")</f>
        <v>-2.8404007872606885E-2</v>
      </c>
      <c r="DW51" s="25">
        <f ca="1">IFERROR((1+'US Inflation'!$C52)*(1+('Black Market End of Year'!DW51-'Black Market End of Year'!DW50)/'Black Market End of Year'!DW50)-1,"Error")</f>
        <v>-5.2833504801097386E-2</v>
      </c>
      <c r="DX51" s="25">
        <f ca="1">IFERROR((1+'US Inflation'!$C52)*(1+('Black Market End of Year'!DX51-'Black Market End of Year'!DX50)/'Black Market End of Year'!DX50)-1,"Error")</f>
        <v>-7.2256102599700389E-3</v>
      </c>
      <c r="DY51" s="25" t="str">
        <f ca="1">IFERROR((1+'US Inflation'!$C52)*(1+('Black Market End of Year'!DY51-'Black Market End of Year'!DY50)/'Black Market End of Year'!DY50)-1,"Error")</f>
        <v>Error</v>
      </c>
      <c r="DZ51" s="25">
        <f ca="1">IFERROR((1+'US Inflation'!$C52)*(1+('Black Market End of Year'!DZ51-'Black Market End of Year'!DZ50)/'Black Market End of Year'!DZ50)-1,"Error")</f>
        <v>0.15890754718207756</v>
      </c>
      <c r="EA51" s="25">
        <f ca="1">IFERROR((1+'US Inflation'!$C52)*(1+('Black Market End of Year'!EA51-'Black Market End of Year'!EA50)/'Black Market End of Year'!EA50)-1,"Error")</f>
        <v>2.7640329218107107E-2</v>
      </c>
      <c r="EB51" s="25">
        <f ca="1">IFERROR((1+'US Inflation'!$C52)*(1+('Black Market End of Year'!EB51-'Black Market End of Year'!EB50)/'Black Market End of Year'!EB50)-1,"Error")</f>
        <v>2.3437041307051487E-2</v>
      </c>
      <c r="EC51" s="25">
        <f ca="1">IFERROR((1+'US Inflation'!$C52)*(1+('Black Market End of Year'!EC51-'Black Market End of Year'!EC50)/'Black Market End of Year'!EC50)-1,"Error")</f>
        <v>1.965779129907097E-2</v>
      </c>
      <c r="ED51" s="25">
        <f ca="1">IFERROR((1+'US Inflation'!$C52)*(1+('Black Market End of Year'!ED51-'Black Market End of Year'!ED50)/'Black Market End of Year'!ED50)-1,"Error")</f>
        <v>-5.8184727937814373E-2</v>
      </c>
      <c r="EE51" s="25">
        <f ca="1">IFERROR((1+'US Inflation'!$C52)*(1+('Black Market End of Year'!EE51-'Black Market End of Year'!EE50)/'Black Market End of Year'!EE50)-1,"Error")</f>
        <v>-1.3333333333332975E-3</v>
      </c>
      <c r="EF51" s="25" t="str">
        <f ca="1">IFERROR((1+'US Inflation'!$C52)*(1+('Black Market End of Year'!EF51-'Black Market End of Year'!EF50)/'Black Market End of Year'!EF50)-1,"Error")</f>
        <v>Error</v>
      </c>
      <c r="EG51" s="25" t="str">
        <f ca="1">IFERROR((1+'US Inflation'!$C52)*(1+('Black Market End of Year'!EG51-'Black Market End of Year'!EG50)/'Black Market End of Year'!EG50)-1,"Error")</f>
        <v>Error</v>
      </c>
      <c r="EH51" s="25">
        <f ca="1">IFERROR((1+'US Inflation'!$C52)*(1+('Black Market End of Year'!EH51-'Black Market End of Year'!EH50)/'Black Market End of Year'!EH50)-1,"Error")</f>
        <v>4.2112482853223554E-2</v>
      </c>
      <c r="EI51" s="25">
        <f ca="1">IFERROR((1+'US Inflation'!$C52)*(1+('Black Market End of Year'!EI51-'Black Market End of Year'!EI50)/'Black Market End of Year'!EI50)-1,"Error")</f>
        <v>4.7302366823545272E-2</v>
      </c>
      <c r="EJ51" s="25" t="str">
        <f ca="1">IFERROR((1+'US Inflation'!$C52)*(1+('Black Market End of Year'!EJ51-'Black Market End of Year'!EJ50)/'Black Market End of Year'!EJ50)-1,"Error")</f>
        <v>Error</v>
      </c>
      <c r="EK51" s="25">
        <f ca="1">IFERROR((1+'US Inflation'!$C52)*(1+('Black Market End of Year'!EK51-'Black Market End of Year'!EK50)/'Black Market End of Year'!EK50)-1,"Error")</f>
        <v>0.67112896028558655</v>
      </c>
      <c r="EL51" s="25" t="str">
        <f ca="1">IFERROR((1+'US Inflation'!$C52)*(1+('Black Market End of Year'!EL51-'Black Market End of Year'!EL50)/'Black Market End of Year'!EL50)-1,"Error")</f>
        <v>Error</v>
      </c>
      <c r="EM51" s="25">
        <f ca="1">IFERROR((1+'US Inflation'!$C52)*(1+('Black Market End of Year'!EM51-'Black Market End of Year'!EM50)/'Black Market End of Year'!EM50)-1,"Error")</f>
        <v>0.12301017641241607</v>
      </c>
      <c r="EN51" s="25" t="str">
        <f ca="1">IFERROR((1+'US Inflation'!$C52)*(1+('Black Market End of Year'!EN51-'Black Market End of Year'!EN50)/'Black Market End of Year'!EN50)-1,"Error")</f>
        <v>Error</v>
      </c>
      <c r="EO51" s="25">
        <f ca="1">IFERROR((1+'US Inflation'!$C52)*(1+('Black Market End of Year'!EO51-'Black Market End of Year'!EO50)/'Black Market End of Year'!EO50)-1,"Error")</f>
        <v>0.14974851394604483</v>
      </c>
      <c r="EP51" s="25" t="str">
        <f ca="1">IFERROR((1+'US Inflation'!$C52)*(1+('Black Market End of Year'!EP51-'Black Market End of Year'!EP50)/'Black Market End of Year'!EP50)-1,"Error")</f>
        <v>Error</v>
      </c>
      <c r="EQ51" s="25">
        <f ca="1">IFERROR((1+'US Inflation'!$C52)*(1+('Black Market End of Year'!EQ51-'Black Market End of Year'!EQ50)/'Black Market End of Year'!EQ50)-1,"Error")</f>
        <v>-8.8702758510375013E-3</v>
      </c>
      <c r="ER51" s="25">
        <f ca="1">IFERROR((1+'US Inflation'!$C52)*(1+('Black Market End of Year'!ER51-'Black Market End of Year'!ER50)/'Black Market End of Year'!ER50)-1,"Error")</f>
        <v>-4.5552332336384227E-2</v>
      </c>
      <c r="ES51" s="25">
        <f ca="1">IFERROR((1+'US Inflation'!$C52)*(1+('Black Market End of Year'!ES51-'Black Market End of Year'!ES50)/'Black Market End of Year'!ES50)-1,"Error")</f>
        <v>0.58720968733740131</v>
      </c>
      <c r="ET51" s="25">
        <f ca="1">IFERROR((1+'US Inflation'!$C52)*(1+('Black Market End of Year'!ET51-'Black Market End of Year'!ET50)/'Black Market End of Year'!ET50)-1,"Error")</f>
        <v>0.14669067215363518</v>
      </c>
      <c r="EU51" s="25" t="str">
        <f ca="1">IFERROR((1+'US Inflation'!$C52)*(1+('Black Market End of Year'!EU51-'Black Market End of Year'!EU50)/'Black Market End of Year'!EU50)-1,"Error")</f>
        <v>Error</v>
      </c>
      <c r="EV51" s="25" t="str">
        <f ca="1">IFERROR((1+'US Inflation'!$C52)*(1+('Black Market End of Year'!EV51-'Black Market End of Year'!EV50)/'Black Market End of Year'!EV50)-1,"Error")</f>
        <v>Error</v>
      </c>
      <c r="EW51" s="25">
        <f ca="1">IFERROR((1+'US Inflation'!$C52)*(1+('Black Market End of Year'!EW51-'Black Market End of Year'!EW50)/'Black Market End of Year'!EW50)-1,"Error")</f>
        <v>1.2099993857871194E-2</v>
      </c>
      <c r="EX51" s="25">
        <f ca="1">IFERROR((1+'US Inflation'!$C52)*(1+('Black Market End of Year'!EX51-'Black Market End of Year'!EX50)/'Black Market End of Year'!EX50)-1,"Error")</f>
        <v>-4.342273307790534E-2</v>
      </c>
      <c r="EY51" s="25">
        <f ca="1">IFERROR((1+'US Inflation'!$C52)*(1+('Black Market End of Year'!EY51-'Black Market End of Year'!EY50)/'Black Market End of Year'!EY50)-1,"Error")</f>
        <v>-3.4833936068503935E-2</v>
      </c>
      <c r="EZ51" s="25" t="str">
        <f ca="1">IFERROR((1+'US Inflation'!$C52)*(1+('Black Market End of Year'!EZ51-'Black Market End of Year'!EZ50)/'Black Market End of Year'!EZ50)-1,"Error")</f>
        <v>Error</v>
      </c>
      <c r="FA51" s="25">
        <f ca="1">IFERROR((1+'US Inflation'!$C52)*(1+('Black Market End of Year'!FA51-'Black Market End of Year'!FA50)/'Black Market End of Year'!FA50)-1,"Error")</f>
        <v>1.1057530864197584E-2</v>
      </c>
      <c r="FB51" s="25">
        <f ca="1">IFERROR((1+'US Inflation'!$C52)*(1+('Black Market End of Year'!FB51-'Black Market End of Year'!FB50)/'Black Market End of Year'!FB50)-1,"Error")</f>
        <v>0.13230405373444953</v>
      </c>
      <c r="FC51" s="25">
        <f ca="1">IFERROR((1+'US Inflation'!$C52)*(1+('Black Market End of Year'!FC51-'Black Market End of Year'!FC50)/'Black Market End of Year'!FC50)-1,"Error")</f>
        <v>-5.8184727937814373E-2</v>
      </c>
      <c r="FD51" s="25">
        <f ca="1">IFERROR((1+'US Inflation'!$C52)*(1+('Black Market End of Year'!FD51-'Black Market End of Year'!FD50)/'Black Market End of Year'!FD50)-1,"Error")</f>
        <v>-0.11640603566529495</v>
      </c>
      <c r="FE51" s="25" t="str">
        <f ca="1">IFERROR((1+'US Inflation'!$C52)*(1+('Black Market End of Year'!FE51-'Black Market End of Year'!FE50)/'Black Market End of Year'!FE50)-1,"Error")</f>
        <v>Error</v>
      </c>
      <c r="FF51" s="25" t="str">
        <f ca="1">IFERROR((1+'US Inflation'!$C52)*(1+('Black Market End of Year'!FF51-'Black Market End of Year'!FF50)/'Black Market End of Year'!FF50)-1,"Error")</f>
        <v>Error</v>
      </c>
      <c r="FG51" s="25" t="str">
        <f ca="1">IFERROR((1+'US Inflation'!$C52)*(1+('Black Market End of Year'!FG51-'Black Market End of Year'!FG50)/'Black Market End of Year'!FG50)-1,"Error")</f>
        <v>Error</v>
      </c>
      <c r="FH51" s="25">
        <f ca="1">IFERROR((1+'US Inflation'!$C52)*(1+('Black Market End of Year'!FH51-'Black Market End of Year'!FH50)/'Black Market End of Year'!FH50)-1,"Error")</f>
        <v>-3.9144146055180906E-2</v>
      </c>
      <c r="FI51" s="25">
        <f ca="1">IFERROR((1+'US Inflation'!$C52)*(1+('Black Market End of Year'!FI51-'Black Market End of Year'!FI50)/'Black Market End of Year'!FI50)-1,"Error")</f>
        <v>1.1060343119445148E-2</v>
      </c>
      <c r="FJ51" s="25">
        <f ca="1">IFERROR((1+'US Inflation'!$C52)*(1+('Black Market End of Year'!FJ51-'Black Market End of Year'!FJ50)/'Black Market End of Year'!FJ50)-1,"Error")</f>
        <v>0.17492145670162396</v>
      </c>
      <c r="FK51" s="25" t="str">
        <f ca="1">IFERROR((1+'US Inflation'!$C52)*(1+('Black Market End of Year'!FK51-'Black Market End of Year'!FK50)/'Black Market End of Year'!FK50)-1,"Error")</f>
        <v>Error</v>
      </c>
      <c r="FL51" s="25" t="str">
        <f ca="1">IFERROR((1+'US Inflation'!$C52)*(1+('Black Market End of Year'!FL51-'Black Market End of Year'!FL50)/'Black Market End of Year'!FL50)-1,"Error")</f>
        <v>Error</v>
      </c>
      <c r="FM51" s="25">
        <f ca="1">IFERROR((1+'US Inflation'!$C52)*(1+('Black Market End of Year'!FM51-'Black Market End of Year'!FM50)/'Black Market End of Year'!FM50)-1,"Error")</f>
        <v>0.11766375566303822</v>
      </c>
      <c r="FN51" s="25">
        <f ca="1">IFERROR((1+'US Inflation'!$C52)*(1+('Black Market End of Year'!FN51-'Black Market End of Year'!FN50)/'Black Market End of Year'!FN50)-1,"Error")</f>
        <v>1.693217497332733E-2</v>
      </c>
      <c r="FO51" s="25">
        <f ca="1">IFERROR((1+'US Inflation'!$C52)*(1+('Black Market End of Year'!FO51-'Black Market End of Year'!FO50)/'Black Market End of Year'!FO50)-1,"Error")</f>
        <v>9.2521212346920345E-2</v>
      </c>
      <c r="FP51" s="25">
        <f ca="1">IFERROR((1+'US Inflation'!$C52)*(1+('Black Market End of Year'!FP51-'Black Market End of Year'!FP50)/'Black Market End of Year'!FP50)-1,"Error")</f>
        <v>0.17809738530866981</v>
      </c>
      <c r="FQ51" s="25" t="str">
        <f ca="1">IFERROR((1+'US Inflation'!$C52)*(1+('Black Market End of Year'!FQ51-'Black Market End of Year'!FQ50)/'Black Market End of Year'!FQ50)-1,"Error")</f>
        <v>Error</v>
      </c>
      <c r="FR51" s="25">
        <f ca="1">IFERROR((1+'US Inflation'!$C52)*(1+('Black Market End of Year'!FR51-'Black Market End of Year'!FR50)/'Black Market End of Year'!FR50)-1,"Error")</f>
        <v>4.8402900254752135E-2</v>
      </c>
      <c r="FS51" s="25">
        <f ca="1">IFERROR((1+'US Inflation'!$C52)*(1+('Black Market End of Year'!FS51-'Black Market End of Year'!FS50)/'Black Market End of Year'!FS50)-1,"Error")</f>
        <v>-1.5707833863469967E-2</v>
      </c>
      <c r="FT51" s="25" t="str">
        <f ca="1">IFERROR((1+'US Inflation'!$C52)*(1+('Black Market End of Year'!FT51-'Black Market End of Year'!FT50)/'Black Market End of Year'!FT50)-1,"Error")</f>
        <v>Error</v>
      </c>
      <c r="FU51" s="25">
        <f ca="1">IFERROR((1+'US Inflation'!$C52)*(1+('Black Market End of Year'!FU51-'Black Market End of Year'!FU50)/'Black Market End of Year'!FU50)-1,"Error")</f>
        <v>1.3550587624661548E-2</v>
      </c>
      <c r="FV51" s="25" t="str">
        <f ca="1">IFERROR((1+'US Inflation'!$C52)*(1+('Black Market End of Year'!FV51-'Black Market End of Year'!FV50)/'Black Market End of Year'!FV50)-1,"Error")</f>
        <v>Error</v>
      </c>
      <c r="FW51" s="25">
        <f ca="1">IFERROR((1+'US Inflation'!$C52)*(1+('Black Market End of Year'!FW51-'Black Market End of Year'!FW50)/'Black Market End of Year'!FW50)-1,"Error")</f>
        <v>0.24986918954082005</v>
      </c>
      <c r="FX51" s="25">
        <f ca="1">IFERROR((1+'US Inflation'!$C52)*(1+('Black Market End of Year'!FX51-'Black Market End of Year'!FX50)/'Black Market End of Year'!FX50)-1,"Error")</f>
        <v>0.37230807601177962</v>
      </c>
      <c r="FY51" s="25">
        <f ca="1">IFERROR((1+'US Inflation'!$C52)*(1+('Black Market End of Year'!FY51-'Black Market End of Year'!FY50)/'Black Market End of Year'!FY50)-1,"Error")</f>
        <v>0.28634842249657066</v>
      </c>
      <c r="FZ51" s="25" t="str">
        <f ca="1">IFERROR((1+'US Inflation'!$C52)*(1+('Black Market End of Year'!FZ51-'Black Market End of Year'!FZ50)/'Black Market End of Year'!FZ50)-1,"Error")</f>
        <v>Error</v>
      </c>
      <c r="GA51" s="25">
        <f ca="1">IFERROR((1+'US Inflation'!$C52)*(1+('Black Market End of Year'!GA51-'Black Market End of Year'!GA50)/'Black Market End of Year'!GA50)-1,"Error")</f>
        <v>-8.8702758510375013E-3</v>
      </c>
      <c r="GB51" s="25">
        <f ca="1">IFERROR((1+'US Inflation'!$C52)*(1+('Black Market End of Year'!GB51-'Black Market End of Year'!GB50)/'Black Market End of Year'!GB50)-1,"Error")</f>
        <v>-8.8702758510375013E-3</v>
      </c>
      <c r="GC51" s="25" t="str">
        <f ca="1">IFERROR((1+'US Inflation'!$C52)*(1+('Black Market End of Year'!GC51-'Black Market End of Year'!GC50)/'Black Market End of Year'!GC50)-1,"Error")</f>
        <v>Error</v>
      </c>
      <c r="GD51" s="25">
        <f ca="1">IFERROR((1+'US Inflation'!$C52)*(1+('Black Market End of Year'!GD51-'Black Market End of Year'!GD50)/'Black Market End of Year'!GD50)-1,"Error")</f>
        <v>-8.8702758510375013E-3</v>
      </c>
      <c r="GE51" s="25">
        <f ca="1">IFERROR((1+'US Inflation'!$C52)*(1+('Black Market End of Year'!GE51-'Black Market End of Year'!GE50)/'Black Market End of Year'!GE50)-1,"Error")</f>
        <v>-2.0677665468982531E-2</v>
      </c>
      <c r="GF51" s="25" t="str">
        <f ca="1">IFERROR((1+'US Inflation'!$C52)*(1+('Black Market End of Year'!GF51-'Black Market End of Year'!GF50)/'Black Market End of Year'!GF50)-1,"Error")</f>
        <v>Error</v>
      </c>
      <c r="GG51" s="25">
        <f ca="1">IFERROR((1+'US Inflation'!$C52)*(1+('Black Market End of Year'!GG51-'Black Market End of Year'!GG50)/'Black Market End of Year'!GG50)-1,"Error")</f>
        <v>1.001909125620466</v>
      </c>
      <c r="GH51" s="25">
        <f ca="1">IFERROR((1+'US Inflation'!$C52)*(1+('Black Market End of Year'!GH51-'Black Market End of Year'!GH50)/'Black Market End of Year'!GH50)-1,"Error")</f>
        <v>1.9302112627628043E-2</v>
      </c>
      <c r="GI51" s="25">
        <f ca="1">IFERROR((1+'US Inflation'!$C52)*(1+('Black Market End of Year'!GI51-'Black Market End of Year'!GI50)/'Black Market End of Year'!GI50)-1,"Error")</f>
        <v>-5.8184727937814373E-2</v>
      </c>
      <c r="GJ51" s="25">
        <f ca="1">IFERROR((1+'US Inflation'!$C52)*(1+('Black Market End of Year'!GJ51-'Black Market End of Year'!GJ50)/'Black Market End of Year'!GJ50)-1,"Error")</f>
        <v>1.8601564527490457</v>
      </c>
      <c r="GK51" s="25">
        <f ca="1">IFERROR((1+'US Inflation'!$C52)*(1+('Black Market End of Year'!GK51-'Black Market End of Year'!GK50)/'Black Market End of Year'!GK50)-1,"Error")</f>
        <v>-2.6640675763482724E-2</v>
      </c>
      <c r="GL51" s="25">
        <f ca="1">IFERROR((1+'US Inflation'!$C52)*(1+('Black Market End of Year'!GL51-'Black Market End of Year'!GL50)/'Black Market End of Year'!GL50)-1,"Error")</f>
        <v>0.55290396908649142</v>
      </c>
      <c r="GM51" s="25">
        <f ca="1">IFERROR((1+'US Inflation'!$C52)*(1+('Black Market End of Year'!GM51-'Black Market End of Year'!GM50)/'Black Market End of Year'!GM50)-1,"Error")</f>
        <v>1.336039235582609E-2</v>
      </c>
      <c r="GN51" s="25">
        <f ca="1">IFERROR((1+'US Inflation'!$C52)*(1+('Black Market End of Year'!GN51-'Black Market End of Year'!GN50)/'Black Market End of Year'!GN50)-1,"Error")</f>
        <v>-0.13010516689529028</v>
      </c>
      <c r="GO51" s="25">
        <f ca="1">IFERROR((1+'US Inflation'!$C52)*(1+('Black Market End of Year'!GO51-'Black Market End of Year'!GO50)/'Black Market End of Year'!GO50)-1,"Error")</f>
        <v>-0.90682122451669778</v>
      </c>
      <c r="GP51" s="25">
        <f ca="1">IFERROR((1+'US Inflation'!$C52)*(1+('Black Market End of Year'!GP51-'Black Market End of Year'!GP50)/'Black Market End of Year'!GP50)-1,"Error")</f>
        <v>8.970362056781811E-2</v>
      </c>
      <c r="GQ51" s="25">
        <f ca="1">IFERROR((1+'US Inflation'!$C52)*(1+('Black Market End of Year'!GQ51-'Black Market End of Year'!GQ50)/'Black Market End of Year'!GQ50)-1,"Error")</f>
        <v>0.31933848121946329</v>
      </c>
      <c r="GR51" s="25" t="str">
        <f ca="1">IFERROR((1+'US Inflation'!$C52)*(1+('Black Market End of Year'!GR51-'Black Market End of Year'!GR50)/'Black Market End of Year'!GR50)-1,"Error")</f>
        <v>Error</v>
      </c>
      <c r="GS51" s="25">
        <f ca="1">IFERROR((1+'US Inflation'!$C52)*(1+('Black Market End of Year'!GS51-'Black Market End of Year'!GS50)/'Black Market End of Year'!GS50)-1,"Error")</f>
        <v>5.8668861454046928E-2</v>
      </c>
      <c r="GT51" s="25">
        <f ca="1">IFERROR((1+'US Inflation'!$C52)*(1+('Black Market End of Year'!GT51-'Black Market End of Year'!GT50)/'Black Market End of Year'!GT50)-1,"Error")</f>
        <v>-4.3796510792519561E-2</v>
      </c>
      <c r="GU51" s="25">
        <f ca="1">IFERROR((1+'US Inflation'!$C52)*(1+('Black Market End of Year'!GU51-'Black Market End of Year'!GU50)/'Black Market End of Year'!GU50)-1,"Error")</f>
        <v>0.10844018410367195</v>
      </c>
      <c r="GV51" s="25">
        <f ca="1">IFERROR((1+'US Inflation'!$C52)*(1+('Black Market End of Year'!GV51-'Black Market End of Year'!GV50)/'Black Market End of Year'!GV50)-1,"Error")</f>
        <v>0.48903600326037266</v>
      </c>
      <c r="GW51" s="25">
        <f ca="1">IFERROR((1+'US Inflation'!$C52)*(1+('Black Market End of Year'!GW51-'Black Market End of Year'!GW50)/'Black Market End of Year'!GW50)-1,"Error")</f>
        <v>0.3089238401262755</v>
      </c>
      <c r="GX51" s="25" t="str">
        <f ca="1">IFERROR((1+'US Inflation'!$C52)*(1+('Black Market End of Year'!GX51-'Black Market End of Year'!GX50)/'Black Market End of Year'!GX50)-1,"Error")</f>
        <v>Error</v>
      </c>
      <c r="GY51" s="25">
        <f ca="1">IFERROR((1+'US Inflation'!$C52)*(1+('Black Market End of Year'!GY51-'Black Market End of Year'!GY50)/'Black Market End of Year'!GY50)-1,"Error")</f>
        <v>-2.3936899862825767E-2</v>
      </c>
      <c r="GZ51" s="25">
        <f ca="1">IFERROR((1+'US Inflation'!$C52)*(1+('Black Market End of Year'!GZ51-'Black Market End of Year'!GZ50)/'Black Market End of Year'!GZ50)-1,"Error")</f>
        <v>-7.9561042524005532E-2</v>
      </c>
      <c r="HA51" s="25">
        <f ca="1">IFERROR((1+'US Inflation'!$C52)*(1+('Black Market End of Year'!HA51-'Black Market End of Year'!HA50)/'Black Market End of Year'!HA50)-1,"Error")</f>
        <v>-9.7102714386665068E-2</v>
      </c>
      <c r="HB51" s="25">
        <f ca="1">IFERROR((1+'US Inflation'!$C52)*(1+('Black Market End of Year'!HB51-'Black Market End of Year'!HB50)/'Black Market End of Year'!HB50)-1,"Error")</f>
        <v>0.14607910379515321</v>
      </c>
      <c r="HC51" s="25">
        <f ca="1">IFERROR((1+'US Inflation'!$C52)*(1+('Black Market End of Year'!HC51-'Black Market End of Year'!HC50)/'Black Market End of Year'!HC50)-1,"Error")</f>
        <v>7.900043999275308E-2</v>
      </c>
      <c r="HD51" s="25" t="str">
        <f ca="1">IFERROR((1+'US Inflation'!$C52)*(1+('Black Market End of Year'!HD51-'Black Market End of Year'!HD50)/'Black Market End of Year'!HD50)-1,"Error")</f>
        <v>Error</v>
      </c>
      <c r="HE51" s="25">
        <f ca="1">IFERROR((1+'US Inflation'!$C52)*(1+('Black Market End of Year'!HE51-'Black Market End of Year'!HE50)/'Black Market End of Year'!HE50)-1,"Error")</f>
        <v>8.3990888612023751E-2</v>
      </c>
      <c r="HF51" s="25">
        <f ca="1">IFERROR((1+'US Inflation'!$C52)*(1+('Black Market End of Year'!HF51-'Black Market End of Year'!HF50)/'Black Market End of Year'!HF50)-1,"Error")</f>
        <v>2.9473403444596924E-2</v>
      </c>
      <c r="HG51" s="25" t="str">
        <f ca="1">IFERROR((1+'US Inflation'!$C52)*(1+('Black Market End of Year'!HG51-'Black Market End of Year'!HG50)/'Black Market End of Year'!HG50)-1,"Error")</f>
        <v>Error</v>
      </c>
      <c r="HH51" s="25">
        <f ca="1">IFERROR((1+'US Inflation'!$C52)*(1+('Black Market End of Year'!HH51-'Black Market End of Year'!HH50)/'Black Market End of Year'!HH50)-1,"Error")</f>
        <v>-5.8184727937814373E-2</v>
      </c>
      <c r="HI51" s="25" t="str">
        <f ca="1">IFERROR((1+'US Inflation'!$C52)*(1+('Black Market End of Year'!HI51-'Black Market End of Year'!HI50)/'Black Market End of Year'!HI50)-1,"Error")</f>
        <v>Error</v>
      </c>
      <c r="HJ51" s="25">
        <f ca="1">IFERROR((1+'US Inflation'!$C52)*(1+('Black Market End of Year'!HJ51-'Black Market End of Year'!HJ50)/'Black Market End of Year'!HJ50)-1,"Error")</f>
        <v>-5.8184727937814373E-2</v>
      </c>
      <c r="HK51" s="25" t="str">
        <f ca="1">IFERROR((1+'US Inflation'!$C52)*(1+('Black Market End of Year'!HK51-'Black Market End of Year'!HK50)/'Black Market End of Year'!HK50)-1,"Error")</f>
        <v>Error</v>
      </c>
      <c r="HL51" s="25">
        <f ca="1">IFERROR((1+'US Inflation'!$C52)*(1+('Black Market End of Year'!HL51-'Black Market End of Year'!HL50)/'Black Market End of Year'!HL50)-1,"Error")</f>
        <v>4.4848992118295294E-2</v>
      </c>
      <c r="HM51" s="25">
        <f ca="1">IFERROR((1+'US Inflation'!$C52)*(1+('Black Market End of Year'!HM51-'Black Market End of Year'!HM50)/'Black Market End of Year'!HM50)-1,"Error")</f>
        <v>-1.366255144032924E-2</v>
      </c>
      <c r="HN51" s="25">
        <f ca="1">IFERROR((1+'US Inflation'!$C52)*(1+('Black Market End of Year'!HN51-'Black Market End of Year'!HN50)/'Black Market End of Year'!HN50)-1,"Error")</f>
        <v>0.6608213151423028</v>
      </c>
      <c r="HO51" s="25">
        <f ca="1">IFERROR((1+'US Inflation'!$C52)*(1+('Black Market End of Year'!HO51-'Black Market End of Year'!HO50)/'Black Market End of Year'!HO50)-1,"Error")</f>
        <v>1.0959670781893003</v>
      </c>
      <c r="HP51" s="25" t="str">
        <f ca="1">IFERROR((1+'US Inflation'!$C52)*(1+('Black Market End of Year'!HP51-'Black Market End of Year'!HP50)/'Black Market End of Year'!HP50)-1,"Error")</f>
        <v>Error</v>
      </c>
      <c r="HQ51" s="25" t="str">
        <f ca="1">IFERROR((1+'US Inflation'!$C52)*(1+('Black Market End of Year'!HQ51-'Black Market End of Year'!HQ50)/'Black Market End of Year'!HQ50)-1,"Error")</f>
        <v>Error</v>
      </c>
      <c r="HR51" s="25">
        <f ca="1">IFERROR((1+'US Inflation'!$C52)*(1+('Black Market End of Year'!HR51-'Black Market End of Year'!HR50)/'Black Market End of Year'!HR50)-1,"Error")</f>
        <v>0.12174045578948056</v>
      </c>
      <c r="HS51" s="25">
        <f ca="1">IFERROR((1+'US Inflation'!$C52)*(1+('Black Market End of Year'!HS51-'Black Market End of Year'!HS50)/'Black Market End of Year'!HS50)-1,"Error")</f>
        <v>0.77774505732371835</v>
      </c>
      <c r="HT51" s="25">
        <f ca="1">IFERROR((1+'US Inflation'!$C52)*(1+('Black Market End of Year'!HT51-'Black Market End of Year'!HT50)/'Black Market End of Year'!HT50)-1,"Error")</f>
        <v>1.6387155773854412E-2</v>
      </c>
      <c r="HU51" s="25">
        <f ca="1">IFERROR((1+'US Inflation'!$C52)*(1+('Black Market End of Year'!HU51-'Black Market End of Year'!HU50)/'Black Market End of Year'!HU50)-1,"Error")</f>
        <v>4.021613168724314E-2</v>
      </c>
      <c r="HV51" s="25">
        <f ca="1">IFERROR((1+'US Inflation'!$C52)*(1+('Black Market End of Year'!HV51-'Black Market End of Year'!HV50)/'Black Market End of Year'!HV50)-1,"Error")</f>
        <v>2.7434842249657088E-2</v>
      </c>
      <c r="HW51" s="25">
        <f ca="1">IFERROR((1+'US Inflation'!$C52)*(1+('Black Market End of Year'!HW51-'Black Market End of Year'!HW50)/'Black Market End of Year'!HW50)-1,"Error")</f>
        <v>0.2665791589801807</v>
      </c>
      <c r="HX51" s="25" t="str">
        <f ca="1">IFERROR((1+'US Inflation'!$C52)*(1+('Black Market End of Year'!HX51-'Black Market End of Year'!HX50)/'Black Market End of Year'!HX50)-1,"Error")</f>
        <v>Error</v>
      </c>
      <c r="HY51" s="25">
        <f ca="1">IFERROR((1+'US Inflation'!$C52)*(1+('Black Market End of Year'!HY51-'Black Market End of Year'!HY50)/'Black Market End of Year'!HY50)-1,"Error")</f>
        <v>-0.15014648850954293</v>
      </c>
      <c r="HZ51" s="25" t="str">
        <f ca="1">IFERROR((1+'US Inflation'!$C52)*(1+('Black Market End of Year'!HZ51-'Black Market End of Year'!HZ50)/'Black Market End of Year'!HZ50)-1,"Error")</f>
        <v>Error</v>
      </c>
      <c r="IA51" s="25">
        <f ca="1">IFERROR((1+'US Inflation'!$C52)*(1+('Black Market End of Year'!IA51-'Black Market End of Year'!IA50)/'Black Market End of Year'!IA50)-1,"Error")</f>
        <v>0.83470507544581607</v>
      </c>
      <c r="IB51" s="25">
        <f ca="1">IFERROR((1+'US Inflation'!$C52)*(1+('Black Market End of Year'!IB51-'Black Market End of Year'!IB50)/'Black Market End of Year'!IB50)-1,"Error")</f>
        <v>3.6775158997381263E-2</v>
      </c>
      <c r="IC51" s="25" t="str">
        <f ca="1">IFERROR((1+'US Inflation'!$C52)*(1+('Black Market End of Year'!IC51-'Black Market End of Year'!IC50)/'Black Market End of Year'!IC50)-1,"Error")</f>
        <v>Error</v>
      </c>
      <c r="ID51" s="25" t="str">
        <f ca="1">IFERROR((1+'US Inflation'!$C52)*(1+('Black Market End of Year'!ID51-'Black Market End of Year'!ID50)/'Black Market End of Year'!ID50)-1,"Error")</f>
        <v>Error</v>
      </c>
      <c r="IE51" s="25" t="str">
        <f ca="1">IFERROR((1+'US Inflation'!$C52)*(1+('Black Market End of Year'!IE51-'Black Market End of Year'!IE50)/'Black Market End of Year'!IE50)-1,"Error")</f>
        <v>Error</v>
      </c>
      <c r="IF51" s="25">
        <f ca="1">IFERROR((1+'US Inflation'!$C52)*(1+('Black Market End of Year'!IF51-'Black Market End of Year'!IF50)/'Black Market End of Year'!IF50)-1,"Error")</f>
        <v>0.87945397972498229</v>
      </c>
      <c r="IG51" s="25">
        <f ca="1">IFERROR((1+'US Inflation'!$C52)*(1+('Black Market End of Year'!IG51-'Black Market End of Year'!IG50)/'Black Market End of Year'!IG50)-1,"Error")</f>
        <v>0.33566529492455399</v>
      </c>
      <c r="IH51" s="25">
        <f ca="1">IFERROR((1+'US Inflation'!$C52)*(1+('Black Market End of Year'!IH51-'Black Market End of Year'!IH50)/'Black Market End of Year'!IH50)-1,"Error")</f>
        <v>9.6272976680383815E-2</v>
      </c>
    </row>
    <row r="52" spans="1:242" x14ac:dyDescent="0.25">
      <c r="A52" t="str">
        <f t="shared" ca="1" si="4"/>
        <v>1996</v>
      </c>
      <c r="B52" s="25">
        <f ca="1">IFERROR((1+'US Inflation'!$C53)*(1+('Black Market End of Year'!B52-'Black Market End of Year'!B51)/'Black Market End of Year'!B51)-1,"Error")</f>
        <v>3.2695816644414766</v>
      </c>
      <c r="C52" s="25">
        <f ca="1">IFERROR((1+'US Inflation'!$C53)*(1+('Black Market End of Year'!C52-'Black Market End of Year'!C51)/'Black Market End of Year'!C51)-1,"Error")</f>
        <v>-1</v>
      </c>
      <c r="D52" s="25">
        <f ca="1">IFERROR((1+'US Inflation'!$C53)*(1+('Black Market End of Year'!D52-'Black Market End of Year'!D51)/'Black Market End of Year'!D51)-1,"Error")</f>
        <v>5.4210947930573905E-2</v>
      </c>
      <c r="E52" s="25">
        <f>IFERROR((1+'US Inflation'!$C53)*(1+('Black Market End of Year'!E52-'Black Market End of Year'!E51)/'Black Market End of Year'!E51)-1,"Error")</f>
        <v>2.4699599465954458E-2</v>
      </c>
      <c r="F52" s="25" t="str">
        <f ca="1">IFERROR((1+'US Inflation'!$C53)*(1+('Black Market End of Year'!F52-'Black Market End of Year'!F51)/'Black Market End of Year'!F51)-1,"Error")</f>
        <v>Error</v>
      </c>
      <c r="G52" s="25">
        <f ca="1">IFERROR((1+'US Inflation'!$C53)*(1+('Black Market End of Year'!G52-'Black Market End of Year'!G51)/'Black Market End of Year'!G51)-1,"Error")</f>
        <v>-1</v>
      </c>
      <c r="H52" s="25">
        <f ca="1">IFERROR((1+'US Inflation'!$C53)*(1+('Black Market End of Year'!H52-'Black Market End of Year'!H51)/'Black Market End of Year'!H51)-1,"Error")</f>
        <v>-1</v>
      </c>
      <c r="I52" s="25">
        <f ca="1">IFERROR((1+'US Inflation'!$C53)*(1+('Black Market End of Year'!I52-'Black Market End of Year'!I51)/'Black Market End of Year'!I51)-1,"Error")</f>
        <v>-1</v>
      </c>
      <c r="J52" s="25">
        <f ca="1">IFERROR((1+'US Inflation'!$C53)*(1+('Black Market End of Year'!J52-'Black Market End of Year'!J51)/'Black Market End of Year'!J51)-1,"Error")</f>
        <v>3.4946595460614072E-2</v>
      </c>
      <c r="K52" s="25" t="str">
        <f ca="1">IFERROR((1+'US Inflation'!$C53)*(1+('Black Market End of Year'!K52-'Black Market End of Year'!K51)/'Black Market End of Year'!K51)-1,"Error")</f>
        <v>Error</v>
      </c>
      <c r="L52" s="25">
        <f ca="1">IFERROR((1+'US Inflation'!$C53)*(1+('Black Market End of Year'!L52-'Black Market End of Year'!L51)/'Black Market End of Year'!L51)-1,"Error")</f>
        <v>-1</v>
      </c>
      <c r="M52" s="25">
        <f ca="1">IFERROR((1+'US Inflation'!$C53)*(1+('Black Market End of Year'!M52-'Black Market End of Year'!M51)/'Black Market End of Year'!M51)-1,"Error")</f>
        <v>-2.8432972358206188E-2</v>
      </c>
      <c r="N52" s="25">
        <f ca="1">IFERROR((1+'US Inflation'!$C53)*(1+('Black Market End of Year'!N52-'Black Market End of Year'!N51)/'Black Market End of Year'!N51)-1,"Error")</f>
        <v>0.11354054996152496</v>
      </c>
      <c r="O52" s="25" t="str">
        <f ca="1">IFERROR((1+'US Inflation'!$C53)*(1+('Black Market End of Year'!O52-'Black Market End of Year'!O51)/'Black Market End of Year'!O51)-1,"Error")</f>
        <v>Error</v>
      </c>
      <c r="P52" s="25">
        <f ca="1">IFERROR((1+'US Inflation'!$C53)*(1+('Black Market End of Year'!P52-'Black Market End of Year'!P51)/'Black Market End of Year'!P51)-1,"Error")</f>
        <v>-1</v>
      </c>
      <c r="Q52" s="25">
        <f ca="1">IFERROR((1+'US Inflation'!$C53)*(1+('Black Market End of Year'!Q52-'Black Market End of Year'!Q51)/'Black Market End of Year'!Q51)-1,"Error")</f>
        <v>-1</v>
      </c>
      <c r="R52" s="25">
        <f ca="1">IFERROR((1+'US Inflation'!$C53)*(1+('Black Market End of Year'!R52-'Black Market End of Year'!R51)/'Black Market End of Year'!R51)-1,"Error")</f>
        <v>8.2240372784625482E-3</v>
      </c>
      <c r="S52" s="25">
        <f ca="1">IFERROR((1+'US Inflation'!$C53)*(1+('Black Market End of Year'!S52-'Black Market End of Year'!S51)/'Black Market End of Year'!S51)-1,"Error")</f>
        <v>-1</v>
      </c>
      <c r="T52" s="25">
        <f ca="1">IFERROR((1+'US Inflation'!$C53)*(1+('Black Market End of Year'!T52-'Black Market End of Year'!T51)/'Black Market End of Year'!T51)-1,"Error")</f>
        <v>1.3328267477203646</v>
      </c>
      <c r="U52" s="25">
        <f ca="1">IFERROR((1+'US Inflation'!$C53)*(1+('Black Market End of Year'!U52-'Black Market End of Year'!U51)/'Black Market End of Year'!U51)-1,"Error")</f>
        <v>0.10806499060894748</v>
      </c>
      <c r="V52" s="25">
        <f ca="1">IFERROR((1+'US Inflation'!$C53)*(1+('Black Market End of Year'!V52-'Black Market End of Year'!V51)/'Black Market End of Year'!V51)-1,"Error")</f>
        <v>-1</v>
      </c>
      <c r="W52" s="25">
        <f ca="1">IFERROR((1+'US Inflation'!$C53)*(1+('Black Market End of Year'!W52-'Black Market End of Year'!W51)/'Black Market End of Year'!W51)-1,"Error")</f>
        <v>8.8251675634853033E-2</v>
      </c>
      <c r="X52" s="25">
        <f ca="1">IFERROR((1+'US Inflation'!$C53)*(1+('Black Market End of Year'!X52-'Black Market End of Year'!X51)/'Black Market End of Year'!X51)-1,"Error")</f>
        <v>-1</v>
      </c>
      <c r="Y52" s="25">
        <f ca="1">IFERROR((1+'US Inflation'!$C53)*(1+('Black Market End of Year'!Y52-'Black Market End of Year'!Y51)/'Black Market End of Year'!Y51)-1,"Error")</f>
        <v>-1</v>
      </c>
      <c r="Z52" s="25">
        <f ca="1">IFERROR((1+'US Inflation'!$C53)*(1+('Black Market End of Year'!Z52-'Black Market End of Year'!Z51)/'Black Market End of Year'!Z51)-1,"Error")</f>
        <v>7.6452104489487693E-2</v>
      </c>
      <c r="AA52" s="25" t="str">
        <f ca="1">IFERROR((1+'US Inflation'!$C53)*(1+('Black Market End of Year'!AA52-'Black Market End of Year'!AA51)/'Black Market End of Year'!AA51)-1,"Error")</f>
        <v>Error</v>
      </c>
      <c r="AB52" s="25">
        <f ca="1">IFERROR((1+'US Inflation'!$C53)*(1+('Black Market End of Year'!AB52-'Black Market End of Year'!AB51)/'Black Market End of Year'!AB51)-1,"Error")</f>
        <v>0.34552859513355116</v>
      </c>
      <c r="AC52" s="25">
        <f ca="1">IFERROR((1+'US Inflation'!$C53)*(1+('Black Market End of Year'!AC52-'Black Market End of Year'!AC51)/'Black Market End of Year'!AC51)-1,"Error")</f>
        <v>0.15017301980872455</v>
      </c>
      <c r="AD52" s="25" t="str">
        <f ca="1">IFERROR((1+'US Inflation'!$C53)*(1+('Black Market End of Year'!AD52-'Black Market End of Year'!AD51)/'Black Market End of Year'!AD51)-1,"Error")</f>
        <v>Error</v>
      </c>
      <c r="AE52" s="25" t="str">
        <f ca="1">IFERROR((1+'US Inflation'!$C53)*(1+('Black Market End of Year'!AE52-'Black Market End of Year'!AE51)/'Black Market End of Year'!AE51)-1,"Error")</f>
        <v>Error</v>
      </c>
      <c r="AF52" s="25">
        <f ca="1">IFERROR((1+'US Inflation'!$C53)*(1+('Black Market End of Year'!AF52-'Black Market End of Year'!AF51)/'Black Market End of Year'!AF51)-1,"Error")</f>
        <v>-1</v>
      </c>
      <c r="AG52" s="25">
        <f ca="1">IFERROR((1+'US Inflation'!$C53)*(1+('Black Market End of Year'!AG52-'Black Market End of Year'!AG51)/'Black Market End of Year'!AG51)-1,"Error")</f>
        <v>5.1481975967957254</v>
      </c>
      <c r="AH52" s="25">
        <f ca="1">IFERROR((1+'US Inflation'!$C53)*(1+('Black Market End of Year'!AH52-'Black Market End of Year'!AH51)/'Black Market End of Year'!AH51)-1,"Error")</f>
        <v>8.8251675634853033E-2</v>
      </c>
      <c r="AI52" s="25">
        <f ca="1">IFERROR((1+'US Inflation'!$C53)*(1+('Black Market End of Year'!AI52-'Black Market End of Year'!AI51)/'Black Market End of Year'!AI51)-1,"Error")</f>
        <v>3.6245510445852558E-2</v>
      </c>
      <c r="AJ52" s="25">
        <f ca="1">IFERROR((1+'US Inflation'!$C53)*(1+('Black Market End of Year'!AJ52-'Black Market End of Year'!AJ51)/'Black Market End of Year'!AJ51)-1,"Error")</f>
        <v>-1</v>
      </c>
      <c r="AK52" s="25">
        <f ca="1">IFERROR((1+'US Inflation'!$C53)*(1+('Black Market End of Year'!AK52-'Black Market End of Year'!AK51)/'Black Market End of Year'!AK51)-1,"Error")</f>
        <v>8.8251675634853033E-2</v>
      </c>
      <c r="AL52" s="25">
        <f ca="1">IFERROR((1+'US Inflation'!$C53)*(1+('Black Market End of Year'!AL52-'Black Market End of Year'!AL51)/'Black Market End of Year'!AL51)-1,"Error")</f>
        <v>3.5960034624920922E-2</v>
      </c>
      <c r="AM52" s="25">
        <f ca="1">IFERROR((1+'US Inflation'!$C53)*(1+('Black Market End of Year'!AM52-'Black Market End of Year'!AM51)/'Black Market End of Year'!AM51)-1,"Error")</f>
        <v>-1</v>
      </c>
      <c r="AN52" s="25">
        <f ca="1">IFERROR((1+'US Inflation'!$C53)*(1+('Black Market End of Year'!AN52-'Black Market End of Year'!AN51)/'Black Market End of Year'!AN51)-1,"Error")</f>
        <v>-1</v>
      </c>
      <c r="AO52" s="25">
        <f ca="1">IFERROR((1+'US Inflation'!$C53)*(1+('Black Market End of Year'!AO52-'Black Market End of Year'!AO51)/'Black Market End of Year'!AO51)-1,"Error")</f>
        <v>8.8251675634853033E-2</v>
      </c>
      <c r="AP52" s="25">
        <f ca="1">IFERROR((1+'US Inflation'!$C53)*(1+('Black Market End of Year'!AP52-'Black Market End of Year'!AP51)/'Black Market End of Year'!AP51)-1,"Error")</f>
        <v>8.8251675634853033E-2</v>
      </c>
      <c r="AQ52" s="25">
        <f ca="1">IFERROR((1+'US Inflation'!$C53)*(1+('Black Market End of Year'!AQ52-'Black Market End of Year'!AQ51)/'Black Market End of Year'!AQ51)-1,"Error")</f>
        <v>0.1128714254665133</v>
      </c>
      <c r="AR52" s="25">
        <f ca="1">IFERROR((1+'US Inflation'!$C53)*(1+('Black Market End of Year'!AR52-'Black Market End of Year'!AR51)/'Black Market End of Year'!AR51)-1,"Error")</f>
        <v>1.2988746900629344E-2</v>
      </c>
      <c r="AS52" s="25" t="str">
        <f ca="1">IFERROR((1+'US Inflation'!$C53)*(1+('Black Market End of Year'!AS52-'Black Market End of Year'!AS51)/'Black Market End of Year'!AS51)-1,"Error")</f>
        <v>Error</v>
      </c>
      <c r="AT52" s="25" t="str">
        <f ca="1">IFERROR((1+'US Inflation'!$C53)*(1+('Black Market End of Year'!AT52-'Black Market End of Year'!AT51)/'Black Market End of Year'!AT51)-1,"Error")</f>
        <v>Error</v>
      </c>
      <c r="AU52" s="25">
        <f ca="1">IFERROR((1+'US Inflation'!$C53)*(1+('Black Market End of Year'!AU52-'Black Market End of Year'!AU51)/'Black Market End of Year'!AU51)-1,"Error")</f>
        <v>0.16540461909411541</v>
      </c>
      <c r="AV52" s="25">
        <f ca="1">IFERROR((1+'US Inflation'!$C53)*(1+('Black Market End of Year'!AV52-'Black Market End of Year'!AV51)/'Black Market End of Year'!AV51)-1,"Error")</f>
        <v>-1</v>
      </c>
      <c r="AW52" s="25">
        <f ca="1">IFERROR((1+'US Inflation'!$C53)*(1+('Black Market End of Year'!AW52-'Black Market End of Year'!AW51)/'Black Market End of Year'!AW51)-1,"Error")</f>
        <v>8.8251675634853033E-2</v>
      </c>
      <c r="AX52" s="25">
        <f ca="1">IFERROR((1+'US Inflation'!$C53)*(1+('Black Market End of Year'!AX52-'Black Market End of Year'!AX51)/'Black Market End of Year'!AX51)-1,"Error")</f>
        <v>11.458353792899143</v>
      </c>
      <c r="AY52" s="25">
        <f ca="1">IFERROR((1+'US Inflation'!$C53)*(1+('Black Market End of Year'!AY52-'Black Market End of Year'!AY51)/'Black Market End of Year'!AY51)-1,"Error")</f>
        <v>-3.5185442061276717E-2</v>
      </c>
      <c r="AZ52" s="25">
        <f ca="1">IFERROR((1+'US Inflation'!$C53)*(1+('Black Market End of Year'!AZ52-'Black Market End of Year'!AZ51)/'Black Market End of Year'!AZ51)-1,"Error")</f>
        <v>0.1540808620247871</v>
      </c>
      <c r="BA52" s="25">
        <f ca="1">IFERROR((1+'US Inflation'!$C53)*(1+('Black Market End of Year'!BA52-'Black Market End of Year'!BA51)/'Black Market End of Year'!BA51)-1,"Error")</f>
        <v>8.8251675634853033E-2</v>
      </c>
      <c r="BB52" s="25">
        <f ca="1">IFERROR((1+'US Inflation'!$C53)*(1+('Black Market End of Year'!BB52-'Black Market End of Year'!BB51)/'Black Market End of Year'!BB51)-1,"Error")</f>
        <v>-1</v>
      </c>
      <c r="BC52" s="25">
        <f ca="1">IFERROR((1+'US Inflation'!$C53)*(1+('Black Market End of Year'!BC52-'Black Market End of Year'!BC51)/'Black Market End of Year'!BC51)-1,"Error")</f>
        <v>-1</v>
      </c>
      <c r="BD52" s="25">
        <f ca="1">IFERROR((1+'US Inflation'!$C53)*(1+('Black Market End of Year'!BD52-'Black Market End of Year'!BD51)/'Black Market End of Year'!BD51)-1,"Error")</f>
        <v>4.6975677715214159E-2</v>
      </c>
      <c r="BE52" s="25" t="str">
        <f ca="1">IFERROR((1+'US Inflation'!$C53)*(1+('Black Market End of Year'!BE52-'Black Market End of Year'!BE51)/'Black Market End of Year'!BE51)-1,"Error")</f>
        <v>Error</v>
      </c>
      <c r="BF52" s="25">
        <f ca="1">IFERROR((1+'US Inflation'!$C53)*(1+('Black Market End of Year'!BF52-'Black Market End of Year'!BF51)/'Black Market End of Year'!BF51)-1,"Error")</f>
        <v>4.7470701676309179E-2</v>
      </c>
      <c r="BG52" s="25">
        <f ca="1">IFERROR((1+'US Inflation'!$C53)*(1+('Black Market End of Year'!BG52-'Black Market End of Year'!BG51)/'Black Market End of Year'!BG51)-1,"Error")</f>
        <v>0.10196599655315386</v>
      </c>
      <c r="BH52" s="25">
        <f ca="1">IFERROR((1+'US Inflation'!$C53)*(1+('Black Market End of Year'!BH52-'Black Market End of Year'!BH51)/'Black Market End of Year'!BH51)-1,"Error")</f>
        <v>-1</v>
      </c>
      <c r="BI52" s="25">
        <f ca="1">IFERROR((1+'US Inflation'!$C53)*(1+('Black Market End of Year'!BI52-'Black Market End of Year'!BI51)/'Black Market End of Year'!BI51)-1,"Error")</f>
        <v>-1</v>
      </c>
      <c r="BJ52" s="25">
        <f ca="1">IFERROR((1+'US Inflation'!$C53)*(1+('Black Market End of Year'!BJ52-'Black Market End of Year'!BJ51)/'Black Market End of Year'!BJ51)-1,"Error")</f>
        <v>7.2445458939278673E-2</v>
      </c>
      <c r="BK52" s="25">
        <f ca="1">IFERROR((1+'US Inflation'!$C53)*(1+('Black Market End of Year'!BK52-'Black Market End of Year'!BK51)/'Black Market End of Year'!BK51)-1,"Error")</f>
        <v>0.27571661544251369</v>
      </c>
      <c r="BL52" s="25">
        <f ca="1">IFERROR((1+'US Inflation'!$C53)*(1+('Black Market End of Year'!BL52-'Black Market End of Year'!BL51)/'Black Market End of Year'!BL51)-1,"Error")</f>
        <v>2.6801239429699475E-2</v>
      </c>
      <c r="BM52" s="25">
        <f ca="1">IFERROR((1+'US Inflation'!$C53)*(1+('Black Market End of Year'!BM52-'Black Market End of Year'!BM51)/'Black Market End of Year'!BM51)-1,"Error")</f>
        <v>1.413568606939819E-2</v>
      </c>
      <c r="BN52" s="25">
        <f ca="1">IFERROR((1+'US Inflation'!$C53)*(1+('Black Market End of Year'!BN52-'Black Market End of Year'!BN51)/'Black Market End of Year'!BN51)-1,"Error")</f>
        <v>8.8251675634853033E-2</v>
      </c>
      <c r="BO52" s="25" t="str">
        <f ca="1">IFERROR((1+'US Inflation'!$C53)*(1+('Black Market End of Year'!BO52-'Black Market End of Year'!BO51)/'Black Market End of Year'!BO51)-1,"Error")</f>
        <v>Error</v>
      </c>
      <c r="BP52" s="25">
        <f ca="1">IFERROR((1+'US Inflation'!$C53)*(1+('Black Market End of Year'!BP52-'Black Market End of Year'!BP51)/'Black Market End of Year'!BP51)-1,"Error")</f>
        <v>0.12143697424071243</v>
      </c>
      <c r="BQ52" s="25">
        <f ca="1">IFERROR((1+'US Inflation'!$C53)*(1+('Black Market End of Year'!BQ52-'Black Market End of Year'!BQ51)/'Black Market End of Year'!BQ51)-1,"Error")</f>
        <v>-0.29914414187470095</v>
      </c>
      <c r="BR52" s="25" t="str">
        <f ca="1">IFERROR((1+'US Inflation'!$C53)*(1+('Black Market End of Year'!BR52-'Black Market End of Year'!BR51)/'Black Market End of Year'!BR51)-1,"Error")</f>
        <v>Error</v>
      </c>
      <c r="BS52" s="25">
        <f ca="1">IFERROR((1+'US Inflation'!$C53)*(1+('Black Market End of Year'!BS52-'Black Market End of Year'!BS51)/'Black Market End of Year'!BS51)-1,"Error")</f>
        <v>-1</v>
      </c>
      <c r="BT52" s="25" t="str">
        <f ca="1">IFERROR((1+'US Inflation'!$C53)*(1+('Black Market End of Year'!BT52-'Black Market End of Year'!BT51)/'Black Market End of Year'!BT51)-1,"Error")</f>
        <v>Error</v>
      </c>
      <c r="BU52" s="25">
        <f ca="1">IFERROR((1+'US Inflation'!$C53)*(1+('Black Market End of Year'!BU52-'Black Market End of Year'!BU51)/'Black Market End of Year'!BU51)-1,"Error")</f>
        <v>-1</v>
      </c>
      <c r="BV52" s="25">
        <f ca="1">IFERROR((1+'US Inflation'!$C53)*(1+('Black Market End of Year'!BV52-'Black Market End of Year'!BV51)/'Black Market End of Year'!BV51)-1,"Error")</f>
        <v>9.9223206699841748E-2</v>
      </c>
      <c r="BW52" s="25">
        <f ca="1">IFERROR((1+'US Inflation'!$C53)*(1+('Black Market End of Year'!BW52-'Black Market End of Year'!BW51)/'Black Market End of Year'!BW51)-1,"Error")</f>
        <v>8.8872705695135501E-2</v>
      </c>
      <c r="BX52" s="25" t="str">
        <f ca="1">IFERROR((1+'US Inflation'!$C53)*(1+('Black Market End of Year'!BX52-'Black Market End of Year'!BX51)/'Black Market End of Year'!BX51)-1,"Error")</f>
        <v>Error</v>
      </c>
      <c r="BY52" s="25" t="str">
        <f ca="1">IFERROR((1+'US Inflation'!$C53)*(1+('Black Market End of Year'!BY52-'Black Market End of Year'!BY51)/'Black Market End of Year'!BY51)-1,"Error")</f>
        <v>Error</v>
      </c>
      <c r="BZ52" s="25">
        <f ca="1">IFERROR((1+'US Inflation'!$C53)*(1+('Black Market End of Year'!BZ52-'Black Market End of Year'!BZ51)/'Black Market End of Year'!BZ51)-1,"Error")</f>
        <v>8.8251675634853033E-2</v>
      </c>
      <c r="CA52" s="25">
        <f ca="1">IFERROR((1+'US Inflation'!$C53)*(1+('Black Market End of Year'!CA52-'Black Market End of Year'!CA51)/'Black Market End of Year'!CA51)-1,"Error")</f>
        <v>-1.8190465661828914E-2</v>
      </c>
      <c r="CB52" s="25">
        <f ca="1">IFERROR((1+'US Inflation'!$C53)*(1+('Black Market End of Year'!CB52-'Black Market End of Year'!CB51)/'Black Market End of Year'!CB51)-1,"Error")</f>
        <v>-1</v>
      </c>
      <c r="CC52" s="25">
        <f ca="1">IFERROR((1+'US Inflation'!$C53)*(1+('Black Market End of Year'!CC52-'Black Market End of Year'!CC51)/'Black Market End of Year'!CC51)-1,"Error")</f>
        <v>9.5368537360158268E-2</v>
      </c>
      <c r="CD52" s="25">
        <f ca="1">IFERROR((1+'US Inflation'!$C53)*(1+('Black Market End of Year'!CD52-'Black Market End of Year'!CD51)/'Black Market End of Year'!CD51)-1,"Error")</f>
        <v>0.22963951935914539</v>
      </c>
      <c r="CE52" s="25">
        <f ca="1">IFERROR((1+'US Inflation'!$C53)*(1+('Black Market End of Year'!CE52-'Black Market End of Year'!CE51)/'Black Market End of Year'!CE51)-1,"Error")</f>
        <v>-1</v>
      </c>
      <c r="CF52" s="25">
        <f ca="1">IFERROR((1+'US Inflation'!$C53)*(1+('Black Market End of Year'!CF52-'Black Market End of Year'!CF51)/'Black Market End of Year'!CF51)-1,"Error")</f>
        <v>6.3286613671785341E-2</v>
      </c>
      <c r="CG52" s="25" t="str">
        <f ca="1">IFERROR((1+'US Inflation'!$C53)*(1+('Black Market End of Year'!CG52-'Black Market End of Year'!CG51)/'Black Market End of Year'!CG51)-1,"Error")</f>
        <v>Error</v>
      </c>
      <c r="CH52" s="25">
        <f ca="1">IFERROR((1+'US Inflation'!$C53)*(1+('Black Market End of Year'!CH52-'Black Market End of Year'!CH51)/'Black Market End of Year'!CH51)-1,"Error")</f>
        <v>-1</v>
      </c>
      <c r="CI52" s="25" t="str">
        <f ca="1">IFERROR((1+'US Inflation'!$C53)*(1+('Black Market End of Year'!CI52-'Black Market End of Year'!CI51)/'Black Market End of Year'!CI51)-1,"Error")</f>
        <v>Error</v>
      </c>
      <c r="CJ52" s="25" t="str">
        <f ca="1">IFERROR((1+'US Inflation'!$C53)*(1+('Black Market End of Year'!CJ52-'Black Market End of Year'!CJ51)/'Black Market End of Year'!CJ51)-1,"Error")</f>
        <v>Error</v>
      </c>
      <c r="CK52" s="25">
        <f ca="1">IFERROR((1+'US Inflation'!$C53)*(1+('Black Market End of Year'!CK52-'Black Market End of Year'!CK51)/'Black Market End of Year'!CK51)-1,"Error")</f>
        <v>4.1777926123720333E-2</v>
      </c>
      <c r="CL52" s="25" t="str">
        <f ca="1">IFERROR((1+'US Inflation'!$C53)*(1+('Black Market End of Year'!CL52-'Black Market End of Year'!CL51)/'Black Market End of Year'!CL51)-1,"Error")</f>
        <v>Error</v>
      </c>
      <c r="CM52" s="25">
        <f ca="1">IFERROR((1+'US Inflation'!$C53)*(1+('Black Market End of Year'!CM52-'Black Market End of Year'!CM51)/'Black Market End of Year'!CM51)-1,"Error")</f>
        <v>3.4745673970522528E-2</v>
      </c>
      <c r="CN52" s="25">
        <f ca="1">IFERROR((1+'US Inflation'!$C53)*(1+('Black Market End of Year'!CN52-'Black Market End of Year'!CN51)/'Black Market End of Year'!CN51)-1,"Error")</f>
        <v>-1</v>
      </c>
      <c r="CO52" s="25">
        <f ca="1">IFERROR((1+'US Inflation'!$C53)*(1+('Black Market End of Year'!CO52-'Black Market End of Year'!CO51)/'Black Market End of Year'!CO51)-1,"Error")</f>
        <v>3.5299940150084863E-2</v>
      </c>
      <c r="CP52" s="25">
        <f ca="1">IFERROR((1+'US Inflation'!$C53)*(1+('Black Market End of Year'!CP52-'Black Market End of Year'!CP51)/'Black Market End of Year'!CP51)-1,"Error")</f>
        <v>8.5250030343488215E-2</v>
      </c>
      <c r="CQ52" s="25">
        <f ca="1">IFERROR((1+'US Inflation'!$C53)*(1+('Black Market End of Year'!CQ52-'Black Market End of Year'!CQ51)/'Black Market End of Year'!CQ51)-1,"Error")</f>
        <v>0.27838736438228295</v>
      </c>
      <c r="CR52" s="25">
        <f ca="1">IFERROR((1+'US Inflation'!$C53)*(1+('Black Market End of Year'!CR52-'Black Market End of Year'!CR51)/'Black Market End of Year'!CR51)-1,"Error")</f>
        <v>2.4699599465954458E-2</v>
      </c>
      <c r="CS52" s="25">
        <f ca="1">IFERROR((1+'US Inflation'!$C53)*(1+('Black Market End of Year'!CS52-'Black Market End of Year'!CS51)/'Black Market End of Year'!CS51)-1,"Error")</f>
        <v>0.21051660429868901</v>
      </c>
      <c r="CT52" s="25">
        <f ca="1">IFERROR((1+'US Inflation'!$C53)*(1+('Black Market End of Year'!CT52-'Black Market End of Year'!CT51)/'Black Market End of Year'!CT51)-1,"Error")</f>
        <v>7.0850192113657728E-2</v>
      </c>
      <c r="CU52" s="25">
        <f ca="1">IFERROR((1+'US Inflation'!$C53)*(1+('Black Market End of Year'!CU52-'Black Market End of Year'!CU51)/'Black Market End of Year'!CU51)-1,"Error")</f>
        <v>2.0681169664127141E-2</v>
      </c>
      <c r="CV52" s="25">
        <f ca="1">IFERROR((1+'US Inflation'!$C53)*(1+('Black Market End of Year'!CV52-'Black Market End of Year'!CV51)/'Black Market End of Year'!CV51)-1,"Error")</f>
        <v>6.6223374084836362E-2</v>
      </c>
      <c r="CW52" s="25">
        <f ca="1">IFERROR((1+'US Inflation'!$C53)*(1+('Black Market End of Year'!CW52-'Black Market End of Year'!CW51)/'Black Market End of Year'!CW51)-1,"Error")</f>
        <v>-0.4705718736092569</v>
      </c>
      <c r="CX52" s="25">
        <f ca="1">IFERROR((1+'US Inflation'!$C53)*(1+('Black Market End of Year'!CX52-'Black Market End of Year'!CX51)/'Black Market End of Year'!CX51)-1,"Error")</f>
        <v>-0.53281173276628213</v>
      </c>
      <c r="CY52" s="25">
        <f ca="1">IFERROR((1+'US Inflation'!$C53)*(1+('Black Market End of Year'!CY52-'Black Market End of Year'!CY51)/'Black Market End of Year'!CY51)-1,"Error")</f>
        <v>-4.6707712193754247E-3</v>
      </c>
      <c r="CZ52" s="25" t="str">
        <f ca="1">IFERROR((1+'US Inflation'!$C53)*(1+('Black Market End of Year'!CZ52-'Black Market End of Year'!CZ51)/'Black Market End of Year'!CZ51)-1,"Error")</f>
        <v>Error</v>
      </c>
      <c r="DA52" s="25">
        <f ca="1">IFERROR((1+'US Inflation'!$C53)*(1+('Black Market End of Year'!DA52-'Black Market End of Year'!DA51)/'Black Market End of Year'!DA51)-1,"Error")</f>
        <v>6.0256998816508034E-2</v>
      </c>
      <c r="DB52" s="25">
        <f ca="1">IFERROR((1+'US Inflation'!$C53)*(1+('Black Market End of Year'!DB52-'Black Market End of Year'!DB51)/'Black Market End of Year'!DB51)-1,"Error")</f>
        <v>-2.2752071598176049E-2</v>
      </c>
      <c r="DC52" s="25">
        <f ca="1">IFERROR((1+'US Inflation'!$C53)*(1+('Black Market End of Year'!DC52-'Black Market End of Year'!DC51)/'Black Market End of Year'!DC51)-1,"Error")</f>
        <v>-3.1057936176086653E-2</v>
      </c>
      <c r="DD52" s="25">
        <f ca="1">IFERROR((1+'US Inflation'!$C53)*(1+('Black Market End of Year'!DD52-'Black Market End of Year'!DD51)/'Black Market End of Year'!DD51)-1,"Error")</f>
        <v>0.14180812511920649</v>
      </c>
      <c r="DE52" s="25" t="str">
        <f ca="1">IFERROR((1+'US Inflation'!$C53)*(1+('Black Market End of Year'!DE52-'Black Market End of Year'!DE51)/'Black Market End of Year'!DE51)-1,"Error")</f>
        <v>Error</v>
      </c>
      <c r="DF52" s="25">
        <f ca="1">IFERROR((1+'US Inflation'!$C53)*(1+('Black Market End of Year'!DF52-'Black Market End of Year'!DF51)/'Black Market End of Year'!DF51)-1,"Error")</f>
        <v>4.0304161894370027E-2</v>
      </c>
      <c r="DG52" s="25">
        <f ca="1">IFERROR((1+'US Inflation'!$C53)*(1+('Black Market End of Year'!DG52-'Black Market End of Year'!DG51)/'Black Market End of Year'!DG51)-1,"Error")</f>
        <v>-1</v>
      </c>
      <c r="DH52" s="25">
        <f ca="1">IFERROR((1+'US Inflation'!$C53)*(1+('Black Market End of Year'!DH52-'Black Market End of Year'!DH51)/'Black Market End of Year'!DH51)-1,"Error")</f>
        <v>4.8728825494448458E-4</v>
      </c>
      <c r="DI52" s="25" t="str">
        <f ca="1">IFERROR((1+'US Inflation'!$C53)*(1+('Black Market End of Year'!DI52-'Black Market End of Year'!DI51)/'Black Market End of Year'!DI51)-1,"Error")</f>
        <v>Error</v>
      </c>
      <c r="DJ52" s="25">
        <f ca="1">IFERROR((1+'US Inflation'!$C53)*(1+('Black Market End of Year'!DJ52-'Black Market End of Year'!DJ51)/'Black Market End of Year'!DJ51)-1,"Error")</f>
        <v>-1</v>
      </c>
      <c r="DK52" s="25">
        <f ca="1">IFERROR((1+'US Inflation'!$C53)*(1+('Black Market End of Year'!DK52-'Black Market End of Year'!DK51)/'Black Market End of Year'!DK51)-1,"Error")</f>
        <v>0.1080627725004133</v>
      </c>
      <c r="DL52" s="25" t="str">
        <f ca="1">IFERROR((1+'US Inflation'!$C53)*(1+('Black Market End of Year'!DL52-'Black Market End of Year'!DL51)/'Black Market End of Year'!DL51)-1,"Error")</f>
        <v>Error</v>
      </c>
      <c r="DM52" s="25">
        <f ca="1">IFERROR((1+'US Inflation'!$C53)*(1+('Black Market End of Year'!DM52-'Black Market End of Year'!DM51)/'Black Market End of Year'!DM51)-1,"Error")</f>
        <v>2.4699599465954458E-2</v>
      </c>
      <c r="DN52" s="25">
        <f ca="1">IFERROR((1+'US Inflation'!$C53)*(1+('Black Market End of Year'!DN52-'Black Market End of Year'!DN51)/'Black Market End of Year'!DN51)-1,"Error")</f>
        <v>-1</v>
      </c>
      <c r="DO52" s="25">
        <f ca="1">IFERROR((1+'US Inflation'!$C53)*(1+('Black Market End of Year'!DO52-'Black Market End of Year'!DO51)/'Black Market End of Year'!DO51)-1,"Error")</f>
        <v>3.0238516219824429E-2</v>
      </c>
      <c r="DP52" s="25">
        <f ca="1">IFERROR((1+'US Inflation'!$C53)*(1+('Black Market End of Year'!DP52-'Black Market End of Year'!DP51)/'Black Market End of Year'!DP51)-1,"Error")</f>
        <v>4.1777926123720333E-2</v>
      </c>
      <c r="DQ52" s="25">
        <f ca="1">IFERROR((1+'US Inflation'!$C53)*(1+('Black Market End of Year'!DQ52-'Black Market End of Year'!DQ51)/'Black Market End of Year'!DQ51)-1,"Error")</f>
        <v>-1.2504878299270938E-2</v>
      </c>
      <c r="DR52" s="25">
        <f ca="1">IFERROR((1+'US Inflation'!$C53)*(1+('Black Market End of Year'!DR52-'Black Market End of Year'!DR51)/'Black Market End of Year'!DR51)-1,"Error")</f>
        <v>0.33099567539327768</v>
      </c>
      <c r="DS52" s="25">
        <f ca="1">IFERROR((1+'US Inflation'!$C53)*(1+('Black Market End of Year'!DS52-'Black Market End of Year'!DS51)/'Black Market End of Year'!DS51)-1,"Error")</f>
        <v>0.30784027826575766</v>
      </c>
      <c r="DT52" s="25">
        <f ca="1">IFERROR((1+'US Inflation'!$C53)*(1+('Black Market End of Year'!DT52-'Black Market End of Year'!DT51)/'Black Market End of Year'!DT51)-1,"Error")</f>
        <v>8.3253862292580472E-2</v>
      </c>
      <c r="DU52" s="25" t="str">
        <f ca="1">IFERROR((1+'US Inflation'!$C53)*(1+('Black Market End of Year'!DU52-'Black Market End of Year'!DU51)/'Black Market End of Year'!DU51)-1,"Error")</f>
        <v>Error</v>
      </c>
      <c r="DV52" s="25">
        <f ca="1">IFERROR((1+'US Inflation'!$C53)*(1+('Black Market End of Year'!DV52-'Black Market End of Year'!DV51)/'Black Market End of Year'!DV51)-1,"Error")</f>
        <v>4.8255912097355802E-2</v>
      </c>
      <c r="DW52" s="25">
        <f ca="1">IFERROR((1+'US Inflation'!$C53)*(1+('Black Market End of Year'!DW52-'Black Market End of Year'!DW51)/'Black Market End of Year'!DW51)-1,"Error")</f>
        <v>0.10806499060894748</v>
      </c>
      <c r="DX52" s="25">
        <f ca="1">IFERROR((1+'US Inflation'!$C53)*(1+('Black Market End of Year'!DX52-'Black Market End of Year'!DX51)/'Black Market End of Year'!DX51)-1,"Error")</f>
        <v>-1</v>
      </c>
      <c r="DY52" s="25" t="str">
        <f ca="1">IFERROR((1+'US Inflation'!$C53)*(1+('Black Market End of Year'!DY52-'Black Market End of Year'!DY51)/'Black Market End of Year'!DY51)-1,"Error")</f>
        <v>Error</v>
      </c>
      <c r="DZ52" s="25">
        <f ca="1">IFERROR((1+'US Inflation'!$C53)*(1+('Black Market End of Year'!DZ52-'Black Market End of Year'!DZ51)/'Black Market End of Year'!DZ51)-1,"Error")</f>
        <v>1.1783217960081194E-2</v>
      </c>
      <c r="EA52" s="25">
        <f ca="1">IFERROR((1+'US Inflation'!$C53)*(1+('Black Market End of Year'!EA52-'Black Market End of Year'!EA51)/'Black Market End of Year'!EA51)-1,"Error")</f>
        <v>-7.2646351904522843E-3</v>
      </c>
      <c r="EB52" s="25">
        <f ca="1">IFERROR((1+'US Inflation'!$C53)*(1+('Black Market End of Year'!EB52-'Black Market End of Year'!EB51)/'Black Market End of Year'!EB51)-1,"Error")</f>
        <v>2.0696866655540491E-2</v>
      </c>
      <c r="EC52" s="25">
        <f ca="1">IFERROR((1+'US Inflation'!$C53)*(1+('Black Market End of Year'!EC52-'Black Market End of Year'!EC51)/'Black Market End of Year'!EC51)-1,"Error")</f>
        <v>-1</v>
      </c>
      <c r="ED52" s="25">
        <f ca="1">IFERROR((1+'US Inflation'!$C53)*(1+('Black Market End of Year'!ED52-'Black Market End of Year'!ED51)/'Black Market End of Year'!ED51)-1,"Error")</f>
        <v>8.8251675634853033E-2</v>
      </c>
      <c r="EE52" s="25">
        <f ca="1">IFERROR((1+'US Inflation'!$C53)*(1+('Black Market End of Year'!EE52-'Black Market End of Year'!EE51)/'Black Market End of Year'!EE51)-1,"Error")</f>
        <v>5.3163477228897804E-2</v>
      </c>
      <c r="EF52" s="25" t="str">
        <f ca="1">IFERROR((1+'US Inflation'!$C53)*(1+('Black Market End of Year'!EF52-'Black Market End of Year'!EF51)/'Black Market End of Year'!EF51)-1,"Error")</f>
        <v>Error</v>
      </c>
      <c r="EG52" s="25" t="str">
        <f ca="1">IFERROR((1+'US Inflation'!$C53)*(1+('Black Market End of Year'!EG52-'Black Market End of Year'!EG51)/'Black Market End of Year'!EG51)-1,"Error")</f>
        <v>Error</v>
      </c>
      <c r="EH52" s="25">
        <f ca="1">IFERROR((1+'US Inflation'!$C53)*(1+('Black Market End of Year'!EH52-'Black Market End of Year'!EH51)/'Black Market End of Year'!EH51)-1,"Error")</f>
        <v>6.7996765640572221E-2</v>
      </c>
      <c r="EI52" s="25">
        <f ca="1">IFERROR((1+'US Inflation'!$C53)*(1+('Black Market End of Year'!EI52-'Black Market End of Year'!EI51)/'Black Market End of Year'!EI51)-1,"Error")</f>
        <v>0.12467029209677927</v>
      </c>
      <c r="EJ52" s="25" t="str">
        <f ca="1">IFERROR((1+'US Inflation'!$C53)*(1+('Black Market End of Year'!EJ52-'Black Market End of Year'!EJ51)/'Black Market End of Year'!EJ51)-1,"Error")</f>
        <v>Error</v>
      </c>
      <c r="EK52" s="25">
        <f ca="1">IFERROR((1+'US Inflation'!$C53)*(1+('Black Market End of Year'!EK52-'Black Market End of Year'!EK51)/'Black Market End of Year'!EK51)-1,"Error")</f>
        <v>-6.0162521221718279E-4</v>
      </c>
      <c r="EL52" s="25" t="str">
        <f ca="1">IFERROR((1+'US Inflation'!$C53)*(1+('Black Market End of Year'!EL52-'Black Market End of Year'!EL51)/'Black Market End of Year'!EL51)-1,"Error")</f>
        <v>Error</v>
      </c>
      <c r="EM52" s="25">
        <f ca="1">IFERROR((1+'US Inflation'!$C53)*(1+('Black Market End of Year'!EM52-'Black Market End of Year'!EM51)/'Black Market End of Year'!EM51)-1,"Error")</f>
        <v>-1</v>
      </c>
      <c r="EN52" s="25" t="str">
        <f ca="1">IFERROR((1+'US Inflation'!$C53)*(1+('Black Market End of Year'!EN52-'Black Market End of Year'!EN51)/'Black Market End of Year'!EN51)-1,"Error")</f>
        <v>Error</v>
      </c>
      <c r="EO52" s="25">
        <f ca="1">IFERROR((1+'US Inflation'!$C53)*(1+('Black Market End of Year'!EO52-'Black Market End of Year'!EO51)/'Black Market End of Year'!EO51)-1,"Error")</f>
        <v>-1</v>
      </c>
      <c r="EP52" s="25" t="str">
        <f ca="1">IFERROR((1+'US Inflation'!$C53)*(1+('Black Market End of Year'!EP52-'Black Market End of Year'!EP51)/'Black Market End of Year'!EP51)-1,"Error")</f>
        <v>Error</v>
      </c>
      <c r="EQ52" s="25">
        <f ca="1">IFERROR((1+'US Inflation'!$C53)*(1+('Black Market End of Year'!EQ52-'Black Market End of Year'!EQ51)/'Black Market End of Year'!EQ51)-1,"Error")</f>
        <v>-1</v>
      </c>
      <c r="ER52" s="25">
        <f ca="1">IFERROR((1+'US Inflation'!$C53)*(1+('Black Market End of Year'!ER52-'Black Market End of Year'!ER51)/'Black Market End of Year'!ER51)-1,"Error")</f>
        <v>7.5331814968977895E-2</v>
      </c>
      <c r="ES52" s="25">
        <f ca="1">IFERROR((1+'US Inflation'!$C53)*(1+('Black Market End of Year'!ES52-'Black Market End of Year'!ES51)/'Black Market End of Year'!ES51)-1,"Error")</f>
        <v>-1</v>
      </c>
      <c r="ET52" s="25">
        <f ca="1">IFERROR((1+'US Inflation'!$C53)*(1+('Black Market End of Year'!ET52-'Black Market End of Year'!ET51)/'Black Market End of Year'!ET51)-1,"Error")</f>
        <v>5.7489986648864955E-2</v>
      </c>
      <c r="EU52" s="25" t="str">
        <f ca="1">IFERROR((1+'US Inflation'!$C53)*(1+('Black Market End of Year'!EU52-'Black Market End of Year'!EU51)/'Black Market End of Year'!EU51)-1,"Error")</f>
        <v>Error</v>
      </c>
      <c r="EV52" s="25" t="str">
        <f ca="1">IFERROR((1+'US Inflation'!$C53)*(1+('Black Market End of Year'!EV52-'Black Market End of Year'!EV51)/'Black Market End of Year'!EV51)-1,"Error")</f>
        <v>Error</v>
      </c>
      <c r="EW52" s="25">
        <f ca="1">IFERROR((1+'US Inflation'!$C53)*(1+('Black Market End of Year'!EW52-'Black Market End of Year'!EW51)/'Black Market End of Year'!EW51)-1,"Error")</f>
        <v>4.7988226726544347E-2</v>
      </c>
      <c r="EX52" s="25">
        <f ca="1">IFERROR((1+'US Inflation'!$C53)*(1+('Black Market End of Year'!EX52-'Black Market End of Year'!EX51)/'Black Market End of Year'!EX51)-1,"Error")</f>
        <v>0.11325388583955531</v>
      </c>
      <c r="EY52" s="25">
        <f ca="1">IFERROR((1+'US Inflation'!$C53)*(1+('Black Market End of Year'!EY52-'Black Market End of Year'!EY51)/'Black Market End of Year'!EY51)-1,"Error")</f>
        <v>-1</v>
      </c>
      <c r="EZ52" s="25" t="str">
        <f ca="1">IFERROR((1+'US Inflation'!$C53)*(1+('Black Market End of Year'!EZ52-'Black Market End of Year'!EZ51)/'Black Market End of Year'!EZ51)-1,"Error")</f>
        <v>Error</v>
      </c>
      <c r="FA52" s="25">
        <f ca="1">IFERROR((1+'US Inflation'!$C53)*(1+('Black Market End of Year'!FA52-'Black Market End of Year'!FA51)/'Black Market End of Year'!FA51)-1,"Error")</f>
        <v>-3.5185442061276717E-2</v>
      </c>
      <c r="FB52" s="25">
        <f ca="1">IFERROR((1+'US Inflation'!$C53)*(1+('Black Market End of Year'!FB52-'Black Market End of Year'!FB51)/'Black Market End of Year'!FB51)-1,"Error")</f>
        <v>0.14781744871342828</v>
      </c>
      <c r="FC52" s="25">
        <f ca="1">IFERROR((1+'US Inflation'!$C53)*(1+('Black Market End of Year'!FC52-'Black Market End of Year'!FC51)/'Black Market End of Year'!FC51)-1,"Error")</f>
        <v>8.8251675634853033E-2</v>
      </c>
      <c r="FD52" s="25">
        <f ca="1">IFERROR((1+'US Inflation'!$C53)*(1+('Black Market End of Year'!FD52-'Black Market End of Year'!FD51)/'Black Market End of Year'!FD51)-1,"Error")</f>
        <v>-4.3812292358804128E-2</v>
      </c>
      <c r="FE52" s="25" t="str">
        <f ca="1">IFERROR((1+'US Inflation'!$C53)*(1+('Black Market End of Year'!FE52-'Black Market End of Year'!FE51)/'Black Market End of Year'!FE51)-1,"Error")</f>
        <v>Error</v>
      </c>
      <c r="FF52" s="25" t="str">
        <f ca="1">IFERROR((1+'US Inflation'!$C53)*(1+('Black Market End of Year'!FF52-'Black Market End of Year'!FF51)/'Black Market End of Year'!FF51)-1,"Error")</f>
        <v>Error</v>
      </c>
      <c r="FG52" s="25" t="str">
        <f ca="1">IFERROR((1+'US Inflation'!$C53)*(1+('Black Market End of Year'!FG52-'Black Market End of Year'!FG51)/'Black Market End of Year'!FG51)-1,"Error")</f>
        <v>Error</v>
      </c>
      <c r="FH52" s="25">
        <f ca="1">IFERROR((1+'US Inflation'!$C53)*(1+('Black Market End of Year'!FH52-'Black Market End of Year'!FH51)/'Black Market End of Year'!FH51)-1,"Error")</f>
        <v>4.7291401658904775E-2</v>
      </c>
      <c r="FI52" s="25">
        <f ca="1">IFERROR((1+'US Inflation'!$C53)*(1+('Black Market End of Year'!FI52-'Black Market End of Year'!FI51)/'Black Market End of Year'!FI51)-1,"Error")</f>
        <v>-1</v>
      </c>
      <c r="FJ52" s="25">
        <f ca="1">IFERROR((1+'US Inflation'!$C53)*(1+('Black Market End of Year'!FJ52-'Black Market End of Year'!FJ51)/'Black Market End of Year'!FJ51)-1,"Error")</f>
        <v>0.22125692743121506</v>
      </c>
      <c r="FK52" s="25" t="str">
        <f ca="1">IFERROR((1+'US Inflation'!$C53)*(1+('Black Market End of Year'!FK52-'Black Market End of Year'!FK51)/'Black Market End of Year'!FK51)-1,"Error")</f>
        <v>Error</v>
      </c>
      <c r="FL52" s="25" t="str">
        <f ca="1">IFERROR((1+'US Inflation'!$C53)*(1+('Black Market End of Year'!FL52-'Black Market End of Year'!FL51)/'Black Market End of Year'!FL51)-1,"Error")</f>
        <v>Error</v>
      </c>
      <c r="FM52" s="25">
        <f ca="1">IFERROR((1+'US Inflation'!$C53)*(1+('Black Market End of Year'!FM52-'Black Market End of Year'!FM51)/'Black Market End of Year'!FM51)-1,"Error")</f>
        <v>-1</v>
      </c>
      <c r="FN52" s="25">
        <f ca="1">IFERROR((1+'US Inflation'!$C53)*(1+('Black Market End of Year'!FN52-'Black Market End of Year'!FN51)/'Black Market End of Year'!FN51)-1,"Error")</f>
        <v>5.7828639053538078E-2</v>
      </c>
      <c r="FO52" s="25">
        <f ca="1">IFERROR((1+'US Inflation'!$C53)*(1+('Black Market End of Year'!FO52-'Black Market End of Year'!FO51)/'Black Market End of Year'!FO51)-1,"Error")</f>
        <v>0.17731443342896913</v>
      </c>
      <c r="FP52" s="25">
        <f ca="1">IFERROR((1+'US Inflation'!$C53)*(1+('Black Market End of Year'!FP52-'Black Market End of Year'!FP51)/'Black Market End of Year'!FP51)-1,"Error")</f>
        <v>2.5427627600566272E-2</v>
      </c>
      <c r="FQ52" s="25" t="str">
        <f ca="1">IFERROR((1+'US Inflation'!$C53)*(1+('Black Market End of Year'!FQ52-'Black Market End of Year'!FQ51)/'Black Market End of Year'!FQ51)-1,"Error")</f>
        <v>Error</v>
      </c>
      <c r="FR52" s="25">
        <f ca="1">IFERROR((1+'US Inflation'!$C53)*(1+('Black Market End of Year'!FR52-'Black Market End of Year'!FR51)/'Black Market End of Year'!FR51)-1,"Error")</f>
        <v>0.18865153538050716</v>
      </c>
      <c r="FS52" s="25">
        <f ca="1">IFERROR((1+'US Inflation'!$C53)*(1+('Black Market End of Year'!FS52-'Black Market End of Year'!FS51)/'Black Market End of Year'!FS51)-1,"Error")</f>
        <v>6.2294097758049505E-2</v>
      </c>
      <c r="FT52" s="25" t="str">
        <f ca="1">IFERROR((1+'US Inflation'!$C53)*(1+('Black Market End of Year'!FT52-'Black Market End of Year'!FT51)/'Black Market End of Year'!FT51)-1,"Error")</f>
        <v>Error</v>
      </c>
      <c r="FU52" s="25">
        <f ca="1">IFERROR((1+'US Inflation'!$C53)*(1+('Black Market End of Year'!FU52-'Black Market End of Year'!FU51)/'Black Market End of Year'!FU51)-1,"Error")</f>
        <v>-1</v>
      </c>
      <c r="FV52" s="25" t="str">
        <f ca="1">IFERROR((1+'US Inflation'!$C53)*(1+('Black Market End of Year'!FV52-'Black Market End of Year'!FV51)/'Black Market End of Year'!FV51)-1,"Error")</f>
        <v>Error</v>
      </c>
      <c r="FW52" s="25">
        <f ca="1">IFERROR((1+'US Inflation'!$C53)*(1+('Black Market End of Year'!FW52-'Black Market End of Year'!FW51)/'Black Market End of Year'!FW51)-1,"Error")</f>
        <v>0.94519246000316781</v>
      </c>
      <c r="FX52" s="25">
        <f ca="1">IFERROR((1+'US Inflation'!$C53)*(1+('Black Market End of Year'!FX52-'Black Market End of Year'!FX51)/'Black Market End of Year'!FX51)-1,"Error")</f>
        <v>0.21247177737856404</v>
      </c>
      <c r="FY52" s="25">
        <f ca="1">IFERROR((1+'US Inflation'!$C53)*(1+('Black Market End of Year'!FY52-'Black Market End of Year'!FY51)/'Black Market End of Year'!FY51)-1,"Error")</f>
        <v>-1</v>
      </c>
      <c r="FZ52" s="25" t="str">
        <f ca="1">IFERROR((1+'US Inflation'!$C53)*(1+('Black Market End of Year'!FZ52-'Black Market End of Year'!FZ51)/'Black Market End of Year'!FZ51)-1,"Error")</f>
        <v>Error</v>
      </c>
      <c r="GA52" s="25">
        <f ca="1">IFERROR((1+'US Inflation'!$C53)*(1+('Black Market End of Year'!GA52-'Black Market End of Year'!GA51)/'Black Market End of Year'!GA51)-1,"Error")</f>
        <v>-1</v>
      </c>
      <c r="GB52" s="25">
        <f ca="1">IFERROR((1+'US Inflation'!$C53)*(1+('Black Market End of Year'!GB52-'Black Market End of Year'!GB51)/'Black Market End of Year'!GB51)-1,"Error")</f>
        <v>-1</v>
      </c>
      <c r="GC52" s="25" t="str">
        <f ca="1">IFERROR((1+'US Inflation'!$C53)*(1+('Black Market End of Year'!GC52-'Black Market End of Year'!GC51)/'Black Market End of Year'!GC51)-1,"Error")</f>
        <v>Error</v>
      </c>
      <c r="GD52" s="25">
        <f ca="1">IFERROR((1+'US Inflation'!$C53)*(1+('Black Market End of Year'!GD52-'Black Market End of Year'!GD51)/'Black Market End of Year'!GD51)-1,"Error")</f>
        <v>-1</v>
      </c>
      <c r="GE52" s="25">
        <f ca="1">IFERROR((1+'US Inflation'!$C53)*(1+('Black Market End of Year'!GE52-'Black Market End of Year'!GE51)/'Black Market End of Year'!GE51)-1,"Error")</f>
        <v>-1</v>
      </c>
      <c r="GF52" s="25" t="str">
        <f ca="1">IFERROR((1+'US Inflation'!$C53)*(1+('Black Market End of Year'!GF52-'Black Market End of Year'!GF51)/'Black Market End of Year'!GF51)-1,"Error")</f>
        <v>Error</v>
      </c>
      <c r="GG52" s="25">
        <f ca="1">IFERROR((1+'US Inflation'!$C53)*(1+('Black Market End of Year'!GG52-'Black Market End of Year'!GG51)/'Black Market End of Year'!GG51)-1,"Error")</f>
        <v>-1</v>
      </c>
      <c r="GH52" s="25">
        <f ca="1">IFERROR((1+'US Inflation'!$C53)*(1+('Black Market End of Year'!GH52-'Black Market End of Year'!GH51)/'Black Market End of Year'!GH51)-1,"Error")</f>
        <v>2.7424864358151169E-2</v>
      </c>
      <c r="GI52" s="25">
        <f ca="1">IFERROR((1+'US Inflation'!$C53)*(1+('Black Market End of Year'!GI52-'Black Market End of Year'!GI51)/'Black Market End of Year'!GI51)-1,"Error")</f>
        <v>8.8251675634853033E-2</v>
      </c>
      <c r="GJ52" s="25">
        <f ca="1">IFERROR((1+'US Inflation'!$C53)*(1+('Black Market End of Year'!GJ52-'Black Market End of Year'!GJ51)/'Black Market End of Year'!GJ51)-1,"Error")</f>
        <v>0.32514550144529242</v>
      </c>
      <c r="GK52" s="25">
        <f ca="1">IFERROR((1+'US Inflation'!$C53)*(1+('Black Market End of Year'!GK52-'Black Market End of Year'!GK51)/'Black Market End of Year'!GK51)-1,"Error")</f>
        <v>-1</v>
      </c>
      <c r="GL52" s="25">
        <f ca="1">IFERROR((1+'US Inflation'!$C53)*(1+('Black Market End of Year'!GL52-'Black Market End of Year'!GL51)/'Black Market End of Year'!GL51)-1,"Error")</f>
        <v>-4.7306318334355835E-2</v>
      </c>
      <c r="GM52" s="25">
        <f ca="1">IFERROR((1+'US Inflation'!$C53)*(1+('Black Market End of Year'!GM52-'Black Market End of Year'!GM51)/'Black Market End of Year'!GM51)-1,"Error")</f>
        <v>1.0467660584482896E-2</v>
      </c>
      <c r="GN52" s="25">
        <f ca="1">IFERROR((1+'US Inflation'!$C53)*(1+('Black Market End of Year'!GN52-'Black Market End of Year'!GN51)/'Black Market End of Year'!GN51)-1,"Error")</f>
        <v>-1</v>
      </c>
      <c r="GO52" s="25">
        <f ca="1">IFERROR((1+'US Inflation'!$C53)*(1+('Black Market End of Year'!GO52-'Black Market End of Year'!GO51)/'Black Market End of Year'!GO51)-1,"Error")</f>
        <v>-1</v>
      </c>
      <c r="GP52" s="25">
        <f ca="1">IFERROR((1+'US Inflation'!$C53)*(1+('Black Market End of Year'!GP52-'Black Market End of Year'!GP51)/'Black Market End of Year'!GP51)-1,"Error")</f>
        <v>-1</v>
      </c>
      <c r="GQ52" s="25">
        <f ca="1">IFERROR((1+'US Inflation'!$C53)*(1+('Black Market End of Year'!GQ52-'Black Market End of Year'!GQ51)/'Black Market End of Year'!GQ51)-1,"Error")</f>
        <v>-1</v>
      </c>
      <c r="GR52" s="25" t="str">
        <f ca="1">IFERROR((1+'US Inflation'!$C53)*(1+('Black Market End of Year'!GR52-'Black Market End of Year'!GR51)/'Black Market End of Year'!GR51)-1,"Error")</f>
        <v>Error</v>
      </c>
      <c r="GS52" s="25">
        <f ca="1">IFERROR((1+'US Inflation'!$C53)*(1+('Black Market End of Year'!GS52-'Black Market End of Year'!GS51)/'Black Market End of Year'!GS51)-1,"Error")</f>
        <v>0.33099567539327768</v>
      </c>
      <c r="GT52" s="25">
        <f ca="1">IFERROR((1+'US Inflation'!$C53)*(1+('Black Market End of Year'!GT52-'Black Market End of Year'!GT51)/'Black Market End of Year'!GT51)-1,"Error")</f>
        <v>0.11016037577768989</v>
      </c>
      <c r="GU52" s="25">
        <f ca="1">IFERROR((1+'US Inflation'!$C53)*(1+('Black Market End of Year'!GU52-'Black Market End of Year'!GU51)/'Black Market End of Year'!GU51)-1,"Error")</f>
        <v>8.821012043192944E-2</v>
      </c>
      <c r="GV52" s="25">
        <f ca="1">IFERROR((1+'US Inflation'!$C53)*(1+('Black Market End of Year'!GV52-'Black Market End of Year'!GV51)/'Black Market End of Year'!GV51)-1,"Error")</f>
        <v>-1</v>
      </c>
      <c r="GW52" s="25">
        <f ca="1">IFERROR((1+'US Inflation'!$C53)*(1+('Black Market End of Year'!GW52-'Black Market End of Year'!GW51)/'Black Market End of Year'!GW51)-1,"Error")</f>
        <v>-8.3552263232699042E-3</v>
      </c>
      <c r="GX52" s="25" t="str">
        <f ca="1">IFERROR((1+'US Inflation'!$C53)*(1+('Black Market End of Year'!GX52-'Black Market End of Year'!GX51)/'Black Market End of Year'!GX51)-1,"Error")</f>
        <v>Error</v>
      </c>
      <c r="GY52" s="25">
        <f ca="1">IFERROR((1+'US Inflation'!$C53)*(1+('Black Market End of Year'!GY52-'Black Market End of Year'!GY51)/'Black Market End of Year'!GY51)-1,"Error")</f>
        <v>0.34828894666572974</v>
      </c>
      <c r="GZ52" s="25">
        <f ca="1">IFERROR((1+'US Inflation'!$C53)*(1+('Black Market End of Year'!GZ52-'Black Market End of Year'!GZ51)/'Black Market End of Year'!GZ51)-1,"Error")</f>
        <v>6.1350553843276145E-2</v>
      </c>
      <c r="HA52" s="25">
        <f ca="1">IFERROR((1+'US Inflation'!$C53)*(1+('Black Market End of Year'!HA52-'Black Market End of Year'!HA51)/'Black Market End of Year'!HA51)-1,"Error")</f>
        <v>0.19253832696468853</v>
      </c>
      <c r="HB52" s="25">
        <f ca="1">IFERROR((1+'US Inflation'!$C53)*(1+('Black Market End of Year'!HB52-'Black Market End of Year'!HB51)/'Black Market End of Year'!HB51)-1,"Error")</f>
        <v>3.7822753354525895E-2</v>
      </c>
      <c r="HC52" s="25">
        <f ca="1">IFERROR((1+'US Inflation'!$C53)*(1+('Black Market End of Year'!HC52-'Black Market End of Year'!HC51)/'Black Market End of Year'!HC51)-1,"Error")</f>
        <v>-1</v>
      </c>
      <c r="HD52" s="25" t="str">
        <f ca="1">IFERROR((1+'US Inflation'!$C53)*(1+('Black Market End of Year'!HD52-'Black Market End of Year'!HD51)/'Black Market End of Year'!HD51)-1,"Error")</f>
        <v>Error</v>
      </c>
      <c r="HE52" s="25">
        <f ca="1">IFERROR((1+'US Inflation'!$C53)*(1+('Black Market End of Year'!HE52-'Black Market End of Year'!HE51)/'Black Market End of Year'!HE51)-1,"Error")</f>
        <v>0.12984268880246108</v>
      </c>
      <c r="HF52" s="25">
        <f ca="1">IFERROR((1+'US Inflation'!$C53)*(1+('Black Market End of Year'!HF52-'Black Market End of Year'!HF51)/'Black Market End of Year'!HF51)-1,"Error")</f>
        <v>4.8237253631905119E-2</v>
      </c>
      <c r="HG52" s="25" t="str">
        <f ca="1">IFERROR((1+'US Inflation'!$C53)*(1+('Black Market End of Year'!HG52-'Black Market End of Year'!HG51)/'Black Market End of Year'!HG51)-1,"Error")</f>
        <v>Error</v>
      </c>
      <c r="HH52" s="25">
        <f ca="1">IFERROR((1+'US Inflation'!$C53)*(1+('Black Market End of Year'!HH52-'Black Market End of Year'!HH51)/'Black Market End of Year'!HH51)-1,"Error")</f>
        <v>8.8251675634853033E-2</v>
      </c>
      <c r="HI52" s="25" t="str">
        <f ca="1">IFERROR((1+'US Inflation'!$C53)*(1+('Black Market End of Year'!HI52-'Black Market End of Year'!HI51)/'Black Market End of Year'!HI51)-1,"Error")</f>
        <v>Error</v>
      </c>
      <c r="HJ52" s="25">
        <f ca="1">IFERROR((1+'US Inflation'!$C53)*(1+('Black Market End of Year'!HJ52-'Black Market End of Year'!HJ51)/'Black Market End of Year'!HJ51)-1,"Error")</f>
        <v>-1</v>
      </c>
      <c r="HK52" s="25" t="str">
        <f ca="1">IFERROR((1+'US Inflation'!$C53)*(1+('Black Market End of Year'!HK52-'Black Market End of Year'!HK51)/'Black Market End of Year'!HK51)-1,"Error")</f>
        <v>Error</v>
      </c>
      <c r="HL52" s="25">
        <f ca="1">IFERROR((1+'US Inflation'!$C53)*(1+('Black Market End of Year'!HL52-'Black Market End of Year'!HL51)/'Black Market End of Year'!HL51)-1,"Error")</f>
        <v>-1</v>
      </c>
      <c r="HM52" s="25">
        <f ca="1">IFERROR((1+'US Inflation'!$C53)*(1+('Black Market End of Year'!HM52-'Black Market End of Year'!HM51)/'Black Market End of Year'!HM51)-1,"Error")</f>
        <v>7.8069370271472982E-2</v>
      </c>
      <c r="HN52" s="25">
        <f ca="1">IFERROR((1+'US Inflation'!$C53)*(1+('Black Market End of Year'!HN52-'Black Market End of Year'!HN51)/'Black Market End of Year'!HN51)-1,"Error")</f>
        <v>0.77168602722951163</v>
      </c>
      <c r="HO52" s="25">
        <f ca="1">IFERROR((1+'US Inflation'!$C53)*(1+('Black Market End of Year'!HO52-'Black Market End of Year'!HO51)/'Black Market End of Year'!HO51)-1,"Error")</f>
        <v>-1</v>
      </c>
      <c r="HP52" s="25" t="str">
        <f ca="1">IFERROR((1+'US Inflation'!$C53)*(1+('Black Market End of Year'!HP52-'Black Market End of Year'!HP51)/'Black Market End of Year'!HP51)-1,"Error")</f>
        <v>Error</v>
      </c>
      <c r="HQ52" s="25" t="str">
        <f ca="1">IFERROR((1+'US Inflation'!$C53)*(1+('Black Market End of Year'!HQ52-'Black Market End of Year'!HQ51)/'Black Market End of Year'!HQ51)-1,"Error")</f>
        <v>Error</v>
      </c>
      <c r="HR52" s="25">
        <f ca="1">IFERROR((1+'US Inflation'!$C53)*(1+('Black Market End of Year'!HR52-'Black Market End of Year'!HR51)/'Black Market End of Year'!HR51)-1,"Error")</f>
        <v>1.5631461417583203E-2</v>
      </c>
      <c r="HS52" s="25">
        <f ca="1">IFERROR((1+'US Inflation'!$C53)*(1+('Black Market End of Year'!HS52-'Black Market End of Year'!HS51)/'Black Market End of Year'!HS51)-1,"Error")</f>
        <v>4.8605634660282115E-2</v>
      </c>
      <c r="HT52" s="25">
        <f ca="1">IFERROR((1+'US Inflation'!$C53)*(1+('Black Market End of Year'!HT52-'Black Market End of Year'!HT51)/'Black Market End of Year'!HT51)-1,"Error")</f>
        <v>-1</v>
      </c>
      <c r="HU52" s="25">
        <f ca="1">IFERROR((1+'US Inflation'!$C53)*(1+('Black Market End of Year'!HU52-'Black Market End of Year'!HU51)/'Black Market End of Year'!HU51)-1,"Error")</f>
        <v>-6.8454909576405099E-2</v>
      </c>
      <c r="HV52" s="25">
        <f ca="1">IFERROR((1+'US Inflation'!$C53)*(1+('Black Market End of Year'!HV52-'Black Market End of Year'!HV51)/'Black Market End of Year'!HV51)-1,"Error")</f>
        <v>2.4699599465954458E-2</v>
      </c>
      <c r="HW52" s="25">
        <f ca="1">IFERROR((1+'US Inflation'!$C53)*(1+('Black Market End of Year'!HW52-'Black Market End of Year'!HW51)/'Black Market End of Year'!HW51)-1,"Error")</f>
        <v>0.25400300633945472</v>
      </c>
      <c r="HX52" s="25">
        <f ca="1">IFERROR((1+'US Inflation'!$C53)*(1+('Black Market End of Year'!HX52-'Black Market End of Year'!HX51)/'Black Market End of Year'!HX51)-1,"Error")</f>
        <v>-1</v>
      </c>
      <c r="HY52" s="25">
        <f ca="1">IFERROR((1+'US Inflation'!$C53)*(1+('Black Market End of Year'!HY52-'Black Market End of Year'!HY51)/'Black Market End of Year'!HY51)-1,"Error")</f>
        <v>-1</v>
      </c>
      <c r="HZ52" s="25" t="str">
        <f ca="1">IFERROR((1+'US Inflation'!$C53)*(1+('Black Market End of Year'!HZ52-'Black Market End of Year'!HZ51)/'Black Market End of Year'!HZ51)-1,"Error")</f>
        <v>Error</v>
      </c>
      <c r="IA52" s="25">
        <f ca="1">IFERROR((1+'US Inflation'!$C53)*(1+('Black Market End of Year'!IA52-'Black Market End of Year'!IA51)/'Black Market End of Year'!IA51)-1,"Error")</f>
        <v>0.511037793981719</v>
      </c>
      <c r="IB52" s="25">
        <f ca="1">IFERROR((1+'US Inflation'!$C53)*(1+('Black Market End of Year'!IB52-'Black Market End of Year'!IB51)/'Black Market End of Year'!IB51)-1,"Error")</f>
        <v>3.3931127389071003E-2</v>
      </c>
      <c r="IC52" s="25" t="str">
        <f ca="1">IFERROR((1+'US Inflation'!$C53)*(1+('Black Market End of Year'!IC52-'Black Market End of Year'!IC51)/'Black Market End of Year'!IC51)-1,"Error")</f>
        <v>Error</v>
      </c>
      <c r="ID52" s="25" t="str">
        <f ca="1">IFERROR((1+'US Inflation'!$C53)*(1+('Black Market End of Year'!ID52-'Black Market End of Year'!ID51)/'Black Market End of Year'!ID51)-1,"Error")</f>
        <v>Error</v>
      </c>
      <c r="IE52" s="25" t="str">
        <f ca="1">IFERROR((1+'US Inflation'!$C53)*(1+('Black Market End of Year'!IE52-'Black Market End of Year'!IE51)/'Black Market End of Year'!IE51)-1,"Error")</f>
        <v>Error</v>
      </c>
      <c r="IF52" s="25">
        <f ca="1">IFERROR((1+'US Inflation'!$C53)*(1+('Black Market End of Year'!IF52-'Black Market End of Year'!IF51)/'Black Market End of Year'!IF51)-1,"Error")</f>
        <v>-1</v>
      </c>
      <c r="IG52" s="25">
        <f ca="1">IFERROR((1+'US Inflation'!$C53)*(1+('Black Market End of Year'!IG52-'Black Market End of Year'!IG51)/'Black Market End of Year'!IG51)-1,"Error")</f>
        <v>0.38472780373831728</v>
      </c>
      <c r="IH52" s="25">
        <f ca="1">IFERROR((1+'US Inflation'!$C53)*(1+('Black Market End of Year'!IH52-'Black Market End of Year'!IH51)/'Black Market End of Year'!IH51)-1,"Error")</f>
        <v>0.2729515642850262</v>
      </c>
    </row>
    <row r="53" spans="1:242" x14ac:dyDescent="0.25">
      <c r="A53" t="str">
        <f t="shared" ca="1" si="4"/>
        <v>1997</v>
      </c>
      <c r="B53" s="25">
        <f ca="1">IFERROR((1+'US Inflation'!$C54)*(1+('Black Market End of Year'!B53-'Black Market End of Year'!B52)/'Black Market End of Year'!B52)-1,"Error")</f>
        <v>4.6819818275330105E-2</v>
      </c>
      <c r="C53" s="25" t="str">
        <f ca="1">IFERROR((1+'US Inflation'!$C54)*(1+('Black Market End of Year'!C53-'Black Market End of Year'!C52)/'Black Market End of Year'!C52)-1,"Error")</f>
        <v>Error</v>
      </c>
      <c r="D53" s="25">
        <f ca="1">IFERROR((1+'US Inflation'!$C54)*(1+('Black Market End of Year'!D53-'Black Market End of Year'!D52)/'Black Market End of Year'!D52)-1,"Error")</f>
        <v>4.6481527449202531E-2</v>
      </c>
      <c r="E53" s="25">
        <f>IFERROR((1+'US Inflation'!$C54)*(1+('Black Market End of Year'!E53-'Black Market End of Year'!E52)/'Black Market End of Year'!E52)-1,"Error")</f>
        <v>3.3224755700325792E-2</v>
      </c>
      <c r="F53" s="25" t="str">
        <f ca="1">IFERROR((1+'US Inflation'!$C54)*(1+('Black Market End of Year'!F53-'Black Market End of Year'!F52)/'Black Market End of Year'!F52)-1,"Error")</f>
        <v>Error</v>
      </c>
      <c r="G53" s="25" t="str">
        <f ca="1">IFERROR((1+'US Inflation'!$C54)*(1+('Black Market End of Year'!G53-'Black Market End of Year'!G52)/'Black Market End of Year'!G52)-1,"Error")</f>
        <v>Error</v>
      </c>
      <c r="H53" s="25" t="str">
        <f ca="1">IFERROR((1+'US Inflation'!$C54)*(1+('Black Market End of Year'!H53-'Black Market End of Year'!H52)/'Black Market End of Year'!H52)-1,"Error")</f>
        <v>Error</v>
      </c>
      <c r="I53" s="25" t="str">
        <f ca="1">IFERROR((1+'US Inflation'!$C54)*(1+('Black Market End of Year'!I53-'Black Market End of Year'!I52)/'Black Market End of Year'!I52)-1,"Error")</f>
        <v>Error</v>
      </c>
      <c r="J53" s="25">
        <f ca="1">IFERROR((1+'US Inflation'!$C54)*(1+('Black Market End of Year'!J53-'Black Market End of Year'!J52)/'Black Market End of Year'!J52)-1,"Error")</f>
        <v>3.3224755700325792E-2</v>
      </c>
      <c r="K53" s="25" t="str">
        <f ca="1">IFERROR((1+'US Inflation'!$C54)*(1+('Black Market End of Year'!K53-'Black Market End of Year'!K52)/'Black Market End of Year'!K52)-1,"Error")</f>
        <v>Error</v>
      </c>
      <c r="L53" s="25" t="str">
        <f ca="1">IFERROR((1+'US Inflation'!$C54)*(1+('Black Market End of Year'!L53-'Black Market End of Year'!L52)/'Black Market End of Year'!L52)-1,"Error")</f>
        <v>Error</v>
      </c>
      <c r="M53" s="25">
        <f ca="1">IFERROR((1+'US Inflation'!$C54)*(1+('Black Market End of Year'!M53-'Black Market End of Year'!M52)/'Black Market End of Year'!M52)-1,"Error")</f>
        <v>0.26731473941368078</v>
      </c>
      <c r="N53" s="25">
        <f ca="1">IFERROR((1+'US Inflation'!$C54)*(1+('Black Market End of Year'!N53-'Black Market End of Year'!N52)/'Black Market End of Year'!N52)-1,"Error")</f>
        <v>0.19434411923655071</v>
      </c>
      <c r="O53" s="25" t="str">
        <f ca="1">IFERROR((1+'US Inflation'!$C54)*(1+('Black Market End of Year'!O53-'Black Market End of Year'!O52)/'Black Market End of Year'!O52)-1,"Error")</f>
        <v>Error</v>
      </c>
      <c r="P53" s="25" t="str">
        <f ca="1">IFERROR((1+'US Inflation'!$C54)*(1+('Black Market End of Year'!P53-'Black Market End of Year'!P52)/'Black Market End of Year'!P52)-1,"Error")</f>
        <v>Error</v>
      </c>
      <c r="Q53" s="25" t="str">
        <f ca="1">IFERROR((1+'US Inflation'!$C54)*(1+('Black Market End of Year'!Q53-'Black Market End of Year'!Q52)/'Black Market End of Year'!Q52)-1,"Error")</f>
        <v>Error</v>
      </c>
      <c r="R53" s="25">
        <f ca="1">IFERROR((1+'US Inflation'!$C54)*(1+('Black Market End of Year'!R53-'Black Market End of Year'!R52)/'Black Market End of Year'!R52)-1,"Error")</f>
        <v>0.10158478337918364</v>
      </c>
      <c r="S53" s="25" t="str">
        <f ca="1">IFERROR((1+'US Inflation'!$C54)*(1+('Black Market End of Year'!S53-'Black Market End of Year'!S52)/'Black Market End of Year'!S52)-1,"Error")</f>
        <v>Error</v>
      </c>
      <c r="T53" s="25">
        <f ca="1">IFERROR((1+'US Inflation'!$C54)*(1+('Black Market End of Year'!T53-'Black Market End of Year'!T52)/'Black Market End of Year'!T52)-1,"Error")</f>
        <v>0.69950987853511526</v>
      </c>
      <c r="U53" s="25">
        <f ca="1">IFERROR((1+'US Inflation'!$C54)*(1+('Black Market End of Year'!U53-'Black Market End of Year'!U52)/'Black Market End of Year'!U52)-1,"Error")</f>
        <v>0.20812800588157221</v>
      </c>
      <c r="V53" s="25" t="str">
        <f ca="1">IFERROR((1+'US Inflation'!$C54)*(1+('Black Market End of Year'!V53-'Black Market End of Year'!V52)/'Black Market End of Year'!V52)-1,"Error")</f>
        <v>Error</v>
      </c>
      <c r="W53" s="25">
        <f ca="1">IFERROR((1+'US Inflation'!$C54)*(1+('Black Market End of Year'!W53-'Black Market End of Year'!W52)/'Black Market End of Year'!W52)-1,"Error")</f>
        <v>0.2107027763199556</v>
      </c>
      <c r="X53" s="25" t="str">
        <f ca="1">IFERROR((1+'US Inflation'!$C54)*(1+('Black Market End of Year'!X53-'Black Market End of Year'!X52)/'Black Market End of Year'!X52)-1,"Error")</f>
        <v>Error</v>
      </c>
      <c r="Y53" s="25" t="str">
        <f ca="1">IFERROR((1+'US Inflation'!$C54)*(1+('Black Market End of Year'!Y53-'Black Market End of Year'!Y52)/'Black Market End of Year'!Y52)-1,"Error")</f>
        <v>Error</v>
      </c>
      <c r="Z53" s="25">
        <f ca="1">IFERROR((1+'US Inflation'!$C54)*(1+('Black Market End of Year'!Z53-'Black Market End of Year'!Z52)/'Black Market End of Year'!Z52)-1,"Error")</f>
        <v>7.2964169381107613E-2</v>
      </c>
      <c r="AA53" s="25" t="str">
        <f ca="1">IFERROR((1+'US Inflation'!$C54)*(1+('Black Market End of Year'!AA53-'Black Market End of Year'!AA52)/'Black Market End of Year'!AA52)-1,"Error")</f>
        <v>Error</v>
      </c>
      <c r="AB53" s="25">
        <f ca="1">IFERROR((1+'US Inflation'!$C54)*(1+('Black Market End of Year'!AB53-'Black Market End of Year'!AB52)/'Black Market End of Year'!AB52)-1,"Error")</f>
        <v>7.7664530139049504E-2</v>
      </c>
      <c r="AC53" s="25">
        <f ca="1">IFERROR((1+'US Inflation'!$C54)*(1+('Black Market End of Year'!AC53-'Black Market End of Year'!AC52)/'Black Market End of Year'!AC52)-1,"Error")</f>
        <v>6.1403612673970986E-2</v>
      </c>
      <c r="AD53" s="25" t="str">
        <f ca="1">IFERROR((1+'US Inflation'!$C54)*(1+('Black Market End of Year'!AD53-'Black Market End of Year'!AD52)/'Black Market End of Year'!AD52)-1,"Error")</f>
        <v>Error</v>
      </c>
      <c r="AE53" s="25" t="str">
        <f ca="1">IFERROR((1+'US Inflation'!$C54)*(1+('Black Market End of Year'!AE53-'Black Market End of Year'!AE52)/'Black Market End of Year'!AE52)-1,"Error")</f>
        <v>Error</v>
      </c>
      <c r="AF53" s="25" t="str">
        <f ca="1">IFERROR((1+'US Inflation'!$C54)*(1+('Black Market End of Year'!AF53-'Black Market End of Year'!AF52)/'Black Market End of Year'!AF52)-1,"Error")</f>
        <v>Error</v>
      </c>
      <c r="AG53" s="25">
        <f ca="1">IFERROR((1+'US Inflation'!$C54)*(1+('Black Market End of Year'!AG53-'Black Market End of Year'!AG52)/'Black Market End of Year'!AG52)-1,"Error")</f>
        <v>2.7682314619658941</v>
      </c>
      <c r="AH53" s="25">
        <f ca="1">IFERROR((1+'US Inflation'!$C54)*(1+('Black Market End of Year'!AH53-'Black Market End of Year'!AH52)/'Black Market End of Year'!AH52)-1,"Error")</f>
        <v>0.2107027763199556</v>
      </c>
      <c r="AI53" s="25">
        <f ca="1">IFERROR((1+'US Inflation'!$C54)*(1+('Black Market End of Year'!AI53-'Black Market End of Year'!AI52)/'Black Market End of Year'!AI52)-1,"Error")</f>
        <v>0.53688584831190522</v>
      </c>
      <c r="AJ53" s="25" t="str">
        <f ca="1">IFERROR((1+'US Inflation'!$C54)*(1+('Black Market End of Year'!AJ53-'Black Market End of Year'!AJ52)/'Black Market End of Year'!AJ52)-1,"Error")</f>
        <v>Error</v>
      </c>
      <c r="AK53" s="25">
        <f ca="1">IFERROR((1+'US Inflation'!$C54)*(1+('Black Market End of Year'!AK53-'Black Market End of Year'!AK52)/'Black Market End of Year'!AK52)-1,"Error")</f>
        <v>0.2107027763199556</v>
      </c>
      <c r="AL53" s="25">
        <f ca="1">IFERROR((1+'US Inflation'!$C54)*(1+('Black Market End of Year'!AL53-'Black Market End of Year'!AL52)/'Black Market End of Year'!AL52)-1,"Error")</f>
        <v>7.8147571165557261E-2</v>
      </c>
      <c r="AM53" s="25" t="str">
        <f ca="1">IFERROR((1+'US Inflation'!$C54)*(1+('Black Market End of Year'!AM53-'Black Market End of Year'!AM52)/'Black Market End of Year'!AM52)-1,"Error")</f>
        <v>Error</v>
      </c>
      <c r="AN53" s="25" t="str">
        <f ca="1">IFERROR((1+'US Inflation'!$C54)*(1+('Black Market End of Year'!AN53-'Black Market End of Year'!AN52)/'Black Market End of Year'!AN52)-1,"Error")</f>
        <v>Error</v>
      </c>
      <c r="AO53" s="25">
        <f ca="1">IFERROR((1+'US Inflation'!$C54)*(1+('Black Market End of Year'!AO53-'Black Market End of Year'!AO52)/'Black Market End of Year'!AO52)-1,"Error")</f>
        <v>0.2107027763199556</v>
      </c>
      <c r="AP53" s="25">
        <f ca="1">IFERROR((1+'US Inflation'!$C54)*(1+('Black Market End of Year'!AP53-'Black Market End of Year'!AP52)/'Black Market End of Year'!AP52)-1,"Error")</f>
        <v>0.2107027763199556</v>
      </c>
      <c r="AQ53" s="25">
        <f ca="1">IFERROR((1+'US Inflation'!$C54)*(1+('Black Market End of Year'!AQ53-'Black Market End of Year'!AQ52)/'Black Market End of Year'!AQ52)-1,"Error")</f>
        <v>7.8580446261046877E-2</v>
      </c>
      <c r="AR53" s="25">
        <f ca="1">IFERROR((1+'US Inflation'!$C54)*(1+('Black Market End of Year'!AR53-'Black Market End of Year'!AR52)/'Black Market End of Year'!AR52)-1,"Error")</f>
        <v>3.2030276213967035E-2</v>
      </c>
      <c r="AS53" s="25" t="str">
        <f ca="1">IFERROR((1+'US Inflation'!$C54)*(1+('Black Market End of Year'!AS53-'Black Market End of Year'!AS52)/'Black Market End of Year'!AS52)-1,"Error")</f>
        <v>Error</v>
      </c>
      <c r="AT53" s="25" t="str">
        <f ca="1">IFERROR((1+'US Inflation'!$C54)*(1+('Black Market End of Year'!AT53-'Black Market End of Year'!AT52)/'Black Market End of Year'!AT52)-1,"Error")</f>
        <v>Error</v>
      </c>
      <c r="AU53" s="25">
        <f ca="1">IFERROR((1+'US Inflation'!$C54)*(1+('Black Market End of Year'!AU53-'Black Market End of Year'!AU52)/'Black Market End of Year'!AU52)-1,"Error")</f>
        <v>0.33514695027942354</v>
      </c>
      <c r="AV53" s="25" t="str">
        <f ca="1">IFERROR((1+'US Inflation'!$C54)*(1+('Black Market End of Year'!AV53-'Black Market End of Year'!AV52)/'Black Market End of Year'!AV52)-1,"Error")</f>
        <v>Error</v>
      </c>
      <c r="AW53" s="25">
        <f ca="1">IFERROR((1+'US Inflation'!$C54)*(1+('Black Market End of Year'!AW53-'Black Market End of Year'!AW52)/'Black Market End of Year'!AW52)-1,"Error")</f>
        <v>0.2107027763199556</v>
      </c>
      <c r="AX53" s="25" t="str">
        <f ca="1">IFERROR((1+'US Inflation'!$C54)*(1+('Black Market End of Year'!AX53-'Black Market End of Year'!AX52)/'Black Market End of Year'!AX52)-1,"Error")</f>
        <v>Error</v>
      </c>
      <c r="AY53" s="25">
        <f ca="1">IFERROR((1+'US Inflation'!$C54)*(1+('Black Market End of Year'!AY53-'Black Market End of Year'!AY52)/'Black Market End of Year'!AY52)-1,"Error")</f>
        <v>0.26837245872177928</v>
      </c>
      <c r="AZ53" s="25">
        <f ca="1">IFERROR((1+'US Inflation'!$C54)*(1+('Black Market End of Year'!AZ53-'Black Market End of Year'!AZ52)/'Black Market End of Year'!AZ52)-1,"Error")</f>
        <v>0.14442383254699775</v>
      </c>
      <c r="BA53" s="25">
        <f ca="1">IFERROR((1+'US Inflation'!$C54)*(1+('Black Market End of Year'!BA53-'Black Market End of Year'!BA52)/'Black Market End of Year'!BA52)-1,"Error")</f>
        <v>0.2107027763199556</v>
      </c>
      <c r="BB53" s="25" t="str">
        <f ca="1">IFERROR((1+'US Inflation'!$C54)*(1+('Black Market End of Year'!BB53-'Black Market End of Year'!BB52)/'Black Market End of Year'!BB52)-1,"Error")</f>
        <v>Error</v>
      </c>
      <c r="BC53" s="25" t="str">
        <f ca="1">IFERROR((1+'US Inflation'!$C54)*(1+('Black Market End of Year'!BC53-'Black Market End of Year'!BC52)/'Black Market End of Year'!BC52)-1,"Error")</f>
        <v>Error</v>
      </c>
      <c r="BD53" s="25">
        <f ca="1">IFERROR((1+'US Inflation'!$C54)*(1+('Black Market End of Year'!BD53-'Black Market End of Year'!BD52)/'Black Market End of Year'!BD52)-1,"Error")</f>
        <v>0.16512578834292069</v>
      </c>
      <c r="BE53" s="25" t="str">
        <f ca="1">IFERROR((1+'US Inflation'!$C54)*(1+('Black Market End of Year'!BE53-'Black Market End of Year'!BE52)/'Black Market End of Year'!BE52)-1,"Error")</f>
        <v>Error</v>
      </c>
      <c r="BF53" s="25">
        <f ca="1">IFERROR((1+'US Inflation'!$C54)*(1+('Black Market End of Year'!BF53-'Black Market End of Year'!BF52)/'Black Market End of Year'!BF52)-1,"Error")</f>
        <v>0.31399235235802303</v>
      </c>
      <c r="BG53" s="25">
        <f ca="1">IFERROR((1+'US Inflation'!$C54)*(1+('Black Market End of Year'!BG53-'Black Market End of Year'!BG52)/'Black Market End of Year'!BG52)-1,"Error")</f>
        <v>0.19019212259302987</v>
      </c>
      <c r="BH53" s="25" t="str">
        <f ca="1">IFERROR((1+'US Inflation'!$C54)*(1+('Black Market End of Year'!BH53-'Black Market End of Year'!BH52)/'Black Market End of Year'!BH52)-1,"Error")</f>
        <v>Error</v>
      </c>
      <c r="BI53" s="25" t="str">
        <f ca="1">IFERROR((1+'US Inflation'!$C54)*(1+('Black Market End of Year'!BI53-'Black Market End of Year'!BI52)/'Black Market End of Year'!BI52)-1,"Error")</f>
        <v>Error</v>
      </c>
      <c r="BJ53" s="25">
        <f ca="1">IFERROR((1+'US Inflation'!$C54)*(1+('Black Market End of Year'!BJ53-'Black Market End of Year'!BJ52)/'Black Market End of Year'!BJ52)-1,"Error")</f>
        <v>8.2762928918834522E-2</v>
      </c>
      <c r="BK53" s="25">
        <f ca="1">IFERROR((1+'US Inflation'!$C54)*(1+('Black Market End of Year'!BK53-'Black Market End of Year'!BK52)/'Black Market End of Year'!BK52)-1,"Error")</f>
        <v>0.29501216010957276</v>
      </c>
      <c r="BL53" s="25">
        <f ca="1">IFERROR((1+'US Inflation'!$C54)*(1+('Black Market End of Year'!BL53-'Black Market End of Year'!BL52)/'Black Market End of Year'!BL52)-1,"Error")</f>
        <v>2.7182505666990542E-2</v>
      </c>
      <c r="BM53" s="25">
        <f ca="1">IFERROR((1+'US Inflation'!$C54)*(1+('Black Market End of Year'!BM53-'Black Market End of Year'!BM52)/'Black Market End of Year'!BM52)-1,"Error")</f>
        <v>3.3224755700325792E-2</v>
      </c>
      <c r="BN53" s="25">
        <f ca="1">IFERROR((1+'US Inflation'!$C54)*(1+('Black Market End of Year'!BN53-'Black Market End of Year'!BN52)/'Black Market End of Year'!BN52)-1,"Error")</f>
        <v>0.2107027763199556</v>
      </c>
      <c r="BO53" s="25" t="str">
        <f ca="1">IFERROR((1+'US Inflation'!$C54)*(1+('Black Market End of Year'!BO53-'Black Market End of Year'!BO52)/'Black Market End of Year'!BO52)-1,"Error")</f>
        <v>Error</v>
      </c>
      <c r="BP53" s="25">
        <f ca="1">IFERROR((1+'US Inflation'!$C54)*(1+('Black Market End of Year'!BP53-'Black Market End of Year'!BP52)/'Black Market End of Year'!BP52)-1,"Error")</f>
        <v>0.16526625802624584</v>
      </c>
      <c r="BQ53" s="25">
        <f ca="1">IFERROR((1+'US Inflation'!$C54)*(1+('Black Market End of Year'!BQ53-'Black Market End of Year'!BQ52)/'Black Market End of Year'!BQ52)-1,"Error")</f>
        <v>-1.6655060092103713E-2</v>
      </c>
      <c r="BR53" s="25" t="str">
        <f ca="1">IFERROR((1+'US Inflation'!$C54)*(1+('Black Market End of Year'!BR53-'Black Market End of Year'!BR52)/'Black Market End of Year'!BR52)-1,"Error")</f>
        <v>Error</v>
      </c>
      <c r="BS53" s="25" t="str">
        <f ca="1">IFERROR((1+'US Inflation'!$C54)*(1+('Black Market End of Year'!BS53-'Black Market End of Year'!BS52)/'Black Market End of Year'!BS52)-1,"Error")</f>
        <v>Error</v>
      </c>
      <c r="BT53" s="25" t="str">
        <f ca="1">IFERROR((1+'US Inflation'!$C54)*(1+('Black Market End of Year'!BT53-'Black Market End of Year'!BT52)/'Black Market End of Year'!BT52)-1,"Error")</f>
        <v>Error</v>
      </c>
      <c r="BU53" s="25" t="str">
        <f ca="1">IFERROR((1+'US Inflation'!$C54)*(1+('Black Market End of Year'!BU53-'Black Market End of Year'!BU52)/'Black Market End of Year'!BU52)-1,"Error")</f>
        <v>Error</v>
      </c>
      <c r="BV53" s="25">
        <f ca="1">IFERROR((1+'US Inflation'!$C54)*(1+('Black Market End of Year'!BV53-'Black Market End of Year'!BV52)/'Black Market End of Year'!BV52)-1,"Error")</f>
        <v>0.21053663114889876</v>
      </c>
      <c r="BW53" s="25">
        <f ca="1">IFERROR((1+'US Inflation'!$C54)*(1+('Black Market End of Year'!BW53-'Black Market End of Year'!BW52)/'Black Market End of Year'!BW52)-1,"Error")</f>
        <v>0.19626212209410343</v>
      </c>
      <c r="BX53" s="25" t="str">
        <f ca="1">IFERROR((1+'US Inflation'!$C54)*(1+('Black Market End of Year'!BX53-'Black Market End of Year'!BX52)/'Black Market End of Year'!BX52)-1,"Error")</f>
        <v>Error</v>
      </c>
      <c r="BY53" s="25" t="str">
        <f ca="1">IFERROR((1+'US Inflation'!$C54)*(1+('Black Market End of Year'!BY53-'Black Market End of Year'!BY52)/'Black Market End of Year'!BY52)-1,"Error")</f>
        <v>Error</v>
      </c>
      <c r="BZ53" s="25">
        <f ca="1">IFERROR((1+'US Inflation'!$C54)*(1+('Black Market End of Year'!BZ53-'Black Market End of Year'!BZ52)/'Black Market End of Year'!BZ52)-1,"Error")</f>
        <v>0.2107027763199556</v>
      </c>
      <c r="CA53" s="25">
        <f ca="1">IFERROR((1+'US Inflation'!$C54)*(1+('Black Market End of Year'!CA53-'Black Market End of Year'!CA52)/'Black Market End of Year'!CA52)-1,"Error")</f>
        <v>7.051111915389896E-2</v>
      </c>
      <c r="CB53" s="25" t="str">
        <f ca="1">IFERROR((1+'US Inflation'!$C54)*(1+('Black Market End of Year'!CB53-'Black Market End of Year'!CB52)/'Black Market End of Year'!CB52)-1,"Error")</f>
        <v>Error</v>
      </c>
      <c r="CC53" s="25">
        <f ca="1">IFERROR((1+'US Inflation'!$C54)*(1+('Black Market End of Year'!CC53-'Black Market End of Year'!CC52)/'Black Market End of Year'!CC52)-1,"Error")</f>
        <v>0.20653987601134816</v>
      </c>
      <c r="CD53" s="25">
        <f ca="1">IFERROR((1+'US Inflation'!$C54)*(1+('Black Market End of Year'!CD53-'Black Market End of Year'!CD52)/'Black Market End of Year'!CD52)-1,"Error")</f>
        <v>0.33871015721446307</v>
      </c>
      <c r="CE53" s="25" t="str">
        <f ca="1">IFERROR((1+'US Inflation'!$C54)*(1+('Black Market End of Year'!CE53-'Black Market End of Year'!CE52)/'Black Market End of Year'!CE52)-1,"Error")</f>
        <v>Error</v>
      </c>
      <c r="CF53" s="25">
        <f ca="1">IFERROR((1+'US Inflation'!$C54)*(1+('Black Market End of Year'!CF53-'Black Market End of Year'!CF52)/'Black Market End of Year'!CF52)-1,"Error")</f>
        <v>0.19570768099190916</v>
      </c>
      <c r="CG53" s="25" t="str">
        <f ca="1">IFERROR((1+'US Inflation'!$C54)*(1+('Black Market End of Year'!CG53-'Black Market End of Year'!CG52)/'Black Market End of Year'!CG52)-1,"Error")</f>
        <v>Error</v>
      </c>
      <c r="CH53" s="25" t="str">
        <f ca="1">IFERROR((1+'US Inflation'!$C54)*(1+('Black Market End of Year'!CH53-'Black Market End of Year'!CH52)/'Black Market End of Year'!CH52)-1,"Error")</f>
        <v>Error</v>
      </c>
      <c r="CI53" s="25" t="str">
        <f ca="1">IFERROR((1+'US Inflation'!$C54)*(1+('Black Market End of Year'!CI53-'Black Market End of Year'!CI52)/'Black Market End of Year'!CI52)-1,"Error")</f>
        <v>Error</v>
      </c>
      <c r="CJ53" s="25" t="str">
        <f ca="1">IFERROR((1+'US Inflation'!$C54)*(1+('Black Market End of Year'!CJ53-'Black Market End of Year'!CJ52)/'Black Market End of Year'!CJ52)-1,"Error")</f>
        <v>Error</v>
      </c>
      <c r="CK53" s="25">
        <f ca="1">IFERROR((1+'US Inflation'!$C54)*(1+('Black Market End of Year'!CK53-'Black Market End of Year'!CK52)/'Black Market End of Year'!CK52)-1,"Error")</f>
        <v>6.0325732899022988E-2</v>
      </c>
      <c r="CL53" s="25" t="str">
        <f ca="1">IFERROR((1+'US Inflation'!$C54)*(1+('Black Market End of Year'!CL53-'Black Market End of Year'!CL52)/'Black Market End of Year'!CL52)-1,"Error")</f>
        <v>Error</v>
      </c>
      <c r="CM53" s="25">
        <f ca="1">IFERROR((1+'US Inflation'!$C54)*(1+('Black Market End of Year'!CM53-'Black Market End of Year'!CM52)/'Black Market End of Year'!CM52)-1,"Error")</f>
        <v>0.16764428702444589</v>
      </c>
      <c r="CN53" s="25" t="str">
        <f ca="1">IFERROR((1+'US Inflation'!$C54)*(1+('Black Market End of Year'!CN53-'Black Market End of Year'!CN52)/'Black Market End of Year'!CN52)-1,"Error")</f>
        <v>Error</v>
      </c>
      <c r="CO53" s="25">
        <f ca="1">IFERROR((1+'US Inflation'!$C54)*(1+('Black Market End of Year'!CO53-'Black Market End of Year'!CO52)/'Black Market End of Year'!CO52)-1,"Error")</f>
        <v>5.5440851130059698E-2</v>
      </c>
      <c r="CP53" s="25">
        <f ca="1">IFERROR((1+'US Inflation'!$C54)*(1+('Black Market End of Year'!CP53-'Black Market End of Year'!CP52)/'Black Market End of Year'!CP52)-1,"Error")</f>
        <v>9.1315932952146683E-2</v>
      </c>
      <c r="CQ53" s="25">
        <f ca="1">IFERROR((1+'US Inflation'!$C54)*(1+('Black Market End of Year'!CQ53-'Black Market End of Year'!CQ52)/'Black Market End of Year'!CQ52)-1,"Error")</f>
        <v>8.0664647207189022E-2</v>
      </c>
      <c r="CR53" s="25">
        <f ca="1">IFERROR((1+'US Inflation'!$C54)*(1+('Black Market End of Year'!CR53-'Black Market End of Year'!CR52)/'Black Market End of Year'!CR52)-1,"Error")</f>
        <v>3.9890721866134182E-2</v>
      </c>
      <c r="CS53" s="25">
        <f ca="1">IFERROR((1+'US Inflation'!$C54)*(1+('Black Market End of Year'!CS53-'Black Market End of Year'!CS52)/'Black Market End of Year'!CS52)-1,"Error")</f>
        <v>0.28113710393840696</v>
      </c>
      <c r="CT53" s="25">
        <f ca="1">IFERROR((1+'US Inflation'!$C54)*(1+('Black Market End of Year'!CT53-'Black Market End of Year'!CT52)/'Black Market End of Year'!CT52)-1,"Error")</f>
        <v>0.11926392454607981</v>
      </c>
      <c r="CU53" s="25">
        <f ca="1">IFERROR((1+'US Inflation'!$C54)*(1+('Black Market End of Year'!CU53-'Black Market End of Year'!CU52)/'Black Market End of Year'!CU52)-1,"Error")</f>
        <v>0.11593697367633604</v>
      </c>
      <c r="CV53" s="25">
        <f ca="1">IFERROR((1+'US Inflation'!$C54)*(1+('Black Market End of Year'!CV53-'Black Market End of Year'!CV52)/'Black Market End of Year'!CV52)-1,"Error")</f>
        <v>1.3905221001860553</v>
      </c>
      <c r="CW53" s="25">
        <f ca="1">IFERROR((1+'US Inflation'!$C54)*(1+('Black Market End of Year'!CW53-'Black Market End of Year'!CW52)/'Black Market End of Year'!CW52)-1,"Error")</f>
        <v>0.66649154145213818</v>
      </c>
      <c r="CX53" s="25">
        <f ca="1">IFERROR((1+'US Inflation'!$C54)*(1+('Black Market End of Year'!CX53-'Black Market End of Year'!CX52)/'Black Market End of Year'!CX52)-1,"Error")</f>
        <v>0.29088517915309464</v>
      </c>
      <c r="CY53" s="25">
        <f ca="1">IFERROR((1+'US Inflation'!$C54)*(1+('Black Market End of Year'!CY53-'Black Market End of Year'!CY52)/'Black Market End of Year'!CY52)-1,"Error")</f>
        <v>0.20260586319218254</v>
      </c>
      <c r="CZ53" s="25" t="str">
        <f ca="1">IFERROR((1+'US Inflation'!$C54)*(1+('Black Market End of Year'!CZ53-'Black Market End of Year'!CZ52)/'Black Market End of Year'!CZ52)-1,"Error")</f>
        <v>Error</v>
      </c>
      <c r="DA53" s="25">
        <f ca="1">IFERROR((1+'US Inflation'!$C54)*(1+('Black Market End of Year'!DA53-'Black Market End of Year'!DA52)/'Black Market End of Year'!DA52)-1,"Error")</f>
        <v>0.12457694446651302</v>
      </c>
      <c r="DB53" s="25">
        <f ca="1">IFERROR((1+'US Inflation'!$C54)*(1+('Black Market End of Year'!DB53-'Black Market End of Year'!DB52)/'Black Market End of Year'!DB52)-1,"Error")</f>
        <v>0.20203903665136314</v>
      </c>
      <c r="DC53" s="25">
        <f ca="1">IFERROR((1+'US Inflation'!$C54)*(1+('Black Market End of Year'!DC53-'Black Market End of Year'!DC52)/'Black Market End of Year'!DC52)-1,"Error")</f>
        <v>5.3043644876163087E-2</v>
      </c>
      <c r="DD53" s="25">
        <f ca="1">IFERROR((1+'US Inflation'!$C54)*(1+('Black Market End of Year'!DD53-'Black Market End of Year'!DD52)/'Black Market End of Year'!DD52)-1,"Error")</f>
        <v>0.16436482084690551</v>
      </c>
      <c r="DE53" s="25" t="str">
        <f ca="1">IFERROR((1+'US Inflation'!$C54)*(1+('Black Market End of Year'!DE53-'Black Market End of Year'!DE52)/'Black Market End of Year'!DE52)-1,"Error")</f>
        <v>Error</v>
      </c>
      <c r="DF53" s="25">
        <f ca="1">IFERROR((1+'US Inflation'!$C54)*(1+('Black Market End of Year'!DF53-'Black Market End of Year'!DF52)/'Black Market End of Year'!DF52)-1,"Error")</f>
        <v>3.3224755700325792E-2</v>
      </c>
      <c r="DG53" s="25" t="str">
        <f ca="1">IFERROR((1+'US Inflation'!$C54)*(1+('Black Market End of Year'!DG53-'Black Market End of Year'!DG52)/'Black Market End of Year'!DG52)-1,"Error")</f>
        <v>Error</v>
      </c>
      <c r="DH53" s="25">
        <f ca="1">IFERROR((1+'US Inflation'!$C54)*(1+('Black Market End of Year'!DH53-'Black Market End of Year'!DH52)/'Black Market End of Year'!DH52)-1,"Error")</f>
        <v>0.18503824616623343</v>
      </c>
      <c r="DI53" s="25" t="str">
        <f ca="1">IFERROR((1+'US Inflation'!$C54)*(1+('Black Market End of Year'!DI53-'Black Market End of Year'!DI52)/'Black Market End of Year'!DI52)-1,"Error")</f>
        <v>Error</v>
      </c>
      <c r="DJ53" s="25" t="str">
        <f ca="1">IFERROR((1+'US Inflation'!$C54)*(1+('Black Market End of Year'!DJ53-'Black Market End of Year'!DJ52)/'Black Market End of Year'!DJ52)-1,"Error")</f>
        <v>Error</v>
      </c>
      <c r="DK53" s="25" t="str">
        <f ca="1">IFERROR((1+'US Inflation'!$C54)*(1+('Black Market End of Year'!DK53-'Black Market End of Year'!DK52)/'Black Market End of Year'!DK52)-1,"Error")</f>
        <v>Error</v>
      </c>
      <c r="DL53" s="25" t="str">
        <f ca="1">IFERROR((1+'US Inflation'!$C54)*(1+('Black Market End of Year'!DL53-'Black Market End of Year'!DL52)/'Black Market End of Year'!DL52)-1,"Error")</f>
        <v>Error</v>
      </c>
      <c r="DM53" s="25">
        <f ca="1">IFERROR((1+'US Inflation'!$C54)*(1+('Black Market End of Year'!DM53-'Black Market End of Year'!DM52)/'Black Market End of Year'!DM52)-1,"Error")</f>
        <v>6.7665580890336807E-2</v>
      </c>
      <c r="DN53" s="25" t="str">
        <f ca="1">IFERROR((1+'US Inflation'!$C54)*(1+('Black Market End of Year'!DN53-'Black Market End of Year'!DN52)/'Black Market End of Year'!DN52)-1,"Error")</f>
        <v>Error</v>
      </c>
      <c r="DO53" s="25">
        <f ca="1">IFERROR((1+'US Inflation'!$C54)*(1+('Black Market End of Year'!DO53-'Black Market End of Year'!DO52)/'Black Market End of Year'!DO52)-1,"Error")</f>
        <v>1.4164127351056006</v>
      </c>
      <c r="DP53" s="25">
        <f ca="1">IFERROR((1+'US Inflation'!$C54)*(1+('Black Market End of Year'!DP53-'Black Market End of Year'!DP52)/'Black Market End of Year'!DP52)-1,"Error")</f>
        <v>0.11791530944625417</v>
      </c>
      <c r="DQ53" s="25">
        <f ca="1">IFERROR((1+'US Inflation'!$C54)*(1+('Black Market End of Year'!DQ53-'Black Market End of Year'!DQ52)/'Black Market End of Year'!DQ52)-1,"Error")</f>
        <v>1.6730107620818613E-2</v>
      </c>
      <c r="DR53" s="25">
        <f ca="1">IFERROR((1+'US Inflation'!$C54)*(1+('Black Market End of Year'!DR53-'Black Market End of Year'!DR52)/'Black Market End of Year'!DR52)-1,"Error")</f>
        <v>6.9971242827743252E-2</v>
      </c>
      <c r="DS53" s="25">
        <f ca="1">IFERROR((1+'US Inflation'!$C54)*(1+('Black Market End of Year'!DS53-'Black Market End of Year'!DS52)/'Black Market End of Year'!DS52)-1,"Error")</f>
        <v>3.3224755700325792E-2</v>
      </c>
      <c r="DT53" s="25">
        <f ca="1">IFERROR((1+'US Inflation'!$C54)*(1+('Black Market End of Year'!DT53-'Black Market End of Year'!DT52)/'Black Market End of Year'!DT52)-1,"Error")</f>
        <v>0.23986970684039099</v>
      </c>
      <c r="DU53" s="25" t="str">
        <f ca="1">IFERROR((1+'US Inflation'!$C54)*(1+('Black Market End of Year'!DU53-'Black Market End of Year'!DU52)/'Black Market End of Year'!DU52)-1,"Error")</f>
        <v>Error</v>
      </c>
      <c r="DV53" s="25">
        <f ca="1">IFERROR((1+'US Inflation'!$C54)*(1+('Black Market End of Year'!DV53-'Black Market End of Year'!DV52)/'Black Market End of Year'!DV52)-1,"Error")</f>
        <v>3.3224755700325792E-2</v>
      </c>
      <c r="DW53" s="25">
        <f ca="1">IFERROR((1+'US Inflation'!$C54)*(1+('Black Market End of Year'!DW53-'Black Market End of Year'!DW52)/'Black Market End of Year'!DW52)-1,"Error")</f>
        <v>0.20812800588157221</v>
      </c>
      <c r="DX53" s="25" t="str">
        <f ca="1">IFERROR((1+'US Inflation'!$C54)*(1+('Black Market End of Year'!DX53-'Black Market End of Year'!DX52)/'Black Market End of Year'!DX52)-1,"Error")</f>
        <v>Error</v>
      </c>
      <c r="DY53" s="25" t="str">
        <f ca="1">IFERROR((1+'US Inflation'!$C54)*(1+('Black Market End of Year'!DY53-'Black Market End of Year'!DY52)/'Black Market End of Year'!DY52)-1,"Error")</f>
        <v>Error</v>
      </c>
      <c r="DZ53" s="25">
        <f ca="1">IFERROR((1+'US Inflation'!$C54)*(1+('Black Market End of Year'!DZ53-'Black Market End of Year'!DZ52)/'Black Market End of Year'!DZ52)-1,"Error")</f>
        <v>0.29043176935338555</v>
      </c>
      <c r="EA53" s="25">
        <f ca="1">IFERROR((1+'US Inflation'!$C54)*(1+('Black Market End of Year'!EA53-'Black Market End of Year'!EA52)/'Black Market End of Year'!EA52)-1,"Error")</f>
        <v>0.43307953731809889</v>
      </c>
      <c r="EB53" s="25">
        <f ca="1">IFERROR((1+'US Inflation'!$C54)*(1+('Black Market End of Year'!EB53-'Black Market End of Year'!EB52)/'Black Market End of Year'!EB52)-1,"Error")</f>
        <v>0.62074471482404059</v>
      </c>
      <c r="EC53" s="25" t="str">
        <f ca="1">IFERROR((1+'US Inflation'!$C54)*(1+('Black Market End of Year'!EC53-'Black Market End of Year'!EC52)/'Black Market End of Year'!EC52)-1,"Error")</f>
        <v>Error</v>
      </c>
      <c r="ED53" s="25">
        <f ca="1">IFERROR((1+'US Inflation'!$C54)*(1+('Black Market End of Year'!ED53-'Black Market End of Year'!ED52)/'Black Market End of Year'!ED52)-1,"Error")</f>
        <v>0.2107027763199556</v>
      </c>
      <c r="EE53" s="25">
        <f ca="1">IFERROR((1+'US Inflation'!$C54)*(1+('Black Market End of Year'!EE53-'Black Market End of Year'!EE52)/'Black Market End of Year'!EE52)-1,"Error")</f>
        <v>0.11699973589224411</v>
      </c>
      <c r="EF53" s="25" t="str">
        <f ca="1">IFERROR((1+'US Inflation'!$C54)*(1+('Black Market End of Year'!EF53-'Black Market End of Year'!EF52)/'Black Market End of Year'!EF52)-1,"Error")</f>
        <v>Error</v>
      </c>
      <c r="EG53" s="25" t="str">
        <f ca="1">IFERROR((1+'US Inflation'!$C54)*(1+('Black Market End of Year'!EG53-'Black Market End of Year'!EG52)/'Black Market End of Year'!EG52)-1,"Error")</f>
        <v>Error</v>
      </c>
      <c r="EH53" s="25">
        <f ca="1">IFERROR((1+'US Inflation'!$C54)*(1+('Black Market End of Year'!EH53-'Black Market End of Year'!EH52)/'Black Market End of Year'!EH52)-1,"Error")</f>
        <v>0.19937846641429702</v>
      </c>
      <c r="EI53" s="25">
        <f ca="1">IFERROR((1+'US Inflation'!$C54)*(1+('Black Market End of Year'!EI53-'Black Market End of Year'!EI52)/'Black Market End of Year'!EI52)-1,"Error")</f>
        <v>0.14394563075562017</v>
      </c>
      <c r="EJ53" s="25" t="str">
        <f ca="1">IFERROR((1+'US Inflation'!$C54)*(1+('Black Market End of Year'!EJ53-'Black Market End of Year'!EJ52)/'Black Market End of Year'!EJ52)-1,"Error")</f>
        <v>Error</v>
      </c>
      <c r="EK53" s="25">
        <f ca="1">IFERROR((1+'US Inflation'!$C54)*(1+('Black Market End of Year'!EK53-'Black Market End of Year'!EK52)/'Black Market End of Year'!EK52)-1,"Error")</f>
        <v>6.5921741640209364E-2</v>
      </c>
      <c r="EL53" s="25" t="str">
        <f ca="1">IFERROR((1+'US Inflation'!$C54)*(1+('Black Market End of Year'!EL53-'Black Market End of Year'!EL52)/'Black Market End of Year'!EL52)-1,"Error")</f>
        <v>Error</v>
      </c>
      <c r="EM53" s="25" t="str">
        <f ca="1">IFERROR((1+'US Inflation'!$C54)*(1+('Black Market End of Year'!EM53-'Black Market End of Year'!EM52)/'Black Market End of Year'!EM52)-1,"Error")</f>
        <v>Error</v>
      </c>
      <c r="EN53" s="25" t="str">
        <f ca="1">IFERROR((1+'US Inflation'!$C54)*(1+('Black Market End of Year'!EN53-'Black Market End of Year'!EN52)/'Black Market End of Year'!EN52)-1,"Error")</f>
        <v>Error</v>
      </c>
      <c r="EO53" s="25" t="str">
        <f ca="1">IFERROR((1+'US Inflation'!$C54)*(1+('Black Market End of Year'!EO53-'Black Market End of Year'!EO52)/'Black Market End of Year'!EO52)-1,"Error")</f>
        <v>Error</v>
      </c>
      <c r="EP53" s="25" t="str">
        <f ca="1">IFERROR((1+'US Inflation'!$C54)*(1+('Black Market End of Year'!EP53-'Black Market End of Year'!EP52)/'Black Market End of Year'!EP52)-1,"Error")</f>
        <v>Error</v>
      </c>
      <c r="EQ53" s="25" t="str">
        <f ca="1">IFERROR((1+'US Inflation'!$C54)*(1+('Black Market End of Year'!EQ53-'Black Market End of Year'!EQ52)/'Black Market End of Year'!EQ52)-1,"Error")</f>
        <v>Error</v>
      </c>
      <c r="ER53" s="25">
        <f ca="1">IFERROR((1+'US Inflation'!$C54)*(1+('Black Market End of Year'!ER53-'Black Market End of Year'!ER52)/'Black Market End of Year'!ER52)-1,"Error")</f>
        <v>0.15369042228422036</v>
      </c>
      <c r="ES53" s="25" t="str">
        <f ca="1">IFERROR((1+'US Inflation'!$C54)*(1+('Black Market End of Year'!ES53-'Black Market End of Year'!ES52)/'Black Market End of Year'!ES52)-1,"Error")</f>
        <v>Error</v>
      </c>
      <c r="ET53" s="25">
        <f ca="1">IFERROR((1+'US Inflation'!$C54)*(1+('Black Market End of Year'!ET53-'Black Market End of Year'!ET52)/'Black Market End of Year'!ET52)-1,"Error")</f>
        <v>0.35360452490972927</v>
      </c>
      <c r="EU53" s="25" t="str">
        <f ca="1">IFERROR((1+'US Inflation'!$C54)*(1+('Black Market End of Year'!EU53-'Black Market End of Year'!EU52)/'Black Market End of Year'!EU52)-1,"Error")</f>
        <v>Error</v>
      </c>
      <c r="EV53" s="25" t="str">
        <f ca="1">IFERROR((1+'US Inflation'!$C54)*(1+('Black Market End of Year'!EV53-'Black Market End of Year'!EV52)/'Black Market End of Year'!EV52)-1,"Error")</f>
        <v>Error</v>
      </c>
      <c r="EW53" s="25">
        <f ca="1">IFERROR((1+'US Inflation'!$C54)*(1+('Black Market End of Year'!EW53-'Black Market End of Year'!EW52)/'Black Market End of Year'!EW52)-1,"Error")</f>
        <v>6.1542767523223629E-2</v>
      </c>
      <c r="EX53" s="25">
        <f ca="1">IFERROR((1+'US Inflation'!$C54)*(1+('Black Market End of Year'!EX53-'Black Market End of Year'!EX52)/'Black Market End of Year'!EX52)-1,"Error")</f>
        <v>7.4318922120225173E-2</v>
      </c>
      <c r="EY53" s="25" t="str">
        <f ca="1">IFERROR((1+'US Inflation'!$C54)*(1+('Black Market End of Year'!EY53-'Black Market End of Year'!EY52)/'Black Market End of Year'!EY52)-1,"Error")</f>
        <v>Error</v>
      </c>
      <c r="EZ53" s="25" t="str">
        <f ca="1">IFERROR((1+'US Inflation'!$C54)*(1+('Black Market End of Year'!EZ53-'Black Market End of Year'!EZ52)/'Black Market End of Year'!EZ52)-1,"Error")</f>
        <v>Error</v>
      </c>
      <c r="FA53" s="25">
        <f ca="1">IFERROR((1+'US Inflation'!$C54)*(1+('Black Market End of Year'!FA53-'Black Market End of Year'!FA52)/'Black Market End of Year'!FA52)-1,"Error")</f>
        <v>0.26837245872177928</v>
      </c>
      <c r="FB53" s="25">
        <f ca="1">IFERROR((1+'US Inflation'!$C54)*(1+('Black Market End of Year'!FB53-'Black Market End of Year'!FB52)/'Black Market End of Year'!FB52)-1,"Error")</f>
        <v>0.16252215529634428</v>
      </c>
      <c r="FC53" s="25">
        <f ca="1">IFERROR((1+'US Inflation'!$C54)*(1+('Black Market End of Year'!FC53-'Black Market End of Year'!FC52)/'Black Market End of Year'!FC52)-1,"Error")</f>
        <v>0.2107027763199556</v>
      </c>
      <c r="FD53" s="25">
        <f ca="1">IFERROR((1+'US Inflation'!$C54)*(1+('Black Market End of Year'!FD53-'Black Market End of Year'!FD52)/'Black Market End of Year'!FD52)-1,"Error")</f>
        <v>4.6743584279582251E-2</v>
      </c>
      <c r="FE53" s="25" t="str">
        <f ca="1">IFERROR((1+'US Inflation'!$C54)*(1+('Black Market End of Year'!FE53-'Black Market End of Year'!FE52)/'Black Market End of Year'!FE52)-1,"Error")</f>
        <v>Error</v>
      </c>
      <c r="FF53" s="25" t="str">
        <f ca="1">IFERROR((1+'US Inflation'!$C54)*(1+('Black Market End of Year'!FF53-'Black Market End of Year'!FF52)/'Black Market End of Year'!FF52)-1,"Error")</f>
        <v>Error</v>
      </c>
      <c r="FG53" s="25" t="str">
        <f ca="1">IFERROR((1+'US Inflation'!$C54)*(1+('Black Market End of Year'!FG53-'Black Market End of Year'!FG52)/'Black Market End of Year'!FG52)-1,"Error")</f>
        <v>Error</v>
      </c>
      <c r="FH53" s="25">
        <f ca="1">IFERROR((1+'US Inflation'!$C54)*(1+('Black Market End of Year'!FH53-'Black Market End of Year'!FH52)/'Black Market End of Year'!FH52)-1,"Error")</f>
        <v>0.18128315674829243</v>
      </c>
      <c r="FI53" s="25" t="str">
        <f ca="1">IFERROR((1+'US Inflation'!$C54)*(1+('Black Market End of Year'!FI53-'Black Market End of Year'!FI52)/'Black Market End of Year'!FI52)-1,"Error")</f>
        <v>Error</v>
      </c>
      <c r="FJ53" s="25">
        <f ca="1">IFERROR((1+'US Inflation'!$C54)*(1+('Black Market End of Year'!FJ53-'Black Market End of Year'!FJ52)/'Black Market End of Year'!FJ52)-1,"Error")</f>
        <v>0.13226760210473576</v>
      </c>
      <c r="FK53" s="25" t="str">
        <f ca="1">IFERROR((1+'US Inflation'!$C54)*(1+('Black Market End of Year'!FK53-'Black Market End of Year'!FK52)/'Black Market End of Year'!FK52)-1,"Error")</f>
        <v>Error</v>
      </c>
      <c r="FL53" s="25" t="str">
        <f ca="1">IFERROR((1+'US Inflation'!$C54)*(1+('Black Market End of Year'!FL53-'Black Market End of Year'!FL52)/'Black Market End of Year'!FL52)-1,"Error")</f>
        <v>Error</v>
      </c>
      <c r="FM53" s="25" t="str">
        <f ca="1">IFERROR((1+'US Inflation'!$C54)*(1+('Black Market End of Year'!FM53-'Black Market End of Year'!FM52)/'Black Market End of Year'!FM52)-1,"Error")</f>
        <v>Error</v>
      </c>
      <c r="FN53" s="25">
        <f ca="1">IFERROR((1+'US Inflation'!$C54)*(1+('Black Market End of Year'!FN53-'Black Market End of Year'!FN52)/'Black Market End of Year'!FN52)-1,"Error")</f>
        <v>0.12400831405242063</v>
      </c>
      <c r="FO53" s="25">
        <f ca="1">IFERROR((1+'US Inflation'!$C54)*(1+('Black Market End of Year'!FO53-'Black Market End of Year'!FO52)/'Black Market End of Year'!FO52)-1,"Error")</f>
        <v>7.5319097599227947E-2</v>
      </c>
      <c r="FP53" s="25">
        <f ca="1">IFERROR((1+'US Inflation'!$C54)*(1+('Black Market End of Year'!FP53-'Black Market End of Year'!FP52)/'Black Market End of Year'!FP52)-1,"Error")</f>
        <v>0.53681637429334916</v>
      </c>
      <c r="FQ53" s="25" t="str">
        <f ca="1">IFERROR((1+'US Inflation'!$C54)*(1+('Black Market End of Year'!FQ53-'Black Market End of Year'!FQ52)/'Black Market End of Year'!FQ52)-1,"Error")</f>
        <v>Error</v>
      </c>
      <c r="FR53" s="25">
        <f ca="1">IFERROR((1+'US Inflation'!$C54)*(1+('Black Market End of Year'!FR53-'Black Market End of Year'!FR52)/'Black Market End of Year'!FR52)-1,"Error")</f>
        <v>0.25768392676625851</v>
      </c>
      <c r="FS53" s="25">
        <f ca="1">IFERROR((1+'US Inflation'!$C54)*(1+('Black Market End of Year'!FS53-'Black Market End of Year'!FS52)/'Black Market End of Year'!FS52)-1,"Error")</f>
        <v>0.21670062055534745</v>
      </c>
      <c r="FT53" s="25" t="str">
        <f ca="1">IFERROR((1+'US Inflation'!$C54)*(1+('Black Market End of Year'!FT53-'Black Market End of Year'!FT52)/'Black Market End of Year'!FT52)-1,"Error")</f>
        <v>Error</v>
      </c>
      <c r="FU53" s="25" t="str">
        <f ca="1">IFERROR((1+'US Inflation'!$C54)*(1+('Black Market End of Year'!FU53-'Black Market End of Year'!FU52)/'Black Market End of Year'!FU52)-1,"Error")</f>
        <v>Error</v>
      </c>
      <c r="FV53" s="25" t="str">
        <f ca="1">IFERROR((1+'US Inflation'!$C54)*(1+('Black Market End of Year'!FV53-'Black Market End of Year'!FV52)/'Black Market End of Year'!FV52)-1,"Error")</f>
        <v>Error</v>
      </c>
      <c r="FW53" s="25">
        <f ca="1">IFERROR((1+'US Inflation'!$C54)*(1+('Black Market End of Year'!FW53-'Black Market End of Year'!FW52)/'Black Market End of Year'!FW52)-1,"Error")</f>
        <v>0.5808338762214984</v>
      </c>
      <c r="FX53" s="25">
        <f ca="1">IFERROR((1+'US Inflation'!$C54)*(1+('Black Market End of Year'!FX53-'Black Market End of Year'!FX52)/'Black Market End of Year'!FX52)-1,"Error")</f>
        <v>0.10052151854947966</v>
      </c>
      <c r="FY53" s="25" t="str">
        <f ca="1">IFERROR((1+'US Inflation'!$C54)*(1+('Black Market End of Year'!FY53-'Black Market End of Year'!FY52)/'Black Market End of Year'!FY52)-1,"Error")</f>
        <v>Error</v>
      </c>
      <c r="FZ53" s="25" t="str">
        <f ca="1">IFERROR((1+'US Inflation'!$C54)*(1+('Black Market End of Year'!FZ53-'Black Market End of Year'!FZ52)/'Black Market End of Year'!FZ52)-1,"Error")</f>
        <v>Error</v>
      </c>
      <c r="GA53" s="25" t="str">
        <f ca="1">IFERROR((1+'US Inflation'!$C54)*(1+('Black Market End of Year'!GA53-'Black Market End of Year'!GA52)/'Black Market End of Year'!GA52)-1,"Error")</f>
        <v>Error</v>
      </c>
      <c r="GB53" s="25" t="str">
        <f ca="1">IFERROR((1+'US Inflation'!$C54)*(1+('Black Market End of Year'!GB53-'Black Market End of Year'!GB52)/'Black Market End of Year'!GB52)-1,"Error")</f>
        <v>Error</v>
      </c>
      <c r="GC53" s="25" t="str">
        <f ca="1">IFERROR((1+'US Inflation'!$C54)*(1+('Black Market End of Year'!GC53-'Black Market End of Year'!GC52)/'Black Market End of Year'!GC52)-1,"Error")</f>
        <v>Error</v>
      </c>
      <c r="GD53" s="25" t="str">
        <f ca="1">IFERROR((1+'US Inflation'!$C54)*(1+('Black Market End of Year'!GD53-'Black Market End of Year'!GD52)/'Black Market End of Year'!GD52)-1,"Error")</f>
        <v>Error</v>
      </c>
      <c r="GE53" s="25" t="str">
        <f ca="1">IFERROR((1+'US Inflation'!$C54)*(1+('Black Market End of Year'!GE53-'Black Market End of Year'!GE52)/'Black Market End of Year'!GE52)-1,"Error")</f>
        <v>Error</v>
      </c>
      <c r="GF53" s="25" t="str">
        <f ca="1">IFERROR((1+'US Inflation'!$C54)*(1+('Black Market End of Year'!GF53-'Black Market End of Year'!GF52)/'Black Market End of Year'!GF52)-1,"Error")</f>
        <v>Error</v>
      </c>
      <c r="GG53" s="25" t="str">
        <f ca="1">IFERROR((1+'US Inflation'!$C54)*(1+('Black Market End of Year'!GG53-'Black Market End of Year'!GG52)/'Black Market End of Year'!GG52)-1,"Error")</f>
        <v>Error</v>
      </c>
      <c r="GH53" s="25">
        <f ca="1">IFERROR((1+'US Inflation'!$C54)*(1+('Black Market End of Year'!GH53-'Black Market End of Year'!GH52)/'Black Market End of Year'!GH52)-1,"Error")</f>
        <v>3.5965404919690025E-2</v>
      </c>
      <c r="GI53" s="25">
        <f ca="1">IFERROR((1+'US Inflation'!$C54)*(1+('Black Market End of Year'!GI53-'Black Market End of Year'!GI52)/'Black Market End of Year'!GI52)-1,"Error")</f>
        <v>0.2107027763199556</v>
      </c>
      <c r="GJ53" s="25">
        <f ca="1">IFERROR((1+'US Inflation'!$C54)*(1+('Black Market End of Year'!GJ53-'Black Market End of Year'!GJ52)/'Black Market End of Year'!GJ52)-1,"Error")</f>
        <v>-2.262523109428638E-2</v>
      </c>
      <c r="GK53" s="25" t="str">
        <f ca="1">IFERROR((1+'US Inflation'!$C54)*(1+('Black Market End of Year'!GK53-'Black Market End of Year'!GK52)/'Black Market End of Year'!GK52)-1,"Error")</f>
        <v>Error</v>
      </c>
      <c r="GL53" s="25">
        <f ca="1">IFERROR((1+'US Inflation'!$C54)*(1+('Black Market End of Year'!GL53-'Black Market End of Year'!GL52)/'Black Market End of Year'!GL52)-1,"Error")</f>
        <v>1.0123854253465647</v>
      </c>
      <c r="GM53" s="25">
        <f ca="1">IFERROR((1+'US Inflation'!$C54)*(1+('Black Market End of Year'!GM53-'Black Market End of Year'!GM52)/'Black Market End of Year'!GM52)-1,"Error")</f>
        <v>0.24423544524475838</v>
      </c>
      <c r="GN53" s="25" t="str">
        <f ca="1">IFERROR((1+'US Inflation'!$C54)*(1+('Black Market End of Year'!GN53-'Black Market End of Year'!GN52)/'Black Market End of Year'!GN52)-1,"Error")</f>
        <v>Error</v>
      </c>
      <c r="GO53" s="25" t="str">
        <f ca="1">IFERROR((1+'US Inflation'!$C54)*(1+('Black Market End of Year'!GO53-'Black Market End of Year'!GO52)/'Black Market End of Year'!GO52)-1,"Error")</f>
        <v>Error</v>
      </c>
      <c r="GP53" s="25" t="str">
        <f ca="1">IFERROR((1+'US Inflation'!$C54)*(1+('Black Market End of Year'!GP53-'Black Market End of Year'!GP52)/'Black Market End of Year'!GP52)-1,"Error")</f>
        <v>Error</v>
      </c>
      <c r="GQ53" s="25" t="str">
        <f ca="1">IFERROR((1+'US Inflation'!$C54)*(1+('Black Market End of Year'!GQ53-'Black Market End of Year'!GQ52)/'Black Market End of Year'!GQ52)-1,"Error")</f>
        <v>Error</v>
      </c>
      <c r="GR53" s="25" t="str">
        <f ca="1">IFERROR((1+'US Inflation'!$C54)*(1+('Black Market End of Year'!GR53-'Black Market End of Year'!GR52)/'Black Market End of Year'!GR52)-1,"Error")</f>
        <v>Error</v>
      </c>
      <c r="GS53" s="25">
        <f ca="1">IFERROR((1+'US Inflation'!$C54)*(1+('Black Market End of Year'!GS53-'Black Market End of Year'!GS52)/'Black Market End of Year'!GS52)-1,"Error")</f>
        <v>6.1325010562468529E-2</v>
      </c>
      <c r="GT53" s="25">
        <f ca="1">IFERROR((1+'US Inflation'!$C54)*(1+('Black Market End of Year'!GT53-'Black Market End of Year'!GT52)/'Black Market End of Year'!GT52)-1,"Error")</f>
        <v>0.20079558678176856</v>
      </c>
      <c r="GU53" s="25">
        <f ca="1">IFERROR((1+'US Inflation'!$C54)*(1+('Black Market End of Year'!GU53-'Black Market End of Year'!GU52)/'Black Market End of Year'!GU52)-1,"Error")</f>
        <v>0.12772701994120927</v>
      </c>
      <c r="GV53" s="25" t="str">
        <f ca="1">IFERROR((1+'US Inflation'!$C54)*(1+('Black Market End of Year'!GV53-'Black Market End of Year'!GV52)/'Black Market End of Year'!GV52)-1,"Error")</f>
        <v>Error</v>
      </c>
      <c r="GW53" s="25">
        <f ca="1">IFERROR((1+'US Inflation'!$C54)*(1+('Black Market End of Year'!GW53-'Black Market End of Year'!GW52)/'Black Market End of Year'!GW52)-1,"Error")</f>
        <v>-1.2696344553021932E-2</v>
      </c>
      <c r="GX53" s="25" t="str">
        <f ca="1">IFERROR((1+'US Inflation'!$C54)*(1+('Black Market End of Year'!GX53-'Black Market End of Year'!GX52)/'Black Market End of Year'!GX52)-1,"Error")</f>
        <v>Error</v>
      </c>
      <c r="GY53" s="25">
        <f ca="1">IFERROR((1+'US Inflation'!$C54)*(1+('Black Market End of Year'!GY53-'Black Market End of Year'!GY52)/'Black Market End of Year'!GY52)-1,"Error")</f>
        <v>6.8354397394136956E-2</v>
      </c>
      <c r="GZ53" s="25">
        <f ca="1">IFERROR((1+'US Inflation'!$C54)*(1+('Black Market End of Year'!GZ53-'Black Market End of Year'!GZ52)/'Black Market End of Year'!GZ52)-1,"Error")</f>
        <v>0.19081011412368465</v>
      </c>
      <c r="HA53" s="25">
        <f ca="1">IFERROR((1+'US Inflation'!$C54)*(1+('Black Market End of Year'!HA53-'Black Market End of Year'!HA52)/'Black Market End of Year'!HA52)-1,"Error")</f>
        <v>0.14037398962480396</v>
      </c>
      <c r="HB53" s="25">
        <f ca="1">IFERROR((1+'US Inflation'!$C54)*(1+('Black Market End of Year'!HB53-'Black Market End of Year'!HB52)/'Black Market End of Year'!HB52)-1,"Error")</f>
        <v>8.875105974744546E-2</v>
      </c>
      <c r="HC53" s="25" t="str">
        <f ca="1">IFERROR((1+'US Inflation'!$C54)*(1+('Black Market End of Year'!HC53-'Black Market End of Year'!HC52)/'Black Market End of Year'!HC52)-1,"Error")</f>
        <v>Error</v>
      </c>
      <c r="HD53" s="25" t="str">
        <f ca="1">IFERROR((1+'US Inflation'!$C54)*(1+('Black Market End of Year'!HD53-'Black Market End of Year'!HD52)/'Black Market End of Year'!HD52)-1,"Error")</f>
        <v>Error</v>
      </c>
      <c r="HE53" s="25">
        <f ca="1">IFERROR((1+'US Inflation'!$C54)*(1+('Black Market End of Year'!HE53-'Black Market End of Year'!HE52)/'Black Market End of Year'!HE52)-1,"Error")</f>
        <v>9.0263977229523729E-2</v>
      </c>
      <c r="HF53" s="25">
        <f ca="1">IFERROR((1+'US Inflation'!$C54)*(1+('Black Market End of Year'!HF53-'Black Market End of Year'!HF52)/'Black Market End of Year'!HF52)-1,"Error")</f>
        <v>0.93404633906739298</v>
      </c>
      <c r="HG53" s="25" t="str">
        <f ca="1">IFERROR((1+'US Inflation'!$C54)*(1+('Black Market End of Year'!HG53-'Black Market End of Year'!HG52)/'Black Market End of Year'!HG52)-1,"Error")</f>
        <v>Error</v>
      </c>
      <c r="HH53" s="25">
        <f ca="1">IFERROR((1+'US Inflation'!$C54)*(1+('Black Market End of Year'!HH53-'Black Market End of Year'!HH52)/'Black Market End of Year'!HH52)-1,"Error")</f>
        <v>0.2107027763199556</v>
      </c>
      <c r="HI53" s="25" t="str">
        <f ca="1">IFERROR((1+'US Inflation'!$C54)*(1+('Black Market End of Year'!HI53-'Black Market End of Year'!HI52)/'Black Market End of Year'!HI52)-1,"Error")</f>
        <v>Error</v>
      </c>
      <c r="HJ53" s="25" t="str">
        <f ca="1">IFERROR((1+'US Inflation'!$C54)*(1+('Black Market End of Year'!HJ53-'Black Market End of Year'!HJ52)/'Black Market End of Year'!HJ52)-1,"Error")</f>
        <v>Error</v>
      </c>
      <c r="HK53" s="25" t="str">
        <f ca="1">IFERROR((1+'US Inflation'!$C54)*(1+('Black Market End of Year'!HK53-'Black Market End of Year'!HK52)/'Black Market End of Year'!HK52)-1,"Error")</f>
        <v>Error</v>
      </c>
      <c r="HL53" s="25" t="str">
        <f ca="1">IFERROR((1+'US Inflation'!$C54)*(1+('Black Market End of Year'!HL53-'Black Market End of Year'!HL52)/'Black Market End of Year'!HL52)-1,"Error")</f>
        <v>Error</v>
      </c>
      <c r="HM53" s="25">
        <f ca="1">IFERROR((1+'US Inflation'!$C54)*(1+('Black Market End of Year'!HM53-'Black Market End of Year'!HM52)/'Black Market End of Year'!HM52)-1,"Error")</f>
        <v>0.20713387299642005</v>
      </c>
      <c r="HN53" s="25">
        <f ca="1">IFERROR((1+'US Inflation'!$C54)*(1+('Black Market End of Year'!HN53-'Black Market End of Year'!HN52)/'Black Market End of Year'!HN52)-1,"Error")</f>
        <v>0.99355854042381897</v>
      </c>
      <c r="HO53" s="25" t="str">
        <f ca="1">IFERROR((1+'US Inflation'!$C54)*(1+('Black Market End of Year'!HO53-'Black Market End of Year'!HO52)/'Black Market End of Year'!HO52)-1,"Error")</f>
        <v>Error</v>
      </c>
      <c r="HP53" s="25" t="str">
        <f ca="1">IFERROR((1+'US Inflation'!$C54)*(1+('Black Market End of Year'!HP53-'Black Market End of Year'!HP52)/'Black Market End of Year'!HP52)-1,"Error")</f>
        <v>Error</v>
      </c>
      <c r="HQ53" s="25" t="str">
        <f ca="1">IFERROR((1+'US Inflation'!$C54)*(1+('Black Market End of Year'!HQ53-'Black Market End of Year'!HQ52)/'Black Market End of Year'!HQ52)-1,"Error")</f>
        <v>Error</v>
      </c>
      <c r="HR53" s="25">
        <f ca="1">IFERROR((1+'US Inflation'!$C54)*(1+('Black Market End of Year'!HR53-'Black Market End of Year'!HR52)/'Black Market End of Year'!HR52)-1,"Error")</f>
        <v>0.13285714285714301</v>
      </c>
      <c r="HS53" s="25">
        <f ca="1">IFERROR((1+'US Inflation'!$C54)*(1+('Black Market End of Year'!HS53-'Black Market End of Year'!HS52)/'Black Market End of Year'!HS52)-1,"Error")</f>
        <v>5.9992236417950817E-2</v>
      </c>
      <c r="HT53" s="25" t="str">
        <f ca="1">IFERROR((1+'US Inflation'!$C54)*(1+('Black Market End of Year'!HT53-'Black Market End of Year'!HT52)/'Black Market End of Year'!HT52)-1,"Error")</f>
        <v>Error</v>
      </c>
      <c r="HU53" s="25">
        <f ca="1">IFERROR((1+'US Inflation'!$C54)*(1+('Black Market End of Year'!HU53-'Black Market End of Year'!HU52)/'Black Market End of Year'!HU52)-1,"Error")</f>
        <v>7.4373251222133563E-2</v>
      </c>
      <c r="HV53" s="25">
        <f ca="1">IFERROR((1+'US Inflation'!$C54)*(1+('Black Market End of Year'!HV53-'Black Market End of Year'!HV52)/'Black Market End of Year'!HV52)-1,"Error")</f>
        <v>3.3224755700325792E-2</v>
      </c>
      <c r="HW53" s="25">
        <f ca="1">IFERROR((1+'US Inflation'!$C54)*(1+('Black Market End of Year'!HW53-'Black Market End of Year'!HW52)/'Black Market End of Year'!HW52)-1,"Error")</f>
        <v>0.18909409027454638</v>
      </c>
      <c r="HX53" s="25" t="str">
        <f ca="1">IFERROR((1+'US Inflation'!$C54)*(1+('Black Market End of Year'!HX53-'Black Market End of Year'!HX52)/'Black Market End of Year'!HX52)-1,"Error")</f>
        <v>Error</v>
      </c>
      <c r="HY53" s="25" t="str">
        <f ca="1">IFERROR((1+'US Inflation'!$C54)*(1+('Black Market End of Year'!HY53-'Black Market End of Year'!HY52)/'Black Market End of Year'!HY52)-1,"Error")</f>
        <v>Error</v>
      </c>
      <c r="HZ53" s="25" t="str">
        <f ca="1">IFERROR((1+'US Inflation'!$C54)*(1+('Black Market End of Year'!HZ53-'Black Market End of Year'!HZ52)/'Black Market End of Year'!HZ52)-1,"Error")</f>
        <v>Error</v>
      </c>
      <c r="IA53" s="25">
        <f ca="1">IFERROR((1+'US Inflation'!$C54)*(1+('Black Market End of Year'!IA53-'Black Market End of Year'!IA52)/'Black Market End of Year'!IA52)-1,"Error")</f>
        <v>8.9494272912174599E-2</v>
      </c>
      <c r="IB53" s="25">
        <f ca="1">IFERROR((1+'US Inflation'!$C54)*(1+('Black Market End of Year'!IB53-'Black Market End of Year'!IB52)/'Black Market End of Year'!IB52)-1,"Error")</f>
        <v>0.14392740809678939</v>
      </c>
      <c r="IC53" s="25" t="str">
        <f ca="1">IFERROR((1+'US Inflation'!$C54)*(1+('Black Market End of Year'!IC53-'Black Market End of Year'!IC52)/'Black Market End of Year'!IC52)-1,"Error")</f>
        <v>Error</v>
      </c>
      <c r="ID53" s="25" t="str">
        <f ca="1">IFERROR((1+'US Inflation'!$C54)*(1+('Black Market End of Year'!ID53-'Black Market End of Year'!ID52)/'Black Market End of Year'!ID52)-1,"Error")</f>
        <v>Error</v>
      </c>
      <c r="IE53" s="25" t="str">
        <f ca="1">IFERROR((1+'US Inflation'!$C54)*(1+('Black Market End of Year'!IE53-'Black Market End of Year'!IE52)/'Black Market End of Year'!IE52)-1,"Error")</f>
        <v>Error</v>
      </c>
      <c r="IF53" s="25" t="str">
        <f ca="1">IFERROR((1+'US Inflation'!$C54)*(1+('Black Market End of Year'!IF53-'Black Market End of Year'!IF52)/'Black Market End of Year'!IF52)-1,"Error")</f>
        <v>Error</v>
      </c>
      <c r="IG53" s="25">
        <f ca="1">IFERROR((1+'US Inflation'!$C54)*(1+('Black Market End of Year'!IG53-'Black Market End of Year'!IG52)/'Black Market End of Year'!IG52)-1,"Error")</f>
        <v>0.45271545923011747</v>
      </c>
      <c r="IH53" s="25">
        <f ca="1">IFERROR((1+'US Inflation'!$C54)*(1+('Black Market End of Year'!IH53-'Black Market End of Year'!IH52)/'Black Market End of Year'!IH52)-1,"Error")</f>
        <v>0.79635341343749566</v>
      </c>
    </row>
    <row r="54" spans="1:242" x14ac:dyDescent="0.25">
      <c r="A54" t="str">
        <f t="shared" ca="1" si="4"/>
        <v>1998</v>
      </c>
      <c r="B54" s="25">
        <f ca="1">IFERROR((1+'US Inflation'!$C55)*(1+('Black Market End of Year'!B54-'Black Market End of Year'!B53)/'Black Market End of Year'!B53)-1,"Error")</f>
        <v>1.7023959646910614E-2</v>
      </c>
      <c r="C54" s="25" t="str">
        <f ca="1">IFERROR((1+'US Inflation'!$C55)*(1+('Black Market End of Year'!C54-'Black Market End of Year'!C53)/'Black Market End of Year'!C53)-1,"Error")</f>
        <v>Error</v>
      </c>
      <c r="D54" s="25">
        <f ca="1">IFERROR((1+'US Inflation'!$C55)*(1+('Black Market End of Year'!D54-'Black Market End of Year'!D53)/'Black Market End of Year'!D53)-1,"Error")</f>
        <v>2.7955503167107709E-2</v>
      </c>
      <c r="E54" s="25">
        <f>IFERROR((1+'US Inflation'!$C55)*(1+('Black Market End of Year'!E54-'Black Market End of Year'!E53)/'Black Market End of Year'!E53)-1,"Error")</f>
        <v>1.7023959646910614E-2</v>
      </c>
      <c r="F54" s="25" t="str">
        <f ca="1">IFERROR((1+'US Inflation'!$C55)*(1+('Black Market End of Year'!F54-'Black Market End of Year'!F53)/'Black Market End of Year'!F53)-1,"Error")</f>
        <v>Error</v>
      </c>
      <c r="G54" s="25" t="str">
        <f ca="1">IFERROR((1+'US Inflation'!$C55)*(1+('Black Market End of Year'!G54-'Black Market End of Year'!G53)/'Black Market End of Year'!G53)-1,"Error")</f>
        <v>Error</v>
      </c>
      <c r="H54" s="25" t="str">
        <f ca="1">IFERROR((1+'US Inflation'!$C55)*(1+('Black Market End of Year'!H54-'Black Market End of Year'!H53)/'Black Market End of Year'!H53)-1,"Error")</f>
        <v>Error</v>
      </c>
      <c r="I54" s="25" t="str">
        <f ca="1">IFERROR((1+'US Inflation'!$C55)*(1+('Black Market End of Year'!I54-'Black Market End of Year'!I53)/'Black Market End of Year'!I53)-1,"Error")</f>
        <v>Error</v>
      </c>
      <c r="J54" s="25">
        <f ca="1">IFERROR((1+'US Inflation'!$C55)*(1+('Black Market End of Year'!J54-'Black Market End of Year'!J53)/'Black Market End of Year'!J53)-1,"Error")</f>
        <v>6.9544154919907175E-3</v>
      </c>
      <c r="K54" s="25" t="str">
        <f ca="1">IFERROR((1+'US Inflation'!$C55)*(1+('Black Market End of Year'!K54-'Black Market End of Year'!K53)/'Black Market End of Year'!K53)-1,"Error")</f>
        <v>Error</v>
      </c>
      <c r="L54" s="25" t="str">
        <f ca="1">IFERROR((1+'US Inflation'!$C55)*(1+('Black Market End of Year'!L54-'Black Market End of Year'!L53)/'Black Market End of Year'!L53)-1,"Error")</f>
        <v>Error</v>
      </c>
      <c r="M54" s="25">
        <f ca="1">IFERROR((1+'US Inflation'!$C55)*(1+('Black Market End of Year'!M54-'Black Market End of Year'!M53)/'Black Market End of Year'!M53)-1,"Error")</f>
        <v>6.8846836571593961E-2</v>
      </c>
      <c r="N54" s="25">
        <f ca="1">IFERROR((1+'US Inflation'!$C55)*(1+('Black Market End of Year'!N54-'Black Market End of Year'!N53)/'Black Market End of Year'!N53)-1,"Error")</f>
        <v>-5.0777637662883457E-2</v>
      </c>
      <c r="O54" s="25" t="str">
        <f ca="1">IFERROR((1+'US Inflation'!$C55)*(1+('Black Market End of Year'!O54-'Black Market End of Year'!O53)/'Black Market End of Year'!O53)-1,"Error")</f>
        <v>Error</v>
      </c>
      <c r="P54" s="25" t="str">
        <f ca="1">IFERROR((1+'US Inflation'!$C55)*(1+('Black Market End of Year'!P54-'Black Market End of Year'!P53)/'Black Market End of Year'!P53)-1,"Error")</f>
        <v>Error</v>
      </c>
      <c r="Q54" s="25" t="str">
        <f ca="1">IFERROR((1+'US Inflation'!$C55)*(1+('Black Market End of Year'!Q54-'Black Market End of Year'!Q53)/'Black Market End of Year'!Q53)-1,"Error")</f>
        <v>Error</v>
      </c>
      <c r="R54" s="25">
        <f ca="1">IFERROR((1+'US Inflation'!$C55)*(1+('Black Market End of Year'!R54-'Black Market End of Year'!R53)/'Black Market End of Year'!R53)-1,"Error")</f>
        <v>7.5384026116368963E-2</v>
      </c>
      <c r="S54" s="25" t="str">
        <f ca="1">IFERROR((1+'US Inflation'!$C55)*(1+('Black Market End of Year'!S54-'Black Market End of Year'!S53)/'Black Market End of Year'!S53)-1,"Error")</f>
        <v>Error</v>
      </c>
      <c r="T54" s="25">
        <f ca="1">IFERROR((1+'US Inflation'!$C55)*(1+('Black Market End of Year'!T54-'Black Market End of Year'!T53)/'Black Market End of Year'!T53)-1,"Error")</f>
        <v>4.3740470594978804</v>
      </c>
      <c r="U54" s="25">
        <f ca="1">IFERROR((1+'US Inflation'!$C55)*(1+('Black Market End of Year'!U54-'Black Market End of Year'!U53)/'Black Market End of Year'!U53)-1,"Error")</f>
        <v>-4.5687973521665537E-2</v>
      </c>
      <c r="V54" s="25" t="str">
        <f ca="1">IFERROR((1+'US Inflation'!$C55)*(1+('Black Market End of Year'!V54-'Black Market End of Year'!V53)/'Black Market End of Year'!V53)-1,"Error")</f>
        <v>Error</v>
      </c>
      <c r="W54" s="25">
        <f ca="1">IFERROR((1+'US Inflation'!$C55)*(1+('Black Market End of Year'!W54-'Black Market End of Year'!W53)/'Black Market End of Year'!W53)-1,"Error")</f>
        <v>-4.9016557213278356E-2</v>
      </c>
      <c r="X54" s="25" t="str">
        <f ca="1">IFERROR((1+'US Inflation'!$C55)*(1+('Black Market End of Year'!X54-'Black Market End of Year'!X53)/'Black Market End of Year'!X53)-1,"Error")</f>
        <v>Error</v>
      </c>
      <c r="Y54" s="25" t="str">
        <f ca="1">IFERROR((1+'US Inflation'!$C55)*(1+('Black Market End of Year'!Y54-'Black Market End of Year'!Y53)/'Black Market End of Year'!Y53)-1,"Error")</f>
        <v>Error</v>
      </c>
      <c r="Z54" s="25">
        <f ca="1">IFERROR((1+'US Inflation'!$C55)*(1+('Black Market End of Year'!Z54-'Black Market End of Year'!Z53)/'Black Market End of Year'!Z53)-1,"Error")</f>
        <v>6.9758535332306026E-2</v>
      </c>
      <c r="AA54" s="25" t="str">
        <f ca="1">IFERROR((1+'US Inflation'!$C55)*(1+('Black Market End of Year'!AA54-'Black Market End of Year'!AA53)/'Black Market End of Year'!AA53)-1,"Error")</f>
        <v>Error</v>
      </c>
      <c r="AB54" s="25">
        <f ca="1">IFERROR((1+'US Inflation'!$C55)*(1+('Black Market End of Year'!AB54-'Black Market End of Year'!AB53)/'Black Market End of Year'!AB53)-1,"Error")</f>
        <v>0.19002288061777683</v>
      </c>
      <c r="AC54" s="25">
        <f ca="1">IFERROR((1+'US Inflation'!$C55)*(1+('Black Market End of Year'!AC54-'Black Market End of Year'!AC53)/'Black Market End of Year'!AC53)-1,"Error")</f>
        <v>8.9025655905099033E-2</v>
      </c>
      <c r="AD54" s="25" t="str">
        <f ca="1">IFERROR((1+'US Inflation'!$C55)*(1+('Black Market End of Year'!AD54-'Black Market End of Year'!AD53)/'Black Market End of Year'!AD53)-1,"Error")</f>
        <v>Error</v>
      </c>
      <c r="AE54" s="25" t="str">
        <f ca="1">IFERROR((1+'US Inflation'!$C55)*(1+('Black Market End of Year'!AE54-'Black Market End of Year'!AE53)/'Black Market End of Year'!AE53)-1,"Error")</f>
        <v>Error</v>
      </c>
      <c r="AF54" s="25" t="str">
        <f ca="1">IFERROR((1+'US Inflation'!$C55)*(1+('Black Market End of Year'!AF54-'Black Market End of Year'!AF53)/'Black Market End of Year'!AF53)-1,"Error")</f>
        <v>Error</v>
      </c>
      <c r="AG54" s="25">
        <f ca="1">IFERROR((1+'US Inflation'!$C55)*(1+('Black Market End of Year'!AG54-'Black Market End of Year'!AG53)/'Black Market End of Year'!AG53)-1,"Error")</f>
        <v>-4.6403341062251524E-2</v>
      </c>
      <c r="AH54" s="25">
        <f ca="1">IFERROR((1+'US Inflation'!$C55)*(1+('Black Market End of Year'!AH54-'Black Market End of Year'!AH53)/'Black Market End of Year'!AH53)-1,"Error")</f>
        <v>-4.9016557213278356E-2</v>
      </c>
      <c r="AI54" s="25">
        <f ca="1">IFERROR((1+'US Inflation'!$C55)*(1+('Black Market End of Year'!AI54-'Black Market End of Year'!AI53)/'Black Market End of Year'!AI53)-1,"Error")</f>
        <v>0.17129163891919474</v>
      </c>
      <c r="AJ54" s="25" t="str">
        <f ca="1">IFERROR((1+'US Inflation'!$C55)*(1+('Black Market End of Year'!AJ54-'Black Market End of Year'!AJ53)/'Black Market End of Year'!AJ53)-1,"Error")</f>
        <v>Error</v>
      </c>
      <c r="AK54" s="25">
        <f ca="1">IFERROR((1+'US Inflation'!$C55)*(1+('Black Market End of Year'!AK54-'Black Market End of Year'!AK53)/'Black Market End of Year'!AK53)-1,"Error")</f>
        <v>-4.9016557213278356E-2</v>
      </c>
      <c r="AL54" s="25">
        <f ca="1">IFERROR((1+'US Inflation'!$C55)*(1+('Black Market End of Year'!AL54-'Black Market End of Year'!AL53)/'Black Market End of Year'!AL53)-1,"Error")</f>
        <v>0.10177595628415337</v>
      </c>
      <c r="AM54" s="25" t="str">
        <f ca="1">IFERROR((1+'US Inflation'!$C55)*(1+('Black Market End of Year'!AM54-'Black Market End of Year'!AM53)/'Black Market End of Year'!AM53)-1,"Error")</f>
        <v>Error</v>
      </c>
      <c r="AN54" s="25" t="str">
        <f ca="1">IFERROR((1+'US Inflation'!$C55)*(1+('Black Market End of Year'!AN54-'Black Market End of Year'!AN53)/'Black Market End of Year'!AN53)-1,"Error")</f>
        <v>Error</v>
      </c>
      <c r="AO54" s="25">
        <f ca="1">IFERROR((1+'US Inflation'!$C55)*(1+('Black Market End of Year'!AO54-'Black Market End of Year'!AO53)/'Black Market End of Year'!AO53)-1,"Error")</f>
        <v>-4.9016557213278356E-2</v>
      </c>
      <c r="AP54" s="25">
        <f ca="1">IFERROR((1+'US Inflation'!$C55)*(1+('Black Market End of Year'!AP54-'Black Market End of Year'!AP53)/'Black Market End of Year'!AP53)-1,"Error")</f>
        <v>-4.9016557213278356E-2</v>
      </c>
      <c r="AQ54" s="25">
        <f ca="1">IFERROR((1+'US Inflation'!$C55)*(1+('Black Market End of Year'!AQ54-'Black Market End of Year'!AQ53)/'Black Market End of Year'!AQ53)-1,"Error")</f>
        <v>6.6571280757913964E-2</v>
      </c>
      <c r="AR54" s="25">
        <f ca="1">IFERROR((1+'US Inflation'!$C55)*(1+('Black Market End of Year'!AR54-'Black Market End of Year'!AR53)/'Black Market End of Year'!AR53)-1,"Error")</f>
        <v>1.4669737518098191E-2</v>
      </c>
      <c r="AS54" s="25" t="str">
        <f ca="1">IFERROR((1+'US Inflation'!$C55)*(1+('Black Market End of Year'!AS54-'Black Market End of Year'!AS53)/'Black Market End of Year'!AS53)-1,"Error")</f>
        <v>Error</v>
      </c>
      <c r="AT54" s="25" t="str">
        <f ca="1">IFERROR((1+'US Inflation'!$C55)*(1+('Black Market End of Year'!AT54-'Black Market End of Year'!AT53)/'Black Market End of Year'!AT53)-1,"Error")</f>
        <v>Error</v>
      </c>
      <c r="AU54" s="25">
        <f ca="1">IFERROR((1+'US Inflation'!$C55)*(1+('Black Market End of Year'!AU54-'Black Market End of Year'!AU53)/'Black Market End of Year'!AU53)-1,"Error")</f>
        <v>0.19605322810201997</v>
      </c>
      <c r="AV54" s="25" t="str">
        <f ca="1">IFERROR((1+'US Inflation'!$C55)*(1+('Black Market End of Year'!AV54-'Black Market End of Year'!AV53)/'Black Market End of Year'!AV53)-1,"Error")</f>
        <v>Error</v>
      </c>
      <c r="AW54" s="25">
        <f ca="1">IFERROR((1+'US Inflation'!$C55)*(1+('Black Market End of Year'!AW54-'Black Market End of Year'!AW53)/'Black Market End of Year'!AW53)-1,"Error")</f>
        <v>-4.9016557213278356E-2</v>
      </c>
      <c r="AX54" s="25" t="str">
        <f ca="1">IFERROR((1+'US Inflation'!$C55)*(1+('Black Market End of Year'!AX54-'Black Market End of Year'!AX53)/'Black Market End of Year'!AX53)-1,"Error")</f>
        <v>Error</v>
      </c>
      <c r="AY54" s="25">
        <f ca="1">IFERROR((1+'US Inflation'!$C55)*(1+('Black Market End of Year'!AY54-'Black Market End of Year'!AY53)/'Black Market End of Year'!AY53)-1,"Error")</f>
        <v>0.29699122943735223</v>
      </c>
      <c r="AZ54" s="25">
        <f ca="1">IFERROR((1+'US Inflation'!$C55)*(1+('Black Market End of Year'!AZ54-'Black Market End of Year'!AZ53)/'Black Market End of Year'!AZ53)-1,"Error")</f>
        <v>0.13231412511295715</v>
      </c>
      <c r="BA54" s="25">
        <f ca="1">IFERROR((1+'US Inflation'!$C55)*(1+('Black Market End of Year'!BA54-'Black Market End of Year'!BA53)/'Black Market End of Year'!BA53)-1,"Error")</f>
        <v>-4.9016557213278356E-2</v>
      </c>
      <c r="BB54" s="25" t="str">
        <f ca="1">IFERROR((1+'US Inflation'!$C55)*(1+('Black Market End of Year'!BB54-'Black Market End of Year'!BB53)/'Black Market End of Year'!BB53)-1,"Error")</f>
        <v>Error</v>
      </c>
      <c r="BC54" s="25" t="str">
        <f ca="1">IFERROR((1+'US Inflation'!$C55)*(1+('Black Market End of Year'!BC54-'Black Market End of Year'!BC53)/'Black Market End of Year'!BC53)-1,"Error")</f>
        <v>Error</v>
      </c>
      <c r="BD54" s="25">
        <f ca="1">IFERROR((1+'US Inflation'!$C55)*(1+('Black Market End of Year'!BD54-'Black Market End of Year'!BD53)/'Black Market End of Year'!BD53)-1,"Error")</f>
        <v>-4.0543434295367442E-2</v>
      </c>
      <c r="BE54" s="25" t="str">
        <f ca="1">IFERROR((1+'US Inflation'!$C55)*(1+('Black Market End of Year'!BE54-'Black Market End of Year'!BE53)/'Black Market End of Year'!BE53)-1,"Error")</f>
        <v>Error</v>
      </c>
      <c r="BF54" s="25">
        <f ca="1">IFERROR((1+'US Inflation'!$C55)*(1+('Black Market End of Year'!BF54-'Black Market End of Year'!BF53)/'Black Market End of Year'!BF53)-1,"Error")</f>
        <v>-0.10843797041779379</v>
      </c>
      <c r="BG54" s="25">
        <f ca="1">IFERROR((1+'US Inflation'!$C55)*(1+('Black Market End of Year'!BG54-'Black Market End of Year'!BG53)/'Black Market End of Year'!BG53)-1,"Error")</f>
        <v>-5.0777637662883457E-2</v>
      </c>
      <c r="BH54" s="25" t="str">
        <f ca="1">IFERROR((1+'US Inflation'!$C55)*(1+('Black Market End of Year'!BH54-'Black Market End of Year'!BH53)/'Black Market End of Year'!BH53)-1,"Error")</f>
        <v>Error</v>
      </c>
      <c r="BI54" s="25" t="str">
        <f ca="1">IFERROR((1+'US Inflation'!$C55)*(1+('Black Market End of Year'!BI54-'Black Market End of Year'!BI53)/'Black Market End of Year'!BI53)-1,"Error")</f>
        <v>Error</v>
      </c>
      <c r="BJ54" s="25">
        <f ca="1">IFERROR((1+'US Inflation'!$C55)*(1+('Black Market End of Year'!BJ54-'Black Market End of Year'!BJ53)/'Black Market End of Year'!BJ53)-1,"Error")</f>
        <v>9.0143329294727348E-2</v>
      </c>
      <c r="BK54" s="25">
        <f ca="1">IFERROR((1+'US Inflation'!$C55)*(1+('Black Market End of Year'!BK54-'Black Market End of Year'!BK53)/'Black Market End of Year'!BK53)-1,"Error")</f>
        <v>0.56599818302621085</v>
      </c>
      <c r="BL54" s="25">
        <f ca="1">IFERROR((1+'US Inflation'!$C55)*(1+('Black Market End of Year'!BL54-'Black Market End of Year'!BL53)/'Black Market End of Year'!BL53)-1,"Error")</f>
        <v>2.0015206587048473E-2</v>
      </c>
      <c r="BM54" s="25">
        <f ca="1">IFERROR((1+'US Inflation'!$C55)*(1+('Black Market End of Year'!BM54-'Black Market End of Year'!BM53)/'Black Market End of Year'!BM53)-1,"Error")</f>
        <v>1.7023959646910614E-2</v>
      </c>
      <c r="BN54" s="25">
        <f ca="1">IFERROR((1+'US Inflation'!$C55)*(1+('Black Market End of Year'!BN54-'Black Market End of Year'!BN53)/'Black Market End of Year'!BN53)-1,"Error")</f>
        <v>-4.9016557213278356E-2</v>
      </c>
      <c r="BO54" s="25" t="str">
        <f ca="1">IFERROR((1+'US Inflation'!$C55)*(1+('Black Market End of Year'!BO54-'Black Market End of Year'!BO53)/'Black Market End of Year'!BO53)-1,"Error")</f>
        <v>Error</v>
      </c>
      <c r="BP54" s="25">
        <f ca="1">IFERROR((1+'US Inflation'!$C55)*(1+('Black Market End of Year'!BP54-'Black Market End of Year'!BP53)/'Black Market End of Year'!BP53)-1,"Error")</f>
        <v>-5.7884320667025979E-2</v>
      </c>
      <c r="BQ54" s="25">
        <f ca="1">IFERROR((1+'US Inflation'!$C55)*(1+('Black Market End of Year'!BQ54-'Black Market End of Year'!BQ53)/'Black Market End of Year'!BQ53)-1,"Error")</f>
        <v>0.12314819891441409</v>
      </c>
      <c r="BR54" s="25" t="str">
        <f ca="1">IFERROR((1+'US Inflation'!$C55)*(1+('Black Market End of Year'!BR54-'Black Market End of Year'!BR53)/'Black Market End of Year'!BR53)-1,"Error")</f>
        <v>Error</v>
      </c>
      <c r="BS54" s="25" t="str">
        <f ca="1">IFERROR((1+'US Inflation'!$C55)*(1+('Black Market End of Year'!BS54-'Black Market End of Year'!BS53)/'Black Market End of Year'!BS53)-1,"Error")</f>
        <v>Error</v>
      </c>
      <c r="BT54" s="25" t="str">
        <f ca="1">IFERROR((1+'US Inflation'!$C55)*(1+('Black Market End of Year'!BT54-'Black Market End of Year'!BT53)/'Black Market End of Year'!BT53)-1,"Error")</f>
        <v>Error</v>
      </c>
      <c r="BU54" s="25" t="str">
        <f ca="1">IFERROR((1+'US Inflation'!$C55)*(1+('Black Market End of Year'!BU54-'Black Market End of Year'!BU53)/'Black Market End of Year'!BU53)-1,"Error")</f>
        <v>Error</v>
      </c>
      <c r="BV54" s="25">
        <f ca="1">IFERROR((1+'US Inflation'!$C55)*(1+('Black Market End of Year'!BV54-'Black Market End of Year'!BV53)/'Black Market End of Year'!BV53)-1,"Error")</f>
        <v>-4.9183748395203009E-2</v>
      </c>
      <c r="BW54" s="25">
        <f ca="1">IFERROR((1+'US Inflation'!$C55)*(1+('Black Market End of Year'!BW54-'Black Market End of Year'!BW53)/'Black Market End of Year'!BW53)-1,"Error")</f>
        <v>-4.9775643613970133E-2</v>
      </c>
      <c r="BX54" s="25" t="str">
        <f ca="1">IFERROR((1+'US Inflation'!$C55)*(1+('Black Market End of Year'!BX54-'Black Market End of Year'!BX53)/'Black Market End of Year'!BX53)-1,"Error")</f>
        <v>Error</v>
      </c>
      <c r="BY54" s="25" t="str">
        <f ca="1">IFERROR((1+'US Inflation'!$C55)*(1+('Black Market End of Year'!BY54-'Black Market End of Year'!BY53)/'Black Market End of Year'!BY53)-1,"Error")</f>
        <v>Error</v>
      </c>
      <c r="BZ54" s="25">
        <f ca="1">IFERROR((1+'US Inflation'!$C55)*(1+('Black Market End of Year'!BZ54-'Black Market End of Year'!BZ53)/'Black Market End of Year'!BZ53)-1,"Error")</f>
        <v>-4.9016557213278356E-2</v>
      </c>
      <c r="CA54" s="25">
        <f ca="1">IFERROR((1+'US Inflation'!$C55)*(1+('Black Market End of Year'!CA54-'Black Market End of Year'!CA53)/'Black Market End of Year'!CA53)-1,"Error")</f>
        <v>8.8802919218690768E-2</v>
      </c>
      <c r="CB54" s="25" t="str">
        <f ca="1">IFERROR((1+'US Inflation'!$C55)*(1+('Black Market End of Year'!CB54-'Black Market End of Year'!CB53)/'Black Market End of Year'!CB53)-1,"Error")</f>
        <v>Error</v>
      </c>
      <c r="CC54" s="25">
        <f ca="1">IFERROR((1+'US Inflation'!$C55)*(1+('Black Market End of Year'!CC54-'Black Market End of Year'!CC53)/'Black Market End of Year'!CC53)-1,"Error")</f>
        <v>-5.6021960106734991E-2</v>
      </c>
      <c r="CD54" s="25">
        <f ca="1">IFERROR((1+'US Inflation'!$C55)*(1+('Black Market End of Year'!CD54-'Black Market End of Year'!CD53)/'Black Market End of Year'!CD53)-1,"Error")</f>
        <v>5.7346495491942484E-2</v>
      </c>
      <c r="CE54" s="25" t="str">
        <f ca="1">IFERROR((1+'US Inflation'!$C55)*(1+('Black Market End of Year'!CE54-'Black Market End of Year'!CE53)/'Black Market End of Year'!CE53)-1,"Error")</f>
        <v>Error</v>
      </c>
      <c r="CF54" s="25">
        <f ca="1">IFERROR((1+'US Inflation'!$C55)*(1+('Black Market End of Year'!CF54-'Black Market End of Year'!CF53)/'Black Market End of Year'!CF53)-1,"Error")</f>
        <v>2.0567597136969429E-2</v>
      </c>
      <c r="CG54" s="25" t="str">
        <f ca="1">IFERROR((1+'US Inflation'!$C55)*(1+('Black Market End of Year'!CG54-'Black Market End of Year'!CG53)/'Black Market End of Year'!CG53)-1,"Error")</f>
        <v>Error</v>
      </c>
      <c r="CH54" s="25" t="str">
        <f ca="1">IFERROR((1+'US Inflation'!$C55)*(1+('Black Market End of Year'!CH54-'Black Market End of Year'!CH53)/'Black Market End of Year'!CH53)-1,"Error")</f>
        <v>Error</v>
      </c>
      <c r="CI54" s="25" t="str">
        <f ca="1">IFERROR((1+'US Inflation'!$C55)*(1+('Black Market End of Year'!CI54-'Black Market End of Year'!CI53)/'Black Market End of Year'!CI53)-1,"Error")</f>
        <v>Error</v>
      </c>
      <c r="CJ54" s="25" t="str">
        <f ca="1">IFERROR((1+'US Inflation'!$C55)*(1+('Black Market End of Year'!CJ54-'Black Market End of Year'!CJ53)/'Black Market End of Year'!CJ53)-1,"Error")</f>
        <v>Error</v>
      </c>
      <c r="CK54" s="25">
        <f ca="1">IFERROR((1+'US Inflation'!$C55)*(1+('Black Market End of Year'!CK54-'Black Market End of Year'!CK53)/'Black Market End of Year'!CK53)-1,"Error")</f>
        <v>0.12100085009004524</v>
      </c>
      <c r="CL54" s="25" t="str">
        <f ca="1">IFERROR((1+'US Inflation'!$C55)*(1+('Black Market End of Year'!CL54-'Black Market End of Year'!CL53)/'Black Market End of Year'!CL53)-1,"Error")</f>
        <v>Error</v>
      </c>
      <c r="CM54" s="25">
        <f ca="1">IFERROR((1+'US Inflation'!$C55)*(1+('Black Market End of Year'!CM54-'Black Market End of Year'!CM53)/'Black Market End of Year'!CM53)-1,"Error")</f>
        <v>0.19613900408644391</v>
      </c>
      <c r="CN54" s="25">
        <f ca="1">IFERROR((1+'US Inflation'!$C55)*(1+('Black Market End of Year'!CN54-'Black Market End of Year'!CN53)/'Black Market End of Year'!CN53)-1,"Error")</f>
        <v>-4.9016557213278356E-2</v>
      </c>
      <c r="CO54" s="25">
        <f ca="1">IFERROR((1+'US Inflation'!$C55)*(1+('Black Market End of Year'!CO54-'Black Market End of Year'!CO53)/'Black Market End of Year'!CO53)-1,"Error")</f>
        <v>0.14988609403446218</v>
      </c>
      <c r="CP54" s="25">
        <f ca="1">IFERROR((1+'US Inflation'!$C55)*(1+('Black Market End of Year'!CP54-'Black Market End of Year'!CP53)/'Black Market End of Year'!CP53)-1,"Error")</f>
        <v>1.7334734596143875E-3</v>
      </c>
      <c r="CQ54" s="25">
        <f ca="1">IFERROR((1+'US Inflation'!$C55)*(1+('Black Market End of Year'!CQ54-'Black Market End of Year'!CQ53)/'Black Market End of Year'!CQ53)-1,"Error")</f>
        <v>7.604767159070458E-2</v>
      </c>
      <c r="CR54" s="25">
        <f ca="1">IFERROR((1+'US Inflation'!$C55)*(1+('Black Market End of Year'!CR54-'Black Market End of Year'!CR53)/'Black Market End of Year'!CR53)-1,"Error")</f>
        <v>1.8327836518252871E-2</v>
      </c>
      <c r="CS54" s="25">
        <f ca="1">IFERROR((1+'US Inflation'!$C55)*(1+('Black Market End of Year'!CS54-'Black Market End of Year'!CS53)/'Black Market End of Year'!CS53)-1,"Error")</f>
        <v>8.0587957124842458E-2</v>
      </c>
      <c r="CT54" s="25">
        <f ca="1">IFERROR((1+'US Inflation'!$C55)*(1+('Black Market End of Year'!CT54-'Black Market End of Year'!CT53)/'Black Market End of Year'!CT53)-1,"Error")</f>
        <v>-2.4123334742040536E-2</v>
      </c>
      <c r="CU54" s="25">
        <f ca="1">IFERROR((1+'US Inflation'!$C55)*(1+('Black Market End of Year'!CU54-'Black Market End of Year'!CU53)/'Black Market End of Year'!CU53)-1,"Error")</f>
        <v>9.5370641349965535E-2</v>
      </c>
      <c r="CV54" s="25">
        <f ca="1">IFERROR((1+'US Inflation'!$C55)*(1+('Black Market End of Year'!CV54-'Black Market End of Year'!CV53)/'Black Market End of Year'!CV53)-1,"Error")</f>
        <v>0.55360764152396835</v>
      </c>
      <c r="CW54" s="25">
        <f ca="1">IFERROR((1+'US Inflation'!$C55)*(1+('Black Market End of Year'!CW54-'Black Market End of Year'!CW53)/'Black Market End of Year'!CW53)-1,"Error")</f>
        <v>-2.3656998738965873E-2</v>
      </c>
      <c r="CX54" s="25">
        <f ca="1">IFERROR((1+'US Inflation'!$C55)*(1+('Black Market End of Year'!CX54-'Black Market End of Year'!CX53)/'Black Market End of Year'!CX53)-1,"Error")</f>
        <v>1.7023959646910614E-2</v>
      </c>
      <c r="CY54" s="25">
        <f ca="1">IFERROR((1+'US Inflation'!$C55)*(1+('Black Market End of Year'!CY54-'Black Market End of Year'!CY53)/'Black Market End of Year'!CY53)-1,"Error")</f>
        <v>-2.594888371845161E-2</v>
      </c>
      <c r="CZ54" s="25" t="str">
        <f ca="1">IFERROR((1+'US Inflation'!$C55)*(1+('Black Market End of Year'!CZ54-'Black Market End of Year'!CZ53)/'Black Market End of Year'!CZ53)-1,"Error")</f>
        <v>Error</v>
      </c>
      <c r="DA54" s="25">
        <f ca="1">IFERROR((1+'US Inflation'!$C55)*(1+('Black Market End of Year'!DA54-'Black Market End of Year'!DA53)/'Black Market End of Year'!DA53)-1,"Error")</f>
        <v>0.1879523562262233</v>
      </c>
      <c r="DB54" s="25">
        <f ca="1">IFERROR((1+'US Inflation'!$C55)*(1+('Black Market End of Year'!DB54-'Black Market End of Year'!DB53)/'Black Market End of Year'!DB53)-1,"Error")</f>
        <v>-4.7794826275312174E-2</v>
      </c>
      <c r="DC54" s="25">
        <f ca="1">IFERROR((1+'US Inflation'!$C55)*(1+('Black Market End of Year'!DC54-'Black Market End of Year'!DC53)/'Black Market End of Year'!DC53)-1,"Error")</f>
        <v>6.1686241438180245E-2</v>
      </c>
      <c r="DD54" s="25">
        <f ca="1">IFERROR((1+'US Inflation'!$C55)*(1+('Black Market End of Year'!DD54-'Black Market End of Year'!DD53)/'Black Market End of Year'!DD53)-1,"Error")</f>
        <v>-0.10523489329509561</v>
      </c>
      <c r="DE54" s="25" t="str">
        <f ca="1">IFERROR((1+'US Inflation'!$C55)*(1+('Black Market End of Year'!DE54-'Black Market End of Year'!DE53)/'Black Market End of Year'!DE53)-1,"Error")</f>
        <v>Error</v>
      </c>
      <c r="DF54" s="25">
        <f ca="1">IFERROR((1+'US Inflation'!$C55)*(1+('Black Market End of Year'!DF54-'Black Market End of Year'!DF53)/'Black Market End of Year'!DF53)-1,"Error")</f>
        <v>2.3521612722432694E-2</v>
      </c>
      <c r="DG54" s="25" t="str">
        <f ca="1">IFERROR((1+'US Inflation'!$C55)*(1+('Black Market End of Year'!DG54-'Black Market End of Year'!DG53)/'Black Market End of Year'!DG53)-1,"Error")</f>
        <v>Error</v>
      </c>
      <c r="DH54" s="25">
        <f ca="1">IFERROR((1+'US Inflation'!$C55)*(1+('Black Market End of Year'!DH54-'Black Market End of Year'!DH53)/'Black Market End of Year'!DH53)-1,"Error")</f>
        <v>4.7614250920120504E-3</v>
      </c>
      <c r="DI54" s="25" t="str">
        <f ca="1">IFERROR((1+'US Inflation'!$C55)*(1+('Black Market End of Year'!DI54-'Black Market End of Year'!DI53)/'Black Market End of Year'!DI53)-1,"Error")</f>
        <v>Error</v>
      </c>
      <c r="DJ54" s="25" t="str">
        <f ca="1">IFERROR((1+'US Inflation'!$C55)*(1+('Black Market End of Year'!DJ54-'Black Market End of Year'!DJ53)/'Black Market End of Year'!DJ53)-1,"Error")</f>
        <v>Error</v>
      </c>
      <c r="DK54" s="25" t="str">
        <f ca="1">IFERROR((1+'US Inflation'!$C55)*(1+('Black Market End of Year'!DK54-'Black Market End of Year'!DK53)/'Black Market End of Year'!DK53)-1,"Error")</f>
        <v>Error</v>
      </c>
      <c r="DL54" s="25" t="str">
        <f ca="1">IFERROR((1+'US Inflation'!$C55)*(1+('Black Market End of Year'!DL54-'Black Market End of Year'!DL53)/'Black Market End of Year'!DL53)-1,"Error")</f>
        <v>Error</v>
      </c>
      <c r="DM54" s="25">
        <f ca="1">IFERROR((1+'US Inflation'!$C55)*(1+('Black Market End of Year'!DM54-'Black Market End of Year'!DM53)/'Black Market End of Year'!DM53)-1,"Error")</f>
        <v>-1.5783264857828438E-2</v>
      </c>
      <c r="DN54" s="25" t="str">
        <f ca="1">IFERROR((1+'US Inflation'!$C55)*(1+('Black Market End of Year'!DN54-'Black Market End of Year'!DN53)/'Black Market End of Year'!DN53)-1,"Error")</f>
        <v>Error</v>
      </c>
      <c r="DO54" s="25">
        <f ca="1">IFERROR((1+'US Inflation'!$C55)*(1+('Black Market End of Year'!DO54-'Black Market End of Year'!DO53)/'Black Market End of Year'!DO53)-1,"Error")</f>
        <v>1.7013091562667597</v>
      </c>
      <c r="DP54" s="25">
        <f ca="1">IFERROR((1+'US Inflation'!$C55)*(1+('Black Market End of Year'!DP54-'Black Market End of Year'!DP53)/'Black Market End of Year'!DP53)-1,"Error")</f>
        <v>-4.4613856089265824E-2</v>
      </c>
      <c r="DQ54" s="25">
        <f ca="1">IFERROR((1+'US Inflation'!$C55)*(1+('Black Market End of Year'!DQ54-'Black Market End of Year'!DQ53)/'Black Market End of Year'!DQ53)-1,"Error")</f>
        <v>5.8043572367889595E-3</v>
      </c>
      <c r="DR54" s="25">
        <f ca="1">IFERROR((1+'US Inflation'!$C55)*(1+('Black Market End of Year'!DR54-'Black Market End of Year'!DR53)/'Black Market End of Year'!DR53)-1,"Error")</f>
        <v>0.21426497000267508</v>
      </c>
      <c r="DS54" s="25">
        <f ca="1">IFERROR((1+'US Inflation'!$C55)*(1+('Black Market End of Year'!DS54-'Black Market End of Year'!DS53)/'Black Market End of Year'!DS53)-1,"Error")</f>
        <v>1.7023959646910614E-2</v>
      </c>
      <c r="DT54" s="25">
        <f ca="1">IFERROR((1+'US Inflation'!$C55)*(1+('Black Market End of Year'!DT54-'Black Market End of Year'!DT53)/'Black Market End of Year'!DT53)-1,"Error")</f>
        <v>0.52553593947036603</v>
      </c>
      <c r="DU54" s="25" t="str">
        <f ca="1">IFERROR((1+'US Inflation'!$C55)*(1+('Black Market End of Year'!DU54-'Black Market End of Year'!DU53)/'Black Market End of Year'!DU53)-1,"Error")</f>
        <v>Error</v>
      </c>
      <c r="DV54" s="25">
        <f ca="1">IFERROR((1+'US Inflation'!$C55)*(1+('Black Market End of Year'!DV54-'Black Market End of Year'!DV53)/'Black Market End of Year'!DV53)-1,"Error")</f>
        <v>1.7023959646910614E-2</v>
      </c>
      <c r="DW54" s="25">
        <f ca="1">IFERROR((1+'US Inflation'!$C55)*(1+('Black Market End of Year'!DW54-'Black Market End of Year'!DW53)/'Black Market End of Year'!DW53)-1,"Error")</f>
        <v>-4.5687973521665537E-2</v>
      </c>
      <c r="DX54" s="25" t="str">
        <f ca="1">IFERROR((1+'US Inflation'!$C55)*(1+('Black Market End of Year'!DX54-'Black Market End of Year'!DX53)/'Black Market End of Year'!DX53)-1,"Error")</f>
        <v>Error</v>
      </c>
      <c r="DY54" s="25" t="str">
        <f ca="1">IFERROR((1+'US Inflation'!$C55)*(1+('Black Market End of Year'!DY54-'Black Market End of Year'!DY53)/'Black Market End of Year'!DY53)-1,"Error")</f>
        <v>Error</v>
      </c>
      <c r="DZ54" s="25">
        <f ca="1">IFERROR((1+'US Inflation'!$C55)*(1+('Black Market End of Year'!DZ54-'Black Market End of Year'!DZ53)/'Black Market End of Year'!DZ53)-1,"Error")</f>
        <v>3.9547488565836897E-2</v>
      </c>
      <c r="EA54" s="25">
        <f ca="1">IFERROR((1+'US Inflation'!$C55)*(1+('Black Market End of Year'!EA54-'Black Market End of Year'!EA53)/'Black Market End of Year'!EA53)-1,"Error")</f>
        <v>1.0885313457034775</v>
      </c>
      <c r="EB54" s="25">
        <f ca="1">IFERROR((1+'US Inflation'!$C55)*(1+('Black Market End of Year'!EB54-'Black Market End of Year'!EB53)/'Black Market End of Year'!EB53)-1,"Error")</f>
        <v>1.7023959646910614E-2</v>
      </c>
      <c r="EC54" s="25" t="str">
        <f ca="1">IFERROR((1+'US Inflation'!$C55)*(1+('Black Market End of Year'!EC54-'Black Market End of Year'!EC53)/'Black Market End of Year'!EC53)-1,"Error")</f>
        <v>Error</v>
      </c>
      <c r="ED54" s="25">
        <f ca="1">IFERROR((1+'US Inflation'!$C55)*(1+('Black Market End of Year'!ED54-'Black Market End of Year'!ED53)/'Black Market End of Year'!ED53)-1,"Error")</f>
        <v>-4.9016557213278356E-2</v>
      </c>
      <c r="EE54" s="25">
        <f ca="1">IFERROR((1+'US Inflation'!$C55)*(1+('Black Market End of Year'!EE54-'Black Market End of Year'!EE53)/'Black Market End of Year'!EE53)-1,"Error")</f>
        <v>-8.4016393442621906E-3</v>
      </c>
      <c r="EF54" s="25" t="str">
        <f ca="1">IFERROR((1+'US Inflation'!$C55)*(1+('Black Market End of Year'!EF54-'Black Market End of Year'!EF53)/'Black Market End of Year'!EF53)-1,"Error")</f>
        <v>Error</v>
      </c>
      <c r="EG54" s="25" t="str">
        <f ca="1">IFERROR((1+'US Inflation'!$C55)*(1+('Black Market End of Year'!EG54-'Black Market End of Year'!EG53)/'Black Market End of Year'!EG53)-1,"Error")</f>
        <v>Error</v>
      </c>
      <c r="EH54" s="25">
        <f ca="1">IFERROR((1+'US Inflation'!$C55)*(1+('Black Market End of Year'!EH54-'Black Market End of Year'!EH53)/'Black Market End of Year'!EH53)-1,"Error")</f>
        <v>0.23605705922162357</v>
      </c>
      <c r="EI54" s="25">
        <f ca="1">IFERROR((1+'US Inflation'!$C55)*(1+('Black Market End of Year'!EI54-'Black Market End of Year'!EI53)/'Black Market End of Year'!EI53)-1,"Error")</f>
        <v>0.14086318399285447</v>
      </c>
      <c r="EJ54" s="25" t="str">
        <f ca="1">IFERROR((1+'US Inflation'!$C55)*(1+('Black Market End of Year'!EJ54-'Black Market End of Year'!EJ53)/'Black Market End of Year'!EJ53)-1,"Error")</f>
        <v>Error</v>
      </c>
      <c r="EK54" s="25">
        <f ca="1">IFERROR((1+'US Inflation'!$C55)*(1+('Black Market End of Year'!EK54-'Black Market End of Year'!EK53)/'Black Market End of Year'!EK53)-1,"Error")</f>
        <v>0.25911309850764752</v>
      </c>
      <c r="EL54" s="25" t="str">
        <f ca="1">IFERROR((1+'US Inflation'!$C55)*(1+('Black Market End of Year'!EL54-'Black Market End of Year'!EL53)/'Black Market End of Year'!EL53)-1,"Error")</f>
        <v>Error</v>
      </c>
      <c r="EM54" s="25" t="str">
        <f ca="1">IFERROR((1+'US Inflation'!$C55)*(1+('Black Market End of Year'!EM54-'Black Market End of Year'!EM53)/'Black Market End of Year'!EM53)-1,"Error")</f>
        <v>Error</v>
      </c>
      <c r="EN54" s="25" t="str">
        <f ca="1">IFERROR((1+'US Inflation'!$C55)*(1+('Black Market End of Year'!EN54-'Black Market End of Year'!EN53)/'Black Market End of Year'!EN53)-1,"Error")</f>
        <v>Error</v>
      </c>
      <c r="EO54" s="25" t="str">
        <f ca="1">IFERROR((1+'US Inflation'!$C55)*(1+('Black Market End of Year'!EO54-'Black Market End of Year'!EO53)/'Black Market End of Year'!EO53)-1,"Error")</f>
        <v>Error</v>
      </c>
      <c r="EP54" s="25" t="str">
        <f ca="1">IFERROR((1+'US Inflation'!$C55)*(1+('Black Market End of Year'!EP54-'Black Market End of Year'!EP53)/'Black Market End of Year'!EP53)-1,"Error")</f>
        <v>Error</v>
      </c>
      <c r="EQ54" s="25" t="str">
        <f ca="1">IFERROR((1+'US Inflation'!$C55)*(1+('Black Market End of Year'!EQ54-'Black Market End of Year'!EQ53)/'Black Market End of Year'!EQ53)-1,"Error")</f>
        <v>Error</v>
      </c>
      <c r="ER54" s="25">
        <f ca="1">IFERROR((1+'US Inflation'!$C55)*(1+('Black Market End of Year'!ER54-'Black Market End of Year'!ER53)/'Black Market End of Year'!ER53)-1,"Error")</f>
        <v>-2.9947026441199842E-2</v>
      </c>
      <c r="ES54" s="25" t="str">
        <f ca="1">IFERROR((1+'US Inflation'!$C55)*(1+('Black Market End of Year'!ES54-'Black Market End of Year'!ES53)/'Black Market End of Year'!ES53)-1,"Error")</f>
        <v>Error</v>
      </c>
      <c r="ET54" s="25">
        <f ca="1">IFERROR((1+'US Inflation'!$C55)*(1+('Black Market End of Year'!ET54-'Black Market End of Year'!ET53)/'Black Market End of Year'!ET53)-1,"Error")</f>
        <v>-8.8529813381883482E-3</v>
      </c>
      <c r="EU54" s="25" t="str">
        <f ca="1">IFERROR((1+'US Inflation'!$C55)*(1+('Black Market End of Year'!EU54-'Black Market End of Year'!EU53)/'Black Market End of Year'!EU53)-1,"Error")</f>
        <v>Error</v>
      </c>
      <c r="EV54" s="25" t="str">
        <f ca="1">IFERROR((1+'US Inflation'!$C55)*(1+('Black Market End of Year'!EV54-'Black Market End of Year'!EV53)/'Black Market End of Year'!EV53)-1,"Error")</f>
        <v>Error</v>
      </c>
      <c r="EW54" s="25">
        <f ca="1">IFERROR((1+'US Inflation'!$C55)*(1+('Black Market End of Year'!EW54-'Black Market End of Year'!EW53)/'Black Market End of Year'!EW53)-1,"Error")</f>
        <v>0.1512095289442319</v>
      </c>
      <c r="EX54" s="25">
        <f ca="1">IFERROR((1+'US Inflation'!$C55)*(1+('Black Market End of Year'!EX54-'Black Market End of Year'!EX53)/'Black Market End of Year'!EX53)-1,"Error")</f>
        <v>1.7023959646910614E-2</v>
      </c>
      <c r="EY54" s="25" t="str">
        <f ca="1">IFERROR((1+'US Inflation'!$C55)*(1+('Black Market End of Year'!EY54-'Black Market End of Year'!EY53)/'Black Market End of Year'!EY53)-1,"Error")</f>
        <v>Error</v>
      </c>
      <c r="EZ54" s="25" t="str">
        <f ca="1">IFERROR((1+'US Inflation'!$C55)*(1+('Black Market End of Year'!EZ54-'Black Market End of Year'!EZ53)/'Black Market End of Year'!EZ53)-1,"Error")</f>
        <v>Error</v>
      </c>
      <c r="FA54" s="25">
        <f ca="1">IFERROR((1+'US Inflation'!$C55)*(1+('Black Market End of Year'!FA54-'Black Market End of Year'!FA53)/'Black Market End of Year'!FA53)-1,"Error")</f>
        <v>0.29699122943735223</v>
      </c>
      <c r="FB54" s="25">
        <f ca="1">IFERROR((1+'US Inflation'!$C55)*(1+('Black Market End of Year'!FB54-'Black Market End of Year'!FB53)/'Black Market End of Year'!FB53)-1,"Error")</f>
        <v>0.12710897613302108</v>
      </c>
      <c r="FC54" s="25">
        <f ca="1">IFERROR((1+'US Inflation'!$C55)*(1+('Black Market End of Year'!FC54-'Black Market End of Year'!FC53)/'Black Market End of Year'!FC53)-1,"Error")</f>
        <v>-4.9016557213278356E-2</v>
      </c>
      <c r="FD54" s="25">
        <f ca="1">IFERROR((1+'US Inflation'!$C55)*(1+('Black Market End of Year'!FD54-'Black Market End of Year'!FD53)/'Black Market End of Year'!FD53)-1,"Error")</f>
        <v>0.18214962099179655</v>
      </c>
      <c r="FE54" s="25" t="str">
        <f ca="1">IFERROR((1+'US Inflation'!$C55)*(1+('Black Market End of Year'!FE54-'Black Market End of Year'!FE53)/'Black Market End of Year'!FE53)-1,"Error")</f>
        <v>Error</v>
      </c>
      <c r="FF54" s="25" t="str">
        <f ca="1">IFERROR((1+'US Inflation'!$C55)*(1+('Black Market End of Year'!FF54-'Black Market End of Year'!FF53)/'Black Market End of Year'!FF53)-1,"Error")</f>
        <v>Error</v>
      </c>
      <c r="FG54" s="25" t="str">
        <f ca="1">IFERROR((1+'US Inflation'!$C55)*(1+('Black Market End of Year'!FG54-'Black Market End of Year'!FG53)/'Black Market End of Year'!FG53)-1,"Error")</f>
        <v>Error</v>
      </c>
      <c r="FH54" s="25">
        <f ca="1">IFERROR((1+'US Inflation'!$C55)*(1+('Black Market End of Year'!FH54-'Black Market End of Year'!FH53)/'Black Market End of Year'!FH53)-1,"Error")</f>
        <v>5.5402222275095836E-2</v>
      </c>
      <c r="FI54" s="25" t="str">
        <f ca="1">IFERROR((1+'US Inflation'!$C55)*(1+('Black Market End of Year'!FI54-'Black Market End of Year'!FI53)/'Black Market End of Year'!FI53)-1,"Error")</f>
        <v>Error</v>
      </c>
      <c r="FJ54" s="25">
        <f ca="1">IFERROR((1+'US Inflation'!$C55)*(1+('Black Market End of Year'!FJ54-'Black Market End of Year'!FJ53)/'Black Market End of Year'!FJ53)-1,"Error")</f>
        <v>0.21032440986057832</v>
      </c>
      <c r="FK54" s="25" t="str">
        <f ca="1">IFERROR((1+'US Inflation'!$C55)*(1+('Black Market End of Year'!FK54-'Black Market End of Year'!FK53)/'Black Market End of Year'!FK53)-1,"Error")</f>
        <v>Error</v>
      </c>
      <c r="FL54" s="25" t="str">
        <f ca="1">IFERROR((1+'US Inflation'!$C55)*(1+('Black Market End of Year'!FL54-'Black Market End of Year'!FL53)/'Black Market End of Year'!FL53)-1,"Error")</f>
        <v>Error</v>
      </c>
      <c r="FM54" s="25" t="str">
        <f ca="1">IFERROR((1+'US Inflation'!$C55)*(1+('Black Market End of Year'!FM54-'Black Market End of Year'!FM53)/'Black Market End of Year'!FM53)-1,"Error")</f>
        <v>Error</v>
      </c>
      <c r="FN54" s="25">
        <f ca="1">IFERROR((1+'US Inflation'!$C55)*(1+('Black Market End of Year'!FN54-'Black Market End of Year'!FN53)/'Black Market End of Year'!FN53)-1,"Error")</f>
        <v>0.2378332399700902</v>
      </c>
      <c r="FO54" s="25">
        <f ca="1">IFERROR((1+'US Inflation'!$C55)*(1+('Black Market End of Year'!FO54-'Black Market End of Year'!FO53)/'Black Market End of Year'!FO53)-1,"Error")</f>
        <v>0.16903465824182251</v>
      </c>
      <c r="FP54" s="25">
        <f ca="1">IFERROR((1+'US Inflation'!$C55)*(1+('Black Market End of Year'!FP54-'Black Market End of Year'!FP53)/'Black Market End of Year'!FP53)-1,"Error")</f>
        <v>-7.2486885546863E-3</v>
      </c>
      <c r="FQ54" s="25" t="str">
        <f ca="1">IFERROR((1+'US Inflation'!$C55)*(1+('Black Market End of Year'!FQ54-'Black Market End of Year'!FQ53)/'Black Market End of Year'!FQ53)-1,"Error")</f>
        <v>Error</v>
      </c>
      <c r="FR54" s="25">
        <f ca="1">IFERROR((1+'US Inflation'!$C55)*(1+('Black Market End of Year'!FR54-'Black Market End of Year'!FR53)/'Black Market End of Year'!FR53)-1,"Error")</f>
        <v>1.9905047351292948E-2</v>
      </c>
      <c r="FS54" s="25">
        <f ca="1">IFERROR((1+'US Inflation'!$C55)*(1+('Black Market End of Year'!FS54-'Black Market End of Year'!FS53)/'Black Market End of Year'!FS53)-1,"Error")</f>
        <v>-5.249070993533822E-2</v>
      </c>
      <c r="FT54" s="25" t="str">
        <f ca="1">IFERROR((1+'US Inflation'!$C55)*(1+('Black Market End of Year'!FT54-'Black Market End of Year'!FT53)/'Black Market End of Year'!FT53)-1,"Error")</f>
        <v>Error</v>
      </c>
      <c r="FU54" s="25" t="str">
        <f ca="1">IFERROR((1+'US Inflation'!$C55)*(1+('Black Market End of Year'!FU54-'Black Market End of Year'!FU53)/'Black Market End of Year'!FU53)-1,"Error")</f>
        <v>Error</v>
      </c>
      <c r="FV54" s="25" t="str">
        <f ca="1">IFERROR((1+'US Inflation'!$C55)*(1+('Black Market End of Year'!FV54-'Black Market End of Year'!FV53)/'Black Market End of Year'!FV53)-1,"Error")</f>
        <v>Error</v>
      </c>
      <c r="FW54" s="25">
        <f ca="1">IFERROR((1+'US Inflation'!$C55)*(1+('Black Market End of Year'!FW54-'Black Market End of Year'!FW53)/'Black Market End of Year'!FW53)-1,"Error")</f>
        <v>0.36980117814254787</v>
      </c>
      <c r="FX54" s="25">
        <f ca="1">IFERROR((1+'US Inflation'!$C55)*(1+('Black Market End of Year'!FX54-'Black Market End of Year'!FX53)/'Black Market End of Year'!FX53)-1,"Error")</f>
        <v>3.0474782043109849</v>
      </c>
      <c r="FY54" s="25" t="str">
        <f ca="1">IFERROR((1+'US Inflation'!$C55)*(1+('Black Market End of Year'!FY54-'Black Market End of Year'!FY53)/'Black Market End of Year'!FY53)-1,"Error")</f>
        <v>Error</v>
      </c>
      <c r="FZ54" s="25" t="str">
        <f ca="1">IFERROR((1+'US Inflation'!$C55)*(1+('Black Market End of Year'!FZ54-'Black Market End of Year'!FZ53)/'Black Market End of Year'!FZ53)-1,"Error")</f>
        <v>Error</v>
      </c>
      <c r="GA54" s="25" t="str">
        <f ca="1">IFERROR((1+'US Inflation'!$C55)*(1+('Black Market End of Year'!GA54-'Black Market End of Year'!GA53)/'Black Market End of Year'!GA53)-1,"Error")</f>
        <v>Error</v>
      </c>
      <c r="GB54" s="25" t="str">
        <f ca="1">IFERROR((1+'US Inflation'!$C55)*(1+('Black Market End of Year'!GB54-'Black Market End of Year'!GB53)/'Black Market End of Year'!GB53)-1,"Error")</f>
        <v>Error</v>
      </c>
      <c r="GC54" s="25" t="str">
        <f ca="1">IFERROR((1+'US Inflation'!$C55)*(1+('Black Market End of Year'!GC54-'Black Market End of Year'!GC53)/'Black Market End of Year'!GC53)-1,"Error")</f>
        <v>Error</v>
      </c>
      <c r="GD54" s="25" t="str">
        <f ca="1">IFERROR((1+'US Inflation'!$C55)*(1+('Black Market End of Year'!GD54-'Black Market End of Year'!GD53)/'Black Market End of Year'!GD53)-1,"Error")</f>
        <v>Error</v>
      </c>
      <c r="GE54" s="25" t="str">
        <f ca="1">IFERROR((1+'US Inflation'!$C55)*(1+('Black Market End of Year'!GE54-'Black Market End of Year'!GE53)/'Black Market End of Year'!GE53)-1,"Error")</f>
        <v>Error</v>
      </c>
      <c r="GF54" s="25" t="str">
        <f ca="1">IFERROR((1+'US Inflation'!$C55)*(1+('Black Market End of Year'!GF54-'Black Market End of Year'!GF53)/'Black Market End of Year'!GF53)-1,"Error")</f>
        <v>Error</v>
      </c>
      <c r="GG54" s="25" t="str">
        <f ca="1">IFERROR((1+'US Inflation'!$C55)*(1+('Black Market End of Year'!GG54-'Black Market End of Year'!GG53)/'Black Market End of Year'!GG53)-1,"Error")</f>
        <v>Error</v>
      </c>
      <c r="GH54" s="25">
        <f ca="1">IFERROR((1+'US Inflation'!$C55)*(1+('Black Market End of Year'!GH54-'Black Market End of Year'!GH53)/'Black Market End of Year'!GH53)-1,"Error")</f>
        <v>1.7023959646910614E-2</v>
      </c>
      <c r="GI54" s="25">
        <f ca="1">IFERROR((1+'US Inflation'!$C55)*(1+('Black Market End of Year'!GI54-'Black Market End of Year'!GI53)/'Black Market End of Year'!GI53)-1,"Error")</f>
        <v>-4.9016557213278356E-2</v>
      </c>
      <c r="GJ54" s="25">
        <f ca="1">IFERROR((1+'US Inflation'!$C55)*(1+('Black Market End of Year'!GJ54-'Black Market End of Year'!GJ53)/'Black Market End of Year'!GJ53)-1,"Error")</f>
        <v>0.6966542564903222</v>
      </c>
      <c r="GK54" s="25" t="str">
        <f ca="1">IFERROR((1+'US Inflation'!$C55)*(1+('Black Market End of Year'!GK54-'Black Market End of Year'!GK53)/'Black Market End of Year'!GK53)-1,"Error")</f>
        <v>Error</v>
      </c>
      <c r="GL54" s="25">
        <f ca="1">IFERROR((1+'US Inflation'!$C55)*(1+('Black Market End of Year'!GL54-'Black Market End of Year'!GL53)/'Black Market End of Year'!GL53)-1,"Error")</f>
        <v>0.36311569516854592</v>
      </c>
      <c r="GM54" s="25">
        <f ca="1">IFERROR((1+'US Inflation'!$C55)*(1+('Black Market End of Year'!GM54-'Black Market End of Year'!GM53)/'Black Market End of Year'!GM53)-1,"Error")</f>
        <v>-8.1856596092999556E-4</v>
      </c>
      <c r="GN54" s="25" t="str">
        <f ca="1">IFERROR((1+'US Inflation'!$C55)*(1+('Black Market End of Year'!GN54-'Black Market End of Year'!GN53)/'Black Market End of Year'!GN53)-1,"Error")</f>
        <v>Error</v>
      </c>
      <c r="GO54" s="25" t="str">
        <f ca="1">IFERROR((1+'US Inflation'!$C55)*(1+('Black Market End of Year'!GO54-'Black Market End of Year'!GO53)/'Black Market End of Year'!GO53)-1,"Error")</f>
        <v>Error</v>
      </c>
      <c r="GP54" s="25" t="str">
        <f ca="1">IFERROR((1+'US Inflation'!$C55)*(1+('Black Market End of Year'!GP54-'Black Market End of Year'!GP53)/'Black Market End of Year'!GP53)-1,"Error")</f>
        <v>Error</v>
      </c>
      <c r="GQ54" s="25" t="str">
        <f ca="1">IFERROR((1+'US Inflation'!$C55)*(1+('Black Market End of Year'!GQ54-'Black Market End of Year'!GQ53)/'Black Market End of Year'!GQ53)-1,"Error")</f>
        <v>Error</v>
      </c>
      <c r="GR54" s="25" t="str">
        <f ca="1">IFERROR((1+'US Inflation'!$C55)*(1+('Black Market End of Year'!GR54-'Black Market End of Year'!GR53)/'Black Market End of Year'!GR53)-1,"Error")</f>
        <v>Error</v>
      </c>
      <c r="GS54" s="25">
        <f ca="1">IFERROR((1+'US Inflation'!$C55)*(1+('Black Market End of Year'!GS54-'Black Market End of Year'!GS53)/'Black Market End of Year'!GS53)-1,"Error")</f>
        <v>0.84969938078348495</v>
      </c>
      <c r="GT54" s="25">
        <f ca="1">IFERROR((1+'US Inflation'!$C55)*(1+('Black Market End of Year'!GT54-'Black Market End of Year'!GT53)/'Black Market End of Year'!GT53)-1,"Error")</f>
        <v>-3.4775588651504319E-2</v>
      </c>
      <c r="GU54" s="25">
        <f ca="1">IFERROR((1+'US Inflation'!$C55)*(1+('Black Market End of Year'!GU54-'Black Market End of Year'!GU53)/'Black Market End of Year'!GU53)-1,"Error")</f>
        <v>0.12416455236310564</v>
      </c>
      <c r="GV54" s="25" t="str">
        <f ca="1">IFERROR((1+'US Inflation'!$C55)*(1+('Black Market End of Year'!GV54-'Black Market End of Year'!GV53)/'Black Market End of Year'!GV53)-1,"Error")</f>
        <v>Error</v>
      </c>
      <c r="GW54" s="25">
        <f ca="1">IFERROR((1+'US Inflation'!$C55)*(1+('Black Market End of Year'!GW54-'Black Market End of Year'!GW53)/'Black Market End of Year'!GW53)-1,"Error")</f>
        <v>0.60831695944162623</v>
      </c>
      <c r="GX54" s="25" t="str">
        <f ca="1">IFERROR((1+'US Inflation'!$C55)*(1+('Black Market End of Year'!GX54-'Black Market End of Year'!GX53)/'Black Market End of Year'!GX53)-1,"Error")</f>
        <v>Error</v>
      </c>
      <c r="GY54" s="25">
        <f ca="1">IFERROR((1+'US Inflation'!$C55)*(1+('Black Market End of Year'!GY54-'Black Market End of Year'!GY53)/'Black Market End of Year'!GY53)-1,"Error")</f>
        <v>7.188137986882559E-3</v>
      </c>
      <c r="GZ54" s="25">
        <f ca="1">IFERROR((1+'US Inflation'!$C55)*(1+('Black Market End of Year'!GZ54-'Black Market End of Year'!GZ53)/'Black Market End of Year'!GZ53)-1,"Error")</f>
        <v>3.9878430650212016E-2</v>
      </c>
      <c r="HA54" s="25">
        <f ca="1">IFERROR((1+'US Inflation'!$C55)*(1+('Black Market End of Year'!HA54-'Black Market End of Year'!HA53)/'Black Market End of Year'!HA53)-1,"Error")</f>
        <v>-3.0755689464018077E-2</v>
      </c>
      <c r="HB54" s="25">
        <f ca="1">IFERROR((1+'US Inflation'!$C55)*(1+('Black Market End of Year'!HB54-'Black Market End of Year'!HB53)/'Black Market End of Year'!HB53)-1,"Error")</f>
        <v>0.13906683480454007</v>
      </c>
      <c r="HC54" s="25" t="str">
        <f ca="1">IFERROR((1+'US Inflation'!$C55)*(1+('Black Market End of Year'!HC54-'Black Market End of Year'!HC53)/'Black Market End of Year'!HC53)-1,"Error")</f>
        <v>Error</v>
      </c>
      <c r="HD54" s="25" t="str">
        <f ca="1">IFERROR((1+'US Inflation'!$C55)*(1+('Black Market End of Year'!HD54-'Black Market End of Year'!HD53)/'Black Market End of Year'!HD53)-1,"Error")</f>
        <v>Error</v>
      </c>
      <c r="HE54" s="25">
        <f ca="1">IFERROR((1+'US Inflation'!$C55)*(1+('Black Market End of Year'!HE54-'Black Market End of Year'!HE53)/'Black Market End of Year'!HE53)-1,"Error")</f>
        <v>0.10215601008073261</v>
      </c>
      <c r="HF54" s="25">
        <f ca="1">IFERROR((1+'US Inflation'!$C55)*(1+('Black Market End of Year'!HF54-'Black Market End of Year'!HF53)/'Black Market End of Year'!HF53)-1,"Error")</f>
        <v>-0.19647745070295786</v>
      </c>
      <c r="HG54" s="25" t="str">
        <f ca="1">IFERROR((1+'US Inflation'!$C55)*(1+('Black Market End of Year'!HG54-'Black Market End of Year'!HG53)/'Black Market End of Year'!HG53)-1,"Error")</f>
        <v>Error</v>
      </c>
      <c r="HH54" s="25">
        <f ca="1">IFERROR((1+'US Inflation'!$C55)*(1+('Black Market End of Year'!HH54-'Black Market End of Year'!HH53)/'Black Market End of Year'!HH53)-1,"Error")</f>
        <v>-4.9016557213278356E-2</v>
      </c>
      <c r="HI54" s="25" t="str">
        <f ca="1">IFERROR((1+'US Inflation'!$C55)*(1+('Black Market End of Year'!HI54-'Black Market End of Year'!HI53)/'Black Market End of Year'!HI53)-1,"Error")</f>
        <v>Error</v>
      </c>
      <c r="HJ54" s="25" t="str">
        <f ca="1">IFERROR((1+'US Inflation'!$C55)*(1+('Black Market End of Year'!HJ54-'Black Market End of Year'!HJ53)/'Black Market End of Year'!HJ53)-1,"Error")</f>
        <v>Error</v>
      </c>
      <c r="HK54" s="25" t="str">
        <f ca="1">IFERROR((1+'US Inflation'!$C55)*(1+('Black Market End of Year'!HK54-'Black Market End of Year'!HK53)/'Black Market End of Year'!HK53)-1,"Error")</f>
        <v>Error</v>
      </c>
      <c r="HL54" s="25" t="str">
        <f ca="1">IFERROR((1+'US Inflation'!$C55)*(1+('Black Market End of Year'!HL54-'Black Market End of Year'!HL53)/'Black Market End of Year'!HL53)-1,"Error")</f>
        <v>Error</v>
      </c>
      <c r="HM54" s="25">
        <f ca="1">IFERROR((1+'US Inflation'!$C55)*(1+('Black Market End of Year'!HM54-'Black Market End of Year'!HM53)/'Black Market End of Year'!HM53)-1,"Error")</f>
        <v>-4.3307970162651754E-2</v>
      </c>
      <c r="HN54" s="25">
        <f ca="1">IFERROR((1+'US Inflation'!$C55)*(1+('Black Market End of Year'!HN54-'Black Market End of Year'!HN53)/'Black Market End of Year'!HN53)-1,"Error")</f>
        <v>0.54645410769050207</v>
      </c>
      <c r="HO54" s="25" t="str">
        <f ca="1">IFERROR((1+'US Inflation'!$C55)*(1+('Black Market End of Year'!HO54-'Black Market End of Year'!HO53)/'Black Market End of Year'!HO53)-1,"Error")</f>
        <v>Error</v>
      </c>
      <c r="HP54" s="25" t="str">
        <f ca="1">IFERROR((1+'US Inflation'!$C55)*(1+('Black Market End of Year'!HP54-'Black Market End of Year'!HP53)/'Black Market End of Year'!HP53)-1,"Error")</f>
        <v>Error</v>
      </c>
      <c r="HQ54" s="25" t="str">
        <f ca="1">IFERROR((1+'US Inflation'!$C55)*(1+('Black Market End of Year'!HQ54-'Black Market End of Year'!HQ53)/'Black Market End of Year'!HQ53)-1,"Error")</f>
        <v>Error</v>
      </c>
      <c r="HR54" s="25">
        <f ca="1">IFERROR((1+'US Inflation'!$C55)*(1+('Black Market End of Year'!HR54-'Black Market End of Year'!HR53)/'Black Market End of Year'!HR53)-1,"Error")</f>
        <v>0.19591416753268653</v>
      </c>
      <c r="HS54" s="25">
        <f ca="1">IFERROR((1+'US Inflation'!$C55)*(1+('Black Market End of Year'!HS54-'Black Market End of Year'!HS53)/'Black Market End of Year'!HS53)-1,"Error")</f>
        <v>1.1059587043193599</v>
      </c>
      <c r="HT54" s="25" t="str">
        <f ca="1">IFERROR((1+'US Inflation'!$C55)*(1+('Black Market End of Year'!HT54-'Black Market End of Year'!HT53)/'Black Market End of Year'!HT53)-1,"Error")</f>
        <v>Error</v>
      </c>
      <c r="HU54" s="25">
        <f ca="1">IFERROR((1+'US Inflation'!$C55)*(1+('Black Market End of Year'!HU54-'Black Market End of Year'!HU53)/'Black Market End of Year'!HU53)-1,"Error")</f>
        <v>-5.3505674653214763E-3</v>
      </c>
      <c r="HV54" s="25">
        <f ca="1">IFERROR((1+'US Inflation'!$C55)*(1+('Black Market End of Year'!HV54-'Black Market End of Year'!HV53)/'Black Market End of Year'!HV53)-1,"Error")</f>
        <v>1.7023959646910614E-2</v>
      </c>
      <c r="HW54" s="25">
        <f ca="1">IFERROR((1+'US Inflation'!$C55)*(1+('Black Market End of Year'!HW54-'Black Market End of Year'!HW53)/'Black Market End of Year'!HW53)-1,"Error")</f>
        <v>0.11296961621737389</v>
      </c>
      <c r="HX54" s="25" t="str">
        <f ca="1">IFERROR((1+'US Inflation'!$C55)*(1+('Black Market End of Year'!HX54-'Black Market End of Year'!HX53)/'Black Market End of Year'!HX53)-1,"Error")</f>
        <v>Error</v>
      </c>
      <c r="HY54" s="25" t="str">
        <f ca="1">IFERROR((1+'US Inflation'!$C55)*(1+('Black Market End of Year'!HY54-'Black Market End of Year'!HY53)/'Black Market End of Year'!HY53)-1,"Error")</f>
        <v>Error</v>
      </c>
      <c r="HZ54" s="25" t="str">
        <f ca="1">IFERROR((1+'US Inflation'!$C55)*(1+('Black Market End of Year'!HZ54-'Black Market End of Year'!HZ53)/'Black Market End of Year'!HZ53)-1,"Error")</f>
        <v>Error</v>
      </c>
      <c r="IA54" s="25">
        <f ca="1">IFERROR((1+'US Inflation'!$C55)*(1+('Black Market End of Year'!IA54-'Black Market End of Year'!IA53)/'Black Market End of Year'!IA53)-1,"Error")</f>
        <v>0.13928418631862294</v>
      </c>
      <c r="IB54" s="25">
        <f ca="1">IFERROR((1+'US Inflation'!$C55)*(1+('Black Market End of Year'!IB54-'Black Market End of Year'!IB53)/'Black Market End of Year'!IB53)-1,"Error")</f>
        <v>0.1487449660334379</v>
      </c>
      <c r="IC54" s="25" t="str">
        <f ca="1">IFERROR((1+'US Inflation'!$C55)*(1+('Black Market End of Year'!IC54-'Black Market End of Year'!IC53)/'Black Market End of Year'!IC53)-1,"Error")</f>
        <v>Error</v>
      </c>
      <c r="ID54" s="25" t="str">
        <f ca="1">IFERROR((1+'US Inflation'!$C55)*(1+('Black Market End of Year'!ID54-'Black Market End of Year'!ID53)/'Black Market End of Year'!ID53)-1,"Error")</f>
        <v>Error</v>
      </c>
      <c r="IE54" s="25" t="str">
        <f ca="1">IFERROR((1+'US Inflation'!$C55)*(1+('Black Market End of Year'!IE54-'Black Market End of Year'!IE53)/'Black Market End of Year'!IE53)-1,"Error")</f>
        <v>Error</v>
      </c>
      <c r="IF54" s="25" t="str">
        <f ca="1">IFERROR((1+'US Inflation'!$C55)*(1+('Black Market End of Year'!IF54-'Black Market End of Year'!IF53)/'Black Market End of Year'!IF53)-1,"Error")</f>
        <v>Error</v>
      </c>
      <c r="IG54" s="25">
        <f ca="1">IFERROR((1+'US Inflation'!$C55)*(1+('Black Market End of Year'!IG54-'Black Market End of Year'!IG53)/'Black Market End of Year'!IG53)-1,"Error")</f>
        <v>0.56568162208800721</v>
      </c>
      <c r="IH54" s="25">
        <f ca="1">IFERROR((1+'US Inflation'!$C55)*(1+('Black Market End of Year'!IH54-'Black Market End of Year'!IH53)/'Black Market End of Year'!IH53)-1,"Error")</f>
        <v>0.92967553202695452</v>
      </c>
    </row>
    <row r="55" spans="1:242" x14ac:dyDescent="0.25">
      <c r="A55" t="str">
        <f t="shared" ca="1" si="4"/>
        <v/>
      </c>
      <c r="B55" s="25">
        <f ca="1">IFERROR((1+'US Inflation'!$C56)*(1+('Black Market End of Year'!B55-'Black Market End of Year'!B54)/'Black Market End of Year'!B54)-1,"Error")</f>
        <v>-1</v>
      </c>
      <c r="C55" s="25" t="str">
        <f ca="1">IFERROR((1+'US Inflation'!$C56)*(1+('Black Market End of Year'!C55-'Black Market End of Year'!C54)/'Black Market End of Year'!C54)-1,"Error")</f>
        <v>Error</v>
      </c>
      <c r="D55" s="25">
        <f ca="1">IFERROR((1+'US Inflation'!$C56)*(1+('Black Market End of Year'!D55-'Black Market End of Year'!D54)/'Black Market End of Year'!D54)-1,"Error")</f>
        <v>-1</v>
      </c>
      <c r="E55" s="25">
        <f>IFERROR((1+'US Inflation'!$C56)*(1+('Black Market End of Year'!E55-'Black Market End of Year'!E54)/'Black Market End of Year'!E54)-1,"Error")</f>
        <v>1.6119032858028515E-2</v>
      </c>
      <c r="F55" s="25" t="str">
        <f ca="1">IFERROR((1+'US Inflation'!$C56)*(1+('Black Market End of Year'!F55-'Black Market End of Year'!F54)/'Black Market End of Year'!F54)-1,"Error")</f>
        <v>Error</v>
      </c>
      <c r="G55" s="25" t="str">
        <f ca="1">IFERROR((1+'US Inflation'!$C56)*(1+('Black Market End of Year'!G55-'Black Market End of Year'!G54)/'Black Market End of Year'!G54)-1,"Error")</f>
        <v>Error</v>
      </c>
      <c r="H55" s="25" t="str">
        <f ca="1">IFERROR((1+'US Inflation'!$C56)*(1+('Black Market End of Year'!H55-'Black Market End of Year'!H54)/'Black Market End of Year'!H54)-1,"Error")</f>
        <v>Error</v>
      </c>
      <c r="I55" s="25" t="str">
        <f ca="1">IFERROR((1+'US Inflation'!$C56)*(1+('Black Market End of Year'!I55-'Black Market End of Year'!I54)/'Black Market End of Year'!I54)-1,"Error")</f>
        <v>Error</v>
      </c>
      <c r="J55" s="25">
        <f ca="1">IFERROR((1+'US Inflation'!$C56)*(1+('Black Market End of Year'!J55-'Black Market End of Year'!J54)/'Black Market End of Year'!J54)-1,"Error")</f>
        <v>-1</v>
      </c>
      <c r="K55" s="25" t="str">
        <f ca="1">IFERROR((1+'US Inflation'!$C56)*(1+('Black Market End of Year'!K55-'Black Market End of Year'!K54)/'Black Market End of Year'!K54)-1,"Error")</f>
        <v>Error</v>
      </c>
      <c r="L55" s="25" t="str">
        <f ca="1">IFERROR((1+'US Inflation'!$C56)*(1+('Black Market End of Year'!L55-'Black Market End of Year'!L54)/'Black Market End of Year'!L54)-1,"Error")</f>
        <v>Error</v>
      </c>
      <c r="M55" s="25">
        <f ca="1">IFERROR((1+'US Inflation'!$C56)*(1+('Black Market End of Year'!M55-'Black Market End of Year'!M54)/'Black Market End of Year'!M54)-1,"Error")</f>
        <v>-1</v>
      </c>
      <c r="N55" s="25">
        <f ca="1">IFERROR((1+'US Inflation'!$C56)*(1+('Black Market End of Year'!N55-'Black Market End of Year'!N54)/'Black Market End of Year'!N54)-1,"Error")</f>
        <v>-1</v>
      </c>
      <c r="O55" s="25" t="str">
        <f ca="1">IFERROR((1+'US Inflation'!$C56)*(1+('Black Market End of Year'!O55-'Black Market End of Year'!O54)/'Black Market End of Year'!O54)-1,"Error")</f>
        <v>Error</v>
      </c>
      <c r="P55" s="25" t="str">
        <f ca="1">IFERROR((1+'US Inflation'!$C56)*(1+('Black Market End of Year'!P55-'Black Market End of Year'!P54)/'Black Market End of Year'!P54)-1,"Error")</f>
        <v>Error</v>
      </c>
      <c r="Q55" s="25" t="str">
        <f ca="1">IFERROR((1+'US Inflation'!$C56)*(1+('Black Market End of Year'!Q55-'Black Market End of Year'!Q54)/'Black Market End of Year'!Q54)-1,"Error")</f>
        <v>Error</v>
      </c>
      <c r="R55" s="25">
        <f ca="1">IFERROR((1+'US Inflation'!$C56)*(1+('Black Market End of Year'!R55-'Black Market End of Year'!R54)/'Black Market End of Year'!R54)-1,"Error")</f>
        <v>-1</v>
      </c>
      <c r="S55" s="25" t="str">
        <f ca="1">IFERROR((1+'US Inflation'!$C56)*(1+('Black Market End of Year'!S55-'Black Market End of Year'!S54)/'Black Market End of Year'!S54)-1,"Error")</f>
        <v>Error</v>
      </c>
      <c r="T55" s="25">
        <f ca="1">IFERROR((1+'US Inflation'!$C56)*(1+('Black Market End of Year'!T55-'Black Market End of Year'!T54)/'Black Market End of Year'!T54)-1,"Error")</f>
        <v>-1</v>
      </c>
      <c r="U55" s="25">
        <f ca="1">IFERROR((1+'US Inflation'!$C56)*(1+('Black Market End of Year'!U55-'Black Market End of Year'!U54)/'Black Market End of Year'!U54)-1,"Error")</f>
        <v>-1</v>
      </c>
      <c r="V55" s="25" t="str">
        <f ca="1">IFERROR((1+'US Inflation'!$C56)*(1+('Black Market End of Year'!V55-'Black Market End of Year'!V54)/'Black Market End of Year'!V54)-1,"Error")</f>
        <v>Error</v>
      </c>
      <c r="W55" s="25">
        <f ca="1">IFERROR((1+'US Inflation'!$C56)*(1+('Black Market End of Year'!W55-'Black Market End of Year'!W54)/'Black Market End of Year'!W54)-1,"Error")</f>
        <v>-1</v>
      </c>
      <c r="X55" s="25" t="str">
        <f ca="1">IFERROR((1+'US Inflation'!$C56)*(1+('Black Market End of Year'!X55-'Black Market End of Year'!X54)/'Black Market End of Year'!X54)-1,"Error")</f>
        <v>Error</v>
      </c>
      <c r="Y55" s="25" t="str">
        <f ca="1">IFERROR((1+'US Inflation'!$C56)*(1+('Black Market End of Year'!Y55-'Black Market End of Year'!Y54)/'Black Market End of Year'!Y54)-1,"Error")</f>
        <v>Error</v>
      </c>
      <c r="Z55" s="25">
        <f ca="1">IFERROR((1+'US Inflation'!$C56)*(1+('Black Market End of Year'!Z55-'Black Market End of Year'!Z54)/'Black Market End of Year'!Z54)-1,"Error")</f>
        <v>-1</v>
      </c>
      <c r="AA55" s="25" t="str">
        <f ca="1">IFERROR((1+'US Inflation'!$C56)*(1+('Black Market End of Year'!AA55-'Black Market End of Year'!AA54)/'Black Market End of Year'!AA54)-1,"Error")</f>
        <v>Error</v>
      </c>
      <c r="AB55" s="25">
        <f ca="1">IFERROR((1+'US Inflation'!$C56)*(1+('Black Market End of Year'!AB55-'Black Market End of Year'!AB54)/'Black Market End of Year'!AB54)-1,"Error")</f>
        <v>-1</v>
      </c>
      <c r="AC55" s="25">
        <f ca="1">IFERROR((1+'US Inflation'!$C56)*(1+('Black Market End of Year'!AC55-'Black Market End of Year'!AC54)/'Black Market End of Year'!AC54)-1,"Error")</f>
        <v>-1</v>
      </c>
      <c r="AD55" s="25" t="str">
        <f ca="1">IFERROR((1+'US Inflation'!$C56)*(1+('Black Market End of Year'!AD55-'Black Market End of Year'!AD54)/'Black Market End of Year'!AD54)-1,"Error")</f>
        <v>Error</v>
      </c>
      <c r="AE55" s="25" t="str">
        <f ca="1">IFERROR((1+'US Inflation'!$C56)*(1+('Black Market End of Year'!AE55-'Black Market End of Year'!AE54)/'Black Market End of Year'!AE54)-1,"Error")</f>
        <v>Error</v>
      </c>
      <c r="AF55" s="25" t="str">
        <f ca="1">IFERROR((1+'US Inflation'!$C56)*(1+('Black Market End of Year'!AF55-'Black Market End of Year'!AF54)/'Black Market End of Year'!AF54)-1,"Error")</f>
        <v>Error</v>
      </c>
      <c r="AG55" s="25">
        <f ca="1">IFERROR((1+'US Inflation'!$C56)*(1+('Black Market End of Year'!AG55-'Black Market End of Year'!AG54)/'Black Market End of Year'!AG54)-1,"Error")</f>
        <v>-1</v>
      </c>
      <c r="AH55" s="25">
        <f ca="1">IFERROR((1+'US Inflation'!$C56)*(1+('Black Market End of Year'!AH55-'Black Market End of Year'!AH54)/'Black Market End of Year'!AH54)-1,"Error")</f>
        <v>-1</v>
      </c>
      <c r="AI55" s="25">
        <f ca="1">IFERROR((1+'US Inflation'!$C56)*(1+('Black Market End of Year'!AI55-'Black Market End of Year'!AI54)/'Black Market End of Year'!AI54)-1,"Error")</f>
        <v>-1</v>
      </c>
      <c r="AJ55" s="25" t="str">
        <f ca="1">IFERROR((1+'US Inflation'!$C56)*(1+('Black Market End of Year'!AJ55-'Black Market End of Year'!AJ54)/'Black Market End of Year'!AJ54)-1,"Error")</f>
        <v>Error</v>
      </c>
      <c r="AK55" s="25">
        <f ca="1">IFERROR((1+'US Inflation'!$C56)*(1+('Black Market End of Year'!AK55-'Black Market End of Year'!AK54)/'Black Market End of Year'!AK54)-1,"Error")</f>
        <v>-1</v>
      </c>
      <c r="AL55" s="25">
        <f ca="1">IFERROR((1+'US Inflation'!$C56)*(1+('Black Market End of Year'!AL55-'Black Market End of Year'!AL54)/'Black Market End of Year'!AL54)-1,"Error")</f>
        <v>-1</v>
      </c>
      <c r="AM55" s="25" t="str">
        <f ca="1">IFERROR((1+'US Inflation'!$C56)*(1+('Black Market End of Year'!AM55-'Black Market End of Year'!AM54)/'Black Market End of Year'!AM54)-1,"Error")</f>
        <v>Error</v>
      </c>
      <c r="AN55" s="25" t="str">
        <f ca="1">IFERROR((1+'US Inflation'!$C56)*(1+('Black Market End of Year'!AN55-'Black Market End of Year'!AN54)/'Black Market End of Year'!AN54)-1,"Error")</f>
        <v>Error</v>
      </c>
      <c r="AO55" s="25">
        <f ca="1">IFERROR((1+'US Inflation'!$C56)*(1+('Black Market End of Year'!AO55-'Black Market End of Year'!AO54)/'Black Market End of Year'!AO54)-1,"Error")</f>
        <v>-1</v>
      </c>
      <c r="AP55" s="25">
        <f ca="1">IFERROR((1+'US Inflation'!$C56)*(1+('Black Market End of Year'!AP55-'Black Market End of Year'!AP54)/'Black Market End of Year'!AP54)-1,"Error")</f>
        <v>-1</v>
      </c>
      <c r="AQ55" s="25">
        <f ca="1">IFERROR((1+'US Inflation'!$C56)*(1+('Black Market End of Year'!AQ55-'Black Market End of Year'!AQ54)/'Black Market End of Year'!AQ54)-1,"Error")</f>
        <v>-1</v>
      </c>
      <c r="AR55" s="25">
        <f ca="1">IFERROR((1+'US Inflation'!$C56)*(1+('Black Market End of Year'!AR55-'Black Market End of Year'!AR54)/'Black Market End of Year'!AR54)-1,"Error")</f>
        <v>-1</v>
      </c>
      <c r="AS55" s="25" t="str">
        <f ca="1">IFERROR((1+'US Inflation'!$C56)*(1+('Black Market End of Year'!AS55-'Black Market End of Year'!AS54)/'Black Market End of Year'!AS54)-1,"Error")</f>
        <v>Error</v>
      </c>
      <c r="AT55" s="25" t="str">
        <f ca="1">IFERROR((1+'US Inflation'!$C56)*(1+('Black Market End of Year'!AT55-'Black Market End of Year'!AT54)/'Black Market End of Year'!AT54)-1,"Error")</f>
        <v>Error</v>
      </c>
      <c r="AU55" s="25">
        <f ca="1">IFERROR((1+'US Inflation'!$C56)*(1+('Black Market End of Year'!AU55-'Black Market End of Year'!AU54)/'Black Market End of Year'!AU54)-1,"Error")</f>
        <v>-1</v>
      </c>
      <c r="AV55" s="25" t="str">
        <f ca="1">IFERROR((1+'US Inflation'!$C56)*(1+('Black Market End of Year'!AV55-'Black Market End of Year'!AV54)/'Black Market End of Year'!AV54)-1,"Error")</f>
        <v>Error</v>
      </c>
      <c r="AW55" s="25">
        <f ca="1">IFERROR((1+'US Inflation'!$C56)*(1+('Black Market End of Year'!AW55-'Black Market End of Year'!AW54)/'Black Market End of Year'!AW54)-1,"Error")</f>
        <v>-1</v>
      </c>
      <c r="AX55" s="25" t="str">
        <f ca="1">IFERROR((1+'US Inflation'!$C56)*(1+('Black Market End of Year'!AX55-'Black Market End of Year'!AX54)/'Black Market End of Year'!AX54)-1,"Error")</f>
        <v>Error</v>
      </c>
      <c r="AY55" s="25">
        <f ca="1">IFERROR((1+'US Inflation'!$C56)*(1+('Black Market End of Year'!AY55-'Black Market End of Year'!AY54)/'Black Market End of Year'!AY54)-1,"Error")</f>
        <v>-1</v>
      </c>
      <c r="AZ55" s="25">
        <f ca="1">IFERROR((1+'US Inflation'!$C56)*(1+('Black Market End of Year'!AZ55-'Black Market End of Year'!AZ54)/'Black Market End of Year'!AZ54)-1,"Error")</f>
        <v>-1</v>
      </c>
      <c r="BA55" s="25">
        <f ca="1">IFERROR((1+'US Inflation'!$C56)*(1+('Black Market End of Year'!BA55-'Black Market End of Year'!BA54)/'Black Market End of Year'!BA54)-1,"Error")</f>
        <v>-1</v>
      </c>
      <c r="BB55" s="25" t="str">
        <f ca="1">IFERROR((1+'US Inflation'!$C56)*(1+('Black Market End of Year'!BB55-'Black Market End of Year'!BB54)/'Black Market End of Year'!BB54)-1,"Error")</f>
        <v>Error</v>
      </c>
      <c r="BC55" s="25" t="str">
        <f ca="1">IFERROR((1+'US Inflation'!$C56)*(1+('Black Market End of Year'!BC55-'Black Market End of Year'!BC54)/'Black Market End of Year'!BC54)-1,"Error")</f>
        <v>Error</v>
      </c>
      <c r="BD55" s="25">
        <f ca="1">IFERROR((1+'US Inflation'!$C56)*(1+('Black Market End of Year'!BD55-'Black Market End of Year'!BD54)/'Black Market End of Year'!BD54)-1,"Error")</f>
        <v>-1</v>
      </c>
      <c r="BE55" s="25" t="str">
        <f ca="1">IFERROR((1+'US Inflation'!$C56)*(1+('Black Market End of Year'!BE55-'Black Market End of Year'!BE54)/'Black Market End of Year'!BE54)-1,"Error")</f>
        <v>Error</v>
      </c>
      <c r="BF55" s="25">
        <f ca="1">IFERROR((1+'US Inflation'!$C56)*(1+('Black Market End of Year'!BF55-'Black Market End of Year'!BF54)/'Black Market End of Year'!BF54)-1,"Error")</f>
        <v>-1</v>
      </c>
      <c r="BG55" s="25">
        <f ca="1">IFERROR((1+'US Inflation'!$C56)*(1+('Black Market End of Year'!BG55-'Black Market End of Year'!BG54)/'Black Market End of Year'!BG54)-1,"Error")</f>
        <v>-1</v>
      </c>
      <c r="BH55" s="25" t="str">
        <f ca="1">IFERROR((1+'US Inflation'!$C56)*(1+('Black Market End of Year'!BH55-'Black Market End of Year'!BH54)/'Black Market End of Year'!BH54)-1,"Error")</f>
        <v>Error</v>
      </c>
      <c r="BI55" s="25" t="str">
        <f ca="1">IFERROR((1+'US Inflation'!$C56)*(1+('Black Market End of Year'!BI55-'Black Market End of Year'!BI54)/'Black Market End of Year'!BI54)-1,"Error")</f>
        <v>Error</v>
      </c>
      <c r="BJ55" s="25">
        <f ca="1">IFERROR((1+'US Inflation'!$C56)*(1+('Black Market End of Year'!BJ55-'Black Market End of Year'!BJ54)/'Black Market End of Year'!BJ54)-1,"Error")</f>
        <v>-1</v>
      </c>
      <c r="BK55" s="25">
        <f ca="1">IFERROR((1+'US Inflation'!$C56)*(1+('Black Market End of Year'!BK55-'Black Market End of Year'!BK54)/'Black Market End of Year'!BK54)-1,"Error")</f>
        <v>-1</v>
      </c>
      <c r="BL55" s="25">
        <f ca="1">IFERROR((1+'US Inflation'!$C56)*(1+('Black Market End of Year'!BL55-'Black Market End of Year'!BL54)/'Black Market End of Year'!BL54)-1,"Error")</f>
        <v>-1</v>
      </c>
      <c r="BM55" s="25">
        <f ca="1">IFERROR((1+'US Inflation'!$C56)*(1+('Black Market End of Year'!BM55-'Black Market End of Year'!BM54)/'Black Market End of Year'!BM54)-1,"Error")</f>
        <v>-1</v>
      </c>
      <c r="BN55" s="25">
        <f ca="1">IFERROR((1+'US Inflation'!$C56)*(1+('Black Market End of Year'!BN55-'Black Market End of Year'!BN54)/'Black Market End of Year'!BN54)-1,"Error")</f>
        <v>-1</v>
      </c>
      <c r="BO55" s="25" t="str">
        <f ca="1">IFERROR((1+'US Inflation'!$C56)*(1+('Black Market End of Year'!BO55-'Black Market End of Year'!BO54)/'Black Market End of Year'!BO54)-1,"Error")</f>
        <v>Error</v>
      </c>
      <c r="BP55" s="25">
        <f ca="1">IFERROR((1+'US Inflation'!$C56)*(1+('Black Market End of Year'!BP55-'Black Market End of Year'!BP54)/'Black Market End of Year'!BP54)-1,"Error")</f>
        <v>-1</v>
      </c>
      <c r="BQ55" s="25">
        <f ca="1">IFERROR((1+'US Inflation'!$C56)*(1+('Black Market End of Year'!BQ55-'Black Market End of Year'!BQ54)/'Black Market End of Year'!BQ54)-1,"Error")</f>
        <v>-1</v>
      </c>
      <c r="BR55" s="25" t="str">
        <f ca="1">IFERROR((1+'US Inflation'!$C56)*(1+('Black Market End of Year'!BR55-'Black Market End of Year'!BR54)/'Black Market End of Year'!BR54)-1,"Error")</f>
        <v>Error</v>
      </c>
      <c r="BS55" s="25" t="str">
        <f ca="1">IFERROR((1+'US Inflation'!$C56)*(1+('Black Market End of Year'!BS55-'Black Market End of Year'!BS54)/'Black Market End of Year'!BS54)-1,"Error")</f>
        <v>Error</v>
      </c>
      <c r="BT55" s="25" t="str">
        <f ca="1">IFERROR((1+'US Inflation'!$C56)*(1+('Black Market End of Year'!BT55-'Black Market End of Year'!BT54)/'Black Market End of Year'!BT54)-1,"Error")</f>
        <v>Error</v>
      </c>
      <c r="BU55" s="25" t="str">
        <f ca="1">IFERROR((1+'US Inflation'!$C56)*(1+('Black Market End of Year'!BU55-'Black Market End of Year'!BU54)/'Black Market End of Year'!BU54)-1,"Error")</f>
        <v>Error</v>
      </c>
      <c r="BV55" s="25">
        <f ca="1">IFERROR((1+'US Inflation'!$C56)*(1+('Black Market End of Year'!BV55-'Black Market End of Year'!BV54)/'Black Market End of Year'!BV54)-1,"Error")</f>
        <v>-1</v>
      </c>
      <c r="BW55" s="25">
        <f ca="1">IFERROR((1+'US Inflation'!$C56)*(1+('Black Market End of Year'!BW55-'Black Market End of Year'!BW54)/'Black Market End of Year'!BW54)-1,"Error")</f>
        <v>-1</v>
      </c>
      <c r="BX55" s="25" t="str">
        <f ca="1">IFERROR((1+'US Inflation'!$C56)*(1+('Black Market End of Year'!BX55-'Black Market End of Year'!BX54)/'Black Market End of Year'!BX54)-1,"Error")</f>
        <v>Error</v>
      </c>
      <c r="BY55" s="25" t="str">
        <f ca="1">IFERROR((1+'US Inflation'!$C56)*(1+('Black Market End of Year'!BY55-'Black Market End of Year'!BY54)/'Black Market End of Year'!BY54)-1,"Error")</f>
        <v>Error</v>
      </c>
      <c r="BZ55" s="25">
        <f ca="1">IFERROR((1+'US Inflation'!$C56)*(1+('Black Market End of Year'!BZ55-'Black Market End of Year'!BZ54)/'Black Market End of Year'!BZ54)-1,"Error")</f>
        <v>-1</v>
      </c>
      <c r="CA55" s="25">
        <f ca="1">IFERROR((1+'US Inflation'!$C56)*(1+('Black Market End of Year'!CA55-'Black Market End of Year'!CA54)/'Black Market End of Year'!CA54)-1,"Error")</f>
        <v>-1</v>
      </c>
      <c r="CB55" s="25" t="str">
        <f ca="1">IFERROR((1+'US Inflation'!$C56)*(1+('Black Market End of Year'!CB55-'Black Market End of Year'!CB54)/'Black Market End of Year'!CB54)-1,"Error")</f>
        <v>Error</v>
      </c>
      <c r="CC55" s="25">
        <f ca="1">IFERROR((1+'US Inflation'!$C56)*(1+('Black Market End of Year'!CC55-'Black Market End of Year'!CC54)/'Black Market End of Year'!CC54)-1,"Error")</f>
        <v>-1</v>
      </c>
      <c r="CD55" s="25">
        <f ca="1">IFERROR((1+'US Inflation'!$C56)*(1+('Black Market End of Year'!CD55-'Black Market End of Year'!CD54)/'Black Market End of Year'!CD54)-1,"Error")</f>
        <v>-1</v>
      </c>
      <c r="CE55" s="25" t="str">
        <f ca="1">IFERROR((1+'US Inflation'!$C56)*(1+('Black Market End of Year'!CE55-'Black Market End of Year'!CE54)/'Black Market End of Year'!CE54)-1,"Error")</f>
        <v>Error</v>
      </c>
      <c r="CF55" s="25">
        <f ca="1">IFERROR((1+'US Inflation'!$C56)*(1+('Black Market End of Year'!CF55-'Black Market End of Year'!CF54)/'Black Market End of Year'!CF54)-1,"Error")</f>
        <v>-1</v>
      </c>
      <c r="CG55" s="25" t="str">
        <f ca="1">IFERROR((1+'US Inflation'!$C56)*(1+('Black Market End of Year'!CG55-'Black Market End of Year'!CG54)/'Black Market End of Year'!CG54)-1,"Error")</f>
        <v>Error</v>
      </c>
      <c r="CH55" s="25" t="str">
        <f ca="1">IFERROR((1+'US Inflation'!$C56)*(1+('Black Market End of Year'!CH55-'Black Market End of Year'!CH54)/'Black Market End of Year'!CH54)-1,"Error")</f>
        <v>Error</v>
      </c>
      <c r="CI55" s="25" t="str">
        <f ca="1">IFERROR((1+'US Inflation'!$C56)*(1+('Black Market End of Year'!CI55-'Black Market End of Year'!CI54)/'Black Market End of Year'!CI54)-1,"Error")</f>
        <v>Error</v>
      </c>
      <c r="CJ55" s="25" t="str">
        <f ca="1">IFERROR((1+'US Inflation'!$C56)*(1+('Black Market End of Year'!CJ55-'Black Market End of Year'!CJ54)/'Black Market End of Year'!CJ54)-1,"Error")</f>
        <v>Error</v>
      </c>
      <c r="CK55" s="25">
        <f ca="1">IFERROR((1+'US Inflation'!$C56)*(1+('Black Market End of Year'!CK55-'Black Market End of Year'!CK54)/'Black Market End of Year'!CK54)-1,"Error")</f>
        <v>-1</v>
      </c>
      <c r="CL55" s="25" t="str">
        <f ca="1">IFERROR((1+'US Inflation'!$C56)*(1+('Black Market End of Year'!CL55-'Black Market End of Year'!CL54)/'Black Market End of Year'!CL54)-1,"Error")</f>
        <v>Error</v>
      </c>
      <c r="CM55" s="25">
        <f ca="1">IFERROR((1+'US Inflation'!$C56)*(1+('Black Market End of Year'!CM55-'Black Market End of Year'!CM54)/'Black Market End of Year'!CM54)-1,"Error")</f>
        <v>-1</v>
      </c>
      <c r="CN55" s="25">
        <f ca="1">IFERROR((1+'US Inflation'!$C56)*(1+('Black Market End of Year'!CN55-'Black Market End of Year'!CN54)/'Black Market End of Year'!CN54)-1,"Error")</f>
        <v>-1</v>
      </c>
      <c r="CO55" s="25">
        <f ca="1">IFERROR((1+'US Inflation'!$C56)*(1+('Black Market End of Year'!CO55-'Black Market End of Year'!CO54)/'Black Market End of Year'!CO54)-1,"Error")</f>
        <v>-1</v>
      </c>
      <c r="CP55" s="25">
        <f ca="1">IFERROR((1+'US Inflation'!$C56)*(1+('Black Market End of Year'!CP55-'Black Market End of Year'!CP54)/'Black Market End of Year'!CP54)-1,"Error")</f>
        <v>-1</v>
      </c>
      <c r="CQ55" s="25">
        <f ca="1">IFERROR((1+'US Inflation'!$C56)*(1+('Black Market End of Year'!CQ55-'Black Market End of Year'!CQ54)/'Black Market End of Year'!CQ54)-1,"Error")</f>
        <v>-1</v>
      </c>
      <c r="CR55" s="25">
        <f ca="1">IFERROR((1+'US Inflation'!$C56)*(1+('Black Market End of Year'!CR55-'Black Market End of Year'!CR54)/'Black Market End of Year'!CR54)-1,"Error")</f>
        <v>-1</v>
      </c>
      <c r="CS55" s="25">
        <f ca="1">IFERROR((1+'US Inflation'!$C56)*(1+('Black Market End of Year'!CS55-'Black Market End of Year'!CS54)/'Black Market End of Year'!CS54)-1,"Error")</f>
        <v>-1</v>
      </c>
      <c r="CT55" s="25">
        <f ca="1">IFERROR((1+'US Inflation'!$C56)*(1+('Black Market End of Year'!CT55-'Black Market End of Year'!CT54)/'Black Market End of Year'!CT54)-1,"Error")</f>
        <v>-1</v>
      </c>
      <c r="CU55" s="25">
        <f ca="1">IFERROR((1+'US Inflation'!$C56)*(1+('Black Market End of Year'!CU55-'Black Market End of Year'!CU54)/'Black Market End of Year'!CU54)-1,"Error")</f>
        <v>-1</v>
      </c>
      <c r="CV55" s="25">
        <f ca="1">IFERROR((1+'US Inflation'!$C56)*(1+('Black Market End of Year'!CV55-'Black Market End of Year'!CV54)/'Black Market End of Year'!CV54)-1,"Error")</f>
        <v>-1</v>
      </c>
      <c r="CW55" s="25">
        <f ca="1">IFERROR((1+'US Inflation'!$C56)*(1+('Black Market End of Year'!CW55-'Black Market End of Year'!CW54)/'Black Market End of Year'!CW54)-1,"Error")</f>
        <v>-1</v>
      </c>
      <c r="CX55" s="25">
        <f ca="1">IFERROR((1+'US Inflation'!$C56)*(1+('Black Market End of Year'!CX55-'Black Market End of Year'!CX54)/'Black Market End of Year'!CX54)-1,"Error")</f>
        <v>-1</v>
      </c>
      <c r="CY55" s="25">
        <f ca="1">IFERROR((1+'US Inflation'!$C56)*(1+('Black Market End of Year'!CY55-'Black Market End of Year'!CY54)/'Black Market End of Year'!CY54)-1,"Error")</f>
        <v>-1</v>
      </c>
      <c r="CZ55" s="25" t="str">
        <f ca="1">IFERROR((1+'US Inflation'!$C56)*(1+('Black Market End of Year'!CZ55-'Black Market End of Year'!CZ54)/'Black Market End of Year'!CZ54)-1,"Error")</f>
        <v>Error</v>
      </c>
      <c r="DA55" s="25">
        <f ca="1">IFERROR((1+'US Inflation'!$C56)*(1+('Black Market End of Year'!DA55-'Black Market End of Year'!DA54)/'Black Market End of Year'!DA54)-1,"Error")</f>
        <v>-1</v>
      </c>
      <c r="DB55" s="25">
        <f ca="1">IFERROR((1+'US Inflation'!$C56)*(1+('Black Market End of Year'!DB55-'Black Market End of Year'!DB54)/'Black Market End of Year'!DB54)-1,"Error")</f>
        <v>-1</v>
      </c>
      <c r="DC55" s="25">
        <f ca="1">IFERROR((1+'US Inflation'!$C56)*(1+('Black Market End of Year'!DC55-'Black Market End of Year'!DC54)/'Black Market End of Year'!DC54)-1,"Error")</f>
        <v>-1</v>
      </c>
      <c r="DD55" s="25">
        <f ca="1">IFERROR((1+'US Inflation'!$C56)*(1+('Black Market End of Year'!DD55-'Black Market End of Year'!DD54)/'Black Market End of Year'!DD54)-1,"Error")</f>
        <v>-1</v>
      </c>
      <c r="DE55" s="25" t="str">
        <f ca="1">IFERROR((1+'US Inflation'!$C56)*(1+('Black Market End of Year'!DE55-'Black Market End of Year'!DE54)/'Black Market End of Year'!DE54)-1,"Error")</f>
        <v>Error</v>
      </c>
      <c r="DF55" s="25">
        <f ca="1">IFERROR((1+'US Inflation'!$C56)*(1+('Black Market End of Year'!DF55-'Black Market End of Year'!DF54)/'Black Market End of Year'!DF54)-1,"Error")</f>
        <v>-1</v>
      </c>
      <c r="DG55" s="25" t="str">
        <f ca="1">IFERROR((1+'US Inflation'!$C56)*(1+('Black Market End of Year'!DG55-'Black Market End of Year'!DG54)/'Black Market End of Year'!DG54)-1,"Error")</f>
        <v>Error</v>
      </c>
      <c r="DH55" s="25">
        <f ca="1">IFERROR((1+'US Inflation'!$C56)*(1+('Black Market End of Year'!DH55-'Black Market End of Year'!DH54)/'Black Market End of Year'!DH54)-1,"Error")</f>
        <v>-1</v>
      </c>
      <c r="DI55" s="25" t="str">
        <f ca="1">IFERROR((1+'US Inflation'!$C56)*(1+('Black Market End of Year'!DI55-'Black Market End of Year'!DI54)/'Black Market End of Year'!DI54)-1,"Error")</f>
        <v>Error</v>
      </c>
      <c r="DJ55" s="25" t="str">
        <f ca="1">IFERROR((1+'US Inflation'!$C56)*(1+('Black Market End of Year'!DJ55-'Black Market End of Year'!DJ54)/'Black Market End of Year'!DJ54)-1,"Error")</f>
        <v>Error</v>
      </c>
      <c r="DK55" s="25">
        <f ca="1">IFERROR((1+'US Inflation'!$C56)*(1+('Black Market End of Year'!DK55-'Black Market End of Year'!DK54)/'Black Market End of Year'!DK54)-1,"Error")</f>
        <v>-1</v>
      </c>
      <c r="DL55" s="25" t="str">
        <f ca="1">IFERROR((1+'US Inflation'!$C56)*(1+('Black Market End of Year'!DL55-'Black Market End of Year'!DL54)/'Black Market End of Year'!DL54)-1,"Error")</f>
        <v>Error</v>
      </c>
      <c r="DM55" s="25">
        <f ca="1">IFERROR((1+'US Inflation'!$C56)*(1+('Black Market End of Year'!DM55-'Black Market End of Year'!DM54)/'Black Market End of Year'!DM54)-1,"Error")</f>
        <v>-1</v>
      </c>
      <c r="DN55" s="25" t="str">
        <f ca="1">IFERROR((1+'US Inflation'!$C56)*(1+('Black Market End of Year'!DN55-'Black Market End of Year'!DN54)/'Black Market End of Year'!DN54)-1,"Error")</f>
        <v>Error</v>
      </c>
      <c r="DO55" s="25">
        <f ca="1">IFERROR((1+'US Inflation'!$C56)*(1+('Black Market End of Year'!DO55-'Black Market End of Year'!DO54)/'Black Market End of Year'!DO54)-1,"Error")</f>
        <v>-1</v>
      </c>
      <c r="DP55" s="25">
        <f ca="1">IFERROR((1+'US Inflation'!$C56)*(1+('Black Market End of Year'!DP55-'Black Market End of Year'!DP54)/'Black Market End of Year'!DP54)-1,"Error")</f>
        <v>-1</v>
      </c>
      <c r="DQ55" s="25">
        <f ca="1">IFERROR((1+'US Inflation'!$C56)*(1+('Black Market End of Year'!DQ55-'Black Market End of Year'!DQ54)/'Black Market End of Year'!DQ54)-1,"Error")</f>
        <v>-1</v>
      </c>
      <c r="DR55" s="25">
        <f ca="1">IFERROR((1+'US Inflation'!$C56)*(1+('Black Market End of Year'!DR55-'Black Market End of Year'!DR54)/'Black Market End of Year'!DR54)-1,"Error")</f>
        <v>-1</v>
      </c>
      <c r="DS55" s="25">
        <f ca="1">IFERROR((1+'US Inflation'!$C56)*(1+('Black Market End of Year'!DS55-'Black Market End of Year'!DS54)/'Black Market End of Year'!DS54)-1,"Error")</f>
        <v>-1</v>
      </c>
      <c r="DT55" s="25">
        <f ca="1">IFERROR((1+'US Inflation'!$C56)*(1+('Black Market End of Year'!DT55-'Black Market End of Year'!DT54)/'Black Market End of Year'!DT54)-1,"Error")</f>
        <v>-1</v>
      </c>
      <c r="DU55" s="25" t="str">
        <f ca="1">IFERROR((1+'US Inflation'!$C56)*(1+('Black Market End of Year'!DU55-'Black Market End of Year'!DU54)/'Black Market End of Year'!DU54)-1,"Error")</f>
        <v>Error</v>
      </c>
      <c r="DV55" s="25">
        <f ca="1">IFERROR((1+'US Inflation'!$C56)*(1+('Black Market End of Year'!DV55-'Black Market End of Year'!DV54)/'Black Market End of Year'!DV54)-1,"Error")</f>
        <v>-1</v>
      </c>
      <c r="DW55" s="25">
        <f ca="1">IFERROR((1+'US Inflation'!$C56)*(1+('Black Market End of Year'!DW55-'Black Market End of Year'!DW54)/'Black Market End of Year'!DW54)-1,"Error")</f>
        <v>-1</v>
      </c>
      <c r="DX55" s="25" t="str">
        <f ca="1">IFERROR((1+'US Inflation'!$C56)*(1+('Black Market End of Year'!DX55-'Black Market End of Year'!DX54)/'Black Market End of Year'!DX54)-1,"Error")</f>
        <v>Error</v>
      </c>
      <c r="DY55" s="25" t="str">
        <f ca="1">IFERROR((1+'US Inflation'!$C56)*(1+('Black Market End of Year'!DY55-'Black Market End of Year'!DY54)/'Black Market End of Year'!DY54)-1,"Error")</f>
        <v>Error</v>
      </c>
      <c r="DZ55" s="25">
        <f ca="1">IFERROR((1+'US Inflation'!$C56)*(1+('Black Market End of Year'!DZ55-'Black Market End of Year'!DZ54)/'Black Market End of Year'!DZ54)-1,"Error")</f>
        <v>-1</v>
      </c>
      <c r="EA55" s="25">
        <f ca="1">IFERROR((1+'US Inflation'!$C56)*(1+('Black Market End of Year'!EA55-'Black Market End of Year'!EA54)/'Black Market End of Year'!EA54)-1,"Error")</f>
        <v>-1</v>
      </c>
      <c r="EB55" s="25">
        <f ca="1">IFERROR((1+'US Inflation'!$C56)*(1+('Black Market End of Year'!EB55-'Black Market End of Year'!EB54)/'Black Market End of Year'!EB54)-1,"Error")</f>
        <v>-1</v>
      </c>
      <c r="EC55" s="25" t="str">
        <f ca="1">IFERROR((1+'US Inflation'!$C56)*(1+('Black Market End of Year'!EC55-'Black Market End of Year'!EC54)/'Black Market End of Year'!EC54)-1,"Error")</f>
        <v>Error</v>
      </c>
      <c r="ED55" s="25">
        <f ca="1">IFERROR((1+'US Inflation'!$C56)*(1+('Black Market End of Year'!ED55-'Black Market End of Year'!ED54)/'Black Market End of Year'!ED54)-1,"Error")</f>
        <v>-1</v>
      </c>
      <c r="EE55" s="25">
        <f ca="1">IFERROR((1+'US Inflation'!$C56)*(1+('Black Market End of Year'!EE55-'Black Market End of Year'!EE54)/'Black Market End of Year'!EE54)-1,"Error")</f>
        <v>-1</v>
      </c>
      <c r="EF55" s="25" t="str">
        <f ca="1">IFERROR((1+'US Inflation'!$C56)*(1+('Black Market End of Year'!EF55-'Black Market End of Year'!EF54)/'Black Market End of Year'!EF54)-1,"Error")</f>
        <v>Error</v>
      </c>
      <c r="EG55" s="25" t="str">
        <f ca="1">IFERROR((1+'US Inflation'!$C56)*(1+('Black Market End of Year'!EG55-'Black Market End of Year'!EG54)/'Black Market End of Year'!EG54)-1,"Error")</f>
        <v>Error</v>
      </c>
      <c r="EH55" s="25">
        <f ca="1">IFERROR((1+'US Inflation'!$C56)*(1+('Black Market End of Year'!EH55-'Black Market End of Year'!EH54)/'Black Market End of Year'!EH54)-1,"Error")</f>
        <v>-1</v>
      </c>
      <c r="EI55" s="25">
        <f ca="1">IFERROR((1+'US Inflation'!$C56)*(1+('Black Market End of Year'!EI55-'Black Market End of Year'!EI54)/'Black Market End of Year'!EI54)-1,"Error")</f>
        <v>-1</v>
      </c>
      <c r="EJ55" s="25" t="str">
        <f ca="1">IFERROR((1+'US Inflation'!$C56)*(1+('Black Market End of Year'!EJ55-'Black Market End of Year'!EJ54)/'Black Market End of Year'!EJ54)-1,"Error")</f>
        <v>Error</v>
      </c>
      <c r="EK55" s="25">
        <f ca="1">IFERROR((1+'US Inflation'!$C56)*(1+('Black Market End of Year'!EK55-'Black Market End of Year'!EK54)/'Black Market End of Year'!EK54)-1,"Error")</f>
        <v>-1</v>
      </c>
      <c r="EL55" s="25" t="str">
        <f ca="1">IFERROR((1+'US Inflation'!$C56)*(1+('Black Market End of Year'!EL55-'Black Market End of Year'!EL54)/'Black Market End of Year'!EL54)-1,"Error")</f>
        <v>Error</v>
      </c>
      <c r="EM55" s="25" t="str">
        <f ca="1">IFERROR((1+'US Inflation'!$C56)*(1+('Black Market End of Year'!EM55-'Black Market End of Year'!EM54)/'Black Market End of Year'!EM54)-1,"Error")</f>
        <v>Error</v>
      </c>
      <c r="EN55" s="25" t="str">
        <f ca="1">IFERROR((1+'US Inflation'!$C56)*(1+('Black Market End of Year'!EN55-'Black Market End of Year'!EN54)/'Black Market End of Year'!EN54)-1,"Error")</f>
        <v>Error</v>
      </c>
      <c r="EO55" s="25" t="str">
        <f ca="1">IFERROR((1+'US Inflation'!$C56)*(1+('Black Market End of Year'!EO55-'Black Market End of Year'!EO54)/'Black Market End of Year'!EO54)-1,"Error")</f>
        <v>Error</v>
      </c>
      <c r="EP55" s="25" t="str">
        <f ca="1">IFERROR((1+'US Inflation'!$C56)*(1+('Black Market End of Year'!EP55-'Black Market End of Year'!EP54)/'Black Market End of Year'!EP54)-1,"Error")</f>
        <v>Error</v>
      </c>
      <c r="EQ55" s="25" t="str">
        <f ca="1">IFERROR((1+'US Inflation'!$C56)*(1+('Black Market End of Year'!EQ55-'Black Market End of Year'!EQ54)/'Black Market End of Year'!EQ54)-1,"Error")</f>
        <v>Error</v>
      </c>
      <c r="ER55" s="25">
        <f ca="1">IFERROR((1+'US Inflation'!$C56)*(1+('Black Market End of Year'!ER55-'Black Market End of Year'!ER54)/'Black Market End of Year'!ER54)-1,"Error")</f>
        <v>-1</v>
      </c>
      <c r="ES55" s="25" t="str">
        <f ca="1">IFERROR((1+'US Inflation'!$C56)*(1+('Black Market End of Year'!ES55-'Black Market End of Year'!ES54)/'Black Market End of Year'!ES54)-1,"Error")</f>
        <v>Error</v>
      </c>
      <c r="ET55" s="25">
        <f ca="1">IFERROR((1+'US Inflation'!$C56)*(1+('Black Market End of Year'!ET55-'Black Market End of Year'!ET54)/'Black Market End of Year'!ET54)-1,"Error")</f>
        <v>-1</v>
      </c>
      <c r="EU55" s="25" t="str">
        <f ca="1">IFERROR((1+'US Inflation'!$C56)*(1+('Black Market End of Year'!EU55-'Black Market End of Year'!EU54)/'Black Market End of Year'!EU54)-1,"Error")</f>
        <v>Error</v>
      </c>
      <c r="EV55" s="25" t="str">
        <f ca="1">IFERROR((1+'US Inflation'!$C56)*(1+('Black Market End of Year'!EV55-'Black Market End of Year'!EV54)/'Black Market End of Year'!EV54)-1,"Error")</f>
        <v>Error</v>
      </c>
      <c r="EW55" s="25">
        <f ca="1">IFERROR((1+'US Inflation'!$C56)*(1+('Black Market End of Year'!EW55-'Black Market End of Year'!EW54)/'Black Market End of Year'!EW54)-1,"Error")</f>
        <v>-1</v>
      </c>
      <c r="EX55" s="25">
        <f ca="1">IFERROR((1+'US Inflation'!$C56)*(1+('Black Market End of Year'!EX55-'Black Market End of Year'!EX54)/'Black Market End of Year'!EX54)-1,"Error")</f>
        <v>-1</v>
      </c>
      <c r="EY55" s="25" t="str">
        <f ca="1">IFERROR((1+'US Inflation'!$C56)*(1+('Black Market End of Year'!EY55-'Black Market End of Year'!EY54)/'Black Market End of Year'!EY54)-1,"Error")</f>
        <v>Error</v>
      </c>
      <c r="EZ55" s="25" t="str">
        <f ca="1">IFERROR((1+'US Inflation'!$C56)*(1+('Black Market End of Year'!EZ55-'Black Market End of Year'!EZ54)/'Black Market End of Year'!EZ54)-1,"Error")</f>
        <v>Error</v>
      </c>
      <c r="FA55" s="25">
        <f ca="1">IFERROR((1+'US Inflation'!$C56)*(1+('Black Market End of Year'!FA55-'Black Market End of Year'!FA54)/'Black Market End of Year'!FA54)-1,"Error")</f>
        <v>-1</v>
      </c>
      <c r="FB55" s="25">
        <f ca="1">IFERROR((1+'US Inflation'!$C56)*(1+('Black Market End of Year'!FB55-'Black Market End of Year'!FB54)/'Black Market End of Year'!FB54)-1,"Error")</f>
        <v>-1</v>
      </c>
      <c r="FC55" s="25">
        <f ca="1">IFERROR((1+'US Inflation'!$C56)*(1+('Black Market End of Year'!FC55-'Black Market End of Year'!FC54)/'Black Market End of Year'!FC54)-1,"Error")</f>
        <v>-1</v>
      </c>
      <c r="FD55" s="25">
        <f ca="1">IFERROR((1+'US Inflation'!$C56)*(1+('Black Market End of Year'!FD55-'Black Market End of Year'!FD54)/'Black Market End of Year'!FD54)-1,"Error")</f>
        <v>-1</v>
      </c>
      <c r="FE55" s="25" t="str">
        <f ca="1">IFERROR((1+'US Inflation'!$C56)*(1+('Black Market End of Year'!FE55-'Black Market End of Year'!FE54)/'Black Market End of Year'!FE54)-1,"Error")</f>
        <v>Error</v>
      </c>
      <c r="FF55" s="25" t="str">
        <f ca="1">IFERROR((1+'US Inflation'!$C56)*(1+('Black Market End of Year'!FF55-'Black Market End of Year'!FF54)/'Black Market End of Year'!FF54)-1,"Error")</f>
        <v>Error</v>
      </c>
      <c r="FG55" s="25" t="str">
        <f ca="1">IFERROR((1+'US Inflation'!$C56)*(1+('Black Market End of Year'!FG55-'Black Market End of Year'!FG54)/'Black Market End of Year'!FG54)-1,"Error")</f>
        <v>Error</v>
      </c>
      <c r="FH55" s="25">
        <f ca="1">IFERROR((1+'US Inflation'!$C56)*(1+('Black Market End of Year'!FH55-'Black Market End of Year'!FH54)/'Black Market End of Year'!FH54)-1,"Error")</f>
        <v>-1</v>
      </c>
      <c r="FI55" s="25" t="str">
        <f ca="1">IFERROR((1+'US Inflation'!$C56)*(1+('Black Market End of Year'!FI55-'Black Market End of Year'!FI54)/'Black Market End of Year'!FI54)-1,"Error")</f>
        <v>Error</v>
      </c>
      <c r="FJ55" s="25">
        <f ca="1">IFERROR((1+'US Inflation'!$C56)*(1+('Black Market End of Year'!FJ55-'Black Market End of Year'!FJ54)/'Black Market End of Year'!FJ54)-1,"Error")</f>
        <v>-1</v>
      </c>
      <c r="FK55" s="25" t="str">
        <f ca="1">IFERROR((1+'US Inflation'!$C56)*(1+('Black Market End of Year'!FK55-'Black Market End of Year'!FK54)/'Black Market End of Year'!FK54)-1,"Error")</f>
        <v>Error</v>
      </c>
      <c r="FL55" s="25" t="str">
        <f ca="1">IFERROR((1+'US Inflation'!$C56)*(1+('Black Market End of Year'!FL55-'Black Market End of Year'!FL54)/'Black Market End of Year'!FL54)-1,"Error")</f>
        <v>Error</v>
      </c>
      <c r="FM55" s="25" t="str">
        <f ca="1">IFERROR((1+'US Inflation'!$C56)*(1+('Black Market End of Year'!FM55-'Black Market End of Year'!FM54)/'Black Market End of Year'!FM54)-1,"Error")</f>
        <v>Error</v>
      </c>
      <c r="FN55" s="25">
        <f ca="1">IFERROR((1+'US Inflation'!$C56)*(1+('Black Market End of Year'!FN55-'Black Market End of Year'!FN54)/'Black Market End of Year'!FN54)-1,"Error")</f>
        <v>-1</v>
      </c>
      <c r="FO55" s="25">
        <f ca="1">IFERROR((1+'US Inflation'!$C56)*(1+('Black Market End of Year'!FO55-'Black Market End of Year'!FO54)/'Black Market End of Year'!FO54)-1,"Error")</f>
        <v>-1</v>
      </c>
      <c r="FP55" s="25">
        <f ca="1">IFERROR((1+'US Inflation'!$C56)*(1+('Black Market End of Year'!FP55-'Black Market End of Year'!FP54)/'Black Market End of Year'!FP54)-1,"Error")</f>
        <v>-1</v>
      </c>
      <c r="FQ55" s="25" t="str">
        <f ca="1">IFERROR((1+'US Inflation'!$C56)*(1+('Black Market End of Year'!FQ55-'Black Market End of Year'!FQ54)/'Black Market End of Year'!FQ54)-1,"Error")</f>
        <v>Error</v>
      </c>
      <c r="FR55" s="25">
        <f ca="1">IFERROR((1+'US Inflation'!$C56)*(1+('Black Market End of Year'!FR55-'Black Market End of Year'!FR54)/'Black Market End of Year'!FR54)-1,"Error")</f>
        <v>-1</v>
      </c>
      <c r="FS55" s="25">
        <f ca="1">IFERROR((1+'US Inflation'!$C56)*(1+('Black Market End of Year'!FS55-'Black Market End of Year'!FS54)/'Black Market End of Year'!FS54)-1,"Error")</f>
        <v>-1</v>
      </c>
      <c r="FT55" s="25" t="str">
        <f ca="1">IFERROR((1+'US Inflation'!$C56)*(1+('Black Market End of Year'!FT55-'Black Market End of Year'!FT54)/'Black Market End of Year'!FT54)-1,"Error")</f>
        <v>Error</v>
      </c>
      <c r="FU55" s="25" t="str">
        <f ca="1">IFERROR((1+'US Inflation'!$C56)*(1+('Black Market End of Year'!FU55-'Black Market End of Year'!FU54)/'Black Market End of Year'!FU54)-1,"Error")</f>
        <v>Error</v>
      </c>
      <c r="FV55" s="25" t="str">
        <f ca="1">IFERROR((1+'US Inflation'!$C56)*(1+('Black Market End of Year'!FV55-'Black Market End of Year'!FV54)/'Black Market End of Year'!FV54)-1,"Error")</f>
        <v>Error</v>
      </c>
      <c r="FW55" s="25">
        <f ca="1">IFERROR((1+'US Inflation'!$C56)*(1+('Black Market End of Year'!FW55-'Black Market End of Year'!FW54)/'Black Market End of Year'!FW54)-1,"Error")</f>
        <v>-1</v>
      </c>
      <c r="FX55" s="25">
        <f ca="1">IFERROR((1+'US Inflation'!$C56)*(1+('Black Market End of Year'!FX55-'Black Market End of Year'!FX54)/'Black Market End of Year'!FX54)-1,"Error")</f>
        <v>-1</v>
      </c>
      <c r="FY55" s="25" t="str">
        <f ca="1">IFERROR((1+'US Inflation'!$C56)*(1+('Black Market End of Year'!FY55-'Black Market End of Year'!FY54)/'Black Market End of Year'!FY54)-1,"Error")</f>
        <v>Error</v>
      </c>
      <c r="FZ55" s="25" t="str">
        <f ca="1">IFERROR((1+'US Inflation'!$C56)*(1+('Black Market End of Year'!FZ55-'Black Market End of Year'!FZ54)/'Black Market End of Year'!FZ54)-1,"Error")</f>
        <v>Error</v>
      </c>
      <c r="GA55" s="25" t="str">
        <f ca="1">IFERROR((1+'US Inflation'!$C56)*(1+('Black Market End of Year'!GA55-'Black Market End of Year'!GA54)/'Black Market End of Year'!GA54)-1,"Error")</f>
        <v>Error</v>
      </c>
      <c r="GB55" s="25" t="str">
        <f ca="1">IFERROR((1+'US Inflation'!$C56)*(1+('Black Market End of Year'!GB55-'Black Market End of Year'!GB54)/'Black Market End of Year'!GB54)-1,"Error")</f>
        <v>Error</v>
      </c>
      <c r="GC55" s="25" t="str">
        <f ca="1">IFERROR((1+'US Inflation'!$C56)*(1+('Black Market End of Year'!GC55-'Black Market End of Year'!GC54)/'Black Market End of Year'!GC54)-1,"Error")</f>
        <v>Error</v>
      </c>
      <c r="GD55" s="25" t="str">
        <f ca="1">IFERROR((1+'US Inflation'!$C56)*(1+('Black Market End of Year'!GD55-'Black Market End of Year'!GD54)/'Black Market End of Year'!GD54)-1,"Error")</f>
        <v>Error</v>
      </c>
      <c r="GE55" s="25" t="str">
        <f ca="1">IFERROR((1+'US Inflation'!$C56)*(1+('Black Market End of Year'!GE55-'Black Market End of Year'!GE54)/'Black Market End of Year'!GE54)-1,"Error")</f>
        <v>Error</v>
      </c>
      <c r="GF55" s="25" t="str">
        <f ca="1">IFERROR((1+'US Inflation'!$C56)*(1+('Black Market End of Year'!GF55-'Black Market End of Year'!GF54)/'Black Market End of Year'!GF54)-1,"Error")</f>
        <v>Error</v>
      </c>
      <c r="GG55" s="25" t="str">
        <f ca="1">IFERROR((1+'US Inflation'!$C56)*(1+('Black Market End of Year'!GG55-'Black Market End of Year'!GG54)/'Black Market End of Year'!GG54)-1,"Error")</f>
        <v>Error</v>
      </c>
      <c r="GH55" s="25">
        <f ca="1">IFERROR((1+'US Inflation'!$C56)*(1+('Black Market End of Year'!GH55-'Black Market End of Year'!GH54)/'Black Market End of Year'!GH54)-1,"Error")</f>
        <v>-1</v>
      </c>
      <c r="GI55" s="25">
        <f ca="1">IFERROR((1+'US Inflation'!$C56)*(1+('Black Market End of Year'!GI55-'Black Market End of Year'!GI54)/'Black Market End of Year'!GI54)-1,"Error")</f>
        <v>-1</v>
      </c>
      <c r="GJ55" s="25">
        <f ca="1">IFERROR((1+'US Inflation'!$C56)*(1+('Black Market End of Year'!GJ55-'Black Market End of Year'!GJ54)/'Black Market End of Year'!GJ54)-1,"Error")</f>
        <v>-1</v>
      </c>
      <c r="GK55" s="25" t="str">
        <f ca="1">IFERROR((1+'US Inflation'!$C56)*(1+('Black Market End of Year'!GK55-'Black Market End of Year'!GK54)/'Black Market End of Year'!GK54)-1,"Error")</f>
        <v>Error</v>
      </c>
      <c r="GL55" s="25">
        <f ca="1">IFERROR((1+'US Inflation'!$C56)*(1+('Black Market End of Year'!GL55-'Black Market End of Year'!GL54)/'Black Market End of Year'!GL54)-1,"Error")</f>
        <v>-1</v>
      </c>
      <c r="GM55" s="25">
        <f ca="1">IFERROR((1+'US Inflation'!$C56)*(1+('Black Market End of Year'!GM55-'Black Market End of Year'!GM54)/'Black Market End of Year'!GM54)-1,"Error")</f>
        <v>-1</v>
      </c>
      <c r="GN55" s="25" t="str">
        <f ca="1">IFERROR((1+'US Inflation'!$C56)*(1+('Black Market End of Year'!GN55-'Black Market End of Year'!GN54)/'Black Market End of Year'!GN54)-1,"Error")</f>
        <v>Error</v>
      </c>
      <c r="GO55" s="25" t="str">
        <f ca="1">IFERROR((1+'US Inflation'!$C56)*(1+('Black Market End of Year'!GO55-'Black Market End of Year'!GO54)/'Black Market End of Year'!GO54)-1,"Error")</f>
        <v>Error</v>
      </c>
      <c r="GP55" s="25" t="str">
        <f ca="1">IFERROR((1+'US Inflation'!$C56)*(1+('Black Market End of Year'!GP55-'Black Market End of Year'!GP54)/'Black Market End of Year'!GP54)-1,"Error")</f>
        <v>Error</v>
      </c>
      <c r="GQ55" s="25" t="str">
        <f ca="1">IFERROR((1+'US Inflation'!$C56)*(1+('Black Market End of Year'!GQ55-'Black Market End of Year'!GQ54)/'Black Market End of Year'!GQ54)-1,"Error")</f>
        <v>Error</v>
      </c>
      <c r="GR55" s="25" t="str">
        <f ca="1">IFERROR((1+'US Inflation'!$C56)*(1+('Black Market End of Year'!GR55-'Black Market End of Year'!GR54)/'Black Market End of Year'!GR54)-1,"Error")</f>
        <v>Error</v>
      </c>
      <c r="GS55" s="25">
        <f ca="1">IFERROR((1+'US Inflation'!$C56)*(1+('Black Market End of Year'!GS55-'Black Market End of Year'!GS54)/'Black Market End of Year'!GS54)-1,"Error")</f>
        <v>-1</v>
      </c>
      <c r="GT55" s="25">
        <f ca="1">IFERROR((1+'US Inflation'!$C56)*(1+('Black Market End of Year'!GT55-'Black Market End of Year'!GT54)/'Black Market End of Year'!GT54)-1,"Error")</f>
        <v>-1</v>
      </c>
      <c r="GU55" s="25">
        <f ca="1">IFERROR((1+'US Inflation'!$C56)*(1+('Black Market End of Year'!GU55-'Black Market End of Year'!GU54)/'Black Market End of Year'!GU54)-1,"Error")</f>
        <v>-1</v>
      </c>
      <c r="GV55" s="25" t="str">
        <f ca="1">IFERROR((1+'US Inflation'!$C56)*(1+('Black Market End of Year'!GV55-'Black Market End of Year'!GV54)/'Black Market End of Year'!GV54)-1,"Error")</f>
        <v>Error</v>
      </c>
      <c r="GW55" s="25">
        <f ca="1">IFERROR((1+'US Inflation'!$C56)*(1+('Black Market End of Year'!GW55-'Black Market End of Year'!GW54)/'Black Market End of Year'!GW54)-1,"Error")</f>
        <v>-1</v>
      </c>
      <c r="GX55" s="25" t="str">
        <f ca="1">IFERROR((1+'US Inflation'!$C56)*(1+('Black Market End of Year'!GX55-'Black Market End of Year'!GX54)/'Black Market End of Year'!GX54)-1,"Error")</f>
        <v>Error</v>
      </c>
      <c r="GY55" s="25">
        <f ca="1">IFERROR((1+'US Inflation'!$C56)*(1+('Black Market End of Year'!GY55-'Black Market End of Year'!GY54)/'Black Market End of Year'!GY54)-1,"Error")</f>
        <v>-1</v>
      </c>
      <c r="GZ55" s="25">
        <f ca="1">IFERROR((1+'US Inflation'!$C56)*(1+('Black Market End of Year'!GZ55-'Black Market End of Year'!GZ54)/'Black Market End of Year'!GZ54)-1,"Error")</f>
        <v>-1</v>
      </c>
      <c r="HA55" s="25">
        <f ca="1">IFERROR((1+'US Inflation'!$C56)*(1+('Black Market End of Year'!HA55-'Black Market End of Year'!HA54)/'Black Market End of Year'!HA54)-1,"Error")</f>
        <v>-1</v>
      </c>
      <c r="HB55" s="25">
        <f ca="1">IFERROR((1+'US Inflation'!$C56)*(1+('Black Market End of Year'!HB55-'Black Market End of Year'!HB54)/'Black Market End of Year'!HB54)-1,"Error")</f>
        <v>-1</v>
      </c>
      <c r="HC55" s="25" t="str">
        <f ca="1">IFERROR((1+'US Inflation'!$C56)*(1+('Black Market End of Year'!HC55-'Black Market End of Year'!HC54)/'Black Market End of Year'!HC54)-1,"Error")</f>
        <v>Error</v>
      </c>
      <c r="HD55" s="25" t="str">
        <f ca="1">IFERROR((1+'US Inflation'!$C56)*(1+('Black Market End of Year'!HD55-'Black Market End of Year'!HD54)/'Black Market End of Year'!HD54)-1,"Error")</f>
        <v>Error</v>
      </c>
      <c r="HE55" s="25">
        <f ca="1">IFERROR((1+'US Inflation'!$C56)*(1+('Black Market End of Year'!HE55-'Black Market End of Year'!HE54)/'Black Market End of Year'!HE54)-1,"Error")</f>
        <v>-1</v>
      </c>
      <c r="HF55" s="25">
        <f ca="1">IFERROR((1+'US Inflation'!$C56)*(1+('Black Market End of Year'!HF55-'Black Market End of Year'!HF54)/'Black Market End of Year'!HF54)-1,"Error")</f>
        <v>-1</v>
      </c>
      <c r="HG55" s="25" t="str">
        <f ca="1">IFERROR((1+'US Inflation'!$C56)*(1+('Black Market End of Year'!HG55-'Black Market End of Year'!HG54)/'Black Market End of Year'!HG54)-1,"Error")</f>
        <v>Error</v>
      </c>
      <c r="HH55" s="25">
        <f ca="1">IFERROR((1+'US Inflation'!$C56)*(1+('Black Market End of Year'!HH55-'Black Market End of Year'!HH54)/'Black Market End of Year'!HH54)-1,"Error")</f>
        <v>-1</v>
      </c>
      <c r="HI55" s="25" t="str">
        <f ca="1">IFERROR((1+'US Inflation'!$C56)*(1+('Black Market End of Year'!HI55-'Black Market End of Year'!HI54)/'Black Market End of Year'!HI54)-1,"Error")</f>
        <v>Error</v>
      </c>
      <c r="HJ55" s="25" t="str">
        <f ca="1">IFERROR((1+'US Inflation'!$C56)*(1+('Black Market End of Year'!HJ55-'Black Market End of Year'!HJ54)/'Black Market End of Year'!HJ54)-1,"Error")</f>
        <v>Error</v>
      </c>
      <c r="HK55" s="25" t="str">
        <f ca="1">IFERROR((1+'US Inflation'!$C56)*(1+('Black Market End of Year'!HK55-'Black Market End of Year'!HK54)/'Black Market End of Year'!HK54)-1,"Error")</f>
        <v>Error</v>
      </c>
      <c r="HL55" s="25" t="str">
        <f ca="1">IFERROR((1+'US Inflation'!$C56)*(1+('Black Market End of Year'!HL55-'Black Market End of Year'!HL54)/'Black Market End of Year'!HL54)-1,"Error")</f>
        <v>Error</v>
      </c>
      <c r="HM55" s="25">
        <f ca="1">IFERROR((1+'US Inflation'!$C56)*(1+('Black Market End of Year'!HM55-'Black Market End of Year'!HM54)/'Black Market End of Year'!HM54)-1,"Error")</f>
        <v>-1</v>
      </c>
      <c r="HN55" s="25">
        <f ca="1">IFERROR((1+'US Inflation'!$C56)*(1+('Black Market End of Year'!HN55-'Black Market End of Year'!HN54)/'Black Market End of Year'!HN54)-1,"Error")</f>
        <v>-1</v>
      </c>
      <c r="HO55" s="25" t="str">
        <f ca="1">IFERROR((1+'US Inflation'!$C56)*(1+('Black Market End of Year'!HO55-'Black Market End of Year'!HO54)/'Black Market End of Year'!HO54)-1,"Error")</f>
        <v>Error</v>
      </c>
      <c r="HP55" s="25" t="str">
        <f ca="1">IFERROR((1+'US Inflation'!$C56)*(1+('Black Market End of Year'!HP55-'Black Market End of Year'!HP54)/'Black Market End of Year'!HP54)-1,"Error")</f>
        <v>Error</v>
      </c>
      <c r="HQ55" s="25" t="str">
        <f ca="1">IFERROR((1+'US Inflation'!$C56)*(1+('Black Market End of Year'!HQ55-'Black Market End of Year'!HQ54)/'Black Market End of Year'!HQ54)-1,"Error")</f>
        <v>Error</v>
      </c>
      <c r="HR55" s="25">
        <f ca="1">IFERROR((1+'US Inflation'!$C56)*(1+('Black Market End of Year'!HR55-'Black Market End of Year'!HR54)/'Black Market End of Year'!HR54)-1,"Error")</f>
        <v>-1</v>
      </c>
      <c r="HS55" s="25">
        <f ca="1">IFERROR((1+'US Inflation'!$C56)*(1+('Black Market End of Year'!HS55-'Black Market End of Year'!HS54)/'Black Market End of Year'!HS54)-1,"Error")</f>
        <v>-1</v>
      </c>
      <c r="HT55" s="25" t="str">
        <f ca="1">IFERROR((1+'US Inflation'!$C56)*(1+('Black Market End of Year'!HT55-'Black Market End of Year'!HT54)/'Black Market End of Year'!HT54)-1,"Error")</f>
        <v>Error</v>
      </c>
      <c r="HU55" s="25">
        <f ca="1">IFERROR((1+'US Inflation'!$C56)*(1+('Black Market End of Year'!HU55-'Black Market End of Year'!HU54)/'Black Market End of Year'!HU54)-1,"Error")</f>
        <v>-1</v>
      </c>
      <c r="HV55" s="25">
        <f ca="1">IFERROR((1+'US Inflation'!$C56)*(1+('Black Market End of Year'!HV55-'Black Market End of Year'!HV54)/'Black Market End of Year'!HV54)-1,"Error")</f>
        <v>-1</v>
      </c>
      <c r="HW55" s="25">
        <f ca="1">IFERROR((1+'US Inflation'!$C56)*(1+('Black Market End of Year'!HW55-'Black Market End of Year'!HW54)/'Black Market End of Year'!HW54)-1,"Error")</f>
        <v>-1</v>
      </c>
      <c r="HX55" s="25" t="str">
        <f ca="1">IFERROR((1+'US Inflation'!$C56)*(1+('Black Market End of Year'!HX55-'Black Market End of Year'!HX54)/'Black Market End of Year'!HX54)-1,"Error")</f>
        <v>Error</v>
      </c>
      <c r="HY55" s="25" t="str">
        <f ca="1">IFERROR((1+'US Inflation'!$C56)*(1+('Black Market End of Year'!HY55-'Black Market End of Year'!HY54)/'Black Market End of Year'!HY54)-1,"Error")</f>
        <v>Error</v>
      </c>
      <c r="HZ55" s="25" t="str">
        <f ca="1">IFERROR((1+'US Inflation'!$C56)*(1+('Black Market End of Year'!HZ55-'Black Market End of Year'!HZ54)/'Black Market End of Year'!HZ54)-1,"Error")</f>
        <v>Error</v>
      </c>
      <c r="IA55" s="25">
        <f ca="1">IFERROR((1+'US Inflation'!$C56)*(1+('Black Market End of Year'!IA55-'Black Market End of Year'!IA54)/'Black Market End of Year'!IA54)-1,"Error")</f>
        <v>-1</v>
      </c>
      <c r="IB55" s="25">
        <f ca="1">IFERROR((1+'US Inflation'!$C56)*(1+('Black Market End of Year'!IB55-'Black Market End of Year'!IB54)/'Black Market End of Year'!IB54)-1,"Error")</f>
        <v>-1</v>
      </c>
      <c r="IC55" s="25" t="str">
        <f ca="1">IFERROR((1+'US Inflation'!$C56)*(1+('Black Market End of Year'!IC55-'Black Market End of Year'!IC54)/'Black Market End of Year'!IC54)-1,"Error")</f>
        <v>Error</v>
      </c>
      <c r="ID55" s="25" t="str">
        <f ca="1">IFERROR((1+'US Inflation'!$C56)*(1+('Black Market End of Year'!ID55-'Black Market End of Year'!ID54)/'Black Market End of Year'!ID54)-1,"Error")</f>
        <v>Error</v>
      </c>
      <c r="IE55" s="25" t="str">
        <f ca="1">IFERROR((1+'US Inflation'!$C56)*(1+('Black Market End of Year'!IE55-'Black Market End of Year'!IE54)/'Black Market End of Year'!IE54)-1,"Error")</f>
        <v>Error</v>
      </c>
      <c r="IF55" s="25" t="str">
        <f ca="1">IFERROR((1+'US Inflation'!$C56)*(1+('Black Market End of Year'!IF55-'Black Market End of Year'!IF54)/'Black Market End of Year'!IF54)-1,"Error")</f>
        <v>Error</v>
      </c>
      <c r="IG55" s="25">
        <f ca="1">IFERROR((1+'US Inflation'!$C56)*(1+('Black Market End of Year'!IG55-'Black Market End of Year'!IG54)/'Black Market End of Year'!IG54)-1,"Error")</f>
        <v>-1</v>
      </c>
      <c r="IH55" s="25">
        <f ca="1">IFERROR((1+'US Inflation'!$C56)*(1+('Black Market End of Year'!IH55-'Black Market End of Year'!IH54)/'Black Market End of Year'!IH54)-1,"Error")</f>
        <v>-1</v>
      </c>
    </row>
    <row r="56" spans="1:242" x14ac:dyDescent="0.25">
      <c r="A56" s="57">
        <v>1999</v>
      </c>
      <c r="B56" s="25" t="str">
        <f ca="1">IFERROR((1+'US Inflation'!$C57)*(1+('Black Market End of Year'!B56-'Black Market End of Year'!B55)/'Black Market End of Year'!B55)-1,"Error")</f>
        <v>Error</v>
      </c>
      <c r="C56" s="25" t="str">
        <f ca="1">IFERROR((1+'US Inflation'!$C57)*(1+('Black Market End of Year'!C56-'Black Market End of Year'!C55)/'Black Market End of Year'!C55)-1,"Error")</f>
        <v>Error</v>
      </c>
      <c r="D56" s="25" t="str">
        <f ca="1">IFERROR((1+'US Inflation'!$C57)*(1+('Black Market End of Year'!D56-'Black Market End of Year'!D55)/'Black Market End of Year'!D55)-1,"Error")</f>
        <v>Error</v>
      </c>
      <c r="E56" s="25">
        <f>IFERROR((1+'US Inflation'!$C57)*(1+('Black Market End of Year'!E56-'Black Market End of Year'!E55)/'Black Market End of Year'!E55)-1,"Error")</f>
        <v>2.6845637583892579E-2</v>
      </c>
      <c r="F56" s="25" t="str">
        <f ca="1">IFERROR((1+'US Inflation'!$C57)*(1+('Black Market End of Year'!F56-'Black Market End of Year'!F55)/'Black Market End of Year'!F55)-1,"Error")</f>
        <v>Error</v>
      </c>
      <c r="G56" s="25" t="str">
        <f ca="1">IFERROR((1+'US Inflation'!$C57)*(1+('Black Market End of Year'!G56-'Black Market End of Year'!G55)/'Black Market End of Year'!G55)-1,"Error")</f>
        <v>Error</v>
      </c>
      <c r="H56" s="25" t="str">
        <f ca="1">IFERROR((1+'US Inflation'!$C57)*(1+('Black Market End of Year'!H56-'Black Market End of Year'!H55)/'Black Market End of Year'!H55)-1,"Error")</f>
        <v>Error</v>
      </c>
      <c r="I56" s="25" t="str">
        <f ca="1">IFERROR((1+'US Inflation'!$C57)*(1+('Black Market End of Year'!I56-'Black Market End of Year'!I55)/'Black Market End of Year'!I55)-1,"Error")</f>
        <v>Error</v>
      </c>
      <c r="J56" s="25" t="str">
        <f ca="1">IFERROR((1+'US Inflation'!$C57)*(1+('Black Market End of Year'!J56-'Black Market End of Year'!J55)/'Black Market End of Year'!J55)-1,"Error")</f>
        <v>Error</v>
      </c>
      <c r="K56" s="25" t="str">
        <f ca="1">IFERROR((1+'US Inflation'!$C57)*(1+('Black Market End of Year'!K56-'Black Market End of Year'!K55)/'Black Market End of Year'!K55)-1,"Error")</f>
        <v>Error</v>
      </c>
      <c r="L56" s="25" t="str">
        <f ca="1">IFERROR((1+'US Inflation'!$C57)*(1+('Black Market End of Year'!L56-'Black Market End of Year'!L55)/'Black Market End of Year'!L55)-1,"Error")</f>
        <v>Error</v>
      </c>
      <c r="M56" s="25" t="str">
        <f ca="1">IFERROR((1+'US Inflation'!$C57)*(1+('Black Market End of Year'!M56-'Black Market End of Year'!M55)/'Black Market End of Year'!M55)-1,"Error")</f>
        <v>Error</v>
      </c>
      <c r="N56" s="25" t="str">
        <f ca="1">IFERROR((1+'US Inflation'!$C57)*(1+('Black Market End of Year'!N56-'Black Market End of Year'!N55)/'Black Market End of Year'!N55)-1,"Error")</f>
        <v>Error</v>
      </c>
      <c r="O56" s="25" t="str">
        <f ca="1">IFERROR((1+'US Inflation'!$C57)*(1+('Black Market End of Year'!O56-'Black Market End of Year'!O55)/'Black Market End of Year'!O55)-1,"Error")</f>
        <v>Error</v>
      </c>
      <c r="P56" s="25" t="str">
        <f ca="1">IFERROR((1+'US Inflation'!$C57)*(1+('Black Market End of Year'!P56-'Black Market End of Year'!P55)/'Black Market End of Year'!P55)-1,"Error")</f>
        <v>Error</v>
      </c>
      <c r="Q56" s="25" t="str">
        <f ca="1">IFERROR((1+'US Inflation'!$C57)*(1+('Black Market End of Year'!Q56-'Black Market End of Year'!Q55)/'Black Market End of Year'!Q55)-1,"Error")</f>
        <v>Error</v>
      </c>
      <c r="R56" s="25" t="str">
        <f ca="1">IFERROR((1+'US Inflation'!$C57)*(1+('Black Market End of Year'!R56-'Black Market End of Year'!R55)/'Black Market End of Year'!R55)-1,"Error")</f>
        <v>Error</v>
      </c>
      <c r="S56" s="25" t="str">
        <f ca="1">IFERROR((1+'US Inflation'!$C57)*(1+('Black Market End of Year'!S56-'Black Market End of Year'!S55)/'Black Market End of Year'!S55)-1,"Error")</f>
        <v>Error</v>
      </c>
      <c r="T56" s="25" t="str">
        <f ca="1">IFERROR((1+'US Inflation'!$C57)*(1+('Black Market End of Year'!T56-'Black Market End of Year'!T55)/'Black Market End of Year'!T55)-1,"Error")</f>
        <v>Error</v>
      </c>
      <c r="U56" s="25" t="str">
        <f ca="1">IFERROR((1+'US Inflation'!$C57)*(1+('Black Market End of Year'!U56-'Black Market End of Year'!U55)/'Black Market End of Year'!U55)-1,"Error")</f>
        <v>Error</v>
      </c>
      <c r="V56" s="25" t="str">
        <f ca="1">IFERROR((1+'US Inflation'!$C57)*(1+('Black Market End of Year'!V56-'Black Market End of Year'!V55)/'Black Market End of Year'!V55)-1,"Error")</f>
        <v>Error</v>
      </c>
      <c r="W56" s="25" t="str">
        <f ca="1">IFERROR((1+'US Inflation'!$C57)*(1+('Black Market End of Year'!W56-'Black Market End of Year'!W55)/'Black Market End of Year'!W55)-1,"Error")</f>
        <v>Error</v>
      </c>
      <c r="X56" s="25" t="str">
        <f ca="1">IFERROR((1+'US Inflation'!$C57)*(1+('Black Market End of Year'!X56-'Black Market End of Year'!X55)/'Black Market End of Year'!X55)-1,"Error")</f>
        <v>Error</v>
      </c>
      <c r="Y56" s="25" t="str">
        <f ca="1">IFERROR((1+'US Inflation'!$C57)*(1+('Black Market End of Year'!Y56-'Black Market End of Year'!Y55)/'Black Market End of Year'!Y55)-1,"Error")</f>
        <v>Error</v>
      </c>
      <c r="Z56" s="25" t="str">
        <f ca="1">IFERROR((1+'US Inflation'!$C57)*(1+('Black Market End of Year'!Z56-'Black Market End of Year'!Z55)/'Black Market End of Year'!Z55)-1,"Error")</f>
        <v>Error</v>
      </c>
      <c r="AA56" s="25" t="str">
        <f ca="1">IFERROR((1+'US Inflation'!$C57)*(1+('Black Market End of Year'!AA56-'Black Market End of Year'!AA55)/'Black Market End of Year'!AA55)-1,"Error")</f>
        <v>Error</v>
      </c>
      <c r="AB56" s="25" t="str">
        <f ca="1">IFERROR((1+'US Inflation'!$C57)*(1+('Black Market End of Year'!AB56-'Black Market End of Year'!AB55)/'Black Market End of Year'!AB55)-1,"Error")</f>
        <v>Error</v>
      </c>
      <c r="AC56" s="25" t="str">
        <f ca="1">IFERROR((1+'US Inflation'!$C57)*(1+('Black Market End of Year'!AC56-'Black Market End of Year'!AC55)/'Black Market End of Year'!AC55)-1,"Error")</f>
        <v>Error</v>
      </c>
      <c r="AD56" s="25" t="str">
        <f ca="1">IFERROR((1+'US Inflation'!$C57)*(1+('Black Market End of Year'!AD56-'Black Market End of Year'!AD55)/'Black Market End of Year'!AD55)-1,"Error")</f>
        <v>Error</v>
      </c>
      <c r="AE56" s="25" t="str">
        <f ca="1">IFERROR((1+'US Inflation'!$C57)*(1+('Black Market End of Year'!AE56-'Black Market End of Year'!AE55)/'Black Market End of Year'!AE55)-1,"Error")</f>
        <v>Error</v>
      </c>
      <c r="AF56" s="25" t="str">
        <f ca="1">IFERROR((1+'US Inflation'!$C57)*(1+('Black Market End of Year'!AF56-'Black Market End of Year'!AF55)/'Black Market End of Year'!AF55)-1,"Error")</f>
        <v>Error</v>
      </c>
      <c r="AG56" s="25" t="str">
        <f ca="1">IFERROR((1+'US Inflation'!$C57)*(1+('Black Market End of Year'!AG56-'Black Market End of Year'!AG55)/'Black Market End of Year'!AG55)-1,"Error")</f>
        <v>Error</v>
      </c>
      <c r="AH56" s="25" t="str">
        <f ca="1">IFERROR((1+'US Inflation'!$C57)*(1+('Black Market End of Year'!AH56-'Black Market End of Year'!AH55)/'Black Market End of Year'!AH55)-1,"Error")</f>
        <v>Error</v>
      </c>
      <c r="AI56" s="25" t="str">
        <f ca="1">IFERROR((1+'US Inflation'!$C57)*(1+('Black Market End of Year'!AI56-'Black Market End of Year'!AI55)/'Black Market End of Year'!AI55)-1,"Error")</f>
        <v>Error</v>
      </c>
      <c r="AJ56" s="25" t="str">
        <f ca="1">IFERROR((1+'US Inflation'!$C57)*(1+('Black Market End of Year'!AJ56-'Black Market End of Year'!AJ55)/'Black Market End of Year'!AJ55)-1,"Error")</f>
        <v>Error</v>
      </c>
      <c r="AK56" s="25" t="str">
        <f ca="1">IFERROR((1+'US Inflation'!$C57)*(1+('Black Market End of Year'!AK56-'Black Market End of Year'!AK55)/'Black Market End of Year'!AK55)-1,"Error")</f>
        <v>Error</v>
      </c>
      <c r="AL56" s="25" t="str">
        <f ca="1">IFERROR((1+'US Inflation'!$C57)*(1+('Black Market End of Year'!AL56-'Black Market End of Year'!AL55)/'Black Market End of Year'!AL55)-1,"Error")</f>
        <v>Error</v>
      </c>
      <c r="AM56" s="25" t="str">
        <f ca="1">IFERROR((1+'US Inflation'!$C57)*(1+('Black Market End of Year'!AM56-'Black Market End of Year'!AM55)/'Black Market End of Year'!AM55)-1,"Error")</f>
        <v>Error</v>
      </c>
      <c r="AN56" s="25" t="str">
        <f ca="1">IFERROR((1+'US Inflation'!$C57)*(1+('Black Market End of Year'!AN56-'Black Market End of Year'!AN55)/'Black Market End of Year'!AN55)-1,"Error")</f>
        <v>Error</v>
      </c>
      <c r="AO56" s="25" t="str">
        <f ca="1">IFERROR((1+'US Inflation'!$C57)*(1+('Black Market End of Year'!AO56-'Black Market End of Year'!AO55)/'Black Market End of Year'!AO55)-1,"Error")</f>
        <v>Error</v>
      </c>
      <c r="AP56" s="25" t="str">
        <f ca="1">IFERROR((1+'US Inflation'!$C57)*(1+('Black Market End of Year'!AP56-'Black Market End of Year'!AP55)/'Black Market End of Year'!AP55)-1,"Error")</f>
        <v>Error</v>
      </c>
      <c r="AQ56" s="25" t="str">
        <f ca="1">IFERROR((1+'US Inflation'!$C57)*(1+('Black Market End of Year'!AQ56-'Black Market End of Year'!AQ55)/'Black Market End of Year'!AQ55)-1,"Error")</f>
        <v>Error</v>
      </c>
      <c r="AR56" s="25" t="str">
        <f ca="1">IFERROR((1+'US Inflation'!$C57)*(1+('Black Market End of Year'!AR56-'Black Market End of Year'!AR55)/'Black Market End of Year'!AR55)-1,"Error")</f>
        <v>Error</v>
      </c>
      <c r="AS56" s="25" t="str">
        <f ca="1">IFERROR((1+'US Inflation'!$C57)*(1+('Black Market End of Year'!AS56-'Black Market End of Year'!AS55)/'Black Market End of Year'!AS55)-1,"Error")</f>
        <v>Error</v>
      </c>
      <c r="AT56" s="25" t="str">
        <f ca="1">IFERROR((1+'US Inflation'!$C57)*(1+('Black Market End of Year'!AT56-'Black Market End of Year'!AT55)/'Black Market End of Year'!AT55)-1,"Error")</f>
        <v>Error</v>
      </c>
      <c r="AU56" s="25" t="str">
        <f ca="1">IFERROR((1+'US Inflation'!$C57)*(1+('Black Market End of Year'!AU56-'Black Market End of Year'!AU55)/'Black Market End of Year'!AU55)-1,"Error")</f>
        <v>Error</v>
      </c>
      <c r="AV56" s="25" t="str">
        <f ca="1">IFERROR((1+'US Inflation'!$C57)*(1+('Black Market End of Year'!AV56-'Black Market End of Year'!AV55)/'Black Market End of Year'!AV55)-1,"Error")</f>
        <v>Error</v>
      </c>
      <c r="AW56" s="25" t="str">
        <f ca="1">IFERROR((1+'US Inflation'!$C57)*(1+('Black Market End of Year'!AW56-'Black Market End of Year'!AW55)/'Black Market End of Year'!AW55)-1,"Error")</f>
        <v>Error</v>
      </c>
      <c r="AX56" s="25" t="str">
        <f ca="1">IFERROR((1+'US Inflation'!$C57)*(1+('Black Market End of Year'!AX56-'Black Market End of Year'!AX55)/'Black Market End of Year'!AX55)-1,"Error")</f>
        <v>Error</v>
      </c>
      <c r="AY56" s="25" t="str">
        <f ca="1">IFERROR((1+'US Inflation'!$C57)*(1+('Black Market End of Year'!AY56-'Black Market End of Year'!AY55)/'Black Market End of Year'!AY55)-1,"Error")</f>
        <v>Error</v>
      </c>
      <c r="AZ56" s="25" t="str">
        <f ca="1">IFERROR((1+'US Inflation'!$C57)*(1+('Black Market End of Year'!AZ56-'Black Market End of Year'!AZ55)/'Black Market End of Year'!AZ55)-1,"Error")</f>
        <v>Error</v>
      </c>
      <c r="BA56" s="25" t="str">
        <f ca="1">IFERROR((1+'US Inflation'!$C57)*(1+('Black Market End of Year'!BA56-'Black Market End of Year'!BA55)/'Black Market End of Year'!BA55)-1,"Error")</f>
        <v>Error</v>
      </c>
      <c r="BB56" s="25" t="str">
        <f ca="1">IFERROR((1+'US Inflation'!$C57)*(1+('Black Market End of Year'!BB56-'Black Market End of Year'!BB55)/'Black Market End of Year'!BB55)-1,"Error")</f>
        <v>Error</v>
      </c>
      <c r="BC56" s="25" t="str">
        <f ca="1">IFERROR((1+'US Inflation'!$C57)*(1+('Black Market End of Year'!BC56-'Black Market End of Year'!BC55)/'Black Market End of Year'!BC55)-1,"Error")</f>
        <v>Error</v>
      </c>
      <c r="BD56" s="25" t="str">
        <f ca="1">IFERROR((1+'US Inflation'!$C57)*(1+('Black Market End of Year'!BD56-'Black Market End of Year'!BD55)/'Black Market End of Year'!BD55)-1,"Error")</f>
        <v>Error</v>
      </c>
      <c r="BE56" s="25" t="str">
        <f ca="1">IFERROR((1+'US Inflation'!$C57)*(1+('Black Market End of Year'!BE56-'Black Market End of Year'!BE55)/'Black Market End of Year'!BE55)-1,"Error")</f>
        <v>Error</v>
      </c>
      <c r="BF56" s="25" t="str">
        <f ca="1">IFERROR((1+'US Inflation'!$C57)*(1+('Black Market End of Year'!BF56-'Black Market End of Year'!BF55)/'Black Market End of Year'!BF55)-1,"Error")</f>
        <v>Error</v>
      </c>
      <c r="BG56" s="25" t="str">
        <f ca="1">IFERROR((1+'US Inflation'!$C57)*(1+('Black Market End of Year'!BG56-'Black Market End of Year'!BG55)/'Black Market End of Year'!BG55)-1,"Error")</f>
        <v>Error</v>
      </c>
      <c r="BH56" s="25" t="str">
        <f ca="1">IFERROR((1+'US Inflation'!$C57)*(1+('Black Market End of Year'!BH56-'Black Market End of Year'!BH55)/'Black Market End of Year'!BH55)-1,"Error")</f>
        <v>Error</v>
      </c>
      <c r="BI56" s="25" t="str">
        <f ca="1">IFERROR((1+'US Inflation'!$C57)*(1+('Black Market End of Year'!BI56-'Black Market End of Year'!BI55)/'Black Market End of Year'!BI55)-1,"Error")</f>
        <v>Error</v>
      </c>
      <c r="BJ56" s="25" t="str">
        <f ca="1">IFERROR((1+'US Inflation'!$C57)*(1+('Black Market End of Year'!BJ56-'Black Market End of Year'!BJ55)/'Black Market End of Year'!BJ55)-1,"Error")</f>
        <v>Error</v>
      </c>
      <c r="BK56" s="25" t="str">
        <f ca="1">IFERROR((1+'US Inflation'!$C57)*(1+('Black Market End of Year'!BK56-'Black Market End of Year'!BK55)/'Black Market End of Year'!BK55)-1,"Error")</f>
        <v>Error</v>
      </c>
      <c r="BL56" s="25" t="str">
        <f ca="1">IFERROR((1+'US Inflation'!$C57)*(1+('Black Market End of Year'!BL56-'Black Market End of Year'!BL55)/'Black Market End of Year'!BL55)-1,"Error")</f>
        <v>Error</v>
      </c>
      <c r="BM56" s="25" t="str">
        <f ca="1">IFERROR((1+'US Inflation'!$C57)*(1+('Black Market End of Year'!BM56-'Black Market End of Year'!BM55)/'Black Market End of Year'!BM55)-1,"Error")</f>
        <v>Error</v>
      </c>
      <c r="BN56" s="25" t="str">
        <f ca="1">IFERROR((1+'US Inflation'!$C57)*(1+('Black Market End of Year'!BN56-'Black Market End of Year'!BN55)/'Black Market End of Year'!BN55)-1,"Error")</f>
        <v>Error</v>
      </c>
      <c r="BO56" s="25" t="str">
        <f ca="1">IFERROR((1+'US Inflation'!$C57)*(1+('Black Market End of Year'!BO56-'Black Market End of Year'!BO55)/'Black Market End of Year'!BO55)-1,"Error")</f>
        <v>Error</v>
      </c>
      <c r="BP56" s="25" t="str">
        <f ca="1">IFERROR((1+'US Inflation'!$C57)*(1+('Black Market End of Year'!BP56-'Black Market End of Year'!BP55)/'Black Market End of Year'!BP55)-1,"Error")</f>
        <v>Error</v>
      </c>
      <c r="BQ56" s="25" t="str">
        <f ca="1">IFERROR((1+'US Inflation'!$C57)*(1+('Black Market End of Year'!BQ56-'Black Market End of Year'!BQ55)/'Black Market End of Year'!BQ55)-1,"Error")</f>
        <v>Error</v>
      </c>
      <c r="BR56" s="25" t="str">
        <f ca="1">IFERROR((1+'US Inflation'!$C57)*(1+('Black Market End of Year'!BR56-'Black Market End of Year'!BR55)/'Black Market End of Year'!BR55)-1,"Error")</f>
        <v>Error</v>
      </c>
      <c r="BS56" s="25" t="str">
        <f ca="1">IFERROR((1+'US Inflation'!$C57)*(1+('Black Market End of Year'!BS56-'Black Market End of Year'!BS55)/'Black Market End of Year'!BS55)-1,"Error")</f>
        <v>Error</v>
      </c>
      <c r="BT56" s="25" t="str">
        <f ca="1">IFERROR((1+'US Inflation'!$C57)*(1+('Black Market End of Year'!BT56-'Black Market End of Year'!BT55)/'Black Market End of Year'!BT55)-1,"Error")</f>
        <v>Error</v>
      </c>
      <c r="BU56" s="25" t="str">
        <f ca="1">IFERROR((1+'US Inflation'!$C57)*(1+('Black Market End of Year'!BU56-'Black Market End of Year'!BU55)/'Black Market End of Year'!BU55)-1,"Error")</f>
        <v>Error</v>
      </c>
      <c r="BV56" s="25" t="str">
        <f ca="1">IFERROR((1+'US Inflation'!$C57)*(1+('Black Market End of Year'!BV56-'Black Market End of Year'!BV55)/'Black Market End of Year'!BV55)-1,"Error")</f>
        <v>Error</v>
      </c>
      <c r="BW56" s="25" t="str">
        <f ca="1">IFERROR((1+'US Inflation'!$C57)*(1+('Black Market End of Year'!BW56-'Black Market End of Year'!BW55)/'Black Market End of Year'!BW55)-1,"Error")</f>
        <v>Error</v>
      </c>
      <c r="BX56" s="25" t="str">
        <f ca="1">IFERROR((1+'US Inflation'!$C57)*(1+('Black Market End of Year'!BX56-'Black Market End of Year'!BX55)/'Black Market End of Year'!BX55)-1,"Error")</f>
        <v>Error</v>
      </c>
      <c r="BY56" s="25" t="str">
        <f ca="1">IFERROR((1+'US Inflation'!$C57)*(1+('Black Market End of Year'!BY56-'Black Market End of Year'!BY55)/'Black Market End of Year'!BY55)-1,"Error")</f>
        <v>Error</v>
      </c>
      <c r="BZ56" s="25" t="str">
        <f ca="1">IFERROR((1+'US Inflation'!$C57)*(1+('Black Market End of Year'!BZ56-'Black Market End of Year'!BZ55)/'Black Market End of Year'!BZ55)-1,"Error")</f>
        <v>Error</v>
      </c>
      <c r="CA56" s="25" t="str">
        <f ca="1">IFERROR((1+'US Inflation'!$C57)*(1+('Black Market End of Year'!CA56-'Black Market End of Year'!CA55)/'Black Market End of Year'!CA55)-1,"Error")</f>
        <v>Error</v>
      </c>
      <c r="CB56" s="25" t="str">
        <f ca="1">IFERROR((1+'US Inflation'!$C57)*(1+('Black Market End of Year'!CB56-'Black Market End of Year'!CB55)/'Black Market End of Year'!CB55)-1,"Error")</f>
        <v>Error</v>
      </c>
      <c r="CC56" s="25" t="str">
        <f ca="1">IFERROR((1+'US Inflation'!$C57)*(1+('Black Market End of Year'!CC56-'Black Market End of Year'!CC55)/'Black Market End of Year'!CC55)-1,"Error")</f>
        <v>Error</v>
      </c>
      <c r="CD56" s="25" t="str">
        <f ca="1">IFERROR((1+'US Inflation'!$C57)*(1+('Black Market End of Year'!CD56-'Black Market End of Year'!CD55)/'Black Market End of Year'!CD55)-1,"Error")</f>
        <v>Error</v>
      </c>
      <c r="CE56" s="25" t="str">
        <f ca="1">IFERROR((1+'US Inflation'!$C57)*(1+('Black Market End of Year'!CE56-'Black Market End of Year'!CE55)/'Black Market End of Year'!CE55)-1,"Error")</f>
        <v>Error</v>
      </c>
      <c r="CF56" s="25" t="str">
        <f ca="1">IFERROR((1+'US Inflation'!$C57)*(1+('Black Market End of Year'!CF56-'Black Market End of Year'!CF55)/'Black Market End of Year'!CF55)-1,"Error")</f>
        <v>Error</v>
      </c>
      <c r="CG56" s="25" t="str">
        <f ca="1">IFERROR((1+'US Inflation'!$C57)*(1+('Black Market End of Year'!CG56-'Black Market End of Year'!CG55)/'Black Market End of Year'!CG55)-1,"Error")</f>
        <v>Error</v>
      </c>
      <c r="CH56" s="25" t="str">
        <f ca="1">IFERROR((1+'US Inflation'!$C57)*(1+('Black Market End of Year'!CH56-'Black Market End of Year'!CH55)/'Black Market End of Year'!CH55)-1,"Error")</f>
        <v>Error</v>
      </c>
      <c r="CI56" s="25" t="str">
        <f ca="1">IFERROR((1+'US Inflation'!$C57)*(1+('Black Market End of Year'!CI56-'Black Market End of Year'!CI55)/'Black Market End of Year'!CI55)-1,"Error")</f>
        <v>Error</v>
      </c>
      <c r="CJ56" s="25" t="str">
        <f ca="1">IFERROR((1+'US Inflation'!$C57)*(1+('Black Market End of Year'!CJ56-'Black Market End of Year'!CJ55)/'Black Market End of Year'!CJ55)-1,"Error")</f>
        <v>Error</v>
      </c>
      <c r="CK56" s="25" t="str">
        <f ca="1">IFERROR((1+'US Inflation'!$C57)*(1+('Black Market End of Year'!CK56-'Black Market End of Year'!CK55)/'Black Market End of Year'!CK55)-1,"Error")</f>
        <v>Error</v>
      </c>
      <c r="CL56" s="25" t="str">
        <f ca="1">IFERROR((1+'US Inflation'!$C57)*(1+('Black Market End of Year'!CL56-'Black Market End of Year'!CL55)/'Black Market End of Year'!CL55)-1,"Error")</f>
        <v>Error</v>
      </c>
      <c r="CM56" s="25" t="str">
        <f ca="1">IFERROR((1+'US Inflation'!$C57)*(1+('Black Market End of Year'!CM56-'Black Market End of Year'!CM55)/'Black Market End of Year'!CM55)-1,"Error")</f>
        <v>Error</v>
      </c>
      <c r="CN56" s="25" t="str">
        <f ca="1">IFERROR((1+'US Inflation'!$C57)*(1+('Black Market End of Year'!CN56-'Black Market End of Year'!CN55)/'Black Market End of Year'!CN55)-1,"Error")</f>
        <v>Error</v>
      </c>
      <c r="CO56" s="25" t="str">
        <f ca="1">IFERROR((1+'US Inflation'!$C57)*(1+('Black Market End of Year'!CO56-'Black Market End of Year'!CO55)/'Black Market End of Year'!CO55)-1,"Error")</f>
        <v>Error</v>
      </c>
      <c r="CP56" s="25" t="str">
        <f ca="1">IFERROR((1+'US Inflation'!$C57)*(1+('Black Market End of Year'!CP56-'Black Market End of Year'!CP55)/'Black Market End of Year'!CP55)-1,"Error")</f>
        <v>Error</v>
      </c>
      <c r="CQ56" s="25" t="str">
        <f ca="1">IFERROR((1+'US Inflation'!$C57)*(1+('Black Market End of Year'!CQ56-'Black Market End of Year'!CQ55)/'Black Market End of Year'!CQ55)-1,"Error")</f>
        <v>Error</v>
      </c>
      <c r="CR56" s="25" t="str">
        <f ca="1">IFERROR((1+'US Inflation'!$C57)*(1+('Black Market End of Year'!CR56-'Black Market End of Year'!CR55)/'Black Market End of Year'!CR55)-1,"Error")</f>
        <v>Error</v>
      </c>
      <c r="CS56" s="25" t="str">
        <f ca="1">IFERROR((1+'US Inflation'!$C57)*(1+('Black Market End of Year'!CS56-'Black Market End of Year'!CS55)/'Black Market End of Year'!CS55)-1,"Error")</f>
        <v>Error</v>
      </c>
      <c r="CT56" s="25" t="str">
        <f ca="1">IFERROR((1+'US Inflation'!$C57)*(1+('Black Market End of Year'!CT56-'Black Market End of Year'!CT55)/'Black Market End of Year'!CT55)-1,"Error")</f>
        <v>Error</v>
      </c>
      <c r="CU56" s="25" t="str">
        <f ca="1">IFERROR((1+'US Inflation'!$C57)*(1+('Black Market End of Year'!CU56-'Black Market End of Year'!CU55)/'Black Market End of Year'!CU55)-1,"Error")</f>
        <v>Error</v>
      </c>
      <c r="CV56" s="25" t="str">
        <f ca="1">IFERROR((1+'US Inflation'!$C57)*(1+('Black Market End of Year'!CV56-'Black Market End of Year'!CV55)/'Black Market End of Year'!CV55)-1,"Error")</f>
        <v>Error</v>
      </c>
      <c r="CW56" s="25" t="str">
        <f ca="1">IFERROR((1+'US Inflation'!$C57)*(1+('Black Market End of Year'!CW56-'Black Market End of Year'!CW55)/'Black Market End of Year'!CW55)-1,"Error")</f>
        <v>Error</v>
      </c>
      <c r="CX56" s="25" t="str">
        <f ca="1">IFERROR((1+'US Inflation'!$C57)*(1+('Black Market End of Year'!CX56-'Black Market End of Year'!CX55)/'Black Market End of Year'!CX55)-1,"Error")</f>
        <v>Error</v>
      </c>
      <c r="CY56" s="25" t="str">
        <f ca="1">IFERROR((1+'US Inflation'!$C57)*(1+('Black Market End of Year'!CY56-'Black Market End of Year'!CY55)/'Black Market End of Year'!CY55)-1,"Error")</f>
        <v>Error</v>
      </c>
      <c r="CZ56" s="25" t="str">
        <f ca="1">IFERROR((1+'US Inflation'!$C57)*(1+('Black Market End of Year'!CZ56-'Black Market End of Year'!CZ55)/'Black Market End of Year'!CZ55)-1,"Error")</f>
        <v>Error</v>
      </c>
      <c r="DA56" s="25" t="str">
        <f ca="1">IFERROR((1+'US Inflation'!$C57)*(1+('Black Market End of Year'!DA56-'Black Market End of Year'!DA55)/'Black Market End of Year'!DA55)-1,"Error")</f>
        <v>Error</v>
      </c>
      <c r="DB56" s="25" t="str">
        <f ca="1">IFERROR((1+'US Inflation'!$C57)*(1+('Black Market End of Year'!DB56-'Black Market End of Year'!DB55)/'Black Market End of Year'!DB55)-1,"Error")</f>
        <v>Error</v>
      </c>
      <c r="DC56" s="25" t="str">
        <f ca="1">IFERROR((1+'US Inflation'!$C57)*(1+('Black Market End of Year'!DC56-'Black Market End of Year'!DC55)/'Black Market End of Year'!DC55)-1,"Error")</f>
        <v>Error</v>
      </c>
      <c r="DD56" s="25" t="str">
        <f ca="1">IFERROR((1+'US Inflation'!$C57)*(1+('Black Market End of Year'!DD56-'Black Market End of Year'!DD55)/'Black Market End of Year'!DD55)-1,"Error")</f>
        <v>Error</v>
      </c>
      <c r="DE56" s="25" t="str">
        <f ca="1">IFERROR((1+'US Inflation'!$C57)*(1+('Black Market End of Year'!DE56-'Black Market End of Year'!DE55)/'Black Market End of Year'!DE55)-1,"Error")</f>
        <v>Error</v>
      </c>
      <c r="DF56" s="25" t="str">
        <f ca="1">IFERROR((1+'US Inflation'!$C57)*(1+('Black Market End of Year'!DF56-'Black Market End of Year'!DF55)/'Black Market End of Year'!DF55)-1,"Error")</f>
        <v>Error</v>
      </c>
      <c r="DG56" s="25" t="str">
        <f ca="1">IFERROR((1+'US Inflation'!$C57)*(1+('Black Market End of Year'!DG56-'Black Market End of Year'!DG55)/'Black Market End of Year'!DG55)-1,"Error")</f>
        <v>Error</v>
      </c>
      <c r="DH56" s="25" t="str">
        <f ca="1">IFERROR((1+'US Inflation'!$C57)*(1+('Black Market End of Year'!DH56-'Black Market End of Year'!DH55)/'Black Market End of Year'!DH55)-1,"Error")</f>
        <v>Error</v>
      </c>
      <c r="DI56" s="25" t="str">
        <f ca="1">IFERROR((1+'US Inflation'!$C57)*(1+('Black Market End of Year'!DI56-'Black Market End of Year'!DI55)/'Black Market End of Year'!DI55)-1,"Error")</f>
        <v>Error</v>
      </c>
      <c r="DJ56" s="25" t="str">
        <f ca="1">IFERROR((1+'US Inflation'!$C57)*(1+('Black Market End of Year'!DJ56-'Black Market End of Year'!DJ55)/'Black Market End of Year'!DJ55)-1,"Error")</f>
        <v>Error</v>
      </c>
      <c r="DK56" s="25" t="str">
        <f ca="1">IFERROR((1+'US Inflation'!$C57)*(1+('Black Market End of Year'!DK56-'Black Market End of Year'!DK55)/'Black Market End of Year'!DK55)-1,"Error")</f>
        <v>Error</v>
      </c>
      <c r="DL56" s="25" t="str">
        <f ca="1">IFERROR((1+'US Inflation'!$C57)*(1+('Black Market End of Year'!DL56-'Black Market End of Year'!DL55)/'Black Market End of Year'!DL55)-1,"Error")</f>
        <v>Error</v>
      </c>
      <c r="DM56" s="25" t="str">
        <f ca="1">IFERROR((1+'US Inflation'!$C57)*(1+('Black Market End of Year'!DM56-'Black Market End of Year'!DM55)/'Black Market End of Year'!DM55)-1,"Error")</f>
        <v>Error</v>
      </c>
      <c r="DN56" s="25" t="str">
        <f ca="1">IFERROR((1+'US Inflation'!$C57)*(1+('Black Market End of Year'!DN56-'Black Market End of Year'!DN55)/'Black Market End of Year'!DN55)-1,"Error")</f>
        <v>Error</v>
      </c>
      <c r="DO56" s="25" t="str">
        <f ca="1">IFERROR((1+'US Inflation'!$C57)*(1+('Black Market End of Year'!DO56-'Black Market End of Year'!DO55)/'Black Market End of Year'!DO55)-1,"Error")</f>
        <v>Error</v>
      </c>
      <c r="DP56" s="25" t="str">
        <f ca="1">IFERROR((1+'US Inflation'!$C57)*(1+('Black Market End of Year'!DP56-'Black Market End of Year'!DP55)/'Black Market End of Year'!DP55)-1,"Error")</f>
        <v>Error</v>
      </c>
      <c r="DQ56" s="25" t="str">
        <f ca="1">IFERROR((1+'US Inflation'!$C57)*(1+('Black Market End of Year'!DQ56-'Black Market End of Year'!DQ55)/'Black Market End of Year'!DQ55)-1,"Error")</f>
        <v>Error</v>
      </c>
      <c r="DR56" s="25" t="str">
        <f ca="1">IFERROR((1+'US Inflation'!$C57)*(1+('Black Market End of Year'!DR56-'Black Market End of Year'!DR55)/'Black Market End of Year'!DR55)-1,"Error")</f>
        <v>Error</v>
      </c>
      <c r="DS56" s="25" t="str">
        <f ca="1">IFERROR((1+'US Inflation'!$C57)*(1+('Black Market End of Year'!DS56-'Black Market End of Year'!DS55)/'Black Market End of Year'!DS55)-1,"Error")</f>
        <v>Error</v>
      </c>
      <c r="DT56" s="25" t="str">
        <f ca="1">IFERROR((1+'US Inflation'!$C57)*(1+('Black Market End of Year'!DT56-'Black Market End of Year'!DT55)/'Black Market End of Year'!DT55)-1,"Error")</f>
        <v>Error</v>
      </c>
      <c r="DU56" s="25" t="str">
        <f ca="1">IFERROR((1+'US Inflation'!$C57)*(1+('Black Market End of Year'!DU56-'Black Market End of Year'!DU55)/'Black Market End of Year'!DU55)-1,"Error")</f>
        <v>Error</v>
      </c>
      <c r="DV56" s="25" t="str">
        <f ca="1">IFERROR((1+'US Inflation'!$C57)*(1+('Black Market End of Year'!DV56-'Black Market End of Year'!DV55)/'Black Market End of Year'!DV55)-1,"Error")</f>
        <v>Error</v>
      </c>
      <c r="DW56" s="25" t="str">
        <f ca="1">IFERROR((1+'US Inflation'!$C57)*(1+('Black Market End of Year'!DW56-'Black Market End of Year'!DW55)/'Black Market End of Year'!DW55)-1,"Error")</f>
        <v>Error</v>
      </c>
      <c r="DX56" s="25" t="str">
        <f ca="1">IFERROR((1+'US Inflation'!$C57)*(1+('Black Market End of Year'!DX56-'Black Market End of Year'!DX55)/'Black Market End of Year'!DX55)-1,"Error")</f>
        <v>Error</v>
      </c>
      <c r="DY56" s="25" t="str">
        <f ca="1">IFERROR((1+'US Inflation'!$C57)*(1+('Black Market End of Year'!DY56-'Black Market End of Year'!DY55)/'Black Market End of Year'!DY55)-1,"Error")</f>
        <v>Error</v>
      </c>
      <c r="DZ56" s="25" t="str">
        <f ca="1">IFERROR((1+'US Inflation'!$C57)*(1+('Black Market End of Year'!DZ56-'Black Market End of Year'!DZ55)/'Black Market End of Year'!DZ55)-1,"Error")</f>
        <v>Error</v>
      </c>
      <c r="EA56" s="25" t="str">
        <f ca="1">IFERROR((1+'US Inflation'!$C57)*(1+('Black Market End of Year'!EA56-'Black Market End of Year'!EA55)/'Black Market End of Year'!EA55)-1,"Error")</f>
        <v>Error</v>
      </c>
      <c r="EB56" s="25" t="str">
        <f ca="1">IFERROR((1+'US Inflation'!$C57)*(1+('Black Market End of Year'!EB56-'Black Market End of Year'!EB55)/'Black Market End of Year'!EB55)-1,"Error")</f>
        <v>Error</v>
      </c>
      <c r="EC56" s="25" t="str">
        <f ca="1">IFERROR((1+'US Inflation'!$C57)*(1+('Black Market End of Year'!EC56-'Black Market End of Year'!EC55)/'Black Market End of Year'!EC55)-1,"Error")</f>
        <v>Error</v>
      </c>
      <c r="ED56" s="25" t="str">
        <f ca="1">IFERROR((1+'US Inflation'!$C57)*(1+('Black Market End of Year'!ED56-'Black Market End of Year'!ED55)/'Black Market End of Year'!ED55)-1,"Error")</f>
        <v>Error</v>
      </c>
      <c r="EE56" s="25" t="str">
        <f ca="1">IFERROR((1+'US Inflation'!$C57)*(1+('Black Market End of Year'!EE56-'Black Market End of Year'!EE55)/'Black Market End of Year'!EE55)-1,"Error")</f>
        <v>Error</v>
      </c>
      <c r="EF56" s="25" t="str">
        <f ca="1">IFERROR((1+'US Inflation'!$C57)*(1+('Black Market End of Year'!EF56-'Black Market End of Year'!EF55)/'Black Market End of Year'!EF55)-1,"Error")</f>
        <v>Error</v>
      </c>
      <c r="EG56" s="25" t="str">
        <f ca="1">IFERROR((1+'US Inflation'!$C57)*(1+('Black Market End of Year'!EG56-'Black Market End of Year'!EG55)/'Black Market End of Year'!EG55)-1,"Error")</f>
        <v>Error</v>
      </c>
      <c r="EH56" s="25" t="str">
        <f ca="1">IFERROR((1+'US Inflation'!$C57)*(1+('Black Market End of Year'!EH56-'Black Market End of Year'!EH55)/'Black Market End of Year'!EH55)-1,"Error")</f>
        <v>Error</v>
      </c>
      <c r="EI56" s="25" t="str">
        <f ca="1">IFERROR((1+'US Inflation'!$C57)*(1+('Black Market End of Year'!EI56-'Black Market End of Year'!EI55)/'Black Market End of Year'!EI55)-1,"Error")</f>
        <v>Error</v>
      </c>
      <c r="EJ56" s="25" t="str">
        <f ca="1">IFERROR((1+'US Inflation'!$C57)*(1+('Black Market End of Year'!EJ56-'Black Market End of Year'!EJ55)/'Black Market End of Year'!EJ55)-1,"Error")</f>
        <v>Error</v>
      </c>
      <c r="EK56" s="25" t="str">
        <f ca="1">IFERROR((1+'US Inflation'!$C57)*(1+('Black Market End of Year'!EK56-'Black Market End of Year'!EK55)/'Black Market End of Year'!EK55)-1,"Error")</f>
        <v>Error</v>
      </c>
      <c r="EL56" s="25" t="str">
        <f ca="1">IFERROR((1+'US Inflation'!$C57)*(1+('Black Market End of Year'!EL56-'Black Market End of Year'!EL55)/'Black Market End of Year'!EL55)-1,"Error")</f>
        <v>Error</v>
      </c>
      <c r="EM56" s="25" t="str">
        <f ca="1">IFERROR((1+'US Inflation'!$C57)*(1+('Black Market End of Year'!EM56-'Black Market End of Year'!EM55)/'Black Market End of Year'!EM55)-1,"Error")</f>
        <v>Error</v>
      </c>
      <c r="EN56" s="25" t="str">
        <f ca="1">IFERROR((1+'US Inflation'!$C57)*(1+('Black Market End of Year'!EN56-'Black Market End of Year'!EN55)/'Black Market End of Year'!EN55)-1,"Error")</f>
        <v>Error</v>
      </c>
      <c r="EO56" s="25" t="str">
        <f ca="1">IFERROR((1+'US Inflation'!$C57)*(1+('Black Market End of Year'!EO56-'Black Market End of Year'!EO55)/'Black Market End of Year'!EO55)-1,"Error")</f>
        <v>Error</v>
      </c>
      <c r="EP56" s="25" t="str">
        <f ca="1">IFERROR((1+'US Inflation'!$C57)*(1+('Black Market End of Year'!EP56-'Black Market End of Year'!EP55)/'Black Market End of Year'!EP55)-1,"Error")</f>
        <v>Error</v>
      </c>
      <c r="EQ56" s="25" t="str">
        <f ca="1">IFERROR((1+'US Inflation'!$C57)*(1+('Black Market End of Year'!EQ56-'Black Market End of Year'!EQ55)/'Black Market End of Year'!EQ55)-1,"Error")</f>
        <v>Error</v>
      </c>
      <c r="ER56" s="25" t="str">
        <f ca="1">IFERROR((1+'US Inflation'!$C57)*(1+('Black Market End of Year'!ER56-'Black Market End of Year'!ER55)/'Black Market End of Year'!ER55)-1,"Error")</f>
        <v>Error</v>
      </c>
      <c r="ES56" s="25" t="str">
        <f ca="1">IFERROR((1+'US Inflation'!$C57)*(1+('Black Market End of Year'!ES56-'Black Market End of Year'!ES55)/'Black Market End of Year'!ES55)-1,"Error")</f>
        <v>Error</v>
      </c>
      <c r="ET56" s="25" t="str">
        <f ca="1">IFERROR((1+'US Inflation'!$C57)*(1+('Black Market End of Year'!ET56-'Black Market End of Year'!ET55)/'Black Market End of Year'!ET55)-1,"Error")</f>
        <v>Error</v>
      </c>
      <c r="EU56" s="25" t="str">
        <f ca="1">IFERROR((1+'US Inflation'!$C57)*(1+('Black Market End of Year'!EU56-'Black Market End of Year'!EU55)/'Black Market End of Year'!EU55)-1,"Error")</f>
        <v>Error</v>
      </c>
      <c r="EV56" s="25" t="str">
        <f ca="1">IFERROR((1+'US Inflation'!$C57)*(1+('Black Market End of Year'!EV56-'Black Market End of Year'!EV55)/'Black Market End of Year'!EV55)-1,"Error")</f>
        <v>Error</v>
      </c>
      <c r="EW56" s="25" t="str">
        <f ca="1">IFERROR((1+'US Inflation'!$C57)*(1+('Black Market End of Year'!EW56-'Black Market End of Year'!EW55)/'Black Market End of Year'!EW55)-1,"Error")</f>
        <v>Error</v>
      </c>
      <c r="EX56" s="25" t="str">
        <f ca="1">IFERROR((1+'US Inflation'!$C57)*(1+('Black Market End of Year'!EX56-'Black Market End of Year'!EX55)/'Black Market End of Year'!EX55)-1,"Error")</f>
        <v>Error</v>
      </c>
      <c r="EY56" s="25" t="str">
        <f ca="1">IFERROR((1+'US Inflation'!$C57)*(1+('Black Market End of Year'!EY56-'Black Market End of Year'!EY55)/'Black Market End of Year'!EY55)-1,"Error")</f>
        <v>Error</v>
      </c>
      <c r="EZ56" s="25" t="str">
        <f ca="1">IFERROR((1+'US Inflation'!$C57)*(1+('Black Market End of Year'!EZ56-'Black Market End of Year'!EZ55)/'Black Market End of Year'!EZ55)-1,"Error")</f>
        <v>Error</v>
      </c>
      <c r="FA56" s="25" t="str">
        <f ca="1">IFERROR((1+'US Inflation'!$C57)*(1+('Black Market End of Year'!FA56-'Black Market End of Year'!FA55)/'Black Market End of Year'!FA55)-1,"Error")</f>
        <v>Error</v>
      </c>
      <c r="FB56" s="25" t="str">
        <f ca="1">IFERROR((1+'US Inflation'!$C57)*(1+('Black Market End of Year'!FB56-'Black Market End of Year'!FB55)/'Black Market End of Year'!FB55)-1,"Error")</f>
        <v>Error</v>
      </c>
      <c r="FC56" s="25" t="str">
        <f ca="1">IFERROR((1+'US Inflation'!$C57)*(1+('Black Market End of Year'!FC56-'Black Market End of Year'!FC55)/'Black Market End of Year'!FC55)-1,"Error")</f>
        <v>Error</v>
      </c>
      <c r="FD56" s="25" t="str">
        <f ca="1">IFERROR((1+'US Inflation'!$C57)*(1+('Black Market End of Year'!FD56-'Black Market End of Year'!FD55)/'Black Market End of Year'!FD55)-1,"Error")</f>
        <v>Error</v>
      </c>
      <c r="FE56" s="25" t="str">
        <f ca="1">IFERROR((1+'US Inflation'!$C57)*(1+('Black Market End of Year'!FE56-'Black Market End of Year'!FE55)/'Black Market End of Year'!FE55)-1,"Error")</f>
        <v>Error</v>
      </c>
      <c r="FF56" s="25" t="str">
        <f ca="1">IFERROR((1+'US Inflation'!$C57)*(1+('Black Market End of Year'!FF56-'Black Market End of Year'!FF55)/'Black Market End of Year'!FF55)-1,"Error")</f>
        <v>Error</v>
      </c>
      <c r="FG56" s="25" t="str">
        <f ca="1">IFERROR((1+'US Inflation'!$C57)*(1+('Black Market End of Year'!FG56-'Black Market End of Year'!FG55)/'Black Market End of Year'!FG55)-1,"Error")</f>
        <v>Error</v>
      </c>
      <c r="FH56" s="25" t="str">
        <f ca="1">IFERROR((1+'US Inflation'!$C57)*(1+('Black Market End of Year'!FH56-'Black Market End of Year'!FH55)/'Black Market End of Year'!FH55)-1,"Error")</f>
        <v>Error</v>
      </c>
      <c r="FI56" s="25" t="str">
        <f ca="1">IFERROR((1+'US Inflation'!$C57)*(1+('Black Market End of Year'!FI56-'Black Market End of Year'!FI55)/'Black Market End of Year'!FI55)-1,"Error")</f>
        <v>Error</v>
      </c>
      <c r="FJ56" s="25" t="str">
        <f ca="1">IFERROR((1+'US Inflation'!$C57)*(1+('Black Market End of Year'!FJ56-'Black Market End of Year'!FJ55)/'Black Market End of Year'!FJ55)-1,"Error")</f>
        <v>Error</v>
      </c>
      <c r="FK56" s="25" t="str">
        <f ca="1">IFERROR((1+'US Inflation'!$C57)*(1+('Black Market End of Year'!FK56-'Black Market End of Year'!FK55)/'Black Market End of Year'!FK55)-1,"Error")</f>
        <v>Error</v>
      </c>
      <c r="FL56" s="25" t="str">
        <f ca="1">IFERROR((1+'US Inflation'!$C57)*(1+('Black Market End of Year'!FL56-'Black Market End of Year'!FL55)/'Black Market End of Year'!FL55)-1,"Error")</f>
        <v>Error</v>
      </c>
      <c r="FM56" s="25" t="str">
        <f ca="1">IFERROR((1+'US Inflation'!$C57)*(1+('Black Market End of Year'!FM56-'Black Market End of Year'!FM55)/'Black Market End of Year'!FM55)-1,"Error")</f>
        <v>Error</v>
      </c>
      <c r="FN56" s="25" t="str">
        <f ca="1">IFERROR((1+'US Inflation'!$C57)*(1+('Black Market End of Year'!FN56-'Black Market End of Year'!FN55)/'Black Market End of Year'!FN55)-1,"Error")</f>
        <v>Error</v>
      </c>
      <c r="FO56" s="25" t="str">
        <f ca="1">IFERROR((1+'US Inflation'!$C57)*(1+('Black Market End of Year'!FO56-'Black Market End of Year'!FO55)/'Black Market End of Year'!FO55)-1,"Error")</f>
        <v>Error</v>
      </c>
      <c r="FP56" s="25" t="str">
        <f ca="1">IFERROR((1+'US Inflation'!$C57)*(1+('Black Market End of Year'!FP56-'Black Market End of Year'!FP55)/'Black Market End of Year'!FP55)-1,"Error")</f>
        <v>Error</v>
      </c>
      <c r="FQ56" s="25" t="str">
        <f ca="1">IFERROR((1+'US Inflation'!$C57)*(1+('Black Market End of Year'!FQ56-'Black Market End of Year'!FQ55)/'Black Market End of Year'!FQ55)-1,"Error")</f>
        <v>Error</v>
      </c>
      <c r="FR56" s="25" t="str">
        <f ca="1">IFERROR((1+'US Inflation'!$C57)*(1+('Black Market End of Year'!FR56-'Black Market End of Year'!FR55)/'Black Market End of Year'!FR55)-1,"Error")</f>
        <v>Error</v>
      </c>
      <c r="FS56" s="25" t="str">
        <f ca="1">IFERROR((1+'US Inflation'!$C57)*(1+('Black Market End of Year'!FS56-'Black Market End of Year'!FS55)/'Black Market End of Year'!FS55)-1,"Error")</f>
        <v>Error</v>
      </c>
      <c r="FT56" s="25" t="str">
        <f ca="1">IFERROR((1+'US Inflation'!$C57)*(1+('Black Market End of Year'!FT56-'Black Market End of Year'!FT55)/'Black Market End of Year'!FT55)-1,"Error")</f>
        <v>Error</v>
      </c>
      <c r="FU56" s="25" t="str">
        <f ca="1">IFERROR((1+'US Inflation'!$C57)*(1+('Black Market End of Year'!FU56-'Black Market End of Year'!FU55)/'Black Market End of Year'!FU55)-1,"Error")</f>
        <v>Error</v>
      </c>
      <c r="FV56" s="25" t="str">
        <f ca="1">IFERROR((1+'US Inflation'!$C57)*(1+('Black Market End of Year'!FV56-'Black Market End of Year'!FV55)/'Black Market End of Year'!FV55)-1,"Error")</f>
        <v>Error</v>
      </c>
      <c r="FW56" s="25" t="str">
        <f ca="1">IFERROR((1+'US Inflation'!$C57)*(1+('Black Market End of Year'!FW56-'Black Market End of Year'!FW55)/'Black Market End of Year'!FW55)-1,"Error")</f>
        <v>Error</v>
      </c>
      <c r="FX56" s="25" t="str">
        <f ca="1">IFERROR((1+'US Inflation'!$C57)*(1+('Black Market End of Year'!FX56-'Black Market End of Year'!FX55)/'Black Market End of Year'!FX55)-1,"Error")</f>
        <v>Error</v>
      </c>
      <c r="FY56" s="25" t="str">
        <f ca="1">IFERROR((1+'US Inflation'!$C57)*(1+('Black Market End of Year'!FY56-'Black Market End of Year'!FY55)/'Black Market End of Year'!FY55)-1,"Error")</f>
        <v>Error</v>
      </c>
      <c r="FZ56" s="25" t="str">
        <f ca="1">IFERROR((1+'US Inflation'!$C57)*(1+('Black Market End of Year'!FZ56-'Black Market End of Year'!FZ55)/'Black Market End of Year'!FZ55)-1,"Error")</f>
        <v>Error</v>
      </c>
      <c r="GA56" s="25" t="str">
        <f ca="1">IFERROR((1+'US Inflation'!$C57)*(1+('Black Market End of Year'!GA56-'Black Market End of Year'!GA55)/'Black Market End of Year'!GA55)-1,"Error")</f>
        <v>Error</v>
      </c>
      <c r="GB56" s="25" t="str">
        <f ca="1">IFERROR((1+'US Inflation'!$C57)*(1+('Black Market End of Year'!GB56-'Black Market End of Year'!GB55)/'Black Market End of Year'!GB55)-1,"Error")</f>
        <v>Error</v>
      </c>
      <c r="GC56" s="25" t="str">
        <f ca="1">IFERROR((1+'US Inflation'!$C57)*(1+('Black Market End of Year'!GC56-'Black Market End of Year'!GC55)/'Black Market End of Year'!GC55)-1,"Error")</f>
        <v>Error</v>
      </c>
      <c r="GD56" s="25" t="str">
        <f ca="1">IFERROR((1+'US Inflation'!$C57)*(1+('Black Market End of Year'!GD56-'Black Market End of Year'!GD55)/'Black Market End of Year'!GD55)-1,"Error")</f>
        <v>Error</v>
      </c>
      <c r="GE56" s="25" t="str">
        <f ca="1">IFERROR((1+'US Inflation'!$C57)*(1+('Black Market End of Year'!GE56-'Black Market End of Year'!GE55)/'Black Market End of Year'!GE55)-1,"Error")</f>
        <v>Error</v>
      </c>
      <c r="GF56" s="25" t="str">
        <f ca="1">IFERROR((1+'US Inflation'!$C57)*(1+('Black Market End of Year'!GF56-'Black Market End of Year'!GF55)/'Black Market End of Year'!GF55)-1,"Error")</f>
        <v>Error</v>
      </c>
      <c r="GG56" s="25" t="str">
        <f ca="1">IFERROR((1+'US Inflation'!$C57)*(1+('Black Market End of Year'!GG56-'Black Market End of Year'!GG55)/'Black Market End of Year'!GG55)-1,"Error")</f>
        <v>Error</v>
      </c>
      <c r="GH56" s="25" t="str">
        <f ca="1">IFERROR((1+'US Inflation'!$C57)*(1+('Black Market End of Year'!GH56-'Black Market End of Year'!GH55)/'Black Market End of Year'!GH55)-1,"Error")</f>
        <v>Error</v>
      </c>
      <c r="GI56" s="25" t="str">
        <f ca="1">IFERROR((1+'US Inflation'!$C57)*(1+('Black Market End of Year'!GI56-'Black Market End of Year'!GI55)/'Black Market End of Year'!GI55)-1,"Error")</f>
        <v>Error</v>
      </c>
      <c r="GJ56" s="25" t="str">
        <f ca="1">IFERROR((1+'US Inflation'!$C57)*(1+('Black Market End of Year'!GJ56-'Black Market End of Year'!GJ55)/'Black Market End of Year'!GJ55)-1,"Error")</f>
        <v>Error</v>
      </c>
      <c r="GK56" s="25" t="str">
        <f ca="1">IFERROR((1+'US Inflation'!$C57)*(1+('Black Market End of Year'!GK56-'Black Market End of Year'!GK55)/'Black Market End of Year'!GK55)-1,"Error")</f>
        <v>Error</v>
      </c>
      <c r="GL56" s="25" t="str">
        <f ca="1">IFERROR((1+'US Inflation'!$C57)*(1+('Black Market End of Year'!GL56-'Black Market End of Year'!GL55)/'Black Market End of Year'!GL55)-1,"Error")</f>
        <v>Error</v>
      </c>
      <c r="GM56" s="25" t="str">
        <f ca="1">IFERROR((1+'US Inflation'!$C57)*(1+('Black Market End of Year'!GM56-'Black Market End of Year'!GM55)/'Black Market End of Year'!GM55)-1,"Error")</f>
        <v>Error</v>
      </c>
      <c r="GN56" s="25" t="str">
        <f ca="1">IFERROR((1+'US Inflation'!$C57)*(1+('Black Market End of Year'!GN56-'Black Market End of Year'!GN55)/'Black Market End of Year'!GN55)-1,"Error")</f>
        <v>Error</v>
      </c>
      <c r="GO56" s="25" t="str">
        <f ca="1">IFERROR((1+'US Inflation'!$C57)*(1+('Black Market End of Year'!GO56-'Black Market End of Year'!GO55)/'Black Market End of Year'!GO55)-1,"Error")</f>
        <v>Error</v>
      </c>
      <c r="GP56" s="25" t="str">
        <f ca="1">IFERROR((1+'US Inflation'!$C57)*(1+('Black Market End of Year'!GP56-'Black Market End of Year'!GP55)/'Black Market End of Year'!GP55)-1,"Error")</f>
        <v>Error</v>
      </c>
      <c r="GQ56" s="25" t="str">
        <f ca="1">IFERROR((1+'US Inflation'!$C57)*(1+('Black Market End of Year'!GQ56-'Black Market End of Year'!GQ55)/'Black Market End of Year'!GQ55)-1,"Error")</f>
        <v>Error</v>
      </c>
      <c r="GR56" s="25" t="str">
        <f ca="1">IFERROR((1+'US Inflation'!$C57)*(1+('Black Market End of Year'!GR56-'Black Market End of Year'!GR55)/'Black Market End of Year'!GR55)-1,"Error")</f>
        <v>Error</v>
      </c>
      <c r="GS56" s="25" t="str">
        <f ca="1">IFERROR((1+'US Inflation'!$C57)*(1+('Black Market End of Year'!GS56-'Black Market End of Year'!GS55)/'Black Market End of Year'!GS55)-1,"Error")</f>
        <v>Error</v>
      </c>
      <c r="GT56" s="25" t="str">
        <f ca="1">IFERROR((1+'US Inflation'!$C57)*(1+('Black Market End of Year'!GT56-'Black Market End of Year'!GT55)/'Black Market End of Year'!GT55)-1,"Error")</f>
        <v>Error</v>
      </c>
      <c r="GU56" s="25" t="str">
        <f ca="1">IFERROR((1+'US Inflation'!$C57)*(1+('Black Market End of Year'!GU56-'Black Market End of Year'!GU55)/'Black Market End of Year'!GU55)-1,"Error")</f>
        <v>Error</v>
      </c>
      <c r="GV56" s="25" t="str">
        <f ca="1">IFERROR((1+'US Inflation'!$C57)*(1+('Black Market End of Year'!GV56-'Black Market End of Year'!GV55)/'Black Market End of Year'!GV55)-1,"Error")</f>
        <v>Error</v>
      </c>
      <c r="GW56" s="25" t="str">
        <f ca="1">IFERROR((1+'US Inflation'!$C57)*(1+('Black Market End of Year'!GW56-'Black Market End of Year'!GW55)/'Black Market End of Year'!GW55)-1,"Error")</f>
        <v>Error</v>
      </c>
      <c r="GX56" s="25" t="str">
        <f ca="1">IFERROR((1+'US Inflation'!$C57)*(1+('Black Market End of Year'!GX56-'Black Market End of Year'!GX55)/'Black Market End of Year'!GX55)-1,"Error")</f>
        <v>Error</v>
      </c>
      <c r="GY56" s="25" t="str">
        <f ca="1">IFERROR((1+'US Inflation'!$C57)*(1+('Black Market End of Year'!GY56-'Black Market End of Year'!GY55)/'Black Market End of Year'!GY55)-1,"Error")</f>
        <v>Error</v>
      </c>
      <c r="GZ56" s="25" t="str">
        <f ca="1">IFERROR((1+'US Inflation'!$C57)*(1+('Black Market End of Year'!GZ56-'Black Market End of Year'!GZ55)/'Black Market End of Year'!GZ55)-1,"Error")</f>
        <v>Error</v>
      </c>
      <c r="HA56" s="25" t="str">
        <f ca="1">IFERROR((1+'US Inflation'!$C57)*(1+('Black Market End of Year'!HA56-'Black Market End of Year'!HA55)/'Black Market End of Year'!HA55)-1,"Error")</f>
        <v>Error</v>
      </c>
      <c r="HB56" s="25" t="str">
        <f ca="1">IFERROR((1+'US Inflation'!$C57)*(1+('Black Market End of Year'!HB56-'Black Market End of Year'!HB55)/'Black Market End of Year'!HB55)-1,"Error")</f>
        <v>Error</v>
      </c>
      <c r="HC56" s="25" t="str">
        <f ca="1">IFERROR((1+'US Inflation'!$C57)*(1+('Black Market End of Year'!HC56-'Black Market End of Year'!HC55)/'Black Market End of Year'!HC55)-1,"Error")</f>
        <v>Error</v>
      </c>
      <c r="HD56" s="25" t="str">
        <f ca="1">IFERROR((1+'US Inflation'!$C57)*(1+('Black Market End of Year'!HD56-'Black Market End of Year'!HD55)/'Black Market End of Year'!HD55)-1,"Error")</f>
        <v>Error</v>
      </c>
      <c r="HE56" s="25" t="str">
        <f ca="1">IFERROR((1+'US Inflation'!$C57)*(1+('Black Market End of Year'!HE56-'Black Market End of Year'!HE55)/'Black Market End of Year'!HE55)-1,"Error")</f>
        <v>Error</v>
      </c>
      <c r="HF56" s="25" t="str">
        <f ca="1">IFERROR((1+'US Inflation'!$C57)*(1+('Black Market End of Year'!HF56-'Black Market End of Year'!HF55)/'Black Market End of Year'!HF55)-1,"Error")</f>
        <v>Error</v>
      </c>
      <c r="HG56" s="25" t="str">
        <f ca="1">IFERROR((1+'US Inflation'!$C57)*(1+('Black Market End of Year'!HG56-'Black Market End of Year'!HG55)/'Black Market End of Year'!HG55)-1,"Error")</f>
        <v>Error</v>
      </c>
      <c r="HH56" s="25" t="str">
        <f ca="1">IFERROR((1+'US Inflation'!$C57)*(1+('Black Market End of Year'!HH56-'Black Market End of Year'!HH55)/'Black Market End of Year'!HH55)-1,"Error")</f>
        <v>Error</v>
      </c>
      <c r="HI56" s="25" t="str">
        <f ca="1">IFERROR((1+'US Inflation'!$C57)*(1+('Black Market End of Year'!HI56-'Black Market End of Year'!HI55)/'Black Market End of Year'!HI55)-1,"Error")</f>
        <v>Error</v>
      </c>
      <c r="HJ56" s="25" t="str">
        <f ca="1">IFERROR((1+'US Inflation'!$C57)*(1+('Black Market End of Year'!HJ56-'Black Market End of Year'!HJ55)/'Black Market End of Year'!HJ55)-1,"Error")</f>
        <v>Error</v>
      </c>
      <c r="HK56" s="25" t="str">
        <f ca="1">IFERROR((1+'US Inflation'!$C57)*(1+('Black Market End of Year'!HK56-'Black Market End of Year'!HK55)/'Black Market End of Year'!HK55)-1,"Error")</f>
        <v>Error</v>
      </c>
      <c r="HL56" s="25" t="str">
        <f ca="1">IFERROR((1+'US Inflation'!$C57)*(1+('Black Market End of Year'!HL56-'Black Market End of Year'!HL55)/'Black Market End of Year'!HL55)-1,"Error")</f>
        <v>Error</v>
      </c>
      <c r="HM56" s="25" t="str">
        <f ca="1">IFERROR((1+'US Inflation'!$C57)*(1+('Black Market End of Year'!HM56-'Black Market End of Year'!HM55)/'Black Market End of Year'!HM55)-1,"Error")</f>
        <v>Error</v>
      </c>
      <c r="HN56" s="25" t="str">
        <f ca="1">IFERROR((1+'US Inflation'!$C57)*(1+('Black Market End of Year'!HN56-'Black Market End of Year'!HN55)/'Black Market End of Year'!HN55)-1,"Error")</f>
        <v>Error</v>
      </c>
      <c r="HO56" s="25" t="str">
        <f ca="1">IFERROR((1+'US Inflation'!$C57)*(1+('Black Market End of Year'!HO56-'Black Market End of Year'!HO55)/'Black Market End of Year'!HO55)-1,"Error")</f>
        <v>Error</v>
      </c>
      <c r="HP56" s="25" t="str">
        <f ca="1">IFERROR((1+'US Inflation'!$C57)*(1+('Black Market End of Year'!HP56-'Black Market End of Year'!HP55)/'Black Market End of Year'!HP55)-1,"Error")</f>
        <v>Error</v>
      </c>
      <c r="HQ56" s="25" t="str">
        <f ca="1">IFERROR((1+'US Inflation'!$C57)*(1+('Black Market End of Year'!HQ56-'Black Market End of Year'!HQ55)/'Black Market End of Year'!HQ55)-1,"Error")</f>
        <v>Error</v>
      </c>
      <c r="HR56" s="25" t="str">
        <f ca="1">IFERROR((1+'US Inflation'!$C57)*(1+('Black Market End of Year'!HR56-'Black Market End of Year'!HR55)/'Black Market End of Year'!HR55)-1,"Error")</f>
        <v>Error</v>
      </c>
      <c r="HS56" s="25" t="str">
        <f ca="1">IFERROR((1+'US Inflation'!$C57)*(1+('Black Market End of Year'!HS56-'Black Market End of Year'!HS55)/'Black Market End of Year'!HS55)-1,"Error")</f>
        <v>Error</v>
      </c>
      <c r="HT56" s="25" t="str">
        <f ca="1">IFERROR((1+'US Inflation'!$C57)*(1+('Black Market End of Year'!HT56-'Black Market End of Year'!HT55)/'Black Market End of Year'!HT55)-1,"Error")</f>
        <v>Error</v>
      </c>
      <c r="HU56" s="25" t="str">
        <f ca="1">IFERROR((1+'US Inflation'!$C57)*(1+('Black Market End of Year'!HU56-'Black Market End of Year'!HU55)/'Black Market End of Year'!HU55)-1,"Error")</f>
        <v>Error</v>
      </c>
      <c r="HV56" s="25" t="str">
        <f ca="1">IFERROR((1+'US Inflation'!$C57)*(1+('Black Market End of Year'!HV56-'Black Market End of Year'!HV55)/'Black Market End of Year'!HV55)-1,"Error")</f>
        <v>Error</v>
      </c>
      <c r="HW56" s="25" t="str">
        <f ca="1">IFERROR((1+'US Inflation'!$C57)*(1+('Black Market End of Year'!HW56-'Black Market End of Year'!HW55)/'Black Market End of Year'!HW55)-1,"Error")</f>
        <v>Error</v>
      </c>
      <c r="HX56" s="25" t="str">
        <f ca="1">IFERROR((1+'US Inflation'!$C57)*(1+('Black Market End of Year'!HX56-'Black Market End of Year'!HX55)/'Black Market End of Year'!HX55)-1,"Error")</f>
        <v>Error</v>
      </c>
      <c r="HY56" s="25" t="str">
        <f ca="1">IFERROR((1+'US Inflation'!$C57)*(1+('Black Market End of Year'!HY56-'Black Market End of Year'!HY55)/'Black Market End of Year'!HY55)-1,"Error")</f>
        <v>Error</v>
      </c>
      <c r="HZ56" s="25" t="str">
        <f ca="1">IFERROR((1+'US Inflation'!$C57)*(1+('Black Market End of Year'!HZ56-'Black Market End of Year'!HZ55)/'Black Market End of Year'!HZ55)-1,"Error")</f>
        <v>Error</v>
      </c>
      <c r="IA56" s="25" t="str">
        <f ca="1">IFERROR((1+'US Inflation'!$C57)*(1+('Black Market End of Year'!IA56-'Black Market End of Year'!IA55)/'Black Market End of Year'!IA55)-1,"Error")</f>
        <v>Error</v>
      </c>
      <c r="IB56" s="25" t="str">
        <f ca="1">IFERROR((1+'US Inflation'!$C57)*(1+('Black Market End of Year'!IB56-'Black Market End of Year'!IB55)/'Black Market End of Year'!IB55)-1,"Error")</f>
        <v>Error</v>
      </c>
      <c r="IC56" s="25" t="str">
        <f ca="1">IFERROR((1+'US Inflation'!$C57)*(1+('Black Market End of Year'!IC56-'Black Market End of Year'!IC55)/'Black Market End of Year'!IC55)-1,"Error")</f>
        <v>Error</v>
      </c>
      <c r="ID56" s="25" t="str">
        <f ca="1">IFERROR((1+'US Inflation'!$C57)*(1+('Black Market End of Year'!ID56-'Black Market End of Year'!ID55)/'Black Market End of Year'!ID55)-1,"Error")</f>
        <v>Error</v>
      </c>
      <c r="IE56" s="25" t="str">
        <f ca="1">IFERROR((1+'US Inflation'!$C57)*(1+('Black Market End of Year'!IE56-'Black Market End of Year'!IE55)/'Black Market End of Year'!IE55)-1,"Error")</f>
        <v>Error</v>
      </c>
      <c r="IF56" s="25" t="str">
        <f ca="1">IFERROR((1+'US Inflation'!$C57)*(1+('Black Market End of Year'!IF56-'Black Market End of Year'!IF55)/'Black Market End of Year'!IF55)-1,"Error")</f>
        <v>Error</v>
      </c>
      <c r="IG56" s="25" t="str">
        <f ca="1">IFERROR((1+'US Inflation'!$C57)*(1+('Black Market End of Year'!IG56-'Black Market End of Year'!IG55)/'Black Market End of Year'!IG55)-1,"Error")</f>
        <v>Error</v>
      </c>
      <c r="IH56" s="25" t="str">
        <f ca="1">IFERROR((1+'US Inflation'!$C57)*(1+('Black Market End of Year'!IH56-'Black Market End of Year'!IH55)/'Black Market End of Year'!IH55)-1,"Error")</f>
        <v>Error</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G637"/>
  <sheetViews>
    <sheetView workbookViewId="0">
      <selection activeCell="B25" sqref="B25"/>
    </sheetView>
  </sheetViews>
  <sheetFormatPr defaultColWidth="11" defaultRowHeight="15.75" x14ac:dyDescent="0.25"/>
  <sheetData>
    <row r="1" spans="1:111" x14ac:dyDescent="0.25">
      <c r="B1" s="30" t="s">
        <v>1037</v>
      </c>
      <c r="C1" s="30" t="s">
        <v>1038</v>
      </c>
      <c r="D1" s="30" t="s">
        <v>1039</v>
      </c>
      <c r="E1" s="30" t="s">
        <v>1040</v>
      </c>
      <c r="F1" s="30" t="s">
        <v>1041</v>
      </c>
      <c r="G1" s="30" t="s">
        <v>1042</v>
      </c>
      <c r="H1" s="30" t="s">
        <v>1043</v>
      </c>
      <c r="I1" s="30" t="s">
        <v>1044</v>
      </c>
      <c r="J1" s="30" t="s">
        <v>1045</v>
      </c>
      <c r="K1" s="30" t="s">
        <v>1046</v>
      </c>
      <c r="L1" s="30" t="s">
        <v>1047</v>
      </c>
      <c r="M1" s="30" t="s">
        <v>1048</v>
      </c>
      <c r="N1" s="30" t="s">
        <v>1049</v>
      </c>
      <c r="O1" s="30" t="s">
        <v>1050</v>
      </c>
      <c r="P1" s="30" t="s">
        <v>1051</v>
      </c>
      <c r="Q1" s="30" t="s">
        <v>1052</v>
      </c>
      <c r="R1" s="30" t="s">
        <v>1053</v>
      </c>
      <c r="S1" s="30" t="s">
        <v>1054</v>
      </c>
      <c r="T1" s="30" t="s">
        <v>1055</v>
      </c>
      <c r="U1" s="30" t="s">
        <v>1056</v>
      </c>
      <c r="V1" s="30" t="s">
        <v>1057</v>
      </c>
      <c r="W1" s="30" t="s">
        <v>1058</v>
      </c>
      <c r="X1" s="30" t="s">
        <v>1059</v>
      </c>
      <c r="Y1" s="30" t="s">
        <v>1060</v>
      </c>
      <c r="Z1" s="30" t="s">
        <v>1061</v>
      </c>
      <c r="AA1" s="30" t="s">
        <v>1062</v>
      </c>
      <c r="AB1" s="30" t="s">
        <v>1063</v>
      </c>
      <c r="AC1" s="30" t="s">
        <v>1064</v>
      </c>
      <c r="AD1" s="30" t="s">
        <v>1065</v>
      </c>
      <c r="AE1" s="30" t="s">
        <v>1066</v>
      </c>
      <c r="AF1" s="30" t="s">
        <v>1067</v>
      </c>
      <c r="AG1" s="30" t="s">
        <v>1068</v>
      </c>
      <c r="AH1" s="30" t="s">
        <v>1069</v>
      </c>
      <c r="AI1" s="30" t="s">
        <v>1070</v>
      </c>
      <c r="AJ1" s="30" t="s">
        <v>1071</v>
      </c>
      <c r="AK1" s="30" t="s">
        <v>1072</v>
      </c>
      <c r="AL1" s="30" t="s">
        <v>1073</v>
      </c>
      <c r="AM1" s="30" t="s">
        <v>1074</v>
      </c>
      <c r="AN1" s="30" t="s">
        <v>1075</v>
      </c>
      <c r="AO1" s="30" t="s">
        <v>1076</v>
      </c>
      <c r="AP1" s="30" t="s">
        <v>1077</v>
      </c>
      <c r="AQ1" s="30" t="s">
        <v>1078</v>
      </c>
      <c r="AR1" s="30" t="s">
        <v>1079</v>
      </c>
      <c r="AS1" s="30" t="s">
        <v>1080</v>
      </c>
      <c r="AT1" s="30" t="s">
        <v>1081</v>
      </c>
      <c r="AU1" s="30" t="s">
        <v>1082</v>
      </c>
      <c r="AV1" s="30" t="s">
        <v>1083</v>
      </c>
      <c r="AW1" s="30" t="s">
        <v>1084</v>
      </c>
      <c r="AX1" s="30" t="s">
        <v>1085</v>
      </c>
      <c r="AY1" s="30" t="s">
        <v>1086</v>
      </c>
      <c r="AZ1" s="30" t="s">
        <v>1087</v>
      </c>
      <c r="BA1" s="30" t="s">
        <v>1088</v>
      </c>
      <c r="BB1" s="30" t="s">
        <v>1089</v>
      </c>
      <c r="BC1" s="30" t="s">
        <v>1090</v>
      </c>
      <c r="BD1" s="30" t="s">
        <v>1091</v>
      </c>
      <c r="BE1" s="30" t="s">
        <v>1092</v>
      </c>
      <c r="BF1" s="30" t="s">
        <v>1093</v>
      </c>
      <c r="BG1" s="30" t="s">
        <v>1094</v>
      </c>
      <c r="BH1" s="30" t="s">
        <v>1095</v>
      </c>
      <c r="BI1" s="30" t="s">
        <v>1096</v>
      </c>
      <c r="BJ1" s="30" t="s">
        <v>1097</v>
      </c>
      <c r="BK1" s="30" t="s">
        <v>1098</v>
      </c>
      <c r="BL1" s="30" t="s">
        <v>1099</v>
      </c>
      <c r="BM1" s="30" t="s">
        <v>1100</v>
      </c>
      <c r="BN1" s="30" t="s">
        <v>1101</v>
      </c>
      <c r="BO1" s="30" t="s">
        <v>1102</v>
      </c>
      <c r="BP1" s="30" t="s">
        <v>1103</v>
      </c>
      <c r="BQ1" s="30" t="s">
        <v>1104</v>
      </c>
      <c r="BR1" s="30" t="s">
        <v>1105</v>
      </c>
      <c r="BS1" s="30" t="s">
        <v>1106</v>
      </c>
      <c r="BT1" s="31" t="s">
        <v>1107</v>
      </c>
      <c r="BU1" s="30" t="s">
        <v>1108</v>
      </c>
      <c r="BV1" s="30" t="s">
        <v>1109</v>
      </c>
      <c r="BW1" s="30" t="s">
        <v>1110</v>
      </c>
      <c r="BX1" s="30" t="s">
        <v>1111</v>
      </c>
      <c r="BY1" s="30" t="s">
        <v>1112</v>
      </c>
      <c r="BZ1" s="30" t="s">
        <v>1113</v>
      </c>
      <c r="CA1" s="30" t="s">
        <v>1114</v>
      </c>
      <c r="CB1" s="30" t="s">
        <v>1115</v>
      </c>
      <c r="CC1" s="30" t="s">
        <v>1116</v>
      </c>
      <c r="CD1" s="30" t="s">
        <v>1117</v>
      </c>
      <c r="CE1" s="30" t="s">
        <v>1118</v>
      </c>
      <c r="CF1" s="30" t="s">
        <v>1119</v>
      </c>
      <c r="CG1" s="30" t="s">
        <v>1120</v>
      </c>
      <c r="CH1" s="30" t="s">
        <v>1121</v>
      </c>
      <c r="CI1" s="30" t="s">
        <v>1122</v>
      </c>
      <c r="CJ1" s="30" t="s">
        <v>1123</v>
      </c>
      <c r="CK1" s="30" t="s">
        <v>1124</v>
      </c>
      <c r="CL1" s="30" t="s">
        <v>1125</v>
      </c>
      <c r="CM1" s="30" t="s">
        <v>1126</v>
      </c>
      <c r="CN1" s="30" t="s">
        <v>1127</v>
      </c>
      <c r="CO1" s="30" t="s">
        <v>1128</v>
      </c>
      <c r="CP1" s="30" t="s">
        <v>1129</v>
      </c>
      <c r="CQ1" s="41" t="s">
        <v>1130</v>
      </c>
      <c r="CR1" s="41" t="s">
        <v>1131</v>
      </c>
      <c r="CS1" s="41" t="s">
        <v>1132</v>
      </c>
      <c r="CT1" s="41" t="s">
        <v>1133</v>
      </c>
      <c r="CU1" s="41" t="s">
        <v>1134</v>
      </c>
      <c r="CV1" s="41" t="s">
        <v>1135</v>
      </c>
      <c r="CW1" s="41" t="s">
        <v>1136</v>
      </c>
      <c r="CX1" s="41" t="s">
        <v>1137</v>
      </c>
      <c r="CY1" s="41" t="s">
        <v>1138</v>
      </c>
      <c r="CZ1" s="41" t="s">
        <v>1139</v>
      </c>
      <c r="DA1" s="41" t="s">
        <v>1140</v>
      </c>
      <c r="DB1" s="41" t="s">
        <v>1141</v>
      </c>
      <c r="DC1" s="41" t="s">
        <v>1142</v>
      </c>
      <c r="DD1" s="41" t="s">
        <v>1143</v>
      </c>
      <c r="DE1" s="41" t="s">
        <v>1144</v>
      </c>
      <c r="DF1" s="41" t="s">
        <v>1145</v>
      </c>
      <c r="DG1" s="41" t="s">
        <v>1146</v>
      </c>
    </row>
    <row r="2" spans="1:111" x14ac:dyDescent="0.25">
      <c r="A2" s="26" t="s">
        <v>0</v>
      </c>
      <c r="B2" s="32">
        <v>1.19</v>
      </c>
      <c r="C2" s="28">
        <v>4.2300000000000007E-13</v>
      </c>
      <c r="D2" s="15">
        <v>0.6211180124223602</v>
      </c>
      <c r="E2" s="32">
        <v>10</v>
      </c>
      <c r="F2" s="32">
        <v>43.83</v>
      </c>
      <c r="G2" s="32">
        <v>70.058000000000007</v>
      </c>
      <c r="H2" s="32">
        <v>4.1982330668910393E-8</v>
      </c>
      <c r="I2" s="32">
        <v>1.0311583830833577</v>
      </c>
      <c r="J2" s="28">
        <v>5.9999999999999997E-15</v>
      </c>
      <c r="K2" s="32">
        <v>43.83</v>
      </c>
      <c r="L2" s="32">
        <v>0.9</v>
      </c>
      <c r="M2" s="28">
        <v>3.1000000000000001E-5</v>
      </c>
      <c r="N2" s="32">
        <v>3.97</v>
      </c>
      <c r="O2" s="28" t="s">
        <v>21</v>
      </c>
      <c r="P2" s="32">
        <v>1.75</v>
      </c>
      <c r="Q2" s="28">
        <v>1.461E-13</v>
      </c>
      <c r="R2" s="32">
        <v>5.62</v>
      </c>
      <c r="S2" s="32">
        <v>0.24813895781637715</v>
      </c>
      <c r="T2" s="32">
        <v>4.8</v>
      </c>
      <c r="U2" s="32">
        <v>1</v>
      </c>
      <c r="V2" s="32">
        <v>13.5</v>
      </c>
      <c r="W2" s="32">
        <v>0.24213075060532688</v>
      </c>
      <c r="X2" s="32">
        <v>2.5</v>
      </c>
      <c r="Y2" s="28">
        <v>1.35</v>
      </c>
      <c r="Z2" s="32">
        <v>1.19</v>
      </c>
      <c r="AA2" s="28">
        <v>1.2406947890818858</v>
      </c>
      <c r="AB2" s="32">
        <v>1</v>
      </c>
      <c r="AC2" s="28">
        <v>0.24813895781637715</v>
      </c>
      <c r="AD2" s="32">
        <v>5</v>
      </c>
      <c r="AE2" s="32">
        <v>1</v>
      </c>
      <c r="AF2" s="28">
        <v>7.0058000000000007</v>
      </c>
      <c r="AG2" s="32">
        <v>1.1910700000000001</v>
      </c>
      <c r="AH2" s="32">
        <v>5</v>
      </c>
      <c r="AI2" s="32">
        <v>2</v>
      </c>
      <c r="AJ2" s="32">
        <v>6.4899999999999999E-2</v>
      </c>
      <c r="AK2" s="32">
        <v>3.3</v>
      </c>
      <c r="AL2" s="32">
        <v>1.8500000000000001E-3</v>
      </c>
      <c r="AM2" s="32">
        <v>32.5</v>
      </c>
      <c r="AN2" s="32">
        <v>0.24813895781637715</v>
      </c>
      <c r="AO2" s="32">
        <v>0.24813895781637715</v>
      </c>
      <c r="AP2" s="28" t="s">
        <v>21</v>
      </c>
      <c r="AQ2" s="32" t="s">
        <v>21</v>
      </c>
      <c r="AR2" s="28">
        <v>0.49627791563275431</v>
      </c>
      <c r="AS2" s="32" t="s">
        <v>21</v>
      </c>
      <c r="AT2" s="28">
        <v>0.24813895781637715</v>
      </c>
      <c r="AU2" s="28" t="s">
        <v>21</v>
      </c>
      <c r="AV2" s="32">
        <v>1.4999999999999999E-2</v>
      </c>
      <c r="AW2" s="28" t="s">
        <v>21</v>
      </c>
      <c r="AX2" s="28">
        <v>1.0115000000000001E-2</v>
      </c>
      <c r="AY2" s="28">
        <v>2.1910669975186101</v>
      </c>
      <c r="AZ2" s="32">
        <v>0.49627791563275431</v>
      </c>
      <c r="BA2" s="28">
        <v>1</v>
      </c>
      <c r="BB2" s="33">
        <v>0.24813895781637715</v>
      </c>
      <c r="BC2" s="28">
        <v>70.058000000000007</v>
      </c>
      <c r="BD2" s="32">
        <v>0.49627791563275431</v>
      </c>
      <c r="BE2" s="32">
        <v>2.13</v>
      </c>
      <c r="BF2" s="32">
        <v>0.24813895781637715</v>
      </c>
      <c r="BG2" s="28">
        <v>14.011600000000001</v>
      </c>
      <c r="BH2" s="32">
        <v>6.8650025853156826</v>
      </c>
      <c r="BI2" s="32">
        <v>4.8600000000000006E-3</v>
      </c>
      <c r="BJ2" s="32">
        <v>1.19</v>
      </c>
      <c r="BK2" s="32">
        <v>3.3</v>
      </c>
      <c r="BL2" s="28" t="s">
        <v>21</v>
      </c>
      <c r="BM2" s="32">
        <v>2.65</v>
      </c>
      <c r="BN2" s="32">
        <v>0.61349693251533743</v>
      </c>
      <c r="BO2" s="32">
        <v>1.0000000000000001E-9</v>
      </c>
      <c r="BP2" s="32">
        <v>1.031158</v>
      </c>
      <c r="BQ2" s="32">
        <v>4.96</v>
      </c>
      <c r="BR2" s="32">
        <v>3.31</v>
      </c>
      <c r="BS2" s="32">
        <v>3.09</v>
      </c>
      <c r="BT2" s="28">
        <v>6.5353901994010896E-9</v>
      </c>
      <c r="BU2" s="15">
        <v>2.0199999989999999</v>
      </c>
      <c r="BV2" s="32">
        <v>24.74</v>
      </c>
      <c r="BW2" s="28" t="s">
        <v>21</v>
      </c>
      <c r="BX2" s="28" t="s">
        <v>21</v>
      </c>
      <c r="BY2" s="32">
        <v>0.49627791563275431</v>
      </c>
      <c r="BZ2" s="28">
        <v>11.085000000000001</v>
      </c>
      <c r="CA2" s="32">
        <v>3.3</v>
      </c>
      <c r="CB2" s="28">
        <v>1.885</v>
      </c>
      <c r="CC2" s="32">
        <v>0.49627791563275431</v>
      </c>
      <c r="CD2" s="32">
        <v>4.2</v>
      </c>
      <c r="CE2" s="32">
        <v>4.32</v>
      </c>
      <c r="CF2" s="28">
        <v>2.1910669975186101</v>
      </c>
      <c r="CG2" s="28" t="s">
        <v>21</v>
      </c>
      <c r="CH2" s="32">
        <v>9.9499999999999993</v>
      </c>
      <c r="CI2" s="28">
        <v>0.11899999999999999</v>
      </c>
      <c r="CJ2" s="28">
        <v>1.3</v>
      </c>
      <c r="CK2" s="28" t="s">
        <v>21</v>
      </c>
      <c r="CL2" s="32">
        <v>0.24813895781637715</v>
      </c>
      <c r="CM2" s="28">
        <v>1.8999999999999998E-6</v>
      </c>
      <c r="CN2" s="32">
        <v>3.35</v>
      </c>
      <c r="CO2" s="28">
        <v>0.496278</v>
      </c>
      <c r="CP2" s="28">
        <v>0.496278</v>
      </c>
      <c r="CQ2" s="42" t="s">
        <v>21</v>
      </c>
      <c r="CR2" s="42" t="s">
        <v>21</v>
      </c>
      <c r="CS2" s="42" t="s">
        <v>21</v>
      </c>
      <c r="CT2" s="42" t="s">
        <v>21</v>
      </c>
      <c r="CU2" s="42" t="s">
        <v>21</v>
      </c>
      <c r="CV2" s="42" t="s">
        <v>21</v>
      </c>
      <c r="CW2" s="42" t="s">
        <v>21</v>
      </c>
      <c r="CX2" s="42" t="s">
        <v>21</v>
      </c>
      <c r="CY2" s="42" t="s">
        <v>21</v>
      </c>
      <c r="CZ2" s="42" t="s">
        <v>21</v>
      </c>
      <c r="DA2" s="42" t="s">
        <v>21</v>
      </c>
      <c r="DB2" s="42" t="s">
        <v>21</v>
      </c>
      <c r="DC2" s="42" t="s">
        <v>21</v>
      </c>
      <c r="DD2" s="42" t="s">
        <v>21</v>
      </c>
      <c r="DE2" s="42" t="s">
        <v>21</v>
      </c>
      <c r="DF2" s="42" t="s">
        <v>21</v>
      </c>
      <c r="DG2" s="42" t="s">
        <v>21</v>
      </c>
    </row>
    <row r="3" spans="1:111" x14ac:dyDescent="0.25">
      <c r="A3" s="26" t="s">
        <v>37</v>
      </c>
      <c r="B3" s="32">
        <v>1.19</v>
      </c>
      <c r="C3" s="28">
        <v>4.2300000000000007E-13</v>
      </c>
      <c r="D3" s="15">
        <v>0.6211180124223602</v>
      </c>
      <c r="E3" s="32">
        <v>10</v>
      </c>
      <c r="F3" s="32">
        <v>43.83</v>
      </c>
      <c r="G3" s="32">
        <v>70.058000000000007</v>
      </c>
      <c r="H3" s="32">
        <v>4.1982330668910393E-8</v>
      </c>
      <c r="I3" s="32">
        <v>1.0311583830833577</v>
      </c>
      <c r="J3" s="28">
        <v>5.9999999999999997E-15</v>
      </c>
      <c r="K3" s="32">
        <v>43.83</v>
      </c>
      <c r="L3" s="32">
        <v>0.9</v>
      </c>
      <c r="M3" s="28">
        <v>3.1000000000000001E-5</v>
      </c>
      <c r="N3" s="32">
        <v>3.97</v>
      </c>
      <c r="O3" s="28" t="s">
        <v>21</v>
      </c>
      <c r="P3" s="32">
        <v>1.75</v>
      </c>
      <c r="Q3" s="28">
        <v>1.461E-13</v>
      </c>
      <c r="R3" s="32">
        <v>5.62</v>
      </c>
      <c r="S3" s="32">
        <v>0.24813895781637715</v>
      </c>
      <c r="T3" s="32">
        <v>4.8</v>
      </c>
      <c r="U3" s="32">
        <v>1</v>
      </c>
      <c r="V3" s="32">
        <v>13.5</v>
      </c>
      <c r="W3" s="32">
        <v>0.24213075060532688</v>
      </c>
      <c r="X3" s="32">
        <v>2.5</v>
      </c>
      <c r="Y3" s="28">
        <v>1.35</v>
      </c>
      <c r="Z3" s="32">
        <v>1.19</v>
      </c>
      <c r="AA3" s="28">
        <v>1.2406947890818858</v>
      </c>
      <c r="AB3" s="32">
        <v>1</v>
      </c>
      <c r="AC3" s="28">
        <v>0.24813895781637715</v>
      </c>
      <c r="AD3" s="32">
        <v>5</v>
      </c>
      <c r="AE3" s="32">
        <v>1</v>
      </c>
      <c r="AF3" s="28">
        <v>7.0058000000000007</v>
      </c>
      <c r="AG3" s="32">
        <v>1.1910700000000001</v>
      </c>
      <c r="AH3" s="32">
        <v>5</v>
      </c>
      <c r="AI3" s="32">
        <v>2</v>
      </c>
      <c r="AJ3" s="32">
        <v>6.4899999999999999E-2</v>
      </c>
      <c r="AK3" s="32">
        <v>3.3</v>
      </c>
      <c r="AL3" s="32">
        <v>1.8500000000000001E-3</v>
      </c>
      <c r="AM3" s="32">
        <v>32.5</v>
      </c>
      <c r="AN3" s="32">
        <v>0.24813895781637715</v>
      </c>
      <c r="AO3" s="32">
        <v>0.24813895781637715</v>
      </c>
      <c r="AP3" s="28" t="s">
        <v>21</v>
      </c>
      <c r="AQ3" s="32" t="s">
        <v>21</v>
      </c>
      <c r="AR3" s="28">
        <v>0.49627791563275431</v>
      </c>
      <c r="AS3" s="32" t="s">
        <v>21</v>
      </c>
      <c r="AT3" s="28">
        <v>0.24813895781637715</v>
      </c>
      <c r="AU3" s="28" t="s">
        <v>21</v>
      </c>
      <c r="AV3" s="32">
        <v>1.4999999999999999E-2</v>
      </c>
      <c r="AW3" s="28" t="s">
        <v>21</v>
      </c>
      <c r="AX3" s="28">
        <v>1.0115000000000001E-2</v>
      </c>
      <c r="AY3" s="28">
        <v>2.1910669975186101</v>
      </c>
      <c r="AZ3" s="32">
        <v>0.49627791563275431</v>
      </c>
      <c r="BA3" s="28">
        <v>1</v>
      </c>
      <c r="BB3" s="33">
        <v>0.24813895781637715</v>
      </c>
      <c r="BC3" s="28">
        <v>70.058000000000007</v>
      </c>
      <c r="BD3" s="32">
        <v>0.49627791563275431</v>
      </c>
      <c r="BE3" s="32">
        <v>2.13</v>
      </c>
      <c r="BF3" s="32">
        <v>0.24813895781637715</v>
      </c>
      <c r="BG3" s="28">
        <v>14.011600000000001</v>
      </c>
      <c r="BH3" s="32">
        <v>6.8650025853156826</v>
      </c>
      <c r="BI3" s="32">
        <v>4.8600000000000006E-3</v>
      </c>
      <c r="BJ3" s="32">
        <v>1.19</v>
      </c>
      <c r="BK3" s="32">
        <v>3.3</v>
      </c>
      <c r="BL3" s="28" t="s">
        <v>21</v>
      </c>
      <c r="BM3" s="32">
        <v>2.65</v>
      </c>
      <c r="BN3" s="32">
        <v>0.61349693251533743</v>
      </c>
      <c r="BO3" s="32">
        <v>1.0000000000000001E-9</v>
      </c>
      <c r="BP3" s="32">
        <v>1.0311583830833577</v>
      </c>
      <c r="BQ3" s="32">
        <v>4.96</v>
      </c>
      <c r="BR3" s="32">
        <v>3.31</v>
      </c>
      <c r="BS3" s="32">
        <v>3.09</v>
      </c>
      <c r="BT3" s="28">
        <v>6.5353901994010896E-9</v>
      </c>
      <c r="BU3" s="15">
        <v>2.0199999989999999</v>
      </c>
      <c r="BV3" s="32">
        <v>24.74</v>
      </c>
      <c r="BW3" s="28" t="s">
        <v>21</v>
      </c>
      <c r="BX3" s="28" t="s">
        <v>21</v>
      </c>
      <c r="BY3" s="32">
        <v>0.49627791563275431</v>
      </c>
      <c r="BZ3" s="28">
        <v>11.085000000000001</v>
      </c>
      <c r="CA3" s="32">
        <v>3.3</v>
      </c>
      <c r="CB3" s="28">
        <v>1.885</v>
      </c>
      <c r="CC3" s="32">
        <v>0.49627791563275431</v>
      </c>
      <c r="CD3" s="32">
        <v>4.2</v>
      </c>
      <c r="CE3" s="32">
        <v>4.3099999999999996</v>
      </c>
      <c r="CF3" s="28">
        <v>2.1910669975186101</v>
      </c>
      <c r="CG3" s="28" t="s">
        <v>21</v>
      </c>
      <c r="CH3" s="32">
        <v>9.9499999999999993</v>
      </c>
      <c r="CI3" s="28">
        <v>0.11899999999999999</v>
      </c>
      <c r="CJ3" s="28">
        <v>1.3</v>
      </c>
      <c r="CK3" s="28" t="s">
        <v>21</v>
      </c>
      <c r="CL3" s="32">
        <v>0.24813895781637715</v>
      </c>
      <c r="CM3" s="28">
        <v>1.8999999999999998E-6</v>
      </c>
      <c r="CN3" s="32">
        <v>3.35</v>
      </c>
      <c r="CO3" s="28">
        <v>0.496278</v>
      </c>
      <c r="CP3" s="28">
        <v>0.496278</v>
      </c>
      <c r="CQ3" s="42" t="s">
        <v>21</v>
      </c>
      <c r="CR3" s="42" t="s">
        <v>21</v>
      </c>
      <c r="CS3" s="42" t="s">
        <v>21</v>
      </c>
      <c r="CT3" s="42" t="s">
        <v>21</v>
      </c>
      <c r="CU3" s="42" t="s">
        <v>21</v>
      </c>
      <c r="CV3" s="42" t="s">
        <v>21</v>
      </c>
      <c r="CW3" s="42" t="s">
        <v>21</v>
      </c>
      <c r="CX3" s="42" t="s">
        <v>21</v>
      </c>
      <c r="CY3" s="42" t="s">
        <v>21</v>
      </c>
      <c r="CZ3" s="42" t="s">
        <v>21</v>
      </c>
      <c r="DA3" s="42" t="s">
        <v>21</v>
      </c>
      <c r="DB3" s="42" t="s">
        <v>21</v>
      </c>
      <c r="DC3" s="42" t="s">
        <v>21</v>
      </c>
      <c r="DD3" s="42" t="s">
        <v>21</v>
      </c>
      <c r="DE3" s="42" t="s">
        <v>21</v>
      </c>
      <c r="DF3" s="42" t="s">
        <v>21</v>
      </c>
      <c r="DG3" s="42" t="s">
        <v>21</v>
      </c>
    </row>
    <row r="4" spans="1:111" x14ac:dyDescent="0.25">
      <c r="A4" s="26" t="s">
        <v>38</v>
      </c>
      <c r="B4" s="32">
        <v>1.19</v>
      </c>
      <c r="C4" s="28">
        <v>4.2300000000000007E-13</v>
      </c>
      <c r="D4" s="15">
        <v>0.6211180124223602</v>
      </c>
      <c r="E4" s="32">
        <v>10</v>
      </c>
      <c r="F4" s="32">
        <v>43.83</v>
      </c>
      <c r="G4" s="32">
        <v>70.058000000000007</v>
      </c>
      <c r="H4" s="32">
        <v>4.1982330668910393E-8</v>
      </c>
      <c r="I4" s="32">
        <v>1.0311583830833577</v>
      </c>
      <c r="J4" s="28">
        <v>5.9999999999999997E-15</v>
      </c>
      <c r="K4" s="32">
        <v>43.83</v>
      </c>
      <c r="L4" s="32">
        <v>0.9</v>
      </c>
      <c r="M4" s="28">
        <v>3.1000000000000001E-5</v>
      </c>
      <c r="N4" s="32">
        <v>3.97</v>
      </c>
      <c r="O4" s="28" t="s">
        <v>21</v>
      </c>
      <c r="P4" s="32">
        <v>1.75</v>
      </c>
      <c r="Q4" s="28">
        <v>1.461E-13</v>
      </c>
      <c r="R4" s="32">
        <v>5.62</v>
      </c>
      <c r="S4" s="32">
        <v>0.24813895781637715</v>
      </c>
      <c r="T4" s="32">
        <v>4.8</v>
      </c>
      <c r="U4" s="32">
        <v>1</v>
      </c>
      <c r="V4" s="32">
        <v>13.5</v>
      </c>
      <c r="W4" s="32">
        <v>0.24213075060532688</v>
      </c>
      <c r="X4" s="32">
        <v>2.5</v>
      </c>
      <c r="Y4" s="28">
        <v>1.35</v>
      </c>
      <c r="Z4" s="32">
        <v>1.19</v>
      </c>
      <c r="AA4" s="28">
        <v>1.2406947890818858</v>
      </c>
      <c r="AB4" s="32">
        <v>1</v>
      </c>
      <c r="AC4" s="28">
        <v>0.24813895781637715</v>
      </c>
      <c r="AD4" s="32">
        <v>5</v>
      </c>
      <c r="AE4" s="32">
        <v>1</v>
      </c>
      <c r="AF4" s="28">
        <v>7.0058000000000007</v>
      </c>
      <c r="AG4" s="32">
        <v>1.1910700000000001</v>
      </c>
      <c r="AH4" s="32">
        <v>5</v>
      </c>
      <c r="AI4" s="32">
        <v>2</v>
      </c>
      <c r="AJ4" s="32">
        <v>6.4899999999999999E-2</v>
      </c>
      <c r="AK4" s="32">
        <v>3.3</v>
      </c>
      <c r="AL4" s="32">
        <v>2.653E-3</v>
      </c>
      <c r="AM4" s="32">
        <v>32.5</v>
      </c>
      <c r="AN4" s="32">
        <v>0.24813895781637715</v>
      </c>
      <c r="AO4" s="32">
        <v>0.24813895781637715</v>
      </c>
      <c r="AP4" s="28" t="s">
        <v>21</v>
      </c>
      <c r="AQ4" s="32">
        <v>568</v>
      </c>
      <c r="AR4" s="28">
        <v>0.49627791563275431</v>
      </c>
      <c r="AS4" s="32">
        <v>15</v>
      </c>
      <c r="AT4" s="28">
        <v>0.24813895781637715</v>
      </c>
      <c r="AU4" s="28" t="s">
        <v>21</v>
      </c>
      <c r="AV4" s="32">
        <v>1.4999999999999999E-2</v>
      </c>
      <c r="AW4" s="28" t="s">
        <v>21</v>
      </c>
      <c r="AX4" s="28">
        <v>1.0115000000000001E-2</v>
      </c>
      <c r="AY4" s="28">
        <v>2.1910669975186101</v>
      </c>
      <c r="AZ4" s="32">
        <v>0.49627791563275431</v>
      </c>
      <c r="BA4" s="28">
        <v>1</v>
      </c>
      <c r="BB4" s="33">
        <v>0.24813895781637715</v>
      </c>
      <c r="BC4" s="28">
        <v>70.058000000000007</v>
      </c>
      <c r="BD4" s="32">
        <v>0.49627791563275431</v>
      </c>
      <c r="BE4" s="32">
        <v>2.13</v>
      </c>
      <c r="BF4" s="32">
        <v>0.24813895781637715</v>
      </c>
      <c r="BG4" s="28">
        <v>14.011600000000001</v>
      </c>
      <c r="BH4" s="32">
        <v>6.8650025853156826</v>
      </c>
      <c r="BI4" s="32">
        <v>4.8600000000000006E-3</v>
      </c>
      <c r="BJ4" s="32">
        <v>1.19</v>
      </c>
      <c r="BK4" s="32">
        <v>3.3</v>
      </c>
      <c r="BL4" s="28" t="s">
        <v>21</v>
      </c>
      <c r="BM4" s="32">
        <v>2.65</v>
      </c>
      <c r="BN4" s="32">
        <v>0.61349693251533743</v>
      </c>
      <c r="BO4" s="32">
        <v>1.0000000000000001E-9</v>
      </c>
      <c r="BP4" s="32">
        <v>1.0311583830833577</v>
      </c>
      <c r="BQ4" s="32">
        <v>4.96</v>
      </c>
      <c r="BR4" s="32">
        <v>3.31</v>
      </c>
      <c r="BS4" s="32">
        <v>3.09</v>
      </c>
      <c r="BT4" s="28">
        <v>6.5353901994010896E-9</v>
      </c>
      <c r="BU4" s="15">
        <v>2.0199999989999999</v>
      </c>
      <c r="BV4" s="32">
        <v>24.74</v>
      </c>
      <c r="BW4" s="28" t="s">
        <v>21</v>
      </c>
      <c r="BX4" s="28" t="s">
        <v>21</v>
      </c>
      <c r="BY4" s="32">
        <v>0.49627791563275431</v>
      </c>
      <c r="BZ4" s="28">
        <v>11.085000000000001</v>
      </c>
      <c r="CA4" s="32">
        <v>3.3</v>
      </c>
      <c r="CB4" s="28">
        <v>1.885</v>
      </c>
      <c r="CC4" s="32">
        <v>0.49627791563275431</v>
      </c>
      <c r="CD4" s="32">
        <v>4.2</v>
      </c>
      <c r="CE4" s="32">
        <v>4.3099999999999996</v>
      </c>
      <c r="CF4" s="28">
        <v>2.1910669975186101</v>
      </c>
      <c r="CG4" s="28" t="s">
        <v>21</v>
      </c>
      <c r="CH4" s="32">
        <v>9.9499999999999993</v>
      </c>
      <c r="CI4" s="28">
        <v>0.11899999999999999</v>
      </c>
      <c r="CJ4" s="28">
        <v>1.3</v>
      </c>
      <c r="CK4" s="28" t="s">
        <v>21</v>
      </c>
      <c r="CL4" s="32">
        <v>0.24813895781637715</v>
      </c>
      <c r="CM4" s="28">
        <v>1.8999999999999998E-6</v>
      </c>
      <c r="CN4" s="32">
        <v>3.35</v>
      </c>
      <c r="CO4" s="28">
        <v>0.496278</v>
      </c>
      <c r="CP4" s="28">
        <v>0.496278</v>
      </c>
      <c r="CQ4" s="42" t="s">
        <v>21</v>
      </c>
      <c r="CR4" s="42" t="s">
        <v>21</v>
      </c>
      <c r="CS4" s="42" t="s">
        <v>21</v>
      </c>
      <c r="CT4" s="42" t="s">
        <v>21</v>
      </c>
      <c r="CU4" s="42" t="s">
        <v>21</v>
      </c>
      <c r="CV4" s="42" t="s">
        <v>21</v>
      </c>
      <c r="CW4" s="42" t="s">
        <v>21</v>
      </c>
      <c r="CX4" s="42" t="s">
        <v>21</v>
      </c>
      <c r="CY4" s="42" t="s">
        <v>21</v>
      </c>
      <c r="CZ4" s="42" t="s">
        <v>21</v>
      </c>
      <c r="DA4" s="42" t="s">
        <v>21</v>
      </c>
      <c r="DB4" s="42" t="s">
        <v>21</v>
      </c>
      <c r="DC4" s="42" t="s">
        <v>21</v>
      </c>
      <c r="DD4" s="42" t="s">
        <v>21</v>
      </c>
      <c r="DE4" s="42" t="s">
        <v>21</v>
      </c>
      <c r="DF4" s="42" t="s">
        <v>21</v>
      </c>
      <c r="DG4" s="42" t="s">
        <v>21</v>
      </c>
    </row>
    <row r="5" spans="1:111" x14ac:dyDescent="0.25">
      <c r="A5" s="26" t="s">
        <v>39</v>
      </c>
      <c r="B5" s="32">
        <v>1.19</v>
      </c>
      <c r="C5" s="28">
        <v>4.2300000000000007E-13</v>
      </c>
      <c r="D5" s="15">
        <v>0.6211180124223602</v>
      </c>
      <c r="E5" s="32">
        <v>10</v>
      </c>
      <c r="F5" s="32">
        <v>43.83</v>
      </c>
      <c r="G5" s="32">
        <v>70.058000000000007</v>
      </c>
      <c r="H5" s="32">
        <v>4.1982330668910393E-8</v>
      </c>
      <c r="I5" s="32">
        <v>1.0311583830833577</v>
      </c>
      <c r="J5" s="28">
        <v>5.9999999999999997E-15</v>
      </c>
      <c r="K5" s="32">
        <v>43.83</v>
      </c>
      <c r="L5" s="32">
        <v>0.9</v>
      </c>
      <c r="M5" s="28">
        <v>3.1000000000000001E-5</v>
      </c>
      <c r="N5" s="32">
        <v>3.97</v>
      </c>
      <c r="O5" s="28" t="s">
        <v>21</v>
      </c>
      <c r="P5" s="32">
        <v>1.75</v>
      </c>
      <c r="Q5" s="28">
        <v>1.461E-13</v>
      </c>
      <c r="R5" s="32">
        <v>5.62</v>
      </c>
      <c r="S5" s="32">
        <v>0.24813895781637715</v>
      </c>
      <c r="T5" s="32">
        <v>4.8</v>
      </c>
      <c r="U5" s="32">
        <v>1</v>
      </c>
      <c r="V5" s="32">
        <v>13.5</v>
      </c>
      <c r="W5" s="32">
        <v>0.24213075060532688</v>
      </c>
      <c r="X5" s="32">
        <v>2.5</v>
      </c>
      <c r="Y5" s="28">
        <v>1.35</v>
      </c>
      <c r="Z5" s="32">
        <v>1.19</v>
      </c>
      <c r="AA5" s="28">
        <v>1.2406947890818858</v>
      </c>
      <c r="AB5" s="32">
        <v>1</v>
      </c>
      <c r="AC5" s="28">
        <v>0.24813895781637715</v>
      </c>
      <c r="AD5" s="32">
        <v>5</v>
      </c>
      <c r="AE5" s="32">
        <v>1</v>
      </c>
      <c r="AF5" s="28">
        <v>7.0058000000000007</v>
      </c>
      <c r="AG5" s="32">
        <v>1.1910700000000001</v>
      </c>
      <c r="AH5" s="32">
        <v>5</v>
      </c>
      <c r="AI5" s="32">
        <v>2</v>
      </c>
      <c r="AJ5" s="32">
        <v>6.4899999999999999E-2</v>
      </c>
      <c r="AK5" s="32">
        <v>3.3</v>
      </c>
      <c r="AL5" s="32">
        <v>2.653E-3</v>
      </c>
      <c r="AM5" s="32">
        <v>32.5</v>
      </c>
      <c r="AN5" s="32">
        <v>0.24813895781637715</v>
      </c>
      <c r="AO5" s="32">
        <v>0.24813895781637715</v>
      </c>
      <c r="AP5" s="28" t="s">
        <v>21</v>
      </c>
      <c r="AQ5" s="32">
        <v>568</v>
      </c>
      <c r="AR5" s="28">
        <v>0.49627791563275431</v>
      </c>
      <c r="AS5" s="32">
        <v>15</v>
      </c>
      <c r="AT5" s="28">
        <v>0.24813895781637715</v>
      </c>
      <c r="AU5" s="28" t="s">
        <v>21</v>
      </c>
      <c r="AV5" s="32">
        <v>1.4999999999999999E-2</v>
      </c>
      <c r="AW5" s="28" t="s">
        <v>21</v>
      </c>
      <c r="AX5" s="28">
        <v>1.0115000000000001E-2</v>
      </c>
      <c r="AY5" s="28">
        <v>2.1910669975186101</v>
      </c>
      <c r="AZ5" s="32">
        <v>0.49627791563275431</v>
      </c>
      <c r="BA5" s="28">
        <v>1</v>
      </c>
      <c r="BB5" s="33">
        <v>0.24813895781637715</v>
      </c>
      <c r="BC5" s="28">
        <v>70.058000000000007</v>
      </c>
      <c r="BD5" s="32">
        <v>0.49627791563275431</v>
      </c>
      <c r="BE5" s="32">
        <v>2.13</v>
      </c>
      <c r="BF5" s="32">
        <v>0.24813895781637715</v>
      </c>
      <c r="BG5" s="28">
        <v>14.011600000000001</v>
      </c>
      <c r="BH5" s="32">
        <v>6.8650025853156826</v>
      </c>
      <c r="BI5" s="32">
        <v>4.8600000000000006E-3</v>
      </c>
      <c r="BJ5" s="32">
        <v>1.19</v>
      </c>
      <c r="BK5" s="32">
        <v>3.3</v>
      </c>
      <c r="BL5" s="28" t="s">
        <v>21</v>
      </c>
      <c r="BM5" s="32">
        <v>2.65</v>
      </c>
      <c r="BN5" s="32">
        <v>0.61349693251533743</v>
      </c>
      <c r="BO5" s="32">
        <v>1.0000000000000001E-9</v>
      </c>
      <c r="BP5" s="32">
        <v>1.0311583830833577</v>
      </c>
      <c r="BQ5" s="32">
        <v>4.96</v>
      </c>
      <c r="BR5" s="32">
        <v>3.31</v>
      </c>
      <c r="BS5" s="32">
        <v>3.09</v>
      </c>
      <c r="BT5" s="28">
        <v>6.5353901994010896E-9</v>
      </c>
      <c r="BU5" s="15">
        <v>2.0199999989999999</v>
      </c>
      <c r="BV5" s="32">
        <v>24.74</v>
      </c>
      <c r="BW5" s="28" t="s">
        <v>21</v>
      </c>
      <c r="BX5" s="28">
        <v>2.1269100000000001</v>
      </c>
      <c r="BY5" s="32">
        <v>0.49627791563275431</v>
      </c>
      <c r="BZ5" s="28">
        <v>11.085000000000001</v>
      </c>
      <c r="CA5" s="32">
        <v>3.3</v>
      </c>
      <c r="CB5" s="28">
        <v>1.885</v>
      </c>
      <c r="CC5" s="32">
        <v>0.49627791563275431</v>
      </c>
      <c r="CD5" s="32">
        <v>4.2</v>
      </c>
      <c r="CE5" s="32">
        <v>4.3099999999999996</v>
      </c>
      <c r="CF5" s="28">
        <v>2.1910669975186101</v>
      </c>
      <c r="CG5" s="28" t="s">
        <v>21</v>
      </c>
      <c r="CH5" s="32">
        <v>9.9499999999999993</v>
      </c>
      <c r="CI5" s="28">
        <v>0.11899999999999999</v>
      </c>
      <c r="CJ5" s="28">
        <v>1.3</v>
      </c>
      <c r="CK5" s="28" t="s">
        <v>21</v>
      </c>
      <c r="CL5" s="32">
        <v>0.24813895781637715</v>
      </c>
      <c r="CM5" s="28">
        <v>1.8999999999999998E-6</v>
      </c>
      <c r="CN5" s="32">
        <v>3.35</v>
      </c>
      <c r="CO5" s="28">
        <v>0.496278</v>
      </c>
      <c r="CP5" s="28">
        <v>0.496278</v>
      </c>
      <c r="CQ5" s="42" t="s">
        <v>21</v>
      </c>
      <c r="CR5" s="42" t="s">
        <v>21</v>
      </c>
      <c r="CS5" s="42" t="s">
        <v>21</v>
      </c>
      <c r="CT5" s="42" t="s">
        <v>21</v>
      </c>
      <c r="CU5" s="42" t="s">
        <v>21</v>
      </c>
      <c r="CV5" s="42" t="s">
        <v>21</v>
      </c>
      <c r="CW5" s="42" t="s">
        <v>21</v>
      </c>
      <c r="CX5" s="42" t="s">
        <v>21</v>
      </c>
      <c r="CY5" s="42" t="s">
        <v>21</v>
      </c>
      <c r="CZ5" s="42" t="s">
        <v>21</v>
      </c>
      <c r="DA5" s="42" t="s">
        <v>21</v>
      </c>
      <c r="DB5" s="42" t="s">
        <v>21</v>
      </c>
      <c r="DC5" s="42" t="s">
        <v>21</v>
      </c>
      <c r="DD5" s="42" t="s">
        <v>21</v>
      </c>
      <c r="DE5" s="42" t="s">
        <v>21</v>
      </c>
      <c r="DF5" s="42" t="s">
        <v>21</v>
      </c>
      <c r="DG5" s="42" t="s">
        <v>21</v>
      </c>
    </row>
    <row r="6" spans="1:111" x14ac:dyDescent="0.25">
      <c r="A6" s="26" t="s">
        <v>40</v>
      </c>
      <c r="B6" s="32">
        <v>1.19</v>
      </c>
      <c r="C6" s="28">
        <v>4.2300000000000007E-13</v>
      </c>
      <c r="D6" s="15">
        <v>0.6211180124223602</v>
      </c>
      <c r="E6" s="32">
        <v>10</v>
      </c>
      <c r="F6" s="32">
        <v>43.83</v>
      </c>
      <c r="G6" s="32">
        <v>70.058000000000007</v>
      </c>
      <c r="H6" s="32">
        <v>4.1982330668910393E-8</v>
      </c>
      <c r="I6" s="32">
        <v>1.0311583830833577</v>
      </c>
      <c r="J6" s="28">
        <v>5.9999999999999997E-15</v>
      </c>
      <c r="K6" s="32">
        <v>43.83</v>
      </c>
      <c r="L6" s="32">
        <v>0.9</v>
      </c>
      <c r="M6" s="28">
        <v>3.1000000000000001E-5</v>
      </c>
      <c r="N6" s="32">
        <v>3.97</v>
      </c>
      <c r="O6" s="28" t="s">
        <v>21</v>
      </c>
      <c r="P6" s="32">
        <v>1.75</v>
      </c>
      <c r="Q6" s="28">
        <v>1.461E-13</v>
      </c>
      <c r="R6" s="32">
        <v>5.62</v>
      </c>
      <c r="S6" s="32">
        <v>0.24813895781637715</v>
      </c>
      <c r="T6" s="32">
        <v>4.8</v>
      </c>
      <c r="U6" s="32">
        <v>1</v>
      </c>
      <c r="V6" s="32">
        <v>13.5</v>
      </c>
      <c r="W6" s="32">
        <v>0.24213075060532688</v>
      </c>
      <c r="X6" s="32">
        <v>2.5</v>
      </c>
      <c r="Y6" s="28">
        <v>1.35</v>
      </c>
      <c r="Z6" s="32">
        <v>1.19</v>
      </c>
      <c r="AA6" s="28">
        <v>1.2406947890818858</v>
      </c>
      <c r="AB6" s="32">
        <v>1</v>
      </c>
      <c r="AC6" s="28">
        <v>0.24813895781637715</v>
      </c>
      <c r="AD6" s="32">
        <v>5</v>
      </c>
      <c r="AE6" s="32">
        <v>1</v>
      </c>
      <c r="AF6" s="28">
        <v>7.0058000000000007</v>
      </c>
      <c r="AG6" s="32">
        <v>1.1910700000000001</v>
      </c>
      <c r="AH6" s="32">
        <v>5</v>
      </c>
      <c r="AI6" s="32">
        <v>2</v>
      </c>
      <c r="AJ6" s="32">
        <v>6.4899999999999999E-2</v>
      </c>
      <c r="AK6" s="32">
        <v>3.3</v>
      </c>
      <c r="AL6" s="32">
        <v>2.653E-3</v>
      </c>
      <c r="AM6" s="32">
        <v>32.5</v>
      </c>
      <c r="AN6" s="32">
        <v>0.24813895781637715</v>
      </c>
      <c r="AO6" s="32">
        <v>0.24813895781637715</v>
      </c>
      <c r="AP6" s="28" t="s">
        <v>21</v>
      </c>
      <c r="AQ6" s="32">
        <v>568</v>
      </c>
      <c r="AR6" s="28">
        <v>0.49627791563275431</v>
      </c>
      <c r="AS6" s="32">
        <v>15</v>
      </c>
      <c r="AT6" s="28">
        <v>0.24813895781637715</v>
      </c>
      <c r="AU6" s="28" t="s">
        <v>21</v>
      </c>
      <c r="AV6" s="32">
        <v>1.4999999999999999E-2</v>
      </c>
      <c r="AW6" s="28" t="s">
        <v>21</v>
      </c>
      <c r="AX6" s="28">
        <v>1.0115000000000001E-2</v>
      </c>
      <c r="AY6" s="28">
        <v>2.1910669975186101</v>
      </c>
      <c r="AZ6" s="32">
        <v>0.49627791563275431</v>
      </c>
      <c r="BA6" s="28">
        <v>1</v>
      </c>
      <c r="BB6" s="33">
        <v>0.24813895781637715</v>
      </c>
      <c r="BC6" s="28">
        <v>70.058000000000007</v>
      </c>
      <c r="BD6" s="32">
        <v>0.49627791563275431</v>
      </c>
      <c r="BE6" s="32">
        <v>2.13</v>
      </c>
      <c r="BF6" s="32">
        <v>0.24813895781637715</v>
      </c>
      <c r="BG6" s="28">
        <v>14.011600000000001</v>
      </c>
      <c r="BH6" s="32">
        <v>6.8650025853156826</v>
      </c>
      <c r="BI6" s="32">
        <v>4.8600000000000006E-3</v>
      </c>
      <c r="BJ6" s="32">
        <v>1.19</v>
      </c>
      <c r="BK6" s="32">
        <v>3.3</v>
      </c>
      <c r="BL6" s="28" t="s">
        <v>21</v>
      </c>
      <c r="BM6" s="32">
        <v>2.65</v>
      </c>
      <c r="BN6" s="32">
        <v>0.61349693251533743</v>
      </c>
      <c r="BO6" s="32">
        <v>1.0000000000000001E-9</v>
      </c>
      <c r="BP6" s="32">
        <v>1.0311583830833577</v>
      </c>
      <c r="BQ6" s="32">
        <v>4.96</v>
      </c>
      <c r="BR6" s="32">
        <v>3.31</v>
      </c>
      <c r="BS6" s="32">
        <v>3.09</v>
      </c>
      <c r="BT6" s="28">
        <v>6.5353901994010896E-9</v>
      </c>
      <c r="BU6" s="15">
        <v>2.0199999989999999</v>
      </c>
      <c r="BV6" s="32">
        <v>24.74</v>
      </c>
      <c r="BW6" s="28" t="s">
        <v>21</v>
      </c>
      <c r="BX6" s="28">
        <v>2.1269100000000001</v>
      </c>
      <c r="BY6" s="32">
        <v>0.49627791563275431</v>
      </c>
      <c r="BZ6" s="28">
        <v>11.085000000000001</v>
      </c>
      <c r="CA6" s="32">
        <v>3.3</v>
      </c>
      <c r="CB6" s="28">
        <v>1.885</v>
      </c>
      <c r="CC6" s="32">
        <v>0.49627791563275431</v>
      </c>
      <c r="CD6" s="32">
        <v>4.2</v>
      </c>
      <c r="CE6" s="32">
        <v>4.3099999999999996</v>
      </c>
      <c r="CF6" s="28">
        <v>2.1910669975186101</v>
      </c>
      <c r="CG6" s="28" t="s">
        <v>21</v>
      </c>
      <c r="CH6" s="32">
        <v>9.9499999999999993</v>
      </c>
      <c r="CI6" s="28">
        <v>0.11899999999999999</v>
      </c>
      <c r="CJ6" s="28">
        <v>1.3</v>
      </c>
      <c r="CK6" s="28" t="s">
        <v>21</v>
      </c>
      <c r="CL6" s="32">
        <v>0.24813895781637715</v>
      </c>
      <c r="CM6" s="28">
        <v>1.8999999999999998E-6</v>
      </c>
      <c r="CN6" s="32">
        <v>3.35</v>
      </c>
      <c r="CO6" s="28">
        <v>0.496278</v>
      </c>
      <c r="CP6" s="28">
        <v>0.496278</v>
      </c>
      <c r="CQ6" s="42" t="s">
        <v>21</v>
      </c>
      <c r="CR6" s="42" t="s">
        <v>21</v>
      </c>
      <c r="CS6" s="42" t="s">
        <v>21</v>
      </c>
      <c r="CT6" s="42" t="s">
        <v>21</v>
      </c>
      <c r="CU6" s="42" t="s">
        <v>21</v>
      </c>
      <c r="CV6" s="42" t="s">
        <v>21</v>
      </c>
      <c r="CW6" s="42" t="s">
        <v>21</v>
      </c>
      <c r="CX6" s="42" t="s">
        <v>21</v>
      </c>
      <c r="CY6" s="42" t="s">
        <v>21</v>
      </c>
      <c r="CZ6" s="42" t="s">
        <v>21</v>
      </c>
      <c r="DA6" s="42" t="s">
        <v>21</v>
      </c>
      <c r="DB6" s="42" t="s">
        <v>21</v>
      </c>
      <c r="DC6" s="42" t="s">
        <v>21</v>
      </c>
      <c r="DD6" s="42" t="s">
        <v>21</v>
      </c>
      <c r="DE6" s="42" t="s">
        <v>21</v>
      </c>
      <c r="DF6" s="42" t="s">
        <v>21</v>
      </c>
      <c r="DG6" s="42" t="s">
        <v>21</v>
      </c>
    </row>
    <row r="7" spans="1:111" x14ac:dyDescent="0.25">
      <c r="A7" s="26" t="s">
        <v>41</v>
      </c>
      <c r="B7" s="32">
        <v>1.19</v>
      </c>
      <c r="C7" s="28">
        <v>4.2300000000000007E-13</v>
      </c>
      <c r="D7" s="15">
        <v>0.6211180124223602</v>
      </c>
      <c r="E7" s="32">
        <v>10</v>
      </c>
      <c r="F7" s="32">
        <v>43.83</v>
      </c>
      <c r="G7" s="32">
        <v>70.058000000000007</v>
      </c>
      <c r="H7" s="32">
        <v>4.1982330668910393E-8</v>
      </c>
      <c r="I7" s="32">
        <v>1.0311583830833577</v>
      </c>
      <c r="J7" s="28">
        <v>5.9999999999999997E-15</v>
      </c>
      <c r="K7" s="32">
        <v>43.83</v>
      </c>
      <c r="L7" s="32">
        <v>0.9</v>
      </c>
      <c r="M7" s="28">
        <v>3.1000000000000001E-5</v>
      </c>
      <c r="N7" s="32">
        <v>3.97</v>
      </c>
      <c r="O7" s="28" t="s">
        <v>21</v>
      </c>
      <c r="P7" s="32">
        <v>1.75</v>
      </c>
      <c r="Q7" s="28">
        <v>1.461E-13</v>
      </c>
      <c r="R7" s="32">
        <v>5.62</v>
      </c>
      <c r="S7" s="32">
        <v>0.24813895781637715</v>
      </c>
      <c r="T7" s="32">
        <v>4.8</v>
      </c>
      <c r="U7" s="32">
        <v>1</v>
      </c>
      <c r="V7" s="32">
        <v>13.5</v>
      </c>
      <c r="W7" s="32">
        <v>0.24213075060532688</v>
      </c>
      <c r="X7" s="32">
        <v>2.5</v>
      </c>
      <c r="Y7" s="28">
        <v>1.35</v>
      </c>
      <c r="Z7" s="32">
        <v>1.19</v>
      </c>
      <c r="AA7" s="28">
        <v>1.2406947890818858</v>
      </c>
      <c r="AB7" s="32">
        <v>1</v>
      </c>
      <c r="AC7" s="28">
        <v>0.24813895781637715</v>
      </c>
      <c r="AD7" s="32">
        <v>5</v>
      </c>
      <c r="AE7" s="32">
        <v>1</v>
      </c>
      <c r="AF7" s="28">
        <v>7.0058000000000007</v>
      </c>
      <c r="AG7" s="32">
        <v>1.1910700000000001</v>
      </c>
      <c r="AH7" s="32">
        <v>5</v>
      </c>
      <c r="AI7" s="32">
        <v>2</v>
      </c>
      <c r="AJ7" s="32">
        <v>6.4899999999999999E-2</v>
      </c>
      <c r="AK7" s="32">
        <v>3.3</v>
      </c>
      <c r="AL7" s="32">
        <v>2.653E-3</v>
      </c>
      <c r="AM7" s="32">
        <v>32.5</v>
      </c>
      <c r="AN7" s="32">
        <v>0.24813895781637715</v>
      </c>
      <c r="AO7" s="32">
        <v>0.24813895781637715</v>
      </c>
      <c r="AP7" s="28" t="s">
        <v>21</v>
      </c>
      <c r="AQ7" s="32">
        <v>568</v>
      </c>
      <c r="AR7" s="28">
        <v>0.49627791563275431</v>
      </c>
      <c r="AS7" s="32">
        <v>15</v>
      </c>
      <c r="AT7" s="28">
        <v>0.24813895781637715</v>
      </c>
      <c r="AU7" s="28" t="s">
        <v>21</v>
      </c>
      <c r="AV7" s="32">
        <v>1.4999999999999999E-2</v>
      </c>
      <c r="AW7" s="28" t="s">
        <v>21</v>
      </c>
      <c r="AX7" s="28">
        <v>1.0115000000000001E-2</v>
      </c>
      <c r="AY7" s="28">
        <v>2.1910669975186101</v>
      </c>
      <c r="AZ7" s="32">
        <v>0.49627791563275431</v>
      </c>
      <c r="BA7" s="28">
        <v>1</v>
      </c>
      <c r="BB7" s="33">
        <v>0.24813895781637715</v>
      </c>
      <c r="BC7" s="28">
        <v>70.058000000000007</v>
      </c>
      <c r="BD7" s="32">
        <v>0.49627791563275431</v>
      </c>
      <c r="BE7" s="32">
        <v>2.13</v>
      </c>
      <c r="BF7" s="32">
        <v>0.24813895781637715</v>
      </c>
      <c r="BG7" s="28">
        <v>14.011600000000001</v>
      </c>
      <c r="BH7" s="32">
        <v>6.8650025853156826</v>
      </c>
      <c r="BI7" s="32">
        <v>4.8600000000000006E-3</v>
      </c>
      <c r="BJ7" s="32">
        <v>1.19</v>
      </c>
      <c r="BK7" s="32">
        <v>3.3</v>
      </c>
      <c r="BL7" s="28" t="s">
        <v>21</v>
      </c>
      <c r="BM7" s="32">
        <v>2.65</v>
      </c>
      <c r="BN7" s="32">
        <v>0.61349693251533743</v>
      </c>
      <c r="BO7" s="32">
        <v>1.0000000000000001E-9</v>
      </c>
      <c r="BP7" s="32">
        <v>1.0311583830833577</v>
      </c>
      <c r="BQ7" s="32">
        <v>4.96</v>
      </c>
      <c r="BR7" s="32">
        <v>3.31</v>
      </c>
      <c r="BS7" s="32">
        <v>3.09</v>
      </c>
      <c r="BT7" s="28">
        <v>6.5353901994010896E-9</v>
      </c>
      <c r="BU7" s="15">
        <v>2.0199999989999999</v>
      </c>
      <c r="BV7" s="32">
        <v>24.74</v>
      </c>
      <c r="BW7" s="28" t="s">
        <v>21</v>
      </c>
      <c r="BX7" s="28">
        <v>2.1269100000000001</v>
      </c>
      <c r="BY7" s="32">
        <v>0.49627791563275431</v>
      </c>
      <c r="BZ7" s="28">
        <v>11.085000000000001</v>
      </c>
      <c r="CA7" s="32">
        <v>3.3</v>
      </c>
      <c r="CB7" s="28">
        <v>1.885</v>
      </c>
      <c r="CC7" s="32">
        <v>0.49627791563275431</v>
      </c>
      <c r="CD7" s="32">
        <v>4.2</v>
      </c>
      <c r="CE7" s="32">
        <v>4.3099999999999996</v>
      </c>
      <c r="CF7" s="28">
        <v>2.1910669975186101</v>
      </c>
      <c r="CG7" s="28" t="s">
        <v>21</v>
      </c>
      <c r="CH7" s="32">
        <v>9.9499999999999993</v>
      </c>
      <c r="CI7" s="28">
        <v>0.11899999999999999</v>
      </c>
      <c r="CJ7" s="28">
        <v>1.3</v>
      </c>
      <c r="CK7" s="28" t="s">
        <v>21</v>
      </c>
      <c r="CL7" s="32">
        <v>0.24813895781637715</v>
      </c>
      <c r="CM7" s="28">
        <v>1.8999999999999998E-6</v>
      </c>
      <c r="CN7" s="32">
        <v>3.35</v>
      </c>
      <c r="CO7" s="28">
        <v>0.496278</v>
      </c>
      <c r="CP7" s="28">
        <v>0.496278</v>
      </c>
      <c r="CQ7" s="42" t="s">
        <v>21</v>
      </c>
      <c r="CR7" s="42" t="s">
        <v>21</v>
      </c>
      <c r="CS7" s="42" t="s">
        <v>21</v>
      </c>
      <c r="CT7" s="42" t="s">
        <v>21</v>
      </c>
      <c r="CU7" s="42" t="s">
        <v>21</v>
      </c>
      <c r="CV7" s="42" t="s">
        <v>21</v>
      </c>
      <c r="CW7" s="42" t="s">
        <v>21</v>
      </c>
      <c r="CX7" s="42" t="s">
        <v>21</v>
      </c>
      <c r="CY7" s="42" t="s">
        <v>21</v>
      </c>
      <c r="CZ7" s="42" t="s">
        <v>21</v>
      </c>
      <c r="DA7" s="42" t="s">
        <v>21</v>
      </c>
      <c r="DB7" s="42" t="s">
        <v>21</v>
      </c>
      <c r="DC7" s="42" t="s">
        <v>21</v>
      </c>
      <c r="DD7" s="42" t="s">
        <v>21</v>
      </c>
      <c r="DE7" s="42" t="s">
        <v>21</v>
      </c>
      <c r="DF7" s="42" t="s">
        <v>21</v>
      </c>
      <c r="DG7" s="42" t="s">
        <v>21</v>
      </c>
    </row>
    <row r="8" spans="1:111" x14ac:dyDescent="0.25">
      <c r="A8" s="26" t="s">
        <v>42</v>
      </c>
      <c r="B8" s="32">
        <v>1.19</v>
      </c>
      <c r="C8" s="28">
        <v>4.2300000000000007E-13</v>
      </c>
      <c r="D8" s="15">
        <v>0.6211180124223602</v>
      </c>
      <c r="E8" s="32">
        <v>10</v>
      </c>
      <c r="F8" s="32">
        <v>43.83</v>
      </c>
      <c r="G8" s="32">
        <v>70.058000000000007</v>
      </c>
      <c r="H8" s="32">
        <v>4.1982330668910393E-8</v>
      </c>
      <c r="I8" s="32">
        <v>1.0311583830833577</v>
      </c>
      <c r="J8" s="28">
        <v>6.8945454545454552E-15</v>
      </c>
      <c r="K8" s="32">
        <v>43.83</v>
      </c>
      <c r="L8" s="32">
        <v>1</v>
      </c>
      <c r="M8" s="28">
        <v>3.1000000000000001E-5</v>
      </c>
      <c r="N8" s="32">
        <v>3.97</v>
      </c>
      <c r="O8" s="28" t="s">
        <v>21</v>
      </c>
      <c r="P8" s="32">
        <v>1.75</v>
      </c>
      <c r="Q8" s="28">
        <v>1.461E-13</v>
      </c>
      <c r="R8" s="32">
        <v>5.62</v>
      </c>
      <c r="S8" s="32">
        <v>0.24813895781637715</v>
      </c>
      <c r="T8" s="32">
        <v>4.8</v>
      </c>
      <c r="U8" s="32">
        <v>1</v>
      </c>
      <c r="V8" s="32">
        <v>13.5</v>
      </c>
      <c r="W8" s="32">
        <v>0.24213075060532688</v>
      </c>
      <c r="X8" s="32">
        <v>2.5</v>
      </c>
      <c r="Y8" s="28">
        <v>1.35</v>
      </c>
      <c r="Z8" s="32">
        <v>1.19</v>
      </c>
      <c r="AA8" s="28">
        <v>1.2406947890818858</v>
      </c>
      <c r="AB8" s="32">
        <v>1</v>
      </c>
      <c r="AC8" s="28">
        <v>0.24813895781637715</v>
      </c>
      <c r="AD8" s="32">
        <v>5</v>
      </c>
      <c r="AE8" s="32">
        <v>1</v>
      </c>
      <c r="AF8" s="28">
        <v>7.0058000000000007</v>
      </c>
      <c r="AG8" s="32">
        <v>1.1910700000000001</v>
      </c>
      <c r="AH8" s="32">
        <v>5</v>
      </c>
      <c r="AI8" s="32">
        <v>2</v>
      </c>
      <c r="AJ8" s="32">
        <v>6.4899999999999999E-2</v>
      </c>
      <c r="AK8" s="32">
        <v>3.3</v>
      </c>
      <c r="AL8" s="32">
        <v>2.653E-3</v>
      </c>
      <c r="AM8" s="32">
        <v>32.5</v>
      </c>
      <c r="AN8" s="32">
        <v>0.24813895781637715</v>
      </c>
      <c r="AO8" s="32">
        <v>0.24813895781637715</v>
      </c>
      <c r="AP8" s="28" t="s">
        <v>21</v>
      </c>
      <c r="AQ8" s="32">
        <v>568</v>
      </c>
      <c r="AR8" s="28">
        <v>0.49627791563275431</v>
      </c>
      <c r="AS8" s="32">
        <v>15</v>
      </c>
      <c r="AT8" s="28">
        <v>0.24813895781637715</v>
      </c>
      <c r="AU8" s="28" t="s">
        <v>21</v>
      </c>
      <c r="AV8" s="32">
        <v>1.4999999999999999E-2</v>
      </c>
      <c r="AW8" s="28" t="s">
        <v>21</v>
      </c>
      <c r="AX8" s="28">
        <v>1.0115000000000001E-2</v>
      </c>
      <c r="AY8" s="28">
        <v>2.1910669975186101</v>
      </c>
      <c r="AZ8" s="32">
        <v>0.49627791563275431</v>
      </c>
      <c r="BA8" s="28">
        <v>1</v>
      </c>
      <c r="BB8" s="33">
        <v>0.24813895781637715</v>
      </c>
      <c r="BC8" s="28">
        <v>70.058000000000007</v>
      </c>
      <c r="BD8" s="32">
        <v>0.49627791563275431</v>
      </c>
      <c r="BE8" s="32">
        <v>2.13</v>
      </c>
      <c r="BF8" s="32">
        <v>0.24813895781637715</v>
      </c>
      <c r="BG8" s="28">
        <v>14.011600000000001</v>
      </c>
      <c r="BH8" s="32">
        <v>6.8650025853156826</v>
      </c>
      <c r="BI8" s="32">
        <v>4.8600000000000006E-3</v>
      </c>
      <c r="BJ8" s="32">
        <v>1.19</v>
      </c>
      <c r="BK8" s="32">
        <v>3.3</v>
      </c>
      <c r="BL8" s="28" t="s">
        <v>21</v>
      </c>
      <c r="BM8" s="32">
        <v>2.65</v>
      </c>
      <c r="BN8" s="32">
        <v>0.61349693251533743</v>
      </c>
      <c r="BO8" s="32">
        <v>1.0000000000000001E-9</v>
      </c>
      <c r="BP8" s="32">
        <v>1.0311583830833577</v>
      </c>
      <c r="BQ8" s="32">
        <v>4.96</v>
      </c>
      <c r="BR8" s="32">
        <v>3.31</v>
      </c>
      <c r="BS8" s="32">
        <v>3.09</v>
      </c>
      <c r="BT8" s="28">
        <v>6.5353901994010896E-9</v>
      </c>
      <c r="BU8" s="15">
        <v>2.0199999989999999</v>
      </c>
      <c r="BV8" s="32">
        <v>24.74</v>
      </c>
      <c r="BW8" s="28" t="s">
        <v>21</v>
      </c>
      <c r="BX8" s="28">
        <v>2.1269100000000001</v>
      </c>
      <c r="BY8" s="32">
        <v>0.49627791563275431</v>
      </c>
      <c r="BZ8" s="28">
        <v>11.085000000000001</v>
      </c>
      <c r="CA8" s="32">
        <v>3.3</v>
      </c>
      <c r="CB8" s="28">
        <v>1.885</v>
      </c>
      <c r="CC8" s="32">
        <v>0.49627791563275431</v>
      </c>
      <c r="CD8" s="32">
        <v>3.6</v>
      </c>
      <c r="CE8" s="32">
        <v>4.3099999999999996</v>
      </c>
      <c r="CF8" s="28">
        <v>2.1910669975186101</v>
      </c>
      <c r="CG8" s="28" t="s">
        <v>21</v>
      </c>
      <c r="CH8" s="32">
        <v>9.9499999999999993</v>
      </c>
      <c r="CI8" s="28">
        <v>0.11899999999999999</v>
      </c>
      <c r="CJ8" s="28">
        <v>1.3</v>
      </c>
      <c r="CK8" s="28" t="s">
        <v>21</v>
      </c>
      <c r="CL8" s="32">
        <v>0.24813895781637715</v>
      </c>
      <c r="CM8" s="28">
        <v>1.8999999999999998E-6</v>
      </c>
      <c r="CN8" s="32">
        <v>3.35</v>
      </c>
      <c r="CO8" s="28">
        <v>0.496278</v>
      </c>
      <c r="CP8" s="28">
        <v>0.496278</v>
      </c>
      <c r="CQ8" s="42" t="s">
        <v>21</v>
      </c>
      <c r="CR8" s="42" t="s">
        <v>21</v>
      </c>
      <c r="CS8" s="42" t="s">
        <v>21</v>
      </c>
      <c r="CT8" s="42" t="s">
        <v>21</v>
      </c>
      <c r="CU8" s="42" t="s">
        <v>21</v>
      </c>
      <c r="CV8" s="42" t="s">
        <v>21</v>
      </c>
      <c r="CW8" s="42" t="s">
        <v>21</v>
      </c>
      <c r="CX8" s="42" t="s">
        <v>21</v>
      </c>
      <c r="CY8" s="42" t="s">
        <v>21</v>
      </c>
      <c r="CZ8" s="42" t="s">
        <v>21</v>
      </c>
      <c r="DA8" s="42" t="s">
        <v>21</v>
      </c>
      <c r="DB8" s="42" t="s">
        <v>21</v>
      </c>
      <c r="DC8" s="42" t="s">
        <v>21</v>
      </c>
      <c r="DD8" s="42" t="s">
        <v>21</v>
      </c>
      <c r="DE8" s="42" t="s">
        <v>21</v>
      </c>
      <c r="DF8" s="42" t="s">
        <v>21</v>
      </c>
      <c r="DG8" s="42" t="s">
        <v>21</v>
      </c>
    </row>
    <row r="9" spans="1:111" x14ac:dyDescent="0.25">
      <c r="A9" s="26" t="s">
        <v>43</v>
      </c>
      <c r="B9" s="32">
        <v>1.19</v>
      </c>
      <c r="C9" s="28">
        <v>4.2300000000000007E-13</v>
      </c>
      <c r="D9" s="15">
        <v>0.6211180124223602</v>
      </c>
      <c r="E9" s="32">
        <v>10</v>
      </c>
      <c r="F9" s="32">
        <v>43.83</v>
      </c>
      <c r="G9" s="32">
        <v>70.058000000000007</v>
      </c>
      <c r="H9" s="32">
        <v>4.1982330668910393E-8</v>
      </c>
      <c r="I9" s="32">
        <v>1.0311583830833577</v>
      </c>
      <c r="J9" s="28">
        <v>6.8945454545454552E-15</v>
      </c>
      <c r="K9" s="32">
        <v>43.83</v>
      </c>
      <c r="L9" s="32">
        <v>1</v>
      </c>
      <c r="M9" s="28">
        <v>3.1000000000000001E-5</v>
      </c>
      <c r="N9" s="32">
        <v>3.97</v>
      </c>
      <c r="O9" s="28" t="s">
        <v>21</v>
      </c>
      <c r="P9" s="32">
        <v>1.75</v>
      </c>
      <c r="Q9" s="28">
        <v>1.461E-13</v>
      </c>
      <c r="R9" s="32">
        <v>5.62</v>
      </c>
      <c r="S9" s="32">
        <v>0.24813895781637715</v>
      </c>
      <c r="T9" s="32">
        <v>4.8</v>
      </c>
      <c r="U9" s="32">
        <v>1</v>
      </c>
      <c r="V9" s="32">
        <v>13.5</v>
      </c>
      <c r="W9" s="32">
        <v>0.24213075060532688</v>
      </c>
      <c r="X9" s="32">
        <v>2.5</v>
      </c>
      <c r="Y9" s="28">
        <v>1.35</v>
      </c>
      <c r="Z9" s="32">
        <v>1.19</v>
      </c>
      <c r="AA9" s="28">
        <v>1.2406947890818858</v>
      </c>
      <c r="AB9" s="32">
        <v>1</v>
      </c>
      <c r="AC9" s="28">
        <v>0.24813895781637715</v>
      </c>
      <c r="AD9" s="32">
        <v>5</v>
      </c>
      <c r="AE9" s="32">
        <v>1</v>
      </c>
      <c r="AF9" s="28">
        <v>7.0058000000000007</v>
      </c>
      <c r="AG9" s="32">
        <v>1.1910700000000001</v>
      </c>
      <c r="AH9" s="32">
        <v>5</v>
      </c>
      <c r="AI9" s="32">
        <v>2</v>
      </c>
      <c r="AJ9" s="32">
        <v>6.4899999999999999E-2</v>
      </c>
      <c r="AK9" s="32">
        <v>3.3</v>
      </c>
      <c r="AL9" s="32">
        <v>2.653E-3</v>
      </c>
      <c r="AM9" s="32">
        <v>32.5</v>
      </c>
      <c r="AN9" s="32">
        <v>0.24813895781637715</v>
      </c>
      <c r="AO9" s="32">
        <v>0.24813895781637715</v>
      </c>
      <c r="AP9" s="28" t="s">
        <v>21</v>
      </c>
      <c r="AQ9" s="32">
        <v>568</v>
      </c>
      <c r="AR9" s="28">
        <v>0.49627791563275431</v>
      </c>
      <c r="AS9" s="32">
        <v>15</v>
      </c>
      <c r="AT9" s="28">
        <v>0.24813895781637715</v>
      </c>
      <c r="AU9" s="28" t="s">
        <v>21</v>
      </c>
      <c r="AV9" s="32">
        <v>1.4999999999999999E-2</v>
      </c>
      <c r="AW9" s="28" t="s">
        <v>21</v>
      </c>
      <c r="AX9" s="28">
        <v>1.0115000000000001E-2</v>
      </c>
      <c r="AY9" s="28">
        <v>2.1910669975186101</v>
      </c>
      <c r="AZ9" s="32">
        <v>0.49627791563275431</v>
      </c>
      <c r="BA9" s="28">
        <v>1</v>
      </c>
      <c r="BB9" s="33">
        <v>0.24813895781637715</v>
      </c>
      <c r="BC9" s="28">
        <v>70.058000000000007</v>
      </c>
      <c r="BD9" s="32">
        <v>0.49627791563275431</v>
      </c>
      <c r="BE9" s="32">
        <v>2.13</v>
      </c>
      <c r="BF9" s="32">
        <v>0.24813895781637715</v>
      </c>
      <c r="BG9" s="28">
        <v>14.011600000000001</v>
      </c>
      <c r="BH9" s="32">
        <v>6.8650025853156826</v>
      </c>
      <c r="BI9" s="32">
        <v>4.8600000000000006E-3</v>
      </c>
      <c r="BJ9" s="32">
        <v>1.19</v>
      </c>
      <c r="BK9" s="32">
        <v>3.3</v>
      </c>
      <c r="BL9" s="28" t="s">
        <v>21</v>
      </c>
      <c r="BM9" s="32">
        <v>2.65</v>
      </c>
      <c r="BN9" s="32">
        <v>0.61349693251533743</v>
      </c>
      <c r="BO9" s="32">
        <v>1.0000000000000001E-9</v>
      </c>
      <c r="BP9" s="32">
        <v>1.0311583830833577</v>
      </c>
      <c r="BQ9" s="32">
        <v>4.96</v>
      </c>
      <c r="BR9" s="32">
        <v>3.31</v>
      </c>
      <c r="BS9" s="32">
        <v>3.09</v>
      </c>
      <c r="BT9" s="28">
        <v>6.5353901994010896E-9</v>
      </c>
      <c r="BU9" s="15">
        <v>2.0199999989999999</v>
      </c>
      <c r="BV9" s="32">
        <v>24.74</v>
      </c>
      <c r="BW9" s="28" t="s">
        <v>21</v>
      </c>
      <c r="BX9" s="28">
        <v>2.1269100000000001</v>
      </c>
      <c r="BY9" s="32">
        <v>0.49627791563275431</v>
      </c>
      <c r="BZ9" s="28">
        <v>16.809999999999999</v>
      </c>
      <c r="CA9" s="32">
        <v>3.3</v>
      </c>
      <c r="CB9" s="28">
        <v>1.885</v>
      </c>
      <c r="CC9" s="32">
        <v>0.49627791563275431</v>
      </c>
      <c r="CD9" s="32">
        <v>3.6</v>
      </c>
      <c r="CE9" s="32">
        <v>4.3099999999999996</v>
      </c>
      <c r="CF9" s="28">
        <v>2.1910669975186101</v>
      </c>
      <c r="CG9" s="28" t="s">
        <v>21</v>
      </c>
      <c r="CH9" s="32">
        <v>9.9499999999999993</v>
      </c>
      <c r="CI9" s="28">
        <v>0.11899999999999999</v>
      </c>
      <c r="CJ9" s="28">
        <v>1.3</v>
      </c>
      <c r="CK9" s="28" t="s">
        <v>21</v>
      </c>
      <c r="CL9" s="32">
        <v>0.24813895781637715</v>
      </c>
      <c r="CM9" s="28">
        <v>1.8999999999999998E-6</v>
      </c>
      <c r="CN9" s="32">
        <v>3.35</v>
      </c>
      <c r="CO9" s="28">
        <v>0.496278</v>
      </c>
      <c r="CP9" s="28">
        <v>0.496278</v>
      </c>
      <c r="CQ9" s="42" t="s">
        <v>21</v>
      </c>
      <c r="CR9" s="42" t="s">
        <v>21</v>
      </c>
      <c r="CS9" s="42" t="s">
        <v>21</v>
      </c>
      <c r="CT9" s="42" t="s">
        <v>21</v>
      </c>
      <c r="CU9" s="42" t="s">
        <v>21</v>
      </c>
      <c r="CV9" s="42" t="s">
        <v>21</v>
      </c>
      <c r="CW9" s="42" t="s">
        <v>21</v>
      </c>
      <c r="CX9" s="42" t="s">
        <v>21</v>
      </c>
      <c r="CY9" s="42" t="s">
        <v>21</v>
      </c>
      <c r="CZ9" s="42" t="s">
        <v>21</v>
      </c>
      <c r="DA9" s="42" t="s">
        <v>21</v>
      </c>
      <c r="DB9" s="42" t="s">
        <v>21</v>
      </c>
      <c r="DC9" s="42" t="s">
        <v>21</v>
      </c>
      <c r="DD9" s="42" t="s">
        <v>21</v>
      </c>
      <c r="DE9" s="42" t="s">
        <v>21</v>
      </c>
      <c r="DF9" s="42" t="s">
        <v>21</v>
      </c>
      <c r="DG9" s="42" t="s">
        <v>21</v>
      </c>
    </row>
    <row r="10" spans="1:111" x14ac:dyDescent="0.25">
      <c r="A10" s="26" t="s">
        <v>44</v>
      </c>
      <c r="B10" s="32">
        <v>1.19</v>
      </c>
      <c r="C10" s="28">
        <v>4.2300000000000007E-13</v>
      </c>
      <c r="D10" s="15">
        <v>0.6211180124223602</v>
      </c>
      <c r="E10" s="32">
        <v>10</v>
      </c>
      <c r="F10" s="32">
        <v>43.83</v>
      </c>
      <c r="G10" s="32">
        <v>70.058000000000007</v>
      </c>
      <c r="H10" s="32">
        <v>4.1982330668910393E-8</v>
      </c>
      <c r="I10" s="32">
        <v>1.0311583830833577</v>
      </c>
      <c r="J10" s="28">
        <v>6.8945454545454552E-15</v>
      </c>
      <c r="K10" s="32">
        <v>43.83</v>
      </c>
      <c r="L10" s="32">
        <v>1</v>
      </c>
      <c r="M10" s="28">
        <v>3.1000000000000001E-5</v>
      </c>
      <c r="N10" s="32">
        <v>3.97</v>
      </c>
      <c r="O10" s="28" t="s">
        <v>21</v>
      </c>
      <c r="P10" s="32">
        <v>1.75</v>
      </c>
      <c r="Q10" s="28">
        <v>1.461E-13</v>
      </c>
      <c r="R10" s="32">
        <v>5.62</v>
      </c>
      <c r="S10" s="32">
        <v>0.24813895781637715</v>
      </c>
      <c r="T10" s="32">
        <v>4.8</v>
      </c>
      <c r="U10" s="32">
        <v>1</v>
      </c>
      <c r="V10" s="32">
        <v>13.5</v>
      </c>
      <c r="W10" s="32">
        <v>0.24213075060532688</v>
      </c>
      <c r="X10" s="32">
        <v>2.5</v>
      </c>
      <c r="Y10" s="28">
        <v>1.35</v>
      </c>
      <c r="Z10" s="32">
        <v>1.19</v>
      </c>
      <c r="AA10" s="28">
        <v>1.2406947890818858</v>
      </c>
      <c r="AB10" s="32">
        <v>1</v>
      </c>
      <c r="AC10" s="28">
        <v>0.24813895781637715</v>
      </c>
      <c r="AD10" s="32">
        <v>5</v>
      </c>
      <c r="AE10" s="32">
        <v>1</v>
      </c>
      <c r="AF10" s="28">
        <v>7.0058000000000007</v>
      </c>
      <c r="AG10" s="32">
        <v>1.1910700000000001</v>
      </c>
      <c r="AH10" s="32">
        <v>5</v>
      </c>
      <c r="AI10" s="32">
        <v>2</v>
      </c>
      <c r="AJ10" s="32">
        <v>6.4899999999999999E-2</v>
      </c>
      <c r="AK10" s="32">
        <v>3.3</v>
      </c>
      <c r="AL10" s="32">
        <v>2.653E-3</v>
      </c>
      <c r="AM10" s="32">
        <v>32.5</v>
      </c>
      <c r="AN10" s="32">
        <v>0.24813895781637715</v>
      </c>
      <c r="AO10" s="32">
        <v>0.24813895781637715</v>
      </c>
      <c r="AP10" s="28" t="s">
        <v>21</v>
      </c>
      <c r="AQ10" s="32">
        <v>568</v>
      </c>
      <c r="AR10" s="28">
        <v>0.49627791563275431</v>
      </c>
      <c r="AS10" s="32">
        <v>15</v>
      </c>
      <c r="AT10" s="28">
        <v>0.24813895781637715</v>
      </c>
      <c r="AU10" s="28" t="s">
        <v>21</v>
      </c>
      <c r="AV10" s="32">
        <v>1.4999999999999999E-2</v>
      </c>
      <c r="AW10" s="28" t="s">
        <v>21</v>
      </c>
      <c r="AX10" s="28">
        <v>1.0115000000000001E-2</v>
      </c>
      <c r="AY10" s="28">
        <v>2.1910669975186101</v>
      </c>
      <c r="AZ10" s="32">
        <v>0.49627791563275431</v>
      </c>
      <c r="BA10" s="28">
        <v>1</v>
      </c>
      <c r="BB10" s="33">
        <v>0.24813895781637715</v>
      </c>
      <c r="BC10" s="28">
        <v>70.058000000000007</v>
      </c>
      <c r="BD10" s="32">
        <v>0.49627791563275431</v>
      </c>
      <c r="BE10" s="32">
        <v>2.13</v>
      </c>
      <c r="BF10" s="32">
        <v>0.24813895781637715</v>
      </c>
      <c r="BG10" s="28">
        <v>14.011600000000001</v>
      </c>
      <c r="BH10" s="32">
        <v>6.8650025853156826</v>
      </c>
      <c r="BI10" s="32">
        <v>4.8600000000000006E-3</v>
      </c>
      <c r="BJ10" s="32">
        <v>1.19</v>
      </c>
      <c r="BK10" s="32">
        <v>3.3</v>
      </c>
      <c r="BL10" s="28" t="s">
        <v>21</v>
      </c>
      <c r="BM10" s="32">
        <v>2.65</v>
      </c>
      <c r="BN10" s="32">
        <v>0.61349693251533743</v>
      </c>
      <c r="BO10" s="32">
        <v>1.0000000000000001E-9</v>
      </c>
      <c r="BP10" s="32">
        <v>1.0311583830833577</v>
      </c>
      <c r="BQ10" s="32">
        <v>4.96</v>
      </c>
      <c r="BR10" s="32">
        <v>3.31</v>
      </c>
      <c r="BS10" s="32">
        <v>3.09</v>
      </c>
      <c r="BT10" s="28">
        <v>6.5353901994010896E-9</v>
      </c>
      <c r="BU10" s="15">
        <v>2.0199999989999999</v>
      </c>
      <c r="BV10" s="32">
        <v>24.74</v>
      </c>
      <c r="BW10" s="28" t="s">
        <v>21</v>
      </c>
      <c r="BX10" s="28">
        <v>2.1269100000000001</v>
      </c>
      <c r="BY10" s="32">
        <v>0.49627791563275431</v>
      </c>
      <c r="BZ10" s="28">
        <v>16.809999999999999</v>
      </c>
      <c r="CA10" s="32">
        <v>3.3</v>
      </c>
      <c r="CB10" s="28">
        <v>1.885</v>
      </c>
      <c r="CC10" s="32">
        <v>0.49627791563275431</v>
      </c>
      <c r="CD10" s="32">
        <v>3.6</v>
      </c>
      <c r="CE10" s="32">
        <v>4.3099999999999996</v>
      </c>
      <c r="CF10" s="28">
        <v>2.1910669975186101</v>
      </c>
      <c r="CG10" s="28" t="s">
        <v>21</v>
      </c>
      <c r="CH10" s="32">
        <v>9.9499999999999993</v>
      </c>
      <c r="CI10" s="28">
        <v>0.11899999999999999</v>
      </c>
      <c r="CJ10" s="28">
        <v>2.8</v>
      </c>
      <c r="CK10" s="28" t="s">
        <v>21</v>
      </c>
      <c r="CL10" s="32">
        <v>0.24813895781637715</v>
      </c>
      <c r="CM10" s="28">
        <v>1.8999999999999998E-6</v>
      </c>
      <c r="CN10" s="32">
        <v>3.35</v>
      </c>
      <c r="CO10" s="28">
        <v>0.496278</v>
      </c>
      <c r="CP10" s="28">
        <v>0.496278</v>
      </c>
      <c r="CQ10" s="42" t="s">
        <v>21</v>
      </c>
      <c r="CR10" s="42" t="s">
        <v>21</v>
      </c>
      <c r="CS10" s="42" t="s">
        <v>21</v>
      </c>
      <c r="CT10" s="42" t="s">
        <v>21</v>
      </c>
      <c r="CU10" s="42" t="s">
        <v>21</v>
      </c>
      <c r="CV10" s="42" t="s">
        <v>21</v>
      </c>
      <c r="CW10" s="42" t="s">
        <v>21</v>
      </c>
      <c r="CX10" s="42" t="s">
        <v>21</v>
      </c>
      <c r="CY10" s="42" t="s">
        <v>21</v>
      </c>
      <c r="CZ10" s="42" t="s">
        <v>21</v>
      </c>
      <c r="DA10" s="42" t="s">
        <v>21</v>
      </c>
      <c r="DB10" s="42" t="s">
        <v>21</v>
      </c>
      <c r="DC10" s="42" t="s">
        <v>21</v>
      </c>
      <c r="DD10" s="42" t="s">
        <v>21</v>
      </c>
      <c r="DE10" s="42" t="s">
        <v>21</v>
      </c>
      <c r="DF10" s="42" t="s">
        <v>21</v>
      </c>
      <c r="DG10" s="42" t="s">
        <v>21</v>
      </c>
    </row>
    <row r="11" spans="1:111" x14ac:dyDescent="0.25">
      <c r="A11" s="26" t="s">
        <v>45</v>
      </c>
      <c r="B11" s="32">
        <v>1.19</v>
      </c>
      <c r="C11" s="28">
        <v>4.2300000000000007E-13</v>
      </c>
      <c r="D11" s="15">
        <v>0.6211180124223602</v>
      </c>
      <c r="E11" s="32">
        <v>10</v>
      </c>
      <c r="F11" s="32">
        <v>43.83</v>
      </c>
      <c r="G11" s="32">
        <v>70.058000000000007</v>
      </c>
      <c r="H11" s="32">
        <v>4.1982330668910393E-8</v>
      </c>
      <c r="I11" s="32">
        <v>1.0311583830833577</v>
      </c>
      <c r="J11" s="28">
        <v>6.8945454545454552E-15</v>
      </c>
      <c r="K11" s="32">
        <v>43.83</v>
      </c>
      <c r="L11" s="32">
        <v>1</v>
      </c>
      <c r="M11" s="28">
        <v>3.1000000000000001E-5</v>
      </c>
      <c r="N11" s="32">
        <v>3.97</v>
      </c>
      <c r="O11" s="28" t="s">
        <v>21</v>
      </c>
      <c r="P11" s="32">
        <v>1.75</v>
      </c>
      <c r="Q11" s="28">
        <v>1.461E-13</v>
      </c>
      <c r="R11" s="32">
        <v>5.62</v>
      </c>
      <c r="S11" s="32">
        <v>0.24813895781637715</v>
      </c>
      <c r="T11" s="32">
        <v>4.8</v>
      </c>
      <c r="U11" s="32">
        <v>1</v>
      </c>
      <c r="V11" s="32">
        <v>13.5</v>
      </c>
      <c r="W11" s="32">
        <v>0.24213075060532688</v>
      </c>
      <c r="X11" s="32">
        <v>2.5</v>
      </c>
      <c r="Y11" s="28">
        <v>1.35</v>
      </c>
      <c r="Z11" s="32">
        <v>1.19</v>
      </c>
      <c r="AA11" s="28">
        <v>1.2406947890818858</v>
      </c>
      <c r="AB11" s="32">
        <v>1</v>
      </c>
      <c r="AC11" s="28">
        <v>0.24813895781637715</v>
      </c>
      <c r="AD11" s="32">
        <v>5</v>
      </c>
      <c r="AE11" s="32">
        <v>1</v>
      </c>
      <c r="AF11" s="28">
        <v>7.0058000000000007</v>
      </c>
      <c r="AG11" s="32">
        <v>1.1910700000000001</v>
      </c>
      <c r="AH11" s="32">
        <v>5</v>
      </c>
      <c r="AI11" s="32">
        <v>2</v>
      </c>
      <c r="AJ11" s="32">
        <v>6.4899999999999999E-2</v>
      </c>
      <c r="AK11" s="32">
        <v>3.3</v>
      </c>
      <c r="AL11" s="32">
        <v>2.653E-3</v>
      </c>
      <c r="AM11" s="32">
        <v>32.5</v>
      </c>
      <c r="AN11" s="32">
        <v>0.24813895781637715</v>
      </c>
      <c r="AO11" s="32">
        <v>0.24813895781637715</v>
      </c>
      <c r="AP11" s="28" t="s">
        <v>21</v>
      </c>
      <c r="AQ11" s="32">
        <v>568</v>
      </c>
      <c r="AR11" s="28">
        <v>0.49627791563275431</v>
      </c>
      <c r="AS11" s="32">
        <v>15</v>
      </c>
      <c r="AT11" s="28">
        <v>0.24813895781637715</v>
      </c>
      <c r="AU11" s="28" t="s">
        <v>21</v>
      </c>
      <c r="AV11" s="32">
        <v>1.4999999999999999E-2</v>
      </c>
      <c r="AW11" s="28" t="s">
        <v>21</v>
      </c>
      <c r="AX11" s="28">
        <v>1.0115000000000001E-2</v>
      </c>
      <c r="AY11" s="28">
        <v>2.1910669975186101</v>
      </c>
      <c r="AZ11" s="32">
        <v>0.49627791563275431</v>
      </c>
      <c r="BA11" s="28">
        <v>1</v>
      </c>
      <c r="BB11" s="33">
        <v>0.24813895781637715</v>
      </c>
      <c r="BC11" s="28">
        <v>70.058000000000007</v>
      </c>
      <c r="BD11" s="32">
        <v>0.49627791563275431</v>
      </c>
      <c r="BE11" s="32">
        <v>2.13</v>
      </c>
      <c r="BF11" s="32">
        <v>0.24813895781637715</v>
      </c>
      <c r="BG11" s="28">
        <v>14.011600000000001</v>
      </c>
      <c r="BH11" s="32">
        <v>6.8650025853156826</v>
      </c>
      <c r="BI11" s="32">
        <v>4.8600000000000006E-3</v>
      </c>
      <c r="BJ11" s="32">
        <v>1.19</v>
      </c>
      <c r="BK11" s="32">
        <v>3.3</v>
      </c>
      <c r="BL11" s="28" t="s">
        <v>21</v>
      </c>
      <c r="BM11" s="32">
        <v>2.65</v>
      </c>
      <c r="BN11" s="32">
        <v>0.61349693251533743</v>
      </c>
      <c r="BO11" s="32">
        <v>1.0000000000000001E-9</v>
      </c>
      <c r="BP11" s="32">
        <v>1.0311583830833577</v>
      </c>
      <c r="BQ11" s="32">
        <v>4.96</v>
      </c>
      <c r="BR11" s="32">
        <v>3.31</v>
      </c>
      <c r="BS11" s="32">
        <v>3.09</v>
      </c>
      <c r="BT11" s="28">
        <v>6.5353901994010896E-9</v>
      </c>
      <c r="BU11" s="15">
        <v>2.0199999989999999</v>
      </c>
      <c r="BV11" s="32">
        <v>24.74</v>
      </c>
      <c r="BW11" s="28" t="s">
        <v>21</v>
      </c>
      <c r="BX11" s="28">
        <v>2.1269100000000001</v>
      </c>
      <c r="BY11" s="32">
        <v>0.49627791563275431</v>
      </c>
      <c r="BZ11" s="28">
        <v>16.809999999999999</v>
      </c>
      <c r="CA11" s="32">
        <v>3.3</v>
      </c>
      <c r="CB11" s="28">
        <v>1.885</v>
      </c>
      <c r="CC11" s="32">
        <v>0.49627791563275431</v>
      </c>
      <c r="CD11" s="32">
        <v>3.6</v>
      </c>
      <c r="CE11" s="32">
        <v>4.3099999999999996</v>
      </c>
      <c r="CF11" s="28">
        <v>3.33</v>
      </c>
      <c r="CG11" s="28" t="s">
        <v>21</v>
      </c>
      <c r="CH11" s="32">
        <v>9.9499999999999993</v>
      </c>
      <c r="CI11" s="28">
        <v>0.11899999999999999</v>
      </c>
      <c r="CJ11" s="28">
        <v>2.8</v>
      </c>
      <c r="CK11" s="28" t="s">
        <v>21</v>
      </c>
      <c r="CL11" s="32">
        <v>0.24813895781637715</v>
      </c>
      <c r="CM11" s="28">
        <v>1.8999999999999998E-6</v>
      </c>
      <c r="CN11" s="32">
        <v>3.35</v>
      </c>
      <c r="CO11" s="28">
        <v>0.496278</v>
      </c>
      <c r="CP11" s="28">
        <v>0.496278</v>
      </c>
      <c r="CQ11" s="42" t="s">
        <v>21</v>
      </c>
      <c r="CR11" s="42" t="s">
        <v>21</v>
      </c>
      <c r="CS11" s="42" t="s">
        <v>21</v>
      </c>
      <c r="CT11" s="42" t="s">
        <v>21</v>
      </c>
      <c r="CU11" s="42" t="s">
        <v>21</v>
      </c>
      <c r="CV11" s="42" t="s">
        <v>21</v>
      </c>
      <c r="CW11" s="42" t="s">
        <v>21</v>
      </c>
      <c r="CX11" s="42" t="s">
        <v>21</v>
      </c>
      <c r="CY11" s="42" t="s">
        <v>21</v>
      </c>
      <c r="CZ11" s="42" t="s">
        <v>21</v>
      </c>
      <c r="DA11" s="42" t="s">
        <v>21</v>
      </c>
      <c r="DB11" s="42" t="s">
        <v>21</v>
      </c>
      <c r="DC11" s="42" t="s">
        <v>21</v>
      </c>
      <c r="DD11" s="42" t="s">
        <v>21</v>
      </c>
      <c r="DE11" s="42" t="s">
        <v>21</v>
      </c>
      <c r="DF11" s="42" t="s">
        <v>21</v>
      </c>
      <c r="DG11" s="42" t="s">
        <v>21</v>
      </c>
    </row>
    <row r="12" spans="1:111" x14ac:dyDescent="0.25">
      <c r="A12" s="26" t="s">
        <v>46</v>
      </c>
      <c r="B12" s="32">
        <v>1.19</v>
      </c>
      <c r="C12" s="28">
        <v>4.2300000000000007E-13</v>
      </c>
      <c r="D12" s="15">
        <v>0.6211180124223602</v>
      </c>
      <c r="E12" s="32">
        <v>10</v>
      </c>
      <c r="F12" s="32">
        <v>43.83</v>
      </c>
      <c r="G12" s="32">
        <v>70.058000000000007</v>
      </c>
      <c r="H12" s="32">
        <v>4.1982330668910393E-8</v>
      </c>
      <c r="I12" s="32">
        <v>1.0311583830833577</v>
      </c>
      <c r="J12" s="28">
        <v>6.8945454545454552E-15</v>
      </c>
      <c r="K12" s="32">
        <v>43.83</v>
      </c>
      <c r="L12" s="32">
        <v>1</v>
      </c>
      <c r="M12" s="28">
        <v>3.1000000000000001E-5</v>
      </c>
      <c r="N12" s="32">
        <v>3.97</v>
      </c>
      <c r="O12" s="28" t="s">
        <v>21</v>
      </c>
      <c r="P12" s="32">
        <v>1.75</v>
      </c>
      <c r="Q12" s="28">
        <v>1.461E-13</v>
      </c>
      <c r="R12" s="32">
        <v>5.62</v>
      </c>
      <c r="S12" s="32">
        <v>0.24813895781637715</v>
      </c>
      <c r="T12" s="32">
        <v>4.8</v>
      </c>
      <c r="U12" s="32">
        <v>1</v>
      </c>
      <c r="V12" s="32">
        <v>13.5</v>
      </c>
      <c r="W12" s="32">
        <v>0.24213075060532688</v>
      </c>
      <c r="X12" s="32">
        <v>2.5</v>
      </c>
      <c r="Y12" s="28">
        <v>1.35</v>
      </c>
      <c r="Z12" s="32">
        <v>1.19</v>
      </c>
      <c r="AA12" s="28">
        <v>1.2406947890818858</v>
      </c>
      <c r="AB12" s="32">
        <v>1</v>
      </c>
      <c r="AC12" s="28">
        <v>0.24813895781637715</v>
      </c>
      <c r="AD12" s="32">
        <v>5</v>
      </c>
      <c r="AE12" s="32">
        <v>1</v>
      </c>
      <c r="AF12" s="28">
        <v>7.0058000000000007</v>
      </c>
      <c r="AG12" s="32">
        <v>1.1910700000000001</v>
      </c>
      <c r="AH12" s="32">
        <v>5</v>
      </c>
      <c r="AI12" s="32">
        <v>2</v>
      </c>
      <c r="AJ12" s="32">
        <v>6.4899999999999999E-2</v>
      </c>
      <c r="AK12" s="32">
        <v>3.3</v>
      </c>
      <c r="AL12" s="32">
        <v>2.653E-3</v>
      </c>
      <c r="AM12" s="32">
        <v>32.5</v>
      </c>
      <c r="AN12" s="32">
        <v>0.24813895781637715</v>
      </c>
      <c r="AO12" s="32">
        <v>0.24813895781637715</v>
      </c>
      <c r="AP12" s="28" t="s">
        <v>21</v>
      </c>
      <c r="AQ12" s="32">
        <v>568</v>
      </c>
      <c r="AR12" s="28">
        <v>0.49627791563275431</v>
      </c>
      <c r="AS12" s="32">
        <v>15</v>
      </c>
      <c r="AT12" s="28">
        <v>0.24813895781637715</v>
      </c>
      <c r="AU12" s="28" t="s">
        <v>21</v>
      </c>
      <c r="AV12" s="32">
        <v>1.4999999999999999E-2</v>
      </c>
      <c r="AW12" s="28" t="s">
        <v>21</v>
      </c>
      <c r="AX12" s="28">
        <v>1.0115000000000001E-2</v>
      </c>
      <c r="AY12" s="28">
        <v>2.1910669975186101</v>
      </c>
      <c r="AZ12" s="32">
        <v>0.49627791563275431</v>
      </c>
      <c r="BA12" s="28">
        <v>1</v>
      </c>
      <c r="BB12" s="33">
        <v>0.24813895781637715</v>
      </c>
      <c r="BC12" s="28">
        <v>70.058000000000007</v>
      </c>
      <c r="BD12" s="32">
        <v>0.49627791563275431</v>
      </c>
      <c r="BE12" s="32">
        <v>2.13</v>
      </c>
      <c r="BF12" s="32">
        <v>0.24813895781637715</v>
      </c>
      <c r="BG12" s="28">
        <v>14.011600000000001</v>
      </c>
      <c r="BH12" s="32">
        <v>6.8650025853156826</v>
      </c>
      <c r="BI12" s="32">
        <v>4.8600000000000006E-3</v>
      </c>
      <c r="BJ12" s="32">
        <v>1.19</v>
      </c>
      <c r="BK12" s="32">
        <v>3.3</v>
      </c>
      <c r="BL12" s="28" t="s">
        <v>21</v>
      </c>
      <c r="BM12" s="32">
        <v>2.65</v>
      </c>
      <c r="BN12" s="32">
        <v>0.61349693251533743</v>
      </c>
      <c r="BO12" s="32">
        <v>1.0000000000000001E-9</v>
      </c>
      <c r="BP12" s="32">
        <v>1.0311583830833577</v>
      </c>
      <c r="BQ12" s="32">
        <v>4.96</v>
      </c>
      <c r="BR12" s="32">
        <v>3.31</v>
      </c>
      <c r="BS12" s="32">
        <v>3.09</v>
      </c>
      <c r="BT12" s="28">
        <v>6.5353901994010896E-9</v>
      </c>
      <c r="BU12" s="15">
        <v>2.0199999989999999</v>
      </c>
      <c r="BV12" s="32">
        <v>24.74</v>
      </c>
      <c r="BW12" s="28" t="s">
        <v>21</v>
      </c>
      <c r="BX12" s="28">
        <v>2.1269100000000001</v>
      </c>
      <c r="BY12" s="32">
        <v>0.49627791563275431</v>
      </c>
      <c r="BZ12" s="28">
        <v>16.809999999999999</v>
      </c>
      <c r="CA12" s="32">
        <v>3.3</v>
      </c>
      <c r="CB12" s="28">
        <v>1.885</v>
      </c>
      <c r="CC12" s="32">
        <v>0.49627791563275431</v>
      </c>
      <c r="CD12" s="32">
        <v>3.6</v>
      </c>
      <c r="CE12" s="32">
        <v>4.3099999999999996</v>
      </c>
      <c r="CF12" s="28">
        <v>3.33</v>
      </c>
      <c r="CG12" s="28" t="s">
        <v>21</v>
      </c>
      <c r="CH12" s="32">
        <v>9.9499999999999993</v>
      </c>
      <c r="CI12" s="28">
        <v>0.11899999999999999</v>
      </c>
      <c r="CJ12" s="28">
        <v>2.8</v>
      </c>
      <c r="CK12" s="28" t="s">
        <v>21</v>
      </c>
      <c r="CL12" s="32">
        <v>0.24813895781637715</v>
      </c>
      <c r="CM12" s="28">
        <v>1.8999999999999998E-6</v>
      </c>
      <c r="CN12" s="32">
        <v>3.35</v>
      </c>
      <c r="CO12" s="28">
        <v>0.496278</v>
      </c>
      <c r="CP12" s="28">
        <v>0.496278</v>
      </c>
      <c r="CQ12" s="42" t="s">
        <v>21</v>
      </c>
      <c r="CR12" s="42" t="s">
        <v>21</v>
      </c>
      <c r="CS12" s="42" t="s">
        <v>21</v>
      </c>
      <c r="CT12" s="42" t="s">
        <v>21</v>
      </c>
      <c r="CU12" s="42" t="s">
        <v>21</v>
      </c>
      <c r="CV12" s="42" t="s">
        <v>21</v>
      </c>
      <c r="CW12" s="42" t="s">
        <v>21</v>
      </c>
      <c r="CX12" s="42" t="s">
        <v>21</v>
      </c>
      <c r="CY12" s="42" t="s">
        <v>21</v>
      </c>
      <c r="CZ12" s="42" t="s">
        <v>21</v>
      </c>
      <c r="DA12" s="42" t="s">
        <v>21</v>
      </c>
      <c r="DB12" s="42" t="s">
        <v>21</v>
      </c>
      <c r="DC12" s="42" t="s">
        <v>21</v>
      </c>
      <c r="DD12" s="42" t="s">
        <v>21</v>
      </c>
      <c r="DE12" s="42" t="s">
        <v>21</v>
      </c>
      <c r="DF12" s="42" t="s">
        <v>21</v>
      </c>
      <c r="DG12" s="42" t="s">
        <v>21</v>
      </c>
    </row>
    <row r="13" spans="1:111" x14ac:dyDescent="0.25">
      <c r="A13" s="26" t="s">
        <v>47</v>
      </c>
      <c r="B13" s="32">
        <v>1.19</v>
      </c>
      <c r="C13" s="28">
        <v>4.2300000000000007E-13</v>
      </c>
      <c r="D13" s="15">
        <v>0.6211180124223602</v>
      </c>
      <c r="E13" s="32">
        <v>10</v>
      </c>
      <c r="F13" s="32">
        <v>43.83</v>
      </c>
      <c r="G13" s="32">
        <v>70.058000000000007</v>
      </c>
      <c r="H13" s="32">
        <v>4.1982330668910393E-8</v>
      </c>
      <c r="I13" s="32">
        <v>1.0311583830833577</v>
      </c>
      <c r="J13" s="28">
        <v>6.8945454545454552E-15</v>
      </c>
      <c r="K13" s="32">
        <v>43.83</v>
      </c>
      <c r="L13" s="32">
        <v>1</v>
      </c>
      <c r="M13" s="28">
        <v>3.1000000000000001E-5</v>
      </c>
      <c r="N13" s="32">
        <v>3.97</v>
      </c>
      <c r="O13" s="28" t="s">
        <v>21</v>
      </c>
      <c r="P13" s="32">
        <v>1.75</v>
      </c>
      <c r="Q13" s="28">
        <v>1.461E-13</v>
      </c>
      <c r="R13" s="32">
        <v>5.62</v>
      </c>
      <c r="S13" s="32">
        <v>0.24813895781637715</v>
      </c>
      <c r="T13" s="32">
        <v>4.8</v>
      </c>
      <c r="U13" s="32">
        <v>1</v>
      </c>
      <c r="V13" s="32">
        <v>13.5</v>
      </c>
      <c r="W13" s="32">
        <v>0.24213075060532688</v>
      </c>
      <c r="X13" s="32">
        <v>2.5</v>
      </c>
      <c r="Y13" s="28">
        <v>1.35</v>
      </c>
      <c r="Z13" s="32">
        <v>1.19</v>
      </c>
      <c r="AA13" s="28">
        <v>1.2406947890818858</v>
      </c>
      <c r="AB13" s="32">
        <v>1</v>
      </c>
      <c r="AC13" s="28">
        <v>0.24813895781637715</v>
      </c>
      <c r="AD13" s="32">
        <v>5</v>
      </c>
      <c r="AE13" s="32">
        <v>1</v>
      </c>
      <c r="AF13" s="28">
        <v>7.0058000000000007</v>
      </c>
      <c r="AG13" s="32">
        <v>1.1910700000000001</v>
      </c>
      <c r="AH13" s="32">
        <v>5</v>
      </c>
      <c r="AI13" s="32">
        <v>2</v>
      </c>
      <c r="AJ13" s="32">
        <v>6.4899999999999999E-2</v>
      </c>
      <c r="AK13" s="32">
        <v>3.3</v>
      </c>
      <c r="AL13" s="32">
        <v>2.653E-3</v>
      </c>
      <c r="AM13" s="32">
        <v>32.5</v>
      </c>
      <c r="AN13" s="32">
        <v>0.24813895781637715</v>
      </c>
      <c r="AO13" s="32">
        <v>0.24813895781637715</v>
      </c>
      <c r="AP13" s="28" t="s">
        <v>21</v>
      </c>
      <c r="AQ13" s="32">
        <v>568</v>
      </c>
      <c r="AR13" s="28">
        <v>0.49627791563275431</v>
      </c>
      <c r="AS13" s="32">
        <v>15</v>
      </c>
      <c r="AT13" s="28">
        <v>0.24813895781637715</v>
      </c>
      <c r="AU13" s="28">
        <v>4.9627800000000004</v>
      </c>
      <c r="AV13" s="32">
        <v>1.4999999999999999E-2</v>
      </c>
      <c r="AW13" s="28" t="s">
        <v>21</v>
      </c>
      <c r="AX13" s="28">
        <v>1.0115000000000001E-2</v>
      </c>
      <c r="AY13" s="28">
        <v>2.1910669975186101</v>
      </c>
      <c r="AZ13" s="32">
        <v>0.49627791563275431</v>
      </c>
      <c r="BA13" s="28">
        <v>1</v>
      </c>
      <c r="BB13" s="33">
        <v>0.24813895781637715</v>
      </c>
      <c r="BC13" s="28">
        <v>70.058000000000007</v>
      </c>
      <c r="BD13" s="32">
        <v>0.49627791563275431</v>
      </c>
      <c r="BE13" s="32">
        <v>2.13</v>
      </c>
      <c r="BF13" s="32">
        <v>0.24813895781637715</v>
      </c>
      <c r="BG13" s="28">
        <v>14.011600000000001</v>
      </c>
      <c r="BH13" s="32">
        <v>6.8650025853156826</v>
      </c>
      <c r="BI13" s="32">
        <v>4.8600000000000006E-3</v>
      </c>
      <c r="BJ13" s="32">
        <v>1.19</v>
      </c>
      <c r="BK13" s="32">
        <v>3.3</v>
      </c>
      <c r="BL13" s="28" t="s">
        <v>21</v>
      </c>
      <c r="BM13" s="32">
        <v>2.65</v>
      </c>
      <c r="BN13" s="32">
        <v>0.61349693251533743</v>
      </c>
      <c r="BO13" s="32">
        <v>1.0000000000000001E-9</v>
      </c>
      <c r="BP13" s="32">
        <v>1.0311583830833577</v>
      </c>
      <c r="BQ13" s="32">
        <v>4.96</v>
      </c>
      <c r="BR13" s="32">
        <v>3.31</v>
      </c>
      <c r="BS13" s="32">
        <v>3.09</v>
      </c>
      <c r="BT13" s="28">
        <v>6.5353901994010896E-9</v>
      </c>
      <c r="BU13" s="15">
        <v>2.0199999989999999</v>
      </c>
      <c r="BV13" s="32">
        <v>24.74</v>
      </c>
      <c r="BW13" s="28" t="s">
        <v>21</v>
      </c>
      <c r="BX13" s="28">
        <v>2.1269100000000001</v>
      </c>
      <c r="BY13" s="32">
        <v>0.49627791563275431</v>
      </c>
      <c r="BZ13" s="28">
        <v>16.809999999999999</v>
      </c>
      <c r="CA13" s="32">
        <v>3.3</v>
      </c>
      <c r="CB13" s="28">
        <v>1.88585</v>
      </c>
      <c r="CC13" s="32">
        <v>0.49627791563275431</v>
      </c>
      <c r="CD13" s="32">
        <v>3.6</v>
      </c>
      <c r="CE13" s="32">
        <v>4.3099999999999996</v>
      </c>
      <c r="CF13" s="28">
        <v>3.33</v>
      </c>
      <c r="CG13" s="28">
        <v>4.9627800000000004</v>
      </c>
      <c r="CH13" s="32">
        <v>9.9499999999999993</v>
      </c>
      <c r="CI13" s="28">
        <v>0.11899999999999999</v>
      </c>
      <c r="CJ13" s="28">
        <v>2.8</v>
      </c>
      <c r="CK13" s="28">
        <v>4.96278E-2</v>
      </c>
      <c r="CL13" s="32">
        <v>0.24813895781637715</v>
      </c>
      <c r="CM13" s="28">
        <v>1.8999999999999998E-6</v>
      </c>
      <c r="CN13" s="32">
        <v>3.35</v>
      </c>
      <c r="CO13" s="28">
        <v>0.496278</v>
      </c>
      <c r="CP13" s="28">
        <v>0.496278</v>
      </c>
      <c r="CQ13" s="42" t="s">
        <v>21</v>
      </c>
      <c r="CR13" s="42" t="s">
        <v>21</v>
      </c>
      <c r="CS13" s="42" t="s">
        <v>21</v>
      </c>
      <c r="CT13" s="42" t="s">
        <v>21</v>
      </c>
      <c r="CU13" s="42" t="s">
        <v>21</v>
      </c>
      <c r="CV13" s="42" t="s">
        <v>21</v>
      </c>
      <c r="CW13" s="42" t="s">
        <v>21</v>
      </c>
      <c r="CX13" s="42" t="s">
        <v>21</v>
      </c>
      <c r="CY13" s="42" t="s">
        <v>21</v>
      </c>
      <c r="CZ13" s="42" t="s">
        <v>21</v>
      </c>
      <c r="DA13" s="42" t="s">
        <v>21</v>
      </c>
      <c r="DB13" s="42" t="s">
        <v>21</v>
      </c>
      <c r="DC13" s="42" t="s">
        <v>21</v>
      </c>
      <c r="DD13" s="42" t="s">
        <v>21</v>
      </c>
      <c r="DE13" s="42" t="s">
        <v>21</v>
      </c>
      <c r="DF13" s="42" t="s">
        <v>21</v>
      </c>
      <c r="DG13" s="42" t="s">
        <v>21</v>
      </c>
    </row>
    <row r="14" spans="1:111" x14ac:dyDescent="0.25">
      <c r="A14" s="26" t="s">
        <v>48</v>
      </c>
      <c r="B14" s="32">
        <v>1.19</v>
      </c>
      <c r="C14" s="28">
        <v>4.2300000000000007E-13</v>
      </c>
      <c r="D14" s="15">
        <v>0.6211180124223602</v>
      </c>
      <c r="E14" s="32">
        <v>10</v>
      </c>
      <c r="F14" s="32">
        <v>43.83</v>
      </c>
      <c r="G14" s="32">
        <v>70.058000000000007</v>
      </c>
      <c r="H14" s="32">
        <v>4.1982330668910393E-8</v>
      </c>
      <c r="I14" s="32">
        <v>1.0311583830833577</v>
      </c>
      <c r="J14" s="28">
        <v>6.8945454545454552E-15</v>
      </c>
      <c r="K14" s="32">
        <v>43.83</v>
      </c>
      <c r="L14" s="32">
        <v>1</v>
      </c>
      <c r="M14" s="28">
        <v>3.1000000000000001E-5</v>
      </c>
      <c r="N14" s="32">
        <v>3.97</v>
      </c>
      <c r="O14" s="28" t="s">
        <v>21</v>
      </c>
      <c r="P14" s="32">
        <v>1.75</v>
      </c>
      <c r="Q14" s="28">
        <v>1.461E-13</v>
      </c>
      <c r="R14" s="32">
        <v>5.62</v>
      </c>
      <c r="S14" s="32">
        <v>0.24813895781637715</v>
      </c>
      <c r="T14" s="32">
        <v>4.8</v>
      </c>
      <c r="U14" s="32">
        <v>1</v>
      </c>
      <c r="V14" s="32">
        <v>13.5</v>
      </c>
      <c r="W14" s="32">
        <v>0.24213075060532688</v>
      </c>
      <c r="X14" s="32">
        <v>2.5</v>
      </c>
      <c r="Y14" s="28">
        <v>1.35</v>
      </c>
      <c r="Z14" s="32">
        <v>1.19</v>
      </c>
      <c r="AA14" s="28">
        <v>1.2406947890818858</v>
      </c>
      <c r="AB14" s="32">
        <v>1</v>
      </c>
      <c r="AC14" s="28">
        <v>0.24813895781637715</v>
      </c>
      <c r="AD14" s="32">
        <v>5</v>
      </c>
      <c r="AE14" s="32">
        <v>1</v>
      </c>
      <c r="AF14" s="28">
        <v>7.0058000000000007</v>
      </c>
      <c r="AG14" s="32">
        <v>1.1910700000000001</v>
      </c>
      <c r="AH14" s="32">
        <v>5</v>
      </c>
      <c r="AI14" s="32">
        <v>2</v>
      </c>
      <c r="AJ14" s="32">
        <v>6.4899999999999999E-2</v>
      </c>
      <c r="AK14" s="32">
        <v>3.3</v>
      </c>
      <c r="AL14" s="32">
        <v>2.653E-3</v>
      </c>
      <c r="AM14" s="32">
        <v>32.5</v>
      </c>
      <c r="AN14" s="32">
        <v>0.24813895781637715</v>
      </c>
      <c r="AO14" s="32">
        <v>0.24813895781637715</v>
      </c>
      <c r="AP14" s="28" t="s">
        <v>21</v>
      </c>
      <c r="AQ14" s="32">
        <v>568</v>
      </c>
      <c r="AR14" s="28">
        <v>0.49627791563275431</v>
      </c>
      <c r="AS14" s="32">
        <v>15</v>
      </c>
      <c r="AT14" s="28">
        <v>0.24813895781637715</v>
      </c>
      <c r="AU14" s="28">
        <v>4.9627800000000004</v>
      </c>
      <c r="AV14" s="32">
        <v>1.4999999999999999E-2</v>
      </c>
      <c r="AW14" s="28" t="s">
        <v>21</v>
      </c>
      <c r="AX14" s="28">
        <v>1.0115000000000001E-2</v>
      </c>
      <c r="AY14" s="28">
        <v>2.1910669975186101</v>
      </c>
      <c r="AZ14" s="32">
        <v>0.49627791563275431</v>
      </c>
      <c r="BA14" s="28">
        <v>1</v>
      </c>
      <c r="BB14" s="33">
        <v>0.24813895781637715</v>
      </c>
      <c r="BC14" s="28">
        <v>70.058000000000007</v>
      </c>
      <c r="BD14" s="32">
        <v>0.49627791563275431</v>
      </c>
      <c r="BE14" s="32">
        <v>2.13</v>
      </c>
      <c r="BF14" s="32">
        <v>0.24813895781637715</v>
      </c>
      <c r="BG14" s="28">
        <v>14.011600000000001</v>
      </c>
      <c r="BH14" s="32">
        <v>6.8650025853156826</v>
      </c>
      <c r="BI14" s="32">
        <v>4.8600000000000006E-3</v>
      </c>
      <c r="BJ14" s="32">
        <v>1.19</v>
      </c>
      <c r="BK14" s="32">
        <v>3.3</v>
      </c>
      <c r="BL14" s="28" t="s">
        <v>21</v>
      </c>
      <c r="BM14" s="32">
        <v>2.65</v>
      </c>
      <c r="BN14" s="32">
        <v>0.61349693251533743</v>
      </c>
      <c r="BO14" s="32">
        <v>1.0000000000000001E-9</v>
      </c>
      <c r="BP14" s="32">
        <v>1.0311583830833577</v>
      </c>
      <c r="BQ14" s="32">
        <v>4.96</v>
      </c>
      <c r="BR14" s="32">
        <v>3.31</v>
      </c>
      <c r="BS14" s="32">
        <v>3.09</v>
      </c>
      <c r="BT14" s="28">
        <v>6.5353901994010896E-9</v>
      </c>
      <c r="BU14" s="15">
        <v>2.0199999989999999</v>
      </c>
      <c r="BV14" s="32">
        <v>24.86</v>
      </c>
      <c r="BW14" s="28" t="s">
        <v>21</v>
      </c>
      <c r="BX14" s="28">
        <v>2.1269100000000001</v>
      </c>
      <c r="BY14" s="32">
        <v>0.49627791563275431</v>
      </c>
      <c r="BZ14" s="28">
        <v>16.809999999999999</v>
      </c>
      <c r="CA14" s="32">
        <v>3.3</v>
      </c>
      <c r="CB14" s="28">
        <v>1.88585</v>
      </c>
      <c r="CC14" s="32">
        <v>0.49627791563275431</v>
      </c>
      <c r="CD14" s="32">
        <v>3.6</v>
      </c>
      <c r="CE14" s="32">
        <v>4.3099999999999996</v>
      </c>
      <c r="CF14" s="28">
        <v>3.33</v>
      </c>
      <c r="CG14" s="28">
        <v>4.9627800000000004</v>
      </c>
      <c r="CH14" s="32">
        <v>9.9499999999999993</v>
      </c>
      <c r="CI14" s="28">
        <v>0.11899999999999999</v>
      </c>
      <c r="CJ14" s="28">
        <v>2.8</v>
      </c>
      <c r="CK14" s="28">
        <v>4.96278E-2</v>
      </c>
      <c r="CL14" s="32">
        <v>0.24813895781637715</v>
      </c>
      <c r="CM14" s="28">
        <v>1.8999999999999998E-6</v>
      </c>
      <c r="CN14" s="32">
        <v>3.35</v>
      </c>
      <c r="CO14" s="28">
        <v>0.496278</v>
      </c>
      <c r="CP14" s="28">
        <v>0.496278</v>
      </c>
      <c r="CQ14" s="42" t="s">
        <v>21</v>
      </c>
      <c r="CR14" s="42" t="s">
        <v>21</v>
      </c>
      <c r="CS14" s="42" t="s">
        <v>21</v>
      </c>
      <c r="CT14" s="42" t="s">
        <v>21</v>
      </c>
      <c r="CU14" s="42" t="s">
        <v>21</v>
      </c>
      <c r="CV14" s="42" t="s">
        <v>21</v>
      </c>
      <c r="CW14" s="42" t="s">
        <v>21</v>
      </c>
      <c r="CX14" s="42" t="s">
        <v>21</v>
      </c>
      <c r="CY14" s="42" t="s">
        <v>21</v>
      </c>
      <c r="CZ14" s="42" t="s">
        <v>21</v>
      </c>
      <c r="DA14" s="42" t="s">
        <v>21</v>
      </c>
      <c r="DB14" s="42" t="s">
        <v>21</v>
      </c>
      <c r="DC14" s="42" t="s">
        <v>21</v>
      </c>
      <c r="DD14" s="42" t="s">
        <v>21</v>
      </c>
      <c r="DE14" s="42" t="s">
        <v>21</v>
      </c>
      <c r="DF14" s="42" t="s">
        <v>21</v>
      </c>
      <c r="DG14" s="42" t="s">
        <v>21</v>
      </c>
    </row>
    <row r="15" spans="1:111" x14ac:dyDescent="0.25">
      <c r="A15" s="26" t="s">
        <v>49</v>
      </c>
      <c r="B15" s="32">
        <v>1.19</v>
      </c>
      <c r="C15" s="28">
        <v>4.2300000000000007E-13</v>
      </c>
      <c r="D15" s="15">
        <v>0.6211180124223602</v>
      </c>
      <c r="E15" s="32">
        <v>10</v>
      </c>
      <c r="F15" s="32">
        <v>43.83</v>
      </c>
      <c r="G15" s="32">
        <v>70.058000000000007</v>
      </c>
      <c r="H15" s="32">
        <v>4.1982330668910393E-8</v>
      </c>
      <c r="I15" s="32">
        <v>1.0311583830833577</v>
      </c>
      <c r="J15" s="28">
        <v>6.8945454545454552E-15</v>
      </c>
      <c r="K15" s="32">
        <v>43.83</v>
      </c>
      <c r="L15" s="32">
        <v>1</v>
      </c>
      <c r="M15" s="28">
        <v>3.1000000000000001E-5</v>
      </c>
      <c r="N15" s="32">
        <v>3.97</v>
      </c>
      <c r="O15" s="28" t="s">
        <v>21</v>
      </c>
      <c r="P15" s="32">
        <v>1.75</v>
      </c>
      <c r="Q15" s="28">
        <v>1.461E-13</v>
      </c>
      <c r="R15" s="32">
        <v>5.62</v>
      </c>
      <c r="S15" s="32">
        <v>0.24813895781637715</v>
      </c>
      <c r="T15" s="32">
        <v>4.8</v>
      </c>
      <c r="U15" s="32">
        <v>1</v>
      </c>
      <c r="V15" s="32">
        <v>13.5</v>
      </c>
      <c r="W15" s="32">
        <v>0.24213075060532688</v>
      </c>
      <c r="X15" s="32">
        <v>2.5</v>
      </c>
      <c r="Y15" s="28">
        <v>1.35</v>
      </c>
      <c r="Z15" s="32">
        <v>1.19</v>
      </c>
      <c r="AA15" s="28">
        <v>1.2406947890818858</v>
      </c>
      <c r="AB15" s="32">
        <v>1</v>
      </c>
      <c r="AC15" s="28">
        <v>0.24813895781637715</v>
      </c>
      <c r="AD15" s="32">
        <v>5</v>
      </c>
      <c r="AE15" s="32">
        <v>1</v>
      </c>
      <c r="AF15" s="28">
        <v>7.0058000000000007</v>
      </c>
      <c r="AG15" s="32">
        <v>1.1910700000000001</v>
      </c>
      <c r="AH15" s="32">
        <v>5</v>
      </c>
      <c r="AI15" s="32">
        <v>2</v>
      </c>
      <c r="AJ15" s="32">
        <v>6.4899999999999999E-2</v>
      </c>
      <c r="AK15" s="32">
        <v>3.3</v>
      </c>
      <c r="AL15" s="32">
        <v>2.653E-3</v>
      </c>
      <c r="AM15" s="32">
        <v>32.5</v>
      </c>
      <c r="AN15" s="32">
        <v>0.24813895781637715</v>
      </c>
      <c r="AO15" s="32">
        <v>0.24813895781637715</v>
      </c>
      <c r="AP15" s="28" t="s">
        <v>21</v>
      </c>
      <c r="AQ15" s="32">
        <v>568</v>
      </c>
      <c r="AR15" s="28">
        <v>0.49627791563275431</v>
      </c>
      <c r="AS15" s="32">
        <v>15</v>
      </c>
      <c r="AT15" s="28">
        <v>0.24813895781637715</v>
      </c>
      <c r="AU15" s="28">
        <v>4.9627800000000004</v>
      </c>
      <c r="AV15" s="32">
        <v>1.4999999999999999E-2</v>
      </c>
      <c r="AW15" s="28" t="s">
        <v>21</v>
      </c>
      <c r="AX15" s="28">
        <v>1.0115000000000001E-2</v>
      </c>
      <c r="AY15" s="28">
        <v>2.1910669975186101</v>
      </c>
      <c r="AZ15" s="32">
        <v>0.49627791563275431</v>
      </c>
      <c r="BA15" s="28">
        <v>1</v>
      </c>
      <c r="BB15" s="33">
        <v>0.24813895781637715</v>
      </c>
      <c r="BC15" s="28">
        <v>70.058000000000007</v>
      </c>
      <c r="BD15" s="32">
        <v>0.49627791563275431</v>
      </c>
      <c r="BE15" s="32">
        <v>2.13</v>
      </c>
      <c r="BF15" s="32">
        <v>0.24813895781637715</v>
      </c>
      <c r="BG15" s="28">
        <v>14.011600000000001</v>
      </c>
      <c r="BH15" s="32">
        <v>6.8650025853156826</v>
      </c>
      <c r="BI15" s="32">
        <v>4.8600000000000006E-3</v>
      </c>
      <c r="BJ15" s="32">
        <v>1.19</v>
      </c>
      <c r="BK15" s="32">
        <v>3.3</v>
      </c>
      <c r="BL15" s="28" t="s">
        <v>21</v>
      </c>
      <c r="BM15" s="32">
        <v>2.65</v>
      </c>
      <c r="BN15" s="32">
        <v>0.61349693251533743</v>
      </c>
      <c r="BO15" s="32">
        <v>1.0000000000000001E-9</v>
      </c>
      <c r="BP15" s="32">
        <v>1.0311583830833577</v>
      </c>
      <c r="BQ15" s="32">
        <v>4.96</v>
      </c>
      <c r="BR15" s="32">
        <v>3.31</v>
      </c>
      <c r="BS15" s="32">
        <v>3.09</v>
      </c>
      <c r="BT15" s="28">
        <v>6.5353901994010896E-9</v>
      </c>
      <c r="BU15" s="15">
        <v>2.0199999989999999</v>
      </c>
      <c r="BV15" s="32">
        <v>24.86</v>
      </c>
      <c r="BW15" s="28" t="s">
        <v>21</v>
      </c>
      <c r="BX15" s="28">
        <v>2.1269100000000001</v>
      </c>
      <c r="BY15" s="32">
        <v>0.49627791563275431</v>
      </c>
      <c r="BZ15" s="28">
        <v>16.809999999999999</v>
      </c>
      <c r="CA15" s="32">
        <v>3.3</v>
      </c>
      <c r="CB15" s="28">
        <v>1.88585</v>
      </c>
      <c r="CC15" s="32">
        <v>0.49627791563275431</v>
      </c>
      <c r="CD15" s="32">
        <v>3.6</v>
      </c>
      <c r="CE15" s="32">
        <v>4.3099999999999996</v>
      </c>
      <c r="CF15" s="28">
        <v>3.33</v>
      </c>
      <c r="CG15" s="28">
        <v>4.9627800000000004</v>
      </c>
      <c r="CH15" s="32">
        <v>9.9499999999999993</v>
      </c>
      <c r="CI15" s="28">
        <v>0.11899999999999999</v>
      </c>
      <c r="CJ15" s="28">
        <v>2.8</v>
      </c>
      <c r="CK15" s="28">
        <v>4.96278E-2</v>
      </c>
      <c r="CL15" s="32">
        <v>0.24813895781637715</v>
      </c>
      <c r="CM15" s="28">
        <v>1.8999999999999998E-6</v>
      </c>
      <c r="CN15" s="32">
        <v>3.35</v>
      </c>
      <c r="CO15" s="28">
        <v>0.496278</v>
      </c>
      <c r="CP15" s="28">
        <v>0.496278</v>
      </c>
      <c r="CQ15" s="42" t="s">
        <v>21</v>
      </c>
      <c r="CR15" s="42" t="s">
        <v>21</v>
      </c>
      <c r="CS15" s="42" t="s">
        <v>21</v>
      </c>
      <c r="CT15" s="42" t="s">
        <v>21</v>
      </c>
      <c r="CU15" s="42" t="s">
        <v>21</v>
      </c>
      <c r="CV15" s="42" t="s">
        <v>21</v>
      </c>
      <c r="CW15" s="42" t="s">
        <v>21</v>
      </c>
      <c r="CX15" s="42" t="s">
        <v>21</v>
      </c>
      <c r="CY15" s="42" t="s">
        <v>21</v>
      </c>
      <c r="CZ15" s="42" t="s">
        <v>21</v>
      </c>
      <c r="DA15" s="42" t="s">
        <v>21</v>
      </c>
      <c r="DB15" s="42" t="s">
        <v>21</v>
      </c>
      <c r="DC15" s="42" t="s">
        <v>21</v>
      </c>
      <c r="DD15" s="42" t="s">
        <v>21</v>
      </c>
      <c r="DE15" s="42" t="s">
        <v>21</v>
      </c>
      <c r="DF15" s="42" t="s">
        <v>21</v>
      </c>
      <c r="DG15" s="42" t="s">
        <v>21</v>
      </c>
    </row>
    <row r="16" spans="1:111" x14ac:dyDescent="0.25">
      <c r="A16" s="26" t="s">
        <v>50</v>
      </c>
      <c r="B16" s="32">
        <v>1.19</v>
      </c>
      <c r="C16" s="28">
        <v>4.2300000000000007E-13</v>
      </c>
      <c r="D16" s="15">
        <v>0.6211180124223602</v>
      </c>
      <c r="E16" s="32">
        <v>10</v>
      </c>
      <c r="F16" s="32">
        <v>43.83</v>
      </c>
      <c r="G16" s="32">
        <v>70.058000000000007</v>
      </c>
      <c r="H16" s="32">
        <v>4.1982330668910393E-8</v>
      </c>
      <c r="I16" s="32">
        <v>1.0311583830833577</v>
      </c>
      <c r="J16" s="28">
        <v>6.8945454545454552E-15</v>
      </c>
      <c r="K16" s="32">
        <v>43.83</v>
      </c>
      <c r="L16" s="32">
        <v>1</v>
      </c>
      <c r="M16" s="28">
        <v>3.1000000000000001E-5</v>
      </c>
      <c r="N16" s="32">
        <v>3.97</v>
      </c>
      <c r="O16" s="28" t="s">
        <v>21</v>
      </c>
      <c r="P16" s="32">
        <v>1.75</v>
      </c>
      <c r="Q16" s="28">
        <v>1.461E-13</v>
      </c>
      <c r="R16" s="32">
        <v>5.62</v>
      </c>
      <c r="S16" s="32">
        <v>0.24813895781637715</v>
      </c>
      <c r="T16" s="32">
        <v>4.8</v>
      </c>
      <c r="U16" s="32">
        <v>1</v>
      </c>
      <c r="V16" s="32">
        <v>13.5</v>
      </c>
      <c r="W16" s="32">
        <v>0.24213075060532688</v>
      </c>
      <c r="X16" s="32">
        <v>2.5</v>
      </c>
      <c r="Y16" s="28">
        <v>1.35</v>
      </c>
      <c r="Z16" s="32">
        <v>1.19</v>
      </c>
      <c r="AA16" s="28">
        <v>1.2406947890818858</v>
      </c>
      <c r="AB16" s="32">
        <v>1</v>
      </c>
      <c r="AC16" s="28">
        <v>0.24813895781637715</v>
      </c>
      <c r="AD16" s="32">
        <v>5</v>
      </c>
      <c r="AE16" s="32">
        <v>1</v>
      </c>
      <c r="AF16" s="28">
        <v>7.0058000000000007</v>
      </c>
      <c r="AG16" s="32">
        <v>1.1910700000000001</v>
      </c>
      <c r="AH16" s="32">
        <v>5</v>
      </c>
      <c r="AI16" s="32">
        <v>2</v>
      </c>
      <c r="AJ16" s="32">
        <v>6.4899999999999999E-2</v>
      </c>
      <c r="AK16" s="32">
        <v>3.3</v>
      </c>
      <c r="AL16" s="32">
        <v>2.653E-3</v>
      </c>
      <c r="AM16" s="32">
        <v>32.5</v>
      </c>
      <c r="AN16" s="32">
        <v>0.24813895781637715</v>
      </c>
      <c r="AO16" s="32">
        <v>0.24813895781637715</v>
      </c>
      <c r="AP16" s="28" t="s">
        <v>21</v>
      </c>
      <c r="AQ16" s="32">
        <v>568</v>
      </c>
      <c r="AR16" s="28">
        <v>0.49627791563275431</v>
      </c>
      <c r="AS16" s="32">
        <v>50</v>
      </c>
      <c r="AT16" s="28">
        <v>0.24813895781637715</v>
      </c>
      <c r="AU16" s="28">
        <v>4.9627800000000004</v>
      </c>
      <c r="AV16" s="32">
        <v>1.4999999999999999E-2</v>
      </c>
      <c r="AW16" s="28" t="s">
        <v>21</v>
      </c>
      <c r="AX16" s="28">
        <v>1.0115000000000001E-2</v>
      </c>
      <c r="AY16" s="28">
        <v>2.1910669975186101</v>
      </c>
      <c r="AZ16" s="32">
        <v>0.49627791563275431</v>
      </c>
      <c r="BA16" s="28">
        <v>1</v>
      </c>
      <c r="BB16" s="33">
        <v>0.24813895781637715</v>
      </c>
      <c r="BC16" s="28">
        <v>70.058000000000007</v>
      </c>
      <c r="BD16" s="32">
        <v>0.49627791563275431</v>
      </c>
      <c r="BE16" s="32">
        <v>2.13</v>
      </c>
      <c r="BF16" s="32">
        <v>0.24813895781637715</v>
      </c>
      <c r="BG16" s="28">
        <v>14.011600000000001</v>
      </c>
      <c r="BH16" s="32">
        <v>6.8650025853156826</v>
      </c>
      <c r="BI16" s="32">
        <v>4.8600000000000006E-3</v>
      </c>
      <c r="BJ16" s="32">
        <v>1.19</v>
      </c>
      <c r="BK16" s="32">
        <v>3.3</v>
      </c>
      <c r="BL16" s="28" t="s">
        <v>21</v>
      </c>
      <c r="BM16" s="32">
        <v>2.65</v>
      </c>
      <c r="BN16" s="32">
        <v>0.61349693251533743</v>
      </c>
      <c r="BO16" s="32">
        <v>1.0000000000000001E-9</v>
      </c>
      <c r="BP16" s="32">
        <v>1.0311583830833577</v>
      </c>
      <c r="BQ16" s="32">
        <v>4.96</v>
      </c>
      <c r="BR16" s="32">
        <v>3.31</v>
      </c>
      <c r="BS16" s="32">
        <v>3.09</v>
      </c>
      <c r="BT16" s="28">
        <v>6.5353901994010896E-9</v>
      </c>
      <c r="BU16" s="15">
        <v>2.0199999989999999</v>
      </c>
      <c r="BV16" s="32">
        <v>24.86</v>
      </c>
      <c r="BW16" s="28" t="s">
        <v>21</v>
      </c>
      <c r="BX16" s="28">
        <v>2.1269100000000001</v>
      </c>
      <c r="BY16" s="32">
        <v>0.49627791563275431</v>
      </c>
      <c r="BZ16" s="28">
        <v>16.809999999999999</v>
      </c>
      <c r="CA16" s="32">
        <v>3.3</v>
      </c>
      <c r="CB16" s="28">
        <v>1.88585</v>
      </c>
      <c r="CC16" s="32">
        <v>0.49627791563275431</v>
      </c>
      <c r="CD16" s="32">
        <v>3.6</v>
      </c>
      <c r="CE16" s="32">
        <v>4.3099999999999996</v>
      </c>
      <c r="CF16" s="28">
        <v>3.33</v>
      </c>
      <c r="CG16" s="28">
        <v>4.9627800000000004</v>
      </c>
      <c r="CH16" s="32">
        <v>9.9499999999999993</v>
      </c>
      <c r="CI16" s="28">
        <v>0.11899999999999999</v>
      </c>
      <c r="CJ16" s="28">
        <v>2.8</v>
      </c>
      <c r="CK16" s="28">
        <v>4.96278E-2</v>
      </c>
      <c r="CL16" s="32">
        <v>0.24813895781637715</v>
      </c>
      <c r="CM16" s="28">
        <v>1.8999999999999998E-6</v>
      </c>
      <c r="CN16" s="32">
        <v>3.35</v>
      </c>
      <c r="CO16" s="28">
        <v>0.496278</v>
      </c>
      <c r="CP16" s="28">
        <v>0.496278</v>
      </c>
      <c r="CQ16" s="42" t="s">
        <v>21</v>
      </c>
      <c r="CR16" s="42" t="s">
        <v>21</v>
      </c>
      <c r="CS16" s="42" t="s">
        <v>21</v>
      </c>
      <c r="CT16" s="42" t="s">
        <v>21</v>
      </c>
      <c r="CU16" s="42" t="s">
        <v>21</v>
      </c>
      <c r="CV16" s="42" t="s">
        <v>21</v>
      </c>
      <c r="CW16" s="42" t="s">
        <v>21</v>
      </c>
      <c r="CX16" s="42" t="s">
        <v>21</v>
      </c>
      <c r="CY16" s="42" t="s">
        <v>21</v>
      </c>
      <c r="CZ16" s="42" t="s">
        <v>21</v>
      </c>
      <c r="DA16" s="42" t="s">
        <v>21</v>
      </c>
      <c r="DB16" s="42" t="s">
        <v>21</v>
      </c>
      <c r="DC16" s="42" t="s">
        <v>21</v>
      </c>
      <c r="DD16" s="42" t="s">
        <v>21</v>
      </c>
      <c r="DE16" s="42" t="s">
        <v>21</v>
      </c>
      <c r="DF16" s="42" t="s">
        <v>21</v>
      </c>
      <c r="DG16" s="42" t="s">
        <v>21</v>
      </c>
    </row>
    <row r="17" spans="1:111" x14ac:dyDescent="0.25">
      <c r="A17" s="26" t="s">
        <v>51</v>
      </c>
      <c r="B17" s="32">
        <v>1.19</v>
      </c>
      <c r="C17" s="28">
        <v>4.2300000000000007E-13</v>
      </c>
      <c r="D17" s="15">
        <v>0.6211180124223602</v>
      </c>
      <c r="E17" s="32">
        <v>10</v>
      </c>
      <c r="F17" s="32">
        <v>43.83</v>
      </c>
      <c r="G17" s="32">
        <v>70.058000000000007</v>
      </c>
      <c r="H17" s="32">
        <v>4.1982330668910393E-8</v>
      </c>
      <c r="I17" s="32">
        <v>1.0311583830833577</v>
      </c>
      <c r="J17" s="28">
        <v>6.8945454545454552E-15</v>
      </c>
      <c r="K17" s="32">
        <v>43.83</v>
      </c>
      <c r="L17" s="32">
        <v>1</v>
      </c>
      <c r="M17" s="28">
        <v>3.1000000000000001E-5</v>
      </c>
      <c r="N17" s="32">
        <v>3.97</v>
      </c>
      <c r="O17" s="28" t="s">
        <v>21</v>
      </c>
      <c r="P17" s="32">
        <v>1.75</v>
      </c>
      <c r="Q17" s="28">
        <v>1.461E-13</v>
      </c>
      <c r="R17" s="32">
        <v>5.62</v>
      </c>
      <c r="S17" s="32">
        <v>0.24813895781637715</v>
      </c>
      <c r="T17" s="32">
        <v>4.8</v>
      </c>
      <c r="U17" s="32">
        <v>1</v>
      </c>
      <c r="V17" s="32">
        <v>13.5</v>
      </c>
      <c r="W17" s="32">
        <v>0.24213075060532688</v>
      </c>
      <c r="X17" s="32">
        <v>2.5</v>
      </c>
      <c r="Y17" s="28">
        <v>1.35</v>
      </c>
      <c r="Z17" s="32">
        <v>1.19</v>
      </c>
      <c r="AA17" s="28">
        <v>1.2406947890818858</v>
      </c>
      <c r="AB17" s="32">
        <v>1</v>
      </c>
      <c r="AC17" s="28">
        <v>0.24813895781637715</v>
      </c>
      <c r="AD17" s="32">
        <v>5</v>
      </c>
      <c r="AE17" s="32">
        <v>1</v>
      </c>
      <c r="AF17" s="28">
        <v>7.0058000000000007</v>
      </c>
      <c r="AG17" s="32">
        <v>1.1910700000000001</v>
      </c>
      <c r="AH17" s="32">
        <v>5</v>
      </c>
      <c r="AI17" s="32">
        <v>2</v>
      </c>
      <c r="AJ17" s="32">
        <v>6.4899999999999999E-2</v>
      </c>
      <c r="AK17" s="32">
        <v>3.3</v>
      </c>
      <c r="AL17" s="32">
        <v>2.653E-3</v>
      </c>
      <c r="AM17" s="32">
        <v>32.5</v>
      </c>
      <c r="AN17" s="32">
        <v>0.24813895781637715</v>
      </c>
      <c r="AO17" s="32">
        <v>0.24813895781637715</v>
      </c>
      <c r="AP17" s="28" t="s">
        <v>21</v>
      </c>
      <c r="AQ17" s="32">
        <v>568</v>
      </c>
      <c r="AR17" s="28">
        <v>0.49627791563275431</v>
      </c>
      <c r="AS17" s="32">
        <v>50</v>
      </c>
      <c r="AT17" s="28">
        <v>0.24813895781637715</v>
      </c>
      <c r="AU17" s="28">
        <v>4.9627800000000004</v>
      </c>
      <c r="AV17" s="32">
        <v>1.4999999999999999E-2</v>
      </c>
      <c r="AW17" s="28" t="s">
        <v>21</v>
      </c>
      <c r="AX17" s="28">
        <v>1.0115000000000001E-2</v>
      </c>
      <c r="AY17" s="28">
        <v>2.1910669975186101</v>
      </c>
      <c r="AZ17" s="32">
        <v>0.49627791563275431</v>
      </c>
      <c r="BA17" s="28">
        <v>1</v>
      </c>
      <c r="BB17" s="33">
        <v>0.24813895781637715</v>
      </c>
      <c r="BC17" s="28">
        <v>70.058000000000007</v>
      </c>
      <c r="BD17" s="32">
        <v>0.49627791563275431</v>
      </c>
      <c r="BE17" s="32">
        <v>2.13</v>
      </c>
      <c r="BF17" s="32">
        <v>0.24813895781637715</v>
      </c>
      <c r="BG17" s="28">
        <v>14.011600000000001</v>
      </c>
      <c r="BH17" s="32">
        <v>6.8650025853156826</v>
      </c>
      <c r="BI17" s="32">
        <v>4.8600000000000006E-3</v>
      </c>
      <c r="BJ17" s="32">
        <v>1.19</v>
      </c>
      <c r="BK17" s="32">
        <v>3.3</v>
      </c>
      <c r="BL17" s="28" t="s">
        <v>21</v>
      </c>
      <c r="BM17" s="32">
        <v>2.65</v>
      </c>
      <c r="BN17" s="32">
        <v>0.61349693251533743</v>
      </c>
      <c r="BO17" s="32">
        <v>1.0000000000000001E-9</v>
      </c>
      <c r="BP17" s="32">
        <v>1.0311583830833577</v>
      </c>
      <c r="BQ17" s="32">
        <v>4.96</v>
      </c>
      <c r="BR17" s="32">
        <v>3.31</v>
      </c>
      <c r="BS17" s="32">
        <v>3.09</v>
      </c>
      <c r="BT17" s="28">
        <v>6.5353901994010896E-9</v>
      </c>
      <c r="BU17" s="15">
        <v>2.0199999989999999</v>
      </c>
      <c r="BV17" s="32">
        <v>24.86</v>
      </c>
      <c r="BW17" s="28" t="s">
        <v>21</v>
      </c>
      <c r="BX17" s="28">
        <v>2.1269100000000001</v>
      </c>
      <c r="BY17" s="32">
        <v>0.49627791563275431</v>
      </c>
      <c r="BZ17" s="28">
        <v>16.809999999999999</v>
      </c>
      <c r="CA17" s="32">
        <v>3.3</v>
      </c>
      <c r="CB17" s="28">
        <v>1.88585</v>
      </c>
      <c r="CC17" s="32">
        <v>0.49627791563275431</v>
      </c>
      <c r="CD17" s="32">
        <v>3.6</v>
      </c>
      <c r="CE17" s="32">
        <v>4.3099999999999996</v>
      </c>
      <c r="CF17" s="28">
        <v>3.33</v>
      </c>
      <c r="CG17" s="28">
        <v>4.9627800000000004</v>
      </c>
      <c r="CH17" s="32">
        <v>9.9499999999999993</v>
      </c>
      <c r="CI17" s="28">
        <v>0.11899999999999999</v>
      </c>
      <c r="CJ17" s="28">
        <v>2.8</v>
      </c>
      <c r="CK17" s="28">
        <v>4.96278E-2</v>
      </c>
      <c r="CL17" s="32">
        <v>0.24813895781637715</v>
      </c>
      <c r="CM17" s="28">
        <v>1.8999999999999998E-6</v>
      </c>
      <c r="CN17" s="32">
        <v>3.35</v>
      </c>
      <c r="CO17" s="28">
        <v>0.496278</v>
      </c>
      <c r="CP17" s="28">
        <v>0.496278</v>
      </c>
      <c r="CQ17" s="42" t="s">
        <v>21</v>
      </c>
      <c r="CR17" s="42" t="s">
        <v>21</v>
      </c>
      <c r="CS17" s="42" t="s">
        <v>21</v>
      </c>
      <c r="CT17" s="42" t="s">
        <v>21</v>
      </c>
      <c r="CU17" s="42" t="s">
        <v>21</v>
      </c>
      <c r="CV17" s="42" t="s">
        <v>21</v>
      </c>
      <c r="CW17" s="42" t="s">
        <v>21</v>
      </c>
      <c r="CX17" s="42" t="s">
        <v>21</v>
      </c>
      <c r="CY17" s="42" t="s">
        <v>21</v>
      </c>
      <c r="CZ17" s="42" t="s">
        <v>21</v>
      </c>
      <c r="DA17" s="42" t="s">
        <v>21</v>
      </c>
      <c r="DB17" s="42" t="s">
        <v>21</v>
      </c>
      <c r="DC17" s="42" t="s">
        <v>21</v>
      </c>
      <c r="DD17" s="42" t="s">
        <v>21</v>
      </c>
      <c r="DE17" s="42" t="s">
        <v>21</v>
      </c>
      <c r="DF17" s="42" t="s">
        <v>21</v>
      </c>
      <c r="DG17" s="42" t="s">
        <v>21</v>
      </c>
    </row>
    <row r="18" spans="1:111" x14ac:dyDescent="0.25">
      <c r="A18" s="26" t="s">
        <v>52</v>
      </c>
      <c r="B18" s="32">
        <v>1.19</v>
      </c>
      <c r="C18" s="28">
        <v>4.2300000000000007E-13</v>
      </c>
      <c r="D18" s="15">
        <v>0.6211180124223602</v>
      </c>
      <c r="E18" s="32">
        <v>10</v>
      </c>
      <c r="F18" s="32">
        <v>43.83</v>
      </c>
      <c r="G18" s="32">
        <v>70.058000000000007</v>
      </c>
      <c r="H18" s="32">
        <v>4.1982330668910393E-8</v>
      </c>
      <c r="I18" s="32">
        <v>1.0311583830833577</v>
      </c>
      <c r="J18" s="28">
        <v>6.8945454545454552E-15</v>
      </c>
      <c r="K18" s="32">
        <v>43.83</v>
      </c>
      <c r="L18" s="32">
        <v>1</v>
      </c>
      <c r="M18" s="28">
        <v>3.1000000000000001E-5</v>
      </c>
      <c r="N18" s="32">
        <v>3.97</v>
      </c>
      <c r="O18" s="28" t="s">
        <v>21</v>
      </c>
      <c r="P18" s="32">
        <v>1.75</v>
      </c>
      <c r="Q18" s="28">
        <v>1.461E-13</v>
      </c>
      <c r="R18" s="32">
        <v>5.62</v>
      </c>
      <c r="S18" s="32">
        <v>0.24813895781637715</v>
      </c>
      <c r="T18" s="32">
        <v>4.8</v>
      </c>
      <c r="U18" s="32">
        <v>1</v>
      </c>
      <c r="V18" s="32">
        <v>13.5</v>
      </c>
      <c r="W18" s="32">
        <v>0.24213075060532688</v>
      </c>
      <c r="X18" s="32">
        <v>2.5</v>
      </c>
      <c r="Y18" s="28">
        <v>1.35</v>
      </c>
      <c r="Z18" s="32">
        <v>1.19</v>
      </c>
      <c r="AA18" s="28">
        <v>1.2406947890818858</v>
      </c>
      <c r="AB18" s="32">
        <v>1</v>
      </c>
      <c r="AC18" s="28">
        <v>0.24813895781637715</v>
      </c>
      <c r="AD18" s="32">
        <v>5</v>
      </c>
      <c r="AE18" s="32">
        <v>1</v>
      </c>
      <c r="AF18" s="28">
        <v>7.0058000000000007</v>
      </c>
      <c r="AG18" s="32">
        <v>1.1910700000000001</v>
      </c>
      <c r="AH18" s="32">
        <v>5</v>
      </c>
      <c r="AI18" s="32">
        <v>2</v>
      </c>
      <c r="AJ18" s="32">
        <v>6.4899999999999999E-2</v>
      </c>
      <c r="AK18" s="32">
        <v>3.3</v>
      </c>
      <c r="AL18" s="32">
        <v>2.653E-3</v>
      </c>
      <c r="AM18" s="32">
        <v>32.5</v>
      </c>
      <c r="AN18" s="32">
        <v>0.24813895781637715</v>
      </c>
      <c r="AO18" s="32">
        <v>0.24813895781637715</v>
      </c>
      <c r="AP18" s="28" t="s">
        <v>21</v>
      </c>
      <c r="AQ18" s="32">
        <v>568</v>
      </c>
      <c r="AR18" s="28">
        <v>0.49627791563275431</v>
      </c>
      <c r="AS18" s="32">
        <v>50</v>
      </c>
      <c r="AT18" s="28">
        <v>0.24813895781637715</v>
      </c>
      <c r="AU18" s="28">
        <v>4.9627800000000004</v>
      </c>
      <c r="AV18" s="32">
        <v>1.4999999999999999E-2</v>
      </c>
      <c r="AW18" s="28" t="s">
        <v>21</v>
      </c>
      <c r="AX18" s="28">
        <v>1.0115000000000001E-2</v>
      </c>
      <c r="AY18" s="28">
        <v>2.1910669975186101</v>
      </c>
      <c r="AZ18" s="32">
        <v>0.49627791563275431</v>
      </c>
      <c r="BA18" s="28">
        <v>1</v>
      </c>
      <c r="BB18" s="33">
        <v>0.24813895781637715</v>
      </c>
      <c r="BC18" s="28">
        <v>70.058000000000007</v>
      </c>
      <c r="BD18" s="32">
        <v>0.49627791563275431</v>
      </c>
      <c r="BE18" s="32">
        <v>2.13</v>
      </c>
      <c r="BF18" s="32">
        <v>0.24813895781637715</v>
      </c>
      <c r="BG18" s="28">
        <v>14.011600000000001</v>
      </c>
      <c r="BH18" s="32">
        <v>6.8650025853156826</v>
      </c>
      <c r="BI18" s="32">
        <v>4.8600000000000006E-3</v>
      </c>
      <c r="BJ18" s="32">
        <v>1.19</v>
      </c>
      <c r="BK18" s="32">
        <v>3.3</v>
      </c>
      <c r="BL18" s="28" t="s">
        <v>21</v>
      </c>
      <c r="BM18" s="32">
        <v>2.65</v>
      </c>
      <c r="BN18" s="32">
        <v>0.61349693251533743</v>
      </c>
      <c r="BO18" s="32">
        <v>1.0000000000000001E-9</v>
      </c>
      <c r="BP18" s="32">
        <v>1.0311583830833577</v>
      </c>
      <c r="BQ18" s="32">
        <v>4.96</v>
      </c>
      <c r="BR18" s="32">
        <v>3.31</v>
      </c>
      <c r="BS18" s="32">
        <v>3.09</v>
      </c>
      <c r="BT18" s="28">
        <v>6.5353901994010896E-9</v>
      </c>
      <c r="BU18" s="15">
        <v>2.0199999989999999</v>
      </c>
      <c r="BV18" s="32">
        <v>24.86</v>
      </c>
      <c r="BW18" s="28" t="s">
        <v>21</v>
      </c>
      <c r="BX18" s="28">
        <v>2.1269100000000001</v>
      </c>
      <c r="BY18" s="32">
        <v>0.49627791563275431</v>
      </c>
      <c r="BZ18" s="28">
        <v>16.809999999999999</v>
      </c>
      <c r="CA18" s="32">
        <v>3.3</v>
      </c>
      <c r="CB18" s="28">
        <v>1.88585</v>
      </c>
      <c r="CC18" s="32">
        <v>0.49627791563275431</v>
      </c>
      <c r="CD18" s="32">
        <v>3.6</v>
      </c>
      <c r="CE18" s="32">
        <v>4.3099999999999996</v>
      </c>
      <c r="CF18" s="28">
        <v>3.33</v>
      </c>
      <c r="CG18" s="28">
        <v>4.9627800000000004</v>
      </c>
      <c r="CH18" s="32">
        <v>9.9499999999999993</v>
      </c>
      <c r="CI18" s="28">
        <v>0.11899999999999999</v>
      </c>
      <c r="CJ18" s="28">
        <v>2.8</v>
      </c>
      <c r="CK18" s="28">
        <v>4.96278E-2</v>
      </c>
      <c r="CL18" s="32">
        <v>0.24813895781637715</v>
      </c>
      <c r="CM18" s="28">
        <v>1.8999999999999998E-6</v>
      </c>
      <c r="CN18" s="32">
        <v>3.35</v>
      </c>
      <c r="CO18" s="28">
        <v>0.496278</v>
      </c>
      <c r="CP18" s="28">
        <v>0.496278</v>
      </c>
      <c r="CQ18" s="42" t="s">
        <v>21</v>
      </c>
      <c r="CR18" s="42" t="s">
        <v>21</v>
      </c>
      <c r="CS18" s="42" t="s">
        <v>21</v>
      </c>
      <c r="CT18" s="42" t="s">
        <v>21</v>
      </c>
      <c r="CU18" s="42" t="s">
        <v>21</v>
      </c>
      <c r="CV18" s="42" t="s">
        <v>21</v>
      </c>
      <c r="CW18" s="42" t="s">
        <v>21</v>
      </c>
      <c r="CX18" s="42" t="s">
        <v>21</v>
      </c>
      <c r="CY18" s="42" t="s">
        <v>21</v>
      </c>
      <c r="CZ18" s="42" t="s">
        <v>21</v>
      </c>
      <c r="DA18" s="42" t="s">
        <v>21</v>
      </c>
      <c r="DB18" s="42" t="s">
        <v>21</v>
      </c>
      <c r="DC18" s="42" t="s">
        <v>21</v>
      </c>
      <c r="DD18" s="42" t="s">
        <v>21</v>
      </c>
      <c r="DE18" s="42" t="s">
        <v>21</v>
      </c>
      <c r="DF18" s="42" t="s">
        <v>21</v>
      </c>
      <c r="DG18" s="42" t="s">
        <v>21</v>
      </c>
    </row>
    <row r="19" spans="1:111" x14ac:dyDescent="0.25">
      <c r="A19" s="26" t="s">
        <v>54</v>
      </c>
      <c r="B19" s="32">
        <v>1.19</v>
      </c>
      <c r="C19" s="28">
        <v>4.2300000000000007E-13</v>
      </c>
      <c r="D19" s="15">
        <v>0.6211180124223602</v>
      </c>
      <c r="E19" s="32">
        <v>10</v>
      </c>
      <c r="F19" s="32">
        <v>43.83</v>
      </c>
      <c r="G19" s="32">
        <v>70.058000000000007</v>
      </c>
      <c r="H19" s="32">
        <v>4.1982330668910393E-8</v>
      </c>
      <c r="I19" s="32">
        <v>1.0311583830833577</v>
      </c>
      <c r="J19" s="28">
        <v>6.8945454545454552E-15</v>
      </c>
      <c r="K19" s="32">
        <v>43.83</v>
      </c>
      <c r="L19" s="32">
        <v>1</v>
      </c>
      <c r="M19" s="28">
        <v>3.1000000000000001E-5</v>
      </c>
      <c r="N19" s="32">
        <v>3.97</v>
      </c>
      <c r="O19" s="28" t="s">
        <v>21</v>
      </c>
      <c r="P19" s="32">
        <v>1.75</v>
      </c>
      <c r="Q19" s="28">
        <v>1.461E-13</v>
      </c>
      <c r="R19" s="32">
        <v>5.62</v>
      </c>
      <c r="S19" s="32">
        <v>0.24813895781637715</v>
      </c>
      <c r="T19" s="32">
        <v>4.8</v>
      </c>
      <c r="U19" s="32">
        <v>1</v>
      </c>
      <c r="V19" s="32">
        <v>13.5</v>
      </c>
      <c r="W19" s="32">
        <v>0.24213075060532688</v>
      </c>
      <c r="X19" s="32">
        <v>2.5</v>
      </c>
      <c r="Y19" s="28">
        <v>1.35</v>
      </c>
      <c r="Z19" s="32">
        <v>1.19</v>
      </c>
      <c r="AA19" s="28">
        <v>1.2406947890818858</v>
      </c>
      <c r="AB19" s="32">
        <v>1</v>
      </c>
      <c r="AC19" s="28">
        <v>0.24813895781637715</v>
      </c>
      <c r="AD19" s="32">
        <v>5</v>
      </c>
      <c r="AE19" s="32">
        <v>1</v>
      </c>
      <c r="AF19" s="28">
        <v>7.0058000000000007</v>
      </c>
      <c r="AG19" s="32">
        <v>1.1910700000000001</v>
      </c>
      <c r="AH19" s="32">
        <v>5</v>
      </c>
      <c r="AI19" s="32">
        <v>2</v>
      </c>
      <c r="AJ19" s="32">
        <v>6.4899999999999999E-2</v>
      </c>
      <c r="AK19" s="32">
        <v>3.3</v>
      </c>
      <c r="AL19" s="32">
        <v>2.653E-3</v>
      </c>
      <c r="AM19" s="32">
        <v>32.5</v>
      </c>
      <c r="AN19" s="32">
        <v>0.24813895781637715</v>
      </c>
      <c r="AO19" s="32">
        <v>0.24813895781637715</v>
      </c>
      <c r="AP19" s="28" t="s">
        <v>21</v>
      </c>
      <c r="AQ19" s="32">
        <v>568</v>
      </c>
      <c r="AR19" s="28">
        <v>0.49627791563275431</v>
      </c>
      <c r="AS19" s="32">
        <v>50</v>
      </c>
      <c r="AT19" s="28">
        <v>0.24813895781637715</v>
      </c>
      <c r="AU19" s="28">
        <v>4.9627800000000004</v>
      </c>
      <c r="AV19" s="32">
        <v>1.4999999999999999E-2</v>
      </c>
      <c r="AW19" s="28" t="s">
        <v>21</v>
      </c>
      <c r="AX19" s="28">
        <v>1.0115000000000001E-2</v>
      </c>
      <c r="AY19" s="28">
        <v>2.1910669975186101</v>
      </c>
      <c r="AZ19" s="32">
        <v>0.49627791563275431</v>
      </c>
      <c r="BA19" s="28">
        <v>1</v>
      </c>
      <c r="BB19" s="33">
        <v>0.24813895781637715</v>
      </c>
      <c r="BC19" s="28">
        <v>70.058000000000007</v>
      </c>
      <c r="BD19" s="32">
        <v>0.49627791563275431</v>
      </c>
      <c r="BE19" s="32">
        <v>2.13</v>
      </c>
      <c r="BF19" s="32">
        <v>0.24813895781637715</v>
      </c>
      <c r="BG19" s="28">
        <v>14.011600000000001</v>
      </c>
      <c r="BH19" s="32">
        <v>6.8650025853156826</v>
      </c>
      <c r="BI19" s="32">
        <v>4.8600000000000006E-3</v>
      </c>
      <c r="BJ19" s="32">
        <v>1.19</v>
      </c>
      <c r="BK19" s="32">
        <v>3.3</v>
      </c>
      <c r="BL19" s="28" t="s">
        <v>21</v>
      </c>
      <c r="BM19" s="32">
        <v>2.65</v>
      </c>
      <c r="BN19" s="32">
        <v>0.61349693251533743</v>
      </c>
      <c r="BO19" s="32">
        <v>1.0000000000000001E-9</v>
      </c>
      <c r="BP19" s="32">
        <v>1.0311583830833577</v>
      </c>
      <c r="BQ19" s="32">
        <v>4.96</v>
      </c>
      <c r="BR19" s="32">
        <v>3.31</v>
      </c>
      <c r="BS19" s="32">
        <v>3.09</v>
      </c>
      <c r="BT19" s="28">
        <v>6.5353901994010896E-9</v>
      </c>
      <c r="BU19" s="15">
        <v>2.0199999989999999</v>
      </c>
      <c r="BV19" s="32">
        <v>24.86</v>
      </c>
      <c r="BW19" s="28" t="s">
        <v>21</v>
      </c>
      <c r="BX19" s="28">
        <v>2.1269100000000001</v>
      </c>
      <c r="BY19" s="32">
        <v>0.49627791563275431</v>
      </c>
      <c r="BZ19" s="28">
        <v>16.809999999999999</v>
      </c>
      <c r="CA19" s="32">
        <v>3.3</v>
      </c>
      <c r="CB19" s="28">
        <v>1.88585</v>
      </c>
      <c r="CC19" s="32">
        <v>0.49627791563275431</v>
      </c>
      <c r="CD19" s="32">
        <v>3.6</v>
      </c>
      <c r="CE19" s="32">
        <v>4.3099999999999996</v>
      </c>
      <c r="CF19" s="28">
        <v>3.33</v>
      </c>
      <c r="CG19" s="28">
        <v>4.9627800000000004</v>
      </c>
      <c r="CH19" s="32">
        <v>9.9499999999999993</v>
      </c>
      <c r="CI19" s="28">
        <v>0.11899999999999999</v>
      </c>
      <c r="CJ19" s="28">
        <v>2.8</v>
      </c>
      <c r="CK19" s="28">
        <v>4.96278E-2</v>
      </c>
      <c r="CL19" s="32">
        <v>0.24813895781637715</v>
      </c>
      <c r="CM19" s="28">
        <v>1.8999999999999998E-6</v>
      </c>
      <c r="CN19" s="32">
        <v>3.35</v>
      </c>
      <c r="CO19" s="28">
        <v>0.496278</v>
      </c>
      <c r="CP19" s="28">
        <v>0.496278</v>
      </c>
      <c r="CQ19" s="42" t="s">
        <v>21</v>
      </c>
      <c r="CR19" s="42" t="s">
        <v>21</v>
      </c>
      <c r="CS19" s="42" t="s">
        <v>21</v>
      </c>
      <c r="CT19" s="42" t="s">
        <v>21</v>
      </c>
      <c r="CU19" s="42" t="s">
        <v>21</v>
      </c>
      <c r="CV19" s="42" t="s">
        <v>21</v>
      </c>
      <c r="CW19" s="42" t="s">
        <v>21</v>
      </c>
      <c r="CX19" s="42" t="s">
        <v>21</v>
      </c>
      <c r="CY19" s="42" t="s">
        <v>21</v>
      </c>
      <c r="CZ19" s="42" t="s">
        <v>21</v>
      </c>
      <c r="DA19" s="42" t="s">
        <v>21</v>
      </c>
      <c r="DB19" s="42" t="s">
        <v>21</v>
      </c>
      <c r="DC19" s="42" t="s">
        <v>21</v>
      </c>
      <c r="DD19" s="42" t="s">
        <v>21</v>
      </c>
      <c r="DE19" s="42" t="s">
        <v>21</v>
      </c>
      <c r="DF19" s="42" t="s">
        <v>21</v>
      </c>
      <c r="DG19" s="42" t="s">
        <v>21</v>
      </c>
    </row>
    <row r="20" spans="1:111" x14ac:dyDescent="0.25">
      <c r="A20" s="26" t="s">
        <v>56</v>
      </c>
      <c r="B20" s="32">
        <v>1.19</v>
      </c>
      <c r="C20" s="28">
        <v>4.2300000000000007E-13</v>
      </c>
      <c r="D20" s="15">
        <v>0.6211180124223602</v>
      </c>
      <c r="E20" s="32">
        <v>10</v>
      </c>
      <c r="F20" s="32">
        <v>43.83</v>
      </c>
      <c r="G20" s="32">
        <v>70.058000000000007</v>
      </c>
      <c r="H20" s="32">
        <v>4.1982330668910393E-8</v>
      </c>
      <c r="I20" s="32">
        <v>1.0311583830833577</v>
      </c>
      <c r="J20" s="28">
        <v>6.8945454545454552E-15</v>
      </c>
      <c r="K20" s="32">
        <v>43.83</v>
      </c>
      <c r="L20" s="32">
        <v>1</v>
      </c>
      <c r="M20" s="28">
        <v>3.1000000000000001E-5</v>
      </c>
      <c r="N20" s="32">
        <v>3.97</v>
      </c>
      <c r="O20" s="28" t="s">
        <v>21</v>
      </c>
      <c r="P20" s="32">
        <v>1.75</v>
      </c>
      <c r="Q20" s="28">
        <v>1.461E-13</v>
      </c>
      <c r="R20" s="32">
        <v>5.62</v>
      </c>
      <c r="S20" s="32">
        <v>0.24813895781637715</v>
      </c>
      <c r="T20" s="32">
        <v>4.8</v>
      </c>
      <c r="U20" s="32">
        <v>1</v>
      </c>
      <c r="V20" s="32">
        <v>13.5</v>
      </c>
      <c r="W20" s="32">
        <v>0.24213075060532688</v>
      </c>
      <c r="X20" s="32">
        <v>2.5</v>
      </c>
      <c r="Y20" s="28">
        <v>1.35</v>
      </c>
      <c r="Z20" s="32">
        <v>1.19</v>
      </c>
      <c r="AA20" s="28">
        <v>1.2406947890818858</v>
      </c>
      <c r="AB20" s="32">
        <v>1</v>
      </c>
      <c r="AC20" s="28">
        <v>0.24813895781637715</v>
      </c>
      <c r="AD20" s="32">
        <v>5</v>
      </c>
      <c r="AE20" s="32">
        <v>1</v>
      </c>
      <c r="AF20" s="28">
        <v>7.0058000000000007</v>
      </c>
      <c r="AG20" s="32">
        <v>1.1910700000000001</v>
      </c>
      <c r="AH20" s="32">
        <v>5</v>
      </c>
      <c r="AI20" s="32">
        <v>2</v>
      </c>
      <c r="AJ20" s="32">
        <v>6.4899999999999999E-2</v>
      </c>
      <c r="AK20" s="32">
        <v>3.3</v>
      </c>
      <c r="AL20" s="32">
        <v>2.653E-3</v>
      </c>
      <c r="AM20" s="32">
        <v>32.5</v>
      </c>
      <c r="AN20" s="32">
        <v>0.24813895781637715</v>
      </c>
      <c r="AO20" s="32">
        <v>0.24813895781637715</v>
      </c>
      <c r="AP20" s="28" t="s">
        <v>21</v>
      </c>
      <c r="AQ20" s="32">
        <v>568</v>
      </c>
      <c r="AR20" s="28">
        <v>0.49627791563275431</v>
      </c>
      <c r="AS20" s="32">
        <v>50</v>
      </c>
      <c r="AT20" s="28">
        <v>0.24813895781637715</v>
      </c>
      <c r="AU20" s="28">
        <v>4.9627800000000004</v>
      </c>
      <c r="AV20" s="32">
        <v>0.05</v>
      </c>
      <c r="AW20" s="28" t="s">
        <v>21</v>
      </c>
      <c r="AX20" s="28">
        <v>1.0115000000000001E-2</v>
      </c>
      <c r="AY20" s="28">
        <v>2.1910669975186101</v>
      </c>
      <c r="AZ20" s="32">
        <v>0.49627791563275431</v>
      </c>
      <c r="BA20" s="28">
        <v>1</v>
      </c>
      <c r="BB20" s="33">
        <v>0.24813895781637715</v>
      </c>
      <c r="BC20" s="28">
        <v>70.058000000000007</v>
      </c>
      <c r="BD20" s="32">
        <v>0.49627791563275431</v>
      </c>
      <c r="BE20" s="32">
        <v>2.13</v>
      </c>
      <c r="BF20" s="32">
        <v>0.24813895781637715</v>
      </c>
      <c r="BG20" s="28">
        <v>14.011600000000001</v>
      </c>
      <c r="BH20" s="32">
        <v>6.8650025853156826</v>
      </c>
      <c r="BI20" s="32">
        <v>4.8600000000000006E-3</v>
      </c>
      <c r="BJ20" s="32">
        <v>1.19</v>
      </c>
      <c r="BK20" s="32">
        <v>3.3</v>
      </c>
      <c r="BL20" s="28" t="s">
        <v>21</v>
      </c>
      <c r="BM20" s="32">
        <v>2.65</v>
      </c>
      <c r="BN20" s="32">
        <v>0.61349693251533743</v>
      </c>
      <c r="BO20" s="32">
        <v>1.0000000000000001E-9</v>
      </c>
      <c r="BP20" s="32">
        <v>1.0311583830833577</v>
      </c>
      <c r="BQ20" s="32">
        <v>4.96</v>
      </c>
      <c r="BR20" s="32">
        <v>3.31</v>
      </c>
      <c r="BS20" s="32">
        <v>3.09</v>
      </c>
      <c r="BT20" s="28">
        <v>6.5353901994010896E-9</v>
      </c>
      <c r="BU20" s="15">
        <v>2.0199999989999999</v>
      </c>
      <c r="BV20" s="32">
        <v>24.86</v>
      </c>
      <c r="BW20" s="28" t="s">
        <v>21</v>
      </c>
      <c r="BX20" s="28">
        <v>2.1269100000000001</v>
      </c>
      <c r="BY20" s="32">
        <v>0.49627791563275431</v>
      </c>
      <c r="BZ20" s="28">
        <v>16.809999999999999</v>
      </c>
      <c r="CA20" s="32">
        <v>3.3</v>
      </c>
      <c r="CB20" s="28">
        <v>1.88585</v>
      </c>
      <c r="CC20" s="32">
        <v>0.49627791563275431</v>
      </c>
      <c r="CD20" s="32">
        <v>3.6</v>
      </c>
      <c r="CE20" s="32">
        <v>4.3099999999999996</v>
      </c>
      <c r="CF20" s="28">
        <v>2.1914799999999999</v>
      </c>
      <c r="CG20" s="28">
        <v>4.9627800000000004</v>
      </c>
      <c r="CH20" s="32">
        <v>9.9499999999999993</v>
      </c>
      <c r="CI20" s="28">
        <v>0.11899999999999999</v>
      </c>
      <c r="CJ20" s="28">
        <v>2.8</v>
      </c>
      <c r="CK20" s="28">
        <v>4.96278E-2</v>
      </c>
      <c r="CL20" s="32">
        <v>0.24813895781637715</v>
      </c>
      <c r="CM20" s="34">
        <v>1.8999999999999998E-6</v>
      </c>
      <c r="CN20" s="32">
        <v>3.35</v>
      </c>
      <c r="CO20" s="28">
        <v>0.496278</v>
      </c>
      <c r="CP20" s="28">
        <v>0.496278</v>
      </c>
      <c r="CQ20" s="42" t="s">
        <v>21</v>
      </c>
      <c r="CR20" s="42" t="s">
        <v>21</v>
      </c>
      <c r="CS20" s="42" t="s">
        <v>21</v>
      </c>
      <c r="CT20" s="42" t="s">
        <v>21</v>
      </c>
      <c r="CU20" s="42" t="s">
        <v>21</v>
      </c>
      <c r="CV20" s="42" t="s">
        <v>21</v>
      </c>
      <c r="CW20" s="42" t="s">
        <v>21</v>
      </c>
      <c r="CX20" s="42" t="s">
        <v>21</v>
      </c>
      <c r="CY20" s="42" t="s">
        <v>21</v>
      </c>
      <c r="CZ20" s="42" t="s">
        <v>21</v>
      </c>
      <c r="DA20" s="42" t="s">
        <v>21</v>
      </c>
      <c r="DB20" s="42" t="s">
        <v>21</v>
      </c>
      <c r="DC20" s="42" t="s">
        <v>21</v>
      </c>
      <c r="DD20" s="42" t="s">
        <v>21</v>
      </c>
      <c r="DE20" s="42" t="s">
        <v>21</v>
      </c>
      <c r="DF20" s="42" t="s">
        <v>21</v>
      </c>
      <c r="DG20" s="42" t="s">
        <v>21</v>
      </c>
    </row>
    <row r="21" spans="1:111" x14ac:dyDescent="0.25">
      <c r="A21" s="26" t="s">
        <v>57</v>
      </c>
      <c r="B21" s="32">
        <v>1.19</v>
      </c>
      <c r="C21" s="28">
        <v>4.2300000000000007E-13</v>
      </c>
      <c r="D21" s="15">
        <v>0.6211180124223602</v>
      </c>
      <c r="E21" s="32">
        <v>10</v>
      </c>
      <c r="F21" s="32">
        <v>43.83</v>
      </c>
      <c r="G21" s="32">
        <v>70.058000000000007</v>
      </c>
      <c r="H21" s="32">
        <v>4.1982330668910393E-8</v>
      </c>
      <c r="I21" s="32">
        <v>1.0311583830833577</v>
      </c>
      <c r="J21" s="28">
        <v>6.8945454545454552E-15</v>
      </c>
      <c r="K21" s="32">
        <v>43.83</v>
      </c>
      <c r="L21" s="32">
        <v>1</v>
      </c>
      <c r="M21" s="28">
        <v>3.1000000000000001E-5</v>
      </c>
      <c r="N21" s="32">
        <v>3.97</v>
      </c>
      <c r="O21" s="28" t="s">
        <v>21</v>
      </c>
      <c r="P21" s="32">
        <v>1.75</v>
      </c>
      <c r="Q21" s="28">
        <v>1.461E-13</v>
      </c>
      <c r="R21" s="32">
        <v>5.62</v>
      </c>
      <c r="S21" s="32">
        <v>0.24813895781637715</v>
      </c>
      <c r="T21" s="32">
        <v>4.8</v>
      </c>
      <c r="U21" s="32">
        <v>1</v>
      </c>
      <c r="V21" s="32">
        <v>13.5</v>
      </c>
      <c r="W21" s="32">
        <v>0.24213075060532688</v>
      </c>
      <c r="X21" s="32">
        <v>2.5</v>
      </c>
      <c r="Y21" s="28">
        <v>1.35</v>
      </c>
      <c r="Z21" s="32">
        <v>1.19</v>
      </c>
      <c r="AA21" s="28">
        <v>1.2406947890818858</v>
      </c>
      <c r="AB21" s="32">
        <v>1</v>
      </c>
      <c r="AC21" s="28">
        <v>0.24813895781637715</v>
      </c>
      <c r="AD21" s="32">
        <v>5</v>
      </c>
      <c r="AE21" s="32">
        <v>1</v>
      </c>
      <c r="AF21" s="28">
        <v>7.0058000000000007</v>
      </c>
      <c r="AG21" s="32">
        <v>1.1910700000000001</v>
      </c>
      <c r="AH21" s="32">
        <v>5</v>
      </c>
      <c r="AI21" s="32">
        <v>2</v>
      </c>
      <c r="AJ21" s="32">
        <v>6.4899999999999999E-2</v>
      </c>
      <c r="AK21" s="32">
        <v>3.3</v>
      </c>
      <c r="AL21" s="32">
        <v>2.653E-3</v>
      </c>
      <c r="AM21" s="32">
        <v>32.5</v>
      </c>
      <c r="AN21" s="32">
        <v>0.24813895781637715</v>
      </c>
      <c r="AO21" s="32">
        <v>0.24813895781637715</v>
      </c>
      <c r="AP21" s="28" t="s">
        <v>21</v>
      </c>
      <c r="AQ21" s="32">
        <v>568</v>
      </c>
      <c r="AR21" s="28">
        <v>0.49627791563275431</v>
      </c>
      <c r="AS21" s="32">
        <v>50</v>
      </c>
      <c r="AT21" s="28">
        <v>0.24813895781637715</v>
      </c>
      <c r="AU21" s="28">
        <v>4.9627800000000004</v>
      </c>
      <c r="AV21" s="32">
        <v>0.05</v>
      </c>
      <c r="AW21" s="28" t="s">
        <v>21</v>
      </c>
      <c r="AX21" s="28">
        <v>1.0115000000000001E-2</v>
      </c>
      <c r="AY21" s="28">
        <v>2.1910669975186101</v>
      </c>
      <c r="AZ21" s="32">
        <v>0.49627791563275431</v>
      </c>
      <c r="BA21" s="28">
        <v>1</v>
      </c>
      <c r="BB21" s="33">
        <v>0.24813895781637715</v>
      </c>
      <c r="BC21" s="28">
        <v>70.058000000000007</v>
      </c>
      <c r="BD21" s="32">
        <v>0.49627791563275431</v>
      </c>
      <c r="BE21" s="32">
        <v>2.13</v>
      </c>
      <c r="BF21" s="32">
        <v>0.24813895781637715</v>
      </c>
      <c r="BG21" s="28">
        <v>14.011600000000001</v>
      </c>
      <c r="BH21" s="32">
        <v>6.8650025853156826</v>
      </c>
      <c r="BI21" s="32">
        <v>4.8600000000000006E-3</v>
      </c>
      <c r="BJ21" s="32">
        <v>1.19</v>
      </c>
      <c r="BK21" s="32">
        <v>3.3</v>
      </c>
      <c r="BL21" s="28" t="s">
        <v>21</v>
      </c>
      <c r="BM21" s="32">
        <v>2.65</v>
      </c>
      <c r="BN21" s="32">
        <v>0.61349693251533743</v>
      </c>
      <c r="BO21" s="32">
        <v>1.0000000000000001E-9</v>
      </c>
      <c r="BP21" s="32">
        <v>1.0311583830833577</v>
      </c>
      <c r="BQ21" s="32">
        <v>4.96</v>
      </c>
      <c r="BR21" s="32">
        <v>3.31</v>
      </c>
      <c r="BS21" s="32">
        <v>3.09</v>
      </c>
      <c r="BT21" s="28">
        <v>6.5353901994010896E-9</v>
      </c>
      <c r="BU21" s="15">
        <v>2.0199999989999999</v>
      </c>
      <c r="BV21" s="32">
        <v>24.86</v>
      </c>
      <c r="BW21" s="28" t="s">
        <v>21</v>
      </c>
      <c r="BX21" s="28">
        <v>2.1269100000000001</v>
      </c>
      <c r="BY21" s="32">
        <v>0.49627791563275431</v>
      </c>
      <c r="BZ21" s="28">
        <v>16.809999999999999</v>
      </c>
      <c r="CA21" s="32">
        <v>3.3</v>
      </c>
      <c r="CB21" s="28">
        <v>1.88585</v>
      </c>
      <c r="CC21" s="32">
        <v>0.49627791563275431</v>
      </c>
      <c r="CD21" s="32">
        <v>3.6</v>
      </c>
      <c r="CE21" s="32">
        <v>4.3099999999999996</v>
      </c>
      <c r="CF21" s="28">
        <v>2.1914799999999999</v>
      </c>
      <c r="CG21" s="28">
        <v>4.9627800000000004</v>
      </c>
      <c r="CH21" s="32">
        <v>9.9499999999999993</v>
      </c>
      <c r="CI21" s="28">
        <v>0.11899999999999999</v>
      </c>
      <c r="CJ21" s="28">
        <v>2.8</v>
      </c>
      <c r="CK21" s="28">
        <v>4.96278E-2</v>
      </c>
      <c r="CL21" s="32">
        <v>0.24813895781637715</v>
      </c>
      <c r="CM21" s="28">
        <v>1.8999999999999998E-6</v>
      </c>
      <c r="CN21" s="32">
        <v>3.35</v>
      </c>
      <c r="CO21" s="28">
        <v>0.496278</v>
      </c>
      <c r="CP21" s="28">
        <v>0.496278</v>
      </c>
      <c r="CQ21" s="42" t="s">
        <v>21</v>
      </c>
      <c r="CR21" s="42" t="s">
        <v>21</v>
      </c>
      <c r="CS21" s="42" t="s">
        <v>21</v>
      </c>
      <c r="CT21" s="42" t="s">
        <v>21</v>
      </c>
      <c r="CU21" s="42" t="s">
        <v>21</v>
      </c>
      <c r="CV21" s="42" t="s">
        <v>21</v>
      </c>
      <c r="CW21" s="42" t="s">
        <v>21</v>
      </c>
      <c r="CX21" s="42" t="s">
        <v>21</v>
      </c>
      <c r="CY21" s="42" t="s">
        <v>21</v>
      </c>
      <c r="CZ21" s="42" t="s">
        <v>21</v>
      </c>
      <c r="DA21" s="42" t="s">
        <v>21</v>
      </c>
      <c r="DB21" s="42" t="s">
        <v>21</v>
      </c>
      <c r="DC21" s="42" t="s">
        <v>21</v>
      </c>
      <c r="DD21" s="42" t="s">
        <v>21</v>
      </c>
      <c r="DE21" s="42" t="s">
        <v>21</v>
      </c>
      <c r="DF21" s="42" t="s">
        <v>21</v>
      </c>
      <c r="DG21" s="42" t="s">
        <v>21</v>
      </c>
    </row>
    <row r="22" spans="1:111" x14ac:dyDescent="0.25">
      <c r="A22" s="26" t="s">
        <v>59</v>
      </c>
      <c r="B22" s="32">
        <v>1.19</v>
      </c>
      <c r="C22" s="28">
        <v>4.2300000000000007E-13</v>
      </c>
      <c r="D22" s="15">
        <v>0.6211180124223602</v>
      </c>
      <c r="E22" s="32">
        <v>10</v>
      </c>
      <c r="F22" s="32">
        <v>43.83</v>
      </c>
      <c r="G22" s="32">
        <v>70.058000000000007</v>
      </c>
      <c r="H22" s="32">
        <v>4.1982330668910393E-8</v>
      </c>
      <c r="I22" s="32">
        <v>1.0311583830833577</v>
      </c>
      <c r="J22" s="28">
        <v>6.8945454545454552E-15</v>
      </c>
      <c r="K22" s="32">
        <v>43.83</v>
      </c>
      <c r="L22" s="32">
        <v>1</v>
      </c>
      <c r="M22" s="28">
        <v>3.1000000000000001E-5</v>
      </c>
      <c r="N22" s="32">
        <v>3.97</v>
      </c>
      <c r="O22" s="28" t="s">
        <v>21</v>
      </c>
      <c r="P22" s="32">
        <v>1.75</v>
      </c>
      <c r="Q22" s="28">
        <v>1.461E-13</v>
      </c>
      <c r="R22" s="32">
        <v>5.62</v>
      </c>
      <c r="S22" s="32">
        <v>0.24813895781637715</v>
      </c>
      <c r="T22" s="32">
        <v>4.8</v>
      </c>
      <c r="U22" s="32">
        <v>1</v>
      </c>
      <c r="V22" s="32">
        <v>13.5</v>
      </c>
      <c r="W22" s="32">
        <v>0.24213075060532688</v>
      </c>
      <c r="X22" s="32">
        <v>2.5</v>
      </c>
      <c r="Y22" s="28">
        <v>1.35</v>
      </c>
      <c r="Z22" s="32">
        <v>1.19</v>
      </c>
      <c r="AA22" s="28">
        <v>1.2406947890818858</v>
      </c>
      <c r="AB22" s="32">
        <v>1</v>
      </c>
      <c r="AC22" s="28">
        <v>0.24813895781637715</v>
      </c>
      <c r="AD22" s="32">
        <v>5</v>
      </c>
      <c r="AE22" s="32">
        <v>1</v>
      </c>
      <c r="AF22" s="28">
        <v>7.0058000000000007</v>
      </c>
      <c r="AG22" s="32">
        <v>1.1910700000000001</v>
      </c>
      <c r="AH22" s="32">
        <v>5</v>
      </c>
      <c r="AI22" s="32">
        <v>2</v>
      </c>
      <c r="AJ22" s="32">
        <v>6.4899999999999999E-2</v>
      </c>
      <c r="AK22" s="32">
        <v>3.3</v>
      </c>
      <c r="AL22" s="32">
        <v>2.653E-3</v>
      </c>
      <c r="AM22" s="32">
        <v>32.5</v>
      </c>
      <c r="AN22" s="32">
        <v>0.24813895781637715</v>
      </c>
      <c r="AO22" s="32">
        <v>0.24813895781637715</v>
      </c>
      <c r="AP22" s="28" t="s">
        <v>21</v>
      </c>
      <c r="AQ22" s="32">
        <v>568</v>
      </c>
      <c r="AR22" s="28">
        <v>0.49627791563275431</v>
      </c>
      <c r="AS22" s="32">
        <v>50</v>
      </c>
      <c r="AT22" s="28">
        <v>0.24813895781637715</v>
      </c>
      <c r="AU22" s="28">
        <v>4.9627800000000004</v>
      </c>
      <c r="AV22" s="32">
        <v>0.05</v>
      </c>
      <c r="AW22" s="28" t="s">
        <v>21</v>
      </c>
      <c r="AX22" s="28">
        <v>1.0115000000000001E-2</v>
      </c>
      <c r="AY22" s="28">
        <v>2.1910669975186101</v>
      </c>
      <c r="AZ22" s="32">
        <v>0.49627791563275431</v>
      </c>
      <c r="BA22" s="28">
        <v>1</v>
      </c>
      <c r="BB22" s="33">
        <v>0.24813895781637715</v>
      </c>
      <c r="BC22" s="28">
        <v>70.058000000000007</v>
      </c>
      <c r="BD22" s="32">
        <v>0.49627791563275431</v>
      </c>
      <c r="BE22" s="32">
        <v>2.13</v>
      </c>
      <c r="BF22" s="32">
        <v>0.24813895781637715</v>
      </c>
      <c r="BG22" s="28">
        <v>14.011600000000001</v>
      </c>
      <c r="BH22" s="32">
        <v>6.8650025853156826</v>
      </c>
      <c r="BI22" s="32">
        <v>4.8600000000000006E-3</v>
      </c>
      <c r="BJ22" s="32">
        <v>1.19</v>
      </c>
      <c r="BK22" s="32">
        <v>3.3</v>
      </c>
      <c r="BL22" s="28" t="s">
        <v>21</v>
      </c>
      <c r="BM22" s="32">
        <v>2.65</v>
      </c>
      <c r="BN22" s="32">
        <v>0.61349693251533743</v>
      </c>
      <c r="BO22" s="32">
        <v>1.0000000000000001E-9</v>
      </c>
      <c r="BP22" s="32">
        <v>1.0311583830833577</v>
      </c>
      <c r="BQ22" s="32">
        <v>4.96</v>
      </c>
      <c r="BR22" s="32">
        <v>3.31</v>
      </c>
      <c r="BS22" s="32">
        <v>3.09</v>
      </c>
      <c r="BT22" s="28">
        <v>6.5353901994010896E-9</v>
      </c>
      <c r="BU22" s="15">
        <v>2.0199999989999999</v>
      </c>
      <c r="BV22" s="32">
        <v>24.86</v>
      </c>
      <c r="BW22" s="28" t="s">
        <v>21</v>
      </c>
      <c r="BX22" s="28">
        <v>2.1269100000000001</v>
      </c>
      <c r="BY22" s="32">
        <v>0.49627791563275431</v>
      </c>
      <c r="BZ22" s="28">
        <v>16.809999999999999</v>
      </c>
      <c r="CA22" s="32">
        <v>3.3</v>
      </c>
      <c r="CB22" s="28">
        <v>1.88585</v>
      </c>
      <c r="CC22" s="32">
        <v>0.49627791563275431</v>
      </c>
      <c r="CD22" s="32">
        <v>3.6</v>
      </c>
      <c r="CE22" s="32">
        <v>4.3099999999999996</v>
      </c>
      <c r="CF22" s="28">
        <v>2.1914799999999999</v>
      </c>
      <c r="CG22" s="28">
        <v>4.9627800000000004</v>
      </c>
      <c r="CH22" s="32">
        <v>9.9499999999999993</v>
      </c>
      <c r="CI22" s="28">
        <v>0.11899999999999999</v>
      </c>
      <c r="CJ22" s="28">
        <v>2.8</v>
      </c>
      <c r="CK22" s="28">
        <v>4.96278E-2</v>
      </c>
      <c r="CL22" s="32">
        <v>0.24813895781637715</v>
      </c>
      <c r="CM22" s="28">
        <v>1.8999999999999998E-6</v>
      </c>
      <c r="CN22" s="32">
        <v>3.35</v>
      </c>
      <c r="CO22" s="28">
        <v>0.496278</v>
      </c>
      <c r="CP22" s="28">
        <v>0.496278</v>
      </c>
      <c r="CQ22" s="42" t="s">
        <v>21</v>
      </c>
      <c r="CR22" s="42" t="s">
        <v>21</v>
      </c>
      <c r="CS22" s="42" t="s">
        <v>21</v>
      </c>
      <c r="CT22" s="42" t="s">
        <v>21</v>
      </c>
      <c r="CU22" s="42" t="s">
        <v>21</v>
      </c>
      <c r="CV22" s="42" t="s">
        <v>21</v>
      </c>
      <c r="CW22" s="42" t="s">
        <v>21</v>
      </c>
      <c r="CX22" s="42" t="s">
        <v>21</v>
      </c>
      <c r="CY22" s="42" t="s">
        <v>21</v>
      </c>
      <c r="CZ22" s="42" t="s">
        <v>21</v>
      </c>
      <c r="DA22" s="42" t="s">
        <v>21</v>
      </c>
      <c r="DB22" s="42" t="s">
        <v>21</v>
      </c>
      <c r="DC22" s="42" t="s">
        <v>21</v>
      </c>
      <c r="DD22" s="42" t="s">
        <v>21</v>
      </c>
      <c r="DE22" s="42" t="s">
        <v>21</v>
      </c>
      <c r="DF22" s="42" t="s">
        <v>21</v>
      </c>
      <c r="DG22" s="42" t="s">
        <v>21</v>
      </c>
    </row>
    <row r="23" spans="1:111" x14ac:dyDescent="0.25">
      <c r="A23" s="26" t="s">
        <v>60</v>
      </c>
      <c r="B23" s="32">
        <v>1.19</v>
      </c>
      <c r="C23" s="28">
        <v>4.2300000000000007E-13</v>
      </c>
      <c r="D23" s="15">
        <v>0.6211180124223602</v>
      </c>
      <c r="E23" s="32">
        <v>10</v>
      </c>
      <c r="F23" s="32">
        <v>43.83</v>
      </c>
      <c r="G23" s="32">
        <v>70.058000000000007</v>
      </c>
      <c r="H23" s="32">
        <v>4.1982330668910393E-8</v>
      </c>
      <c r="I23" s="32">
        <v>1.0311583830833577</v>
      </c>
      <c r="J23" s="28">
        <v>6.8945454545454552E-15</v>
      </c>
      <c r="K23" s="32">
        <v>43.83</v>
      </c>
      <c r="L23" s="32">
        <v>1</v>
      </c>
      <c r="M23" s="28">
        <v>3.1000000000000001E-5</v>
      </c>
      <c r="N23" s="32">
        <v>3.97</v>
      </c>
      <c r="O23" s="28" t="s">
        <v>21</v>
      </c>
      <c r="P23" s="32">
        <v>1.75</v>
      </c>
      <c r="Q23" s="28">
        <v>1.461E-13</v>
      </c>
      <c r="R23" s="32">
        <v>5.62</v>
      </c>
      <c r="S23" s="32">
        <v>0.24813895781637715</v>
      </c>
      <c r="T23" s="32">
        <v>4.8</v>
      </c>
      <c r="U23" s="32">
        <v>1</v>
      </c>
      <c r="V23" s="32">
        <v>13.5</v>
      </c>
      <c r="W23" s="32">
        <v>0.24213075060532688</v>
      </c>
      <c r="X23" s="32">
        <v>2.5</v>
      </c>
      <c r="Y23" s="28">
        <v>1.35</v>
      </c>
      <c r="Z23" s="32">
        <v>1.19</v>
      </c>
      <c r="AA23" s="28">
        <v>1.2406947890818858</v>
      </c>
      <c r="AB23" s="32">
        <v>1</v>
      </c>
      <c r="AC23" s="28">
        <v>0.24813895781637715</v>
      </c>
      <c r="AD23" s="32">
        <v>5</v>
      </c>
      <c r="AE23" s="32">
        <v>1</v>
      </c>
      <c r="AF23" s="28">
        <v>7.0058000000000007</v>
      </c>
      <c r="AG23" s="32">
        <v>1.1910700000000001</v>
      </c>
      <c r="AH23" s="32">
        <v>5</v>
      </c>
      <c r="AI23" s="32">
        <v>2</v>
      </c>
      <c r="AJ23" s="32">
        <v>6.4899999999999999E-2</v>
      </c>
      <c r="AK23" s="32">
        <v>3.3</v>
      </c>
      <c r="AL23" s="32">
        <v>2.653E-3</v>
      </c>
      <c r="AM23" s="32">
        <v>32.5</v>
      </c>
      <c r="AN23" s="32">
        <v>0.24813895781637715</v>
      </c>
      <c r="AO23" s="32">
        <v>0.24813895781637715</v>
      </c>
      <c r="AP23" s="28" t="s">
        <v>21</v>
      </c>
      <c r="AQ23" s="32">
        <v>568</v>
      </c>
      <c r="AR23" s="28">
        <v>0.49627791563275431</v>
      </c>
      <c r="AS23" s="32">
        <v>50</v>
      </c>
      <c r="AT23" s="28">
        <v>0.24813895781637715</v>
      </c>
      <c r="AU23" s="28">
        <v>4.9627800000000004</v>
      </c>
      <c r="AV23" s="32">
        <v>0.05</v>
      </c>
      <c r="AW23" s="28" t="s">
        <v>21</v>
      </c>
      <c r="AX23" s="28">
        <v>1.0115000000000001E-2</v>
      </c>
      <c r="AY23" s="28">
        <v>2.1910669975186101</v>
      </c>
      <c r="AZ23" s="32">
        <v>0.49627791563275431</v>
      </c>
      <c r="BA23" s="28">
        <v>1</v>
      </c>
      <c r="BB23" s="33">
        <v>0.24813895781637715</v>
      </c>
      <c r="BC23" s="28">
        <v>70.058000000000007</v>
      </c>
      <c r="BD23" s="32">
        <v>0.49627791563275431</v>
      </c>
      <c r="BE23" s="32">
        <v>2.13</v>
      </c>
      <c r="BF23" s="32">
        <v>0.24813895781637715</v>
      </c>
      <c r="BG23" s="28">
        <v>14.011600000000001</v>
      </c>
      <c r="BH23" s="32">
        <v>6.8650025853156826</v>
      </c>
      <c r="BI23" s="32">
        <v>4.8600000000000006E-3</v>
      </c>
      <c r="BJ23" s="32">
        <v>1.19</v>
      </c>
      <c r="BK23" s="32">
        <v>3.3</v>
      </c>
      <c r="BL23" s="28" t="s">
        <v>21</v>
      </c>
      <c r="BM23" s="32">
        <v>2.65</v>
      </c>
      <c r="BN23" s="32">
        <v>0.61349693251533743</v>
      </c>
      <c r="BO23" s="32">
        <v>1.0000000000000001E-9</v>
      </c>
      <c r="BP23" s="32">
        <v>1.0311583830833577</v>
      </c>
      <c r="BQ23" s="32">
        <v>4.96</v>
      </c>
      <c r="BR23" s="32">
        <v>3.31</v>
      </c>
      <c r="BS23" s="32">
        <v>3.09</v>
      </c>
      <c r="BT23" s="28">
        <v>6.5353901994010896E-9</v>
      </c>
      <c r="BU23" s="15">
        <v>2.0199999989999999</v>
      </c>
      <c r="BV23" s="32">
        <v>24.86</v>
      </c>
      <c r="BW23" s="28" t="s">
        <v>21</v>
      </c>
      <c r="BX23" s="28">
        <v>2.1269100000000001</v>
      </c>
      <c r="BY23" s="32">
        <v>0.49627791563275431</v>
      </c>
      <c r="BZ23" s="28">
        <v>16.809999999999999</v>
      </c>
      <c r="CA23" s="32">
        <v>3.3</v>
      </c>
      <c r="CB23" s="28">
        <v>1.88585</v>
      </c>
      <c r="CC23" s="32">
        <v>0.49627791563275431</v>
      </c>
      <c r="CD23" s="32">
        <v>3.6</v>
      </c>
      <c r="CE23" s="32">
        <v>4.3099999999999996</v>
      </c>
      <c r="CF23" s="28">
        <v>2.1914799999999999</v>
      </c>
      <c r="CG23" s="28">
        <v>4.9627800000000004</v>
      </c>
      <c r="CH23" s="32">
        <v>9.9499999999999993</v>
      </c>
      <c r="CI23" s="28">
        <v>0.11899999999999999</v>
      </c>
      <c r="CJ23" s="28">
        <v>2.8</v>
      </c>
      <c r="CK23" s="28">
        <v>4.96278E-2</v>
      </c>
      <c r="CL23" s="32">
        <v>0.24813895781637715</v>
      </c>
      <c r="CM23" s="28">
        <v>1.8999999999999998E-6</v>
      </c>
      <c r="CN23" s="32">
        <v>3.35</v>
      </c>
      <c r="CO23" s="28">
        <v>0.496278</v>
      </c>
      <c r="CP23" s="28">
        <v>0.496278</v>
      </c>
      <c r="CQ23" s="42" t="s">
        <v>21</v>
      </c>
      <c r="CR23" s="42" t="s">
        <v>21</v>
      </c>
      <c r="CS23" s="42" t="s">
        <v>21</v>
      </c>
      <c r="CT23" s="42" t="s">
        <v>21</v>
      </c>
      <c r="CU23" s="42" t="s">
        <v>21</v>
      </c>
      <c r="CV23" s="42" t="s">
        <v>21</v>
      </c>
      <c r="CW23" s="42" t="s">
        <v>21</v>
      </c>
      <c r="CX23" s="42" t="s">
        <v>21</v>
      </c>
      <c r="CY23" s="42" t="s">
        <v>21</v>
      </c>
      <c r="CZ23" s="42" t="s">
        <v>21</v>
      </c>
      <c r="DA23" s="42" t="s">
        <v>21</v>
      </c>
      <c r="DB23" s="42" t="s">
        <v>21</v>
      </c>
      <c r="DC23" s="42" t="s">
        <v>21</v>
      </c>
      <c r="DD23" s="42" t="s">
        <v>21</v>
      </c>
      <c r="DE23" s="42" t="s">
        <v>21</v>
      </c>
      <c r="DF23" s="42" t="s">
        <v>21</v>
      </c>
      <c r="DG23" s="42" t="s">
        <v>21</v>
      </c>
    </row>
    <row r="24" spans="1:111" x14ac:dyDescent="0.25">
      <c r="A24" s="26" t="s">
        <v>61</v>
      </c>
      <c r="B24" s="32">
        <v>1.19</v>
      </c>
      <c r="C24" s="28">
        <v>4.2300000000000007E-13</v>
      </c>
      <c r="D24" s="15">
        <v>0.6211180124223602</v>
      </c>
      <c r="E24" s="32">
        <v>10</v>
      </c>
      <c r="F24" s="32">
        <v>43.83</v>
      </c>
      <c r="G24" s="32">
        <v>70.058000000000007</v>
      </c>
      <c r="H24" s="32">
        <v>4.1982330668910393E-8</v>
      </c>
      <c r="I24" s="32">
        <v>1.0311583830833577</v>
      </c>
      <c r="J24" s="28">
        <v>6.8945454545454552E-15</v>
      </c>
      <c r="K24" s="32">
        <v>43.83</v>
      </c>
      <c r="L24" s="32">
        <v>1</v>
      </c>
      <c r="M24" s="28">
        <v>3.1000000000000001E-5</v>
      </c>
      <c r="N24" s="32">
        <v>3.97</v>
      </c>
      <c r="O24" s="28" t="s">
        <v>21</v>
      </c>
      <c r="P24" s="32">
        <v>1.75</v>
      </c>
      <c r="Q24" s="28">
        <v>1.461E-13</v>
      </c>
      <c r="R24" s="32">
        <v>5.62</v>
      </c>
      <c r="S24" s="32">
        <v>0.24813895781637715</v>
      </c>
      <c r="T24" s="32">
        <v>4.8</v>
      </c>
      <c r="U24" s="32">
        <v>1</v>
      </c>
      <c r="V24" s="32">
        <v>13.5</v>
      </c>
      <c r="W24" s="32">
        <v>0.24213075060532688</v>
      </c>
      <c r="X24" s="32">
        <v>2.5</v>
      </c>
      <c r="Y24" s="28">
        <v>1.35</v>
      </c>
      <c r="Z24" s="32">
        <v>1.19</v>
      </c>
      <c r="AA24" s="28">
        <v>1.2406947890818858</v>
      </c>
      <c r="AB24" s="32">
        <v>1</v>
      </c>
      <c r="AC24" s="28">
        <v>0.24813895781637715</v>
      </c>
      <c r="AD24" s="32">
        <v>5</v>
      </c>
      <c r="AE24" s="32">
        <v>1</v>
      </c>
      <c r="AF24" s="28">
        <v>7.0058000000000007</v>
      </c>
      <c r="AG24" s="32">
        <v>1.1910700000000001</v>
      </c>
      <c r="AH24" s="32">
        <v>5</v>
      </c>
      <c r="AI24" s="32">
        <v>2</v>
      </c>
      <c r="AJ24" s="32">
        <v>6.4899999999999999E-2</v>
      </c>
      <c r="AK24" s="32">
        <v>3.3</v>
      </c>
      <c r="AL24" s="32">
        <v>2.653E-3</v>
      </c>
      <c r="AM24" s="32">
        <v>32.5</v>
      </c>
      <c r="AN24" s="32">
        <v>0.24813895781637715</v>
      </c>
      <c r="AO24" s="32">
        <v>0.24813895781637715</v>
      </c>
      <c r="AP24" s="28" t="s">
        <v>21</v>
      </c>
      <c r="AQ24" s="32">
        <v>568</v>
      </c>
      <c r="AR24" s="28">
        <v>0.49627791563275431</v>
      </c>
      <c r="AS24" s="32">
        <v>50</v>
      </c>
      <c r="AT24" s="28">
        <v>0.24813895781637715</v>
      </c>
      <c r="AU24" s="28">
        <v>4.9627800000000004</v>
      </c>
      <c r="AV24" s="32">
        <v>0.05</v>
      </c>
      <c r="AW24" s="28" t="s">
        <v>21</v>
      </c>
      <c r="AX24" s="28">
        <v>1.0115000000000001E-2</v>
      </c>
      <c r="AY24" s="28">
        <v>2.1910669975186101</v>
      </c>
      <c r="AZ24" s="32">
        <v>0.49627791563275431</v>
      </c>
      <c r="BA24" s="28">
        <v>1</v>
      </c>
      <c r="BB24" s="33">
        <v>0.24813895781637715</v>
      </c>
      <c r="BC24" s="28">
        <v>70.058000000000007</v>
      </c>
      <c r="BD24" s="32">
        <v>0.49627791563275431</v>
      </c>
      <c r="BE24" s="32">
        <v>2.13</v>
      </c>
      <c r="BF24" s="32">
        <v>0.24813895781637715</v>
      </c>
      <c r="BG24" s="28">
        <v>14.011600000000001</v>
      </c>
      <c r="BH24" s="32">
        <v>6.8650025853156826</v>
      </c>
      <c r="BI24" s="32">
        <v>4.8600000000000006E-3</v>
      </c>
      <c r="BJ24" s="32">
        <v>1.19</v>
      </c>
      <c r="BK24" s="32">
        <v>3.3</v>
      </c>
      <c r="BL24" s="28" t="s">
        <v>21</v>
      </c>
      <c r="BM24" s="32">
        <v>2.65</v>
      </c>
      <c r="BN24" s="32">
        <v>0.61349693251533743</v>
      </c>
      <c r="BO24" s="32">
        <v>1.0000000000000001E-9</v>
      </c>
      <c r="BP24" s="32">
        <v>1.0311583830833577</v>
      </c>
      <c r="BQ24" s="32">
        <v>4.96</v>
      </c>
      <c r="BR24" s="32">
        <v>3.31</v>
      </c>
      <c r="BS24" s="32">
        <v>3.09</v>
      </c>
      <c r="BT24" s="28">
        <v>6.5353901994010896E-9</v>
      </c>
      <c r="BU24" s="15">
        <v>2.0199999989999999</v>
      </c>
      <c r="BV24" s="32">
        <v>24.86</v>
      </c>
      <c r="BW24" s="28" t="s">
        <v>21</v>
      </c>
      <c r="BX24" s="28">
        <v>2.1269100000000001</v>
      </c>
      <c r="BY24" s="32">
        <v>0.49627791563275431</v>
      </c>
      <c r="BZ24" s="28">
        <v>16.809999999999999</v>
      </c>
      <c r="CA24" s="32">
        <v>3.3</v>
      </c>
      <c r="CB24" s="28">
        <v>1.88585</v>
      </c>
      <c r="CC24" s="32">
        <v>0.49627791563275431</v>
      </c>
      <c r="CD24" s="32">
        <v>3.6</v>
      </c>
      <c r="CE24" s="32">
        <v>4.3099999999999996</v>
      </c>
      <c r="CF24" s="28">
        <v>2.1914799999999999</v>
      </c>
      <c r="CG24" s="28">
        <v>4.9627800000000004</v>
      </c>
      <c r="CH24" s="32">
        <v>9.9499999999999993</v>
      </c>
      <c r="CI24" s="28">
        <v>0.11899999999999999</v>
      </c>
      <c r="CJ24" s="28">
        <v>2.8</v>
      </c>
      <c r="CK24" s="28">
        <v>4.96278E-2</v>
      </c>
      <c r="CL24" s="32">
        <v>0.24813895781637715</v>
      </c>
      <c r="CM24" s="28">
        <v>1.8999999999999998E-6</v>
      </c>
      <c r="CN24" s="32">
        <v>3.35</v>
      </c>
      <c r="CO24" s="28">
        <v>0.496278</v>
      </c>
      <c r="CP24" s="28">
        <v>0.496278</v>
      </c>
      <c r="CQ24" s="42" t="s">
        <v>21</v>
      </c>
      <c r="CR24" s="42" t="s">
        <v>21</v>
      </c>
      <c r="CS24" s="42" t="s">
        <v>21</v>
      </c>
      <c r="CT24" s="42" t="s">
        <v>21</v>
      </c>
      <c r="CU24" s="42" t="s">
        <v>21</v>
      </c>
      <c r="CV24" s="42" t="s">
        <v>21</v>
      </c>
      <c r="CW24" s="42" t="s">
        <v>21</v>
      </c>
      <c r="CX24" s="42" t="s">
        <v>21</v>
      </c>
      <c r="CY24" s="42" t="s">
        <v>21</v>
      </c>
      <c r="CZ24" s="42" t="s">
        <v>21</v>
      </c>
      <c r="DA24" s="42" t="s">
        <v>21</v>
      </c>
      <c r="DB24" s="42" t="s">
        <v>21</v>
      </c>
      <c r="DC24" s="42" t="s">
        <v>21</v>
      </c>
      <c r="DD24" s="42" t="s">
        <v>21</v>
      </c>
      <c r="DE24" s="42" t="s">
        <v>21</v>
      </c>
      <c r="DF24" s="42" t="s">
        <v>21</v>
      </c>
      <c r="DG24" s="42" t="s">
        <v>21</v>
      </c>
    </row>
    <row r="25" spans="1:111" x14ac:dyDescent="0.25">
      <c r="A25" s="26" t="s">
        <v>62</v>
      </c>
      <c r="B25" s="32">
        <v>1.19</v>
      </c>
      <c r="C25" s="28">
        <v>4.2300000000000007E-13</v>
      </c>
      <c r="D25" s="15">
        <v>0.6211180124223602</v>
      </c>
      <c r="E25" s="32">
        <v>10</v>
      </c>
      <c r="F25" s="32">
        <v>43.83</v>
      </c>
      <c r="G25" s="32">
        <v>70.058000000000007</v>
      </c>
      <c r="H25" s="32">
        <v>4.1982330668910393E-8</v>
      </c>
      <c r="I25" s="32">
        <v>1.0311583830833577</v>
      </c>
      <c r="J25" s="28">
        <v>6.8945454545454552E-15</v>
      </c>
      <c r="K25" s="32">
        <v>43.83</v>
      </c>
      <c r="L25" s="32">
        <v>1</v>
      </c>
      <c r="M25" s="28">
        <v>3.1000000000000001E-5</v>
      </c>
      <c r="N25" s="32">
        <v>3.97</v>
      </c>
      <c r="O25" s="28" t="s">
        <v>21</v>
      </c>
      <c r="P25" s="32">
        <v>1.75</v>
      </c>
      <c r="Q25" s="28">
        <v>1.461E-13</v>
      </c>
      <c r="R25" s="32">
        <v>5.62</v>
      </c>
      <c r="S25" s="32">
        <v>0.24813895781637715</v>
      </c>
      <c r="T25" s="32">
        <v>4.8</v>
      </c>
      <c r="U25" s="32">
        <v>1</v>
      </c>
      <c r="V25" s="32">
        <v>13.5</v>
      </c>
      <c r="W25" s="32">
        <v>0.24213075060532688</v>
      </c>
      <c r="X25" s="32">
        <v>2.5</v>
      </c>
      <c r="Y25" s="28">
        <v>1.35</v>
      </c>
      <c r="Z25" s="32">
        <v>1.19</v>
      </c>
      <c r="AA25" s="28">
        <v>1.2406947890818858</v>
      </c>
      <c r="AB25" s="32">
        <v>1</v>
      </c>
      <c r="AC25" s="28">
        <v>0.24813895781637715</v>
      </c>
      <c r="AD25" s="32">
        <v>5</v>
      </c>
      <c r="AE25" s="32">
        <v>1</v>
      </c>
      <c r="AF25" s="28">
        <v>7.0058000000000007</v>
      </c>
      <c r="AG25" s="32">
        <v>1.1910700000000001</v>
      </c>
      <c r="AH25" s="32">
        <v>5</v>
      </c>
      <c r="AI25" s="32">
        <v>2</v>
      </c>
      <c r="AJ25" s="32">
        <v>6.4899999999999999E-2</v>
      </c>
      <c r="AK25" s="32">
        <v>3.3</v>
      </c>
      <c r="AL25" s="32">
        <v>2.653E-3</v>
      </c>
      <c r="AM25" s="32">
        <v>32.5</v>
      </c>
      <c r="AN25" s="32">
        <v>0.24813895781637715</v>
      </c>
      <c r="AO25" s="32">
        <v>0.24813895781637715</v>
      </c>
      <c r="AP25" s="28" t="s">
        <v>21</v>
      </c>
      <c r="AQ25" s="32">
        <v>572</v>
      </c>
      <c r="AR25" s="28">
        <v>0.49627791563275431</v>
      </c>
      <c r="AS25" s="32">
        <v>50</v>
      </c>
      <c r="AT25" s="28">
        <v>0.24813895781637715</v>
      </c>
      <c r="AU25" s="28">
        <v>4.9627800000000004</v>
      </c>
      <c r="AV25" s="32">
        <v>0.05</v>
      </c>
      <c r="AW25" s="28" t="s">
        <v>21</v>
      </c>
      <c r="AX25" s="28">
        <v>1.0115000000000001E-2</v>
      </c>
      <c r="AY25" s="28">
        <v>2.1910669975186101</v>
      </c>
      <c r="AZ25" s="32">
        <v>0.49627791563275431</v>
      </c>
      <c r="BA25" s="28">
        <v>1</v>
      </c>
      <c r="BB25" s="33">
        <v>0.24813895781637715</v>
      </c>
      <c r="BC25" s="28">
        <v>70.058000000000007</v>
      </c>
      <c r="BD25" s="32">
        <v>0.49627791563275431</v>
      </c>
      <c r="BE25" s="32">
        <v>2.13</v>
      </c>
      <c r="BF25" s="32">
        <v>0.24813895781637715</v>
      </c>
      <c r="BG25" s="28">
        <v>14.011600000000001</v>
      </c>
      <c r="BH25" s="32">
        <v>6.8650025853156826</v>
      </c>
      <c r="BI25" s="32">
        <v>4.8600000000000006E-3</v>
      </c>
      <c r="BJ25" s="32">
        <v>1.19</v>
      </c>
      <c r="BK25" s="32">
        <v>3.3</v>
      </c>
      <c r="BL25" s="28" t="s">
        <v>21</v>
      </c>
      <c r="BM25" s="32">
        <v>2.65</v>
      </c>
      <c r="BN25" s="32">
        <v>0.61349693251533743</v>
      </c>
      <c r="BO25" s="32">
        <v>1.0000000000000001E-9</v>
      </c>
      <c r="BP25" s="32">
        <v>1.0311583830833577</v>
      </c>
      <c r="BQ25" s="32">
        <v>4.96</v>
      </c>
      <c r="BR25" s="32">
        <v>3.31</v>
      </c>
      <c r="BS25" s="32">
        <v>3.09</v>
      </c>
      <c r="BT25" s="28">
        <v>6.5353901994010896E-9</v>
      </c>
      <c r="BU25" s="15">
        <v>2.0199999989999999</v>
      </c>
      <c r="BV25" s="32">
        <v>24.86</v>
      </c>
      <c r="BW25" s="28" t="s">
        <v>21</v>
      </c>
      <c r="BX25" s="28">
        <v>2.1269100000000001</v>
      </c>
      <c r="BY25" s="32">
        <v>0.49627791563275431</v>
      </c>
      <c r="BZ25" s="28">
        <v>16.809999999999999</v>
      </c>
      <c r="CA25" s="32">
        <v>3.3</v>
      </c>
      <c r="CB25" s="28">
        <v>1.88585</v>
      </c>
      <c r="CC25" s="32">
        <v>0.49627791563275431</v>
      </c>
      <c r="CD25" s="32">
        <v>3.6</v>
      </c>
      <c r="CE25" s="32">
        <v>4.3099999999999996</v>
      </c>
      <c r="CF25" s="28">
        <v>2.1914799999999999</v>
      </c>
      <c r="CG25" s="28">
        <v>4.9627800000000004</v>
      </c>
      <c r="CH25" s="32">
        <v>9.9499999999999993</v>
      </c>
      <c r="CI25" s="28">
        <v>0.11899999999999999</v>
      </c>
      <c r="CJ25" s="28">
        <v>2.8</v>
      </c>
      <c r="CK25" s="28">
        <v>4.96278E-2</v>
      </c>
      <c r="CL25" s="32">
        <v>0.24813895781637715</v>
      </c>
      <c r="CM25" s="28">
        <v>1.8999999999999998E-6</v>
      </c>
      <c r="CN25" s="32">
        <v>3.35</v>
      </c>
      <c r="CO25" s="28">
        <v>0.496278</v>
      </c>
      <c r="CP25" s="28">
        <v>0.496278</v>
      </c>
      <c r="CQ25" s="42" t="s">
        <v>21</v>
      </c>
      <c r="CR25" s="42" t="s">
        <v>21</v>
      </c>
      <c r="CS25" s="42" t="s">
        <v>21</v>
      </c>
      <c r="CT25" s="42" t="s">
        <v>21</v>
      </c>
      <c r="CU25" s="42" t="s">
        <v>21</v>
      </c>
      <c r="CV25" s="42" t="s">
        <v>21</v>
      </c>
      <c r="CW25" s="42" t="s">
        <v>21</v>
      </c>
      <c r="CX25" s="42" t="s">
        <v>21</v>
      </c>
      <c r="CY25" s="42" t="s">
        <v>21</v>
      </c>
      <c r="CZ25" s="42" t="s">
        <v>21</v>
      </c>
      <c r="DA25" s="42" t="s">
        <v>21</v>
      </c>
      <c r="DB25" s="42" t="s">
        <v>21</v>
      </c>
      <c r="DC25" s="42" t="s">
        <v>21</v>
      </c>
      <c r="DD25" s="42" t="s">
        <v>21</v>
      </c>
      <c r="DE25" s="42" t="s">
        <v>21</v>
      </c>
      <c r="DF25" s="42" t="s">
        <v>21</v>
      </c>
      <c r="DG25" s="42" t="s">
        <v>21</v>
      </c>
    </row>
    <row r="26" spans="1:111" x14ac:dyDescent="0.25">
      <c r="A26" s="26" t="s">
        <v>63</v>
      </c>
      <c r="B26" s="32">
        <v>2.1438999999999999</v>
      </c>
      <c r="C26" s="28">
        <v>4.2300000000000007E-13</v>
      </c>
      <c r="D26" s="15">
        <v>0.6211180124223602</v>
      </c>
      <c r="E26" s="32">
        <v>10</v>
      </c>
      <c r="F26" s="32">
        <v>43.83</v>
      </c>
      <c r="G26" s="32">
        <v>126.11</v>
      </c>
      <c r="H26" s="32">
        <v>4.1982330668910393E-8</v>
      </c>
      <c r="I26" s="32">
        <v>1.0311583830833577</v>
      </c>
      <c r="J26" s="28">
        <v>6.8945454545454552E-15</v>
      </c>
      <c r="K26" s="32">
        <v>43.83</v>
      </c>
      <c r="L26" s="32">
        <v>1</v>
      </c>
      <c r="M26" s="28">
        <v>3.1000000000000001E-5</v>
      </c>
      <c r="N26" s="32">
        <v>3.97</v>
      </c>
      <c r="O26" s="28" t="s">
        <v>21</v>
      </c>
      <c r="P26" s="32">
        <v>1.75</v>
      </c>
      <c r="Q26" s="28">
        <v>1.461E-13</v>
      </c>
      <c r="R26" s="32">
        <v>5.62</v>
      </c>
      <c r="S26" s="32">
        <v>0.24813895781637715</v>
      </c>
      <c r="T26" s="32">
        <v>4.8</v>
      </c>
      <c r="U26" s="32">
        <v>1</v>
      </c>
      <c r="V26" s="32">
        <v>13.5</v>
      </c>
      <c r="W26" s="32">
        <v>0.24213075060532688</v>
      </c>
      <c r="X26" s="32">
        <v>2.5</v>
      </c>
      <c r="Y26" s="28">
        <v>1.35</v>
      </c>
      <c r="Z26" s="32">
        <v>2.1438999999999999</v>
      </c>
      <c r="AA26" s="28">
        <v>1.2406947890818858</v>
      </c>
      <c r="AB26" s="32">
        <v>1</v>
      </c>
      <c r="AC26" s="28">
        <v>0.24813895781637715</v>
      </c>
      <c r="AD26" s="32">
        <v>5</v>
      </c>
      <c r="AE26" s="32">
        <v>1</v>
      </c>
      <c r="AF26" s="28">
        <v>12.611000000000001</v>
      </c>
      <c r="AG26" s="32">
        <v>1.1910700000000001</v>
      </c>
      <c r="AH26" s="32">
        <v>5</v>
      </c>
      <c r="AI26" s="32">
        <v>2</v>
      </c>
      <c r="AJ26" s="32">
        <v>6.4899999999999999E-2</v>
      </c>
      <c r="AK26" s="32">
        <v>3.3</v>
      </c>
      <c r="AL26" s="32">
        <v>2.653E-3</v>
      </c>
      <c r="AM26" s="32">
        <v>32.5</v>
      </c>
      <c r="AN26" s="32">
        <v>0.24813895781637715</v>
      </c>
      <c r="AO26" s="32">
        <v>0.24813895781637715</v>
      </c>
      <c r="AP26" s="28" t="s">
        <v>21</v>
      </c>
      <c r="AQ26" s="32">
        <v>572</v>
      </c>
      <c r="AR26" s="28">
        <v>0.49627791563275431</v>
      </c>
      <c r="AS26" s="32">
        <v>50</v>
      </c>
      <c r="AT26" s="28">
        <v>0.24813895781637715</v>
      </c>
      <c r="AU26" s="28">
        <v>4.9627800000000004</v>
      </c>
      <c r="AV26" s="32">
        <v>0.05</v>
      </c>
      <c r="AW26" s="28" t="s">
        <v>21</v>
      </c>
      <c r="AX26" s="28">
        <v>1.0115000000000001E-2</v>
      </c>
      <c r="AY26" s="28">
        <v>2.1910669975186101</v>
      </c>
      <c r="AZ26" s="32">
        <v>0.49627791563275431</v>
      </c>
      <c r="BA26" s="28">
        <v>1</v>
      </c>
      <c r="BB26" s="33">
        <v>0.24813895781637715</v>
      </c>
      <c r="BC26" s="28">
        <v>126.11</v>
      </c>
      <c r="BD26" s="32">
        <v>0.49627791563275431</v>
      </c>
      <c r="BE26" s="32">
        <v>2.13</v>
      </c>
      <c r="BF26" s="32">
        <v>0.24813895781637715</v>
      </c>
      <c r="BG26" s="28">
        <v>25.222000000000001</v>
      </c>
      <c r="BH26" s="32">
        <v>6.8650025853156826</v>
      </c>
      <c r="BI26" s="32">
        <v>4.8600000000000006E-3</v>
      </c>
      <c r="BJ26" s="32">
        <v>2.1438999999999999</v>
      </c>
      <c r="BK26" s="32">
        <v>3.3</v>
      </c>
      <c r="BL26" s="28" t="s">
        <v>21</v>
      </c>
      <c r="BM26" s="32">
        <v>2.65</v>
      </c>
      <c r="BN26" s="32">
        <v>0.61349693251533743</v>
      </c>
      <c r="BO26" s="32">
        <v>1.0000000000000001E-9</v>
      </c>
      <c r="BP26" s="32">
        <v>1.0311583830833577</v>
      </c>
      <c r="BQ26" s="32">
        <v>4.96</v>
      </c>
      <c r="BR26" s="32">
        <v>3.31</v>
      </c>
      <c r="BS26" s="32">
        <v>3.09</v>
      </c>
      <c r="BT26" s="28">
        <v>6.5353901994010896E-9</v>
      </c>
      <c r="BU26" s="15">
        <v>2.0199999989999999</v>
      </c>
      <c r="BV26" s="32">
        <v>24.86</v>
      </c>
      <c r="BW26" s="28" t="s">
        <v>21</v>
      </c>
      <c r="BX26" s="28">
        <v>2.1269100000000001</v>
      </c>
      <c r="BY26" s="32">
        <v>0.49627791563275431</v>
      </c>
      <c r="BZ26" s="28">
        <v>16.809999999999999</v>
      </c>
      <c r="CA26" s="32">
        <v>3.3</v>
      </c>
      <c r="CB26" s="28">
        <v>1.88585</v>
      </c>
      <c r="CC26" s="32">
        <v>0.49627791563275431</v>
      </c>
      <c r="CD26" s="32">
        <v>3.6</v>
      </c>
      <c r="CE26" s="32">
        <v>4.3099999999999996</v>
      </c>
      <c r="CF26" s="28">
        <v>2.1914799999999999</v>
      </c>
      <c r="CG26" s="28">
        <v>4.9627800000000004</v>
      </c>
      <c r="CH26" s="32">
        <v>9.9499999999999993</v>
      </c>
      <c r="CI26" s="28">
        <v>0.214</v>
      </c>
      <c r="CJ26" s="28">
        <v>2.8</v>
      </c>
      <c r="CK26" s="28">
        <v>4.96278E-2</v>
      </c>
      <c r="CL26" s="32">
        <v>0.24813895781637715</v>
      </c>
      <c r="CM26" s="28">
        <v>1.8999999999999998E-6</v>
      </c>
      <c r="CN26" s="32">
        <v>3.35</v>
      </c>
      <c r="CO26" s="28">
        <v>0.496278</v>
      </c>
      <c r="CP26" s="28">
        <v>0.496278</v>
      </c>
      <c r="CQ26" s="42" t="s">
        <v>21</v>
      </c>
      <c r="CR26" s="42" t="s">
        <v>21</v>
      </c>
      <c r="CS26" s="42" t="s">
        <v>21</v>
      </c>
      <c r="CT26" s="42" t="s">
        <v>21</v>
      </c>
      <c r="CU26" s="42" t="s">
        <v>21</v>
      </c>
      <c r="CV26" s="42" t="s">
        <v>21</v>
      </c>
      <c r="CW26" s="42" t="s">
        <v>21</v>
      </c>
      <c r="CX26" s="42" t="s">
        <v>21</v>
      </c>
      <c r="CY26" s="42" t="s">
        <v>21</v>
      </c>
      <c r="CZ26" s="42" t="s">
        <v>21</v>
      </c>
      <c r="DA26" s="42" t="s">
        <v>21</v>
      </c>
      <c r="DB26" s="42" t="s">
        <v>21</v>
      </c>
      <c r="DC26" s="42" t="s">
        <v>21</v>
      </c>
      <c r="DD26" s="42" t="s">
        <v>21</v>
      </c>
      <c r="DE26" s="42" t="s">
        <v>21</v>
      </c>
      <c r="DF26" s="42" t="s">
        <v>21</v>
      </c>
      <c r="DG26" s="42" t="s">
        <v>21</v>
      </c>
    </row>
    <row r="27" spans="1:111" x14ac:dyDescent="0.25">
      <c r="A27" s="26" t="s">
        <v>64</v>
      </c>
      <c r="B27" s="32">
        <v>2.1438999999999999</v>
      </c>
      <c r="C27" s="28">
        <v>4.2300000000000007E-13</v>
      </c>
      <c r="D27" s="15">
        <v>0.6211180124223602</v>
      </c>
      <c r="E27" s="32">
        <v>10</v>
      </c>
      <c r="F27" s="32">
        <v>43.83</v>
      </c>
      <c r="G27" s="32">
        <v>126.11</v>
      </c>
      <c r="H27" s="32">
        <v>4.1982330668910393E-8</v>
      </c>
      <c r="I27" s="32">
        <v>1.0311583830833577</v>
      </c>
      <c r="J27" s="28">
        <v>6.8945454545454552E-15</v>
      </c>
      <c r="K27" s="32">
        <v>43.83</v>
      </c>
      <c r="L27" s="32">
        <v>1</v>
      </c>
      <c r="M27" s="28">
        <v>3.1000000000000001E-5</v>
      </c>
      <c r="N27" s="32">
        <v>3.97</v>
      </c>
      <c r="O27" s="28" t="s">
        <v>21</v>
      </c>
      <c r="P27" s="32">
        <v>1.75</v>
      </c>
      <c r="Q27" s="28">
        <v>1.461E-13</v>
      </c>
      <c r="R27" s="32">
        <v>5.62</v>
      </c>
      <c r="S27" s="32">
        <v>0.24813895781637715</v>
      </c>
      <c r="T27" s="32">
        <v>4.8</v>
      </c>
      <c r="U27" s="32">
        <v>1</v>
      </c>
      <c r="V27" s="32">
        <v>13.5</v>
      </c>
      <c r="W27" s="32">
        <v>0.24213075060532688</v>
      </c>
      <c r="X27" s="32">
        <v>2.5</v>
      </c>
      <c r="Y27" s="28">
        <v>1.35</v>
      </c>
      <c r="Z27" s="32">
        <v>2.1438999999999999</v>
      </c>
      <c r="AA27" s="28">
        <v>1.2406947890818858</v>
      </c>
      <c r="AB27" s="32">
        <v>1</v>
      </c>
      <c r="AC27" s="28">
        <v>0.24813895781637715</v>
      </c>
      <c r="AD27" s="32">
        <v>5</v>
      </c>
      <c r="AE27" s="32">
        <v>1</v>
      </c>
      <c r="AF27" s="28">
        <v>12.611000000000001</v>
      </c>
      <c r="AG27" s="32">
        <v>1.1910700000000001</v>
      </c>
      <c r="AH27" s="32">
        <v>5</v>
      </c>
      <c r="AI27" s="32">
        <v>2</v>
      </c>
      <c r="AJ27" s="32">
        <v>6.4899999999999999E-2</v>
      </c>
      <c r="AK27" s="32">
        <v>3.3</v>
      </c>
      <c r="AL27" s="32">
        <v>2.653E-3</v>
      </c>
      <c r="AM27" s="32">
        <v>32.5</v>
      </c>
      <c r="AN27" s="32">
        <v>0.24813895781637715</v>
      </c>
      <c r="AO27" s="32">
        <v>0.24813895781637715</v>
      </c>
      <c r="AP27" s="28" t="s">
        <v>21</v>
      </c>
      <c r="AQ27" s="32">
        <v>572</v>
      </c>
      <c r="AR27" s="28">
        <v>0.49627791563275431</v>
      </c>
      <c r="AS27" s="32">
        <v>50</v>
      </c>
      <c r="AT27" s="28">
        <v>0.24813895781637715</v>
      </c>
      <c r="AU27" s="28">
        <v>4.9627800000000004</v>
      </c>
      <c r="AV27" s="32">
        <v>0.05</v>
      </c>
      <c r="AW27" s="28" t="s">
        <v>21</v>
      </c>
      <c r="AX27" s="28">
        <v>1.0115000000000001E-2</v>
      </c>
      <c r="AY27" s="28">
        <v>2.1910669975186101</v>
      </c>
      <c r="AZ27" s="32">
        <v>0.49627791563275431</v>
      </c>
      <c r="BA27" s="28">
        <v>1</v>
      </c>
      <c r="BB27" s="33">
        <v>0.24813895781637715</v>
      </c>
      <c r="BC27" s="28">
        <v>126.11</v>
      </c>
      <c r="BD27" s="32">
        <v>0.49627791563275431</v>
      </c>
      <c r="BE27" s="32">
        <v>2.13</v>
      </c>
      <c r="BF27" s="32">
        <v>0.24813895781637715</v>
      </c>
      <c r="BG27" s="28">
        <v>25.222000000000001</v>
      </c>
      <c r="BH27" s="32">
        <v>6.8650025853156826</v>
      </c>
      <c r="BI27" s="32">
        <v>4.8600000000000006E-3</v>
      </c>
      <c r="BJ27" s="32">
        <v>2.1438999999999999</v>
      </c>
      <c r="BK27" s="32">
        <v>3.3</v>
      </c>
      <c r="BL27" s="28" t="s">
        <v>21</v>
      </c>
      <c r="BM27" s="32">
        <v>2.65</v>
      </c>
      <c r="BN27" s="32">
        <v>0.61349693251533743</v>
      </c>
      <c r="BO27" s="32">
        <v>1.0000000000000001E-9</v>
      </c>
      <c r="BP27" s="32">
        <v>1.0311583830833577</v>
      </c>
      <c r="BQ27" s="32">
        <v>4.96</v>
      </c>
      <c r="BR27" s="32">
        <v>3.31</v>
      </c>
      <c r="BS27" s="32">
        <v>3.09</v>
      </c>
      <c r="BT27" s="28">
        <v>6.5353901994010896E-9</v>
      </c>
      <c r="BU27" s="15">
        <v>2.0199999989999999</v>
      </c>
      <c r="BV27" s="32">
        <v>24.86</v>
      </c>
      <c r="BW27" s="28" t="s">
        <v>21</v>
      </c>
      <c r="BX27" s="28">
        <v>2.1269100000000001</v>
      </c>
      <c r="BY27" s="32">
        <v>0.49627791563275431</v>
      </c>
      <c r="BZ27" s="28">
        <v>16.809999999999999</v>
      </c>
      <c r="CA27" s="32">
        <v>3.3</v>
      </c>
      <c r="CB27" s="28">
        <v>1.88585</v>
      </c>
      <c r="CC27" s="32">
        <v>0.49627791563275431</v>
      </c>
      <c r="CD27" s="32">
        <v>3.6</v>
      </c>
      <c r="CE27" s="32">
        <v>4.3099999999999996</v>
      </c>
      <c r="CF27" s="28">
        <v>2.1914799999999999</v>
      </c>
      <c r="CG27" s="28">
        <v>4.9627800000000004</v>
      </c>
      <c r="CH27" s="32">
        <v>9.9499999999999993</v>
      </c>
      <c r="CI27" s="28">
        <v>0.214</v>
      </c>
      <c r="CJ27" s="28">
        <v>2.8</v>
      </c>
      <c r="CK27" s="28">
        <v>4.96278E-2</v>
      </c>
      <c r="CL27" s="32">
        <v>0.24813895781637715</v>
      </c>
      <c r="CM27" s="28">
        <v>1.8999999999999998E-6</v>
      </c>
      <c r="CN27" s="32">
        <v>3.35</v>
      </c>
      <c r="CO27" s="28">
        <v>0.496278</v>
      </c>
      <c r="CP27" s="28">
        <v>0.496278</v>
      </c>
      <c r="CQ27" s="42" t="s">
        <v>21</v>
      </c>
      <c r="CR27" s="42" t="s">
        <v>21</v>
      </c>
      <c r="CS27" s="42" t="s">
        <v>21</v>
      </c>
      <c r="CT27" s="42" t="s">
        <v>21</v>
      </c>
      <c r="CU27" s="42" t="s">
        <v>21</v>
      </c>
      <c r="CV27" s="42" t="s">
        <v>21</v>
      </c>
      <c r="CW27" s="42" t="s">
        <v>21</v>
      </c>
      <c r="CX27" s="42" t="s">
        <v>21</v>
      </c>
      <c r="CY27" s="42" t="s">
        <v>21</v>
      </c>
      <c r="CZ27" s="42" t="s">
        <v>21</v>
      </c>
      <c r="DA27" s="42" t="s">
        <v>21</v>
      </c>
      <c r="DB27" s="42" t="s">
        <v>21</v>
      </c>
      <c r="DC27" s="42" t="s">
        <v>21</v>
      </c>
      <c r="DD27" s="42" t="s">
        <v>21</v>
      </c>
      <c r="DE27" s="42" t="s">
        <v>21</v>
      </c>
      <c r="DF27" s="42" t="s">
        <v>21</v>
      </c>
      <c r="DG27" s="42" t="s">
        <v>21</v>
      </c>
    </row>
    <row r="28" spans="1:111" x14ac:dyDescent="0.25">
      <c r="A28" s="26" t="s">
        <v>65</v>
      </c>
      <c r="B28" s="32">
        <v>2.1438999999999999</v>
      </c>
      <c r="C28" s="28">
        <v>4.2300000000000007E-13</v>
      </c>
      <c r="D28" s="15">
        <v>0.6211180124223602</v>
      </c>
      <c r="E28" s="32">
        <v>10</v>
      </c>
      <c r="F28" s="32">
        <v>43.83</v>
      </c>
      <c r="G28" s="32">
        <v>126.11</v>
      </c>
      <c r="H28" s="32">
        <v>4.1982330668910393E-8</v>
      </c>
      <c r="I28" s="32">
        <v>1.0311583830833577</v>
      </c>
      <c r="J28" s="28">
        <v>6.8945454545454552E-15</v>
      </c>
      <c r="K28" s="32">
        <v>43.83</v>
      </c>
      <c r="L28" s="32">
        <v>1</v>
      </c>
      <c r="M28" s="28">
        <v>3.1000000000000001E-5</v>
      </c>
      <c r="N28" s="32">
        <v>3.97</v>
      </c>
      <c r="O28" s="28" t="s">
        <v>21</v>
      </c>
      <c r="P28" s="32">
        <v>1.75</v>
      </c>
      <c r="Q28" s="28">
        <v>1.461E-13</v>
      </c>
      <c r="R28" s="32">
        <v>5.62</v>
      </c>
      <c r="S28" s="32">
        <v>0.24813895781637715</v>
      </c>
      <c r="T28" s="32">
        <v>4.8</v>
      </c>
      <c r="U28" s="32">
        <v>1</v>
      </c>
      <c r="V28" s="32">
        <v>13.5</v>
      </c>
      <c r="W28" s="32">
        <v>0.24213075060532688</v>
      </c>
      <c r="X28" s="32">
        <v>2.5</v>
      </c>
      <c r="Y28" s="28">
        <v>1.35</v>
      </c>
      <c r="Z28" s="32">
        <v>2.1438999999999999</v>
      </c>
      <c r="AA28" s="28">
        <v>1.2406947890818858</v>
      </c>
      <c r="AB28" s="32">
        <v>1</v>
      </c>
      <c r="AC28" s="28">
        <v>0.24813895781637715</v>
      </c>
      <c r="AD28" s="32">
        <v>5</v>
      </c>
      <c r="AE28" s="32">
        <v>1</v>
      </c>
      <c r="AF28" s="28">
        <v>12.611000000000001</v>
      </c>
      <c r="AG28" s="32">
        <v>1.1910700000000001</v>
      </c>
      <c r="AH28" s="32">
        <v>5</v>
      </c>
      <c r="AI28" s="32">
        <v>2</v>
      </c>
      <c r="AJ28" s="32">
        <v>6.4899999999999999E-2</v>
      </c>
      <c r="AK28" s="32">
        <v>3.3</v>
      </c>
      <c r="AL28" s="32">
        <v>2.653E-3</v>
      </c>
      <c r="AM28" s="32">
        <v>32.5</v>
      </c>
      <c r="AN28" s="32">
        <v>0.24813895781637715</v>
      </c>
      <c r="AO28" s="32">
        <v>0.24813895781637715</v>
      </c>
      <c r="AP28" s="28" t="s">
        <v>21</v>
      </c>
      <c r="AQ28" s="32">
        <v>572</v>
      </c>
      <c r="AR28" s="28">
        <v>0.49627791563275431</v>
      </c>
      <c r="AS28" s="32">
        <v>50</v>
      </c>
      <c r="AT28" s="28">
        <v>0.24813895781637715</v>
      </c>
      <c r="AU28" s="28">
        <v>4.9627800000000004</v>
      </c>
      <c r="AV28" s="32">
        <v>0.05</v>
      </c>
      <c r="AW28" s="28" t="s">
        <v>21</v>
      </c>
      <c r="AX28" s="28">
        <v>1.0115000000000001E-2</v>
      </c>
      <c r="AY28" s="28">
        <v>2.1910669975186101</v>
      </c>
      <c r="AZ28" s="32">
        <v>0.49627791563275431</v>
      </c>
      <c r="BA28" s="28">
        <v>1</v>
      </c>
      <c r="BB28" s="33">
        <v>0.24813895781637715</v>
      </c>
      <c r="BC28" s="28">
        <v>126.11</v>
      </c>
      <c r="BD28" s="32">
        <v>0.49627791563275431</v>
      </c>
      <c r="BE28" s="32">
        <v>2.13</v>
      </c>
      <c r="BF28" s="32">
        <v>0.24813895781637715</v>
      </c>
      <c r="BG28" s="28">
        <v>25.222000000000001</v>
      </c>
      <c r="BH28" s="32">
        <v>6.8650025853156826</v>
      </c>
      <c r="BI28" s="32">
        <v>4.8600000000000006E-3</v>
      </c>
      <c r="BJ28" s="32">
        <v>2.1438999999999999</v>
      </c>
      <c r="BK28" s="32">
        <v>3.3</v>
      </c>
      <c r="BL28" s="28" t="s">
        <v>21</v>
      </c>
      <c r="BM28" s="32">
        <v>2.65</v>
      </c>
      <c r="BN28" s="32">
        <v>0.61349693251533743</v>
      </c>
      <c r="BO28" s="32">
        <v>1.0000000000000001E-9</v>
      </c>
      <c r="BP28" s="32">
        <v>1.0311583830833577</v>
      </c>
      <c r="BQ28" s="32">
        <v>4.96</v>
      </c>
      <c r="BR28" s="32">
        <v>3.31</v>
      </c>
      <c r="BS28" s="32">
        <v>3.09</v>
      </c>
      <c r="BT28" s="28">
        <v>6.5353901994010896E-9</v>
      </c>
      <c r="BU28" s="15">
        <v>2.0199999989999999</v>
      </c>
      <c r="BV28" s="32">
        <v>24.86</v>
      </c>
      <c r="BW28" s="28" t="s">
        <v>21</v>
      </c>
      <c r="BX28" s="28">
        <v>2.1269100000000001</v>
      </c>
      <c r="BY28" s="32">
        <v>0.49627791563275431</v>
      </c>
      <c r="BZ28" s="28">
        <v>16.809999999999999</v>
      </c>
      <c r="CA28" s="32">
        <v>3.3</v>
      </c>
      <c r="CB28" s="28">
        <v>1.88585</v>
      </c>
      <c r="CC28" s="32">
        <v>0.49627791563275431</v>
      </c>
      <c r="CD28" s="32">
        <v>3.6</v>
      </c>
      <c r="CE28" s="32">
        <v>4.3099999999999996</v>
      </c>
      <c r="CF28" s="28">
        <v>2.1914799999999999</v>
      </c>
      <c r="CG28" s="28">
        <v>4.9627800000000004</v>
      </c>
      <c r="CH28" s="32">
        <v>9.9499999999999993</v>
      </c>
      <c r="CI28" s="28">
        <v>0.214</v>
      </c>
      <c r="CJ28" s="28">
        <v>2.8</v>
      </c>
      <c r="CK28" s="28">
        <v>4.96278E-2</v>
      </c>
      <c r="CL28" s="32">
        <v>0.24813895781637715</v>
      </c>
      <c r="CM28" s="28">
        <v>1.8999999999999998E-6</v>
      </c>
      <c r="CN28" s="32">
        <v>3.35</v>
      </c>
      <c r="CO28" s="28">
        <v>0.496278</v>
      </c>
      <c r="CP28" s="28">
        <v>0.496278</v>
      </c>
      <c r="CQ28" s="42" t="s">
        <v>21</v>
      </c>
      <c r="CR28" s="42" t="s">
        <v>21</v>
      </c>
      <c r="CS28" s="42" t="s">
        <v>21</v>
      </c>
      <c r="CT28" s="42" t="s">
        <v>21</v>
      </c>
      <c r="CU28" s="42" t="s">
        <v>21</v>
      </c>
      <c r="CV28" s="42" t="s">
        <v>21</v>
      </c>
      <c r="CW28" s="42" t="s">
        <v>21</v>
      </c>
      <c r="CX28" s="42" t="s">
        <v>21</v>
      </c>
      <c r="CY28" s="42" t="s">
        <v>21</v>
      </c>
      <c r="CZ28" s="42" t="s">
        <v>21</v>
      </c>
      <c r="DA28" s="42" t="s">
        <v>21</v>
      </c>
      <c r="DB28" s="42" t="s">
        <v>21</v>
      </c>
      <c r="DC28" s="42" t="s">
        <v>21</v>
      </c>
      <c r="DD28" s="42" t="s">
        <v>21</v>
      </c>
      <c r="DE28" s="42" t="s">
        <v>21</v>
      </c>
      <c r="DF28" s="42" t="s">
        <v>21</v>
      </c>
      <c r="DG28" s="42" t="s">
        <v>21</v>
      </c>
    </row>
    <row r="29" spans="1:111" x14ac:dyDescent="0.25">
      <c r="A29" s="26" t="s">
        <v>66</v>
      </c>
      <c r="B29" s="32">
        <v>2.1438999999999999</v>
      </c>
      <c r="C29" s="28">
        <v>4.2300000000000007E-13</v>
      </c>
      <c r="D29" s="15">
        <v>0.6211180124223602</v>
      </c>
      <c r="E29" s="32">
        <v>10</v>
      </c>
      <c r="F29" s="32">
        <v>43.83</v>
      </c>
      <c r="G29" s="32">
        <v>126.11</v>
      </c>
      <c r="H29" s="32">
        <v>4.1982330668910393E-8</v>
      </c>
      <c r="I29" s="32">
        <v>1.0311583830833577</v>
      </c>
      <c r="J29" s="28">
        <v>6.8945454545454552E-15</v>
      </c>
      <c r="K29" s="32">
        <v>43.83</v>
      </c>
      <c r="L29" s="32">
        <v>1</v>
      </c>
      <c r="M29" s="28">
        <v>3.1000000000000001E-5</v>
      </c>
      <c r="N29" s="32">
        <v>3.97</v>
      </c>
      <c r="O29" s="28" t="s">
        <v>21</v>
      </c>
      <c r="P29" s="32">
        <v>1.75</v>
      </c>
      <c r="Q29" s="28">
        <v>1.461E-13</v>
      </c>
      <c r="R29" s="32">
        <v>5.62</v>
      </c>
      <c r="S29" s="32">
        <v>0.24813895781637715</v>
      </c>
      <c r="T29" s="32">
        <v>4.8</v>
      </c>
      <c r="U29" s="32">
        <v>1</v>
      </c>
      <c r="V29" s="32">
        <v>13.5</v>
      </c>
      <c r="W29" s="32">
        <v>0.24213075060532688</v>
      </c>
      <c r="X29" s="32">
        <v>2.5</v>
      </c>
      <c r="Y29" s="28">
        <v>1.35</v>
      </c>
      <c r="Z29" s="32">
        <v>2.1438999999999999</v>
      </c>
      <c r="AA29" s="28">
        <v>1.2406947890818858</v>
      </c>
      <c r="AB29" s="32">
        <v>1</v>
      </c>
      <c r="AC29" s="28">
        <v>0.24813895781637715</v>
      </c>
      <c r="AD29" s="32">
        <v>5</v>
      </c>
      <c r="AE29" s="32">
        <v>1</v>
      </c>
      <c r="AF29" s="28">
        <v>12.611000000000001</v>
      </c>
      <c r="AG29" s="32">
        <v>1.1910700000000001</v>
      </c>
      <c r="AH29" s="32">
        <v>5</v>
      </c>
      <c r="AI29" s="32">
        <v>2</v>
      </c>
      <c r="AJ29" s="32">
        <v>6.4899999999999999E-2</v>
      </c>
      <c r="AK29" s="32">
        <v>3.3</v>
      </c>
      <c r="AL29" s="32">
        <v>2.653E-3</v>
      </c>
      <c r="AM29" s="32">
        <v>32.5</v>
      </c>
      <c r="AN29" s="32">
        <v>0.24813895781637715</v>
      </c>
      <c r="AO29" s="32">
        <v>0.24813895781637715</v>
      </c>
      <c r="AP29" s="28" t="s">
        <v>21</v>
      </c>
      <c r="AQ29" s="32">
        <v>572</v>
      </c>
      <c r="AR29" s="28">
        <v>0.49627791563275431</v>
      </c>
      <c r="AS29" s="32">
        <v>50</v>
      </c>
      <c r="AT29" s="28">
        <v>0.24813895781637715</v>
      </c>
      <c r="AU29" s="28">
        <v>4.9627800000000004</v>
      </c>
      <c r="AV29" s="32">
        <v>0.05</v>
      </c>
      <c r="AW29" s="28" t="s">
        <v>21</v>
      </c>
      <c r="AX29" s="28">
        <v>1.0115000000000001E-2</v>
      </c>
      <c r="AY29" s="28">
        <v>2.1910669975186101</v>
      </c>
      <c r="AZ29" s="32">
        <v>0.49627791563275431</v>
      </c>
      <c r="BA29" s="28">
        <v>1</v>
      </c>
      <c r="BB29" s="33">
        <v>0.24813895781637715</v>
      </c>
      <c r="BC29" s="28">
        <v>126.11</v>
      </c>
      <c r="BD29" s="32">
        <v>0.49627791563275431</v>
      </c>
      <c r="BE29" s="32">
        <v>2.13</v>
      </c>
      <c r="BF29" s="32">
        <v>0.24813895781637715</v>
      </c>
      <c r="BG29" s="28">
        <v>25.222000000000001</v>
      </c>
      <c r="BH29" s="32">
        <v>6.8650025853156826</v>
      </c>
      <c r="BI29" s="32">
        <v>4.8600000000000006E-3</v>
      </c>
      <c r="BJ29" s="32">
        <v>2.1438999999999999</v>
      </c>
      <c r="BK29" s="32">
        <v>3.3</v>
      </c>
      <c r="BL29" s="28" t="s">
        <v>21</v>
      </c>
      <c r="BM29" s="32">
        <v>2.65</v>
      </c>
      <c r="BN29" s="32">
        <v>0.61349693251533743</v>
      </c>
      <c r="BO29" s="32">
        <v>1.0000000000000001E-9</v>
      </c>
      <c r="BP29" s="32">
        <v>1.0311583830833577</v>
      </c>
      <c r="BQ29" s="32">
        <v>4.96</v>
      </c>
      <c r="BR29" s="32">
        <v>3.31</v>
      </c>
      <c r="BS29" s="32">
        <v>3.09</v>
      </c>
      <c r="BT29" s="28">
        <v>6.5353901994010896E-9</v>
      </c>
      <c r="BU29" s="15">
        <v>2.0199999989999999</v>
      </c>
      <c r="BV29" s="32">
        <v>24.86</v>
      </c>
      <c r="BW29" s="28" t="s">
        <v>21</v>
      </c>
      <c r="BX29" s="28">
        <v>2.1269100000000001</v>
      </c>
      <c r="BY29" s="32">
        <v>0.49627791563275431</v>
      </c>
      <c r="BZ29" s="28">
        <v>16.809999999999999</v>
      </c>
      <c r="CA29" s="32">
        <v>3.3</v>
      </c>
      <c r="CB29" s="28">
        <v>1.88585</v>
      </c>
      <c r="CC29" s="32">
        <v>0.49627791563275431</v>
      </c>
      <c r="CD29" s="32">
        <v>3.6</v>
      </c>
      <c r="CE29" s="32">
        <v>4.3099999999999996</v>
      </c>
      <c r="CF29" s="28">
        <v>2.1914799999999999</v>
      </c>
      <c r="CG29" s="28">
        <v>4.9627800000000004</v>
      </c>
      <c r="CH29" s="32">
        <v>9.9499999999999993</v>
      </c>
      <c r="CI29" s="28">
        <v>0.214</v>
      </c>
      <c r="CJ29" s="28">
        <v>2.8</v>
      </c>
      <c r="CK29" s="28">
        <v>4.96278E-2</v>
      </c>
      <c r="CL29" s="32">
        <v>0.24813895781637715</v>
      </c>
      <c r="CM29" s="28">
        <v>1.8999999999999998E-6</v>
      </c>
      <c r="CN29" s="32">
        <v>3.35</v>
      </c>
      <c r="CO29" s="28">
        <v>0.496278</v>
      </c>
      <c r="CP29" s="28">
        <v>0.496278</v>
      </c>
      <c r="CQ29" s="42" t="s">
        <v>21</v>
      </c>
      <c r="CR29" s="42" t="s">
        <v>21</v>
      </c>
      <c r="CS29" s="42" t="s">
        <v>21</v>
      </c>
      <c r="CT29" s="42" t="s">
        <v>21</v>
      </c>
      <c r="CU29" s="42" t="s">
        <v>21</v>
      </c>
      <c r="CV29" s="42" t="s">
        <v>21</v>
      </c>
      <c r="CW29" s="42" t="s">
        <v>21</v>
      </c>
      <c r="CX29" s="42" t="s">
        <v>21</v>
      </c>
      <c r="CY29" s="42" t="s">
        <v>21</v>
      </c>
      <c r="CZ29" s="42" t="s">
        <v>21</v>
      </c>
      <c r="DA29" s="42" t="s">
        <v>21</v>
      </c>
      <c r="DB29" s="42" t="s">
        <v>21</v>
      </c>
      <c r="DC29" s="42" t="s">
        <v>21</v>
      </c>
      <c r="DD29" s="42" t="s">
        <v>21</v>
      </c>
      <c r="DE29" s="42" t="s">
        <v>21</v>
      </c>
      <c r="DF29" s="42" t="s">
        <v>21</v>
      </c>
      <c r="DG29" s="42" t="s">
        <v>21</v>
      </c>
    </row>
    <row r="30" spans="1:111" x14ac:dyDescent="0.25">
      <c r="A30" s="26" t="s">
        <v>67</v>
      </c>
      <c r="B30" s="32">
        <v>2.1438999999999999</v>
      </c>
      <c r="C30" s="28">
        <v>4.2300000000000007E-13</v>
      </c>
      <c r="D30" s="15">
        <v>0.6211180124223602</v>
      </c>
      <c r="E30" s="32">
        <v>10</v>
      </c>
      <c r="F30" s="32">
        <v>43.83</v>
      </c>
      <c r="G30" s="32">
        <v>126.11</v>
      </c>
      <c r="H30" s="32">
        <v>4.1982330668910393E-8</v>
      </c>
      <c r="I30" s="32">
        <v>1.0311583830833577</v>
      </c>
      <c r="J30" s="28">
        <v>6.8945454545454552E-15</v>
      </c>
      <c r="K30" s="32">
        <v>43.83</v>
      </c>
      <c r="L30" s="32">
        <v>1</v>
      </c>
      <c r="M30" s="28">
        <v>3.1000000000000001E-5</v>
      </c>
      <c r="N30" s="32">
        <v>3.97</v>
      </c>
      <c r="O30" s="28" t="s">
        <v>21</v>
      </c>
      <c r="P30" s="32">
        <v>1.75</v>
      </c>
      <c r="Q30" s="28">
        <v>1.461E-13</v>
      </c>
      <c r="R30" s="32">
        <v>5.62</v>
      </c>
      <c r="S30" s="32">
        <v>0.24813895781637715</v>
      </c>
      <c r="T30" s="32">
        <v>4.8</v>
      </c>
      <c r="U30" s="32">
        <v>1</v>
      </c>
      <c r="V30" s="32">
        <v>13.5</v>
      </c>
      <c r="W30" s="32">
        <v>0.24213075060532688</v>
      </c>
      <c r="X30" s="32">
        <v>2.5</v>
      </c>
      <c r="Y30" s="28">
        <v>1.35</v>
      </c>
      <c r="Z30" s="32">
        <v>2.1438999999999999</v>
      </c>
      <c r="AA30" s="28">
        <v>1.2406947890818858</v>
      </c>
      <c r="AB30" s="32">
        <v>1</v>
      </c>
      <c r="AC30" s="28">
        <v>0.24813895781637715</v>
      </c>
      <c r="AD30" s="32">
        <v>5</v>
      </c>
      <c r="AE30" s="32">
        <v>1</v>
      </c>
      <c r="AF30" s="28">
        <v>12.611000000000001</v>
      </c>
      <c r="AG30" s="32">
        <v>1.1910700000000001</v>
      </c>
      <c r="AH30" s="32">
        <v>5</v>
      </c>
      <c r="AI30" s="32">
        <v>2</v>
      </c>
      <c r="AJ30" s="32">
        <v>6.4899999999999999E-2</v>
      </c>
      <c r="AK30" s="32">
        <v>3.3</v>
      </c>
      <c r="AL30" s="32">
        <v>2.653E-3</v>
      </c>
      <c r="AM30" s="32">
        <v>32.5</v>
      </c>
      <c r="AN30" s="32">
        <v>0.24813895781637715</v>
      </c>
      <c r="AO30" s="32">
        <v>0.24813895781637715</v>
      </c>
      <c r="AP30" s="28">
        <v>2.4813895781637714E-5</v>
      </c>
      <c r="AQ30" s="32">
        <v>572</v>
      </c>
      <c r="AR30" s="28">
        <v>0.49627791563275431</v>
      </c>
      <c r="AS30" s="32">
        <v>50</v>
      </c>
      <c r="AT30" s="28">
        <v>0.24813895781637715</v>
      </c>
      <c r="AU30" s="28">
        <v>4.9627800000000004</v>
      </c>
      <c r="AV30" s="32">
        <v>0.05</v>
      </c>
      <c r="AW30" s="28" t="s">
        <v>21</v>
      </c>
      <c r="AX30" s="28">
        <v>1.0115000000000001E-2</v>
      </c>
      <c r="AY30" s="28">
        <v>2.1910669975186101</v>
      </c>
      <c r="AZ30" s="32">
        <v>0.49627791563275431</v>
      </c>
      <c r="BA30" s="28">
        <v>1</v>
      </c>
      <c r="BB30" s="33">
        <v>0.24813895781637715</v>
      </c>
      <c r="BC30" s="28">
        <v>126.11</v>
      </c>
      <c r="BD30" s="32">
        <v>0.49627791563275431</v>
      </c>
      <c r="BE30" s="32">
        <v>2.13</v>
      </c>
      <c r="BF30" s="32">
        <v>0.24813895781637715</v>
      </c>
      <c r="BG30" s="28">
        <v>25.222000000000001</v>
      </c>
      <c r="BH30" s="32">
        <v>6.8650025853156826</v>
      </c>
      <c r="BI30" s="32">
        <v>4.8600000000000006E-3</v>
      </c>
      <c r="BJ30" s="32">
        <v>2.1438999999999999</v>
      </c>
      <c r="BK30" s="32">
        <v>3.3</v>
      </c>
      <c r="BL30" s="28" t="s">
        <v>21</v>
      </c>
      <c r="BM30" s="32">
        <v>2.65</v>
      </c>
      <c r="BN30" s="32">
        <v>0.61349693251533743</v>
      </c>
      <c r="BO30" s="32">
        <v>1.0000000000000001E-9</v>
      </c>
      <c r="BP30" s="32">
        <v>1.0311583830833577</v>
      </c>
      <c r="BQ30" s="32">
        <v>4.96</v>
      </c>
      <c r="BR30" s="32">
        <v>3.31</v>
      </c>
      <c r="BS30" s="32">
        <v>3.09</v>
      </c>
      <c r="BT30" s="28">
        <v>6.5353901994010896E-9</v>
      </c>
      <c r="BU30" s="15">
        <v>2.0199999989999999</v>
      </c>
      <c r="BV30" s="32">
        <v>24.86</v>
      </c>
      <c r="BW30" s="28" t="s">
        <v>21</v>
      </c>
      <c r="BX30" s="28">
        <v>2.1269100000000001</v>
      </c>
      <c r="BY30" s="32">
        <v>0.49627791563275431</v>
      </c>
      <c r="BZ30" s="28">
        <v>16.809999999999999</v>
      </c>
      <c r="CA30" s="32">
        <v>3.3</v>
      </c>
      <c r="CB30" s="28">
        <v>1.88585</v>
      </c>
      <c r="CC30" s="32">
        <v>0.49627791563275431</v>
      </c>
      <c r="CD30" s="32">
        <v>3.6</v>
      </c>
      <c r="CE30" s="32">
        <v>4.3099999999999996</v>
      </c>
      <c r="CF30" s="28">
        <v>2.1914799999999999</v>
      </c>
      <c r="CG30" s="28">
        <v>4.9627800000000004</v>
      </c>
      <c r="CH30" s="32">
        <v>9.9499999999999993</v>
      </c>
      <c r="CI30" s="28">
        <v>0.214</v>
      </c>
      <c r="CJ30" s="28">
        <v>2.8</v>
      </c>
      <c r="CK30" s="28">
        <v>4.96278E-2</v>
      </c>
      <c r="CL30" s="32">
        <v>0.24813895781637715</v>
      </c>
      <c r="CM30" s="28">
        <v>1.8999999999999998E-6</v>
      </c>
      <c r="CN30" s="32">
        <v>3.35</v>
      </c>
      <c r="CO30" s="28">
        <v>0.496278</v>
      </c>
      <c r="CP30" s="28">
        <v>0.496278</v>
      </c>
      <c r="CQ30" s="42" t="s">
        <v>21</v>
      </c>
      <c r="CR30" s="42" t="s">
        <v>21</v>
      </c>
      <c r="CS30" s="42" t="s">
        <v>21</v>
      </c>
      <c r="CT30" s="42" t="s">
        <v>21</v>
      </c>
      <c r="CU30" s="42" t="s">
        <v>21</v>
      </c>
      <c r="CV30" s="42" t="s">
        <v>21</v>
      </c>
      <c r="CW30" s="42" t="s">
        <v>21</v>
      </c>
      <c r="CX30" s="42" t="s">
        <v>21</v>
      </c>
      <c r="CY30" s="42" t="s">
        <v>21</v>
      </c>
      <c r="CZ30" s="42" t="s">
        <v>21</v>
      </c>
      <c r="DA30" s="42" t="s">
        <v>21</v>
      </c>
      <c r="DB30" s="42" t="s">
        <v>21</v>
      </c>
      <c r="DC30" s="42" t="s">
        <v>21</v>
      </c>
      <c r="DD30" s="42" t="s">
        <v>21</v>
      </c>
      <c r="DE30" s="42" t="s">
        <v>21</v>
      </c>
      <c r="DF30" s="42" t="s">
        <v>21</v>
      </c>
      <c r="DG30" s="42" t="s">
        <v>21</v>
      </c>
    </row>
    <row r="31" spans="1:111" x14ac:dyDescent="0.25">
      <c r="A31" s="26" t="s">
        <v>68</v>
      </c>
      <c r="B31" s="32">
        <v>2.1438999999999999</v>
      </c>
      <c r="C31" s="28">
        <v>4.2300000000000007E-13</v>
      </c>
      <c r="D31" s="15">
        <v>0.6211180124223602</v>
      </c>
      <c r="E31" s="32">
        <v>10</v>
      </c>
      <c r="F31" s="32">
        <v>43.83</v>
      </c>
      <c r="G31" s="32">
        <v>126.11</v>
      </c>
      <c r="H31" s="32">
        <v>4.1982330668910393E-8</v>
      </c>
      <c r="I31" s="32">
        <v>1.0311583830833577</v>
      </c>
      <c r="J31" s="28">
        <v>6.8945454545454552E-15</v>
      </c>
      <c r="K31" s="32">
        <v>43.83</v>
      </c>
      <c r="L31" s="32">
        <v>1</v>
      </c>
      <c r="M31" s="28">
        <v>3.1000000000000001E-5</v>
      </c>
      <c r="N31" s="32">
        <v>3.97</v>
      </c>
      <c r="O31" s="28" t="s">
        <v>21</v>
      </c>
      <c r="P31" s="32">
        <v>1.75</v>
      </c>
      <c r="Q31" s="28">
        <v>1.461E-13</v>
      </c>
      <c r="R31" s="32">
        <v>5.62</v>
      </c>
      <c r="S31" s="32">
        <v>0.24813895781637715</v>
      </c>
      <c r="T31" s="32">
        <v>4.8</v>
      </c>
      <c r="U31" s="32">
        <v>1</v>
      </c>
      <c r="V31" s="32">
        <v>13.5</v>
      </c>
      <c r="W31" s="32">
        <v>0.24213075060532688</v>
      </c>
      <c r="X31" s="32">
        <v>2.5</v>
      </c>
      <c r="Y31" s="28">
        <v>1.35</v>
      </c>
      <c r="Z31" s="32">
        <v>2.1438999999999999</v>
      </c>
      <c r="AA31" s="28">
        <v>1.2406947890818858</v>
      </c>
      <c r="AB31" s="32">
        <v>3.33</v>
      </c>
      <c r="AC31" s="28">
        <v>0.24813895781637715</v>
      </c>
      <c r="AD31" s="32">
        <v>5</v>
      </c>
      <c r="AE31" s="32">
        <v>1</v>
      </c>
      <c r="AF31" s="28">
        <v>12.611000000000001</v>
      </c>
      <c r="AG31" s="32">
        <v>1.1910700000000001</v>
      </c>
      <c r="AH31" s="32">
        <v>5</v>
      </c>
      <c r="AI31" s="32">
        <v>2</v>
      </c>
      <c r="AJ31" s="32">
        <v>6.4899999999999999E-2</v>
      </c>
      <c r="AK31" s="32">
        <v>3.3</v>
      </c>
      <c r="AL31" s="32">
        <v>2.653E-3</v>
      </c>
      <c r="AM31" s="32">
        <v>32.5</v>
      </c>
      <c r="AN31" s="32">
        <v>0.24813895781637715</v>
      </c>
      <c r="AO31" s="32">
        <v>0.24813895781637715</v>
      </c>
      <c r="AP31" s="28">
        <v>2.4813895781637714E-5</v>
      </c>
      <c r="AQ31" s="32">
        <v>572</v>
      </c>
      <c r="AR31" s="28">
        <v>0.49627791563275431</v>
      </c>
      <c r="AS31" s="32">
        <v>50</v>
      </c>
      <c r="AT31" s="28">
        <v>0.24813895781637715</v>
      </c>
      <c r="AU31" s="28">
        <v>4.9627800000000004</v>
      </c>
      <c r="AV31" s="32">
        <v>0.05</v>
      </c>
      <c r="AW31" s="28" t="s">
        <v>21</v>
      </c>
      <c r="AX31" s="28">
        <v>1.0115000000000001E-2</v>
      </c>
      <c r="AY31" s="28">
        <v>2.1910669975186101</v>
      </c>
      <c r="AZ31" s="32">
        <v>0.49627791563275431</v>
      </c>
      <c r="BA31" s="28">
        <v>1</v>
      </c>
      <c r="BB31" s="33">
        <v>0.24813895781637715</v>
      </c>
      <c r="BC31" s="28">
        <v>126.11</v>
      </c>
      <c r="BD31" s="32">
        <v>0.49627791563275431</v>
      </c>
      <c r="BE31" s="32">
        <v>2.13</v>
      </c>
      <c r="BF31" s="32">
        <v>0.24813895781637715</v>
      </c>
      <c r="BG31" s="28">
        <v>25.222000000000001</v>
      </c>
      <c r="BH31" s="32">
        <v>6.8650025853156826</v>
      </c>
      <c r="BI31" s="32">
        <v>4.8600000000000006E-3</v>
      </c>
      <c r="BJ31" s="32">
        <v>2.1438999999999999</v>
      </c>
      <c r="BK31" s="32">
        <v>3.3</v>
      </c>
      <c r="BL31" s="28" t="s">
        <v>21</v>
      </c>
      <c r="BM31" s="32">
        <v>2.65</v>
      </c>
      <c r="BN31" s="32">
        <v>0.61349693251533743</v>
      </c>
      <c r="BO31" s="32">
        <v>1.0000000000000001E-9</v>
      </c>
      <c r="BP31" s="32">
        <v>1.0311583830833577</v>
      </c>
      <c r="BQ31" s="32">
        <v>4.96</v>
      </c>
      <c r="BR31" s="32">
        <v>3.31</v>
      </c>
      <c r="BS31" s="32">
        <v>3.09</v>
      </c>
      <c r="BT31" s="28">
        <v>6.5353901994010896E-9</v>
      </c>
      <c r="BU31" s="15">
        <v>2.0199999989999999</v>
      </c>
      <c r="BV31" s="32">
        <v>24.86</v>
      </c>
      <c r="BW31" s="28" t="s">
        <v>21</v>
      </c>
      <c r="BX31" s="28">
        <v>2.1269100000000001</v>
      </c>
      <c r="BY31" s="32">
        <v>0.49627791563275431</v>
      </c>
      <c r="BZ31" s="28">
        <v>16.809999999999999</v>
      </c>
      <c r="CA31" s="32">
        <v>3.3</v>
      </c>
      <c r="CB31" s="28">
        <v>1.88585</v>
      </c>
      <c r="CC31" s="32">
        <v>0.49627791563275431</v>
      </c>
      <c r="CD31" s="32">
        <v>3.6</v>
      </c>
      <c r="CE31" s="32">
        <v>4.3099999999999996</v>
      </c>
      <c r="CF31" s="28">
        <v>2.1914799999999999</v>
      </c>
      <c r="CG31" s="28">
        <v>4.9627800000000004</v>
      </c>
      <c r="CH31" s="32">
        <v>9.9499999999999993</v>
      </c>
      <c r="CI31" s="28">
        <v>0.214</v>
      </c>
      <c r="CJ31" s="28">
        <v>2.8</v>
      </c>
      <c r="CK31" s="28">
        <v>4.96278E-2</v>
      </c>
      <c r="CL31" s="32">
        <v>0.24813895781637715</v>
      </c>
      <c r="CM31" s="28">
        <v>1.8999999999999998E-6</v>
      </c>
      <c r="CN31" s="32">
        <v>3.35</v>
      </c>
      <c r="CO31" s="28">
        <v>0.496278</v>
      </c>
      <c r="CP31" s="28">
        <v>0.496278</v>
      </c>
      <c r="CQ31" s="42" t="s">
        <v>21</v>
      </c>
      <c r="CR31" s="42" t="s">
        <v>21</v>
      </c>
      <c r="CS31" s="42" t="s">
        <v>21</v>
      </c>
      <c r="CT31" s="42" t="s">
        <v>21</v>
      </c>
      <c r="CU31" s="42" t="s">
        <v>21</v>
      </c>
      <c r="CV31" s="42" t="s">
        <v>21</v>
      </c>
      <c r="CW31" s="42" t="s">
        <v>21</v>
      </c>
      <c r="CX31" s="42" t="s">
        <v>21</v>
      </c>
      <c r="CY31" s="42" t="s">
        <v>21</v>
      </c>
      <c r="CZ31" s="42" t="s">
        <v>21</v>
      </c>
      <c r="DA31" s="42" t="s">
        <v>21</v>
      </c>
      <c r="DB31" s="42" t="s">
        <v>21</v>
      </c>
      <c r="DC31" s="42" t="s">
        <v>21</v>
      </c>
      <c r="DD31" s="42" t="s">
        <v>21</v>
      </c>
      <c r="DE31" s="42" t="s">
        <v>21</v>
      </c>
      <c r="DF31" s="42" t="s">
        <v>21</v>
      </c>
      <c r="DG31" s="42" t="s">
        <v>21</v>
      </c>
    </row>
    <row r="32" spans="1:111" x14ac:dyDescent="0.25">
      <c r="A32" s="26" t="s">
        <v>69</v>
      </c>
      <c r="B32" s="32">
        <v>2.1438999999999999</v>
      </c>
      <c r="C32" s="28">
        <v>4.2300000000000007E-13</v>
      </c>
      <c r="D32" s="15">
        <v>0.6211180124223602</v>
      </c>
      <c r="E32" s="32">
        <v>10</v>
      </c>
      <c r="F32" s="32">
        <v>43.83</v>
      </c>
      <c r="G32" s="32">
        <v>126.11</v>
      </c>
      <c r="H32" s="32">
        <v>4.1982330668910393E-8</v>
      </c>
      <c r="I32" s="32">
        <v>1.0311583830833577</v>
      </c>
      <c r="J32" s="28">
        <v>6.7272727272727277E-15</v>
      </c>
      <c r="K32" s="32">
        <v>43.83</v>
      </c>
      <c r="L32" s="32">
        <v>1</v>
      </c>
      <c r="M32" s="28">
        <v>3.1000000000000001E-5</v>
      </c>
      <c r="N32" s="32">
        <v>3.97</v>
      </c>
      <c r="O32" s="28" t="s">
        <v>21</v>
      </c>
      <c r="P32" s="32">
        <v>1.75</v>
      </c>
      <c r="Q32" s="28">
        <v>1.461E-13</v>
      </c>
      <c r="R32" s="32">
        <v>5.62</v>
      </c>
      <c r="S32" s="32">
        <v>0.24813895781637715</v>
      </c>
      <c r="T32" s="32">
        <v>4.8</v>
      </c>
      <c r="U32" s="32">
        <v>1</v>
      </c>
      <c r="V32" s="32">
        <v>13.5</v>
      </c>
      <c r="W32" s="32">
        <v>0.24213075060532688</v>
      </c>
      <c r="X32" s="32">
        <v>2.5</v>
      </c>
      <c r="Y32" s="28">
        <v>1.35</v>
      </c>
      <c r="Z32" s="32">
        <v>2.1438999999999999</v>
      </c>
      <c r="AA32" s="28">
        <v>1.2406947890818858</v>
      </c>
      <c r="AB32" s="32">
        <v>3.33</v>
      </c>
      <c r="AC32" s="28">
        <v>0.24813895781637715</v>
      </c>
      <c r="AD32" s="32">
        <v>5</v>
      </c>
      <c r="AE32" s="32">
        <v>1</v>
      </c>
      <c r="AF32" s="28">
        <v>12.611000000000001</v>
      </c>
      <c r="AG32" s="32">
        <v>1.1910700000000001</v>
      </c>
      <c r="AH32" s="32">
        <v>5</v>
      </c>
      <c r="AI32" s="32">
        <v>2</v>
      </c>
      <c r="AJ32" s="32">
        <v>6.4899999999999999E-2</v>
      </c>
      <c r="AK32" s="32">
        <v>3.3</v>
      </c>
      <c r="AL32" s="32">
        <v>2.653E-3</v>
      </c>
      <c r="AM32" s="32">
        <v>32.5</v>
      </c>
      <c r="AN32" s="32">
        <v>0.24813895781637715</v>
      </c>
      <c r="AO32" s="32">
        <v>0.24813895781637715</v>
      </c>
      <c r="AP32" s="28">
        <v>2.4813895781637714E-5</v>
      </c>
      <c r="AQ32" s="32">
        <v>572</v>
      </c>
      <c r="AR32" s="28">
        <v>0.49627791563275431</v>
      </c>
      <c r="AS32" s="32">
        <v>270</v>
      </c>
      <c r="AT32" s="28">
        <v>0.24813895781637715</v>
      </c>
      <c r="AU32" s="28">
        <v>4.9627800000000004</v>
      </c>
      <c r="AV32" s="32">
        <v>0.05</v>
      </c>
      <c r="AW32" s="28" t="s">
        <v>21</v>
      </c>
      <c r="AX32" s="28">
        <v>1.0115000000000001E-2</v>
      </c>
      <c r="AY32" s="28">
        <v>2.1910669975186101</v>
      </c>
      <c r="AZ32" s="32">
        <v>0.49627791563275431</v>
      </c>
      <c r="BA32" s="28">
        <v>1</v>
      </c>
      <c r="BB32" s="33">
        <v>0.24813895781637715</v>
      </c>
      <c r="BC32" s="28">
        <v>126.11</v>
      </c>
      <c r="BD32" s="32">
        <v>0.49627791563275431</v>
      </c>
      <c r="BE32" s="32">
        <v>2.13</v>
      </c>
      <c r="BF32" s="32">
        <v>0.24813895781637715</v>
      </c>
      <c r="BG32" s="28">
        <v>25.222000000000001</v>
      </c>
      <c r="BH32" s="32">
        <v>6.8650025853156826</v>
      </c>
      <c r="BI32" s="32">
        <v>6.8799999999999998E-3</v>
      </c>
      <c r="BJ32" s="32">
        <v>2.1438999999999999</v>
      </c>
      <c r="BK32" s="32">
        <v>3.3</v>
      </c>
      <c r="BL32" s="28" t="s">
        <v>21</v>
      </c>
      <c r="BM32" s="32">
        <v>2.65</v>
      </c>
      <c r="BN32" s="32">
        <v>0.61349693251533743</v>
      </c>
      <c r="BO32" s="32">
        <v>1.0000000000000001E-9</v>
      </c>
      <c r="BP32" s="32">
        <v>1.0311583830833577</v>
      </c>
      <c r="BQ32" s="32">
        <v>4.96</v>
      </c>
      <c r="BR32" s="32">
        <v>3.31</v>
      </c>
      <c r="BS32" s="32">
        <v>3.09</v>
      </c>
      <c r="BT32" s="28">
        <v>6.5353901994010896E-9</v>
      </c>
      <c r="BU32" s="15">
        <v>2.0199999989999999</v>
      </c>
      <c r="BV32" s="32">
        <v>24.86</v>
      </c>
      <c r="BW32" s="28" t="s">
        <v>21</v>
      </c>
      <c r="BX32" s="28">
        <v>2.1269100000000001</v>
      </c>
      <c r="BY32" s="32">
        <v>0.49627791563275431</v>
      </c>
      <c r="BZ32" s="28">
        <v>16.809999999999999</v>
      </c>
      <c r="CA32" s="32">
        <v>3.3</v>
      </c>
      <c r="CB32" s="28">
        <v>1.88585</v>
      </c>
      <c r="CC32" s="32">
        <v>0.49627791563275431</v>
      </c>
      <c r="CD32" s="32">
        <v>3.6</v>
      </c>
      <c r="CE32" s="32">
        <v>4.3099999999999996</v>
      </c>
      <c r="CF32" s="28">
        <v>2.1914799999999999</v>
      </c>
      <c r="CG32" s="28">
        <v>4.9627800000000004</v>
      </c>
      <c r="CH32" s="32">
        <v>9.9499999999999993</v>
      </c>
      <c r="CI32" s="28">
        <v>0.214</v>
      </c>
      <c r="CJ32" s="28">
        <v>2.8</v>
      </c>
      <c r="CK32" s="28">
        <v>4.96278E-2</v>
      </c>
      <c r="CL32" s="32">
        <v>0.24813895781637715</v>
      </c>
      <c r="CM32" s="28">
        <v>1.8999999999999998E-6</v>
      </c>
      <c r="CN32" s="32">
        <v>3.35</v>
      </c>
      <c r="CO32" s="28">
        <v>0.496278</v>
      </c>
      <c r="CP32" s="28">
        <v>0.496278</v>
      </c>
      <c r="CQ32" s="42" t="s">
        <v>21</v>
      </c>
      <c r="CR32" s="42" t="s">
        <v>21</v>
      </c>
      <c r="CS32" s="42" t="s">
        <v>21</v>
      </c>
      <c r="CT32" s="42" t="s">
        <v>21</v>
      </c>
      <c r="CU32" s="42" t="s">
        <v>21</v>
      </c>
      <c r="CV32" s="42" t="s">
        <v>21</v>
      </c>
      <c r="CW32" s="42" t="s">
        <v>21</v>
      </c>
      <c r="CX32" s="42" t="s">
        <v>21</v>
      </c>
      <c r="CY32" s="42" t="s">
        <v>21</v>
      </c>
      <c r="CZ32" s="42" t="s">
        <v>21</v>
      </c>
      <c r="DA32" s="42" t="s">
        <v>21</v>
      </c>
      <c r="DB32" s="42" t="s">
        <v>21</v>
      </c>
      <c r="DC32" s="42" t="s">
        <v>21</v>
      </c>
      <c r="DD32" s="42" t="s">
        <v>21</v>
      </c>
      <c r="DE32" s="42" t="s">
        <v>21</v>
      </c>
      <c r="DF32" s="42" t="s">
        <v>21</v>
      </c>
      <c r="DG32" s="42" t="s">
        <v>21</v>
      </c>
    </row>
    <row r="33" spans="1:111" x14ac:dyDescent="0.25">
      <c r="A33" s="26" t="s">
        <v>70</v>
      </c>
      <c r="B33" s="32">
        <v>2.1438999999999999</v>
      </c>
      <c r="C33" s="28">
        <v>4.2300000000000007E-13</v>
      </c>
      <c r="D33" s="15">
        <v>0.6211180124223602</v>
      </c>
      <c r="E33" s="32">
        <v>10</v>
      </c>
      <c r="F33" s="32">
        <v>43.83</v>
      </c>
      <c r="G33" s="32">
        <v>126.11</v>
      </c>
      <c r="H33" s="32">
        <v>4.1982330668910393E-8</v>
      </c>
      <c r="I33" s="32">
        <v>1.0311583830833577</v>
      </c>
      <c r="J33" s="28">
        <v>6.7272727272727277E-15</v>
      </c>
      <c r="K33" s="32">
        <v>43.83</v>
      </c>
      <c r="L33" s="32">
        <v>1</v>
      </c>
      <c r="M33" s="28">
        <v>3.1000000000000001E-5</v>
      </c>
      <c r="N33" s="32">
        <v>3.97</v>
      </c>
      <c r="O33" s="28" t="s">
        <v>21</v>
      </c>
      <c r="P33" s="32">
        <v>1.75</v>
      </c>
      <c r="Q33" s="28">
        <v>1.461E-13</v>
      </c>
      <c r="R33" s="32">
        <v>5.62</v>
      </c>
      <c r="S33" s="32">
        <v>0.24813895781637715</v>
      </c>
      <c r="T33" s="32">
        <v>4.8</v>
      </c>
      <c r="U33" s="32">
        <v>1</v>
      </c>
      <c r="V33" s="32">
        <v>13.5</v>
      </c>
      <c r="W33" s="32">
        <v>0.24213075060532688</v>
      </c>
      <c r="X33" s="32">
        <v>2.5</v>
      </c>
      <c r="Y33" s="28">
        <v>1.35</v>
      </c>
      <c r="Z33" s="32">
        <v>2.1438999999999999</v>
      </c>
      <c r="AA33" s="28">
        <v>1.2406947890818858</v>
      </c>
      <c r="AB33" s="32">
        <v>3.33</v>
      </c>
      <c r="AC33" s="28">
        <v>0.24813895781637715</v>
      </c>
      <c r="AD33" s="32">
        <v>5</v>
      </c>
      <c r="AE33" s="32">
        <v>1</v>
      </c>
      <c r="AF33" s="28">
        <v>12.611000000000001</v>
      </c>
      <c r="AG33" s="32">
        <v>1.1910700000000001</v>
      </c>
      <c r="AH33" s="32">
        <v>5</v>
      </c>
      <c r="AI33" s="32">
        <v>2</v>
      </c>
      <c r="AJ33" s="32">
        <v>6.4899999999999999E-2</v>
      </c>
      <c r="AK33" s="32">
        <v>3.3</v>
      </c>
      <c r="AL33" s="32">
        <v>2.653E-3</v>
      </c>
      <c r="AM33" s="32">
        <v>32.5</v>
      </c>
      <c r="AN33" s="32">
        <v>0.24813895781637715</v>
      </c>
      <c r="AO33" s="32">
        <v>0.24813895781637715</v>
      </c>
      <c r="AP33" s="28">
        <v>2.4813895781637714E-5</v>
      </c>
      <c r="AQ33" s="32">
        <v>572</v>
      </c>
      <c r="AR33" s="28">
        <v>0.49627791563275431</v>
      </c>
      <c r="AS33" s="32">
        <v>270</v>
      </c>
      <c r="AT33" s="28">
        <v>0.24813895781637715</v>
      </c>
      <c r="AU33" s="28">
        <v>4.9627800000000004</v>
      </c>
      <c r="AV33" s="32">
        <v>0.05</v>
      </c>
      <c r="AW33" s="28" t="s">
        <v>21</v>
      </c>
      <c r="AX33" s="28">
        <v>1.0115000000000001E-2</v>
      </c>
      <c r="AY33" s="28">
        <v>3.52</v>
      </c>
      <c r="AZ33" s="32">
        <v>0.49627791563275431</v>
      </c>
      <c r="BA33" s="28">
        <v>1</v>
      </c>
      <c r="BB33" s="33">
        <v>0.24813895781637715</v>
      </c>
      <c r="BC33" s="28">
        <v>126.11</v>
      </c>
      <c r="BD33" s="32">
        <v>0.49627791563275431</v>
      </c>
      <c r="BE33" s="32">
        <v>2.13</v>
      </c>
      <c r="BF33" s="32">
        <v>0.24813895781637715</v>
      </c>
      <c r="BG33" s="28">
        <v>25.222000000000001</v>
      </c>
      <c r="BH33" s="32">
        <v>6.8650025853156826</v>
      </c>
      <c r="BI33" s="32">
        <v>6.8799999999999998E-3</v>
      </c>
      <c r="BJ33" s="32">
        <v>2.1438999999999999</v>
      </c>
      <c r="BK33" s="32">
        <v>3.3</v>
      </c>
      <c r="BL33" s="28" t="s">
        <v>21</v>
      </c>
      <c r="BM33" s="32">
        <v>2.65</v>
      </c>
      <c r="BN33" s="32">
        <v>0.49504950495049505</v>
      </c>
      <c r="BO33" s="32">
        <v>1.0000000000000001E-9</v>
      </c>
      <c r="BP33" s="32">
        <v>1.0311583830833577</v>
      </c>
      <c r="BQ33" s="32">
        <v>4.96</v>
      </c>
      <c r="BR33" s="32">
        <v>3.31</v>
      </c>
      <c r="BS33" s="32">
        <v>3.09</v>
      </c>
      <c r="BT33" s="28">
        <v>6.5353901994010896E-9</v>
      </c>
      <c r="BU33" s="15">
        <v>2.0199999989999999</v>
      </c>
      <c r="BV33" s="32">
        <v>24.86</v>
      </c>
      <c r="BW33" s="28" t="s">
        <v>21</v>
      </c>
      <c r="BX33" s="28">
        <v>2.1269100000000001</v>
      </c>
      <c r="BY33" s="32">
        <v>0.49627791563275431</v>
      </c>
      <c r="BZ33" s="28">
        <v>16.809999999999999</v>
      </c>
      <c r="CA33" s="32">
        <v>3.3</v>
      </c>
      <c r="CB33" s="28">
        <v>1.88585</v>
      </c>
      <c r="CC33" s="32">
        <v>0.49627791563275431</v>
      </c>
      <c r="CD33" s="32">
        <v>3.6</v>
      </c>
      <c r="CE33" s="32">
        <v>4.3099999999999996</v>
      </c>
      <c r="CF33" s="28">
        <v>3.55</v>
      </c>
      <c r="CG33" s="28">
        <v>4.9627800000000004</v>
      </c>
      <c r="CH33" s="32">
        <v>9.9499999999999993</v>
      </c>
      <c r="CI33" s="28">
        <v>0.214</v>
      </c>
      <c r="CJ33" s="28">
        <v>2.8</v>
      </c>
      <c r="CK33" s="28">
        <v>4.96278E-2</v>
      </c>
      <c r="CL33" s="32">
        <v>0.24813895781637715</v>
      </c>
      <c r="CM33" s="28">
        <v>1.8999999999999998E-6</v>
      </c>
      <c r="CN33" s="32">
        <v>3.35</v>
      </c>
      <c r="CO33" s="28">
        <v>0.496278</v>
      </c>
      <c r="CP33" s="28">
        <v>0.496278</v>
      </c>
      <c r="CQ33" s="42" t="s">
        <v>21</v>
      </c>
      <c r="CR33" s="42" t="s">
        <v>21</v>
      </c>
      <c r="CS33" s="42" t="s">
        <v>21</v>
      </c>
      <c r="CT33" s="42" t="s">
        <v>21</v>
      </c>
      <c r="CU33" s="42" t="s">
        <v>21</v>
      </c>
      <c r="CV33" s="42" t="s">
        <v>21</v>
      </c>
      <c r="CW33" s="42" t="s">
        <v>21</v>
      </c>
      <c r="CX33" s="42" t="s">
        <v>21</v>
      </c>
      <c r="CY33" s="42" t="s">
        <v>21</v>
      </c>
      <c r="CZ33" s="42" t="s">
        <v>21</v>
      </c>
      <c r="DA33" s="42" t="s">
        <v>21</v>
      </c>
      <c r="DB33" s="42" t="s">
        <v>21</v>
      </c>
      <c r="DC33" s="42" t="s">
        <v>21</v>
      </c>
      <c r="DD33" s="42" t="s">
        <v>21</v>
      </c>
      <c r="DE33" s="42" t="s">
        <v>21</v>
      </c>
      <c r="DF33" s="42" t="s">
        <v>21</v>
      </c>
      <c r="DG33" s="42" t="s">
        <v>21</v>
      </c>
    </row>
    <row r="34" spans="1:111" x14ac:dyDescent="0.25">
      <c r="A34" s="26" t="s">
        <v>71</v>
      </c>
      <c r="B34" s="32">
        <v>2.1438999999999999</v>
      </c>
      <c r="C34" s="28">
        <v>4.2300000000000007E-13</v>
      </c>
      <c r="D34" s="15">
        <v>0.6211180124223602</v>
      </c>
      <c r="E34" s="32">
        <v>10</v>
      </c>
      <c r="F34" s="32">
        <v>43.83</v>
      </c>
      <c r="G34" s="32">
        <v>126.11</v>
      </c>
      <c r="H34" s="32">
        <v>4.1982330668910393E-8</v>
      </c>
      <c r="I34" s="32">
        <v>1.0311583830833577</v>
      </c>
      <c r="J34" s="28">
        <v>6.7272727272727277E-15</v>
      </c>
      <c r="K34" s="32">
        <v>43.83</v>
      </c>
      <c r="L34" s="32">
        <v>1</v>
      </c>
      <c r="M34" s="28">
        <v>3.1000000000000001E-5</v>
      </c>
      <c r="N34" s="32">
        <v>3.97</v>
      </c>
      <c r="O34" s="28" t="s">
        <v>21</v>
      </c>
      <c r="P34" s="32">
        <v>1.75</v>
      </c>
      <c r="Q34" s="28">
        <v>1.461E-13</v>
      </c>
      <c r="R34" s="32">
        <v>5.62</v>
      </c>
      <c r="S34" s="32">
        <v>0.24813895781637715</v>
      </c>
      <c r="T34" s="32">
        <v>4.8</v>
      </c>
      <c r="U34" s="32">
        <v>1</v>
      </c>
      <c r="V34" s="32">
        <v>13.5</v>
      </c>
      <c r="W34" s="32">
        <v>0.24213075060532688</v>
      </c>
      <c r="X34" s="32">
        <v>2.5</v>
      </c>
      <c r="Y34" s="28">
        <v>1.35</v>
      </c>
      <c r="Z34" s="32">
        <v>2.1438999999999999</v>
      </c>
      <c r="AA34" s="28">
        <v>1.2406947890818858</v>
      </c>
      <c r="AB34" s="32">
        <v>3.33</v>
      </c>
      <c r="AC34" s="28">
        <v>0.24813895781637715</v>
      </c>
      <c r="AD34" s="32">
        <v>5</v>
      </c>
      <c r="AE34" s="32">
        <v>1</v>
      </c>
      <c r="AF34" s="28">
        <v>12.611000000000001</v>
      </c>
      <c r="AG34" s="32">
        <v>1.1910700000000001</v>
      </c>
      <c r="AH34" s="32">
        <v>5</v>
      </c>
      <c r="AI34" s="32">
        <v>2</v>
      </c>
      <c r="AJ34" s="32">
        <v>6.4899999999999999E-2</v>
      </c>
      <c r="AK34" s="32">
        <v>3.3</v>
      </c>
      <c r="AL34" s="32">
        <v>2.653E-3</v>
      </c>
      <c r="AM34" s="32">
        <v>32.5</v>
      </c>
      <c r="AN34" s="32">
        <v>0.24813895781637715</v>
      </c>
      <c r="AO34" s="32">
        <v>0.24813895781637715</v>
      </c>
      <c r="AP34" s="28">
        <v>2.4813895781637714E-5</v>
      </c>
      <c r="AQ34" s="32">
        <v>572</v>
      </c>
      <c r="AR34" s="28">
        <v>0.49627791563275431</v>
      </c>
      <c r="AS34" s="32">
        <v>270</v>
      </c>
      <c r="AT34" s="28">
        <v>0.24813895781637715</v>
      </c>
      <c r="AU34" s="28">
        <v>4.9627800000000004</v>
      </c>
      <c r="AV34" s="32">
        <v>0.05</v>
      </c>
      <c r="AW34" s="28" t="s">
        <v>21</v>
      </c>
      <c r="AX34" s="28">
        <v>1.0115000000000001E-2</v>
      </c>
      <c r="AY34" s="28">
        <v>3.6</v>
      </c>
      <c r="AZ34" s="32">
        <v>0.49627791563275431</v>
      </c>
      <c r="BA34" s="28">
        <v>1</v>
      </c>
      <c r="BB34" s="33">
        <v>0.24813895781637715</v>
      </c>
      <c r="BC34" s="28">
        <v>126.11</v>
      </c>
      <c r="BD34" s="32">
        <v>0.49627791563275431</v>
      </c>
      <c r="BE34" s="32">
        <v>2.13</v>
      </c>
      <c r="BF34" s="32">
        <v>0.24813895781637715</v>
      </c>
      <c r="BG34" s="28">
        <v>25.222000000000001</v>
      </c>
      <c r="BH34" s="32">
        <v>6.8650025853156826</v>
      </c>
      <c r="BI34" s="32">
        <v>6.8799999999999998E-3</v>
      </c>
      <c r="BJ34" s="32">
        <v>2.1438999999999999</v>
      </c>
      <c r="BK34" s="32">
        <v>3.3</v>
      </c>
      <c r="BL34" s="28" t="s">
        <v>21</v>
      </c>
      <c r="BM34" s="32">
        <v>2.65</v>
      </c>
      <c r="BN34" s="32">
        <v>0.49504950495049505</v>
      </c>
      <c r="BO34" s="32">
        <v>1.0000000000000001E-9</v>
      </c>
      <c r="BP34" s="32">
        <v>1.0311583830833577</v>
      </c>
      <c r="BQ34" s="32">
        <v>4.96</v>
      </c>
      <c r="BR34" s="32">
        <v>3.31</v>
      </c>
      <c r="BS34" s="32">
        <v>3.09</v>
      </c>
      <c r="BT34" s="28">
        <v>6.5353901994010896E-9</v>
      </c>
      <c r="BU34" s="15">
        <v>2.0199999989999999</v>
      </c>
      <c r="BV34" s="32">
        <v>24.86</v>
      </c>
      <c r="BW34" s="28" t="s">
        <v>21</v>
      </c>
      <c r="BX34" s="28">
        <v>2.1269100000000001</v>
      </c>
      <c r="BY34" s="32">
        <v>0.49627791563275431</v>
      </c>
      <c r="BZ34" s="28">
        <v>16.809999999999999</v>
      </c>
      <c r="CA34" s="32">
        <v>3.3</v>
      </c>
      <c r="CB34" s="28">
        <v>1.88585</v>
      </c>
      <c r="CC34" s="32">
        <v>0.49627791563275431</v>
      </c>
      <c r="CD34" s="32">
        <v>3.6</v>
      </c>
      <c r="CE34" s="32">
        <v>4.3099999999999996</v>
      </c>
      <c r="CF34" s="28">
        <v>3.55</v>
      </c>
      <c r="CG34" s="28">
        <v>4.9627800000000004</v>
      </c>
      <c r="CH34" s="32">
        <v>9.9499999999999993</v>
      </c>
      <c r="CI34" s="28">
        <v>0.214</v>
      </c>
      <c r="CJ34" s="28">
        <v>2.8</v>
      </c>
      <c r="CK34" s="28">
        <v>4.96278E-2</v>
      </c>
      <c r="CL34" s="32">
        <v>0.24813895781637715</v>
      </c>
      <c r="CM34" s="28">
        <v>1.8999999999999998E-6</v>
      </c>
      <c r="CN34" s="32">
        <v>3.35</v>
      </c>
      <c r="CO34" s="28">
        <v>0.496278</v>
      </c>
      <c r="CP34" s="28">
        <v>0.496278</v>
      </c>
      <c r="CQ34" s="42" t="s">
        <v>21</v>
      </c>
      <c r="CR34" s="42" t="s">
        <v>21</v>
      </c>
      <c r="CS34" s="42" t="s">
        <v>21</v>
      </c>
      <c r="CT34" s="42" t="s">
        <v>21</v>
      </c>
      <c r="CU34" s="42" t="s">
        <v>21</v>
      </c>
      <c r="CV34" s="42" t="s">
        <v>21</v>
      </c>
      <c r="CW34" s="42" t="s">
        <v>21</v>
      </c>
      <c r="CX34" s="42" t="s">
        <v>21</v>
      </c>
      <c r="CY34" s="42" t="s">
        <v>21</v>
      </c>
      <c r="CZ34" s="42" t="s">
        <v>21</v>
      </c>
      <c r="DA34" s="42" t="s">
        <v>21</v>
      </c>
      <c r="DB34" s="42" t="s">
        <v>21</v>
      </c>
      <c r="DC34" s="42" t="s">
        <v>21</v>
      </c>
      <c r="DD34" s="42" t="s">
        <v>21</v>
      </c>
      <c r="DE34" s="42" t="s">
        <v>21</v>
      </c>
      <c r="DF34" s="42" t="s">
        <v>21</v>
      </c>
      <c r="DG34" s="42" t="s">
        <v>21</v>
      </c>
    </row>
    <row r="35" spans="1:111" x14ac:dyDescent="0.25">
      <c r="A35" s="26" t="s">
        <v>72</v>
      </c>
      <c r="B35" s="32">
        <v>3.12</v>
      </c>
      <c r="C35" s="28">
        <v>4.2300000000000007E-13</v>
      </c>
      <c r="D35" s="15">
        <v>0.6211180124223602</v>
      </c>
      <c r="E35" s="32">
        <v>10</v>
      </c>
      <c r="F35" s="32">
        <v>43.83</v>
      </c>
      <c r="G35" s="32">
        <v>126.11</v>
      </c>
      <c r="H35" s="32">
        <v>4.1982330668910393E-8</v>
      </c>
      <c r="I35" s="32">
        <v>1.0311583830833577</v>
      </c>
      <c r="J35" s="28">
        <v>6.7272727272727277E-15</v>
      </c>
      <c r="K35" s="32">
        <v>43.83</v>
      </c>
      <c r="L35" s="32">
        <v>1</v>
      </c>
      <c r="M35" s="28">
        <v>3.1000000000000001E-5</v>
      </c>
      <c r="N35" s="32">
        <v>3.97</v>
      </c>
      <c r="O35" s="28" t="s">
        <v>21</v>
      </c>
      <c r="P35" s="32">
        <v>1.75</v>
      </c>
      <c r="Q35" s="28">
        <v>1.461E-13</v>
      </c>
      <c r="R35" s="32">
        <v>5.62</v>
      </c>
      <c r="S35" s="32">
        <v>0.24813895781637715</v>
      </c>
      <c r="T35" s="32">
        <v>4.8</v>
      </c>
      <c r="U35" s="32">
        <v>1</v>
      </c>
      <c r="V35" s="32">
        <v>13.5</v>
      </c>
      <c r="W35" s="32">
        <v>0.24213075060532688</v>
      </c>
      <c r="X35" s="32">
        <v>2.5</v>
      </c>
      <c r="Y35" s="28">
        <v>1.35</v>
      </c>
      <c r="Z35" s="32">
        <v>3.12</v>
      </c>
      <c r="AA35" s="28">
        <v>1.2406947890818858</v>
      </c>
      <c r="AB35" s="32">
        <v>3.33</v>
      </c>
      <c r="AC35" s="28">
        <v>0.24813895781637715</v>
      </c>
      <c r="AD35" s="32">
        <v>5</v>
      </c>
      <c r="AE35" s="32">
        <v>1</v>
      </c>
      <c r="AF35" s="28">
        <v>12.611000000000001</v>
      </c>
      <c r="AG35" s="32">
        <v>1.1910700000000001</v>
      </c>
      <c r="AH35" s="32">
        <v>5</v>
      </c>
      <c r="AI35" s="32">
        <v>2</v>
      </c>
      <c r="AJ35" s="32">
        <v>6.4899999999999999E-2</v>
      </c>
      <c r="AK35" s="32">
        <v>3.3</v>
      </c>
      <c r="AL35" s="32">
        <v>2.653E-3</v>
      </c>
      <c r="AM35" s="32">
        <v>32.5</v>
      </c>
      <c r="AN35" s="32">
        <v>0.24813895781637715</v>
      </c>
      <c r="AO35" s="32">
        <v>0.24813895781637715</v>
      </c>
      <c r="AP35" s="28">
        <v>2.4813895781637714E-5</v>
      </c>
      <c r="AQ35" s="32">
        <v>572</v>
      </c>
      <c r="AR35" s="28">
        <v>0.49627791563275431</v>
      </c>
      <c r="AS35" s="32">
        <v>270</v>
      </c>
      <c r="AT35" s="28">
        <v>0.24813895781637715</v>
      </c>
      <c r="AU35" s="28">
        <v>4.9627800000000004</v>
      </c>
      <c r="AV35" s="32">
        <v>0.45</v>
      </c>
      <c r="AW35" s="28" t="s">
        <v>21</v>
      </c>
      <c r="AX35" s="28">
        <v>1.0115000000000001E-2</v>
      </c>
      <c r="AY35" s="28">
        <v>3.75</v>
      </c>
      <c r="AZ35" s="32">
        <v>0.49627791563275431</v>
      </c>
      <c r="BA35" s="28">
        <v>1</v>
      </c>
      <c r="BB35" s="33">
        <v>0.24813895781637715</v>
      </c>
      <c r="BC35" s="28">
        <v>126.11</v>
      </c>
      <c r="BD35" s="32">
        <v>0.49627791563275431</v>
      </c>
      <c r="BE35" s="32">
        <v>2.13</v>
      </c>
      <c r="BF35" s="32">
        <v>0.24813895781637715</v>
      </c>
      <c r="BG35" s="28">
        <v>25.222000000000001</v>
      </c>
      <c r="BH35" s="32">
        <v>6.8650025853156826</v>
      </c>
      <c r="BI35" s="32">
        <v>6.8799999999999998E-3</v>
      </c>
      <c r="BJ35" s="32">
        <v>3.12</v>
      </c>
      <c r="BK35" s="32">
        <v>3.3</v>
      </c>
      <c r="BL35" s="28" t="s">
        <v>21</v>
      </c>
      <c r="BM35" s="32">
        <v>2.65</v>
      </c>
      <c r="BN35" s="32">
        <v>0.49504950495049505</v>
      </c>
      <c r="BO35" s="32">
        <v>1.0000000000000001E-9</v>
      </c>
      <c r="BP35" s="32">
        <v>1.0311583830833577</v>
      </c>
      <c r="BQ35" s="32">
        <v>4.96</v>
      </c>
      <c r="BR35" s="32">
        <v>3.31</v>
      </c>
      <c r="BS35" s="32">
        <v>3.09</v>
      </c>
      <c r="BT35" s="28">
        <v>6.5353901994010896E-9</v>
      </c>
      <c r="BU35" s="15">
        <v>2.0199999989999999</v>
      </c>
      <c r="BV35" s="32">
        <v>24.86</v>
      </c>
      <c r="BW35" s="28" t="s">
        <v>21</v>
      </c>
      <c r="BX35" s="28">
        <v>2.1269100000000001</v>
      </c>
      <c r="BY35" s="32">
        <v>0.49627791563275431</v>
      </c>
      <c r="BZ35" s="28">
        <v>16.809999999999999</v>
      </c>
      <c r="CA35" s="32">
        <v>3.3</v>
      </c>
      <c r="CB35" s="28">
        <v>1.88585</v>
      </c>
      <c r="CC35" s="32">
        <v>0.49627791563275431</v>
      </c>
      <c r="CD35" s="32">
        <v>3.6</v>
      </c>
      <c r="CE35" s="32">
        <v>4.3099999999999996</v>
      </c>
      <c r="CF35" s="28">
        <v>3.55</v>
      </c>
      <c r="CG35" s="28">
        <v>4.9627800000000004</v>
      </c>
      <c r="CH35" s="32">
        <v>9.9499999999999993</v>
      </c>
      <c r="CI35" s="28">
        <v>0.312</v>
      </c>
      <c r="CJ35" s="28">
        <v>2.8</v>
      </c>
      <c r="CK35" s="28">
        <v>4.96278E-2</v>
      </c>
      <c r="CL35" s="32">
        <v>0.24813895781637715</v>
      </c>
      <c r="CM35" s="28">
        <v>1.8999999999999998E-6</v>
      </c>
      <c r="CN35" s="32">
        <v>3.35</v>
      </c>
      <c r="CO35" s="28">
        <v>0.496278</v>
      </c>
      <c r="CP35" s="28">
        <v>0.496278</v>
      </c>
      <c r="CQ35" s="42" t="s">
        <v>21</v>
      </c>
      <c r="CR35" s="42" t="s">
        <v>21</v>
      </c>
      <c r="CS35" s="42" t="s">
        <v>21</v>
      </c>
      <c r="CT35" s="42" t="s">
        <v>21</v>
      </c>
      <c r="CU35" s="42" t="s">
        <v>21</v>
      </c>
      <c r="CV35" s="42" t="s">
        <v>21</v>
      </c>
      <c r="CW35" s="42" t="s">
        <v>21</v>
      </c>
      <c r="CX35" s="42" t="s">
        <v>21</v>
      </c>
      <c r="CY35" s="42" t="s">
        <v>21</v>
      </c>
      <c r="CZ35" s="42" t="s">
        <v>21</v>
      </c>
      <c r="DA35" s="42" t="s">
        <v>21</v>
      </c>
      <c r="DB35" s="42" t="s">
        <v>21</v>
      </c>
      <c r="DC35" s="42" t="s">
        <v>21</v>
      </c>
      <c r="DD35" s="42" t="s">
        <v>21</v>
      </c>
      <c r="DE35" s="42" t="s">
        <v>21</v>
      </c>
      <c r="DF35" s="42" t="s">
        <v>21</v>
      </c>
      <c r="DG35" s="42" t="s">
        <v>21</v>
      </c>
    </row>
    <row r="36" spans="1:111" x14ac:dyDescent="0.25">
      <c r="A36" s="26" t="s">
        <v>73</v>
      </c>
      <c r="B36" s="32">
        <v>3.12</v>
      </c>
      <c r="C36" s="28">
        <v>4.2300000000000007E-13</v>
      </c>
      <c r="D36" s="15">
        <v>0.6211180124223602</v>
      </c>
      <c r="E36" s="32">
        <v>10</v>
      </c>
      <c r="F36" s="32">
        <v>43.83</v>
      </c>
      <c r="G36" s="32">
        <v>126.11</v>
      </c>
      <c r="H36" s="32">
        <v>4.1982330668910393E-8</v>
      </c>
      <c r="I36" s="32">
        <v>1.0311583830833577</v>
      </c>
      <c r="J36" s="28">
        <v>6.7272727272727277E-15</v>
      </c>
      <c r="K36" s="32">
        <v>43.83</v>
      </c>
      <c r="L36" s="32">
        <v>1</v>
      </c>
      <c r="M36" s="28">
        <v>3.1000000000000001E-5</v>
      </c>
      <c r="N36" s="32">
        <v>3.97</v>
      </c>
      <c r="O36" s="28" t="s">
        <v>21</v>
      </c>
      <c r="P36" s="32">
        <v>1.75</v>
      </c>
      <c r="Q36" s="28">
        <v>1.461E-13</v>
      </c>
      <c r="R36" s="32">
        <v>5.62</v>
      </c>
      <c r="S36" s="32">
        <v>0.24813895781637715</v>
      </c>
      <c r="T36" s="32">
        <v>4.8</v>
      </c>
      <c r="U36" s="32">
        <v>1</v>
      </c>
      <c r="V36" s="32">
        <v>13.5</v>
      </c>
      <c r="W36" s="32">
        <v>0.24213075060532688</v>
      </c>
      <c r="X36" s="32">
        <v>2.5</v>
      </c>
      <c r="Y36" s="28">
        <v>1.35</v>
      </c>
      <c r="Z36" s="32">
        <v>3.12</v>
      </c>
      <c r="AA36" s="28">
        <v>1.2406947890818858</v>
      </c>
      <c r="AB36" s="32">
        <v>3.33</v>
      </c>
      <c r="AC36" s="28">
        <v>0.24813895781637715</v>
      </c>
      <c r="AD36" s="32">
        <v>5</v>
      </c>
      <c r="AE36" s="32">
        <v>1</v>
      </c>
      <c r="AF36" s="28">
        <v>12.611000000000001</v>
      </c>
      <c r="AG36" s="32">
        <v>1.1910700000000001</v>
      </c>
      <c r="AH36" s="32">
        <v>5</v>
      </c>
      <c r="AI36" s="32">
        <v>2</v>
      </c>
      <c r="AJ36" s="32">
        <v>6.4899999999999999E-2</v>
      </c>
      <c r="AK36" s="32">
        <v>3.3</v>
      </c>
      <c r="AL36" s="32">
        <v>2.653E-3</v>
      </c>
      <c r="AM36" s="32">
        <v>32.5</v>
      </c>
      <c r="AN36" s="32">
        <v>0.24813895781637715</v>
      </c>
      <c r="AO36" s="32">
        <v>0.24813895781637715</v>
      </c>
      <c r="AP36" s="28">
        <v>2.4813895781637714E-5</v>
      </c>
      <c r="AQ36" s="32">
        <v>572</v>
      </c>
      <c r="AR36" s="28">
        <v>0.49627791563275431</v>
      </c>
      <c r="AS36" s="32">
        <v>270</v>
      </c>
      <c r="AT36" s="28">
        <v>0.24813895781637715</v>
      </c>
      <c r="AU36" s="28">
        <v>4.9627800000000004</v>
      </c>
      <c r="AV36" s="32">
        <v>0.45</v>
      </c>
      <c r="AW36" s="28" t="s">
        <v>21</v>
      </c>
      <c r="AX36" s="28">
        <v>1.0115000000000001E-2</v>
      </c>
      <c r="AY36" s="28">
        <v>3.7</v>
      </c>
      <c r="AZ36" s="32">
        <v>0.49627791563275431</v>
      </c>
      <c r="BA36" s="28">
        <v>1</v>
      </c>
      <c r="BB36" s="33">
        <v>0.24813895781637715</v>
      </c>
      <c r="BC36" s="28">
        <v>126.11</v>
      </c>
      <c r="BD36" s="32">
        <v>0.49627791563275431</v>
      </c>
      <c r="BE36" s="32">
        <v>2.13</v>
      </c>
      <c r="BF36" s="32">
        <v>0.24813895781637715</v>
      </c>
      <c r="BG36" s="28">
        <v>25.222000000000001</v>
      </c>
      <c r="BH36" s="32">
        <v>6.8650025853156826</v>
      </c>
      <c r="BI36" s="32">
        <v>6.8799999999999998E-3</v>
      </c>
      <c r="BJ36" s="32">
        <v>3.12</v>
      </c>
      <c r="BK36" s="32">
        <v>3.3</v>
      </c>
      <c r="BL36" s="28" t="s">
        <v>21</v>
      </c>
      <c r="BM36" s="32">
        <v>2.65</v>
      </c>
      <c r="BN36" s="32">
        <v>0.49504950495049505</v>
      </c>
      <c r="BO36" s="32">
        <v>1.0000000000000001E-9</v>
      </c>
      <c r="BP36" s="32">
        <v>1.0311583830833577</v>
      </c>
      <c r="BQ36" s="32">
        <v>4.96</v>
      </c>
      <c r="BR36" s="32">
        <v>3.31</v>
      </c>
      <c r="BS36" s="32">
        <v>3.09</v>
      </c>
      <c r="BT36" s="28">
        <v>6.5353901994010896E-9</v>
      </c>
      <c r="BU36" s="15">
        <v>2.0199999989999999</v>
      </c>
      <c r="BV36" s="32">
        <v>24.86</v>
      </c>
      <c r="BW36" s="28" t="s">
        <v>21</v>
      </c>
      <c r="BX36" s="28">
        <v>2.1269100000000001</v>
      </c>
      <c r="BY36" s="32">
        <v>0.49627791563275431</v>
      </c>
      <c r="BZ36" s="28">
        <v>16.809999999999999</v>
      </c>
      <c r="CA36" s="32">
        <v>3.3</v>
      </c>
      <c r="CB36" s="28">
        <v>1.88585</v>
      </c>
      <c r="CC36" s="32">
        <v>0.49627791563275431</v>
      </c>
      <c r="CD36" s="32">
        <v>3.6</v>
      </c>
      <c r="CE36" s="32">
        <v>4.3099999999999996</v>
      </c>
      <c r="CF36" s="28">
        <v>3.55</v>
      </c>
      <c r="CG36" s="28">
        <v>4.9627800000000004</v>
      </c>
      <c r="CH36" s="32">
        <v>9.9499999999999993</v>
      </c>
      <c r="CI36" s="28">
        <v>0.312</v>
      </c>
      <c r="CJ36" s="28">
        <v>2.8</v>
      </c>
      <c r="CK36" s="28">
        <v>4.96278E-2</v>
      </c>
      <c r="CL36" s="32">
        <v>0.24813895781637715</v>
      </c>
      <c r="CM36" s="28">
        <v>1.8999999999999998E-6</v>
      </c>
      <c r="CN36" s="32">
        <v>3.35</v>
      </c>
      <c r="CO36" s="28">
        <v>0.496278</v>
      </c>
      <c r="CP36" s="28">
        <v>0.496278</v>
      </c>
      <c r="CQ36" s="42" t="s">
        <v>21</v>
      </c>
      <c r="CR36" s="42" t="s">
        <v>21</v>
      </c>
      <c r="CS36" s="42" t="s">
        <v>21</v>
      </c>
      <c r="CT36" s="42" t="s">
        <v>21</v>
      </c>
      <c r="CU36" s="42" t="s">
        <v>21</v>
      </c>
      <c r="CV36" s="42" t="s">
        <v>21</v>
      </c>
      <c r="CW36" s="42" t="s">
        <v>21</v>
      </c>
      <c r="CX36" s="42" t="s">
        <v>21</v>
      </c>
      <c r="CY36" s="42" t="s">
        <v>21</v>
      </c>
      <c r="CZ36" s="42" t="s">
        <v>21</v>
      </c>
      <c r="DA36" s="42" t="s">
        <v>21</v>
      </c>
      <c r="DB36" s="42" t="s">
        <v>21</v>
      </c>
      <c r="DC36" s="42" t="s">
        <v>21</v>
      </c>
      <c r="DD36" s="42" t="s">
        <v>21</v>
      </c>
      <c r="DE36" s="42" t="s">
        <v>21</v>
      </c>
      <c r="DF36" s="42" t="s">
        <v>21</v>
      </c>
      <c r="DG36" s="42" t="s">
        <v>21</v>
      </c>
    </row>
    <row r="37" spans="1:111" x14ac:dyDescent="0.25">
      <c r="A37" s="26" t="s">
        <v>74</v>
      </c>
      <c r="B37" s="32">
        <v>3.12</v>
      </c>
      <c r="C37" s="28">
        <v>4.2300000000000007E-13</v>
      </c>
      <c r="D37" s="15">
        <v>0.6211180124223602</v>
      </c>
      <c r="E37" s="32">
        <v>10</v>
      </c>
      <c r="F37" s="32">
        <v>43.83</v>
      </c>
      <c r="G37" s="32">
        <v>126.11</v>
      </c>
      <c r="H37" s="32">
        <v>4.1982330668910393E-8</v>
      </c>
      <c r="I37" s="32">
        <v>1.0311583830833577</v>
      </c>
      <c r="J37" s="28">
        <v>6.7272727272727277E-15</v>
      </c>
      <c r="K37" s="32">
        <v>43.83</v>
      </c>
      <c r="L37" s="32">
        <v>1</v>
      </c>
      <c r="M37" s="28">
        <v>3.1000000000000001E-5</v>
      </c>
      <c r="N37" s="32">
        <v>3.97</v>
      </c>
      <c r="O37" s="28" t="s">
        <v>21</v>
      </c>
      <c r="P37" s="32">
        <v>1.95</v>
      </c>
      <c r="Q37" s="28">
        <v>1.461E-13</v>
      </c>
      <c r="R37" s="32">
        <v>5.62</v>
      </c>
      <c r="S37" s="32">
        <v>0.24813895781637715</v>
      </c>
      <c r="T37" s="32">
        <v>4.8</v>
      </c>
      <c r="U37" s="32">
        <v>1</v>
      </c>
      <c r="V37" s="32">
        <v>13.5</v>
      </c>
      <c r="W37" s="32">
        <v>0.24213075060532688</v>
      </c>
      <c r="X37" s="32">
        <v>2.5</v>
      </c>
      <c r="Y37" s="28">
        <v>1.35</v>
      </c>
      <c r="Z37" s="32">
        <v>3.12</v>
      </c>
      <c r="AA37" s="28">
        <v>1.2406947890818858</v>
      </c>
      <c r="AB37" s="32">
        <v>3.33</v>
      </c>
      <c r="AC37" s="28">
        <v>0.24813895781637715</v>
      </c>
      <c r="AD37" s="32">
        <v>5</v>
      </c>
      <c r="AE37" s="32">
        <v>1</v>
      </c>
      <c r="AF37" s="28">
        <v>12.611000000000001</v>
      </c>
      <c r="AG37" s="32">
        <v>1.1910700000000001</v>
      </c>
      <c r="AH37" s="32">
        <v>5</v>
      </c>
      <c r="AI37" s="32">
        <v>2</v>
      </c>
      <c r="AJ37" s="32">
        <v>6.4899999999999999E-2</v>
      </c>
      <c r="AK37" s="32">
        <v>3.3</v>
      </c>
      <c r="AL37" s="32">
        <v>2.653E-3</v>
      </c>
      <c r="AM37" s="32">
        <v>32.5</v>
      </c>
      <c r="AN37" s="32">
        <v>0.24813895781637715</v>
      </c>
      <c r="AO37" s="32">
        <v>0.24813895781637715</v>
      </c>
      <c r="AP37" s="28">
        <v>2.4813895781637714E-5</v>
      </c>
      <c r="AQ37" s="32">
        <v>575</v>
      </c>
      <c r="AR37" s="28">
        <v>0.49627791563275431</v>
      </c>
      <c r="AS37" s="32">
        <v>270</v>
      </c>
      <c r="AT37" s="28">
        <v>0.24813895781637715</v>
      </c>
      <c r="AU37" s="28">
        <v>4.9627800000000004</v>
      </c>
      <c r="AV37" s="32">
        <v>0.45</v>
      </c>
      <c r="AW37" s="28" t="s">
        <v>21</v>
      </c>
      <c r="AX37" s="28">
        <v>1.0115000000000001E-2</v>
      </c>
      <c r="AY37" s="28">
        <v>3.65</v>
      </c>
      <c r="AZ37" s="32">
        <v>0.49627791563275431</v>
      </c>
      <c r="BA37" s="28">
        <v>1</v>
      </c>
      <c r="BB37" s="33">
        <v>0.24813895781637715</v>
      </c>
      <c r="BC37" s="28">
        <v>126.11</v>
      </c>
      <c r="BD37" s="32">
        <v>0.49627791563275431</v>
      </c>
      <c r="BE37" s="32">
        <v>2.13</v>
      </c>
      <c r="BF37" s="32">
        <v>0.24813895781637715</v>
      </c>
      <c r="BG37" s="28">
        <v>25.222000000000001</v>
      </c>
      <c r="BH37" s="32">
        <v>6.8650025853156826</v>
      </c>
      <c r="BI37" s="32">
        <v>6.8799999999999998E-3</v>
      </c>
      <c r="BJ37" s="32">
        <v>3.12</v>
      </c>
      <c r="BK37" s="32">
        <v>3.3</v>
      </c>
      <c r="BL37" s="28" t="s">
        <v>21</v>
      </c>
      <c r="BM37" s="32">
        <v>2.65</v>
      </c>
      <c r="BN37" s="32">
        <v>0.49504950495049505</v>
      </c>
      <c r="BO37" s="32">
        <v>1.0000000000000001E-9</v>
      </c>
      <c r="BP37" s="32">
        <v>1.0311583830833577</v>
      </c>
      <c r="BQ37" s="32">
        <v>4.96</v>
      </c>
      <c r="BR37" s="32">
        <v>3.31</v>
      </c>
      <c r="BS37" s="32">
        <v>3.09</v>
      </c>
      <c r="BT37" s="28">
        <v>6.5353901994010896E-9</v>
      </c>
      <c r="BU37" s="15">
        <v>2.0199999989999999</v>
      </c>
      <c r="BV37" s="32">
        <v>24.86</v>
      </c>
      <c r="BW37" s="28" t="s">
        <v>21</v>
      </c>
      <c r="BX37" s="28">
        <v>2.1269100000000001</v>
      </c>
      <c r="BY37" s="32">
        <v>0.49627791563275431</v>
      </c>
      <c r="BZ37" s="28">
        <v>27.38</v>
      </c>
      <c r="CA37" s="32">
        <v>3.3</v>
      </c>
      <c r="CB37" s="28">
        <v>1.88585</v>
      </c>
      <c r="CC37" s="32">
        <v>0.49627791563275431</v>
      </c>
      <c r="CD37" s="32">
        <v>3.6</v>
      </c>
      <c r="CE37" s="32">
        <v>4.3099999999999996</v>
      </c>
      <c r="CF37" s="28">
        <v>3.55</v>
      </c>
      <c r="CG37" s="28">
        <v>4.9627800000000004</v>
      </c>
      <c r="CH37" s="32">
        <v>9.9499999999999993</v>
      </c>
      <c r="CI37" s="28">
        <v>0.312</v>
      </c>
      <c r="CJ37" s="28">
        <v>2.8</v>
      </c>
      <c r="CK37" s="28">
        <v>4.96278E-2</v>
      </c>
      <c r="CL37" s="32">
        <v>0.24813895781637715</v>
      </c>
      <c r="CM37" s="28">
        <v>1.8999999999999998E-6</v>
      </c>
      <c r="CN37" s="32">
        <v>3.35</v>
      </c>
      <c r="CO37" s="28">
        <v>0.496278</v>
      </c>
      <c r="CP37" s="28">
        <v>0.496278</v>
      </c>
      <c r="CQ37" s="42" t="s">
        <v>21</v>
      </c>
      <c r="CR37" s="42" t="s">
        <v>21</v>
      </c>
      <c r="CS37" s="42" t="s">
        <v>21</v>
      </c>
      <c r="CT37" s="42" t="s">
        <v>21</v>
      </c>
      <c r="CU37" s="42" t="s">
        <v>21</v>
      </c>
      <c r="CV37" s="42" t="s">
        <v>21</v>
      </c>
      <c r="CW37" s="42" t="s">
        <v>21</v>
      </c>
      <c r="CX37" s="42" t="s">
        <v>21</v>
      </c>
      <c r="CY37" s="42" t="s">
        <v>21</v>
      </c>
      <c r="CZ37" s="42" t="s">
        <v>21</v>
      </c>
      <c r="DA37" s="42" t="s">
        <v>21</v>
      </c>
      <c r="DB37" s="42" t="s">
        <v>21</v>
      </c>
      <c r="DC37" s="42" t="s">
        <v>21</v>
      </c>
      <c r="DD37" s="42" t="s">
        <v>21</v>
      </c>
      <c r="DE37" s="42" t="s">
        <v>21</v>
      </c>
      <c r="DF37" s="42" t="s">
        <v>21</v>
      </c>
      <c r="DG37" s="42" t="s">
        <v>21</v>
      </c>
    </row>
    <row r="38" spans="1:111" x14ac:dyDescent="0.25">
      <c r="A38" s="26" t="s">
        <v>75</v>
      </c>
      <c r="B38" s="32">
        <v>3.12</v>
      </c>
      <c r="C38" s="28">
        <v>4.2300000000000007E-13</v>
      </c>
      <c r="D38" s="15">
        <v>0.6211180124223602</v>
      </c>
      <c r="E38" s="32">
        <v>10</v>
      </c>
      <c r="F38" s="32">
        <v>43.83</v>
      </c>
      <c r="G38" s="32">
        <v>126.11</v>
      </c>
      <c r="H38" s="32">
        <v>4.1982330668910393E-8</v>
      </c>
      <c r="I38" s="32">
        <v>1.0311583830833577</v>
      </c>
      <c r="J38" s="28">
        <v>6.7272727272727277E-15</v>
      </c>
      <c r="K38" s="32">
        <v>43.83</v>
      </c>
      <c r="L38" s="32">
        <v>1</v>
      </c>
      <c r="M38" s="28">
        <v>3.1000000000000001E-5</v>
      </c>
      <c r="N38" s="32">
        <v>3.97</v>
      </c>
      <c r="O38" s="28" t="s">
        <v>21</v>
      </c>
      <c r="P38" s="32">
        <v>1.95</v>
      </c>
      <c r="Q38" s="28">
        <v>1.461E-13</v>
      </c>
      <c r="R38" s="32">
        <v>5.62</v>
      </c>
      <c r="S38" s="32">
        <v>0.24813895781637715</v>
      </c>
      <c r="T38" s="32">
        <v>4.8</v>
      </c>
      <c r="U38" s="32">
        <v>1</v>
      </c>
      <c r="V38" s="32">
        <v>13.5</v>
      </c>
      <c r="W38" s="32">
        <v>0.24213075060532688</v>
      </c>
      <c r="X38" s="32">
        <v>2.5</v>
      </c>
      <c r="Y38" s="28">
        <v>1.35</v>
      </c>
      <c r="Z38" s="32">
        <v>3.12</v>
      </c>
      <c r="AA38" s="28">
        <v>1.2406947890818858</v>
      </c>
      <c r="AB38" s="32">
        <v>3.33</v>
      </c>
      <c r="AC38" s="28">
        <v>0.24813895781637715</v>
      </c>
      <c r="AD38" s="32">
        <v>5</v>
      </c>
      <c r="AE38" s="32">
        <v>1</v>
      </c>
      <c r="AF38" s="28">
        <v>12.611000000000001</v>
      </c>
      <c r="AG38" s="32">
        <v>1.1910700000000001</v>
      </c>
      <c r="AH38" s="32">
        <v>5</v>
      </c>
      <c r="AI38" s="32">
        <v>2</v>
      </c>
      <c r="AJ38" s="32">
        <v>6.4899999999999999E-2</v>
      </c>
      <c r="AK38" s="32">
        <v>3.3</v>
      </c>
      <c r="AL38" s="32">
        <v>2.653E-3</v>
      </c>
      <c r="AM38" s="32">
        <v>32.5</v>
      </c>
      <c r="AN38" s="32">
        <v>0.24813895781637715</v>
      </c>
      <c r="AO38" s="32">
        <v>0.24813895781637715</v>
      </c>
      <c r="AP38" s="28">
        <v>2.4813895781637714E-5</v>
      </c>
      <c r="AQ38" s="32">
        <v>575</v>
      </c>
      <c r="AR38" s="28">
        <v>0.49627791563275431</v>
      </c>
      <c r="AS38" s="32">
        <v>270</v>
      </c>
      <c r="AT38" s="28">
        <v>0.24813895781637715</v>
      </c>
      <c r="AU38" s="28">
        <v>4.9627800000000004</v>
      </c>
      <c r="AV38" s="32">
        <v>0.45</v>
      </c>
      <c r="AW38" s="28" t="s">
        <v>21</v>
      </c>
      <c r="AX38" s="28">
        <v>1.0115000000000001E-2</v>
      </c>
      <c r="AY38" s="28">
        <v>3.62</v>
      </c>
      <c r="AZ38" s="32">
        <v>0.49627791563275431</v>
      </c>
      <c r="BA38" s="28">
        <v>1</v>
      </c>
      <c r="BB38" s="33">
        <v>0.24813895781637715</v>
      </c>
      <c r="BC38" s="28">
        <v>126.11</v>
      </c>
      <c r="BD38" s="32">
        <v>0.49627791563275431</v>
      </c>
      <c r="BE38" s="32">
        <v>2.13</v>
      </c>
      <c r="BF38" s="32">
        <v>0.24813895781637715</v>
      </c>
      <c r="BG38" s="28">
        <v>25.222000000000001</v>
      </c>
      <c r="BH38" s="32">
        <v>6.8650025853156826</v>
      </c>
      <c r="BI38" s="32">
        <v>6.8799999999999998E-3</v>
      </c>
      <c r="BJ38" s="32">
        <v>3.12</v>
      </c>
      <c r="BK38" s="32">
        <v>3.3</v>
      </c>
      <c r="BL38" s="28" t="s">
        <v>21</v>
      </c>
      <c r="BM38" s="32">
        <v>2.65</v>
      </c>
      <c r="BN38" s="32">
        <v>0.49504950495049505</v>
      </c>
      <c r="BO38" s="32">
        <v>1.0000000000000001E-9</v>
      </c>
      <c r="BP38" s="32">
        <v>1.0311583830833577</v>
      </c>
      <c r="BQ38" s="32">
        <v>4.96</v>
      </c>
      <c r="BR38" s="32">
        <v>3.31</v>
      </c>
      <c r="BS38" s="32">
        <v>3.09</v>
      </c>
      <c r="BT38" s="28">
        <v>6.5353901994010896E-9</v>
      </c>
      <c r="BU38" s="15">
        <v>2.0199999989999999</v>
      </c>
      <c r="BV38" s="32">
        <v>24.86</v>
      </c>
      <c r="BW38" s="28" t="s">
        <v>21</v>
      </c>
      <c r="BX38" s="28">
        <v>2.1269100000000001</v>
      </c>
      <c r="BY38" s="32">
        <v>0.49627791563275431</v>
      </c>
      <c r="BZ38" s="28">
        <v>27.38</v>
      </c>
      <c r="CA38" s="32">
        <v>3.3</v>
      </c>
      <c r="CB38" s="28">
        <v>1.88585</v>
      </c>
      <c r="CC38" s="32">
        <v>0.49627791563275431</v>
      </c>
      <c r="CD38" s="32">
        <v>3.6</v>
      </c>
      <c r="CE38" s="32">
        <v>4.3099999999999996</v>
      </c>
      <c r="CF38" s="28">
        <v>3.55</v>
      </c>
      <c r="CG38" s="28">
        <v>4.9627800000000004</v>
      </c>
      <c r="CH38" s="32">
        <v>9.9499999999999993</v>
      </c>
      <c r="CI38" s="28">
        <v>0.312</v>
      </c>
      <c r="CJ38" s="28">
        <v>2.8</v>
      </c>
      <c r="CK38" s="28">
        <v>4.96278E-2</v>
      </c>
      <c r="CL38" s="32">
        <v>0.24813895781637715</v>
      </c>
      <c r="CM38" s="28">
        <v>1.8999999999999998E-6</v>
      </c>
      <c r="CN38" s="32">
        <v>3.35</v>
      </c>
      <c r="CO38" s="28">
        <v>0.496278</v>
      </c>
      <c r="CP38" s="28">
        <v>0.496278</v>
      </c>
      <c r="CQ38" s="42" t="s">
        <v>21</v>
      </c>
      <c r="CR38" s="42" t="s">
        <v>21</v>
      </c>
      <c r="CS38" s="42" t="s">
        <v>21</v>
      </c>
      <c r="CT38" s="42" t="s">
        <v>21</v>
      </c>
      <c r="CU38" s="42" t="s">
        <v>21</v>
      </c>
      <c r="CV38" s="42" t="s">
        <v>21</v>
      </c>
      <c r="CW38" s="42" t="s">
        <v>21</v>
      </c>
      <c r="CX38" s="42" t="s">
        <v>21</v>
      </c>
      <c r="CY38" s="42" t="s">
        <v>21</v>
      </c>
      <c r="CZ38" s="42" t="s">
        <v>21</v>
      </c>
      <c r="DA38" s="42" t="s">
        <v>21</v>
      </c>
      <c r="DB38" s="42" t="s">
        <v>21</v>
      </c>
      <c r="DC38" s="42" t="s">
        <v>21</v>
      </c>
      <c r="DD38" s="42" t="s">
        <v>21</v>
      </c>
      <c r="DE38" s="42" t="s">
        <v>21</v>
      </c>
      <c r="DF38" s="42" t="s">
        <v>21</v>
      </c>
      <c r="DG38" s="42" t="s">
        <v>21</v>
      </c>
    </row>
    <row r="39" spans="1:111" x14ac:dyDescent="0.25">
      <c r="A39" s="26" t="s">
        <v>76</v>
      </c>
      <c r="B39" s="32">
        <v>3.12</v>
      </c>
      <c r="C39" s="28">
        <v>4.2300000000000007E-13</v>
      </c>
      <c r="D39" s="15">
        <v>0.6211180124223602</v>
      </c>
      <c r="E39" s="32">
        <v>10</v>
      </c>
      <c r="F39" s="32">
        <v>43.83</v>
      </c>
      <c r="G39" s="32">
        <v>126.11</v>
      </c>
      <c r="H39" s="32">
        <v>4.1982330668910393E-8</v>
      </c>
      <c r="I39" s="32">
        <v>1.0311583830833577</v>
      </c>
      <c r="J39" s="28">
        <v>6.7272727272727277E-15</v>
      </c>
      <c r="K39" s="32">
        <v>43.83</v>
      </c>
      <c r="L39" s="32">
        <v>1</v>
      </c>
      <c r="M39" s="28">
        <v>3.1000000000000001E-5</v>
      </c>
      <c r="N39" s="32">
        <v>3.97</v>
      </c>
      <c r="O39" s="28" t="s">
        <v>21</v>
      </c>
      <c r="P39" s="32">
        <v>1.95</v>
      </c>
      <c r="Q39" s="28">
        <v>1.461E-13</v>
      </c>
      <c r="R39" s="32">
        <v>5.62</v>
      </c>
      <c r="S39" s="32">
        <v>0.24813895781637715</v>
      </c>
      <c r="T39" s="32">
        <v>4.8</v>
      </c>
      <c r="U39" s="32">
        <v>1</v>
      </c>
      <c r="V39" s="32">
        <v>13.5</v>
      </c>
      <c r="W39" s="32">
        <v>0.24213075060532688</v>
      </c>
      <c r="X39" s="32">
        <v>2.5</v>
      </c>
      <c r="Y39" s="28">
        <v>1.35</v>
      </c>
      <c r="Z39" s="32">
        <v>3.12</v>
      </c>
      <c r="AA39" s="28">
        <v>1.2406947890818858</v>
      </c>
      <c r="AB39" s="32">
        <v>3.33</v>
      </c>
      <c r="AC39" s="28">
        <v>0.24813895781637715</v>
      </c>
      <c r="AD39" s="32">
        <v>5</v>
      </c>
      <c r="AE39" s="32">
        <v>1</v>
      </c>
      <c r="AF39" s="28">
        <v>12.611000000000001</v>
      </c>
      <c r="AG39" s="32">
        <v>1.1910700000000001</v>
      </c>
      <c r="AH39" s="32">
        <v>5</v>
      </c>
      <c r="AI39" s="32">
        <v>2</v>
      </c>
      <c r="AJ39" s="32">
        <v>6.4899999999999999E-2</v>
      </c>
      <c r="AK39" s="32">
        <v>3.3</v>
      </c>
      <c r="AL39" s="32">
        <v>2.653E-3</v>
      </c>
      <c r="AM39" s="32">
        <v>32.5</v>
      </c>
      <c r="AN39" s="32">
        <v>0.24813895781637715</v>
      </c>
      <c r="AO39" s="32">
        <v>0.24813895781637715</v>
      </c>
      <c r="AP39" s="28">
        <v>2.4813895781637714E-5</v>
      </c>
      <c r="AQ39" s="32">
        <v>575</v>
      </c>
      <c r="AR39" s="28">
        <v>0.49627791563275431</v>
      </c>
      <c r="AS39" s="32">
        <v>270</v>
      </c>
      <c r="AT39" s="28">
        <v>0.24813895781637715</v>
      </c>
      <c r="AU39" s="28">
        <v>4.9627800000000004</v>
      </c>
      <c r="AV39" s="32">
        <v>0.45</v>
      </c>
      <c r="AW39" s="28" t="s">
        <v>21</v>
      </c>
      <c r="AX39" s="28">
        <v>1.0115000000000001E-2</v>
      </c>
      <c r="AY39" s="28">
        <v>3.6</v>
      </c>
      <c r="AZ39" s="32">
        <v>0.49627791563275431</v>
      </c>
      <c r="BA39" s="28">
        <v>1</v>
      </c>
      <c r="BB39" s="33">
        <v>0.24813895781637715</v>
      </c>
      <c r="BC39" s="28">
        <v>126.11</v>
      </c>
      <c r="BD39" s="32">
        <v>0.49627791563275431</v>
      </c>
      <c r="BE39" s="32">
        <v>2.13</v>
      </c>
      <c r="BF39" s="32">
        <v>0.24813895781637715</v>
      </c>
      <c r="BG39" s="28">
        <v>25.222000000000001</v>
      </c>
      <c r="BH39" s="32">
        <v>6.8650025853156826</v>
      </c>
      <c r="BI39" s="32">
        <v>6.8799999999999998E-3</v>
      </c>
      <c r="BJ39" s="32">
        <v>3.12</v>
      </c>
      <c r="BK39" s="32">
        <v>3.3</v>
      </c>
      <c r="BL39" s="28" t="s">
        <v>21</v>
      </c>
      <c r="BM39" s="32">
        <v>2.65</v>
      </c>
      <c r="BN39" s="32">
        <v>0.49504950495049505</v>
      </c>
      <c r="BO39" s="32">
        <v>1.0000000000000001E-9</v>
      </c>
      <c r="BP39" s="32">
        <v>1.0311583830833577</v>
      </c>
      <c r="BQ39" s="32">
        <v>4.96</v>
      </c>
      <c r="BR39" s="32">
        <v>3.31</v>
      </c>
      <c r="BS39" s="32">
        <v>3.09</v>
      </c>
      <c r="BT39" s="28">
        <v>6.5353901994010896E-9</v>
      </c>
      <c r="BU39" s="15">
        <v>2.0199999989999999</v>
      </c>
      <c r="BV39" s="32">
        <v>24.86</v>
      </c>
      <c r="BW39" s="28" t="s">
        <v>21</v>
      </c>
      <c r="BX39" s="28">
        <v>2.1269100000000001</v>
      </c>
      <c r="BY39" s="32">
        <v>0.49627791563275431</v>
      </c>
      <c r="BZ39" s="28">
        <v>27.38</v>
      </c>
      <c r="CA39" s="32">
        <v>3.3</v>
      </c>
      <c r="CB39" s="28">
        <v>1.88585</v>
      </c>
      <c r="CC39" s="32">
        <v>0.49627791563275431</v>
      </c>
      <c r="CD39" s="32">
        <v>3.6</v>
      </c>
      <c r="CE39" s="32">
        <v>4.3099999999999996</v>
      </c>
      <c r="CF39" s="28">
        <v>3.55</v>
      </c>
      <c r="CG39" s="28">
        <v>4.9627800000000004</v>
      </c>
      <c r="CH39" s="32">
        <v>9.9499999999999993</v>
      </c>
      <c r="CI39" s="28">
        <v>0.312</v>
      </c>
      <c r="CJ39" s="28">
        <v>2.8</v>
      </c>
      <c r="CK39" s="28">
        <v>4.96278E-2</v>
      </c>
      <c r="CL39" s="32">
        <v>0.24813895781637715</v>
      </c>
      <c r="CM39" s="28">
        <v>1.8999999999999998E-6</v>
      </c>
      <c r="CN39" s="32">
        <v>3.35</v>
      </c>
      <c r="CO39" s="28">
        <v>0.496278</v>
      </c>
      <c r="CP39" s="28">
        <v>0.496278</v>
      </c>
      <c r="CQ39" s="42" t="s">
        <v>21</v>
      </c>
      <c r="CR39" s="42" t="s">
        <v>21</v>
      </c>
      <c r="CS39" s="42" t="s">
        <v>21</v>
      </c>
      <c r="CT39" s="42" t="s">
        <v>21</v>
      </c>
      <c r="CU39" s="42" t="s">
        <v>21</v>
      </c>
      <c r="CV39" s="42" t="s">
        <v>21</v>
      </c>
      <c r="CW39" s="42" t="s">
        <v>21</v>
      </c>
      <c r="CX39" s="42" t="s">
        <v>21</v>
      </c>
      <c r="CY39" s="42" t="s">
        <v>21</v>
      </c>
      <c r="CZ39" s="42" t="s">
        <v>21</v>
      </c>
      <c r="DA39" s="42" t="s">
        <v>21</v>
      </c>
      <c r="DB39" s="42" t="s">
        <v>21</v>
      </c>
      <c r="DC39" s="42" t="s">
        <v>21</v>
      </c>
      <c r="DD39" s="42" t="s">
        <v>21</v>
      </c>
      <c r="DE39" s="42" t="s">
        <v>21</v>
      </c>
      <c r="DF39" s="42" t="s">
        <v>21</v>
      </c>
      <c r="DG39" s="42" t="s">
        <v>21</v>
      </c>
    </row>
    <row r="40" spans="1:111" x14ac:dyDescent="0.25">
      <c r="A40" s="26" t="s">
        <v>77</v>
      </c>
      <c r="B40" s="32">
        <v>3.12</v>
      </c>
      <c r="C40" s="28">
        <v>4.2300000000000007E-13</v>
      </c>
      <c r="D40" s="15">
        <v>0.6211180124223602</v>
      </c>
      <c r="E40" s="32">
        <v>10</v>
      </c>
      <c r="F40" s="32">
        <v>43.83</v>
      </c>
      <c r="G40" s="32">
        <v>126.11</v>
      </c>
      <c r="H40" s="32">
        <v>4.1982330668910393E-8</v>
      </c>
      <c r="I40" s="32">
        <v>1.0311583830833577</v>
      </c>
      <c r="J40" s="28">
        <v>6.7272727272727277E-15</v>
      </c>
      <c r="K40" s="32">
        <v>43.83</v>
      </c>
      <c r="L40" s="32">
        <v>1</v>
      </c>
      <c r="M40" s="28">
        <v>3.1000000000000001E-5</v>
      </c>
      <c r="N40" s="32">
        <v>3.97</v>
      </c>
      <c r="O40" s="28" t="s">
        <v>21</v>
      </c>
      <c r="P40" s="32">
        <v>1.95</v>
      </c>
      <c r="Q40" s="28">
        <v>1.461E-13</v>
      </c>
      <c r="R40" s="32">
        <v>5.62</v>
      </c>
      <c r="S40" s="32">
        <v>0.24813895781637715</v>
      </c>
      <c r="T40" s="32">
        <v>4.8</v>
      </c>
      <c r="U40" s="32">
        <v>1</v>
      </c>
      <c r="V40" s="32">
        <v>13.5</v>
      </c>
      <c r="W40" s="32">
        <v>0.24213075060532688</v>
      </c>
      <c r="X40" s="32">
        <v>2.5</v>
      </c>
      <c r="Y40" s="28">
        <v>1.35</v>
      </c>
      <c r="Z40" s="32">
        <v>3.12</v>
      </c>
      <c r="AA40" s="28">
        <v>1.2406947890818858</v>
      </c>
      <c r="AB40" s="32">
        <v>3.33</v>
      </c>
      <c r="AC40" s="28">
        <v>0.24813895781637715</v>
      </c>
      <c r="AD40" s="32">
        <v>5</v>
      </c>
      <c r="AE40" s="32">
        <v>1</v>
      </c>
      <c r="AF40" s="28">
        <v>12.611000000000001</v>
      </c>
      <c r="AG40" s="32">
        <v>1.1910700000000001</v>
      </c>
      <c r="AH40" s="32">
        <v>5</v>
      </c>
      <c r="AI40" s="32">
        <v>2</v>
      </c>
      <c r="AJ40" s="32">
        <v>6.4899999999999999E-2</v>
      </c>
      <c r="AK40" s="32">
        <v>3.3</v>
      </c>
      <c r="AL40" s="32">
        <v>2.653E-3</v>
      </c>
      <c r="AM40" s="32">
        <v>32.5</v>
      </c>
      <c r="AN40" s="32">
        <v>0.24813895781637715</v>
      </c>
      <c r="AO40" s="32">
        <v>0.24813895781637715</v>
      </c>
      <c r="AP40" s="28">
        <v>2.4813895781637714E-5</v>
      </c>
      <c r="AQ40" s="32">
        <v>575</v>
      </c>
      <c r="AR40" s="28">
        <v>0.49627791563275431</v>
      </c>
      <c r="AS40" s="32">
        <v>270</v>
      </c>
      <c r="AT40" s="28">
        <v>0.24813895781637715</v>
      </c>
      <c r="AU40" s="28">
        <v>4.9627800000000004</v>
      </c>
      <c r="AV40" s="32">
        <v>0.45</v>
      </c>
      <c r="AW40" s="28" t="s">
        <v>21</v>
      </c>
      <c r="AX40" s="28">
        <v>1.0115000000000001E-2</v>
      </c>
      <c r="AY40" s="28">
        <v>3.51</v>
      </c>
      <c r="AZ40" s="32">
        <v>0.49627791563275431</v>
      </c>
      <c r="BA40" s="28">
        <v>1</v>
      </c>
      <c r="BB40" s="33">
        <v>0.24813895781637715</v>
      </c>
      <c r="BC40" s="28">
        <v>126.11</v>
      </c>
      <c r="BD40" s="32">
        <v>0.49627791563275431</v>
      </c>
      <c r="BE40" s="32">
        <v>2.13</v>
      </c>
      <c r="BF40" s="32">
        <v>0.24813895781637715</v>
      </c>
      <c r="BG40" s="28">
        <v>25.222000000000001</v>
      </c>
      <c r="BH40" s="32">
        <v>6.8650025853156826</v>
      </c>
      <c r="BI40" s="32">
        <v>6.8799999999999998E-3</v>
      </c>
      <c r="BJ40" s="32">
        <v>3.12</v>
      </c>
      <c r="BK40" s="32">
        <v>3.3</v>
      </c>
      <c r="BL40" s="28" t="s">
        <v>21</v>
      </c>
      <c r="BM40" s="32">
        <v>2.65</v>
      </c>
      <c r="BN40" s="32">
        <v>0.49504950495049505</v>
      </c>
      <c r="BO40" s="32">
        <v>1.0000000000000001E-9</v>
      </c>
      <c r="BP40" s="32">
        <v>1.0311583830833577</v>
      </c>
      <c r="BQ40" s="32">
        <v>4.96</v>
      </c>
      <c r="BR40" s="32">
        <v>3.31</v>
      </c>
      <c r="BS40" s="32">
        <v>3.09</v>
      </c>
      <c r="BT40" s="28">
        <v>6.5353901994010896E-9</v>
      </c>
      <c r="BU40" s="15">
        <v>2.0199999989999999</v>
      </c>
      <c r="BV40" s="32">
        <v>24.86</v>
      </c>
      <c r="BW40" s="28" t="s">
        <v>21</v>
      </c>
      <c r="BX40" s="28">
        <v>2.1269100000000001</v>
      </c>
      <c r="BY40" s="32">
        <v>0.49627791563275431</v>
      </c>
      <c r="BZ40" s="28">
        <v>27.38</v>
      </c>
      <c r="CA40" s="32">
        <v>3.3</v>
      </c>
      <c r="CB40" s="28">
        <v>1.88585</v>
      </c>
      <c r="CC40" s="32">
        <v>0.49627791563275431</v>
      </c>
      <c r="CD40" s="32">
        <v>3.6</v>
      </c>
      <c r="CE40" s="32">
        <v>4.3099999999999996</v>
      </c>
      <c r="CF40" s="28">
        <v>3.55</v>
      </c>
      <c r="CG40" s="28">
        <v>4.9627800000000004</v>
      </c>
      <c r="CH40" s="32">
        <v>9.9499999999999993</v>
      </c>
      <c r="CI40" s="28">
        <v>0.312</v>
      </c>
      <c r="CJ40" s="28">
        <v>2.8</v>
      </c>
      <c r="CK40" s="28">
        <v>4.96278E-2</v>
      </c>
      <c r="CL40" s="32">
        <v>0.24813895781637715</v>
      </c>
      <c r="CM40" s="28">
        <v>1.8999999999999998E-6</v>
      </c>
      <c r="CN40" s="32">
        <v>3.35</v>
      </c>
      <c r="CO40" s="28">
        <v>0.496278</v>
      </c>
      <c r="CP40" s="28">
        <v>0.496278</v>
      </c>
      <c r="CQ40" s="42" t="s">
        <v>21</v>
      </c>
      <c r="CR40" s="42" t="s">
        <v>21</v>
      </c>
      <c r="CS40" s="42" t="s">
        <v>21</v>
      </c>
      <c r="CT40" s="42" t="s">
        <v>21</v>
      </c>
      <c r="CU40" s="42" t="s">
        <v>21</v>
      </c>
      <c r="CV40" s="42" t="s">
        <v>21</v>
      </c>
      <c r="CW40" s="42" t="s">
        <v>21</v>
      </c>
      <c r="CX40" s="42" t="s">
        <v>21</v>
      </c>
      <c r="CY40" s="42" t="s">
        <v>21</v>
      </c>
      <c r="CZ40" s="42" t="s">
        <v>21</v>
      </c>
      <c r="DA40" s="42" t="s">
        <v>21</v>
      </c>
      <c r="DB40" s="42" t="s">
        <v>21</v>
      </c>
      <c r="DC40" s="42" t="s">
        <v>21</v>
      </c>
      <c r="DD40" s="42" t="s">
        <v>21</v>
      </c>
      <c r="DE40" s="42" t="s">
        <v>21</v>
      </c>
      <c r="DF40" s="42" t="s">
        <v>21</v>
      </c>
      <c r="DG40" s="42" t="s">
        <v>21</v>
      </c>
    </row>
    <row r="41" spans="1:111" x14ac:dyDescent="0.25">
      <c r="A41" s="26" t="s">
        <v>78</v>
      </c>
      <c r="B41" s="32">
        <v>3.298</v>
      </c>
      <c r="C41" s="28">
        <v>4.2300000000000007E-13</v>
      </c>
      <c r="D41" s="15">
        <v>0.6211180124223602</v>
      </c>
      <c r="E41" s="32">
        <v>10</v>
      </c>
      <c r="F41" s="32">
        <v>43.83</v>
      </c>
      <c r="G41" s="32">
        <v>126.11</v>
      </c>
      <c r="H41" s="32">
        <v>4.1982330668910393E-8</v>
      </c>
      <c r="I41" s="32">
        <v>1.0311583830833577</v>
      </c>
      <c r="J41" s="28">
        <v>6.7272727272727277E-15</v>
      </c>
      <c r="K41" s="32">
        <v>43.83</v>
      </c>
      <c r="L41" s="32">
        <v>1</v>
      </c>
      <c r="M41" s="28">
        <v>3.1000000000000001E-5</v>
      </c>
      <c r="N41" s="32">
        <v>3.97</v>
      </c>
      <c r="O41" s="28" t="s">
        <v>21</v>
      </c>
      <c r="P41" s="32">
        <v>1.95</v>
      </c>
      <c r="Q41" s="28">
        <v>1.461E-13</v>
      </c>
      <c r="R41" s="32">
        <v>5.62</v>
      </c>
      <c r="S41" s="32">
        <v>0.24813895781637715</v>
      </c>
      <c r="T41" s="32">
        <v>4.8</v>
      </c>
      <c r="U41" s="32">
        <v>1</v>
      </c>
      <c r="V41" s="32">
        <v>13.5</v>
      </c>
      <c r="W41" s="32">
        <v>0.24213075060532688</v>
      </c>
      <c r="X41" s="32">
        <v>2.5</v>
      </c>
      <c r="Y41" s="28">
        <v>1.35</v>
      </c>
      <c r="Z41" s="32">
        <v>3.298</v>
      </c>
      <c r="AA41" s="28">
        <v>1.2406947890818858</v>
      </c>
      <c r="AB41" s="32">
        <v>3.33</v>
      </c>
      <c r="AC41" s="28">
        <v>0.24813895781637715</v>
      </c>
      <c r="AD41" s="32">
        <v>5</v>
      </c>
      <c r="AE41" s="32">
        <v>1</v>
      </c>
      <c r="AF41" s="28">
        <v>12.611000000000001</v>
      </c>
      <c r="AG41" s="32">
        <v>1.1910700000000001</v>
      </c>
      <c r="AH41" s="32">
        <v>5</v>
      </c>
      <c r="AI41" s="32">
        <v>2</v>
      </c>
      <c r="AJ41" s="32">
        <v>6.4899999999999999E-2</v>
      </c>
      <c r="AK41" s="32">
        <v>3.3</v>
      </c>
      <c r="AL41" s="32">
        <v>2.653E-3</v>
      </c>
      <c r="AM41" s="32">
        <v>32.5</v>
      </c>
      <c r="AN41" s="32">
        <v>0.24813895781637715</v>
      </c>
      <c r="AO41" s="32">
        <v>0.24813895781637715</v>
      </c>
      <c r="AP41" s="28">
        <v>2.4813895781637714E-5</v>
      </c>
      <c r="AQ41" s="32">
        <v>575</v>
      </c>
      <c r="AR41" s="28">
        <v>0.49627791563275431</v>
      </c>
      <c r="AS41" s="32">
        <v>360</v>
      </c>
      <c r="AT41" s="28">
        <v>0.24813895781637715</v>
      </c>
      <c r="AU41" s="28">
        <v>4.9627800000000004</v>
      </c>
      <c r="AV41" s="32">
        <v>0.45</v>
      </c>
      <c r="AW41" s="28" t="s">
        <v>21</v>
      </c>
      <c r="AX41" s="28">
        <v>1.0115000000000001E-2</v>
      </c>
      <c r="AY41" s="28">
        <v>3.32</v>
      </c>
      <c r="AZ41" s="32">
        <v>0.49627791563275431</v>
      </c>
      <c r="BA41" s="28">
        <v>1</v>
      </c>
      <c r="BB41" s="33">
        <v>0.24813895781637715</v>
      </c>
      <c r="BC41" s="28">
        <v>126.11</v>
      </c>
      <c r="BD41" s="32">
        <v>0.49627791563275431</v>
      </c>
      <c r="BE41" s="32">
        <v>2.13</v>
      </c>
      <c r="BF41" s="32">
        <v>0.24813895781637715</v>
      </c>
      <c r="BG41" s="28">
        <v>25.222000000000001</v>
      </c>
      <c r="BH41" s="32">
        <v>6.8650025853156826</v>
      </c>
      <c r="BI41" s="32">
        <v>6.8799999999999998E-3</v>
      </c>
      <c r="BJ41" s="32">
        <v>3.298</v>
      </c>
      <c r="BK41" s="32">
        <v>3.3</v>
      </c>
      <c r="BL41" s="28" t="s">
        <v>21</v>
      </c>
      <c r="BM41" s="32">
        <v>2.65</v>
      </c>
      <c r="BN41" s="32">
        <v>0.49504950495049505</v>
      </c>
      <c r="BO41" s="32">
        <v>1.0000000000000001E-9</v>
      </c>
      <c r="BP41" s="32">
        <v>1.0311583830833577</v>
      </c>
      <c r="BQ41" s="32">
        <v>4.96</v>
      </c>
      <c r="BR41" s="32">
        <v>3.31</v>
      </c>
      <c r="BS41" s="32">
        <v>3.09</v>
      </c>
      <c r="BT41" s="28">
        <v>6.5353901994010896E-9</v>
      </c>
      <c r="BU41" s="15">
        <v>2.0199999989999999</v>
      </c>
      <c r="BV41" s="32">
        <v>24.86</v>
      </c>
      <c r="BW41" s="28" t="s">
        <v>21</v>
      </c>
      <c r="BX41" s="28">
        <v>2.1269100000000001</v>
      </c>
      <c r="BY41" s="32">
        <v>0.49627791563275431</v>
      </c>
      <c r="BZ41" s="28">
        <v>27.38</v>
      </c>
      <c r="CA41" s="32">
        <v>3.3</v>
      </c>
      <c r="CB41" s="28">
        <v>1.88585</v>
      </c>
      <c r="CC41" s="32">
        <v>0.49627791563275431</v>
      </c>
      <c r="CD41" s="32">
        <v>3.6</v>
      </c>
      <c r="CE41" s="32">
        <v>4.3099999999999996</v>
      </c>
      <c r="CF41" s="28">
        <v>3.55</v>
      </c>
      <c r="CG41" s="28">
        <v>4.9627800000000004</v>
      </c>
      <c r="CH41" s="32">
        <v>9.9499999999999993</v>
      </c>
      <c r="CI41" s="28">
        <v>0.32900000000000001</v>
      </c>
      <c r="CJ41" s="28">
        <v>2.8</v>
      </c>
      <c r="CK41" s="28">
        <v>4.96278E-2</v>
      </c>
      <c r="CL41" s="32">
        <v>0.24813895781637715</v>
      </c>
      <c r="CM41" s="28">
        <v>1.8999999999999998E-6</v>
      </c>
      <c r="CN41" s="32">
        <v>3.35</v>
      </c>
      <c r="CO41" s="28">
        <v>0.496278</v>
      </c>
      <c r="CP41" s="28">
        <v>0.496278</v>
      </c>
      <c r="CQ41" s="42" t="s">
        <v>21</v>
      </c>
      <c r="CR41" s="42" t="s">
        <v>21</v>
      </c>
      <c r="CS41" s="42" t="s">
        <v>21</v>
      </c>
      <c r="CT41" s="42" t="s">
        <v>21</v>
      </c>
      <c r="CU41" s="42" t="s">
        <v>21</v>
      </c>
      <c r="CV41" s="42" t="s">
        <v>21</v>
      </c>
      <c r="CW41" s="42" t="s">
        <v>21</v>
      </c>
      <c r="CX41" s="42" t="s">
        <v>21</v>
      </c>
      <c r="CY41" s="42" t="s">
        <v>21</v>
      </c>
      <c r="CZ41" s="42" t="s">
        <v>21</v>
      </c>
      <c r="DA41" s="42" t="s">
        <v>21</v>
      </c>
      <c r="DB41" s="42" t="s">
        <v>21</v>
      </c>
      <c r="DC41" s="42" t="s">
        <v>21</v>
      </c>
      <c r="DD41" s="42" t="s">
        <v>21</v>
      </c>
      <c r="DE41" s="42" t="s">
        <v>21</v>
      </c>
      <c r="DF41" s="42" t="s">
        <v>21</v>
      </c>
      <c r="DG41" s="42" t="s">
        <v>21</v>
      </c>
    </row>
    <row r="42" spans="1:111" x14ac:dyDescent="0.25">
      <c r="A42" s="26" t="s">
        <v>79</v>
      </c>
      <c r="B42" s="32">
        <v>3.298</v>
      </c>
      <c r="C42" s="28">
        <v>4.2300000000000007E-13</v>
      </c>
      <c r="D42" s="15">
        <v>0.6211180124223602</v>
      </c>
      <c r="E42" s="32">
        <v>10</v>
      </c>
      <c r="F42" s="32">
        <v>43.83</v>
      </c>
      <c r="G42" s="32">
        <v>126.11</v>
      </c>
      <c r="H42" s="32">
        <v>4.1982330668910393E-8</v>
      </c>
      <c r="I42" s="32">
        <v>1.0311583830833577</v>
      </c>
      <c r="J42" s="28">
        <v>6.7272727272727277E-15</v>
      </c>
      <c r="K42" s="32">
        <v>43.83</v>
      </c>
      <c r="L42" s="32">
        <v>1</v>
      </c>
      <c r="M42" s="28">
        <v>3.1000000000000001E-5</v>
      </c>
      <c r="N42" s="32">
        <v>3.97</v>
      </c>
      <c r="O42" s="28" t="s">
        <v>21</v>
      </c>
      <c r="P42" s="32">
        <v>1.95</v>
      </c>
      <c r="Q42" s="28">
        <v>1.461E-13</v>
      </c>
      <c r="R42" s="32">
        <v>5.62</v>
      </c>
      <c r="S42" s="32">
        <v>0.24813895781637715</v>
      </c>
      <c r="T42" s="32">
        <v>4.8</v>
      </c>
      <c r="U42" s="32">
        <v>1</v>
      </c>
      <c r="V42" s="32">
        <v>13.5</v>
      </c>
      <c r="W42" s="32">
        <v>0.24213075060532688</v>
      </c>
      <c r="X42" s="32">
        <v>2.5</v>
      </c>
      <c r="Y42" s="28">
        <v>1.35</v>
      </c>
      <c r="Z42" s="32">
        <v>3.298</v>
      </c>
      <c r="AA42" s="28">
        <v>1.2406947890818858</v>
      </c>
      <c r="AB42" s="32">
        <v>3.33</v>
      </c>
      <c r="AC42" s="28">
        <v>0.24813895781637715</v>
      </c>
      <c r="AD42" s="32">
        <v>5</v>
      </c>
      <c r="AE42" s="32">
        <v>1</v>
      </c>
      <c r="AF42" s="28">
        <v>12.611000000000001</v>
      </c>
      <c r="AG42" s="32">
        <v>1.1910700000000001</v>
      </c>
      <c r="AH42" s="32">
        <v>5</v>
      </c>
      <c r="AI42" s="32">
        <v>2</v>
      </c>
      <c r="AJ42" s="32">
        <v>6.4899999999999999E-2</v>
      </c>
      <c r="AK42" s="32">
        <v>3.3</v>
      </c>
      <c r="AL42" s="32">
        <v>2.653E-3</v>
      </c>
      <c r="AM42" s="32">
        <v>32.5</v>
      </c>
      <c r="AN42" s="32">
        <v>0.24813895781637715</v>
      </c>
      <c r="AO42" s="32">
        <v>0.24813895781637715</v>
      </c>
      <c r="AP42" s="28">
        <v>2.4813895781637714E-5</v>
      </c>
      <c r="AQ42" s="32">
        <v>575</v>
      </c>
      <c r="AR42" s="28">
        <v>0.49627791563275431</v>
      </c>
      <c r="AS42" s="32">
        <v>360</v>
      </c>
      <c r="AT42" s="28">
        <v>0.24813895781637715</v>
      </c>
      <c r="AU42" s="28">
        <v>4.9627800000000004</v>
      </c>
      <c r="AV42" s="32">
        <v>0.45</v>
      </c>
      <c r="AW42" s="28" t="s">
        <v>21</v>
      </c>
      <c r="AX42" s="28">
        <v>1.0115000000000001E-2</v>
      </c>
      <c r="AY42" s="28">
        <v>3.2</v>
      </c>
      <c r="AZ42" s="32">
        <v>0.49627791563275431</v>
      </c>
      <c r="BA42" s="28">
        <v>1</v>
      </c>
      <c r="BB42" s="33">
        <v>0.24813895781637715</v>
      </c>
      <c r="BC42" s="28">
        <v>126.11</v>
      </c>
      <c r="BD42" s="32">
        <v>0.49627791563275431</v>
      </c>
      <c r="BE42" s="32">
        <v>2.13</v>
      </c>
      <c r="BF42" s="32">
        <v>0.24813895781637715</v>
      </c>
      <c r="BG42" s="28">
        <v>25.222000000000001</v>
      </c>
      <c r="BH42" s="32">
        <v>6.8650025853156826</v>
      </c>
      <c r="BI42" s="32">
        <v>6.8799999999999998E-3</v>
      </c>
      <c r="BJ42" s="32">
        <v>3.298</v>
      </c>
      <c r="BK42" s="32">
        <v>3.3</v>
      </c>
      <c r="BL42" s="28" t="s">
        <v>21</v>
      </c>
      <c r="BM42" s="32">
        <v>2.65</v>
      </c>
      <c r="BN42" s="32">
        <v>0.49504950495049505</v>
      </c>
      <c r="BO42" s="32">
        <v>1.0000000000000001E-9</v>
      </c>
      <c r="BP42" s="32">
        <v>1.0311583830833577</v>
      </c>
      <c r="BQ42" s="32">
        <v>4.96</v>
      </c>
      <c r="BR42" s="32">
        <v>3.31</v>
      </c>
      <c r="BS42" s="32">
        <v>3.09</v>
      </c>
      <c r="BT42" s="28">
        <v>6.5353901994010896E-9</v>
      </c>
      <c r="BU42" s="15">
        <v>2.0199999989999999</v>
      </c>
      <c r="BV42" s="32">
        <v>24.86</v>
      </c>
      <c r="BW42" s="28" t="s">
        <v>21</v>
      </c>
      <c r="BX42" s="28">
        <v>2.1269100000000001</v>
      </c>
      <c r="BY42" s="32">
        <v>0.49627791563275431</v>
      </c>
      <c r="BZ42" s="28">
        <v>27.38</v>
      </c>
      <c r="CA42" s="32">
        <v>3.3</v>
      </c>
      <c r="CB42" s="28">
        <v>1.88585</v>
      </c>
      <c r="CC42" s="32">
        <v>0.49627791563275431</v>
      </c>
      <c r="CD42" s="32">
        <v>3.6</v>
      </c>
      <c r="CE42" s="32">
        <v>4.3099999999999996</v>
      </c>
      <c r="CF42" s="28">
        <v>3.55</v>
      </c>
      <c r="CG42" s="28">
        <v>4.9627800000000004</v>
      </c>
      <c r="CH42" s="32">
        <v>9.9499999999999993</v>
      </c>
      <c r="CI42" s="28">
        <v>0.32900000000000001</v>
      </c>
      <c r="CJ42" s="28">
        <v>2.8</v>
      </c>
      <c r="CK42" s="28">
        <v>4.96278E-2</v>
      </c>
      <c r="CL42" s="32">
        <v>0.24813895781637715</v>
      </c>
      <c r="CM42" s="28">
        <v>1.8999999999999998E-6</v>
      </c>
      <c r="CN42" s="32">
        <v>3.35</v>
      </c>
      <c r="CO42" s="28">
        <v>0.496278</v>
      </c>
      <c r="CP42" s="28">
        <v>0.496278</v>
      </c>
      <c r="CQ42" s="42" t="s">
        <v>21</v>
      </c>
      <c r="CR42" s="42" t="s">
        <v>21</v>
      </c>
      <c r="CS42" s="42" t="s">
        <v>21</v>
      </c>
      <c r="CT42" s="42" t="s">
        <v>21</v>
      </c>
      <c r="CU42" s="42" t="s">
        <v>21</v>
      </c>
      <c r="CV42" s="42" t="s">
        <v>21</v>
      </c>
      <c r="CW42" s="42" t="s">
        <v>21</v>
      </c>
      <c r="CX42" s="42" t="s">
        <v>21</v>
      </c>
      <c r="CY42" s="42" t="s">
        <v>21</v>
      </c>
      <c r="CZ42" s="42" t="s">
        <v>21</v>
      </c>
      <c r="DA42" s="42" t="s">
        <v>21</v>
      </c>
      <c r="DB42" s="42" t="s">
        <v>21</v>
      </c>
      <c r="DC42" s="42" t="s">
        <v>21</v>
      </c>
      <c r="DD42" s="42" t="s">
        <v>21</v>
      </c>
      <c r="DE42" s="42" t="s">
        <v>21</v>
      </c>
      <c r="DF42" s="42" t="s">
        <v>21</v>
      </c>
      <c r="DG42" s="42" t="s">
        <v>21</v>
      </c>
    </row>
    <row r="43" spans="1:111" x14ac:dyDescent="0.25">
      <c r="A43" s="26" t="s">
        <v>80</v>
      </c>
      <c r="B43" s="32">
        <v>3.298</v>
      </c>
      <c r="C43" s="28">
        <v>4.2300000000000007E-13</v>
      </c>
      <c r="D43" s="15">
        <v>0.6211180124223602</v>
      </c>
      <c r="E43" s="32">
        <v>10</v>
      </c>
      <c r="F43" s="32">
        <v>43.83</v>
      </c>
      <c r="G43" s="32">
        <v>126.11</v>
      </c>
      <c r="H43" s="32">
        <v>4.1982330668910393E-8</v>
      </c>
      <c r="I43" s="32">
        <v>1.0311583830833577</v>
      </c>
      <c r="J43" s="28">
        <v>6.7272727272727277E-15</v>
      </c>
      <c r="K43" s="32">
        <v>43.83</v>
      </c>
      <c r="L43" s="32">
        <v>1</v>
      </c>
      <c r="M43" s="28">
        <v>3.1000000000000001E-5</v>
      </c>
      <c r="N43" s="32">
        <v>3.97</v>
      </c>
      <c r="O43" s="28" t="s">
        <v>21</v>
      </c>
      <c r="P43" s="32">
        <v>1.95</v>
      </c>
      <c r="Q43" s="28">
        <v>1.461E-13</v>
      </c>
      <c r="R43" s="32">
        <v>5.62</v>
      </c>
      <c r="S43" s="32">
        <v>0.24813895781637715</v>
      </c>
      <c r="T43" s="32">
        <v>4.8</v>
      </c>
      <c r="U43" s="32">
        <v>1</v>
      </c>
      <c r="V43" s="32">
        <v>13.5</v>
      </c>
      <c r="W43" s="32">
        <v>0.24213075060532688</v>
      </c>
      <c r="X43" s="32">
        <v>2.5</v>
      </c>
      <c r="Y43" s="28">
        <v>1.35</v>
      </c>
      <c r="Z43" s="32">
        <v>3.298</v>
      </c>
      <c r="AA43" s="28">
        <v>1.2406947890818858</v>
      </c>
      <c r="AB43" s="32">
        <v>3.33</v>
      </c>
      <c r="AC43" s="28">
        <v>0.24813895781637715</v>
      </c>
      <c r="AD43" s="32">
        <v>5</v>
      </c>
      <c r="AE43" s="32">
        <v>1</v>
      </c>
      <c r="AF43" s="28">
        <v>12.611000000000001</v>
      </c>
      <c r="AG43" s="32">
        <v>1.1910700000000001</v>
      </c>
      <c r="AH43" s="32">
        <v>5</v>
      </c>
      <c r="AI43" s="32">
        <v>2</v>
      </c>
      <c r="AJ43" s="32">
        <v>6.4899999999999999E-2</v>
      </c>
      <c r="AK43" s="32">
        <v>3.3</v>
      </c>
      <c r="AL43" s="32">
        <v>2.653E-3</v>
      </c>
      <c r="AM43" s="32">
        <v>32.5</v>
      </c>
      <c r="AN43" s="32">
        <v>0.24813895781637715</v>
      </c>
      <c r="AO43" s="32">
        <v>0.24813895781637715</v>
      </c>
      <c r="AP43" s="28">
        <v>2.4813895781637714E-5</v>
      </c>
      <c r="AQ43" s="32">
        <v>575</v>
      </c>
      <c r="AR43" s="28">
        <v>0.49627791563275431</v>
      </c>
      <c r="AS43" s="32">
        <v>360</v>
      </c>
      <c r="AT43" s="28">
        <v>0.24813895781637715</v>
      </c>
      <c r="AU43" s="28">
        <v>4.9627800000000004</v>
      </c>
      <c r="AV43" s="32">
        <v>0.9</v>
      </c>
      <c r="AW43" s="28" t="s">
        <v>21</v>
      </c>
      <c r="AX43" s="28">
        <v>1.0115000000000001E-2</v>
      </c>
      <c r="AY43" s="28">
        <v>3</v>
      </c>
      <c r="AZ43" s="32">
        <v>0.49627791563275431</v>
      </c>
      <c r="BA43" s="28">
        <v>1</v>
      </c>
      <c r="BB43" s="33">
        <v>0.24813895781637715</v>
      </c>
      <c r="BC43" s="28">
        <v>126.11</v>
      </c>
      <c r="BD43" s="32">
        <v>0.49627791563275431</v>
      </c>
      <c r="BE43" s="32">
        <v>2.13</v>
      </c>
      <c r="BF43" s="32">
        <v>0.24813895781637715</v>
      </c>
      <c r="BG43" s="28">
        <v>25.222000000000001</v>
      </c>
      <c r="BH43" s="32">
        <v>6.8650025853156826</v>
      </c>
      <c r="BI43" s="32">
        <v>6.8799999999999998E-3</v>
      </c>
      <c r="BJ43" s="32">
        <v>3.298</v>
      </c>
      <c r="BK43" s="32">
        <v>3.3</v>
      </c>
      <c r="BL43" s="28" t="s">
        <v>21</v>
      </c>
      <c r="BM43" s="32">
        <v>2.65</v>
      </c>
      <c r="BN43" s="32">
        <v>0.49504950495049505</v>
      </c>
      <c r="BO43" s="32">
        <v>1.0000000000000001E-9</v>
      </c>
      <c r="BP43" s="32">
        <v>1.0311583830833577</v>
      </c>
      <c r="BQ43" s="32">
        <v>4.96</v>
      </c>
      <c r="BR43" s="32">
        <v>3.31</v>
      </c>
      <c r="BS43" s="32">
        <v>3.09</v>
      </c>
      <c r="BT43" s="28">
        <v>6.5353901994010896E-9</v>
      </c>
      <c r="BU43" s="15">
        <v>2.0199999989999999</v>
      </c>
      <c r="BV43" s="32">
        <v>24.86</v>
      </c>
      <c r="BW43" s="28" t="s">
        <v>21</v>
      </c>
      <c r="BX43" s="28">
        <v>2.1269100000000001</v>
      </c>
      <c r="BY43" s="32">
        <v>0.49627791563275431</v>
      </c>
      <c r="BZ43" s="28">
        <v>27.38</v>
      </c>
      <c r="CA43" s="32">
        <v>3.3</v>
      </c>
      <c r="CB43" s="28">
        <v>1.88585</v>
      </c>
      <c r="CC43" s="32">
        <v>0.49627791563275431</v>
      </c>
      <c r="CD43" s="32">
        <v>3.6</v>
      </c>
      <c r="CE43" s="32">
        <v>4.3099999999999996</v>
      </c>
      <c r="CF43" s="28">
        <v>3.55</v>
      </c>
      <c r="CG43" s="28">
        <v>4.9627800000000004</v>
      </c>
      <c r="CH43" s="32">
        <v>9.9499999999999993</v>
      </c>
      <c r="CI43" s="28">
        <v>0.32900000000000001</v>
      </c>
      <c r="CJ43" s="28">
        <v>2.8</v>
      </c>
      <c r="CK43" s="28">
        <v>4.96278E-2</v>
      </c>
      <c r="CL43" s="32">
        <v>0.24813895781637715</v>
      </c>
      <c r="CM43" s="28">
        <v>1.8999999999999998E-6</v>
      </c>
      <c r="CN43" s="32">
        <v>3.35</v>
      </c>
      <c r="CO43" s="28">
        <v>0.496278</v>
      </c>
      <c r="CP43" s="28">
        <v>0.496278</v>
      </c>
      <c r="CQ43" s="42" t="s">
        <v>21</v>
      </c>
      <c r="CR43" s="42" t="s">
        <v>21</v>
      </c>
      <c r="CS43" s="42" t="s">
        <v>21</v>
      </c>
      <c r="CT43" s="42" t="s">
        <v>21</v>
      </c>
      <c r="CU43" s="42" t="s">
        <v>21</v>
      </c>
      <c r="CV43" s="42" t="s">
        <v>21</v>
      </c>
      <c r="CW43" s="42" t="s">
        <v>21</v>
      </c>
      <c r="CX43" s="42" t="s">
        <v>21</v>
      </c>
      <c r="CY43" s="42" t="s">
        <v>21</v>
      </c>
      <c r="CZ43" s="42" t="s">
        <v>21</v>
      </c>
      <c r="DA43" s="42" t="s">
        <v>21</v>
      </c>
      <c r="DB43" s="42" t="s">
        <v>21</v>
      </c>
      <c r="DC43" s="42" t="s">
        <v>21</v>
      </c>
      <c r="DD43" s="42" t="s">
        <v>21</v>
      </c>
      <c r="DE43" s="42" t="s">
        <v>21</v>
      </c>
      <c r="DF43" s="42" t="s">
        <v>21</v>
      </c>
      <c r="DG43" s="42" t="s">
        <v>21</v>
      </c>
    </row>
    <row r="44" spans="1:111" x14ac:dyDescent="0.25">
      <c r="A44" s="26" t="s">
        <v>81</v>
      </c>
      <c r="B44" s="32">
        <v>3.298</v>
      </c>
      <c r="C44" s="28">
        <v>4.2300000000000007E-13</v>
      </c>
      <c r="D44" s="15">
        <v>0.6211180124223602</v>
      </c>
      <c r="E44" s="32">
        <v>10</v>
      </c>
      <c r="F44" s="32">
        <v>43.83</v>
      </c>
      <c r="G44" s="32">
        <v>126.11</v>
      </c>
      <c r="H44" s="32">
        <v>4.1982330668910393E-8</v>
      </c>
      <c r="I44" s="32">
        <v>1.0311583830833577</v>
      </c>
      <c r="J44" s="28">
        <v>6.7272727272727277E-15</v>
      </c>
      <c r="K44" s="32">
        <v>43.83</v>
      </c>
      <c r="L44" s="32">
        <v>1</v>
      </c>
      <c r="M44" s="28">
        <v>3.1000000000000001E-5</v>
      </c>
      <c r="N44" s="32">
        <v>3.97</v>
      </c>
      <c r="O44" s="28" t="s">
        <v>21</v>
      </c>
      <c r="P44" s="32">
        <v>1.95</v>
      </c>
      <c r="Q44" s="28">
        <v>1.461E-13</v>
      </c>
      <c r="R44" s="32">
        <v>5.62</v>
      </c>
      <c r="S44" s="32">
        <v>0.24813895781637715</v>
      </c>
      <c r="T44" s="32">
        <v>4.8</v>
      </c>
      <c r="U44" s="32">
        <v>1</v>
      </c>
      <c r="V44" s="32">
        <v>13.5</v>
      </c>
      <c r="W44" s="32">
        <v>0.24213075060532688</v>
      </c>
      <c r="X44" s="32">
        <v>2.5</v>
      </c>
      <c r="Y44" s="28">
        <v>1.6</v>
      </c>
      <c r="Z44" s="32">
        <v>3.298</v>
      </c>
      <c r="AA44" s="28">
        <v>1.2406947890818858</v>
      </c>
      <c r="AB44" s="32">
        <v>3.33</v>
      </c>
      <c r="AC44" s="28">
        <v>0.24813895781637715</v>
      </c>
      <c r="AD44" s="32">
        <v>5</v>
      </c>
      <c r="AE44" s="32">
        <v>1</v>
      </c>
      <c r="AF44" s="28">
        <v>12.611000000000001</v>
      </c>
      <c r="AG44" s="32">
        <v>1.1910700000000001</v>
      </c>
      <c r="AH44" s="32">
        <v>5</v>
      </c>
      <c r="AI44" s="32">
        <v>2</v>
      </c>
      <c r="AJ44" s="32">
        <v>6.4899999999999999E-2</v>
      </c>
      <c r="AK44" s="32">
        <v>3.3</v>
      </c>
      <c r="AL44" s="32">
        <v>2.653E-3</v>
      </c>
      <c r="AM44" s="32">
        <v>32.5</v>
      </c>
      <c r="AN44" s="32">
        <v>0.24813895781637715</v>
      </c>
      <c r="AO44" s="32">
        <v>0.24813895781637715</v>
      </c>
      <c r="AP44" s="28">
        <v>2.4813895781637714E-5</v>
      </c>
      <c r="AQ44" s="32">
        <v>575</v>
      </c>
      <c r="AR44" s="28">
        <v>0.49627791563275431</v>
      </c>
      <c r="AS44" s="32">
        <v>360</v>
      </c>
      <c r="AT44" s="28">
        <v>0.24813895781637715</v>
      </c>
      <c r="AU44" s="28">
        <v>4.9627800000000004</v>
      </c>
      <c r="AV44" s="32">
        <v>0.9</v>
      </c>
      <c r="AW44" s="28" t="s">
        <v>21</v>
      </c>
      <c r="AX44" s="28">
        <v>1.0295E-2</v>
      </c>
      <c r="AY44" s="28">
        <v>3.05</v>
      </c>
      <c r="AZ44" s="32">
        <v>0.49627791563275431</v>
      </c>
      <c r="BA44" s="28">
        <v>1</v>
      </c>
      <c r="BB44" s="33">
        <v>0.24813895781637715</v>
      </c>
      <c r="BC44" s="28">
        <v>126.11</v>
      </c>
      <c r="BD44" s="32">
        <v>0.49627791563275431</v>
      </c>
      <c r="BE44" s="32">
        <v>2.13</v>
      </c>
      <c r="BF44" s="32">
        <v>0.24813895781637715</v>
      </c>
      <c r="BG44" s="28">
        <v>25.222000000000001</v>
      </c>
      <c r="BH44" s="32">
        <v>6.8650025853156826</v>
      </c>
      <c r="BI44" s="32">
        <v>6.8799999999999998E-3</v>
      </c>
      <c r="BJ44" s="32">
        <v>3.298</v>
      </c>
      <c r="BK44" s="32">
        <v>3.3</v>
      </c>
      <c r="BL44" s="28" t="s">
        <v>21</v>
      </c>
      <c r="BM44" s="32">
        <v>2.65</v>
      </c>
      <c r="BN44" s="32">
        <v>0.49504950495049505</v>
      </c>
      <c r="BO44" s="32">
        <v>1.0000000000000001E-9</v>
      </c>
      <c r="BP44" s="32">
        <v>1.0311583830833577</v>
      </c>
      <c r="BQ44" s="32">
        <v>4.96</v>
      </c>
      <c r="BR44" s="32">
        <v>3.31</v>
      </c>
      <c r="BS44" s="32">
        <v>3.09</v>
      </c>
      <c r="BT44" s="28">
        <v>6.5353901994010896E-9</v>
      </c>
      <c r="BU44" s="15">
        <v>2.0199999989999999</v>
      </c>
      <c r="BV44" s="32">
        <v>24.86</v>
      </c>
      <c r="BW44" s="28" t="s">
        <v>21</v>
      </c>
      <c r="BX44" s="28">
        <v>2.1269100000000001</v>
      </c>
      <c r="BY44" s="32">
        <v>0.49627791563275431</v>
      </c>
      <c r="BZ44" s="28">
        <v>27.38</v>
      </c>
      <c r="CA44" s="32">
        <v>3.3</v>
      </c>
      <c r="CB44" s="28">
        <v>1.88585</v>
      </c>
      <c r="CC44" s="32">
        <v>0.49627791563275431</v>
      </c>
      <c r="CD44" s="32">
        <v>3.6</v>
      </c>
      <c r="CE44" s="32">
        <v>4.3099999999999996</v>
      </c>
      <c r="CF44" s="28">
        <v>3.55</v>
      </c>
      <c r="CG44" s="28">
        <v>4.9627800000000004</v>
      </c>
      <c r="CH44" s="32">
        <v>9.9499999999999993</v>
      </c>
      <c r="CI44" s="28">
        <v>0.32900000000000001</v>
      </c>
      <c r="CJ44" s="28">
        <v>2.8</v>
      </c>
      <c r="CK44" s="28">
        <v>4.96278E-2</v>
      </c>
      <c r="CL44" s="32">
        <v>0.24813895781637715</v>
      </c>
      <c r="CM44" s="28">
        <v>1.8999999999999998E-6</v>
      </c>
      <c r="CN44" s="32">
        <v>3.35</v>
      </c>
      <c r="CO44" s="28">
        <v>0.496278</v>
      </c>
      <c r="CP44" s="28">
        <v>0.496278</v>
      </c>
      <c r="CQ44" s="42" t="s">
        <v>21</v>
      </c>
      <c r="CR44" s="42" t="s">
        <v>21</v>
      </c>
      <c r="CS44" s="42" t="s">
        <v>21</v>
      </c>
      <c r="CT44" s="42" t="s">
        <v>21</v>
      </c>
      <c r="CU44" s="42" t="s">
        <v>21</v>
      </c>
      <c r="CV44" s="42" t="s">
        <v>21</v>
      </c>
      <c r="CW44" s="42" t="s">
        <v>21</v>
      </c>
      <c r="CX44" s="42" t="s">
        <v>21</v>
      </c>
      <c r="CY44" s="42" t="s">
        <v>21</v>
      </c>
      <c r="CZ44" s="42" t="s">
        <v>21</v>
      </c>
      <c r="DA44" s="42" t="s">
        <v>21</v>
      </c>
      <c r="DB44" s="42" t="s">
        <v>21</v>
      </c>
      <c r="DC44" s="42" t="s">
        <v>21</v>
      </c>
      <c r="DD44" s="42" t="s">
        <v>21</v>
      </c>
      <c r="DE44" s="42" t="s">
        <v>21</v>
      </c>
      <c r="DF44" s="42" t="s">
        <v>21</v>
      </c>
      <c r="DG44" s="42" t="s">
        <v>21</v>
      </c>
    </row>
    <row r="45" spans="1:111" x14ac:dyDescent="0.25">
      <c r="A45" s="26" t="s">
        <v>82</v>
      </c>
      <c r="B45" s="32">
        <v>3.298</v>
      </c>
      <c r="C45" s="28">
        <v>4.2300000000000007E-13</v>
      </c>
      <c r="D45" s="15">
        <v>0.6211180124223602</v>
      </c>
      <c r="E45" s="32">
        <v>10</v>
      </c>
      <c r="F45" s="32">
        <v>43.83</v>
      </c>
      <c r="G45" s="32">
        <v>126.11</v>
      </c>
      <c r="H45" s="32">
        <v>4.1982330668910393E-8</v>
      </c>
      <c r="I45" s="32">
        <v>1.0311583830833577</v>
      </c>
      <c r="J45" s="28">
        <v>6.7272727272727277E-15</v>
      </c>
      <c r="K45" s="32">
        <v>43.83</v>
      </c>
      <c r="L45" s="32">
        <v>1</v>
      </c>
      <c r="M45" s="28">
        <v>3.1000000000000001E-5</v>
      </c>
      <c r="N45" s="32">
        <v>3.97</v>
      </c>
      <c r="O45" s="28" t="s">
        <v>21</v>
      </c>
      <c r="P45" s="32">
        <v>1.95</v>
      </c>
      <c r="Q45" s="28">
        <v>1.461E-13</v>
      </c>
      <c r="R45" s="32">
        <v>5.62</v>
      </c>
      <c r="S45" s="32">
        <v>0.24813895781637715</v>
      </c>
      <c r="T45" s="32">
        <v>4.8</v>
      </c>
      <c r="U45" s="32">
        <v>1</v>
      </c>
      <c r="V45" s="32">
        <v>13.5</v>
      </c>
      <c r="W45" s="32">
        <v>0.24213075060532688</v>
      </c>
      <c r="X45" s="32">
        <v>2.5</v>
      </c>
      <c r="Y45" s="28">
        <v>1.6</v>
      </c>
      <c r="Z45" s="32">
        <v>3.298</v>
      </c>
      <c r="AA45" s="28">
        <v>1.2406947890818858</v>
      </c>
      <c r="AB45" s="32">
        <v>3.33</v>
      </c>
      <c r="AC45" s="28">
        <v>0.24813895781637715</v>
      </c>
      <c r="AD45" s="32">
        <v>5</v>
      </c>
      <c r="AE45" s="32">
        <v>1</v>
      </c>
      <c r="AF45" s="28">
        <v>17.5</v>
      </c>
      <c r="AG45" s="32">
        <v>1.1910700000000001</v>
      </c>
      <c r="AH45" s="32">
        <v>5</v>
      </c>
      <c r="AI45" s="32">
        <v>2</v>
      </c>
      <c r="AJ45" s="32">
        <v>6.4899999999999999E-2</v>
      </c>
      <c r="AK45" s="32">
        <v>3.3</v>
      </c>
      <c r="AL45" s="32">
        <v>2.653E-3</v>
      </c>
      <c r="AM45" s="32">
        <v>32.5</v>
      </c>
      <c r="AN45" s="32">
        <v>0.24813895781637715</v>
      </c>
      <c r="AO45" s="32">
        <v>0.24813895781637715</v>
      </c>
      <c r="AP45" s="28">
        <v>2.4813895781637714E-5</v>
      </c>
      <c r="AQ45" s="32">
        <v>575</v>
      </c>
      <c r="AR45" s="28">
        <v>0.49627791563275431</v>
      </c>
      <c r="AS45" s="32">
        <v>360</v>
      </c>
      <c r="AT45" s="28">
        <v>0.24813895781637715</v>
      </c>
      <c r="AU45" s="28">
        <v>4.9627800000000004</v>
      </c>
      <c r="AV45" s="32">
        <v>0.9</v>
      </c>
      <c r="AW45" s="28" t="s">
        <v>21</v>
      </c>
      <c r="AX45" s="28">
        <v>1.0295E-2</v>
      </c>
      <c r="AY45" s="28">
        <v>3.15</v>
      </c>
      <c r="AZ45" s="32">
        <v>0.49627791563275431</v>
      </c>
      <c r="BA45" s="28">
        <v>1</v>
      </c>
      <c r="BB45" s="33">
        <v>0.24813895781637715</v>
      </c>
      <c r="BC45" s="28">
        <v>126.11</v>
      </c>
      <c r="BD45" s="32">
        <v>0.49627791563275431</v>
      </c>
      <c r="BE45" s="32">
        <v>2.13</v>
      </c>
      <c r="BF45" s="32">
        <v>0.24813895781637715</v>
      </c>
      <c r="BG45" s="28">
        <v>25.222000000000001</v>
      </c>
      <c r="BH45" s="32">
        <v>6.8650025853156826</v>
      </c>
      <c r="BI45" s="32">
        <v>6.8799999999999998E-3</v>
      </c>
      <c r="BJ45" s="32">
        <v>3.298</v>
      </c>
      <c r="BK45" s="32">
        <v>3.3</v>
      </c>
      <c r="BL45" s="28" t="s">
        <v>21</v>
      </c>
      <c r="BM45" s="32">
        <v>2.65</v>
      </c>
      <c r="BN45" s="32">
        <v>0.49504950495049505</v>
      </c>
      <c r="BO45" s="32">
        <v>1.0000000000000001E-9</v>
      </c>
      <c r="BP45" s="32">
        <v>1.0311583830833577</v>
      </c>
      <c r="BQ45" s="32">
        <v>4.96</v>
      </c>
      <c r="BR45" s="32">
        <v>3.31</v>
      </c>
      <c r="BS45" s="32">
        <v>3.09</v>
      </c>
      <c r="BT45" s="28">
        <v>6.5353901994010896E-9</v>
      </c>
      <c r="BU45" s="15">
        <v>2.0199999989999999</v>
      </c>
      <c r="BV45" s="32">
        <v>24.86</v>
      </c>
      <c r="BW45" s="28" t="s">
        <v>21</v>
      </c>
      <c r="BX45" s="28">
        <v>2.1269100000000001</v>
      </c>
      <c r="BY45" s="32">
        <v>0.49627791563275431</v>
      </c>
      <c r="BZ45" s="28">
        <v>27.38</v>
      </c>
      <c r="CA45" s="32">
        <v>3.3</v>
      </c>
      <c r="CB45" s="28">
        <v>1.88585</v>
      </c>
      <c r="CC45" s="32">
        <v>0.49627791563275431</v>
      </c>
      <c r="CD45" s="32">
        <v>3.6</v>
      </c>
      <c r="CE45" s="32">
        <v>4.3099999999999996</v>
      </c>
      <c r="CF45" s="28">
        <v>3.55</v>
      </c>
      <c r="CG45" s="28">
        <v>4.9627800000000004</v>
      </c>
      <c r="CH45" s="32">
        <v>9.9499999999999993</v>
      </c>
      <c r="CI45" s="28">
        <v>0.32900000000000001</v>
      </c>
      <c r="CJ45" s="28">
        <v>2.8</v>
      </c>
      <c r="CK45" s="28">
        <v>4.96278E-2</v>
      </c>
      <c r="CL45" s="32">
        <v>0.24813895781637715</v>
      </c>
      <c r="CM45" s="28">
        <v>1.8999999999999998E-6</v>
      </c>
      <c r="CN45" s="32">
        <v>3.35</v>
      </c>
      <c r="CO45" s="28">
        <v>0.496278</v>
      </c>
      <c r="CP45" s="28">
        <v>0.496278</v>
      </c>
      <c r="CQ45" s="42" t="s">
        <v>21</v>
      </c>
      <c r="CR45" s="42" t="s">
        <v>21</v>
      </c>
      <c r="CS45" s="42" t="s">
        <v>21</v>
      </c>
      <c r="CT45" s="42" t="s">
        <v>21</v>
      </c>
      <c r="CU45" s="42" t="s">
        <v>21</v>
      </c>
      <c r="CV45" s="42" t="s">
        <v>21</v>
      </c>
      <c r="CW45" s="42" t="s">
        <v>21</v>
      </c>
      <c r="CX45" s="42" t="s">
        <v>21</v>
      </c>
      <c r="CY45" s="42" t="s">
        <v>21</v>
      </c>
      <c r="CZ45" s="42" t="s">
        <v>21</v>
      </c>
      <c r="DA45" s="42" t="s">
        <v>21</v>
      </c>
      <c r="DB45" s="42" t="s">
        <v>21</v>
      </c>
      <c r="DC45" s="42" t="s">
        <v>21</v>
      </c>
      <c r="DD45" s="42" t="s">
        <v>21</v>
      </c>
      <c r="DE45" s="42" t="s">
        <v>21</v>
      </c>
      <c r="DF45" s="42" t="s">
        <v>21</v>
      </c>
      <c r="DG45" s="42" t="s">
        <v>21</v>
      </c>
    </row>
    <row r="46" spans="1:111" x14ac:dyDescent="0.25">
      <c r="A46" s="26" t="s">
        <v>83</v>
      </c>
      <c r="B46" s="32">
        <v>3.5</v>
      </c>
      <c r="C46" s="28">
        <v>4.2300000000000007E-13</v>
      </c>
      <c r="D46" s="32">
        <v>0.89285714285714279</v>
      </c>
      <c r="E46" s="32">
        <v>10</v>
      </c>
      <c r="F46" s="32">
        <v>50</v>
      </c>
      <c r="G46" s="32">
        <v>175</v>
      </c>
      <c r="H46" s="32">
        <v>4.1982330668910393E-8</v>
      </c>
      <c r="I46" s="32">
        <v>0.71643758626138987</v>
      </c>
      <c r="J46" s="28">
        <v>6.7272727272727277E-15</v>
      </c>
      <c r="K46" s="32">
        <v>50</v>
      </c>
      <c r="L46" s="32">
        <v>1.1000000000000001</v>
      </c>
      <c r="M46" s="28">
        <v>3.1000000000000001E-5</v>
      </c>
      <c r="N46" s="32">
        <v>5.71</v>
      </c>
      <c r="O46" s="28" t="s">
        <v>21</v>
      </c>
      <c r="P46" s="32">
        <v>1.95</v>
      </c>
      <c r="Q46" s="28">
        <v>1.6666666666666667E-13</v>
      </c>
      <c r="R46" s="32">
        <v>5.62</v>
      </c>
      <c r="S46" s="32">
        <v>0.35714285714285715</v>
      </c>
      <c r="T46" s="32">
        <v>6.91</v>
      </c>
      <c r="U46" s="32">
        <v>1</v>
      </c>
      <c r="V46" s="32">
        <v>13.5</v>
      </c>
      <c r="W46" s="32">
        <v>0.34843205574912889</v>
      </c>
      <c r="X46" s="32">
        <v>2.5</v>
      </c>
      <c r="Y46" s="28">
        <v>2.2999999999999998</v>
      </c>
      <c r="Z46" s="32">
        <v>3.5</v>
      </c>
      <c r="AA46" s="28">
        <v>1.7857142857142858</v>
      </c>
      <c r="AB46" s="32">
        <v>4.2</v>
      </c>
      <c r="AC46" s="15">
        <v>0.35714285714285715</v>
      </c>
      <c r="AD46" s="32">
        <v>5</v>
      </c>
      <c r="AE46" s="32">
        <v>1</v>
      </c>
      <c r="AF46" s="28">
        <v>17.5</v>
      </c>
      <c r="AG46" s="32">
        <v>1.7142900000000001</v>
      </c>
      <c r="AH46" s="32">
        <v>5</v>
      </c>
      <c r="AI46" s="32">
        <v>2</v>
      </c>
      <c r="AJ46" s="32">
        <v>9.3399999999999997E-2</v>
      </c>
      <c r="AK46" s="32">
        <v>4.76</v>
      </c>
      <c r="AL46" s="32">
        <v>3.8E-3</v>
      </c>
      <c r="AM46" s="32">
        <v>32.5</v>
      </c>
      <c r="AN46" s="32">
        <v>0.35714285714285715</v>
      </c>
      <c r="AO46" s="32">
        <v>0.35714285714285715</v>
      </c>
      <c r="AP46" s="28">
        <v>3.5714285714285717E-5</v>
      </c>
      <c r="AQ46" s="32">
        <v>575</v>
      </c>
      <c r="AR46" s="28">
        <v>0.7142857142857143</v>
      </c>
      <c r="AS46" s="32">
        <v>360</v>
      </c>
      <c r="AT46" s="15">
        <v>0.35714285727040812</v>
      </c>
      <c r="AU46" s="15">
        <v>7.142999999999998</v>
      </c>
      <c r="AV46" s="32">
        <v>0.9</v>
      </c>
      <c r="AW46" s="15">
        <v>0.35714299999999999</v>
      </c>
      <c r="AX46" s="28">
        <v>1.0295E-2</v>
      </c>
      <c r="AY46" s="28">
        <v>3.1</v>
      </c>
      <c r="AZ46" s="32">
        <v>0.71643758626138987</v>
      </c>
      <c r="BA46" s="28">
        <v>1</v>
      </c>
      <c r="BB46" s="35">
        <v>0.35714299899999996</v>
      </c>
      <c r="BC46" s="28">
        <v>175</v>
      </c>
      <c r="BD46" s="15">
        <v>0.7142899989999999</v>
      </c>
      <c r="BE46" s="32">
        <v>3.06</v>
      </c>
      <c r="BF46" s="32">
        <v>0.35714285714285715</v>
      </c>
      <c r="BG46" s="28">
        <v>35</v>
      </c>
      <c r="BH46" s="32">
        <v>4.7697288433955114</v>
      </c>
      <c r="BI46" s="32">
        <v>6.8799999999999998E-3</v>
      </c>
      <c r="BJ46" s="32">
        <v>3.5</v>
      </c>
      <c r="BK46" s="32">
        <v>4.76</v>
      </c>
      <c r="BL46" s="28" t="s">
        <v>21</v>
      </c>
      <c r="BM46" s="32">
        <v>3.8</v>
      </c>
      <c r="BN46" s="32">
        <v>0.720356</v>
      </c>
      <c r="BO46" s="32">
        <v>1.0000000000000001E-9</v>
      </c>
      <c r="BP46" s="32">
        <v>0.71643758626138987</v>
      </c>
      <c r="BQ46" s="32">
        <v>7.14</v>
      </c>
      <c r="BR46" s="32">
        <v>3.31</v>
      </c>
      <c r="BS46" s="32">
        <v>3.09</v>
      </c>
      <c r="BT46" s="28">
        <v>6.5353901994010896E-9</v>
      </c>
      <c r="BU46" s="15">
        <v>2.0199999989999999</v>
      </c>
      <c r="BV46" s="32">
        <v>28.75</v>
      </c>
      <c r="BW46" s="28" t="s">
        <v>21</v>
      </c>
      <c r="BX46" s="28">
        <v>3.0612200000000001</v>
      </c>
      <c r="BY46" s="32">
        <v>0.71643758626138987</v>
      </c>
      <c r="BZ46" s="28">
        <v>27.38</v>
      </c>
      <c r="CA46" s="32">
        <v>4.76</v>
      </c>
      <c r="CB46" s="15">
        <v>1.8849667551141385</v>
      </c>
      <c r="CC46" s="32">
        <v>0.71643758626138987</v>
      </c>
      <c r="CD46" s="15">
        <v>5.1725029744567577</v>
      </c>
      <c r="CE46" s="32">
        <v>4.3</v>
      </c>
      <c r="CF46" s="28">
        <v>3.55</v>
      </c>
      <c r="CG46" s="15">
        <v>7.142999999999998</v>
      </c>
      <c r="CH46" s="32">
        <v>12.5</v>
      </c>
      <c r="CI46" s="15">
        <v>0.34999999916666663</v>
      </c>
      <c r="CJ46" s="28">
        <v>2.8</v>
      </c>
      <c r="CK46" s="15">
        <v>7.142999999999998E-2</v>
      </c>
      <c r="CL46" s="32">
        <v>0.35714285714285715</v>
      </c>
      <c r="CM46" s="28">
        <v>1.8999999999999998E-6</v>
      </c>
      <c r="CN46" s="32">
        <v>3.35</v>
      </c>
      <c r="CO46" s="28">
        <v>0.71</v>
      </c>
      <c r="CP46" s="15">
        <v>0.71428599971428597</v>
      </c>
      <c r="CQ46" s="42" t="s">
        <v>21</v>
      </c>
      <c r="CR46" s="42" t="s">
        <v>21</v>
      </c>
      <c r="CS46" s="42" t="s">
        <v>21</v>
      </c>
      <c r="CT46" s="42" t="s">
        <v>21</v>
      </c>
      <c r="CU46" s="42" t="s">
        <v>21</v>
      </c>
      <c r="CV46" s="42" t="s">
        <v>21</v>
      </c>
      <c r="CW46" s="42" t="s">
        <v>21</v>
      </c>
      <c r="CX46" s="42" t="s">
        <v>21</v>
      </c>
      <c r="CY46" s="42" t="s">
        <v>21</v>
      </c>
      <c r="CZ46" s="42" t="s">
        <v>21</v>
      </c>
      <c r="DA46" s="42" t="s">
        <v>21</v>
      </c>
      <c r="DB46" s="42" t="s">
        <v>21</v>
      </c>
      <c r="DC46" s="42" t="s">
        <v>21</v>
      </c>
      <c r="DD46" s="42" t="s">
        <v>21</v>
      </c>
      <c r="DE46" s="42" t="s">
        <v>21</v>
      </c>
      <c r="DF46" s="42" t="s">
        <v>21</v>
      </c>
      <c r="DG46" s="42" t="s">
        <v>21</v>
      </c>
    </row>
    <row r="47" spans="1:111" x14ac:dyDescent="0.25">
      <c r="A47" s="26" t="s">
        <v>84</v>
      </c>
      <c r="B47" s="32">
        <v>3.5</v>
      </c>
      <c r="C47" s="28">
        <v>6.0900000000000003E-13</v>
      </c>
      <c r="D47" s="32">
        <v>0.89285714285714279</v>
      </c>
      <c r="E47" s="32">
        <v>10</v>
      </c>
      <c r="F47" s="32">
        <v>50</v>
      </c>
      <c r="G47" s="32">
        <v>175</v>
      </c>
      <c r="H47" s="32">
        <v>4.1982330668910393E-8</v>
      </c>
      <c r="I47" s="32">
        <v>0.71643758626138987</v>
      </c>
      <c r="J47" s="28">
        <v>6.7272727272727277E-15</v>
      </c>
      <c r="K47" s="32">
        <v>50</v>
      </c>
      <c r="L47" s="32">
        <v>1.1000000000000001</v>
      </c>
      <c r="M47" s="28">
        <v>3.1000000000000001E-5</v>
      </c>
      <c r="N47" s="32">
        <v>5.71</v>
      </c>
      <c r="O47" s="28" t="s">
        <v>21</v>
      </c>
      <c r="P47" s="32">
        <v>1.95</v>
      </c>
      <c r="Q47" s="28">
        <v>1.6666666666666667E-13</v>
      </c>
      <c r="R47" s="32">
        <v>5.62</v>
      </c>
      <c r="S47" s="32">
        <v>0.35714285714285715</v>
      </c>
      <c r="T47" s="32">
        <v>6.91</v>
      </c>
      <c r="U47" s="32">
        <v>1</v>
      </c>
      <c r="V47" s="32">
        <v>13.5</v>
      </c>
      <c r="W47" s="32">
        <v>0.34843205574912889</v>
      </c>
      <c r="X47" s="32">
        <v>2.5</v>
      </c>
      <c r="Y47" s="28">
        <v>2.2999999999999998</v>
      </c>
      <c r="Z47" s="32">
        <v>3.5</v>
      </c>
      <c r="AA47" s="28">
        <v>1.7857142857142858</v>
      </c>
      <c r="AB47" s="32">
        <v>4.2</v>
      </c>
      <c r="AC47" s="15">
        <v>0.35714285714285715</v>
      </c>
      <c r="AD47" s="32">
        <v>5</v>
      </c>
      <c r="AE47" s="32">
        <v>1</v>
      </c>
      <c r="AF47" s="28">
        <v>17.5</v>
      </c>
      <c r="AG47" s="32">
        <v>1.7142900000000001</v>
      </c>
      <c r="AH47" s="32">
        <v>5</v>
      </c>
      <c r="AI47" s="32">
        <v>2</v>
      </c>
      <c r="AJ47" s="32">
        <v>9.3399999999999997E-2</v>
      </c>
      <c r="AK47" s="32">
        <v>4.76</v>
      </c>
      <c r="AL47" s="32">
        <v>3.8E-3</v>
      </c>
      <c r="AM47" s="32">
        <v>32.5</v>
      </c>
      <c r="AN47" s="32">
        <v>0.35714285714285715</v>
      </c>
      <c r="AO47" s="32">
        <v>0.35714285714285715</v>
      </c>
      <c r="AP47" s="28">
        <v>3.5714285714285717E-5</v>
      </c>
      <c r="AQ47" s="32">
        <v>575</v>
      </c>
      <c r="AR47" s="28">
        <v>0.7142857142857143</v>
      </c>
      <c r="AS47" s="32">
        <v>360</v>
      </c>
      <c r="AT47" s="15">
        <v>0.35714285727040812</v>
      </c>
      <c r="AU47" s="15">
        <v>7.142999999999998</v>
      </c>
      <c r="AV47" s="32">
        <v>0.9</v>
      </c>
      <c r="AW47" s="15">
        <v>0.35714299999999999</v>
      </c>
      <c r="AX47" s="28">
        <v>1.0295E-2</v>
      </c>
      <c r="AY47" s="28">
        <v>3.22</v>
      </c>
      <c r="AZ47" s="32">
        <v>0.71643758626138987</v>
      </c>
      <c r="BA47" s="28">
        <v>1</v>
      </c>
      <c r="BB47" s="35">
        <v>0.35714299899999996</v>
      </c>
      <c r="BC47" s="28">
        <v>175</v>
      </c>
      <c r="BD47" s="15">
        <v>0.7142899989999999</v>
      </c>
      <c r="BE47" s="32">
        <v>3.06</v>
      </c>
      <c r="BF47" s="32">
        <v>0.35714285714285715</v>
      </c>
      <c r="BG47" s="28">
        <v>35</v>
      </c>
      <c r="BH47" s="32">
        <v>4.7697288433955114</v>
      </c>
      <c r="BI47" s="32">
        <v>6.8799999999999998E-3</v>
      </c>
      <c r="BJ47" s="32">
        <v>3.5</v>
      </c>
      <c r="BK47" s="32">
        <v>4.76</v>
      </c>
      <c r="BL47" s="28" t="s">
        <v>21</v>
      </c>
      <c r="BM47" s="32">
        <v>3.8</v>
      </c>
      <c r="BN47" s="32">
        <v>0.720356</v>
      </c>
      <c r="BO47" s="32">
        <v>1.0000000000000001E-9</v>
      </c>
      <c r="BP47" s="32">
        <v>0.71643758626138987</v>
      </c>
      <c r="BQ47" s="32">
        <v>7.14</v>
      </c>
      <c r="BR47" s="32">
        <v>3.31</v>
      </c>
      <c r="BS47" s="32">
        <v>3.09</v>
      </c>
      <c r="BT47" s="28">
        <v>6.5353901994010896E-9</v>
      </c>
      <c r="BU47" s="15">
        <v>2.0199999989999999</v>
      </c>
      <c r="BV47" s="32">
        <v>28.75</v>
      </c>
      <c r="BW47" s="28" t="s">
        <v>21</v>
      </c>
      <c r="BX47" s="28">
        <v>3.0612200000000001</v>
      </c>
      <c r="BY47" s="32">
        <v>0.71643758626138987</v>
      </c>
      <c r="BZ47" s="28">
        <v>39.4</v>
      </c>
      <c r="CA47" s="32">
        <v>4.76</v>
      </c>
      <c r="CB47" s="15">
        <v>1.8849667551141385</v>
      </c>
      <c r="CC47" s="32">
        <v>0.71643758626138987</v>
      </c>
      <c r="CD47" s="15">
        <v>5.1725029744567577</v>
      </c>
      <c r="CE47" s="32">
        <v>4.3</v>
      </c>
      <c r="CF47" s="28">
        <v>3.55</v>
      </c>
      <c r="CG47" s="15">
        <v>7.142999999999998</v>
      </c>
      <c r="CH47" s="32">
        <v>12.5</v>
      </c>
      <c r="CI47" s="15">
        <v>0.34999999916666663</v>
      </c>
      <c r="CJ47" s="28">
        <v>2.8</v>
      </c>
      <c r="CK47" s="15">
        <v>7.142999999999998E-2</v>
      </c>
      <c r="CL47" s="32">
        <v>0.35714285714285715</v>
      </c>
      <c r="CM47" s="28">
        <v>1.8999999999999998E-6</v>
      </c>
      <c r="CN47" s="32">
        <v>3.35</v>
      </c>
      <c r="CO47" s="28">
        <v>0.71</v>
      </c>
      <c r="CP47" s="15">
        <v>0.71428599971428597</v>
      </c>
      <c r="CQ47" s="42" t="s">
        <v>21</v>
      </c>
      <c r="CR47" s="42" t="s">
        <v>21</v>
      </c>
      <c r="CS47" s="42" t="s">
        <v>21</v>
      </c>
      <c r="CT47" s="42" t="s">
        <v>21</v>
      </c>
      <c r="CU47" s="42" t="s">
        <v>21</v>
      </c>
      <c r="CV47" s="42" t="s">
        <v>21</v>
      </c>
      <c r="CW47" s="42" t="s">
        <v>21</v>
      </c>
      <c r="CX47" s="42" t="s">
        <v>21</v>
      </c>
      <c r="CY47" s="42" t="s">
        <v>21</v>
      </c>
      <c r="CZ47" s="42" t="s">
        <v>21</v>
      </c>
      <c r="DA47" s="42" t="s">
        <v>21</v>
      </c>
      <c r="DB47" s="42" t="s">
        <v>21</v>
      </c>
      <c r="DC47" s="42" t="s">
        <v>21</v>
      </c>
      <c r="DD47" s="42" t="s">
        <v>21</v>
      </c>
      <c r="DE47" s="42" t="s">
        <v>21</v>
      </c>
      <c r="DF47" s="42" t="s">
        <v>21</v>
      </c>
      <c r="DG47" s="42" t="s">
        <v>21</v>
      </c>
    </row>
    <row r="48" spans="1:111" x14ac:dyDescent="0.25">
      <c r="A48" s="26" t="s">
        <v>85</v>
      </c>
      <c r="B48" s="32">
        <v>3.5</v>
      </c>
      <c r="C48" s="28">
        <v>6.0900000000000003E-13</v>
      </c>
      <c r="D48" s="32">
        <v>0.89285714285714279</v>
      </c>
      <c r="E48" s="32">
        <v>14.5</v>
      </c>
      <c r="F48" s="32">
        <v>50</v>
      </c>
      <c r="G48" s="32">
        <v>175</v>
      </c>
      <c r="H48" s="32">
        <v>4.1982330668910393E-8</v>
      </c>
      <c r="I48" s="32">
        <v>0.71643758626138987</v>
      </c>
      <c r="J48" s="28">
        <v>6.7272727272727277E-15</v>
      </c>
      <c r="K48" s="32">
        <v>50</v>
      </c>
      <c r="L48" s="32">
        <v>1.1000000000000001</v>
      </c>
      <c r="M48" s="28">
        <v>3.1000000000000001E-5</v>
      </c>
      <c r="N48" s="32">
        <v>5.71</v>
      </c>
      <c r="O48" s="28">
        <v>2.14</v>
      </c>
      <c r="P48" s="32">
        <v>1.95</v>
      </c>
      <c r="Q48" s="28">
        <v>1.6666666666666667E-13</v>
      </c>
      <c r="R48" s="32">
        <v>5.62</v>
      </c>
      <c r="S48" s="32">
        <v>0.35714285714285715</v>
      </c>
      <c r="T48" s="32">
        <v>6.91</v>
      </c>
      <c r="U48" s="32">
        <v>1</v>
      </c>
      <c r="V48" s="32">
        <v>13.5</v>
      </c>
      <c r="W48" s="32">
        <v>0.34843205574912889</v>
      </c>
      <c r="X48" s="32">
        <v>2.5</v>
      </c>
      <c r="Y48" s="28">
        <v>2.2999999999999998</v>
      </c>
      <c r="Z48" s="32">
        <v>3.5</v>
      </c>
      <c r="AA48" s="28">
        <v>1.7857142857142858</v>
      </c>
      <c r="AB48" s="32">
        <v>4.2</v>
      </c>
      <c r="AC48" s="15">
        <v>0.35714285714285715</v>
      </c>
      <c r="AD48" s="32">
        <v>5</v>
      </c>
      <c r="AE48" s="32">
        <v>1</v>
      </c>
      <c r="AF48" s="28">
        <v>17.5</v>
      </c>
      <c r="AG48" s="32">
        <v>1.7142900000000001</v>
      </c>
      <c r="AH48" s="32">
        <v>5</v>
      </c>
      <c r="AI48" s="32">
        <v>2</v>
      </c>
      <c r="AJ48" s="32">
        <v>9.3399999999999997E-2</v>
      </c>
      <c r="AK48" s="32">
        <v>4.76</v>
      </c>
      <c r="AL48" s="32">
        <v>3.8E-3</v>
      </c>
      <c r="AM48" s="32">
        <v>32.5</v>
      </c>
      <c r="AN48" s="32">
        <v>0.35714285714285715</v>
      </c>
      <c r="AO48" s="32">
        <v>0.35714285714285715</v>
      </c>
      <c r="AP48" s="28">
        <v>3.5714285714285717E-5</v>
      </c>
      <c r="AQ48" s="32">
        <v>575</v>
      </c>
      <c r="AR48" s="28">
        <v>0.7142857142857143</v>
      </c>
      <c r="AS48" s="32">
        <v>360</v>
      </c>
      <c r="AT48" s="15">
        <v>0.35714285727040812</v>
      </c>
      <c r="AU48" s="15">
        <v>7.142999999999998</v>
      </c>
      <c r="AV48" s="32">
        <v>0.9</v>
      </c>
      <c r="AW48" s="15">
        <v>0.35714299999999999</v>
      </c>
      <c r="AX48" s="28">
        <v>1.0295E-2</v>
      </c>
      <c r="AY48" s="28">
        <v>3.19</v>
      </c>
      <c r="AZ48" s="32">
        <v>0.71643758626138987</v>
      </c>
      <c r="BA48" s="28">
        <v>1</v>
      </c>
      <c r="BB48" s="35">
        <v>0.35714299899999996</v>
      </c>
      <c r="BC48" s="28">
        <v>175</v>
      </c>
      <c r="BD48" s="15">
        <v>0.7142899989999999</v>
      </c>
      <c r="BE48" s="32">
        <v>3.06</v>
      </c>
      <c r="BF48" s="32">
        <v>0.35714285714285715</v>
      </c>
      <c r="BG48" s="28">
        <v>35</v>
      </c>
      <c r="BH48" s="32">
        <v>4.7697288433955114</v>
      </c>
      <c r="BI48" s="32">
        <v>6.8799999999999998E-3</v>
      </c>
      <c r="BJ48" s="32">
        <v>3.5</v>
      </c>
      <c r="BK48" s="32">
        <v>4.76</v>
      </c>
      <c r="BL48" s="28" t="s">
        <v>21</v>
      </c>
      <c r="BM48" s="32">
        <v>3.8</v>
      </c>
      <c r="BN48" s="32">
        <v>0.720356</v>
      </c>
      <c r="BO48" s="32">
        <v>1.0000000000000001E-9</v>
      </c>
      <c r="BP48" s="32">
        <v>0.71643758626138987</v>
      </c>
      <c r="BQ48" s="32">
        <v>7.14</v>
      </c>
      <c r="BR48" s="32">
        <v>3.31</v>
      </c>
      <c r="BS48" s="32">
        <v>3.09</v>
      </c>
      <c r="BT48" s="28">
        <v>1.7092558983049003E-8</v>
      </c>
      <c r="BU48" s="15">
        <v>2.0199999989999999</v>
      </c>
      <c r="BV48" s="32">
        <v>28.75</v>
      </c>
      <c r="BW48" s="28" t="s">
        <v>21</v>
      </c>
      <c r="BX48" s="28">
        <v>3.0612200000000001</v>
      </c>
      <c r="BY48" s="32">
        <v>0.71643758626138987</v>
      </c>
      <c r="BZ48" s="28">
        <v>39.4</v>
      </c>
      <c r="CA48" s="32">
        <v>4.76</v>
      </c>
      <c r="CB48" s="15">
        <v>1.8849667551141385</v>
      </c>
      <c r="CC48" s="32">
        <v>0.71643758626138987</v>
      </c>
      <c r="CD48" s="15">
        <v>5.1725029744567577</v>
      </c>
      <c r="CE48" s="32">
        <v>4.3</v>
      </c>
      <c r="CF48" s="28">
        <v>3.55</v>
      </c>
      <c r="CG48" s="15">
        <v>7.142999999999998</v>
      </c>
      <c r="CH48" s="32">
        <v>12.5</v>
      </c>
      <c r="CI48" s="15">
        <v>0.34999999916666663</v>
      </c>
      <c r="CJ48" s="28">
        <v>2.8</v>
      </c>
      <c r="CK48" s="15">
        <v>7.142999999999998E-2</v>
      </c>
      <c r="CL48" s="32">
        <v>0.35714285714285715</v>
      </c>
      <c r="CM48" s="28">
        <v>1.8999999999999998E-6</v>
      </c>
      <c r="CN48" s="32">
        <v>3.35</v>
      </c>
      <c r="CO48" s="28">
        <v>0.71</v>
      </c>
      <c r="CP48" s="15">
        <v>0.71428599971428597</v>
      </c>
      <c r="CQ48" s="42" t="s">
        <v>21</v>
      </c>
      <c r="CR48" s="42" t="s">
        <v>21</v>
      </c>
      <c r="CS48" s="42" t="s">
        <v>21</v>
      </c>
      <c r="CT48" s="42" t="s">
        <v>21</v>
      </c>
      <c r="CU48" s="42" t="s">
        <v>21</v>
      </c>
      <c r="CV48" s="42" t="s">
        <v>21</v>
      </c>
      <c r="CW48" s="42" t="s">
        <v>21</v>
      </c>
      <c r="CX48" s="42" t="s">
        <v>21</v>
      </c>
      <c r="CY48" s="42" t="s">
        <v>21</v>
      </c>
      <c r="CZ48" s="42" t="s">
        <v>21</v>
      </c>
      <c r="DA48" s="42" t="s">
        <v>21</v>
      </c>
      <c r="DB48" s="42" t="s">
        <v>21</v>
      </c>
      <c r="DC48" s="42" t="s">
        <v>21</v>
      </c>
      <c r="DD48" s="42" t="s">
        <v>21</v>
      </c>
      <c r="DE48" s="42" t="s">
        <v>21</v>
      </c>
      <c r="DF48" s="42" t="s">
        <v>21</v>
      </c>
      <c r="DG48" s="42" t="s">
        <v>21</v>
      </c>
    </row>
    <row r="49" spans="1:111" x14ac:dyDescent="0.25">
      <c r="A49" s="26" t="s">
        <v>86</v>
      </c>
      <c r="B49" s="32">
        <v>3.5</v>
      </c>
      <c r="C49" s="28">
        <v>6.0900000000000003E-13</v>
      </c>
      <c r="D49" s="32">
        <v>0.89285714285714279</v>
      </c>
      <c r="E49" s="32">
        <v>14.5</v>
      </c>
      <c r="F49" s="32">
        <v>50</v>
      </c>
      <c r="G49" s="32">
        <v>175</v>
      </c>
      <c r="H49" s="32">
        <v>4.1982330668910393E-8</v>
      </c>
      <c r="I49" s="32">
        <v>0.71643758626138987</v>
      </c>
      <c r="J49" s="28">
        <v>6.7272727272727277E-15</v>
      </c>
      <c r="K49" s="32">
        <v>50</v>
      </c>
      <c r="L49" s="32">
        <v>1.1000000000000001</v>
      </c>
      <c r="M49" s="28">
        <v>3.1000000000000001E-5</v>
      </c>
      <c r="N49" s="32">
        <v>5.71</v>
      </c>
      <c r="O49" s="28">
        <v>2.14</v>
      </c>
      <c r="P49" s="32">
        <v>1.95</v>
      </c>
      <c r="Q49" s="28">
        <v>1.6666666666666667E-13</v>
      </c>
      <c r="R49" s="32">
        <v>5.62</v>
      </c>
      <c r="S49" s="32">
        <v>0.35714285714285715</v>
      </c>
      <c r="T49" s="32">
        <v>6.91</v>
      </c>
      <c r="U49" s="32">
        <v>1</v>
      </c>
      <c r="V49" s="32">
        <v>13.5</v>
      </c>
      <c r="W49" s="32">
        <v>0.34843205574912889</v>
      </c>
      <c r="X49" s="32">
        <v>2.5</v>
      </c>
      <c r="Y49" s="28">
        <v>2.2999999999999998</v>
      </c>
      <c r="Z49" s="32">
        <v>3.5</v>
      </c>
      <c r="AA49" s="28">
        <v>1.7857142857142858</v>
      </c>
      <c r="AB49" s="32">
        <v>4.2</v>
      </c>
      <c r="AC49" s="15">
        <v>0.35714285714285715</v>
      </c>
      <c r="AD49" s="32">
        <v>5</v>
      </c>
      <c r="AE49" s="32">
        <v>1</v>
      </c>
      <c r="AF49" s="28">
        <v>17.5</v>
      </c>
      <c r="AG49" s="32">
        <v>1.7142900000000001</v>
      </c>
      <c r="AH49" s="32">
        <v>5</v>
      </c>
      <c r="AI49" s="32">
        <v>2</v>
      </c>
      <c r="AJ49" s="32">
        <v>9.3399999999999997E-2</v>
      </c>
      <c r="AK49" s="32">
        <v>4.76</v>
      </c>
      <c r="AL49" s="32">
        <v>3.8E-3</v>
      </c>
      <c r="AM49" s="32">
        <v>32.5</v>
      </c>
      <c r="AN49" s="32">
        <v>0.35714285714285715</v>
      </c>
      <c r="AO49" s="32">
        <v>0.35714285714285715</v>
      </c>
      <c r="AP49" s="28">
        <v>3.5714285714285717E-5</v>
      </c>
      <c r="AQ49" s="32">
        <v>625</v>
      </c>
      <c r="AR49" s="28">
        <v>0.7142857142857143</v>
      </c>
      <c r="AS49" s="32">
        <v>360</v>
      </c>
      <c r="AT49" s="15">
        <v>0.35714285727040812</v>
      </c>
      <c r="AU49" s="15">
        <v>7.142999999999998</v>
      </c>
      <c r="AV49" s="32">
        <v>0.9</v>
      </c>
      <c r="AW49" s="15">
        <v>0.35714299999999999</v>
      </c>
      <c r="AX49" s="28">
        <v>1.0295E-2</v>
      </c>
      <c r="AY49" s="28">
        <v>3.28</v>
      </c>
      <c r="AZ49" s="32">
        <v>0.71643758626138987</v>
      </c>
      <c r="BA49" s="28">
        <v>1</v>
      </c>
      <c r="BB49" s="35">
        <v>0.35714299899999996</v>
      </c>
      <c r="BC49" s="28">
        <v>175</v>
      </c>
      <c r="BD49" s="15">
        <v>0.7142899989999999</v>
      </c>
      <c r="BE49" s="32">
        <v>3.06</v>
      </c>
      <c r="BF49" s="32">
        <v>0.35714285714285715</v>
      </c>
      <c r="BG49" s="28">
        <v>35</v>
      </c>
      <c r="BH49" s="32">
        <v>4.7697288433955114</v>
      </c>
      <c r="BI49" s="32">
        <v>6.8799999999999998E-3</v>
      </c>
      <c r="BJ49" s="32">
        <v>3.5</v>
      </c>
      <c r="BK49" s="32">
        <v>4.76</v>
      </c>
      <c r="BL49" s="28" t="s">
        <v>21</v>
      </c>
      <c r="BM49" s="32">
        <v>3.8</v>
      </c>
      <c r="BN49" s="32">
        <v>0.720356</v>
      </c>
      <c r="BO49" s="32">
        <v>1.0000000000000001E-9</v>
      </c>
      <c r="BP49" s="32">
        <v>0.71643758626138987</v>
      </c>
      <c r="BQ49" s="32">
        <v>7.14</v>
      </c>
      <c r="BR49" s="32">
        <v>3.31</v>
      </c>
      <c r="BS49" s="32">
        <v>3.09</v>
      </c>
      <c r="BT49" s="28">
        <v>1.6338475498502725E-8</v>
      </c>
      <c r="BU49" s="15">
        <v>2.0199999989999999</v>
      </c>
      <c r="BV49" s="32">
        <v>28.75</v>
      </c>
      <c r="BW49" s="28" t="s">
        <v>21</v>
      </c>
      <c r="BX49" s="28">
        <v>3.0612200000000001</v>
      </c>
      <c r="BY49" s="32">
        <v>0.71643758626138987</v>
      </c>
      <c r="BZ49" s="28">
        <v>39.4</v>
      </c>
      <c r="CA49" s="32">
        <v>4.76</v>
      </c>
      <c r="CB49" s="15">
        <v>1.8849667551141385</v>
      </c>
      <c r="CC49" s="32">
        <v>0.71643758626138987</v>
      </c>
      <c r="CD49" s="15">
        <v>5.1725029744567577</v>
      </c>
      <c r="CE49" s="32">
        <v>4.3</v>
      </c>
      <c r="CF49" s="28">
        <v>3.55</v>
      </c>
      <c r="CG49" s="15">
        <v>7.142999999999998</v>
      </c>
      <c r="CH49" s="32">
        <v>12.5</v>
      </c>
      <c r="CI49" s="15">
        <v>0.34999999916666663</v>
      </c>
      <c r="CJ49" s="28">
        <v>2.8</v>
      </c>
      <c r="CK49" s="15">
        <v>7.142999999999998E-2</v>
      </c>
      <c r="CL49" s="32">
        <v>0.35714285714285715</v>
      </c>
      <c r="CM49" s="28">
        <v>1.8999999999999998E-6</v>
      </c>
      <c r="CN49" s="32">
        <v>3.35</v>
      </c>
      <c r="CO49" s="28">
        <v>0.71</v>
      </c>
      <c r="CP49" s="15">
        <v>0.71428599971428597</v>
      </c>
      <c r="CQ49" s="42" t="s">
        <v>21</v>
      </c>
      <c r="CR49" s="42" t="s">
        <v>21</v>
      </c>
      <c r="CS49" s="42" t="s">
        <v>21</v>
      </c>
      <c r="CT49" s="42" t="s">
        <v>21</v>
      </c>
      <c r="CU49" s="42" t="s">
        <v>21</v>
      </c>
      <c r="CV49" s="42" t="s">
        <v>21</v>
      </c>
      <c r="CW49" s="42" t="s">
        <v>21</v>
      </c>
      <c r="CX49" s="42" t="s">
        <v>21</v>
      </c>
      <c r="CY49" s="42" t="s">
        <v>21</v>
      </c>
      <c r="CZ49" s="42" t="s">
        <v>21</v>
      </c>
      <c r="DA49" s="42" t="s">
        <v>21</v>
      </c>
      <c r="DB49" s="42" t="s">
        <v>21</v>
      </c>
      <c r="DC49" s="42" t="s">
        <v>21</v>
      </c>
      <c r="DD49" s="42" t="s">
        <v>21</v>
      </c>
      <c r="DE49" s="42" t="s">
        <v>21</v>
      </c>
      <c r="DF49" s="42" t="s">
        <v>21</v>
      </c>
      <c r="DG49" s="42" t="s">
        <v>21</v>
      </c>
    </row>
    <row r="50" spans="1:111" x14ac:dyDescent="0.25">
      <c r="A50" s="26" t="s">
        <v>87</v>
      </c>
      <c r="B50" s="32">
        <v>3.5</v>
      </c>
      <c r="C50" s="28">
        <v>6.0900000000000003E-13</v>
      </c>
      <c r="D50" s="32">
        <v>0.89285714285714279</v>
      </c>
      <c r="E50" s="32">
        <v>14.5</v>
      </c>
      <c r="F50" s="32">
        <v>50</v>
      </c>
      <c r="G50" s="32">
        <v>175</v>
      </c>
      <c r="H50" s="32">
        <v>4.1982330668910393E-8</v>
      </c>
      <c r="I50" s="32">
        <v>0.71643758626138987</v>
      </c>
      <c r="J50" s="28">
        <v>6.7272727272727277E-15</v>
      </c>
      <c r="K50" s="32">
        <v>50</v>
      </c>
      <c r="L50" s="32">
        <v>1.1000000000000001</v>
      </c>
      <c r="M50" s="28">
        <v>3.1000000000000001E-5</v>
      </c>
      <c r="N50" s="32">
        <v>5.71</v>
      </c>
      <c r="O50" s="28">
        <v>2.14</v>
      </c>
      <c r="P50" s="32">
        <v>1.95</v>
      </c>
      <c r="Q50" s="28">
        <v>1.6666666666666667E-13</v>
      </c>
      <c r="R50" s="32">
        <v>5.62</v>
      </c>
      <c r="S50" s="32">
        <v>0.35714285714285715</v>
      </c>
      <c r="T50" s="32">
        <v>6.91</v>
      </c>
      <c r="U50" s="32">
        <v>1</v>
      </c>
      <c r="V50" s="32">
        <v>13.5</v>
      </c>
      <c r="W50" s="32">
        <v>0.34843205574912889</v>
      </c>
      <c r="X50" s="32">
        <v>2.5</v>
      </c>
      <c r="Y50" s="28">
        <v>2.2999999999999998</v>
      </c>
      <c r="Z50" s="32">
        <v>3.5</v>
      </c>
      <c r="AA50" s="28">
        <v>1.7857142857142858</v>
      </c>
      <c r="AB50" s="32">
        <v>4.2</v>
      </c>
      <c r="AC50" s="15">
        <v>0.35714285714285715</v>
      </c>
      <c r="AD50" s="32">
        <v>5</v>
      </c>
      <c r="AE50" s="32">
        <v>1</v>
      </c>
      <c r="AF50" s="28">
        <v>17.5</v>
      </c>
      <c r="AG50" s="32">
        <v>1.7142900000000001</v>
      </c>
      <c r="AH50" s="32">
        <v>5</v>
      </c>
      <c r="AI50" s="32">
        <v>2</v>
      </c>
      <c r="AJ50" s="32">
        <v>9.3399999999999997E-2</v>
      </c>
      <c r="AK50" s="32">
        <v>4.76</v>
      </c>
      <c r="AL50" s="32">
        <v>3.8E-3</v>
      </c>
      <c r="AM50" s="32">
        <v>32.5</v>
      </c>
      <c r="AN50" s="32">
        <v>0.35714285714285715</v>
      </c>
      <c r="AO50" s="32">
        <v>0.35714285714285715</v>
      </c>
      <c r="AP50" s="28">
        <v>3.5714285714285717E-5</v>
      </c>
      <c r="AQ50" s="32">
        <v>625</v>
      </c>
      <c r="AR50" s="28">
        <v>0.7142857142857143</v>
      </c>
      <c r="AS50" s="32">
        <v>360</v>
      </c>
      <c r="AT50" s="15">
        <v>0.35714285727040812</v>
      </c>
      <c r="AU50" s="15">
        <v>7.142999999999998</v>
      </c>
      <c r="AV50" s="32">
        <v>0.9</v>
      </c>
      <c r="AW50" s="15">
        <v>0.35714299999999999</v>
      </c>
      <c r="AX50" s="28">
        <v>1.0295E-2</v>
      </c>
      <c r="AY50" s="28">
        <v>3.25</v>
      </c>
      <c r="AZ50" s="32">
        <v>0.71643758626138987</v>
      </c>
      <c r="BA50" s="28">
        <v>1</v>
      </c>
      <c r="BB50" s="35">
        <v>0.35714299899999996</v>
      </c>
      <c r="BC50" s="28">
        <v>175</v>
      </c>
      <c r="BD50" s="15">
        <v>0.7142899989999999</v>
      </c>
      <c r="BE50" s="32">
        <v>3.06</v>
      </c>
      <c r="BF50" s="32">
        <v>0.35714285714285715</v>
      </c>
      <c r="BG50" s="28">
        <v>35</v>
      </c>
      <c r="BH50" s="32">
        <v>4.7697288433955114</v>
      </c>
      <c r="BI50" s="32">
        <v>6.8799999999999998E-3</v>
      </c>
      <c r="BJ50" s="32">
        <v>3.5</v>
      </c>
      <c r="BK50" s="32">
        <v>4.76</v>
      </c>
      <c r="BL50" s="28" t="s">
        <v>21</v>
      </c>
      <c r="BM50" s="32">
        <v>3.8</v>
      </c>
      <c r="BN50" s="32">
        <v>0.720356</v>
      </c>
      <c r="BO50" s="32">
        <v>1.0000000000000001E-9</v>
      </c>
      <c r="BP50" s="32">
        <v>0.71643758626138987</v>
      </c>
      <c r="BQ50" s="32">
        <v>7.14</v>
      </c>
      <c r="BR50" s="32">
        <v>3.31</v>
      </c>
      <c r="BS50" s="32">
        <v>3.09</v>
      </c>
      <c r="BT50" s="28">
        <v>1.5835753175471869E-8</v>
      </c>
      <c r="BU50" s="15">
        <v>2.0199999989999999</v>
      </c>
      <c r="BV50" s="32">
        <v>28.75</v>
      </c>
      <c r="BW50" s="28" t="s">
        <v>21</v>
      </c>
      <c r="BX50" s="28">
        <v>3.0612200000000001</v>
      </c>
      <c r="BY50" s="32">
        <v>0.71643758626138987</v>
      </c>
      <c r="BZ50" s="28">
        <v>39.4</v>
      </c>
      <c r="CA50" s="32">
        <v>4.76</v>
      </c>
      <c r="CB50" s="15">
        <v>1.8849667551141385</v>
      </c>
      <c r="CC50" s="32">
        <v>0.71643758626138987</v>
      </c>
      <c r="CD50" s="15">
        <v>5.1725029744567577</v>
      </c>
      <c r="CE50" s="32">
        <v>4.3</v>
      </c>
      <c r="CF50" s="28">
        <v>3.55</v>
      </c>
      <c r="CG50" s="15">
        <v>7.142999999999998</v>
      </c>
      <c r="CH50" s="32">
        <v>12.5</v>
      </c>
      <c r="CI50" s="15">
        <v>0.34999999916666663</v>
      </c>
      <c r="CJ50" s="28">
        <v>2.8</v>
      </c>
      <c r="CK50" s="15">
        <v>7.142999999999998E-2</v>
      </c>
      <c r="CL50" s="32">
        <v>0.35714285714285715</v>
      </c>
      <c r="CM50" s="28">
        <v>1.8999999999999998E-6</v>
      </c>
      <c r="CN50" s="32">
        <v>3.35</v>
      </c>
      <c r="CO50" s="28">
        <v>0.71</v>
      </c>
      <c r="CP50" s="15">
        <v>0.71428599971428597</v>
      </c>
      <c r="CQ50" s="42" t="s">
        <v>21</v>
      </c>
      <c r="CR50" s="42" t="s">
        <v>21</v>
      </c>
      <c r="CS50" s="42" t="s">
        <v>21</v>
      </c>
      <c r="CT50" s="42" t="s">
        <v>21</v>
      </c>
      <c r="CU50" s="42" t="s">
        <v>21</v>
      </c>
      <c r="CV50" s="42" t="s">
        <v>21</v>
      </c>
      <c r="CW50" s="42" t="s">
        <v>21</v>
      </c>
      <c r="CX50" s="42" t="s">
        <v>21</v>
      </c>
      <c r="CY50" s="42" t="s">
        <v>21</v>
      </c>
      <c r="CZ50" s="42" t="s">
        <v>21</v>
      </c>
      <c r="DA50" s="42" t="s">
        <v>21</v>
      </c>
      <c r="DB50" s="42" t="s">
        <v>21</v>
      </c>
      <c r="DC50" s="42" t="s">
        <v>21</v>
      </c>
      <c r="DD50" s="42" t="s">
        <v>21</v>
      </c>
      <c r="DE50" s="42" t="s">
        <v>21</v>
      </c>
      <c r="DF50" s="42" t="s">
        <v>21</v>
      </c>
      <c r="DG50" s="42" t="s">
        <v>21</v>
      </c>
    </row>
    <row r="51" spans="1:111" x14ac:dyDescent="0.25">
      <c r="A51" s="26" t="s">
        <v>88</v>
      </c>
      <c r="B51" s="32">
        <v>3.5</v>
      </c>
      <c r="C51" s="28">
        <v>6.0900000000000003E-13</v>
      </c>
      <c r="D51" s="32">
        <v>0.89285714285714279</v>
      </c>
      <c r="E51" s="32">
        <v>14.5</v>
      </c>
      <c r="F51" s="32">
        <v>50</v>
      </c>
      <c r="G51" s="32">
        <v>175</v>
      </c>
      <c r="H51" s="32">
        <v>4.1982330668910393E-8</v>
      </c>
      <c r="I51" s="32">
        <v>0.71643758626138987</v>
      </c>
      <c r="J51" s="28">
        <v>6.7272727272727277E-15</v>
      </c>
      <c r="K51" s="32">
        <v>50</v>
      </c>
      <c r="L51" s="32">
        <v>1.1000000000000001</v>
      </c>
      <c r="M51" s="28">
        <v>3.1000000000000001E-5</v>
      </c>
      <c r="N51" s="32">
        <v>5.71</v>
      </c>
      <c r="O51" s="28">
        <v>2.14</v>
      </c>
      <c r="P51" s="32">
        <v>1.95</v>
      </c>
      <c r="Q51" s="28">
        <v>1.6666666666666667E-13</v>
      </c>
      <c r="R51" s="32">
        <v>5.62</v>
      </c>
      <c r="S51" s="32">
        <v>0.35714285714285715</v>
      </c>
      <c r="T51" s="32">
        <v>6.91</v>
      </c>
      <c r="U51" s="32">
        <v>1</v>
      </c>
      <c r="V51" s="32">
        <v>13.5</v>
      </c>
      <c r="W51" s="32">
        <v>0.34843205574912889</v>
      </c>
      <c r="X51" s="32">
        <v>2.5</v>
      </c>
      <c r="Y51" s="28">
        <v>2.2999999999999998</v>
      </c>
      <c r="Z51" s="32">
        <v>3.5</v>
      </c>
      <c r="AA51" s="28">
        <v>1.7857142857142858</v>
      </c>
      <c r="AB51" s="32">
        <v>4.2</v>
      </c>
      <c r="AC51" s="15">
        <v>0.35714285714285715</v>
      </c>
      <c r="AD51" s="32">
        <v>5</v>
      </c>
      <c r="AE51" s="32">
        <v>1</v>
      </c>
      <c r="AF51" s="28">
        <v>17.5</v>
      </c>
      <c r="AG51" s="32">
        <v>1.7142900000000001</v>
      </c>
      <c r="AH51" s="32">
        <v>5</v>
      </c>
      <c r="AI51" s="32">
        <v>2</v>
      </c>
      <c r="AJ51" s="32">
        <v>9.3399999999999997E-2</v>
      </c>
      <c r="AK51" s="32">
        <v>4.76</v>
      </c>
      <c r="AL51" s="32">
        <v>3.8E-3</v>
      </c>
      <c r="AM51" s="32">
        <v>32.5</v>
      </c>
      <c r="AN51" s="32">
        <v>0.35714285714285715</v>
      </c>
      <c r="AO51" s="32">
        <v>0.35714285714285715</v>
      </c>
      <c r="AP51" s="28">
        <v>3.5714285714285717E-5</v>
      </c>
      <c r="AQ51" s="32">
        <v>625</v>
      </c>
      <c r="AR51" s="28">
        <v>0.7142857142857143</v>
      </c>
      <c r="AS51" s="32">
        <v>360</v>
      </c>
      <c r="AT51" s="15">
        <v>0.35714285727040812</v>
      </c>
      <c r="AU51" s="15">
        <v>7.142999999999998</v>
      </c>
      <c r="AV51" s="32">
        <v>0.9</v>
      </c>
      <c r="AW51" s="15">
        <v>0.35714299999999999</v>
      </c>
      <c r="AX51" s="28">
        <v>1.0295E-2</v>
      </c>
      <c r="AY51" s="28">
        <v>3.22</v>
      </c>
      <c r="AZ51" s="32">
        <v>0.71643758626138987</v>
      </c>
      <c r="BA51" s="28">
        <v>1</v>
      </c>
      <c r="BB51" s="35">
        <v>0.35714299899999996</v>
      </c>
      <c r="BC51" s="28">
        <v>175</v>
      </c>
      <c r="BD51" s="15">
        <v>0.7142899989999999</v>
      </c>
      <c r="BE51" s="32">
        <v>3.06</v>
      </c>
      <c r="BF51" s="32">
        <v>0.35714285714285715</v>
      </c>
      <c r="BG51" s="28">
        <v>35</v>
      </c>
      <c r="BH51" s="32">
        <v>4.7697288433955114</v>
      </c>
      <c r="BI51" s="32">
        <v>6.8799999999999998E-3</v>
      </c>
      <c r="BJ51" s="32">
        <v>3.5</v>
      </c>
      <c r="BK51" s="32">
        <v>4.76</v>
      </c>
      <c r="BL51" s="28" t="s">
        <v>21</v>
      </c>
      <c r="BM51" s="32">
        <v>3.8</v>
      </c>
      <c r="BN51" s="32">
        <v>0.720356</v>
      </c>
      <c r="BO51" s="32">
        <v>1.0000000000000001E-9</v>
      </c>
      <c r="BP51" s="32">
        <v>0.71643758626138987</v>
      </c>
      <c r="BQ51" s="32">
        <v>7.14</v>
      </c>
      <c r="BR51" s="32">
        <v>3.31</v>
      </c>
      <c r="BS51" s="32">
        <v>3.09</v>
      </c>
      <c r="BT51" s="28">
        <v>1.5483847549350275E-8</v>
      </c>
      <c r="BU51" s="15">
        <v>2.0199999989999999</v>
      </c>
      <c r="BV51" s="32">
        <v>28.75</v>
      </c>
      <c r="BW51" s="28" t="s">
        <v>21</v>
      </c>
      <c r="BX51" s="28">
        <v>3.0612200000000001</v>
      </c>
      <c r="BY51" s="32">
        <v>0.71643758626138987</v>
      </c>
      <c r="BZ51" s="28">
        <v>39.4</v>
      </c>
      <c r="CA51" s="32">
        <v>4.76</v>
      </c>
      <c r="CB51" s="15">
        <v>1.8849667551141385</v>
      </c>
      <c r="CC51" s="32">
        <v>0.71643758626138987</v>
      </c>
      <c r="CD51" s="15">
        <v>5.1725029744567577</v>
      </c>
      <c r="CE51" s="32">
        <v>4.3</v>
      </c>
      <c r="CF51" s="28">
        <v>3.55</v>
      </c>
      <c r="CG51" s="15">
        <v>7.142999999999998</v>
      </c>
      <c r="CH51" s="32">
        <v>12.5</v>
      </c>
      <c r="CI51" s="15">
        <v>0.34999999916666663</v>
      </c>
      <c r="CJ51" s="28">
        <v>2.8</v>
      </c>
      <c r="CK51" s="15">
        <v>7.142999999999998E-2</v>
      </c>
      <c r="CL51" s="32">
        <v>0.35714285714285715</v>
      </c>
      <c r="CM51" s="28">
        <v>1.8999999999999998E-6</v>
      </c>
      <c r="CN51" s="32">
        <v>3.35</v>
      </c>
      <c r="CO51" s="28">
        <v>0.71</v>
      </c>
      <c r="CP51" s="15">
        <v>0.71428599971428597</v>
      </c>
      <c r="CQ51" s="42" t="s">
        <v>21</v>
      </c>
      <c r="CR51" s="42" t="s">
        <v>21</v>
      </c>
      <c r="CS51" s="42" t="s">
        <v>21</v>
      </c>
      <c r="CT51" s="42" t="s">
        <v>21</v>
      </c>
      <c r="CU51" s="42" t="s">
        <v>21</v>
      </c>
      <c r="CV51" s="42" t="s">
        <v>21</v>
      </c>
      <c r="CW51" s="42" t="s">
        <v>21</v>
      </c>
      <c r="CX51" s="42" t="s">
        <v>21</v>
      </c>
      <c r="CY51" s="42" t="s">
        <v>21</v>
      </c>
      <c r="CZ51" s="42" t="s">
        <v>21</v>
      </c>
      <c r="DA51" s="42" t="s">
        <v>21</v>
      </c>
      <c r="DB51" s="42" t="s">
        <v>21</v>
      </c>
      <c r="DC51" s="42" t="s">
        <v>21</v>
      </c>
      <c r="DD51" s="42" t="s">
        <v>21</v>
      </c>
      <c r="DE51" s="42" t="s">
        <v>21</v>
      </c>
      <c r="DF51" s="42" t="s">
        <v>21</v>
      </c>
      <c r="DG51" s="42" t="s">
        <v>21</v>
      </c>
    </row>
    <row r="52" spans="1:111" x14ac:dyDescent="0.25">
      <c r="A52" s="26" t="s">
        <v>89</v>
      </c>
      <c r="B52" s="32">
        <v>3.5</v>
      </c>
      <c r="C52" s="28">
        <v>6.0900000000000003E-13</v>
      </c>
      <c r="D52" s="32">
        <v>0.89285714285714279</v>
      </c>
      <c r="E52" s="32">
        <v>14.5</v>
      </c>
      <c r="F52" s="32">
        <v>50</v>
      </c>
      <c r="G52" s="32">
        <v>175</v>
      </c>
      <c r="H52" s="32">
        <v>4.1982330668910393E-8</v>
      </c>
      <c r="I52" s="32">
        <v>0.71643758626138987</v>
      </c>
      <c r="J52" s="28">
        <v>6.7272727272727277E-15</v>
      </c>
      <c r="K52" s="32">
        <v>50</v>
      </c>
      <c r="L52" s="32">
        <v>1.1000000000000001</v>
      </c>
      <c r="M52" s="28">
        <v>3.1000000000000001E-5</v>
      </c>
      <c r="N52" s="32">
        <v>5.71</v>
      </c>
      <c r="O52" s="28">
        <v>2.14</v>
      </c>
      <c r="P52" s="32">
        <v>1.95</v>
      </c>
      <c r="Q52" s="28">
        <v>1.6666666666666667E-13</v>
      </c>
      <c r="R52" s="32">
        <v>5.62</v>
      </c>
      <c r="S52" s="32">
        <v>0.35714285714285715</v>
      </c>
      <c r="T52" s="32">
        <v>6.91</v>
      </c>
      <c r="U52" s="32">
        <v>1</v>
      </c>
      <c r="V52" s="32">
        <v>13.5</v>
      </c>
      <c r="W52" s="32">
        <v>0.34843205574912889</v>
      </c>
      <c r="X52" s="32">
        <v>2.5</v>
      </c>
      <c r="Y52" s="28">
        <v>2.2999999999999998</v>
      </c>
      <c r="Z52" s="32">
        <v>3.5</v>
      </c>
      <c r="AA52" s="28">
        <v>1.7857142857142858</v>
      </c>
      <c r="AB52" s="32">
        <v>4.2</v>
      </c>
      <c r="AC52" s="15">
        <v>0.35714285714285715</v>
      </c>
      <c r="AD52" s="32">
        <v>5</v>
      </c>
      <c r="AE52" s="32">
        <v>1</v>
      </c>
      <c r="AF52" s="28">
        <v>17.5</v>
      </c>
      <c r="AG52" s="32">
        <v>1.7142900000000001</v>
      </c>
      <c r="AH52" s="32">
        <v>5</v>
      </c>
      <c r="AI52" s="32">
        <v>2</v>
      </c>
      <c r="AJ52" s="32">
        <v>0.16289999999999999</v>
      </c>
      <c r="AK52" s="32">
        <v>4.76</v>
      </c>
      <c r="AL52" s="32">
        <v>3.8E-3</v>
      </c>
      <c r="AM52" s="32">
        <v>32.5</v>
      </c>
      <c r="AN52" s="32">
        <v>0.35714285714285715</v>
      </c>
      <c r="AO52" s="32">
        <v>0.35714285714285715</v>
      </c>
      <c r="AP52" s="28">
        <v>3.5714285714285717E-5</v>
      </c>
      <c r="AQ52" s="32">
        <v>625</v>
      </c>
      <c r="AR52" s="28">
        <v>0.7142857142857143</v>
      </c>
      <c r="AS52" s="32">
        <v>360</v>
      </c>
      <c r="AT52" s="15">
        <v>0.35714285727040812</v>
      </c>
      <c r="AU52" s="15">
        <v>7.142999999999998</v>
      </c>
      <c r="AV52" s="32">
        <v>0.9</v>
      </c>
      <c r="AW52" s="15">
        <v>0.35714299999999999</v>
      </c>
      <c r="AX52" s="28">
        <v>1.0295E-2</v>
      </c>
      <c r="AY52" s="28">
        <v>3.2</v>
      </c>
      <c r="AZ52" s="32">
        <v>0.71643758626138987</v>
      </c>
      <c r="BA52" s="28">
        <v>1</v>
      </c>
      <c r="BB52" s="35">
        <v>0.35714299899999996</v>
      </c>
      <c r="BC52" s="28">
        <v>175</v>
      </c>
      <c r="BD52" s="15">
        <v>0.7142899989999999</v>
      </c>
      <c r="BE52" s="32">
        <v>3.06</v>
      </c>
      <c r="BF52" s="32">
        <v>0.35714285714285715</v>
      </c>
      <c r="BG52" s="28">
        <v>35</v>
      </c>
      <c r="BH52" s="32">
        <v>4.7697288433955114</v>
      </c>
      <c r="BI52" s="32">
        <v>6.8799999999999998E-3</v>
      </c>
      <c r="BJ52" s="32">
        <v>3.5</v>
      </c>
      <c r="BK52" s="32">
        <v>4.76</v>
      </c>
      <c r="BL52" s="28" t="s">
        <v>21</v>
      </c>
      <c r="BM52" s="32">
        <v>3.8</v>
      </c>
      <c r="BN52" s="32">
        <v>0.720356</v>
      </c>
      <c r="BO52" s="32">
        <v>1.0000000000000001E-9</v>
      </c>
      <c r="BP52" s="32">
        <v>0.71643758626138987</v>
      </c>
      <c r="BQ52" s="32">
        <v>7.14</v>
      </c>
      <c r="BR52" s="32">
        <v>3.31</v>
      </c>
      <c r="BS52" s="32">
        <v>3.09</v>
      </c>
      <c r="BT52" s="28">
        <v>1.5333030852441016E-8</v>
      </c>
      <c r="BU52" s="15">
        <v>2.0199999989999999</v>
      </c>
      <c r="BV52" s="32">
        <v>28.75</v>
      </c>
      <c r="BW52" s="28" t="s">
        <v>21</v>
      </c>
      <c r="BX52" s="28">
        <v>3.0612200000000001</v>
      </c>
      <c r="BY52" s="32">
        <v>0.71643758626138987</v>
      </c>
      <c r="BZ52" s="28">
        <v>39.4</v>
      </c>
      <c r="CA52" s="32">
        <v>4.76</v>
      </c>
      <c r="CB52" s="15">
        <v>1.8849667551141385</v>
      </c>
      <c r="CC52" s="32">
        <v>0.71643758626138987</v>
      </c>
      <c r="CD52" s="15">
        <v>5.1725029744567577</v>
      </c>
      <c r="CE52" s="32">
        <v>4.3</v>
      </c>
      <c r="CF52" s="28">
        <v>3.55</v>
      </c>
      <c r="CG52" s="15">
        <v>7.142999999999998</v>
      </c>
      <c r="CH52" s="32">
        <v>12.5</v>
      </c>
      <c r="CI52" s="15">
        <v>0.34999999916666663</v>
      </c>
      <c r="CJ52" s="28">
        <v>2.8</v>
      </c>
      <c r="CK52" s="15">
        <v>7.142999999999998E-2</v>
      </c>
      <c r="CL52" s="32">
        <v>0.35714285714285715</v>
      </c>
      <c r="CM52" s="28">
        <v>1.8999999999999998E-6</v>
      </c>
      <c r="CN52" s="32">
        <v>3.35</v>
      </c>
      <c r="CO52" s="28">
        <v>0.71</v>
      </c>
      <c r="CP52" s="15">
        <v>0.71428599971428597</v>
      </c>
      <c r="CQ52" s="42" t="s">
        <v>21</v>
      </c>
      <c r="CR52" s="42" t="s">
        <v>21</v>
      </c>
      <c r="CS52" s="42" t="s">
        <v>21</v>
      </c>
      <c r="CT52" s="42" t="s">
        <v>21</v>
      </c>
      <c r="CU52" s="42" t="s">
        <v>21</v>
      </c>
      <c r="CV52" s="42" t="s">
        <v>21</v>
      </c>
      <c r="CW52" s="42" t="s">
        <v>21</v>
      </c>
      <c r="CX52" s="42" t="s">
        <v>21</v>
      </c>
      <c r="CY52" s="42" t="s">
        <v>21</v>
      </c>
      <c r="CZ52" s="42" t="s">
        <v>21</v>
      </c>
      <c r="DA52" s="42" t="s">
        <v>21</v>
      </c>
      <c r="DB52" s="42" t="s">
        <v>21</v>
      </c>
      <c r="DC52" s="42" t="s">
        <v>21</v>
      </c>
      <c r="DD52" s="42" t="s">
        <v>21</v>
      </c>
      <c r="DE52" s="42" t="s">
        <v>21</v>
      </c>
      <c r="DF52" s="42" t="s">
        <v>21</v>
      </c>
      <c r="DG52" s="42" t="s">
        <v>21</v>
      </c>
    </row>
    <row r="53" spans="1:111" x14ac:dyDescent="0.25">
      <c r="A53" s="26" t="s">
        <v>90</v>
      </c>
      <c r="B53" s="32">
        <v>3.5</v>
      </c>
      <c r="C53" s="28">
        <v>6.0900000000000003E-13</v>
      </c>
      <c r="D53" s="32">
        <v>0.89285714285714279</v>
      </c>
      <c r="E53" s="32">
        <v>14.5</v>
      </c>
      <c r="F53" s="32">
        <v>50</v>
      </c>
      <c r="G53" s="32">
        <v>175</v>
      </c>
      <c r="H53" s="32">
        <v>5.9974758098443415E-8</v>
      </c>
      <c r="I53" s="32">
        <v>0.71643758626138987</v>
      </c>
      <c r="J53" s="28">
        <v>6.7272727272727277E-15</v>
      </c>
      <c r="K53" s="32">
        <v>50</v>
      </c>
      <c r="L53" s="32">
        <v>1.1000000000000001</v>
      </c>
      <c r="M53" s="28">
        <v>3.1000000000000001E-5</v>
      </c>
      <c r="N53" s="32">
        <v>5.71</v>
      </c>
      <c r="O53" s="28">
        <v>4.2</v>
      </c>
      <c r="P53" s="32">
        <v>1.95</v>
      </c>
      <c r="Q53" s="28">
        <v>1.6666666666666667E-13</v>
      </c>
      <c r="R53" s="32">
        <v>5.62</v>
      </c>
      <c r="S53" s="32">
        <v>0.35714285714285715</v>
      </c>
      <c r="T53" s="32">
        <v>6.91</v>
      </c>
      <c r="U53" s="32">
        <v>1</v>
      </c>
      <c r="V53" s="32">
        <v>13.5</v>
      </c>
      <c r="W53" s="32">
        <v>0.34843205574912889</v>
      </c>
      <c r="X53" s="32">
        <v>2.5</v>
      </c>
      <c r="Y53" s="28">
        <v>2.2999999999999998</v>
      </c>
      <c r="Z53" s="32">
        <v>3.5</v>
      </c>
      <c r="AA53" s="28">
        <v>1.7857142857142858</v>
      </c>
      <c r="AB53" s="32">
        <v>4.2</v>
      </c>
      <c r="AC53" s="15">
        <v>0.35714285714285715</v>
      </c>
      <c r="AD53" s="32">
        <v>5</v>
      </c>
      <c r="AE53" s="32">
        <v>1</v>
      </c>
      <c r="AF53" s="28">
        <v>17.5</v>
      </c>
      <c r="AG53" s="32">
        <v>1.7142900000000001</v>
      </c>
      <c r="AH53" s="32">
        <v>5</v>
      </c>
      <c r="AI53" s="32">
        <v>2</v>
      </c>
      <c r="AJ53" s="32">
        <v>0.16289999999999999</v>
      </c>
      <c r="AK53" s="32">
        <v>4.76</v>
      </c>
      <c r="AL53" s="32">
        <v>3.8E-3</v>
      </c>
      <c r="AM53" s="32">
        <v>32.5</v>
      </c>
      <c r="AN53" s="32">
        <v>0.35714285714285715</v>
      </c>
      <c r="AO53" s="32">
        <v>0.35714285714285715</v>
      </c>
      <c r="AP53" s="28">
        <v>3.5714285714285717E-5</v>
      </c>
      <c r="AQ53" s="32">
        <v>625</v>
      </c>
      <c r="AR53" s="28">
        <v>0.7142857142857143</v>
      </c>
      <c r="AS53" s="32">
        <v>360</v>
      </c>
      <c r="AT53" s="15">
        <v>0.35714285727040812</v>
      </c>
      <c r="AU53" s="15">
        <v>7.142999999999998</v>
      </c>
      <c r="AV53" s="32">
        <v>0.9</v>
      </c>
      <c r="AW53" s="15">
        <v>0.35714299999999999</v>
      </c>
      <c r="AX53" s="28">
        <v>1.0295E-2</v>
      </c>
      <c r="AY53" s="28">
        <v>3.24</v>
      </c>
      <c r="AZ53" s="32">
        <v>0.71643758626138987</v>
      </c>
      <c r="BA53" s="28">
        <v>1</v>
      </c>
      <c r="BB53" s="35">
        <v>0.35714299899999996</v>
      </c>
      <c r="BC53" s="28">
        <v>175</v>
      </c>
      <c r="BD53" s="15">
        <v>0.7142899989999999</v>
      </c>
      <c r="BE53" s="32">
        <v>3.06</v>
      </c>
      <c r="BF53" s="32">
        <v>0.35714285714285715</v>
      </c>
      <c r="BG53" s="28">
        <v>35</v>
      </c>
      <c r="BH53" s="32">
        <v>4.7697288433955114</v>
      </c>
      <c r="BI53" s="32">
        <v>6.8799999999999998E-3</v>
      </c>
      <c r="BJ53" s="32">
        <v>3.5</v>
      </c>
      <c r="BK53" s="32">
        <v>4.76</v>
      </c>
      <c r="BL53" s="28" t="s">
        <v>21</v>
      </c>
      <c r="BM53" s="32">
        <v>3.8</v>
      </c>
      <c r="BN53" s="32">
        <v>0.720356</v>
      </c>
      <c r="BO53" s="32">
        <v>1.0000000000000001E-9</v>
      </c>
      <c r="BP53" s="32">
        <v>0.71643758626138987</v>
      </c>
      <c r="BQ53" s="32">
        <v>7.14</v>
      </c>
      <c r="BR53" s="32">
        <v>3.31</v>
      </c>
      <c r="BS53" s="32">
        <v>3.09</v>
      </c>
      <c r="BT53" s="28">
        <v>1.6087114336987297E-8</v>
      </c>
      <c r="BU53" s="15">
        <v>2.0199999989999999</v>
      </c>
      <c r="BV53" s="32">
        <v>28.75</v>
      </c>
      <c r="BW53" s="28" t="s">
        <v>21</v>
      </c>
      <c r="BX53" s="28">
        <v>3.0612200000000001</v>
      </c>
      <c r="BY53" s="32">
        <v>0.71643758626138987</v>
      </c>
      <c r="BZ53" s="28">
        <v>39.4</v>
      </c>
      <c r="CA53" s="32">
        <v>4.76</v>
      </c>
      <c r="CB53" s="15">
        <v>1.8849667551141385</v>
      </c>
      <c r="CC53" s="32">
        <v>0.71643758626138987</v>
      </c>
      <c r="CD53" s="15">
        <v>5.1725029744567577</v>
      </c>
      <c r="CE53" s="32">
        <v>4.3</v>
      </c>
      <c r="CF53" s="28">
        <v>3.55</v>
      </c>
      <c r="CG53" s="15">
        <v>7.142999999999998</v>
      </c>
      <c r="CH53" s="32">
        <v>12.5</v>
      </c>
      <c r="CI53" s="15">
        <v>0.34999999916666663</v>
      </c>
      <c r="CJ53" s="28">
        <v>2.8</v>
      </c>
      <c r="CK53" s="15">
        <v>7.142999999999998E-2</v>
      </c>
      <c r="CL53" s="32">
        <v>0.35714285714285715</v>
      </c>
      <c r="CM53" s="28">
        <v>1.8999999999999998E-6</v>
      </c>
      <c r="CN53" s="32">
        <v>3.35</v>
      </c>
      <c r="CO53" s="28">
        <v>0.71</v>
      </c>
      <c r="CP53" s="15">
        <v>0.71428599971428597</v>
      </c>
      <c r="CQ53" s="42" t="s">
        <v>21</v>
      </c>
      <c r="CR53" s="42" t="s">
        <v>21</v>
      </c>
      <c r="CS53" s="42" t="s">
        <v>21</v>
      </c>
      <c r="CT53" s="42" t="s">
        <v>21</v>
      </c>
      <c r="CU53" s="42" t="s">
        <v>21</v>
      </c>
      <c r="CV53" s="42" t="s">
        <v>21</v>
      </c>
      <c r="CW53" s="42" t="s">
        <v>21</v>
      </c>
      <c r="CX53" s="42" t="s">
        <v>21</v>
      </c>
      <c r="CY53" s="42" t="s">
        <v>21</v>
      </c>
      <c r="CZ53" s="42" t="s">
        <v>21</v>
      </c>
      <c r="DA53" s="42" t="s">
        <v>21</v>
      </c>
      <c r="DB53" s="42" t="s">
        <v>21</v>
      </c>
      <c r="DC53" s="42" t="s">
        <v>21</v>
      </c>
      <c r="DD53" s="42" t="s">
        <v>21</v>
      </c>
      <c r="DE53" s="42" t="s">
        <v>21</v>
      </c>
      <c r="DF53" s="42" t="s">
        <v>21</v>
      </c>
      <c r="DG53" s="42" t="s">
        <v>21</v>
      </c>
    </row>
    <row r="54" spans="1:111" x14ac:dyDescent="0.25">
      <c r="A54" s="26" t="s">
        <v>91</v>
      </c>
      <c r="B54" s="32">
        <v>3.5</v>
      </c>
      <c r="C54" s="28">
        <v>6.0900000000000003E-13</v>
      </c>
      <c r="D54" s="32">
        <v>0.89285714285714279</v>
      </c>
      <c r="E54" s="32">
        <v>14.5</v>
      </c>
      <c r="F54" s="32">
        <v>50</v>
      </c>
      <c r="G54" s="32">
        <v>175</v>
      </c>
      <c r="H54" s="32">
        <v>5.9974758098443415E-8</v>
      </c>
      <c r="I54" s="32">
        <v>0.71643758626138987</v>
      </c>
      <c r="J54" s="28">
        <v>6.7272727272727277E-15</v>
      </c>
      <c r="K54" s="32">
        <v>50</v>
      </c>
      <c r="L54" s="32">
        <v>1.1000000000000001</v>
      </c>
      <c r="M54" s="28">
        <v>3.1000000000000001E-5</v>
      </c>
      <c r="N54" s="32">
        <v>5.71</v>
      </c>
      <c r="O54" s="28">
        <v>4.2</v>
      </c>
      <c r="P54" s="32">
        <v>1.95</v>
      </c>
      <c r="Q54" s="28">
        <v>1.6666666666666667E-13</v>
      </c>
      <c r="R54" s="32">
        <v>5.62</v>
      </c>
      <c r="S54" s="32">
        <v>0.35714285714285715</v>
      </c>
      <c r="T54" s="32">
        <v>6.91</v>
      </c>
      <c r="U54" s="32">
        <v>1</v>
      </c>
      <c r="V54" s="32">
        <v>13.5</v>
      </c>
      <c r="W54" s="32">
        <v>0.34843205574912889</v>
      </c>
      <c r="X54" s="32">
        <v>2.5</v>
      </c>
      <c r="Y54" s="28">
        <v>2.2999999999999998</v>
      </c>
      <c r="Z54" s="32">
        <v>3.5</v>
      </c>
      <c r="AA54" s="28">
        <v>1.7857142857142858</v>
      </c>
      <c r="AB54" s="32">
        <v>4.2</v>
      </c>
      <c r="AC54" s="15">
        <v>0.35714285714285715</v>
      </c>
      <c r="AD54" s="32">
        <v>5</v>
      </c>
      <c r="AE54" s="32">
        <v>1</v>
      </c>
      <c r="AF54" s="28">
        <v>17.5</v>
      </c>
      <c r="AG54" s="32">
        <v>1.7142900000000001</v>
      </c>
      <c r="AH54" s="32">
        <v>5</v>
      </c>
      <c r="AI54" s="32">
        <v>2</v>
      </c>
      <c r="AJ54" s="32">
        <v>0.16289999999999999</v>
      </c>
      <c r="AK54" s="32">
        <v>4.76</v>
      </c>
      <c r="AL54" s="32">
        <v>3.8E-3</v>
      </c>
      <c r="AM54" s="32">
        <v>32.5</v>
      </c>
      <c r="AN54" s="32">
        <v>0.35714285714285715</v>
      </c>
      <c r="AO54" s="32">
        <v>0.35714285714285715</v>
      </c>
      <c r="AP54" s="28">
        <v>3.5714285714285717E-5</v>
      </c>
      <c r="AQ54" s="32">
        <v>625</v>
      </c>
      <c r="AR54" s="28">
        <v>0.7142857142857143</v>
      </c>
      <c r="AS54" s="32">
        <v>360</v>
      </c>
      <c r="AT54" s="15">
        <v>0.35714285727040812</v>
      </c>
      <c r="AU54" s="15">
        <v>7.142999999999998</v>
      </c>
      <c r="AV54" s="32">
        <v>1.8</v>
      </c>
      <c r="AW54" s="15">
        <v>0.35714299999999999</v>
      </c>
      <c r="AX54" s="28">
        <v>1.0295E-2</v>
      </c>
      <c r="AY54" s="28">
        <v>3.38</v>
      </c>
      <c r="AZ54" s="32">
        <v>0.71643758626138987</v>
      </c>
      <c r="BA54" s="28">
        <v>1</v>
      </c>
      <c r="BB54" s="35">
        <v>0.35714299899999996</v>
      </c>
      <c r="BC54" s="28">
        <v>175</v>
      </c>
      <c r="BD54" s="15">
        <v>0.7142899989999999</v>
      </c>
      <c r="BE54" s="32">
        <v>3.06</v>
      </c>
      <c r="BF54" s="32">
        <v>0.35714285714285715</v>
      </c>
      <c r="BG54" s="28">
        <v>35</v>
      </c>
      <c r="BH54" s="32">
        <v>4.7697288433955114</v>
      </c>
      <c r="BI54" s="32">
        <v>6.8799999999999998E-3</v>
      </c>
      <c r="BJ54" s="32">
        <v>3.5</v>
      </c>
      <c r="BK54" s="32">
        <v>4.76</v>
      </c>
      <c r="BL54" s="28" t="s">
        <v>21</v>
      </c>
      <c r="BM54" s="32">
        <v>3.8</v>
      </c>
      <c r="BN54" s="32">
        <v>0.720356</v>
      </c>
      <c r="BO54" s="32">
        <v>1.0000000000000001E-9</v>
      </c>
      <c r="BP54" s="32">
        <v>0.71643758626138987</v>
      </c>
      <c r="BQ54" s="32">
        <v>7.14</v>
      </c>
      <c r="BR54" s="32">
        <v>3.31</v>
      </c>
      <c r="BS54" s="32">
        <v>3.09</v>
      </c>
      <c r="BT54" s="28">
        <v>1.5886025407774957E-8</v>
      </c>
      <c r="BU54" s="15">
        <v>2.0199999989999999</v>
      </c>
      <c r="BV54" s="32">
        <v>28.75</v>
      </c>
      <c r="BW54" s="28" t="s">
        <v>21</v>
      </c>
      <c r="BX54" s="28">
        <v>3.0612200000000001</v>
      </c>
      <c r="BY54" s="32">
        <v>0.71643758626138987</v>
      </c>
      <c r="BZ54" s="28">
        <v>39.4</v>
      </c>
      <c r="CA54" s="32">
        <v>4.76</v>
      </c>
      <c r="CB54" s="15">
        <v>1.8849667551141385</v>
      </c>
      <c r="CC54" s="32">
        <v>0.71643758626138987</v>
      </c>
      <c r="CD54" s="15">
        <v>5.1725029744567577</v>
      </c>
      <c r="CE54" s="32">
        <v>4.3</v>
      </c>
      <c r="CF54" s="28">
        <v>3.55</v>
      </c>
      <c r="CG54" s="15">
        <v>7.142999999999998</v>
      </c>
      <c r="CH54" s="32">
        <v>12.5</v>
      </c>
      <c r="CI54" s="15">
        <v>0.34999999916666663</v>
      </c>
      <c r="CJ54" s="28">
        <v>2.8</v>
      </c>
      <c r="CK54" s="15">
        <v>7.142999999999998E-2</v>
      </c>
      <c r="CL54" s="32">
        <v>0.35714285714285715</v>
      </c>
      <c r="CM54" s="28">
        <v>1.8999999999999998E-6</v>
      </c>
      <c r="CN54" s="32">
        <v>3.35</v>
      </c>
      <c r="CO54" s="28">
        <v>0.71</v>
      </c>
      <c r="CP54" s="15">
        <v>0.71428599971428597</v>
      </c>
      <c r="CQ54" s="42" t="s">
        <v>21</v>
      </c>
      <c r="CR54" s="42" t="s">
        <v>21</v>
      </c>
      <c r="CS54" s="42" t="s">
        <v>21</v>
      </c>
      <c r="CT54" s="42" t="s">
        <v>21</v>
      </c>
      <c r="CU54" s="42" t="s">
        <v>21</v>
      </c>
      <c r="CV54" s="42" t="s">
        <v>21</v>
      </c>
      <c r="CW54" s="42" t="s">
        <v>21</v>
      </c>
      <c r="CX54" s="42" t="s">
        <v>21</v>
      </c>
      <c r="CY54" s="42" t="s">
        <v>21</v>
      </c>
      <c r="CZ54" s="42" t="s">
        <v>21</v>
      </c>
      <c r="DA54" s="42" t="s">
        <v>21</v>
      </c>
      <c r="DB54" s="42" t="s">
        <v>21</v>
      </c>
      <c r="DC54" s="42" t="s">
        <v>21</v>
      </c>
      <c r="DD54" s="42" t="s">
        <v>21</v>
      </c>
      <c r="DE54" s="42" t="s">
        <v>21</v>
      </c>
      <c r="DF54" s="42" t="s">
        <v>21</v>
      </c>
      <c r="DG54" s="42" t="s">
        <v>21</v>
      </c>
    </row>
    <row r="55" spans="1:111" x14ac:dyDescent="0.25">
      <c r="A55" s="26" t="s">
        <v>92</v>
      </c>
      <c r="B55" s="32">
        <v>3.5</v>
      </c>
      <c r="C55" s="28">
        <v>6.0900000000000003E-13</v>
      </c>
      <c r="D55" s="32">
        <v>0.89285714285714279</v>
      </c>
      <c r="E55" s="32">
        <v>14.5</v>
      </c>
      <c r="F55" s="32">
        <v>50</v>
      </c>
      <c r="G55" s="32">
        <v>175</v>
      </c>
      <c r="H55" s="32">
        <v>5.9974758098443415E-8</v>
      </c>
      <c r="I55" s="32">
        <v>0.71643758626138987</v>
      </c>
      <c r="J55" s="28">
        <v>6.7272727272727277E-15</v>
      </c>
      <c r="K55" s="32">
        <v>50</v>
      </c>
      <c r="L55" s="32">
        <v>1.1000000000000001</v>
      </c>
      <c r="M55" s="28">
        <v>3.1000000000000001E-5</v>
      </c>
      <c r="N55" s="32">
        <v>5.71</v>
      </c>
      <c r="O55" s="28">
        <v>4.2</v>
      </c>
      <c r="P55" s="32">
        <v>1.95</v>
      </c>
      <c r="Q55" s="28">
        <v>1.6666666666666667E-13</v>
      </c>
      <c r="R55" s="32">
        <v>5.62</v>
      </c>
      <c r="S55" s="32">
        <v>0.35714285714285715</v>
      </c>
      <c r="T55" s="32">
        <v>6.91</v>
      </c>
      <c r="U55" s="32">
        <v>1</v>
      </c>
      <c r="V55" s="32">
        <v>13.5</v>
      </c>
      <c r="W55" s="32">
        <v>0.34843205574912889</v>
      </c>
      <c r="X55" s="32">
        <v>2.5</v>
      </c>
      <c r="Y55" s="28">
        <v>2.2999999999999998</v>
      </c>
      <c r="Z55" s="32">
        <v>3.5</v>
      </c>
      <c r="AA55" s="28">
        <v>1.7857142857142858</v>
      </c>
      <c r="AB55" s="32">
        <v>4.2</v>
      </c>
      <c r="AC55" s="15">
        <v>0.35714285714285715</v>
      </c>
      <c r="AD55" s="32">
        <v>5</v>
      </c>
      <c r="AE55" s="32">
        <v>1</v>
      </c>
      <c r="AF55" s="28">
        <v>17.5</v>
      </c>
      <c r="AG55" s="32">
        <v>1.7142900000000001</v>
      </c>
      <c r="AH55" s="32">
        <v>5</v>
      </c>
      <c r="AI55" s="32">
        <v>2</v>
      </c>
      <c r="AJ55" s="32">
        <v>0.16289999999999999</v>
      </c>
      <c r="AK55" s="32">
        <v>4.76</v>
      </c>
      <c r="AL55" s="32">
        <v>3.8E-3</v>
      </c>
      <c r="AM55" s="32">
        <v>32.5</v>
      </c>
      <c r="AN55" s="32">
        <v>0.35714285714285715</v>
      </c>
      <c r="AO55" s="32">
        <v>0.35714285714285715</v>
      </c>
      <c r="AP55" s="28">
        <v>3.5714285714285717E-5</v>
      </c>
      <c r="AQ55" s="32">
        <v>625</v>
      </c>
      <c r="AR55" s="28">
        <v>0.7142857142857143</v>
      </c>
      <c r="AS55" s="32">
        <v>360</v>
      </c>
      <c r="AT55" s="15">
        <v>0.35714285727040812</v>
      </c>
      <c r="AU55" s="15">
        <v>7.142999999999998</v>
      </c>
      <c r="AV55" s="32">
        <v>1.8</v>
      </c>
      <c r="AW55" s="15">
        <v>0.35714299999999999</v>
      </c>
      <c r="AX55" s="28">
        <v>1.0295E-2</v>
      </c>
      <c r="AY55" s="28">
        <v>3.47</v>
      </c>
      <c r="AZ55" s="32">
        <v>0.71643758626138987</v>
      </c>
      <c r="BA55" s="28">
        <v>1</v>
      </c>
      <c r="BB55" s="35">
        <v>0.35714299899999996</v>
      </c>
      <c r="BC55" s="28">
        <v>175</v>
      </c>
      <c r="BD55" s="15">
        <v>0.7142899989999999</v>
      </c>
      <c r="BE55" s="32">
        <v>3.06</v>
      </c>
      <c r="BF55" s="32">
        <v>0.35714285714285715</v>
      </c>
      <c r="BG55" s="28">
        <v>35</v>
      </c>
      <c r="BH55" s="32">
        <v>4.7697288433955114</v>
      </c>
      <c r="BI55" s="32">
        <v>8.6499999999999997E-3</v>
      </c>
      <c r="BJ55" s="32">
        <v>3.5</v>
      </c>
      <c r="BK55" s="32">
        <v>4.76</v>
      </c>
      <c r="BL55" s="28" t="s">
        <v>21</v>
      </c>
      <c r="BM55" s="32">
        <v>3.8</v>
      </c>
      <c r="BN55" s="32">
        <v>0.720356</v>
      </c>
      <c r="BO55" s="32">
        <v>1.0000000000000001E-9</v>
      </c>
      <c r="BP55" s="32">
        <v>0.71643758626138987</v>
      </c>
      <c r="BQ55" s="32">
        <v>7.14</v>
      </c>
      <c r="BR55" s="32">
        <v>3.31</v>
      </c>
      <c r="BS55" s="32">
        <v>3.09</v>
      </c>
      <c r="BT55" s="28">
        <v>1.5936297640078042E-8</v>
      </c>
      <c r="BU55" s="15">
        <v>2.0199999989999999</v>
      </c>
      <c r="BV55" s="32">
        <v>28.75</v>
      </c>
      <c r="BW55" s="28" t="s">
        <v>21</v>
      </c>
      <c r="BX55" s="28">
        <v>3.0612200000000001</v>
      </c>
      <c r="BY55" s="32">
        <v>0.71643758626138987</v>
      </c>
      <c r="BZ55" s="28">
        <v>39.4</v>
      </c>
      <c r="CA55" s="32">
        <v>4.76</v>
      </c>
      <c r="CB55" s="15">
        <v>1.8849667551141385</v>
      </c>
      <c r="CC55" s="32">
        <v>0.71643758626138987</v>
      </c>
      <c r="CD55" s="15">
        <v>5.1725029744567577</v>
      </c>
      <c r="CE55" s="32">
        <v>4.3</v>
      </c>
      <c r="CF55" s="28">
        <v>3.55</v>
      </c>
      <c r="CG55" s="15">
        <v>7.142999999999998</v>
      </c>
      <c r="CH55" s="32">
        <v>12.5</v>
      </c>
      <c r="CI55" s="15">
        <v>0.34999999916666663</v>
      </c>
      <c r="CJ55" s="28">
        <v>2.8</v>
      </c>
      <c r="CK55" s="15">
        <v>7.142999999999998E-2</v>
      </c>
      <c r="CL55" s="32">
        <v>0.35714285714285715</v>
      </c>
      <c r="CM55" s="28">
        <v>1.8999999999999998E-6</v>
      </c>
      <c r="CN55" s="32">
        <v>3.35</v>
      </c>
      <c r="CO55" s="28">
        <v>0.71</v>
      </c>
      <c r="CP55" s="15">
        <v>0.71428599971428597</v>
      </c>
      <c r="CQ55" s="42" t="s">
        <v>21</v>
      </c>
      <c r="CR55" s="42" t="s">
        <v>21</v>
      </c>
      <c r="CS55" s="42" t="s">
        <v>21</v>
      </c>
      <c r="CT55" s="42" t="s">
        <v>21</v>
      </c>
      <c r="CU55" s="42" t="s">
        <v>21</v>
      </c>
      <c r="CV55" s="42" t="s">
        <v>21</v>
      </c>
      <c r="CW55" s="42" t="s">
        <v>21</v>
      </c>
      <c r="CX55" s="42" t="s">
        <v>21</v>
      </c>
      <c r="CY55" s="42" t="s">
        <v>21</v>
      </c>
      <c r="CZ55" s="42" t="s">
        <v>21</v>
      </c>
      <c r="DA55" s="42" t="s">
        <v>21</v>
      </c>
      <c r="DB55" s="42" t="s">
        <v>21</v>
      </c>
      <c r="DC55" s="42" t="s">
        <v>21</v>
      </c>
      <c r="DD55" s="42" t="s">
        <v>21</v>
      </c>
      <c r="DE55" s="42" t="s">
        <v>21</v>
      </c>
      <c r="DF55" s="42" t="s">
        <v>21</v>
      </c>
      <c r="DG55" s="42" t="s">
        <v>21</v>
      </c>
    </row>
    <row r="56" spans="1:111" x14ac:dyDescent="0.25">
      <c r="A56" s="26" t="s">
        <v>93</v>
      </c>
      <c r="B56" s="32">
        <v>3.5</v>
      </c>
      <c r="C56" s="28">
        <v>6.0900000000000003E-13</v>
      </c>
      <c r="D56" s="32">
        <v>0.89285714285714279</v>
      </c>
      <c r="E56" s="32">
        <v>14.5</v>
      </c>
      <c r="F56" s="32">
        <v>50</v>
      </c>
      <c r="G56" s="32">
        <v>175</v>
      </c>
      <c r="H56" s="32">
        <v>5.9974758098443415E-8</v>
      </c>
      <c r="I56" s="32">
        <v>0.71643758626138987</v>
      </c>
      <c r="J56" s="28">
        <v>6.7272727272727277E-15</v>
      </c>
      <c r="K56" s="32">
        <v>50</v>
      </c>
      <c r="L56" s="32">
        <v>1.1000000000000001</v>
      </c>
      <c r="M56" s="28">
        <v>3.1000000000000001E-5</v>
      </c>
      <c r="N56" s="32">
        <v>5.71</v>
      </c>
      <c r="O56" s="28">
        <v>4.2</v>
      </c>
      <c r="P56" s="32">
        <v>1.95</v>
      </c>
      <c r="Q56" s="28">
        <v>1.6666666666666667E-13</v>
      </c>
      <c r="R56" s="32">
        <v>5.62</v>
      </c>
      <c r="S56" s="32">
        <v>0.35714285714285715</v>
      </c>
      <c r="T56" s="32">
        <v>6.91</v>
      </c>
      <c r="U56" s="32">
        <v>1</v>
      </c>
      <c r="V56" s="32">
        <v>13.5</v>
      </c>
      <c r="W56" s="32">
        <v>0.34843205574912889</v>
      </c>
      <c r="X56" s="32">
        <v>2.5</v>
      </c>
      <c r="Y56" s="28">
        <v>2.2999999999999998</v>
      </c>
      <c r="Z56" s="32">
        <v>3.5</v>
      </c>
      <c r="AA56" s="28">
        <v>1.7857142857142858</v>
      </c>
      <c r="AB56" s="32">
        <v>4.2</v>
      </c>
      <c r="AC56" s="15">
        <v>0.35714285714285715</v>
      </c>
      <c r="AD56" s="32">
        <v>5</v>
      </c>
      <c r="AE56" s="32">
        <v>1</v>
      </c>
      <c r="AF56" s="28">
        <v>17.5</v>
      </c>
      <c r="AG56" s="32">
        <v>1.7142900000000001</v>
      </c>
      <c r="AH56" s="32">
        <v>5</v>
      </c>
      <c r="AI56" s="32">
        <v>2</v>
      </c>
      <c r="AJ56" s="32">
        <v>0.16289999999999999</v>
      </c>
      <c r="AK56" s="32">
        <v>4.76</v>
      </c>
      <c r="AL56" s="32">
        <v>3.8E-3</v>
      </c>
      <c r="AM56" s="32">
        <v>32.5</v>
      </c>
      <c r="AN56" s="32">
        <v>0.35714285714285715</v>
      </c>
      <c r="AO56" s="32">
        <v>0.35714285714285715</v>
      </c>
      <c r="AP56" s="28">
        <v>3.5714285714285717E-5</v>
      </c>
      <c r="AQ56" s="32">
        <v>625</v>
      </c>
      <c r="AR56" s="28">
        <v>0.7142857142857143</v>
      </c>
      <c r="AS56" s="32">
        <v>360</v>
      </c>
      <c r="AT56" s="15">
        <v>0.35714285727040812</v>
      </c>
      <c r="AU56" s="15">
        <v>7.142999999999998</v>
      </c>
      <c r="AV56" s="32">
        <v>1.8</v>
      </c>
      <c r="AW56" s="15">
        <v>0.35714299999999999</v>
      </c>
      <c r="AX56" s="28">
        <v>1.0295E-2</v>
      </c>
      <c r="AY56" s="28">
        <v>3.75</v>
      </c>
      <c r="AZ56" s="32">
        <v>0.71643758626138987</v>
      </c>
      <c r="BA56" s="28">
        <v>1</v>
      </c>
      <c r="BB56" s="35">
        <v>0.35714299899999996</v>
      </c>
      <c r="BC56" s="28">
        <v>175</v>
      </c>
      <c r="BD56" s="15">
        <v>0.7142899989999999</v>
      </c>
      <c r="BE56" s="32">
        <v>3.06</v>
      </c>
      <c r="BF56" s="32">
        <v>0.35714285714285715</v>
      </c>
      <c r="BG56" s="28">
        <v>35</v>
      </c>
      <c r="BH56" s="32">
        <v>4.7697288433955114</v>
      </c>
      <c r="BI56" s="32">
        <v>8.6499999999999997E-3</v>
      </c>
      <c r="BJ56" s="32">
        <v>3.5</v>
      </c>
      <c r="BK56" s="32">
        <v>4.76</v>
      </c>
      <c r="BL56" s="28" t="s">
        <v>21</v>
      </c>
      <c r="BM56" s="32">
        <v>3.8</v>
      </c>
      <c r="BN56" s="32">
        <v>0.720356</v>
      </c>
      <c r="BO56" s="32">
        <v>1.0000000000000001E-9</v>
      </c>
      <c r="BP56" s="32">
        <v>0.71643758626138987</v>
      </c>
      <c r="BQ56" s="32">
        <v>7.14</v>
      </c>
      <c r="BR56" s="32">
        <v>3.31</v>
      </c>
      <c r="BS56" s="32">
        <v>3.09</v>
      </c>
      <c r="BT56" s="28">
        <v>1.5333030852441016E-8</v>
      </c>
      <c r="BU56" s="15">
        <v>2.0199999989999999</v>
      </c>
      <c r="BV56" s="32">
        <v>28.75</v>
      </c>
      <c r="BW56" s="28" t="s">
        <v>21</v>
      </c>
      <c r="BX56" s="28">
        <v>3.0612200000000001</v>
      </c>
      <c r="BY56" s="32">
        <v>0.71643758626138987</v>
      </c>
      <c r="BZ56" s="28">
        <v>39.4</v>
      </c>
      <c r="CA56" s="32">
        <v>4.76</v>
      </c>
      <c r="CB56" s="15">
        <v>1.8849667551141385</v>
      </c>
      <c r="CC56" s="32">
        <v>0.71643758626138987</v>
      </c>
      <c r="CD56" s="15">
        <v>5.1725029744567577</v>
      </c>
      <c r="CE56" s="32">
        <v>4.3</v>
      </c>
      <c r="CF56" s="28">
        <v>3.55</v>
      </c>
      <c r="CG56" s="15">
        <v>7.142999999999998</v>
      </c>
      <c r="CH56" s="32">
        <v>12.5</v>
      </c>
      <c r="CI56" s="15">
        <v>0.34999999916666663</v>
      </c>
      <c r="CJ56" s="28">
        <v>2.8</v>
      </c>
      <c r="CK56" s="15">
        <v>7.142999999999998E-2</v>
      </c>
      <c r="CL56" s="32">
        <v>0.35714285714285715</v>
      </c>
      <c r="CM56" s="28">
        <v>1.8999999999999998E-6</v>
      </c>
      <c r="CN56" s="32">
        <v>3.35</v>
      </c>
      <c r="CO56" s="28">
        <v>0.71</v>
      </c>
      <c r="CP56" s="15">
        <v>0.71428599971428597</v>
      </c>
      <c r="CQ56" s="42" t="s">
        <v>21</v>
      </c>
      <c r="CR56" s="42" t="s">
        <v>21</v>
      </c>
      <c r="CS56" s="42" t="s">
        <v>21</v>
      </c>
      <c r="CT56" s="42" t="s">
        <v>21</v>
      </c>
      <c r="CU56" s="42" t="s">
        <v>21</v>
      </c>
      <c r="CV56" s="42" t="s">
        <v>21</v>
      </c>
      <c r="CW56" s="42" t="s">
        <v>21</v>
      </c>
      <c r="CX56" s="42" t="s">
        <v>21</v>
      </c>
      <c r="CY56" s="42" t="s">
        <v>21</v>
      </c>
      <c r="CZ56" s="42" t="s">
        <v>21</v>
      </c>
      <c r="DA56" s="42" t="s">
        <v>21</v>
      </c>
      <c r="DB56" s="42" t="s">
        <v>21</v>
      </c>
      <c r="DC56" s="42" t="s">
        <v>21</v>
      </c>
      <c r="DD56" s="42" t="s">
        <v>21</v>
      </c>
      <c r="DE56" s="42" t="s">
        <v>21</v>
      </c>
      <c r="DF56" s="42" t="s">
        <v>21</v>
      </c>
      <c r="DG56" s="42" t="s">
        <v>21</v>
      </c>
    </row>
    <row r="57" spans="1:111" x14ac:dyDescent="0.25">
      <c r="A57" s="26" t="s">
        <v>94</v>
      </c>
      <c r="B57" s="32">
        <v>3.5</v>
      </c>
      <c r="C57" s="28">
        <v>1.395E-12</v>
      </c>
      <c r="D57" s="32">
        <v>0.89285714285714279</v>
      </c>
      <c r="E57" s="32">
        <v>14.5</v>
      </c>
      <c r="F57" s="32">
        <v>50</v>
      </c>
      <c r="G57" s="32">
        <v>175</v>
      </c>
      <c r="H57" s="32">
        <v>5.9974758098443415E-8</v>
      </c>
      <c r="I57" s="32">
        <v>0.71643758626138987</v>
      </c>
      <c r="J57" s="28">
        <v>6.7272727272727277E-15</v>
      </c>
      <c r="K57" s="32">
        <v>50</v>
      </c>
      <c r="L57" s="32">
        <v>1.1000000000000001</v>
      </c>
      <c r="M57" s="28">
        <v>3.1000000000000001E-5</v>
      </c>
      <c r="N57" s="32">
        <v>5.71</v>
      </c>
      <c r="O57" s="28">
        <v>4.2</v>
      </c>
      <c r="P57" s="32">
        <v>1.95</v>
      </c>
      <c r="Q57" s="28">
        <v>1.6666666666666667E-13</v>
      </c>
      <c r="R57" s="32">
        <v>5.62</v>
      </c>
      <c r="S57" s="32">
        <v>0.35714285714285715</v>
      </c>
      <c r="T57" s="32">
        <v>6.91</v>
      </c>
      <c r="U57" s="32">
        <v>1</v>
      </c>
      <c r="V57" s="32">
        <v>13.5</v>
      </c>
      <c r="W57" s="32">
        <v>0.34843205574912889</v>
      </c>
      <c r="X57" s="32">
        <v>2.5</v>
      </c>
      <c r="Y57" s="28">
        <v>2.2999999999999998</v>
      </c>
      <c r="Z57" s="32">
        <v>3.5</v>
      </c>
      <c r="AA57" s="28">
        <v>1.7857142857142858</v>
      </c>
      <c r="AB57" s="32">
        <v>4.2</v>
      </c>
      <c r="AC57" s="15">
        <v>0.35714285714285715</v>
      </c>
      <c r="AD57" s="32">
        <v>5</v>
      </c>
      <c r="AE57" s="32">
        <v>1</v>
      </c>
      <c r="AF57" s="28">
        <v>17.5</v>
      </c>
      <c r="AG57" s="32">
        <v>1.7142900000000001</v>
      </c>
      <c r="AH57" s="32">
        <v>5</v>
      </c>
      <c r="AI57" s="32">
        <v>2</v>
      </c>
      <c r="AJ57" s="32">
        <v>0.16289999999999999</v>
      </c>
      <c r="AK57" s="32">
        <v>4.76</v>
      </c>
      <c r="AL57" s="32">
        <v>3.8E-3</v>
      </c>
      <c r="AM57" s="32">
        <v>32.5</v>
      </c>
      <c r="AN57" s="32">
        <v>0.35714285714285715</v>
      </c>
      <c r="AO57" s="32">
        <v>0.35714285714285715</v>
      </c>
      <c r="AP57" s="28">
        <v>3.5714285714285717E-5</v>
      </c>
      <c r="AQ57" s="32">
        <v>625</v>
      </c>
      <c r="AR57" s="28">
        <v>0.7142857142857143</v>
      </c>
      <c r="AS57" s="32">
        <v>360</v>
      </c>
      <c r="AT57" s="15">
        <v>0.35714285727040812</v>
      </c>
      <c r="AU57" s="15">
        <v>7.142999999999998</v>
      </c>
      <c r="AV57" s="32">
        <v>1.8</v>
      </c>
      <c r="AW57" s="15">
        <v>0.35714299999999999</v>
      </c>
      <c r="AX57" s="28">
        <v>1.0295E-2</v>
      </c>
      <c r="AY57" s="28">
        <v>3.66</v>
      </c>
      <c r="AZ57" s="32">
        <v>0.71643758626138987</v>
      </c>
      <c r="BA57" s="28">
        <v>1</v>
      </c>
      <c r="BB57" s="35">
        <v>0.35714299899999996</v>
      </c>
      <c r="BC57" s="28">
        <v>175</v>
      </c>
      <c r="BD57" s="15">
        <v>0.7142899989999999</v>
      </c>
      <c r="BE57" s="32">
        <v>3.06</v>
      </c>
      <c r="BF57" s="32">
        <v>0.35714285714285715</v>
      </c>
      <c r="BG57" s="28">
        <v>35</v>
      </c>
      <c r="BH57" s="32">
        <v>4.7697288433955114</v>
      </c>
      <c r="BI57" s="32">
        <v>8.6499999999999997E-3</v>
      </c>
      <c r="BJ57" s="32">
        <v>3.5</v>
      </c>
      <c r="BK57" s="32">
        <v>4.76</v>
      </c>
      <c r="BL57" s="28" t="s">
        <v>21</v>
      </c>
      <c r="BM57" s="32">
        <v>3.8</v>
      </c>
      <c r="BN57" s="32">
        <v>0.720356</v>
      </c>
      <c r="BO57" s="32">
        <v>1.0000000000000001E-9</v>
      </c>
      <c r="BP57" s="32">
        <v>0.71643758626138987</v>
      </c>
      <c r="BQ57" s="32">
        <v>7.14</v>
      </c>
      <c r="BR57" s="32">
        <v>3.31</v>
      </c>
      <c r="BS57" s="32">
        <v>3.09</v>
      </c>
      <c r="BT57" s="28">
        <v>1.5835753175471869E-8</v>
      </c>
      <c r="BU57" s="15">
        <v>2.0199999989999999</v>
      </c>
      <c r="BV57" s="32">
        <v>28.75</v>
      </c>
      <c r="BW57" s="28" t="s">
        <v>21</v>
      </c>
      <c r="BX57" s="28">
        <v>3.0612200000000001</v>
      </c>
      <c r="BY57" s="32">
        <v>0.71643758626138987</v>
      </c>
      <c r="BZ57" s="28">
        <v>39.840000000000003</v>
      </c>
      <c r="CA57" s="32">
        <v>4.76</v>
      </c>
      <c r="CB57" s="15">
        <v>1.8849667551141385</v>
      </c>
      <c r="CC57" s="32">
        <v>0.71643758626138987</v>
      </c>
      <c r="CD57" s="15">
        <v>5.1725029744567577</v>
      </c>
      <c r="CE57" s="32">
        <v>4.3</v>
      </c>
      <c r="CF57" s="28">
        <v>3.55</v>
      </c>
      <c r="CG57" s="15">
        <v>7.142999999999998</v>
      </c>
      <c r="CH57" s="32">
        <v>12.5</v>
      </c>
      <c r="CI57" s="15">
        <v>0.34999999916666663</v>
      </c>
      <c r="CJ57" s="28">
        <v>2.8</v>
      </c>
      <c r="CK57" s="15">
        <v>7.142999999999998E-2</v>
      </c>
      <c r="CL57" s="32">
        <v>0.35714285714285715</v>
      </c>
      <c r="CM57" s="28">
        <v>1.8999999999999998E-6</v>
      </c>
      <c r="CN57" s="32">
        <v>3.35</v>
      </c>
      <c r="CO57" s="28">
        <v>0.71</v>
      </c>
      <c r="CP57" s="15">
        <v>0.71428599971428597</v>
      </c>
      <c r="CQ57" s="42" t="s">
        <v>21</v>
      </c>
      <c r="CR57" s="42" t="s">
        <v>21</v>
      </c>
      <c r="CS57" s="42" t="s">
        <v>21</v>
      </c>
      <c r="CT57" s="42" t="s">
        <v>21</v>
      </c>
      <c r="CU57" s="42" t="s">
        <v>21</v>
      </c>
      <c r="CV57" s="42" t="s">
        <v>21</v>
      </c>
      <c r="CW57" s="42" t="s">
        <v>21</v>
      </c>
      <c r="CX57" s="42" t="s">
        <v>21</v>
      </c>
      <c r="CY57" s="42" t="s">
        <v>21</v>
      </c>
      <c r="CZ57" s="42" t="s">
        <v>21</v>
      </c>
      <c r="DA57" s="42" t="s">
        <v>21</v>
      </c>
      <c r="DB57" s="42" t="s">
        <v>21</v>
      </c>
      <c r="DC57" s="42" t="s">
        <v>21</v>
      </c>
      <c r="DD57" s="42" t="s">
        <v>21</v>
      </c>
      <c r="DE57" s="42" t="s">
        <v>21</v>
      </c>
      <c r="DF57" s="42" t="s">
        <v>21</v>
      </c>
      <c r="DG57" s="42" t="s">
        <v>21</v>
      </c>
    </row>
    <row r="58" spans="1:111" x14ac:dyDescent="0.25">
      <c r="A58" s="26" t="s">
        <v>95</v>
      </c>
      <c r="B58" s="32">
        <v>3.5</v>
      </c>
      <c r="C58" s="28">
        <v>1.395E-12</v>
      </c>
      <c r="D58" s="32">
        <v>0.89285714285714279</v>
      </c>
      <c r="E58" s="32">
        <v>14.5</v>
      </c>
      <c r="F58" s="32">
        <v>50</v>
      </c>
      <c r="G58" s="32">
        <v>175</v>
      </c>
      <c r="H58" s="32">
        <v>5.9974758098443415E-8</v>
      </c>
      <c r="I58" s="32">
        <v>0.71643758626138987</v>
      </c>
      <c r="J58" s="28">
        <v>6.7272727272727277E-15</v>
      </c>
      <c r="K58" s="32">
        <v>50</v>
      </c>
      <c r="L58" s="32">
        <v>1.1000000000000001</v>
      </c>
      <c r="M58" s="28">
        <v>3.1000000000000001E-5</v>
      </c>
      <c r="N58" s="32">
        <v>5.71</v>
      </c>
      <c r="O58" s="28">
        <v>4.2</v>
      </c>
      <c r="P58" s="32">
        <v>1.95</v>
      </c>
      <c r="Q58" s="28">
        <v>1.6666666666666667E-13</v>
      </c>
      <c r="R58" s="32">
        <v>5.62</v>
      </c>
      <c r="S58" s="32">
        <v>0.35714285714285715</v>
      </c>
      <c r="T58" s="32">
        <v>6.91</v>
      </c>
      <c r="U58" s="32">
        <v>1</v>
      </c>
      <c r="V58" s="32">
        <v>13.5</v>
      </c>
      <c r="W58" s="32">
        <v>0.34843205574912889</v>
      </c>
      <c r="X58" s="32">
        <v>2.5</v>
      </c>
      <c r="Y58" s="28">
        <v>2.2999999999999998</v>
      </c>
      <c r="Z58" s="32">
        <v>3.5</v>
      </c>
      <c r="AA58" s="28">
        <v>1.7857142857142858</v>
      </c>
      <c r="AB58" s="32">
        <v>4.2</v>
      </c>
      <c r="AC58" s="15">
        <v>0.35714285714285715</v>
      </c>
      <c r="AD58" s="32">
        <v>5</v>
      </c>
      <c r="AE58" s="32">
        <v>1</v>
      </c>
      <c r="AF58" s="28">
        <v>17.5</v>
      </c>
      <c r="AG58" s="32">
        <v>1.7142900000000001</v>
      </c>
      <c r="AH58" s="32">
        <v>5</v>
      </c>
      <c r="AI58" s="32">
        <v>2</v>
      </c>
      <c r="AJ58" s="32">
        <v>0.16289999999999999</v>
      </c>
      <c r="AK58" s="32">
        <v>4.76</v>
      </c>
      <c r="AL58" s="32">
        <v>3.8E-3</v>
      </c>
      <c r="AM58" s="32">
        <v>32.5</v>
      </c>
      <c r="AN58" s="32">
        <v>0.35714285714285715</v>
      </c>
      <c r="AO58" s="32">
        <v>0.35714285714285715</v>
      </c>
      <c r="AP58" s="28">
        <v>3.5714285714285717E-5</v>
      </c>
      <c r="AQ58" s="32">
        <v>625</v>
      </c>
      <c r="AR58" s="28">
        <v>0.7142857142857143</v>
      </c>
      <c r="AS58" s="32">
        <v>360</v>
      </c>
      <c r="AT58" s="15">
        <v>0.35714285727040812</v>
      </c>
      <c r="AU58" s="15">
        <v>7.142999999999998</v>
      </c>
      <c r="AV58" s="32">
        <v>1.8</v>
      </c>
      <c r="AW58" s="15">
        <v>0.35714299999999999</v>
      </c>
      <c r="AX58" s="28">
        <v>1.0295E-2</v>
      </c>
      <c r="AY58" s="28">
        <v>3.44</v>
      </c>
      <c r="AZ58" s="32">
        <v>0.71643758626138987</v>
      </c>
      <c r="BA58" s="28">
        <v>1</v>
      </c>
      <c r="BB58" s="35">
        <v>0.35714299899999996</v>
      </c>
      <c r="BC58" s="28">
        <v>175</v>
      </c>
      <c r="BD58" s="15">
        <v>0.7142899989999999</v>
      </c>
      <c r="BE58" s="32">
        <v>3.06</v>
      </c>
      <c r="BF58" s="32">
        <v>0.35714285714285715</v>
      </c>
      <c r="BG58" s="28">
        <v>35</v>
      </c>
      <c r="BH58" s="32">
        <v>4.7697288433955114</v>
      </c>
      <c r="BI58" s="32">
        <v>8.6499999999999997E-3</v>
      </c>
      <c r="BJ58" s="32">
        <v>3.5</v>
      </c>
      <c r="BK58" s="32">
        <v>4.76</v>
      </c>
      <c r="BL58" s="28" t="s">
        <v>21</v>
      </c>
      <c r="BM58" s="32">
        <v>3.8</v>
      </c>
      <c r="BN58" s="32">
        <v>0.720356</v>
      </c>
      <c r="BO58" s="32">
        <v>1.0000000000000001E-9</v>
      </c>
      <c r="BP58" s="32">
        <v>0.71643758626138987</v>
      </c>
      <c r="BQ58" s="32">
        <v>7.14</v>
      </c>
      <c r="BR58" s="32">
        <v>3.31</v>
      </c>
      <c r="BS58" s="32">
        <v>3.09</v>
      </c>
      <c r="BT58" s="28">
        <v>1.5735208710865699E-8</v>
      </c>
      <c r="BU58" s="15">
        <v>2.0199999989999999</v>
      </c>
      <c r="BV58" s="32">
        <v>28.75</v>
      </c>
      <c r="BW58" s="28" t="s">
        <v>21</v>
      </c>
      <c r="BX58" s="28">
        <v>3.0612200000000001</v>
      </c>
      <c r="BY58" s="32">
        <v>0.71643758626138987</v>
      </c>
      <c r="BZ58" s="28">
        <v>39.840000000000003</v>
      </c>
      <c r="CA58" s="32">
        <v>4.76</v>
      </c>
      <c r="CB58" s="15">
        <v>1.8849667551141385</v>
      </c>
      <c r="CC58" s="32">
        <v>0.71643758626138987</v>
      </c>
      <c r="CD58" s="15">
        <v>5.1725029744567577</v>
      </c>
      <c r="CE58" s="32">
        <v>4.3</v>
      </c>
      <c r="CF58" s="28">
        <v>3.55</v>
      </c>
      <c r="CG58" s="15">
        <v>7.142999999999998</v>
      </c>
      <c r="CH58" s="32">
        <v>12.5</v>
      </c>
      <c r="CI58" s="15">
        <v>0.34999999916666663</v>
      </c>
      <c r="CJ58" s="28">
        <v>2.8</v>
      </c>
      <c r="CK58" s="15">
        <v>7.142999999999998E-2</v>
      </c>
      <c r="CL58" s="32">
        <v>0.35714285714285715</v>
      </c>
      <c r="CM58" s="28">
        <v>1.8999999999999998E-6</v>
      </c>
      <c r="CN58" s="32">
        <v>3.35</v>
      </c>
      <c r="CO58" s="28">
        <v>0.71</v>
      </c>
      <c r="CP58" s="15">
        <v>0.71428599971428597</v>
      </c>
      <c r="CQ58" s="42" t="s">
        <v>21</v>
      </c>
      <c r="CR58" s="42" t="s">
        <v>21</v>
      </c>
      <c r="CS58" s="42" t="s">
        <v>21</v>
      </c>
      <c r="CT58" s="42" t="s">
        <v>21</v>
      </c>
      <c r="CU58" s="42" t="s">
        <v>21</v>
      </c>
      <c r="CV58" s="42" t="s">
        <v>21</v>
      </c>
      <c r="CW58" s="42" t="s">
        <v>21</v>
      </c>
      <c r="CX58" s="42" t="s">
        <v>21</v>
      </c>
      <c r="CY58" s="42" t="s">
        <v>21</v>
      </c>
      <c r="CZ58" s="42" t="s">
        <v>21</v>
      </c>
      <c r="DA58" s="42" t="s">
        <v>21</v>
      </c>
      <c r="DB58" s="42" t="s">
        <v>21</v>
      </c>
      <c r="DC58" s="42" t="s">
        <v>21</v>
      </c>
      <c r="DD58" s="42" t="s">
        <v>21</v>
      </c>
      <c r="DE58" s="42" t="s">
        <v>21</v>
      </c>
      <c r="DF58" s="42" t="s">
        <v>21</v>
      </c>
      <c r="DG58" s="42" t="s">
        <v>21</v>
      </c>
    </row>
    <row r="59" spans="1:111" x14ac:dyDescent="0.25">
      <c r="A59" s="26" t="s">
        <v>96</v>
      </c>
      <c r="B59" s="32">
        <v>3.5</v>
      </c>
      <c r="C59" s="28">
        <v>1.395E-12</v>
      </c>
      <c r="D59" s="32">
        <v>0.89285714285714279</v>
      </c>
      <c r="E59" s="32">
        <v>21.36</v>
      </c>
      <c r="F59" s="32">
        <v>50</v>
      </c>
      <c r="G59" s="32">
        <v>175</v>
      </c>
      <c r="H59" s="32">
        <v>5.9974758098443415E-8</v>
      </c>
      <c r="I59" s="32">
        <v>0.71643758626138987</v>
      </c>
      <c r="J59" s="28">
        <v>6.7272727272727277E-15</v>
      </c>
      <c r="K59" s="32">
        <v>50</v>
      </c>
      <c r="L59" s="32">
        <v>1.05</v>
      </c>
      <c r="M59" s="28">
        <v>3.1000000000000001E-5</v>
      </c>
      <c r="N59" s="32">
        <v>5.71</v>
      </c>
      <c r="O59" s="28">
        <v>4.2</v>
      </c>
      <c r="P59" s="32">
        <v>1.95</v>
      </c>
      <c r="Q59" s="28">
        <v>1.6666666666666667E-13</v>
      </c>
      <c r="R59" s="32">
        <v>5.62</v>
      </c>
      <c r="S59" s="32">
        <v>0.35714285714285715</v>
      </c>
      <c r="T59" s="32">
        <v>6.91</v>
      </c>
      <c r="U59" s="32">
        <v>1</v>
      </c>
      <c r="V59" s="32">
        <v>13.5</v>
      </c>
      <c r="W59" s="32">
        <v>0.34843205574912889</v>
      </c>
      <c r="X59" s="32">
        <v>2.5</v>
      </c>
      <c r="Y59" s="28">
        <v>2.2999999999999998</v>
      </c>
      <c r="Z59" s="32">
        <v>3.5</v>
      </c>
      <c r="AA59" s="28">
        <v>1.7857142857142858</v>
      </c>
      <c r="AB59" s="32">
        <v>4.2</v>
      </c>
      <c r="AC59" s="15">
        <v>0.35714285714285715</v>
      </c>
      <c r="AD59" s="32">
        <v>5</v>
      </c>
      <c r="AE59" s="32">
        <v>1</v>
      </c>
      <c r="AF59" s="28">
        <v>17.5</v>
      </c>
      <c r="AG59" s="32">
        <v>1.7142900000000001</v>
      </c>
      <c r="AH59" s="32">
        <v>5</v>
      </c>
      <c r="AI59" s="32">
        <v>2</v>
      </c>
      <c r="AJ59" s="32">
        <v>0.16289999999999999</v>
      </c>
      <c r="AK59" s="32">
        <v>4.76</v>
      </c>
      <c r="AL59" s="32">
        <v>3.8E-3</v>
      </c>
      <c r="AM59" s="32">
        <v>32.5</v>
      </c>
      <c r="AN59" s="32">
        <v>0.35714285714285715</v>
      </c>
      <c r="AO59" s="32">
        <v>0.35714285714285715</v>
      </c>
      <c r="AP59" s="28">
        <v>3.5714285714285717E-5</v>
      </c>
      <c r="AQ59" s="32">
        <v>625</v>
      </c>
      <c r="AR59" s="28">
        <v>0.7142857142857143</v>
      </c>
      <c r="AS59" s="32">
        <v>360</v>
      </c>
      <c r="AT59" s="15">
        <v>0.35714285727040812</v>
      </c>
      <c r="AU59" s="15">
        <v>7.142999999999998</v>
      </c>
      <c r="AV59" s="32">
        <v>1.8</v>
      </c>
      <c r="AW59" s="15">
        <v>0.35714299999999999</v>
      </c>
      <c r="AX59" s="28">
        <v>1.0295E-2</v>
      </c>
      <c r="AY59" s="28">
        <v>3.5</v>
      </c>
      <c r="AZ59" s="32">
        <v>0.71643758626138987</v>
      </c>
      <c r="BA59" s="28">
        <v>1</v>
      </c>
      <c r="BB59" s="35">
        <v>0.35714299899999996</v>
      </c>
      <c r="BC59" s="28">
        <v>175</v>
      </c>
      <c r="BD59" s="15">
        <v>0.7142899989999999</v>
      </c>
      <c r="BE59" s="32">
        <v>3.06</v>
      </c>
      <c r="BF59" s="32">
        <v>0.35714285714285715</v>
      </c>
      <c r="BG59" s="28">
        <v>35</v>
      </c>
      <c r="BH59" s="32">
        <v>4.7697288433955114</v>
      </c>
      <c r="BI59" s="32">
        <v>8.6499999999999997E-3</v>
      </c>
      <c r="BJ59" s="32">
        <v>3.5</v>
      </c>
      <c r="BK59" s="32">
        <v>4.76</v>
      </c>
      <c r="BL59" s="28" t="s">
        <v>21</v>
      </c>
      <c r="BM59" s="32">
        <v>3.8</v>
      </c>
      <c r="BN59" s="32">
        <v>0.720356</v>
      </c>
      <c r="BO59" s="32">
        <v>1.0000000000000001E-9</v>
      </c>
      <c r="BP59" s="32">
        <v>0.71643758626138987</v>
      </c>
      <c r="BQ59" s="32">
        <v>7.14</v>
      </c>
      <c r="BR59" s="32">
        <v>3.31</v>
      </c>
      <c r="BS59" s="32">
        <v>3.09</v>
      </c>
      <c r="BT59" s="28">
        <v>1.5735208710865699E-8</v>
      </c>
      <c r="BU59" s="15">
        <v>2.0199999989999999</v>
      </c>
      <c r="BV59" s="32">
        <v>28.75</v>
      </c>
      <c r="BW59" s="28" t="s">
        <v>21</v>
      </c>
      <c r="BX59" s="28">
        <v>3.0612200000000001</v>
      </c>
      <c r="BY59" s="32">
        <v>0.71643758626138987</v>
      </c>
      <c r="BZ59" s="28">
        <v>39.840000000000003</v>
      </c>
      <c r="CA59" s="32">
        <v>4.76</v>
      </c>
      <c r="CB59" s="15">
        <v>1.8849667551141385</v>
      </c>
      <c r="CC59" s="32">
        <v>0.71643758626138987</v>
      </c>
      <c r="CD59" s="15">
        <v>5.1725029744567577</v>
      </c>
      <c r="CE59" s="32">
        <v>4.3</v>
      </c>
      <c r="CF59" s="28">
        <v>3.55</v>
      </c>
      <c r="CG59" s="15">
        <v>7.142999999999998</v>
      </c>
      <c r="CH59" s="32">
        <v>12.5</v>
      </c>
      <c r="CI59" s="15">
        <v>0.34999999916666663</v>
      </c>
      <c r="CJ59" s="28">
        <v>2.8</v>
      </c>
      <c r="CK59" s="15">
        <v>7.142999999999998E-2</v>
      </c>
      <c r="CL59" s="32">
        <v>0.35714285714285715</v>
      </c>
      <c r="CM59" s="28">
        <v>1.8999999999999998E-6</v>
      </c>
      <c r="CN59" s="32">
        <v>3.35</v>
      </c>
      <c r="CO59" s="28">
        <v>0.71</v>
      </c>
      <c r="CP59" s="15">
        <v>0.71428599971428597</v>
      </c>
      <c r="CQ59" s="42" t="s">
        <v>21</v>
      </c>
      <c r="CR59" s="42" t="s">
        <v>21</v>
      </c>
      <c r="CS59" s="42" t="s">
        <v>21</v>
      </c>
      <c r="CT59" s="42" t="s">
        <v>21</v>
      </c>
      <c r="CU59" s="42" t="s">
        <v>21</v>
      </c>
      <c r="CV59" s="42" t="s">
        <v>21</v>
      </c>
      <c r="CW59" s="42" t="s">
        <v>21</v>
      </c>
      <c r="CX59" s="42" t="s">
        <v>21</v>
      </c>
      <c r="CY59" s="42" t="s">
        <v>21</v>
      </c>
      <c r="CZ59" s="42" t="s">
        <v>21</v>
      </c>
      <c r="DA59" s="42" t="s">
        <v>21</v>
      </c>
      <c r="DB59" s="42" t="s">
        <v>21</v>
      </c>
      <c r="DC59" s="42" t="s">
        <v>21</v>
      </c>
      <c r="DD59" s="42" t="s">
        <v>21</v>
      </c>
      <c r="DE59" s="42" t="s">
        <v>21</v>
      </c>
      <c r="DF59" s="42" t="s">
        <v>21</v>
      </c>
      <c r="DG59" s="42" t="s">
        <v>21</v>
      </c>
    </row>
    <row r="60" spans="1:111" x14ac:dyDescent="0.25">
      <c r="A60" s="26" t="s">
        <v>97</v>
      </c>
      <c r="B60" s="32">
        <v>3.5</v>
      </c>
      <c r="C60" s="28">
        <v>1.395E-12</v>
      </c>
      <c r="D60" s="32">
        <v>0.89285714285714279</v>
      </c>
      <c r="E60" s="32">
        <v>21.36</v>
      </c>
      <c r="F60" s="32">
        <v>50</v>
      </c>
      <c r="G60" s="32">
        <v>175</v>
      </c>
      <c r="H60" s="32">
        <v>5.9974758098443415E-8</v>
      </c>
      <c r="I60" s="32">
        <v>0.71643758626138987</v>
      </c>
      <c r="J60" s="28">
        <v>6.7272727272727277E-15</v>
      </c>
      <c r="K60" s="32">
        <v>50</v>
      </c>
      <c r="L60" s="32">
        <v>1.04</v>
      </c>
      <c r="M60" s="28">
        <v>3.1000000000000001E-5</v>
      </c>
      <c r="N60" s="32">
        <v>5.71</v>
      </c>
      <c r="O60" s="28">
        <v>4.2</v>
      </c>
      <c r="P60" s="32">
        <v>1.95</v>
      </c>
      <c r="Q60" s="28">
        <v>1.6666666666666667E-13</v>
      </c>
      <c r="R60" s="32">
        <v>5.62</v>
      </c>
      <c r="S60" s="32">
        <v>0.35714285714285715</v>
      </c>
      <c r="T60" s="32">
        <v>6.91</v>
      </c>
      <c r="U60" s="32">
        <v>1</v>
      </c>
      <c r="V60" s="32">
        <v>13.5</v>
      </c>
      <c r="W60" s="32">
        <v>0.34843205574912889</v>
      </c>
      <c r="X60" s="32">
        <v>2.5</v>
      </c>
      <c r="Y60" s="28">
        <v>2.2999999999999998</v>
      </c>
      <c r="Z60" s="32">
        <v>3.5</v>
      </c>
      <c r="AA60" s="28">
        <v>1.7857142857142858</v>
      </c>
      <c r="AB60" s="32">
        <v>4.2</v>
      </c>
      <c r="AC60" s="15">
        <v>0.35714285714285715</v>
      </c>
      <c r="AD60" s="32">
        <v>5</v>
      </c>
      <c r="AE60" s="32">
        <v>1</v>
      </c>
      <c r="AF60" s="28">
        <v>17.5</v>
      </c>
      <c r="AG60" s="32">
        <v>1.7142900000000001</v>
      </c>
      <c r="AH60" s="32">
        <v>5</v>
      </c>
      <c r="AI60" s="32">
        <v>2</v>
      </c>
      <c r="AJ60" s="32">
        <v>0.16289999999999999</v>
      </c>
      <c r="AK60" s="32">
        <v>4.76</v>
      </c>
      <c r="AL60" s="32">
        <v>3.8E-3</v>
      </c>
      <c r="AM60" s="32">
        <v>32.5</v>
      </c>
      <c r="AN60" s="32">
        <v>0.35714285714285715</v>
      </c>
      <c r="AO60" s="32">
        <v>0.35714285714285715</v>
      </c>
      <c r="AP60" s="28">
        <v>3.5714285714285717E-5</v>
      </c>
      <c r="AQ60" s="32">
        <v>625</v>
      </c>
      <c r="AR60" s="28">
        <v>0.7142857142857143</v>
      </c>
      <c r="AS60" s="32">
        <v>360</v>
      </c>
      <c r="AT60" s="15">
        <v>0.35714285727040812</v>
      </c>
      <c r="AU60" s="15">
        <v>7.142999999999998</v>
      </c>
      <c r="AV60" s="32">
        <v>2.5</v>
      </c>
      <c r="AW60" s="15">
        <v>0.35714299999999999</v>
      </c>
      <c r="AX60" s="28">
        <v>1.0295E-2</v>
      </c>
      <c r="AY60" s="28">
        <v>3.75</v>
      </c>
      <c r="AZ60" s="32">
        <v>0.71643758626138987</v>
      </c>
      <c r="BA60" s="28">
        <v>1</v>
      </c>
      <c r="BB60" s="35">
        <v>0.35714299899999996</v>
      </c>
      <c r="BC60" s="28">
        <v>175</v>
      </c>
      <c r="BD60" s="15">
        <v>0.7142899989999999</v>
      </c>
      <c r="BE60" s="32">
        <v>3.06</v>
      </c>
      <c r="BF60" s="32">
        <v>0.35714285714285715</v>
      </c>
      <c r="BG60" s="28">
        <v>35</v>
      </c>
      <c r="BH60" s="32">
        <v>4.7697288433955114</v>
      </c>
      <c r="BI60" s="32">
        <v>8.6499999999999997E-3</v>
      </c>
      <c r="BJ60" s="32">
        <v>3.5</v>
      </c>
      <c r="BK60" s="32">
        <v>4.76</v>
      </c>
      <c r="BL60" s="28" t="s">
        <v>21</v>
      </c>
      <c r="BM60" s="32">
        <v>3.8</v>
      </c>
      <c r="BN60" s="32">
        <v>0.720356</v>
      </c>
      <c r="BO60" s="32">
        <v>1.0000000000000001E-9</v>
      </c>
      <c r="BP60" s="32">
        <v>0.71643758626138987</v>
      </c>
      <c r="BQ60" s="32">
        <v>7.14</v>
      </c>
      <c r="BR60" s="32">
        <v>3.31</v>
      </c>
      <c r="BS60" s="32">
        <v>3.09</v>
      </c>
      <c r="BT60" s="28">
        <v>1.5534119781653359E-8</v>
      </c>
      <c r="BU60" s="15">
        <v>2.0199999989999999</v>
      </c>
      <c r="BV60" s="32">
        <v>28.75</v>
      </c>
      <c r="BW60" s="28" t="s">
        <v>21</v>
      </c>
      <c r="BX60" s="28">
        <v>3.0612200000000001</v>
      </c>
      <c r="BY60" s="32">
        <v>0.71643758626138987</v>
      </c>
      <c r="BZ60" s="28">
        <v>39.840000000000003</v>
      </c>
      <c r="CA60" s="32">
        <v>4.76</v>
      </c>
      <c r="CB60" s="15">
        <v>1.8849667551141385</v>
      </c>
      <c r="CC60" s="32">
        <v>0.71643758626138987</v>
      </c>
      <c r="CD60" s="15">
        <v>5.1725029744567577</v>
      </c>
      <c r="CE60" s="32">
        <v>4.3</v>
      </c>
      <c r="CF60" s="28">
        <v>3.55</v>
      </c>
      <c r="CG60" s="15">
        <v>7.142999999999998</v>
      </c>
      <c r="CH60" s="32">
        <v>12.5</v>
      </c>
      <c r="CI60" s="15">
        <v>0.34999999916666663</v>
      </c>
      <c r="CJ60" s="28">
        <v>2.8</v>
      </c>
      <c r="CK60" s="15">
        <v>7.142999999999998E-2</v>
      </c>
      <c r="CL60" s="32">
        <v>0.35714285714285715</v>
      </c>
      <c r="CM60" s="28">
        <v>1.8999999999999998E-6</v>
      </c>
      <c r="CN60" s="32">
        <v>3.35</v>
      </c>
      <c r="CO60" s="28">
        <v>0.71</v>
      </c>
      <c r="CP60" s="15">
        <v>0.71428599971428597</v>
      </c>
      <c r="CQ60" s="42" t="s">
        <v>21</v>
      </c>
      <c r="CR60" s="42" t="s">
        <v>21</v>
      </c>
      <c r="CS60" s="42" t="s">
        <v>21</v>
      </c>
      <c r="CT60" s="42" t="s">
        <v>21</v>
      </c>
      <c r="CU60" s="42" t="s">
        <v>21</v>
      </c>
      <c r="CV60" s="42" t="s">
        <v>21</v>
      </c>
      <c r="CW60" s="42" t="s">
        <v>21</v>
      </c>
      <c r="CX60" s="42" t="s">
        <v>21</v>
      </c>
      <c r="CY60" s="42" t="s">
        <v>21</v>
      </c>
      <c r="CZ60" s="42" t="s">
        <v>21</v>
      </c>
      <c r="DA60" s="42" t="s">
        <v>21</v>
      </c>
      <c r="DB60" s="42" t="s">
        <v>21</v>
      </c>
      <c r="DC60" s="42" t="s">
        <v>21</v>
      </c>
      <c r="DD60" s="42" t="s">
        <v>21</v>
      </c>
      <c r="DE60" s="42" t="s">
        <v>21</v>
      </c>
      <c r="DF60" s="42" t="s">
        <v>21</v>
      </c>
      <c r="DG60" s="42" t="s">
        <v>21</v>
      </c>
    </row>
    <row r="61" spans="1:111" x14ac:dyDescent="0.25">
      <c r="A61" s="26" t="s">
        <v>98</v>
      </c>
      <c r="B61" s="32">
        <v>3.5</v>
      </c>
      <c r="C61" s="28">
        <v>1.395E-12</v>
      </c>
      <c r="D61" s="32">
        <v>0.89285714285714279</v>
      </c>
      <c r="E61" s="32">
        <v>21.36</v>
      </c>
      <c r="F61" s="32">
        <v>50</v>
      </c>
      <c r="G61" s="32">
        <v>175</v>
      </c>
      <c r="H61" s="32">
        <v>5.9974758098443415E-8</v>
      </c>
      <c r="I61" s="32">
        <v>0.71643758626138987</v>
      </c>
      <c r="J61" s="28">
        <v>6.7272727272727277E-15</v>
      </c>
      <c r="K61" s="32">
        <v>50</v>
      </c>
      <c r="L61" s="32">
        <v>1.05</v>
      </c>
      <c r="M61" s="28">
        <v>3.1000000000000001E-5</v>
      </c>
      <c r="N61" s="32">
        <v>5.71</v>
      </c>
      <c r="O61" s="32">
        <v>3.1</v>
      </c>
      <c r="P61" s="32">
        <v>1.95</v>
      </c>
      <c r="Q61" s="28">
        <v>1.6666666666666667E-13</v>
      </c>
      <c r="R61" s="32">
        <v>5.62</v>
      </c>
      <c r="S61" s="32">
        <v>0.35714285714285715</v>
      </c>
      <c r="T61" s="32">
        <v>6.91</v>
      </c>
      <c r="U61" s="32">
        <v>1</v>
      </c>
      <c r="V61" s="32">
        <v>15</v>
      </c>
      <c r="W61" s="32">
        <v>0.34843205574912889</v>
      </c>
      <c r="X61" s="32">
        <v>2.5</v>
      </c>
      <c r="Y61" s="28">
        <v>2.2999999999999998</v>
      </c>
      <c r="Z61" s="32">
        <v>3.5</v>
      </c>
      <c r="AA61" s="28">
        <v>1.7857142857142858</v>
      </c>
      <c r="AB61" s="32">
        <v>4.2</v>
      </c>
      <c r="AC61" s="15">
        <v>0.35714285714285715</v>
      </c>
      <c r="AD61" s="32">
        <v>5</v>
      </c>
      <c r="AE61" s="32">
        <v>1</v>
      </c>
      <c r="AF61" s="28">
        <v>17.5</v>
      </c>
      <c r="AG61" s="32">
        <v>1.7142900000000001</v>
      </c>
      <c r="AH61" s="32">
        <v>5</v>
      </c>
      <c r="AI61" s="32">
        <v>2</v>
      </c>
      <c r="AJ61" s="32">
        <v>0.16289999999999999</v>
      </c>
      <c r="AK61" s="32">
        <v>4.76</v>
      </c>
      <c r="AL61" s="32">
        <v>3.8E-3</v>
      </c>
      <c r="AM61" s="32">
        <v>32.5</v>
      </c>
      <c r="AN61" s="32">
        <v>0.35714285714285715</v>
      </c>
      <c r="AO61" s="32">
        <v>0.35714285714285715</v>
      </c>
      <c r="AP61" s="28">
        <v>3.5714285714285717E-5</v>
      </c>
      <c r="AQ61" s="32">
        <v>625</v>
      </c>
      <c r="AR61" s="28">
        <v>0.7142857142857143</v>
      </c>
      <c r="AS61" s="32">
        <v>360</v>
      </c>
      <c r="AT61" s="15">
        <v>0.35714285727040812</v>
      </c>
      <c r="AU61" s="15">
        <v>7.142999999999998</v>
      </c>
      <c r="AV61" s="32">
        <v>2.5</v>
      </c>
      <c r="AW61" s="15">
        <v>0.35714299999999999</v>
      </c>
      <c r="AX61" s="28">
        <v>1.0295E-2</v>
      </c>
      <c r="AY61" s="28">
        <v>3.78</v>
      </c>
      <c r="AZ61" s="32">
        <v>0.71643758626138987</v>
      </c>
      <c r="BA61" s="28">
        <v>1</v>
      </c>
      <c r="BB61" s="35">
        <v>0.35714299899999996</v>
      </c>
      <c r="BC61" s="28">
        <v>175</v>
      </c>
      <c r="BD61" s="15">
        <v>0.7142899989999999</v>
      </c>
      <c r="BE61" s="32">
        <v>3.06</v>
      </c>
      <c r="BF61" s="32">
        <v>0.35714285714285715</v>
      </c>
      <c r="BG61" s="28">
        <v>35</v>
      </c>
      <c r="BH61" s="32">
        <v>4.7697288433955114</v>
      </c>
      <c r="BI61" s="32">
        <v>8.6499999999999997E-3</v>
      </c>
      <c r="BJ61" s="32">
        <v>3.5</v>
      </c>
      <c r="BK61" s="32">
        <v>4.76</v>
      </c>
      <c r="BL61" s="28" t="s">
        <v>21</v>
      </c>
      <c r="BM61" s="32">
        <v>3.8</v>
      </c>
      <c r="BN61" s="32">
        <v>0.720356</v>
      </c>
      <c r="BO61" s="32">
        <v>1.0000000000000001E-9</v>
      </c>
      <c r="BP61" s="32">
        <v>0.71643758626138987</v>
      </c>
      <c r="BQ61" s="32">
        <v>7.14</v>
      </c>
      <c r="BR61" s="32">
        <v>3.31</v>
      </c>
      <c r="BS61" s="32">
        <v>3.09</v>
      </c>
      <c r="BT61" s="28">
        <v>1.5182214155531762E-8</v>
      </c>
      <c r="BU61" s="15">
        <v>2.0199999989999999</v>
      </c>
      <c r="BV61" s="32">
        <v>28.75</v>
      </c>
      <c r="BW61" s="28" t="s">
        <v>21</v>
      </c>
      <c r="BX61" s="28">
        <v>3.0612200000000001</v>
      </c>
      <c r="BY61" s="32">
        <v>0.71643758626138987</v>
      </c>
      <c r="BZ61" s="28">
        <v>39.840000000000003</v>
      </c>
      <c r="CA61" s="32">
        <v>4.76</v>
      </c>
      <c r="CB61" s="15">
        <v>1.8849667551141385</v>
      </c>
      <c r="CC61" s="32">
        <v>0.71643758626138987</v>
      </c>
      <c r="CD61" s="15">
        <v>5.1725029744567577</v>
      </c>
      <c r="CE61" s="32">
        <v>4.29</v>
      </c>
      <c r="CF61" s="28">
        <v>3.55</v>
      </c>
      <c r="CG61" s="15">
        <v>7.142999999999998</v>
      </c>
      <c r="CH61" s="32">
        <v>12.5</v>
      </c>
      <c r="CI61" s="15">
        <v>0.34999999916666663</v>
      </c>
      <c r="CJ61" s="28">
        <v>2.8</v>
      </c>
      <c r="CK61" s="15">
        <v>7.142999999999998E-2</v>
      </c>
      <c r="CL61" s="32">
        <v>0.35714285714285715</v>
      </c>
      <c r="CM61" s="28">
        <v>1.8999999999999998E-6</v>
      </c>
      <c r="CN61" s="32">
        <v>3.35</v>
      </c>
      <c r="CO61" s="28">
        <v>0.71</v>
      </c>
      <c r="CP61" s="15">
        <v>0.71428599971428597</v>
      </c>
      <c r="CQ61" s="42" t="s">
        <v>21</v>
      </c>
      <c r="CR61" s="42" t="s">
        <v>21</v>
      </c>
      <c r="CS61" s="42" t="s">
        <v>21</v>
      </c>
      <c r="CT61" s="42" t="s">
        <v>21</v>
      </c>
      <c r="CU61" s="42" t="s">
        <v>21</v>
      </c>
      <c r="CV61" s="42" t="s">
        <v>21</v>
      </c>
      <c r="CW61" s="42" t="s">
        <v>21</v>
      </c>
      <c r="CX61" s="42" t="s">
        <v>21</v>
      </c>
      <c r="CY61" s="42" t="s">
        <v>21</v>
      </c>
      <c r="CZ61" s="42" t="s">
        <v>21</v>
      </c>
      <c r="DA61" s="42" t="s">
        <v>21</v>
      </c>
      <c r="DB61" s="42" t="s">
        <v>21</v>
      </c>
      <c r="DC61" s="42" t="s">
        <v>21</v>
      </c>
      <c r="DD61" s="42" t="s">
        <v>21</v>
      </c>
      <c r="DE61" s="42" t="s">
        <v>21</v>
      </c>
      <c r="DF61" s="42" t="s">
        <v>21</v>
      </c>
      <c r="DG61" s="42" t="s">
        <v>21</v>
      </c>
    </row>
    <row r="62" spans="1:111" x14ac:dyDescent="0.25">
      <c r="A62" s="26" t="s">
        <v>99</v>
      </c>
      <c r="B62" s="32">
        <v>3.5</v>
      </c>
      <c r="C62" s="28">
        <v>1.395E-12</v>
      </c>
      <c r="D62" s="32">
        <v>0.89285714285714279</v>
      </c>
      <c r="E62" s="32">
        <v>21.36</v>
      </c>
      <c r="F62" s="32">
        <v>50</v>
      </c>
      <c r="G62" s="32">
        <v>175</v>
      </c>
      <c r="H62" s="32">
        <v>5.9974758098443415E-8</v>
      </c>
      <c r="I62" s="32">
        <v>0.71643758626138987</v>
      </c>
      <c r="J62" s="28">
        <v>6.7272727272727277E-15</v>
      </c>
      <c r="K62" s="32">
        <v>50</v>
      </c>
      <c r="L62" s="32">
        <v>1.05</v>
      </c>
      <c r="M62" s="28">
        <v>3.1000000000000001E-5</v>
      </c>
      <c r="N62" s="32">
        <v>5.71</v>
      </c>
      <c r="O62" s="32">
        <v>2.2890000000000001</v>
      </c>
      <c r="P62" s="32">
        <v>1.95</v>
      </c>
      <c r="Q62" s="28">
        <v>1.6666666666666667E-13</v>
      </c>
      <c r="R62" s="32">
        <v>5.62</v>
      </c>
      <c r="S62" s="32">
        <v>0.35714285714285715</v>
      </c>
      <c r="T62" s="32">
        <v>6.91</v>
      </c>
      <c r="U62" s="32">
        <v>1</v>
      </c>
      <c r="V62" s="32">
        <v>15</v>
      </c>
      <c r="W62" s="32">
        <v>0.34843205574912889</v>
      </c>
      <c r="X62" s="32">
        <v>2.5</v>
      </c>
      <c r="Y62" s="28">
        <v>2.2999999999999998</v>
      </c>
      <c r="Z62" s="32">
        <v>3.5</v>
      </c>
      <c r="AA62" s="28">
        <v>1.7857142857142858</v>
      </c>
      <c r="AB62" s="32">
        <v>4.2</v>
      </c>
      <c r="AC62" s="15">
        <v>0.35714285714285715</v>
      </c>
      <c r="AD62" s="32">
        <v>5</v>
      </c>
      <c r="AE62" s="32">
        <v>1</v>
      </c>
      <c r="AF62" s="28">
        <v>17.5</v>
      </c>
      <c r="AG62" s="32">
        <v>1.7142900000000001</v>
      </c>
      <c r="AH62" s="32">
        <v>5</v>
      </c>
      <c r="AI62" s="32">
        <v>2</v>
      </c>
      <c r="AJ62" s="32">
        <v>0.16289999999999999</v>
      </c>
      <c r="AK62" s="32">
        <v>4.76</v>
      </c>
      <c r="AL62" s="32">
        <v>3.8E-3</v>
      </c>
      <c r="AM62" s="32">
        <v>32.5</v>
      </c>
      <c r="AN62" s="32">
        <v>0.35714285714285715</v>
      </c>
      <c r="AO62" s="32">
        <v>0.35714285714285715</v>
      </c>
      <c r="AP62" s="28">
        <v>3.5714285714285717E-5</v>
      </c>
      <c r="AQ62" s="32">
        <v>625</v>
      </c>
      <c r="AR62" s="28">
        <v>0.7142857142857143</v>
      </c>
      <c r="AS62" s="32">
        <v>360</v>
      </c>
      <c r="AT62" s="15">
        <v>0.35714285727040812</v>
      </c>
      <c r="AU62" s="15">
        <v>7.142999999999998</v>
      </c>
      <c r="AV62" s="32">
        <v>2.5</v>
      </c>
      <c r="AW62" s="15">
        <v>0.35714299999999999</v>
      </c>
      <c r="AX62" s="28">
        <v>1.0295E-2</v>
      </c>
      <c r="AY62" s="28">
        <v>3.81</v>
      </c>
      <c r="AZ62" s="32">
        <v>0.71643758626138987</v>
      </c>
      <c r="BA62" s="28">
        <v>1</v>
      </c>
      <c r="BB62" s="35">
        <v>0.35714299899999996</v>
      </c>
      <c r="BC62" s="28">
        <v>175</v>
      </c>
      <c r="BD62" s="15">
        <v>0.7142899989999999</v>
      </c>
      <c r="BE62" s="32">
        <v>3.06</v>
      </c>
      <c r="BF62" s="32">
        <v>0.35714285714285715</v>
      </c>
      <c r="BG62" s="28">
        <v>35</v>
      </c>
      <c r="BH62" s="32">
        <v>4.7697288433955114</v>
      </c>
      <c r="BI62" s="32">
        <v>8.6499999999999997E-3</v>
      </c>
      <c r="BJ62" s="32">
        <v>3.5</v>
      </c>
      <c r="BK62" s="32">
        <v>4.76</v>
      </c>
      <c r="BL62" s="28" t="s">
        <v>21</v>
      </c>
      <c r="BM62" s="32">
        <v>3.8</v>
      </c>
      <c r="BN62" s="32">
        <v>0.720356</v>
      </c>
      <c r="BO62" s="32">
        <v>1.0000000000000001E-9</v>
      </c>
      <c r="BP62" s="32">
        <v>0.71643758626138987</v>
      </c>
      <c r="BQ62" s="32">
        <v>7.14</v>
      </c>
      <c r="BR62" s="32">
        <v>3.31</v>
      </c>
      <c r="BS62" s="32">
        <v>3.09</v>
      </c>
      <c r="BT62" s="28">
        <v>1.5081669690925592E-8</v>
      </c>
      <c r="BU62" s="15">
        <v>2.0199999989999999</v>
      </c>
      <c r="BV62" s="32">
        <v>28.75</v>
      </c>
      <c r="BW62" s="28" t="s">
        <v>21</v>
      </c>
      <c r="BX62" s="28">
        <v>3.0612200000000001</v>
      </c>
      <c r="BY62" s="32">
        <v>0.71643758626138987</v>
      </c>
      <c r="BZ62" s="28">
        <v>39.840000000000003</v>
      </c>
      <c r="CA62" s="32">
        <v>4.76</v>
      </c>
      <c r="CB62" s="15">
        <v>1.8849667551141385</v>
      </c>
      <c r="CC62" s="32">
        <v>0.71643758626138987</v>
      </c>
      <c r="CD62" s="15">
        <v>5.1725029744567577</v>
      </c>
      <c r="CE62" s="32">
        <v>4.29</v>
      </c>
      <c r="CF62" s="28">
        <v>3.55</v>
      </c>
      <c r="CG62" s="15">
        <v>7.142999999999998</v>
      </c>
      <c r="CH62" s="32">
        <v>12.5</v>
      </c>
      <c r="CI62" s="15">
        <v>0.34999999916666663</v>
      </c>
      <c r="CJ62" s="28">
        <v>2.8</v>
      </c>
      <c r="CK62" s="15">
        <v>7.142999999999998E-2</v>
      </c>
      <c r="CL62" s="32">
        <v>0.35714285714285715</v>
      </c>
      <c r="CM62" s="28">
        <v>1.8999999999999998E-6</v>
      </c>
      <c r="CN62" s="32">
        <v>3.35</v>
      </c>
      <c r="CO62" s="28">
        <v>0.71</v>
      </c>
      <c r="CP62" s="15">
        <v>0.71428599971428597</v>
      </c>
      <c r="CQ62" s="42" t="s">
        <v>21</v>
      </c>
      <c r="CR62" s="42" t="s">
        <v>21</v>
      </c>
      <c r="CS62" s="42" t="s">
        <v>21</v>
      </c>
      <c r="CT62" s="42" t="s">
        <v>21</v>
      </c>
      <c r="CU62" s="42" t="s">
        <v>21</v>
      </c>
      <c r="CV62" s="42" t="s">
        <v>21</v>
      </c>
      <c r="CW62" s="42" t="s">
        <v>21</v>
      </c>
      <c r="CX62" s="42" t="s">
        <v>21</v>
      </c>
      <c r="CY62" s="42" t="s">
        <v>21</v>
      </c>
      <c r="CZ62" s="42" t="s">
        <v>21</v>
      </c>
      <c r="DA62" s="42" t="s">
        <v>21</v>
      </c>
      <c r="DB62" s="42" t="s">
        <v>21</v>
      </c>
      <c r="DC62" s="42" t="s">
        <v>21</v>
      </c>
      <c r="DD62" s="42" t="s">
        <v>21</v>
      </c>
      <c r="DE62" s="42" t="s">
        <v>21</v>
      </c>
      <c r="DF62" s="42" t="s">
        <v>21</v>
      </c>
      <c r="DG62" s="42" t="s">
        <v>21</v>
      </c>
    </row>
    <row r="63" spans="1:111" x14ac:dyDescent="0.25">
      <c r="A63" s="26" t="s">
        <v>100</v>
      </c>
      <c r="B63" s="32">
        <v>3.5</v>
      </c>
      <c r="C63" s="28">
        <v>1.395E-12</v>
      </c>
      <c r="D63" s="32">
        <v>0.89285714285714279</v>
      </c>
      <c r="E63" s="32">
        <v>21.36</v>
      </c>
      <c r="F63" s="32">
        <v>50</v>
      </c>
      <c r="G63" s="32">
        <v>175</v>
      </c>
      <c r="H63" s="32">
        <v>5.9974758098443415E-8</v>
      </c>
      <c r="I63" s="32">
        <v>0.71643758626138987</v>
      </c>
      <c r="J63" s="28">
        <v>6.7272727272727277E-15</v>
      </c>
      <c r="K63" s="32">
        <v>50</v>
      </c>
      <c r="L63" s="32">
        <v>1.04</v>
      </c>
      <c r="M63" s="28">
        <v>3.1000000000000001E-5</v>
      </c>
      <c r="N63" s="32">
        <v>5.71</v>
      </c>
      <c r="O63" s="32">
        <v>2.2890000000000001</v>
      </c>
      <c r="P63" s="32">
        <v>1.95</v>
      </c>
      <c r="Q63" s="28">
        <v>1.6666666666666667E-13</v>
      </c>
      <c r="R63" s="32">
        <v>5.62</v>
      </c>
      <c r="S63" s="32">
        <v>0.35714285714285715</v>
      </c>
      <c r="T63" s="32">
        <v>6.91</v>
      </c>
      <c r="U63" s="32">
        <v>1</v>
      </c>
      <c r="V63" s="32">
        <v>15</v>
      </c>
      <c r="W63" s="32">
        <v>0.34843205574912889</v>
      </c>
      <c r="X63" s="32">
        <v>2.5</v>
      </c>
      <c r="Y63" s="28">
        <v>2.2999999999999998</v>
      </c>
      <c r="Z63" s="32">
        <v>3.5</v>
      </c>
      <c r="AA63" s="28">
        <v>1.7857142857142858</v>
      </c>
      <c r="AB63" s="32">
        <v>4.2</v>
      </c>
      <c r="AC63" s="15">
        <v>0.35714285714285715</v>
      </c>
      <c r="AD63" s="32">
        <v>5</v>
      </c>
      <c r="AE63" s="32">
        <v>1</v>
      </c>
      <c r="AF63" s="28">
        <v>17.5</v>
      </c>
      <c r="AG63" s="32">
        <v>1.7142900000000001</v>
      </c>
      <c r="AH63" s="32">
        <v>5</v>
      </c>
      <c r="AI63" s="32">
        <v>2</v>
      </c>
      <c r="AJ63" s="32">
        <v>0.16289999999999999</v>
      </c>
      <c r="AK63" s="32">
        <v>4.76</v>
      </c>
      <c r="AL63" s="32">
        <v>3.8E-3</v>
      </c>
      <c r="AM63" s="32">
        <v>32.5</v>
      </c>
      <c r="AN63" s="32">
        <v>0.35714285714285715</v>
      </c>
      <c r="AO63" s="32">
        <v>0.35714285714285715</v>
      </c>
      <c r="AP63" s="28">
        <v>3.5714285714285717E-5</v>
      </c>
      <c r="AQ63" s="32">
        <v>625</v>
      </c>
      <c r="AR63" s="28">
        <v>0.7142857142857143</v>
      </c>
      <c r="AS63" s="32">
        <v>360</v>
      </c>
      <c r="AT63" s="15">
        <v>0.35714285727040812</v>
      </c>
      <c r="AU63" s="15">
        <v>7.142999999999998</v>
      </c>
      <c r="AV63" s="32">
        <v>2.5</v>
      </c>
      <c r="AW63" s="15">
        <v>0.35714299999999999</v>
      </c>
      <c r="AX63" s="28">
        <v>1.0295E-2</v>
      </c>
      <c r="AY63" s="28">
        <v>3.83</v>
      </c>
      <c r="AZ63" s="32">
        <v>0.71643758626138987</v>
      </c>
      <c r="BA63" s="28">
        <v>1</v>
      </c>
      <c r="BB63" s="35">
        <v>0.35714299899999996</v>
      </c>
      <c r="BC63" s="28">
        <v>175</v>
      </c>
      <c r="BD63" s="15">
        <v>0.7142899989999999</v>
      </c>
      <c r="BE63" s="32">
        <v>3.06</v>
      </c>
      <c r="BF63" s="32">
        <v>0.35714285714285715</v>
      </c>
      <c r="BG63" s="28">
        <v>35</v>
      </c>
      <c r="BH63" s="32">
        <v>4.7697288433955114</v>
      </c>
      <c r="BI63" s="32">
        <v>8.6499999999999997E-3</v>
      </c>
      <c r="BJ63" s="32">
        <v>3.5</v>
      </c>
      <c r="BK63" s="32">
        <v>4.76</v>
      </c>
      <c r="BL63" s="28" t="s">
        <v>21</v>
      </c>
      <c r="BM63" s="32">
        <v>3.8</v>
      </c>
      <c r="BN63" s="32">
        <v>0.720356</v>
      </c>
      <c r="BO63" s="32">
        <v>1.0000000000000001E-9</v>
      </c>
      <c r="BP63" s="32">
        <v>0.71643758626138987</v>
      </c>
      <c r="BQ63" s="32">
        <v>7.14</v>
      </c>
      <c r="BR63" s="32">
        <v>3.31</v>
      </c>
      <c r="BS63" s="32">
        <v>3.09</v>
      </c>
      <c r="BT63" s="28">
        <v>1.5131941923228677E-8</v>
      </c>
      <c r="BU63" s="15">
        <v>2.0199999989999999</v>
      </c>
      <c r="BV63" s="32">
        <v>28.75</v>
      </c>
      <c r="BW63" s="28" t="s">
        <v>21</v>
      </c>
      <c r="BX63" s="28">
        <v>3.0612200000000001</v>
      </c>
      <c r="BY63" s="32">
        <v>0.71643758626138987</v>
      </c>
      <c r="BZ63" s="28">
        <v>39.840000000000003</v>
      </c>
      <c r="CA63" s="32">
        <v>4.76</v>
      </c>
      <c r="CB63" s="15">
        <v>1.8849667551141385</v>
      </c>
      <c r="CC63" s="32">
        <v>0.71643758626138987</v>
      </c>
      <c r="CD63" s="15">
        <v>5.1725029744567577</v>
      </c>
      <c r="CE63" s="32">
        <v>4.29</v>
      </c>
      <c r="CF63" s="28">
        <v>3.55</v>
      </c>
      <c r="CG63" s="15">
        <v>7.142999999999998</v>
      </c>
      <c r="CH63" s="32">
        <v>12.5</v>
      </c>
      <c r="CI63" s="15">
        <v>0.34999999916666663</v>
      </c>
      <c r="CJ63" s="28">
        <v>2.8</v>
      </c>
      <c r="CK63" s="15">
        <v>7.142999999999998E-2</v>
      </c>
      <c r="CL63" s="32">
        <v>0.35714285714285715</v>
      </c>
      <c r="CM63" s="28">
        <v>1.8999999999999998E-6</v>
      </c>
      <c r="CN63" s="32">
        <v>3.35</v>
      </c>
      <c r="CO63" s="28">
        <v>0.71</v>
      </c>
      <c r="CP63" s="15">
        <v>0.71428599971428597</v>
      </c>
      <c r="CQ63" s="42" t="s">
        <v>21</v>
      </c>
      <c r="CR63" s="42" t="s">
        <v>21</v>
      </c>
      <c r="CS63" s="42" t="s">
        <v>21</v>
      </c>
      <c r="CT63" s="42" t="s">
        <v>21</v>
      </c>
      <c r="CU63" s="42" t="s">
        <v>21</v>
      </c>
      <c r="CV63" s="42" t="s">
        <v>21</v>
      </c>
      <c r="CW63" s="42" t="s">
        <v>21</v>
      </c>
      <c r="CX63" s="42" t="s">
        <v>21</v>
      </c>
      <c r="CY63" s="42" t="s">
        <v>21</v>
      </c>
      <c r="CZ63" s="42" t="s">
        <v>21</v>
      </c>
      <c r="DA63" s="42" t="s">
        <v>21</v>
      </c>
      <c r="DB63" s="42" t="s">
        <v>21</v>
      </c>
      <c r="DC63" s="42" t="s">
        <v>21</v>
      </c>
      <c r="DD63" s="42" t="s">
        <v>21</v>
      </c>
      <c r="DE63" s="42" t="s">
        <v>21</v>
      </c>
      <c r="DF63" s="42" t="s">
        <v>21</v>
      </c>
      <c r="DG63" s="42" t="s">
        <v>21</v>
      </c>
    </row>
    <row r="64" spans="1:111" x14ac:dyDescent="0.25">
      <c r="A64" s="26" t="s">
        <v>101</v>
      </c>
      <c r="B64" s="32">
        <v>3.5</v>
      </c>
      <c r="C64" s="28">
        <v>1.395E-12</v>
      </c>
      <c r="D64" s="32">
        <v>0.89285714285714279</v>
      </c>
      <c r="E64" s="32">
        <v>21.36</v>
      </c>
      <c r="F64" s="32">
        <v>50</v>
      </c>
      <c r="G64" s="32">
        <v>175</v>
      </c>
      <c r="H64" s="32">
        <v>5.9974758098443415E-8</v>
      </c>
      <c r="I64" s="32">
        <v>0.71643758626138987</v>
      </c>
      <c r="J64" s="28">
        <v>6.7272727272727277E-15</v>
      </c>
      <c r="K64" s="32">
        <v>50</v>
      </c>
      <c r="L64" s="32">
        <v>1.05</v>
      </c>
      <c r="M64" s="28">
        <v>3.1000000000000001E-5</v>
      </c>
      <c r="N64" s="32">
        <v>5.71</v>
      </c>
      <c r="O64" s="32">
        <v>2.2890000000000001</v>
      </c>
      <c r="P64" s="32">
        <v>2.5</v>
      </c>
      <c r="Q64" s="28">
        <v>1.6666666666666667E-13</v>
      </c>
      <c r="R64" s="32">
        <v>5.62</v>
      </c>
      <c r="S64" s="32">
        <v>0.35714285714285715</v>
      </c>
      <c r="T64" s="32">
        <v>6.91</v>
      </c>
      <c r="U64" s="32">
        <v>1</v>
      </c>
      <c r="V64" s="32">
        <v>15</v>
      </c>
      <c r="W64" s="32">
        <v>0.34843205574912889</v>
      </c>
      <c r="X64" s="32">
        <v>2.5</v>
      </c>
      <c r="Y64" s="28">
        <v>2.2999999999999998</v>
      </c>
      <c r="Z64" s="32">
        <v>3.5</v>
      </c>
      <c r="AA64" s="28">
        <v>1.7857142857142858</v>
      </c>
      <c r="AB64" s="32">
        <v>4.2</v>
      </c>
      <c r="AC64" s="15">
        <v>0.35714285714285715</v>
      </c>
      <c r="AD64" s="32">
        <v>5</v>
      </c>
      <c r="AE64" s="32">
        <v>1</v>
      </c>
      <c r="AF64" s="28">
        <v>17.5</v>
      </c>
      <c r="AG64" s="32">
        <v>1.7142900000000001</v>
      </c>
      <c r="AH64" s="32">
        <v>5</v>
      </c>
      <c r="AI64" s="32">
        <v>2</v>
      </c>
      <c r="AJ64" s="32">
        <v>0.16289999999999999</v>
      </c>
      <c r="AK64" s="32">
        <v>4.76</v>
      </c>
      <c r="AL64" s="32">
        <v>3.8E-3</v>
      </c>
      <c r="AM64" s="32">
        <v>32.5</v>
      </c>
      <c r="AN64" s="32">
        <v>0.35714285714285715</v>
      </c>
      <c r="AO64" s="32">
        <v>0.35714285714285715</v>
      </c>
      <c r="AP64" s="28">
        <v>3.5714285714285717E-5</v>
      </c>
      <c r="AQ64" s="32">
        <v>625</v>
      </c>
      <c r="AR64" s="28">
        <v>0.7142857142857143</v>
      </c>
      <c r="AS64" s="32">
        <v>360</v>
      </c>
      <c r="AT64" s="15">
        <v>0.35714285727040812</v>
      </c>
      <c r="AU64" s="15">
        <v>7.142999999999998</v>
      </c>
      <c r="AV64" s="32">
        <v>2.5</v>
      </c>
      <c r="AW64" s="15">
        <v>0.35714299999999999</v>
      </c>
      <c r="AX64" s="28">
        <v>1.0295E-2</v>
      </c>
      <c r="AY64" s="28">
        <v>3.76</v>
      </c>
      <c r="AZ64" s="32">
        <v>0.71643758626138987</v>
      </c>
      <c r="BA64" s="28">
        <v>1</v>
      </c>
      <c r="BB64" s="35">
        <v>0.35714299899999996</v>
      </c>
      <c r="BC64" s="28">
        <v>175</v>
      </c>
      <c r="BD64" s="15">
        <v>0.7142899989999999</v>
      </c>
      <c r="BE64" s="32">
        <v>3.06</v>
      </c>
      <c r="BF64" s="32">
        <v>0.35714285714285715</v>
      </c>
      <c r="BG64" s="28">
        <v>35</v>
      </c>
      <c r="BH64" s="32">
        <v>4.7697288433955114</v>
      </c>
      <c r="BI64" s="32">
        <v>8.6499999999999997E-3</v>
      </c>
      <c r="BJ64" s="32">
        <v>3.5</v>
      </c>
      <c r="BK64" s="32">
        <v>4.76</v>
      </c>
      <c r="BL64" s="28" t="s">
        <v>21</v>
      </c>
      <c r="BM64" s="32">
        <v>3.8</v>
      </c>
      <c r="BN64" s="32">
        <v>0.720356</v>
      </c>
      <c r="BO64" s="32">
        <v>1.0000000000000001E-9</v>
      </c>
      <c r="BP64" s="32">
        <v>0.71643758626138987</v>
      </c>
      <c r="BQ64" s="32">
        <v>7.14</v>
      </c>
      <c r="BR64" s="32">
        <v>3.31</v>
      </c>
      <c r="BS64" s="32">
        <v>6</v>
      </c>
      <c r="BT64" s="28">
        <v>1.5031397458622503E-8</v>
      </c>
      <c r="BU64" s="15">
        <v>2.0199999989999999</v>
      </c>
      <c r="BV64" s="32">
        <v>28.75</v>
      </c>
      <c r="BW64" s="28" t="s">
        <v>21</v>
      </c>
      <c r="BX64" s="28">
        <v>3.0612200000000001</v>
      </c>
      <c r="BY64" s="32">
        <v>0.71643758626138987</v>
      </c>
      <c r="BZ64" s="28">
        <v>39.840000000000003</v>
      </c>
      <c r="CA64" s="32">
        <v>4.76</v>
      </c>
      <c r="CB64" s="15">
        <v>1.8849667551141385</v>
      </c>
      <c r="CC64" s="32">
        <v>0.71643758626138987</v>
      </c>
      <c r="CD64" s="15">
        <v>5.1725029744567577</v>
      </c>
      <c r="CE64" s="32">
        <v>4.29</v>
      </c>
      <c r="CF64" s="28">
        <v>3.55</v>
      </c>
      <c r="CG64" s="15">
        <v>7.142999999999998</v>
      </c>
      <c r="CH64" s="32">
        <v>12.5</v>
      </c>
      <c r="CI64" s="15">
        <v>0.34999999916666663</v>
      </c>
      <c r="CJ64" s="28">
        <v>2.8</v>
      </c>
      <c r="CK64" s="15">
        <v>7.142999999999998E-2</v>
      </c>
      <c r="CL64" s="32">
        <v>0.35714285714285715</v>
      </c>
      <c r="CM64" s="28">
        <v>1.8999999999999998E-6</v>
      </c>
      <c r="CN64" s="32">
        <v>3.35</v>
      </c>
      <c r="CO64" s="28">
        <v>0.71</v>
      </c>
      <c r="CP64" s="15">
        <v>0.71428599971428597</v>
      </c>
      <c r="CQ64" s="42" t="s">
        <v>21</v>
      </c>
      <c r="CR64" s="42" t="s">
        <v>21</v>
      </c>
      <c r="CS64" s="42" t="s">
        <v>21</v>
      </c>
      <c r="CT64" s="42" t="s">
        <v>21</v>
      </c>
      <c r="CU64" s="42" t="s">
        <v>21</v>
      </c>
      <c r="CV64" s="42" t="s">
        <v>21</v>
      </c>
      <c r="CW64" s="42" t="s">
        <v>21</v>
      </c>
      <c r="CX64" s="42" t="s">
        <v>21</v>
      </c>
      <c r="CY64" s="42" t="s">
        <v>21</v>
      </c>
      <c r="CZ64" s="42" t="s">
        <v>21</v>
      </c>
      <c r="DA64" s="42" t="s">
        <v>21</v>
      </c>
      <c r="DB64" s="42" t="s">
        <v>21</v>
      </c>
      <c r="DC64" s="42" t="s">
        <v>21</v>
      </c>
      <c r="DD64" s="42" t="s">
        <v>21</v>
      </c>
      <c r="DE64" s="42" t="s">
        <v>21</v>
      </c>
      <c r="DF64" s="42" t="s">
        <v>21</v>
      </c>
      <c r="DG64" s="42" t="s">
        <v>21</v>
      </c>
    </row>
    <row r="65" spans="1:111" x14ac:dyDescent="0.25">
      <c r="A65" s="26" t="s">
        <v>102</v>
      </c>
      <c r="B65" s="32">
        <v>3.5</v>
      </c>
      <c r="C65" s="28">
        <v>1.395E-12</v>
      </c>
      <c r="D65" s="32">
        <v>0.89285714285714279</v>
      </c>
      <c r="E65" s="32">
        <v>21.36</v>
      </c>
      <c r="F65" s="32">
        <v>50</v>
      </c>
      <c r="G65" s="32">
        <v>175</v>
      </c>
      <c r="H65" s="32">
        <v>5.9974758098443415E-8</v>
      </c>
      <c r="I65" s="32">
        <v>0.71643758626138987</v>
      </c>
      <c r="J65" s="28">
        <v>6.7272727272727277E-15</v>
      </c>
      <c r="K65" s="32">
        <v>50</v>
      </c>
      <c r="L65" s="32">
        <v>1.07</v>
      </c>
      <c r="M65" s="28">
        <v>3.1000000000000001E-5</v>
      </c>
      <c r="N65" s="32">
        <v>5.71</v>
      </c>
      <c r="O65" s="32">
        <v>2.2890000000000001</v>
      </c>
      <c r="P65" s="32">
        <v>2.5</v>
      </c>
      <c r="Q65" s="28">
        <v>1.6666666666666667E-13</v>
      </c>
      <c r="R65" s="32">
        <v>5.62</v>
      </c>
      <c r="S65" s="32">
        <v>0.35714285714285715</v>
      </c>
      <c r="T65" s="32">
        <v>6.91</v>
      </c>
      <c r="U65" s="32">
        <v>1</v>
      </c>
      <c r="V65" s="32">
        <v>15</v>
      </c>
      <c r="W65" s="32">
        <v>0.34843205574912889</v>
      </c>
      <c r="X65" s="32">
        <v>2.5</v>
      </c>
      <c r="Y65" s="28">
        <v>2.2999999999999998</v>
      </c>
      <c r="Z65" s="32">
        <v>3.5</v>
      </c>
      <c r="AA65" s="28">
        <v>1.7857142857142858</v>
      </c>
      <c r="AB65" s="32">
        <v>4.2</v>
      </c>
      <c r="AC65" s="15">
        <v>0.35714285714285715</v>
      </c>
      <c r="AD65" s="32">
        <v>5</v>
      </c>
      <c r="AE65" s="32">
        <v>1</v>
      </c>
      <c r="AF65" s="28">
        <v>17.5</v>
      </c>
      <c r="AG65" s="32">
        <v>1.7142900000000001</v>
      </c>
      <c r="AH65" s="32">
        <v>5</v>
      </c>
      <c r="AI65" s="32">
        <v>2</v>
      </c>
      <c r="AJ65" s="32">
        <v>0.16289999999999999</v>
      </c>
      <c r="AK65" s="32">
        <v>4.76</v>
      </c>
      <c r="AL65" s="32">
        <v>3.8E-3</v>
      </c>
      <c r="AM65" s="32">
        <v>32.5</v>
      </c>
      <c r="AN65" s="32">
        <v>0.35714285714285715</v>
      </c>
      <c r="AO65" s="32">
        <v>0.35714285714285715</v>
      </c>
      <c r="AP65" s="28">
        <v>3.5714285714285717E-5</v>
      </c>
      <c r="AQ65" s="32">
        <v>625</v>
      </c>
      <c r="AR65" s="28">
        <v>0.7142857142857143</v>
      </c>
      <c r="AS65" s="32">
        <v>360</v>
      </c>
      <c r="AT65" s="15">
        <v>0.35714285727040812</v>
      </c>
      <c r="AU65" s="15">
        <v>7.142999999999998</v>
      </c>
      <c r="AV65" s="32">
        <v>2.5</v>
      </c>
      <c r="AW65" s="15">
        <v>0.35714299999999999</v>
      </c>
      <c r="AX65" s="28">
        <v>1.0295E-2</v>
      </c>
      <c r="AY65" s="28">
        <v>3.68</v>
      </c>
      <c r="AZ65" s="32">
        <v>0.71643758626138987</v>
      </c>
      <c r="BA65" s="28">
        <v>1</v>
      </c>
      <c r="BB65" s="35">
        <v>0.35714299899999996</v>
      </c>
      <c r="BC65" s="28">
        <v>175</v>
      </c>
      <c r="BD65" s="15">
        <v>0.7142899989999999</v>
      </c>
      <c r="BE65" s="32">
        <v>3.06</v>
      </c>
      <c r="BF65" s="32">
        <v>0.35714285714285715</v>
      </c>
      <c r="BG65" s="28">
        <v>35</v>
      </c>
      <c r="BH65" s="32">
        <v>4.7697288433955114</v>
      </c>
      <c r="BI65" s="32">
        <v>8.6499999999999997E-3</v>
      </c>
      <c r="BJ65" s="32">
        <v>3.5</v>
      </c>
      <c r="BK65" s="32">
        <v>4.76</v>
      </c>
      <c r="BL65" s="28" t="s">
        <v>21</v>
      </c>
      <c r="BM65" s="32">
        <v>3.8</v>
      </c>
      <c r="BN65" s="32">
        <v>0.720356</v>
      </c>
      <c r="BO65" s="32">
        <v>1.0000000000000001E-9</v>
      </c>
      <c r="BP65" s="32">
        <v>0.71643758626138987</v>
      </c>
      <c r="BQ65" s="32">
        <v>7.14</v>
      </c>
      <c r="BR65" s="32">
        <v>3.31</v>
      </c>
      <c r="BS65" s="32">
        <v>6</v>
      </c>
      <c r="BT65" s="28">
        <v>1.5031397458622503E-8</v>
      </c>
      <c r="BU65" s="15">
        <v>2.0199999989999999</v>
      </c>
      <c r="BV65" s="32">
        <v>28.75</v>
      </c>
      <c r="BW65" s="28" t="s">
        <v>21</v>
      </c>
      <c r="BX65" s="28">
        <v>3.0612200000000001</v>
      </c>
      <c r="BY65" s="32">
        <v>0.71643758626138987</v>
      </c>
      <c r="BZ65" s="28">
        <v>39.840000000000003</v>
      </c>
      <c r="CA65" s="32">
        <v>4.76</v>
      </c>
      <c r="CB65" s="15">
        <v>1.8849667551141385</v>
      </c>
      <c r="CC65" s="32">
        <v>0.71643758626138987</v>
      </c>
      <c r="CD65" s="15">
        <v>5.1725029744567577</v>
      </c>
      <c r="CE65" s="32">
        <v>4.29</v>
      </c>
      <c r="CF65" s="28">
        <v>3.55</v>
      </c>
      <c r="CG65" s="15">
        <v>7.142999999999998</v>
      </c>
      <c r="CH65" s="32">
        <v>12.5</v>
      </c>
      <c r="CI65" s="15">
        <v>0.34999999916666663</v>
      </c>
      <c r="CJ65" s="28">
        <v>2.8</v>
      </c>
      <c r="CK65" s="15">
        <v>7.142999999999998E-2</v>
      </c>
      <c r="CL65" s="32">
        <v>0.35714285714285715</v>
      </c>
      <c r="CM65" s="28">
        <v>1.8999999999999998E-6</v>
      </c>
      <c r="CN65" s="32">
        <v>3.35</v>
      </c>
      <c r="CO65" s="28">
        <v>0.71</v>
      </c>
      <c r="CP65" s="15">
        <v>0.71428599971428597</v>
      </c>
      <c r="CQ65" s="42" t="s">
        <v>21</v>
      </c>
      <c r="CR65" s="42" t="s">
        <v>21</v>
      </c>
      <c r="CS65" s="42" t="s">
        <v>21</v>
      </c>
      <c r="CT65" s="42" t="s">
        <v>21</v>
      </c>
      <c r="CU65" s="42" t="s">
        <v>21</v>
      </c>
      <c r="CV65" s="42" t="s">
        <v>21</v>
      </c>
      <c r="CW65" s="42" t="s">
        <v>21</v>
      </c>
      <c r="CX65" s="42" t="s">
        <v>21</v>
      </c>
      <c r="CY65" s="42" t="s">
        <v>21</v>
      </c>
      <c r="CZ65" s="42" t="s">
        <v>21</v>
      </c>
      <c r="DA65" s="42" t="s">
        <v>21</v>
      </c>
      <c r="DB65" s="42" t="s">
        <v>21</v>
      </c>
      <c r="DC65" s="42" t="s">
        <v>21</v>
      </c>
      <c r="DD65" s="42" t="s">
        <v>21</v>
      </c>
      <c r="DE65" s="42" t="s">
        <v>21</v>
      </c>
      <c r="DF65" s="42" t="s">
        <v>21</v>
      </c>
      <c r="DG65" s="42" t="s">
        <v>21</v>
      </c>
    </row>
    <row r="66" spans="1:111" x14ac:dyDescent="0.25">
      <c r="A66" s="26" t="s">
        <v>103</v>
      </c>
      <c r="B66" s="32">
        <v>3.5</v>
      </c>
      <c r="C66" s="28">
        <v>1.395E-12</v>
      </c>
      <c r="D66" s="32">
        <v>0.89285714285714279</v>
      </c>
      <c r="E66" s="32">
        <v>21.36</v>
      </c>
      <c r="F66" s="32">
        <v>50</v>
      </c>
      <c r="G66" s="32">
        <v>175</v>
      </c>
      <c r="H66" s="32">
        <v>5.9974758098443415E-8</v>
      </c>
      <c r="I66" s="32">
        <v>0.71643758626138987</v>
      </c>
      <c r="J66" s="28">
        <v>6.7272727272727277E-15</v>
      </c>
      <c r="K66" s="32">
        <v>50</v>
      </c>
      <c r="L66" s="32">
        <v>1.07</v>
      </c>
      <c r="M66" s="28">
        <v>3.1000000000000001E-5</v>
      </c>
      <c r="N66" s="32">
        <v>5.71</v>
      </c>
      <c r="O66" s="32">
        <v>2.2890000000000001</v>
      </c>
      <c r="P66" s="32">
        <v>2.5</v>
      </c>
      <c r="Q66" s="28">
        <v>1.6666666666666667E-13</v>
      </c>
      <c r="R66" s="32">
        <v>5.62</v>
      </c>
      <c r="S66" s="32">
        <v>0.35714285714285715</v>
      </c>
      <c r="T66" s="32">
        <v>6.91</v>
      </c>
      <c r="U66" s="32">
        <v>1</v>
      </c>
      <c r="V66" s="32">
        <v>15</v>
      </c>
      <c r="W66" s="32">
        <v>0.34843205574912889</v>
      </c>
      <c r="X66" s="32">
        <v>2.5</v>
      </c>
      <c r="Y66" s="28">
        <v>2.2999999999999998</v>
      </c>
      <c r="Z66" s="32">
        <v>3.5</v>
      </c>
      <c r="AA66" s="28">
        <v>1.7857142857142858</v>
      </c>
      <c r="AB66" s="32">
        <v>4.2</v>
      </c>
      <c r="AC66" s="15">
        <v>0.35714285714285715</v>
      </c>
      <c r="AD66" s="32">
        <v>5</v>
      </c>
      <c r="AE66" s="32">
        <v>1</v>
      </c>
      <c r="AF66" s="28">
        <v>17.5</v>
      </c>
      <c r="AG66" s="32">
        <v>1.7142900000000001</v>
      </c>
      <c r="AH66" s="32">
        <v>5</v>
      </c>
      <c r="AI66" s="32">
        <v>2</v>
      </c>
      <c r="AJ66" s="32">
        <v>0.16289999999999999</v>
      </c>
      <c r="AK66" s="32">
        <v>4.76</v>
      </c>
      <c r="AL66" s="32">
        <v>3.8E-3</v>
      </c>
      <c r="AM66" s="32">
        <v>32.5</v>
      </c>
      <c r="AN66" s="32">
        <v>0.35714285714285715</v>
      </c>
      <c r="AO66" s="32">
        <v>0.35714285714285715</v>
      </c>
      <c r="AP66" s="28">
        <v>3.5714285714285717E-5</v>
      </c>
      <c r="AQ66" s="32">
        <v>625</v>
      </c>
      <c r="AR66" s="28">
        <v>0.7142857142857143</v>
      </c>
      <c r="AS66" s="32">
        <v>360</v>
      </c>
      <c r="AT66" s="15">
        <v>0.35714285727040812</v>
      </c>
      <c r="AU66" s="15">
        <v>7.142999999999998</v>
      </c>
      <c r="AV66" s="32">
        <v>2.5</v>
      </c>
      <c r="AW66" s="15">
        <v>0.35714299999999999</v>
      </c>
      <c r="AX66" s="28">
        <v>1.0295E-2</v>
      </c>
      <c r="AY66" s="28">
        <v>3.63</v>
      </c>
      <c r="AZ66" s="32">
        <v>0.71643758626138987</v>
      </c>
      <c r="BA66" s="28">
        <v>1</v>
      </c>
      <c r="BB66" s="35">
        <v>0.35714299899999996</v>
      </c>
      <c r="BC66" s="28">
        <v>175</v>
      </c>
      <c r="BD66" s="15">
        <v>0.7142899989999999</v>
      </c>
      <c r="BE66" s="32">
        <v>3.06</v>
      </c>
      <c r="BF66" s="32">
        <v>0.35714285714285715</v>
      </c>
      <c r="BG66" s="28">
        <v>35</v>
      </c>
      <c r="BH66" s="32">
        <v>4.7697288433955114</v>
      </c>
      <c r="BI66" s="32">
        <v>8.6499999999999997E-3</v>
      </c>
      <c r="BJ66" s="32">
        <v>3.5</v>
      </c>
      <c r="BK66" s="32">
        <v>4.76</v>
      </c>
      <c r="BL66" s="28" t="s">
        <v>21</v>
      </c>
      <c r="BM66" s="32">
        <v>3.8</v>
      </c>
      <c r="BN66" s="32">
        <v>0.720356</v>
      </c>
      <c r="BO66" s="32">
        <v>1.0000000000000001E-9</v>
      </c>
      <c r="BP66" s="32">
        <v>0.71643758626138987</v>
      </c>
      <c r="BQ66" s="32">
        <v>7.14</v>
      </c>
      <c r="BR66" s="32">
        <v>3.31</v>
      </c>
      <c r="BS66" s="32">
        <v>6</v>
      </c>
      <c r="BT66" s="28">
        <v>1.5232486387834847E-8</v>
      </c>
      <c r="BU66" s="15">
        <v>2.0199999989999999</v>
      </c>
      <c r="BV66" s="32">
        <v>28.75</v>
      </c>
      <c r="BW66" s="28" t="s">
        <v>21</v>
      </c>
      <c r="BX66" s="28">
        <v>3.0612200000000001</v>
      </c>
      <c r="BY66" s="32">
        <v>0.71643758626138987</v>
      </c>
      <c r="BZ66" s="28">
        <v>39.840000000000003</v>
      </c>
      <c r="CA66" s="32">
        <v>4.76</v>
      </c>
      <c r="CB66" s="15">
        <v>1.8849667551141385</v>
      </c>
      <c r="CC66" s="32">
        <v>0.71643758626138987</v>
      </c>
      <c r="CD66" s="15">
        <v>5.1725029744567577</v>
      </c>
      <c r="CE66" s="32">
        <v>4.29</v>
      </c>
      <c r="CF66" s="28">
        <v>3.55</v>
      </c>
      <c r="CG66" s="15">
        <v>7.142999999999998</v>
      </c>
      <c r="CH66" s="32">
        <v>12.5</v>
      </c>
      <c r="CI66" s="15">
        <v>0.34999999916666663</v>
      </c>
      <c r="CJ66" s="28">
        <v>2.8</v>
      </c>
      <c r="CK66" s="15">
        <v>7.142999999999998E-2</v>
      </c>
      <c r="CL66" s="32">
        <v>0.35714285714285715</v>
      </c>
      <c r="CM66" s="28">
        <v>1.8999999999999998E-6</v>
      </c>
      <c r="CN66" s="32">
        <v>3.35</v>
      </c>
      <c r="CO66" s="28">
        <v>0.71</v>
      </c>
      <c r="CP66" s="15">
        <v>0.71428599971428597</v>
      </c>
      <c r="CQ66" s="42" t="s">
        <v>21</v>
      </c>
      <c r="CR66" s="42" t="s">
        <v>21</v>
      </c>
      <c r="CS66" s="42" t="s">
        <v>21</v>
      </c>
      <c r="CT66" s="42" t="s">
        <v>21</v>
      </c>
      <c r="CU66" s="42" t="s">
        <v>21</v>
      </c>
      <c r="CV66" s="42" t="s">
        <v>21</v>
      </c>
      <c r="CW66" s="42" t="s">
        <v>21</v>
      </c>
      <c r="CX66" s="42" t="s">
        <v>21</v>
      </c>
      <c r="CY66" s="42" t="s">
        <v>21</v>
      </c>
      <c r="CZ66" s="42" t="s">
        <v>21</v>
      </c>
      <c r="DA66" s="42" t="s">
        <v>21</v>
      </c>
      <c r="DB66" s="42" t="s">
        <v>21</v>
      </c>
      <c r="DC66" s="42" t="s">
        <v>21</v>
      </c>
      <c r="DD66" s="42" t="s">
        <v>21</v>
      </c>
      <c r="DE66" s="42" t="s">
        <v>21</v>
      </c>
      <c r="DF66" s="42" t="s">
        <v>21</v>
      </c>
      <c r="DG66" s="42" t="s">
        <v>21</v>
      </c>
    </row>
    <row r="67" spans="1:111" x14ac:dyDescent="0.25">
      <c r="A67" s="26" t="s">
        <v>104</v>
      </c>
      <c r="B67" s="32">
        <v>3.5</v>
      </c>
      <c r="C67" s="28">
        <v>1.395E-12</v>
      </c>
      <c r="D67" s="32">
        <v>0.89285714285714279</v>
      </c>
      <c r="E67" s="32">
        <v>21.36</v>
      </c>
      <c r="F67" s="32">
        <v>50</v>
      </c>
      <c r="G67" s="32">
        <v>175</v>
      </c>
      <c r="H67" s="32">
        <v>5.9974758098443415E-8</v>
      </c>
      <c r="I67" s="32">
        <v>0.71643758626138987</v>
      </c>
      <c r="J67" s="28">
        <v>6.7272727272727277E-15</v>
      </c>
      <c r="K67" s="32">
        <v>50</v>
      </c>
      <c r="L67" s="32">
        <v>1.06</v>
      </c>
      <c r="M67" s="28">
        <v>3.1000000000000001E-5</v>
      </c>
      <c r="N67" s="32">
        <v>5.71</v>
      </c>
      <c r="O67" s="32">
        <v>2.2890000000000001</v>
      </c>
      <c r="P67" s="32">
        <v>2.5</v>
      </c>
      <c r="Q67" s="28">
        <v>1.6666666666666667E-13</v>
      </c>
      <c r="R67" s="32">
        <v>5.62</v>
      </c>
      <c r="S67" s="32">
        <v>0.35714285714285715</v>
      </c>
      <c r="T67" s="32">
        <v>6.91</v>
      </c>
      <c r="U67" s="32">
        <v>1</v>
      </c>
      <c r="V67" s="32">
        <v>15</v>
      </c>
      <c r="W67" s="32">
        <v>0.34843205574912889</v>
      </c>
      <c r="X67" s="32">
        <v>2.5</v>
      </c>
      <c r="Y67" s="28">
        <v>2.2999999999999998</v>
      </c>
      <c r="Z67" s="32">
        <v>3.5</v>
      </c>
      <c r="AA67" s="28">
        <v>1.7857142857142858</v>
      </c>
      <c r="AB67" s="32">
        <v>4.2</v>
      </c>
      <c r="AC67" s="15">
        <v>0.35714285714285715</v>
      </c>
      <c r="AD67" s="32">
        <v>15</v>
      </c>
      <c r="AE67" s="32">
        <v>1</v>
      </c>
      <c r="AF67" s="28">
        <v>17.5</v>
      </c>
      <c r="AG67" s="32">
        <v>1.7142900000000001</v>
      </c>
      <c r="AH67" s="32">
        <v>5</v>
      </c>
      <c r="AI67" s="32">
        <v>2</v>
      </c>
      <c r="AJ67" s="32">
        <v>0.16289999999999999</v>
      </c>
      <c r="AK67" s="32">
        <v>4.76</v>
      </c>
      <c r="AL67" s="32">
        <v>3.8E-3</v>
      </c>
      <c r="AM67" s="32">
        <v>32.5</v>
      </c>
      <c r="AN67" s="32">
        <v>0.35714285714285715</v>
      </c>
      <c r="AO67" s="32">
        <v>0.35714285714285715</v>
      </c>
      <c r="AP67" s="28">
        <v>3.5714285714285717E-5</v>
      </c>
      <c r="AQ67" s="32">
        <v>625</v>
      </c>
      <c r="AR67" s="28">
        <v>0.7142857142857143</v>
      </c>
      <c r="AS67" s="32">
        <v>360</v>
      </c>
      <c r="AT67" s="15">
        <v>0.35714285727040812</v>
      </c>
      <c r="AU67" s="15">
        <v>7.142999999999998</v>
      </c>
      <c r="AV67" s="32">
        <v>2.5</v>
      </c>
      <c r="AW67" s="15">
        <v>0.35714299999999999</v>
      </c>
      <c r="AX67" s="28">
        <v>1.0295E-2</v>
      </c>
      <c r="AY67" s="28">
        <v>3.67</v>
      </c>
      <c r="AZ67" s="32">
        <v>0.71643758626138987</v>
      </c>
      <c r="BA67" s="28">
        <v>1</v>
      </c>
      <c r="BB67" s="35">
        <v>0.35714299899999996</v>
      </c>
      <c r="BC67" s="28">
        <v>175</v>
      </c>
      <c r="BD67" s="15">
        <v>0.7142899989999999</v>
      </c>
      <c r="BE67" s="32">
        <v>3.06</v>
      </c>
      <c r="BF67" s="32">
        <v>0.35714285714285715</v>
      </c>
      <c r="BG67" s="28">
        <v>35</v>
      </c>
      <c r="BH67" s="32">
        <v>4.7697288433955114</v>
      </c>
      <c r="BI67" s="32">
        <v>8.6499999999999997E-3</v>
      </c>
      <c r="BJ67" s="32">
        <v>3.5</v>
      </c>
      <c r="BK67" s="32">
        <v>4.76</v>
      </c>
      <c r="BL67" s="28" t="s">
        <v>21</v>
      </c>
      <c r="BM67" s="32">
        <v>3.8</v>
      </c>
      <c r="BN67" s="32">
        <v>0.720356</v>
      </c>
      <c r="BO67" s="32">
        <v>1.0000000000000001E-9</v>
      </c>
      <c r="BP67" s="32">
        <v>0.71643758626138987</v>
      </c>
      <c r="BQ67" s="32">
        <v>7.14</v>
      </c>
      <c r="BR67" s="32">
        <v>3.31</v>
      </c>
      <c r="BS67" s="32">
        <v>6</v>
      </c>
      <c r="BT67" s="28">
        <v>1.5312921959519784E-8</v>
      </c>
      <c r="BU67" s="15">
        <v>2.0199999989999999</v>
      </c>
      <c r="BV67" s="32">
        <v>28.75</v>
      </c>
      <c r="BW67" s="28" t="s">
        <v>21</v>
      </c>
      <c r="BX67" s="28">
        <v>3.0612200000000001</v>
      </c>
      <c r="BY67" s="32">
        <v>0.71643758626138987</v>
      </c>
      <c r="BZ67" s="28">
        <v>39.840000000000003</v>
      </c>
      <c r="CA67" s="32">
        <v>4.76</v>
      </c>
      <c r="CB67" s="15">
        <v>1.8849667551141385</v>
      </c>
      <c r="CC67" s="32">
        <v>0.71643758626138987</v>
      </c>
      <c r="CD67" s="15">
        <v>5.1725029744567577</v>
      </c>
      <c r="CE67" s="32">
        <v>4.29</v>
      </c>
      <c r="CF67" s="28">
        <v>3.55</v>
      </c>
      <c r="CG67" s="15">
        <v>7.142999999999998</v>
      </c>
      <c r="CH67" s="32">
        <v>12.5</v>
      </c>
      <c r="CI67" s="15">
        <v>0.34999999916666663</v>
      </c>
      <c r="CJ67" s="28">
        <v>2.8</v>
      </c>
      <c r="CK67" s="15">
        <v>7.142999999999998E-2</v>
      </c>
      <c r="CL67" s="32">
        <v>0.35714285714285715</v>
      </c>
      <c r="CM67" s="28">
        <v>1.8999999999999998E-6</v>
      </c>
      <c r="CN67" s="32">
        <v>3.35</v>
      </c>
      <c r="CO67" s="28">
        <v>0.71</v>
      </c>
      <c r="CP67" s="15">
        <v>0.71428599971428597</v>
      </c>
      <c r="CQ67" s="42" t="s">
        <v>21</v>
      </c>
      <c r="CR67" s="42" t="s">
        <v>21</v>
      </c>
      <c r="CS67" s="42" t="s">
        <v>21</v>
      </c>
      <c r="CT67" s="42" t="s">
        <v>21</v>
      </c>
      <c r="CU67" s="42" t="s">
        <v>21</v>
      </c>
      <c r="CV67" s="42" t="s">
        <v>21</v>
      </c>
      <c r="CW67" s="42" t="s">
        <v>21</v>
      </c>
      <c r="CX67" s="42" t="s">
        <v>21</v>
      </c>
      <c r="CY67" s="42" t="s">
        <v>21</v>
      </c>
      <c r="CZ67" s="42" t="s">
        <v>21</v>
      </c>
      <c r="DA67" s="42" t="s">
        <v>21</v>
      </c>
      <c r="DB67" s="42" t="s">
        <v>21</v>
      </c>
      <c r="DC67" s="42" t="s">
        <v>21</v>
      </c>
      <c r="DD67" s="42" t="s">
        <v>21</v>
      </c>
      <c r="DE67" s="42" t="s">
        <v>21</v>
      </c>
      <c r="DF67" s="42" t="s">
        <v>21</v>
      </c>
      <c r="DG67" s="42" t="s">
        <v>21</v>
      </c>
    </row>
    <row r="68" spans="1:111" x14ac:dyDescent="0.25">
      <c r="A68" s="26" t="s">
        <v>105</v>
      </c>
      <c r="B68" s="32">
        <v>3.5</v>
      </c>
      <c r="C68" s="28">
        <v>1.395E-12</v>
      </c>
      <c r="D68" s="32">
        <v>0.89285714285714279</v>
      </c>
      <c r="E68" s="32">
        <v>21.36</v>
      </c>
      <c r="F68" s="32">
        <v>50</v>
      </c>
      <c r="G68" s="32">
        <v>175</v>
      </c>
      <c r="H68" s="32">
        <v>5.9974758098443415E-8</v>
      </c>
      <c r="I68" s="32">
        <v>0.71643758626138987</v>
      </c>
      <c r="J68" s="28">
        <v>6.7272727272727277E-15</v>
      </c>
      <c r="K68" s="32">
        <v>50</v>
      </c>
      <c r="L68" s="32">
        <v>1.06</v>
      </c>
      <c r="M68" s="28">
        <v>3.1000000000000001E-5</v>
      </c>
      <c r="N68" s="32">
        <v>5.71</v>
      </c>
      <c r="O68" s="32">
        <v>2.2890000000000001</v>
      </c>
      <c r="P68" s="32">
        <v>2.5</v>
      </c>
      <c r="Q68" s="28">
        <v>1.6666666666666667E-13</v>
      </c>
      <c r="R68" s="32">
        <v>5.62</v>
      </c>
      <c r="S68" s="32">
        <v>0.35714285714285715</v>
      </c>
      <c r="T68" s="32">
        <v>6.91</v>
      </c>
      <c r="U68" s="32">
        <v>1</v>
      </c>
      <c r="V68" s="32">
        <v>15</v>
      </c>
      <c r="W68" s="32">
        <v>0.34843205574912889</v>
      </c>
      <c r="X68" s="32">
        <v>2.5</v>
      </c>
      <c r="Y68" s="28">
        <v>2.2999999999999998</v>
      </c>
      <c r="Z68" s="32">
        <v>3.5</v>
      </c>
      <c r="AA68" s="28">
        <v>1.7857142857142858</v>
      </c>
      <c r="AB68" s="32">
        <v>4.2</v>
      </c>
      <c r="AC68" s="15">
        <v>0.35714285714285715</v>
      </c>
      <c r="AD68" s="32">
        <v>15</v>
      </c>
      <c r="AE68" s="32">
        <v>1</v>
      </c>
      <c r="AF68" s="28">
        <v>17.5</v>
      </c>
      <c r="AG68" s="32">
        <v>1.7142900000000001</v>
      </c>
      <c r="AH68" s="32">
        <v>5</v>
      </c>
      <c r="AI68" s="32">
        <v>2</v>
      </c>
      <c r="AJ68" s="32">
        <v>0.16289999999999999</v>
      </c>
      <c r="AK68" s="32">
        <v>4.76</v>
      </c>
      <c r="AL68" s="32">
        <v>3.8E-3</v>
      </c>
      <c r="AM68" s="32">
        <v>32.5</v>
      </c>
      <c r="AN68" s="32">
        <v>0.35714285714285715</v>
      </c>
      <c r="AO68" s="32">
        <v>0.35714285714285715</v>
      </c>
      <c r="AP68" s="28">
        <v>3.5714285714285717E-5</v>
      </c>
      <c r="AQ68" s="32">
        <v>625</v>
      </c>
      <c r="AR68" s="28">
        <v>0.7142857142857143</v>
      </c>
      <c r="AS68" s="32">
        <v>360</v>
      </c>
      <c r="AT68" s="15">
        <v>0.35714285727040812</v>
      </c>
      <c r="AU68" s="15">
        <v>7.142999999999998</v>
      </c>
      <c r="AV68" s="32">
        <v>2.5</v>
      </c>
      <c r="AW68" s="15">
        <v>0.35714299999999999</v>
      </c>
      <c r="AX68" s="28">
        <v>1.0295E-2</v>
      </c>
      <c r="AY68" s="28">
        <v>3.62</v>
      </c>
      <c r="AZ68" s="32">
        <v>0.71643758626138987</v>
      </c>
      <c r="BA68" s="28">
        <v>1</v>
      </c>
      <c r="BB68" s="35">
        <v>0.35714299899999996</v>
      </c>
      <c r="BC68" s="28">
        <v>175</v>
      </c>
      <c r="BD68" s="15">
        <v>0.7142899989999999</v>
      </c>
      <c r="BE68" s="32">
        <v>3.06</v>
      </c>
      <c r="BF68" s="32">
        <v>0.35714285714285715</v>
      </c>
      <c r="BG68" s="28">
        <v>35</v>
      </c>
      <c r="BH68" s="32">
        <v>4.7697288433955114</v>
      </c>
      <c r="BI68" s="32">
        <v>8.6499999999999997E-3</v>
      </c>
      <c r="BJ68" s="32">
        <v>3.5</v>
      </c>
      <c r="BK68" s="32">
        <v>4.76</v>
      </c>
      <c r="BL68" s="28" t="s">
        <v>21</v>
      </c>
      <c r="BM68" s="32">
        <v>3.8</v>
      </c>
      <c r="BN68" s="32">
        <v>0.720356</v>
      </c>
      <c r="BO68" s="32">
        <v>1.0000000000000001E-9</v>
      </c>
      <c r="BP68" s="32">
        <v>0.71643758626138987</v>
      </c>
      <c r="BQ68" s="32">
        <v>7.14</v>
      </c>
      <c r="BR68" s="32">
        <v>3.31</v>
      </c>
      <c r="BS68" s="32">
        <v>6</v>
      </c>
      <c r="BT68" s="28">
        <v>1.5302867513059167E-8</v>
      </c>
      <c r="BU68" s="15">
        <v>2.0199999989999999</v>
      </c>
      <c r="BV68" s="32">
        <v>28.75</v>
      </c>
      <c r="BW68" s="28" t="s">
        <v>21</v>
      </c>
      <c r="BX68" s="28">
        <v>3.0612200000000001</v>
      </c>
      <c r="BY68" s="32">
        <v>0.71643758626138987</v>
      </c>
      <c r="BZ68" s="28">
        <v>39.840000000000003</v>
      </c>
      <c r="CA68" s="32">
        <v>4.76</v>
      </c>
      <c r="CB68" s="15">
        <v>1.8849667551141385</v>
      </c>
      <c r="CC68" s="32">
        <v>0.71643758626138987</v>
      </c>
      <c r="CD68" s="15">
        <v>5.1725029744567577</v>
      </c>
      <c r="CE68" s="32">
        <v>4.29</v>
      </c>
      <c r="CF68" s="28">
        <v>3.55</v>
      </c>
      <c r="CG68" s="15">
        <v>7.142999999999998</v>
      </c>
      <c r="CH68" s="32">
        <v>12.5</v>
      </c>
      <c r="CI68" s="15">
        <v>0.34999999916666663</v>
      </c>
      <c r="CJ68" s="28">
        <v>2.8</v>
      </c>
      <c r="CK68" s="15">
        <v>7.142999999999998E-2</v>
      </c>
      <c r="CL68" s="32">
        <v>0.35714285714285715</v>
      </c>
      <c r="CM68" s="28">
        <v>1.8999999999999998E-6</v>
      </c>
      <c r="CN68" s="32">
        <v>3.35</v>
      </c>
      <c r="CO68" s="28">
        <v>0.71</v>
      </c>
      <c r="CP68" s="15">
        <v>0.71428599971428597</v>
      </c>
      <c r="CQ68" s="42" t="s">
        <v>21</v>
      </c>
      <c r="CR68" s="42" t="s">
        <v>21</v>
      </c>
      <c r="CS68" s="42" t="s">
        <v>21</v>
      </c>
      <c r="CT68" s="42" t="s">
        <v>21</v>
      </c>
      <c r="CU68" s="42" t="s">
        <v>21</v>
      </c>
      <c r="CV68" s="42" t="s">
        <v>21</v>
      </c>
      <c r="CW68" s="42" t="s">
        <v>21</v>
      </c>
      <c r="CX68" s="42" t="s">
        <v>21</v>
      </c>
      <c r="CY68" s="42" t="s">
        <v>21</v>
      </c>
      <c r="CZ68" s="42" t="s">
        <v>21</v>
      </c>
      <c r="DA68" s="42" t="s">
        <v>21</v>
      </c>
      <c r="DB68" s="42" t="s">
        <v>21</v>
      </c>
      <c r="DC68" s="42" t="s">
        <v>21</v>
      </c>
      <c r="DD68" s="42" t="s">
        <v>21</v>
      </c>
      <c r="DE68" s="42" t="s">
        <v>21</v>
      </c>
      <c r="DF68" s="42" t="s">
        <v>21</v>
      </c>
      <c r="DG68" s="42" t="s">
        <v>21</v>
      </c>
    </row>
    <row r="69" spans="1:111" x14ac:dyDescent="0.25">
      <c r="A69" s="26" t="s">
        <v>106</v>
      </c>
      <c r="B69" s="32">
        <v>3.5</v>
      </c>
      <c r="C69" s="28">
        <v>1.395E-12</v>
      </c>
      <c r="D69" s="32">
        <v>0.89285714285714279</v>
      </c>
      <c r="E69" s="32">
        <v>21.36</v>
      </c>
      <c r="F69" s="32">
        <v>50</v>
      </c>
      <c r="G69" s="32">
        <v>175</v>
      </c>
      <c r="H69" s="32">
        <v>5.9974758098443415E-8</v>
      </c>
      <c r="I69" s="32">
        <v>0.71643758626138987</v>
      </c>
      <c r="J69" s="28">
        <v>6.7272727272727277E-15</v>
      </c>
      <c r="K69" s="32">
        <v>50</v>
      </c>
      <c r="L69" s="32">
        <v>1.05</v>
      </c>
      <c r="M69" s="28">
        <v>3.1000000000000001E-5</v>
      </c>
      <c r="N69" s="32">
        <v>5.71</v>
      </c>
      <c r="O69" s="32">
        <v>2.2890000000000001</v>
      </c>
      <c r="P69" s="32">
        <v>2.5</v>
      </c>
      <c r="Q69" s="28">
        <v>1.6666666666666667E-13</v>
      </c>
      <c r="R69" s="32">
        <v>5.62</v>
      </c>
      <c r="S69" s="32">
        <v>0.35714285714285715</v>
      </c>
      <c r="T69" s="32">
        <v>6.91</v>
      </c>
      <c r="U69" s="32">
        <v>1</v>
      </c>
      <c r="V69" s="32">
        <v>15</v>
      </c>
      <c r="W69" s="32">
        <v>0.34843205574912889</v>
      </c>
      <c r="X69" s="32">
        <v>2.5</v>
      </c>
      <c r="Y69" s="28">
        <v>2.2999999999999998</v>
      </c>
      <c r="Z69" s="32">
        <v>3.5</v>
      </c>
      <c r="AA69" s="28">
        <v>1.7857142857142858</v>
      </c>
      <c r="AB69" s="32">
        <v>4.2</v>
      </c>
      <c r="AC69" s="15">
        <v>0.35714285714285715</v>
      </c>
      <c r="AD69" s="32">
        <v>15</v>
      </c>
      <c r="AE69" s="32">
        <v>1</v>
      </c>
      <c r="AF69" s="28">
        <v>17.5</v>
      </c>
      <c r="AG69" s="32">
        <v>1.7142900000000001</v>
      </c>
      <c r="AH69" s="32">
        <v>5</v>
      </c>
      <c r="AI69" s="32">
        <v>2</v>
      </c>
      <c r="AJ69" s="32">
        <v>0.16289999999999999</v>
      </c>
      <c r="AK69" s="32">
        <v>4.76</v>
      </c>
      <c r="AL69" s="32">
        <v>3.8E-3</v>
      </c>
      <c r="AM69" s="32">
        <v>32.5</v>
      </c>
      <c r="AN69" s="32">
        <v>0.35714285714285715</v>
      </c>
      <c r="AO69" s="32">
        <v>0.35714285714285715</v>
      </c>
      <c r="AP69" s="28">
        <v>3.5714285714285717E-5</v>
      </c>
      <c r="AQ69" s="32">
        <v>625</v>
      </c>
      <c r="AR69" s="28">
        <v>0.7142857142857143</v>
      </c>
      <c r="AS69" s="32">
        <v>360</v>
      </c>
      <c r="AT69" s="15">
        <v>0.35714285727040812</v>
      </c>
      <c r="AU69" s="15">
        <v>7.142999999999998</v>
      </c>
      <c r="AV69" s="32">
        <v>2.5</v>
      </c>
      <c r="AW69" s="15">
        <v>0.35714299999999999</v>
      </c>
      <c r="AX69" s="28">
        <v>1.0295E-2</v>
      </c>
      <c r="AY69" s="28">
        <v>3.71</v>
      </c>
      <c r="AZ69" s="32">
        <v>0.71643758626138987</v>
      </c>
      <c r="BA69" s="28">
        <v>1</v>
      </c>
      <c r="BB69" s="35">
        <v>0.35714299899999996</v>
      </c>
      <c r="BC69" s="28">
        <v>175</v>
      </c>
      <c r="BD69" s="15">
        <v>0.7142899989999999</v>
      </c>
      <c r="BE69" s="32">
        <v>3.06</v>
      </c>
      <c r="BF69" s="32">
        <v>0.35714285714285715</v>
      </c>
      <c r="BG69" s="28">
        <v>35</v>
      </c>
      <c r="BH69" s="32">
        <v>4.7697288433955114</v>
      </c>
      <c r="BI69" s="32">
        <v>8.6499999999999997E-3</v>
      </c>
      <c r="BJ69" s="32">
        <v>3.5</v>
      </c>
      <c r="BK69" s="32">
        <v>4.76</v>
      </c>
      <c r="BL69" s="28" t="s">
        <v>21</v>
      </c>
      <c r="BM69" s="32">
        <v>3.8</v>
      </c>
      <c r="BN69" s="32">
        <v>0.720356</v>
      </c>
      <c r="BO69" s="32">
        <v>1.0000000000000001E-9</v>
      </c>
      <c r="BP69" s="32">
        <v>0.71643758626138987</v>
      </c>
      <c r="BQ69" s="32">
        <v>7.14</v>
      </c>
      <c r="BR69" s="32">
        <v>3.31</v>
      </c>
      <c r="BS69" s="32">
        <v>6</v>
      </c>
      <c r="BT69" s="28">
        <v>1.5333030852441016E-8</v>
      </c>
      <c r="BU69" s="15">
        <v>2.0199999989999999</v>
      </c>
      <c r="BV69" s="32">
        <v>28.75</v>
      </c>
      <c r="BW69" s="28" t="s">
        <v>21</v>
      </c>
      <c r="BX69" s="28">
        <v>3.0612200000000001</v>
      </c>
      <c r="BY69" s="32">
        <v>0.71643758626138987</v>
      </c>
      <c r="BZ69" s="28">
        <v>39.840000000000003</v>
      </c>
      <c r="CA69" s="32">
        <v>4.76</v>
      </c>
      <c r="CB69" s="15">
        <v>1.8849667551141385</v>
      </c>
      <c r="CC69" s="32">
        <v>0.71643758626138987</v>
      </c>
      <c r="CD69" s="15">
        <v>5.1725029744567577</v>
      </c>
      <c r="CE69" s="32">
        <v>4.29</v>
      </c>
      <c r="CF69" s="28">
        <v>3.55</v>
      </c>
      <c r="CG69" s="15">
        <v>7.142999999999998</v>
      </c>
      <c r="CH69" s="32">
        <v>12.5</v>
      </c>
      <c r="CI69" s="15">
        <v>0.34999999916666663</v>
      </c>
      <c r="CJ69" s="28">
        <v>2.8</v>
      </c>
      <c r="CK69" s="15">
        <v>7.142999999999998E-2</v>
      </c>
      <c r="CL69" s="32">
        <v>0.35714285714285715</v>
      </c>
      <c r="CM69" s="28">
        <v>1.8999999999999998E-6</v>
      </c>
      <c r="CN69" s="32">
        <v>3.35</v>
      </c>
      <c r="CO69" s="28">
        <v>0.71</v>
      </c>
      <c r="CP69" s="15">
        <v>0.71428599971428597</v>
      </c>
      <c r="CQ69" s="42" t="s">
        <v>21</v>
      </c>
      <c r="CR69" s="42" t="s">
        <v>21</v>
      </c>
      <c r="CS69" s="42" t="s">
        <v>21</v>
      </c>
      <c r="CT69" s="42" t="s">
        <v>21</v>
      </c>
      <c r="CU69" s="42" t="s">
        <v>21</v>
      </c>
      <c r="CV69" s="42" t="s">
        <v>21</v>
      </c>
      <c r="CW69" s="42" t="s">
        <v>21</v>
      </c>
      <c r="CX69" s="42" t="s">
        <v>21</v>
      </c>
      <c r="CY69" s="42" t="s">
        <v>21</v>
      </c>
      <c r="CZ69" s="42" t="s">
        <v>21</v>
      </c>
      <c r="DA69" s="42" t="s">
        <v>21</v>
      </c>
      <c r="DB69" s="42" t="s">
        <v>21</v>
      </c>
      <c r="DC69" s="42" t="s">
        <v>21</v>
      </c>
      <c r="DD69" s="42" t="s">
        <v>21</v>
      </c>
      <c r="DE69" s="42" t="s">
        <v>21</v>
      </c>
      <c r="DF69" s="42" t="s">
        <v>21</v>
      </c>
      <c r="DG69" s="42" t="s">
        <v>21</v>
      </c>
    </row>
    <row r="70" spans="1:111" x14ac:dyDescent="0.25">
      <c r="A70" s="26" t="s">
        <v>108</v>
      </c>
      <c r="B70" s="32">
        <v>3.5</v>
      </c>
      <c r="C70" s="28">
        <v>1.395E-12</v>
      </c>
      <c r="D70" s="32">
        <v>0.89285714285714279</v>
      </c>
      <c r="E70" s="32">
        <v>21.36</v>
      </c>
      <c r="F70" s="32">
        <v>50</v>
      </c>
      <c r="G70" s="32">
        <v>175</v>
      </c>
      <c r="H70" s="32">
        <v>5.9974758098443415E-8</v>
      </c>
      <c r="I70" s="32">
        <v>0.71643758626138987</v>
      </c>
      <c r="J70" s="28">
        <v>6.7272727272727277E-15</v>
      </c>
      <c r="K70" s="32">
        <v>50</v>
      </c>
      <c r="L70" s="32">
        <v>1.05</v>
      </c>
      <c r="M70" s="28">
        <v>3.1000000000000001E-5</v>
      </c>
      <c r="N70" s="32">
        <v>5.71</v>
      </c>
      <c r="O70" s="32">
        <v>2.2890000000000001</v>
      </c>
      <c r="P70" s="32">
        <v>2.5</v>
      </c>
      <c r="Q70" s="28">
        <v>1.6666666666666667E-13</v>
      </c>
      <c r="R70" s="32">
        <v>5.62</v>
      </c>
      <c r="S70" s="32">
        <v>0.35714285714285715</v>
      </c>
      <c r="T70" s="32">
        <v>6.91</v>
      </c>
      <c r="U70" s="32">
        <v>1</v>
      </c>
      <c r="V70" s="32">
        <v>15</v>
      </c>
      <c r="W70" s="32">
        <v>0.34843205574912889</v>
      </c>
      <c r="X70" s="32">
        <v>2.5</v>
      </c>
      <c r="Y70" s="28">
        <v>2.2999999999999998</v>
      </c>
      <c r="Z70" s="32">
        <v>3.5</v>
      </c>
      <c r="AA70" s="28">
        <v>1.7857142857142858</v>
      </c>
      <c r="AB70" s="32">
        <v>4.2</v>
      </c>
      <c r="AC70" s="15">
        <v>0.35714285714285715</v>
      </c>
      <c r="AD70" s="32">
        <v>15</v>
      </c>
      <c r="AE70" s="32">
        <v>1</v>
      </c>
      <c r="AF70" s="28">
        <v>17.5</v>
      </c>
      <c r="AG70" s="32">
        <v>1.7142900000000001</v>
      </c>
      <c r="AH70" s="32">
        <v>5</v>
      </c>
      <c r="AI70" s="32">
        <v>2</v>
      </c>
      <c r="AJ70" s="32">
        <v>0.16289999999999999</v>
      </c>
      <c r="AK70" s="32">
        <v>4.76</v>
      </c>
      <c r="AL70" s="32">
        <v>3.8E-3</v>
      </c>
      <c r="AM70" s="32">
        <v>32.5</v>
      </c>
      <c r="AN70" s="32">
        <v>0.35714285714285715</v>
      </c>
      <c r="AO70" s="32">
        <v>0.35714285714285715</v>
      </c>
      <c r="AP70" s="28">
        <v>3.5714285714285717E-5</v>
      </c>
      <c r="AQ70" s="32">
        <v>625</v>
      </c>
      <c r="AR70" s="28">
        <v>0.7142857142857143</v>
      </c>
      <c r="AS70" s="32">
        <v>360</v>
      </c>
      <c r="AT70" s="15">
        <v>0.35714285727040812</v>
      </c>
      <c r="AU70" s="15">
        <v>7.142999999999998</v>
      </c>
      <c r="AV70" s="32">
        <v>2.5</v>
      </c>
      <c r="AW70" s="15">
        <v>0.35714299999999999</v>
      </c>
      <c r="AX70" s="28">
        <v>1.0295E-2</v>
      </c>
      <c r="AY70" s="28">
        <v>3.65</v>
      </c>
      <c r="AZ70" s="32">
        <v>0.71643758626138987</v>
      </c>
      <c r="BA70" s="28">
        <v>1</v>
      </c>
      <c r="BB70" s="35">
        <v>0.35714299899999996</v>
      </c>
      <c r="BC70" s="28">
        <v>175</v>
      </c>
      <c r="BD70" s="15">
        <v>0.7142899989999999</v>
      </c>
      <c r="BE70" s="32">
        <v>3.06</v>
      </c>
      <c r="BF70" s="32">
        <v>0.35714285714285715</v>
      </c>
      <c r="BG70" s="28">
        <v>35</v>
      </c>
      <c r="BH70" s="32">
        <v>4.7697288433955114</v>
      </c>
      <c r="BI70" s="32">
        <v>8.6499999999999997E-3</v>
      </c>
      <c r="BJ70" s="32">
        <v>3.5</v>
      </c>
      <c r="BK70" s="32">
        <v>4.76</v>
      </c>
      <c r="BL70" s="28" t="s">
        <v>21</v>
      </c>
      <c r="BM70" s="32">
        <v>3.8</v>
      </c>
      <c r="BN70" s="32">
        <v>0.720356</v>
      </c>
      <c r="BO70" s="32">
        <v>1.0000000000000001E-9</v>
      </c>
      <c r="BP70" s="32">
        <v>0.71643758626138987</v>
      </c>
      <c r="BQ70" s="32">
        <v>7.14</v>
      </c>
      <c r="BR70" s="32">
        <v>3.31</v>
      </c>
      <c r="BS70" s="32">
        <v>6</v>
      </c>
      <c r="BT70" s="28">
        <v>1.5433575317047186E-8</v>
      </c>
      <c r="BU70" s="15">
        <v>2.0199999989999999</v>
      </c>
      <c r="BV70" s="32">
        <v>28.75</v>
      </c>
      <c r="BW70" s="28" t="s">
        <v>21</v>
      </c>
      <c r="BX70" s="28">
        <v>3.0612200000000001</v>
      </c>
      <c r="BY70" s="32">
        <v>0.71643758626138987</v>
      </c>
      <c r="BZ70" s="28">
        <v>39.840000000000003</v>
      </c>
      <c r="CA70" s="32">
        <v>4.76</v>
      </c>
      <c r="CB70" s="15">
        <v>1.8849667551141385</v>
      </c>
      <c r="CC70" s="32">
        <v>0.71643758626138987</v>
      </c>
      <c r="CD70" s="15">
        <v>5.1725029744567577</v>
      </c>
      <c r="CE70" s="32">
        <v>4.29</v>
      </c>
      <c r="CF70" s="28">
        <v>3.55</v>
      </c>
      <c r="CG70" s="15">
        <v>7.142999999999998</v>
      </c>
      <c r="CH70" s="32">
        <v>12.5</v>
      </c>
      <c r="CI70" s="15">
        <v>0.34999999916666663</v>
      </c>
      <c r="CJ70" s="28">
        <v>2.8</v>
      </c>
      <c r="CK70" s="15">
        <v>7.142999999999998E-2</v>
      </c>
      <c r="CL70" s="32">
        <v>0.35714285714285715</v>
      </c>
      <c r="CM70" s="28">
        <v>1.8999999999999998E-6</v>
      </c>
      <c r="CN70" s="32">
        <v>3.35</v>
      </c>
      <c r="CO70" s="28">
        <v>0.71</v>
      </c>
      <c r="CP70" s="15">
        <v>0.71428599971428597</v>
      </c>
      <c r="CQ70" s="42" t="s">
        <v>21</v>
      </c>
      <c r="CR70" s="42" t="s">
        <v>21</v>
      </c>
      <c r="CS70" s="42" t="s">
        <v>21</v>
      </c>
      <c r="CT70" s="42" t="s">
        <v>21</v>
      </c>
      <c r="CU70" s="42" t="s">
        <v>21</v>
      </c>
      <c r="CV70" s="42" t="s">
        <v>21</v>
      </c>
      <c r="CW70" s="42" t="s">
        <v>21</v>
      </c>
      <c r="CX70" s="42" t="s">
        <v>21</v>
      </c>
      <c r="CY70" s="42" t="s">
        <v>21</v>
      </c>
      <c r="CZ70" s="42" t="s">
        <v>21</v>
      </c>
      <c r="DA70" s="42" t="s">
        <v>21</v>
      </c>
      <c r="DB70" s="42" t="s">
        <v>21</v>
      </c>
      <c r="DC70" s="42" t="s">
        <v>21</v>
      </c>
      <c r="DD70" s="42" t="s">
        <v>21</v>
      </c>
      <c r="DE70" s="42" t="s">
        <v>21</v>
      </c>
      <c r="DF70" s="42" t="s">
        <v>21</v>
      </c>
      <c r="DG70" s="42" t="s">
        <v>21</v>
      </c>
    </row>
    <row r="71" spans="1:111" x14ac:dyDescent="0.25">
      <c r="A71" s="26" t="s">
        <v>109</v>
      </c>
      <c r="B71" s="32">
        <v>3.5</v>
      </c>
      <c r="C71" s="28">
        <v>1.395E-12</v>
      </c>
      <c r="D71" s="32">
        <v>0.89285714285714279</v>
      </c>
      <c r="E71" s="32">
        <v>21.36</v>
      </c>
      <c r="F71" s="32">
        <v>50</v>
      </c>
      <c r="G71" s="32">
        <v>175</v>
      </c>
      <c r="H71" s="32">
        <v>5.9974758098443415E-8</v>
      </c>
      <c r="I71" s="32">
        <v>0.71643758626138987</v>
      </c>
      <c r="J71" s="28">
        <v>6.7272727272727277E-15</v>
      </c>
      <c r="K71" s="32">
        <v>50</v>
      </c>
      <c r="L71" s="32">
        <v>1.04</v>
      </c>
      <c r="M71" s="28">
        <v>3.1000000000000001E-5</v>
      </c>
      <c r="N71" s="32">
        <v>5.71</v>
      </c>
      <c r="O71" s="32">
        <v>2.2890000000000001</v>
      </c>
      <c r="P71" s="32">
        <v>2.5</v>
      </c>
      <c r="Q71" s="28">
        <v>1.6666666666666667E-13</v>
      </c>
      <c r="R71" s="32">
        <v>5.62</v>
      </c>
      <c r="S71" s="32">
        <v>0.35714285714285715</v>
      </c>
      <c r="T71" s="32">
        <v>6.91</v>
      </c>
      <c r="U71" s="32">
        <v>1</v>
      </c>
      <c r="V71" s="32">
        <v>15</v>
      </c>
      <c r="W71" s="32">
        <v>0.34843205574912889</v>
      </c>
      <c r="X71" s="32">
        <v>2.5</v>
      </c>
      <c r="Y71" s="28">
        <v>2.2999999999999998</v>
      </c>
      <c r="Z71" s="32">
        <v>3.5</v>
      </c>
      <c r="AA71" s="28">
        <v>1.7857142857142858</v>
      </c>
      <c r="AB71" s="32">
        <v>4.2</v>
      </c>
      <c r="AC71" s="15">
        <v>0.35714285714285715</v>
      </c>
      <c r="AD71" s="32">
        <v>15</v>
      </c>
      <c r="AE71" s="32">
        <v>1</v>
      </c>
      <c r="AF71" s="28">
        <v>17.5</v>
      </c>
      <c r="AG71" s="32">
        <v>1.7142900000000001</v>
      </c>
      <c r="AH71" s="32">
        <v>5</v>
      </c>
      <c r="AI71" s="32">
        <v>2</v>
      </c>
      <c r="AJ71" s="32">
        <v>0.16289999999999999</v>
      </c>
      <c r="AK71" s="32">
        <v>4.76</v>
      </c>
      <c r="AL71" s="32">
        <v>3.8E-3</v>
      </c>
      <c r="AM71" s="32">
        <v>32.5</v>
      </c>
      <c r="AN71" s="32">
        <v>0.35714285714285715</v>
      </c>
      <c r="AO71" s="32">
        <v>0.35714285714285715</v>
      </c>
      <c r="AP71" s="28">
        <v>3.5714285714285717E-5</v>
      </c>
      <c r="AQ71" s="32">
        <v>625</v>
      </c>
      <c r="AR71" s="28">
        <v>0.7142857142857143</v>
      </c>
      <c r="AS71" s="32">
        <v>360</v>
      </c>
      <c r="AT71" s="15">
        <v>0.35714285727040812</v>
      </c>
      <c r="AU71" s="15">
        <v>7.142999999999998</v>
      </c>
      <c r="AV71" s="32">
        <v>2.5</v>
      </c>
      <c r="AW71" s="15">
        <v>0.35714299999999999</v>
      </c>
      <c r="AX71" s="28">
        <v>1.0295E-2</v>
      </c>
      <c r="AY71" s="28">
        <v>3.8</v>
      </c>
      <c r="AZ71" s="32">
        <v>0.71643758626138987</v>
      </c>
      <c r="BA71" s="28">
        <v>1</v>
      </c>
      <c r="BB71" s="35">
        <v>0.35714299899999996</v>
      </c>
      <c r="BC71" s="28">
        <v>175</v>
      </c>
      <c r="BD71" s="15">
        <v>0.7142899989999999</v>
      </c>
      <c r="BE71" s="32">
        <v>3.06</v>
      </c>
      <c r="BF71" s="32">
        <v>0.35714285714285715</v>
      </c>
      <c r="BG71" s="28">
        <v>35</v>
      </c>
      <c r="BH71" s="32">
        <v>4.7697288433955114</v>
      </c>
      <c r="BI71" s="32">
        <v>8.6499999999999997E-3</v>
      </c>
      <c r="BJ71" s="32">
        <v>3.5</v>
      </c>
      <c r="BK71" s="32">
        <v>4.76</v>
      </c>
      <c r="BL71" s="28" t="s">
        <v>21</v>
      </c>
      <c r="BM71" s="32">
        <v>3.8</v>
      </c>
      <c r="BN71" s="32">
        <v>0.720356</v>
      </c>
      <c r="BO71" s="32">
        <v>1.0000000000000001E-9</v>
      </c>
      <c r="BP71" s="32">
        <v>0.71643758626138987</v>
      </c>
      <c r="BQ71" s="32">
        <v>7.14</v>
      </c>
      <c r="BR71" s="32">
        <v>3.31</v>
      </c>
      <c r="BS71" s="32">
        <v>6</v>
      </c>
      <c r="BT71" s="28">
        <v>1.5986569872381127E-8</v>
      </c>
      <c r="BU71" s="15">
        <v>2.0199999989999999</v>
      </c>
      <c r="BV71" s="32">
        <v>28.75</v>
      </c>
      <c r="BW71" s="28" t="s">
        <v>21</v>
      </c>
      <c r="BX71" s="28">
        <v>3.0612200000000001</v>
      </c>
      <c r="BY71" s="32">
        <v>0.71643758626138987</v>
      </c>
      <c r="BZ71" s="28">
        <v>39.840000000000003</v>
      </c>
      <c r="CA71" s="32">
        <v>4.76</v>
      </c>
      <c r="CB71" s="15">
        <v>1.8849667551141385</v>
      </c>
      <c r="CC71" s="32">
        <v>0.71643758626138987</v>
      </c>
      <c r="CD71" s="15">
        <v>5.1725029744567577</v>
      </c>
      <c r="CE71" s="32">
        <v>4.29</v>
      </c>
      <c r="CF71" s="28">
        <v>3.55</v>
      </c>
      <c r="CG71" s="15">
        <v>7.142999999999998</v>
      </c>
      <c r="CH71" s="32">
        <v>12.5</v>
      </c>
      <c r="CI71" s="15">
        <v>0.34999999916666663</v>
      </c>
      <c r="CJ71" s="28">
        <v>2.8</v>
      </c>
      <c r="CK71" s="15">
        <v>7.142999999999998E-2</v>
      </c>
      <c r="CL71" s="32">
        <v>0.35714285714285715</v>
      </c>
      <c r="CM71" s="28">
        <v>1.8999999999999998E-6</v>
      </c>
      <c r="CN71" s="32">
        <v>3.35</v>
      </c>
      <c r="CO71" s="28">
        <v>0.71</v>
      </c>
      <c r="CP71" s="15">
        <v>0.71428599971428597</v>
      </c>
      <c r="CQ71" s="42" t="s">
        <v>21</v>
      </c>
      <c r="CR71" s="42" t="s">
        <v>21</v>
      </c>
      <c r="CS71" s="42" t="s">
        <v>21</v>
      </c>
      <c r="CT71" s="42" t="s">
        <v>21</v>
      </c>
      <c r="CU71" s="42" t="s">
        <v>21</v>
      </c>
      <c r="CV71" s="42" t="s">
        <v>21</v>
      </c>
      <c r="CW71" s="42" t="s">
        <v>21</v>
      </c>
      <c r="CX71" s="42" t="s">
        <v>21</v>
      </c>
      <c r="CY71" s="42" t="s">
        <v>21</v>
      </c>
      <c r="CZ71" s="42" t="s">
        <v>21</v>
      </c>
      <c r="DA71" s="42" t="s">
        <v>21</v>
      </c>
      <c r="DB71" s="42" t="s">
        <v>21</v>
      </c>
      <c r="DC71" s="42" t="s">
        <v>21</v>
      </c>
      <c r="DD71" s="42" t="s">
        <v>21</v>
      </c>
      <c r="DE71" s="42" t="s">
        <v>21</v>
      </c>
      <c r="DF71" s="42" t="s">
        <v>21</v>
      </c>
      <c r="DG71" s="42" t="s">
        <v>21</v>
      </c>
    </row>
    <row r="72" spans="1:111" x14ac:dyDescent="0.25">
      <c r="A72" s="26" t="s">
        <v>110</v>
      </c>
      <c r="B72" s="32">
        <v>3.5</v>
      </c>
      <c r="C72" s="28">
        <v>1.395E-12</v>
      </c>
      <c r="D72" s="32">
        <v>0.89285714285714279</v>
      </c>
      <c r="E72" s="32">
        <v>21.36</v>
      </c>
      <c r="F72" s="32">
        <v>50</v>
      </c>
      <c r="G72" s="32">
        <v>175</v>
      </c>
      <c r="H72" s="32">
        <v>5.9974758098443415E-8</v>
      </c>
      <c r="I72" s="32">
        <v>0.71643758626138987</v>
      </c>
      <c r="J72" s="28">
        <v>6.7272727272727277E-15</v>
      </c>
      <c r="K72" s="32">
        <v>50</v>
      </c>
      <c r="L72" s="32">
        <v>1.03</v>
      </c>
      <c r="M72" s="28">
        <v>3.1000000000000001E-5</v>
      </c>
      <c r="N72" s="32">
        <v>5.71</v>
      </c>
      <c r="O72" s="32">
        <v>2.2890000000000001</v>
      </c>
      <c r="P72" s="32">
        <v>2.5</v>
      </c>
      <c r="Q72" s="28">
        <v>1.6666666666666667E-13</v>
      </c>
      <c r="R72" s="32">
        <v>5.62</v>
      </c>
      <c r="S72" s="32">
        <v>0.35714285714285715</v>
      </c>
      <c r="T72" s="32">
        <v>6.91</v>
      </c>
      <c r="U72" s="32">
        <v>1</v>
      </c>
      <c r="V72" s="32">
        <v>15</v>
      </c>
      <c r="W72" s="32">
        <v>0.34843205574912889</v>
      </c>
      <c r="X72" s="32">
        <v>2.5</v>
      </c>
      <c r="Y72" s="28">
        <v>2.2999999999999998</v>
      </c>
      <c r="Z72" s="32">
        <v>3.5</v>
      </c>
      <c r="AA72" s="28">
        <v>1.7857142857142858</v>
      </c>
      <c r="AB72" s="32">
        <v>4.2</v>
      </c>
      <c r="AC72" s="15">
        <v>0.35714285714285715</v>
      </c>
      <c r="AD72" s="32">
        <v>15</v>
      </c>
      <c r="AE72" s="32">
        <v>1</v>
      </c>
      <c r="AF72" s="28">
        <v>17.5</v>
      </c>
      <c r="AG72" s="32">
        <v>1.7142900000000001</v>
      </c>
      <c r="AH72" s="32">
        <v>5</v>
      </c>
      <c r="AI72" s="32">
        <v>2</v>
      </c>
      <c r="AJ72" s="32">
        <v>0.16289999999999999</v>
      </c>
      <c r="AK72" s="32">
        <v>4.76</v>
      </c>
      <c r="AL72" s="32">
        <v>3.8E-3</v>
      </c>
      <c r="AM72" s="32">
        <v>32.5</v>
      </c>
      <c r="AN72" s="32">
        <v>0.35714285714285715</v>
      </c>
      <c r="AO72" s="32">
        <v>0.35714285714285715</v>
      </c>
      <c r="AP72" s="28">
        <v>3.5714285714285717E-5</v>
      </c>
      <c r="AQ72" s="32">
        <v>625</v>
      </c>
      <c r="AR72" s="28">
        <v>0.7142857142857143</v>
      </c>
      <c r="AS72" s="32">
        <v>360</v>
      </c>
      <c r="AT72" s="15">
        <v>0.35714285727040812</v>
      </c>
      <c r="AU72" s="15">
        <v>7.142999999999998</v>
      </c>
      <c r="AV72" s="32">
        <v>6</v>
      </c>
      <c r="AW72" s="15">
        <v>0.35714299999999999</v>
      </c>
      <c r="AX72" s="28">
        <v>1.0295E-2</v>
      </c>
      <c r="AY72" s="28">
        <v>3.86</v>
      </c>
      <c r="AZ72" s="32">
        <v>0.71643758626138987</v>
      </c>
      <c r="BA72" s="28">
        <v>1</v>
      </c>
      <c r="BB72" s="35">
        <v>0.35714299899999996</v>
      </c>
      <c r="BC72" s="28">
        <v>175</v>
      </c>
      <c r="BD72" s="15">
        <v>0.7142899989999999</v>
      </c>
      <c r="BE72" s="32">
        <v>3.06</v>
      </c>
      <c r="BF72" s="32">
        <v>0.35714285714285715</v>
      </c>
      <c r="BG72" s="28">
        <v>35</v>
      </c>
      <c r="BH72" s="32">
        <v>4.7697288433955114</v>
      </c>
      <c r="BI72" s="32">
        <v>8.6499999999999997E-3</v>
      </c>
      <c r="BJ72" s="32">
        <v>3.5</v>
      </c>
      <c r="BK72" s="32">
        <v>4.76</v>
      </c>
      <c r="BL72" s="28" t="s">
        <v>21</v>
      </c>
      <c r="BM72" s="32">
        <v>3.8</v>
      </c>
      <c r="BN72" s="32">
        <v>0.720356</v>
      </c>
      <c r="BO72" s="32">
        <v>1.0000000000000001E-9</v>
      </c>
      <c r="BP72" s="32">
        <v>0.71643758626138987</v>
      </c>
      <c r="BQ72" s="32">
        <v>7.14</v>
      </c>
      <c r="BR72" s="32">
        <v>3.31</v>
      </c>
      <c r="BS72" s="32">
        <v>6</v>
      </c>
      <c r="BT72" s="28">
        <v>1.5785480943168784E-8</v>
      </c>
      <c r="BU72" s="15">
        <v>2.0199999989999999</v>
      </c>
      <c r="BV72" s="32">
        <v>28.75</v>
      </c>
      <c r="BW72" s="28" t="s">
        <v>21</v>
      </c>
      <c r="BX72" s="28">
        <v>3.0612200000000001</v>
      </c>
      <c r="BY72" s="32">
        <v>0.71643758626138987</v>
      </c>
      <c r="BZ72" s="28">
        <v>39.65</v>
      </c>
      <c r="CA72" s="32">
        <v>4.76</v>
      </c>
      <c r="CB72" s="15">
        <v>1.8849667551141385</v>
      </c>
      <c r="CC72" s="32">
        <v>0.71643758626138987</v>
      </c>
      <c r="CD72" s="15">
        <v>5.1725029744567577</v>
      </c>
      <c r="CE72" s="32">
        <v>4.29</v>
      </c>
      <c r="CF72" s="28">
        <v>3.55</v>
      </c>
      <c r="CG72" s="15">
        <v>7.142999999999998</v>
      </c>
      <c r="CH72" s="32">
        <v>12.5</v>
      </c>
      <c r="CI72" s="15">
        <v>0.34999999916666663</v>
      </c>
      <c r="CJ72" s="28">
        <v>2.8</v>
      </c>
      <c r="CK72" s="15">
        <v>7.142999999999998E-2</v>
      </c>
      <c r="CL72" s="32">
        <v>0.35714285714285715</v>
      </c>
      <c r="CM72" s="28">
        <v>1.8999999999999998E-6</v>
      </c>
      <c r="CN72" s="32">
        <v>3.35</v>
      </c>
      <c r="CO72" s="28">
        <v>0.71</v>
      </c>
      <c r="CP72" s="15">
        <v>0.71428599971428597</v>
      </c>
      <c r="CQ72" s="42" t="s">
        <v>21</v>
      </c>
      <c r="CR72" s="42" t="s">
        <v>21</v>
      </c>
      <c r="CS72" s="42" t="s">
        <v>21</v>
      </c>
      <c r="CT72" s="42" t="s">
        <v>21</v>
      </c>
      <c r="CU72" s="42" t="s">
        <v>21</v>
      </c>
      <c r="CV72" s="42" t="s">
        <v>21</v>
      </c>
      <c r="CW72" s="42" t="s">
        <v>21</v>
      </c>
      <c r="CX72" s="42" t="s">
        <v>21</v>
      </c>
      <c r="CY72" s="42" t="s">
        <v>21</v>
      </c>
      <c r="CZ72" s="42" t="s">
        <v>21</v>
      </c>
      <c r="DA72" s="42" t="s">
        <v>21</v>
      </c>
      <c r="DB72" s="42" t="s">
        <v>21</v>
      </c>
      <c r="DC72" s="42" t="s">
        <v>21</v>
      </c>
      <c r="DD72" s="42" t="s">
        <v>21</v>
      </c>
      <c r="DE72" s="42" t="s">
        <v>21</v>
      </c>
      <c r="DF72" s="42" t="s">
        <v>21</v>
      </c>
      <c r="DG72" s="42" t="s">
        <v>21</v>
      </c>
    </row>
    <row r="73" spans="1:111" x14ac:dyDescent="0.25">
      <c r="A73" s="26" t="s">
        <v>111</v>
      </c>
      <c r="B73" s="32">
        <v>3.5</v>
      </c>
      <c r="C73" s="28">
        <v>1.395E-12</v>
      </c>
      <c r="D73" s="32">
        <v>0.89285714285714279</v>
      </c>
      <c r="E73" s="32">
        <v>21.36</v>
      </c>
      <c r="F73" s="32">
        <v>50</v>
      </c>
      <c r="G73" s="32">
        <v>175</v>
      </c>
      <c r="H73" s="32">
        <v>5.9974758098443415E-8</v>
      </c>
      <c r="I73" s="32">
        <v>0.71643758626138987</v>
      </c>
      <c r="J73" s="28">
        <v>6.7272727272727277E-15</v>
      </c>
      <c r="K73" s="32">
        <v>50</v>
      </c>
      <c r="L73" s="32">
        <v>1.02</v>
      </c>
      <c r="M73" s="28">
        <v>3.1000000000000001E-5</v>
      </c>
      <c r="N73" s="32">
        <v>5.71</v>
      </c>
      <c r="O73" s="32">
        <v>2.2890000000000001</v>
      </c>
      <c r="P73" s="32">
        <v>2.5</v>
      </c>
      <c r="Q73" s="28">
        <v>1.6666666666666667E-13</v>
      </c>
      <c r="R73" s="32">
        <v>5.62</v>
      </c>
      <c r="S73" s="32">
        <v>0.35714285714285715</v>
      </c>
      <c r="T73" s="32">
        <v>6.91</v>
      </c>
      <c r="U73" s="32">
        <v>1</v>
      </c>
      <c r="V73" s="32">
        <v>15</v>
      </c>
      <c r="W73" s="32">
        <v>0.34843205574912889</v>
      </c>
      <c r="X73" s="32">
        <v>2.5</v>
      </c>
      <c r="Y73" s="28">
        <v>2.2999999999999998</v>
      </c>
      <c r="Z73" s="32">
        <v>3.5</v>
      </c>
      <c r="AA73" s="28">
        <v>1.7857142857142858</v>
      </c>
      <c r="AB73" s="32">
        <v>4.2</v>
      </c>
      <c r="AC73" s="15">
        <v>0.35714285714285715</v>
      </c>
      <c r="AD73" s="32">
        <v>15</v>
      </c>
      <c r="AE73" s="32">
        <v>1</v>
      </c>
      <c r="AF73" s="28">
        <v>17.5</v>
      </c>
      <c r="AG73" s="32">
        <v>1.7142900000000001</v>
      </c>
      <c r="AH73" s="32">
        <v>5</v>
      </c>
      <c r="AI73" s="32">
        <v>2</v>
      </c>
      <c r="AJ73" s="32">
        <v>0.16289999999999999</v>
      </c>
      <c r="AK73" s="32">
        <v>4.76</v>
      </c>
      <c r="AL73" s="32">
        <v>3.8E-3</v>
      </c>
      <c r="AM73" s="32">
        <v>32.5</v>
      </c>
      <c r="AN73" s="32">
        <v>0.35714285714285715</v>
      </c>
      <c r="AO73" s="32">
        <v>0.35714285714285715</v>
      </c>
      <c r="AP73" s="28">
        <v>3.5714285714285717E-5</v>
      </c>
      <c r="AQ73" s="32">
        <v>625</v>
      </c>
      <c r="AR73" s="28">
        <v>0.7142857142857143</v>
      </c>
      <c r="AS73" s="32">
        <v>360</v>
      </c>
      <c r="AT73" s="15">
        <v>0.35714285727040812</v>
      </c>
      <c r="AU73" s="15">
        <v>7.142999999999998</v>
      </c>
      <c r="AV73" s="32">
        <v>6</v>
      </c>
      <c r="AW73" s="15">
        <v>0.35714299999999999</v>
      </c>
      <c r="AX73" s="28">
        <v>1.0295E-2</v>
      </c>
      <c r="AY73" s="28">
        <v>3.79</v>
      </c>
      <c r="AZ73" s="32">
        <v>0.71643758626138987</v>
      </c>
      <c r="BA73" s="28">
        <v>1</v>
      </c>
      <c r="BB73" s="35">
        <v>0.35714299899999996</v>
      </c>
      <c r="BC73" s="28">
        <v>175</v>
      </c>
      <c r="BD73" s="15">
        <v>0.7142899989999999</v>
      </c>
      <c r="BE73" s="32">
        <v>3.06</v>
      </c>
      <c r="BF73" s="32">
        <v>0.35714285714285715</v>
      </c>
      <c r="BG73" s="28">
        <v>35</v>
      </c>
      <c r="BH73" s="32">
        <v>4.7697288433955114</v>
      </c>
      <c r="BI73" s="32">
        <v>8.6499999999999997E-3</v>
      </c>
      <c r="BJ73" s="32">
        <v>3.5</v>
      </c>
      <c r="BK73" s="32">
        <v>4.76</v>
      </c>
      <c r="BL73" s="28" t="s">
        <v>21</v>
      </c>
      <c r="BM73" s="32">
        <v>3.8</v>
      </c>
      <c r="BN73" s="32">
        <v>0.720356</v>
      </c>
      <c r="BO73" s="32">
        <v>1.0000000000000001E-9</v>
      </c>
      <c r="BP73" s="32">
        <v>0.71643758626138987</v>
      </c>
      <c r="BQ73" s="32">
        <v>7.14</v>
      </c>
      <c r="BR73" s="32">
        <v>3.31</v>
      </c>
      <c r="BS73" s="32">
        <v>6</v>
      </c>
      <c r="BT73" s="28">
        <v>1.5081669690925592E-8</v>
      </c>
      <c r="BU73" s="15">
        <v>2.0199999989999999</v>
      </c>
      <c r="BV73" s="32">
        <v>28.75</v>
      </c>
      <c r="BW73" s="28" t="s">
        <v>21</v>
      </c>
      <c r="BX73" s="28">
        <v>3.0612200000000001</v>
      </c>
      <c r="BY73" s="32">
        <v>0.71643758626138987</v>
      </c>
      <c r="BZ73" s="28">
        <v>39.65</v>
      </c>
      <c r="CA73" s="32">
        <v>4.76</v>
      </c>
      <c r="CB73" s="15">
        <v>1.8849667551141385</v>
      </c>
      <c r="CC73" s="32">
        <v>0.71643758626138987</v>
      </c>
      <c r="CD73" s="15">
        <v>5.1725029744567577</v>
      </c>
      <c r="CE73" s="32">
        <v>4.37</v>
      </c>
      <c r="CF73" s="28">
        <v>3.55</v>
      </c>
      <c r="CG73" s="15">
        <v>7.142999999999998</v>
      </c>
      <c r="CH73" s="32">
        <v>12.5</v>
      </c>
      <c r="CI73" s="15">
        <v>0.34999999916666663</v>
      </c>
      <c r="CJ73" s="28">
        <v>2.8</v>
      </c>
      <c r="CK73" s="15">
        <v>7.142999999999998E-2</v>
      </c>
      <c r="CL73" s="32">
        <v>0.35714285714285715</v>
      </c>
      <c r="CM73" s="28">
        <v>1.8999999999999998E-6</v>
      </c>
      <c r="CN73" s="32">
        <v>3.35</v>
      </c>
      <c r="CO73" s="28">
        <v>0.71</v>
      </c>
      <c r="CP73" s="15">
        <v>0.71428599971428597</v>
      </c>
      <c r="CQ73" s="42" t="s">
        <v>21</v>
      </c>
      <c r="CR73" s="42" t="s">
        <v>21</v>
      </c>
      <c r="CS73" s="42" t="s">
        <v>21</v>
      </c>
      <c r="CT73" s="42" t="s">
        <v>21</v>
      </c>
      <c r="CU73" s="42" t="s">
        <v>21</v>
      </c>
      <c r="CV73" s="42" t="s">
        <v>21</v>
      </c>
      <c r="CW73" s="42" t="s">
        <v>21</v>
      </c>
      <c r="CX73" s="42" t="s">
        <v>21</v>
      </c>
      <c r="CY73" s="42" t="s">
        <v>21</v>
      </c>
      <c r="CZ73" s="42" t="s">
        <v>21</v>
      </c>
      <c r="DA73" s="42" t="s">
        <v>21</v>
      </c>
      <c r="DB73" s="42" t="s">
        <v>21</v>
      </c>
      <c r="DC73" s="42" t="s">
        <v>21</v>
      </c>
      <c r="DD73" s="42" t="s">
        <v>21</v>
      </c>
      <c r="DE73" s="42" t="s">
        <v>21</v>
      </c>
      <c r="DF73" s="42" t="s">
        <v>21</v>
      </c>
      <c r="DG73" s="42" t="s">
        <v>21</v>
      </c>
    </row>
    <row r="74" spans="1:111" x14ac:dyDescent="0.25">
      <c r="A74" s="26" t="s">
        <v>112</v>
      </c>
      <c r="B74" s="32">
        <v>3.5</v>
      </c>
      <c r="C74" s="28">
        <v>1.395E-12</v>
      </c>
      <c r="D74" s="32">
        <v>0.89285714285714279</v>
      </c>
      <c r="E74" s="32">
        <v>21.36</v>
      </c>
      <c r="F74" s="32">
        <v>50</v>
      </c>
      <c r="G74" s="32">
        <v>175</v>
      </c>
      <c r="H74" s="32">
        <v>5.9974758098443415E-8</v>
      </c>
      <c r="I74" s="32">
        <v>0.71643758626138987</v>
      </c>
      <c r="J74" s="28">
        <v>6.7272727272727277E-15</v>
      </c>
      <c r="K74" s="32">
        <v>50</v>
      </c>
      <c r="L74" s="32">
        <v>1</v>
      </c>
      <c r="M74" s="28">
        <v>3.1000000000000001E-5</v>
      </c>
      <c r="N74" s="32">
        <v>5.71</v>
      </c>
      <c r="O74" s="32">
        <v>2.2890000000000001</v>
      </c>
      <c r="P74" s="32">
        <v>2.5</v>
      </c>
      <c r="Q74" s="28">
        <v>1.6666666666666667E-13</v>
      </c>
      <c r="R74" s="32">
        <v>5.62</v>
      </c>
      <c r="S74" s="32">
        <v>0.35714285714285715</v>
      </c>
      <c r="T74" s="32">
        <v>6.91</v>
      </c>
      <c r="U74" s="32">
        <v>1</v>
      </c>
      <c r="V74" s="32">
        <v>15</v>
      </c>
      <c r="W74" s="32">
        <v>0.34843205574912889</v>
      </c>
      <c r="X74" s="32">
        <v>2.5</v>
      </c>
      <c r="Y74" s="28">
        <v>2.2999999999999998</v>
      </c>
      <c r="Z74" s="32">
        <v>3.5</v>
      </c>
      <c r="AA74" s="28">
        <v>1.7857142857142858</v>
      </c>
      <c r="AB74" s="32">
        <v>4.2</v>
      </c>
      <c r="AC74" s="15">
        <v>0.35714285714285715</v>
      </c>
      <c r="AD74" s="32">
        <v>15</v>
      </c>
      <c r="AE74" s="32">
        <v>1</v>
      </c>
      <c r="AF74" s="28">
        <v>17.5</v>
      </c>
      <c r="AG74" s="32">
        <v>1.7142900000000001</v>
      </c>
      <c r="AH74" s="32">
        <v>5</v>
      </c>
      <c r="AI74" s="32">
        <v>2</v>
      </c>
      <c r="AJ74" s="32">
        <v>0.16289999999999999</v>
      </c>
      <c r="AK74" s="32">
        <v>4.76</v>
      </c>
      <c r="AL74" s="32">
        <v>3.8E-3</v>
      </c>
      <c r="AM74" s="32">
        <v>32.5</v>
      </c>
      <c r="AN74" s="32">
        <v>0.35714285714285715</v>
      </c>
      <c r="AO74" s="32">
        <v>0.35714285714285715</v>
      </c>
      <c r="AP74" s="28">
        <v>3.5714285714285717E-5</v>
      </c>
      <c r="AQ74" s="32">
        <v>625</v>
      </c>
      <c r="AR74" s="28">
        <v>0.7142857142857143</v>
      </c>
      <c r="AS74" s="32">
        <v>360</v>
      </c>
      <c r="AT74" s="15">
        <v>0.35714285727040812</v>
      </c>
      <c r="AU74" s="15">
        <v>7.142999999999998</v>
      </c>
      <c r="AV74" s="32">
        <v>6</v>
      </c>
      <c r="AW74" s="15">
        <v>0.35714299999999999</v>
      </c>
      <c r="AX74" s="28">
        <v>1.0295E-2</v>
      </c>
      <c r="AY74" s="28">
        <v>3.84</v>
      </c>
      <c r="AZ74" s="32">
        <v>0.71643758626138987</v>
      </c>
      <c r="BA74" s="28">
        <v>1</v>
      </c>
      <c r="BB74" s="15">
        <v>0.35714299899999996</v>
      </c>
      <c r="BC74" s="28">
        <v>175</v>
      </c>
      <c r="BD74" s="15">
        <v>0.7142899989999999</v>
      </c>
      <c r="BE74" s="32">
        <v>3.06</v>
      </c>
      <c r="BF74" s="32">
        <v>0.35714285714285715</v>
      </c>
      <c r="BG74" s="28">
        <v>35</v>
      </c>
      <c r="BH74" s="32">
        <v>4.7697288433955114</v>
      </c>
      <c r="BI74" s="32">
        <v>8.6499999999999997E-3</v>
      </c>
      <c r="BJ74" s="32">
        <v>3.5</v>
      </c>
      <c r="BK74" s="32">
        <v>4.76</v>
      </c>
      <c r="BL74" s="28" t="s">
        <v>21</v>
      </c>
      <c r="BM74" s="32">
        <v>3.8</v>
      </c>
      <c r="BN74" s="32">
        <v>0.720356</v>
      </c>
      <c r="BO74" s="32">
        <v>1.0000000000000001E-9</v>
      </c>
      <c r="BP74" s="32">
        <v>0.71643758626138987</v>
      </c>
      <c r="BQ74" s="32">
        <v>7.14</v>
      </c>
      <c r="BR74" s="32">
        <v>3.31</v>
      </c>
      <c r="BS74" s="32">
        <v>6</v>
      </c>
      <c r="BT74" s="28">
        <v>1.5483847549350275E-8</v>
      </c>
      <c r="BU74" s="15">
        <v>2.0199999989999999</v>
      </c>
      <c r="BV74" s="32">
        <v>28.75</v>
      </c>
      <c r="BW74" s="28" t="s">
        <v>21</v>
      </c>
      <c r="BX74" s="28">
        <v>3.0612200000000001</v>
      </c>
      <c r="BY74" s="32">
        <v>0.71643758626138987</v>
      </c>
      <c r="BZ74" s="28">
        <v>39.65</v>
      </c>
      <c r="CA74" s="32">
        <v>4.76</v>
      </c>
      <c r="CB74" s="15">
        <v>1.8849667551141385</v>
      </c>
      <c r="CC74" s="32">
        <v>0.71643758626138987</v>
      </c>
      <c r="CD74" s="15">
        <v>5.1725029744567577</v>
      </c>
      <c r="CE74" s="32">
        <v>4.37</v>
      </c>
      <c r="CF74" s="28">
        <v>3.55</v>
      </c>
      <c r="CG74" s="15">
        <v>7.142999999999998</v>
      </c>
      <c r="CH74" s="32">
        <v>12.5</v>
      </c>
      <c r="CI74" s="15">
        <v>0.34999999916666663</v>
      </c>
      <c r="CJ74" s="28">
        <v>2.8</v>
      </c>
      <c r="CK74" s="15">
        <v>7.142999999999998E-2</v>
      </c>
      <c r="CL74" s="32">
        <v>0.35714285714285715</v>
      </c>
      <c r="CM74" s="28">
        <v>1.8999999999999998E-6</v>
      </c>
      <c r="CN74" s="32">
        <v>3.35</v>
      </c>
      <c r="CO74" s="28">
        <v>0.71</v>
      </c>
      <c r="CP74" s="15">
        <v>0.71428599971428597</v>
      </c>
      <c r="CQ74" s="42" t="s">
        <v>21</v>
      </c>
      <c r="CR74" s="42" t="s">
        <v>21</v>
      </c>
      <c r="CS74" s="42" t="s">
        <v>21</v>
      </c>
      <c r="CT74" s="42" t="s">
        <v>21</v>
      </c>
      <c r="CU74" s="42" t="s">
        <v>21</v>
      </c>
      <c r="CV74" s="42" t="s">
        <v>21</v>
      </c>
      <c r="CW74" s="42" t="s">
        <v>21</v>
      </c>
      <c r="CX74" s="42" t="s">
        <v>21</v>
      </c>
      <c r="CY74" s="42" t="s">
        <v>21</v>
      </c>
      <c r="CZ74" s="42" t="s">
        <v>21</v>
      </c>
      <c r="DA74" s="42" t="s">
        <v>21</v>
      </c>
      <c r="DB74" s="42" t="s">
        <v>21</v>
      </c>
      <c r="DC74" s="42" t="s">
        <v>21</v>
      </c>
      <c r="DD74" s="42" t="s">
        <v>21</v>
      </c>
      <c r="DE74" s="42" t="s">
        <v>21</v>
      </c>
      <c r="DF74" s="42" t="s">
        <v>21</v>
      </c>
      <c r="DG74" s="42" t="s">
        <v>21</v>
      </c>
    </row>
    <row r="75" spans="1:111" x14ac:dyDescent="0.25">
      <c r="A75" s="26" t="s">
        <v>113</v>
      </c>
      <c r="B75" s="32">
        <v>3.5</v>
      </c>
      <c r="C75" s="28">
        <v>1.395E-12</v>
      </c>
      <c r="D75" s="32">
        <v>0.89285714285714279</v>
      </c>
      <c r="E75" s="32">
        <v>21.36</v>
      </c>
      <c r="F75" s="32">
        <v>50</v>
      </c>
      <c r="G75" s="32">
        <v>175</v>
      </c>
      <c r="H75" s="32">
        <v>5.9974758098443415E-8</v>
      </c>
      <c r="I75" s="32">
        <v>0.71643758626138987</v>
      </c>
      <c r="J75" s="28">
        <v>6.7272727272727277E-15</v>
      </c>
      <c r="K75" s="32">
        <v>50</v>
      </c>
      <c r="L75" s="32">
        <v>1</v>
      </c>
      <c r="M75" s="28">
        <v>3.1000000000000001E-5</v>
      </c>
      <c r="N75" s="32">
        <v>5.71</v>
      </c>
      <c r="O75" s="32">
        <v>2.2890000000000001</v>
      </c>
      <c r="P75" s="32">
        <v>2.5</v>
      </c>
      <c r="Q75" s="28">
        <v>1.6666666666666667E-13</v>
      </c>
      <c r="R75" s="32">
        <v>5.62</v>
      </c>
      <c r="S75" s="32">
        <v>0.35714285714285715</v>
      </c>
      <c r="T75" s="32">
        <v>6.91</v>
      </c>
      <c r="U75" s="32">
        <v>1</v>
      </c>
      <c r="V75" s="32">
        <v>15</v>
      </c>
      <c r="W75" s="32">
        <v>0.34843205574912889</v>
      </c>
      <c r="X75" s="32">
        <v>2.5</v>
      </c>
      <c r="Y75" s="28">
        <v>2.2999999999999998</v>
      </c>
      <c r="Z75" s="32">
        <v>3.5</v>
      </c>
      <c r="AA75" s="28">
        <v>1.7857142857142858</v>
      </c>
      <c r="AB75" s="32">
        <v>4.2</v>
      </c>
      <c r="AC75" s="15">
        <v>0.35714285714285715</v>
      </c>
      <c r="AD75" s="32">
        <v>15</v>
      </c>
      <c r="AE75" s="32">
        <v>1</v>
      </c>
      <c r="AF75" s="28">
        <v>17.5</v>
      </c>
      <c r="AG75" s="32">
        <v>1.7142900000000001</v>
      </c>
      <c r="AH75" s="32">
        <v>5</v>
      </c>
      <c r="AI75" s="32">
        <v>2</v>
      </c>
      <c r="AJ75" s="32">
        <v>0.16289999999999999</v>
      </c>
      <c r="AK75" s="32">
        <v>4.76</v>
      </c>
      <c r="AL75" s="32">
        <v>1.14E-2</v>
      </c>
      <c r="AM75" s="32">
        <v>32.5</v>
      </c>
      <c r="AN75" s="32">
        <v>0.35714285714285715</v>
      </c>
      <c r="AO75" s="32">
        <v>0.35714285714285715</v>
      </c>
      <c r="AP75" s="28">
        <v>3.5714285714285717E-5</v>
      </c>
      <c r="AQ75" s="32">
        <v>625</v>
      </c>
      <c r="AR75" s="28">
        <v>0.7142857142857143</v>
      </c>
      <c r="AS75" s="32">
        <v>360</v>
      </c>
      <c r="AT75" s="15">
        <v>0.35714285727040812</v>
      </c>
      <c r="AU75" s="15">
        <v>7.142999999999998</v>
      </c>
      <c r="AV75" s="32">
        <v>6</v>
      </c>
      <c r="AW75" s="15">
        <v>0.35714299999999999</v>
      </c>
      <c r="AX75" s="28">
        <v>1.0295E-2</v>
      </c>
      <c r="AY75" s="28">
        <v>3.85</v>
      </c>
      <c r="AZ75" s="32">
        <v>0.71643758626138987</v>
      </c>
      <c r="BA75" s="28">
        <v>1</v>
      </c>
      <c r="BB75" s="15">
        <v>0.35714299899999996</v>
      </c>
      <c r="BC75" s="28">
        <v>175</v>
      </c>
      <c r="BD75" s="15">
        <v>0.7142899989999999</v>
      </c>
      <c r="BE75" s="32">
        <v>3.06</v>
      </c>
      <c r="BF75" s="32">
        <v>0.35714285714285715</v>
      </c>
      <c r="BG75" s="28">
        <v>35</v>
      </c>
      <c r="BH75" s="32">
        <v>4.7697288433955114</v>
      </c>
      <c r="BI75" s="32">
        <v>8.6499999999999997E-3</v>
      </c>
      <c r="BJ75" s="32">
        <v>3.5</v>
      </c>
      <c r="BK75" s="32">
        <v>4.76</v>
      </c>
      <c r="BL75" s="28" t="s">
        <v>21</v>
      </c>
      <c r="BM75" s="32">
        <v>3.8</v>
      </c>
      <c r="BN75" s="32">
        <v>0.720356</v>
      </c>
      <c r="BO75" s="32">
        <v>1.0000000000000001E-9</v>
      </c>
      <c r="BP75" s="32">
        <v>0.71643758626138987</v>
      </c>
      <c r="BQ75" s="32">
        <v>7.14</v>
      </c>
      <c r="BR75" s="32">
        <v>3.31</v>
      </c>
      <c r="BS75" s="32">
        <v>6</v>
      </c>
      <c r="BT75" s="28">
        <v>1.5534119781653359E-8</v>
      </c>
      <c r="BU75" s="15">
        <v>2.0199999989999999</v>
      </c>
      <c r="BV75" s="32">
        <v>28.75</v>
      </c>
      <c r="BW75" s="28" t="s">
        <v>21</v>
      </c>
      <c r="BX75" s="28">
        <v>3.0612200000000001</v>
      </c>
      <c r="BY75" s="32">
        <v>0.71643758626138987</v>
      </c>
      <c r="BZ75" s="28">
        <v>39.65</v>
      </c>
      <c r="CA75" s="32">
        <v>4.76</v>
      </c>
      <c r="CB75" s="15">
        <v>1.8849667551141385</v>
      </c>
      <c r="CC75" s="32">
        <v>0.71643758626138987</v>
      </c>
      <c r="CD75" s="15">
        <v>5.1725029744567577</v>
      </c>
      <c r="CE75" s="32">
        <v>4.37</v>
      </c>
      <c r="CF75" s="28">
        <v>3.55</v>
      </c>
      <c r="CG75" s="15">
        <v>7.142999999999998</v>
      </c>
      <c r="CH75" s="32">
        <v>12.5</v>
      </c>
      <c r="CI75" s="15">
        <v>0.34999999916666663</v>
      </c>
      <c r="CJ75" s="28">
        <v>2.8</v>
      </c>
      <c r="CK75" s="15">
        <v>7.142999999999998E-2</v>
      </c>
      <c r="CL75" s="32">
        <v>0.35714285714285715</v>
      </c>
      <c r="CM75" s="28">
        <v>1.8999999999999998E-6</v>
      </c>
      <c r="CN75" s="32">
        <v>3.35</v>
      </c>
      <c r="CO75" s="28">
        <v>0.71</v>
      </c>
      <c r="CP75" s="15">
        <v>0.71428599971428597</v>
      </c>
      <c r="CQ75" s="42" t="s">
        <v>21</v>
      </c>
      <c r="CR75" s="42" t="s">
        <v>21</v>
      </c>
      <c r="CS75" s="42" t="s">
        <v>21</v>
      </c>
      <c r="CT75" s="42" t="s">
        <v>21</v>
      </c>
      <c r="CU75" s="42" t="s">
        <v>21</v>
      </c>
      <c r="CV75" s="42" t="s">
        <v>21</v>
      </c>
      <c r="CW75" s="42" t="s">
        <v>21</v>
      </c>
      <c r="CX75" s="42" t="s">
        <v>21</v>
      </c>
      <c r="CY75" s="42" t="s">
        <v>21</v>
      </c>
      <c r="CZ75" s="42" t="s">
        <v>21</v>
      </c>
      <c r="DA75" s="42" t="s">
        <v>21</v>
      </c>
      <c r="DB75" s="42" t="s">
        <v>21</v>
      </c>
      <c r="DC75" s="42" t="s">
        <v>21</v>
      </c>
      <c r="DD75" s="42" t="s">
        <v>21</v>
      </c>
      <c r="DE75" s="42" t="s">
        <v>21</v>
      </c>
      <c r="DF75" s="42" t="s">
        <v>21</v>
      </c>
      <c r="DG75" s="42" t="s">
        <v>21</v>
      </c>
    </row>
    <row r="76" spans="1:111" x14ac:dyDescent="0.25">
      <c r="A76" s="26" t="s">
        <v>114</v>
      </c>
      <c r="B76" s="32">
        <v>3.5</v>
      </c>
      <c r="C76" s="28">
        <v>1.395E-12</v>
      </c>
      <c r="D76" s="32">
        <v>0.89285714285714279</v>
      </c>
      <c r="E76" s="32">
        <v>21.36</v>
      </c>
      <c r="F76" s="32">
        <v>50</v>
      </c>
      <c r="G76" s="32">
        <v>175</v>
      </c>
      <c r="H76" s="32">
        <v>5.9974758098443415E-8</v>
      </c>
      <c r="I76" s="32">
        <v>0.71643758626138987</v>
      </c>
      <c r="J76" s="28">
        <v>6.7272727272727277E-15</v>
      </c>
      <c r="K76" s="32">
        <v>50</v>
      </c>
      <c r="L76" s="32">
        <v>0.99</v>
      </c>
      <c r="M76" s="28">
        <v>3.1000000000000001E-5</v>
      </c>
      <c r="N76" s="32">
        <v>5.71</v>
      </c>
      <c r="O76" s="32">
        <v>2.2890000000000001</v>
      </c>
      <c r="P76" s="32">
        <v>2.5</v>
      </c>
      <c r="Q76" s="28">
        <v>1.6666666666666667E-13</v>
      </c>
      <c r="R76" s="32">
        <v>5.62</v>
      </c>
      <c r="S76" s="32">
        <v>0.35714285714285715</v>
      </c>
      <c r="T76" s="32">
        <v>6.91</v>
      </c>
      <c r="U76" s="32">
        <v>1</v>
      </c>
      <c r="V76" s="32">
        <v>15</v>
      </c>
      <c r="W76" s="32">
        <v>0.34843205574912889</v>
      </c>
      <c r="X76" s="32">
        <v>2.5</v>
      </c>
      <c r="Y76" s="28">
        <v>2.2999999999999998</v>
      </c>
      <c r="Z76" s="32">
        <v>3.5</v>
      </c>
      <c r="AA76" s="28">
        <v>1.7857142857142858</v>
      </c>
      <c r="AB76" s="32">
        <v>4.2</v>
      </c>
      <c r="AC76" s="15">
        <v>0.35714285714285715</v>
      </c>
      <c r="AD76" s="32">
        <v>15</v>
      </c>
      <c r="AE76" s="32">
        <v>1</v>
      </c>
      <c r="AF76" s="28">
        <v>17.5</v>
      </c>
      <c r="AG76" s="32">
        <v>1.7142900000000001</v>
      </c>
      <c r="AH76" s="32">
        <v>5</v>
      </c>
      <c r="AI76" s="32">
        <v>2</v>
      </c>
      <c r="AJ76" s="32">
        <v>0.16289999999999999</v>
      </c>
      <c r="AK76" s="32">
        <v>4.76</v>
      </c>
      <c r="AL76" s="32">
        <v>1.14E-2</v>
      </c>
      <c r="AM76" s="32">
        <v>32.5</v>
      </c>
      <c r="AN76" s="32">
        <v>0.35714285714285715</v>
      </c>
      <c r="AO76" s="32">
        <v>0.35714285714285715</v>
      </c>
      <c r="AP76" s="28">
        <v>3.5714285714285717E-5</v>
      </c>
      <c r="AQ76" s="32">
        <v>625</v>
      </c>
      <c r="AR76" s="28">
        <v>0.7142857142857143</v>
      </c>
      <c r="AS76" s="32">
        <v>360</v>
      </c>
      <c r="AT76" s="15">
        <v>0.35714285727040812</v>
      </c>
      <c r="AU76" s="15">
        <v>7.142999999999998</v>
      </c>
      <c r="AV76" s="32">
        <v>6</v>
      </c>
      <c r="AW76" s="15">
        <v>0.35714299999999999</v>
      </c>
      <c r="AX76" s="28">
        <v>1.0295E-2</v>
      </c>
      <c r="AY76" s="28">
        <v>3.82</v>
      </c>
      <c r="AZ76" s="32">
        <v>0.71643758626138987</v>
      </c>
      <c r="BA76" s="28">
        <v>1</v>
      </c>
      <c r="BB76" s="15">
        <v>0.35714299899999996</v>
      </c>
      <c r="BC76" s="28">
        <v>175</v>
      </c>
      <c r="BD76" s="15">
        <v>0.7142899989999999</v>
      </c>
      <c r="BE76" s="32">
        <v>3.06</v>
      </c>
      <c r="BF76" s="32">
        <v>0.35714285714285715</v>
      </c>
      <c r="BG76" s="28">
        <v>35</v>
      </c>
      <c r="BH76" s="32">
        <v>4.7697288433955114</v>
      </c>
      <c r="BI76" s="32">
        <v>8.6499999999999997E-3</v>
      </c>
      <c r="BJ76" s="32">
        <v>3.5</v>
      </c>
      <c r="BK76" s="32">
        <v>4.76</v>
      </c>
      <c r="BL76" s="28" t="s">
        <v>21</v>
      </c>
      <c r="BM76" s="32">
        <v>3.8</v>
      </c>
      <c r="BN76" s="32">
        <v>0.720356</v>
      </c>
      <c r="BO76" s="32">
        <v>1.0000000000000001E-9</v>
      </c>
      <c r="BP76" s="32">
        <v>0.71643758626138987</v>
      </c>
      <c r="BQ76" s="32">
        <v>7.14</v>
      </c>
      <c r="BR76" s="32">
        <v>3.31</v>
      </c>
      <c r="BS76" s="32">
        <v>6</v>
      </c>
      <c r="BT76" s="28">
        <v>1.5634664246259529E-8</v>
      </c>
      <c r="BU76" s="15">
        <v>2.0199999989999999</v>
      </c>
      <c r="BV76" s="32">
        <v>28.75</v>
      </c>
      <c r="BW76" s="28" t="s">
        <v>21</v>
      </c>
      <c r="BX76" s="28">
        <v>3.0612200000000001</v>
      </c>
      <c r="BY76" s="32">
        <v>0.71643758626138987</v>
      </c>
      <c r="BZ76" s="28">
        <v>39.65</v>
      </c>
      <c r="CA76" s="32">
        <v>4.76</v>
      </c>
      <c r="CB76" s="15">
        <v>1.8849667551141385</v>
      </c>
      <c r="CC76" s="32">
        <v>0.71643758626138987</v>
      </c>
      <c r="CD76" s="15">
        <v>5.1725029744567577</v>
      </c>
      <c r="CE76" s="32">
        <v>4.37</v>
      </c>
      <c r="CF76" s="28">
        <v>3.55</v>
      </c>
      <c r="CG76" s="15">
        <v>7.142999999999998</v>
      </c>
      <c r="CH76" s="32">
        <v>12.5</v>
      </c>
      <c r="CI76" s="15">
        <v>0.34999999916666663</v>
      </c>
      <c r="CJ76" s="28">
        <v>2.8</v>
      </c>
      <c r="CK76" s="15">
        <v>7.142999999999998E-2</v>
      </c>
      <c r="CL76" s="32">
        <v>0.35714285714285715</v>
      </c>
      <c r="CM76" s="28">
        <v>1.8999999999999998E-6</v>
      </c>
      <c r="CN76" s="32">
        <v>3.35</v>
      </c>
      <c r="CO76" s="28">
        <v>0.71</v>
      </c>
      <c r="CP76" s="15">
        <v>0.71428599971428597</v>
      </c>
      <c r="CQ76" s="42" t="s">
        <v>21</v>
      </c>
      <c r="CR76" s="42" t="s">
        <v>21</v>
      </c>
      <c r="CS76" s="42" t="s">
        <v>21</v>
      </c>
      <c r="CT76" s="42" t="s">
        <v>21</v>
      </c>
      <c r="CU76" s="42" t="s">
        <v>21</v>
      </c>
      <c r="CV76" s="42" t="s">
        <v>21</v>
      </c>
      <c r="CW76" s="42" t="s">
        <v>21</v>
      </c>
      <c r="CX76" s="42" t="s">
        <v>21</v>
      </c>
      <c r="CY76" s="42" t="s">
        <v>21</v>
      </c>
      <c r="CZ76" s="42" t="s">
        <v>21</v>
      </c>
      <c r="DA76" s="42" t="s">
        <v>21</v>
      </c>
      <c r="DB76" s="42" t="s">
        <v>21</v>
      </c>
      <c r="DC76" s="42" t="s">
        <v>21</v>
      </c>
      <c r="DD76" s="42" t="s">
        <v>21</v>
      </c>
      <c r="DE76" s="42" t="s">
        <v>21</v>
      </c>
      <c r="DF76" s="42" t="s">
        <v>21</v>
      </c>
      <c r="DG76" s="42" t="s">
        <v>21</v>
      </c>
    </row>
    <row r="77" spans="1:111" x14ac:dyDescent="0.25">
      <c r="A77" s="26" t="s">
        <v>115</v>
      </c>
      <c r="B77" s="32">
        <v>3.5</v>
      </c>
      <c r="C77" s="28">
        <v>1.395E-12</v>
      </c>
      <c r="D77" s="32">
        <v>0.89285714285714279</v>
      </c>
      <c r="E77" s="32">
        <v>21.36</v>
      </c>
      <c r="F77" s="32">
        <v>50</v>
      </c>
      <c r="G77" s="32">
        <v>175</v>
      </c>
      <c r="H77" s="32">
        <v>5.9974758098443415E-8</v>
      </c>
      <c r="I77" s="32">
        <v>0.71643758626138987</v>
      </c>
      <c r="J77" s="28">
        <v>6.7272727272727277E-15</v>
      </c>
      <c r="K77" s="32">
        <v>50</v>
      </c>
      <c r="L77" s="32">
        <v>0.98</v>
      </c>
      <c r="M77" s="28">
        <v>3.1000000000000001E-5</v>
      </c>
      <c r="N77" s="32">
        <v>5.71</v>
      </c>
      <c r="O77" s="32">
        <v>2.2890000000000001</v>
      </c>
      <c r="P77" s="32">
        <v>2.5</v>
      </c>
      <c r="Q77" s="28">
        <v>1.6666666666666667E-13</v>
      </c>
      <c r="R77" s="32">
        <v>5.62</v>
      </c>
      <c r="S77" s="32">
        <v>0.35714285714285715</v>
      </c>
      <c r="T77" s="32">
        <v>6.91</v>
      </c>
      <c r="U77" s="32">
        <v>1</v>
      </c>
      <c r="V77" s="32">
        <v>15</v>
      </c>
      <c r="W77" s="32">
        <v>0.34843205574912889</v>
      </c>
      <c r="X77" s="32">
        <v>2.5</v>
      </c>
      <c r="Y77" s="28">
        <v>2.2999999999999998</v>
      </c>
      <c r="Z77" s="32">
        <v>3.5</v>
      </c>
      <c r="AA77" s="28">
        <v>1.7857142857142858</v>
      </c>
      <c r="AB77" s="32">
        <v>4.2</v>
      </c>
      <c r="AC77" s="15">
        <v>0.35714285714285715</v>
      </c>
      <c r="AD77" s="32">
        <v>15</v>
      </c>
      <c r="AE77" s="32">
        <v>1</v>
      </c>
      <c r="AF77" s="28">
        <v>17.5</v>
      </c>
      <c r="AG77" s="32">
        <v>1.7142900000000001</v>
      </c>
      <c r="AH77" s="32">
        <v>5</v>
      </c>
      <c r="AI77" s="32">
        <v>2</v>
      </c>
      <c r="AJ77" s="32">
        <v>0.16289999999999999</v>
      </c>
      <c r="AK77" s="32">
        <v>4.76</v>
      </c>
      <c r="AL77" s="32">
        <v>1.14E-2</v>
      </c>
      <c r="AM77" s="32">
        <v>32.5</v>
      </c>
      <c r="AN77" s="32">
        <v>0.35714285714285715</v>
      </c>
      <c r="AO77" s="32">
        <v>0.35714285714285715</v>
      </c>
      <c r="AP77" s="28">
        <v>3.5714285714285717E-5</v>
      </c>
      <c r="AQ77" s="32">
        <v>625</v>
      </c>
      <c r="AR77" s="28">
        <v>0.7142857142857143</v>
      </c>
      <c r="AS77" s="32">
        <v>360</v>
      </c>
      <c r="AT77" s="15">
        <v>0.35714285727040812</v>
      </c>
      <c r="AU77" s="15">
        <v>7.142999999999998</v>
      </c>
      <c r="AV77" s="32">
        <v>6</v>
      </c>
      <c r="AW77" s="15">
        <v>0.35714299999999999</v>
      </c>
      <c r="AX77" s="28">
        <v>1.0295E-2</v>
      </c>
      <c r="AY77" s="28">
        <v>3.74</v>
      </c>
      <c r="AZ77" s="32">
        <v>0.71643758626138987</v>
      </c>
      <c r="BA77" s="28">
        <v>1</v>
      </c>
      <c r="BB77" s="15">
        <v>0.35714299899999996</v>
      </c>
      <c r="BC77" s="28">
        <v>175</v>
      </c>
      <c r="BD77" s="15">
        <v>0.7142899989999999</v>
      </c>
      <c r="BE77" s="32">
        <v>3.06</v>
      </c>
      <c r="BF77" s="32">
        <v>0.35714285714285715</v>
      </c>
      <c r="BG77" s="28">
        <v>35</v>
      </c>
      <c r="BH77" s="32">
        <v>4.7697288433955114</v>
      </c>
      <c r="BI77" s="32">
        <v>8.6499999999999997E-3</v>
      </c>
      <c r="BJ77" s="32">
        <v>3.5</v>
      </c>
      <c r="BK77" s="32">
        <v>4.76</v>
      </c>
      <c r="BL77" s="28" t="s">
        <v>21</v>
      </c>
      <c r="BM77" s="32">
        <v>3.8</v>
      </c>
      <c r="BN77" s="32">
        <v>0.720356</v>
      </c>
      <c r="BO77" s="32">
        <v>1.0000000000000001E-9</v>
      </c>
      <c r="BP77" s="32">
        <v>0.71643758626138987</v>
      </c>
      <c r="BQ77" s="32">
        <v>7.14</v>
      </c>
      <c r="BR77" s="32">
        <v>3.31</v>
      </c>
      <c r="BS77" s="32">
        <v>6</v>
      </c>
      <c r="BT77" s="28">
        <v>1.5785480943168784E-8</v>
      </c>
      <c r="BU77" s="15">
        <v>2.0199999989999999</v>
      </c>
      <c r="BV77" s="32">
        <v>28.75</v>
      </c>
      <c r="BW77" s="28" t="s">
        <v>21</v>
      </c>
      <c r="BX77" s="28">
        <v>3.0612200000000001</v>
      </c>
      <c r="BY77" s="32">
        <v>0.71643758626138987</v>
      </c>
      <c r="BZ77" s="28">
        <v>39.65</v>
      </c>
      <c r="CA77" s="32">
        <v>4.76</v>
      </c>
      <c r="CB77" s="15">
        <v>1.8849667551141385</v>
      </c>
      <c r="CC77" s="32">
        <v>0.71643758626138987</v>
      </c>
      <c r="CD77" s="15">
        <v>5.1725029744567577</v>
      </c>
      <c r="CE77" s="32">
        <v>4.37</v>
      </c>
      <c r="CF77" s="28">
        <v>3.55</v>
      </c>
      <c r="CG77" s="15">
        <v>7.142999999999998</v>
      </c>
      <c r="CH77" s="32">
        <v>12.5</v>
      </c>
      <c r="CI77" s="15">
        <v>0.34999999916666663</v>
      </c>
      <c r="CJ77" s="28">
        <v>2.8</v>
      </c>
      <c r="CK77" s="15">
        <v>7.142999999999998E-2</v>
      </c>
      <c r="CL77" s="32">
        <v>0.35714285714285715</v>
      </c>
      <c r="CM77" s="28">
        <v>1.8999999999999998E-6</v>
      </c>
      <c r="CN77" s="32">
        <v>3.35</v>
      </c>
      <c r="CO77" s="28">
        <v>0.71</v>
      </c>
      <c r="CP77" s="15">
        <v>0.71428599971428597</v>
      </c>
      <c r="CQ77" s="42" t="s">
        <v>21</v>
      </c>
      <c r="CR77" s="42" t="s">
        <v>21</v>
      </c>
      <c r="CS77" s="42" t="s">
        <v>21</v>
      </c>
      <c r="CT77" s="42" t="s">
        <v>21</v>
      </c>
      <c r="CU77" s="42" t="s">
        <v>21</v>
      </c>
      <c r="CV77" s="42" t="s">
        <v>21</v>
      </c>
      <c r="CW77" s="42" t="s">
        <v>21</v>
      </c>
      <c r="CX77" s="42" t="s">
        <v>21</v>
      </c>
      <c r="CY77" s="42" t="s">
        <v>21</v>
      </c>
      <c r="CZ77" s="42" t="s">
        <v>21</v>
      </c>
      <c r="DA77" s="42" t="s">
        <v>21</v>
      </c>
      <c r="DB77" s="42" t="s">
        <v>21</v>
      </c>
      <c r="DC77" s="42" t="s">
        <v>21</v>
      </c>
      <c r="DD77" s="42" t="s">
        <v>21</v>
      </c>
      <c r="DE77" s="42" t="s">
        <v>21</v>
      </c>
      <c r="DF77" s="42" t="s">
        <v>21</v>
      </c>
      <c r="DG77" s="42" t="s">
        <v>21</v>
      </c>
    </row>
    <row r="78" spans="1:111" x14ac:dyDescent="0.25">
      <c r="A78" s="26" t="s">
        <v>116</v>
      </c>
      <c r="B78" s="32">
        <v>3.5</v>
      </c>
      <c r="C78" s="28">
        <v>1.395E-12</v>
      </c>
      <c r="D78" s="32">
        <v>0.89285714285714279</v>
      </c>
      <c r="E78" s="32">
        <v>21.36</v>
      </c>
      <c r="F78" s="32">
        <v>50</v>
      </c>
      <c r="G78" s="32">
        <v>175</v>
      </c>
      <c r="H78" s="32">
        <v>5.9974758098443415E-8</v>
      </c>
      <c r="I78" s="32">
        <v>0.71643758626138987</v>
      </c>
      <c r="J78" s="28">
        <v>6.7272727272727277E-15</v>
      </c>
      <c r="K78" s="32">
        <v>50</v>
      </c>
      <c r="L78" s="32">
        <v>0.98</v>
      </c>
      <c r="M78" s="28">
        <v>3.1000000000000001E-5</v>
      </c>
      <c r="N78" s="32">
        <v>5.71</v>
      </c>
      <c r="O78" s="32">
        <v>2.2890000000000001</v>
      </c>
      <c r="P78" s="32">
        <v>2.5</v>
      </c>
      <c r="Q78" s="28">
        <v>1.6666666666666667E-13</v>
      </c>
      <c r="R78" s="32">
        <v>5.62</v>
      </c>
      <c r="S78" s="32">
        <v>0.35714285714285715</v>
      </c>
      <c r="T78" s="32">
        <v>6.91</v>
      </c>
      <c r="U78" s="32">
        <v>1</v>
      </c>
      <c r="V78" s="32">
        <v>15</v>
      </c>
      <c r="W78" s="32">
        <v>0.34843205574912889</v>
      </c>
      <c r="X78" s="32">
        <v>2.5</v>
      </c>
      <c r="Y78" s="28">
        <v>2.2999999999999998</v>
      </c>
      <c r="Z78" s="32">
        <v>3.5</v>
      </c>
      <c r="AA78" s="28">
        <v>1.7857142857142858</v>
      </c>
      <c r="AB78" s="32">
        <v>4.2</v>
      </c>
      <c r="AC78" s="15">
        <v>0.35714285714285715</v>
      </c>
      <c r="AD78" s="32">
        <v>15</v>
      </c>
      <c r="AE78" s="32">
        <v>1</v>
      </c>
      <c r="AF78" s="28">
        <v>17.5</v>
      </c>
      <c r="AG78" s="32">
        <v>1.7142900000000001</v>
      </c>
      <c r="AH78" s="32">
        <v>5</v>
      </c>
      <c r="AI78" s="32">
        <v>2</v>
      </c>
      <c r="AJ78" s="32">
        <v>0.16289999999999999</v>
      </c>
      <c r="AK78" s="32">
        <v>4.76</v>
      </c>
      <c r="AL78" s="32">
        <v>1.14E-2</v>
      </c>
      <c r="AM78" s="32">
        <v>32.5</v>
      </c>
      <c r="AN78" s="32">
        <v>0.35714285714285715</v>
      </c>
      <c r="AO78" s="32">
        <v>0.35714285714285715</v>
      </c>
      <c r="AP78" s="28">
        <v>3.5714285714285717E-5</v>
      </c>
      <c r="AQ78" s="32">
        <v>625</v>
      </c>
      <c r="AR78" s="28">
        <v>0.7142857142857143</v>
      </c>
      <c r="AS78" s="32">
        <v>360</v>
      </c>
      <c r="AT78" s="15">
        <v>0.35714285727040812</v>
      </c>
      <c r="AU78" s="15">
        <v>7.142999999999998</v>
      </c>
      <c r="AV78" s="32">
        <v>6</v>
      </c>
      <c r="AW78" s="15">
        <v>0.35714299999999999</v>
      </c>
      <c r="AX78" s="28">
        <v>1.0295E-2</v>
      </c>
      <c r="AY78" s="28">
        <v>3.66</v>
      </c>
      <c r="AZ78" s="32">
        <v>0.71643758626138987</v>
      </c>
      <c r="BA78" s="28">
        <v>1</v>
      </c>
      <c r="BB78" s="15">
        <v>0.35714299899999996</v>
      </c>
      <c r="BC78" s="28">
        <v>175</v>
      </c>
      <c r="BD78" s="15">
        <v>0.7142899989999999</v>
      </c>
      <c r="BE78" s="32">
        <v>3.06</v>
      </c>
      <c r="BF78" s="32">
        <v>0.35714285714285715</v>
      </c>
      <c r="BG78" s="28">
        <v>35</v>
      </c>
      <c r="BH78" s="32">
        <v>4.7697288433955114</v>
      </c>
      <c r="BI78" s="32">
        <v>8.6499999999999997E-3</v>
      </c>
      <c r="BJ78" s="32">
        <v>3.5</v>
      </c>
      <c r="BK78" s="32">
        <v>4.76</v>
      </c>
      <c r="BL78" s="28" t="s">
        <v>21</v>
      </c>
      <c r="BM78" s="32">
        <v>3.8</v>
      </c>
      <c r="BN78" s="32">
        <v>0.720356</v>
      </c>
      <c r="BO78" s="32">
        <v>1.0000000000000001E-9</v>
      </c>
      <c r="BP78" s="32">
        <v>0.71643758626138987</v>
      </c>
      <c r="BQ78" s="32">
        <v>7.14</v>
      </c>
      <c r="BR78" s="32">
        <v>3.31</v>
      </c>
      <c r="BS78" s="32">
        <v>6</v>
      </c>
      <c r="BT78" s="28">
        <v>1.5936297640078042E-8</v>
      </c>
      <c r="BU78" s="15">
        <v>2.0199999989999999</v>
      </c>
      <c r="BV78" s="32">
        <v>28.75</v>
      </c>
      <c r="BW78" s="28" t="s">
        <v>21</v>
      </c>
      <c r="BX78" s="28">
        <v>3.0612200000000001</v>
      </c>
      <c r="BY78" s="32">
        <v>0.71643758626138987</v>
      </c>
      <c r="BZ78" s="28">
        <v>39.65</v>
      </c>
      <c r="CA78" s="32">
        <v>4.76</v>
      </c>
      <c r="CB78" s="15">
        <v>1.8849667551141385</v>
      </c>
      <c r="CC78" s="32">
        <v>0.71643758626138987</v>
      </c>
      <c r="CD78" s="15">
        <v>5.1725029744567577</v>
      </c>
      <c r="CE78" s="32">
        <v>4.37</v>
      </c>
      <c r="CF78" s="28">
        <v>3.55</v>
      </c>
      <c r="CG78" s="15">
        <v>7.142999999999998</v>
      </c>
      <c r="CH78" s="32">
        <v>12.5</v>
      </c>
      <c r="CI78" s="15">
        <v>0.34999999916666663</v>
      </c>
      <c r="CJ78" s="28">
        <v>2.8</v>
      </c>
      <c r="CK78" s="15">
        <v>7.142999999999998E-2</v>
      </c>
      <c r="CL78" s="32">
        <v>0.35714285714285715</v>
      </c>
      <c r="CM78" s="28">
        <v>1.8999999999999998E-6</v>
      </c>
      <c r="CN78" s="32">
        <v>3.35</v>
      </c>
      <c r="CO78" s="28">
        <v>0.71</v>
      </c>
      <c r="CP78" s="15">
        <v>0.71428599971428597</v>
      </c>
      <c r="CQ78" s="42" t="s">
        <v>21</v>
      </c>
      <c r="CR78" s="42" t="s">
        <v>21</v>
      </c>
      <c r="CS78" s="42" t="s">
        <v>21</v>
      </c>
      <c r="CT78" s="42" t="s">
        <v>21</v>
      </c>
      <c r="CU78" s="42" t="s">
        <v>21</v>
      </c>
      <c r="CV78" s="42" t="s">
        <v>21</v>
      </c>
      <c r="CW78" s="42" t="s">
        <v>21</v>
      </c>
      <c r="CX78" s="42" t="s">
        <v>21</v>
      </c>
      <c r="CY78" s="42" t="s">
        <v>21</v>
      </c>
      <c r="CZ78" s="42" t="s">
        <v>21</v>
      </c>
      <c r="DA78" s="42" t="s">
        <v>21</v>
      </c>
      <c r="DB78" s="42" t="s">
        <v>21</v>
      </c>
      <c r="DC78" s="42" t="s">
        <v>21</v>
      </c>
      <c r="DD78" s="42" t="s">
        <v>21</v>
      </c>
      <c r="DE78" s="42" t="s">
        <v>21</v>
      </c>
      <c r="DF78" s="42" t="s">
        <v>21</v>
      </c>
      <c r="DG78" s="42" t="s">
        <v>21</v>
      </c>
    </row>
    <row r="79" spans="1:111" x14ac:dyDescent="0.25">
      <c r="A79" s="26" t="s">
        <v>117</v>
      </c>
      <c r="B79" s="32">
        <v>3.5</v>
      </c>
      <c r="C79" s="28">
        <v>1.395E-12</v>
      </c>
      <c r="D79" s="32">
        <v>0.89285714285714279</v>
      </c>
      <c r="E79" s="32">
        <v>21.36</v>
      </c>
      <c r="F79" s="32">
        <v>50</v>
      </c>
      <c r="G79" s="32">
        <v>175</v>
      </c>
      <c r="H79" s="32">
        <v>5.9974758098443415E-8</v>
      </c>
      <c r="I79" s="32">
        <v>0.71643758626138987</v>
      </c>
      <c r="J79" s="28">
        <v>6.7272727272727277E-15</v>
      </c>
      <c r="K79" s="32">
        <v>50</v>
      </c>
      <c r="L79" s="32">
        <v>0.97</v>
      </c>
      <c r="M79" s="28">
        <v>3.1000000000000001E-5</v>
      </c>
      <c r="N79" s="32">
        <v>5.71</v>
      </c>
      <c r="O79" s="32">
        <v>2.2890000000000001</v>
      </c>
      <c r="P79" s="32">
        <v>2.5</v>
      </c>
      <c r="Q79" s="28">
        <v>1.6666666666666667E-13</v>
      </c>
      <c r="R79" s="32">
        <v>5.62</v>
      </c>
      <c r="S79" s="32">
        <v>0.35714285714285715</v>
      </c>
      <c r="T79" s="32">
        <v>6.91</v>
      </c>
      <c r="U79" s="32">
        <v>1</v>
      </c>
      <c r="V79" s="32">
        <v>15</v>
      </c>
      <c r="W79" s="32">
        <v>0.34843205574912889</v>
      </c>
      <c r="X79" s="32">
        <v>2.5</v>
      </c>
      <c r="Y79" s="28">
        <v>2.2999999999999998</v>
      </c>
      <c r="Z79" s="32">
        <v>3.5</v>
      </c>
      <c r="AA79" s="28">
        <v>1.7857142857142858</v>
      </c>
      <c r="AB79" s="32">
        <v>4.2</v>
      </c>
      <c r="AC79" s="15">
        <v>0.35714285714285715</v>
      </c>
      <c r="AD79" s="32">
        <v>15</v>
      </c>
      <c r="AE79" s="32">
        <v>1</v>
      </c>
      <c r="AF79" s="28">
        <v>17.5</v>
      </c>
      <c r="AG79" s="32">
        <v>1.7142900000000001</v>
      </c>
      <c r="AH79" s="32">
        <v>5</v>
      </c>
      <c r="AI79" s="32">
        <v>2</v>
      </c>
      <c r="AJ79" s="32">
        <v>0.16289999999999999</v>
      </c>
      <c r="AK79" s="32">
        <v>4.76</v>
      </c>
      <c r="AL79" s="32">
        <v>1.14E-2</v>
      </c>
      <c r="AM79" s="32">
        <v>32.5</v>
      </c>
      <c r="AN79" s="32">
        <v>0.35714285714285715</v>
      </c>
      <c r="AO79" s="32">
        <v>0.35714285714285715</v>
      </c>
      <c r="AP79" s="28">
        <v>3.5714285714285717E-5</v>
      </c>
      <c r="AQ79" s="32">
        <v>625</v>
      </c>
      <c r="AR79" s="28">
        <v>0.7142857142857143</v>
      </c>
      <c r="AS79" s="32">
        <v>360</v>
      </c>
      <c r="AT79" s="15">
        <v>0.35714285727040812</v>
      </c>
      <c r="AU79" s="15">
        <v>7.142999999999998</v>
      </c>
      <c r="AV79" s="32">
        <v>6</v>
      </c>
      <c r="AW79" s="15">
        <v>0.35714299999999999</v>
      </c>
      <c r="AX79" s="28">
        <v>1.0295E-2</v>
      </c>
      <c r="AY79" s="28">
        <v>3.51</v>
      </c>
      <c r="AZ79" s="32">
        <v>0.71643758626138987</v>
      </c>
      <c r="BA79" s="28">
        <v>1</v>
      </c>
      <c r="BB79" s="15">
        <v>0.35714299899999996</v>
      </c>
      <c r="BC79" s="28">
        <v>175</v>
      </c>
      <c r="BD79" s="15">
        <v>0.7142899989999999</v>
      </c>
      <c r="BE79" s="32">
        <v>3.06</v>
      </c>
      <c r="BF79" s="32">
        <v>0.35714285714285715</v>
      </c>
      <c r="BG79" s="28">
        <v>35</v>
      </c>
      <c r="BH79" s="32">
        <v>4.7697288433955114</v>
      </c>
      <c r="BI79" s="32">
        <v>8.6499999999999997E-3</v>
      </c>
      <c r="BJ79" s="32">
        <v>3.5</v>
      </c>
      <c r="BK79" s="32">
        <v>4.76</v>
      </c>
      <c r="BL79" s="28" t="s">
        <v>21</v>
      </c>
      <c r="BM79" s="32">
        <v>3.8</v>
      </c>
      <c r="BN79" s="32">
        <v>0.720356</v>
      </c>
      <c r="BO79" s="32">
        <v>1.0000000000000001E-9</v>
      </c>
      <c r="BP79" s="32">
        <v>0.71643758626138987</v>
      </c>
      <c r="BQ79" s="32">
        <v>7.14</v>
      </c>
      <c r="BR79" s="32">
        <v>3.31</v>
      </c>
      <c r="BS79" s="32">
        <v>6</v>
      </c>
      <c r="BT79" s="28">
        <v>1.5886025407774957E-8</v>
      </c>
      <c r="BU79" s="15">
        <v>2.0199999989999999</v>
      </c>
      <c r="BV79" s="32">
        <v>28.75</v>
      </c>
      <c r="BW79" s="28" t="s">
        <v>21</v>
      </c>
      <c r="BX79" s="28">
        <v>3.0612200000000001</v>
      </c>
      <c r="BY79" s="32">
        <v>0.71643758626138987</v>
      </c>
      <c r="BZ79" s="28">
        <v>39.65</v>
      </c>
      <c r="CA79" s="32">
        <v>4.76</v>
      </c>
      <c r="CB79" s="15">
        <v>1.8849667551141385</v>
      </c>
      <c r="CC79" s="32">
        <v>0.71643758626138987</v>
      </c>
      <c r="CD79" s="15">
        <v>5.1725029744567577</v>
      </c>
      <c r="CE79" s="32">
        <v>4.37</v>
      </c>
      <c r="CF79" s="28">
        <v>3.55</v>
      </c>
      <c r="CG79" s="15">
        <v>7.142999999999998</v>
      </c>
      <c r="CH79" s="32">
        <v>12.5</v>
      </c>
      <c r="CI79" s="15">
        <v>0.34999999916666663</v>
      </c>
      <c r="CJ79" s="28">
        <v>2.8</v>
      </c>
      <c r="CK79" s="15">
        <v>7.142999999999998E-2</v>
      </c>
      <c r="CL79" s="32">
        <v>0.35714285714285715</v>
      </c>
      <c r="CM79" s="28">
        <v>1.8999999999999998E-6</v>
      </c>
      <c r="CN79" s="32">
        <v>3.35</v>
      </c>
      <c r="CO79" s="28">
        <v>0.71</v>
      </c>
      <c r="CP79" s="15">
        <v>0.71428599971428597</v>
      </c>
      <c r="CQ79" s="42" t="s">
        <v>21</v>
      </c>
      <c r="CR79" s="42" t="s">
        <v>21</v>
      </c>
      <c r="CS79" s="42" t="s">
        <v>21</v>
      </c>
      <c r="CT79" s="42" t="s">
        <v>21</v>
      </c>
      <c r="CU79" s="42" t="s">
        <v>21</v>
      </c>
      <c r="CV79" s="42" t="s">
        <v>21</v>
      </c>
      <c r="CW79" s="42" t="s">
        <v>21</v>
      </c>
      <c r="CX79" s="42" t="s">
        <v>21</v>
      </c>
      <c r="CY79" s="42" t="s">
        <v>21</v>
      </c>
      <c r="CZ79" s="42" t="s">
        <v>21</v>
      </c>
      <c r="DA79" s="42" t="s">
        <v>21</v>
      </c>
      <c r="DB79" s="42" t="s">
        <v>21</v>
      </c>
      <c r="DC79" s="42" t="s">
        <v>21</v>
      </c>
      <c r="DD79" s="42" t="s">
        <v>21</v>
      </c>
      <c r="DE79" s="42" t="s">
        <v>21</v>
      </c>
      <c r="DF79" s="42" t="s">
        <v>21</v>
      </c>
      <c r="DG79" s="42" t="s">
        <v>21</v>
      </c>
    </row>
    <row r="80" spans="1:111" x14ac:dyDescent="0.25">
      <c r="A80" s="26" t="s">
        <v>118</v>
      </c>
      <c r="B80" s="32">
        <v>3.5</v>
      </c>
      <c r="C80" s="28">
        <v>1.395E-12</v>
      </c>
      <c r="D80" s="32">
        <v>0.89285714285714279</v>
      </c>
      <c r="E80" s="32">
        <v>21.36</v>
      </c>
      <c r="F80" s="32">
        <v>50</v>
      </c>
      <c r="G80" s="32">
        <v>175</v>
      </c>
      <c r="H80" s="32">
        <v>5.9974758098443415E-8</v>
      </c>
      <c r="I80" s="32">
        <v>0.71643758626138987</v>
      </c>
      <c r="J80" s="28">
        <v>6.7272727272727277E-15</v>
      </c>
      <c r="K80" s="32">
        <v>50</v>
      </c>
      <c r="L80" s="32">
        <v>0.96</v>
      </c>
      <c r="M80" s="28">
        <v>3.1000000000000001E-5</v>
      </c>
      <c r="N80" s="32">
        <v>5.71</v>
      </c>
      <c r="O80" s="32">
        <v>2.2890000000000001</v>
      </c>
      <c r="P80" s="32">
        <v>2.5</v>
      </c>
      <c r="Q80" s="28">
        <v>1.6666666666666667E-13</v>
      </c>
      <c r="R80" s="32">
        <v>5.62</v>
      </c>
      <c r="S80" s="32">
        <v>0.35714285714285715</v>
      </c>
      <c r="T80" s="32">
        <v>6.91</v>
      </c>
      <c r="U80" s="32">
        <v>1</v>
      </c>
      <c r="V80" s="32">
        <v>15</v>
      </c>
      <c r="W80" s="32">
        <v>0.34843205574912889</v>
      </c>
      <c r="X80" s="32">
        <v>2.5</v>
      </c>
      <c r="Y80" s="28">
        <v>2.2999999999999998</v>
      </c>
      <c r="Z80" s="32">
        <v>3.5</v>
      </c>
      <c r="AA80" s="28">
        <v>1.7857142857142858</v>
      </c>
      <c r="AB80" s="32">
        <v>4.2</v>
      </c>
      <c r="AC80" s="15">
        <v>0.35714285714285715</v>
      </c>
      <c r="AD80" s="32">
        <v>15</v>
      </c>
      <c r="AE80" s="32">
        <v>1</v>
      </c>
      <c r="AF80" s="28">
        <v>17.5</v>
      </c>
      <c r="AG80" s="32">
        <v>1.7142900000000001</v>
      </c>
      <c r="AH80" s="32">
        <v>5</v>
      </c>
      <c r="AI80" s="32">
        <v>2</v>
      </c>
      <c r="AJ80" s="32">
        <v>0.16289999999999999</v>
      </c>
      <c r="AK80" s="32">
        <v>4.76</v>
      </c>
      <c r="AL80" s="32">
        <v>1.14E-2</v>
      </c>
      <c r="AM80" s="32">
        <v>32.5</v>
      </c>
      <c r="AN80" s="32">
        <v>0.35714285714285715</v>
      </c>
      <c r="AO80" s="32">
        <v>0.35714285714285715</v>
      </c>
      <c r="AP80" s="28">
        <v>3.5714285714285717E-5</v>
      </c>
      <c r="AQ80" s="32">
        <v>625</v>
      </c>
      <c r="AR80" s="28">
        <v>0.7142857142857143</v>
      </c>
      <c r="AS80" s="32">
        <v>360</v>
      </c>
      <c r="AT80" s="15">
        <v>0.35714285727040812</v>
      </c>
      <c r="AU80" s="15">
        <v>7.142999999999998</v>
      </c>
      <c r="AV80" s="32">
        <v>6</v>
      </c>
      <c r="AW80" s="15">
        <v>0.35714299999999999</v>
      </c>
      <c r="AX80" s="28">
        <v>1.0295E-2</v>
      </c>
      <c r="AY80" s="28">
        <v>3.56</v>
      </c>
      <c r="AZ80" s="32">
        <v>0.71643758626138987</v>
      </c>
      <c r="BA80" s="28">
        <v>1</v>
      </c>
      <c r="BB80" s="15">
        <v>0.35714299899999996</v>
      </c>
      <c r="BC80" s="28">
        <v>175</v>
      </c>
      <c r="BD80" s="15">
        <v>0.7142899989999999</v>
      </c>
      <c r="BE80" s="32">
        <v>3.06</v>
      </c>
      <c r="BF80" s="32">
        <v>0.35714285714285715</v>
      </c>
      <c r="BG80" s="28">
        <v>35</v>
      </c>
      <c r="BH80" s="32">
        <v>4.7697288433955114</v>
      </c>
      <c r="BI80" s="32">
        <v>8.6499999999999997E-3</v>
      </c>
      <c r="BJ80" s="32">
        <v>3.5</v>
      </c>
      <c r="BK80" s="32">
        <v>4.76</v>
      </c>
      <c r="BL80" s="28" t="s">
        <v>21</v>
      </c>
      <c r="BM80" s="32">
        <v>3.8</v>
      </c>
      <c r="BN80" s="32">
        <v>0.720356</v>
      </c>
      <c r="BO80" s="32">
        <v>1.0000000000000001E-9</v>
      </c>
      <c r="BP80" s="32">
        <v>0.71643758626138987</v>
      </c>
      <c r="BQ80" s="32">
        <v>7.14</v>
      </c>
      <c r="BR80" s="32">
        <v>3.31</v>
      </c>
      <c r="BS80" s="32">
        <v>6</v>
      </c>
      <c r="BT80" s="28">
        <v>1.5735208710865699E-8</v>
      </c>
      <c r="BU80" s="15">
        <v>2.0199999989999999</v>
      </c>
      <c r="BV80" s="32">
        <v>28.75</v>
      </c>
      <c r="BW80" s="28" t="s">
        <v>21</v>
      </c>
      <c r="BX80" s="28">
        <v>3.0612200000000001</v>
      </c>
      <c r="BY80" s="32">
        <v>0.71643758626138987</v>
      </c>
      <c r="BZ80" s="28">
        <v>39.65</v>
      </c>
      <c r="CA80" s="32">
        <v>4.76</v>
      </c>
      <c r="CB80" s="15">
        <v>1.8849667551141385</v>
      </c>
      <c r="CC80" s="32">
        <v>0.71643758626138987</v>
      </c>
      <c r="CD80" s="15">
        <v>5.1725029744567577</v>
      </c>
      <c r="CE80" s="32">
        <v>4.37</v>
      </c>
      <c r="CF80" s="28">
        <v>3.55</v>
      </c>
      <c r="CG80" s="15">
        <v>7.142999999999998</v>
      </c>
      <c r="CH80" s="32">
        <v>12.5</v>
      </c>
      <c r="CI80" s="15">
        <v>0.34999999916666663</v>
      </c>
      <c r="CJ80" s="28">
        <v>2.8</v>
      </c>
      <c r="CK80" s="15">
        <v>7.142999999999998E-2</v>
      </c>
      <c r="CL80" s="32">
        <v>0.35714285714285715</v>
      </c>
      <c r="CM80" s="28">
        <v>1.8999999999999998E-6</v>
      </c>
      <c r="CN80" s="32">
        <v>3.35</v>
      </c>
      <c r="CO80" s="28">
        <v>0.71</v>
      </c>
      <c r="CP80" s="15">
        <v>0.71428599971428597</v>
      </c>
      <c r="CQ80" s="42" t="s">
        <v>21</v>
      </c>
      <c r="CR80" s="42" t="s">
        <v>21</v>
      </c>
      <c r="CS80" s="42" t="s">
        <v>21</v>
      </c>
      <c r="CT80" s="42" t="s">
        <v>21</v>
      </c>
      <c r="CU80" s="42" t="s">
        <v>21</v>
      </c>
      <c r="CV80" s="42" t="s">
        <v>21</v>
      </c>
      <c r="CW80" s="42" t="s">
        <v>21</v>
      </c>
      <c r="CX80" s="42" t="s">
        <v>21</v>
      </c>
      <c r="CY80" s="42" t="s">
        <v>21</v>
      </c>
      <c r="CZ80" s="42" t="s">
        <v>21</v>
      </c>
      <c r="DA80" s="42" t="s">
        <v>21</v>
      </c>
      <c r="DB80" s="42" t="s">
        <v>21</v>
      </c>
      <c r="DC80" s="42" t="s">
        <v>21</v>
      </c>
      <c r="DD80" s="42" t="s">
        <v>21</v>
      </c>
      <c r="DE80" s="42" t="s">
        <v>21</v>
      </c>
      <c r="DF80" s="42" t="s">
        <v>21</v>
      </c>
      <c r="DG80" s="42" t="s">
        <v>21</v>
      </c>
    </row>
    <row r="81" spans="1:111" x14ac:dyDescent="0.25">
      <c r="A81" s="26" t="s">
        <v>119</v>
      </c>
      <c r="B81" s="32">
        <v>3.5</v>
      </c>
      <c r="C81" s="28">
        <v>1.395E-12</v>
      </c>
      <c r="D81" s="32">
        <v>0.89285714285714279</v>
      </c>
      <c r="E81" s="32">
        <v>21.36</v>
      </c>
      <c r="F81" s="32">
        <v>50</v>
      </c>
      <c r="G81" s="32">
        <v>175</v>
      </c>
      <c r="H81" s="32">
        <v>5.9974758098443415E-8</v>
      </c>
      <c r="I81" s="32">
        <v>0.71643758626138987</v>
      </c>
      <c r="J81" s="28">
        <v>6.7272727272727277E-15</v>
      </c>
      <c r="K81" s="32">
        <v>50</v>
      </c>
      <c r="L81" s="32">
        <v>0.96</v>
      </c>
      <c r="M81" s="28">
        <v>3.1000000000000001E-5</v>
      </c>
      <c r="N81" s="32">
        <v>5.71</v>
      </c>
      <c r="O81" s="32">
        <v>2.2890000000000001</v>
      </c>
      <c r="P81" s="32">
        <v>2.5</v>
      </c>
      <c r="Q81" s="28">
        <v>1.6666666666666667E-13</v>
      </c>
      <c r="R81" s="32">
        <v>5.62</v>
      </c>
      <c r="S81" s="32">
        <v>0.35714285714285715</v>
      </c>
      <c r="T81" s="32">
        <v>6.91</v>
      </c>
      <c r="U81" s="32">
        <v>1</v>
      </c>
      <c r="V81" s="32">
        <v>15</v>
      </c>
      <c r="W81" s="32">
        <v>0.34843205574912889</v>
      </c>
      <c r="X81" s="32">
        <v>2.5</v>
      </c>
      <c r="Y81" s="28">
        <v>2.2999999999999998</v>
      </c>
      <c r="Z81" s="32">
        <v>3.5</v>
      </c>
      <c r="AA81" s="28">
        <v>1.7857142857142858</v>
      </c>
      <c r="AB81" s="32">
        <v>4.2</v>
      </c>
      <c r="AC81" s="15">
        <v>0.35714285714285715</v>
      </c>
      <c r="AD81" s="32">
        <v>15</v>
      </c>
      <c r="AE81" s="32">
        <v>1</v>
      </c>
      <c r="AF81" s="28">
        <v>17.5</v>
      </c>
      <c r="AG81" s="32">
        <v>1.7142900000000001</v>
      </c>
      <c r="AH81" s="32">
        <v>5</v>
      </c>
      <c r="AI81" s="32">
        <v>2</v>
      </c>
      <c r="AJ81" s="32">
        <v>0.16289999999999999</v>
      </c>
      <c r="AK81" s="32">
        <v>4.76</v>
      </c>
      <c r="AL81" s="32">
        <v>1.14E-2</v>
      </c>
      <c r="AM81" s="32">
        <v>32.5</v>
      </c>
      <c r="AN81" s="32">
        <v>0.35714285714285715</v>
      </c>
      <c r="AO81" s="32">
        <v>0.35714285714285715</v>
      </c>
      <c r="AP81" s="28">
        <v>3.5714285714285717E-5</v>
      </c>
      <c r="AQ81" s="32">
        <v>625</v>
      </c>
      <c r="AR81" s="28">
        <v>0.7142857142857143</v>
      </c>
      <c r="AS81" s="32">
        <v>360</v>
      </c>
      <c r="AT81" s="15">
        <v>0.35714285727040812</v>
      </c>
      <c r="AU81" s="15">
        <v>7.142999999999998</v>
      </c>
      <c r="AV81" s="32">
        <v>6</v>
      </c>
      <c r="AW81" s="15">
        <v>0.35714299999999999</v>
      </c>
      <c r="AX81" s="28">
        <v>1.0295E-2</v>
      </c>
      <c r="AY81" s="28">
        <v>3.55</v>
      </c>
      <c r="AZ81" s="32">
        <v>0.71643758626138987</v>
      </c>
      <c r="BA81" s="28">
        <v>1</v>
      </c>
      <c r="BB81" s="15">
        <v>0.35714299899999996</v>
      </c>
      <c r="BC81" s="28">
        <v>175</v>
      </c>
      <c r="BD81" s="15">
        <v>0.7142899989999999</v>
      </c>
      <c r="BE81" s="32">
        <v>3.06</v>
      </c>
      <c r="BF81" s="32">
        <v>0.35714285714285715</v>
      </c>
      <c r="BG81" s="28">
        <v>35</v>
      </c>
      <c r="BH81" s="32">
        <v>4.7697288433955114</v>
      </c>
      <c r="BI81" s="32">
        <v>8.6499999999999997E-3</v>
      </c>
      <c r="BJ81" s="32">
        <v>3.5</v>
      </c>
      <c r="BK81" s="32">
        <v>4.76</v>
      </c>
      <c r="BL81" s="28" t="s">
        <v>21</v>
      </c>
      <c r="BM81" s="32">
        <v>3.8</v>
      </c>
      <c r="BN81" s="32">
        <v>0.720356</v>
      </c>
      <c r="BO81" s="32">
        <v>1.0000000000000001E-9</v>
      </c>
      <c r="BP81" s="32">
        <v>0.71643758626138987</v>
      </c>
      <c r="BQ81" s="32">
        <v>7.14</v>
      </c>
      <c r="BR81" s="32">
        <v>3.31</v>
      </c>
      <c r="BS81" s="32">
        <v>15</v>
      </c>
      <c r="BT81" s="28">
        <v>1.5534119781653359E-8</v>
      </c>
      <c r="BU81" s="15">
        <v>2.0199999989999999</v>
      </c>
      <c r="BV81" s="32">
        <v>28.75</v>
      </c>
      <c r="BW81" s="28" t="s">
        <v>21</v>
      </c>
      <c r="BX81" s="28">
        <v>3.0612200000000001</v>
      </c>
      <c r="BY81" s="32">
        <v>0.71643758626138987</v>
      </c>
      <c r="BZ81" s="28">
        <v>39.65</v>
      </c>
      <c r="CA81" s="32">
        <v>4.76</v>
      </c>
      <c r="CB81" s="15">
        <v>1.8849667551141385</v>
      </c>
      <c r="CC81" s="32">
        <v>0.71643758626138987</v>
      </c>
      <c r="CD81" s="15">
        <v>5.1725029744567577</v>
      </c>
      <c r="CE81" s="32">
        <v>4.37</v>
      </c>
      <c r="CF81" s="28">
        <v>3.55</v>
      </c>
      <c r="CG81" s="15">
        <v>7.142999999999998</v>
      </c>
      <c r="CH81" s="32">
        <v>12.5</v>
      </c>
      <c r="CI81" s="15">
        <v>0.34999999916666663</v>
      </c>
      <c r="CJ81" s="28">
        <v>2.8</v>
      </c>
      <c r="CK81" s="15">
        <v>7.142999999999998E-2</v>
      </c>
      <c r="CL81" s="32">
        <v>0.35714285714285715</v>
      </c>
      <c r="CM81" s="28">
        <v>1.8999999999999998E-6</v>
      </c>
      <c r="CN81" s="32">
        <v>3.35</v>
      </c>
      <c r="CO81" s="28">
        <v>0.71</v>
      </c>
      <c r="CP81" s="15">
        <v>0.71428599971428597</v>
      </c>
      <c r="CQ81" s="42" t="s">
        <v>21</v>
      </c>
      <c r="CR81" s="42" t="s">
        <v>21</v>
      </c>
      <c r="CS81" s="42" t="s">
        <v>21</v>
      </c>
      <c r="CT81" s="42" t="s">
        <v>21</v>
      </c>
      <c r="CU81" s="42" t="s">
        <v>21</v>
      </c>
      <c r="CV81" s="42" t="s">
        <v>21</v>
      </c>
      <c r="CW81" s="42" t="s">
        <v>21</v>
      </c>
      <c r="CX81" s="42" t="s">
        <v>21</v>
      </c>
      <c r="CY81" s="42" t="s">
        <v>21</v>
      </c>
      <c r="CZ81" s="42" t="s">
        <v>21</v>
      </c>
      <c r="DA81" s="42" t="s">
        <v>21</v>
      </c>
      <c r="DB81" s="42" t="s">
        <v>21</v>
      </c>
      <c r="DC81" s="42" t="s">
        <v>21</v>
      </c>
      <c r="DD81" s="42" t="s">
        <v>21</v>
      </c>
      <c r="DE81" s="42" t="s">
        <v>21</v>
      </c>
      <c r="DF81" s="42" t="s">
        <v>21</v>
      </c>
      <c r="DG81" s="42" t="s">
        <v>21</v>
      </c>
    </row>
    <row r="82" spans="1:111" x14ac:dyDescent="0.25">
      <c r="A82" s="26" t="s">
        <v>120</v>
      </c>
      <c r="B82" s="32">
        <v>3.5</v>
      </c>
      <c r="C82" s="28">
        <v>1.395E-12</v>
      </c>
      <c r="D82" s="32">
        <v>0.89285714285714279</v>
      </c>
      <c r="E82" s="32">
        <v>21.36</v>
      </c>
      <c r="F82" s="32">
        <v>50</v>
      </c>
      <c r="G82" s="32">
        <v>175</v>
      </c>
      <c r="H82" s="32">
        <v>5.9974758098443415E-8</v>
      </c>
      <c r="I82" s="32">
        <v>0.71643758626138987</v>
      </c>
      <c r="J82" s="28">
        <v>6.7272727272727277E-15</v>
      </c>
      <c r="K82" s="32">
        <v>50</v>
      </c>
      <c r="L82" s="32">
        <v>0.96</v>
      </c>
      <c r="M82" s="28">
        <v>3.1000000000000001E-5</v>
      </c>
      <c r="N82" s="32">
        <v>5.71</v>
      </c>
      <c r="O82" s="32">
        <v>2.2890000000000001</v>
      </c>
      <c r="P82" s="32">
        <v>2.5</v>
      </c>
      <c r="Q82" s="28">
        <v>1.6666666666666667E-13</v>
      </c>
      <c r="R82" s="32">
        <v>5.62</v>
      </c>
      <c r="S82" s="32">
        <v>0.35714285714285715</v>
      </c>
      <c r="T82" s="32">
        <v>6.91</v>
      </c>
      <c r="U82" s="32">
        <v>1</v>
      </c>
      <c r="V82" s="32">
        <v>15</v>
      </c>
      <c r="W82" s="32">
        <v>0.34843205574912889</v>
      </c>
      <c r="X82" s="32">
        <v>2.5</v>
      </c>
      <c r="Y82" s="28">
        <v>2.2999999999999998</v>
      </c>
      <c r="Z82" s="32">
        <v>3.5</v>
      </c>
      <c r="AA82" s="28">
        <v>1.7857142857142858</v>
      </c>
      <c r="AB82" s="32">
        <v>4.2</v>
      </c>
      <c r="AC82" s="15">
        <v>0.35714285714285715</v>
      </c>
      <c r="AD82" s="32">
        <v>15</v>
      </c>
      <c r="AE82" s="32">
        <v>1</v>
      </c>
      <c r="AF82" s="28">
        <v>17.5</v>
      </c>
      <c r="AG82" s="32">
        <v>1.7142900000000001</v>
      </c>
      <c r="AH82" s="32">
        <v>5</v>
      </c>
      <c r="AI82" s="32">
        <v>2</v>
      </c>
      <c r="AJ82" s="32">
        <v>0.16289999999999999</v>
      </c>
      <c r="AK82" s="32">
        <v>4.76</v>
      </c>
      <c r="AL82" s="32">
        <v>1.14E-2</v>
      </c>
      <c r="AM82" s="32">
        <v>32.5</v>
      </c>
      <c r="AN82" s="32">
        <v>0.35714285714285715</v>
      </c>
      <c r="AO82" s="32">
        <v>0.35714285714285715</v>
      </c>
      <c r="AP82" s="28">
        <v>3.5714285714285717E-5</v>
      </c>
      <c r="AQ82" s="32">
        <v>625</v>
      </c>
      <c r="AR82" s="28">
        <v>0.7142857142857143</v>
      </c>
      <c r="AS82" s="32">
        <v>360</v>
      </c>
      <c r="AT82" s="15">
        <v>0.35714285727040812</v>
      </c>
      <c r="AU82" s="15">
        <v>7.142999999999998</v>
      </c>
      <c r="AV82" s="32">
        <v>6</v>
      </c>
      <c r="AW82" s="15">
        <v>0.35714299999999999</v>
      </c>
      <c r="AX82" s="28">
        <v>1.0295E-2</v>
      </c>
      <c r="AY82" s="28">
        <v>3.55</v>
      </c>
      <c r="AZ82" s="32">
        <v>0.71643758626138987</v>
      </c>
      <c r="BA82" s="28">
        <v>1</v>
      </c>
      <c r="BB82" s="15">
        <v>0.35714299899999996</v>
      </c>
      <c r="BC82" s="28">
        <v>175</v>
      </c>
      <c r="BD82" s="15">
        <v>0.7142899989999999</v>
      </c>
      <c r="BE82" s="32">
        <v>3.06</v>
      </c>
      <c r="BF82" s="32">
        <v>0.35714285714285715</v>
      </c>
      <c r="BG82" s="28">
        <v>35</v>
      </c>
      <c r="BH82" s="32">
        <v>4.7697288433955114</v>
      </c>
      <c r="BI82" s="32">
        <v>8.6499999999999997E-3</v>
      </c>
      <c r="BJ82" s="32">
        <v>3.5</v>
      </c>
      <c r="BK82" s="32">
        <v>4.76</v>
      </c>
      <c r="BL82" s="28" t="s">
        <v>21</v>
      </c>
      <c r="BM82" s="32">
        <v>3.8</v>
      </c>
      <c r="BN82" s="32">
        <v>0.720356</v>
      </c>
      <c r="BO82" s="32">
        <v>1.0000000000000001E-9</v>
      </c>
      <c r="BP82" s="32">
        <v>0.71643758626138987</v>
      </c>
      <c r="BQ82" s="32">
        <v>7.14</v>
      </c>
      <c r="BR82" s="32">
        <v>3.31</v>
      </c>
      <c r="BS82" s="32">
        <v>15</v>
      </c>
      <c r="BT82" s="28">
        <v>1.5886025407774957E-8</v>
      </c>
      <c r="BU82" s="15">
        <v>2.0199999989999999</v>
      </c>
      <c r="BV82" s="32">
        <v>28.75</v>
      </c>
      <c r="BW82" s="28" t="s">
        <v>21</v>
      </c>
      <c r="BX82" s="28">
        <v>3.0612200000000001</v>
      </c>
      <c r="BY82" s="32">
        <v>0.71643758626138987</v>
      </c>
      <c r="BZ82" s="28">
        <v>39.65</v>
      </c>
      <c r="CA82" s="32">
        <v>4.76</v>
      </c>
      <c r="CB82" s="15">
        <v>1.8849667551141385</v>
      </c>
      <c r="CC82" s="32">
        <v>0.71643758626138987</v>
      </c>
      <c r="CD82" s="15">
        <v>5.1725029744567577</v>
      </c>
      <c r="CE82" s="32">
        <v>4.37</v>
      </c>
      <c r="CF82" s="28">
        <v>3.55</v>
      </c>
      <c r="CG82" s="15">
        <v>7.142999999999998</v>
      </c>
      <c r="CH82" s="32">
        <v>12.5</v>
      </c>
      <c r="CI82" s="15">
        <v>0.34999999916666663</v>
      </c>
      <c r="CJ82" s="28">
        <v>2.8</v>
      </c>
      <c r="CK82" s="15">
        <v>7.142999999999998E-2</v>
      </c>
      <c r="CL82" s="32">
        <v>0.35714285714285715</v>
      </c>
      <c r="CM82" s="28">
        <v>1.8999999999999998E-6</v>
      </c>
      <c r="CN82" s="32">
        <v>3.35</v>
      </c>
      <c r="CO82" s="28">
        <v>0.71</v>
      </c>
      <c r="CP82" s="15">
        <v>0.71428599971428597</v>
      </c>
      <c r="CQ82" s="42" t="s">
        <v>21</v>
      </c>
      <c r="CR82" s="42" t="s">
        <v>21</v>
      </c>
      <c r="CS82" s="42" t="s">
        <v>21</v>
      </c>
      <c r="CT82" s="42" t="s">
        <v>21</v>
      </c>
      <c r="CU82" s="42" t="s">
        <v>21</v>
      </c>
      <c r="CV82" s="42" t="s">
        <v>21</v>
      </c>
      <c r="CW82" s="42" t="s">
        <v>21</v>
      </c>
      <c r="CX82" s="42" t="s">
        <v>21</v>
      </c>
      <c r="CY82" s="42" t="s">
        <v>21</v>
      </c>
      <c r="CZ82" s="42" t="s">
        <v>21</v>
      </c>
      <c r="DA82" s="42" t="s">
        <v>21</v>
      </c>
      <c r="DB82" s="42" t="s">
        <v>21</v>
      </c>
      <c r="DC82" s="42" t="s">
        <v>21</v>
      </c>
      <c r="DD82" s="42" t="s">
        <v>21</v>
      </c>
      <c r="DE82" s="42" t="s">
        <v>21</v>
      </c>
      <c r="DF82" s="42" t="s">
        <v>21</v>
      </c>
      <c r="DG82" s="42" t="s">
        <v>21</v>
      </c>
    </row>
    <row r="83" spans="1:111" x14ac:dyDescent="0.25">
      <c r="A83" s="26" t="s">
        <v>122</v>
      </c>
      <c r="B83" s="32">
        <v>3.5</v>
      </c>
      <c r="C83" s="28">
        <v>1.395E-12</v>
      </c>
      <c r="D83" s="32">
        <v>0.89285714285714279</v>
      </c>
      <c r="E83" s="32">
        <v>21.36</v>
      </c>
      <c r="F83" s="32">
        <v>50</v>
      </c>
      <c r="G83" s="32">
        <v>175</v>
      </c>
      <c r="H83" s="32">
        <v>5.9974758098443415E-8</v>
      </c>
      <c r="I83" s="32">
        <v>0.71643758626138987</v>
      </c>
      <c r="J83" s="28">
        <v>6.7272727272727277E-15</v>
      </c>
      <c r="K83" s="32">
        <v>50</v>
      </c>
      <c r="L83" s="32">
        <v>0.96</v>
      </c>
      <c r="M83" s="28">
        <v>3.1000000000000001E-5</v>
      </c>
      <c r="N83" s="32">
        <v>5.71</v>
      </c>
      <c r="O83" s="32">
        <v>2.2890000000000001</v>
      </c>
      <c r="P83" s="32">
        <v>2.5</v>
      </c>
      <c r="Q83" s="28">
        <v>1.6666666666666667E-13</v>
      </c>
      <c r="R83" s="32">
        <v>5.62</v>
      </c>
      <c r="S83" s="32">
        <v>0.35714285714285715</v>
      </c>
      <c r="T83" s="32">
        <v>6.91</v>
      </c>
      <c r="U83" s="32">
        <v>1</v>
      </c>
      <c r="V83" s="32">
        <v>15</v>
      </c>
      <c r="W83" s="32">
        <v>0.34843205574912889</v>
      </c>
      <c r="X83" s="32">
        <v>2.5</v>
      </c>
      <c r="Y83" s="28">
        <v>2.2999999999999998</v>
      </c>
      <c r="Z83" s="32">
        <v>3.5</v>
      </c>
      <c r="AA83" s="28">
        <v>1.7857142857142858</v>
      </c>
      <c r="AB83" s="32">
        <v>4.2</v>
      </c>
      <c r="AC83" s="15">
        <v>0.35714285714285715</v>
      </c>
      <c r="AD83" s="32">
        <v>15</v>
      </c>
      <c r="AE83" s="32">
        <v>1</v>
      </c>
      <c r="AF83" s="28">
        <v>17.5</v>
      </c>
      <c r="AG83" s="32">
        <v>1.7142900000000001</v>
      </c>
      <c r="AH83" s="32">
        <v>5</v>
      </c>
      <c r="AI83" s="32">
        <v>2</v>
      </c>
      <c r="AJ83" s="32">
        <v>0.16289999999999999</v>
      </c>
      <c r="AK83" s="32">
        <v>4.76</v>
      </c>
      <c r="AL83" s="32">
        <v>1.14E-2</v>
      </c>
      <c r="AM83" s="32">
        <v>32.5</v>
      </c>
      <c r="AN83" s="32">
        <v>0.35714285714285715</v>
      </c>
      <c r="AO83" s="32">
        <v>0.35714285714285715</v>
      </c>
      <c r="AP83" s="28">
        <v>3.5714285714285717E-5</v>
      </c>
      <c r="AQ83" s="32">
        <v>625</v>
      </c>
      <c r="AR83" s="28">
        <v>0.7142857142857143</v>
      </c>
      <c r="AS83" s="32">
        <v>360</v>
      </c>
      <c r="AT83" s="15">
        <v>0.35714285727040812</v>
      </c>
      <c r="AU83" s="15">
        <v>7.142999999999998</v>
      </c>
      <c r="AV83" s="32">
        <v>6</v>
      </c>
      <c r="AW83" s="15">
        <v>0.35714299999999999</v>
      </c>
      <c r="AX83" s="28">
        <v>1.0295E-2</v>
      </c>
      <c r="AY83" s="28">
        <v>3.54</v>
      </c>
      <c r="AZ83" s="32">
        <v>0.71643758626138987</v>
      </c>
      <c r="BA83" s="28">
        <v>1</v>
      </c>
      <c r="BB83" s="15">
        <v>0.35714299899999996</v>
      </c>
      <c r="BC83" s="28">
        <v>175</v>
      </c>
      <c r="BD83" s="15">
        <v>0.7142899989999999</v>
      </c>
      <c r="BE83" s="32">
        <v>3.06</v>
      </c>
      <c r="BF83" s="32">
        <v>0.35714285714285715</v>
      </c>
      <c r="BG83" s="28">
        <v>35</v>
      </c>
      <c r="BH83" s="32">
        <v>4.7697288433955114</v>
      </c>
      <c r="BI83" s="32">
        <v>8.6499999999999997E-3</v>
      </c>
      <c r="BJ83" s="32">
        <v>3.5</v>
      </c>
      <c r="BK83" s="32">
        <v>4.76</v>
      </c>
      <c r="BL83" s="28" t="s">
        <v>21</v>
      </c>
      <c r="BM83" s="32">
        <v>3.8</v>
      </c>
      <c r="BN83" s="32">
        <v>0.720356</v>
      </c>
      <c r="BO83" s="32">
        <v>1.0000000000000001E-9</v>
      </c>
      <c r="BP83" s="32">
        <v>0.71643758626138987</v>
      </c>
      <c r="BQ83" s="32">
        <v>7.14</v>
      </c>
      <c r="BR83" s="32">
        <v>3.31</v>
      </c>
      <c r="BS83" s="32">
        <v>15</v>
      </c>
      <c r="BT83" s="28">
        <v>1.5735208710865699E-8</v>
      </c>
      <c r="BU83" s="15">
        <v>2.0199999989999999</v>
      </c>
      <c r="BV83" s="32">
        <v>28.75</v>
      </c>
      <c r="BW83" s="28">
        <v>3.75</v>
      </c>
      <c r="BX83" s="28">
        <v>3.0612200000000001</v>
      </c>
      <c r="BY83" s="32">
        <v>0.71643758626138987</v>
      </c>
      <c r="BZ83" s="28">
        <v>39.65</v>
      </c>
      <c r="CA83" s="32">
        <v>4.76</v>
      </c>
      <c r="CB83" s="15">
        <v>1.8849667551141385</v>
      </c>
      <c r="CC83" s="32">
        <v>0.71643758626138987</v>
      </c>
      <c r="CD83" s="15">
        <v>5.1725029744567577</v>
      </c>
      <c r="CE83" s="32">
        <v>4.37</v>
      </c>
      <c r="CF83" s="28">
        <v>3.55</v>
      </c>
      <c r="CG83" s="15">
        <v>7.142999999999998</v>
      </c>
      <c r="CH83" s="32">
        <v>12.5</v>
      </c>
      <c r="CI83" s="15">
        <v>0.34999999916666663</v>
      </c>
      <c r="CJ83" s="28">
        <v>2.8</v>
      </c>
      <c r="CK83" s="15">
        <v>7.142999999999998E-2</v>
      </c>
      <c r="CL83" s="32">
        <v>0.35714285714285715</v>
      </c>
      <c r="CM83" s="28">
        <v>1.8999999999999998E-6</v>
      </c>
      <c r="CN83" s="32">
        <v>3.35</v>
      </c>
      <c r="CO83" s="28">
        <v>0.71</v>
      </c>
      <c r="CP83" s="15">
        <v>0.71428599971428597</v>
      </c>
      <c r="CQ83" s="42" t="s">
        <v>21</v>
      </c>
      <c r="CR83" s="42" t="s">
        <v>21</v>
      </c>
      <c r="CS83" s="42" t="s">
        <v>21</v>
      </c>
      <c r="CT83" s="42" t="s">
        <v>21</v>
      </c>
      <c r="CU83" s="42" t="s">
        <v>21</v>
      </c>
      <c r="CV83" s="42" t="s">
        <v>21</v>
      </c>
      <c r="CW83" s="42" t="s">
        <v>21</v>
      </c>
      <c r="CX83" s="42" t="s">
        <v>21</v>
      </c>
      <c r="CY83" s="42" t="s">
        <v>21</v>
      </c>
      <c r="CZ83" s="42" t="s">
        <v>21</v>
      </c>
      <c r="DA83" s="42" t="s">
        <v>21</v>
      </c>
      <c r="DB83" s="42" t="s">
        <v>21</v>
      </c>
      <c r="DC83" s="42" t="s">
        <v>21</v>
      </c>
      <c r="DD83" s="42" t="s">
        <v>21</v>
      </c>
      <c r="DE83" s="42" t="s">
        <v>21</v>
      </c>
      <c r="DF83" s="42" t="s">
        <v>21</v>
      </c>
      <c r="DG83" s="42" t="s">
        <v>21</v>
      </c>
    </row>
    <row r="84" spans="1:111" x14ac:dyDescent="0.25">
      <c r="A84" s="26" t="s">
        <v>123</v>
      </c>
      <c r="B84" s="32">
        <v>3.5</v>
      </c>
      <c r="C84" s="28">
        <v>1.395E-12</v>
      </c>
      <c r="D84" s="32">
        <v>0.89285714285714279</v>
      </c>
      <c r="E84" s="32">
        <v>21.36</v>
      </c>
      <c r="F84" s="32">
        <v>50</v>
      </c>
      <c r="G84" s="32">
        <v>175</v>
      </c>
      <c r="H84" s="32">
        <v>5.9974758098443415E-8</v>
      </c>
      <c r="I84" s="32">
        <v>0.71643758626138987</v>
      </c>
      <c r="J84" s="28">
        <v>6.7272727272727277E-15</v>
      </c>
      <c r="K84" s="32">
        <v>50</v>
      </c>
      <c r="L84" s="32">
        <v>0.97</v>
      </c>
      <c r="M84" s="28">
        <v>3.1000000000000001E-5</v>
      </c>
      <c r="N84" s="32">
        <v>5.71</v>
      </c>
      <c r="O84" s="32">
        <v>2.2890000000000001</v>
      </c>
      <c r="P84" s="32">
        <v>2.5</v>
      </c>
      <c r="Q84" s="28">
        <v>1.6666666666666667E-13</v>
      </c>
      <c r="R84" s="32">
        <v>5.62</v>
      </c>
      <c r="S84" s="32">
        <v>0.35714285714285715</v>
      </c>
      <c r="T84" s="32">
        <v>6.91</v>
      </c>
      <c r="U84" s="32">
        <v>1</v>
      </c>
      <c r="V84" s="32">
        <v>15</v>
      </c>
      <c r="W84" s="32">
        <v>0.34843205574912889</v>
      </c>
      <c r="X84" s="32">
        <v>2.5</v>
      </c>
      <c r="Y84" s="28">
        <v>2.2999999999999998</v>
      </c>
      <c r="Z84" s="32">
        <v>3.5</v>
      </c>
      <c r="AA84" s="28">
        <v>1.7857142857142858</v>
      </c>
      <c r="AB84" s="32">
        <v>4.2</v>
      </c>
      <c r="AC84" s="15">
        <v>0.35714285714285715</v>
      </c>
      <c r="AD84" s="32">
        <v>15</v>
      </c>
      <c r="AE84" s="32">
        <v>1</v>
      </c>
      <c r="AF84" s="28">
        <v>17.5</v>
      </c>
      <c r="AG84" s="32">
        <v>1.7142900000000001</v>
      </c>
      <c r="AH84" s="32">
        <v>5</v>
      </c>
      <c r="AI84" s="32">
        <v>2</v>
      </c>
      <c r="AJ84" s="32">
        <v>0.16289999999999999</v>
      </c>
      <c r="AK84" s="32">
        <v>4.76</v>
      </c>
      <c r="AL84" s="32">
        <v>1.14E-2</v>
      </c>
      <c r="AM84" s="32">
        <v>32.5</v>
      </c>
      <c r="AN84" s="32">
        <v>0.35714285714285715</v>
      </c>
      <c r="AO84" s="32">
        <v>0.35714285714285715</v>
      </c>
      <c r="AP84" s="28">
        <v>3.5714285714285717E-5</v>
      </c>
      <c r="AQ84" s="32">
        <v>625</v>
      </c>
      <c r="AR84" s="28">
        <v>0.7142857142857143</v>
      </c>
      <c r="AS84" s="32">
        <v>360</v>
      </c>
      <c r="AT84" s="15">
        <v>0.35714285727040812</v>
      </c>
      <c r="AU84" s="15">
        <v>7.142999999999998</v>
      </c>
      <c r="AV84" s="32">
        <v>6</v>
      </c>
      <c r="AW84" s="15">
        <v>0.35714299999999999</v>
      </c>
      <c r="AX84" s="28">
        <v>1.0295E-2</v>
      </c>
      <c r="AY84" s="28">
        <v>3.56</v>
      </c>
      <c r="AZ84" s="32">
        <v>0.71643758626138987</v>
      </c>
      <c r="BA84" s="28">
        <v>1</v>
      </c>
      <c r="BB84" s="15">
        <v>0.35714299899999996</v>
      </c>
      <c r="BC84" s="28">
        <v>175</v>
      </c>
      <c r="BD84" s="15">
        <v>0.7142899989999999</v>
      </c>
      <c r="BE84" s="32">
        <v>3.06</v>
      </c>
      <c r="BF84" s="32">
        <v>0.35714285714285715</v>
      </c>
      <c r="BG84" s="28">
        <v>35</v>
      </c>
      <c r="BH84" s="32">
        <v>4.7697288433955114</v>
      </c>
      <c r="BI84" s="32">
        <v>8.6499999999999997E-3</v>
      </c>
      <c r="BJ84" s="32">
        <v>3.5</v>
      </c>
      <c r="BK84" s="32">
        <v>4.76</v>
      </c>
      <c r="BL84" s="28" t="s">
        <v>21</v>
      </c>
      <c r="BM84" s="32">
        <v>3.8</v>
      </c>
      <c r="BN84" s="32">
        <v>0.720356</v>
      </c>
      <c r="BO84" s="32">
        <v>1.0000000000000001E-9</v>
      </c>
      <c r="BP84" s="32">
        <v>0.71643758626138987</v>
      </c>
      <c r="BQ84" s="32">
        <v>7.14</v>
      </c>
      <c r="BR84" s="32">
        <v>3.31</v>
      </c>
      <c r="BS84" s="32">
        <v>15</v>
      </c>
      <c r="BT84" s="28">
        <v>1.5634664246259529E-8</v>
      </c>
      <c r="BU84" s="15">
        <v>2.0199999989999999</v>
      </c>
      <c r="BV84" s="32">
        <v>28.75</v>
      </c>
      <c r="BW84" s="28">
        <v>3.75</v>
      </c>
      <c r="BX84" s="28">
        <v>3.0612200000000001</v>
      </c>
      <c r="BY84" s="32">
        <v>0.71643758626138987</v>
      </c>
      <c r="BZ84" s="28">
        <v>39.65</v>
      </c>
      <c r="CA84" s="32">
        <v>4.76</v>
      </c>
      <c r="CB84" s="15">
        <v>1.8849667551141385</v>
      </c>
      <c r="CC84" s="32">
        <v>0.71643758626138987</v>
      </c>
      <c r="CD84" s="15">
        <v>5.1725029744567577</v>
      </c>
      <c r="CE84" s="32">
        <v>4.37</v>
      </c>
      <c r="CF84" s="28">
        <v>3.55</v>
      </c>
      <c r="CG84" s="15">
        <v>7.142999999999998</v>
      </c>
      <c r="CH84" s="32">
        <v>12.5</v>
      </c>
      <c r="CI84" s="15">
        <v>0.34999999916666663</v>
      </c>
      <c r="CJ84" s="28">
        <v>2.8</v>
      </c>
      <c r="CK84" s="15">
        <v>7.142999999999998E-2</v>
      </c>
      <c r="CL84" s="32">
        <v>0.35714285714285715</v>
      </c>
      <c r="CM84" s="28">
        <v>1.8999999999999998E-6</v>
      </c>
      <c r="CN84" s="32">
        <v>3.35</v>
      </c>
      <c r="CO84" s="28">
        <v>0.71</v>
      </c>
      <c r="CP84" s="15">
        <v>0.71428599971428597</v>
      </c>
      <c r="CQ84" s="42" t="s">
        <v>21</v>
      </c>
      <c r="CR84" s="42" t="s">
        <v>21</v>
      </c>
      <c r="CS84" s="42" t="s">
        <v>21</v>
      </c>
      <c r="CT84" s="42" t="s">
        <v>21</v>
      </c>
      <c r="CU84" s="42" t="s">
        <v>21</v>
      </c>
      <c r="CV84" s="42" t="s">
        <v>21</v>
      </c>
      <c r="CW84" s="42" t="s">
        <v>21</v>
      </c>
      <c r="CX84" s="42" t="s">
        <v>21</v>
      </c>
      <c r="CY84" s="42" t="s">
        <v>21</v>
      </c>
      <c r="CZ84" s="42" t="s">
        <v>21</v>
      </c>
      <c r="DA84" s="42" t="s">
        <v>21</v>
      </c>
      <c r="DB84" s="42" t="s">
        <v>21</v>
      </c>
      <c r="DC84" s="42" t="s">
        <v>21</v>
      </c>
      <c r="DD84" s="42" t="s">
        <v>21</v>
      </c>
      <c r="DE84" s="42" t="s">
        <v>21</v>
      </c>
      <c r="DF84" s="42" t="s">
        <v>21</v>
      </c>
      <c r="DG84" s="42" t="s">
        <v>21</v>
      </c>
    </row>
    <row r="85" spans="1:111" x14ac:dyDescent="0.25">
      <c r="A85" s="26" t="s">
        <v>124</v>
      </c>
      <c r="B85" s="32">
        <v>3.5</v>
      </c>
      <c r="C85" s="28">
        <v>1.395E-12</v>
      </c>
      <c r="D85" s="32">
        <v>0.89285714285714279</v>
      </c>
      <c r="E85" s="32">
        <v>21.36</v>
      </c>
      <c r="F85" s="32">
        <v>50</v>
      </c>
      <c r="G85" s="32">
        <v>175</v>
      </c>
      <c r="H85" s="32">
        <v>5.9974758098443415E-8</v>
      </c>
      <c r="I85" s="32">
        <v>0.71643758626138987</v>
      </c>
      <c r="J85" s="28">
        <v>6.7272727272727277E-15</v>
      </c>
      <c r="K85" s="32">
        <v>50</v>
      </c>
      <c r="L85" s="32">
        <v>0.97</v>
      </c>
      <c r="M85" s="28">
        <v>3.1000000000000001E-5</v>
      </c>
      <c r="N85" s="32">
        <v>5.71</v>
      </c>
      <c r="O85" s="32">
        <v>2.343</v>
      </c>
      <c r="P85" s="32">
        <v>2.5</v>
      </c>
      <c r="Q85" s="28">
        <v>1.6666666666666667E-13</v>
      </c>
      <c r="R85" s="32">
        <v>5.62</v>
      </c>
      <c r="S85" s="32">
        <v>0.35714285714285715</v>
      </c>
      <c r="T85" s="32">
        <v>6.91</v>
      </c>
      <c r="U85" s="32">
        <v>1</v>
      </c>
      <c r="V85" s="32">
        <v>15</v>
      </c>
      <c r="W85" s="32">
        <v>0.34843205574912889</v>
      </c>
      <c r="X85" s="32">
        <v>2.5</v>
      </c>
      <c r="Y85" s="28">
        <v>2.2999999999999998</v>
      </c>
      <c r="Z85" s="32">
        <v>3.5</v>
      </c>
      <c r="AA85" s="28">
        <v>1.7857142857142858</v>
      </c>
      <c r="AB85" s="32">
        <v>4.2</v>
      </c>
      <c r="AC85" s="15">
        <v>0.35714285714285715</v>
      </c>
      <c r="AD85" s="32">
        <v>15</v>
      </c>
      <c r="AE85" s="32">
        <v>1</v>
      </c>
      <c r="AF85" s="28">
        <v>17.5</v>
      </c>
      <c r="AG85" s="32">
        <v>1.7142900000000001</v>
      </c>
      <c r="AH85" s="32">
        <v>5</v>
      </c>
      <c r="AI85" s="32">
        <v>2</v>
      </c>
      <c r="AJ85" s="32">
        <v>0.16289999999999999</v>
      </c>
      <c r="AK85" s="32">
        <v>4.76</v>
      </c>
      <c r="AL85" s="32">
        <v>1.14E-2</v>
      </c>
      <c r="AM85" s="32">
        <v>32.5</v>
      </c>
      <c r="AN85" s="32">
        <v>0.35714285714285715</v>
      </c>
      <c r="AO85" s="32">
        <v>0.35714285714285715</v>
      </c>
      <c r="AP85" s="28">
        <v>3.5714285714285717E-5</v>
      </c>
      <c r="AQ85" s="32">
        <v>625</v>
      </c>
      <c r="AR85" s="28">
        <v>0.7142857142857143</v>
      </c>
      <c r="AS85" s="32">
        <v>360</v>
      </c>
      <c r="AT85" s="15">
        <v>0.35714285727040812</v>
      </c>
      <c r="AU85" s="15">
        <v>7.142999999999998</v>
      </c>
      <c r="AV85" s="32">
        <v>6</v>
      </c>
      <c r="AW85" s="15">
        <v>0.35714299999999999</v>
      </c>
      <c r="AX85" s="28">
        <v>1.0295E-2</v>
      </c>
      <c r="AY85" s="28">
        <v>3.59</v>
      </c>
      <c r="AZ85" s="32">
        <v>0.71643758626138987</v>
      </c>
      <c r="BA85" s="28">
        <v>1</v>
      </c>
      <c r="BB85" s="15">
        <v>0.35714299899999996</v>
      </c>
      <c r="BC85" s="28">
        <v>175</v>
      </c>
      <c r="BD85" s="15">
        <v>0.7142899989999999</v>
      </c>
      <c r="BE85" s="32">
        <v>3.06</v>
      </c>
      <c r="BF85" s="32">
        <v>0.35714285714285715</v>
      </c>
      <c r="BG85" s="28">
        <v>35</v>
      </c>
      <c r="BH85" s="32">
        <v>4.7697288433955114</v>
      </c>
      <c r="BI85" s="32">
        <v>8.6499999999999997E-3</v>
      </c>
      <c r="BJ85" s="32">
        <v>3.5</v>
      </c>
      <c r="BK85" s="32">
        <v>4.76</v>
      </c>
      <c r="BL85" s="28" t="s">
        <v>21</v>
      </c>
      <c r="BM85" s="32">
        <v>3.8</v>
      </c>
      <c r="BN85" s="32">
        <v>0.720356</v>
      </c>
      <c r="BO85" s="32">
        <v>1.0000000000000001E-9</v>
      </c>
      <c r="BP85" s="32">
        <v>0.71643758626138987</v>
      </c>
      <c r="BQ85" s="32">
        <v>7.14</v>
      </c>
      <c r="BR85" s="32">
        <v>3.31</v>
      </c>
      <c r="BS85" s="32">
        <v>15</v>
      </c>
      <c r="BT85" s="28">
        <v>1.5735208710865699E-8</v>
      </c>
      <c r="BU85" s="15">
        <v>2.0199999989999999</v>
      </c>
      <c r="BV85" s="32">
        <v>28.75</v>
      </c>
      <c r="BW85" s="28">
        <v>3.75</v>
      </c>
      <c r="BX85" s="28">
        <v>3.0612200000000001</v>
      </c>
      <c r="BY85" s="32">
        <v>0.71643758626138987</v>
      </c>
      <c r="BZ85" s="28">
        <v>39.65</v>
      </c>
      <c r="CA85" s="32">
        <v>4.76</v>
      </c>
      <c r="CB85" s="15">
        <v>1.8849667551141385</v>
      </c>
      <c r="CC85" s="32">
        <v>0.71643758626138987</v>
      </c>
      <c r="CD85" s="15">
        <v>5.1725029744567577</v>
      </c>
      <c r="CE85" s="32">
        <v>4.28</v>
      </c>
      <c r="CF85" s="28">
        <v>3.55</v>
      </c>
      <c r="CG85" s="15">
        <v>7.142999999999998</v>
      </c>
      <c r="CH85" s="32">
        <v>12.5</v>
      </c>
      <c r="CI85" s="15">
        <v>0.34999999916666663</v>
      </c>
      <c r="CJ85" s="28">
        <v>2.8</v>
      </c>
      <c r="CK85" s="15">
        <v>7.142999999999998E-2</v>
      </c>
      <c r="CL85" s="32">
        <v>0.35714285714285715</v>
      </c>
      <c r="CM85" s="28">
        <v>1.8999999999999998E-6</v>
      </c>
      <c r="CN85" s="32">
        <v>3.35</v>
      </c>
      <c r="CO85" s="28">
        <v>0.71</v>
      </c>
      <c r="CP85" s="15">
        <v>0.71428599971428597</v>
      </c>
      <c r="CQ85" s="42" t="s">
        <v>21</v>
      </c>
      <c r="CR85" s="42" t="s">
        <v>21</v>
      </c>
      <c r="CS85" s="42" t="s">
        <v>21</v>
      </c>
      <c r="CT85" s="42" t="s">
        <v>21</v>
      </c>
      <c r="CU85" s="42" t="s">
        <v>21</v>
      </c>
      <c r="CV85" s="42" t="s">
        <v>21</v>
      </c>
      <c r="CW85" s="42" t="s">
        <v>21</v>
      </c>
      <c r="CX85" s="42" t="s">
        <v>21</v>
      </c>
      <c r="CY85" s="42" t="s">
        <v>21</v>
      </c>
      <c r="CZ85" s="42" t="s">
        <v>21</v>
      </c>
      <c r="DA85" s="42" t="s">
        <v>21</v>
      </c>
      <c r="DB85" s="42" t="s">
        <v>21</v>
      </c>
      <c r="DC85" s="42" t="s">
        <v>21</v>
      </c>
      <c r="DD85" s="42" t="s">
        <v>21</v>
      </c>
      <c r="DE85" s="42" t="s">
        <v>21</v>
      </c>
      <c r="DF85" s="42" t="s">
        <v>21</v>
      </c>
      <c r="DG85" s="42" t="s">
        <v>21</v>
      </c>
    </row>
    <row r="86" spans="1:111" x14ac:dyDescent="0.25">
      <c r="A86" s="26" t="s">
        <v>125</v>
      </c>
      <c r="B86" s="32">
        <v>3.5</v>
      </c>
      <c r="C86" s="28">
        <v>1.395E-12</v>
      </c>
      <c r="D86" s="32">
        <v>0.89285714285714279</v>
      </c>
      <c r="E86" s="32">
        <v>21.36</v>
      </c>
      <c r="F86" s="32">
        <v>50</v>
      </c>
      <c r="G86" s="32">
        <v>175</v>
      </c>
      <c r="H86" s="32">
        <v>5.9974758098443415E-8</v>
      </c>
      <c r="I86" s="32">
        <v>0.71643758626138987</v>
      </c>
      <c r="J86" s="28">
        <v>6.7272727272727277E-15</v>
      </c>
      <c r="K86" s="32">
        <v>50</v>
      </c>
      <c r="L86" s="32">
        <v>0.97</v>
      </c>
      <c r="M86" s="28">
        <v>3.1000000000000001E-5</v>
      </c>
      <c r="N86" s="32">
        <v>5.71</v>
      </c>
      <c r="O86" s="32">
        <v>2.343</v>
      </c>
      <c r="P86" s="32">
        <v>2.5</v>
      </c>
      <c r="Q86" s="28">
        <v>1.6666666666666667E-13</v>
      </c>
      <c r="R86" s="32">
        <v>5.62</v>
      </c>
      <c r="S86" s="32">
        <v>0.35714285714285715</v>
      </c>
      <c r="T86" s="32">
        <v>6.91</v>
      </c>
      <c r="U86" s="32">
        <v>1</v>
      </c>
      <c r="V86" s="32">
        <v>15</v>
      </c>
      <c r="W86" s="32">
        <v>0.34843205574912889</v>
      </c>
      <c r="X86" s="32">
        <v>2.5</v>
      </c>
      <c r="Y86" s="28">
        <v>2.2999999999999998</v>
      </c>
      <c r="Z86" s="32">
        <v>3.5</v>
      </c>
      <c r="AA86" s="28">
        <v>1.7857142857142858</v>
      </c>
      <c r="AB86" s="32">
        <v>4.2</v>
      </c>
      <c r="AC86" s="15">
        <v>0.35714285714285715</v>
      </c>
      <c r="AD86" s="32">
        <v>15</v>
      </c>
      <c r="AE86" s="32">
        <v>1</v>
      </c>
      <c r="AF86" s="28">
        <v>17.5</v>
      </c>
      <c r="AG86" s="32">
        <v>1.7142900000000001</v>
      </c>
      <c r="AH86" s="32">
        <v>5</v>
      </c>
      <c r="AI86" s="32">
        <v>2</v>
      </c>
      <c r="AJ86" s="32">
        <v>0.16289999999999999</v>
      </c>
      <c r="AK86" s="32">
        <v>4.76</v>
      </c>
      <c r="AL86" s="32">
        <v>1.14E-2</v>
      </c>
      <c r="AM86" s="32">
        <v>32.5</v>
      </c>
      <c r="AN86" s="32">
        <v>0.35714285714285715</v>
      </c>
      <c r="AO86" s="32">
        <v>0.35714285714285715</v>
      </c>
      <c r="AP86" s="28">
        <v>3.5714285714285717E-5</v>
      </c>
      <c r="AQ86" s="32">
        <v>625</v>
      </c>
      <c r="AR86" s="28">
        <v>0.7142857142857143</v>
      </c>
      <c r="AS86" s="32">
        <v>360</v>
      </c>
      <c r="AT86" s="15">
        <v>0.35714285727040812</v>
      </c>
      <c r="AU86" s="15">
        <v>7.142999999999998</v>
      </c>
      <c r="AV86" s="32">
        <v>6</v>
      </c>
      <c r="AW86" s="15">
        <v>0.35714299999999999</v>
      </c>
      <c r="AX86" s="28">
        <v>1.0295E-2</v>
      </c>
      <c r="AY86" s="28">
        <v>3.58</v>
      </c>
      <c r="AZ86" s="32">
        <v>0.71643758626138987</v>
      </c>
      <c r="BA86" s="28">
        <v>1</v>
      </c>
      <c r="BB86" s="15">
        <v>0.35714299899999996</v>
      </c>
      <c r="BC86" s="28">
        <v>175</v>
      </c>
      <c r="BD86" s="15">
        <v>0.7142899989999999</v>
      </c>
      <c r="BE86" s="32">
        <v>3.06</v>
      </c>
      <c r="BF86" s="32">
        <v>0.35714285714285715</v>
      </c>
      <c r="BG86" s="28">
        <v>35</v>
      </c>
      <c r="BH86" s="32">
        <v>4.7697288433955114</v>
      </c>
      <c r="BI86" s="32">
        <v>8.6499999999999997E-3</v>
      </c>
      <c r="BJ86" s="32">
        <v>3.5</v>
      </c>
      <c r="BK86" s="32">
        <v>4.76</v>
      </c>
      <c r="BL86" s="28" t="s">
        <v>21</v>
      </c>
      <c r="BM86" s="32">
        <v>3.8</v>
      </c>
      <c r="BN86" s="32">
        <v>0.720356</v>
      </c>
      <c r="BO86" s="32">
        <v>1.0000000000000001E-9</v>
      </c>
      <c r="BP86" s="32">
        <v>0.71643758626138987</v>
      </c>
      <c r="BQ86" s="32">
        <v>7.14</v>
      </c>
      <c r="BR86" s="32">
        <v>3.31</v>
      </c>
      <c r="BS86" s="32">
        <v>15</v>
      </c>
      <c r="BT86" s="28">
        <v>1.5684936478562614E-8</v>
      </c>
      <c r="BU86" s="15">
        <v>2.0199999989999999</v>
      </c>
      <c r="BV86" s="32">
        <v>28.75</v>
      </c>
      <c r="BW86" s="28">
        <v>3.75</v>
      </c>
      <c r="BX86" s="28">
        <v>3.0612200000000001</v>
      </c>
      <c r="BY86" s="32">
        <v>0.71643758626138987</v>
      </c>
      <c r="BZ86" s="28">
        <v>39.65</v>
      </c>
      <c r="CA86" s="32">
        <v>4.76</v>
      </c>
      <c r="CB86" s="15">
        <v>1.8849667551141385</v>
      </c>
      <c r="CC86" s="32">
        <v>0.71643758626138987</v>
      </c>
      <c r="CD86" s="15">
        <v>5.1725029744567577</v>
      </c>
      <c r="CE86" s="32">
        <v>4.28</v>
      </c>
      <c r="CF86" s="28">
        <v>3.55</v>
      </c>
      <c r="CG86" s="15">
        <v>7.142999999999998</v>
      </c>
      <c r="CH86" s="32">
        <v>12.5</v>
      </c>
      <c r="CI86" s="15">
        <v>0.34999999916666663</v>
      </c>
      <c r="CJ86" s="28">
        <v>2.8</v>
      </c>
      <c r="CK86" s="15">
        <v>7.142999999999998E-2</v>
      </c>
      <c r="CL86" s="32">
        <v>0.35714285714285715</v>
      </c>
      <c r="CM86" s="28">
        <v>1.8999999999999998E-6</v>
      </c>
      <c r="CN86" s="32">
        <v>3.35</v>
      </c>
      <c r="CO86" s="28">
        <v>0.71</v>
      </c>
      <c r="CP86" s="15">
        <v>0.71428599971428597</v>
      </c>
      <c r="CQ86" s="42" t="s">
        <v>21</v>
      </c>
      <c r="CR86" s="42" t="s">
        <v>21</v>
      </c>
      <c r="CS86" s="42" t="s">
        <v>21</v>
      </c>
      <c r="CT86" s="42" t="s">
        <v>21</v>
      </c>
      <c r="CU86" s="42" t="s">
        <v>21</v>
      </c>
      <c r="CV86" s="42" t="s">
        <v>21</v>
      </c>
      <c r="CW86" s="42" t="s">
        <v>21</v>
      </c>
      <c r="CX86" s="42" t="s">
        <v>21</v>
      </c>
      <c r="CY86" s="42" t="s">
        <v>21</v>
      </c>
      <c r="CZ86" s="42" t="s">
        <v>21</v>
      </c>
      <c r="DA86" s="42" t="s">
        <v>21</v>
      </c>
      <c r="DB86" s="42" t="s">
        <v>21</v>
      </c>
      <c r="DC86" s="42" t="s">
        <v>21</v>
      </c>
      <c r="DD86" s="42" t="s">
        <v>21</v>
      </c>
      <c r="DE86" s="42" t="s">
        <v>21</v>
      </c>
      <c r="DF86" s="42" t="s">
        <v>21</v>
      </c>
      <c r="DG86" s="42" t="s">
        <v>21</v>
      </c>
    </row>
    <row r="87" spans="1:111" x14ac:dyDescent="0.25">
      <c r="A87" s="26" t="s">
        <v>126</v>
      </c>
      <c r="B87" s="32">
        <v>3.5</v>
      </c>
      <c r="C87" s="28">
        <v>1.395E-12</v>
      </c>
      <c r="D87" s="32">
        <v>0.89285714285714279</v>
      </c>
      <c r="E87" s="32">
        <v>21.36</v>
      </c>
      <c r="F87" s="32">
        <v>50</v>
      </c>
      <c r="G87" s="32">
        <v>175</v>
      </c>
      <c r="H87" s="32">
        <v>5.9974758098443415E-8</v>
      </c>
      <c r="I87" s="32">
        <v>0.71643758626138987</v>
      </c>
      <c r="J87" s="28">
        <v>6.7272727272727277E-15</v>
      </c>
      <c r="K87" s="32">
        <v>50</v>
      </c>
      <c r="L87" s="32">
        <v>0.98</v>
      </c>
      <c r="M87" s="28">
        <v>3.1000000000000001E-5</v>
      </c>
      <c r="N87" s="32">
        <v>5.71</v>
      </c>
      <c r="O87" s="32">
        <v>2.343</v>
      </c>
      <c r="P87" s="32">
        <v>2.5</v>
      </c>
      <c r="Q87" s="28">
        <v>1.6666666666666667E-13</v>
      </c>
      <c r="R87" s="32">
        <v>5.62</v>
      </c>
      <c r="S87" s="32">
        <v>0.35714285714285715</v>
      </c>
      <c r="T87" s="32">
        <v>6.91</v>
      </c>
      <c r="U87" s="32">
        <v>1</v>
      </c>
      <c r="V87" s="32">
        <v>15</v>
      </c>
      <c r="W87" s="32">
        <v>0.34843205574912889</v>
      </c>
      <c r="X87" s="32">
        <v>2.5</v>
      </c>
      <c r="Y87" s="28">
        <v>2.2999999999999998</v>
      </c>
      <c r="Z87" s="32">
        <v>3.5</v>
      </c>
      <c r="AA87" s="28">
        <v>1.7857142857142858</v>
      </c>
      <c r="AB87" s="32">
        <v>4.2</v>
      </c>
      <c r="AC87" s="15">
        <v>0.35714285714285715</v>
      </c>
      <c r="AD87" s="32">
        <v>15</v>
      </c>
      <c r="AE87" s="32">
        <v>1</v>
      </c>
      <c r="AF87" s="28">
        <v>17.5</v>
      </c>
      <c r="AG87" s="32">
        <v>1.7142900000000001</v>
      </c>
      <c r="AH87" s="32">
        <v>5</v>
      </c>
      <c r="AI87" s="32">
        <v>2</v>
      </c>
      <c r="AJ87" s="32">
        <v>0.16289999999999999</v>
      </c>
      <c r="AK87" s="32">
        <v>4.76</v>
      </c>
      <c r="AL87" s="32">
        <v>1.14E-2</v>
      </c>
      <c r="AM87" s="32">
        <v>32.5</v>
      </c>
      <c r="AN87" s="32">
        <v>0.35714285714285715</v>
      </c>
      <c r="AO87" s="32">
        <v>0.35714285714285715</v>
      </c>
      <c r="AP87" s="28">
        <v>3.5714285714285717E-5</v>
      </c>
      <c r="AQ87" s="32">
        <v>625</v>
      </c>
      <c r="AR87" s="28">
        <v>0.7142857142857143</v>
      </c>
      <c r="AS87" s="32">
        <v>360</v>
      </c>
      <c r="AT87" s="15">
        <v>0.35714285727040812</v>
      </c>
      <c r="AU87" s="15">
        <v>7.142999999999998</v>
      </c>
      <c r="AV87" s="32">
        <v>6</v>
      </c>
      <c r="AW87" s="15">
        <v>0.35714299999999999</v>
      </c>
      <c r="AX87" s="28">
        <v>1.0295E-2</v>
      </c>
      <c r="AY87" s="28">
        <v>3.64</v>
      </c>
      <c r="AZ87" s="32">
        <v>0.71643758626138987</v>
      </c>
      <c r="BA87" s="28">
        <v>1</v>
      </c>
      <c r="BB87" s="15">
        <v>0.35714299899999996</v>
      </c>
      <c r="BC87" s="28">
        <v>175</v>
      </c>
      <c r="BD87" s="15">
        <v>0.7142899989999999</v>
      </c>
      <c r="BE87" s="32">
        <v>3.06</v>
      </c>
      <c r="BF87" s="32">
        <v>0.35714285714285715</v>
      </c>
      <c r="BG87" s="28">
        <v>35</v>
      </c>
      <c r="BH87" s="32">
        <v>4.7697288433955114</v>
      </c>
      <c r="BI87" s="32">
        <v>8.6499999999999997E-3</v>
      </c>
      <c r="BJ87" s="32">
        <v>3.5</v>
      </c>
      <c r="BK87" s="32">
        <v>4.76</v>
      </c>
      <c r="BL87" s="28" t="s">
        <v>21</v>
      </c>
      <c r="BM87" s="32">
        <v>3.8</v>
      </c>
      <c r="BN87" s="32">
        <v>0.720356</v>
      </c>
      <c r="BO87" s="32">
        <v>1.0000000000000001E-9</v>
      </c>
      <c r="BP87" s="32">
        <v>0.71643758626138987</v>
      </c>
      <c r="BQ87" s="32">
        <v>7.14</v>
      </c>
      <c r="BR87" s="32">
        <v>3.31</v>
      </c>
      <c r="BS87" s="32">
        <v>15</v>
      </c>
      <c r="BT87" s="28">
        <v>1.6036842104684212E-8</v>
      </c>
      <c r="BU87" s="15">
        <v>2.0199999989999999</v>
      </c>
      <c r="BV87" s="32">
        <v>28.75</v>
      </c>
      <c r="BW87" s="28">
        <v>3.75</v>
      </c>
      <c r="BX87" s="28">
        <v>3.0612200000000001</v>
      </c>
      <c r="BY87" s="32">
        <v>0.71643758626138987</v>
      </c>
      <c r="BZ87" s="28">
        <v>39.65</v>
      </c>
      <c r="CA87" s="32">
        <v>4.76</v>
      </c>
      <c r="CB87" s="15">
        <v>1.8849667551141385</v>
      </c>
      <c r="CC87" s="32">
        <v>0.71643758626138987</v>
      </c>
      <c r="CD87" s="15">
        <v>5.1725029744567577</v>
      </c>
      <c r="CE87" s="32">
        <v>4.28</v>
      </c>
      <c r="CF87" s="28">
        <v>3.55</v>
      </c>
      <c r="CG87" s="15">
        <v>7.142999999999998</v>
      </c>
      <c r="CH87" s="32">
        <v>12.5</v>
      </c>
      <c r="CI87" s="15">
        <v>0.34999999916666663</v>
      </c>
      <c r="CJ87" s="28">
        <v>2.8</v>
      </c>
      <c r="CK87" s="15">
        <v>7.142999999999998E-2</v>
      </c>
      <c r="CL87" s="32">
        <v>0.35714285714285715</v>
      </c>
      <c r="CM87" s="28">
        <v>1.8999999999999998E-6</v>
      </c>
      <c r="CN87" s="32">
        <v>3.35</v>
      </c>
      <c r="CO87" s="28">
        <v>0.71</v>
      </c>
      <c r="CP87" s="15">
        <v>0.71428599971428597</v>
      </c>
      <c r="CQ87" s="42" t="s">
        <v>21</v>
      </c>
      <c r="CR87" s="42" t="s">
        <v>21</v>
      </c>
      <c r="CS87" s="42" t="s">
        <v>21</v>
      </c>
      <c r="CT87" s="42" t="s">
        <v>21</v>
      </c>
      <c r="CU87" s="42" t="s">
        <v>21</v>
      </c>
      <c r="CV87" s="42" t="s">
        <v>21</v>
      </c>
      <c r="CW87" s="42" t="s">
        <v>21</v>
      </c>
      <c r="CX87" s="42" t="s">
        <v>21</v>
      </c>
      <c r="CY87" s="42" t="s">
        <v>21</v>
      </c>
      <c r="CZ87" s="42" t="s">
        <v>21</v>
      </c>
      <c r="DA87" s="42" t="s">
        <v>21</v>
      </c>
      <c r="DB87" s="42" t="s">
        <v>21</v>
      </c>
      <c r="DC87" s="42" t="s">
        <v>21</v>
      </c>
      <c r="DD87" s="42" t="s">
        <v>21</v>
      </c>
      <c r="DE87" s="42" t="s">
        <v>21</v>
      </c>
      <c r="DF87" s="42" t="s">
        <v>21</v>
      </c>
      <c r="DG87" s="42" t="s">
        <v>21</v>
      </c>
    </row>
    <row r="88" spans="1:111" x14ac:dyDescent="0.25">
      <c r="A88" s="26" t="s">
        <v>127</v>
      </c>
      <c r="B88" s="32">
        <v>3.5</v>
      </c>
      <c r="C88" s="28">
        <v>1.395E-12</v>
      </c>
      <c r="D88" s="32">
        <v>0.89285714285714279</v>
      </c>
      <c r="E88" s="32">
        <v>21.36</v>
      </c>
      <c r="F88" s="32">
        <v>50</v>
      </c>
      <c r="G88" s="32">
        <v>175</v>
      </c>
      <c r="H88" s="32">
        <v>5.9974758098443415E-8</v>
      </c>
      <c r="I88" s="32">
        <v>0.71643758626138987</v>
      </c>
      <c r="J88" s="28">
        <v>6.7272727272727277E-15</v>
      </c>
      <c r="K88" s="32">
        <v>50</v>
      </c>
      <c r="L88" s="32">
        <v>0.98</v>
      </c>
      <c r="M88" s="28">
        <v>3.1000000000000001E-5</v>
      </c>
      <c r="N88" s="32">
        <v>5.71</v>
      </c>
      <c r="O88" s="32">
        <v>2.343</v>
      </c>
      <c r="P88" s="32">
        <v>2.5</v>
      </c>
      <c r="Q88" s="28">
        <v>1.6666666666666667E-13</v>
      </c>
      <c r="R88" s="32">
        <v>5.62</v>
      </c>
      <c r="S88" s="32">
        <v>0.35714285714285715</v>
      </c>
      <c r="T88" s="32">
        <v>6.91</v>
      </c>
      <c r="U88" s="32">
        <v>1</v>
      </c>
      <c r="V88" s="32">
        <v>15</v>
      </c>
      <c r="W88" s="32">
        <v>0.34843205574912889</v>
      </c>
      <c r="X88" s="32">
        <v>2.5</v>
      </c>
      <c r="Y88" s="28">
        <v>2.2999999999999998</v>
      </c>
      <c r="Z88" s="32">
        <v>3.5</v>
      </c>
      <c r="AA88" s="28">
        <v>1.7857142857142858</v>
      </c>
      <c r="AB88" s="32">
        <v>4.2</v>
      </c>
      <c r="AC88" s="15">
        <v>0.35714285714285715</v>
      </c>
      <c r="AD88" s="32">
        <v>15</v>
      </c>
      <c r="AE88" s="32">
        <v>1</v>
      </c>
      <c r="AF88" s="28">
        <v>17.5</v>
      </c>
      <c r="AG88" s="32">
        <v>1.7142900000000001</v>
      </c>
      <c r="AH88" s="32">
        <v>5</v>
      </c>
      <c r="AI88" s="32">
        <v>2</v>
      </c>
      <c r="AJ88" s="32">
        <v>0.16289999999999999</v>
      </c>
      <c r="AK88" s="32">
        <v>4.76</v>
      </c>
      <c r="AL88" s="32">
        <v>1.14E-2</v>
      </c>
      <c r="AM88" s="32">
        <v>32.5</v>
      </c>
      <c r="AN88" s="32">
        <v>0.35714285714285715</v>
      </c>
      <c r="AO88" s="32">
        <v>0.35714285714285715</v>
      </c>
      <c r="AP88" s="28">
        <v>3.5714285714285717E-5</v>
      </c>
      <c r="AQ88" s="32">
        <v>625</v>
      </c>
      <c r="AR88" s="28">
        <v>0.7142857142857143</v>
      </c>
      <c r="AS88" s="32">
        <v>360</v>
      </c>
      <c r="AT88" s="15">
        <v>0.35714285727040812</v>
      </c>
      <c r="AU88" s="15">
        <v>7.142999999999998</v>
      </c>
      <c r="AV88" s="32">
        <v>6</v>
      </c>
      <c r="AW88" s="15">
        <v>0.35714299999999999</v>
      </c>
      <c r="AX88" s="28">
        <v>1.0295E-2</v>
      </c>
      <c r="AY88" s="28">
        <v>3.63</v>
      </c>
      <c r="AZ88" s="32">
        <v>0.71643758626138987</v>
      </c>
      <c r="BA88" s="28">
        <v>1</v>
      </c>
      <c r="BB88" s="15">
        <v>0.35714299899999996</v>
      </c>
      <c r="BC88" s="28">
        <v>175</v>
      </c>
      <c r="BD88" s="15">
        <v>0.7142899989999999</v>
      </c>
      <c r="BE88" s="32">
        <v>3.06</v>
      </c>
      <c r="BF88" s="32">
        <v>0.35714285714285715</v>
      </c>
      <c r="BG88" s="28">
        <v>35</v>
      </c>
      <c r="BH88" s="32">
        <v>4.7697288433955114</v>
      </c>
      <c r="BI88" s="32">
        <v>8.6499999999999997E-3</v>
      </c>
      <c r="BJ88" s="32">
        <v>3.5</v>
      </c>
      <c r="BK88" s="32">
        <v>4.76</v>
      </c>
      <c r="BL88" s="28" t="s">
        <v>21</v>
      </c>
      <c r="BM88" s="32">
        <v>3.8</v>
      </c>
      <c r="BN88" s="32">
        <v>0.720356</v>
      </c>
      <c r="BO88" s="32">
        <v>1.0000000000000001E-9</v>
      </c>
      <c r="BP88" s="32">
        <v>0.71643758626138987</v>
      </c>
      <c r="BQ88" s="32">
        <v>7.14</v>
      </c>
      <c r="BR88" s="32">
        <v>3.31</v>
      </c>
      <c r="BS88" s="32">
        <v>15</v>
      </c>
      <c r="BT88" s="28">
        <v>1.6137386569290382E-8</v>
      </c>
      <c r="BU88" s="15">
        <v>2.0199999989999999</v>
      </c>
      <c r="BV88" s="32">
        <v>28.75</v>
      </c>
      <c r="BW88" s="28">
        <v>3.75</v>
      </c>
      <c r="BX88" s="28">
        <v>3.0612200000000001</v>
      </c>
      <c r="BY88" s="32">
        <v>0.71643758626138987</v>
      </c>
      <c r="BZ88" s="28">
        <v>39.65</v>
      </c>
      <c r="CA88" s="32">
        <v>4.76</v>
      </c>
      <c r="CB88" s="15">
        <v>1.8849667551141385</v>
      </c>
      <c r="CC88" s="32">
        <v>0.71643758626138987</v>
      </c>
      <c r="CD88" s="15">
        <v>5.1725029744567577</v>
      </c>
      <c r="CE88" s="32">
        <v>4.28</v>
      </c>
      <c r="CF88" s="28">
        <v>3.55</v>
      </c>
      <c r="CG88" s="15">
        <v>7.142999999999998</v>
      </c>
      <c r="CH88" s="32">
        <v>12.5</v>
      </c>
      <c r="CI88" s="15">
        <v>0.34999999916666663</v>
      </c>
      <c r="CJ88" s="28">
        <v>2.8</v>
      </c>
      <c r="CK88" s="15">
        <v>7.142999999999998E-2</v>
      </c>
      <c r="CL88" s="32">
        <v>0.35714285714285715</v>
      </c>
      <c r="CM88" s="28">
        <v>1.8999999999999998E-6</v>
      </c>
      <c r="CN88" s="32">
        <v>3.35</v>
      </c>
      <c r="CO88" s="28">
        <v>0.71</v>
      </c>
      <c r="CP88" s="15">
        <v>0.71428599971428597</v>
      </c>
      <c r="CQ88" s="42" t="s">
        <v>21</v>
      </c>
      <c r="CR88" s="42" t="s">
        <v>21</v>
      </c>
      <c r="CS88" s="42" t="s">
        <v>21</v>
      </c>
      <c r="CT88" s="42" t="s">
        <v>21</v>
      </c>
      <c r="CU88" s="42" t="s">
        <v>21</v>
      </c>
      <c r="CV88" s="42" t="s">
        <v>21</v>
      </c>
      <c r="CW88" s="42" t="s">
        <v>21</v>
      </c>
      <c r="CX88" s="42" t="s">
        <v>21</v>
      </c>
      <c r="CY88" s="42" t="s">
        <v>21</v>
      </c>
      <c r="CZ88" s="42" t="s">
        <v>21</v>
      </c>
      <c r="DA88" s="42" t="s">
        <v>21</v>
      </c>
      <c r="DB88" s="42" t="s">
        <v>21</v>
      </c>
      <c r="DC88" s="42" t="s">
        <v>21</v>
      </c>
      <c r="DD88" s="42" t="s">
        <v>21</v>
      </c>
      <c r="DE88" s="42" t="s">
        <v>21</v>
      </c>
      <c r="DF88" s="42" t="s">
        <v>21</v>
      </c>
      <c r="DG88" s="42" t="s">
        <v>21</v>
      </c>
    </row>
    <row r="89" spans="1:111" x14ac:dyDescent="0.25">
      <c r="A89" s="26" t="s">
        <v>128</v>
      </c>
      <c r="B89" s="32">
        <v>3.5</v>
      </c>
      <c r="C89" s="28">
        <v>1.395E-12</v>
      </c>
      <c r="D89" s="32">
        <v>0.89285714285714279</v>
      </c>
      <c r="E89" s="32">
        <v>21.36</v>
      </c>
      <c r="F89" s="32">
        <v>50</v>
      </c>
      <c r="G89" s="32">
        <v>175</v>
      </c>
      <c r="H89" s="32">
        <v>5.9974758098443415E-8</v>
      </c>
      <c r="I89" s="32">
        <v>0.71643758626138987</v>
      </c>
      <c r="J89" s="28">
        <v>6.7272727272727277E-15</v>
      </c>
      <c r="K89" s="32">
        <v>50</v>
      </c>
      <c r="L89" s="32">
        <v>0.98</v>
      </c>
      <c r="M89" s="28">
        <v>3.1000000000000001E-5</v>
      </c>
      <c r="N89" s="32">
        <v>5.71</v>
      </c>
      <c r="O89" s="32">
        <v>2.343</v>
      </c>
      <c r="P89" s="32">
        <v>2.5</v>
      </c>
      <c r="Q89" s="28">
        <v>1.6666666666666667E-13</v>
      </c>
      <c r="R89" s="32">
        <v>5.62</v>
      </c>
      <c r="S89" s="32">
        <v>0.35714285714285715</v>
      </c>
      <c r="T89" s="32">
        <v>6.91</v>
      </c>
      <c r="U89" s="32">
        <v>1</v>
      </c>
      <c r="V89" s="32">
        <v>15</v>
      </c>
      <c r="W89" s="32">
        <v>0.34843205574912889</v>
      </c>
      <c r="X89" s="32">
        <v>2.5</v>
      </c>
      <c r="Y89" s="28">
        <v>2.2999999999999998</v>
      </c>
      <c r="Z89" s="32">
        <v>3.5</v>
      </c>
      <c r="AA89" s="28">
        <v>1.7857142857142858</v>
      </c>
      <c r="AB89" s="32">
        <v>4.2</v>
      </c>
      <c r="AC89" s="15">
        <v>0.35714285714285715</v>
      </c>
      <c r="AD89" s="32">
        <v>30</v>
      </c>
      <c r="AE89" s="32">
        <v>1</v>
      </c>
      <c r="AF89" s="28">
        <v>17.5</v>
      </c>
      <c r="AG89" s="32">
        <v>1.7142900000000001</v>
      </c>
      <c r="AH89" s="32">
        <v>5</v>
      </c>
      <c r="AI89" s="32">
        <v>2</v>
      </c>
      <c r="AJ89" s="32">
        <v>0.16289999999999999</v>
      </c>
      <c r="AK89" s="32">
        <v>4.76</v>
      </c>
      <c r="AL89" s="32">
        <v>1.14E-2</v>
      </c>
      <c r="AM89" s="32">
        <v>32.5</v>
      </c>
      <c r="AN89" s="32">
        <v>0.35714285714285715</v>
      </c>
      <c r="AO89" s="32">
        <v>0.35714285714285715</v>
      </c>
      <c r="AP89" s="28">
        <v>3.5714285714285717E-5</v>
      </c>
      <c r="AQ89" s="32">
        <v>625</v>
      </c>
      <c r="AR89" s="28">
        <v>0.7142857142857143</v>
      </c>
      <c r="AS89" s="32">
        <v>360</v>
      </c>
      <c r="AT89" s="15">
        <v>0.35714285727040812</v>
      </c>
      <c r="AU89" s="15">
        <v>7.142999999999998</v>
      </c>
      <c r="AV89" s="32">
        <v>6</v>
      </c>
      <c r="AW89" s="15">
        <v>0.35714299999999999</v>
      </c>
      <c r="AX89" s="28">
        <v>1.0295E-2</v>
      </c>
      <c r="AY89" s="28">
        <v>3.55</v>
      </c>
      <c r="AZ89" s="32">
        <v>0.71643758626138987</v>
      </c>
      <c r="BA89" s="28">
        <v>1</v>
      </c>
      <c r="BB89" s="15">
        <v>0.35714299899999996</v>
      </c>
      <c r="BC89" s="28">
        <v>175</v>
      </c>
      <c r="BD89" s="15">
        <v>0.7142899989999999</v>
      </c>
      <c r="BE89" s="32">
        <v>3.06</v>
      </c>
      <c r="BF89" s="32">
        <v>0.35714285714285715</v>
      </c>
      <c r="BG89" s="28">
        <v>35</v>
      </c>
      <c r="BH89" s="32">
        <v>4.7697288433955114</v>
      </c>
      <c r="BI89" s="32">
        <v>8.6499999999999997E-3</v>
      </c>
      <c r="BJ89" s="32">
        <v>3.5</v>
      </c>
      <c r="BK89" s="32">
        <v>4.76</v>
      </c>
      <c r="BL89" s="28" t="s">
        <v>21</v>
      </c>
      <c r="BM89" s="32">
        <v>3.8</v>
      </c>
      <c r="BN89" s="32">
        <v>0.720356</v>
      </c>
      <c r="BO89" s="32">
        <v>1.0000000000000001E-9</v>
      </c>
      <c r="BP89" s="32">
        <v>0.71643758626138987</v>
      </c>
      <c r="BQ89" s="32">
        <v>7.14</v>
      </c>
      <c r="BR89" s="32">
        <v>3.31</v>
      </c>
      <c r="BS89" s="32">
        <v>15</v>
      </c>
      <c r="BT89" s="28">
        <v>1.6207767694514703E-8</v>
      </c>
      <c r="BU89" s="15">
        <v>2.0199999989999999</v>
      </c>
      <c r="BV89" s="32">
        <v>28.75</v>
      </c>
      <c r="BW89" s="28">
        <v>3.75</v>
      </c>
      <c r="BX89" s="28">
        <v>3.0612200000000001</v>
      </c>
      <c r="BY89" s="32">
        <v>0.71643758626138987</v>
      </c>
      <c r="BZ89" s="28">
        <v>39.65</v>
      </c>
      <c r="CA89" s="32">
        <v>4.76</v>
      </c>
      <c r="CB89" s="15">
        <v>1.8849667551141385</v>
      </c>
      <c r="CC89" s="32">
        <v>0.71643758626138987</v>
      </c>
      <c r="CD89" s="15">
        <v>5.1725029744567577</v>
      </c>
      <c r="CE89" s="32">
        <v>4.28</v>
      </c>
      <c r="CF89" s="28">
        <v>3.55</v>
      </c>
      <c r="CG89" s="15">
        <v>7.142999999999998</v>
      </c>
      <c r="CH89" s="32">
        <v>12.5</v>
      </c>
      <c r="CI89" s="15">
        <v>0.34999999916666663</v>
      </c>
      <c r="CJ89" s="28">
        <v>2.8</v>
      </c>
      <c r="CK89" s="15">
        <v>7.142999999999998E-2</v>
      </c>
      <c r="CL89" s="32">
        <v>0.35714285714285715</v>
      </c>
      <c r="CM89" s="28">
        <v>1.8999999999999998E-6</v>
      </c>
      <c r="CN89" s="32">
        <v>3.35</v>
      </c>
      <c r="CO89" s="28">
        <v>0.71</v>
      </c>
      <c r="CP89" s="15">
        <v>0.71428599971428597</v>
      </c>
      <c r="CQ89" s="42" t="s">
        <v>21</v>
      </c>
      <c r="CR89" s="42" t="s">
        <v>21</v>
      </c>
      <c r="CS89" s="42" t="s">
        <v>21</v>
      </c>
      <c r="CT89" s="42" t="s">
        <v>21</v>
      </c>
      <c r="CU89" s="42" t="s">
        <v>21</v>
      </c>
      <c r="CV89" s="42" t="s">
        <v>21</v>
      </c>
      <c r="CW89" s="42" t="s">
        <v>21</v>
      </c>
      <c r="CX89" s="42" t="s">
        <v>21</v>
      </c>
      <c r="CY89" s="42" t="s">
        <v>21</v>
      </c>
      <c r="CZ89" s="42" t="s">
        <v>21</v>
      </c>
      <c r="DA89" s="42" t="s">
        <v>21</v>
      </c>
      <c r="DB89" s="42" t="s">
        <v>21</v>
      </c>
      <c r="DC89" s="42" t="s">
        <v>21</v>
      </c>
      <c r="DD89" s="42" t="s">
        <v>21</v>
      </c>
      <c r="DE89" s="42" t="s">
        <v>21</v>
      </c>
      <c r="DF89" s="42" t="s">
        <v>21</v>
      </c>
      <c r="DG89" s="42" t="s">
        <v>21</v>
      </c>
    </row>
    <row r="90" spans="1:111" x14ac:dyDescent="0.25">
      <c r="A90" s="26" t="s">
        <v>129</v>
      </c>
      <c r="B90" s="32">
        <v>3.5</v>
      </c>
      <c r="C90" s="28">
        <v>1.395E-12</v>
      </c>
      <c r="D90" s="32">
        <v>0.89285714285714279</v>
      </c>
      <c r="E90" s="32">
        <v>26</v>
      </c>
      <c r="F90" s="32">
        <v>50</v>
      </c>
      <c r="G90" s="32">
        <v>175</v>
      </c>
      <c r="H90" s="32">
        <v>1.8992006731173751E-7</v>
      </c>
      <c r="I90" s="32">
        <v>0.71643758626138987</v>
      </c>
      <c r="J90" s="28">
        <v>6.7272727272727277E-15</v>
      </c>
      <c r="K90" s="32">
        <v>50</v>
      </c>
      <c r="L90" s="32">
        <v>0.995</v>
      </c>
      <c r="M90" s="28">
        <v>3.1000000000000001E-5</v>
      </c>
      <c r="N90" s="32">
        <v>5.71</v>
      </c>
      <c r="O90" s="32">
        <v>2.343</v>
      </c>
      <c r="P90" s="32">
        <v>2.5</v>
      </c>
      <c r="Q90" s="28">
        <v>1.6666666666666667E-13</v>
      </c>
      <c r="R90" s="32">
        <v>5.62</v>
      </c>
      <c r="S90" s="32">
        <v>0.35714285714285715</v>
      </c>
      <c r="T90" s="32">
        <v>6.91</v>
      </c>
      <c r="U90" s="32">
        <v>1</v>
      </c>
      <c r="V90" s="32">
        <v>15</v>
      </c>
      <c r="W90" s="32">
        <v>0.34843205574912889</v>
      </c>
      <c r="X90" s="32">
        <v>2.5</v>
      </c>
      <c r="Y90" s="28">
        <v>2.2999999999999998</v>
      </c>
      <c r="Z90" s="32">
        <v>3.5</v>
      </c>
      <c r="AA90" s="28">
        <v>1.7857142857142858</v>
      </c>
      <c r="AB90" s="32">
        <v>4.2</v>
      </c>
      <c r="AC90" s="15">
        <v>0.35714285714285715</v>
      </c>
      <c r="AD90" s="32">
        <v>30</v>
      </c>
      <c r="AE90" s="32">
        <v>1</v>
      </c>
      <c r="AF90" s="28">
        <v>17.5</v>
      </c>
      <c r="AG90" s="32">
        <v>1.7142900000000001</v>
      </c>
      <c r="AH90" s="32">
        <v>5</v>
      </c>
      <c r="AI90" s="32">
        <v>2</v>
      </c>
      <c r="AJ90" s="32">
        <v>0.16289999999999999</v>
      </c>
      <c r="AK90" s="32">
        <v>4.76</v>
      </c>
      <c r="AL90" s="32">
        <v>1.14E-2</v>
      </c>
      <c r="AM90" s="32">
        <v>32.5</v>
      </c>
      <c r="AN90" s="32">
        <v>0.35714285714285715</v>
      </c>
      <c r="AO90" s="32">
        <v>0.35714285714285715</v>
      </c>
      <c r="AP90" s="28">
        <v>3.5714285714285717E-5</v>
      </c>
      <c r="AQ90" s="32">
        <v>625</v>
      </c>
      <c r="AR90" s="28">
        <v>0.7142857142857143</v>
      </c>
      <c r="AS90" s="32">
        <v>360</v>
      </c>
      <c r="AT90" s="15">
        <v>0.35714285727040812</v>
      </c>
      <c r="AU90" s="15">
        <v>7.142999999999998</v>
      </c>
      <c r="AV90" s="32">
        <v>6</v>
      </c>
      <c r="AW90" s="15">
        <v>0.35714299999999999</v>
      </c>
      <c r="AX90" s="28">
        <v>1.7500000000000002E-2</v>
      </c>
      <c r="AY90" s="28">
        <v>3.5</v>
      </c>
      <c r="AZ90" s="32">
        <v>0.71643758626138987</v>
      </c>
      <c r="BA90" s="28">
        <v>1</v>
      </c>
      <c r="BB90" s="15">
        <v>0.35714299899999996</v>
      </c>
      <c r="BC90" s="28">
        <v>175</v>
      </c>
      <c r="BD90" s="15">
        <v>0.7142899989999999</v>
      </c>
      <c r="BE90" s="32">
        <v>3.06</v>
      </c>
      <c r="BF90" s="32">
        <v>0.35714285714285715</v>
      </c>
      <c r="BG90" s="28">
        <v>35</v>
      </c>
      <c r="BH90" s="32">
        <v>4.7697288433955114</v>
      </c>
      <c r="BI90" s="32">
        <v>8.6499999999999997E-3</v>
      </c>
      <c r="BJ90" s="32">
        <v>3.5</v>
      </c>
      <c r="BK90" s="32">
        <v>4.76</v>
      </c>
      <c r="BL90" s="28" t="s">
        <v>21</v>
      </c>
      <c r="BM90" s="32">
        <v>3.8</v>
      </c>
      <c r="BN90" s="32">
        <v>0.720356</v>
      </c>
      <c r="BO90" s="32">
        <v>1.0000000000000001E-9</v>
      </c>
      <c r="BP90" s="32">
        <v>0.71643758626138987</v>
      </c>
      <c r="BQ90" s="32">
        <v>7.14</v>
      </c>
      <c r="BR90" s="32">
        <v>3.31</v>
      </c>
      <c r="BS90" s="32">
        <v>15</v>
      </c>
      <c r="BT90" s="28">
        <v>1.6288203266199637E-8</v>
      </c>
      <c r="BU90" s="15">
        <v>2.0199999989999999</v>
      </c>
      <c r="BV90" s="32">
        <v>28.75</v>
      </c>
      <c r="BW90" s="28">
        <v>3.75</v>
      </c>
      <c r="BX90" s="28">
        <v>3.0612200000000001</v>
      </c>
      <c r="BY90" s="32">
        <v>0.71643758626138987</v>
      </c>
      <c r="BZ90" s="28">
        <v>39.65</v>
      </c>
      <c r="CA90" s="32">
        <v>4.76</v>
      </c>
      <c r="CB90" s="15">
        <v>1.8849667551141385</v>
      </c>
      <c r="CC90" s="32">
        <v>0.71643758626138987</v>
      </c>
      <c r="CD90" s="15">
        <v>5.1725029744567577</v>
      </c>
      <c r="CE90" s="32">
        <v>4.28</v>
      </c>
      <c r="CF90" s="28">
        <v>3.55</v>
      </c>
      <c r="CG90" s="15">
        <v>7.142999999999998</v>
      </c>
      <c r="CH90" s="32">
        <v>12.5</v>
      </c>
      <c r="CI90" s="15">
        <v>0.34999999916666663</v>
      </c>
      <c r="CJ90" s="28">
        <v>2.8</v>
      </c>
      <c r="CK90" s="15">
        <v>7.142999999999998E-2</v>
      </c>
      <c r="CL90" s="32">
        <v>0.35714285714285715</v>
      </c>
      <c r="CM90" s="28">
        <v>1.8999999999999998E-6</v>
      </c>
      <c r="CN90" s="32">
        <v>3.35</v>
      </c>
      <c r="CO90" s="28">
        <v>0.71</v>
      </c>
      <c r="CP90" s="15">
        <v>0.71428599971428597</v>
      </c>
      <c r="CQ90" s="42" t="s">
        <v>21</v>
      </c>
      <c r="CR90" s="42" t="s">
        <v>21</v>
      </c>
      <c r="CS90" s="42" t="s">
        <v>21</v>
      </c>
      <c r="CT90" s="42" t="s">
        <v>21</v>
      </c>
      <c r="CU90" s="42" t="s">
        <v>21</v>
      </c>
      <c r="CV90" s="42" t="s">
        <v>21</v>
      </c>
      <c r="CW90" s="42" t="s">
        <v>21</v>
      </c>
      <c r="CX90" s="42" t="s">
        <v>21</v>
      </c>
      <c r="CY90" s="42" t="s">
        <v>21</v>
      </c>
      <c r="CZ90" s="42" t="s">
        <v>21</v>
      </c>
      <c r="DA90" s="42" t="s">
        <v>21</v>
      </c>
      <c r="DB90" s="42" t="s">
        <v>21</v>
      </c>
      <c r="DC90" s="42" t="s">
        <v>21</v>
      </c>
      <c r="DD90" s="42" t="s">
        <v>21</v>
      </c>
      <c r="DE90" s="42" t="s">
        <v>21</v>
      </c>
      <c r="DF90" s="42" t="s">
        <v>21</v>
      </c>
      <c r="DG90" s="42" t="s">
        <v>21</v>
      </c>
    </row>
    <row r="91" spans="1:111" x14ac:dyDescent="0.25">
      <c r="A91" s="26" t="s">
        <v>130</v>
      </c>
      <c r="B91" s="32">
        <v>3.5</v>
      </c>
      <c r="C91" s="28">
        <v>1.395E-12</v>
      </c>
      <c r="D91" s="32">
        <v>0.89285714285714279</v>
      </c>
      <c r="E91" s="32">
        <v>26</v>
      </c>
      <c r="F91" s="32">
        <v>50</v>
      </c>
      <c r="G91" s="32">
        <v>175</v>
      </c>
      <c r="H91" s="32">
        <v>1.8992006731173751E-7</v>
      </c>
      <c r="I91" s="32">
        <v>0.71643758626138987</v>
      </c>
      <c r="J91" s="28">
        <v>6.7272727272727277E-15</v>
      </c>
      <c r="K91" s="32">
        <v>50</v>
      </c>
      <c r="L91" s="32">
        <v>0.995</v>
      </c>
      <c r="M91" s="28">
        <v>3.1000000000000001E-5</v>
      </c>
      <c r="N91" s="32">
        <v>5.71</v>
      </c>
      <c r="O91" s="32">
        <v>2.343</v>
      </c>
      <c r="P91" s="32">
        <v>2.5</v>
      </c>
      <c r="Q91" s="28">
        <v>1.6666666666666667E-13</v>
      </c>
      <c r="R91" s="32">
        <v>5.62</v>
      </c>
      <c r="S91" s="32">
        <v>0.35714285714285715</v>
      </c>
      <c r="T91" s="32">
        <v>6.91</v>
      </c>
      <c r="U91" s="32">
        <v>1</v>
      </c>
      <c r="V91" s="32">
        <v>15</v>
      </c>
      <c r="W91" s="32">
        <v>0.34843205574912889</v>
      </c>
      <c r="X91" s="32">
        <v>2.5</v>
      </c>
      <c r="Y91" s="28">
        <v>2.2999999999999998</v>
      </c>
      <c r="Z91" s="32">
        <v>3.5</v>
      </c>
      <c r="AA91" s="28">
        <v>1.7857142857142858</v>
      </c>
      <c r="AB91" s="32">
        <v>4.2</v>
      </c>
      <c r="AC91" s="15">
        <v>0.35714285714285715</v>
      </c>
      <c r="AD91" s="32">
        <v>30</v>
      </c>
      <c r="AE91" s="32">
        <v>1</v>
      </c>
      <c r="AF91" s="28">
        <v>17.5</v>
      </c>
      <c r="AG91" s="32">
        <v>1.7142900000000001</v>
      </c>
      <c r="AH91" s="32">
        <v>5</v>
      </c>
      <c r="AI91" s="32">
        <v>2</v>
      </c>
      <c r="AJ91" s="32">
        <v>0.16289999999999999</v>
      </c>
      <c r="AK91" s="32">
        <v>4.76</v>
      </c>
      <c r="AL91" s="32">
        <v>1.14E-2</v>
      </c>
      <c r="AM91" s="32">
        <v>32.5</v>
      </c>
      <c r="AN91" s="32">
        <v>0.35714285714285715</v>
      </c>
      <c r="AO91" s="32">
        <v>0.35714285714285715</v>
      </c>
      <c r="AP91" s="28">
        <v>3.5714285714285717E-5</v>
      </c>
      <c r="AQ91" s="32">
        <v>625</v>
      </c>
      <c r="AR91" s="28">
        <v>0.7142857142857143</v>
      </c>
      <c r="AS91" s="32">
        <v>360</v>
      </c>
      <c r="AT91" s="15">
        <v>0.35714285727040812</v>
      </c>
      <c r="AU91" s="15">
        <v>7.142999999999998</v>
      </c>
      <c r="AV91" s="32">
        <v>6</v>
      </c>
      <c r="AW91" s="15">
        <v>0.35714299999999999</v>
      </c>
      <c r="AX91" s="28">
        <v>1.7500000000000002E-2</v>
      </c>
      <c r="AY91" s="28">
        <v>3.37</v>
      </c>
      <c r="AZ91" s="32">
        <v>0.71643758626138987</v>
      </c>
      <c r="BA91" s="28">
        <v>1</v>
      </c>
      <c r="BB91" s="15">
        <v>0.35714299899999996</v>
      </c>
      <c r="BC91" s="28">
        <v>175</v>
      </c>
      <c r="BD91" s="15">
        <v>0.7142899989999999</v>
      </c>
      <c r="BE91" s="32">
        <v>3.06</v>
      </c>
      <c r="BF91" s="32">
        <v>0.35714285714285715</v>
      </c>
      <c r="BG91" s="28">
        <v>35</v>
      </c>
      <c r="BH91" s="32">
        <v>4.7697288433955114</v>
      </c>
      <c r="BI91" s="32">
        <v>8.6499999999999997E-3</v>
      </c>
      <c r="BJ91" s="32">
        <v>3.5</v>
      </c>
      <c r="BK91" s="32">
        <v>4.76</v>
      </c>
      <c r="BL91" s="28" t="s">
        <v>21</v>
      </c>
      <c r="BM91" s="32">
        <v>3.8</v>
      </c>
      <c r="BN91" s="32">
        <v>0.720356</v>
      </c>
      <c r="BO91" s="32">
        <v>1.0000000000000001E-9</v>
      </c>
      <c r="BP91" s="32">
        <v>0.71643758626138987</v>
      </c>
      <c r="BQ91" s="32">
        <v>7.14</v>
      </c>
      <c r="BR91" s="32">
        <v>3.31</v>
      </c>
      <c r="BS91" s="32">
        <v>15</v>
      </c>
      <c r="BT91" s="28">
        <v>1.6087114336987297E-8</v>
      </c>
      <c r="BU91" s="15">
        <v>2.0199999989999999</v>
      </c>
      <c r="BV91" s="32">
        <v>28.75</v>
      </c>
      <c r="BW91" s="28">
        <v>3.75</v>
      </c>
      <c r="BX91" s="28">
        <v>3.0612200000000001</v>
      </c>
      <c r="BY91" s="32">
        <v>0.71643758626138987</v>
      </c>
      <c r="BZ91" s="28">
        <v>39.65</v>
      </c>
      <c r="CA91" s="32">
        <v>4.76</v>
      </c>
      <c r="CB91" s="15">
        <v>1.8849667551141385</v>
      </c>
      <c r="CC91" s="32">
        <v>0.71643758626138987</v>
      </c>
      <c r="CD91" s="15">
        <v>5.1725029744567577</v>
      </c>
      <c r="CE91" s="32">
        <v>4.28</v>
      </c>
      <c r="CF91" s="28">
        <v>3.55</v>
      </c>
      <c r="CG91" s="15">
        <v>7.142999999999998</v>
      </c>
      <c r="CH91" s="32">
        <v>12.5</v>
      </c>
      <c r="CI91" s="15">
        <v>0.34999999916666663</v>
      </c>
      <c r="CJ91" s="28">
        <v>2.8</v>
      </c>
      <c r="CK91" s="15">
        <v>7.142999999999998E-2</v>
      </c>
      <c r="CL91" s="32">
        <v>0.35714285714285715</v>
      </c>
      <c r="CM91" s="28">
        <v>1.8999999999999998E-6</v>
      </c>
      <c r="CN91" s="32">
        <v>3.35</v>
      </c>
      <c r="CO91" s="28">
        <v>0.71</v>
      </c>
      <c r="CP91" s="15">
        <v>0.71428599971428597</v>
      </c>
      <c r="CQ91" s="42" t="s">
        <v>21</v>
      </c>
      <c r="CR91" s="42" t="s">
        <v>21</v>
      </c>
      <c r="CS91" s="42" t="s">
        <v>21</v>
      </c>
      <c r="CT91" s="42" t="s">
        <v>21</v>
      </c>
      <c r="CU91" s="42" t="s">
        <v>21</v>
      </c>
      <c r="CV91" s="42" t="s">
        <v>21</v>
      </c>
      <c r="CW91" s="42" t="s">
        <v>21</v>
      </c>
      <c r="CX91" s="42" t="s">
        <v>21</v>
      </c>
      <c r="CY91" s="42" t="s">
        <v>21</v>
      </c>
      <c r="CZ91" s="42" t="s">
        <v>21</v>
      </c>
      <c r="DA91" s="42" t="s">
        <v>21</v>
      </c>
      <c r="DB91" s="42" t="s">
        <v>21</v>
      </c>
      <c r="DC91" s="42" t="s">
        <v>21</v>
      </c>
      <c r="DD91" s="42" t="s">
        <v>21</v>
      </c>
      <c r="DE91" s="42" t="s">
        <v>21</v>
      </c>
      <c r="DF91" s="42" t="s">
        <v>21</v>
      </c>
      <c r="DG91" s="42" t="s">
        <v>21</v>
      </c>
    </row>
    <row r="92" spans="1:111" x14ac:dyDescent="0.25">
      <c r="A92" s="26" t="s">
        <v>131</v>
      </c>
      <c r="B92" s="32">
        <v>3.5</v>
      </c>
      <c r="C92" s="28">
        <v>1.395E-12</v>
      </c>
      <c r="D92" s="32">
        <v>0.89285714285714279</v>
      </c>
      <c r="E92" s="32">
        <v>26</v>
      </c>
      <c r="F92" s="32">
        <v>50</v>
      </c>
      <c r="G92" s="32">
        <v>175</v>
      </c>
      <c r="H92" s="32">
        <v>1.8992006731173751E-7</v>
      </c>
      <c r="I92" s="32">
        <v>0.71643758626138987</v>
      </c>
      <c r="J92" s="28">
        <v>6.7272727272727277E-15</v>
      </c>
      <c r="K92" s="32">
        <v>50</v>
      </c>
      <c r="L92" s="32">
        <v>0.98699999999999999</v>
      </c>
      <c r="M92" s="28">
        <v>3.1000000000000001E-5</v>
      </c>
      <c r="N92" s="32">
        <v>5.71</v>
      </c>
      <c r="O92" s="32">
        <v>2.343</v>
      </c>
      <c r="P92" s="32">
        <v>2.5</v>
      </c>
      <c r="Q92" s="28">
        <v>1.6666666666666667E-13</v>
      </c>
      <c r="R92" s="32">
        <v>5.62</v>
      </c>
      <c r="S92" s="32">
        <v>0.35714285714285715</v>
      </c>
      <c r="T92" s="32">
        <v>6.91</v>
      </c>
      <c r="U92" s="32">
        <v>1</v>
      </c>
      <c r="V92" s="32">
        <v>15</v>
      </c>
      <c r="W92" s="32">
        <v>0.34843205574912889</v>
      </c>
      <c r="X92" s="32">
        <v>2.5</v>
      </c>
      <c r="Y92" s="28">
        <v>2.2999999999999998</v>
      </c>
      <c r="Z92" s="32">
        <v>3.5</v>
      </c>
      <c r="AA92" s="28">
        <v>1.7857142857142858</v>
      </c>
      <c r="AB92" s="32">
        <v>4.2</v>
      </c>
      <c r="AC92" s="15">
        <v>0.35714285714285715</v>
      </c>
      <c r="AD92" s="32">
        <v>30</v>
      </c>
      <c r="AE92" s="32">
        <v>1</v>
      </c>
      <c r="AF92" s="28">
        <v>17.5</v>
      </c>
      <c r="AG92" s="32">
        <v>1.7142900000000001</v>
      </c>
      <c r="AH92" s="32">
        <v>5</v>
      </c>
      <c r="AI92" s="32">
        <v>2</v>
      </c>
      <c r="AJ92" s="32">
        <v>0.16289999999999999</v>
      </c>
      <c r="AK92" s="32">
        <v>4.76</v>
      </c>
      <c r="AL92" s="32">
        <v>1.14E-2</v>
      </c>
      <c r="AM92" s="32">
        <v>32.5</v>
      </c>
      <c r="AN92" s="32">
        <v>0.35714285714285715</v>
      </c>
      <c r="AO92" s="32">
        <v>0.35714285714285715</v>
      </c>
      <c r="AP92" s="28">
        <v>3.5714285714285717E-5</v>
      </c>
      <c r="AQ92" s="32">
        <v>625</v>
      </c>
      <c r="AR92" s="28">
        <v>0.7142857142857143</v>
      </c>
      <c r="AS92" s="32">
        <v>360</v>
      </c>
      <c r="AT92" s="15">
        <v>0.35714285727040812</v>
      </c>
      <c r="AU92" s="15">
        <v>7.142999999999998</v>
      </c>
      <c r="AV92" s="32">
        <v>6</v>
      </c>
      <c r="AW92" s="15">
        <v>0.35714299999999999</v>
      </c>
      <c r="AX92" s="28">
        <v>1.7500000000000002E-2</v>
      </c>
      <c r="AY92" s="28">
        <v>3.35</v>
      </c>
      <c r="AZ92" s="32">
        <v>0.71643758626138987</v>
      </c>
      <c r="BA92" s="28">
        <v>1</v>
      </c>
      <c r="BB92" s="15">
        <v>0.35714299899999996</v>
      </c>
      <c r="BC92" s="28">
        <v>175</v>
      </c>
      <c r="BD92" s="15">
        <v>0.7142899989999999</v>
      </c>
      <c r="BE92" s="32">
        <v>3.06</v>
      </c>
      <c r="BF92" s="32">
        <v>0.35714285714285715</v>
      </c>
      <c r="BG92" s="28">
        <v>35</v>
      </c>
      <c r="BH92" s="32">
        <v>4.7697288433955114</v>
      </c>
      <c r="BI92" s="32">
        <v>8.6499999999999997E-3</v>
      </c>
      <c r="BJ92" s="32">
        <v>3.5</v>
      </c>
      <c r="BK92" s="32">
        <v>4.76</v>
      </c>
      <c r="BL92" s="28" t="s">
        <v>21</v>
      </c>
      <c r="BM92" s="32">
        <v>3.8</v>
      </c>
      <c r="BN92" s="32">
        <v>0.720356</v>
      </c>
      <c r="BO92" s="32">
        <v>1.0000000000000001E-9</v>
      </c>
      <c r="BP92" s="32">
        <v>0.71643758626138987</v>
      </c>
      <c r="BQ92" s="32">
        <v>7.14</v>
      </c>
      <c r="BR92" s="32">
        <v>3.31</v>
      </c>
      <c r="BS92" s="32">
        <v>15</v>
      </c>
      <c r="BT92" s="28">
        <v>1.6288203266199637E-8</v>
      </c>
      <c r="BU92" s="15">
        <v>2.0199999989999999</v>
      </c>
      <c r="BV92" s="32">
        <v>28.75</v>
      </c>
      <c r="BW92" s="28">
        <v>3.75</v>
      </c>
      <c r="BX92" s="28">
        <v>3.0612200000000001</v>
      </c>
      <c r="BY92" s="32">
        <v>0.71643758626138987</v>
      </c>
      <c r="BZ92" s="28">
        <v>39.65</v>
      </c>
      <c r="CA92" s="32">
        <v>4.76</v>
      </c>
      <c r="CB92" s="15">
        <v>1.8849667551141385</v>
      </c>
      <c r="CC92" s="32">
        <v>0.71643758626138987</v>
      </c>
      <c r="CD92" s="15">
        <v>5.1725029744567577</v>
      </c>
      <c r="CE92" s="32">
        <v>4.28</v>
      </c>
      <c r="CF92" s="28">
        <v>3.55</v>
      </c>
      <c r="CG92" s="15">
        <v>7.142999999999998</v>
      </c>
      <c r="CH92" s="32">
        <v>12.5</v>
      </c>
      <c r="CI92" s="15">
        <v>0.34999999916666663</v>
      </c>
      <c r="CJ92" s="28">
        <v>2.8</v>
      </c>
      <c r="CK92" s="15">
        <v>7.142999999999998E-2</v>
      </c>
      <c r="CL92" s="32">
        <v>0.35714285714285715</v>
      </c>
      <c r="CM92" s="28">
        <v>1.8999999999999998E-6</v>
      </c>
      <c r="CN92" s="32">
        <v>3.35</v>
      </c>
      <c r="CO92" s="28">
        <v>0.71</v>
      </c>
      <c r="CP92" s="15">
        <v>0.71428599971428597</v>
      </c>
      <c r="CQ92" s="42" t="s">
        <v>21</v>
      </c>
      <c r="CR92" s="42" t="s">
        <v>21</v>
      </c>
      <c r="CS92" s="42" t="s">
        <v>21</v>
      </c>
      <c r="CT92" s="42" t="s">
        <v>21</v>
      </c>
      <c r="CU92" s="42" t="s">
        <v>21</v>
      </c>
      <c r="CV92" s="42" t="s">
        <v>21</v>
      </c>
      <c r="CW92" s="42" t="s">
        <v>21</v>
      </c>
      <c r="CX92" s="42" t="s">
        <v>21</v>
      </c>
      <c r="CY92" s="42" t="s">
        <v>21</v>
      </c>
      <c r="CZ92" s="42" t="s">
        <v>21</v>
      </c>
      <c r="DA92" s="42" t="s">
        <v>21</v>
      </c>
      <c r="DB92" s="42" t="s">
        <v>21</v>
      </c>
      <c r="DC92" s="42" t="s">
        <v>21</v>
      </c>
      <c r="DD92" s="42" t="s">
        <v>21</v>
      </c>
      <c r="DE92" s="42" t="s">
        <v>21</v>
      </c>
      <c r="DF92" s="42" t="s">
        <v>21</v>
      </c>
      <c r="DG92" s="42" t="s">
        <v>21</v>
      </c>
    </row>
    <row r="93" spans="1:111" x14ac:dyDescent="0.25">
      <c r="A93" s="26" t="s">
        <v>132</v>
      </c>
      <c r="B93" s="32">
        <v>3.5</v>
      </c>
      <c r="C93" s="28">
        <v>1.395E-12</v>
      </c>
      <c r="D93" s="32">
        <v>0.89285714285714279</v>
      </c>
      <c r="E93" s="32">
        <v>26</v>
      </c>
      <c r="F93" s="32">
        <v>50</v>
      </c>
      <c r="G93" s="32">
        <v>175</v>
      </c>
      <c r="H93" s="32">
        <v>1.8992006731173751E-7</v>
      </c>
      <c r="I93" s="32">
        <v>0.71643758626138987</v>
      </c>
      <c r="J93" s="28">
        <v>6.7272727272727277E-15</v>
      </c>
      <c r="K93" s="32">
        <v>50</v>
      </c>
      <c r="L93" s="32">
        <v>0.98699999999999999</v>
      </c>
      <c r="M93" s="28">
        <v>3.1000000000000001E-5</v>
      </c>
      <c r="N93" s="32">
        <v>5.71</v>
      </c>
      <c r="O93" s="32">
        <v>2.343</v>
      </c>
      <c r="P93" s="32">
        <v>2.5</v>
      </c>
      <c r="Q93" s="28">
        <v>1.6666666666666667E-13</v>
      </c>
      <c r="R93" s="32">
        <v>5.62</v>
      </c>
      <c r="S93" s="32">
        <v>0.35714285714285715</v>
      </c>
      <c r="T93" s="32">
        <v>6.91</v>
      </c>
      <c r="U93" s="32">
        <v>1</v>
      </c>
      <c r="V93" s="32">
        <v>15</v>
      </c>
      <c r="W93" s="32">
        <v>0.34843205574912889</v>
      </c>
      <c r="X93" s="32">
        <v>2.5</v>
      </c>
      <c r="Y93" s="28">
        <v>2.2999999999999998</v>
      </c>
      <c r="Z93" s="32">
        <v>3.5</v>
      </c>
      <c r="AA93" s="28">
        <v>1.7857142857142858</v>
      </c>
      <c r="AB93" s="32">
        <v>4.2</v>
      </c>
      <c r="AC93" s="15">
        <v>0.35714285714285715</v>
      </c>
      <c r="AD93" s="32">
        <v>30</v>
      </c>
      <c r="AE93" s="32">
        <v>1</v>
      </c>
      <c r="AF93" s="28">
        <v>17.5</v>
      </c>
      <c r="AG93" s="32">
        <v>1.7142900000000001</v>
      </c>
      <c r="AH93" s="32">
        <v>5</v>
      </c>
      <c r="AI93" s="32">
        <v>2</v>
      </c>
      <c r="AJ93" s="32">
        <v>0.16289999999999999</v>
      </c>
      <c r="AK93" s="32">
        <v>4.76</v>
      </c>
      <c r="AL93" s="32">
        <v>1.14E-2</v>
      </c>
      <c r="AM93" s="32">
        <v>32.5</v>
      </c>
      <c r="AN93" s="32">
        <v>0.35714285714285715</v>
      </c>
      <c r="AO93" s="32">
        <v>0.35714285714285715</v>
      </c>
      <c r="AP93" s="28">
        <v>3.5714285714285717E-5</v>
      </c>
      <c r="AQ93" s="32">
        <v>625</v>
      </c>
      <c r="AR93" s="28">
        <v>0.7142857142857143</v>
      </c>
      <c r="AS93" s="32">
        <v>360</v>
      </c>
      <c r="AT93" s="15">
        <v>0.35714285727040812</v>
      </c>
      <c r="AU93" s="15">
        <v>7.142999999999998</v>
      </c>
      <c r="AV93" s="32">
        <v>6</v>
      </c>
      <c r="AW93" s="15">
        <v>0.35714299999999999</v>
      </c>
      <c r="AX93" s="28">
        <v>1.7500000000000002E-2</v>
      </c>
      <c r="AY93" s="28">
        <v>3.28</v>
      </c>
      <c r="AZ93" s="32">
        <v>0.71643758626138987</v>
      </c>
      <c r="BA93" s="28">
        <v>1</v>
      </c>
      <c r="BB93" s="15">
        <v>0.35714299899999996</v>
      </c>
      <c r="BC93" s="28">
        <v>175</v>
      </c>
      <c r="BD93" s="15">
        <v>0.7142899989999999</v>
      </c>
      <c r="BE93" s="32">
        <v>3.06</v>
      </c>
      <c r="BF93" s="32">
        <v>0.35714285714285715</v>
      </c>
      <c r="BG93" s="28">
        <v>35</v>
      </c>
      <c r="BH93" s="32">
        <v>4.7697288433955114</v>
      </c>
      <c r="BI93" s="32">
        <v>8.6499999999999997E-3</v>
      </c>
      <c r="BJ93" s="32">
        <v>3.5</v>
      </c>
      <c r="BK93" s="32">
        <v>4.76</v>
      </c>
      <c r="BL93" s="28" t="s">
        <v>21</v>
      </c>
      <c r="BM93" s="32">
        <v>3.8</v>
      </c>
      <c r="BN93" s="32">
        <v>0.720356</v>
      </c>
      <c r="BO93" s="32">
        <v>1.0000000000000001E-9</v>
      </c>
      <c r="BP93" s="32">
        <v>0.71643758626138987</v>
      </c>
      <c r="BQ93" s="32">
        <v>7.14</v>
      </c>
      <c r="BR93" s="32">
        <v>3.31</v>
      </c>
      <c r="BS93" s="32">
        <v>15</v>
      </c>
      <c r="BT93" s="28">
        <v>1.6338475498502725E-8</v>
      </c>
      <c r="BU93" s="15">
        <v>2.0199999989999999</v>
      </c>
      <c r="BV93" s="32">
        <v>28.75</v>
      </c>
      <c r="BW93" s="28">
        <v>3.75</v>
      </c>
      <c r="BX93" s="28">
        <v>3.0612200000000001</v>
      </c>
      <c r="BY93" s="32">
        <v>0.71643758626138987</v>
      </c>
      <c r="BZ93" s="28">
        <v>39.65</v>
      </c>
      <c r="CA93" s="32">
        <v>4.76</v>
      </c>
      <c r="CB93" s="15">
        <v>1.8849667551141385</v>
      </c>
      <c r="CC93" s="32">
        <v>0.71643758626138987</v>
      </c>
      <c r="CD93" s="15">
        <v>5.1725029744567577</v>
      </c>
      <c r="CE93" s="32">
        <v>4.28</v>
      </c>
      <c r="CF93" s="32">
        <v>3.58</v>
      </c>
      <c r="CG93" s="15">
        <v>7.142999999999998</v>
      </c>
      <c r="CH93" s="32">
        <v>12.5</v>
      </c>
      <c r="CI93" s="15">
        <v>0.34999999916666663</v>
      </c>
      <c r="CJ93" s="28">
        <v>2.8</v>
      </c>
      <c r="CK93" s="15">
        <v>7.142999999999998E-2</v>
      </c>
      <c r="CL93" s="32">
        <v>0.35714285714285715</v>
      </c>
      <c r="CM93" s="28">
        <v>1.8999999999999998E-6</v>
      </c>
      <c r="CN93" s="32">
        <v>3.35</v>
      </c>
      <c r="CO93" s="28">
        <v>0.71</v>
      </c>
      <c r="CP93" s="15">
        <v>0.71428599971428597</v>
      </c>
      <c r="CQ93" s="42" t="s">
        <v>21</v>
      </c>
      <c r="CR93" s="42" t="s">
        <v>21</v>
      </c>
      <c r="CS93" s="42" t="s">
        <v>21</v>
      </c>
      <c r="CT93" s="42" t="s">
        <v>21</v>
      </c>
      <c r="CU93" s="42" t="s">
        <v>21</v>
      </c>
      <c r="CV93" s="42" t="s">
        <v>21</v>
      </c>
      <c r="CW93" s="42" t="s">
        <v>21</v>
      </c>
      <c r="CX93" s="42" t="s">
        <v>21</v>
      </c>
      <c r="CY93" s="42" t="s">
        <v>21</v>
      </c>
      <c r="CZ93" s="42" t="s">
        <v>21</v>
      </c>
      <c r="DA93" s="42" t="s">
        <v>21</v>
      </c>
      <c r="DB93" s="42" t="s">
        <v>21</v>
      </c>
      <c r="DC93" s="42" t="s">
        <v>21</v>
      </c>
      <c r="DD93" s="42" t="s">
        <v>21</v>
      </c>
      <c r="DE93" s="42" t="s">
        <v>21</v>
      </c>
      <c r="DF93" s="42" t="s">
        <v>21</v>
      </c>
      <c r="DG93" s="42" t="s">
        <v>21</v>
      </c>
    </row>
    <row r="94" spans="1:111" x14ac:dyDescent="0.25">
      <c r="A94" s="26" t="s">
        <v>133</v>
      </c>
      <c r="B94" s="32">
        <v>3.5</v>
      </c>
      <c r="C94" s="28">
        <v>1.395E-12</v>
      </c>
      <c r="D94" s="32">
        <v>0.89285714285714279</v>
      </c>
      <c r="E94" s="32">
        <v>26</v>
      </c>
      <c r="F94" s="32">
        <v>50</v>
      </c>
      <c r="G94" s="32">
        <v>175</v>
      </c>
      <c r="H94" s="32">
        <v>1.8992006731173751E-7</v>
      </c>
      <c r="I94" s="32">
        <v>0.71643758626138987</v>
      </c>
      <c r="J94" s="28">
        <v>6.7272727272727277E-15</v>
      </c>
      <c r="K94" s="32">
        <v>50</v>
      </c>
      <c r="L94" s="32">
        <v>0.97899999999999998</v>
      </c>
      <c r="M94" s="28">
        <v>3.1000000000000001E-5</v>
      </c>
      <c r="N94" s="32">
        <v>5.71</v>
      </c>
      <c r="O94" s="32">
        <v>2.343</v>
      </c>
      <c r="P94" s="32">
        <v>2.5</v>
      </c>
      <c r="Q94" s="28">
        <v>1.6666666666666667E-13</v>
      </c>
      <c r="R94" s="32">
        <v>5.62</v>
      </c>
      <c r="S94" s="32">
        <v>0.35714285714285715</v>
      </c>
      <c r="T94" s="32">
        <v>6.91</v>
      </c>
      <c r="U94" s="32">
        <v>1</v>
      </c>
      <c r="V94" s="32">
        <v>15</v>
      </c>
      <c r="W94" s="32">
        <v>0.34843205574912889</v>
      </c>
      <c r="X94" s="32">
        <v>2.5</v>
      </c>
      <c r="Y94" s="28">
        <v>2.2999999999999998</v>
      </c>
      <c r="Z94" s="32">
        <v>3.5</v>
      </c>
      <c r="AA94" s="28">
        <v>1.7857142857142858</v>
      </c>
      <c r="AB94" s="32">
        <v>4.2</v>
      </c>
      <c r="AC94" s="15">
        <v>0.35714285714285715</v>
      </c>
      <c r="AD94" s="32">
        <v>30</v>
      </c>
      <c r="AE94" s="32">
        <v>1</v>
      </c>
      <c r="AF94" s="28">
        <v>17.5</v>
      </c>
      <c r="AG94" s="32">
        <v>1.7142900000000001</v>
      </c>
      <c r="AH94" s="32">
        <v>5</v>
      </c>
      <c r="AI94" s="32">
        <v>2</v>
      </c>
      <c r="AJ94" s="32">
        <v>0.16289999999999999</v>
      </c>
      <c r="AK94" s="32">
        <v>4.76</v>
      </c>
      <c r="AL94" s="32">
        <v>1.14E-2</v>
      </c>
      <c r="AM94" s="32">
        <v>32.5</v>
      </c>
      <c r="AN94" s="32">
        <v>0.35714285714285715</v>
      </c>
      <c r="AO94" s="32">
        <v>0.35714285714285715</v>
      </c>
      <c r="AP94" s="28">
        <v>3.5714285714285717E-5</v>
      </c>
      <c r="AQ94" s="32">
        <v>625</v>
      </c>
      <c r="AR94" s="28">
        <v>0.7142857142857143</v>
      </c>
      <c r="AS94" s="32">
        <v>360</v>
      </c>
      <c r="AT94" s="15">
        <v>0.35714285727040812</v>
      </c>
      <c r="AU94" s="15">
        <v>7.142999999999998</v>
      </c>
      <c r="AV94" s="32">
        <v>6</v>
      </c>
      <c r="AW94" s="15">
        <v>0.35714299999999999</v>
      </c>
      <c r="AX94" s="28">
        <v>1.7500000000000002E-2</v>
      </c>
      <c r="AY94" s="28">
        <v>3.27</v>
      </c>
      <c r="AZ94" s="32">
        <v>0.71643758626138987</v>
      </c>
      <c r="BA94" s="28">
        <v>1</v>
      </c>
      <c r="BB94" s="15">
        <v>0.35714299899999996</v>
      </c>
      <c r="BC94" s="28">
        <v>175</v>
      </c>
      <c r="BD94" s="15">
        <v>0.7142899989999999</v>
      </c>
      <c r="BE94" s="32">
        <v>3.06</v>
      </c>
      <c r="BF94" s="32">
        <v>0.35714285714285715</v>
      </c>
      <c r="BG94" s="28">
        <v>35</v>
      </c>
      <c r="BH94" s="32">
        <v>4.7697288433955114</v>
      </c>
      <c r="BI94" s="32">
        <v>8.6499999999999997E-3</v>
      </c>
      <c r="BJ94" s="32">
        <v>3.5</v>
      </c>
      <c r="BK94" s="32">
        <v>4.76</v>
      </c>
      <c r="BL94" s="28" t="s">
        <v>21</v>
      </c>
      <c r="BM94" s="32">
        <v>3.8</v>
      </c>
      <c r="BN94" s="32">
        <v>0.720356</v>
      </c>
      <c r="BO94" s="32">
        <v>1.0000000000000001E-9</v>
      </c>
      <c r="BP94" s="32">
        <v>0.71643758626138987</v>
      </c>
      <c r="BQ94" s="32">
        <v>7.14</v>
      </c>
      <c r="BR94" s="32">
        <v>3.31</v>
      </c>
      <c r="BS94" s="32">
        <v>15</v>
      </c>
      <c r="BT94" s="28">
        <v>1.7193103447655176E-8</v>
      </c>
      <c r="BU94" s="15">
        <v>2.0199999989999999</v>
      </c>
      <c r="BV94" s="32">
        <v>28.75</v>
      </c>
      <c r="BW94" s="28">
        <v>3.75</v>
      </c>
      <c r="BX94" s="28">
        <v>3.0612200000000001</v>
      </c>
      <c r="BY94" s="32">
        <v>0.71643758626138987</v>
      </c>
      <c r="BZ94" s="28">
        <v>38.950000000000003</v>
      </c>
      <c r="CA94" s="32">
        <v>4.76</v>
      </c>
      <c r="CB94" s="15">
        <v>1.8849667551141385</v>
      </c>
      <c r="CC94" s="32">
        <v>0.71643758626138987</v>
      </c>
      <c r="CD94" s="15">
        <v>5.1725029744567577</v>
      </c>
      <c r="CE94" s="32">
        <v>4.28</v>
      </c>
      <c r="CF94" s="32">
        <v>3.58</v>
      </c>
      <c r="CG94" s="15">
        <v>7.142999999999998</v>
      </c>
      <c r="CH94" s="32">
        <v>12.5</v>
      </c>
      <c r="CI94" s="15">
        <v>0.34999999916666663</v>
      </c>
      <c r="CJ94" s="28">
        <v>2.8</v>
      </c>
      <c r="CK94" s="15">
        <v>7.142999999999998E-2</v>
      </c>
      <c r="CL94" s="32">
        <v>0.35714285714285715</v>
      </c>
      <c r="CM94" s="28">
        <v>1.8999999999999998E-6</v>
      </c>
      <c r="CN94" s="32">
        <v>3.35</v>
      </c>
      <c r="CO94" s="28">
        <v>0.71</v>
      </c>
      <c r="CP94" s="15">
        <v>0.71428599971428597</v>
      </c>
      <c r="CQ94" s="42" t="s">
        <v>21</v>
      </c>
      <c r="CR94" s="42" t="s">
        <v>21</v>
      </c>
      <c r="CS94" s="42" t="s">
        <v>21</v>
      </c>
      <c r="CT94" s="42" t="s">
        <v>21</v>
      </c>
      <c r="CU94" s="42" t="s">
        <v>21</v>
      </c>
      <c r="CV94" s="42" t="s">
        <v>21</v>
      </c>
      <c r="CW94" s="42" t="s">
        <v>21</v>
      </c>
      <c r="CX94" s="42" t="s">
        <v>21</v>
      </c>
      <c r="CY94" s="42" t="s">
        <v>21</v>
      </c>
      <c r="CZ94" s="42" t="s">
        <v>21</v>
      </c>
      <c r="DA94" s="42" t="s">
        <v>21</v>
      </c>
      <c r="DB94" s="42" t="s">
        <v>21</v>
      </c>
      <c r="DC94" s="42" t="s">
        <v>21</v>
      </c>
      <c r="DD94" s="42" t="s">
        <v>21</v>
      </c>
      <c r="DE94" s="42" t="s">
        <v>21</v>
      </c>
      <c r="DF94" s="42" t="s">
        <v>21</v>
      </c>
      <c r="DG94" s="42" t="s">
        <v>21</v>
      </c>
    </row>
    <row r="95" spans="1:111" x14ac:dyDescent="0.25">
      <c r="A95" s="26" t="s">
        <v>134</v>
      </c>
      <c r="B95" s="32">
        <v>3.5</v>
      </c>
      <c r="C95" s="28">
        <v>1.395E-12</v>
      </c>
      <c r="D95" s="32">
        <v>0.89285714285714279</v>
      </c>
      <c r="E95" s="32">
        <v>26</v>
      </c>
      <c r="F95" s="32">
        <v>50</v>
      </c>
      <c r="G95" s="32">
        <v>175</v>
      </c>
      <c r="H95" s="32">
        <v>1.8992006731173751E-7</v>
      </c>
      <c r="I95" s="32">
        <v>0.71643758626138987</v>
      </c>
      <c r="J95" s="28">
        <v>6.7272727272727277E-15</v>
      </c>
      <c r="K95" s="32">
        <v>50</v>
      </c>
      <c r="L95" s="32">
        <v>0.97899999999999998</v>
      </c>
      <c r="M95" s="28">
        <v>1.1E-4</v>
      </c>
      <c r="N95" s="32">
        <v>5.71</v>
      </c>
      <c r="O95" s="32">
        <v>2.343</v>
      </c>
      <c r="P95" s="32">
        <v>2.5</v>
      </c>
      <c r="Q95" s="28">
        <v>1.6666666666666667E-13</v>
      </c>
      <c r="R95" s="32">
        <v>5.62</v>
      </c>
      <c r="S95" s="32">
        <v>0.35714285714285715</v>
      </c>
      <c r="T95" s="32">
        <v>6.91</v>
      </c>
      <c r="U95" s="32">
        <v>1</v>
      </c>
      <c r="V95" s="32">
        <v>15</v>
      </c>
      <c r="W95" s="32">
        <v>0.34843205574912889</v>
      </c>
      <c r="X95" s="32">
        <v>2.5</v>
      </c>
      <c r="Y95" s="28">
        <v>2.2999999999999998</v>
      </c>
      <c r="Z95" s="32">
        <v>3.5</v>
      </c>
      <c r="AA95" s="28">
        <v>1.7857142857142858</v>
      </c>
      <c r="AB95" s="32">
        <v>4.2</v>
      </c>
      <c r="AC95" s="15">
        <v>0.35714285714285715</v>
      </c>
      <c r="AD95" s="32">
        <v>30</v>
      </c>
      <c r="AE95" s="32">
        <v>1</v>
      </c>
      <c r="AF95" s="28">
        <v>17.5</v>
      </c>
      <c r="AG95" s="32">
        <v>1.7142900000000001</v>
      </c>
      <c r="AH95" s="32">
        <v>5</v>
      </c>
      <c r="AI95" s="32">
        <v>2</v>
      </c>
      <c r="AJ95" s="32">
        <v>0.16289999999999999</v>
      </c>
      <c r="AK95" s="32">
        <v>4.76</v>
      </c>
      <c r="AL95" s="32">
        <v>1.14E-2</v>
      </c>
      <c r="AM95" s="32">
        <v>32.5</v>
      </c>
      <c r="AN95" s="32">
        <v>0.35714285714285715</v>
      </c>
      <c r="AO95" s="32">
        <v>0.35714285714285715</v>
      </c>
      <c r="AP95" s="28">
        <v>3.5714285714285717E-5</v>
      </c>
      <c r="AQ95" s="32">
        <v>625</v>
      </c>
      <c r="AR95" s="28">
        <v>0.7142857142857143</v>
      </c>
      <c r="AS95" s="32">
        <v>360</v>
      </c>
      <c r="AT95" s="15">
        <v>0.35714285727040812</v>
      </c>
      <c r="AU95" s="15">
        <v>7.142999999999998</v>
      </c>
      <c r="AV95" s="32">
        <v>6</v>
      </c>
      <c r="AW95" s="15">
        <v>0.35714299999999999</v>
      </c>
      <c r="AX95" s="28">
        <v>1.7500000000000002E-2</v>
      </c>
      <c r="AY95" s="28">
        <v>3.25</v>
      </c>
      <c r="AZ95" s="32">
        <v>0.71643758626138987</v>
      </c>
      <c r="BA95" s="28">
        <v>1</v>
      </c>
      <c r="BB95" s="15">
        <v>0.35714299899999996</v>
      </c>
      <c r="BC95" s="28">
        <v>175</v>
      </c>
      <c r="BD95" s="15">
        <v>0.7142899989999999</v>
      </c>
      <c r="BE95" s="32">
        <v>3.06</v>
      </c>
      <c r="BF95" s="32">
        <v>0.35714285714285715</v>
      </c>
      <c r="BG95" s="28">
        <v>35</v>
      </c>
      <c r="BH95" s="32">
        <v>4.7697288433955114</v>
      </c>
      <c r="BI95" s="32">
        <v>8.6499999999999997E-3</v>
      </c>
      <c r="BJ95" s="32">
        <v>3.5</v>
      </c>
      <c r="BK95" s="32">
        <v>4.76</v>
      </c>
      <c r="BL95" s="28" t="s">
        <v>21</v>
      </c>
      <c r="BM95" s="32">
        <v>3.8</v>
      </c>
      <c r="BN95" s="32">
        <v>0.720356</v>
      </c>
      <c r="BO95" s="32">
        <v>1.0000000000000001E-9</v>
      </c>
      <c r="BP95" s="32">
        <v>0.71643758626138987</v>
      </c>
      <c r="BQ95" s="32">
        <v>7.14</v>
      </c>
      <c r="BR95" s="32">
        <v>3.31</v>
      </c>
      <c r="BS95" s="32">
        <v>15</v>
      </c>
      <c r="BT95" s="28">
        <v>1.8148275861413796E-8</v>
      </c>
      <c r="BU95" s="15">
        <v>2.0199999989999999</v>
      </c>
      <c r="BV95" s="32">
        <v>28.75</v>
      </c>
      <c r="BW95" s="28">
        <v>3.75</v>
      </c>
      <c r="BX95" s="28">
        <v>3.0612200000000001</v>
      </c>
      <c r="BY95" s="32">
        <v>0.71643758626138987</v>
      </c>
      <c r="BZ95" s="28">
        <v>38.950000000000003</v>
      </c>
      <c r="CA95" s="32">
        <v>4.76</v>
      </c>
      <c r="CB95" s="15">
        <v>1.8849667551141385</v>
      </c>
      <c r="CC95" s="32">
        <v>0.71643758626138987</v>
      </c>
      <c r="CD95" s="15">
        <v>5.1725029744567577</v>
      </c>
      <c r="CE95" s="32">
        <v>4.28</v>
      </c>
      <c r="CF95" s="32">
        <v>3.58</v>
      </c>
      <c r="CG95" s="15">
        <v>7.142999999999998</v>
      </c>
      <c r="CH95" s="32">
        <v>12.5</v>
      </c>
      <c r="CI95" s="15">
        <v>0.34999999916666663</v>
      </c>
      <c r="CJ95" s="28">
        <v>2.8</v>
      </c>
      <c r="CK95" s="15">
        <v>7.142999999999998E-2</v>
      </c>
      <c r="CL95" s="32">
        <v>0.35714285714285715</v>
      </c>
      <c r="CM95" s="28">
        <v>1.8999999999999998E-6</v>
      </c>
      <c r="CN95" s="32">
        <v>3.35</v>
      </c>
      <c r="CO95" s="28">
        <v>0.71</v>
      </c>
      <c r="CP95" s="15">
        <v>0.71428599971428597</v>
      </c>
      <c r="CQ95" s="42" t="s">
        <v>21</v>
      </c>
      <c r="CR95" s="42" t="s">
        <v>21</v>
      </c>
      <c r="CS95" s="42" t="s">
        <v>21</v>
      </c>
      <c r="CT95" s="42" t="s">
        <v>21</v>
      </c>
      <c r="CU95" s="42" t="s">
        <v>21</v>
      </c>
      <c r="CV95" s="42" t="s">
        <v>21</v>
      </c>
      <c r="CW95" s="42" t="s">
        <v>21</v>
      </c>
      <c r="CX95" s="42" t="s">
        <v>21</v>
      </c>
      <c r="CY95" s="42" t="s">
        <v>21</v>
      </c>
      <c r="CZ95" s="42" t="s">
        <v>21</v>
      </c>
      <c r="DA95" s="42" t="s">
        <v>21</v>
      </c>
      <c r="DB95" s="42" t="s">
        <v>21</v>
      </c>
      <c r="DC95" s="42" t="s">
        <v>21</v>
      </c>
      <c r="DD95" s="42" t="s">
        <v>21</v>
      </c>
      <c r="DE95" s="42" t="s">
        <v>21</v>
      </c>
      <c r="DF95" s="42" t="s">
        <v>21</v>
      </c>
      <c r="DG95" s="42" t="s">
        <v>21</v>
      </c>
    </row>
    <row r="96" spans="1:111" x14ac:dyDescent="0.25">
      <c r="A96" s="26" t="s">
        <v>135</v>
      </c>
      <c r="B96" s="32">
        <v>3.5</v>
      </c>
      <c r="C96" s="28">
        <v>1.395E-12</v>
      </c>
      <c r="D96" s="32">
        <v>0.89285714285714279</v>
      </c>
      <c r="E96" s="32">
        <v>26</v>
      </c>
      <c r="F96" s="32">
        <v>50</v>
      </c>
      <c r="G96" s="32">
        <v>175</v>
      </c>
      <c r="H96" s="32">
        <v>1.8992006731173751E-7</v>
      </c>
      <c r="I96" s="32">
        <v>0.71643758626138987</v>
      </c>
      <c r="J96" s="28">
        <v>6.7272727272727277E-15</v>
      </c>
      <c r="K96" s="32">
        <v>50</v>
      </c>
      <c r="L96" s="32">
        <v>0.97399999999999998</v>
      </c>
      <c r="M96" s="28">
        <v>1.1E-4</v>
      </c>
      <c r="N96" s="32">
        <v>5.71</v>
      </c>
      <c r="O96" s="32">
        <v>2.343</v>
      </c>
      <c r="P96" s="32">
        <v>2.5</v>
      </c>
      <c r="Q96" s="28">
        <v>1.6666666666666667E-13</v>
      </c>
      <c r="R96" s="32">
        <v>5.62</v>
      </c>
      <c r="S96" s="32">
        <v>0.35714285714285715</v>
      </c>
      <c r="T96" s="32">
        <v>6.91</v>
      </c>
      <c r="U96" s="32">
        <v>1</v>
      </c>
      <c r="V96" s="32">
        <v>15</v>
      </c>
      <c r="W96" s="32">
        <v>0.34843205574912889</v>
      </c>
      <c r="X96" s="32">
        <v>2.5</v>
      </c>
      <c r="Y96" s="28">
        <v>2.2999999999999998</v>
      </c>
      <c r="Z96" s="32">
        <v>3.5</v>
      </c>
      <c r="AA96" s="28">
        <v>1.7857142857142858</v>
      </c>
      <c r="AB96" s="32">
        <v>4.2</v>
      </c>
      <c r="AC96" s="15">
        <v>0.35714285714285715</v>
      </c>
      <c r="AD96" s="32">
        <v>30</v>
      </c>
      <c r="AE96" s="32">
        <v>1</v>
      </c>
      <c r="AF96" s="28">
        <v>17.5</v>
      </c>
      <c r="AG96" s="32">
        <v>1.7142900000000001</v>
      </c>
      <c r="AH96" s="32">
        <v>5</v>
      </c>
      <c r="AI96" s="32">
        <v>2</v>
      </c>
      <c r="AJ96" s="32">
        <v>0.16289999999999999</v>
      </c>
      <c r="AK96" s="32">
        <v>4.76</v>
      </c>
      <c r="AL96" s="32">
        <v>1.14E-2</v>
      </c>
      <c r="AM96" s="32">
        <v>32.5</v>
      </c>
      <c r="AN96" s="32">
        <v>0.35714285714285715</v>
      </c>
      <c r="AO96" s="32">
        <v>0.35714285714285715</v>
      </c>
      <c r="AP96" s="28">
        <v>3.5714285714285717E-5</v>
      </c>
      <c r="AQ96" s="32">
        <v>625</v>
      </c>
      <c r="AR96" s="28">
        <v>0.7142857142857143</v>
      </c>
      <c r="AS96" s="32">
        <v>360</v>
      </c>
      <c r="AT96" s="15">
        <v>0.35714285727040812</v>
      </c>
      <c r="AU96" s="15">
        <v>7.142999999999998</v>
      </c>
      <c r="AV96" s="32">
        <v>6</v>
      </c>
      <c r="AW96" s="15">
        <v>0.35714299999999999</v>
      </c>
      <c r="AX96" s="28">
        <v>1.7500000000000002E-2</v>
      </c>
      <c r="AY96" s="28">
        <v>3.24</v>
      </c>
      <c r="AZ96" s="32">
        <v>0.71643758626138987</v>
      </c>
      <c r="BA96" s="28">
        <v>1</v>
      </c>
      <c r="BB96" s="15">
        <v>0.35714299899999996</v>
      </c>
      <c r="BC96" s="28">
        <v>175</v>
      </c>
      <c r="BD96" s="15">
        <v>0.7142899989999999</v>
      </c>
      <c r="BE96" s="32">
        <v>3.06</v>
      </c>
      <c r="BF96" s="32">
        <v>0.35714285714285715</v>
      </c>
      <c r="BG96" s="28">
        <v>35</v>
      </c>
      <c r="BH96" s="32">
        <v>4.7697288433955114</v>
      </c>
      <c r="BI96" s="32">
        <v>8.6499999999999997E-3</v>
      </c>
      <c r="BJ96" s="32">
        <v>3.5</v>
      </c>
      <c r="BK96" s="32">
        <v>4.76</v>
      </c>
      <c r="BL96" s="28" t="s">
        <v>21</v>
      </c>
      <c r="BM96" s="32">
        <v>3.8</v>
      </c>
      <c r="BN96" s="32">
        <v>0.720356</v>
      </c>
      <c r="BO96" s="32">
        <v>1.0000000000000001E-9</v>
      </c>
      <c r="BP96" s="32">
        <v>0.71643758626138987</v>
      </c>
      <c r="BQ96" s="32">
        <v>7.14</v>
      </c>
      <c r="BR96" s="32">
        <v>3.31</v>
      </c>
      <c r="BS96" s="32">
        <v>15</v>
      </c>
      <c r="BT96" s="28">
        <v>1.9254264972081668E-8</v>
      </c>
      <c r="BU96" s="15">
        <v>2.0199999989999999</v>
      </c>
      <c r="BV96" s="32">
        <v>28.75</v>
      </c>
      <c r="BW96" s="28">
        <v>3.75</v>
      </c>
      <c r="BX96" s="28">
        <v>3.0612200000000001</v>
      </c>
      <c r="BY96" s="32">
        <v>0.71643758626138987</v>
      </c>
      <c r="BZ96" s="28">
        <v>38.950000000000003</v>
      </c>
      <c r="CA96" s="32">
        <v>4.76</v>
      </c>
      <c r="CB96" s="15">
        <v>1.8849667551141385</v>
      </c>
      <c r="CC96" s="32">
        <v>0.71643758626138987</v>
      </c>
      <c r="CD96" s="15">
        <v>5.1725029744567577</v>
      </c>
      <c r="CE96" s="32">
        <v>4.28</v>
      </c>
      <c r="CF96" s="32">
        <v>3.58</v>
      </c>
      <c r="CG96" s="15">
        <v>7.142999999999998</v>
      </c>
      <c r="CH96" s="32">
        <v>12.5</v>
      </c>
      <c r="CI96" s="15">
        <v>0.34999999916666663</v>
      </c>
      <c r="CJ96" s="28">
        <v>2.8</v>
      </c>
      <c r="CK96" s="15">
        <v>7.142999999999998E-2</v>
      </c>
      <c r="CL96" s="32">
        <v>0.35714285714285715</v>
      </c>
      <c r="CM96" s="28">
        <v>1.8999999999999998E-6</v>
      </c>
      <c r="CN96" s="32">
        <v>3.35</v>
      </c>
      <c r="CO96" s="28">
        <v>0.71</v>
      </c>
      <c r="CP96" s="15">
        <v>0.71428599971428597</v>
      </c>
      <c r="CQ96" s="42" t="s">
        <v>21</v>
      </c>
      <c r="CR96" s="42" t="s">
        <v>21</v>
      </c>
      <c r="CS96" s="42" t="s">
        <v>21</v>
      </c>
      <c r="CT96" s="42" t="s">
        <v>21</v>
      </c>
      <c r="CU96" s="42" t="s">
        <v>21</v>
      </c>
      <c r="CV96" s="42" t="s">
        <v>21</v>
      </c>
      <c r="CW96" s="42" t="s">
        <v>21</v>
      </c>
      <c r="CX96" s="42" t="s">
        <v>21</v>
      </c>
      <c r="CY96" s="42" t="s">
        <v>21</v>
      </c>
      <c r="CZ96" s="42" t="s">
        <v>21</v>
      </c>
      <c r="DA96" s="42" t="s">
        <v>21</v>
      </c>
      <c r="DB96" s="42" t="s">
        <v>21</v>
      </c>
      <c r="DC96" s="42" t="s">
        <v>21</v>
      </c>
      <c r="DD96" s="42" t="s">
        <v>21</v>
      </c>
      <c r="DE96" s="42" t="s">
        <v>21</v>
      </c>
      <c r="DF96" s="42" t="s">
        <v>21</v>
      </c>
      <c r="DG96" s="42" t="s">
        <v>21</v>
      </c>
    </row>
    <row r="97" spans="1:111" x14ac:dyDescent="0.25">
      <c r="A97" s="26" t="s">
        <v>136</v>
      </c>
      <c r="B97" s="32">
        <v>3.5</v>
      </c>
      <c r="C97" s="28">
        <v>1.395E-12</v>
      </c>
      <c r="D97" s="32">
        <v>0.89285714285714279</v>
      </c>
      <c r="E97" s="32">
        <v>26</v>
      </c>
      <c r="F97" s="32">
        <v>50</v>
      </c>
      <c r="G97" s="32">
        <v>175</v>
      </c>
      <c r="H97" s="32">
        <v>1.8992006731173751E-7</v>
      </c>
      <c r="I97" s="32">
        <v>0.71643758626138987</v>
      </c>
      <c r="J97" s="28">
        <v>6.7272727272727277E-15</v>
      </c>
      <c r="K97" s="32">
        <v>50</v>
      </c>
      <c r="L97" s="32">
        <v>0.97299999999999998</v>
      </c>
      <c r="M97" s="28">
        <v>1.1E-4</v>
      </c>
      <c r="N97" s="32">
        <v>5.71</v>
      </c>
      <c r="O97" s="32">
        <v>2.343</v>
      </c>
      <c r="P97" s="32">
        <v>2.5</v>
      </c>
      <c r="Q97" s="28">
        <v>1.6666666666666667E-13</v>
      </c>
      <c r="R97" s="32">
        <v>5.62</v>
      </c>
      <c r="S97" s="32">
        <v>0.35714285714285715</v>
      </c>
      <c r="T97" s="32">
        <v>6.91</v>
      </c>
      <c r="U97" s="32">
        <v>1</v>
      </c>
      <c r="V97" s="32">
        <v>15</v>
      </c>
      <c r="W97" s="32">
        <v>0.34843205574912889</v>
      </c>
      <c r="X97" s="32">
        <v>2.5</v>
      </c>
      <c r="Y97" s="28">
        <v>2.2999999999999998</v>
      </c>
      <c r="Z97" s="32">
        <v>3.5</v>
      </c>
      <c r="AA97" s="28">
        <v>1.7857142857142858</v>
      </c>
      <c r="AB97" s="32">
        <v>4.2</v>
      </c>
      <c r="AC97" s="15">
        <v>0.35714285714285715</v>
      </c>
      <c r="AD97" s="32">
        <v>30</v>
      </c>
      <c r="AE97" s="32">
        <v>1</v>
      </c>
      <c r="AF97" s="28">
        <v>17.5</v>
      </c>
      <c r="AG97" s="32">
        <v>1.7142900000000001</v>
      </c>
      <c r="AH97" s="32">
        <v>5</v>
      </c>
      <c r="AI97" s="32">
        <v>2</v>
      </c>
      <c r="AJ97" s="32">
        <v>0.16289999999999999</v>
      </c>
      <c r="AK97" s="32">
        <v>4.76</v>
      </c>
      <c r="AL97" s="32">
        <v>1.14E-2</v>
      </c>
      <c r="AM97" s="32">
        <v>32.5</v>
      </c>
      <c r="AN97" s="32">
        <v>0.35714285714285715</v>
      </c>
      <c r="AO97" s="32">
        <v>0.35714285714285715</v>
      </c>
      <c r="AP97" s="28">
        <v>3.5714285714285717E-5</v>
      </c>
      <c r="AQ97" s="32">
        <v>625</v>
      </c>
      <c r="AR97" s="28">
        <v>0.7142857142857143</v>
      </c>
      <c r="AS97" s="32">
        <v>360</v>
      </c>
      <c r="AT97" s="15">
        <v>0.35714285727040812</v>
      </c>
      <c r="AU97" s="15">
        <v>7.142999999999998</v>
      </c>
      <c r="AV97" s="32">
        <v>18</v>
      </c>
      <c r="AW97" s="15">
        <v>0.35714299999999999</v>
      </c>
      <c r="AX97" s="28">
        <v>1.7500000000000002E-2</v>
      </c>
      <c r="AY97" s="28">
        <v>3.2</v>
      </c>
      <c r="AZ97" s="32">
        <v>0.71643758626138987</v>
      </c>
      <c r="BA97" s="28">
        <v>1</v>
      </c>
      <c r="BB97" s="15">
        <v>0.35714299899999996</v>
      </c>
      <c r="BC97" s="28">
        <v>175</v>
      </c>
      <c r="BD97" s="15">
        <v>0.7142899989999999</v>
      </c>
      <c r="BE97" s="32">
        <v>3.06</v>
      </c>
      <c r="BF97" s="32">
        <v>0.35714285714285715</v>
      </c>
      <c r="BG97" s="28">
        <v>35</v>
      </c>
      <c r="BH97" s="32">
        <v>4.7697288433955114</v>
      </c>
      <c r="BI97" s="32">
        <v>8.6499999999999997E-3</v>
      </c>
      <c r="BJ97" s="32">
        <v>3.5</v>
      </c>
      <c r="BK97" s="32">
        <v>4.76</v>
      </c>
      <c r="BL97" s="28" t="s">
        <v>21</v>
      </c>
      <c r="BM97" s="32">
        <v>3.8</v>
      </c>
      <c r="BN97" s="32">
        <v>0.720356</v>
      </c>
      <c r="BO97" s="32">
        <v>1.0000000000000001E-9</v>
      </c>
      <c r="BP97" s="32">
        <v>0.71643758626138987</v>
      </c>
      <c r="BQ97" s="32">
        <v>7.14</v>
      </c>
      <c r="BR97" s="32">
        <v>3.31</v>
      </c>
      <c r="BS97" s="32">
        <v>15</v>
      </c>
      <c r="BT97" s="28">
        <v>1.9857531759718694E-8</v>
      </c>
      <c r="BU97" s="15">
        <v>2.0199999989999999</v>
      </c>
      <c r="BV97" s="32">
        <v>28.75</v>
      </c>
      <c r="BW97" s="28">
        <v>3.75</v>
      </c>
      <c r="BX97" s="28">
        <v>3.0612200000000001</v>
      </c>
      <c r="BY97" s="32">
        <v>0.71643758626138987</v>
      </c>
      <c r="BZ97" s="28">
        <v>38.950000000000003</v>
      </c>
      <c r="CA97" s="32">
        <v>4.76</v>
      </c>
      <c r="CB97" s="15">
        <v>1.8849667551141385</v>
      </c>
      <c r="CC97" s="32">
        <v>0.71643758626138987</v>
      </c>
      <c r="CD97" s="15">
        <v>5.1725029744567577</v>
      </c>
      <c r="CE97" s="32">
        <v>4.28</v>
      </c>
      <c r="CF97" s="32">
        <v>3.58</v>
      </c>
      <c r="CG97" s="15">
        <v>7.142999999999998</v>
      </c>
      <c r="CH97" s="32">
        <v>12.5</v>
      </c>
      <c r="CI97" s="15">
        <v>0.34999999916666663</v>
      </c>
      <c r="CJ97" s="28">
        <v>2.8</v>
      </c>
      <c r="CK97" s="15">
        <v>7.142999999999998E-2</v>
      </c>
      <c r="CL97" s="32">
        <v>0.35714285714285715</v>
      </c>
      <c r="CM97" s="28">
        <v>1.8999999999999998E-6</v>
      </c>
      <c r="CN97" s="32">
        <v>3.35</v>
      </c>
      <c r="CO97" s="28">
        <v>0.71</v>
      </c>
      <c r="CP97" s="15">
        <v>0.71428599971428597</v>
      </c>
      <c r="CQ97" s="42" t="s">
        <v>21</v>
      </c>
      <c r="CR97" s="42" t="s">
        <v>21</v>
      </c>
      <c r="CS97" s="42" t="s">
        <v>21</v>
      </c>
      <c r="CT97" s="42" t="s">
        <v>21</v>
      </c>
      <c r="CU97" s="42" t="s">
        <v>21</v>
      </c>
      <c r="CV97" s="42" t="s">
        <v>21</v>
      </c>
      <c r="CW97" s="42" t="s">
        <v>21</v>
      </c>
      <c r="CX97" s="42" t="s">
        <v>21</v>
      </c>
      <c r="CY97" s="42" t="s">
        <v>21</v>
      </c>
      <c r="CZ97" s="42" t="s">
        <v>21</v>
      </c>
      <c r="DA97" s="42" t="s">
        <v>21</v>
      </c>
      <c r="DB97" s="42" t="s">
        <v>21</v>
      </c>
      <c r="DC97" s="42" t="s">
        <v>21</v>
      </c>
      <c r="DD97" s="42" t="s">
        <v>21</v>
      </c>
      <c r="DE97" s="42" t="s">
        <v>21</v>
      </c>
      <c r="DF97" s="42" t="s">
        <v>21</v>
      </c>
      <c r="DG97" s="42" t="s">
        <v>21</v>
      </c>
    </row>
    <row r="98" spans="1:111" x14ac:dyDescent="0.25">
      <c r="A98" s="26" t="s">
        <v>137</v>
      </c>
      <c r="B98" s="32">
        <v>3.5</v>
      </c>
      <c r="C98" s="28">
        <v>1.395E-12</v>
      </c>
      <c r="D98" s="32">
        <v>0.89285714285714279</v>
      </c>
      <c r="E98" s="32">
        <v>26</v>
      </c>
      <c r="F98" s="32">
        <v>50</v>
      </c>
      <c r="G98" s="32">
        <v>175</v>
      </c>
      <c r="H98" s="32">
        <v>1.8992006731173751E-7</v>
      </c>
      <c r="I98" s="32">
        <v>0.71643758626138987</v>
      </c>
      <c r="J98" s="28">
        <v>6.7272727272727277E-15</v>
      </c>
      <c r="K98" s="32">
        <v>50</v>
      </c>
      <c r="L98" s="32">
        <v>0.97</v>
      </c>
      <c r="M98" s="28">
        <v>1.1E-4</v>
      </c>
      <c r="N98" s="32">
        <v>5.71</v>
      </c>
      <c r="O98" s="32">
        <v>2.343</v>
      </c>
      <c r="P98" s="32">
        <v>2.5</v>
      </c>
      <c r="Q98" s="28">
        <v>1.6666666666666667E-13</v>
      </c>
      <c r="R98" s="32">
        <v>5.62</v>
      </c>
      <c r="S98" s="32">
        <v>0.35714285714285715</v>
      </c>
      <c r="T98" s="32">
        <v>6.91</v>
      </c>
      <c r="U98" s="32">
        <v>1</v>
      </c>
      <c r="V98" s="32">
        <v>15</v>
      </c>
      <c r="W98" s="32">
        <v>0.34843205574912889</v>
      </c>
      <c r="X98" s="32">
        <v>2.5</v>
      </c>
      <c r="Y98" s="28">
        <v>2.2999999999999998</v>
      </c>
      <c r="Z98" s="32">
        <v>3.5</v>
      </c>
      <c r="AA98" s="28">
        <v>1.7857142857142858</v>
      </c>
      <c r="AB98" s="32">
        <v>4.2</v>
      </c>
      <c r="AC98" s="15">
        <v>0.35714285714285715</v>
      </c>
      <c r="AD98" s="32">
        <v>30</v>
      </c>
      <c r="AE98" s="32">
        <v>1</v>
      </c>
      <c r="AF98" s="28">
        <v>17.5</v>
      </c>
      <c r="AG98" s="32">
        <v>1.7142900000000001</v>
      </c>
      <c r="AH98" s="32">
        <v>5</v>
      </c>
      <c r="AI98" s="32">
        <v>2</v>
      </c>
      <c r="AJ98" s="32">
        <v>0.16289999999999999</v>
      </c>
      <c r="AK98" s="32">
        <v>4.76</v>
      </c>
      <c r="AL98" s="32">
        <v>1.14E-2</v>
      </c>
      <c r="AM98" s="32">
        <v>32.5</v>
      </c>
      <c r="AN98" s="32">
        <v>0.35714285714285715</v>
      </c>
      <c r="AO98" s="32">
        <v>0.35714285714285715</v>
      </c>
      <c r="AP98" s="28">
        <v>1E-4</v>
      </c>
      <c r="AQ98" s="32">
        <v>625</v>
      </c>
      <c r="AR98" s="28">
        <v>0.7142857142857143</v>
      </c>
      <c r="AS98" s="32">
        <v>360</v>
      </c>
      <c r="AT98" s="15">
        <v>0.35714285727040812</v>
      </c>
      <c r="AU98" s="15">
        <v>7.142999999999998</v>
      </c>
      <c r="AV98" s="32">
        <v>18</v>
      </c>
      <c r="AW98" s="15">
        <v>0.35714299999999999</v>
      </c>
      <c r="AX98" s="28">
        <v>1.7500000000000002E-2</v>
      </c>
      <c r="AY98" s="28">
        <v>3.2</v>
      </c>
      <c r="AZ98" s="32">
        <v>0.71643758626138987</v>
      </c>
      <c r="BA98" s="28">
        <v>1</v>
      </c>
      <c r="BB98" s="15">
        <v>0.35714299899999996</v>
      </c>
      <c r="BC98" s="28">
        <v>175</v>
      </c>
      <c r="BD98" s="15">
        <v>0.7142899989999999</v>
      </c>
      <c r="BE98" s="32">
        <v>3.06</v>
      </c>
      <c r="BF98" s="32">
        <v>0.35714285714285715</v>
      </c>
      <c r="BG98" s="28">
        <v>35</v>
      </c>
      <c r="BH98" s="32">
        <v>4.7697288433955114</v>
      </c>
      <c r="BI98" s="32">
        <v>8.6499999999999997E-3</v>
      </c>
      <c r="BJ98" s="32">
        <v>3.5</v>
      </c>
      <c r="BK98" s="32">
        <v>4.76</v>
      </c>
      <c r="BL98" s="28" t="s">
        <v>21</v>
      </c>
      <c r="BM98" s="32">
        <v>3.8</v>
      </c>
      <c r="BN98" s="32">
        <v>0.720356</v>
      </c>
      <c r="BO98" s="32">
        <v>1.0000000000000001E-9</v>
      </c>
      <c r="BP98" s="32">
        <v>0.71643758626138987</v>
      </c>
      <c r="BQ98" s="32">
        <v>7.14</v>
      </c>
      <c r="BR98" s="32">
        <v>3.31</v>
      </c>
      <c r="BS98" s="32">
        <v>15</v>
      </c>
      <c r="BT98" s="28">
        <v>2.1114337567295828E-8</v>
      </c>
      <c r="BU98" s="15">
        <v>2.0199999989999999</v>
      </c>
      <c r="BV98" s="32">
        <v>28.75</v>
      </c>
      <c r="BW98" s="28">
        <v>3.75</v>
      </c>
      <c r="BX98" s="28">
        <v>3.0612200000000001</v>
      </c>
      <c r="BY98" s="32">
        <v>0.71643758626138987</v>
      </c>
      <c r="BZ98" s="15">
        <v>38.949999998999999</v>
      </c>
      <c r="CA98" s="32">
        <v>4.76</v>
      </c>
      <c r="CB98" s="15">
        <v>1.8849667551141385</v>
      </c>
      <c r="CC98" s="32">
        <v>0.71643758626138987</v>
      </c>
      <c r="CD98" s="15">
        <v>5.1725029744567577</v>
      </c>
      <c r="CE98" s="32">
        <v>4.28</v>
      </c>
      <c r="CF98" s="32">
        <v>3.58</v>
      </c>
      <c r="CG98" s="15">
        <v>7.142999999999998</v>
      </c>
      <c r="CH98" s="32">
        <v>12.5</v>
      </c>
      <c r="CI98" s="15">
        <v>0.34999999916666663</v>
      </c>
      <c r="CJ98" s="28">
        <v>2.8</v>
      </c>
      <c r="CK98" s="15">
        <v>7.142999999999998E-2</v>
      </c>
      <c r="CL98" s="32">
        <v>0.35714285714285715</v>
      </c>
      <c r="CM98" s="28">
        <v>1.8999999999999998E-6</v>
      </c>
      <c r="CN98" s="32">
        <v>3.35</v>
      </c>
      <c r="CO98" s="28">
        <v>0.71</v>
      </c>
      <c r="CP98" s="15">
        <v>0.71428599971428597</v>
      </c>
      <c r="CQ98" s="42" t="s">
        <v>21</v>
      </c>
      <c r="CR98" s="42" t="s">
        <v>21</v>
      </c>
      <c r="CS98" s="42" t="s">
        <v>21</v>
      </c>
      <c r="CT98" s="42" t="s">
        <v>21</v>
      </c>
      <c r="CU98" s="42" t="s">
        <v>21</v>
      </c>
      <c r="CV98" s="42" t="s">
        <v>21</v>
      </c>
      <c r="CW98" s="42" t="s">
        <v>21</v>
      </c>
      <c r="CX98" s="42" t="s">
        <v>21</v>
      </c>
      <c r="CY98" s="42" t="s">
        <v>21</v>
      </c>
      <c r="CZ98" s="42" t="s">
        <v>21</v>
      </c>
      <c r="DA98" s="42" t="s">
        <v>21</v>
      </c>
      <c r="DB98" s="42" t="s">
        <v>21</v>
      </c>
      <c r="DC98" s="42" t="s">
        <v>21</v>
      </c>
      <c r="DD98" s="42" t="s">
        <v>21</v>
      </c>
      <c r="DE98" s="42" t="s">
        <v>21</v>
      </c>
      <c r="DF98" s="42" t="s">
        <v>21</v>
      </c>
      <c r="DG98" s="42" t="s">
        <v>21</v>
      </c>
    </row>
    <row r="99" spans="1:111" x14ac:dyDescent="0.25">
      <c r="A99" s="26" t="s">
        <v>138</v>
      </c>
      <c r="B99" s="32">
        <v>3.5</v>
      </c>
      <c r="C99" s="28">
        <v>1.395E-12</v>
      </c>
      <c r="D99" s="32">
        <v>0.89285714285714279</v>
      </c>
      <c r="E99" s="32">
        <v>26</v>
      </c>
      <c r="F99" s="32">
        <v>50</v>
      </c>
      <c r="G99" s="32">
        <v>175</v>
      </c>
      <c r="H99" s="32">
        <v>1.8992006731173751E-7</v>
      </c>
      <c r="I99" s="32">
        <v>0.71643758626138987</v>
      </c>
      <c r="J99" s="28">
        <v>6.7272727272727277E-15</v>
      </c>
      <c r="K99" s="32">
        <v>50</v>
      </c>
      <c r="L99" s="32">
        <v>0.96399999999999997</v>
      </c>
      <c r="M99" s="28">
        <v>1.1E-4</v>
      </c>
      <c r="N99" s="32">
        <v>5.71</v>
      </c>
      <c r="O99" s="32">
        <v>2.343</v>
      </c>
      <c r="P99" s="32">
        <v>2.5</v>
      </c>
      <c r="Q99" s="28">
        <v>1.6666666666666667E-13</v>
      </c>
      <c r="R99" s="32">
        <v>5.62</v>
      </c>
      <c r="S99" s="32">
        <v>0.35714285714285715</v>
      </c>
      <c r="T99" s="32">
        <v>6.91</v>
      </c>
      <c r="U99" s="32">
        <v>1</v>
      </c>
      <c r="V99" s="32">
        <v>15</v>
      </c>
      <c r="W99" s="32">
        <v>0.34843205574912889</v>
      </c>
      <c r="X99" s="32">
        <v>2.5</v>
      </c>
      <c r="Y99" s="28">
        <v>2.2999999999999998</v>
      </c>
      <c r="Z99" s="32">
        <v>3.5</v>
      </c>
      <c r="AA99" s="28">
        <v>1.7857142857142858</v>
      </c>
      <c r="AB99" s="32">
        <v>4.2</v>
      </c>
      <c r="AC99" s="15">
        <v>0.35714285714285715</v>
      </c>
      <c r="AD99" s="32">
        <v>30</v>
      </c>
      <c r="AE99" s="32">
        <v>1</v>
      </c>
      <c r="AF99" s="28">
        <v>17.5</v>
      </c>
      <c r="AG99" s="32">
        <v>1.7142900000000001</v>
      </c>
      <c r="AH99" s="32">
        <v>5</v>
      </c>
      <c r="AI99" s="32">
        <v>2</v>
      </c>
      <c r="AJ99" s="32">
        <v>0.16289999999999999</v>
      </c>
      <c r="AK99" s="32">
        <v>4.76</v>
      </c>
      <c r="AL99" s="32">
        <v>1.14E-2</v>
      </c>
      <c r="AM99" s="32">
        <v>32.5</v>
      </c>
      <c r="AN99" s="32">
        <v>0.35714285714285715</v>
      </c>
      <c r="AO99" s="32">
        <v>0.35714285714285715</v>
      </c>
      <c r="AP99" s="28">
        <v>1E-4</v>
      </c>
      <c r="AQ99" s="32">
        <v>625</v>
      </c>
      <c r="AR99" s="28">
        <v>0.7142857142857143</v>
      </c>
      <c r="AS99" s="32">
        <v>360</v>
      </c>
      <c r="AT99" s="15">
        <v>0.35714285727040812</v>
      </c>
      <c r="AU99" s="15">
        <v>7.142999999999998</v>
      </c>
      <c r="AV99" s="32">
        <v>18</v>
      </c>
      <c r="AW99" s="15">
        <v>0.35714299999999999</v>
      </c>
      <c r="AX99" s="28">
        <v>1.7500000000000002E-2</v>
      </c>
      <c r="AY99" s="28">
        <v>3.2</v>
      </c>
      <c r="AZ99" s="32">
        <v>0.71643758626138987</v>
      </c>
      <c r="BA99" s="28">
        <v>1</v>
      </c>
      <c r="BB99" s="15">
        <v>0.35714299899999996</v>
      </c>
      <c r="BC99" s="28">
        <v>175</v>
      </c>
      <c r="BD99" s="15">
        <v>0.7142899989999999</v>
      </c>
      <c r="BE99" s="32">
        <v>3.06</v>
      </c>
      <c r="BF99" s="32">
        <v>0.35714285714285715</v>
      </c>
      <c r="BG99" s="28">
        <v>35</v>
      </c>
      <c r="BH99" s="32">
        <v>4.7697288433955114</v>
      </c>
      <c r="BI99" s="32">
        <v>8.6499999999999997E-3</v>
      </c>
      <c r="BJ99" s="32">
        <v>3.5</v>
      </c>
      <c r="BK99" s="32">
        <v>4.76</v>
      </c>
      <c r="BL99" s="28" t="s">
        <v>21</v>
      </c>
      <c r="BM99" s="32">
        <v>3.8</v>
      </c>
      <c r="BN99" s="32">
        <v>0.720356</v>
      </c>
      <c r="BO99" s="32">
        <v>1.0000000000000001E-9</v>
      </c>
      <c r="BP99" s="32">
        <v>0.71643758626138987</v>
      </c>
      <c r="BQ99" s="32">
        <v>7.14</v>
      </c>
      <c r="BR99" s="32">
        <v>3.31</v>
      </c>
      <c r="BS99" s="32">
        <v>15</v>
      </c>
      <c r="BT99" s="28">
        <v>2.0108892921234122E-8</v>
      </c>
      <c r="BU99" s="15">
        <v>2.0199999989999999</v>
      </c>
      <c r="BV99" s="32">
        <v>28.75</v>
      </c>
      <c r="BW99" s="28">
        <v>3.75</v>
      </c>
      <c r="BX99" s="28">
        <v>3.0612200000000001</v>
      </c>
      <c r="BY99" s="32">
        <v>0.71643758626138987</v>
      </c>
      <c r="BZ99" s="15">
        <v>38.949999998999999</v>
      </c>
      <c r="CA99" s="32">
        <v>4.76</v>
      </c>
      <c r="CB99" s="15">
        <v>1.8849667551141385</v>
      </c>
      <c r="CC99" s="32">
        <v>0.71643758626138987</v>
      </c>
      <c r="CD99" s="15">
        <v>5.1725029744567577</v>
      </c>
      <c r="CE99" s="32">
        <v>4.28</v>
      </c>
      <c r="CF99" s="32">
        <v>3.58</v>
      </c>
      <c r="CG99" s="15">
        <v>7.142999999999998</v>
      </c>
      <c r="CH99" s="32">
        <v>12.5</v>
      </c>
      <c r="CI99" s="15">
        <v>0.34999999916666663</v>
      </c>
      <c r="CJ99" s="28">
        <v>2.8</v>
      </c>
      <c r="CK99" s="15">
        <v>7.142999999999998E-2</v>
      </c>
      <c r="CL99" s="32">
        <v>0.35714285714285715</v>
      </c>
      <c r="CM99" s="28">
        <v>1.8999999999999998E-6</v>
      </c>
      <c r="CN99" s="32">
        <v>3.35</v>
      </c>
      <c r="CO99" s="28">
        <v>0.71</v>
      </c>
      <c r="CP99" s="15">
        <v>0.71428599971428597</v>
      </c>
      <c r="CQ99" s="42" t="s">
        <v>21</v>
      </c>
      <c r="CR99" s="42" t="s">
        <v>21</v>
      </c>
      <c r="CS99" s="42" t="s">
        <v>21</v>
      </c>
      <c r="CT99" s="42" t="s">
        <v>21</v>
      </c>
      <c r="CU99" s="42" t="s">
        <v>21</v>
      </c>
      <c r="CV99" s="42" t="s">
        <v>21</v>
      </c>
      <c r="CW99" s="42" t="s">
        <v>21</v>
      </c>
      <c r="CX99" s="42" t="s">
        <v>21</v>
      </c>
      <c r="CY99" s="42" t="s">
        <v>21</v>
      </c>
      <c r="CZ99" s="42" t="s">
        <v>21</v>
      </c>
      <c r="DA99" s="42" t="s">
        <v>21</v>
      </c>
      <c r="DB99" s="42" t="s">
        <v>21</v>
      </c>
      <c r="DC99" s="42" t="s">
        <v>21</v>
      </c>
      <c r="DD99" s="42" t="s">
        <v>21</v>
      </c>
      <c r="DE99" s="42" t="s">
        <v>21</v>
      </c>
      <c r="DF99" s="42" t="s">
        <v>21</v>
      </c>
      <c r="DG99" s="42" t="s">
        <v>21</v>
      </c>
    </row>
    <row r="100" spans="1:111" x14ac:dyDescent="0.25">
      <c r="A100" s="26" t="s">
        <v>139</v>
      </c>
      <c r="B100" s="32">
        <v>3.5</v>
      </c>
      <c r="C100" s="28">
        <v>1.395E-12</v>
      </c>
      <c r="D100" s="32">
        <v>0.89285714285714279</v>
      </c>
      <c r="E100" s="32">
        <v>26</v>
      </c>
      <c r="F100" s="32">
        <v>50</v>
      </c>
      <c r="G100" s="32">
        <v>175</v>
      </c>
      <c r="H100" s="32">
        <v>1.8992006731173751E-7</v>
      </c>
      <c r="I100" s="32">
        <v>0.71643758626138987</v>
      </c>
      <c r="J100" s="28">
        <v>6.7272727272727277E-15</v>
      </c>
      <c r="K100" s="32">
        <v>50</v>
      </c>
      <c r="L100" s="32">
        <v>0.98</v>
      </c>
      <c r="M100" s="28">
        <v>1.1E-4</v>
      </c>
      <c r="N100" s="32">
        <v>5.71</v>
      </c>
      <c r="O100" s="32">
        <v>2.343</v>
      </c>
      <c r="P100" s="32">
        <v>2.5</v>
      </c>
      <c r="Q100" s="28">
        <v>1.6666666666666667E-13</v>
      </c>
      <c r="R100" s="32">
        <v>5.62</v>
      </c>
      <c r="S100" s="32">
        <v>0.35714285714285715</v>
      </c>
      <c r="T100" s="32">
        <v>6.91</v>
      </c>
      <c r="U100" s="32">
        <v>1</v>
      </c>
      <c r="V100" s="32">
        <v>15</v>
      </c>
      <c r="W100" s="32">
        <v>0.34843205574912889</v>
      </c>
      <c r="X100" s="32">
        <v>2.5</v>
      </c>
      <c r="Y100" s="28">
        <v>2.2999999999999998</v>
      </c>
      <c r="Z100" s="32">
        <v>3.5</v>
      </c>
      <c r="AA100" s="28">
        <v>1.7857142857142858</v>
      </c>
      <c r="AB100" s="32">
        <v>4.2</v>
      </c>
      <c r="AC100" s="15">
        <v>0.35714285714285715</v>
      </c>
      <c r="AD100" s="32">
        <v>30</v>
      </c>
      <c r="AE100" s="32">
        <v>1</v>
      </c>
      <c r="AF100" s="28">
        <v>17.5</v>
      </c>
      <c r="AG100" s="32">
        <v>1.7142900000000001</v>
      </c>
      <c r="AH100" s="32">
        <v>5</v>
      </c>
      <c r="AI100" s="32">
        <v>2</v>
      </c>
      <c r="AJ100" s="32">
        <v>0.16289999999999999</v>
      </c>
      <c r="AK100" s="32">
        <v>4.76</v>
      </c>
      <c r="AL100" s="32">
        <v>1.14E-2</v>
      </c>
      <c r="AM100" s="32">
        <v>32.5</v>
      </c>
      <c r="AN100" s="32">
        <v>0.35714285714285715</v>
      </c>
      <c r="AO100" s="32">
        <v>0.35714285714285715</v>
      </c>
      <c r="AP100" s="28">
        <v>1E-4</v>
      </c>
      <c r="AQ100" s="32">
        <v>625</v>
      </c>
      <c r="AR100" s="28">
        <v>0.7142857142857143</v>
      </c>
      <c r="AS100" s="32">
        <v>360</v>
      </c>
      <c r="AT100" s="15">
        <v>0.35714285727040812</v>
      </c>
      <c r="AU100" s="15">
        <v>7.142999999999998</v>
      </c>
      <c r="AV100" s="32">
        <v>18</v>
      </c>
      <c r="AW100" s="15">
        <v>0.35714299999999999</v>
      </c>
      <c r="AX100" s="28">
        <v>1.7500000000000002E-2</v>
      </c>
      <c r="AY100" s="28">
        <v>3.2</v>
      </c>
      <c r="AZ100" s="32">
        <v>0.71643758626138987</v>
      </c>
      <c r="BA100" s="28">
        <v>1</v>
      </c>
      <c r="BB100" s="15">
        <v>0.35714299899999996</v>
      </c>
      <c r="BC100" s="28">
        <v>175</v>
      </c>
      <c r="BD100" s="15">
        <v>0.7142899989999999</v>
      </c>
      <c r="BE100" s="32">
        <v>3.06</v>
      </c>
      <c r="BF100" s="32">
        <v>0.35714285714285715</v>
      </c>
      <c r="BG100" s="28">
        <v>35</v>
      </c>
      <c r="BH100" s="32">
        <v>4.7697288433955114</v>
      </c>
      <c r="BI100" s="32">
        <v>8.6499999999999997E-3</v>
      </c>
      <c r="BJ100" s="32">
        <v>3.5</v>
      </c>
      <c r="BK100" s="32">
        <v>4.76</v>
      </c>
      <c r="BL100" s="28" t="s">
        <v>21</v>
      </c>
      <c r="BM100" s="32">
        <v>3.8</v>
      </c>
      <c r="BN100" s="32">
        <v>0.720356</v>
      </c>
      <c r="BO100" s="32">
        <v>1.0000000000000001E-9</v>
      </c>
      <c r="BP100" s="32">
        <v>0.71643758626138987</v>
      </c>
      <c r="BQ100" s="32">
        <v>7.14</v>
      </c>
      <c r="BR100" s="32">
        <v>3.31</v>
      </c>
      <c r="BS100" s="32">
        <v>15</v>
      </c>
      <c r="BT100" s="28">
        <v>1.9857531759718694E-8</v>
      </c>
      <c r="BU100" s="15">
        <v>2.0199999989999999</v>
      </c>
      <c r="BV100" s="32">
        <v>28.75</v>
      </c>
      <c r="BW100" s="28">
        <v>3.75</v>
      </c>
      <c r="BX100" s="28">
        <v>3.0612200000000001</v>
      </c>
      <c r="BY100" s="32">
        <v>0.71643758626138987</v>
      </c>
      <c r="BZ100" s="15">
        <v>38.949999998999999</v>
      </c>
      <c r="CA100" s="32">
        <v>4.76</v>
      </c>
      <c r="CB100" s="15">
        <v>1.8849667551141385</v>
      </c>
      <c r="CC100" s="32">
        <v>0.71643758626138987</v>
      </c>
      <c r="CD100" s="15">
        <v>5.1725029744567577</v>
      </c>
      <c r="CE100" s="32">
        <v>4.28</v>
      </c>
      <c r="CF100" s="32">
        <v>3.58</v>
      </c>
      <c r="CG100" s="15">
        <v>7.142999999999998</v>
      </c>
      <c r="CH100" s="32">
        <v>12.5</v>
      </c>
      <c r="CI100" s="15">
        <v>0.34999999916666663</v>
      </c>
      <c r="CJ100" s="28">
        <v>2.8</v>
      </c>
      <c r="CK100" s="15">
        <v>7.142999999999998E-2</v>
      </c>
      <c r="CL100" s="32">
        <v>0.35714285714285715</v>
      </c>
      <c r="CM100" s="28">
        <v>1.8999999999999998E-6</v>
      </c>
      <c r="CN100" s="32">
        <v>3.35</v>
      </c>
      <c r="CO100" s="28">
        <v>0.71</v>
      </c>
      <c r="CP100" s="15">
        <v>0.71428599971428597</v>
      </c>
      <c r="CQ100" s="42" t="s">
        <v>21</v>
      </c>
      <c r="CR100" s="42" t="s">
        <v>21</v>
      </c>
      <c r="CS100" s="42" t="s">
        <v>21</v>
      </c>
      <c r="CT100" s="42" t="s">
        <v>21</v>
      </c>
      <c r="CU100" s="42" t="s">
        <v>21</v>
      </c>
      <c r="CV100" s="42" t="s">
        <v>21</v>
      </c>
      <c r="CW100" s="42" t="s">
        <v>21</v>
      </c>
      <c r="CX100" s="42" t="s">
        <v>21</v>
      </c>
      <c r="CY100" s="42" t="s">
        <v>21</v>
      </c>
      <c r="CZ100" s="42" t="s">
        <v>21</v>
      </c>
      <c r="DA100" s="42" t="s">
        <v>21</v>
      </c>
      <c r="DB100" s="42" t="s">
        <v>21</v>
      </c>
      <c r="DC100" s="42" t="s">
        <v>21</v>
      </c>
      <c r="DD100" s="42" t="s">
        <v>21</v>
      </c>
      <c r="DE100" s="42" t="s">
        <v>21</v>
      </c>
      <c r="DF100" s="42" t="s">
        <v>21</v>
      </c>
      <c r="DG100" s="42" t="s">
        <v>21</v>
      </c>
    </row>
    <row r="101" spans="1:111" x14ac:dyDescent="0.25">
      <c r="A101" s="26" t="s">
        <v>140</v>
      </c>
      <c r="B101" s="32">
        <v>3.5</v>
      </c>
      <c r="C101" s="28">
        <v>1.395E-12</v>
      </c>
      <c r="D101" s="32">
        <v>0.89285714285714279</v>
      </c>
      <c r="E101" s="32">
        <v>26</v>
      </c>
      <c r="F101" s="32">
        <v>50</v>
      </c>
      <c r="G101" s="32">
        <v>175</v>
      </c>
      <c r="H101" s="32">
        <v>1.8992006731173751E-7</v>
      </c>
      <c r="I101" s="32">
        <v>0.71643758626138987</v>
      </c>
      <c r="J101" s="28">
        <v>6.7272727272727277E-15</v>
      </c>
      <c r="K101" s="32">
        <v>50</v>
      </c>
      <c r="L101" s="32">
        <v>0.98599999999999999</v>
      </c>
      <c r="M101" s="28">
        <v>1.1E-4</v>
      </c>
      <c r="N101" s="32">
        <v>5.71</v>
      </c>
      <c r="O101" s="32">
        <v>2.343</v>
      </c>
      <c r="P101" s="32">
        <v>2.5</v>
      </c>
      <c r="Q101" s="28">
        <v>1.6666666666666667E-13</v>
      </c>
      <c r="R101" s="32">
        <v>5.62</v>
      </c>
      <c r="S101" s="32">
        <v>0.35714285714285715</v>
      </c>
      <c r="T101" s="32">
        <v>6.91</v>
      </c>
      <c r="U101" s="32">
        <v>1</v>
      </c>
      <c r="V101" s="32">
        <v>15</v>
      </c>
      <c r="W101" s="32">
        <v>0.34843205574912889</v>
      </c>
      <c r="X101" s="32">
        <v>2.5</v>
      </c>
      <c r="Y101" s="28">
        <v>2.2999999999999998</v>
      </c>
      <c r="Z101" s="32">
        <v>3.5</v>
      </c>
      <c r="AA101" s="28">
        <v>1.7857142857142858</v>
      </c>
      <c r="AB101" s="32">
        <v>4.2</v>
      </c>
      <c r="AC101" s="15">
        <v>0.35714285714285715</v>
      </c>
      <c r="AD101" s="32">
        <v>30</v>
      </c>
      <c r="AE101" s="32">
        <v>1</v>
      </c>
      <c r="AF101" s="28">
        <v>17.5</v>
      </c>
      <c r="AG101" s="32">
        <v>1.7142900000000001</v>
      </c>
      <c r="AH101" s="32">
        <v>5</v>
      </c>
      <c r="AI101" s="32">
        <v>2</v>
      </c>
      <c r="AJ101" s="32">
        <v>0.16289999999999999</v>
      </c>
      <c r="AK101" s="32">
        <v>4.76</v>
      </c>
      <c r="AL101" s="32">
        <v>1.14E-2</v>
      </c>
      <c r="AM101" s="32">
        <v>32.5</v>
      </c>
      <c r="AN101" s="32">
        <v>0.35714285714285715</v>
      </c>
      <c r="AO101" s="32">
        <v>0.35714285714285715</v>
      </c>
      <c r="AP101" s="28">
        <v>1E-4</v>
      </c>
      <c r="AQ101" s="32">
        <v>625</v>
      </c>
      <c r="AR101" s="28">
        <v>0.7142857142857143</v>
      </c>
      <c r="AS101" s="32">
        <v>360</v>
      </c>
      <c r="AT101" s="15">
        <v>0.35714285727040812</v>
      </c>
      <c r="AU101" s="15">
        <v>7.142999999999998</v>
      </c>
      <c r="AV101" s="32">
        <v>18</v>
      </c>
      <c r="AW101" s="15">
        <v>0.35714299999999999</v>
      </c>
      <c r="AX101" s="28">
        <v>1.7500000000000002E-2</v>
      </c>
      <c r="AY101" s="28">
        <v>3.2</v>
      </c>
      <c r="AZ101" s="32">
        <v>0.71643758626138987</v>
      </c>
      <c r="BA101" s="28">
        <v>1</v>
      </c>
      <c r="BB101" s="15">
        <v>0.35714299899999996</v>
      </c>
      <c r="BC101" s="28">
        <v>175</v>
      </c>
      <c r="BD101" s="15">
        <v>0.7142899989999999</v>
      </c>
      <c r="BE101" s="32">
        <v>3.06</v>
      </c>
      <c r="BF101" s="32">
        <v>0.35714285714285715</v>
      </c>
      <c r="BG101" s="28">
        <v>35</v>
      </c>
      <c r="BH101" s="32">
        <v>4.7697288433955114</v>
      </c>
      <c r="BI101" s="32">
        <v>1.2500000000000001E-2</v>
      </c>
      <c r="BJ101" s="32">
        <v>3.5</v>
      </c>
      <c r="BK101" s="32">
        <v>4.76</v>
      </c>
      <c r="BL101" s="28" t="s">
        <v>21</v>
      </c>
      <c r="BM101" s="32">
        <v>3.8</v>
      </c>
      <c r="BN101" s="32">
        <v>0.720356</v>
      </c>
      <c r="BO101" s="32">
        <v>1.0000000000000001E-9</v>
      </c>
      <c r="BP101" s="32">
        <v>0.71643758626138987</v>
      </c>
      <c r="BQ101" s="32">
        <v>7.14</v>
      </c>
      <c r="BR101" s="32">
        <v>3.31</v>
      </c>
      <c r="BS101" s="32">
        <v>15</v>
      </c>
      <c r="BT101" s="28">
        <v>1.9706715062809439E-8</v>
      </c>
      <c r="BU101" s="15">
        <v>2.0199999989999999</v>
      </c>
      <c r="BV101" s="32">
        <v>28.75</v>
      </c>
      <c r="BW101" s="28">
        <v>3.75</v>
      </c>
      <c r="BX101" s="28">
        <v>3.0612200000000001</v>
      </c>
      <c r="BY101" s="32">
        <v>0.71643758626138987</v>
      </c>
      <c r="BZ101" s="15">
        <v>38.949999998999999</v>
      </c>
      <c r="CA101" s="32">
        <v>4.76</v>
      </c>
      <c r="CB101" s="15">
        <v>1.8849667551141385</v>
      </c>
      <c r="CC101" s="32">
        <v>0.71643758626138987</v>
      </c>
      <c r="CD101" s="15">
        <v>5.1725029744567577</v>
      </c>
      <c r="CE101" s="32">
        <v>4.28</v>
      </c>
      <c r="CF101" s="32">
        <v>3.58</v>
      </c>
      <c r="CG101" s="15">
        <v>7.142999999999998</v>
      </c>
      <c r="CH101" s="32">
        <v>12.5</v>
      </c>
      <c r="CI101" s="15">
        <v>0.34999999916666663</v>
      </c>
      <c r="CJ101" s="28">
        <v>2.8</v>
      </c>
      <c r="CK101" s="15">
        <v>7.142999999999998E-2</v>
      </c>
      <c r="CL101" s="32">
        <v>0.35714285714285715</v>
      </c>
      <c r="CM101" s="28">
        <v>1.8999999999999998E-6</v>
      </c>
      <c r="CN101" s="32">
        <v>3.35</v>
      </c>
      <c r="CO101" s="28">
        <v>0.71</v>
      </c>
      <c r="CP101" s="15">
        <v>0.71428599971428597</v>
      </c>
      <c r="CQ101" s="42" t="s">
        <v>21</v>
      </c>
      <c r="CR101" s="42" t="s">
        <v>21</v>
      </c>
      <c r="CS101" s="42" t="s">
        <v>21</v>
      </c>
      <c r="CT101" s="42" t="s">
        <v>21</v>
      </c>
      <c r="CU101" s="42" t="s">
        <v>21</v>
      </c>
      <c r="CV101" s="42" t="s">
        <v>21</v>
      </c>
      <c r="CW101" s="42" t="s">
        <v>21</v>
      </c>
      <c r="CX101" s="42" t="s">
        <v>21</v>
      </c>
      <c r="CY101" s="42" t="s">
        <v>21</v>
      </c>
      <c r="CZ101" s="42" t="s">
        <v>21</v>
      </c>
      <c r="DA101" s="42" t="s">
        <v>21</v>
      </c>
      <c r="DB101" s="42" t="s">
        <v>21</v>
      </c>
      <c r="DC101" s="42" t="s">
        <v>21</v>
      </c>
      <c r="DD101" s="42" t="s">
        <v>21</v>
      </c>
      <c r="DE101" s="42" t="s">
        <v>21</v>
      </c>
      <c r="DF101" s="42" t="s">
        <v>21</v>
      </c>
      <c r="DG101" s="42" t="s">
        <v>21</v>
      </c>
    </row>
    <row r="102" spans="1:111" x14ac:dyDescent="0.25">
      <c r="A102" s="26" t="s">
        <v>141</v>
      </c>
      <c r="B102" s="32">
        <v>3.5</v>
      </c>
      <c r="C102" s="28">
        <v>1.395E-12</v>
      </c>
      <c r="D102" s="32">
        <v>0.89285714285714279</v>
      </c>
      <c r="E102" s="32">
        <v>26</v>
      </c>
      <c r="F102" s="32">
        <v>50</v>
      </c>
      <c r="G102" s="32">
        <v>175</v>
      </c>
      <c r="H102" s="32">
        <v>1.8992006731173751E-7</v>
      </c>
      <c r="I102" s="32">
        <v>0.71643758626138987</v>
      </c>
      <c r="J102" s="28">
        <v>6.7272727272727277E-15</v>
      </c>
      <c r="K102" s="32">
        <v>50</v>
      </c>
      <c r="L102" s="32">
        <v>0.98299999999999998</v>
      </c>
      <c r="M102" s="28">
        <v>1.1E-4</v>
      </c>
      <c r="N102" s="32">
        <v>5.71</v>
      </c>
      <c r="O102" s="32">
        <v>2.343</v>
      </c>
      <c r="P102" s="32">
        <v>2.5</v>
      </c>
      <c r="Q102" s="28">
        <v>1.6666666666666667E-13</v>
      </c>
      <c r="R102" s="32">
        <v>5.62</v>
      </c>
      <c r="S102" s="32">
        <v>0.35714285714285715</v>
      </c>
      <c r="T102" s="32">
        <v>6.91</v>
      </c>
      <c r="U102" s="32">
        <v>1</v>
      </c>
      <c r="V102" s="32">
        <v>15</v>
      </c>
      <c r="W102" s="32">
        <v>0.34843205574912889</v>
      </c>
      <c r="X102" s="32">
        <v>2.5</v>
      </c>
      <c r="Y102" s="28">
        <v>2.2999999999999998</v>
      </c>
      <c r="Z102" s="32">
        <v>3.5</v>
      </c>
      <c r="AA102" s="28">
        <v>1.7857142857142858</v>
      </c>
      <c r="AB102" s="32">
        <v>4.2</v>
      </c>
      <c r="AC102" s="15">
        <v>0.35714285714285715</v>
      </c>
      <c r="AD102" s="32">
        <v>30</v>
      </c>
      <c r="AE102" s="32">
        <v>1</v>
      </c>
      <c r="AF102" s="28">
        <v>17.5</v>
      </c>
      <c r="AG102" s="32">
        <v>1.7142900000000001</v>
      </c>
      <c r="AH102" s="32">
        <v>5</v>
      </c>
      <c r="AI102" s="32">
        <v>2</v>
      </c>
      <c r="AJ102" s="32">
        <v>0.16289999999999999</v>
      </c>
      <c r="AK102" s="32">
        <v>4.76</v>
      </c>
      <c r="AL102" s="32">
        <v>1.14E-2</v>
      </c>
      <c r="AM102" s="32">
        <v>32.5</v>
      </c>
      <c r="AN102" s="32">
        <v>0.35714285714285715</v>
      </c>
      <c r="AO102" s="32">
        <v>0.35714285714285715</v>
      </c>
      <c r="AP102" s="28">
        <v>1E-4</v>
      </c>
      <c r="AQ102" s="32">
        <v>625</v>
      </c>
      <c r="AR102" s="28">
        <v>0.7142857142857143</v>
      </c>
      <c r="AS102" s="32">
        <v>360</v>
      </c>
      <c r="AT102" s="15">
        <v>0.35714285727040812</v>
      </c>
      <c r="AU102" s="15">
        <v>7.142999999999998</v>
      </c>
      <c r="AV102" s="32">
        <v>18</v>
      </c>
      <c r="AW102" s="15">
        <v>0.35714299999999999</v>
      </c>
      <c r="AX102" s="28">
        <v>1.7500000000000002E-2</v>
      </c>
      <c r="AY102" s="28">
        <v>3.2</v>
      </c>
      <c r="AZ102" s="32">
        <v>0.71643758626138987</v>
      </c>
      <c r="BA102" s="28">
        <v>1</v>
      </c>
      <c r="BB102" s="15">
        <v>0.35714299899999996</v>
      </c>
      <c r="BC102" s="28">
        <v>175</v>
      </c>
      <c r="BD102" s="15">
        <v>0.7142899989999999</v>
      </c>
      <c r="BE102" s="32">
        <v>3.06</v>
      </c>
      <c r="BF102" s="32">
        <v>0.35714285714285715</v>
      </c>
      <c r="BG102" s="28">
        <v>35</v>
      </c>
      <c r="BH102" s="32">
        <v>4.7697288433955114</v>
      </c>
      <c r="BI102" s="32">
        <v>1.2500000000000001E-2</v>
      </c>
      <c r="BJ102" s="32">
        <v>3.5</v>
      </c>
      <c r="BK102" s="32">
        <v>4.76</v>
      </c>
      <c r="BL102" s="28" t="s">
        <v>21</v>
      </c>
      <c r="BM102" s="32">
        <v>3.8</v>
      </c>
      <c r="BN102" s="32">
        <v>0.720356</v>
      </c>
      <c r="BO102" s="32">
        <v>1.0000000000000001E-9</v>
      </c>
      <c r="BP102" s="32">
        <v>0.71643758626138987</v>
      </c>
      <c r="BQ102" s="32">
        <v>7.14</v>
      </c>
      <c r="BR102" s="32">
        <v>3.31</v>
      </c>
      <c r="BS102" s="32">
        <v>15</v>
      </c>
      <c r="BT102" s="28">
        <v>1.9907803992021782E-8</v>
      </c>
      <c r="BU102" s="15">
        <v>2.0199999989999999</v>
      </c>
      <c r="BV102" s="32">
        <v>28.75</v>
      </c>
      <c r="BW102" s="28">
        <v>3.75</v>
      </c>
      <c r="BX102" s="28">
        <v>3.0612200000000001</v>
      </c>
      <c r="BY102" s="32">
        <v>0.71643758626138987</v>
      </c>
      <c r="BZ102" s="15">
        <v>38.949999998999999</v>
      </c>
      <c r="CA102" s="32">
        <v>4.76</v>
      </c>
      <c r="CB102" s="15">
        <v>1.8849667551141385</v>
      </c>
      <c r="CC102" s="32">
        <v>0.71643758626138987</v>
      </c>
      <c r="CD102" s="15">
        <v>5.1725029744567577</v>
      </c>
      <c r="CE102" s="32">
        <v>4.28</v>
      </c>
      <c r="CF102" s="32">
        <v>3.58</v>
      </c>
      <c r="CG102" s="15">
        <v>7.142999999999998</v>
      </c>
      <c r="CH102" s="32">
        <v>12.5</v>
      </c>
      <c r="CI102" s="15">
        <v>0.34999999916666663</v>
      </c>
      <c r="CJ102" s="28">
        <v>2.8</v>
      </c>
      <c r="CK102" s="15">
        <v>7.142999999999998E-2</v>
      </c>
      <c r="CL102" s="32">
        <v>0.35714285714285715</v>
      </c>
      <c r="CM102" s="28">
        <v>1.8999999999999998E-6</v>
      </c>
      <c r="CN102" s="32">
        <v>3.35</v>
      </c>
      <c r="CO102" s="28">
        <v>0.71</v>
      </c>
      <c r="CP102" s="15">
        <v>0.71428599971428597</v>
      </c>
      <c r="CQ102" s="42" t="s">
        <v>21</v>
      </c>
      <c r="CR102" s="42" t="s">
        <v>21</v>
      </c>
      <c r="CS102" s="42" t="s">
        <v>21</v>
      </c>
      <c r="CT102" s="42" t="s">
        <v>21</v>
      </c>
      <c r="CU102" s="42" t="s">
        <v>21</v>
      </c>
      <c r="CV102" s="42" t="s">
        <v>21</v>
      </c>
      <c r="CW102" s="42" t="s">
        <v>21</v>
      </c>
      <c r="CX102" s="42" t="s">
        <v>21</v>
      </c>
      <c r="CY102" s="42" t="s">
        <v>21</v>
      </c>
      <c r="CZ102" s="42" t="s">
        <v>21</v>
      </c>
      <c r="DA102" s="42" t="s">
        <v>21</v>
      </c>
      <c r="DB102" s="42" t="s">
        <v>21</v>
      </c>
      <c r="DC102" s="42" t="s">
        <v>21</v>
      </c>
      <c r="DD102" s="42" t="s">
        <v>21</v>
      </c>
      <c r="DE102" s="42" t="s">
        <v>21</v>
      </c>
      <c r="DF102" s="42" t="s">
        <v>21</v>
      </c>
      <c r="DG102" s="42" t="s">
        <v>21</v>
      </c>
    </row>
    <row r="103" spans="1:111" x14ac:dyDescent="0.25">
      <c r="A103" s="26" t="s">
        <v>142</v>
      </c>
      <c r="B103" s="32">
        <v>3.5</v>
      </c>
      <c r="C103" s="28">
        <v>1.395E-12</v>
      </c>
      <c r="D103" s="32">
        <v>0.89285714285714279</v>
      </c>
      <c r="E103" s="32">
        <v>26</v>
      </c>
      <c r="F103" s="32">
        <v>50</v>
      </c>
      <c r="G103" s="32">
        <v>175</v>
      </c>
      <c r="H103" s="32">
        <v>1.8992006731173751E-7</v>
      </c>
      <c r="I103" s="32">
        <v>0.71643758626138987</v>
      </c>
      <c r="J103" s="28">
        <v>6.7272727272727277E-15</v>
      </c>
      <c r="K103" s="32">
        <v>50</v>
      </c>
      <c r="L103" s="32">
        <v>0.98</v>
      </c>
      <c r="M103" s="28">
        <v>1.1E-4</v>
      </c>
      <c r="N103" s="32">
        <v>5.71</v>
      </c>
      <c r="O103" s="32">
        <v>2.343</v>
      </c>
      <c r="P103" s="32">
        <v>2.5</v>
      </c>
      <c r="Q103" s="28">
        <v>1.6666666666666667E-13</v>
      </c>
      <c r="R103" s="32">
        <v>5.62</v>
      </c>
      <c r="S103" s="32">
        <v>0.35714285714285715</v>
      </c>
      <c r="T103" s="32">
        <v>6.91</v>
      </c>
      <c r="U103" s="32">
        <v>1</v>
      </c>
      <c r="V103" s="32">
        <v>15</v>
      </c>
      <c r="W103" s="32">
        <v>0.34843205574912889</v>
      </c>
      <c r="X103" s="32">
        <v>2.5</v>
      </c>
      <c r="Y103" s="28">
        <v>2.2999999999999998</v>
      </c>
      <c r="Z103" s="32">
        <v>3.5</v>
      </c>
      <c r="AA103" s="28">
        <v>1.7857142857142858</v>
      </c>
      <c r="AB103" s="32">
        <v>4.2</v>
      </c>
      <c r="AC103" s="15">
        <v>0.35714285714285715</v>
      </c>
      <c r="AD103" s="32">
        <v>30</v>
      </c>
      <c r="AE103" s="32">
        <v>1</v>
      </c>
      <c r="AF103" s="28">
        <v>17.5</v>
      </c>
      <c r="AG103" s="32">
        <v>1.7142900000000001</v>
      </c>
      <c r="AH103" s="32">
        <v>5</v>
      </c>
      <c r="AI103" s="32">
        <v>2</v>
      </c>
      <c r="AJ103" s="32">
        <v>0.16289999999999999</v>
      </c>
      <c r="AK103" s="32">
        <v>4.76</v>
      </c>
      <c r="AL103" s="32">
        <v>1.14E-2</v>
      </c>
      <c r="AM103" s="32">
        <v>32.5</v>
      </c>
      <c r="AN103" s="32">
        <v>0.35714285714285715</v>
      </c>
      <c r="AO103" s="32">
        <v>0.35714285714285715</v>
      </c>
      <c r="AP103" s="28">
        <v>1E-4</v>
      </c>
      <c r="AQ103" s="32">
        <v>625</v>
      </c>
      <c r="AR103" s="28">
        <v>0.7142857142857143</v>
      </c>
      <c r="AS103" s="32">
        <v>360</v>
      </c>
      <c r="AT103" s="15">
        <v>0.35714285727040812</v>
      </c>
      <c r="AU103" s="15">
        <v>7.142999999999998</v>
      </c>
      <c r="AV103" s="32">
        <v>18</v>
      </c>
      <c r="AW103" s="15">
        <v>0.35714299999999999</v>
      </c>
      <c r="AX103" s="28">
        <v>1.7500000000000002E-2</v>
      </c>
      <c r="AY103" s="28">
        <v>3.2</v>
      </c>
      <c r="AZ103" s="32">
        <v>0.71643758626138987</v>
      </c>
      <c r="BA103" s="28">
        <v>1</v>
      </c>
      <c r="BB103" s="15">
        <v>0.35714299899999996</v>
      </c>
      <c r="BC103" s="28">
        <v>175</v>
      </c>
      <c r="BD103" s="15">
        <v>0.7142899989999999</v>
      </c>
      <c r="BE103" s="32">
        <v>3.06</v>
      </c>
      <c r="BF103" s="32">
        <v>0.35714285714285715</v>
      </c>
      <c r="BG103" s="28">
        <v>35</v>
      </c>
      <c r="BH103" s="32">
        <v>4.7697288433955114</v>
      </c>
      <c r="BI103" s="32">
        <v>1.2500000000000001E-2</v>
      </c>
      <c r="BJ103" s="32">
        <v>3.5</v>
      </c>
      <c r="BK103" s="32">
        <v>4.76</v>
      </c>
      <c r="BL103" s="28" t="s">
        <v>21</v>
      </c>
      <c r="BM103" s="32">
        <v>3.8</v>
      </c>
      <c r="BN103" s="32">
        <v>0.720356</v>
      </c>
      <c r="BO103" s="32">
        <v>1.0000000000000001E-9</v>
      </c>
      <c r="BP103" s="32">
        <v>0.71643758626138987</v>
      </c>
      <c r="BQ103" s="32">
        <v>7.14</v>
      </c>
      <c r="BR103" s="32">
        <v>3.31</v>
      </c>
      <c r="BS103" s="32">
        <v>15</v>
      </c>
      <c r="BT103" s="28">
        <v>1.9948021777864248E-8</v>
      </c>
      <c r="BU103" s="15">
        <v>2.0199999989999999</v>
      </c>
      <c r="BV103" s="32">
        <v>28.75</v>
      </c>
      <c r="BW103" s="28">
        <v>3.75</v>
      </c>
      <c r="BX103" s="28">
        <v>3.0612200000000001</v>
      </c>
      <c r="BY103" s="32">
        <v>0.71643758626138987</v>
      </c>
      <c r="BZ103" s="15">
        <v>38.949999998999999</v>
      </c>
      <c r="CA103" s="32">
        <v>4.76</v>
      </c>
      <c r="CB103" s="15">
        <v>1.8849667551141385</v>
      </c>
      <c r="CC103" s="32">
        <v>0.71643758626138987</v>
      </c>
      <c r="CD103" s="15">
        <v>5.1725029744567577</v>
      </c>
      <c r="CE103" s="32">
        <v>4.28</v>
      </c>
      <c r="CF103" s="32">
        <v>3.58</v>
      </c>
      <c r="CG103" s="15">
        <v>7.142999999999998</v>
      </c>
      <c r="CH103" s="32">
        <v>12.5</v>
      </c>
      <c r="CI103" s="15">
        <v>0.34999999916666663</v>
      </c>
      <c r="CJ103" s="28">
        <v>2.8</v>
      </c>
      <c r="CK103" s="15">
        <v>7.142999999999998E-2</v>
      </c>
      <c r="CL103" s="32">
        <v>0.35714285714285715</v>
      </c>
      <c r="CM103" s="28">
        <v>1.8999999999999998E-6</v>
      </c>
      <c r="CN103" s="32">
        <v>3.35</v>
      </c>
      <c r="CO103" s="28">
        <v>0.71</v>
      </c>
      <c r="CP103" s="15">
        <v>0.71428599971428597</v>
      </c>
      <c r="CQ103" s="42" t="s">
        <v>21</v>
      </c>
      <c r="CR103" s="42" t="s">
        <v>21</v>
      </c>
      <c r="CS103" s="42" t="s">
        <v>21</v>
      </c>
      <c r="CT103" s="42" t="s">
        <v>21</v>
      </c>
      <c r="CU103" s="42" t="s">
        <v>21</v>
      </c>
      <c r="CV103" s="42" t="s">
        <v>21</v>
      </c>
      <c r="CW103" s="42" t="s">
        <v>21</v>
      </c>
      <c r="CX103" s="42" t="s">
        <v>21</v>
      </c>
      <c r="CY103" s="42" t="s">
        <v>21</v>
      </c>
      <c r="CZ103" s="42" t="s">
        <v>21</v>
      </c>
      <c r="DA103" s="42" t="s">
        <v>21</v>
      </c>
      <c r="DB103" s="42" t="s">
        <v>21</v>
      </c>
      <c r="DC103" s="42" t="s">
        <v>21</v>
      </c>
      <c r="DD103" s="42" t="s">
        <v>21</v>
      </c>
      <c r="DE103" s="42" t="s">
        <v>21</v>
      </c>
      <c r="DF103" s="42" t="s">
        <v>21</v>
      </c>
      <c r="DG103" s="42" t="s">
        <v>21</v>
      </c>
    </row>
    <row r="104" spans="1:111" x14ac:dyDescent="0.25">
      <c r="A104" s="26" t="s">
        <v>143</v>
      </c>
      <c r="B104" s="32">
        <v>3.5</v>
      </c>
      <c r="C104" s="28">
        <v>1.395E-12</v>
      </c>
      <c r="D104" s="32">
        <v>0.89285714285714279</v>
      </c>
      <c r="E104" s="32">
        <v>26</v>
      </c>
      <c r="F104" s="32">
        <v>50</v>
      </c>
      <c r="G104" s="32">
        <v>175</v>
      </c>
      <c r="H104" s="32">
        <v>1.8992006731173751E-7</v>
      </c>
      <c r="I104" s="32">
        <v>0.71643758626138987</v>
      </c>
      <c r="J104" s="28">
        <v>6.7272727272727277E-15</v>
      </c>
      <c r="K104" s="32">
        <v>50</v>
      </c>
      <c r="L104" s="32">
        <v>0.97199999999999998</v>
      </c>
      <c r="M104" s="28">
        <v>1.1E-4</v>
      </c>
      <c r="N104" s="32">
        <v>5.71</v>
      </c>
      <c r="O104" s="32">
        <v>2.343</v>
      </c>
      <c r="P104" s="32">
        <v>2.5</v>
      </c>
      <c r="Q104" s="28">
        <v>1.6666666666666667E-13</v>
      </c>
      <c r="R104" s="32">
        <v>5.62</v>
      </c>
      <c r="S104" s="32">
        <v>0.35714285714285715</v>
      </c>
      <c r="T104" s="32">
        <v>6.91</v>
      </c>
      <c r="U104" s="32">
        <v>1</v>
      </c>
      <c r="V104" s="32">
        <v>15</v>
      </c>
      <c r="W104" s="32">
        <v>0.34843205574912889</v>
      </c>
      <c r="X104" s="32">
        <v>2.5</v>
      </c>
      <c r="Y104" s="28">
        <v>2.2999999999999998</v>
      </c>
      <c r="Z104" s="32">
        <v>3.5</v>
      </c>
      <c r="AA104" s="28">
        <v>1.7857142857142858</v>
      </c>
      <c r="AB104" s="32">
        <v>4.2</v>
      </c>
      <c r="AC104" s="15">
        <v>0.35714285714285715</v>
      </c>
      <c r="AD104" s="32">
        <v>30</v>
      </c>
      <c r="AE104" s="32">
        <v>1</v>
      </c>
      <c r="AF104" s="28">
        <v>17.5</v>
      </c>
      <c r="AG104" s="32">
        <v>1.7142900000000001</v>
      </c>
      <c r="AH104" s="32">
        <v>5</v>
      </c>
      <c r="AI104" s="32">
        <v>2</v>
      </c>
      <c r="AJ104" s="32">
        <v>0.16289999999999999</v>
      </c>
      <c r="AK104" s="32">
        <v>4.76</v>
      </c>
      <c r="AL104" s="32">
        <v>1.14E-2</v>
      </c>
      <c r="AM104" s="32">
        <v>32.5</v>
      </c>
      <c r="AN104" s="32">
        <v>0.35714285714285715</v>
      </c>
      <c r="AO104" s="32">
        <v>0.35714285714285715</v>
      </c>
      <c r="AP104" s="28">
        <v>1E-4</v>
      </c>
      <c r="AQ104" s="32">
        <v>625</v>
      </c>
      <c r="AR104" s="28">
        <v>0.7142857142857143</v>
      </c>
      <c r="AS104" s="32">
        <v>360</v>
      </c>
      <c r="AT104" s="15">
        <v>0.35714285727040812</v>
      </c>
      <c r="AU104" s="15">
        <v>7.142999999999998</v>
      </c>
      <c r="AV104" s="32">
        <v>18</v>
      </c>
      <c r="AW104" s="15">
        <v>0.35714299999999999</v>
      </c>
      <c r="AX104" s="28">
        <v>1.7500000000000002E-2</v>
      </c>
      <c r="AY104" s="28">
        <v>3.2</v>
      </c>
      <c r="AZ104" s="32">
        <v>0.71643758626138987</v>
      </c>
      <c r="BA104" s="28">
        <v>1</v>
      </c>
      <c r="BB104" s="15">
        <v>0.35714299899999996</v>
      </c>
      <c r="BC104" s="28">
        <v>175</v>
      </c>
      <c r="BD104" s="15">
        <v>0.7142899989999999</v>
      </c>
      <c r="BE104" s="32">
        <v>3.06</v>
      </c>
      <c r="BF104" s="32">
        <v>0.35714285714285715</v>
      </c>
      <c r="BG104" s="28">
        <v>35</v>
      </c>
      <c r="BH104" s="32">
        <v>4.7697288433955114</v>
      </c>
      <c r="BI104" s="32">
        <v>1.2500000000000001E-2</v>
      </c>
      <c r="BJ104" s="32">
        <v>3.5</v>
      </c>
      <c r="BK104" s="32">
        <v>4.76</v>
      </c>
      <c r="BL104" s="28" t="s">
        <v>21</v>
      </c>
      <c r="BM104" s="32">
        <v>3.8</v>
      </c>
      <c r="BN104" s="32">
        <v>0.720356</v>
      </c>
      <c r="BO104" s="32">
        <v>1.0000000000000001E-9</v>
      </c>
      <c r="BP104" s="32">
        <v>0.71643758626138987</v>
      </c>
      <c r="BQ104" s="32">
        <v>7.14</v>
      </c>
      <c r="BR104" s="32">
        <v>3.31</v>
      </c>
      <c r="BS104" s="32">
        <v>15</v>
      </c>
      <c r="BT104" s="28">
        <v>1.9907803992021782E-8</v>
      </c>
      <c r="BU104" s="15">
        <v>2.0199999989999999</v>
      </c>
      <c r="BV104" s="32">
        <v>28.75</v>
      </c>
      <c r="BW104" s="28">
        <v>3.75</v>
      </c>
      <c r="BX104" s="28">
        <v>3.0612200000000001</v>
      </c>
      <c r="BY104" s="32">
        <v>0.71643758626138987</v>
      </c>
      <c r="BZ104" s="15">
        <v>38.949999998999999</v>
      </c>
      <c r="CA104" s="32">
        <v>4.76</v>
      </c>
      <c r="CB104" s="15">
        <v>1.8849667551141385</v>
      </c>
      <c r="CC104" s="32">
        <v>0.71643758626138987</v>
      </c>
      <c r="CD104" s="15">
        <v>5.1725029744567577</v>
      </c>
      <c r="CE104" s="32">
        <v>4.28</v>
      </c>
      <c r="CF104" s="32">
        <v>3.58</v>
      </c>
      <c r="CG104" s="15">
        <v>7.142999999999998</v>
      </c>
      <c r="CH104" s="32">
        <v>12.5</v>
      </c>
      <c r="CI104" s="15">
        <v>0.34999999916666663</v>
      </c>
      <c r="CJ104" s="28">
        <v>2.8</v>
      </c>
      <c r="CK104" s="15">
        <v>7.142999999999998E-2</v>
      </c>
      <c r="CL104" s="32">
        <v>0.35714285714285715</v>
      </c>
      <c r="CM104" s="28">
        <v>1.8999999999999998E-6</v>
      </c>
      <c r="CN104" s="32">
        <v>3.35</v>
      </c>
      <c r="CO104" s="28">
        <v>0.71</v>
      </c>
      <c r="CP104" s="15">
        <v>0.71428599971428597</v>
      </c>
      <c r="CQ104" s="42" t="s">
        <v>21</v>
      </c>
      <c r="CR104" s="42" t="s">
        <v>21</v>
      </c>
      <c r="CS104" s="42" t="s">
        <v>21</v>
      </c>
      <c r="CT104" s="42" t="s">
        <v>21</v>
      </c>
      <c r="CU104" s="42" t="s">
        <v>21</v>
      </c>
      <c r="CV104" s="42" t="s">
        <v>21</v>
      </c>
      <c r="CW104" s="42" t="s">
        <v>21</v>
      </c>
      <c r="CX104" s="42" t="s">
        <v>21</v>
      </c>
      <c r="CY104" s="42" t="s">
        <v>21</v>
      </c>
      <c r="CZ104" s="42" t="s">
        <v>21</v>
      </c>
      <c r="DA104" s="42" t="s">
        <v>21</v>
      </c>
      <c r="DB104" s="42" t="s">
        <v>21</v>
      </c>
      <c r="DC104" s="42" t="s">
        <v>21</v>
      </c>
      <c r="DD104" s="42" t="s">
        <v>21</v>
      </c>
      <c r="DE104" s="42" t="s">
        <v>21</v>
      </c>
      <c r="DF104" s="42" t="s">
        <v>21</v>
      </c>
      <c r="DG104" s="42" t="s">
        <v>21</v>
      </c>
    </row>
    <row r="105" spans="1:111" x14ac:dyDescent="0.25">
      <c r="A105" s="26" t="s">
        <v>144</v>
      </c>
      <c r="B105" s="32">
        <v>3.5</v>
      </c>
      <c r="C105" s="28">
        <v>1.395E-12</v>
      </c>
      <c r="D105" s="32">
        <v>0.89285714285714279</v>
      </c>
      <c r="E105" s="32">
        <v>26</v>
      </c>
      <c r="F105" s="32">
        <v>50</v>
      </c>
      <c r="G105" s="32">
        <v>175</v>
      </c>
      <c r="H105" s="32">
        <v>1.8992006731173751E-7</v>
      </c>
      <c r="I105" s="32">
        <v>0.71643758626138987</v>
      </c>
      <c r="J105" s="28">
        <v>6.7272727272727277E-15</v>
      </c>
      <c r="K105" s="32">
        <v>50</v>
      </c>
      <c r="L105" s="32">
        <v>0.96899999999999997</v>
      </c>
      <c r="M105" s="28">
        <v>1.1E-4</v>
      </c>
      <c r="N105" s="32">
        <v>5.71</v>
      </c>
      <c r="O105" s="32">
        <v>2.343</v>
      </c>
      <c r="P105" s="32">
        <v>2.5</v>
      </c>
      <c r="Q105" s="28">
        <v>1.6666666666666667E-13</v>
      </c>
      <c r="R105" s="32">
        <v>5.62</v>
      </c>
      <c r="S105" s="32">
        <v>0.35714285714285715</v>
      </c>
      <c r="T105" s="32">
        <v>6.91</v>
      </c>
      <c r="U105" s="32">
        <v>1</v>
      </c>
      <c r="V105" s="32">
        <v>15</v>
      </c>
      <c r="W105" s="32">
        <v>0.34843205574912889</v>
      </c>
      <c r="X105" s="32">
        <v>2.5</v>
      </c>
      <c r="Y105" s="28">
        <v>2.2999999999999998</v>
      </c>
      <c r="Z105" s="32">
        <v>3.5</v>
      </c>
      <c r="AA105" s="28">
        <v>1.7857142857142858</v>
      </c>
      <c r="AB105" s="32">
        <v>4.2</v>
      </c>
      <c r="AC105" s="15">
        <v>0.35714285714285715</v>
      </c>
      <c r="AD105" s="32">
        <v>30</v>
      </c>
      <c r="AE105" s="32">
        <v>1</v>
      </c>
      <c r="AF105" s="28">
        <v>17.5</v>
      </c>
      <c r="AG105" s="32">
        <v>1.7142900000000001</v>
      </c>
      <c r="AH105" s="32">
        <v>5</v>
      </c>
      <c r="AI105" s="32">
        <v>2</v>
      </c>
      <c r="AJ105" s="32">
        <v>0.16289999999999999</v>
      </c>
      <c r="AK105" s="32">
        <v>4.76</v>
      </c>
      <c r="AL105" s="32">
        <v>1.14E-2</v>
      </c>
      <c r="AM105" s="32">
        <v>32.5</v>
      </c>
      <c r="AN105" s="32">
        <v>0.35714285714285715</v>
      </c>
      <c r="AO105" s="32">
        <v>0.35714285714285715</v>
      </c>
      <c r="AP105" s="28">
        <v>1E-4</v>
      </c>
      <c r="AQ105" s="32">
        <v>625</v>
      </c>
      <c r="AR105" s="28">
        <v>0.7142857142857143</v>
      </c>
      <c r="AS105" s="32">
        <v>360</v>
      </c>
      <c r="AT105" s="15">
        <v>0.35714285727040812</v>
      </c>
      <c r="AU105" s="15">
        <v>7.142999999999998</v>
      </c>
      <c r="AV105" s="32">
        <v>18</v>
      </c>
      <c r="AW105" s="15">
        <v>0.35714299999999999</v>
      </c>
      <c r="AX105" s="28">
        <v>1.7500000000000002E-2</v>
      </c>
      <c r="AY105" s="28">
        <v>3.2</v>
      </c>
      <c r="AZ105" s="32">
        <v>0.71643758626138987</v>
      </c>
      <c r="BA105" s="28">
        <v>1</v>
      </c>
      <c r="BB105" s="15">
        <v>0.35714299899999996</v>
      </c>
      <c r="BC105" s="28">
        <v>175</v>
      </c>
      <c r="BD105" s="15">
        <v>0.7142899989999999</v>
      </c>
      <c r="BE105" s="32">
        <v>3.06</v>
      </c>
      <c r="BF105" s="32">
        <v>0.35714285714285715</v>
      </c>
      <c r="BG105" s="28">
        <v>35</v>
      </c>
      <c r="BH105" s="32">
        <v>4.7697288433955114</v>
      </c>
      <c r="BI105" s="32">
        <v>1.2500000000000001E-2</v>
      </c>
      <c r="BJ105" s="32">
        <v>3.5</v>
      </c>
      <c r="BK105" s="32">
        <v>4.76</v>
      </c>
      <c r="BL105" s="28" t="s">
        <v>21</v>
      </c>
      <c r="BM105" s="32">
        <v>3.8</v>
      </c>
      <c r="BN105" s="32">
        <v>0.720356</v>
      </c>
      <c r="BO105" s="32">
        <v>1.0000000000000001E-9</v>
      </c>
      <c r="BP105" s="32">
        <v>0.71643758626138987</v>
      </c>
      <c r="BQ105" s="32">
        <v>7.14</v>
      </c>
      <c r="BR105" s="32">
        <v>3.31</v>
      </c>
      <c r="BS105" s="32">
        <v>21</v>
      </c>
      <c r="BT105" s="28">
        <v>1.9857531759718694E-8</v>
      </c>
      <c r="BU105" s="15">
        <v>2.0199999989999999</v>
      </c>
      <c r="BV105" s="32">
        <v>28.75</v>
      </c>
      <c r="BW105" s="28">
        <v>3.75</v>
      </c>
      <c r="BX105" s="28">
        <v>3.0612200000000001</v>
      </c>
      <c r="BY105" s="32">
        <v>0.71643758626138987</v>
      </c>
      <c r="BZ105" s="15">
        <v>38.949999998999999</v>
      </c>
      <c r="CA105" s="32">
        <v>4.76</v>
      </c>
      <c r="CB105" s="15">
        <v>1.8849667551141385</v>
      </c>
      <c r="CC105" s="32">
        <v>0.71643758626138987</v>
      </c>
      <c r="CD105" s="15">
        <v>5.1725029744567577</v>
      </c>
      <c r="CE105" s="32">
        <v>4.28</v>
      </c>
      <c r="CF105" s="32">
        <v>3.58</v>
      </c>
      <c r="CG105" s="15">
        <v>7.142999999999998</v>
      </c>
      <c r="CH105" s="32">
        <v>12.5</v>
      </c>
      <c r="CI105" s="15">
        <v>0.34999999916666663</v>
      </c>
      <c r="CJ105" s="28">
        <v>2.8</v>
      </c>
      <c r="CK105" s="15">
        <v>7.142999999999998E-2</v>
      </c>
      <c r="CL105" s="32">
        <v>0.35714285714285715</v>
      </c>
      <c r="CM105" s="28">
        <v>1.8999999999999998E-6</v>
      </c>
      <c r="CN105" s="32">
        <v>3.35</v>
      </c>
      <c r="CO105" s="28">
        <v>0.71</v>
      </c>
      <c r="CP105" s="15">
        <v>0.71428599971428597</v>
      </c>
      <c r="CQ105" s="42" t="s">
        <v>21</v>
      </c>
      <c r="CR105" s="42" t="s">
        <v>21</v>
      </c>
      <c r="CS105" s="42" t="s">
        <v>21</v>
      </c>
      <c r="CT105" s="42" t="s">
        <v>21</v>
      </c>
      <c r="CU105" s="42" t="s">
        <v>21</v>
      </c>
      <c r="CV105" s="42" t="s">
        <v>21</v>
      </c>
      <c r="CW105" s="42" t="s">
        <v>21</v>
      </c>
      <c r="CX105" s="42" t="s">
        <v>21</v>
      </c>
      <c r="CY105" s="42" t="s">
        <v>21</v>
      </c>
      <c r="CZ105" s="42" t="s">
        <v>21</v>
      </c>
      <c r="DA105" s="42" t="s">
        <v>21</v>
      </c>
      <c r="DB105" s="42" t="s">
        <v>21</v>
      </c>
      <c r="DC105" s="42" t="s">
        <v>21</v>
      </c>
      <c r="DD105" s="42" t="s">
        <v>21</v>
      </c>
      <c r="DE105" s="42" t="s">
        <v>21</v>
      </c>
      <c r="DF105" s="42" t="s">
        <v>21</v>
      </c>
      <c r="DG105" s="42" t="s">
        <v>21</v>
      </c>
    </row>
    <row r="106" spans="1:111" x14ac:dyDescent="0.25">
      <c r="A106" s="26" t="s">
        <v>145</v>
      </c>
      <c r="B106" s="32">
        <v>3.5</v>
      </c>
      <c r="C106" s="28">
        <v>1.395E-12</v>
      </c>
      <c r="D106" s="32">
        <v>0.89285714285714279</v>
      </c>
      <c r="E106" s="32">
        <v>26</v>
      </c>
      <c r="F106" s="32">
        <v>50</v>
      </c>
      <c r="G106" s="32">
        <v>175</v>
      </c>
      <c r="H106" s="32">
        <v>1.8992006731173751E-7</v>
      </c>
      <c r="I106" s="32">
        <v>0.71643758626138987</v>
      </c>
      <c r="J106" s="28">
        <v>6.7272727272727277E-15</v>
      </c>
      <c r="K106" s="32">
        <v>50</v>
      </c>
      <c r="L106" s="32">
        <v>0.96899999999999997</v>
      </c>
      <c r="M106" s="28">
        <v>1.1E-4</v>
      </c>
      <c r="N106" s="32">
        <v>5.71</v>
      </c>
      <c r="O106" s="32">
        <v>2.343</v>
      </c>
      <c r="P106" s="32">
        <v>2.5</v>
      </c>
      <c r="Q106" s="28">
        <v>1.6666666666666667E-13</v>
      </c>
      <c r="R106" s="32">
        <v>5.62</v>
      </c>
      <c r="S106" s="32">
        <v>0.35714285714285715</v>
      </c>
      <c r="T106" s="32">
        <v>6.91</v>
      </c>
      <c r="U106" s="32">
        <v>1</v>
      </c>
      <c r="V106" s="32">
        <v>15</v>
      </c>
      <c r="W106" s="32">
        <v>0.34843205574912889</v>
      </c>
      <c r="X106" s="32">
        <v>2.5</v>
      </c>
      <c r="Y106" s="28">
        <v>2.2999999999999998</v>
      </c>
      <c r="Z106" s="32">
        <v>3.5</v>
      </c>
      <c r="AA106" s="28">
        <v>1.7857142857142858</v>
      </c>
      <c r="AB106" s="32">
        <v>4.2</v>
      </c>
      <c r="AC106" s="15">
        <v>0.35714285714285715</v>
      </c>
      <c r="AD106" s="32">
        <v>30</v>
      </c>
      <c r="AE106" s="32">
        <v>1</v>
      </c>
      <c r="AF106" s="28">
        <v>17.5</v>
      </c>
      <c r="AG106" s="32">
        <v>1.7142900000000001</v>
      </c>
      <c r="AH106" s="32">
        <v>5</v>
      </c>
      <c r="AI106" s="32">
        <v>2</v>
      </c>
      <c r="AJ106" s="32">
        <v>0.16289999999999999</v>
      </c>
      <c r="AK106" s="32">
        <v>4.76</v>
      </c>
      <c r="AL106" s="32">
        <v>1.14E-2</v>
      </c>
      <c r="AM106" s="32">
        <v>32.5</v>
      </c>
      <c r="AN106" s="32">
        <v>0.35714285714285715</v>
      </c>
      <c r="AO106" s="32">
        <v>0.35714285714285715</v>
      </c>
      <c r="AP106" s="28">
        <v>1E-4</v>
      </c>
      <c r="AQ106" s="32">
        <v>625</v>
      </c>
      <c r="AR106" s="28">
        <v>0.7142857142857143</v>
      </c>
      <c r="AS106" s="32">
        <v>360</v>
      </c>
      <c r="AT106" s="15">
        <v>0.35714285727040812</v>
      </c>
      <c r="AU106" s="15">
        <v>7.142999999999998</v>
      </c>
      <c r="AV106" s="32">
        <v>18</v>
      </c>
      <c r="AW106" s="15">
        <v>0.35714299999999999</v>
      </c>
      <c r="AX106" s="28">
        <v>1.7500000000000002E-2</v>
      </c>
      <c r="AY106" s="28">
        <v>3.2</v>
      </c>
      <c r="AZ106" s="32">
        <v>0.71643758626138987</v>
      </c>
      <c r="BA106" s="28">
        <v>1</v>
      </c>
      <c r="BB106" s="15">
        <v>0.35714299899999996</v>
      </c>
      <c r="BC106" s="28">
        <v>175</v>
      </c>
      <c r="BD106" s="15">
        <v>0.7142899989999999</v>
      </c>
      <c r="BE106" s="32">
        <v>3.06</v>
      </c>
      <c r="BF106" s="32">
        <v>0.35714285714285715</v>
      </c>
      <c r="BG106" s="28">
        <v>35</v>
      </c>
      <c r="BH106" s="32">
        <v>4.7697288433955114</v>
      </c>
      <c r="BI106" s="32">
        <v>1.2500000000000001E-2</v>
      </c>
      <c r="BJ106" s="32">
        <v>3.5</v>
      </c>
      <c r="BK106" s="32">
        <v>4.76</v>
      </c>
      <c r="BL106" s="28" t="s">
        <v>21</v>
      </c>
      <c r="BM106" s="32">
        <v>3.8</v>
      </c>
      <c r="BN106" s="32">
        <v>0.720356</v>
      </c>
      <c r="BO106" s="32">
        <v>1.0000000000000001E-9</v>
      </c>
      <c r="BP106" s="32">
        <v>0.71643758626138987</v>
      </c>
      <c r="BQ106" s="32">
        <v>7.14</v>
      </c>
      <c r="BR106" s="32">
        <v>3.31</v>
      </c>
      <c r="BS106" s="32">
        <v>21</v>
      </c>
      <c r="BT106" s="28">
        <v>1.960617059820327E-8</v>
      </c>
      <c r="BU106" s="15">
        <v>2.0199999989999999</v>
      </c>
      <c r="BV106" s="32">
        <v>28.75</v>
      </c>
      <c r="BW106" s="28">
        <v>3.75</v>
      </c>
      <c r="BX106" s="28">
        <v>3.0612200000000001</v>
      </c>
      <c r="BY106" s="32">
        <v>0.71643758626138987</v>
      </c>
      <c r="BZ106" s="15">
        <v>38.949999998999999</v>
      </c>
      <c r="CA106" s="32">
        <v>4.76</v>
      </c>
      <c r="CB106" s="15">
        <v>1.8849667551141385</v>
      </c>
      <c r="CC106" s="32">
        <v>0.71643758626138987</v>
      </c>
      <c r="CD106" s="15">
        <v>5.1725029744567577</v>
      </c>
      <c r="CE106" s="32">
        <v>4.28</v>
      </c>
      <c r="CF106" s="32">
        <v>3.58</v>
      </c>
      <c r="CG106" s="15">
        <v>7.142999999999998</v>
      </c>
      <c r="CH106" s="32">
        <v>12.5</v>
      </c>
      <c r="CI106" s="15">
        <v>0.34999999916666663</v>
      </c>
      <c r="CJ106" s="28">
        <v>2.8</v>
      </c>
      <c r="CK106" s="15">
        <v>7.142999999999998E-2</v>
      </c>
      <c r="CL106" s="32">
        <v>0.35714285714285715</v>
      </c>
      <c r="CM106" s="28">
        <v>1.8999999999999998E-6</v>
      </c>
      <c r="CN106" s="32">
        <v>3.35</v>
      </c>
      <c r="CO106" s="28">
        <v>0.71</v>
      </c>
      <c r="CP106" s="15">
        <v>0.71428599971428597</v>
      </c>
      <c r="CQ106" s="42" t="s">
        <v>21</v>
      </c>
      <c r="CR106" s="42" t="s">
        <v>21</v>
      </c>
      <c r="CS106" s="42" t="s">
        <v>21</v>
      </c>
      <c r="CT106" s="42" t="s">
        <v>21</v>
      </c>
      <c r="CU106" s="42" t="s">
        <v>21</v>
      </c>
      <c r="CV106" s="42" t="s">
        <v>21</v>
      </c>
      <c r="CW106" s="42" t="s">
        <v>21</v>
      </c>
      <c r="CX106" s="42" t="s">
        <v>21</v>
      </c>
      <c r="CY106" s="42" t="s">
        <v>21</v>
      </c>
      <c r="CZ106" s="42" t="s">
        <v>21</v>
      </c>
      <c r="DA106" s="42" t="s">
        <v>21</v>
      </c>
      <c r="DB106" s="42" t="s">
        <v>21</v>
      </c>
      <c r="DC106" s="42" t="s">
        <v>21</v>
      </c>
      <c r="DD106" s="42" t="s">
        <v>21</v>
      </c>
      <c r="DE106" s="42" t="s">
        <v>21</v>
      </c>
      <c r="DF106" s="42" t="s">
        <v>21</v>
      </c>
      <c r="DG106" s="42" t="s">
        <v>21</v>
      </c>
    </row>
    <row r="107" spans="1:111" x14ac:dyDescent="0.25">
      <c r="A107" s="26" t="s">
        <v>146</v>
      </c>
      <c r="B107" s="32">
        <v>3.5</v>
      </c>
      <c r="C107" s="28">
        <v>1.395E-12</v>
      </c>
      <c r="D107" s="32">
        <v>0.89285714285714279</v>
      </c>
      <c r="E107" s="32">
        <v>26</v>
      </c>
      <c r="F107" s="32">
        <v>50</v>
      </c>
      <c r="G107" s="32">
        <v>175</v>
      </c>
      <c r="H107" s="32">
        <v>1.8992006731173751E-7</v>
      </c>
      <c r="I107" s="32">
        <v>0.71643758626138987</v>
      </c>
      <c r="J107" s="28">
        <v>6.7272727272727277E-15</v>
      </c>
      <c r="K107" s="32">
        <v>50</v>
      </c>
      <c r="L107" s="32">
        <v>0.97</v>
      </c>
      <c r="M107" s="28">
        <v>1.1E-4</v>
      </c>
      <c r="N107" s="32">
        <v>5.71</v>
      </c>
      <c r="O107" s="32">
        <v>2.343</v>
      </c>
      <c r="P107" s="32">
        <v>2.5</v>
      </c>
      <c r="Q107" s="28">
        <v>1.6666666666666667E-13</v>
      </c>
      <c r="R107" s="32">
        <v>5.62</v>
      </c>
      <c r="S107" s="32">
        <v>0.35714285714285715</v>
      </c>
      <c r="T107" s="32">
        <v>6.91</v>
      </c>
      <c r="U107" s="32">
        <v>1</v>
      </c>
      <c r="V107" s="32">
        <v>15</v>
      </c>
      <c r="W107" s="32">
        <v>0.34843205574912889</v>
      </c>
      <c r="X107" s="32">
        <v>2.5</v>
      </c>
      <c r="Y107" s="28">
        <v>2.2999999999999998</v>
      </c>
      <c r="Z107" s="32">
        <v>3.5</v>
      </c>
      <c r="AA107" s="28">
        <v>1.7857142857142858</v>
      </c>
      <c r="AB107" s="32">
        <v>4.2</v>
      </c>
      <c r="AC107" s="15">
        <v>0.35714285714285715</v>
      </c>
      <c r="AD107" s="32">
        <v>30</v>
      </c>
      <c r="AE107" s="32">
        <v>1</v>
      </c>
      <c r="AF107" s="28">
        <v>17.5</v>
      </c>
      <c r="AG107" s="32">
        <v>1.7142900000000001</v>
      </c>
      <c r="AH107" s="32">
        <v>5</v>
      </c>
      <c r="AI107" s="32">
        <v>2</v>
      </c>
      <c r="AJ107" s="32">
        <v>0.16289999999999999</v>
      </c>
      <c r="AK107" s="32">
        <v>4.76</v>
      </c>
      <c r="AL107" s="32">
        <v>1.14E-2</v>
      </c>
      <c r="AM107" s="32">
        <v>32.5</v>
      </c>
      <c r="AN107" s="32">
        <v>0.35714285714285715</v>
      </c>
      <c r="AO107" s="32">
        <v>0.35714285714285715</v>
      </c>
      <c r="AP107" s="28">
        <v>1E-4</v>
      </c>
      <c r="AQ107" s="32">
        <v>625</v>
      </c>
      <c r="AR107" s="28">
        <v>0.7142857142857143</v>
      </c>
      <c r="AS107" s="32">
        <v>360</v>
      </c>
      <c r="AT107" s="15">
        <v>0.35714285727040812</v>
      </c>
      <c r="AU107" s="15">
        <v>7.142999999999998</v>
      </c>
      <c r="AV107" s="32">
        <v>18</v>
      </c>
      <c r="AW107" s="15">
        <v>0.35714299999999999</v>
      </c>
      <c r="AX107" s="28">
        <v>1.7500000000000002E-2</v>
      </c>
      <c r="AY107" s="28">
        <v>3.2</v>
      </c>
      <c r="AZ107" s="32">
        <v>0.71643758626138987</v>
      </c>
      <c r="BA107" s="28">
        <v>1</v>
      </c>
      <c r="BB107" s="15">
        <v>0.35714299899999996</v>
      </c>
      <c r="BC107" s="28">
        <v>175</v>
      </c>
      <c r="BD107" s="15">
        <v>0.7142899989999999</v>
      </c>
      <c r="BE107" s="32">
        <v>3.06</v>
      </c>
      <c r="BF107" s="32">
        <v>0.35714285714285715</v>
      </c>
      <c r="BG107" s="28">
        <v>35</v>
      </c>
      <c r="BH107" s="32">
        <v>4.7697288433955114</v>
      </c>
      <c r="BI107" s="32">
        <v>1.2500000000000001E-2</v>
      </c>
      <c r="BJ107" s="32">
        <v>3.5</v>
      </c>
      <c r="BK107" s="32">
        <v>4.76</v>
      </c>
      <c r="BL107" s="28" t="s">
        <v>21</v>
      </c>
      <c r="BM107" s="32">
        <v>3.8</v>
      </c>
      <c r="BN107" s="32">
        <v>0.720356</v>
      </c>
      <c r="BO107" s="32">
        <v>1.0000000000000001E-9</v>
      </c>
      <c r="BP107" s="32">
        <v>0.71643758626138987</v>
      </c>
      <c r="BQ107" s="32">
        <v>7.14</v>
      </c>
      <c r="BR107" s="32">
        <v>3.31</v>
      </c>
      <c r="BS107" s="32">
        <v>21</v>
      </c>
      <c r="BT107" s="28">
        <v>1.9405081668990926E-8</v>
      </c>
      <c r="BU107" s="15">
        <v>2.0199999989999999</v>
      </c>
      <c r="BV107" s="32">
        <v>28.75</v>
      </c>
      <c r="BW107" s="28">
        <v>3.75</v>
      </c>
      <c r="BX107" s="28">
        <v>3.0612200000000001</v>
      </c>
      <c r="BY107" s="32">
        <v>0.71643758626138987</v>
      </c>
      <c r="BZ107" s="15">
        <v>38.949999998999999</v>
      </c>
      <c r="CA107" s="32">
        <v>4.76</v>
      </c>
      <c r="CB107" s="15">
        <v>1.8849667551141385</v>
      </c>
      <c r="CC107" s="32">
        <v>0.71643758626138987</v>
      </c>
      <c r="CD107" s="15">
        <v>5.1725029744567577</v>
      </c>
      <c r="CE107" s="32">
        <v>4.28</v>
      </c>
      <c r="CF107" s="32">
        <v>3.58</v>
      </c>
      <c r="CG107" s="15">
        <v>7.142999999999998</v>
      </c>
      <c r="CH107" s="32">
        <v>12.5</v>
      </c>
      <c r="CI107" s="15">
        <v>0.34999999916666663</v>
      </c>
      <c r="CJ107" s="28">
        <v>2.8</v>
      </c>
      <c r="CK107" s="15">
        <v>7.142999999999998E-2</v>
      </c>
      <c r="CL107" s="32">
        <v>0.35714285714285715</v>
      </c>
      <c r="CM107" s="28">
        <v>1.8999999999999998E-6</v>
      </c>
      <c r="CN107" s="32">
        <v>3.35</v>
      </c>
      <c r="CO107" s="28">
        <v>0.71</v>
      </c>
      <c r="CP107" s="15">
        <v>0.71428599971428597</v>
      </c>
      <c r="CQ107" s="42" t="s">
        <v>21</v>
      </c>
      <c r="CR107" s="42" t="s">
        <v>21</v>
      </c>
      <c r="CS107" s="42" t="s">
        <v>21</v>
      </c>
      <c r="CT107" s="42" t="s">
        <v>21</v>
      </c>
      <c r="CU107" s="42" t="s">
        <v>21</v>
      </c>
      <c r="CV107" s="42" t="s">
        <v>21</v>
      </c>
      <c r="CW107" s="42" t="s">
        <v>21</v>
      </c>
      <c r="CX107" s="42" t="s">
        <v>21</v>
      </c>
      <c r="CY107" s="42" t="s">
        <v>21</v>
      </c>
      <c r="CZ107" s="42" t="s">
        <v>21</v>
      </c>
      <c r="DA107" s="42" t="s">
        <v>21</v>
      </c>
      <c r="DB107" s="42" t="s">
        <v>21</v>
      </c>
      <c r="DC107" s="42" t="s">
        <v>21</v>
      </c>
      <c r="DD107" s="42" t="s">
        <v>21</v>
      </c>
      <c r="DE107" s="42" t="s">
        <v>21</v>
      </c>
      <c r="DF107" s="42" t="s">
        <v>21</v>
      </c>
      <c r="DG107" s="42" t="s">
        <v>21</v>
      </c>
    </row>
    <row r="108" spans="1:111" x14ac:dyDescent="0.25">
      <c r="A108" s="26" t="s">
        <v>147</v>
      </c>
      <c r="B108" s="32">
        <v>3.5</v>
      </c>
      <c r="C108" s="28">
        <v>1.395E-12</v>
      </c>
      <c r="D108" s="32">
        <v>0.89285714285714279</v>
      </c>
      <c r="E108" s="32">
        <v>26</v>
      </c>
      <c r="F108" s="32">
        <v>50</v>
      </c>
      <c r="G108" s="32">
        <v>175</v>
      </c>
      <c r="H108" s="32">
        <v>1.8992006731173751E-7</v>
      </c>
      <c r="I108" s="32">
        <v>0.71643758626138987</v>
      </c>
      <c r="J108" s="28">
        <v>6.7272727272727277E-15</v>
      </c>
      <c r="K108" s="32">
        <v>50</v>
      </c>
      <c r="L108" s="32">
        <v>0.96799999999999997</v>
      </c>
      <c r="M108" s="28">
        <v>2.0000000000000001E-4</v>
      </c>
      <c r="N108" s="32">
        <v>5.71</v>
      </c>
      <c r="O108" s="32">
        <v>2.343</v>
      </c>
      <c r="P108" s="32">
        <v>2.5</v>
      </c>
      <c r="Q108" s="28">
        <v>1.6666666666666667E-13</v>
      </c>
      <c r="R108" s="32">
        <v>5.62</v>
      </c>
      <c r="S108" s="32">
        <v>0.35714285714285715</v>
      </c>
      <c r="T108" s="32">
        <v>6.91</v>
      </c>
      <c r="U108" s="32">
        <v>1</v>
      </c>
      <c r="V108" s="32">
        <v>15</v>
      </c>
      <c r="W108" s="32">
        <v>0.34843205574912889</v>
      </c>
      <c r="X108" s="32">
        <v>2.5</v>
      </c>
      <c r="Y108" s="28">
        <v>2.2999999999999998</v>
      </c>
      <c r="Z108" s="32">
        <v>3.5</v>
      </c>
      <c r="AA108" s="28">
        <v>1.7857142857142858</v>
      </c>
      <c r="AB108" s="32">
        <v>4.2</v>
      </c>
      <c r="AC108" s="15">
        <v>0.35714285714285715</v>
      </c>
      <c r="AD108" s="32">
        <v>30</v>
      </c>
      <c r="AE108" s="32">
        <v>1</v>
      </c>
      <c r="AF108" s="28">
        <v>17.5</v>
      </c>
      <c r="AG108" s="32">
        <v>1.7142900000000001</v>
      </c>
      <c r="AH108" s="32">
        <v>5</v>
      </c>
      <c r="AI108" s="32">
        <v>2</v>
      </c>
      <c r="AJ108" s="32">
        <v>0.16289999999999999</v>
      </c>
      <c r="AK108" s="32">
        <v>4.76</v>
      </c>
      <c r="AL108" s="32">
        <v>1.14E-2</v>
      </c>
      <c r="AM108" s="32">
        <v>32.5</v>
      </c>
      <c r="AN108" s="32">
        <v>0.35714285714285715</v>
      </c>
      <c r="AO108" s="32">
        <v>0.35714285714285715</v>
      </c>
      <c r="AP108" s="28">
        <v>1E-4</v>
      </c>
      <c r="AQ108" s="32">
        <v>625</v>
      </c>
      <c r="AR108" s="28">
        <v>0.7142857142857143</v>
      </c>
      <c r="AS108" s="32">
        <v>360</v>
      </c>
      <c r="AT108" s="15">
        <v>0.35714285727040812</v>
      </c>
      <c r="AU108" s="15">
        <v>7.142999999999998</v>
      </c>
      <c r="AV108" s="32">
        <v>18</v>
      </c>
      <c r="AW108" s="15">
        <v>0.35714299999999999</v>
      </c>
      <c r="AX108" s="28">
        <v>1.7500000000000002E-2</v>
      </c>
      <c r="AY108" s="28">
        <v>3.2</v>
      </c>
      <c r="AZ108" s="32">
        <v>0.71643758626138987</v>
      </c>
      <c r="BA108" s="28">
        <v>1</v>
      </c>
      <c r="BB108" s="15">
        <v>0.35714299899999996</v>
      </c>
      <c r="BC108" s="28">
        <v>175</v>
      </c>
      <c r="BD108" s="15">
        <v>0.7142899989999999</v>
      </c>
      <c r="BE108" s="32">
        <v>3.06</v>
      </c>
      <c r="BF108" s="32">
        <v>0.35714285714285715</v>
      </c>
      <c r="BG108" s="28">
        <v>35</v>
      </c>
      <c r="BH108" s="32">
        <v>4.7697288433955114</v>
      </c>
      <c r="BI108" s="32">
        <v>1.2500000000000001E-2</v>
      </c>
      <c r="BJ108" s="32">
        <v>3.5</v>
      </c>
      <c r="BK108" s="32">
        <v>4.76</v>
      </c>
      <c r="BL108" s="28" t="s">
        <v>21</v>
      </c>
      <c r="BM108" s="32">
        <v>3.8</v>
      </c>
      <c r="BN108" s="32">
        <v>0.720356</v>
      </c>
      <c r="BO108" s="32">
        <v>1.0000000000000001E-9</v>
      </c>
      <c r="BP108" s="32">
        <v>0.71643758626138987</v>
      </c>
      <c r="BQ108" s="32">
        <v>7.14</v>
      </c>
      <c r="BR108" s="32">
        <v>3.31</v>
      </c>
      <c r="BS108" s="32">
        <v>21</v>
      </c>
      <c r="BT108" s="28">
        <v>1.9203992739778587E-8</v>
      </c>
      <c r="BU108" s="15">
        <v>2.0199999989999999</v>
      </c>
      <c r="BV108" s="32">
        <v>28.75</v>
      </c>
      <c r="BW108" s="28">
        <v>3.75</v>
      </c>
      <c r="BX108" s="28">
        <v>3.0612200000000001</v>
      </c>
      <c r="BY108" s="32">
        <v>0.71643758626138987</v>
      </c>
      <c r="BZ108" s="15">
        <v>38.949999998999999</v>
      </c>
      <c r="CA108" s="32">
        <v>4.76</v>
      </c>
      <c r="CB108" s="15">
        <v>1.8849667551141385</v>
      </c>
      <c r="CC108" s="32">
        <v>0.71643758626138987</v>
      </c>
      <c r="CD108" s="15">
        <v>5.1725029744567577</v>
      </c>
      <c r="CE108" s="32">
        <v>4.28</v>
      </c>
      <c r="CF108" s="32">
        <v>3.58</v>
      </c>
      <c r="CG108" s="15">
        <v>7.142999999999998</v>
      </c>
      <c r="CH108" s="32">
        <v>12.5</v>
      </c>
      <c r="CI108" s="15">
        <v>0.34999999916666663</v>
      </c>
      <c r="CJ108" s="28">
        <v>2.8</v>
      </c>
      <c r="CK108" s="15">
        <v>7.142999999999998E-2</v>
      </c>
      <c r="CL108" s="32">
        <v>0.35714285714285715</v>
      </c>
      <c r="CM108" s="28">
        <v>1.8999999999999998E-6</v>
      </c>
      <c r="CN108" s="32">
        <v>3.35</v>
      </c>
      <c r="CO108" s="28">
        <v>0.71</v>
      </c>
      <c r="CP108" s="15">
        <v>0.71428599971428597</v>
      </c>
      <c r="CQ108" s="42" t="s">
        <v>21</v>
      </c>
      <c r="CR108" s="42" t="s">
        <v>21</v>
      </c>
      <c r="CS108" s="42" t="s">
        <v>21</v>
      </c>
      <c r="CT108" s="42" t="s">
        <v>21</v>
      </c>
      <c r="CU108" s="42" t="s">
        <v>21</v>
      </c>
      <c r="CV108" s="42" t="s">
        <v>21</v>
      </c>
      <c r="CW108" s="42" t="s">
        <v>21</v>
      </c>
      <c r="CX108" s="42" t="s">
        <v>21</v>
      </c>
      <c r="CY108" s="42" t="s">
        <v>21</v>
      </c>
      <c r="CZ108" s="42" t="s">
        <v>21</v>
      </c>
      <c r="DA108" s="42" t="s">
        <v>21</v>
      </c>
      <c r="DB108" s="42" t="s">
        <v>21</v>
      </c>
      <c r="DC108" s="42" t="s">
        <v>21</v>
      </c>
      <c r="DD108" s="42" t="s">
        <v>21</v>
      </c>
      <c r="DE108" s="42" t="s">
        <v>21</v>
      </c>
      <c r="DF108" s="42" t="s">
        <v>21</v>
      </c>
      <c r="DG108" s="42" t="s">
        <v>21</v>
      </c>
    </row>
    <row r="109" spans="1:111" x14ac:dyDescent="0.25">
      <c r="A109" s="26" t="s">
        <v>148</v>
      </c>
      <c r="B109" s="32">
        <v>3.5</v>
      </c>
      <c r="C109" s="28">
        <v>1.395E-12</v>
      </c>
      <c r="D109" s="32">
        <v>0.89285714285714279</v>
      </c>
      <c r="E109" s="32">
        <v>26</v>
      </c>
      <c r="F109" s="32">
        <v>50</v>
      </c>
      <c r="G109" s="32">
        <v>175</v>
      </c>
      <c r="H109" s="32">
        <v>1.8992006731173751E-7</v>
      </c>
      <c r="I109" s="32">
        <v>0.71643758626138987</v>
      </c>
      <c r="J109" s="28">
        <v>6.7272727272727277E-15</v>
      </c>
      <c r="K109" s="32">
        <v>50</v>
      </c>
      <c r="L109" s="32">
        <v>0.96699999999999997</v>
      </c>
      <c r="M109" s="28">
        <v>2.0000000000000001E-4</v>
      </c>
      <c r="N109" s="32">
        <v>5.71</v>
      </c>
      <c r="O109" s="32">
        <v>2.343</v>
      </c>
      <c r="P109" s="32">
        <v>2.5</v>
      </c>
      <c r="Q109" s="28">
        <v>1.6666666666666667E-13</v>
      </c>
      <c r="R109" s="32">
        <v>5.62</v>
      </c>
      <c r="S109" s="32">
        <v>0.35714285714285715</v>
      </c>
      <c r="T109" s="32">
        <v>6.91</v>
      </c>
      <c r="U109" s="32">
        <v>1</v>
      </c>
      <c r="V109" s="32">
        <v>15</v>
      </c>
      <c r="W109" s="32">
        <v>0.34843205574912889</v>
      </c>
      <c r="X109" s="32">
        <v>2.5</v>
      </c>
      <c r="Y109" s="28">
        <v>2.2999999999999998</v>
      </c>
      <c r="Z109" s="32">
        <v>3.5</v>
      </c>
      <c r="AA109" s="28">
        <v>1.7857142857142858</v>
      </c>
      <c r="AB109" s="32">
        <v>4.2</v>
      </c>
      <c r="AC109" s="15">
        <v>0.35714285714285715</v>
      </c>
      <c r="AD109" s="32">
        <v>30</v>
      </c>
      <c r="AE109" s="32">
        <v>1</v>
      </c>
      <c r="AF109" s="28">
        <v>17.5</v>
      </c>
      <c r="AG109" s="32">
        <v>1.7142900000000001</v>
      </c>
      <c r="AH109" s="32">
        <v>5</v>
      </c>
      <c r="AI109" s="32">
        <v>2</v>
      </c>
      <c r="AJ109" s="32">
        <v>0.16289999999999999</v>
      </c>
      <c r="AK109" s="32">
        <v>4.76</v>
      </c>
      <c r="AL109" s="32">
        <v>1.14E-2</v>
      </c>
      <c r="AM109" s="32">
        <v>32.5</v>
      </c>
      <c r="AN109" s="32">
        <v>0.35714285714285715</v>
      </c>
      <c r="AO109" s="32">
        <v>0.35714285714285715</v>
      </c>
      <c r="AP109" s="28">
        <v>1E-4</v>
      </c>
      <c r="AQ109" s="32">
        <v>625</v>
      </c>
      <c r="AR109" s="28">
        <v>0.7142857142857143</v>
      </c>
      <c r="AS109" s="32">
        <v>360</v>
      </c>
      <c r="AT109" s="15">
        <v>0.35714285727040812</v>
      </c>
      <c r="AU109" s="15">
        <v>7.142999999999998</v>
      </c>
      <c r="AV109" s="32">
        <v>18</v>
      </c>
      <c r="AW109" s="15">
        <v>0.35714299999999999</v>
      </c>
      <c r="AX109" s="28">
        <v>1.7500000000000002E-2</v>
      </c>
      <c r="AY109" s="28">
        <v>3.2</v>
      </c>
      <c r="AZ109" s="32">
        <v>0.71643758626138987</v>
      </c>
      <c r="BA109" s="28">
        <v>1</v>
      </c>
      <c r="BB109" s="15">
        <v>0.35714299899999996</v>
      </c>
      <c r="BC109" s="28">
        <v>175</v>
      </c>
      <c r="BD109" s="15">
        <v>0.7142899989999999</v>
      </c>
      <c r="BE109" s="32">
        <v>3.06</v>
      </c>
      <c r="BF109" s="32">
        <v>0.35714285714285715</v>
      </c>
      <c r="BG109" s="28">
        <v>35</v>
      </c>
      <c r="BH109" s="32">
        <v>4.7697288433955114</v>
      </c>
      <c r="BI109" s="32">
        <v>1.2500000000000001E-2</v>
      </c>
      <c r="BJ109" s="32">
        <v>3.5</v>
      </c>
      <c r="BK109" s="32">
        <v>4.76</v>
      </c>
      <c r="BL109" s="28" t="s">
        <v>21</v>
      </c>
      <c r="BM109" s="32">
        <v>3.8</v>
      </c>
      <c r="BN109" s="32">
        <v>0.720356</v>
      </c>
      <c r="BO109" s="32">
        <v>1.0000000000000001E-9</v>
      </c>
      <c r="BP109" s="32">
        <v>0.71643758626138987</v>
      </c>
      <c r="BQ109" s="32">
        <v>7.14</v>
      </c>
      <c r="BR109" s="32">
        <v>3.31</v>
      </c>
      <c r="BS109" s="32">
        <v>21</v>
      </c>
      <c r="BT109" s="28">
        <v>1.9103448275172417E-8</v>
      </c>
      <c r="BU109" s="15">
        <v>2.0199999989999999</v>
      </c>
      <c r="BV109" s="32">
        <v>28.75</v>
      </c>
      <c r="BW109" s="28">
        <v>3.75</v>
      </c>
      <c r="BX109" s="28">
        <v>3.0612200000000001</v>
      </c>
      <c r="BY109" s="32">
        <v>0.71643758626138987</v>
      </c>
      <c r="BZ109" s="15">
        <v>38.949999998999999</v>
      </c>
      <c r="CA109" s="32">
        <v>4.76</v>
      </c>
      <c r="CB109" s="15">
        <v>1.8849667551141385</v>
      </c>
      <c r="CC109" s="32">
        <v>0.71643758626138987</v>
      </c>
      <c r="CD109" s="15">
        <v>5.1725029744567577</v>
      </c>
      <c r="CE109" s="32">
        <v>4.28</v>
      </c>
      <c r="CF109" s="32">
        <v>3.58</v>
      </c>
      <c r="CG109" s="15">
        <v>7.142999999999998</v>
      </c>
      <c r="CH109" s="32">
        <v>12.5</v>
      </c>
      <c r="CI109" s="15">
        <v>0.34999999916666663</v>
      </c>
      <c r="CJ109" s="28">
        <v>2.8</v>
      </c>
      <c r="CK109" s="15">
        <v>7.142999999999998E-2</v>
      </c>
      <c r="CL109" s="32">
        <v>0.35714285714285715</v>
      </c>
      <c r="CM109" s="28">
        <v>1.8999999999999998E-6</v>
      </c>
      <c r="CN109" s="32">
        <v>3.35</v>
      </c>
      <c r="CO109" s="28">
        <v>0.71</v>
      </c>
      <c r="CP109" s="15">
        <v>0.71428599971428597</v>
      </c>
      <c r="CQ109" s="42" t="s">
        <v>21</v>
      </c>
      <c r="CR109" s="42" t="s">
        <v>21</v>
      </c>
      <c r="CS109" s="42" t="s">
        <v>21</v>
      </c>
      <c r="CT109" s="42" t="s">
        <v>21</v>
      </c>
      <c r="CU109" s="42" t="s">
        <v>21</v>
      </c>
      <c r="CV109" s="42" t="s">
        <v>21</v>
      </c>
      <c r="CW109" s="42" t="s">
        <v>21</v>
      </c>
      <c r="CX109" s="42" t="s">
        <v>21</v>
      </c>
      <c r="CY109" s="42" t="s">
        <v>21</v>
      </c>
      <c r="CZ109" s="42" t="s">
        <v>21</v>
      </c>
      <c r="DA109" s="42" t="s">
        <v>21</v>
      </c>
      <c r="DB109" s="42" t="s">
        <v>21</v>
      </c>
      <c r="DC109" s="42" t="s">
        <v>21</v>
      </c>
      <c r="DD109" s="42" t="s">
        <v>21</v>
      </c>
      <c r="DE109" s="42" t="s">
        <v>21</v>
      </c>
      <c r="DF109" s="42" t="s">
        <v>21</v>
      </c>
      <c r="DG109" s="42" t="s">
        <v>21</v>
      </c>
    </row>
    <row r="110" spans="1:111" x14ac:dyDescent="0.25">
      <c r="A110" s="26" t="s">
        <v>149</v>
      </c>
      <c r="B110" s="32">
        <v>3.5</v>
      </c>
      <c r="C110" s="28">
        <v>1.395E-12</v>
      </c>
      <c r="D110" s="32">
        <v>0.89285714285714279</v>
      </c>
      <c r="E110" s="32">
        <v>26</v>
      </c>
      <c r="F110" s="32">
        <v>50</v>
      </c>
      <c r="G110" s="32">
        <v>175</v>
      </c>
      <c r="H110" s="32">
        <v>1.8992006731173751E-7</v>
      </c>
      <c r="I110" s="32">
        <v>0.71643758626138987</v>
      </c>
      <c r="J110" s="28">
        <v>6.7272727272727277E-15</v>
      </c>
      <c r="K110" s="32">
        <v>50</v>
      </c>
      <c r="L110" s="32">
        <v>0.97</v>
      </c>
      <c r="M110" s="28">
        <v>2.0000000000000001E-4</v>
      </c>
      <c r="N110" s="32">
        <v>5.71</v>
      </c>
      <c r="O110" s="32">
        <v>2.343</v>
      </c>
      <c r="P110" s="32">
        <v>2.5</v>
      </c>
      <c r="Q110" s="28">
        <v>1.6666666666666667E-13</v>
      </c>
      <c r="R110" s="32">
        <v>5.62</v>
      </c>
      <c r="S110" s="32">
        <v>0.35714285714285715</v>
      </c>
      <c r="T110" s="32">
        <v>6.91</v>
      </c>
      <c r="U110" s="32">
        <v>1</v>
      </c>
      <c r="V110" s="32">
        <v>15</v>
      </c>
      <c r="W110" s="32">
        <v>0.34843205574912889</v>
      </c>
      <c r="X110" s="32">
        <v>2.5</v>
      </c>
      <c r="Y110" s="28">
        <v>2.2999999999999998</v>
      </c>
      <c r="Z110" s="32">
        <v>3.5</v>
      </c>
      <c r="AA110" s="28">
        <v>1.7857142857142858</v>
      </c>
      <c r="AB110" s="32">
        <v>4.2</v>
      </c>
      <c r="AC110" s="15">
        <v>0.35714285714285715</v>
      </c>
      <c r="AD110" s="32">
        <v>30</v>
      </c>
      <c r="AE110" s="32">
        <v>1</v>
      </c>
      <c r="AF110" s="28">
        <v>17.5</v>
      </c>
      <c r="AG110" s="32">
        <v>1.7142900000000001</v>
      </c>
      <c r="AH110" s="32">
        <v>5</v>
      </c>
      <c r="AI110" s="32">
        <v>2</v>
      </c>
      <c r="AJ110" s="32">
        <v>0.16289999999999999</v>
      </c>
      <c r="AK110" s="32">
        <v>4.76</v>
      </c>
      <c r="AL110" s="32">
        <v>1.14E-2</v>
      </c>
      <c r="AM110" s="32">
        <v>32.5</v>
      </c>
      <c r="AN110" s="32">
        <v>0.35714285714285715</v>
      </c>
      <c r="AO110" s="32">
        <v>0.35714285714285715</v>
      </c>
      <c r="AP110" s="28">
        <v>1E-4</v>
      </c>
      <c r="AQ110" s="32">
        <v>625</v>
      </c>
      <c r="AR110" s="28">
        <v>0.7142857142857143</v>
      </c>
      <c r="AS110" s="32">
        <v>360</v>
      </c>
      <c r="AT110" s="15">
        <v>0.35714285727040812</v>
      </c>
      <c r="AU110" s="15">
        <v>7.142999999999998</v>
      </c>
      <c r="AV110" s="32">
        <v>18</v>
      </c>
      <c r="AW110" s="15">
        <v>0.35714299999999999</v>
      </c>
      <c r="AX110" s="28">
        <v>1.7500000000000002E-2</v>
      </c>
      <c r="AY110" s="28">
        <v>3.2</v>
      </c>
      <c r="AZ110" s="32">
        <v>0.71643758626138987</v>
      </c>
      <c r="BA110" s="28">
        <v>1</v>
      </c>
      <c r="BB110" s="15">
        <v>0.35714299899999996</v>
      </c>
      <c r="BC110" s="28">
        <v>175</v>
      </c>
      <c r="BD110" s="15">
        <v>0.7142899989999999</v>
      </c>
      <c r="BE110" s="32">
        <v>3.06</v>
      </c>
      <c r="BF110" s="32">
        <v>0.35714285714285715</v>
      </c>
      <c r="BG110" s="28">
        <v>35</v>
      </c>
      <c r="BH110" s="32">
        <v>4.7697288433955114</v>
      </c>
      <c r="BI110" s="32">
        <v>1.2500000000000001E-2</v>
      </c>
      <c r="BJ110" s="32">
        <v>3.5</v>
      </c>
      <c r="BK110" s="32">
        <v>4.76</v>
      </c>
      <c r="BL110" s="28" t="s">
        <v>21</v>
      </c>
      <c r="BM110" s="32">
        <v>3.8</v>
      </c>
      <c r="BN110" s="32">
        <v>0.720356</v>
      </c>
      <c r="BO110" s="32">
        <v>1.0000000000000001E-9</v>
      </c>
      <c r="BP110" s="32">
        <v>0.71643758626138987</v>
      </c>
      <c r="BQ110" s="32">
        <v>7.14</v>
      </c>
      <c r="BR110" s="32">
        <v>3.31</v>
      </c>
      <c r="BS110" s="32">
        <v>21</v>
      </c>
      <c r="BT110" s="28">
        <v>1.9244210525621055E-8</v>
      </c>
      <c r="BU110" s="15">
        <v>2.0199999989999999</v>
      </c>
      <c r="BV110" s="32">
        <v>28.75</v>
      </c>
      <c r="BW110" s="28">
        <v>3.75</v>
      </c>
      <c r="BX110" s="28">
        <v>3.0612200000000001</v>
      </c>
      <c r="BY110" s="32">
        <v>0.71643758626138987</v>
      </c>
      <c r="BZ110" s="15">
        <v>38.949999998999999</v>
      </c>
      <c r="CA110" s="32">
        <v>4.76</v>
      </c>
      <c r="CB110" s="15">
        <v>1.8849667551141385</v>
      </c>
      <c r="CC110" s="32">
        <v>0.71643758626138987</v>
      </c>
      <c r="CD110" s="15">
        <v>5.1725029744567577</v>
      </c>
      <c r="CE110" s="32">
        <v>4.28</v>
      </c>
      <c r="CF110" s="32">
        <v>3.58</v>
      </c>
      <c r="CG110" s="15">
        <v>7.142999999999998</v>
      </c>
      <c r="CH110" s="32">
        <v>12.5</v>
      </c>
      <c r="CI110" s="15">
        <v>0.34999999916666663</v>
      </c>
      <c r="CJ110" s="28">
        <v>2.8</v>
      </c>
      <c r="CK110" s="15">
        <v>7.142999999999998E-2</v>
      </c>
      <c r="CL110" s="32">
        <v>0.35714285714285715</v>
      </c>
      <c r="CM110" s="28">
        <v>1.8999999999999998E-6</v>
      </c>
      <c r="CN110" s="32">
        <v>3.35</v>
      </c>
      <c r="CO110" s="28">
        <v>0.71</v>
      </c>
      <c r="CP110" s="15">
        <v>0.71428599971428597</v>
      </c>
      <c r="CQ110" s="42" t="s">
        <v>21</v>
      </c>
      <c r="CR110" s="42" t="s">
        <v>21</v>
      </c>
      <c r="CS110" s="42" t="s">
        <v>21</v>
      </c>
      <c r="CT110" s="42" t="s">
        <v>21</v>
      </c>
      <c r="CU110" s="42" t="s">
        <v>21</v>
      </c>
      <c r="CV110" s="42" t="s">
        <v>21</v>
      </c>
      <c r="CW110" s="42" t="s">
        <v>21</v>
      </c>
      <c r="CX110" s="42" t="s">
        <v>21</v>
      </c>
      <c r="CY110" s="42" t="s">
        <v>21</v>
      </c>
      <c r="CZ110" s="42" t="s">
        <v>21</v>
      </c>
      <c r="DA110" s="42" t="s">
        <v>21</v>
      </c>
      <c r="DB110" s="42" t="s">
        <v>21</v>
      </c>
      <c r="DC110" s="42" t="s">
        <v>21</v>
      </c>
      <c r="DD110" s="42" t="s">
        <v>21</v>
      </c>
      <c r="DE110" s="42" t="s">
        <v>21</v>
      </c>
      <c r="DF110" s="42" t="s">
        <v>21</v>
      </c>
      <c r="DG110" s="42" t="s">
        <v>21</v>
      </c>
    </row>
    <row r="111" spans="1:111" x14ac:dyDescent="0.25">
      <c r="A111" s="26" t="s">
        <v>150</v>
      </c>
      <c r="B111" s="32">
        <v>3.5</v>
      </c>
      <c r="C111" s="28">
        <v>1.395E-12</v>
      </c>
      <c r="D111" s="32">
        <v>0.89285714285714279</v>
      </c>
      <c r="E111" s="32">
        <v>26</v>
      </c>
      <c r="F111" s="32">
        <v>50</v>
      </c>
      <c r="G111" s="32">
        <v>175</v>
      </c>
      <c r="H111" s="32">
        <v>1.8992006731173751E-7</v>
      </c>
      <c r="I111" s="32">
        <v>0.71643758626138987</v>
      </c>
      <c r="J111" s="28">
        <v>6.7272727272727277E-15</v>
      </c>
      <c r="K111" s="32">
        <v>50</v>
      </c>
      <c r="L111" s="32">
        <v>0.99</v>
      </c>
      <c r="M111" s="28">
        <v>2.0000000000000001E-4</v>
      </c>
      <c r="N111" s="32">
        <v>5.71</v>
      </c>
      <c r="O111" s="32">
        <v>2.343</v>
      </c>
      <c r="P111" s="32">
        <v>2.5</v>
      </c>
      <c r="Q111" s="28">
        <v>1.6666666666666667E-13</v>
      </c>
      <c r="R111" s="32">
        <v>5.62</v>
      </c>
      <c r="S111" s="32">
        <v>0.35714285714285715</v>
      </c>
      <c r="T111" s="32">
        <v>6.91</v>
      </c>
      <c r="U111" s="32">
        <v>1</v>
      </c>
      <c r="V111" s="32">
        <v>15</v>
      </c>
      <c r="W111" s="32">
        <v>0.34843205574912889</v>
      </c>
      <c r="X111" s="32">
        <v>2.5</v>
      </c>
      <c r="Y111" s="28">
        <v>2.2999999999999998</v>
      </c>
      <c r="Z111" s="32">
        <v>3.5</v>
      </c>
      <c r="AA111" s="28">
        <v>1.7857142857142858</v>
      </c>
      <c r="AB111" s="32">
        <v>4.2</v>
      </c>
      <c r="AC111" s="15">
        <v>0.35714285714285715</v>
      </c>
      <c r="AD111" s="32">
        <v>30</v>
      </c>
      <c r="AE111" s="32">
        <v>1</v>
      </c>
      <c r="AF111" s="28">
        <v>17.5</v>
      </c>
      <c r="AG111" s="32">
        <v>1.7142900000000001</v>
      </c>
      <c r="AH111" s="32">
        <v>5</v>
      </c>
      <c r="AI111" s="32">
        <v>2</v>
      </c>
      <c r="AJ111" s="32">
        <v>0.16289999999999999</v>
      </c>
      <c r="AK111" s="32">
        <v>4.76</v>
      </c>
      <c r="AL111" s="32">
        <v>1.14E-2</v>
      </c>
      <c r="AM111" s="32">
        <v>32.5</v>
      </c>
      <c r="AN111" s="32">
        <v>0.35714285714285715</v>
      </c>
      <c r="AO111" s="32">
        <v>0.35714285714285715</v>
      </c>
      <c r="AP111" s="28">
        <v>1E-4</v>
      </c>
      <c r="AQ111" s="32">
        <v>625</v>
      </c>
      <c r="AR111" s="28">
        <v>0.7142857142857143</v>
      </c>
      <c r="AS111" s="32">
        <v>360</v>
      </c>
      <c r="AT111" s="15">
        <v>0.35714285727040812</v>
      </c>
      <c r="AU111" s="15">
        <v>7.142999999999998</v>
      </c>
      <c r="AV111" s="32">
        <v>18</v>
      </c>
      <c r="AW111" s="15">
        <v>0.35714299999999999</v>
      </c>
      <c r="AX111" s="28">
        <v>1.7500000000000002E-2</v>
      </c>
      <c r="AY111" s="28">
        <v>3.2</v>
      </c>
      <c r="AZ111" s="32">
        <v>0.71643758626138987</v>
      </c>
      <c r="BA111" s="28">
        <v>1</v>
      </c>
      <c r="BB111" s="15">
        <v>0.35714299899999996</v>
      </c>
      <c r="BC111" s="28">
        <v>175</v>
      </c>
      <c r="BD111" s="15">
        <v>0.7142899989999999</v>
      </c>
      <c r="BE111" s="32">
        <v>3.06</v>
      </c>
      <c r="BF111" s="32">
        <v>0.35714285714285715</v>
      </c>
      <c r="BG111" s="28">
        <v>35</v>
      </c>
      <c r="BH111" s="32">
        <v>4.7697288433955114</v>
      </c>
      <c r="BI111" s="32">
        <v>1.2500000000000001E-2</v>
      </c>
      <c r="BJ111" s="32">
        <v>3.5</v>
      </c>
      <c r="BK111" s="32">
        <v>4.76</v>
      </c>
      <c r="BL111" s="28" t="s">
        <v>21</v>
      </c>
      <c r="BM111" s="32">
        <v>3.8</v>
      </c>
      <c r="BN111" s="32">
        <v>0.720356</v>
      </c>
      <c r="BO111" s="32">
        <v>1.0000000000000001E-9</v>
      </c>
      <c r="BP111" s="32">
        <v>0.71643758626138987</v>
      </c>
      <c r="BQ111" s="32">
        <v>7.14</v>
      </c>
      <c r="BR111" s="32">
        <v>3.31</v>
      </c>
      <c r="BS111" s="32">
        <v>21</v>
      </c>
      <c r="BT111" s="28">
        <v>1.9455353901294015E-8</v>
      </c>
      <c r="BU111" s="15">
        <v>2.0199999989999999</v>
      </c>
      <c r="BV111" s="32">
        <v>28.75</v>
      </c>
      <c r="BW111" s="28">
        <v>3.75</v>
      </c>
      <c r="BX111" s="28">
        <v>3.0612200000000001</v>
      </c>
      <c r="BY111" s="32">
        <v>0.71643758626138987</v>
      </c>
      <c r="BZ111" s="15">
        <v>38.949999998999999</v>
      </c>
      <c r="CA111" s="32">
        <v>4.76</v>
      </c>
      <c r="CB111" s="15">
        <v>1.8849667551141385</v>
      </c>
      <c r="CC111" s="32">
        <v>0.71643758626138987</v>
      </c>
      <c r="CD111" s="15">
        <v>5.1725029744567577</v>
      </c>
      <c r="CE111" s="32">
        <v>4.28</v>
      </c>
      <c r="CF111" s="32">
        <v>3.58</v>
      </c>
      <c r="CG111" s="15">
        <v>7.142999999999998</v>
      </c>
      <c r="CH111" s="32">
        <v>12.5</v>
      </c>
      <c r="CI111" s="15">
        <v>0.34999999916666663</v>
      </c>
      <c r="CJ111" s="28">
        <v>2.8</v>
      </c>
      <c r="CK111" s="15">
        <v>7.142999999999998E-2</v>
      </c>
      <c r="CL111" s="32">
        <v>0.35714285714285715</v>
      </c>
      <c r="CM111" s="28">
        <v>1.8999999999999998E-6</v>
      </c>
      <c r="CN111" s="32">
        <v>3.35</v>
      </c>
      <c r="CO111" s="28">
        <v>0.71</v>
      </c>
      <c r="CP111" s="15">
        <v>0.71428599971428597</v>
      </c>
      <c r="CQ111" s="42" t="s">
        <v>21</v>
      </c>
      <c r="CR111" s="42" t="s">
        <v>21</v>
      </c>
      <c r="CS111" s="42" t="s">
        <v>21</v>
      </c>
      <c r="CT111" s="42" t="s">
        <v>21</v>
      </c>
      <c r="CU111" s="42" t="s">
        <v>21</v>
      </c>
      <c r="CV111" s="42" t="s">
        <v>21</v>
      </c>
      <c r="CW111" s="42" t="s">
        <v>21</v>
      </c>
      <c r="CX111" s="42" t="s">
        <v>21</v>
      </c>
      <c r="CY111" s="42" t="s">
        <v>21</v>
      </c>
      <c r="CZ111" s="42" t="s">
        <v>21</v>
      </c>
      <c r="DA111" s="42" t="s">
        <v>21</v>
      </c>
      <c r="DB111" s="42" t="s">
        <v>21</v>
      </c>
      <c r="DC111" s="42" t="s">
        <v>21</v>
      </c>
      <c r="DD111" s="42" t="s">
        <v>21</v>
      </c>
      <c r="DE111" s="42" t="s">
        <v>21</v>
      </c>
      <c r="DF111" s="42" t="s">
        <v>21</v>
      </c>
      <c r="DG111" s="42" t="s">
        <v>21</v>
      </c>
    </row>
    <row r="112" spans="1:111" x14ac:dyDescent="0.25">
      <c r="A112" s="26" t="s">
        <v>151</v>
      </c>
      <c r="B112" s="32">
        <v>3.5</v>
      </c>
      <c r="C112" s="28">
        <v>1.395E-12</v>
      </c>
      <c r="D112" s="32">
        <v>0.89285714285714279</v>
      </c>
      <c r="E112" s="32">
        <v>26</v>
      </c>
      <c r="F112" s="32">
        <v>50</v>
      </c>
      <c r="G112" s="32">
        <v>175</v>
      </c>
      <c r="H112" s="32">
        <v>1.8992006731173751E-7</v>
      </c>
      <c r="I112" s="32">
        <v>0.71643758626138987</v>
      </c>
      <c r="J112" s="28">
        <v>6.7272727272727277E-15</v>
      </c>
      <c r="K112" s="32">
        <v>50</v>
      </c>
      <c r="L112" s="32">
        <v>0.98299999999999998</v>
      </c>
      <c r="M112" s="28">
        <v>2.0000000000000001E-4</v>
      </c>
      <c r="N112" s="32">
        <v>5.71</v>
      </c>
      <c r="O112" s="32">
        <v>2.46</v>
      </c>
      <c r="P112" s="32">
        <v>2.5</v>
      </c>
      <c r="Q112" s="28">
        <v>1.6666666666666667E-13</v>
      </c>
      <c r="R112" s="32">
        <v>5.62</v>
      </c>
      <c r="S112" s="32">
        <v>0.35714285714285715</v>
      </c>
      <c r="T112" s="32">
        <v>6.91</v>
      </c>
      <c r="U112" s="32">
        <v>1</v>
      </c>
      <c r="V112" s="32">
        <v>15</v>
      </c>
      <c r="W112" s="32">
        <v>0.34843205574912889</v>
      </c>
      <c r="X112" s="32">
        <v>2.5</v>
      </c>
      <c r="Y112" s="28">
        <v>2.2999999999999998</v>
      </c>
      <c r="Z112" s="32">
        <v>3.5</v>
      </c>
      <c r="AA112" s="28">
        <v>1.7857142857142858</v>
      </c>
      <c r="AB112" s="32">
        <v>4.2</v>
      </c>
      <c r="AC112" s="15">
        <v>0.35714285714285715</v>
      </c>
      <c r="AD112" s="32">
        <v>30</v>
      </c>
      <c r="AE112" s="32">
        <v>1</v>
      </c>
      <c r="AF112" s="28">
        <v>17.5</v>
      </c>
      <c r="AG112" s="32">
        <v>1.7142900000000001</v>
      </c>
      <c r="AH112" s="32">
        <v>5</v>
      </c>
      <c r="AI112" s="32">
        <v>2</v>
      </c>
      <c r="AJ112" s="32">
        <v>0.16289999999999999</v>
      </c>
      <c r="AK112" s="32">
        <v>4.76</v>
      </c>
      <c r="AL112" s="32">
        <v>1.14E-2</v>
      </c>
      <c r="AM112" s="32">
        <v>32.5</v>
      </c>
      <c r="AN112" s="32">
        <v>0.35714285714285715</v>
      </c>
      <c r="AO112" s="32">
        <v>0.35714285714285715</v>
      </c>
      <c r="AP112" s="28">
        <v>1E-4</v>
      </c>
      <c r="AQ112" s="32">
        <v>625</v>
      </c>
      <c r="AR112" s="28">
        <v>0.7142857142857143</v>
      </c>
      <c r="AS112" s="32">
        <v>360</v>
      </c>
      <c r="AT112" s="15">
        <v>0.35714285727040812</v>
      </c>
      <c r="AU112" s="15">
        <v>7.142999999999998</v>
      </c>
      <c r="AV112" s="32">
        <v>18</v>
      </c>
      <c r="AW112" s="15">
        <v>0.35714299999999999</v>
      </c>
      <c r="AX112" s="28">
        <v>1.7500000000000002E-2</v>
      </c>
      <c r="AY112" s="28">
        <v>3.2</v>
      </c>
      <c r="AZ112" s="32">
        <v>0.71643758626138987</v>
      </c>
      <c r="BA112" s="28">
        <v>1</v>
      </c>
      <c r="BB112" s="15">
        <v>0.35714299899999996</v>
      </c>
      <c r="BC112" s="28">
        <v>175</v>
      </c>
      <c r="BD112" s="15">
        <v>0.7142899989999999</v>
      </c>
      <c r="BE112" s="32">
        <v>3.06</v>
      </c>
      <c r="BF112" s="32">
        <v>0.35714285714285715</v>
      </c>
      <c r="BG112" s="28">
        <v>35</v>
      </c>
      <c r="BH112" s="32">
        <v>4.7697288433955114</v>
      </c>
      <c r="BI112" s="32">
        <v>1.2500000000000001E-2</v>
      </c>
      <c r="BJ112" s="32">
        <v>3.5</v>
      </c>
      <c r="BK112" s="32">
        <v>4.76</v>
      </c>
      <c r="BL112" s="28" t="s">
        <v>21</v>
      </c>
      <c r="BM112" s="32">
        <v>3.8</v>
      </c>
      <c r="BN112" s="32">
        <v>0.720356</v>
      </c>
      <c r="BO112" s="32">
        <v>1.0000000000000001E-9</v>
      </c>
      <c r="BP112" s="32">
        <v>0.71643758626138987</v>
      </c>
      <c r="BQ112" s="32">
        <v>7.14</v>
      </c>
      <c r="BR112" s="32">
        <v>3.31</v>
      </c>
      <c r="BS112" s="32">
        <v>21</v>
      </c>
      <c r="BT112" s="28">
        <v>1.9053176042869329E-8</v>
      </c>
      <c r="BU112" s="15">
        <v>2.0199999989999999</v>
      </c>
      <c r="BV112" s="32">
        <v>28.75</v>
      </c>
      <c r="BW112" s="28">
        <v>3.75</v>
      </c>
      <c r="BX112" s="28">
        <v>3.0612200000000001</v>
      </c>
      <c r="BY112" s="32">
        <v>0.71643758626138987</v>
      </c>
      <c r="BZ112" s="15">
        <v>38.949999998999999</v>
      </c>
      <c r="CA112" s="32">
        <v>4.76</v>
      </c>
      <c r="CB112" s="15">
        <v>1.8849667551141385</v>
      </c>
      <c r="CC112" s="32">
        <v>0.71643758626138987</v>
      </c>
      <c r="CD112" s="15">
        <v>5.1725029744567577</v>
      </c>
      <c r="CE112" s="32">
        <v>4.28</v>
      </c>
      <c r="CF112" s="32">
        <v>3.58</v>
      </c>
      <c r="CG112" s="15">
        <v>7.142999999999998</v>
      </c>
      <c r="CH112" s="32">
        <v>20</v>
      </c>
      <c r="CI112" s="15">
        <v>0.34999999916666663</v>
      </c>
      <c r="CJ112" s="28">
        <v>2.8</v>
      </c>
      <c r="CK112" s="15">
        <v>7.142999999999998E-2</v>
      </c>
      <c r="CL112" s="32">
        <v>0.35714285714285715</v>
      </c>
      <c r="CM112" s="28">
        <v>1.8999999999999998E-6</v>
      </c>
      <c r="CN112" s="32">
        <v>3.35</v>
      </c>
      <c r="CO112" s="28">
        <v>0.71</v>
      </c>
      <c r="CP112" s="15">
        <v>0.71428599971428597</v>
      </c>
      <c r="CQ112" s="42" t="s">
        <v>21</v>
      </c>
      <c r="CR112" s="42" t="s">
        <v>21</v>
      </c>
      <c r="CS112" s="42" t="s">
        <v>21</v>
      </c>
      <c r="CT112" s="42" t="s">
        <v>21</v>
      </c>
      <c r="CU112" s="42" t="s">
        <v>21</v>
      </c>
      <c r="CV112" s="42" t="s">
        <v>21</v>
      </c>
      <c r="CW112" s="42" t="s">
        <v>21</v>
      </c>
      <c r="CX112" s="42" t="s">
        <v>21</v>
      </c>
      <c r="CY112" s="42" t="s">
        <v>21</v>
      </c>
      <c r="CZ112" s="42" t="s">
        <v>21</v>
      </c>
      <c r="DA112" s="42" t="s">
        <v>21</v>
      </c>
      <c r="DB112" s="42" t="s">
        <v>21</v>
      </c>
      <c r="DC112" s="42" t="s">
        <v>21</v>
      </c>
      <c r="DD112" s="42" t="s">
        <v>21</v>
      </c>
      <c r="DE112" s="42" t="s">
        <v>21</v>
      </c>
      <c r="DF112" s="42" t="s">
        <v>21</v>
      </c>
      <c r="DG112" s="42" t="s">
        <v>21</v>
      </c>
    </row>
    <row r="113" spans="1:111" x14ac:dyDescent="0.25">
      <c r="A113" s="26" t="s">
        <v>152</v>
      </c>
      <c r="B113" s="32">
        <v>3.5</v>
      </c>
      <c r="C113" s="28">
        <v>1.395E-12</v>
      </c>
      <c r="D113" s="32">
        <v>0.89285714285714279</v>
      </c>
      <c r="E113" s="32">
        <v>26</v>
      </c>
      <c r="F113" s="32">
        <v>50</v>
      </c>
      <c r="G113" s="32">
        <v>175</v>
      </c>
      <c r="H113" s="32">
        <v>1.8992006731173751E-7</v>
      </c>
      <c r="I113" s="32">
        <v>0.71643758626138987</v>
      </c>
      <c r="J113" s="28">
        <v>6.7272727272727277E-15</v>
      </c>
      <c r="K113" s="32">
        <v>50</v>
      </c>
      <c r="L113" s="32">
        <v>0.98799999999999999</v>
      </c>
      <c r="M113" s="28">
        <v>2.0000000000000001E-4</v>
      </c>
      <c r="N113" s="32">
        <v>5.71</v>
      </c>
      <c r="O113" s="32">
        <v>2.46</v>
      </c>
      <c r="P113" s="32">
        <v>2.5</v>
      </c>
      <c r="Q113" s="28">
        <v>1.6666666666666667E-13</v>
      </c>
      <c r="R113" s="32">
        <v>5.62</v>
      </c>
      <c r="S113" s="32">
        <v>0.35714285714285715</v>
      </c>
      <c r="T113" s="32">
        <v>6.91</v>
      </c>
      <c r="U113" s="32">
        <v>1</v>
      </c>
      <c r="V113" s="32">
        <v>15</v>
      </c>
      <c r="W113" s="32">
        <v>0.34843205574912889</v>
      </c>
      <c r="X113" s="32">
        <v>2.5</v>
      </c>
      <c r="Y113" s="28">
        <v>2.2999999999999998</v>
      </c>
      <c r="Z113" s="32">
        <v>3.5</v>
      </c>
      <c r="AA113" s="28">
        <v>1.7857142857142858</v>
      </c>
      <c r="AB113" s="32">
        <v>4.2</v>
      </c>
      <c r="AC113" s="15">
        <v>0.35714285714285715</v>
      </c>
      <c r="AD113" s="32">
        <v>30</v>
      </c>
      <c r="AE113" s="32">
        <v>1</v>
      </c>
      <c r="AF113" s="28">
        <v>17.5</v>
      </c>
      <c r="AG113" s="32">
        <v>1.7142900000000001</v>
      </c>
      <c r="AH113" s="32">
        <v>5</v>
      </c>
      <c r="AI113" s="32">
        <v>2</v>
      </c>
      <c r="AJ113" s="32">
        <v>0.16289999999999999</v>
      </c>
      <c r="AK113" s="32">
        <v>4.76</v>
      </c>
      <c r="AL113" s="32">
        <v>1.14E-2</v>
      </c>
      <c r="AM113" s="32">
        <v>32.5</v>
      </c>
      <c r="AN113" s="32">
        <v>0.35714285714285715</v>
      </c>
      <c r="AO113" s="32">
        <v>0.35714285714285715</v>
      </c>
      <c r="AP113" s="28">
        <v>1E-4</v>
      </c>
      <c r="AQ113" s="32">
        <v>625</v>
      </c>
      <c r="AR113" s="28">
        <v>0.7142857142857143</v>
      </c>
      <c r="AS113" s="32">
        <v>360</v>
      </c>
      <c r="AT113" s="15">
        <v>0.35714285727040812</v>
      </c>
      <c r="AU113" s="15">
        <v>7.142999999999998</v>
      </c>
      <c r="AV113" s="32">
        <v>18</v>
      </c>
      <c r="AW113" s="15">
        <v>0.35714299999999999</v>
      </c>
      <c r="AX113" s="28">
        <v>1.7500000000000002E-2</v>
      </c>
      <c r="AY113" s="28">
        <v>3.2</v>
      </c>
      <c r="AZ113" s="32">
        <v>0.71643758626138987</v>
      </c>
      <c r="BA113" s="28">
        <v>1</v>
      </c>
      <c r="BB113" s="15">
        <v>0.35714299899999996</v>
      </c>
      <c r="BC113" s="28">
        <v>175</v>
      </c>
      <c r="BD113" s="15">
        <v>0.7142899989999999</v>
      </c>
      <c r="BE113" s="32">
        <v>3.06</v>
      </c>
      <c r="BF113" s="32">
        <v>0.35714285714285715</v>
      </c>
      <c r="BG113" s="28">
        <v>35</v>
      </c>
      <c r="BH113" s="32">
        <v>4.7697288433955114</v>
      </c>
      <c r="BI113" s="32">
        <v>1.2500000000000001E-2</v>
      </c>
      <c r="BJ113" s="32">
        <v>3.5</v>
      </c>
      <c r="BK113" s="32">
        <v>4.76</v>
      </c>
      <c r="BL113" s="28" t="s">
        <v>21</v>
      </c>
      <c r="BM113" s="32">
        <v>3.8</v>
      </c>
      <c r="BN113" s="32">
        <v>0.720356</v>
      </c>
      <c r="BO113" s="32">
        <v>1.0000000000000001E-9</v>
      </c>
      <c r="BP113" s="32">
        <v>0.71643758626138987</v>
      </c>
      <c r="BQ113" s="32">
        <v>7.14</v>
      </c>
      <c r="BR113" s="32">
        <v>3.31</v>
      </c>
      <c r="BS113" s="32">
        <v>21</v>
      </c>
      <c r="BT113" s="28">
        <v>1.9103448275172417E-8</v>
      </c>
      <c r="BU113" s="15">
        <v>2.0199999989999999</v>
      </c>
      <c r="BV113" s="32">
        <v>28.75</v>
      </c>
      <c r="BW113" s="28">
        <v>3.75</v>
      </c>
      <c r="BX113" s="28">
        <v>3.0612200000000001</v>
      </c>
      <c r="BY113" s="32">
        <v>0.71643758626138987</v>
      </c>
      <c r="BZ113" s="15">
        <v>38.949999998999999</v>
      </c>
      <c r="CA113" s="32">
        <v>4.76</v>
      </c>
      <c r="CB113" s="15">
        <v>1.8849667551141385</v>
      </c>
      <c r="CC113" s="32">
        <v>0.71643758626138987</v>
      </c>
      <c r="CD113" s="15">
        <v>5.1725029744567577</v>
      </c>
      <c r="CE113" s="32">
        <v>4.28</v>
      </c>
      <c r="CF113" s="32">
        <v>3.58</v>
      </c>
      <c r="CG113" s="15">
        <v>7.142999999999998</v>
      </c>
      <c r="CH113" s="32">
        <v>20</v>
      </c>
      <c r="CI113" s="15">
        <v>0.34999999916666663</v>
      </c>
      <c r="CJ113" s="28">
        <v>2.8</v>
      </c>
      <c r="CK113" s="15">
        <v>7.142999999999998E-2</v>
      </c>
      <c r="CL113" s="32">
        <v>0.35714285714285715</v>
      </c>
      <c r="CM113" s="28">
        <v>1.8999999999999998E-6</v>
      </c>
      <c r="CN113" s="32">
        <v>3.35</v>
      </c>
      <c r="CO113" s="28">
        <v>0.71</v>
      </c>
      <c r="CP113" s="15">
        <v>0.71428599971428597</v>
      </c>
      <c r="CQ113" s="42" t="s">
        <v>21</v>
      </c>
      <c r="CR113" s="42" t="s">
        <v>21</v>
      </c>
      <c r="CS113" s="42" t="s">
        <v>21</v>
      </c>
      <c r="CT113" s="42" t="s">
        <v>21</v>
      </c>
      <c r="CU113" s="42" t="s">
        <v>21</v>
      </c>
      <c r="CV113" s="42" t="s">
        <v>21</v>
      </c>
      <c r="CW113" s="42" t="s">
        <v>21</v>
      </c>
      <c r="CX113" s="42" t="s">
        <v>21</v>
      </c>
      <c r="CY113" s="42" t="s">
        <v>21</v>
      </c>
      <c r="CZ113" s="42" t="s">
        <v>21</v>
      </c>
      <c r="DA113" s="42" t="s">
        <v>21</v>
      </c>
      <c r="DB113" s="42" t="s">
        <v>21</v>
      </c>
      <c r="DC113" s="42" t="s">
        <v>21</v>
      </c>
      <c r="DD113" s="42" t="s">
        <v>21</v>
      </c>
      <c r="DE113" s="42" t="s">
        <v>21</v>
      </c>
      <c r="DF113" s="42" t="s">
        <v>21</v>
      </c>
      <c r="DG113" s="42" t="s">
        <v>21</v>
      </c>
    </row>
    <row r="114" spans="1:111" x14ac:dyDescent="0.25">
      <c r="A114" s="26" t="s">
        <v>153</v>
      </c>
      <c r="B114" s="32">
        <v>3.5</v>
      </c>
      <c r="C114" s="28">
        <v>1.395E-12</v>
      </c>
      <c r="D114" s="32">
        <v>0.89285714285714279</v>
      </c>
      <c r="E114" s="32">
        <v>26</v>
      </c>
      <c r="F114" s="32">
        <v>50</v>
      </c>
      <c r="G114" s="32">
        <v>175</v>
      </c>
      <c r="H114" s="32">
        <v>1.8992006731173751E-7</v>
      </c>
      <c r="I114" s="32">
        <v>0.71643758626138987</v>
      </c>
      <c r="J114" s="28">
        <v>6.7272727272727277E-15</v>
      </c>
      <c r="K114" s="32">
        <v>50</v>
      </c>
      <c r="L114" s="32">
        <v>0.98399999999999999</v>
      </c>
      <c r="M114" s="28">
        <v>2.0000000000000001E-4</v>
      </c>
      <c r="N114" s="32">
        <v>5.71</v>
      </c>
      <c r="O114" s="32">
        <v>2.46</v>
      </c>
      <c r="P114" s="32">
        <v>2.5</v>
      </c>
      <c r="Q114" s="28">
        <v>1.6666666666666667E-13</v>
      </c>
      <c r="R114" s="32">
        <v>5.62</v>
      </c>
      <c r="S114" s="32">
        <v>0.35714285714285715</v>
      </c>
      <c r="T114" s="32">
        <v>6.91</v>
      </c>
      <c r="U114" s="32">
        <v>1</v>
      </c>
      <c r="V114" s="32">
        <v>15</v>
      </c>
      <c r="W114" s="32">
        <v>0.34843205574912889</v>
      </c>
      <c r="X114" s="32">
        <v>2.5</v>
      </c>
      <c r="Y114" s="28">
        <v>2.2999999999999998</v>
      </c>
      <c r="Z114" s="32">
        <v>3.5</v>
      </c>
      <c r="AA114" s="28">
        <v>1.7857142857142858</v>
      </c>
      <c r="AB114" s="32">
        <v>4.2</v>
      </c>
      <c r="AC114" s="15">
        <v>0.35714285714285715</v>
      </c>
      <c r="AD114" s="32">
        <v>30</v>
      </c>
      <c r="AE114" s="32">
        <v>1</v>
      </c>
      <c r="AF114" s="28">
        <v>17.5</v>
      </c>
      <c r="AG114" s="32">
        <v>1.7142900000000001</v>
      </c>
      <c r="AH114" s="32">
        <v>5</v>
      </c>
      <c r="AI114" s="32">
        <v>2</v>
      </c>
      <c r="AJ114" s="32">
        <v>0.16289999999999999</v>
      </c>
      <c r="AK114" s="32">
        <v>4.76</v>
      </c>
      <c r="AL114" s="32">
        <v>1.14E-2</v>
      </c>
      <c r="AM114" s="32">
        <v>75.75</v>
      </c>
      <c r="AN114" s="32">
        <v>0.35714285714285715</v>
      </c>
      <c r="AO114" s="32">
        <v>0.35714285714285715</v>
      </c>
      <c r="AP114" s="28">
        <v>1E-4</v>
      </c>
      <c r="AQ114" s="32">
        <v>625</v>
      </c>
      <c r="AR114" s="28">
        <v>0.7142857142857143</v>
      </c>
      <c r="AS114" s="32">
        <v>360</v>
      </c>
      <c r="AT114" s="15">
        <v>0.35714285727040812</v>
      </c>
      <c r="AU114" s="15">
        <v>7.142999999999998</v>
      </c>
      <c r="AV114" s="32">
        <v>18</v>
      </c>
      <c r="AW114" s="15">
        <v>0.35714299999999999</v>
      </c>
      <c r="AX114" s="28">
        <v>1.7500000000000002E-2</v>
      </c>
      <c r="AY114" s="28">
        <v>3.2</v>
      </c>
      <c r="AZ114" s="32">
        <v>0.71643758626138987</v>
      </c>
      <c r="BA114" s="28">
        <v>1</v>
      </c>
      <c r="BB114" s="15">
        <v>0.35714299899999996</v>
      </c>
      <c r="BC114" s="28">
        <v>175</v>
      </c>
      <c r="BD114" s="15">
        <v>0.7142899989999999</v>
      </c>
      <c r="BE114" s="32">
        <v>3.06</v>
      </c>
      <c r="BF114" s="32">
        <v>0.35714285714285715</v>
      </c>
      <c r="BG114" s="28">
        <v>35</v>
      </c>
      <c r="BH114" s="32">
        <v>4.7697288433955114</v>
      </c>
      <c r="BI114" s="32">
        <v>1.2500000000000001E-2</v>
      </c>
      <c r="BJ114" s="32">
        <v>3.5</v>
      </c>
      <c r="BK114" s="32">
        <v>4.76</v>
      </c>
      <c r="BL114" s="28" t="s">
        <v>21</v>
      </c>
      <c r="BM114" s="32">
        <v>3.8</v>
      </c>
      <c r="BN114" s="32">
        <v>0.720356</v>
      </c>
      <c r="BO114" s="32">
        <v>1.0000000000000001E-9</v>
      </c>
      <c r="BP114" s="32">
        <v>0.71643758626138987</v>
      </c>
      <c r="BQ114" s="32">
        <v>7.14</v>
      </c>
      <c r="BR114" s="32">
        <v>3.31</v>
      </c>
      <c r="BS114" s="32">
        <v>21</v>
      </c>
      <c r="BT114" s="28">
        <v>1.9143666061014882E-8</v>
      </c>
      <c r="BU114" s="15">
        <v>2.0199999989999999</v>
      </c>
      <c r="BV114" s="32">
        <v>28.75</v>
      </c>
      <c r="BW114" s="28">
        <v>3.75</v>
      </c>
      <c r="BX114" s="28">
        <v>3.0612200000000001</v>
      </c>
      <c r="BY114" s="32">
        <v>0.71643758626138987</v>
      </c>
      <c r="BZ114" s="15">
        <v>38.949999998999999</v>
      </c>
      <c r="CA114" s="32">
        <v>4.76</v>
      </c>
      <c r="CB114" s="15">
        <v>1.8849667551141385</v>
      </c>
      <c r="CC114" s="32">
        <v>0.71643758626138987</v>
      </c>
      <c r="CD114" s="15">
        <v>5.1725029744567577</v>
      </c>
      <c r="CE114" s="32">
        <v>4.28</v>
      </c>
      <c r="CF114" s="32">
        <v>3.58</v>
      </c>
      <c r="CG114" s="15">
        <v>7.142999999999998</v>
      </c>
      <c r="CH114" s="32">
        <v>20</v>
      </c>
      <c r="CI114" s="15">
        <v>0.34999999916666663</v>
      </c>
      <c r="CJ114" s="28">
        <v>2.8</v>
      </c>
      <c r="CK114" s="15">
        <v>7.142999999999998E-2</v>
      </c>
      <c r="CL114" s="32">
        <v>0.35714285714285715</v>
      </c>
      <c r="CM114" s="28">
        <v>1.8999999999999998E-6</v>
      </c>
      <c r="CN114" s="32">
        <v>3.35</v>
      </c>
      <c r="CO114" s="28">
        <v>0.71</v>
      </c>
      <c r="CP114" s="15">
        <v>0.71428599971428597</v>
      </c>
      <c r="CQ114" s="42" t="s">
        <v>21</v>
      </c>
      <c r="CR114" s="42" t="s">
        <v>21</v>
      </c>
      <c r="CS114" s="42" t="s">
        <v>21</v>
      </c>
      <c r="CT114" s="42" t="s">
        <v>21</v>
      </c>
      <c r="CU114" s="42" t="s">
        <v>21</v>
      </c>
      <c r="CV114" s="42" t="s">
        <v>21</v>
      </c>
      <c r="CW114" s="42" t="s">
        <v>21</v>
      </c>
      <c r="CX114" s="42" t="s">
        <v>21</v>
      </c>
      <c r="CY114" s="42" t="s">
        <v>21</v>
      </c>
      <c r="CZ114" s="42" t="s">
        <v>21</v>
      </c>
      <c r="DA114" s="42" t="s">
        <v>21</v>
      </c>
      <c r="DB114" s="42" t="s">
        <v>21</v>
      </c>
      <c r="DC114" s="42" t="s">
        <v>21</v>
      </c>
      <c r="DD114" s="42" t="s">
        <v>21</v>
      </c>
      <c r="DE114" s="42" t="s">
        <v>21</v>
      </c>
      <c r="DF114" s="42" t="s">
        <v>21</v>
      </c>
      <c r="DG114" s="42" t="s">
        <v>21</v>
      </c>
    </row>
    <row r="115" spans="1:111" x14ac:dyDescent="0.25">
      <c r="A115" s="26" t="s">
        <v>154</v>
      </c>
      <c r="B115" s="32">
        <v>3.5</v>
      </c>
      <c r="C115" s="28">
        <v>1.395E-12</v>
      </c>
      <c r="D115" s="32">
        <v>0.89285714285714279</v>
      </c>
      <c r="E115" s="32">
        <v>26</v>
      </c>
      <c r="F115" s="32">
        <v>50</v>
      </c>
      <c r="G115" s="32">
        <v>175</v>
      </c>
      <c r="H115" s="32">
        <v>1.8992006731173751E-7</v>
      </c>
      <c r="I115" s="32">
        <v>0.71643758626138987</v>
      </c>
      <c r="J115" s="28">
        <v>6.7272727272727277E-15</v>
      </c>
      <c r="K115" s="32">
        <v>50</v>
      </c>
      <c r="L115" s="32">
        <v>0.98599999999999999</v>
      </c>
      <c r="M115" s="28">
        <v>2.0000000000000001E-4</v>
      </c>
      <c r="N115" s="32">
        <v>5.71</v>
      </c>
      <c r="O115" s="32">
        <v>2.46</v>
      </c>
      <c r="P115" s="32">
        <v>2.5</v>
      </c>
      <c r="Q115" s="28">
        <v>1.6666666666666667E-13</v>
      </c>
      <c r="R115" s="32">
        <v>5.62</v>
      </c>
      <c r="S115" s="32">
        <v>0.35714285714285715</v>
      </c>
      <c r="T115" s="32">
        <v>6.91</v>
      </c>
      <c r="U115" s="32">
        <v>1</v>
      </c>
      <c r="V115" s="32">
        <v>15</v>
      </c>
      <c r="W115" s="32">
        <v>0.34843205574912889</v>
      </c>
      <c r="X115" s="32">
        <v>2.5</v>
      </c>
      <c r="Y115" s="28">
        <v>2.2999999999999998</v>
      </c>
      <c r="Z115" s="32">
        <v>3.5</v>
      </c>
      <c r="AA115" s="28">
        <v>1.7857142857142858</v>
      </c>
      <c r="AB115" s="32">
        <v>4.2</v>
      </c>
      <c r="AC115" s="15">
        <v>0.35714285714285715</v>
      </c>
      <c r="AD115" s="32">
        <v>30</v>
      </c>
      <c r="AE115" s="32">
        <v>1</v>
      </c>
      <c r="AF115" s="28">
        <v>17.5</v>
      </c>
      <c r="AG115" s="32">
        <v>1.7142900000000001</v>
      </c>
      <c r="AH115" s="32">
        <v>5</v>
      </c>
      <c r="AI115" s="32">
        <v>2</v>
      </c>
      <c r="AJ115" s="32">
        <v>0.16289999999999999</v>
      </c>
      <c r="AK115" s="32">
        <v>4.76</v>
      </c>
      <c r="AL115" s="32">
        <v>1.14E-2</v>
      </c>
      <c r="AM115" s="32">
        <v>75.75</v>
      </c>
      <c r="AN115" s="32">
        <v>0.35714285714285715</v>
      </c>
      <c r="AO115" s="32">
        <v>0.35714285714285715</v>
      </c>
      <c r="AP115" s="28">
        <v>1E-4</v>
      </c>
      <c r="AQ115" s="32">
        <v>625</v>
      </c>
      <c r="AR115" s="28">
        <v>0.7142857142857143</v>
      </c>
      <c r="AS115" s="32">
        <v>360</v>
      </c>
      <c r="AT115" s="15">
        <v>0.35714285727040812</v>
      </c>
      <c r="AU115" s="15">
        <v>7.142999999999998</v>
      </c>
      <c r="AV115" s="32">
        <v>18</v>
      </c>
      <c r="AW115" s="15">
        <v>0.35714299999999999</v>
      </c>
      <c r="AX115" s="28">
        <v>1.7500000000000002E-2</v>
      </c>
      <c r="AY115" s="28">
        <v>3.2</v>
      </c>
      <c r="AZ115" s="32">
        <v>0.71643758626138987</v>
      </c>
      <c r="BA115" s="28">
        <v>1</v>
      </c>
      <c r="BB115" s="15">
        <v>0.35714299899999996</v>
      </c>
      <c r="BC115" s="28">
        <v>175</v>
      </c>
      <c r="BD115" s="15">
        <v>0.7142899989999999</v>
      </c>
      <c r="BE115" s="32">
        <v>3.06</v>
      </c>
      <c r="BF115" s="32">
        <v>0.35714285714285715</v>
      </c>
      <c r="BG115" s="28">
        <v>35</v>
      </c>
      <c r="BH115" s="32">
        <v>4.7697288433955114</v>
      </c>
      <c r="BI115" s="32">
        <v>1.2500000000000001E-2</v>
      </c>
      <c r="BJ115" s="32">
        <v>3.5</v>
      </c>
      <c r="BK115" s="32">
        <v>4.76</v>
      </c>
      <c r="BL115" s="28" t="s">
        <v>21</v>
      </c>
      <c r="BM115" s="32">
        <v>3.8</v>
      </c>
      <c r="BN115" s="32">
        <v>0.720356</v>
      </c>
      <c r="BO115" s="32">
        <v>1.0000000000000001E-9</v>
      </c>
      <c r="BP115" s="32">
        <v>0.71643758626138987</v>
      </c>
      <c r="BQ115" s="32">
        <v>7.14</v>
      </c>
      <c r="BR115" s="32">
        <v>3.31</v>
      </c>
      <c r="BS115" s="32">
        <v>21</v>
      </c>
      <c r="BT115" s="28">
        <v>1.9103448275172417E-8</v>
      </c>
      <c r="BU115" s="15">
        <v>2.0199999989999999</v>
      </c>
      <c r="BV115" s="32">
        <v>28.75</v>
      </c>
      <c r="BW115" s="28">
        <v>3.75</v>
      </c>
      <c r="BX115" s="28">
        <v>3.0612200000000001</v>
      </c>
      <c r="BY115" s="32">
        <v>0.71643758626138987</v>
      </c>
      <c r="BZ115" s="15">
        <v>38.949999998999999</v>
      </c>
      <c r="CA115" s="32">
        <v>4.76</v>
      </c>
      <c r="CB115" s="15">
        <v>1.8849667551141385</v>
      </c>
      <c r="CC115" s="32">
        <v>0.71643758626138987</v>
      </c>
      <c r="CD115" s="15">
        <v>5.1725029744567577</v>
      </c>
      <c r="CE115" s="32">
        <v>4.28</v>
      </c>
      <c r="CF115" s="32">
        <v>3.58</v>
      </c>
      <c r="CG115" s="15">
        <v>7.142999999999998</v>
      </c>
      <c r="CH115" s="32">
        <v>20</v>
      </c>
      <c r="CI115" s="15">
        <v>0.34999999916666663</v>
      </c>
      <c r="CJ115" s="28">
        <v>2.8</v>
      </c>
      <c r="CK115" s="15">
        <v>7.142999999999998E-2</v>
      </c>
      <c r="CL115" s="32">
        <v>0.35714285714285715</v>
      </c>
      <c r="CM115" s="28">
        <v>1.8999999999999998E-6</v>
      </c>
      <c r="CN115" s="32">
        <v>3.35</v>
      </c>
      <c r="CO115" s="28">
        <v>0.71</v>
      </c>
      <c r="CP115" s="15">
        <v>0.71428599971428597</v>
      </c>
      <c r="CQ115" s="42" t="s">
        <v>21</v>
      </c>
      <c r="CR115" s="42" t="s">
        <v>21</v>
      </c>
      <c r="CS115" s="42" t="s">
        <v>21</v>
      </c>
      <c r="CT115" s="42" t="s">
        <v>21</v>
      </c>
      <c r="CU115" s="42" t="s">
        <v>21</v>
      </c>
      <c r="CV115" s="42" t="s">
        <v>21</v>
      </c>
      <c r="CW115" s="42" t="s">
        <v>21</v>
      </c>
      <c r="CX115" s="42" t="s">
        <v>21</v>
      </c>
      <c r="CY115" s="42" t="s">
        <v>21</v>
      </c>
      <c r="CZ115" s="42" t="s">
        <v>21</v>
      </c>
      <c r="DA115" s="42" t="s">
        <v>21</v>
      </c>
      <c r="DB115" s="42" t="s">
        <v>21</v>
      </c>
      <c r="DC115" s="42" t="s">
        <v>21</v>
      </c>
      <c r="DD115" s="42" t="s">
        <v>21</v>
      </c>
      <c r="DE115" s="42" t="s">
        <v>21</v>
      </c>
      <c r="DF115" s="42" t="s">
        <v>21</v>
      </c>
      <c r="DG115" s="42" t="s">
        <v>21</v>
      </c>
    </row>
    <row r="116" spans="1:111" x14ac:dyDescent="0.25">
      <c r="A116" s="26" t="s">
        <v>155</v>
      </c>
      <c r="B116" s="32">
        <v>3.5</v>
      </c>
      <c r="C116" s="28">
        <v>1.395E-12</v>
      </c>
      <c r="D116" s="32">
        <v>0.89285714285714279</v>
      </c>
      <c r="E116" s="32">
        <v>26</v>
      </c>
      <c r="F116" s="32">
        <v>50</v>
      </c>
      <c r="G116" s="32">
        <v>175</v>
      </c>
      <c r="H116" s="32">
        <v>1.8992006731173751E-7</v>
      </c>
      <c r="I116" s="32">
        <v>0.71643758626138987</v>
      </c>
      <c r="J116" s="28">
        <v>6.7272727272727277E-15</v>
      </c>
      <c r="K116" s="32">
        <v>50</v>
      </c>
      <c r="L116" s="32">
        <v>0.98399999999999999</v>
      </c>
      <c r="M116" s="28">
        <v>2.0000000000000001E-4</v>
      </c>
      <c r="N116" s="32">
        <v>5.71</v>
      </c>
      <c r="O116" s="32">
        <v>2.46</v>
      </c>
      <c r="P116" s="32">
        <v>2.5</v>
      </c>
      <c r="Q116" s="28">
        <v>1.6666666666666667E-13</v>
      </c>
      <c r="R116" s="32">
        <v>5.62</v>
      </c>
      <c r="S116" s="32">
        <v>0.35714285714285715</v>
      </c>
      <c r="T116" s="32">
        <v>6.91</v>
      </c>
      <c r="U116" s="32">
        <v>1</v>
      </c>
      <c r="V116" s="32">
        <v>15</v>
      </c>
      <c r="W116" s="32">
        <v>0.34843205574912889</v>
      </c>
      <c r="X116" s="32">
        <v>2.5</v>
      </c>
      <c r="Y116" s="28">
        <v>2.2999999999999998</v>
      </c>
      <c r="Z116" s="32">
        <v>3.5</v>
      </c>
      <c r="AA116" s="28">
        <v>1.7857142857142858</v>
      </c>
      <c r="AB116" s="32">
        <v>4.2</v>
      </c>
      <c r="AC116" s="15">
        <v>0.35714285714285715</v>
      </c>
      <c r="AD116" s="32">
        <v>30</v>
      </c>
      <c r="AE116" s="32">
        <v>1</v>
      </c>
      <c r="AF116" s="28">
        <v>17.5</v>
      </c>
      <c r="AG116" s="32">
        <v>1.7142900000000001</v>
      </c>
      <c r="AH116" s="32">
        <v>5</v>
      </c>
      <c r="AI116" s="32">
        <v>2</v>
      </c>
      <c r="AJ116" s="32">
        <v>0.16289999999999999</v>
      </c>
      <c r="AK116" s="32">
        <v>4.76</v>
      </c>
      <c r="AL116" s="32">
        <v>1.14E-2</v>
      </c>
      <c r="AM116" s="32">
        <v>75.75</v>
      </c>
      <c r="AN116" s="32">
        <v>0.35714285714285715</v>
      </c>
      <c r="AO116" s="32">
        <v>0.35714285714285715</v>
      </c>
      <c r="AP116" s="28">
        <v>1.8000000000000001E-4</v>
      </c>
      <c r="AQ116" s="32">
        <v>625</v>
      </c>
      <c r="AR116" s="28">
        <v>0.7142857142857143</v>
      </c>
      <c r="AS116" s="32">
        <v>360</v>
      </c>
      <c r="AT116" s="15">
        <v>0.35714285727040812</v>
      </c>
      <c r="AU116" s="15">
        <v>7.142999999999998</v>
      </c>
      <c r="AV116" s="32">
        <v>18</v>
      </c>
      <c r="AW116" s="15">
        <v>0.35714299999999999</v>
      </c>
      <c r="AX116" s="28">
        <v>1.7500000000000002E-2</v>
      </c>
      <c r="AY116" s="28">
        <v>3.2</v>
      </c>
      <c r="AZ116" s="32">
        <v>0.71643758626138987</v>
      </c>
      <c r="BA116" s="28">
        <v>1</v>
      </c>
      <c r="BB116" s="15">
        <v>0.35714299899999996</v>
      </c>
      <c r="BC116" s="28">
        <v>175</v>
      </c>
      <c r="BD116" s="15">
        <v>0.7142899989999999</v>
      </c>
      <c r="BE116" s="32">
        <v>3.06</v>
      </c>
      <c r="BF116" s="32">
        <v>0.35714285714285715</v>
      </c>
      <c r="BG116" s="28">
        <v>35</v>
      </c>
      <c r="BH116" s="32">
        <v>4.7697288433955114</v>
      </c>
      <c r="BI116" s="32">
        <v>1.2500000000000001E-2</v>
      </c>
      <c r="BJ116" s="32">
        <v>3.5</v>
      </c>
      <c r="BK116" s="32">
        <v>4.76</v>
      </c>
      <c r="BL116" s="28" t="s">
        <v>21</v>
      </c>
      <c r="BM116" s="32">
        <v>3.8</v>
      </c>
      <c r="BN116" s="32">
        <v>0.720356</v>
      </c>
      <c r="BO116" s="32">
        <v>1.4099999999999999E-9</v>
      </c>
      <c r="BP116" s="32">
        <v>0.71643758626138987</v>
      </c>
      <c r="BQ116" s="32">
        <v>7.14</v>
      </c>
      <c r="BR116" s="32">
        <v>3.31</v>
      </c>
      <c r="BS116" s="32">
        <v>21</v>
      </c>
      <c r="BT116" s="28">
        <v>1.9053176042869329E-8</v>
      </c>
      <c r="BU116" s="15">
        <v>2.0199999989999999</v>
      </c>
      <c r="BV116" s="32">
        <v>28.75</v>
      </c>
      <c r="BW116" s="28">
        <v>3.75</v>
      </c>
      <c r="BX116" s="28">
        <v>3.0612200000000001</v>
      </c>
      <c r="BY116" s="32">
        <v>0.71643758626138987</v>
      </c>
      <c r="BZ116" s="15">
        <v>38.949999998999999</v>
      </c>
      <c r="CA116" s="32">
        <v>4.76</v>
      </c>
      <c r="CB116" s="15">
        <v>1.8849667551141385</v>
      </c>
      <c r="CC116" s="32">
        <v>0.71643758626138987</v>
      </c>
      <c r="CD116" s="15">
        <v>5.1725029744567577</v>
      </c>
      <c r="CE116" s="32">
        <v>4.28</v>
      </c>
      <c r="CF116" s="32">
        <v>3.58</v>
      </c>
      <c r="CG116" s="15">
        <v>7.142999999999998</v>
      </c>
      <c r="CH116" s="32">
        <v>20</v>
      </c>
      <c r="CI116" s="15">
        <v>0.34999999916666663</v>
      </c>
      <c r="CJ116" s="28">
        <v>2.8</v>
      </c>
      <c r="CK116" s="15">
        <v>7.142999999999998E-2</v>
      </c>
      <c r="CL116" s="32">
        <v>0.35714285714285715</v>
      </c>
      <c r="CM116" s="28">
        <v>1.8999999999999998E-6</v>
      </c>
      <c r="CN116" s="32">
        <v>3.35</v>
      </c>
      <c r="CO116" s="28">
        <v>0.71</v>
      </c>
      <c r="CP116" s="15">
        <v>0.71428599971428597</v>
      </c>
      <c r="CQ116" s="42" t="s">
        <v>21</v>
      </c>
      <c r="CR116" s="42" t="s">
        <v>21</v>
      </c>
      <c r="CS116" s="42" t="s">
        <v>21</v>
      </c>
      <c r="CT116" s="42" t="s">
        <v>21</v>
      </c>
      <c r="CU116" s="42" t="s">
        <v>21</v>
      </c>
      <c r="CV116" s="42" t="s">
        <v>21</v>
      </c>
      <c r="CW116" s="42" t="s">
        <v>21</v>
      </c>
      <c r="CX116" s="42" t="s">
        <v>21</v>
      </c>
      <c r="CY116" s="42" t="s">
        <v>21</v>
      </c>
      <c r="CZ116" s="42" t="s">
        <v>21</v>
      </c>
      <c r="DA116" s="42" t="s">
        <v>21</v>
      </c>
      <c r="DB116" s="42" t="s">
        <v>21</v>
      </c>
      <c r="DC116" s="42" t="s">
        <v>21</v>
      </c>
      <c r="DD116" s="42" t="s">
        <v>21</v>
      </c>
      <c r="DE116" s="42" t="s">
        <v>21</v>
      </c>
      <c r="DF116" s="42" t="s">
        <v>21</v>
      </c>
      <c r="DG116" s="42" t="s">
        <v>21</v>
      </c>
    </row>
    <row r="117" spans="1:111" x14ac:dyDescent="0.25">
      <c r="A117" s="26" t="s">
        <v>156</v>
      </c>
      <c r="B117" s="32">
        <v>3.5</v>
      </c>
      <c r="C117" s="28">
        <v>1.395E-12</v>
      </c>
      <c r="D117" s="32">
        <v>0.89285714285714279</v>
      </c>
      <c r="E117" s="32">
        <v>26</v>
      </c>
      <c r="F117" s="32">
        <v>50</v>
      </c>
      <c r="G117" s="32">
        <v>175</v>
      </c>
      <c r="H117" s="32">
        <v>1.8992006731173751E-7</v>
      </c>
      <c r="I117" s="32">
        <v>0.71643758626138987</v>
      </c>
      <c r="J117" s="28">
        <v>6.7272727272727277E-15</v>
      </c>
      <c r="K117" s="32">
        <v>50</v>
      </c>
      <c r="L117" s="32">
        <v>0.98599999999999999</v>
      </c>
      <c r="M117" s="28">
        <v>2.0000000000000001E-4</v>
      </c>
      <c r="N117" s="32">
        <v>5.71</v>
      </c>
      <c r="O117" s="32">
        <v>2.46</v>
      </c>
      <c r="P117" s="32">
        <v>2.5</v>
      </c>
      <c r="Q117" s="28">
        <v>1.6666666666666667E-13</v>
      </c>
      <c r="R117" s="32">
        <v>5.62</v>
      </c>
      <c r="S117" s="32">
        <v>0.35714285714285715</v>
      </c>
      <c r="T117" s="32">
        <v>6.91</v>
      </c>
      <c r="U117" s="32">
        <v>1</v>
      </c>
      <c r="V117" s="32">
        <v>15</v>
      </c>
      <c r="W117" s="32">
        <v>0.34843205574912889</v>
      </c>
      <c r="X117" s="32">
        <v>2.5</v>
      </c>
      <c r="Y117" s="28">
        <v>2.2999999999999998</v>
      </c>
      <c r="Z117" s="32">
        <v>3.5</v>
      </c>
      <c r="AA117" s="28">
        <v>1.7857142857142858</v>
      </c>
      <c r="AB117" s="32">
        <v>4.2</v>
      </c>
      <c r="AC117" s="15">
        <v>0.35714285714285715</v>
      </c>
      <c r="AD117" s="32">
        <v>30</v>
      </c>
      <c r="AE117" s="32">
        <v>1</v>
      </c>
      <c r="AF117" s="28">
        <v>17.5</v>
      </c>
      <c r="AG117" s="32">
        <v>1.7142900000000001</v>
      </c>
      <c r="AH117" s="32">
        <v>5</v>
      </c>
      <c r="AI117" s="32">
        <v>2</v>
      </c>
      <c r="AJ117" s="32">
        <v>0.16289999999999999</v>
      </c>
      <c r="AK117" s="32">
        <v>4.76</v>
      </c>
      <c r="AL117" s="32">
        <v>1.14E-2</v>
      </c>
      <c r="AM117" s="32">
        <v>75.75</v>
      </c>
      <c r="AN117" s="32">
        <v>0.35714285714285715</v>
      </c>
      <c r="AO117" s="32">
        <v>0.35714285714285715</v>
      </c>
      <c r="AP117" s="28">
        <v>1.8000000000000001E-4</v>
      </c>
      <c r="AQ117" s="32">
        <v>625</v>
      </c>
      <c r="AR117" s="28">
        <v>0.7142857142857143</v>
      </c>
      <c r="AS117" s="32">
        <v>360</v>
      </c>
      <c r="AT117" s="15">
        <v>0.35714285727040812</v>
      </c>
      <c r="AU117" s="15">
        <v>7.142999999999998</v>
      </c>
      <c r="AV117" s="32">
        <v>50</v>
      </c>
      <c r="AW117" s="15">
        <v>0.35714299999999999</v>
      </c>
      <c r="AX117" s="28">
        <v>1.7500000000000002E-2</v>
      </c>
      <c r="AY117" s="28">
        <v>3.2</v>
      </c>
      <c r="AZ117" s="32">
        <v>0.71643758626138987</v>
      </c>
      <c r="BA117" s="28">
        <v>1</v>
      </c>
      <c r="BB117" s="15">
        <v>0.35714299899999996</v>
      </c>
      <c r="BC117" s="28">
        <v>175</v>
      </c>
      <c r="BD117" s="15">
        <v>0.7142899989999999</v>
      </c>
      <c r="BE117" s="32">
        <v>3.06</v>
      </c>
      <c r="BF117" s="32">
        <v>0.35714285714285715</v>
      </c>
      <c r="BG117" s="28">
        <v>35</v>
      </c>
      <c r="BH117" s="32">
        <v>4.7697288433955114</v>
      </c>
      <c r="BI117" s="32">
        <v>1.2500000000000001E-2</v>
      </c>
      <c r="BJ117" s="32">
        <v>3.5</v>
      </c>
      <c r="BK117" s="32">
        <v>4.76</v>
      </c>
      <c r="BL117" s="28" t="s">
        <v>21</v>
      </c>
      <c r="BM117" s="32">
        <v>3.8</v>
      </c>
      <c r="BN117" s="32">
        <v>0.720356</v>
      </c>
      <c r="BO117" s="32">
        <v>1.4099999999999999E-9</v>
      </c>
      <c r="BP117" s="32">
        <v>0.71643758626138987</v>
      </c>
      <c r="BQ117" s="32">
        <v>7.14</v>
      </c>
      <c r="BR117" s="32">
        <v>4.76</v>
      </c>
      <c r="BS117" s="32">
        <v>21</v>
      </c>
      <c r="BT117" s="28">
        <v>1.9053176042869329E-8</v>
      </c>
      <c r="BU117" s="15">
        <v>2.0199999989999999</v>
      </c>
      <c r="BV117" s="32">
        <v>28.75</v>
      </c>
      <c r="BW117" s="28">
        <v>3.75</v>
      </c>
      <c r="BX117" s="28">
        <v>3.0612200000000001</v>
      </c>
      <c r="BY117" s="32">
        <v>0.71643758626138987</v>
      </c>
      <c r="BZ117" s="15">
        <v>38.949999998999999</v>
      </c>
      <c r="CA117" s="32">
        <v>4.76</v>
      </c>
      <c r="CB117" s="15">
        <v>1.8849667551141385</v>
      </c>
      <c r="CC117" s="32">
        <v>0.71643758626138987</v>
      </c>
      <c r="CD117" s="15">
        <v>5.1725029744567577</v>
      </c>
      <c r="CE117" s="32">
        <v>4.28</v>
      </c>
      <c r="CF117" s="32">
        <v>3.58</v>
      </c>
      <c r="CG117" s="15">
        <v>7.142999999999998</v>
      </c>
      <c r="CH117" s="32">
        <v>20</v>
      </c>
      <c r="CI117" s="15">
        <v>0.34999999916666663</v>
      </c>
      <c r="CJ117" s="28">
        <v>2.8</v>
      </c>
      <c r="CK117" s="15">
        <v>7.142999999999998E-2</v>
      </c>
      <c r="CL117" s="32">
        <v>0.35714285714285715</v>
      </c>
      <c r="CM117" s="28">
        <v>1.8999999999999998E-6</v>
      </c>
      <c r="CN117" s="32">
        <v>3.35</v>
      </c>
      <c r="CO117" s="28">
        <v>0.71</v>
      </c>
      <c r="CP117" s="15">
        <v>0.71428599971428597</v>
      </c>
      <c r="CQ117" s="42" t="s">
        <v>21</v>
      </c>
      <c r="CR117" s="42" t="s">
        <v>21</v>
      </c>
      <c r="CS117" s="42" t="s">
        <v>21</v>
      </c>
      <c r="CT117" s="42" t="s">
        <v>21</v>
      </c>
      <c r="CU117" s="42" t="s">
        <v>21</v>
      </c>
      <c r="CV117" s="42" t="s">
        <v>21</v>
      </c>
      <c r="CW117" s="42" t="s">
        <v>21</v>
      </c>
      <c r="CX117" s="42" t="s">
        <v>21</v>
      </c>
      <c r="CY117" s="42" t="s">
        <v>21</v>
      </c>
      <c r="CZ117" s="42" t="s">
        <v>21</v>
      </c>
      <c r="DA117" s="42" t="s">
        <v>21</v>
      </c>
      <c r="DB117" s="42" t="s">
        <v>21</v>
      </c>
      <c r="DC117" s="42" t="s">
        <v>21</v>
      </c>
      <c r="DD117" s="42" t="s">
        <v>21</v>
      </c>
      <c r="DE117" s="42" t="s">
        <v>21</v>
      </c>
      <c r="DF117" s="42" t="s">
        <v>21</v>
      </c>
      <c r="DG117" s="42" t="s">
        <v>21</v>
      </c>
    </row>
    <row r="118" spans="1:111" x14ac:dyDescent="0.25">
      <c r="A118" s="26" t="s">
        <v>157</v>
      </c>
      <c r="B118" s="32">
        <v>3.5</v>
      </c>
      <c r="C118" s="28">
        <v>1.395E-12</v>
      </c>
      <c r="D118" s="32">
        <v>0.89285714285714279</v>
      </c>
      <c r="E118" s="32">
        <v>26</v>
      </c>
      <c r="F118" s="32">
        <v>50</v>
      </c>
      <c r="G118" s="32">
        <v>175</v>
      </c>
      <c r="H118" s="32">
        <v>1.8992006731173751E-7</v>
      </c>
      <c r="I118" s="32">
        <v>0.71643758626138987</v>
      </c>
      <c r="J118" s="28">
        <v>6.7272727272727277E-15</v>
      </c>
      <c r="K118" s="32">
        <v>50</v>
      </c>
      <c r="L118" s="32">
        <v>0.98</v>
      </c>
      <c r="M118" s="28">
        <v>2.0000000000000001E-4</v>
      </c>
      <c r="N118" s="32">
        <v>5.71</v>
      </c>
      <c r="O118" s="32">
        <v>2.46</v>
      </c>
      <c r="P118" s="32">
        <v>2.5</v>
      </c>
      <c r="Q118" s="28">
        <v>1.6666666666666667E-13</v>
      </c>
      <c r="R118" s="32">
        <v>5.62</v>
      </c>
      <c r="S118" s="32">
        <v>0.35714285714285715</v>
      </c>
      <c r="T118" s="32">
        <v>6.91</v>
      </c>
      <c r="U118" s="32">
        <v>1</v>
      </c>
      <c r="V118" s="32">
        <v>15</v>
      </c>
      <c r="W118" s="32">
        <v>0.34843205574912889</v>
      </c>
      <c r="X118" s="32">
        <v>2.5</v>
      </c>
      <c r="Y118" s="28">
        <v>2.2999999999999998</v>
      </c>
      <c r="Z118" s="32">
        <v>3.5</v>
      </c>
      <c r="AA118" s="28">
        <v>1.7857142857142858</v>
      </c>
      <c r="AB118" s="32">
        <v>4.2</v>
      </c>
      <c r="AC118" s="15">
        <v>0.35714285714285715</v>
      </c>
      <c r="AD118" s="32">
        <v>30</v>
      </c>
      <c r="AE118" s="32">
        <v>1</v>
      </c>
      <c r="AF118" s="28">
        <v>17.5</v>
      </c>
      <c r="AG118" s="32">
        <v>1.7142900000000001</v>
      </c>
      <c r="AH118" s="32">
        <v>5</v>
      </c>
      <c r="AI118" s="32">
        <v>2</v>
      </c>
      <c r="AJ118" s="32">
        <v>0.16289999999999999</v>
      </c>
      <c r="AK118" s="32">
        <v>4.76</v>
      </c>
      <c r="AL118" s="32">
        <v>1.14E-2</v>
      </c>
      <c r="AM118" s="32">
        <v>75.75</v>
      </c>
      <c r="AN118" s="32">
        <v>0.35714285714285715</v>
      </c>
      <c r="AO118" s="32">
        <v>0.35714285714285715</v>
      </c>
      <c r="AP118" s="28">
        <v>1.8000000000000001E-4</v>
      </c>
      <c r="AQ118" s="32">
        <v>625</v>
      </c>
      <c r="AR118" s="28">
        <v>0.7142857142857143</v>
      </c>
      <c r="AS118" s="32">
        <v>360</v>
      </c>
      <c r="AT118" s="15">
        <v>0.35714285727040812</v>
      </c>
      <c r="AU118" s="15">
        <v>7.142999999999998</v>
      </c>
      <c r="AV118" s="32">
        <v>50</v>
      </c>
      <c r="AW118" s="15">
        <v>0.35714299999999999</v>
      </c>
      <c r="AX118" s="28">
        <v>1.7500000000000002E-2</v>
      </c>
      <c r="AY118" s="28">
        <v>3.2</v>
      </c>
      <c r="AZ118" s="32">
        <v>0.71643758626138987</v>
      </c>
      <c r="BA118" s="28">
        <v>1</v>
      </c>
      <c r="BB118" s="15">
        <v>0.35714299899999996</v>
      </c>
      <c r="BC118" s="28">
        <v>175</v>
      </c>
      <c r="BD118" s="15">
        <v>0.7142899989999999</v>
      </c>
      <c r="BE118" s="32">
        <v>3.06</v>
      </c>
      <c r="BF118" s="32">
        <v>0.35714285714285715</v>
      </c>
      <c r="BG118" s="28">
        <v>35</v>
      </c>
      <c r="BH118" s="32">
        <v>4.7697288433955114</v>
      </c>
      <c r="BI118" s="32">
        <v>1.2500000000000001E-2</v>
      </c>
      <c r="BJ118" s="32">
        <v>3.5</v>
      </c>
      <c r="BK118" s="32">
        <v>4.76</v>
      </c>
      <c r="BL118" s="28" t="s">
        <v>21</v>
      </c>
      <c r="BM118" s="32">
        <v>3.8</v>
      </c>
      <c r="BN118" s="32">
        <v>0.720356</v>
      </c>
      <c r="BO118" s="32">
        <v>1.4099999999999999E-9</v>
      </c>
      <c r="BP118" s="32">
        <v>0.71643758626138987</v>
      </c>
      <c r="BQ118" s="32">
        <v>7.14</v>
      </c>
      <c r="BR118" s="32">
        <v>4.76</v>
      </c>
      <c r="BS118" s="32">
        <v>21</v>
      </c>
      <c r="BT118" s="28">
        <v>1.9224101632699823E-8</v>
      </c>
      <c r="BU118" s="15">
        <v>2.0199999989999999</v>
      </c>
      <c r="BV118" s="32">
        <v>28.75</v>
      </c>
      <c r="BW118" s="28">
        <v>3.75</v>
      </c>
      <c r="BX118" s="28">
        <v>3.0612200000000001</v>
      </c>
      <c r="BY118" s="32">
        <v>0.71643758626138987</v>
      </c>
      <c r="BZ118" s="15">
        <v>38.949999998999999</v>
      </c>
      <c r="CA118" s="32">
        <v>4.76</v>
      </c>
      <c r="CB118" s="15">
        <v>1.8849667551141385</v>
      </c>
      <c r="CC118" s="32">
        <v>0.71643758626138987</v>
      </c>
      <c r="CD118" s="15">
        <v>5.1725029744567577</v>
      </c>
      <c r="CE118" s="32">
        <v>4.28</v>
      </c>
      <c r="CF118" s="32">
        <v>3.58</v>
      </c>
      <c r="CG118" s="15">
        <v>7.142999999999998</v>
      </c>
      <c r="CH118" s="32">
        <v>20.91</v>
      </c>
      <c r="CI118" s="15">
        <v>0.34999999916666663</v>
      </c>
      <c r="CJ118" s="28">
        <v>2.8</v>
      </c>
      <c r="CK118" s="15">
        <v>7.142999999999998E-2</v>
      </c>
      <c r="CL118" s="32">
        <v>0.35714285714285715</v>
      </c>
      <c r="CM118" s="28">
        <v>2.1000000000000002E-6</v>
      </c>
      <c r="CN118" s="32">
        <v>3.35</v>
      </c>
      <c r="CO118" s="28">
        <v>0.71</v>
      </c>
      <c r="CP118" s="15">
        <v>0.71428599971428597</v>
      </c>
      <c r="CQ118" s="42" t="s">
        <v>21</v>
      </c>
      <c r="CR118" s="42" t="s">
        <v>21</v>
      </c>
      <c r="CS118" s="42" t="s">
        <v>21</v>
      </c>
      <c r="CT118" s="42" t="s">
        <v>21</v>
      </c>
      <c r="CU118" s="42" t="s">
        <v>21</v>
      </c>
      <c r="CV118" s="42" t="s">
        <v>21</v>
      </c>
      <c r="CW118" s="42" t="s">
        <v>21</v>
      </c>
      <c r="CX118" s="42" t="s">
        <v>21</v>
      </c>
      <c r="CY118" s="42" t="s">
        <v>21</v>
      </c>
      <c r="CZ118" s="42" t="s">
        <v>21</v>
      </c>
      <c r="DA118" s="42" t="s">
        <v>21</v>
      </c>
      <c r="DB118" s="42" t="s">
        <v>21</v>
      </c>
      <c r="DC118" s="42" t="s">
        <v>21</v>
      </c>
      <c r="DD118" s="42" t="s">
        <v>21</v>
      </c>
      <c r="DE118" s="42" t="s">
        <v>21</v>
      </c>
      <c r="DF118" s="42" t="s">
        <v>21</v>
      </c>
      <c r="DG118" s="42" t="s">
        <v>21</v>
      </c>
    </row>
    <row r="119" spans="1:111" x14ac:dyDescent="0.25">
      <c r="A119" s="26" t="s">
        <v>158</v>
      </c>
      <c r="B119" s="32">
        <v>3.5</v>
      </c>
      <c r="C119" s="36">
        <v>2.915E-12</v>
      </c>
      <c r="D119" s="32">
        <v>0.89285714285714279</v>
      </c>
      <c r="E119" s="32">
        <v>26</v>
      </c>
      <c r="F119" s="32">
        <v>50</v>
      </c>
      <c r="G119" s="32">
        <v>175</v>
      </c>
      <c r="H119" s="32">
        <v>1.8992006731173751E-7</v>
      </c>
      <c r="I119" s="32">
        <v>0.71643758626138987</v>
      </c>
      <c r="J119" s="28">
        <v>6.7272727272727277E-15</v>
      </c>
      <c r="K119" s="32">
        <v>50</v>
      </c>
      <c r="L119" s="32">
        <v>0.997</v>
      </c>
      <c r="M119" s="28">
        <v>2.0000000000000001E-4</v>
      </c>
      <c r="N119" s="32">
        <v>5.71</v>
      </c>
      <c r="O119" s="32">
        <v>2.46</v>
      </c>
      <c r="P119" s="32">
        <v>2.5</v>
      </c>
      <c r="Q119" s="28">
        <v>1.6666666666666667E-13</v>
      </c>
      <c r="R119" s="32">
        <v>5.62</v>
      </c>
      <c r="S119" s="32">
        <v>0.35714285714285715</v>
      </c>
      <c r="T119" s="32">
        <v>6.91</v>
      </c>
      <c r="U119" s="32">
        <v>1</v>
      </c>
      <c r="V119" s="32">
        <v>15</v>
      </c>
      <c r="W119" s="32">
        <v>0.34843205574912889</v>
      </c>
      <c r="X119" s="32">
        <v>2.5</v>
      </c>
      <c r="Y119" s="28">
        <v>2.2999999999999998</v>
      </c>
      <c r="Z119" s="32">
        <v>3.5</v>
      </c>
      <c r="AA119" s="28">
        <v>1.7857142857142858</v>
      </c>
      <c r="AB119" s="32">
        <v>4.2</v>
      </c>
      <c r="AC119" s="15">
        <v>0.35714285714285715</v>
      </c>
      <c r="AD119" s="32">
        <v>30</v>
      </c>
      <c r="AE119" s="32">
        <v>1</v>
      </c>
      <c r="AF119" s="28">
        <v>17.5</v>
      </c>
      <c r="AG119" s="32">
        <v>1.7142900000000001</v>
      </c>
      <c r="AH119" s="32">
        <v>5</v>
      </c>
      <c r="AI119" s="32">
        <v>2</v>
      </c>
      <c r="AJ119" s="32">
        <v>0.16289999999999999</v>
      </c>
      <c r="AK119" s="32">
        <v>4.76</v>
      </c>
      <c r="AL119" s="32">
        <v>1.14E-2</v>
      </c>
      <c r="AM119" s="32">
        <v>75.75</v>
      </c>
      <c r="AN119" s="32">
        <v>0.35714285714285715</v>
      </c>
      <c r="AO119" s="32">
        <v>0.35714285714285715</v>
      </c>
      <c r="AP119" s="28">
        <v>1.8000000000000001E-4</v>
      </c>
      <c r="AQ119" s="32">
        <v>625</v>
      </c>
      <c r="AR119" s="28">
        <v>0.7142857142857143</v>
      </c>
      <c r="AS119" s="32">
        <v>360</v>
      </c>
      <c r="AT119" s="15">
        <v>0.35714285727040812</v>
      </c>
      <c r="AU119" s="15">
        <v>7.142999999999998</v>
      </c>
      <c r="AV119" s="32">
        <v>50</v>
      </c>
      <c r="AW119" s="15">
        <v>0.35714299999999999</v>
      </c>
      <c r="AX119" s="28">
        <v>1.7500000000000002E-2</v>
      </c>
      <c r="AY119" s="28">
        <v>3.2</v>
      </c>
      <c r="AZ119" s="32">
        <v>0.71643758626138987</v>
      </c>
      <c r="BA119" s="28">
        <v>1</v>
      </c>
      <c r="BB119" s="15">
        <v>0.35714299899999996</v>
      </c>
      <c r="BC119" s="28">
        <v>175</v>
      </c>
      <c r="BD119" s="15">
        <v>0.7142899989999999</v>
      </c>
      <c r="BE119" s="32">
        <v>3.06</v>
      </c>
      <c r="BF119" s="32">
        <v>0.35714285714285715</v>
      </c>
      <c r="BG119" s="28">
        <v>35</v>
      </c>
      <c r="BH119" s="32">
        <v>4.7697288433955114</v>
      </c>
      <c r="BI119" s="32">
        <v>1.2500000000000001E-2</v>
      </c>
      <c r="BJ119" s="32">
        <v>3.5</v>
      </c>
      <c r="BK119" s="32">
        <v>4.76</v>
      </c>
      <c r="BL119" s="28" t="s">
        <v>21</v>
      </c>
      <c r="BM119" s="32">
        <v>3.8</v>
      </c>
      <c r="BN119" s="32">
        <v>0.720356</v>
      </c>
      <c r="BO119" s="32">
        <v>1.4099999999999999E-9</v>
      </c>
      <c r="BP119" s="32">
        <v>0.71643758626138987</v>
      </c>
      <c r="BQ119" s="32">
        <v>7.14</v>
      </c>
      <c r="BR119" s="32">
        <v>4.76</v>
      </c>
      <c r="BS119" s="32">
        <v>21</v>
      </c>
      <c r="BT119" s="28">
        <v>1.9274373865002908E-8</v>
      </c>
      <c r="BU119" s="15">
        <v>2.0199999989999999</v>
      </c>
      <c r="BV119" s="32">
        <v>28.75</v>
      </c>
      <c r="BW119" s="28">
        <v>3.75</v>
      </c>
      <c r="BX119" s="28">
        <v>3.0612200000000001</v>
      </c>
      <c r="BY119" s="32">
        <v>0.71643758626138987</v>
      </c>
      <c r="BZ119" s="15">
        <v>38.949999998999999</v>
      </c>
      <c r="CA119" s="32">
        <v>4.76</v>
      </c>
      <c r="CB119" s="15">
        <v>1.8849667551141385</v>
      </c>
      <c r="CC119" s="32">
        <v>0.71643758626138987</v>
      </c>
      <c r="CD119" s="15">
        <v>5.1725029744567577</v>
      </c>
      <c r="CE119" s="32">
        <v>4.28</v>
      </c>
      <c r="CF119" s="32">
        <v>3.58</v>
      </c>
      <c r="CG119" s="15">
        <v>7.142999999999998</v>
      </c>
      <c r="CH119" s="32">
        <v>20.91</v>
      </c>
      <c r="CI119" s="15">
        <v>0.34999999916666663</v>
      </c>
      <c r="CJ119" s="28">
        <v>2.8</v>
      </c>
      <c r="CK119" s="15">
        <v>7.142999999999998E-2</v>
      </c>
      <c r="CL119" s="32">
        <v>0.35714285714285715</v>
      </c>
      <c r="CM119" s="28">
        <v>2.1000000000000002E-6</v>
      </c>
      <c r="CN119" s="32">
        <v>3.35</v>
      </c>
      <c r="CO119" s="28">
        <v>0.71</v>
      </c>
      <c r="CP119" s="15">
        <v>0.71428599971428597</v>
      </c>
      <c r="CQ119" s="42" t="s">
        <v>21</v>
      </c>
      <c r="CR119" s="42" t="s">
        <v>21</v>
      </c>
      <c r="CS119" s="42" t="s">
        <v>21</v>
      </c>
      <c r="CT119" s="42" t="s">
        <v>21</v>
      </c>
      <c r="CU119" s="42" t="s">
        <v>21</v>
      </c>
      <c r="CV119" s="42" t="s">
        <v>21</v>
      </c>
      <c r="CW119" s="42" t="s">
        <v>21</v>
      </c>
      <c r="CX119" s="42" t="s">
        <v>21</v>
      </c>
      <c r="CY119" s="42" t="s">
        <v>21</v>
      </c>
      <c r="CZ119" s="42" t="s">
        <v>21</v>
      </c>
      <c r="DA119" s="42" t="s">
        <v>21</v>
      </c>
      <c r="DB119" s="42" t="s">
        <v>21</v>
      </c>
      <c r="DC119" s="42" t="s">
        <v>21</v>
      </c>
      <c r="DD119" s="42" t="s">
        <v>21</v>
      </c>
      <c r="DE119" s="42" t="s">
        <v>21</v>
      </c>
      <c r="DF119" s="42" t="s">
        <v>21</v>
      </c>
      <c r="DG119" s="42" t="s">
        <v>21</v>
      </c>
    </row>
    <row r="120" spans="1:111" x14ac:dyDescent="0.25">
      <c r="A120" s="26" t="s">
        <v>159</v>
      </c>
      <c r="B120" s="32">
        <v>3.5</v>
      </c>
      <c r="C120" s="28">
        <v>3.2500000000000001E-12</v>
      </c>
      <c r="D120" s="32">
        <v>0.89285714285714279</v>
      </c>
      <c r="E120" s="32">
        <v>26</v>
      </c>
      <c r="F120" s="32">
        <v>50</v>
      </c>
      <c r="G120" s="32">
        <v>175</v>
      </c>
      <c r="H120" s="32">
        <v>1.8992006731173751E-7</v>
      </c>
      <c r="I120" s="32">
        <v>0.71643758626138987</v>
      </c>
      <c r="J120" s="28">
        <v>6.7272727272727277E-15</v>
      </c>
      <c r="K120" s="32">
        <v>50</v>
      </c>
      <c r="L120" s="32">
        <v>1</v>
      </c>
      <c r="M120" s="28">
        <v>2.9999999999999997E-4</v>
      </c>
      <c r="N120" s="32">
        <v>5.71</v>
      </c>
      <c r="O120" s="32">
        <v>2.46</v>
      </c>
      <c r="P120" s="32">
        <v>2.5</v>
      </c>
      <c r="Q120" s="28">
        <v>1.6666666666666667E-13</v>
      </c>
      <c r="R120" s="32">
        <v>5.62</v>
      </c>
      <c r="S120" s="32">
        <v>0.35714285714285715</v>
      </c>
      <c r="T120" s="32">
        <v>6.91</v>
      </c>
      <c r="U120" s="32">
        <v>1</v>
      </c>
      <c r="V120" s="32">
        <v>15</v>
      </c>
      <c r="W120" s="32">
        <v>0.34843205574912889</v>
      </c>
      <c r="X120" s="32">
        <v>2.5</v>
      </c>
      <c r="Y120" s="28">
        <v>2.2999999999999998</v>
      </c>
      <c r="Z120" s="32">
        <v>3.5</v>
      </c>
      <c r="AA120" s="28">
        <v>1.7857142857142858</v>
      </c>
      <c r="AB120" s="32">
        <v>4.2</v>
      </c>
      <c r="AC120" s="15">
        <v>0.35714285714285715</v>
      </c>
      <c r="AD120" s="32">
        <v>30</v>
      </c>
      <c r="AE120" s="32">
        <v>1</v>
      </c>
      <c r="AF120" s="28">
        <v>17.5</v>
      </c>
      <c r="AG120" s="32">
        <v>1.7142900000000001</v>
      </c>
      <c r="AH120" s="32">
        <v>5</v>
      </c>
      <c r="AI120" s="32">
        <v>2</v>
      </c>
      <c r="AJ120" s="32">
        <v>0.16289999999999999</v>
      </c>
      <c r="AK120" s="32">
        <v>4.76</v>
      </c>
      <c r="AL120" s="32">
        <v>1.14E-2</v>
      </c>
      <c r="AM120" s="32">
        <v>75.75</v>
      </c>
      <c r="AN120" s="32">
        <v>0.35714285714285715</v>
      </c>
      <c r="AO120" s="32">
        <v>0.35714285714285715</v>
      </c>
      <c r="AP120" s="28">
        <v>1.8000000000000001E-4</v>
      </c>
      <c r="AQ120" s="32">
        <v>625</v>
      </c>
      <c r="AR120" s="28">
        <v>0.7142857142857143</v>
      </c>
      <c r="AS120" s="32">
        <v>360</v>
      </c>
      <c r="AT120" s="15">
        <v>0.35714285727040812</v>
      </c>
      <c r="AU120" s="15">
        <v>7.142999999999998</v>
      </c>
      <c r="AV120" s="32">
        <v>50</v>
      </c>
      <c r="AW120" s="15">
        <v>0.35714299999999999</v>
      </c>
      <c r="AX120" s="28">
        <v>1.7500000000000002E-2</v>
      </c>
      <c r="AY120" s="28">
        <v>3.2</v>
      </c>
      <c r="AZ120" s="32">
        <v>0.71643758626138987</v>
      </c>
      <c r="BA120" s="28">
        <v>1</v>
      </c>
      <c r="BB120" s="15">
        <v>0.35714299899999996</v>
      </c>
      <c r="BC120" s="28">
        <v>175</v>
      </c>
      <c r="BD120" s="15">
        <v>0.7142899989999999</v>
      </c>
      <c r="BE120" s="32">
        <v>3.06</v>
      </c>
      <c r="BF120" s="32">
        <v>0.35714285714285715</v>
      </c>
      <c r="BG120" s="28">
        <v>35</v>
      </c>
      <c r="BH120" s="32">
        <v>4.7697288433955114</v>
      </c>
      <c r="BI120" s="32">
        <v>1.2500000000000001E-2</v>
      </c>
      <c r="BJ120" s="32">
        <v>3.5</v>
      </c>
      <c r="BK120" s="32">
        <v>4.76</v>
      </c>
      <c r="BL120" s="28" t="s">
        <v>21</v>
      </c>
      <c r="BM120" s="32">
        <v>3.8</v>
      </c>
      <c r="BN120" s="32">
        <v>0.720356</v>
      </c>
      <c r="BO120" s="32">
        <v>1.4099999999999999E-9</v>
      </c>
      <c r="BP120" s="32">
        <v>0.71643758626138987</v>
      </c>
      <c r="BQ120" s="32">
        <v>7.14</v>
      </c>
      <c r="BR120" s="32">
        <v>4.76</v>
      </c>
      <c r="BS120" s="32">
        <v>21</v>
      </c>
      <c r="BT120" s="28">
        <v>1.9505626133597096E-8</v>
      </c>
      <c r="BU120" s="15">
        <v>2.0199999989999999</v>
      </c>
      <c r="BV120" s="32">
        <v>28.75</v>
      </c>
      <c r="BW120" s="28">
        <v>3.75</v>
      </c>
      <c r="BX120" s="28">
        <v>3.0612200000000001</v>
      </c>
      <c r="BY120" s="32">
        <v>0.71643758626138987</v>
      </c>
      <c r="BZ120" s="15">
        <v>38.949999998999999</v>
      </c>
      <c r="CA120" s="32">
        <v>4.76</v>
      </c>
      <c r="CB120" s="15">
        <v>1.8849667551141385</v>
      </c>
      <c r="CC120" s="32">
        <v>0.71643758626138987</v>
      </c>
      <c r="CD120" s="15">
        <v>5.1725029744567577</v>
      </c>
      <c r="CE120" s="32">
        <v>4.28</v>
      </c>
      <c r="CF120" s="32">
        <v>3.58</v>
      </c>
      <c r="CG120" s="15">
        <v>7.142999999999998</v>
      </c>
      <c r="CH120" s="32">
        <v>20.91</v>
      </c>
      <c r="CI120" s="15">
        <v>0.34999999916666663</v>
      </c>
      <c r="CJ120" s="28">
        <v>2.8</v>
      </c>
      <c r="CK120" s="15">
        <v>7.142999999999998E-2</v>
      </c>
      <c r="CL120" s="32">
        <v>0.35714285714285715</v>
      </c>
      <c r="CM120" s="28">
        <v>2.1000000000000002E-6</v>
      </c>
      <c r="CN120" s="32">
        <v>3.35</v>
      </c>
      <c r="CO120" s="28">
        <v>0.71</v>
      </c>
      <c r="CP120" s="15">
        <v>0.71428599971428597</v>
      </c>
      <c r="CQ120" s="42" t="s">
        <v>21</v>
      </c>
      <c r="CR120" s="42" t="s">
        <v>21</v>
      </c>
      <c r="CS120" s="42" t="s">
        <v>21</v>
      </c>
      <c r="CT120" s="42" t="s">
        <v>21</v>
      </c>
      <c r="CU120" s="42" t="s">
        <v>21</v>
      </c>
      <c r="CV120" s="42" t="s">
        <v>21</v>
      </c>
      <c r="CW120" s="42" t="s">
        <v>21</v>
      </c>
      <c r="CX120" s="42" t="s">
        <v>21</v>
      </c>
      <c r="CY120" s="42" t="s">
        <v>21</v>
      </c>
      <c r="CZ120" s="42" t="s">
        <v>21</v>
      </c>
      <c r="DA120" s="42" t="s">
        <v>21</v>
      </c>
      <c r="DB120" s="42" t="s">
        <v>21</v>
      </c>
      <c r="DC120" s="42" t="s">
        <v>21</v>
      </c>
      <c r="DD120" s="42" t="s">
        <v>21</v>
      </c>
      <c r="DE120" s="42" t="s">
        <v>21</v>
      </c>
      <c r="DF120" s="42" t="s">
        <v>21</v>
      </c>
      <c r="DG120" s="42" t="s">
        <v>21</v>
      </c>
    </row>
    <row r="121" spans="1:111" x14ac:dyDescent="0.25">
      <c r="A121" s="26" t="s">
        <v>160</v>
      </c>
      <c r="B121" s="32">
        <v>3.5</v>
      </c>
      <c r="C121" s="28">
        <v>3.6E-12</v>
      </c>
      <c r="D121" s="32">
        <v>0.89285714285714279</v>
      </c>
      <c r="E121" s="32">
        <v>26</v>
      </c>
      <c r="F121" s="32">
        <v>50</v>
      </c>
      <c r="G121" s="32">
        <v>175</v>
      </c>
      <c r="H121" s="32">
        <v>1.8992006731173751E-7</v>
      </c>
      <c r="I121" s="32">
        <v>0.71643758626138987</v>
      </c>
      <c r="J121" s="28">
        <v>6.7272727272727277E-15</v>
      </c>
      <c r="K121" s="32">
        <v>50</v>
      </c>
      <c r="L121" s="32">
        <v>0.999</v>
      </c>
      <c r="M121" s="28">
        <v>2.9999999999999997E-4</v>
      </c>
      <c r="N121" s="32">
        <v>5.71</v>
      </c>
      <c r="O121" s="32">
        <v>2.46</v>
      </c>
      <c r="P121" s="32">
        <v>2.5</v>
      </c>
      <c r="Q121" s="28">
        <v>1.6666666666666667E-13</v>
      </c>
      <c r="R121" s="32">
        <v>5.62</v>
      </c>
      <c r="S121" s="32">
        <v>0.35714285714285715</v>
      </c>
      <c r="T121" s="32">
        <v>6.91</v>
      </c>
      <c r="U121" s="32">
        <v>1</v>
      </c>
      <c r="V121" s="32">
        <v>15</v>
      </c>
      <c r="W121" s="32">
        <v>0.34843205574912889</v>
      </c>
      <c r="X121" s="32">
        <v>2.5</v>
      </c>
      <c r="Y121" s="28">
        <v>2.2999999999999998</v>
      </c>
      <c r="Z121" s="32">
        <v>3.5</v>
      </c>
      <c r="AA121" s="28">
        <v>1.7857142857142858</v>
      </c>
      <c r="AB121" s="32">
        <v>4.2</v>
      </c>
      <c r="AC121" s="15">
        <v>0.35714285714285715</v>
      </c>
      <c r="AD121" s="32">
        <v>30</v>
      </c>
      <c r="AE121" s="32">
        <v>1</v>
      </c>
      <c r="AF121" s="28">
        <v>17.5</v>
      </c>
      <c r="AG121" s="32">
        <v>1.7142900000000001</v>
      </c>
      <c r="AH121" s="32">
        <v>5</v>
      </c>
      <c r="AI121" s="32">
        <v>2</v>
      </c>
      <c r="AJ121" s="32">
        <v>0.16289999999999999</v>
      </c>
      <c r="AK121" s="32">
        <v>4.76</v>
      </c>
      <c r="AL121" s="32">
        <v>1.14E-2</v>
      </c>
      <c r="AM121" s="32">
        <v>75.75</v>
      </c>
      <c r="AN121" s="32">
        <v>0.35714285714285715</v>
      </c>
      <c r="AO121" s="32">
        <v>0.35714285714285715</v>
      </c>
      <c r="AP121" s="28">
        <v>1.8000000000000001E-4</v>
      </c>
      <c r="AQ121" s="32">
        <v>625</v>
      </c>
      <c r="AR121" s="28">
        <v>0.7142857142857143</v>
      </c>
      <c r="AS121" s="32">
        <v>360</v>
      </c>
      <c r="AT121" s="15">
        <v>0.35714285727040812</v>
      </c>
      <c r="AU121" s="15">
        <v>7.142999999999998</v>
      </c>
      <c r="AV121" s="32">
        <v>50</v>
      </c>
      <c r="AW121" s="15">
        <v>0.35714299999999999</v>
      </c>
      <c r="AX121" s="28">
        <v>1.7500000000000002E-2</v>
      </c>
      <c r="AY121" s="28">
        <v>3.2</v>
      </c>
      <c r="AZ121" s="32">
        <v>0.71643758626138987</v>
      </c>
      <c r="BA121" s="28">
        <v>1</v>
      </c>
      <c r="BB121" s="15">
        <v>0.35714299899999996</v>
      </c>
      <c r="BC121" s="28">
        <v>175</v>
      </c>
      <c r="BD121" s="15">
        <v>0.7142899989999999</v>
      </c>
      <c r="BE121" s="32">
        <v>3.06</v>
      </c>
      <c r="BF121" s="32">
        <v>0.35714285714285715</v>
      </c>
      <c r="BG121" s="28">
        <v>35</v>
      </c>
      <c r="BH121" s="32">
        <v>4.7697288433955114</v>
      </c>
      <c r="BI121" s="32">
        <v>1.2500000000000001E-2</v>
      </c>
      <c r="BJ121" s="32">
        <v>3.5</v>
      </c>
      <c r="BK121" s="32">
        <v>4.76</v>
      </c>
      <c r="BL121" s="32">
        <v>9.0399999999999991</v>
      </c>
      <c r="BM121" s="32">
        <v>3.8</v>
      </c>
      <c r="BN121" s="32">
        <v>0.720356</v>
      </c>
      <c r="BO121" s="32">
        <v>1.4099999999999999E-9</v>
      </c>
      <c r="BP121" s="32">
        <v>0.71643758626138987</v>
      </c>
      <c r="BQ121" s="32">
        <v>7.14</v>
      </c>
      <c r="BR121" s="32">
        <v>4.76</v>
      </c>
      <c r="BS121" s="32">
        <v>21</v>
      </c>
      <c r="BT121" s="28">
        <v>1.960617059820327E-8</v>
      </c>
      <c r="BU121" s="15">
        <v>2.0199999989999999</v>
      </c>
      <c r="BV121" s="32">
        <v>28.75</v>
      </c>
      <c r="BW121" s="28">
        <v>3.75</v>
      </c>
      <c r="BX121" s="28">
        <v>3.0612200000000001</v>
      </c>
      <c r="BY121" s="32">
        <v>0.71643758626138987</v>
      </c>
      <c r="BZ121" s="15">
        <v>38.949999998999999</v>
      </c>
      <c r="CA121" s="32">
        <v>4.76</v>
      </c>
      <c r="CB121" s="15">
        <v>1.8849667551141385</v>
      </c>
      <c r="CC121" s="32">
        <v>0.71643758626138987</v>
      </c>
      <c r="CD121" s="15">
        <v>5.1725029744567577</v>
      </c>
      <c r="CE121" s="32">
        <v>4.28</v>
      </c>
      <c r="CF121" s="32">
        <v>3.58</v>
      </c>
      <c r="CG121" s="15">
        <v>7.142999999999998</v>
      </c>
      <c r="CH121" s="32">
        <v>20.91</v>
      </c>
      <c r="CI121" s="15">
        <v>0.34999999916666663</v>
      </c>
      <c r="CJ121" s="28">
        <v>2.8</v>
      </c>
      <c r="CK121" s="15">
        <v>7.142999999999998E-2</v>
      </c>
      <c r="CL121" s="32">
        <v>0.35714285714285715</v>
      </c>
      <c r="CM121" s="28">
        <v>2.1000000000000002E-6</v>
      </c>
      <c r="CN121" s="32">
        <v>3.35</v>
      </c>
      <c r="CO121" s="28">
        <v>0.71</v>
      </c>
      <c r="CP121" s="15">
        <v>0.71428599971428597</v>
      </c>
      <c r="CQ121" s="42" t="s">
        <v>21</v>
      </c>
      <c r="CR121" s="42" t="s">
        <v>21</v>
      </c>
      <c r="CS121" s="42" t="s">
        <v>21</v>
      </c>
      <c r="CT121" s="42" t="s">
        <v>21</v>
      </c>
      <c r="CU121" s="42" t="s">
        <v>21</v>
      </c>
      <c r="CV121" s="42" t="s">
        <v>21</v>
      </c>
      <c r="CW121" s="42" t="s">
        <v>21</v>
      </c>
      <c r="CX121" s="42" t="s">
        <v>21</v>
      </c>
      <c r="CY121" s="42" t="s">
        <v>21</v>
      </c>
      <c r="CZ121" s="42" t="s">
        <v>21</v>
      </c>
      <c r="DA121" s="42" t="s">
        <v>21</v>
      </c>
      <c r="DB121" s="42" t="s">
        <v>21</v>
      </c>
      <c r="DC121" s="42" t="s">
        <v>21</v>
      </c>
      <c r="DD121" s="42" t="s">
        <v>21</v>
      </c>
      <c r="DE121" s="42" t="s">
        <v>21</v>
      </c>
      <c r="DF121" s="42" t="s">
        <v>21</v>
      </c>
      <c r="DG121" s="42" t="s">
        <v>21</v>
      </c>
    </row>
    <row r="122" spans="1:111" x14ac:dyDescent="0.25">
      <c r="A122" s="26" t="s">
        <v>161</v>
      </c>
      <c r="B122" s="32">
        <v>3.5</v>
      </c>
      <c r="C122" s="28">
        <v>4.0499999999999999E-12</v>
      </c>
      <c r="D122" s="32">
        <v>0.89285714285714279</v>
      </c>
      <c r="E122" s="32">
        <v>26</v>
      </c>
      <c r="F122" s="32">
        <v>50</v>
      </c>
      <c r="G122" s="32">
        <v>175</v>
      </c>
      <c r="H122" s="32">
        <v>1.8992006731173751E-7</v>
      </c>
      <c r="I122" s="32">
        <v>0.71643758626138987</v>
      </c>
      <c r="J122" s="28">
        <v>6.7272727272727277E-15</v>
      </c>
      <c r="K122" s="32">
        <v>50</v>
      </c>
      <c r="L122" s="32">
        <v>0.999</v>
      </c>
      <c r="M122" s="28">
        <v>2.9999999999999997E-4</v>
      </c>
      <c r="N122" s="32">
        <v>5.71</v>
      </c>
      <c r="O122" s="32">
        <v>2.46</v>
      </c>
      <c r="P122" s="32">
        <v>2.5</v>
      </c>
      <c r="Q122" s="28">
        <v>1.6666666666666667E-13</v>
      </c>
      <c r="R122" s="32">
        <v>5.62</v>
      </c>
      <c r="S122" s="32">
        <v>0.35714285714285715</v>
      </c>
      <c r="T122" s="32">
        <v>6.91</v>
      </c>
      <c r="U122" s="32">
        <v>1</v>
      </c>
      <c r="V122" s="32">
        <v>15</v>
      </c>
      <c r="W122" s="32">
        <v>0.34843205574912889</v>
      </c>
      <c r="X122" s="32">
        <v>2.5</v>
      </c>
      <c r="Y122" s="28">
        <v>2.2999999999999998</v>
      </c>
      <c r="Z122" s="32">
        <v>3.5</v>
      </c>
      <c r="AA122" s="28">
        <v>1.7857142857142858</v>
      </c>
      <c r="AB122" s="32">
        <v>4.2</v>
      </c>
      <c r="AC122" s="15">
        <v>0.35714285714285715</v>
      </c>
      <c r="AD122" s="32">
        <v>30</v>
      </c>
      <c r="AE122" s="32">
        <v>1</v>
      </c>
      <c r="AF122" s="28">
        <v>17.5</v>
      </c>
      <c r="AG122" s="32">
        <v>1.7142900000000001</v>
      </c>
      <c r="AH122" s="32">
        <v>5</v>
      </c>
      <c r="AI122" s="32">
        <v>2</v>
      </c>
      <c r="AJ122" s="32">
        <v>0.16289999999999999</v>
      </c>
      <c r="AK122" s="32">
        <v>4.76</v>
      </c>
      <c r="AL122" s="32">
        <v>1.14E-2</v>
      </c>
      <c r="AM122" s="32">
        <v>75.75</v>
      </c>
      <c r="AN122" s="32">
        <v>0.35714285714285715</v>
      </c>
      <c r="AO122" s="32">
        <v>0.35714285714285715</v>
      </c>
      <c r="AP122" s="28">
        <v>1.8000000000000001E-4</v>
      </c>
      <c r="AQ122" s="32">
        <v>625</v>
      </c>
      <c r="AR122" s="28">
        <v>0.7142857142857143</v>
      </c>
      <c r="AS122" s="32">
        <v>360</v>
      </c>
      <c r="AT122" s="15">
        <v>0.35714285727040812</v>
      </c>
      <c r="AU122" s="15">
        <v>7.142999999999998</v>
      </c>
      <c r="AV122" s="32">
        <v>50</v>
      </c>
      <c r="AW122" s="15">
        <v>0.35714299999999999</v>
      </c>
      <c r="AX122" s="28">
        <v>1.7500000000000002E-2</v>
      </c>
      <c r="AY122" s="28">
        <v>3.2</v>
      </c>
      <c r="AZ122" s="32">
        <v>0.71643758626138987</v>
      </c>
      <c r="BA122" s="28">
        <v>1</v>
      </c>
      <c r="BB122" s="15">
        <v>0.35714299899999996</v>
      </c>
      <c r="BC122" s="28">
        <v>175</v>
      </c>
      <c r="BD122" s="15">
        <v>0.7142899989999999</v>
      </c>
      <c r="BE122" s="32">
        <v>3.06</v>
      </c>
      <c r="BF122" s="32">
        <v>0.35714285714285715</v>
      </c>
      <c r="BG122" s="28">
        <v>35</v>
      </c>
      <c r="BH122" s="32">
        <v>4.7697288433955114</v>
      </c>
      <c r="BI122" s="32">
        <v>1.2500000000000001E-2</v>
      </c>
      <c r="BJ122" s="32">
        <v>3.5</v>
      </c>
      <c r="BK122" s="32">
        <v>4.76</v>
      </c>
      <c r="BL122" s="32" t="s">
        <v>21</v>
      </c>
      <c r="BM122" s="32">
        <v>3.8</v>
      </c>
      <c r="BN122" s="32">
        <v>0.720356</v>
      </c>
      <c r="BO122" s="32">
        <v>1.4099999999999999E-9</v>
      </c>
      <c r="BP122" s="32">
        <v>0.71643758626138987</v>
      </c>
      <c r="BQ122" s="32">
        <v>7.14</v>
      </c>
      <c r="BR122" s="32">
        <v>4.76</v>
      </c>
      <c r="BS122" s="32">
        <v>21</v>
      </c>
      <c r="BT122" s="28">
        <v>1.9505626133597096E-8</v>
      </c>
      <c r="BU122" s="15">
        <v>2.0199999989999999</v>
      </c>
      <c r="BV122" s="32">
        <v>28.75</v>
      </c>
      <c r="BW122" s="28">
        <v>3.75</v>
      </c>
      <c r="BX122" s="28">
        <v>3.0612200000000001</v>
      </c>
      <c r="BY122" s="32">
        <v>0.71643758626138987</v>
      </c>
      <c r="BZ122" s="15">
        <v>38.949999998999999</v>
      </c>
      <c r="CA122" s="32">
        <v>4.76</v>
      </c>
      <c r="CB122" s="15">
        <v>1.8849667551141385</v>
      </c>
      <c r="CC122" s="32">
        <v>0.71643758626138987</v>
      </c>
      <c r="CD122" s="15">
        <v>5.1725029744567577</v>
      </c>
      <c r="CE122" s="32">
        <v>4.28</v>
      </c>
      <c r="CF122" s="32">
        <v>3.58</v>
      </c>
      <c r="CG122" s="15">
        <v>7.142999999999998</v>
      </c>
      <c r="CH122" s="32">
        <v>20.89</v>
      </c>
      <c r="CI122" s="15">
        <v>0.34999999916666663</v>
      </c>
      <c r="CJ122" s="28">
        <v>2.8</v>
      </c>
      <c r="CK122" s="15">
        <v>7.142999999999998E-2</v>
      </c>
      <c r="CL122" s="32">
        <v>0.35714285714285715</v>
      </c>
      <c r="CM122" s="28">
        <v>2.1000000000000002E-6</v>
      </c>
      <c r="CN122" s="32">
        <v>3.35</v>
      </c>
      <c r="CO122" s="28">
        <v>0.71</v>
      </c>
      <c r="CP122" s="15">
        <v>0.71428599971428597</v>
      </c>
      <c r="CQ122" s="42" t="s">
        <v>21</v>
      </c>
      <c r="CR122" s="42" t="s">
        <v>21</v>
      </c>
      <c r="CS122" s="42" t="s">
        <v>21</v>
      </c>
      <c r="CT122" s="42" t="s">
        <v>21</v>
      </c>
      <c r="CU122" s="42" t="s">
        <v>21</v>
      </c>
      <c r="CV122" s="42" t="s">
        <v>21</v>
      </c>
      <c r="CW122" s="42" t="s">
        <v>21</v>
      </c>
      <c r="CX122" s="42" t="s">
        <v>21</v>
      </c>
      <c r="CY122" s="42" t="s">
        <v>21</v>
      </c>
      <c r="CZ122" s="42" t="s">
        <v>21</v>
      </c>
      <c r="DA122" s="42" t="s">
        <v>21</v>
      </c>
      <c r="DB122" s="42" t="s">
        <v>21</v>
      </c>
      <c r="DC122" s="42" t="s">
        <v>21</v>
      </c>
      <c r="DD122" s="42" t="s">
        <v>21</v>
      </c>
      <c r="DE122" s="42" t="s">
        <v>21</v>
      </c>
      <c r="DF122" s="42" t="s">
        <v>21</v>
      </c>
      <c r="DG122" s="42" t="s">
        <v>21</v>
      </c>
    </row>
    <row r="123" spans="1:111" x14ac:dyDescent="0.25">
      <c r="A123" s="26" t="s">
        <v>162</v>
      </c>
      <c r="B123" s="32">
        <v>3.5</v>
      </c>
      <c r="C123" s="28">
        <v>4.2849999999999996E-12</v>
      </c>
      <c r="D123" s="32">
        <v>0.89285714285714279</v>
      </c>
      <c r="E123" s="32">
        <v>26</v>
      </c>
      <c r="F123" s="32">
        <v>50</v>
      </c>
      <c r="G123" s="32">
        <v>175</v>
      </c>
      <c r="H123" s="32">
        <v>1.8992006731173751E-7</v>
      </c>
      <c r="I123" s="32">
        <v>0.71643758626138987</v>
      </c>
      <c r="J123" s="28">
        <v>6.7272727272727277E-15</v>
      </c>
      <c r="K123" s="32">
        <v>50</v>
      </c>
      <c r="L123" s="32">
        <v>0.999</v>
      </c>
      <c r="M123" s="28">
        <v>2.9999999999999997E-4</v>
      </c>
      <c r="N123" s="32">
        <v>5.71</v>
      </c>
      <c r="O123" s="32">
        <v>2.46</v>
      </c>
      <c r="P123" s="32">
        <v>2.5</v>
      </c>
      <c r="Q123" s="28">
        <v>1.6666666666666667E-13</v>
      </c>
      <c r="R123" s="32">
        <v>5.62</v>
      </c>
      <c r="S123" s="32">
        <v>0.35714285714285715</v>
      </c>
      <c r="T123" s="32">
        <v>6.91</v>
      </c>
      <c r="U123" s="32">
        <v>1</v>
      </c>
      <c r="V123" s="32">
        <v>15</v>
      </c>
      <c r="W123" s="32">
        <v>0.34843205574912889</v>
      </c>
      <c r="X123" s="32">
        <v>2.5</v>
      </c>
      <c r="Y123" s="28">
        <v>2.2999999999999998</v>
      </c>
      <c r="Z123" s="32">
        <v>3.5</v>
      </c>
      <c r="AA123" s="28">
        <v>1.7857142857142858</v>
      </c>
      <c r="AB123" s="32">
        <v>4.2</v>
      </c>
      <c r="AC123" s="15">
        <v>0.35714285714285715</v>
      </c>
      <c r="AD123" s="32">
        <v>30</v>
      </c>
      <c r="AE123" s="32">
        <v>1</v>
      </c>
      <c r="AF123" s="28">
        <v>17.5</v>
      </c>
      <c r="AG123" s="32">
        <v>1.7142900000000001</v>
      </c>
      <c r="AH123" s="32">
        <v>5</v>
      </c>
      <c r="AI123" s="32">
        <v>2</v>
      </c>
      <c r="AJ123" s="32">
        <v>0.16289999999999999</v>
      </c>
      <c r="AK123" s="32">
        <v>4.76</v>
      </c>
      <c r="AL123" s="32">
        <v>1.14E-2</v>
      </c>
      <c r="AM123" s="32">
        <v>75.75</v>
      </c>
      <c r="AN123" s="32">
        <v>0.35714285714285715</v>
      </c>
      <c r="AO123" s="32">
        <v>0.35714285714285715</v>
      </c>
      <c r="AP123" s="28">
        <v>1.8000000000000001E-4</v>
      </c>
      <c r="AQ123" s="32">
        <v>625</v>
      </c>
      <c r="AR123" s="28">
        <v>0.7142857142857143</v>
      </c>
      <c r="AS123" s="32">
        <v>360</v>
      </c>
      <c r="AT123" s="15">
        <v>0.35714285727040812</v>
      </c>
      <c r="AU123" s="15">
        <v>7.142999999999998</v>
      </c>
      <c r="AV123" s="32">
        <v>50</v>
      </c>
      <c r="AW123" s="15">
        <v>0.35714299999999999</v>
      </c>
      <c r="AX123" s="28">
        <v>1.7500000000000002E-2</v>
      </c>
      <c r="AY123" s="28">
        <v>3.2</v>
      </c>
      <c r="AZ123" s="32">
        <v>0.71643758626138987</v>
      </c>
      <c r="BA123" s="28">
        <v>1</v>
      </c>
      <c r="BB123" s="15">
        <v>0.35714299899999996</v>
      </c>
      <c r="BC123" s="28">
        <v>175</v>
      </c>
      <c r="BD123" s="15">
        <v>0.7142899989999999</v>
      </c>
      <c r="BE123" s="32">
        <v>3.06</v>
      </c>
      <c r="BF123" s="32">
        <v>0.35714285714285715</v>
      </c>
      <c r="BG123" s="28">
        <v>35</v>
      </c>
      <c r="BH123" s="32">
        <v>4.7697288433955114</v>
      </c>
      <c r="BI123" s="32">
        <v>1.2500000000000001E-2</v>
      </c>
      <c r="BJ123" s="32">
        <v>3.5</v>
      </c>
      <c r="BK123" s="32">
        <v>4.76</v>
      </c>
      <c r="BL123" s="32" t="s">
        <v>21</v>
      </c>
      <c r="BM123" s="32">
        <v>3.8</v>
      </c>
      <c r="BN123" s="32">
        <v>0.720356</v>
      </c>
      <c r="BO123" s="32">
        <v>1.4099999999999999E-9</v>
      </c>
      <c r="BP123" s="32">
        <v>0.71643758626138987</v>
      </c>
      <c r="BQ123" s="32">
        <v>7.14</v>
      </c>
      <c r="BR123" s="32">
        <v>4.76</v>
      </c>
      <c r="BS123" s="32">
        <v>21</v>
      </c>
      <c r="BT123" s="28">
        <v>1.9405081668990926E-8</v>
      </c>
      <c r="BU123" s="15">
        <v>2.0199999989999999</v>
      </c>
      <c r="BV123" s="32">
        <v>28.75</v>
      </c>
      <c r="BW123" s="28">
        <v>3.75</v>
      </c>
      <c r="BX123" s="28">
        <v>3.0612200000000001</v>
      </c>
      <c r="BY123" s="32">
        <v>0.71643758626138987</v>
      </c>
      <c r="BZ123" s="15">
        <v>38.949999998999999</v>
      </c>
      <c r="CA123" s="32">
        <v>4.76</v>
      </c>
      <c r="CB123" s="15">
        <v>1.8849667551141385</v>
      </c>
      <c r="CC123" s="32">
        <v>0.71643758626138987</v>
      </c>
      <c r="CD123" s="15">
        <v>5.1725029744567577</v>
      </c>
      <c r="CE123" s="32">
        <v>4.28</v>
      </c>
      <c r="CF123" s="32">
        <v>3.58</v>
      </c>
      <c r="CG123" s="15">
        <v>7.142999999999998</v>
      </c>
      <c r="CH123" s="32">
        <v>20.87</v>
      </c>
      <c r="CI123" s="15">
        <v>0.34999999916666663</v>
      </c>
      <c r="CJ123" s="28">
        <v>2.8</v>
      </c>
      <c r="CK123" s="15">
        <v>7.142999999999998E-2</v>
      </c>
      <c r="CL123" s="32">
        <v>0.35714285714285715</v>
      </c>
      <c r="CM123" s="28">
        <v>2.1000000000000002E-6</v>
      </c>
      <c r="CN123" s="32">
        <v>3.35</v>
      </c>
      <c r="CO123" s="28">
        <v>0.71</v>
      </c>
      <c r="CP123" s="15">
        <v>0.71428599971428597</v>
      </c>
      <c r="CQ123" s="42" t="s">
        <v>21</v>
      </c>
      <c r="CR123" s="42" t="s">
        <v>21</v>
      </c>
      <c r="CS123" s="42" t="s">
        <v>21</v>
      </c>
      <c r="CT123" s="42" t="s">
        <v>21</v>
      </c>
      <c r="CU123" s="42" t="s">
        <v>21</v>
      </c>
      <c r="CV123" s="42" t="s">
        <v>21</v>
      </c>
      <c r="CW123" s="42" t="s">
        <v>21</v>
      </c>
      <c r="CX123" s="42" t="s">
        <v>21</v>
      </c>
      <c r="CY123" s="42" t="s">
        <v>21</v>
      </c>
      <c r="CZ123" s="42" t="s">
        <v>21</v>
      </c>
      <c r="DA123" s="42" t="s">
        <v>21</v>
      </c>
      <c r="DB123" s="42" t="s">
        <v>21</v>
      </c>
      <c r="DC123" s="42" t="s">
        <v>21</v>
      </c>
      <c r="DD123" s="42" t="s">
        <v>21</v>
      </c>
      <c r="DE123" s="42" t="s">
        <v>21</v>
      </c>
      <c r="DF123" s="42" t="s">
        <v>21</v>
      </c>
      <c r="DG123" s="42" t="s">
        <v>21</v>
      </c>
    </row>
    <row r="124" spans="1:111" x14ac:dyDescent="0.25">
      <c r="A124" s="26" t="s">
        <v>163</v>
      </c>
      <c r="B124" s="32">
        <v>3.5</v>
      </c>
      <c r="C124" s="28">
        <v>4.0499999999999999E-12</v>
      </c>
      <c r="D124" s="32">
        <v>0.89285714285714279</v>
      </c>
      <c r="E124" s="32">
        <v>26</v>
      </c>
      <c r="F124" s="32">
        <v>50</v>
      </c>
      <c r="G124" s="32">
        <v>175</v>
      </c>
      <c r="H124" s="32">
        <v>1.8992006731173751E-7</v>
      </c>
      <c r="I124" s="32">
        <v>0.71643758626138987</v>
      </c>
      <c r="J124" s="28">
        <v>6.7272727272727277E-15</v>
      </c>
      <c r="K124" s="32">
        <v>50</v>
      </c>
      <c r="L124" s="32">
        <v>0.999</v>
      </c>
      <c r="M124" s="28">
        <v>2.9999999999999997E-4</v>
      </c>
      <c r="N124" s="32">
        <v>5.71</v>
      </c>
      <c r="O124" s="32">
        <v>2.46</v>
      </c>
      <c r="P124" s="32">
        <v>2.5</v>
      </c>
      <c r="Q124" s="28">
        <v>1.6666666666666667E-13</v>
      </c>
      <c r="R124" s="32">
        <v>5.62</v>
      </c>
      <c r="S124" s="32">
        <v>0.35714285714285715</v>
      </c>
      <c r="T124" s="32">
        <v>6.91</v>
      </c>
      <c r="U124" s="32">
        <v>1</v>
      </c>
      <c r="V124" s="32">
        <v>15</v>
      </c>
      <c r="W124" s="32">
        <v>0.34843205574912889</v>
      </c>
      <c r="X124" s="32">
        <v>2.5</v>
      </c>
      <c r="Y124" s="28">
        <v>2.2999999999999998</v>
      </c>
      <c r="Z124" s="32">
        <v>3.5</v>
      </c>
      <c r="AA124" s="28">
        <v>1.7857142857142858</v>
      </c>
      <c r="AB124" s="32">
        <v>4.2</v>
      </c>
      <c r="AC124" s="15">
        <v>0.35714285714285715</v>
      </c>
      <c r="AD124" s="32">
        <v>30</v>
      </c>
      <c r="AE124" s="32">
        <v>1</v>
      </c>
      <c r="AF124" s="28">
        <v>17.5</v>
      </c>
      <c r="AG124" s="32">
        <v>1.7142900000000001</v>
      </c>
      <c r="AH124" s="32">
        <v>5</v>
      </c>
      <c r="AI124" s="32">
        <v>2</v>
      </c>
      <c r="AJ124" s="32">
        <v>0.16289999999999999</v>
      </c>
      <c r="AK124" s="32">
        <v>4.76</v>
      </c>
      <c r="AL124" s="32">
        <v>1.14E-2</v>
      </c>
      <c r="AM124" s="32">
        <v>75.75</v>
      </c>
      <c r="AN124" s="32">
        <v>0.35714285714285715</v>
      </c>
      <c r="AO124" s="32">
        <v>0.35714285714285715</v>
      </c>
      <c r="AP124" s="28">
        <v>1.8000000000000001E-4</v>
      </c>
      <c r="AQ124" s="32">
        <v>625</v>
      </c>
      <c r="AR124" s="28">
        <v>0.7142857142857143</v>
      </c>
      <c r="AS124" s="32">
        <v>360</v>
      </c>
      <c r="AT124" s="15">
        <v>0.35714285727040812</v>
      </c>
      <c r="AU124" s="15">
        <v>7.142999999999998</v>
      </c>
      <c r="AV124" s="32">
        <v>50</v>
      </c>
      <c r="AW124" s="15">
        <v>0.35714299999999999</v>
      </c>
      <c r="AX124" s="28">
        <v>1.7500000000000002E-2</v>
      </c>
      <c r="AY124" s="28">
        <v>3.2</v>
      </c>
      <c r="AZ124" s="32">
        <v>0.71643758626138987</v>
      </c>
      <c r="BA124" s="28">
        <v>1</v>
      </c>
      <c r="BB124" s="15">
        <v>0.35714299899999996</v>
      </c>
      <c r="BC124" s="28">
        <v>175</v>
      </c>
      <c r="BD124" s="15">
        <v>0.7142899989999999</v>
      </c>
      <c r="BE124" s="32">
        <v>3.06</v>
      </c>
      <c r="BF124" s="32">
        <v>0.35714285714285715</v>
      </c>
      <c r="BG124" s="28">
        <v>35</v>
      </c>
      <c r="BH124" s="32">
        <v>4.7697288433955114</v>
      </c>
      <c r="BI124" s="32">
        <v>1.2500000000000001E-2</v>
      </c>
      <c r="BJ124" s="32">
        <v>3.5</v>
      </c>
      <c r="BK124" s="32">
        <v>4.76</v>
      </c>
      <c r="BL124" s="32" t="s">
        <v>21</v>
      </c>
      <c r="BM124" s="32">
        <v>3.8</v>
      </c>
      <c r="BN124" s="32">
        <v>0.720356</v>
      </c>
      <c r="BO124" s="32">
        <v>1.4099999999999999E-9</v>
      </c>
      <c r="BP124" s="32">
        <v>0.71643758626138987</v>
      </c>
      <c r="BQ124" s="32">
        <v>7.14</v>
      </c>
      <c r="BR124" s="32">
        <v>4.76</v>
      </c>
      <c r="BS124" s="32">
        <v>60</v>
      </c>
      <c r="BT124" s="28">
        <v>1.9203992739778587E-8</v>
      </c>
      <c r="BU124" s="15">
        <v>2.0199999989999999</v>
      </c>
      <c r="BV124" s="32">
        <v>28.75</v>
      </c>
      <c r="BW124" s="28">
        <v>3.75</v>
      </c>
      <c r="BX124" s="28">
        <v>3.0612200000000001</v>
      </c>
      <c r="BY124" s="32">
        <v>0.71643758626138987</v>
      </c>
      <c r="BZ124" s="15">
        <v>38.949999998999999</v>
      </c>
      <c r="CA124" s="32">
        <v>4.76</v>
      </c>
      <c r="CB124" s="15">
        <v>1.8849667551141385</v>
      </c>
      <c r="CC124" s="32">
        <v>0.71643758626138987</v>
      </c>
      <c r="CD124" s="15">
        <v>5.1725029744567577</v>
      </c>
      <c r="CE124" s="32">
        <v>4.28</v>
      </c>
      <c r="CF124" s="32">
        <v>3.58</v>
      </c>
      <c r="CG124" s="15">
        <v>7.142999999999998</v>
      </c>
      <c r="CH124" s="32">
        <v>20.85</v>
      </c>
      <c r="CI124" s="15">
        <v>0.34999999916666663</v>
      </c>
      <c r="CJ124" s="28">
        <v>2.8</v>
      </c>
      <c r="CK124" s="15">
        <v>7.142999999999998E-2</v>
      </c>
      <c r="CL124" s="32">
        <v>0.35714285714285715</v>
      </c>
      <c r="CM124" s="28">
        <v>2.1000000000000002E-6</v>
      </c>
      <c r="CN124" s="32">
        <v>3.35</v>
      </c>
      <c r="CO124" s="28">
        <v>0.71</v>
      </c>
      <c r="CP124" s="15">
        <v>0.71428599971428597</v>
      </c>
      <c r="CQ124" s="42" t="s">
        <v>21</v>
      </c>
      <c r="CR124" s="42" t="s">
        <v>21</v>
      </c>
      <c r="CS124" s="42" t="s">
        <v>21</v>
      </c>
      <c r="CT124" s="42" t="s">
        <v>21</v>
      </c>
      <c r="CU124" s="42" t="s">
        <v>21</v>
      </c>
      <c r="CV124" s="42" t="s">
        <v>21</v>
      </c>
      <c r="CW124" s="42" t="s">
        <v>21</v>
      </c>
      <c r="CX124" s="42" t="s">
        <v>21</v>
      </c>
      <c r="CY124" s="42" t="s">
        <v>21</v>
      </c>
      <c r="CZ124" s="42" t="s">
        <v>21</v>
      </c>
      <c r="DA124" s="42" t="s">
        <v>21</v>
      </c>
      <c r="DB124" s="42" t="s">
        <v>21</v>
      </c>
      <c r="DC124" s="42" t="s">
        <v>21</v>
      </c>
      <c r="DD124" s="42" t="s">
        <v>21</v>
      </c>
      <c r="DE124" s="42" t="s">
        <v>21</v>
      </c>
      <c r="DF124" s="42" t="s">
        <v>21</v>
      </c>
      <c r="DG124" s="42" t="s">
        <v>21</v>
      </c>
    </row>
    <row r="125" spans="1:111" x14ac:dyDescent="0.25">
      <c r="A125" s="26" t="s">
        <v>164</v>
      </c>
      <c r="B125" s="32">
        <v>3.5</v>
      </c>
      <c r="C125" s="28">
        <v>3.7799999999999996E-12</v>
      </c>
      <c r="D125" s="32">
        <v>0.89285714285714279</v>
      </c>
      <c r="E125" s="32">
        <v>26</v>
      </c>
      <c r="F125" s="32">
        <v>50</v>
      </c>
      <c r="G125" s="32">
        <v>175</v>
      </c>
      <c r="H125" s="32">
        <v>1.8992006731173751E-7</v>
      </c>
      <c r="I125" s="32">
        <v>0.71643758626138987</v>
      </c>
      <c r="J125" s="28">
        <v>6.7272727272727277E-15</v>
      </c>
      <c r="K125" s="32">
        <v>50</v>
      </c>
      <c r="L125" s="32">
        <v>0.995</v>
      </c>
      <c r="M125" s="28">
        <v>4.8999999999999998E-4</v>
      </c>
      <c r="N125" s="32">
        <v>5.71</v>
      </c>
      <c r="O125" s="32">
        <v>2.46</v>
      </c>
      <c r="P125" s="32">
        <v>2.5</v>
      </c>
      <c r="Q125" s="28">
        <v>1.6666666666666667E-13</v>
      </c>
      <c r="R125" s="32">
        <v>5.62</v>
      </c>
      <c r="S125" s="32">
        <v>0.35714285714285715</v>
      </c>
      <c r="T125" s="32">
        <v>6.91</v>
      </c>
      <c r="U125" s="32">
        <v>1</v>
      </c>
      <c r="V125" s="32">
        <v>15</v>
      </c>
      <c r="W125" s="32">
        <v>0.34843205574912889</v>
      </c>
      <c r="X125" s="32">
        <v>2.5</v>
      </c>
      <c r="Y125" s="28">
        <v>2.2999999999999998</v>
      </c>
      <c r="Z125" s="32">
        <v>3.5</v>
      </c>
      <c r="AA125" s="28">
        <v>1.7857142857142858</v>
      </c>
      <c r="AB125" s="32">
        <v>4.2</v>
      </c>
      <c r="AC125" s="15">
        <v>0.35714285714285715</v>
      </c>
      <c r="AD125" s="32">
        <v>30</v>
      </c>
      <c r="AE125" s="32">
        <v>1</v>
      </c>
      <c r="AF125" s="28">
        <v>17.5</v>
      </c>
      <c r="AG125" s="32">
        <v>1.7142900000000001</v>
      </c>
      <c r="AH125" s="32">
        <v>5</v>
      </c>
      <c r="AI125" s="32">
        <v>2</v>
      </c>
      <c r="AJ125" s="32">
        <v>0.16289999999999999</v>
      </c>
      <c r="AK125" s="32">
        <v>4.76</v>
      </c>
      <c r="AL125" s="32">
        <v>1.14E-2</v>
      </c>
      <c r="AM125" s="32">
        <v>75.75</v>
      </c>
      <c r="AN125" s="32">
        <v>0.35714285714285715</v>
      </c>
      <c r="AO125" s="32">
        <v>0.35714285714285715</v>
      </c>
      <c r="AP125" s="28">
        <v>1.8000000000000001E-4</v>
      </c>
      <c r="AQ125" s="32">
        <v>625</v>
      </c>
      <c r="AR125" s="28">
        <v>0.7142857142857143</v>
      </c>
      <c r="AS125" s="32">
        <v>360</v>
      </c>
      <c r="AT125" s="15">
        <v>0.35714285727040812</v>
      </c>
      <c r="AU125" s="15">
        <v>7.142999999999998</v>
      </c>
      <c r="AV125" s="32">
        <v>50</v>
      </c>
      <c r="AW125" s="15">
        <v>0.35714299999999999</v>
      </c>
      <c r="AX125" s="28">
        <v>1.7500000000000002E-2</v>
      </c>
      <c r="AY125" s="28">
        <v>3.2</v>
      </c>
      <c r="AZ125" s="32">
        <v>0.71643758626138987</v>
      </c>
      <c r="BA125" s="28">
        <v>1</v>
      </c>
      <c r="BB125" s="15">
        <v>0.35714299899999996</v>
      </c>
      <c r="BC125" s="28">
        <v>175</v>
      </c>
      <c r="BD125" s="15">
        <v>0.7142899989999999</v>
      </c>
      <c r="BE125" s="32">
        <v>3.06</v>
      </c>
      <c r="BF125" s="32">
        <v>0.35714285714285715</v>
      </c>
      <c r="BG125" s="28">
        <v>35</v>
      </c>
      <c r="BH125" s="32">
        <v>4.7697288433955114</v>
      </c>
      <c r="BI125" s="32">
        <v>1.2500000000000001E-2</v>
      </c>
      <c r="BJ125" s="32">
        <v>3.5</v>
      </c>
      <c r="BK125" s="32">
        <v>4.76</v>
      </c>
      <c r="BL125" s="32" t="s">
        <v>21</v>
      </c>
      <c r="BM125" s="32">
        <v>3.8</v>
      </c>
      <c r="BN125" s="32">
        <v>0.720356</v>
      </c>
      <c r="BO125" s="32">
        <v>1.4099999999999999E-9</v>
      </c>
      <c r="BP125" s="32">
        <v>0.71643758626138987</v>
      </c>
      <c r="BQ125" s="32">
        <v>7.14</v>
      </c>
      <c r="BR125" s="32">
        <v>4.76</v>
      </c>
      <c r="BS125" s="32">
        <v>60</v>
      </c>
      <c r="BT125" s="28">
        <v>1.9304537204384757E-8</v>
      </c>
      <c r="BU125" s="15">
        <v>2.0199999989999999</v>
      </c>
      <c r="BV125" s="32">
        <v>28.75</v>
      </c>
      <c r="BW125" s="28">
        <v>3.75</v>
      </c>
      <c r="BX125" s="28">
        <v>3.0612200000000001</v>
      </c>
      <c r="BY125" s="32">
        <v>0.71643758626138987</v>
      </c>
      <c r="BZ125" s="15">
        <v>38.949999998999999</v>
      </c>
      <c r="CA125" s="32">
        <v>4.76</v>
      </c>
      <c r="CB125" s="15">
        <v>1.8849667551141385</v>
      </c>
      <c r="CC125" s="32">
        <v>0.71643758626138987</v>
      </c>
      <c r="CD125" s="15">
        <v>5.1725029744567577</v>
      </c>
      <c r="CE125" s="32">
        <v>4.28</v>
      </c>
      <c r="CF125" s="32">
        <v>3.58</v>
      </c>
      <c r="CG125" s="15">
        <v>7.142999999999998</v>
      </c>
      <c r="CH125" s="32">
        <v>20.83</v>
      </c>
      <c r="CI125" s="15">
        <v>0.34999999916666663</v>
      </c>
      <c r="CJ125" s="28">
        <v>2.8</v>
      </c>
      <c r="CK125" s="15">
        <v>7.142999999999998E-2</v>
      </c>
      <c r="CL125" s="32">
        <v>0.35714285714285715</v>
      </c>
      <c r="CM125" s="28">
        <v>2.1000000000000002E-6</v>
      </c>
      <c r="CN125" s="32">
        <v>3.35</v>
      </c>
      <c r="CO125" s="28">
        <v>0.71</v>
      </c>
      <c r="CP125" s="15">
        <v>0.71428599971428597</v>
      </c>
      <c r="CQ125" s="42" t="s">
        <v>21</v>
      </c>
      <c r="CR125" s="42" t="s">
        <v>21</v>
      </c>
      <c r="CS125" s="42" t="s">
        <v>21</v>
      </c>
      <c r="CT125" s="42" t="s">
        <v>21</v>
      </c>
      <c r="CU125" s="42" t="s">
        <v>21</v>
      </c>
      <c r="CV125" s="42" t="s">
        <v>21</v>
      </c>
      <c r="CW125" s="42" t="s">
        <v>21</v>
      </c>
      <c r="CX125" s="42" t="s">
        <v>21</v>
      </c>
      <c r="CY125" s="42" t="s">
        <v>21</v>
      </c>
      <c r="CZ125" s="42" t="s">
        <v>21</v>
      </c>
      <c r="DA125" s="42" t="s">
        <v>21</v>
      </c>
      <c r="DB125" s="42" t="s">
        <v>21</v>
      </c>
      <c r="DC125" s="42" t="s">
        <v>21</v>
      </c>
      <c r="DD125" s="42" t="s">
        <v>21</v>
      </c>
      <c r="DE125" s="42" t="s">
        <v>21</v>
      </c>
      <c r="DF125" s="42" t="s">
        <v>21</v>
      </c>
      <c r="DG125" s="42" t="s">
        <v>21</v>
      </c>
    </row>
    <row r="126" spans="1:111" x14ac:dyDescent="0.25">
      <c r="A126" s="26" t="s">
        <v>165</v>
      </c>
      <c r="B126" s="32">
        <v>3.5</v>
      </c>
      <c r="C126" s="28">
        <v>3.5200000000000003E-12</v>
      </c>
      <c r="D126" s="32">
        <v>0.89285714285714279</v>
      </c>
      <c r="E126" s="32">
        <v>26</v>
      </c>
      <c r="F126" s="32">
        <v>50</v>
      </c>
      <c r="G126" s="32">
        <v>175</v>
      </c>
      <c r="H126" s="32">
        <v>1.8992006731173751E-7</v>
      </c>
      <c r="I126" s="32">
        <v>0.71643758626138987</v>
      </c>
      <c r="J126" s="28">
        <v>6.7272727272727277E-15</v>
      </c>
      <c r="K126" s="32">
        <v>50</v>
      </c>
      <c r="L126" s="32">
        <v>0.98899999999999999</v>
      </c>
      <c r="M126" s="28">
        <v>4.8999999999999998E-4</v>
      </c>
      <c r="N126" s="32">
        <v>5.71</v>
      </c>
      <c r="O126" s="32">
        <v>2.46</v>
      </c>
      <c r="P126" s="32">
        <v>2.5</v>
      </c>
      <c r="Q126" s="28">
        <v>1.6666666666666667E-13</v>
      </c>
      <c r="R126" s="32">
        <v>5.62</v>
      </c>
      <c r="S126" s="32">
        <v>0.35714285714285715</v>
      </c>
      <c r="T126" s="32">
        <v>6.91</v>
      </c>
      <c r="U126" s="32">
        <v>1</v>
      </c>
      <c r="V126" s="32">
        <v>15</v>
      </c>
      <c r="W126" s="32">
        <v>0.34843205574912889</v>
      </c>
      <c r="X126" s="32">
        <v>2.5</v>
      </c>
      <c r="Y126" s="28">
        <v>2.2999999999999998</v>
      </c>
      <c r="Z126" s="32">
        <v>3.5</v>
      </c>
      <c r="AA126" s="28">
        <v>1.7857142857142858</v>
      </c>
      <c r="AB126" s="32">
        <v>4.2</v>
      </c>
      <c r="AC126" s="15">
        <v>0.35714285714285715</v>
      </c>
      <c r="AD126" s="32">
        <v>30</v>
      </c>
      <c r="AE126" s="32">
        <v>1</v>
      </c>
      <c r="AF126" s="28">
        <v>17.5</v>
      </c>
      <c r="AG126" s="32">
        <v>1.7142900000000001</v>
      </c>
      <c r="AH126" s="32">
        <v>5</v>
      </c>
      <c r="AI126" s="32">
        <v>2</v>
      </c>
      <c r="AJ126" s="32">
        <v>0.16289999999999999</v>
      </c>
      <c r="AK126" s="32">
        <v>4.76</v>
      </c>
      <c r="AL126" s="32">
        <v>1.14E-2</v>
      </c>
      <c r="AM126" s="32">
        <v>75.75</v>
      </c>
      <c r="AN126" s="32">
        <v>0.35714285714285715</v>
      </c>
      <c r="AO126" s="32">
        <v>0.35714285714285715</v>
      </c>
      <c r="AP126" s="28">
        <v>1.8000000000000001E-4</v>
      </c>
      <c r="AQ126" s="32">
        <v>625</v>
      </c>
      <c r="AR126" s="28">
        <v>0.7142857142857143</v>
      </c>
      <c r="AS126" s="32">
        <v>360</v>
      </c>
      <c r="AT126" s="15">
        <v>0.35714285727040812</v>
      </c>
      <c r="AU126" s="15">
        <v>7.142999999999998</v>
      </c>
      <c r="AV126" s="32">
        <v>50</v>
      </c>
      <c r="AW126" s="15">
        <v>0.35714299999999999</v>
      </c>
      <c r="AX126" s="28">
        <v>1.7500000000000002E-2</v>
      </c>
      <c r="AY126" s="28">
        <v>3.2</v>
      </c>
      <c r="AZ126" s="32">
        <v>0.71643758626138987</v>
      </c>
      <c r="BA126" s="28">
        <v>1</v>
      </c>
      <c r="BB126" s="15">
        <v>0.35714299899999996</v>
      </c>
      <c r="BC126" s="28">
        <v>175</v>
      </c>
      <c r="BD126" s="15">
        <v>0.7142899989999999</v>
      </c>
      <c r="BE126" s="32">
        <v>3.06</v>
      </c>
      <c r="BF126" s="32">
        <v>0.35714285714285715</v>
      </c>
      <c r="BG126" s="28">
        <v>35</v>
      </c>
      <c r="BH126" s="32">
        <v>4.7697288433955114</v>
      </c>
      <c r="BI126" s="32">
        <v>1.2500000000000001E-2</v>
      </c>
      <c r="BJ126" s="32">
        <v>3.5</v>
      </c>
      <c r="BK126" s="32">
        <v>4.76</v>
      </c>
      <c r="BL126" s="32" t="s">
        <v>21</v>
      </c>
      <c r="BM126" s="32">
        <v>3.8</v>
      </c>
      <c r="BN126" s="32">
        <v>0.720356</v>
      </c>
      <c r="BO126" s="32">
        <v>1.4099999999999999E-9</v>
      </c>
      <c r="BP126" s="32">
        <v>0.71643758626138987</v>
      </c>
      <c r="BQ126" s="32">
        <v>7.14</v>
      </c>
      <c r="BR126" s="32">
        <v>4.76</v>
      </c>
      <c r="BS126" s="32">
        <v>60</v>
      </c>
      <c r="BT126" s="28">
        <v>1.9304537204384757E-8</v>
      </c>
      <c r="BU126" s="15">
        <v>2.0199999989999999</v>
      </c>
      <c r="BV126" s="32">
        <v>28.75</v>
      </c>
      <c r="BW126" s="28">
        <v>3.75</v>
      </c>
      <c r="BX126" s="28">
        <v>3.0612200000000001</v>
      </c>
      <c r="BY126" s="32">
        <v>0.71643758626138987</v>
      </c>
      <c r="BZ126" s="15">
        <v>38.949999998999999</v>
      </c>
      <c r="CA126" s="32">
        <v>4.76</v>
      </c>
      <c r="CB126" s="15">
        <v>1.8849667551141385</v>
      </c>
      <c r="CC126" s="32">
        <v>0.71643758626138987</v>
      </c>
      <c r="CD126" s="15">
        <v>5.1725029744567577</v>
      </c>
      <c r="CE126" s="32">
        <v>4.28</v>
      </c>
      <c r="CF126" s="32">
        <v>3.58</v>
      </c>
      <c r="CG126" s="15">
        <v>7.142999999999998</v>
      </c>
      <c r="CH126" s="32">
        <v>20.81</v>
      </c>
      <c r="CI126" s="15">
        <v>0.34999999916666663</v>
      </c>
      <c r="CJ126" s="28">
        <v>2.8</v>
      </c>
      <c r="CK126" s="15">
        <v>7.142999999999998E-2</v>
      </c>
      <c r="CL126" s="32">
        <v>0.35714285714285715</v>
      </c>
      <c r="CM126" s="28">
        <v>2.1000000000000002E-6</v>
      </c>
      <c r="CN126" s="32">
        <v>3.35</v>
      </c>
      <c r="CO126" s="28">
        <v>0.71</v>
      </c>
      <c r="CP126" s="15">
        <v>0.71428599971428597</v>
      </c>
      <c r="CQ126" s="42" t="s">
        <v>21</v>
      </c>
      <c r="CR126" s="42" t="s">
        <v>21</v>
      </c>
      <c r="CS126" s="42" t="s">
        <v>21</v>
      </c>
      <c r="CT126" s="42" t="s">
        <v>21</v>
      </c>
      <c r="CU126" s="42" t="s">
        <v>21</v>
      </c>
      <c r="CV126" s="42" t="s">
        <v>21</v>
      </c>
      <c r="CW126" s="42" t="s">
        <v>21</v>
      </c>
      <c r="CX126" s="42" t="s">
        <v>21</v>
      </c>
      <c r="CY126" s="42" t="s">
        <v>21</v>
      </c>
      <c r="CZ126" s="42" t="s">
        <v>21</v>
      </c>
      <c r="DA126" s="42" t="s">
        <v>21</v>
      </c>
      <c r="DB126" s="42" t="s">
        <v>21</v>
      </c>
      <c r="DC126" s="42" t="s">
        <v>21</v>
      </c>
      <c r="DD126" s="42" t="s">
        <v>21</v>
      </c>
      <c r="DE126" s="42" t="s">
        <v>21</v>
      </c>
      <c r="DF126" s="42" t="s">
        <v>21</v>
      </c>
      <c r="DG126" s="42" t="s">
        <v>21</v>
      </c>
    </row>
    <row r="127" spans="1:111" x14ac:dyDescent="0.25">
      <c r="A127" s="26" t="s">
        <v>166</v>
      </c>
      <c r="B127" s="32">
        <v>3.5</v>
      </c>
      <c r="C127" s="28">
        <v>3.2600000000000002E-12</v>
      </c>
      <c r="D127" s="32">
        <v>0.89285714285714279</v>
      </c>
      <c r="E127" s="32">
        <v>26</v>
      </c>
      <c r="F127" s="32">
        <v>50</v>
      </c>
      <c r="G127" s="32">
        <v>175</v>
      </c>
      <c r="H127" s="32">
        <v>1.8992006731173751E-7</v>
      </c>
      <c r="I127" s="32">
        <v>0.71643758626138987</v>
      </c>
      <c r="J127" s="28">
        <v>6.7272727272727277E-15</v>
      </c>
      <c r="K127" s="32">
        <v>50</v>
      </c>
      <c r="L127" s="32">
        <v>0.98099999999999998</v>
      </c>
      <c r="M127" s="28">
        <v>4.8999999999999998E-4</v>
      </c>
      <c r="N127" s="32">
        <v>5.71</v>
      </c>
      <c r="O127" s="32">
        <v>2.46</v>
      </c>
      <c r="P127" s="32">
        <v>2.5</v>
      </c>
      <c r="Q127" s="28">
        <v>1.6666666666666667E-13</v>
      </c>
      <c r="R127" s="32">
        <v>5.62</v>
      </c>
      <c r="S127" s="32">
        <v>0.35714285714285715</v>
      </c>
      <c r="T127" s="32">
        <v>6.91</v>
      </c>
      <c r="U127" s="32">
        <v>1</v>
      </c>
      <c r="V127" s="32">
        <v>15</v>
      </c>
      <c r="W127" s="32">
        <v>0.34843205574912889</v>
      </c>
      <c r="X127" s="32">
        <v>2.5</v>
      </c>
      <c r="Y127" s="28">
        <v>2.2999999999999998</v>
      </c>
      <c r="Z127" s="32">
        <v>3.5</v>
      </c>
      <c r="AA127" s="28">
        <v>1.7857142857142858</v>
      </c>
      <c r="AB127" s="32">
        <v>4.2</v>
      </c>
      <c r="AC127" s="15">
        <v>0.35714285714285715</v>
      </c>
      <c r="AD127" s="32">
        <v>30</v>
      </c>
      <c r="AE127" s="32">
        <v>1</v>
      </c>
      <c r="AF127" s="28">
        <v>17.5</v>
      </c>
      <c r="AG127" s="32">
        <v>1.7142900000000001</v>
      </c>
      <c r="AH127" s="32">
        <v>5</v>
      </c>
      <c r="AI127" s="32">
        <v>2</v>
      </c>
      <c r="AJ127" s="32">
        <v>0.16289999999999999</v>
      </c>
      <c r="AK127" s="32">
        <v>4.76</v>
      </c>
      <c r="AL127" s="32">
        <v>1.14E-2</v>
      </c>
      <c r="AM127" s="32">
        <v>75.75</v>
      </c>
      <c r="AN127" s="32">
        <v>0.35714285714285715</v>
      </c>
      <c r="AO127" s="32">
        <v>0.35714285714285715</v>
      </c>
      <c r="AP127" s="28">
        <v>1.8000000000000001E-4</v>
      </c>
      <c r="AQ127" s="32">
        <v>625</v>
      </c>
      <c r="AR127" s="28">
        <v>0.7142857142857143</v>
      </c>
      <c r="AS127" s="32">
        <v>360</v>
      </c>
      <c r="AT127" s="15">
        <v>0.35714285727040812</v>
      </c>
      <c r="AU127" s="15">
        <v>7.142999999999998</v>
      </c>
      <c r="AV127" s="32">
        <v>50</v>
      </c>
      <c r="AW127" s="15">
        <v>0.35714299999999999</v>
      </c>
      <c r="AX127" s="28">
        <v>1.7500000000000002E-2</v>
      </c>
      <c r="AY127" s="28">
        <v>3.2</v>
      </c>
      <c r="AZ127" s="32">
        <v>0.71643758626138987</v>
      </c>
      <c r="BA127" s="28">
        <v>1</v>
      </c>
      <c r="BB127" s="15">
        <v>0.35714299899999996</v>
      </c>
      <c r="BC127" s="28">
        <v>175</v>
      </c>
      <c r="BD127" s="15">
        <v>0.7142899989999999</v>
      </c>
      <c r="BE127" s="32">
        <v>3.06</v>
      </c>
      <c r="BF127" s="32">
        <v>0.35714285714285715</v>
      </c>
      <c r="BG127" s="28">
        <v>35</v>
      </c>
      <c r="BH127" s="32">
        <v>4.7697288433955114</v>
      </c>
      <c r="BI127" s="32">
        <v>1.2500000000000001E-2</v>
      </c>
      <c r="BJ127" s="32">
        <v>3.5</v>
      </c>
      <c r="BK127" s="32">
        <v>4.76</v>
      </c>
      <c r="BL127" s="32" t="s">
        <v>21</v>
      </c>
      <c r="BM127" s="32">
        <v>3.8</v>
      </c>
      <c r="BN127" s="32">
        <v>0.720356</v>
      </c>
      <c r="BO127" s="32">
        <v>1.4099999999999999E-9</v>
      </c>
      <c r="BP127" s="32">
        <v>0.71643758626138987</v>
      </c>
      <c r="BQ127" s="32">
        <v>7.14</v>
      </c>
      <c r="BR127" s="32">
        <v>4.76</v>
      </c>
      <c r="BS127" s="32">
        <v>60</v>
      </c>
      <c r="BT127" s="28">
        <v>1.9405081668990926E-8</v>
      </c>
      <c r="BU127" s="15">
        <v>2.0199999989999999</v>
      </c>
      <c r="BV127" s="32">
        <v>28.75</v>
      </c>
      <c r="BW127" s="28">
        <v>3.75</v>
      </c>
      <c r="BX127" s="28">
        <v>3.0612200000000001</v>
      </c>
      <c r="BY127" s="32">
        <v>0.71643758626138987</v>
      </c>
      <c r="BZ127" s="15">
        <v>38.949999998999999</v>
      </c>
      <c r="CA127" s="32">
        <v>4.76</v>
      </c>
      <c r="CB127" s="15">
        <v>1.8849667551141385</v>
      </c>
      <c r="CC127" s="32">
        <v>0.71643758626138987</v>
      </c>
      <c r="CD127" s="15">
        <v>5.1725029744567577</v>
      </c>
      <c r="CE127" s="32">
        <v>4.28</v>
      </c>
      <c r="CF127" s="32">
        <v>3.58</v>
      </c>
      <c r="CG127" s="15">
        <v>7.142999999999998</v>
      </c>
      <c r="CH127" s="32">
        <v>20.79</v>
      </c>
      <c r="CI127" s="15">
        <v>0.34999999916666663</v>
      </c>
      <c r="CJ127" s="28">
        <v>2.8</v>
      </c>
      <c r="CK127" s="15">
        <v>7.142999999999998E-2</v>
      </c>
      <c r="CL127" s="32">
        <v>0.35714285714285715</v>
      </c>
      <c r="CM127" s="28">
        <v>2.1000000000000002E-6</v>
      </c>
      <c r="CN127" s="32">
        <v>3.35</v>
      </c>
      <c r="CO127" s="28">
        <v>0.71</v>
      </c>
      <c r="CP127" s="15">
        <v>0.71428599971428597</v>
      </c>
      <c r="CQ127" s="42" t="s">
        <v>21</v>
      </c>
      <c r="CR127" s="42" t="s">
        <v>21</v>
      </c>
      <c r="CS127" s="42" t="s">
        <v>21</v>
      </c>
      <c r="CT127" s="42" t="s">
        <v>21</v>
      </c>
      <c r="CU127" s="42" t="s">
        <v>21</v>
      </c>
      <c r="CV127" s="42" t="s">
        <v>21</v>
      </c>
      <c r="CW127" s="42" t="s">
        <v>21</v>
      </c>
      <c r="CX127" s="42" t="s">
        <v>21</v>
      </c>
      <c r="CY127" s="42" t="s">
        <v>21</v>
      </c>
      <c r="CZ127" s="42" t="s">
        <v>21</v>
      </c>
      <c r="DA127" s="42" t="s">
        <v>21</v>
      </c>
      <c r="DB127" s="42" t="s">
        <v>21</v>
      </c>
      <c r="DC127" s="42" t="s">
        <v>21</v>
      </c>
      <c r="DD127" s="42" t="s">
        <v>21</v>
      </c>
      <c r="DE127" s="42" t="s">
        <v>21</v>
      </c>
      <c r="DF127" s="42" t="s">
        <v>21</v>
      </c>
      <c r="DG127" s="42" t="s">
        <v>21</v>
      </c>
    </row>
    <row r="128" spans="1:111" x14ac:dyDescent="0.25">
      <c r="A128" s="26" t="s">
        <v>167</v>
      </c>
      <c r="B128" s="32">
        <v>3.5</v>
      </c>
      <c r="C128" s="28">
        <v>3.0200000000000001E-12</v>
      </c>
      <c r="D128" s="32">
        <v>0.89285714285714279</v>
      </c>
      <c r="E128" s="32">
        <v>26</v>
      </c>
      <c r="F128" s="32">
        <v>50</v>
      </c>
      <c r="G128" s="32">
        <v>175</v>
      </c>
      <c r="H128" s="32">
        <v>1.8992006731173751E-7</v>
      </c>
      <c r="I128" s="32">
        <v>0.71643758626138987</v>
      </c>
      <c r="J128" s="28">
        <v>6.7272727272727277E-15</v>
      </c>
      <c r="K128" s="32">
        <v>50</v>
      </c>
      <c r="L128" s="32">
        <v>0.98199999999999998</v>
      </c>
      <c r="M128" s="28">
        <v>4.8999999999999998E-4</v>
      </c>
      <c r="N128" s="32">
        <v>5.71</v>
      </c>
      <c r="O128" s="32">
        <v>2.46</v>
      </c>
      <c r="P128" s="32">
        <v>2.5</v>
      </c>
      <c r="Q128" s="28">
        <v>1.6666666666666667E-13</v>
      </c>
      <c r="R128" s="32">
        <v>5.62</v>
      </c>
      <c r="S128" s="32">
        <v>0.35714285714285715</v>
      </c>
      <c r="T128" s="32">
        <v>6.91</v>
      </c>
      <c r="U128" s="32">
        <v>1</v>
      </c>
      <c r="V128" s="32">
        <v>15</v>
      </c>
      <c r="W128" s="32">
        <v>0.34843205574912889</v>
      </c>
      <c r="X128" s="32">
        <v>2.5</v>
      </c>
      <c r="Y128" s="28">
        <v>2.2999999999999998</v>
      </c>
      <c r="Z128" s="32">
        <v>3.5</v>
      </c>
      <c r="AA128" s="28">
        <v>1.7857142857142858</v>
      </c>
      <c r="AB128" s="32">
        <v>4.2</v>
      </c>
      <c r="AC128" s="15">
        <v>0.35714285714285715</v>
      </c>
      <c r="AD128" s="32">
        <v>30</v>
      </c>
      <c r="AE128" s="32">
        <v>1</v>
      </c>
      <c r="AF128" s="28">
        <v>17.5</v>
      </c>
      <c r="AG128" s="32">
        <v>1.7142900000000001</v>
      </c>
      <c r="AH128" s="32">
        <v>5</v>
      </c>
      <c r="AI128" s="32">
        <v>2</v>
      </c>
      <c r="AJ128" s="32">
        <v>0.16289999999999999</v>
      </c>
      <c r="AK128" s="32">
        <v>4.76</v>
      </c>
      <c r="AL128" s="32">
        <v>1.14E-2</v>
      </c>
      <c r="AM128" s="32">
        <v>75.75</v>
      </c>
      <c r="AN128" s="32">
        <v>0.35714285714285715</v>
      </c>
      <c r="AO128" s="32">
        <v>0.35714285714285715</v>
      </c>
      <c r="AP128" s="28">
        <v>1.8000000000000001E-4</v>
      </c>
      <c r="AQ128" s="32">
        <v>625</v>
      </c>
      <c r="AR128" s="28">
        <v>0.7142857142857143</v>
      </c>
      <c r="AS128" s="32">
        <v>360</v>
      </c>
      <c r="AT128" s="15">
        <v>0.35714285727040812</v>
      </c>
      <c r="AU128" s="15">
        <v>7.142999999999998</v>
      </c>
      <c r="AV128" s="32">
        <v>50</v>
      </c>
      <c r="AW128" s="15">
        <v>0.35714299999999999</v>
      </c>
      <c r="AX128" s="28">
        <v>1.7500000000000002E-2</v>
      </c>
      <c r="AY128" s="28">
        <v>3.2</v>
      </c>
      <c r="AZ128" s="32">
        <v>0.71643758626138987</v>
      </c>
      <c r="BA128" s="28">
        <v>1</v>
      </c>
      <c r="BB128" s="15">
        <v>0.35714299899999996</v>
      </c>
      <c r="BC128" s="28">
        <v>175</v>
      </c>
      <c r="BD128" s="15">
        <v>0.7142899989999999</v>
      </c>
      <c r="BE128" s="32">
        <v>3.06</v>
      </c>
      <c r="BF128" s="32">
        <v>0.35714285714285715</v>
      </c>
      <c r="BG128" s="28">
        <v>35</v>
      </c>
      <c r="BH128" s="32">
        <v>4.7697288433955114</v>
      </c>
      <c r="BI128" s="32">
        <v>1.2500000000000001E-2</v>
      </c>
      <c r="BJ128" s="32">
        <v>3.5</v>
      </c>
      <c r="BK128" s="32">
        <v>4.76</v>
      </c>
      <c r="BL128" s="32" t="s">
        <v>21</v>
      </c>
      <c r="BM128" s="32">
        <v>3.8</v>
      </c>
      <c r="BN128" s="32">
        <v>0.720356</v>
      </c>
      <c r="BO128" s="32">
        <v>1.4099999999999999E-9</v>
      </c>
      <c r="BP128" s="32">
        <v>0.71643758626138987</v>
      </c>
      <c r="BQ128" s="32">
        <v>7.14</v>
      </c>
      <c r="BR128" s="32">
        <v>4.76</v>
      </c>
      <c r="BS128" s="32">
        <v>60</v>
      </c>
      <c r="BT128" s="28">
        <v>1.9304537204384757E-8</v>
      </c>
      <c r="BU128" s="15">
        <v>2.0199999989999999</v>
      </c>
      <c r="BV128" s="32">
        <v>28.75</v>
      </c>
      <c r="BW128" s="28">
        <v>3.75</v>
      </c>
      <c r="BX128" s="28">
        <v>3.0612200000000001</v>
      </c>
      <c r="BY128" s="32">
        <v>0.71643758626138987</v>
      </c>
      <c r="BZ128" s="15">
        <v>38.949999998999999</v>
      </c>
      <c r="CA128" s="32">
        <v>4.76</v>
      </c>
      <c r="CB128" s="15">
        <v>1.8849667551141385</v>
      </c>
      <c r="CC128" s="32">
        <v>0.71643758626138987</v>
      </c>
      <c r="CD128" s="15">
        <v>5.1725029744567577</v>
      </c>
      <c r="CE128" s="32">
        <v>4.28</v>
      </c>
      <c r="CF128" s="32">
        <v>3.58</v>
      </c>
      <c r="CG128" s="15">
        <v>7.142999999999998</v>
      </c>
      <c r="CH128" s="32">
        <v>20.77</v>
      </c>
      <c r="CI128" s="15">
        <v>0.34999999916666663</v>
      </c>
      <c r="CJ128" s="28">
        <v>2.8</v>
      </c>
      <c r="CK128" s="15">
        <v>7.142999999999998E-2</v>
      </c>
      <c r="CL128" s="32">
        <v>0.35714285714285715</v>
      </c>
      <c r="CM128" s="28">
        <v>2.1000000000000002E-6</v>
      </c>
      <c r="CN128" s="32">
        <v>3.35</v>
      </c>
      <c r="CO128" s="28">
        <v>0.71</v>
      </c>
      <c r="CP128" s="15">
        <v>0.71428599971428597</v>
      </c>
      <c r="CQ128" s="42" t="s">
        <v>21</v>
      </c>
      <c r="CR128" s="42" t="s">
        <v>21</v>
      </c>
      <c r="CS128" s="42" t="s">
        <v>21</v>
      </c>
      <c r="CT128" s="42" t="s">
        <v>21</v>
      </c>
      <c r="CU128" s="42" t="s">
        <v>21</v>
      </c>
      <c r="CV128" s="42" t="s">
        <v>21</v>
      </c>
      <c r="CW128" s="42" t="s">
        <v>21</v>
      </c>
      <c r="CX128" s="42" t="s">
        <v>21</v>
      </c>
      <c r="CY128" s="42" t="s">
        <v>21</v>
      </c>
      <c r="CZ128" s="42" t="s">
        <v>21</v>
      </c>
      <c r="DA128" s="42" t="s">
        <v>21</v>
      </c>
      <c r="DB128" s="42" t="s">
        <v>21</v>
      </c>
      <c r="DC128" s="42" t="s">
        <v>21</v>
      </c>
      <c r="DD128" s="42" t="s">
        <v>21</v>
      </c>
      <c r="DE128" s="42" t="s">
        <v>21</v>
      </c>
      <c r="DF128" s="42" t="s">
        <v>21</v>
      </c>
      <c r="DG128" s="42" t="s">
        <v>21</v>
      </c>
    </row>
    <row r="129" spans="1:111" x14ac:dyDescent="0.25">
      <c r="A129" s="26" t="s">
        <v>168</v>
      </c>
      <c r="B129" s="32">
        <v>3.5</v>
      </c>
      <c r="C129" s="28">
        <v>3.2500000000000001E-12</v>
      </c>
      <c r="D129" s="32">
        <v>0.89285714285714279</v>
      </c>
      <c r="E129" s="32">
        <v>26</v>
      </c>
      <c r="F129" s="32">
        <v>50</v>
      </c>
      <c r="G129" s="32">
        <v>175</v>
      </c>
      <c r="H129" s="32">
        <v>1.8992006731173751E-7</v>
      </c>
      <c r="I129" s="32">
        <v>0.71643758626138987</v>
      </c>
      <c r="J129" s="28">
        <v>6.7272727272727277E-15</v>
      </c>
      <c r="K129" s="32">
        <v>50</v>
      </c>
      <c r="L129" s="32">
        <v>0.98099999999999998</v>
      </c>
      <c r="M129" s="28">
        <v>4.8999999999999998E-4</v>
      </c>
      <c r="N129" s="32">
        <v>5.71</v>
      </c>
      <c r="O129" s="32">
        <v>2.46</v>
      </c>
      <c r="P129" s="32">
        <v>2.5</v>
      </c>
      <c r="Q129" s="28">
        <v>1.6666666666666667E-13</v>
      </c>
      <c r="R129" s="32">
        <v>5.62</v>
      </c>
      <c r="S129" s="32">
        <v>0.35714285714285715</v>
      </c>
      <c r="T129" s="32">
        <v>6.91</v>
      </c>
      <c r="U129" s="32">
        <v>1</v>
      </c>
      <c r="V129" s="32">
        <v>15</v>
      </c>
      <c r="W129" s="32">
        <v>0.34843205574912889</v>
      </c>
      <c r="X129" s="32">
        <v>2.5</v>
      </c>
      <c r="Y129" s="28">
        <v>2.2999999999999998</v>
      </c>
      <c r="Z129" s="32">
        <v>3.5</v>
      </c>
      <c r="AA129" s="28">
        <v>1.7857142857142858</v>
      </c>
      <c r="AB129" s="32">
        <v>4.2</v>
      </c>
      <c r="AC129" s="15">
        <v>0.35714285714285715</v>
      </c>
      <c r="AD129" s="32">
        <v>30</v>
      </c>
      <c r="AE129" s="32">
        <v>1</v>
      </c>
      <c r="AF129" s="28">
        <v>17.5</v>
      </c>
      <c r="AG129" s="32">
        <v>1.7142900000000001</v>
      </c>
      <c r="AH129" s="32">
        <v>5</v>
      </c>
      <c r="AI129" s="32">
        <v>2</v>
      </c>
      <c r="AJ129" s="32">
        <v>0.16289999999999999</v>
      </c>
      <c r="AK129" s="32">
        <v>4.76</v>
      </c>
      <c r="AL129" s="32">
        <v>1.14E-2</v>
      </c>
      <c r="AM129" s="32">
        <v>75.75</v>
      </c>
      <c r="AN129" s="32">
        <v>0.35714285714285715</v>
      </c>
      <c r="AO129" s="32">
        <v>0.35714285714285715</v>
      </c>
      <c r="AP129" s="28">
        <v>1.8000000000000001E-4</v>
      </c>
      <c r="AQ129" s="32">
        <v>625</v>
      </c>
      <c r="AR129" s="28">
        <v>0.7142857142857143</v>
      </c>
      <c r="AS129" s="32">
        <v>360</v>
      </c>
      <c r="AT129" s="15">
        <v>0.35714285727040812</v>
      </c>
      <c r="AU129" s="15">
        <v>7.142999999999998</v>
      </c>
      <c r="AV129" s="32">
        <v>50</v>
      </c>
      <c r="AW129" s="15">
        <v>0.35714299999999999</v>
      </c>
      <c r="AX129" s="28">
        <v>1.7500000000000002E-2</v>
      </c>
      <c r="AY129" s="28">
        <v>3.2</v>
      </c>
      <c r="AZ129" s="32">
        <v>0.71643758626138987</v>
      </c>
      <c r="BA129" s="28">
        <v>1</v>
      </c>
      <c r="BB129" s="15">
        <v>0.35714299899999996</v>
      </c>
      <c r="BC129" s="28">
        <v>175</v>
      </c>
      <c r="BD129" s="15">
        <v>0.7142899989999999</v>
      </c>
      <c r="BE129" s="32">
        <v>3.06</v>
      </c>
      <c r="BF129" s="32">
        <v>0.35714285714285715</v>
      </c>
      <c r="BG129" s="28">
        <v>35</v>
      </c>
      <c r="BH129" s="32">
        <v>4.7697288433955114</v>
      </c>
      <c r="BI129" s="32">
        <v>1.2500000000000001E-2</v>
      </c>
      <c r="BJ129" s="32">
        <v>3.5</v>
      </c>
      <c r="BK129" s="32">
        <v>4.76</v>
      </c>
      <c r="BL129" s="32" t="s">
        <v>21</v>
      </c>
      <c r="BM129" s="32">
        <v>3.8</v>
      </c>
      <c r="BN129" s="32">
        <v>0.720356</v>
      </c>
      <c r="BO129" s="32">
        <v>1.4099999999999999E-9</v>
      </c>
      <c r="BP129" s="32">
        <v>0.71643758626138987</v>
      </c>
      <c r="BQ129" s="32">
        <v>7.14</v>
      </c>
      <c r="BR129" s="32">
        <v>4.76</v>
      </c>
      <c r="BS129" s="32">
        <v>60</v>
      </c>
      <c r="BT129" s="28">
        <v>1.9203992739778587E-8</v>
      </c>
      <c r="BU129" s="15">
        <v>2.0199999989999999</v>
      </c>
      <c r="BV129" s="32">
        <v>28.75</v>
      </c>
      <c r="BW129" s="28">
        <v>3.75</v>
      </c>
      <c r="BX129" s="28">
        <v>3.0612200000000001</v>
      </c>
      <c r="BY129" s="32">
        <v>0.71643758626138987</v>
      </c>
      <c r="BZ129" s="15">
        <v>38.949999998999999</v>
      </c>
      <c r="CA129" s="32">
        <v>4.76</v>
      </c>
      <c r="CB129" s="15">
        <v>1.8849667551141385</v>
      </c>
      <c r="CC129" s="32">
        <v>0.71643758626138987</v>
      </c>
      <c r="CD129" s="15">
        <v>5.1725029744567577</v>
      </c>
      <c r="CE129" s="32">
        <v>4.28</v>
      </c>
      <c r="CF129" s="32">
        <v>3.58</v>
      </c>
      <c r="CG129" s="15">
        <v>7.142999999999998</v>
      </c>
      <c r="CH129" s="32">
        <v>20.75</v>
      </c>
      <c r="CI129" s="15">
        <v>0.34999999916666663</v>
      </c>
      <c r="CJ129" s="28">
        <v>2.8</v>
      </c>
      <c r="CK129" s="15">
        <v>7.142999999999998E-2</v>
      </c>
      <c r="CL129" s="32">
        <v>0.35714285714285715</v>
      </c>
      <c r="CM129" s="28">
        <v>2.1000000000000002E-6</v>
      </c>
      <c r="CN129" s="32">
        <v>3.35</v>
      </c>
      <c r="CO129" s="28">
        <v>0.71</v>
      </c>
      <c r="CP129" s="15">
        <v>0.71428599971428597</v>
      </c>
      <c r="CQ129" s="42" t="s">
        <v>21</v>
      </c>
      <c r="CR129" s="42" t="s">
        <v>21</v>
      </c>
      <c r="CS129" s="42" t="s">
        <v>21</v>
      </c>
      <c r="CT129" s="42" t="s">
        <v>21</v>
      </c>
      <c r="CU129" s="42" t="s">
        <v>21</v>
      </c>
      <c r="CV129" s="42" t="s">
        <v>21</v>
      </c>
      <c r="CW129" s="42" t="s">
        <v>21</v>
      </c>
      <c r="CX129" s="42" t="s">
        <v>21</v>
      </c>
      <c r="CY129" s="42" t="s">
        <v>21</v>
      </c>
      <c r="CZ129" s="42" t="s">
        <v>21</v>
      </c>
      <c r="DA129" s="42" t="s">
        <v>21</v>
      </c>
      <c r="DB129" s="42" t="s">
        <v>21</v>
      </c>
      <c r="DC129" s="42" t="s">
        <v>21</v>
      </c>
      <c r="DD129" s="42" t="s">
        <v>21</v>
      </c>
      <c r="DE129" s="42" t="s">
        <v>21</v>
      </c>
      <c r="DF129" s="42" t="s">
        <v>21</v>
      </c>
      <c r="DG129" s="42" t="s">
        <v>21</v>
      </c>
    </row>
    <row r="130" spans="1:111" x14ac:dyDescent="0.25">
      <c r="A130" s="26" t="s">
        <v>169</v>
      </c>
      <c r="B130" s="32">
        <v>3.5</v>
      </c>
      <c r="C130" s="28">
        <v>3.0800000000000002E-12</v>
      </c>
      <c r="D130" s="32">
        <v>0.89285714285714279</v>
      </c>
      <c r="E130" s="32">
        <v>26</v>
      </c>
      <c r="F130" s="32">
        <v>50</v>
      </c>
      <c r="G130" s="32">
        <v>175</v>
      </c>
      <c r="H130" s="32">
        <v>1.8992006731173751E-7</v>
      </c>
      <c r="I130" s="32">
        <v>0.71643758626138987</v>
      </c>
      <c r="J130" s="28">
        <v>6.7272727272727277E-15</v>
      </c>
      <c r="K130" s="32">
        <v>50</v>
      </c>
      <c r="L130" s="32">
        <v>0.97499999999999998</v>
      </c>
      <c r="M130" s="28">
        <v>4.8999999999999998E-4</v>
      </c>
      <c r="N130" s="32">
        <v>5.71</v>
      </c>
      <c r="O130" s="32">
        <v>2.46</v>
      </c>
      <c r="P130" s="32">
        <v>2.5</v>
      </c>
      <c r="Q130" s="28">
        <v>1.6666666666666667E-13</v>
      </c>
      <c r="R130" s="32">
        <v>5.62</v>
      </c>
      <c r="S130" s="32">
        <v>0.35714285714285715</v>
      </c>
      <c r="T130" s="32">
        <v>6.91</v>
      </c>
      <c r="U130" s="32">
        <v>1</v>
      </c>
      <c r="V130" s="32">
        <v>15</v>
      </c>
      <c r="W130" s="32">
        <v>0.34843205574912889</v>
      </c>
      <c r="X130" s="32">
        <v>2.5</v>
      </c>
      <c r="Y130" s="28">
        <v>2.2999999999999998</v>
      </c>
      <c r="Z130" s="32">
        <v>3.5</v>
      </c>
      <c r="AA130" s="28">
        <v>1.7857142857142858</v>
      </c>
      <c r="AB130" s="32">
        <v>4.2</v>
      </c>
      <c r="AC130" s="15">
        <v>0.35714285714285715</v>
      </c>
      <c r="AD130" s="32">
        <v>30</v>
      </c>
      <c r="AE130" s="32">
        <v>1</v>
      </c>
      <c r="AF130" s="28">
        <v>17.5</v>
      </c>
      <c r="AG130" s="32">
        <v>1.7142900000000001</v>
      </c>
      <c r="AH130" s="32">
        <v>5</v>
      </c>
      <c r="AI130" s="32">
        <v>2</v>
      </c>
      <c r="AJ130" s="32">
        <v>0.16289999999999999</v>
      </c>
      <c r="AK130" s="32">
        <v>4.76</v>
      </c>
      <c r="AL130" s="32">
        <v>1.14E-2</v>
      </c>
      <c r="AM130" s="32">
        <v>75.75</v>
      </c>
      <c r="AN130" s="32">
        <v>0.35714285714285715</v>
      </c>
      <c r="AO130" s="32">
        <v>0.35714285714285715</v>
      </c>
      <c r="AP130" s="28">
        <v>1.8000000000000001E-4</v>
      </c>
      <c r="AQ130" s="32">
        <v>625</v>
      </c>
      <c r="AR130" s="28">
        <v>0.7142857142857143</v>
      </c>
      <c r="AS130" s="32">
        <v>360</v>
      </c>
      <c r="AT130" s="15">
        <v>0.35714285727040812</v>
      </c>
      <c r="AU130" s="15">
        <v>7.142999999999998</v>
      </c>
      <c r="AV130" s="32">
        <v>50</v>
      </c>
      <c r="AW130" s="15">
        <v>0.35714299999999999</v>
      </c>
      <c r="AX130" s="28">
        <v>1.7500000000000002E-2</v>
      </c>
      <c r="AY130" s="28">
        <v>3.2</v>
      </c>
      <c r="AZ130" s="32">
        <v>0.71643758626138987</v>
      </c>
      <c r="BA130" s="28">
        <v>1</v>
      </c>
      <c r="BB130" s="15">
        <v>0.35714299899999996</v>
      </c>
      <c r="BC130" s="28">
        <v>175</v>
      </c>
      <c r="BD130" s="15">
        <v>0.7142899989999999</v>
      </c>
      <c r="BE130" s="32">
        <v>3.06</v>
      </c>
      <c r="BF130" s="32">
        <v>0.35714285714285715</v>
      </c>
      <c r="BG130" s="28">
        <v>35</v>
      </c>
      <c r="BH130" s="32">
        <v>4.7697288433955114</v>
      </c>
      <c r="BI130" s="32">
        <v>1.2500000000000001E-2</v>
      </c>
      <c r="BJ130" s="32">
        <v>3.5</v>
      </c>
      <c r="BK130" s="32">
        <v>4.76</v>
      </c>
      <c r="BL130" s="32" t="s">
        <v>21</v>
      </c>
      <c r="BM130" s="32">
        <v>3.8</v>
      </c>
      <c r="BN130" s="32">
        <v>0.720356</v>
      </c>
      <c r="BO130" s="32">
        <v>1.4099999999999999E-9</v>
      </c>
      <c r="BP130" s="32">
        <v>0.71643758626138987</v>
      </c>
      <c r="BQ130" s="32">
        <v>7.14</v>
      </c>
      <c r="BR130" s="32">
        <v>4.76</v>
      </c>
      <c r="BS130" s="32">
        <v>60</v>
      </c>
      <c r="BT130" s="28">
        <v>1.9254264972081668E-8</v>
      </c>
      <c r="BU130" s="15">
        <v>2.0199999989999999</v>
      </c>
      <c r="BV130" s="32">
        <v>28.75</v>
      </c>
      <c r="BW130" s="28">
        <v>3.75</v>
      </c>
      <c r="BX130" s="28">
        <v>3.0612200000000001</v>
      </c>
      <c r="BY130" s="32">
        <v>0.71643758626138987</v>
      </c>
      <c r="BZ130" s="15">
        <v>38.949999998999999</v>
      </c>
      <c r="CA130" s="32">
        <v>4.76</v>
      </c>
      <c r="CB130" s="15">
        <v>1.8849667551141385</v>
      </c>
      <c r="CC130" s="32">
        <v>0.71643758626138987</v>
      </c>
      <c r="CD130" s="15">
        <v>5.1725029744567577</v>
      </c>
      <c r="CE130" s="32">
        <v>4.28</v>
      </c>
      <c r="CF130" s="32">
        <v>3.58</v>
      </c>
      <c r="CG130" s="15">
        <v>7.142999999999998</v>
      </c>
      <c r="CH130" s="32">
        <v>20.73</v>
      </c>
      <c r="CI130" s="15">
        <v>0.34999999916666663</v>
      </c>
      <c r="CJ130" s="28">
        <v>2.8</v>
      </c>
      <c r="CK130" s="15">
        <v>7.142999999999998E-2</v>
      </c>
      <c r="CL130" s="32">
        <v>0.35714285714285715</v>
      </c>
      <c r="CM130" s="28">
        <v>2.1000000000000002E-6</v>
      </c>
      <c r="CN130" s="32">
        <v>3.35</v>
      </c>
      <c r="CO130" s="28">
        <v>0.71</v>
      </c>
      <c r="CP130" s="15">
        <v>0.71428599971428597</v>
      </c>
      <c r="CQ130" s="42" t="s">
        <v>21</v>
      </c>
      <c r="CR130" s="42" t="s">
        <v>21</v>
      </c>
      <c r="CS130" s="42" t="s">
        <v>21</v>
      </c>
      <c r="CT130" s="42" t="s">
        <v>21</v>
      </c>
      <c r="CU130" s="42" t="s">
        <v>21</v>
      </c>
      <c r="CV130" s="42" t="s">
        <v>21</v>
      </c>
      <c r="CW130" s="42" t="s">
        <v>21</v>
      </c>
      <c r="CX130" s="42" t="s">
        <v>21</v>
      </c>
      <c r="CY130" s="42" t="s">
        <v>21</v>
      </c>
      <c r="CZ130" s="42" t="s">
        <v>21</v>
      </c>
      <c r="DA130" s="42" t="s">
        <v>21</v>
      </c>
      <c r="DB130" s="42" t="s">
        <v>21</v>
      </c>
      <c r="DC130" s="42" t="s">
        <v>21</v>
      </c>
      <c r="DD130" s="42" t="s">
        <v>21</v>
      </c>
      <c r="DE130" s="42" t="s">
        <v>21</v>
      </c>
      <c r="DF130" s="42" t="s">
        <v>21</v>
      </c>
      <c r="DG130" s="42" t="s">
        <v>21</v>
      </c>
    </row>
    <row r="131" spans="1:111" x14ac:dyDescent="0.25">
      <c r="A131" s="26" t="s">
        <v>170</v>
      </c>
      <c r="B131" s="32">
        <v>3.5</v>
      </c>
      <c r="C131" s="28">
        <v>3.2100000000000003E-12</v>
      </c>
      <c r="D131" s="32">
        <v>0.89285714285714279</v>
      </c>
      <c r="E131" s="32">
        <v>26</v>
      </c>
      <c r="F131" s="32">
        <v>50</v>
      </c>
      <c r="G131" s="32">
        <v>175</v>
      </c>
      <c r="H131" s="32">
        <v>1.8992006731173751E-7</v>
      </c>
      <c r="I131" s="32">
        <v>0.71643758626138987</v>
      </c>
      <c r="J131" s="28">
        <v>6.7272727272727277E-15</v>
      </c>
      <c r="K131" s="32">
        <v>50</v>
      </c>
      <c r="L131" s="32">
        <v>0.97199999999999998</v>
      </c>
      <c r="M131" s="28">
        <v>4.8999999999999998E-4</v>
      </c>
      <c r="N131" s="32">
        <v>5.71</v>
      </c>
      <c r="O131" s="32">
        <v>2.46</v>
      </c>
      <c r="P131" s="32">
        <v>2.5</v>
      </c>
      <c r="Q131" s="28">
        <v>1.6666666666666667E-13</v>
      </c>
      <c r="R131" s="32">
        <v>5.62</v>
      </c>
      <c r="S131" s="32">
        <v>0.35714285714285715</v>
      </c>
      <c r="T131" s="32">
        <v>6.91</v>
      </c>
      <c r="U131" s="32">
        <v>1</v>
      </c>
      <c r="V131" s="32">
        <v>15</v>
      </c>
      <c r="W131" s="32">
        <v>0.34843205574912889</v>
      </c>
      <c r="X131" s="32">
        <v>2.5</v>
      </c>
      <c r="Y131" s="28">
        <v>2.2999999999999998</v>
      </c>
      <c r="Z131" s="32">
        <v>3.5</v>
      </c>
      <c r="AA131" s="28">
        <v>1.7857142857142858</v>
      </c>
      <c r="AB131" s="32">
        <v>4.2</v>
      </c>
      <c r="AC131" s="15">
        <v>0.35714285714285715</v>
      </c>
      <c r="AD131" s="32">
        <v>30</v>
      </c>
      <c r="AE131" s="32">
        <v>1</v>
      </c>
      <c r="AF131" s="28">
        <v>17.5</v>
      </c>
      <c r="AG131" s="32">
        <v>1.7142900000000001</v>
      </c>
      <c r="AH131" s="32">
        <v>5</v>
      </c>
      <c r="AI131" s="32">
        <v>2</v>
      </c>
      <c r="AJ131" s="32">
        <v>0.16289999999999999</v>
      </c>
      <c r="AK131" s="32">
        <v>4.76</v>
      </c>
      <c r="AL131" s="32">
        <v>1.14E-2</v>
      </c>
      <c r="AM131" s="32">
        <v>75.75</v>
      </c>
      <c r="AN131" s="32">
        <v>0.35714285714285715</v>
      </c>
      <c r="AO131" s="32">
        <v>0.35714285714285715</v>
      </c>
      <c r="AP131" s="28">
        <v>1.8000000000000001E-4</v>
      </c>
      <c r="AQ131" s="32">
        <v>625</v>
      </c>
      <c r="AR131" s="28">
        <v>0.7142857142857143</v>
      </c>
      <c r="AS131" s="32">
        <v>360</v>
      </c>
      <c r="AT131" s="15">
        <v>0.35714285727040812</v>
      </c>
      <c r="AU131" s="15">
        <v>7.142999999999998</v>
      </c>
      <c r="AV131" s="32">
        <v>50</v>
      </c>
      <c r="AW131" s="15">
        <v>0.35714299999999999</v>
      </c>
      <c r="AX131" s="28">
        <v>1.7500000000000002E-2</v>
      </c>
      <c r="AY131" s="28">
        <v>3.2</v>
      </c>
      <c r="AZ131" s="32">
        <v>0.71643758626138987</v>
      </c>
      <c r="BA131" s="28">
        <v>1</v>
      </c>
      <c r="BB131" s="15">
        <v>0.35714299899999996</v>
      </c>
      <c r="BC131" s="28">
        <v>175</v>
      </c>
      <c r="BD131" s="15">
        <v>0.7142899989999999</v>
      </c>
      <c r="BE131" s="32">
        <v>3.06</v>
      </c>
      <c r="BF131" s="32">
        <v>0.35714285714285715</v>
      </c>
      <c r="BG131" s="28">
        <v>35</v>
      </c>
      <c r="BH131" s="32">
        <v>4.7697288433955114</v>
      </c>
      <c r="BI131" s="32">
        <v>1.2500000000000001E-2</v>
      </c>
      <c r="BJ131" s="15">
        <v>3.5</v>
      </c>
      <c r="BK131" s="32">
        <v>4.76</v>
      </c>
      <c r="BL131" s="32" t="s">
        <v>21</v>
      </c>
      <c r="BM131" s="32">
        <v>3.8</v>
      </c>
      <c r="BN131" s="32">
        <v>0.720356</v>
      </c>
      <c r="BO131" s="32">
        <v>1.4099999999999999E-9</v>
      </c>
      <c r="BP131" s="32">
        <v>0.71643758626138987</v>
      </c>
      <c r="BQ131" s="32">
        <v>7.14</v>
      </c>
      <c r="BR131" s="32">
        <v>4.76</v>
      </c>
      <c r="BS131" s="32">
        <v>60</v>
      </c>
      <c r="BT131" s="28">
        <v>1.9284428311463521E-8</v>
      </c>
      <c r="BU131" s="15">
        <v>2.0199999989999999</v>
      </c>
      <c r="BV131" s="32">
        <v>28.75</v>
      </c>
      <c r="BW131" s="28">
        <v>3.75</v>
      </c>
      <c r="BX131" s="28">
        <v>3.0612200000000001</v>
      </c>
      <c r="BY131" s="32">
        <v>0.71643758626138987</v>
      </c>
      <c r="BZ131" s="15">
        <v>38.949999998999999</v>
      </c>
      <c r="CA131" s="32">
        <v>4.76</v>
      </c>
      <c r="CB131" s="15">
        <v>1.8849667551141385</v>
      </c>
      <c r="CC131" s="32">
        <v>0.71643758626138987</v>
      </c>
      <c r="CD131" s="15">
        <v>5.1725029744567577</v>
      </c>
      <c r="CE131" s="32">
        <v>4.28</v>
      </c>
      <c r="CF131" s="32">
        <v>3.58</v>
      </c>
      <c r="CG131" s="15">
        <v>7.142999999999998</v>
      </c>
      <c r="CH131" s="32">
        <v>20.71</v>
      </c>
      <c r="CI131" s="15">
        <v>0.34999999916666663</v>
      </c>
      <c r="CJ131" s="28">
        <v>2.8</v>
      </c>
      <c r="CK131" s="15">
        <v>7.142999999999998E-2</v>
      </c>
      <c r="CL131" s="32">
        <v>0.35714285714285715</v>
      </c>
      <c r="CM131" s="28">
        <v>2.1000000000000002E-6</v>
      </c>
      <c r="CN131" s="32">
        <v>3.35</v>
      </c>
      <c r="CO131" s="28">
        <v>0.71</v>
      </c>
      <c r="CP131" s="15">
        <v>0.71428599971428597</v>
      </c>
      <c r="CQ131" s="42" t="s">
        <v>21</v>
      </c>
      <c r="CR131" s="42" t="s">
        <v>21</v>
      </c>
      <c r="CS131" s="42" t="s">
        <v>21</v>
      </c>
      <c r="CT131" s="42" t="s">
        <v>21</v>
      </c>
      <c r="CU131" s="42" t="s">
        <v>21</v>
      </c>
      <c r="CV131" s="42" t="s">
        <v>21</v>
      </c>
      <c r="CW131" s="42" t="s">
        <v>21</v>
      </c>
      <c r="CX131" s="42" t="s">
        <v>21</v>
      </c>
      <c r="CY131" s="42" t="s">
        <v>21</v>
      </c>
      <c r="CZ131" s="42" t="s">
        <v>21</v>
      </c>
      <c r="DA131" s="42" t="s">
        <v>21</v>
      </c>
      <c r="DB131" s="42" t="s">
        <v>21</v>
      </c>
      <c r="DC131" s="42" t="s">
        <v>21</v>
      </c>
      <c r="DD131" s="42" t="s">
        <v>21</v>
      </c>
      <c r="DE131" s="42" t="s">
        <v>21</v>
      </c>
      <c r="DF131" s="42" t="s">
        <v>21</v>
      </c>
      <c r="DG131" s="42" t="s">
        <v>21</v>
      </c>
    </row>
    <row r="132" spans="1:111" x14ac:dyDescent="0.25">
      <c r="A132" s="26" t="s">
        <v>171</v>
      </c>
      <c r="B132" s="32">
        <v>3.5</v>
      </c>
      <c r="C132" s="28">
        <v>3.4899999999999999E-12</v>
      </c>
      <c r="D132" s="32">
        <v>0.89285714285714279</v>
      </c>
      <c r="E132" s="32">
        <v>26</v>
      </c>
      <c r="F132" s="32">
        <v>50</v>
      </c>
      <c r="G132" s="32">
        <v>175</v>
      </c>
      <c r="H132" s="32">
        <v>1.8992006731173751E-7</v>
      </c>
      <c r="I132" s="32">
        <v>0.71643758626138987</v>
      </c>
      <c r="J132" s="28">
        <v>6.7272727272727277E-15</v>
      </c>
      <c r="K132" s="32">
        <v>50</v>
      </c>
      <c r="L132" s="32">
        <v>0.96099999999999997</v>
      </c>
      <c r="M132" s="28">
        <v>4.8999999999999998E-4</v>
      </c>
      <c r="N132" s="32">
        <v>5.71</v>
      </c>
      <c r="O132" s="32">
        <v>2.46</v>
      </c>
      <c r="P132" s="32">
        <v>2.5</v>
      </c>
      <c r="Q132" s="28">
        <v>1.6666666666666667E-13</v>
      </c>
      <c r="R132" s="32">
        <v>5.62</v>
      </c>
      <c r="S132" s="32">
        <v>0.35714285714285715</v>
      </c>
      <c r="T132" s="32">
        <v>6.91</v>
      </c>
      <c r="U132" s="32">
        <v>1</v>
      </c>
      <c r="V132" s="32">
        <v>15</v>
      </c>
      <c r="W132" s="32">
        <v>0.34843205574912889</v>
      </c>
      <c r="X132" s="32">
        <v>2.5</v>
      </c>
      <c r="Y132" s="28">
        <v>2.2999999999999998</v>
      </c>
      <c r="Z132" s="32">
        <v>3.5</v>
      </c>
      <c r="AA132" s="28">
        <v>1.7857142857142858</v>
      </c>
      <c r="AB132" s="32">
        <v>4.2</v>
      </c>
      <c r="AC132" s="15">
        <v>0.35714285714285715</v>
      </c>
      <c r="AD132" s="32">
        <v>30</v>
      </c>
      <c r="AE132" s="32">
        <v>1</v>
      </c>
      <c r="AF132" s="28">
        <v>17.5</v>
      </c>
      <c r="AG132" s="32">
        <v>1.7142900000000001</v>
      </c>
      <c r="AH132" s="32">
        <v>5</v>
      </c>
      <c r="AI132" s="32">
        <v>2</v>
      </c>
      <c r="AJ132" s="32">
        <v>0.16289999999999999</v>
      </c>
      <c r="AK132" s="32">
        <v>4.76</v>
      </c>
      <c r="AL132" s="32">
        <v>1.14E-2</v>
      </c>
      <c r="AM132" s="32">
        <v>75.75</v>
      </c>
      <c r="AN132" s="32">
        <v>0.35714285714285715</v>
      </c>
      <c r="AO132" s="32">
        <v>0.35714285714285715</v>
      </c>
      <c r="AP132" s="28">
        <v>1.8000000000000001E-4</v>
      </c>
      <c r="AQ132" s="32">
        <v>625</v>
      </c>
      <c r="AR132" s="28">
        <v>0.7142857142857143</v>
      </c>
      <c r="AS132" s="32">
        <v>360</v>
      </c>
      <c r="AT132" s="15">
        <v>0.35714285727040812</v>
      </c>
      <c r="AU132" s="15">
        <v>7.142999999999998</v>
      </c>
      <c r="AV132" s="32">
        <v>50</v>
      </c>
      <c r="AW132" s="15">
        <v>0.35714299999999999</v>
      </c>
      <c r="AX132" s="28">
        <v>1.7500000000000002E-2</v>
      </c>
      <c r="AY132" s="28">
        <v>3.2</v>
      </c>
      <c r="AZ132" s="32">
        <v>0.71643758626138987</v>
      </c>
      <c r="BA132" s="28">
        <v>1</v>
      </c>
      <c r="BB132" s="15">
        <v>0.35714299899999996</v>
      </c>
      <c r="BC132" s="28">
        <v>175</v>
      </c>
      <c r="BD132" s="15">
        <v>0.7142899989999999</v>
      </c>
      <c r="BE132" s="32">
        <v>3.06</v>
      </c>
      <c r="BF132" s="32">
        <v>0.35714285714285715</v>
      </c>
      <c r="BG132" s="28">
        <v>35</v>
      </c>
      <c r="BH132" s="32">
        <v>4.7697288433955114</v>
      </c>
      <c r="BI132" s="32">
        <v>1.2500000000000001E-2</v>
      </c>
      <c r="BJ132" s="15">
        <v>3.5</v>
      </c>
      <c r="BK132" s="32">
        <v>4.76</v>
      </c>
      <c r="BL132" s="32" t="s">
        <v>21</v>
      </c>
      <c r="BM132" s="32">
        <v>3.8</v>
      </c>
      <c r="BN132" s="32">
        <v>0.720356</v>
      </c>
      <c r="BO132" s="32">
        <v>1.4099999999999999E-9</v>
      </c>
      <c r="BP132" s="32">
        <v>0.71643758626138987</v>
      </c>
      <c r="BQ132" s="32">
        <v>7.14</v>
      </c>
      <c r="BR132" s="32">
        <v>4.76</v>
      </c>
      <c r="BS132" s="32">
        <v>60</v>
      </c>
      <c r="BT132" s="28">
        <v>1.9354809436687842E-8</v>
      </c>
      <c r="BU132" s="15">
        <v>2.0199999989999999</v>
      </c>
      <c r="BV132" s="32">
        <v>28.75</v>
      </c>
      <c r="BW132" s="28">
        <v>3.75</v>
      </c>
      <c r="BX132" s="28">
        <v>3.0612200000000001</v>
      </c>
      <c r="BY132" s="32">
        <v>0.71643758626138987</v>
      </c>
      <c r="BZ132" s="15">
        <v>38.949999998999999</v>
      </c>
      <c r="CA132" s="32">
        <v>4.76</v>
      </c>
      <c r="CB132" s="15">
        <v>1.8849667551141385</v>
      </c>
      <c r="CC132" s="32">
        <v>0.71643758626138987</v>
      </c>
      <c r="CD132" s="15">
        <v>5.1725029744567577</v>
      </c>
      <c r="CE132" s="32">
        <v>4.28</v>
      </c>
      <c r="CF132" s="32">
        <v>3.58</v>
      </c>
      <c r="CG132" s="15">
        <v>7.142999999999998</v>
      </c>
      <c r="CH132" s="32">
        <v>20.69</v>
      </c>
      <c r="CI132" s="15">
        <v>0.34999999916666663</v>
      </c>
      <c r="CJ132" s="28">
        <v>2.8</v>
      </c>
      <c r="CK132" s="15">
        <v>7.142999999999998E-2</v>
      </c>
      <c r="CL132" s="32">
        <v>0.35714285714285715</v>
      </c>
      <c r="CM132" s="28">
        <v>2.1000000000000002E-6</v>
      </c>
      <c r="CN132" s="32">
        <v>3.35</v>
      </c>
      <c r="CO132" s="28">
        <v>0.71</v>
      </c>
      <c r="CP132" s="15">
        <v>0.71428599971428597</v>
      </c>
      <c r="CQ132" s="42" t="s">
        <v>21</v>
      </c>
      <c r="CR132" s="42" t="s">
        <v>21</v>
      </c>
      <c r="CS132" s="42" t="s">
        <v>21</v>
      </c>
      <c r="CT132" s="42" t="s">
        <v>21</v>
      </c>
      <c r="CU132" s="42" t="s">
        <v>21</v>
      </c>
      <c r="CV132" s="42" t="s">
        <v>21</v>
      </c>
      <c r="CW132" s="42" t="s">
        <v>21</v>
      </c>
      <c r="CX132" s="42" t="s">
        <v>21</v>
      </c>
      <c r="CY132" s="42" t="s">
        <v>21</v>
      </c>
      <c r="CZ132" s="42" t="s">
        <v>21</v>
      </c>
      <c r="DA132" s="42" t="s">
        <v>21</v>
      </c>
      <c r="DB132" s="42" t="s">
        <v>21</v>
      </c>
      <c r="DC132" s="42" t="s">
        <v>21</v>
      </c>
      <c r="DD132" s="42" t="s">
        <v>21</v>
      </c>
      <c r="DE132" s="42" t="s">
        <v>21</v>
      </c>
      <c r="DF132" s="42" t="s">
        <v>21</v>
      </c>
      <c r="DG132" s="42" t="s">
        <v>21</v>
      </c>
    </row>
    <row r="133" spans="1:111" x14ac:dyDescent="0.25">
      <c r="A133" s="26" t="s">
        <v>172</v>
      </c>
      <c r="B133" s="32">
        <v>3.5</v>
      </c>
      <c r="C133" s="28">
        <v>3.6550000000000001E-12</v>
      </c>
      <c r="D133" s="32">
        <v>0.89285714285714279</v>
      </c>
      <c r="E133" s="32">
        <v>26</v>
      </c>
      <c r="F133" s="32">
        <v>50</v>
      </c>
      <c r="G133" s="32">
        <v>175</v>
      </c>
      <c r="H133" s="32">
        <v>7.9966344131257886E-6</v>
      </c>
      <c r="I133" s="32">
        <v>0.71643758626138987</v>
      </c>
      <c r="J133" s="28">
        <v>6.7272727272727277E-15</v>
      </c>
      <c r="K133" s="32">
        <v>50</v>
      </c>
      <c r="L133" s="32">
        <v>0.96</v>
      </c>
      <c r="M133" s="28">
        <v>4.8999999999999998E-4</v>
      </c>
      <c r="N133" s="32">
        <v>5.71</v>
      </c>
      <c r="O133" s="32">
        <v>2.46</v>
      </c>
      <c r="P133" s="32">
        <v>2.5</v>
      </c>
      <c r="Q133" s="28">
        <v>1.6666666666666667E-13</v>
      </c>
      <c r="R133" s="32">
        <v>5.62</v>
      </c>
      <c r="S133" s="32">
        <v>0.35714285714285715</v>
      </c>
      <c r="T133" s="32">
        <v>6.91</v>
      </c>
      <c r="U133" s="32">
        <v>1</v>
      </c>
      <c r="V133" s="32">
        <v>15</v>
      </c>
      <c r="W133" s="32">
        <v>0.34843205574912889</v>
      </c>
      <c r="X133" s="32">
        <v>2.5</v>
      </c>
      <c r="Y133" s="28">
        <v>2.2999999999999998</v>
      </c>
      <c r="Z133" s="32">
        <v>3.5</v>
      </c>
      <c r="AA133" s="28">
        <v>1.7857142857142858</v>
      </c>
      <c r="AB133" s="32">
        <v>4.2</v>
      </c>
      <c r="AC133" s="15">
        <v>0.35714285714285715</v>
      </c>
      <c r="AD133" s="32">
        <v>30</v>
      </c>
      <c r="AE133" s="32">
        <v>1</v>
      </c>
      <c r="AF133" s="28">
        <v>17.5</v>
      </c>
      <c r="AG133" s="32">
        <v>1.7142900000000001</v>
      </c>
      <c r="AH133" s="32">
        <v>5</v>
      </c>
      <c r="AI133" s="32">
        <v>2</v>
      </c>
      <c r="AJ133" s="32">
        <v>0.16289999999999999</v>
      </c>
      <c r="AK133" s="32">
        <v>4.76</v>
      </c>
      <c r="AL133" s="32">
        <v>1.14E-2</v>
      </c>
      <c r="AM133" s="32">
        <v>75.75</v>
      </c>
      <c r="AN133" s="32">
        <v>0.35714285714285715</v>
      </c>
      <c r="AO133" s="32">
        <v>0.35714285714285715</v>
      </c>
      <c r="AP133" s="28">
        <v>1.8000000000000001E-4</v>
      </c>
      <c r="AQ133" s="32">
        <v>625</v>
      </c>
      <c r="AR133" s="28">
        <v>0.7142857142857143</v>
      </c>
      <c r="AS133" s="32">
        <v>360</v>
      </c>
      <c r="AT133" s="15">
        <v>0.35714285727040812</v>
      </c>
      <c r="AU133" s="15">
        <v>7.142999999999998</v>
      </c>
      <c r="AV133" s="32">
        <v>50</v>
      </c>
      <c r="AW133" s="15">
        <v>0.35714299999999999</v>
      </c>
      <c r="AX133" s="28">
        <v>1.7500000000000002E-2</v>
      </c>
      <c r="AY133" s="28">
        <v>3.2</v>
      </c>
      <c r="AZ133" s="32">
        <v>0.71643758626138987</v>
      </c>
      <c r="BA133" s="28">
        <v>1</v>
      </c>
      <c r="BB133" s="15">
        <v>0.35714299899999996</v>
      </c>
      <c r="BC133" s="28">
        <v>175</v>
      </c>
      <c r="BD133" s="15">
        <v>0.7142899989999999</v>
      </c>
      <c r="BE133" s="32">
        <v>3.06</v>
      </c>
      <c r="BF133" s="32">
        <v>0.35714285714285715</v>
      </c>
      <c r="BG133" s="28">
        <v>35</v>
      </c>
      <c r="BH133" s="32">
        <v>4.7697288433955114</v>
      </c>
      <c r="BI133" s="32">
        <v>1.2500000000000001E-2</v>
      </c>
      <c r="BJ133" s="15">
        <v>3.5</v>
      </c>
      <c r="BK133" s="32">
        <v>4.76</v>
      </c>
      <c r="BL133" s="32">
        <v>8.33</v>
      </c>
      <c r="BM133" s="32">
        <v>3.8</v>
      </c>
      <c r="BN133" s="32">
        <v>0.720356</v>
      </c>
      <c r="BO133" s="32">
        <v>1.4099999999999999E-9</v>
      </c>
      <c r="BP133" s="32">
        <v>0.71643758626138987</v>
      </c>
      <c r="BQ133" s="32">
        <v>7.14</v>
      </c>
      <c r="BR133" s="32">
        <v>4.76</v>
      </c>
      <c r="BS133" s="32">
        <v>60</v>
      </c>
      <c r="BT133" s="28">
        <v>1.9063230489329948E-8</v>
      </c>
      <c r="BU133" s="15">
        <v>2.0199999989999999</v>
      </c>
      <c r="BV133" s="32">
        <v>28.75</v>
      </c>
      <c r="BW133" s="28">
        <v>3.75</v>
      </c>
      <c r="BX133" s="28">
        <v>3.0612200000000001</v>
      </c>
      <c r="BY133" s="32">
        <v>0.71643758626138987</v>
      </c>
      <c r="BZ133" s="15">
        <v>38.949999998999999</v>
      </c>
      <c r="CA133" s="32">
        <v>4.76</v>
      </c>
      <c r="CB133" s="15">
        <v>1.8849667551141385</v>
      </c>
      <c r="CC133" s="32">
        <v>0.71643758626138987</v>
      </c>
      <c r="CD133" s="15">
        <v>5.1725029744567577</v>
      </c>
      <c r="CE133" s="32">
        <v>4.28</v>
      </c>
      <c r="CF133" s="32">
        <v>3.58</v>
      </c>
      <c r="CG133" s="15">
        <v>7.142999999999998</v>
      </c>
      <c r="CH133" s="32">
        <v>20.67</v>
      </c>
      <c r="CI133" s="15">
        <v>0.34999999916666663</v>
      </c>
      <c r="CJ133" s="28">
        <v>2.8</v>
      </c>
      <c r="CK133" s="15">
        <v>7.142999999999998E-2</v>
      </c>
      <c r="CL133" s="32">
        <v>0.35714285714285715</v>
      </c>
      <c r="CM133" s="28">
        <v>2.1000000000000002E-6</v>
      </c>
      <c r="CN133" s="32">
        <v>3.35</v>
      </c>
      <c r="CO133" s="28">
        <v>0.71</v>
      </c>
      <c r="CP133" s="15">
        <v>0.71428599971428597</v>
      </c>
      <c r="CQ133" s="42" t="s">
        <v>21</v>
      </c>
      <c r="CR133" s="42" t="s">
        <v>21</v>
      </c>
      <c r="CS133" s="42" t="s">
        <v>21</v>
      </c>
      <c r="CT133" s="42" t="s">
        <v>21</v>
      </c>
      <c r="CU133" s="42" t="s">
        <v>21</v>
      </c>
      <c r="CV133" s="42" t="s">
        <v>21</v>
      </c>
      <c r="CW133" s="42" t="s">
        <v>21</v>
      </c>
      <c r="CX133" s="42" t="s">
        <v>21</v>
      </c>
      <c r="CY133" s="42" t="s">
        <v>21</v>
      </c>
      <c r="CZ133" s="42" t="s">
        <v>21</v>
      </c>
      <c r="DA133" s="42" t="s">
        <v>21</v>
      </c>
      <c r="DB133" s="42" t="s">
        <v>21</v>
      </c>
      <c r="DC133" s="42" t="s">
        <v>21</v>
      </c>
      <c r="DD133" s="42" t="s">
        <v>21</v>
      </c>
      <c r="DE133" s="42" t="s">
        <v>21</v>
      </c>
      <c r="DF133" s="42" t="s">
        <v>21</v>
      </c>
      <c r="DG133" s="42" t="s">
        <v>21</v>
      </c>
    </row>
    <row r="134" spans="1:111" x14ac:dyDescent="0.25">
      <c r="A134" s="26" t="s">
        <v>173</v>
      </c>
      <c r="B134" s="37">
        <v>3.4999999992886175</v>
      </c>
      <c r="C134" s="38">
        <v>3.7399999999999998E-12</v>
      </c>
      <c r="D134" s="37">
        <v>0.89778695515957163</v>
      </c>
      <c r="E134" s="37">
        <v>25.9268861876917</v>
      </c>
      <c r="F134" s="37">
        <v>50.226999998999993</v>
      </c>
      <c r="G134" s="37">
        <v>175.00066710462028</v>
      </c>
      <c r="H134" s="39">
        <v>7.7467395877156078E-6</v>
      </c>
      <c r="I134" s="37">
        <v>0.71643758626138987</v>
      </c>
      <c r="J134" s="37">
        <v>2.3988146725311249E-14</v>
      </c>
      <c r="K134" s="37">
        <v>50.000000049000001</v>
      </c>
      <c r="L134" s="37">
        <v>0.96069999899999992</v>
      </c>
      <c r="M134" s="37">
        <v>4.5898659913940415E-4</v>
      </c>
      <c r="N134" s="37">
        <v>5.7246499507126121</v>
      </c>
      <c r="O134" s="37">
        <v>2.4618094544707518</v>
      </c>
      <c r="P134" s="37">
        <v>2.5099999989999997</v>
      </c>
      <c r="Q134" s="37">
        <v>1.6999999999999998E-13</v>
      </c>
      <c r="R134" s="37">
        <v>5.6349999989999997</v>
      </c>
      <c r="S134" s="37">
        <v>0.35714285727040812</v>
      </c>
      <c r="T134" s="37">
        <v>6.9051236021892777</v>
      </c>
      <c r="U134" s="37">
        <v>0.99999999899999992</v>
      </c>
      <c r="V134" s="37">
        <v>15</v>
      </c>
      <c r="W134" s="37">
        <v>0.35087699999999999</v>
      </c>
      <c r="X134" s="37">
        <v>2.5</v>
      </c>
      <c r="Y134" s="37">
        <v>2.3000000015784376</v>
      </c>
      <c r="Z134" s="37">
        <v>3.4999999989999999</v>
      </c>
      <c r="AA134" s="37">
        <v>1.7886527007504798</v>
      </c>
      <c r="AB134" s="37">
        <v>4.1997999989999997</v>
      </c>
      <c r="AC134" s="37">
        <v>0.35714285714285715</v>
      </c>
      <c r="AD134" s="37">
        <v>30.000300003000028</v>
      </c>
      <c r="AE134" s="37">
        <v>0.99999999899999992</v>
      </c>
      <c r="AF134" s="37">
        <v>17.499999999357925</v>
      </c>
      <c r="AG134" s="37">
        <v>1.7171066782006552</v>
      </c>
      <c r="AH134" s="37">
        <v>4.9999999989999999</v>
      </c>
      <c r="AI134" s="37">
        <v>2</v>
      </c>
      <c r="AJ134" s="37">
        <v>0.16319999996436504</v>
      </c>
      <c r="AK134" s="37">
        <v>4.784999998412883</v>
      </c>
      <c r="AL134" s="39">
        <v>1.14E-2</v>
      </c>
      <c r="AM134" s="37">
        <v>75.75</v>
      </c>
      <c r="AN134" s="37">
        <v>0.35714285727040812</v>
      </c>
      <c r="AO134" s="37">
        <v>0.35773055747217947</v>
      </c>
      <c r="AP134" s="37">
        <v>1.7980592987097967E-4</v>
      </c>
      <c r="AQ134" s="37">
        <v>625.00000390624996</v>
      </c>
      <c r="AR134" s="37">
        <v>0.7142899989999999</v>
      </c>
      <c r="AS134" s="37">
        <v>359.84167096020752</v>
      </c>
      <c r="AT134" s="37">
        <v>0.35714285727040812</v>
      </c>
      <c r="AU134" s="37">
        <v>7.1428999999999991</v>
      </c>
      <c r="AV134" s="37">
        <v>50</v>
      </c>
      <c r="AW134" s="37">
        <v>0.35714299999999999</v>
      </c>
      <c r="AX134" s="37">
        <v>1.7500033846263214E-2</v>
      </c>
      <c r="AY134" s="37">
        <v>3.1999999989999997</v>
      </c>
      <c r="AZ134" s="37">
        <v>0.71643758626138987</v>
      </c>
      <c r="BA134" s="37">
        <v>1.0000002759241586</v>
      </c>
      <c r="BB134" s="37">
        <v>0.35714299899999996</v>
      </c>
      <c r="BC134" s="37">
        <v>174.99999994999999</v>
      </c>
      <c r="BD134" s="37">
        <v>0.7142899989999999</v>
      </c>
      <c r="BE134" s="37">
        <v>3.0612200020612197</v>
      </c>
      <c r="BF134" s="37">
        <v>0.35713999899999999</v>
      </c>
      <c r="BG134" s="37">
        <v>34.999999989999992</v>
      </c>
      <c r="BH134" s="37">
        <v>4.7697288433955114</v>
      </c>
      <c r="BI134" s="37">
        <v>1.2500000000000001E-2</v>
      </c>
      <c r="BJ134" s="37">
        <v>3.5</v>
      </c>
      <c r="BK134" s="37">
        <v>4.7879999989999993</v>
      </c>
      <c r="BL134" s="37">
        <v>6.4519999989999999</v>
      </c>
      <c r="BM134" s="37">
        <v>3.8303903169199982</v>
      </c>
      <c r="BN134" s="37">
        <v>0.72035729721942088</v>
      </c>
      <c r="BO134" s="37">
        <v>1.4099999999999999E-9</v>
      </c>
      <c r="BP134" s="37">
        <v>0.71428599899999989</v>
      </c>
      <c r="BQ134" s="37">
        <v>7.1387778417432015</v>
      </c>
      <c r="BR134" s="37">
        <v>4.7780548618453862</v>
      </c>
      <c r="BS134" s="37">
        <v>59.999999998999996</v>
      </c>
      <c r="BT134" s="38">
        <v>1.9043121596408716E-8</v>
      </c>
      <c r="BU134" s="37">
        <v>2.0199999989999999</v>
      </c>
      <c r="BV134" s="37">
        <v>28.75</v>
      </c>
      <c r="BW134" s="37">
        <v>3.75</v>
      </c>
      <c r="BX134" s="37">
        <v>3.0612200020612197</v>
      </c>
      <c r="BY134" s="37">
        <v>0.71643758626138987</v>
      </c>
      <c r="BZ134" s="37">
        <v>38.949999998999999</v>
      </c>
      <c r="CA134" s="37">
        <v>4.7729999989999996</v>
      </c>
      <c r="CB134" s="37">
        <v>1.8849667551141385</v>
      </c>
      <c r="CC134" s="37">
        <v>0.71643758626138987</v>
      </c>
      <c r="CD134" s="37">
        <v>5.1725029744567577</v>
      </c>
      <c r="CE134" s="37">
        <v>4.2865103521062418</v>
      </c>
      <c r="CF134" s="37">
        <v>3.58</v>
      </c>
      <c r="CG134" s="37">
        <v>7.1428999989999999</v>
      </c>
      <c r="CH134" s="37">
        <v>20.660104235039622</v>
      </c>
      <c r="CI134" s="37">
        <v>0.34999999916666663</v>
      </c>
      <c r="CJ134" s="37">
        <v>3.3799999989999998</v>
      </c>
      <c r="CK134" s="37">
        <v>7.142999999999998E-2</v>
      </c>
      <c r="CL134" s="37">
        <v>0.35773055747217947</v>
      </c>
      <c r="CM134" s="37">
        <v>2.1000000000000002E-6</v>
      </c>
      <c r="CN134" s="37">
        <v>3.3549999989999999</v>
      </c>
      <c r="CO134" s="37">
        <v>0.7142899989999999</v>
      </c>
      <c r="CP134" s="37">
        <v>0.71428599971428597</v>
      </c>
      <c r="CQ134" s="43">
        <v>20</v>
      </c>
      <c r="CR134" s="42" t="s">
        <v>21</v>
      </c>
      <c r="CS134" s="42" t="s">
        <v>21</v>
      </c>
      <c r="CT134" s="43">
        <v>1.1699999989999998E-3</v>
      </c>
      <c r="CU134" s="42" t="s">
        <v>21</v>
      </c>
      <c r="CV134" s="42" t="s">
        <v>21</v>
      </c>
      <c r="CW134" s="43">
        <v>2.4844700014844698</v>
      </c>
      <c r="CX134" s="42" t="s">
        <v>21</v>
      </c>
      <c r="CY134" s="42" t="s">
        <v>21</v>
      </c>
      <c r="CZ134" s="42" t="s">
        <v>21</v>
      </c>
      <c r="DA134" s="43">
        <v>3.9999999999999996E-4</v>
      </c>
      <c r="DB134" s="43">
        <v>6</v>
      </c>
      <c r="DC134" s="42" t="s">
        <v>21</v>
      </c>
      <c r="DD134" s="43">
        <v>0.71474519385073854</v>
      </c>
      <c r="DE134" s="42" t="s">
        <v>21</v>
      </c>
      <c r="DF134" s="43">
        <v>8.7499999942052924E-3</v>
      </c>
      <c r="DG134" s="43">
        <v>6.0769230769230757E-4</v>
      </c>
    </row>
    <row r="135" spans="1:111" x14ac:dyDescent="0.25">
      <c r="A135" s="26" t="s">
        <v>174</v>
      </c>
      <c r="B135" s="15">
        <v>3.4999999992886175</v>
      </c>
      <c r="C135" s="28">
        <v>3.6700000000000003E-12</v>
      </c>
      <c r="D135" s="15">
        <v>0.8970218873380742</v>
      </c>
      <c r="E135" s="15">
        <v>25.949761268930288</v>
      </c>
      <c r="F135" s="15">
        <v>50.248999998999999</v>
      </c>
      <c r="G135" s="15">
        <v>175.00066710462028</v>
      </c>
      <c r="H135" s="32">
        <v>7.6967606226335716E-6</v>
      </c>
      <c r="I135" s="15">
        <v>0.71564288040199053</v>
      </c>
      <c r="J135" s="15">
        <v>2.3988146725311249E-14</v>
      </c>
      <c r="K135" s="15">
        <v>49.999999998999996</v>
      </c>
      <c r="L135" s="15">
        <v>0.95829999899999996</v>
      </c>
      <c r="M135" s="15">
        <v>4.5898659913940415E-4</v>
      </c>
      <c r="N135" s="15">
        <v>5.7187172467515381</v>
      </c>
      <c r="O135" s="15">
        <v>2.4618094544707518</v>
      </c>
      <c r="P135" s="15">
        <v>2.5099999989999997</v>
      </c>
      <c r="Q135" s="15">
        <v>1.6999999999999998E-13</v>
      </c>
      <c r="R135" s="15">
        <v>5.6349999989999997</v>
      </c>
      <c r="S135" s="15">
        <v>0.35714299899999996</v>
      </c>
      <c r="T135" s="15">
        <v>6.9051236021892777</v>
      </c>
      <c r="U135" s="15">
        <v>0.99999999899999992</v>
      </c>
      <c r="V135" s="15">
        <v>15</v>
      </c>
      <c r="W135" s="15">
        <v>0.35087699999999999</v>
      </c>
      <c r="X135" s="15">
        <v>2.5</v>
      </c>
      <c r="Y135" s="15">
        <v>2.2999999991317064</v>
      </c>
      <c r="Z135" s="15">
        <v>3.4999999989999999</v>
      </c>
      <c r="AA135" s="15">
        <v>1.786799042159896</v>
      </c>
      <c r="AB135" s="15">
        <v>4.2013999989999995</v>
      </c>
      <c r="AC135" s="15">
        <v>0.35714285714285715</v>
      </c>
      <c r="AD135" s="15">
        <v>30.000300003000028</v>
      </c>
      <c r="AE135" s="15">
        <v>0.99999999899999992</v>
      </c>
      <c r="AF135" s="15">
        <v>17.5</v>
      </c>
      <c r="AG135" s="15">
        <v>1.7153271648819093</v>
      </c>
      <c r="AH135" s="15">
        <v>4.9999999989999999</v>
      </c>
      <c r="AI135" s="15">
        <v>2</v>
      </c>
      <c r="AJ135" s="15">
        <v>0.16319999996436504</v>
      </c>
      <c r="AK135" s="15">
        <v>4.7849999989999992</v>
      </c>
      <c r="AL135" s="32">
        <v>1.14E-2</v>
      </c>
      <c r="AM135" s="15">
        <v>75.75</v>
      </c>
      <c r="AN135" s="15">
        <v>0.35714299899999996</v>
      </c>
      <c r="AO135" s="15">
        <v>0.35735982573611114</v>
      </c>
      <c r="AP135" s="15">
        <v>1.7977252742368291E-4</v>
      </c>
      <c r="AQ135" s="15">
        <v>625.00000390624996</v>
      </c>
      <c r="AR135" s="15">
        <v>0.7142899989999999</v>
      </c>
      <c r="AS135" s="15">
        <v>359.84167096020752</v>
      </c>
      <c r="AT135" s="15">
        <v>0.35714285727040812</v>
      </c>
      <c r="AU135" s="15">
        <v>7.1428999989999999</v>
      </c>
      <c r="AV135" s="15">
        <v>50</v>
      </c>
      <c r="AW135" s="15">
        <v>0.35714299899999996</v>
      </c>
      <c r="AX135" s="15">
        <v>1.7500033846263214E-2</v>
      </c>
      <c r="AY135" s="15">
        <v>3.1999999989999997</v>
      </c>
      <c r="AZ135" s="15">
        <v>0.71564288040199053</v>
      </c>
      <c r="BA135" s="15">
        <v>1.0000002759241586</v>
      </c>
      <c r="BB135" s="15">
        <v>0.35714299899999996</v>
      </c>
      <c r="BC135" s="15">
        <v>174.99999994999999</v>
      </c>
      <c r="BD135" s="15">
        <v>0.7142899989999999</v>
      </c>
      <c r="BE135" s="15">
        <v>3.0612200020612197</v>
      </c>
      <c r="BF135" s="15">
        <v>0.35713999899999999</v>
      </c>
      <c r="BG135" s="15">
        <v>34.999999989999992</v>
      </c>
      <c r="BH135" s="15">
        <v>4.7647857782808716</v>
      </c>
      <c r="BI135" s="15">
        <v>1.2500000000000001E-2</v>
      </c>
      <c r="BJ135" s="15">
        <v>3.4999999989999999</v>
      </c>
      <c r="BK135" s="15">
        <v>4.7880108438295022</v>
      </c>
      <c r="BL135" s="15">
        <v>6.4519999989999999</v>
      </c>
      <c r="BM135" s="15">
        <v>3.8298035312255299</v>
      </c>
      <c r="BN135" s="15">
        <v>0.71963154864709267</v>
      </c>
      <c r="BO135" s="15">
        <v>1.4099999999999999E-9</v>
      </c>
      <c r="BP135" s="15">
        <v>0.71428599899999989</v>
      </c>
      <c r="BQ135" s="15">
        <v>7.1387778417432015</v>
      </c>
      <c r="BR135" s="15">
        <v>4.7684383002482553</v>
      </c>
      <c r="BS135" s="15">
        <v>59.999999998999996</v>
      </c>
      <c r="BT135" s="28">
        <v>1.9083339382251181E-8</v>
      </c>
      <c r="BU135" s="15">
        <v>2.0199979840824116</v>
      </c>
      <c r="BV135" s="15">
        <v>28.75</v>
      </c>
      <c r="BW135" s="15">
        <v>3.7499999989999999</v>
      </c>
      <c r="BX135" s="15">
        <v>3.0611999989999998</v>
      </c>
      <c r="BY135" s="15">
        <v>0.71564288040199053</v>
      </c>
      <c r="BZ135" s="15">
        <v>38.949999998999999</v>
      </c>
      <c r="CA135" s="15">
        <v>4.7729999989999996</v>
      </c>
      <c r="CB135" s="15">
        <v>1.8849983266820542</v>
      </c>
      <c r="CC135" s="15">
        <v>0.71564288040199053</v>
      </c>
      <c r="CD135" s="15">
        <v>5.1725029744567577</v>
      </c>
      <c r="CE135" s="15">
        <v>4.2903724045087683</v>
      </c>
      <c r="CF135" s="15">
        <v>3.579999999</v>
      </c>
      <c r="CG135" s="15">
        <v>7.1428999989999999</v>
      </c>
      <c r="CH135" s="15">
        <v>20.660104235039622</v>
      </c>
      <c r="CI135" s="15">
        <v>0.34999999899999995</v>
      </c>
      <c r="CJ135" s="15">
        <v>3.3799999989999998</v>
      </c>
      <c r="CK135" s="15">
        <v>7.1429999989999993E-2</v>
      </c>
      <c r="CL135" s="15">
        <v>0.35735982573611114</v>
      </c>
      <c r="CM135" s="15">
        <v>2.1000000000000002E-6</v>
      </c>
      <c r="CN135" s="15">
        <v>3.3489999989999997</v>
      </c>
      <c r="CO135" s="15">
        <v>0.7142899989999999</v>
      </c>
      <c r="CP135" s="15">
        <v>0.71429999899999996</v>
      </c>
      <c r="CQ135" s="43">
        <v>20</v>
      </c>
      <c r="CR135" s="42" t="s">
        <v>21</v>
      </c>
      <c r="CS135" s="42" t="s">
        <v>21</v>
      </c>
      <c r="CT135" s="43">
        <v>1.1699999989999998E-3</v>
      </c>
      <c r="CU135" s="42" t="s">
        <v>21</v>
      </c>
      <c r="CV135" s="42" t="s">
        <v>21</v>
      </c>
      <c r="CW135" s="43">
        <v>2.4844999999999997</v>
      </c>
      <c r="CX135" s="42" t="s">
        <v>21</v>
      </c>
      <c r="CY135" s="42" t="s">
        <v>21</v>
      </c>
      <c r="CZ135" s="42" t="s">
        <v>21</v>
      </c>
      <c r="DA135" s="43">
        <v>3.9999999999999996E-4</v>
      </c>
      <c r="DB135" s="43">
        <v>6</v>
      </c>
      <c r="DC135" s="42" t="s">
        <v>21</v>
      </c>
      <c r="DD135" s="43">
        <v>0.71492403957761963</v>
      </c>
      <c r="DE135" s="42" t="s">
        <v>21</v>
      </c>
      <c r="DF135" s="43">
        <v>8.7499999942052924E-3</v>
      </c>
      <c r="DG135" s="43">
        <v>6.0769230769230757E-4</v>
      </c>
    </row>
    <row r="136" spans="1:111" x14ac:dyDescent="0.25">
      <c r="A136" s="26" t="s">
        <v>175</v>
      </c>
      <c r="B136" s="15">
        <v>3.4999999992886175</v>
      </c>
      <c r="C136" s="28">
        <v>4.0499999999999999E-12</v>
      </c>
      <c r="D136" s="15">
        <v>0.89867445518264966</v>
      </c>
      <c r="E136" s="15">
        <v>25.949761268930288</v>
      </c>
      <c r="F136" s="15">
        <v>50.253999998999994</v>
      </c>
      <c r="G136" s="15">
        <v>175.00066710462028</v>
      </c>
      <c r="H136" s="32">
        <v>7.5468237273874639E-6</v>
      </c>
      <c r="I136" s="15">
        <v>0.71688442082258197</v>
      </c>
      <c r="J136" s="15">
        <v>2.3624689951239005E-14</v>
      </c>
      <c r="K136" s="15">
        <v>49.999999998999996</v>
      </c>
      <c r="L136" s="15">
        <v>0.95609999899999998</v>
      </c>
      <c r="M136" s="15">
        <v>4.6098654075221192E-4</v>
      </c>
      <c r="N136" s="15">
        <v>5.7285435733600254</v>
      </c>
      <c r="O136" s="15">
        <v>2.4618094544707518</v>
      </c>
      <c r="P136" s="15">
        <v>2.5099999989999997</v>
      </c>
      <c r="Q136" s="15">
        <v>1.6999999999999998E-13</v>
      </c>
      <c r="R136" s="15">
        <v>5.6349999989999997</v>
      </c>
      <c r="S136" s="15">
        <v>0.35714299899999996</v>
      </c>
      <c r="T136" s="15">
        <v>6.9051236021892777</v>
      </c>
      <c r="U136" s="15">
        <v>0.99999999899999992</v>
      </c>
      <c r="V136" s="15">
        <v>15</v>
      </c>
      <c r="W136" s="15">
        <v>0.35087699999999999</v>
      </c>
      <c r="X136" s="15">
        <v>2.5</v>
      </c>
      <c r="Y136" s="15">
        <v>2.2999999991317064</v>
      </c>
      <c r="Z136" s="15">
        <v>3.4999999989999999</v>
      </c>
      <c r="AA136" s="15">
        <v>1.7898692535096143</v>
      </c>
      <c r="AB136" s="15">
        <v>4.2018999989999992</v>
      </c>
      <c r="AC136" s="15">
        <v>0.35714285714285715</v>
      </c>
      <c r="AD136" s="15">
        <v>30.000300003000028</v>
      </c>
      <c r="AE136" s="15">
        <v>0.99999999899999992</v>
      </c>
      <c r="AF136" s="15">
        <v>17.5</v>
      </c>
      <c r="AG136" s="15">
        <v>1.7182745679249967</v>
      </c>
      <c r="AH136" s="15">
        <v>4.9999999989999999</v>
      </c>
      <c r="AI136" s="15">
        <v>2</v>
      </c>
      <c r="AJ136" s="15">
        <v>0.16319999996436504</v>
      </c>
      <c r="AK136" s="15">
        <v>4.7919999989999997</v>
      </c>
      <c r="AL136" s="32">
        <v>1.14E-2</v>
      </c>
      <c r="AM136" s="15">
        <v>75.75</v>
      </c>
      <c r="AN136" s="15">
        <v>0.35714299899999996</v>
      </c>
      <c r="AO136" s="15">
        <v>0.35797386803578801</v>
      </c>
      <c r="AP136" s="15">
        <v>1.7977252742368291E-4</v>
      </c>
      <c r="AQ136" s="15">
        <v>625.00000390624996</v>
      </c>
      <c r="AR136" s="15">
        <v>0.7142899989999999</v>
      </c>
      <c r="AS136" s="15">
        <v>359.84167096020752</v>
      </c>
      <c r="AT136" s="15">
        <v>0.35714285727040812</v>
      </c>
      <c r="AU136" s="15">
        <v>7.1428999989999999</v>
      </c>
      <c r="AV136" s="15">
        <v>50</v>
      </c>
      <c r="AW136" s="15">
        <v>0.35714299899999996</v>
      </c>
      <c r="AX136" s="15">
        <v>1.7500033846263214E-2</v>
      </c>
      <c r="AY136" s="15">
        <v>3.1999999989999997</v>
      </c>
      <c r="AZ136" s="15">
        <v>0.71688442082258197</v>
      </c>
      <c r="BA136" s="15">
        <v>1.0000002759241586</v>
      </c>
      <c r="BB136" s="15">
        <v>0.35714299899999996</v>
      </c>
      <c r="BC136" s="15">
        <v>174.99999994999999</v>
      </c>
      <c r="BD136" s="15">
        <v>0.7142899989999999</v>
      </c>
      <c r="BE136" s="15">
        <v>3.0612200020612197</v>
      </c>
      <c r="BF136" s="15">
        <v>0.35713999899999999</v>
      </c>
      <c r="BG136" s="15">
        <v>34.999999989999992</v>
      </c>
      <c r="BH136" s="15">
        <v>4.7729729908006719</v>
      </c>
      <c r="BI136" s="15">
        <v>1.2500000000000001E-2</v>
      </c>
      <c r="BJ136" s="15">
        <v>3.4999999989999999</v>
      </c>
      <c r="BK136" s="15">
        <v>4.7940017679990881</v>
      </c>
      <c r="BL136" s="15">
        <v>6.3329999989999992</v>
      </c>
      <c r="BM136" s="15">
        <v>3.8286304990171378</v>
      </c>
      <c r="BN136" s="15">
        <v>0.72087658644815211</v>
      </c>
      <c r="BO136" s="15">
        <v>1.4099999999999999E-9</v>
      </c>
      <c r="BP136" s="15">
        <v>0.71428599899999989</v>
      </c>
      <c r="BQ136" s="15">
        <v>7.1387778417432015</v>
      </c>
      <c r="BR136" s="15">
        <v>4.7759029813710532</v>
      </c>
      <c r="BS136" s="15">
        <v>59.999999998999996</v>
      </c>
      <c r="BT136" s="28">
        <v>1.9063230489329948E-8</v>
      </c>
      <c r="BU136" s="15">
        <v>2.0199979840824116</v>
      </c>
      <c r="BV136" s="15">
        <v>28.75</v>
      </c>
      <c r="BW136" s="15">
        <v>3.7499999989999999</v>
      </c>
      <c r="BX136" s="15">
        <v>3.0611999989999998</v>
      </c>
      <c r="BY136" s="15">
        <v>0.71688442082258197</v>
      </c>
      <c r="BZ136" s="15">
        <v>38.949999998999999</v>
      </c>
      <c r="CA136" s="15">
        <v>4.7729999989999996</v>
      </c>
      <c r="CB136" s="15">
        <v>1.8849983266820542</v>
      </c>
      <c r="CC136" s="15">
        <v>0.71688442082258197</v>
      </c>
      <c r="CD136" s="15">
        <v>5.1725029744567577</v>
      </c>
      <c r="CE136" s="15">
        <v>4.2885324643746694</v>
      </c>
      <c r="CF136" s="15">
        <v>3.579999999</v>
      </c>
      <c r="CG136" s="15">
        <v>7.1428999989999999</v>
      </c>
      <c r="CH136" s="15">
        <v>20.680104335945764</v>
      </c>
      <c r="CI136" s="15">
        <v>0.34999999899999995</v>
      </c>
      <c r="CJ136" s="15">
        <v>3.3799999989999998</v>
      </c>
      <c r="CK136" s="15">
        <v>7.1429999989999993E-2</v>
      </c>
      <c r="CL136" s="15">
        <v>0.35797386803578801</v>
      </c>
      <c r="CM136" s="15">
        <v>2.1000000000000002E-6</v>
      </c>
      <c r="CN136" s="15">
        <v>3.3509999989999999</v>
      </c>
      <c r="CO136" s="15">
        <v>0.7142899989999999</v>
      </c>
      <c r="CP136" s="15">
        <v>0.71429999899999996</v>
      </c>
      <c r="CQ136" s="43">
        <v>20</v>
      </c>
      <c r="CR136" s="42" t="s">
        <v>21</v>
      </c>
      <c r="CS136" s="42" t="s">
        <v>21</v>
      </c>
      <c r="CT136" s="43">
        <v>1.1699999989999998E-3</v>
      </c>
      <c r="CU136" s="42" t="s">
        <v>21</v>
      </c>
      <c r="CV136" s="42" t="s">
        <v>21</v>
      </c>
      <c r="CW136" s="43">
        <v>2.4844999999999997</v>
      </c>
      <c r="CX136" s="42" t="s">
        <v>21</v>
      </c>
      <c r="CY136" s="42" t="s">
        <v>21</v>
      </c>
      <c r="CZ136" s="42" t="s">
        <v>21</v>
      </c>
      <c r="DA136" s="43">
        <v>3.9999999999999996E-4</v>
      </c>
      <c r="DB136" s="43">
        <v>6</v>
      </c>
      <c r="DC136" s="42" t="s">
        <v>21</v>
      </c>
      <c r="DD136" s="43">
        <v>0.71748878975278207</v>
      </c>
      <c r="DE136" s="42" t="s">
        <v>21</v>
      </c>
      <c r="DF136" s="43">
        <v>8.7499999942052924E-3</v>
      </c>
      <c r="DG136" s="43">
        <v>6.0769230769230757E-4</v>
      </c>
    </row>
    <row r="137" spans="1:111" x14ac:dyDescent="0.25">
      <c r="A137" s="26" t="s">
        <v>176</v>
      </c>
      <c r="B137" s="15">
        <v>3.4999999992886175</v>
      </c>
      <c r="C137" s="28">
        <v>3.7E-12</v>
      </c>
      <c r="D137" s="15">
        <v>0.90000900009405094</v>
      </c>
      <c r="E137" s="15">
        <v>25.949761268930288</v>
      </c>
      <c r="F137" s="15">
        <v>50.290999998999993</v>
      </c>
      <c r="G137" s="15">
        <v>174.99566708555872</v>
      </c>
      <c r="H137" s="32">
        <v>7.5468237273874639E-6</v>
      </c>
      <c r="I137" s="15">
        <v>0.71811996245421661</v>
      </c>
      <c r="J137" s="15">
        <v>2.5078517047527977E-14</v>
      </c>
      <c r="K137" s="15">
        <v>49.999999998999996</v>
      </c>
      <c r="L137" s="15">
        <v>0.95969999899999991</v>
      </c>
      <c r="M137" s="15">
        <v>5.0898513945959751E-4</v>
      </c>
      <c r="N137" s="15">
        <v>5.7377864730248875</v>
      </c>
      <c r="O137" s="15">
        <v>2.4618094544707518</v>
      </c>
      <c r="P137" s="15">
        <v>2.5099999989999997</v>
      </c>
      <c r="Q137" s="15">
        <v>1.6999999999999998E-13</v>
      </c>
      <c r="R137" s="15">
        <v>5.6349999989999997</v>
      </c>
      <c r="S137" s="15">
        <v>0.35714299899999996</v>
      </c>
      <c r="T137" s="15">
        <v>6.9051236021892777</v>
      </c>
      <c r="U137" s="15">
        <v>0.99999999899999992</v>
      </c>
      <c r="V137" s="15">
        <v>15</v>
      </c>
      <c r="W137" s="15">
        <v>0.35087699999999999</v>
      </c>
      <c r="X137" s="15">
        <v>2.5</v>
      </c>
      <c r="Y137" s="15">
        <v>2.2999999991317064</v>
      </c>
      <c r="Z137" s="15">
        <v>3.4998999989999997</v>
      </c>
      <c r="AA137" s="15">
        <v>1.7927571745005362</v>
      </c>
      <c r="AB137" s="15">
        <v>4.2022999989999992</v>
      </c>
      <c r="AC137" s="15">
        <v>0.35714285714285715</v>
      </c>
      <c r="AD137" s="15">
        <v>30.000300003000028</v>
      </c>
      <c r="AE137" s="15">
        <v>0.99999999899999992</v>
      </c>
      <c r="AF137" s="15">
        <v>17.5</v>
      </c>
      <c r="AG137" s="15">
        <v>1.7210469722148978</v>
      </c>
      <c r="AH137" s="15">
        <v>4.9999999989999999</v>
      </c>
      <c r="AI137" s="15">
        <v>2</v>
      </c>
      <c r="AJ137" s="15">
        <v>0.16319999996436504</v>
      </c>
      <c r="AK137" s="15">
        <v>4.7989999989999994</v>
      </c>
      <c r="AL137" s="32">
        <v>1.14E-2</v>
      </c>
      <c r="AM137" s="15">
        <v>75.75</v>
      </c>
      <c r="AN137" s="15">
        <v>0.35714299899999996</v>
      </c>
      <c r="AO137" s="15">
        <v>0.3585514522619403</v>
      </c>
      <c r="AP137" s="15">
        <v>1.7977252742368291E-4</v>
      </c>
      <c r="AQ137" s="15">
        <v>625.00000390624996</v>
      </c>
      <c r="AR137" s="15">
        <v>0.7142899989999999</v>
      </c>
      <c r="AS137" s="15">
        <v>359.84167096020752</v>
      </c>
      <c r="AT137" s="15">
        <v>0.35714285727040812</v>
      </c>
      <c r="AU137" s="15">
        <v>7.1428999989999999</v>
      </c>
      <c r="AV137" s="15">
        <v>50</v>
      </c>
      <c r="AW137" s="15">
        <v>0.35714299899999996</v>
      </c>
      <c r="AX137" s="15">
        <v>1.7500033846263214E-2</v>
      </c>
      <c r="AY137" s="15">
        <v>3.1999999989999997</v>
      </c>
      <c r="AZ137" s="15">
        <v>0.71811996245421661</v>
      </c>
      <c r="BA137" s="15">
        <v>1.0000002759241586</v>
      </c>
      <c r="BB137" s="15">
        <v>0.35714299899999996</v>
      </c>
      <c r="BC137" s="15">
        <v>174.99499994999999</v>
      </c>
      <c r="BD137" s="15">
        <v>0.7142899989999999</v>
      </c>
      <c r="BE137" s="15">
        <v>3.0612200020612197</v>
      </c>
      <c r="BF137" s="15">
        <v>0.35713999899999999</v>
      </c>
      <c r="BG137" s="15">
        <v>34.998999989999994</v>
      </c>
      <c r="BH137" s="15">
        <v>4.7806740981863065</v>
      </c>
      <c r="BI137" s="15">
        <v>1.2500000000000001E-2</v>
      </c>
      <c r="BJ137" s="15">
        <v>3.4999999989999999</v>
      </c>
      <c r="BK137" s="15">
        <v>4.800007703052362</v>
      </c>
      <c r="BL137" s="15">
        <v>6.2139999989999994</v>
      </c>
      <c r="BM137" s="15">
        <v>3.8259938020364235</v>
      </c>
      <c r="BN137" s="15">
        <v>0.72202166064981954</v>
      </c>
      <c r="BO137" s="15">
        <v>1.4099999999999999E-9</v>
      </c>
      <c r="BP137" s="15">
        <v>0.71428599899999989</v>
      </c>
      <c r="BQ137" s="15">
        <v>7.1387778417432015</v>
      </c>
      <c r="BR137" s="15">
        <v>4.7823723716774786</v>
      </c>
      <c r="BS137" s="15">
        <v>59.999999998999996</v>
      </c>
      <c r="BT137" s="28">
        <v>1.9103448275172417E-8</v>
      </c>
      <c r="BU137" s="15">
        <v>2.0199979840824116</v>
      </c>
      <c r="BV137" s="15">
        <v>28.75</v>
      </c>
      <c r="BW137" s="15">
        <v>3.7499999989999999</v>
      </c>
      <c r="BX137" s="15">
        <v>3.0611999989999998</v>
      </c>
      <c r="BY137" s="15">
        <v>0.71811996245421661</v>
      </c>
      <c r="BZ137" s="15">
        <v>40.609999998999996</v>
      </c>
      <c r="CA137" s="15">
        <v>4.7779999989999995</v>
      </c>
      <c r="CB137" s="15">
        <v>1.8849983266820542</v>
      </c>
      <c r="CC137" s="15">
        <v>0.71811996245421661</v>
      </c>
      <c r="CD137" s="15">
        <v>5.1725029744567577</v>
      </c>
      <c r="CE137" s="15">
        <v>4.2865103521062418</v>
      </c>
      <c r="CF137" s="15">
        <v>3.579999999</v>
      </c>
      <c r="CG137" s="15">
        <v>7.1428999989999999</v>
      </c>
      <c r="CH137" s="15">
        <v>20.750104690117247</v>
      </c>
      <c r="CI137" s="15">
        <v>0.34999999899999995</v>
      </c>
      <c r="CJ137" s="15">
        <v>3.3799999989999998</v>
      </c>
      <c r="CK137" s="15">
        <v>7.1429999989999993E-2</v>
      </c>
      <c r="CL137" s="15">
        <v>0.3585514522619403</v>
      </c>
      <c r="CM137" s="15">
        <v>2.1000000000000002E-6</v>
      </c>
      <c r="CN137" s="15">
        <v>3.3499999989999996</v>
      </c>
      <c r="CO137" s="15">
        <v>0.7142899989999999</v>
      </c>
      <c r="CP137" s="15">
        <v>0.71429999899999996</v>
      </c>
      <c r="CQ137" s="43">
        <v>20</v>
      </c>
      <c r="CR137" s="42" t="s">
        <v>21</v>
      </c>
      <c r="CS137" s="42" t="s">
        <v>21</v>
      </c>
      <c r="CT137" s="43">
        <v>1.1699999989999998E-3</v>
      </c>
      <c r="CU137" s="42" t="s">
        <v>21</v>
      </c>
      <c r="CV137" s="42" t="s">
        <v>21</v>
      </c>
      <c r="CW137" s="43">
        <v>2.4844999999999997</v>
      </c>
      <c r="CX137" s="42" t="s">
        <v>21</v>
      </c>
      <c r="CY137" s="42" t="s">
        <v>21</v>
      </c>
      <c r="CZ137" s="42" t="s">
        <v>21</v>
      </c>
      <c r="DA137" s="43">
        <v>3.9999999999999996E-4</v>
      </c>
      <c r="DB137" s="43">
        <v>6</v>
      </c>
      <c r="DC137" s="42" t="s">
        <v>21</v>
      </c>
      <c r="DD137" s="43">
        <v>0.71653769039657811</v>
      </c>
      <c r="DE137" s="42" t="s">
        <v>21</v>
      </c>
      <c r="DF137" s="43">
        <v>8.7499999942052924E-3</v>
      </c>
      <c r="DG137" s="43">
        <v>6.0769230769230757E-4</v>
      </c>
    </row>
    <row r="138" spans="1:111" x14ac:dyDescent="0.25">
      <c r="A138" s="26" t="s">
        <v>177</v>
      </c>
      <c r="B138" s="15">
        <v>3.4999999992886175</v>
      </c>
      <c r="C138" s="28">
        <v>4.0249999999999995E-12</v>
      </c>
      <c r="D138" s="15">
        <v>0.89932101263950415</v>
      </c>
      <c r="E138" s="15">
        <v>25.949761268930288</v>
      </c>
      <c r="F138" s="15">
        <v>50.350999998999995</v>
      </c>
      <c r="G138" s="15">
        <v>174.99566708555872</v>
      </c>
      <c r="H138" s="32">
        <v>7.6467816575515354E-6</v>
      </c>
      <c r="I138" s="15">
        <v>0.71751453018314937</v>
      </c>
      <c r="J138" s="15">
        <v>2.6895800917889194E-14</v>
      </c>
      <c r="K138" s="15">
        <v>49.999999998999996</v>
      </c>
      <c r="L138" s="15">
        <v>0.95559999899999992</v>
      </c>
      <c r="M138" s="15">
        <v>5.0898513945959751E-4</v>
      </c>
      <c r="N138" s="15">
        <v>5.733469410291872</v>
      </c>
      <c r="O138" s="15">
        <v>2.4618094544707518</v>
      </c>
      <c r="P138" s="15">
        <v>2.5099999989999997</v>
      </c>
      <c r="Q138" s="15">
        <v>1.6999999999999998E-13</v>
      </c>
      <c r="R138" s="15">
        <v>5.6349999989999997</v>
      </c>
      <c r="S138" s="15">
        <v>0.35714299899999996</v>
      </c>
      <c r="T138" s="15">
        <v>6.9051236021892777</v>
      </c>
      <c r="U138" s="15">
        <v>0.99999999899999992</v>
      </c>
      <c r="V138" s="15">
        <v>15</v>
      </c>
      <c r="W138" s="15">
        <v>0.35087699999999999</v>
      </c>
      <c r="X138" s="15">
        <v>2.5</v>
      </c>
      <c r="Y138" s="15">
        <v>2.2999999991317064</v>
      </c>
      <c r="Z138" s="15">
        <v>3.4998999989999997</v>
      </c>
      <c r="AA138" s="15">
        <v>1.7914083191862158</v>
      </c>
      <c r="AB138" s="15">
        <v>4.2012999989999997</v>
      </c>
      <c r="AC138" s="15">
        <v>0.35714285714285715</v>
      </c>
      <c r="AD138" s="15">
        <v>30.000300003000028</v>
      </c>
      <c r="AE138" s="15">
        <v>0.99999999899999992</v>
      </c>
      <c r="AF138" s="15">
        <v>17.5</v>
      </c>
      <c r="AG138" s="15">
        <v>1.7197520710484062</v>
      </c>
      <c r="AH138" s="15">
        <v>4.9999999989999999</v>
      </c>
      <c r="AI138" s="15">
        <v>2</v>
      </c>
      <c r="AJ138" s="15">
        <v>0.16319999996436504</v>
      </c>
      <c r="AK138" s="15">
        <v>4.797999999</v>
      </c>
      <c r="AL138" s="32">
        <v>1.14E-2</v>
      </c>
      <c r="AM138" s="15">
        <v>75.75</v>
      </c>
      <c r="AN138" s="15">
        <v>0.35714299899999996</v>
      </c>
      <c r="AO138" s="15">
        <v>0.35828168118601328</v>
      </c>
      <c r="AP138" s="15">
        <v>1.7977252742368291E-4</v>
      </c>
      <c r="AQ138" s="15">
        <v>625.00000390624996</v>
      </c>
      <c r="AR138" s="15">
        <v>0.7142899989999999</v>
      </c>
      <c r="AS138" s="15">
        <v>359.84167096020752</v>
      </c>
      <c r="AT138" s="15">
        <v>0.35714285727040812</v>
      </c>
      <c r="AU138" s="15">
        <v>7.1428999989999999</v>
      </c>
      <c r="AV138" s="15">
        <v>50</v>
      </c>
      <c r="AW138" s="15">
        <v>0.35714299899999996</v>
      </c>
      <c r="AX138" s="15">
        <v>1.7500033846263214E-2</v>
      </c>
      <c r="AY138" s="15">
        <v>3.1999999989999997</v>
      </c>
      <c r="AZ138" s="15">
        <v>0.71751453018314937</v>
      </c>
      <c r="BA138" s="15">
        <v>1.0000002759241586</v>
      </c>
      <c r="BB138" s="15">
        <v>0.35714299899999996</v>
      </c>
      <c r="BC138" s="15">
        <v>174.99499994999999</v>
      </c>
      <c r="BD138" s="15">
        <v>0.7142899989999999</v>
      </c>
      <c r="BE138" s="15">
        <v>3.0612200020612197</v>
      </c>
      <c r="BF138" s="15">
        <v>0.35713999899999999</v>
      </c>
      <c r="BG138" s="15">
        <v>34.998999989999994</v>
      </c>
      <c r="BH138" s="15">
        <v>4.7770771456350678</v>
      </c>
      <c r="BI138" s="15">
        <v>1.2500000000000001E-2</v>
      </c>
      <c r="BJ138" s="15">
        <v>3.4999999989999999</v>
      </c>
      <c r="BK138" s="15">
        <v>4.7974976482546587</v>
      </c>
      <c r="BL138" s="15">
        <v>6.2139999989999994</v>
      </c>
      <c r="BM138" s="15">
        <v>3.8264329993046009</v>
      </c>
      <c r="BN138" s="15">
        <v>0.72150072202128479</v>
      </c>
      <c r="BO138" s="15">
        <v>1.4099999999999999E-9</v>
      </c>
      <c r="BP138" s="15">
        <v>0.71428599899999989</v>
      </c>
      <c r="BQ138" s="15">
        <v>7.1387778417432015</v>
      </c>
      <c r="BR138" s="15">
        <v>4.7823723716774786</v>
      </c>
      <c r="BS138" s="15">
        <v>59.999999998999996</v>
      </c>
      <c r="BT138" s="28">
        <v>1.9153720507475502E-8</v>
      </c>
      <c r="BU138" s="15">
        <v>2.0199979840824116</v>
      </c>
      <c r="BV138" s="15">
        <v>28.75</v>
      </c>
      <c r="BW138" s="15">
        <v>3.7499999989999999</v>
      </c>
      <c r="BX138" s="15">
        <v>3.0611999989999998</v>
      </c>
      <c r="BY138" s="15">
        <v>0.71751453018314937</v>
      </c>
      <c r="BZ138" s="15">
        <v>42.269999998999999</v>
      </c>
      <c r="CA138" s="15">
        <v>4.7809999989999996</v>
      </c>
      <c r="CB138" s="15">
        <v>1.8849983266820542</v>
      </c>
      <c r="CC138" s="15">
        <v>0.71751453018314937</v>
      </c>
      <c r="CD138" s="15">
        <v>5.1725029744567577</v>
      </c>
      <c r="CE138" s="15">
        <v>4.2854081853132806</v>
      </c>
      <c r="CF138" s="15">
        <v>3.579999999</v>
      </c>
      <c r="CG138" s="15">
        <v>7.1428999989999999</v>
      </c>
      <c r="CH138" s="15">
        <v>20.760104740570316</v>
      </c>
      <c r="CI138" s="15">
        <v>0.34999999899999995</v>
      </c>
      <c r="CJ138" s="15">
        <v>3.3799999989999998</v>
      </c>
      <c r="CK138" s="15">
        <v>7.1429999989999993E-2</v>
      </c>
      <c r="CL138" s="15">
        <v>0.35828168118601328</v>
      </c>
      <c r="CM138" s="15">
        <v>2.1000000000000002E-6</v>
      </c>
      <c r="CN138" s="15">
        <v>3.3509999989999999</v>
      </c>
      <c r="CO138" s="15">
        <v>0.7142899989999999</v>
      </c>
      <c r="CP138" s="15">
        <v>0.71429999899999996</v>
      </c>
      <c r="CQ138" s="43">
        <v>20</v>
      </c>
      <c r="CR138" s="42" t="s">
        <v>21</v>
      </c>
      <c r="CS138" s="42" t="s">
        <v>21</v>
      </c>
      <c r="CT138" s="43">
        <v>1.1699999989999998E-3</v>
      </c>
      <c r="CU138" s="42" t="s">
        <v>21</v>
      </c>
      <c r="CV138" s="42" t="s">
        <v>21</v>
      </c>
      <c r="CW138" s="43">
        <v>2.4844999999999997</v>
      </c>
      <c r="CX138" s="42" t="s">
        <v>21</v>
      </c>
      <c r="CY138" s="42" t="s">
        <v>21</v>
      </c>
      <c r="CZ138" s="42" t="s">
        <v>21</v>
      </c>
      <c r="DA138" s="43">
        <v>3.9999999999999996E-4</v>
      </c>
      <c r="DB138" s="43">
        <v>6</v>
      </c>
      <c r="DC138" s="42" t="s">
        <v>21</v>
      </c>
      <c r="DD138" s="43">
        <v>0.716383695621024</v>
      </c>
      <c r="DE138" s="42" t="s">
        <v>21</v>
      </c>
      <c r="DF138" s="43">
        <v>8.7499999942052924E-3</v>
      </c>
      <c r="DG138" s="43">
        <v>6.0769230769230757E-4</v>
      </c>
    </row>
    <row r="139" spans="1:111" x14ac:dyDescent="0.25">
      <c r="A139" s="26" t="s">
        <v>178</v>
      </c>
      <c r="B139" s="15">
        <v>3.4999999992886175</v>
      </c>
      <c r="C139" s="28">
        <v>4.0750000000000003E-12</v>
      </c>
      <c r="D139" s="15">
        <v>0.89956371159987403</v>
      </c>
      <c r="E139" s="15">
        <v>25.949761268930288</v>
      </c>
      <c r="F139" s="15">
        <v>50.312999998999999</v>
      </c>
      <c r="G139" s="15">
        <v>174.99566708555872</v>
      </c>
      <c r="H139" s="32">
        <v>8.2965082036180057E-6</v>
      </c>
      <c r="I139" s="15">
        <v>0.71775915642941923</v>
      </c>
      <c r="J139" s="15">
        <v>2.5805430595672465E-14</v>
      </c>
      <c r="K139" s="15">
        <v>49.999999998999996</v>
      </c>
      <c r="L139" s="15">
        <v>0.95319999899999996</v>
      </c>
      <c r="M139" s="15">
        <v>5.0898513945959751E-4</v>
      </c>
      <c r="N139" s="15">
        <v>5.7347021942472232</v>
      </c>
      <c r="O139" s="15">
        <v>2.4618094544707518</v>
      </c>
      <c r="P139" s="15">
        <v>2.5099999989999997</v>
      </c>
      <c r="Q139" s="15">
        <v>1.6999999999999998E-13</v>
      </c>
      <c r="R139" s="15">
        <v>5.6349999989999997</v>
      </c>
      <c r="S139" s="15">
        <v>0.35714299899999996</v>
      </c>
      <c r="T139" s="15">
        <v>6.9051236021892777</v>
      </c>
      <c r="U139" s="15">
        <v>0.99999999899999992</v>
      </c>
      <c r="V139" s="15">
        <v>15</v>
      </c>
      <c r="W139" s="15">
        <v>0.35087699999999999</v>
      </c>
      <c r="X139" s="15">
        <v>2.5</v>
      </c>
      <c r="Y139" s="15">
        <v>2.2999999991317064</v>
      </c>
      <c r="Z139" s="15">
        <v>3.4998999989999997</v>
      </c>
      <c r="AA139" s="15">
        <v>1.7917934992585671</v>
      </c>
      <c r="AB139" s="15">
        <v>4.2007999989999991</v>
      </c>
      <c r="AC139" s="15">
        <v>0.35714285714285715</v>
      </c>
      <c r="AD139" s="15">
        <v>30.000300003000028</v>
      </c>
      <c r="AE139" s="15">
        <v>0.99999999899999992</v>
      </c>
      <c r="AF139" s="15">
        <v>17.5</v>
      </c>
      <c r="AG139" s="15">
        <v>1.7201218439363517</v>
      </c>
      <c r="AH139" s="15">
        <v>4.9999999989999999</v>
      </c>
      <c r="AI139" s="15">
        <v>2</v>
      </c>
      <c r="AJ139" s="15">
        <v>0.16319999996436504</v>
      </c>
      <c r="AK139" s="15">
        <v>4.7949999989999998</v>
      </c>
      <c r="AL139" s="32">
        <v>2.3251000000000001E-2</v>
      </c>
      <c r="AM139" s="15">
        <v>75.75</v>
      </c>
      <c r="AN139" s="15">
        <v>0.35714299899999996</v>
      </c>
      <c r="AO139" s="15">
        <v>0.35835871720421381</v>
      </c>
      <c r="AP139" s="15">
        <v>1.7977252742368291E-4</v>
      </c>
      <c r="AQ139" s="15">
        <v>625.00000390624996</v>
      </c>
      <c r="AR139" s="15">
        <v>0.7142899989999999</v>
      </c>
      <c r="AS139" s="15">
        <v>359.84167096020752</v>
      </c>
      <c r="AT139" s="15">
        <v>0.35714285727040812</v>
      </c>
      <c r="AU139" s="15">
        <v>7.1428999989999999</v>
      </c>
      <c r="AV139" s="15">
        <v>50</v>
      </c>
      <c r="AW139" s="15">
        <v>0.35714299899999996</v>
      </c>
      <c r="AX139" s="15">
        <v>1.7500033846263214E-2</v>
      </c>
      <c r="AY139" s="15">
        <v>3.1999999989999997</v>
      </c>
      <c r="AZ139" s="15">
        <v>0.71775915642941923</v>
      </c>
      <c r="BA139" s="15">
        <v>1.0000002759241586</v>
      </c>
      <c r="BB139" s="15">
        <v>0.35714299899999996</v>
      </c>
      <c r="BC139" s="15">
        <v>174.99499994999999</v>
      </c>
      <c r="BD139" s="15">
        <v>0.7142899989999999</v>
      </c>
      <c r="BE139" s="15">
        <v>3.0612200020612197</v>
      </c>
      <c r="BF139" s="15">
        <v>0.35713999899999999</v>
      </c>
      <c r="BG139" s="15">
        <v>34.998999989999994</v>
      </c>
      <c r="BH139" s="15">
        <v>4.7781042874106561</v>
      </c>
      <c r="BI139" s="15">
        <v>1.2500000000000001E-2</v>
      </c>
      <c r="BJ139" s="15">
        <v>3.4999999989999999</v>
      </c>
      <c r="BK139" s="15">
        <v>4.7949902172369834</v>
      </c>
      <c r="BL139" s="15">
        <v>6.2139999989999994</v>
      </c>
      <c r="BM139" s="15">
        <v>3.8305370414399196</v>
      </c>
      <c r="BN139" s="15">
        <v>0.72165692481897736</v>
      </c>
      <c r="BO139" s="15">
        <v>1.4099999999999999E-9</v>
      </c>
      <c r="BP139" s="15">
        <v>0.71428599899999989</v>
      </c>
      <c r="BQ139" s="15">
        <v>7.1387778417432015</v>
      </c>
      <c r="BR139" s="15">
        <v>4.7808794354529187</v>
      </c>
      <c r="BS139" s="15">
        <v>59.999999998999996</v>
      </c>
      <c r="BT139" s="28">
        <v>1.9153720507475502E-8</v>
      </c>
      <c r="BU139" s="15">
        <v>2.0199979840824116</v>
      </c>
      <c r="BV139" s="15">
        <v>28.75</v>
      </c>
      <c r="BW139" s="15">
        <v>3.7499999989999999</v>
      </c>
      <c r="BX139" s="15">
        <v>3.0611999989999998</v>
      </c>
      <c r="BY139" s="15">
        <v>0.71775915642941923</v>
      </c>
      <c r="BZ139" s="15">
        <v>42.269999998999999</v>
      </c>
      <c r="CA139" s="15">
        <v>4.7789999989999998</v>
      </c>
      <c r="CB139" s="15">
        <v>1.8849983266820542</v>
      </c>
      <c r="CC139" s="15">
        <v>0.71775915642941923</v>
      </c>
      <c r="CD139" s="15">
        <v>5.1725029744567577</v>
      </c>
      <c r="CE139" s="15">
        <v>4.2854081853132806</v>
      </c>
      <c r="CF139" s="15">
        <v>3.579999999</v>
      </c>
      <c r="CG139" s="15">
        <v>7.1428999989999999</v>
      </c>
      <c r="CH139" s="15">
        <v>20.760104740570316</v>
      </c>
      <c r="CI139" s="15">
        <v>0.34999999899999995</v>
      </c>
      <c r="CJ139" s="15">
        <v>3.3799999989999998</v>
      </c>
      <c r="CK139" s="15">
        <v>7.1429999989999993E-2</v>
      </c>
      <c r="CL139" s="15">
        <v>0.35835871720421381</v>
      </c>
      <c r="CM139" s="15">
        <v>2.1000000000000002E-6</v>
      </c>
      <c r="CN139" s="15">
        <v>3.3499999989999996</v>
      </c>
      <c r="CO139" s="15">
        <v>0.7142899989999999</v>
      </c>
      <c r="CP139" s="15">
        <v>0.71429999899999996</v>
      </c>
      <c r="CQ139" s="43">
        <v>20</v>
      </c>
      <c r="CR139" s="42" t="s">
        <v>21</v>
      </c>
      <c r="CS139" s="42" t="s">
        <v>21</v>
      </c>
      <c r="CT139" s="43">
        <v>1.1699999989999998E-3</v>
      </c>
      <c r="CU139" s="42" t="s">
        <v>21</v>
      </c>
      <c r="CV139" s="42" t="s">
        <v>21</v>
      </c>
      <c r="CW139" s="43">
        <v>2.4844999999999997</v>
      </c>
      <c r="CX139" s="42" t="s">
        <v>21</v>
      </c>
      <c r="CY139" s="42" t="s">
        <v>21</v>
      </c>
      <c r="CZ139" s="42" t="s">
        <v>21</v>
      </c>
      <c r="DA139" s="43">
        <v>3.9999999999999996E-4</v>
      </c>
      <c r="DB139" s="43">
        <v>6</v>
      </c>
      <c r="DC139" s="42" t="s">
        <v>21</v>
      </c>
      <c r="DD139" s="43">
        <v>0.71653769039657811</v>
      </c>
      <c r="DE139" s="42" t="s">
        <v>21</v>
      </c>
      <c r="DF139" s="43">
        <v>8.7499999942052924E-3</v>
      </c>
      <c r="DG139" s="43">
        <v>6.0769230769230757E-4</v>
      </c>
    </row>
    <row r="140" spans="1:111" x14ac:dyDescent="0.25">
      <c r="A140" s="26" t="s">
        <v>179</v>
      </c>
      <c r="B140" s="15">
        <v>3.4999999992886175</v>
      </c>
      <c r="C140" s="28">
        <v>4.2499999999999999E-12</v>
      </c>
      <c r="D140" s="15">
        <v>0.90033312325965753</v>
      </c>
      <c r="E140" s="15">
        <v>25.949761268930288</v>
      </c>
      <c r="F140" s="15">
        <v>50.234999998999996</v>
      </c>
      <c r="G140" s="15">
        <v>174.99066711649735</v>
      </c>
      <c r="H140" s="32">
        <v>8.37147665124106E-6</v>
      </c>
      <c r="I140" s="15">
        <v>0.71826954552689226</v>
      </c>
      <c r="J140" s="15">
        <v>2.6895800917889194E-14</v>
      </c>
      <c r="K140" s="15">
        <v>49.999999998999996</v>
      </c>
      <c r="L140" s="15">
        <v>0.950899999</v>
      </c>
      <c r="M140" s="15">
        <v>5.2798458478127094E-4</v>
      </c>
      <c r="N140" s="15">
        <v>5.7394327784007331</v>
      </c>
      <c r="O140" s="15">
        <v>2.4618094544707518</v>
      </c>
      <c r="P140" s="15">
        <v>4.8099999989999995</v>
      </c>
      <c r="Q140" s="15">
        <v>1.6999999999999998E-13</v>
      </c>
      <c r="R140" s="15">
        <v>5.6349999989999997</v>
      </c>
      <c r="S140" s="15">
        <v>0.35714299899999996</v>
      </c>
      <c r="T140" s="15">
        <v>6.9051236021892777</v>
      </c>
      <c r="U140" s="15">
        <v>0.99999999899999992</v>
      </c>
      <c r="V140" s="15">
        <v>15</v>
      </c>
      <c r="W140" s="15">
        <v>0.35087699999999999</v>
      </c>
      <c r="X140" s="15">
        <v>2.5</v>
      </c>
      <c r="Y140" s="15">
        <v>2.2999999991317064</v>
      </c>
      <c r="Z140" s="15">
        <v>3.4997999999999996</v>
      </c>
      <c r="AA140" s="15">
        <v>1.7932715585978445</v>
      </c>
      <c r="AB140" s="15">
        <v>4.2009999989999995</v>
      </c>
      <c r="AC140" s="15">
        <v>0.35714285714285715</v>
      </c>
      <c r="AD140" s="15">
        <v>30.000300003000028</v>
      </c>
      <c r="AE140" s="15">
        <v>0.99999999899999992</v>
      </c>
      <c r="AF140" s="15">
        <v>17.5</v>
      </c>
      <c r="AG140" s="15">
        <v>1.721540781960905</v>
      </c>
      <c r="AH140" s="15">
        <v>4.9999999989999999</v>
      </c>
      <c r="AI140" s="15">
        <v>2</v>
      </c>
      <c r="AJ140" s="15">
        <v>0.16319999996436504</v>
      </c>
      <c r="AK140" s="15">
        <v>4.7989999989999994</v>
      </c>
      <c r="AL140" s="32">
        <v>2.3251000000000001E-2</v>
      </c>
      <c r="AM140" s="15">
        <v>75.75</v>
      </c>
      <c r="AN140" s="15">
        <v>0.35714299899999996</v>
      </c>
      <c r="AO140" s="15">
        <v>0.35865432908638345</v>
      </c>
      <c r="AP140" s="15">
        <v>1.7977252742368291E-4</v>
      </c>
      <c r="AQ140" s="15">
        <v>625.00000390624996</v>
      </c>
      <c r="AR140" s="15">
        <v>0.7142899989999999</v>
      </c>
      <c r="AS140" s="15">
        <v>359.84167096020752</v>
      </c>
      <c r="AT140" s="15">
        <v>0.35714285727040812</v>
      </c>
      <c r="AU140" s="15">
        <v>7.1428999989999999</v>
      </c>
      <c r="AV140" s="15">
        <v>50</v>
      </c>
      <c r="AW140" s="15">
        <v>0.35714299899999996</v>
      </c>
      <c r="AX140" s="15">
        <v>1.7500033846263214E-2</v>
      </c>
      <c r="AY140" s="15">
        <v>3.1799999989999996</v>
      </c>
      <c r="AZ140" s="15">
        <v>0.71826954552689226</v>
      </c>
      <c r="BA140" s="15">
        <v>1.0000002759241586</v>
      </c>
      <c r="BB140" s="15">
        <v>0.35714299899999996</v>
      </c>
      <c r="BC140" s="15">
        <v>174.99</v>
      </c>
      <c r="BD140" s="15">
        <v>0.7142899989999999</v>
      </c>
      <c r="BE140" s="15">
        <v>3.0612200020612197</v>
      </c>
      <c r="BF140" s="15">
        <v>0.35713999899999999</v>
      </c>
      <c r="BG140" s="15">
        <v>34.99799999999999</v>
      </c>
      <c r="BH140" s="15">
        <v>4.7820457823307825</v>
      </c>
      <c r="BI140" s="15">
        <v>1.2500000000000001E-2</v>
      </c>
      <c r="BJ140" s="15">
        <v>3.4999999989999999</v>
      </c>
      <c r="BK140" s="15">
        <v>4.8014827209113342</v>
      </c>
      <c r="BL140" s="15">
        <v>6.2139999989999994</v>
      </c>
      <c r="BM140" s="15">
        <v>3.8283373532341156</v>
      </c>
      <c r="BN140" s="15">
        <v>0.72223024700274452</v>
      </c>
      <c r="BO140" s="15">
        <v>1.4099999999999999E-9</v>
      </c>
      <c r="BP140" s="15">
        <v>0.71428599899999989</v>
      </c>
      <c r="BQ140" s="15">
        <v>7.1387778417432015</v>
      </c>
      <c r="BR140" s="15">
        <v>4.7808794354529187</v>
      </c>
      <c r="BS140" s="15">
        <v>59.999999998999996</v>
      </c>
      <c r="BT140" s="28">
        <v>1.9103448275172417E-8</v>
      </c>
      <c r="BU140" s="15">
        <v>2.0199979840824116</v>
      </c>
      <c r="BV140" s="15">
        <v>28.75</v>
      </c>
      <c r="BW140" s="15">
        <v>3.7499999989999999</v>
      </c>
      <c r="BX140" s="15">
        <v>3.0611999989999998</v>
      </c>
      <c r="BY140" s="15">
        <v>0.71826954552689226</v>
      </c>
      <c r="BZ140" s="15">
        <v>42.269999998999999</v>
      </c>
      <c r="CA140" s="15">
        <v>4.7809999989999996</v>
      </c>
      <c r="CB140" s="15">
        <v>1.8849983266820542</v>
      </c>
      <c r="CC140" s="15">
        <v>0.71826954552689226</v>
      </c>
      <c r="CD140" s="15">
        <v>5.1725029744567577</v>
      </c>
      <c r="CE140" s="15">
        <v>4.285959197852133</v>
      </c>
      <c r="CF140" s="15">
        <v>3.579999999</v>
      </c>
      <c r="CG140" s="15">
        <v>7.1428999989999999</v>
      </c>
      <c r="CH140" s="15">
        <v>20.760104740570316</v>
      </c>
      <c r="CI140" s="15">
        <v>0.34999999899999995</v>
      </c>
      <c r="CJ140" s="15">
        <v>3.3799999989999998</v>
      </c>
      <c r="CK140" s="15">
        <v>7.1429999989999993E-2</v>
      </c>
      <c r="CL140" s="15">
        <v>0.35865432908638345</v>
      </c>
      <c r="CM140" s="15">
        <v>2.1000000000000002E-6</v>
      </c>
      <c r="CN140" s="15">
        <v>3.3489999989999997</v>
      </c>
      <c r="CO140" s="15">
        <v>0.7142899989999999</v>
      </c>
      <c r="CP140" s="15">
        <v>0.71429999899999996</v>
      </c>
      <c r="CQ140" s="43">
        <v>20</v>
      </c>
      <c r="CR140" s="42" t="s">
        <v>21</v>
      </c>
      <c r="CS140" s="42" t="s">
        <v>21</v>
      </c>
      <c r="CT140" s="43">
        <v>1.1699999989999998E-3</v>
      </c>
      <c r="CU140" s="42" t="s">
        <v>21</v>
      </c>
      <c r="CV140" s="42" t="s">
        <v>21</v>
      </c>
      <c r="CW140" s="43">
        <v>2.4844999999999997</v>
      </c>
      <c r="CX140" s="42" t="s">
        <v>21</v>
      </c>
      <c r="CY140" s="42" t="s">
        <v>21</v>
      </c>
      <c r="CZ140" s="42" t="s">
        <v>21</v>
      </c>
      <c r="DA140" s="43">
        <v>3.9999999999999996E-4</v>
      </c>
      <c r="DB140" s="43">
        <v>6</v>
      </c>
      <c r="DC140" s="42" t="s">
        <v>21</v>
      </c>
      <c r="DD140" s="43">
        <v>0.71813285509390445</v>
      </c>
      <c r="DE140" s="42" t="s">
        <v>21</v>
      </c>
      <c r="DF140" s="43">
        <v>8.7499999942052924E-3</v>
      </c>
      <c r="DG140" s="43">
        <v>6.0769230769230757E-4</v>
      </c>
    </row>
    <row r="141" spans="1:111" x14ac:dyDescent="0.25">
      <c r="A141" s="26" t="s">
        <v>180</v>
      </c>
      <c r="B141" s="15">
        <v>3.4999999992886175</v>
      </c>
      <c r="C141" s="28">
        <v>4.3850000000000004E-12</v>
      </c>
      <c r="D141" s="15">
        <v>0.90199792540883961</v>
      </c>
      <c r="E141" s="15">
        <v>25.949761268930288</v>
      </c>
      <c r="F141" s="15">
        <v>50.352999998999998</v>
      </c>
      <c r="G141" s="15">
        <v>174.99066711649735</v>
      </c>
      <c r="H141" s="32">
        <v>8.6963399242742952E-6</v>
      </c>
      <c r="I141" s="15">
        <v>0.71937788252356816</v>
      </c>
      <c r="J141" s="15">
        <v>2.8713084788250401E-14</v>
      </c>
      <c r="K141" s="15">
        <v>49.999999998999996</v>
      </c>
      <c r="L141" s="15">
        <v>0.94799999899999998</v>
      </c>
      <c r="M141" s="15">
        <v>5.2798458478127094E-4</v>
      </c>
      <c r="N141" s="15">
        <v>5.749743630349597</v>
      </c>
      <c r="O141" s="15">
        <v>2.4618094544707518</v>
      </c>
      <c r="P141" s="15">
        <v>4.8999999989999994</v>
      </c>
      <c r="Q141" s="15">
        <v>1.6999999999999998E-13</v>
      </c>
      <c r="R141" s="15">
        <v>5.6349999989999997</v>
      </c>
      <c r="S141" s="15">
        <v>0.35714299899999996</v>
      </c>
      <c r="T141" s="15">
        <v>6.9051236021892777</v>
      </c>
      <c r="U141" s="15">
        <v>0.99999999899999992</v>
      </c>
      <c r="V141" s="15">
        <v>15</v>
      </c>
      <c r="W141" s="15">
        <v>0.35087699999999999</v>
      </c>
      <c r="X141" s="15">
        <v>2.5</v>
      </c>
      <c r="Y141" s="15">
        <v>2.2999999991317064</v>
      </c>
      <c r="Z141" s="15">
        <v>3.4997999999999996</v>
      </c>
      <c r="AA141" s="15">
        <v>1.7964931588408062</v>
      </c>
      <c r="AB141" s="15">
        <v>4.2007999989999991</v>
      </c>
      <c r="AC141" s="15">
        <v>0.35714285714285715</v>
      </c>
      <c r="AD141" s="15">
        <v>30.000300003000028</v>
      </c>
      <c r="AE141" s="15">
        <v>0.99999999899999992</v>
      </c>
      <c r="AF141" s="15">
        <v>17.5</v>
      </c>
      <c r="AG141" s="15">
        <v>1.7246335163694357</v>
      </c>
      <c r="AH141" s="15">
        <v>4.9999999989999999</v>
      </c>
      <c r="AI141" s="15">
        <v>2</v>
      </c>
      <c r="AJ141" s="15">
        <v>0.16319999996436504</v>
      </c>
      <c r="AK141" s="15">
        <v>4.8069999989999994</v>
      </c>
      <c r="AL141" s="32">
        <v>2.3251000000000001E-2</v>
      </c>
      <c r="AM141" s="15">
        <v>75.75</v>
      </c>
      <c r="AN141" s="15">
        <v>0.35714299899999996</v>
      </c>
      <c r="AO141" s="15">
        <v>0.35929864916617515</v>
      </c>
      <c r="AP141" s="15">
        <v>1.7977252742368291E-4</v>
      </c>
      <c r="AQ141" s="15">
        <v>625.00000390624996</v>
      </c>
      <c r="AR141" s="15">
        <v>0.7142899989999999</v>
      </c>
      <c r="AS141" s="15">
        <v>359.84167096020752</v>
      </c>
      <c r="AT141" s="15">
        <v>0.35714285727040812</v>
      </c>
      <c r="AU141" s="15">
        <v>7.1428999989999999</v>
      </c>
      <c r="AV141" s="15">
        <v>50</v>
      </c>
      <c r="AW141" s="15">
        <v>0.35714299899999996</v>
      </c>
      <c r="AX141" s="15">
        <v>1.7500033846263214E-2</v>
      </c>
      <c r="AY141" s="15">
        <v>3.1799999989999996</v>
      </c>
      <c r="AZ141" s="15">
        <v>0.71937788252356816</v>
      </c>
      <c r="BA141" s="15">
        <v>1.0000002759241586</v>
      </c>
      <c r="BB141" s="15">
        <v>0.35714299899999996</v>
      </c>
      <c r="BC141" s="15">
        <v>174.99</v>
      </c>
      <c r="BD141" s="15">
        <v>0.7142899989999999</v>
      </c>
      <c r="BE141" s="15">
        <v>3.0612200020612197</v>
      </c>
      <c r="BF141" s="15">
        <v>0.35713999899999999</v>
      </c>
      <c r="BG141" s="15">
        <v>34.99799999999999</v>
      </c>
      <c r="BH141" s="15">
        <v>4.7906366967437046</v>
      </c>
      <c r="BI141" s="15">
        <v>1.2500000000000001E-2</v>
      </c>
      <c r="BJ141" s="15">
        <v>3.4999999989999999</v>
      </c>
      <c r="BK141" s="15">
        <v>4.8079928303595549</v>
      </c>
      <c r="BL141" s="15">
        <v>6.2139999989999994</v>
      </c>
      <c r="BM141" s="15">
        <v>3.8309772824514798</v>
      </c>
      <c r="BN141" s="15">
        <v>0.72353664713117716</v>
      </c>
      <c r="BO141" s="15">
        <v>1.4099999999999999E-9</v>
      </c>
      <c r="BP141" s="15">
        <v>0.71428599899999989</v>
      </c>
      <c r="BQ141" s="15">
        <v>7.1387778417432015</v>
      </c>
      <c r="BR141" s="15">
        <v>4.7823723716774786</v>
      </c>
      <c r="BS141" s="15">
        <v>92</v>
      </c>
      <c r="BT141" s="28">
        <v>1.9153720507475502E-8</v>
      </c>
      <c r="BU141" s="15">
        <v>2.0199979840824116</v>
      </c>
      <c r="BV141" s="15">
        <v>28.75</v>
      </c>
      <c r="BW141" s="15">
        <v>3.7499999989999999</v>
      </c>
      <c r="BX141" s="15">
        <v>3.0611999989999998</v>
      </c>
      <c r="BY141" s="15">
        <v>0.71937788252356816</v>
      </c>
      <c r="BZ141" s="15">
        <v>42.269999998999999</v>
      </c>
      <c r="CA141" s="15">
        <v>4.7859999989999995</v>
      </c>
      <c r="CB141" s="15">
        <v>1.8849983266820542</v>
      </c>
      <c r="CC141" s="15">
        <v>0.71937788252356816</v>
      </c>
      <c r="CD141" s="15">
        <v>5.1735733874061554</v>
      </c>
      <c r="CE141" s="15">
        <v>4.2854081853132806</v>
      </c>
      <c r="CF141" s="15">
        <v>3.579999999</v>
      </c>
      <c r="CG141" s="15">
        <v>7.1428999989999999</v>
      </c>
      <c r="CH141" s="15">
        <v>20.740104638664175</v>
      </c>
      <c r="CI141" s="15">
        <v>0.34999999899999995</v>
      </c>
      <c r="CJ141" s="15">
        <v>3.3799999989999998</v>
      </c>
      <c r="CK141" s="15">
        <v>7.1429999989999993E-2</v>
      </c>
      <c r="CL141" s="15">
        <v>0.35929864916617515</v>
      </c>
      <c r="CM141" s="15">
        <v>2.1000000000000002E-6</v>
      </c>
      <c r="CN141" s="15">
        <v>3.3489999989999997</v>
      </c>
      <c r="CO141" s="15">
        <v>0.7142899989999999</v>
      </c>
      <c r="CP141" s="15">
        <v>0.71429999899999996</v>
      </c>
      <c r="CQ141" s="43">
        <v>20</v>
      </c>
      <c r="CR141" s="42" t="s">
        <v>21</v>
      </c>
      <c r="CS141" s="42" t="s">
        <v>21</v>
      </c>
      <c r="CT141" s="43">
        <v>1.1699999989999998E-3</v>
      </c>
      <c r="CU141" s="42" t="s">
        <v>21</v>
      </c>
      <c r="CV141" s="42" t="s">
        <v>21</v>
      </c>
      <c r="CW141" s="43">
        <v>2.4844999999999997</v>
      </c>
      <c r="CX141" s="42" t="s">
        <v>21</v>
      </c>
      <c r="CY141" s="42" t="s">
        <v>21</v>
      </c>
      <c r="CZ141" s="42" t="s">
        <v>21</v>
      </c>
      <c r="DA141" s="43">
        <v>3.9999999999999996E-4</v>
      </c>
      <c r="DB141" s="43">
        <v>6</v>
      </c>
      <c r="DC141" s="42" t="s">
        <v>21</v>
      </c>
      <c r="DD141" s="43">
        <v>0.71859729859046728</v>
      </c>
      <c r="DE141" s="42" t="s">
        <v>21</v>
      </c>
      <c r="DF141" s="43">
        <v>8.7499999942052924E-3</v>
      </c>
      <c r="DG141" s="43">
        <v>6.0769230769230757E-4</v>
      </c>
    </row>
    <row r="142" spans="1:111" x14ac:dyDescent="0.25">
      <c r="A142" s="26" t="s">
        <v>181</v>
      </c>
      <c r="B142" s="15">
        <v>3.7649999989999996</v>
      </c>
      <c r="C142" s="28">
        <v>4.2999999999999999E-12</v>
      </c>
      <c r="D142" s="15">
        <v>0.90122566691105455</v>
      </c>
      <c r="E142" s="15">
        <v>25.949761268930288</v>
      </c>
      <c r="F142" s="15">
        <v>50.321999998999999</v>
      </c>
      <c r="G142" s="15">
        <v>174.99066706649717</v>
      </c>
      <c r="H142" s="32">
        <v>8.5963819941102228E-6</v>
      </c>
      <c r="I142" s="15">
        <v>0.71900030249564872</v>
      </c>
      <c r="J142" s="15">
        <v>2.9803455110467133E-14</v>
      </c>
      <c r="K142" s="15">
        <v>49.999999998999996</v>
      </c>
      <c r="L142" s="15">
        <v>0.95919999899999997</v>
      </c>
      <c r="M142" s="15">
        <v>5.3198446800688639E-4</v>
      </c>
      <c r="N142" s="15">
        <v>5.7456148472242861</v>
      </c>
      <c r="O142" s="15">
        <v>2.4618094544707518</v>
      </c>
      <c r="P142" s="15">
        <v>5.1199999989999991</v>
      </c>
      <c r="Q142" s="15">
        <v>1.6999999999999998E-13</v>
      </c>
      <c r="R142" s="15">
        <v>5.6349999989999997</v>
      </c>
      <c r="S142" s="15">
        <v>0.35714299899999996</v>
      </c>
      <c r="T142" s="15">
        <v>6.9051236021892777</v>
      </c>
      <c r="U142" s="15">
        <v>0.99999999899999992</v>
      </c>
      <c r="V142" s="15">
        <v>15</v>
      </c>
      <c r="W142" s="15">
        <v>0.35087699999999999</v>
      </c>
      <c r="X142" s="15">
        <v>2.5</v>
      </c>
      <c r="Y142" s="15">
        <v>2.7500000001574749</v>
      </c>
      <c r="Z142" s="15">
        <v>3.4997999989999999</v>
      </c>
      <c r="AA142" s="15">
        <v>1.7952031307211123</v>
      </c>
      <c r="AB142" s="15">
        <v>4.2010999989999993</v>
      </c>
      <c r="AC142" s="15">
        <v>0.35714285714285715</v>
      </c>
      <c r="AD142" s="15">
        <v>30.000300003000028</v>
      </c>
      <c r="AE142" s="15">
        <v>0.99999999899999992</v>
      </c>
      <c r="AF142" s="15">
        <v>17.5</v>
      </c>
      <c r="AG142" s="15">
        <v>1.7233950912940887</v>
      </c>
      <c r="AH142" s="15">
        <v>4.9999999989999999</v>
      </c>
      <c r="AI142" s="15">
        <v>2</v>
      </c>
      <c r="AJ142" s="15">
        <v>0.16319999996436504</v>
      </c>
      <c r="AK142" s="15">
        <v>4.8009999989999992</v>
      </c>
      <c r="AL142" s="32">
        <v>2.3251000000000001E-2</v>
      </c>
      <c r="AM142" s="15">
        <v>75.75</v>
      </c>
      <c r="AN142" s="15">
        <v>0.35714299899999996</v>
      </c>
      <c r="AO142" s="15">
        <v>0.35904064352974313</v>
      </c>
      <c r="AP142" s="15">
        <v>1.7977252742368291E-4</v>
      </c>
      <c r="AQ142" s="15">
        <v>625.00000390624996</v>
      </c>
      <c r="AR142" s="15">
        <v>0.7142899989999999</v>
      </c>
      <c r="AS142" s="15">
        <v>359.84167096020752</v>
      </c>
      <c r="AT142" s="15">
        <v>0.35714285727040812</v>
      </c>
      <c r="AU142" s="15">
        <v>7.1428999989999999</v>
      </c>
      <c r="AV142" s="15">
        <v>50</v>
      </c>
      <c r="AW142" s="15">
        <v>0.35714299899999996</v>
      </c>
      <c r="AX142" s="15">
        <v>1.7500033846263214E-2</v>
      </c>
      <c r="AY142" s="15">
        <v>3.1599999989999996</v>
      </c>
      <c r="AZ142" s="15">
        <v>0.71900030249564872</v>
      </c>
      <c r="BA142" s="15">
        <v>1.0000002759241586</v>
      </c>
      <c r="BB142" s="15">
        <v>0.35714299899999996</v>
      </c>
      <c r="BC142" s="15">
        <v>174.98999994999997</v>
      </c>
      <c r="BD142" s="15">
        <v>0.7142899989999999</v>
      </c>
      <c r="BE142" s="15">
        <v>3.0612200020612197</v>
      </c>
      <c r="BF142" s="15">
        <v>0.35713999899999999</v>
      </c>
      <c r="BG142" s="15">
        <v>34.99799998999999</v>
      </c>
      <c r="BH142" s="15">
        <v>4.7871966158426273</v>
      </c>
      <c r="BI142" s="15">
        <v>1.2500000000000001E-2</v>
      </c>
      <c r="BJ142" s="15">
        <v>3.4999999989999999</v>
      </c>
      <c r="BK142" s="15">
        <v>4.8064907081234054</v>
      </c>
      <c r="BL142" s="15">
        <v>6.2139999989999994</v>
      </c>
      <c r="BM142" s="15">
        <v>3.8311240519435725</v>
      </c>
      <c r="BN142" s="15">
        <v>0.72301352035283051</v>
      </c>
      <c r="BO142" s="15">
        <v>1.4099999999999999E-9</v>
      </c>
      <c r="BP142" s="15">
        <v>0.71428599899999989</v>
      </c>
      <c r="BQ142" s="15">
        <v>7.1387778417432015</v>
      </c>
      <c r="BR142" s="15">
        <v>4.7798841446365454</v>
      </c>
      <c r="BS142" s="15">
        <v>92</v>
      </c>
      <c r="BT142" s="28">
        <v>1.9103448275172417E-8</v>
      </c>
      <c r="BU142" s="15">
        <v>2.0199979840824116</v>
      </c>
      <c r="BV142" s="15">
        <v>28.75</v>
      </c>
      <c r="BW142" s="15">
        <v>3.7499999989999999</v>
      </c>
      <c r="BX142" s="15">
        <v>3.0611999989999998</v>
      </c>
      <c r="BY142" s="15">
        <v>0.71900030249564872</v>
      </c>
      <c r="BZ142" s="15">
        <v>42.269999998999999</v>
      </c>
      <c r="CA142" s="15">
        <v>4.7879999989999993</v>
      </c>
      <c r="CB142" s="15">
        <v>1.8849983266820542</v>
      </c>
      <c r="CC142" s="15">
        <v>0.71900030249564872</v>
      </c>
      <c r="CD142" s="15">
        <v>5.1738410598703348</v>
      </c>
      <c r="CE142" s="15">
        <v>4.2854081853132806</v>
      </c>
      <c r="CF142" s="15">
        <v>3.579999999</v>
      </c>
      <c r="CG142" s="15">
        <v>7.1428999989999999</v>
      </c>
      <c r="CH142" s="15">
        <v>20.770104790023378</v>
      </c>
      <c r="CI142" s="15">
        <v>0.34999999899999995</v>
      </c>
      <c r="CJ142" s="15">
        <v>3.3799999989999998</v>
      </c>
      <c r="CK142" s="15">
        <v>7.1429999989999993E-2</v>
      </c>
      <c r="CL142" s="15">
        <v>0.35904064352974313</v>
      </c>
      <c r="CM142" s="15">
        <v>2.1000000000000002E-6</v>
      </c>
      <c r="CN142" s="15">
        <v>3.3499999989999996</v>
      </c>
      <c r="CO142" s="15">
        <v>0.7142899989999999</v>
      </c>
      <c r="CP142" s="15">
        <v>0.71429999899999996</v>
      </c>
      <c r="CQ142" s="43">
        <v>20</v>
      </c>
      <c r="CR142" s="42" t="s">
        <v>21</v>
      </c>
      <c r="CS142" s="42" t="s">
        <v>21</v>
      </c>
      <c r="CT142" s="43">
        <v>1.1699999989999998E-3</v>
      </c>
      <c r="CU142" s="42" t="s">
        <v>21</v>
      </c>
      <c r="CV142" s="42" t="s">
        <v>21</v>
      </c>
      <c r="CW142" s="43">
        <v>2.4844999999999997</v>
      </c>
      <c r="CX142" s="42" t="s">
        <v>21</v>
      </c>
      <c r="CY142" s="42" t="s">
        <v>21</v>
      </c>
      <c r="CZ142" s="42" t="s">
        <v>21</v>
      </c>
      <c r="DA142" s="43">
        <v>3.9999999999999996E-4</v>
      </c>
      <c r="DB142" s="43">
        <v>6</v>
      </c>
      <c r="DC142" s="42" t="s">
        <v>21</v>
      </c>
      <c r="DD142" s="43">
        <v>0.71540993040270473</v>
      </c>
      <c r="DE142" s="42" t="s">
        <v>21</v>
      </c>
      <c r="DF142" s="43">
        <v>8.7499999942052924E-3</v>
      </c>
      <c r="DG142" s="43">
        <v>6.0769230769230757E-4</v>
      </c>
    </row>
    <row r="143" spans="1:111" x14ac:dyDescent="0.25">
      <c r="A143" s="26" t="s">
        <v>182</v>
      </c>
      <c r="B143" s="15">
        <v>3.9839999989999999</v>
      </c>
      <c r="C143" s="28">
        <v>3.9250000000000003E-12</v>
      </c>
      <c r="D143" s="15">
        <v>0.89649917074228558</v>
      </c>
      <c r="E143" s="15">
        <v>25.949761268930288</v>
      </c>
      <c r="F143" s="15">
        <v>50.173999998999996</v>
      </c>
      <c r="G143" s="15">
        <v>174.99066711649735</v>
      </c>
      <c r="H143" s="32">
        <v>8.6713504417332771E-6</v>
      </c>
      <c r="I143" s="15">
        <v>0.71533060843529539</v>
      </c>
      <c r="J143" s="15">
        <v>3.1257282206756109E-14</v>
      </c>
      <c r="K143" s="15">
        <v>49.999999998999996</v>
      </c>
      <c r="L143" s="15">
        <v>0.96469999899999992</v>
      </c>
      <c r="M143" s="15">
        <v>5.8598289155269525E-4</v>
      </c>
      <c r="N143" s="15">
        <v>5.7160617489560872</v>
      </c>
      <c r="O143" s="15">
        <v>2.4618094544707518</v>
      </c>
      <c r="P143" s="15">
        <v>5.0999999989999996</v>
      </c>
      <c r="Q143" s="15">
        <v>1.6999999999999998E-13</v>
      </c>
      <c r="R143" s="15">
        <v>5.6349999989999997</v>
      </c>
      <c r="S143" s="15">
        <v>0.35714299899999996</v>
      </c>
      <c r="T143" s="15">
        <v>6.9051236021892777</v>
      </c>
      <c r="U143" s="15">
        <v>0.99999999899999992</v>
      </c>
      <c r="V143" s="15">
        <v>15</v>
      </c>
      <c r="W143" s="15">
        <v>0.35087699999999999</v>
      </c>
      <c r="X143" s="15">
        <v>2.5</v>
      </c>
      <c r="Y143" s="15">
        <v>3.1999999991832437</v>
      </c>
      <c r="Z143" s="15">
        <v>3.4997999999999996</v>
      </c>
      <c r="AA143" s="15">
        <v>1.7859693383609114</v>
      </c>
      <c r="AB143" s="15">
        <v>4.2010999989999993</v>
      </c>
      <c r="AC143" s="15">
        <v>0.35714285714285715</v>
      </c>
      <c r="AD143" s="15">
        <v>30.000300003000028</v>
      </c>
      <c r="AE143" s="15">
        <v>0.99999999899999992</v>
      </c>
      <c r="AF143" s="15">
        <v>17.5</v>
      </c>
      <c r="AG143" s="15">
        <v>1.7145306501749347</v>
      </c>
      <c r="AH143" s="15">
        <v>4.9999999989999999</v>
      </c>
      <c r="AI143" s="15">
        <v>2</v>
      </c>
      <c r="AJ143" s="15">
        <v>0.16319999996436504</v>
      </c>
      <c r="AK143" s="15">
        <v>4.7889999989999996</v>
      </c>
      <c r="AL143" s="32">
        <v>2.3251000000000001E-2</v>
      </c>
      <c r="AM143" s="15">
        <v>75.75</v>
      </c>
      <c r="AN143" s="15">
        <v>0.35714299899999996</v>
      </c>
      <c r="AO143" s="15">
        <v>0.35719388496827897</v>
      </c>
      <c r="AP143" s="15">
        <v>1.7977252742368291E-4</v>
      </c>
      <c r="AQ143" s="15">
        <v>625.00000390624996</v>
      </c>
      <c r="AR143" s="15">
        <v>0.7142899989999999</v>
      </c>
      <c r="AS143" s="15">
        <v>359.84167096020752</v>
      </c>
      <c r="AT143" s="15">
        <v>0.35714285727040812</v>
      </c>
      <c r="AU143" s="15">
        <v>7.1428999989999999</v>
      </c>
      <c r="AV143" s="15">
        <v>50</v>
      </c>
      <c r="AW143" s="15">
        <v>0.35714299899999996</v>
      </c>
      <c r="AX143" s="15">
        <v>1.7500033846263214E-2</v>
      </c>
      <c r="AY143" s="15">
        <v>3.1599999989999996</v>
      </c>
      <c r="AZ143" s="15">
        <v>0.71533060843529539</v>
      </c>
      <c r="BA143" s="15">
        <v>1.0000002759241586</v>
      </c>
      <c r="BB143" s="15">
        <v>0.35714299899999996</v>
      </c>
      <c r="BC143" s="15">
        <v>174.99</v>
      </c>
      <c r="BD143" s="15">
        <v>0.7142899989999999</v>
      </c>
      <c r="BE143" s="15">
        <v>3.0612200020612197</v>
      </c>
      <c r="BF143" s="15">
        <v>0.35713999899999999</v>
      </c>
      <c r="BG143" s="15">
        <v>34.99799999999999</v>
      </c>
      <c r="BH143" s="15">
        <v>4.7625732457571042</v>
      </c>
      <c r="BI143" s="15">
        <v>1.2500000000000001E-2</v>
      </c>
      <c r="BJ143" s="15">
        <v>3.4999999989999999</v>
      </c>
      <c r="BK143" s="15">
        <v>4.7949902172369834</v>
      </c>
      <c r="BL143" s="15">
        <v>6.2139999989999994</v>
      </c>
      <c r="BM143" s="15">
        <v>3.8041617531024521</v>
      </c>
      <c r="BN143" s="15">
        <v>0.71932096101280396</v>
      </c>
      <c r="BO143" s="15">
        <v>1.4099999999999999E-9</v>
      </c>
      <c r="BP143" s="15">
        <v>0.71428599899999989</v>
      </c>
      <c r="BQ143" s="15">
        <v>7.1387778417432015</v>
      </c>
      <c r="BR143" s="15">
        <v>4.7724194635137476</v>
      </c>
      <c r="BS143" s="15">
        <v>111.29999999899999</v>
      </c>
      <c r="BT143" s="28">
        <v>1.9304537204384757E-8</v>
      </c>
      <c r="BU143" s="15">
        <v>2.0199979840824116</v>
      </c>
      <c r="BV143" s="15">
        <v>28.75</v>
      </c>
      <c r="BW143" s="15">
        <v>3.7499999989999999</v>
      </c>
      <c r="BX143" s="15">
        <v>3.0611999989999998</v>
      </c>
      <c r="BY143" s="15">
        <v>0.71533060843529539</v>
      </c>
      <c r="BZ143" s="15">
        <v>42.269999998999999</v>
      </c>
      <c r="CA143" s="15">
        <v>4.7769999989999992</v>
      </c>
      <c r="CB143" s="15">
        <v>1.8849983266820542</v>
      </c>
      <c r="CC143" s="15">
        <v>0.71533060843529539</v>
      </c>
      <c r="CD143" s="15">
        <v>5.1738410598703348</v>
      </c>
      <c r="CE143" s="15">
        <v>4.2854081853132806</v>
      </c>
      <c r="CF143" s="15">
        <v>3.579999999</v>
      </c>
      <c r="CG143" s="15">
        <v>7.1428999989999999</v>
      </c>
      <c r="CH143" s="15">
        <v>20.800104941382582</v>
      </c>
      <c r="CI143" s="15">
        <v>0.34999999899999995</v>
      </c>
      <c r="CJ143" s="15">
        <v>3.3799999989999998</v>
      </c>
      <c r="CK143" s="15">
        <v>7.1429999989999993E-2</v>
      </c>
      <c r="CL143" s="15">
        <v>0.35719388496827897</v>
      </c>
      <c r="CM143" s="15">
        <v>2.1000000000000002E-6</v>
      </c>
      <c r="CN143" s="15">
        <v>3.3489999989999997</v>
      </c>
      <c r="CO143" s="15">
        <v>0.7142899989999999</v>
      </c>
      <c r="CP143" s="15">
        <v>0.71429999899999996</v>
      </c>
      <c r="CQ143" s="43">
        <v>20</v>
      </c>
      <c r="CR143" s="42" t="s">
        <v>21</v>
      </c>
      <c r="CS143" s="42" t="s">
        <v>21</v>
      </c>
      <c r="CT143" s="43">
        <v>1.1699999989999998E-3</v>
      </c>
      <c r="CU143" s="42" t="s">
        <v>21</v>
      </c>
      <c r="CV143" s="42" t="s">
        <v>21</v>
      </c>
      <c r="CW143" s="43">
        <v>2.4844999999999997</v>
      </c>
      <c r="CX143" s="42" t="s">
        <v>21</v>
      </c>
      <c r="CY143" s="42" t="s">
        <v>21</v>
      </c>
      <c r="CZ143" s="42" t="s">
        <v>21</v>
      </c>
      <c r="DA143" s="43">
        <v>3.9999999999999996E-4</v>
      </c>
      <c r="DB143" s="43">
        <v>6</v>
      </c>
      <c r="DC143" s="42" t="s">
        <v>21</v>
      </c>
      <c r="DD143" s="43">
        <v>0.71510297534092326</v>
      </c>
      <c r="DE143" s="42" t="s">
        <v>21</v>
      </c>
      <c r="DF143" s="43">
        <v>8.7499999942052924E-3</v>
      </c>
      <c r="DG143" s="43">
        <v>6.0769230769230757E-4</v>
      </c>
    </row>
    <row r="144" spans="1:111" x14ac:dyDescent="0.25">
      <c r="A144" s="26" t="s">
        <v>183</v>
      </c>
      <c r="B144" s="15">
        <v>4.1989999991365439</v>
      </c>
      <c r="C144" s="28">
        <v>3.7E-12</v>
      </c>
      <c r="D144" s="15">
        <v>0.895575855278952</v>
      </c>
      <c r="E144" s="15">
        <v>25.949761268930288</v>
      </c>
      <c r="F144" s="15">
        <v>50.033999998999995</v>
      </c>
      <c r="G144" s="15">
        <v>209.95080034492878</v>
      </c>
      <c r="H144" s="32">
        <v>8.7213294068153132E-6</v>
      </c>
      <c r="I144" s="15">
        <v>0.71466601921367512</v>
      </c>
      <c r="J144" s="15">
        <v>3.380147962526181E-14</v>
      </c>
      <c r="K144" s="15">
        <v>49.999999998999996</v>
      </c>
      <c r="L144" s="15">
        <v>0.96239999899999995</v>
      </c>
      <c r="M144" s="15">
        <v>5.8598289155269525E-4</v>
      </c>
      <c r="N144" s="15">
        <v>5.7103505821858827</v>
      </c>
      <c r="O144" s="15">
        <v>2.4618094544707518</v>
      </c>
      <c r="P144" s="15">
        <v>5.1999999989999992</v>
      </c>
      <c r="Q144" s="15">
        <v>1.6999999999999998E-13</v>
      </c>
      <c r="R144" s="15">
        <v>5.6349999989999997</v>
      </c>
      <c r="S144" s="15">
        <v>0.35714299899999996</v>
      </c>
      <c r="T144" s="15">
        <v>6.9051236021892777</v>
      </c>
      <c r="U144" s="15">
        <v>0.99999999899999992</v>
      </c>
      <c r="V144" s="15">
        <v>15</v>
      </c>
      <c r="W144" s="15">
        <v>0.35087699999999999</v>
      </c>
      <c r="X144" s="15">
        <v>2.5</v>
      </c>
      <c r="Y144" s="15">
        <v>3.1999999991832437</v>
      </c>
      <c r="Z144" s="15">
        <v>4.1989999989999998</v>
      </c>
      <c r="AA144" s="15">
        <v>1.7841848985417581</v>
      </c>
      <c r="AB144" s="15">
        <v>4.2012999989999997</v>
      </c>
      <c r="AC144" s="15">
        <v>0.35714285714285715</v>
      </c>
      <c r="AD144" s="15">
        <v>30.000300003000028</v>
      </c>
      <c r="AE144" s="15">
        <v>0.99999999899999992</v>
      </c>
      <c r="AF144" s="15">
        <v>19.247999998999997</v>
      </c>
      <c r="AG144" s="15">
        <v>1.7128175859051198</v>
      </c>
      <c r="AH144" s="15">
        <v>4.9999999989999999</v>
      </c>
      <c r="AI144" s="15">
        <v>2</v>
      </c>
      <c r="AJ144" s="15">
        <v>0.16319999996436504</v>
      </c>
      <c r="AK144" s="15">
        <v>4.7789999989999998</v>
      </c>
      <c r="AL144" s="32">
        <v>2.3251000000000001E-2</v>
      </c>
      <c r="AM144" s="15">
        <v>75.75</v>
      </c>
      <c r="AN144" s="15">
        <v>0.35714299899999996</v>
      </c>
      <c r="AO144" s="15">
        <v>0.35683699698716703</v>
      </c>
      <c r="AP144" s="15">
        <v>1.7977252742368291E-4</v>
      </c>
      <c r="AQ144" s="15">
        <v>625.00000390624996</v>
      </c>
      <c r="AR144" s="15">
        <v>0.7142899989999999</v>
      </c>
      <c r="AS144" s="15">
        <v>359.84167096020752</v>
      </c>
      <c r="AT144" s="15">
        <v>0.35714285727040812</v>
      </c>
      <c r="AU144" s="15">
        <v>7.1428999989999999</v>
      </c>
      <c r="AV144" s="15">
        <v>50</v>
      </c>
      <c r="AW144" s="15">
        <v>0.35714299899999996</v>
      </c>
      <c r="AX144" s="15">
        <v>1.7500033846263214E-2</v>
      </c>
      <c r="AY144" s="15">
        <v>3.1599999989999996</v>
      </c>
      <c r="AZ144" s="15">
        <v>0.71466601921367512</v>
      </c>
      <c r="BA144" s="15">
        <v>1.0000002759241586</v>
      </c>
      <c r="BB144" s="15">
        <v>0.35714299899999996</v>
      </c>
      <c r="BC144" s="15">
        <v>209.94999994999998</v>
      </c>
      <c r="BD144" s="15">
        <v>0.7142899989999999</v>
      </c>
      <c r="BE144" s="15">
        <v>3.0612200020612197</v>
      </c>
      <c r="BF144" s="15">
        <v>0.35713999899999999</v>
      </c>
      <c r="BG144" s="15">
        <v>41.989999989999994</v>
      </c>
      <c r="BH144" s="15">
        <v>4.7578147404475271</v>
      </c>
      <c r="BI144" s="15">
        <v>1.2500000000000001E-2</v>
      </c>
      <c r="BJ144" s="15">
        <v>3.8494999989999998</v>
      </c>
      <c r="BK144" s="15">
        <v>4.7800005008484518</v>
      </c>
      <c r="BL144" s="15">
        <v>6.2139999989999994</v>
      </c>
      <c r="BM144" s="15">
        <v>3.7931950082992523</v>
      </c>
      <c r="BN144" s="15">
        <v>0.71859729807415917</v>
      </c>
      <c r="BO144" s="15">
        <v>1.4099999999999999E-9</v>
      </c>
      <c r="BP144" s="15">
        <v>0.71428599899999989</v>
      </c>
      <c r="BQ144" s="15">
        <v>7.1387778417432015</v>
      </c>
      <c r="BR144" s="15">
        <v>4.7614712645336432</v>
      </c>
      <c r="BS144" s="15">
        <v>111.29999999899999</v>
      </c>
      <c r="BT144" s="28">
        <v>1.9254264972081668E-8</v>
      </c>
      <c r="BU144" s="15">
        <v>2.0199979840824116</v>
      </c>
      <c r="BV144" s="15">
        <v>28.75</v>
      </c>
      <c r="BW144" s="15">
        <v>3.7499999989999999</v>
      </c>
      <c r="BX144" s="15">
        <v>3.0611999989999998</v>
      </c>
      <c r="BY144" s="15">
        <v>0.71466601921367512</v>
      </c>
      <c r="BZ144" s="15">
        <v>42.269999998999999</v>
      </c>
      <c r="CA144" s="15">
        <v>4.7619999989999995</v>
      </c>
      <c r="CB144" s="15">
        <v>1.8849983266820542</v>
      </c>
      <c r="CC144" s="15">
        <v>0.71466601921367512</v>
      </c>
      <c r="CD144" s="15">
        <v>5.1738410598703348</v>
      </c>
      <c r="CE144" s="15">
        <v>4.2854081853132806</v>
      </c>
      <c r="CF144" s="15">
        <v>3.579999999</v>
      </c>
      <c r="CG144" s="15">
        <v>7.1428999989999999</v>
      </c>
      <c r="CH144" s="15">
        <v>20.790104890929516</v>
      </c>
      <c r="CI144" s="15">
        <v>0.38499999899999998</v>
      </c>
      <c r="CJ144" s="15">
        <v>3.3799999989999998</v>
      </c>
      <c r="CK144" s="15">
        <v>7.1429999989999993E-2</v>
      </c>
      <c r="CL144" s="15">
        <v>0.35683699698716703</v>
      </c>
      <c r="CM144" s="15">
        <v>2.1000000000000002E-6</v>
      </c>
      <c r="CN144" s="15">
        <v>3.3499999989999996</v>
      </c>
      <c r="CO144" s="15">
        <v>0.7142899989999999</v>
      </c>
      <c r="CP144" s="15">
        <v>0.71429999899999996</v>
      </c>
      <c r="CQ144" s="43">
        <v>20</v>
      </c>
      <c r="CR144" s="42" t="s">
        <v>21</v>
      </c>
      <c r="CS144" s="42" t="s">
        <v>21</v>
      </c>
      <c r="CT144" s="43">
        <v>1.1699999989999998E-3</v>
      </c>
      <c r="CU144" s="42" t="s">
        <v>21</v>
      </c>
      <c r="CV144" s="42" t="s">
        <v>21</v>
      </c>
      <c r="CW144" s="43">
        <v>2.4844999999999997</v>
      </c>
      <c r="CX144" s="42" t="s">
        <v>21</v>
      </c>
      <c r="CY144" s="42" t="s">
        <v>21</v>
      </c>
      <c r="CZ144" s="42" t="s">
        <v>21</v>
      </c>
      <c r="DA144" s="43">
        <v>3.9999999999999996E-4</v>
      </c>
      <c r="DB144" s="43">
        <v>6</v>
      </c>
      <c r="DC144" s="42" t="s">
        <v>21</v>
      </c>
      <c r="DD144" s="43">
        <v>0.71270757659151118</v>
      </c>
      <c r="DE144" s="42" t="s">
        <v>21</v>
      </c>
      <c r="DF144" s="43">
        <v>8.7499999942052924E-3</v>
      </c>
      <c r="DG144" s="43">
        <v>6.0769230769230757E-4</v>
      </c>
    </row>
    <row r="145" spans="1:111" x14ac:dyDescent="0.25">
      <c r="A145" s="26" t="s">
        <v>184</v>
      </c>
      <c r="B145" s="15">
        <v>4.1989999991365439</v>
      </c>
      <c r="C145" s="28">
        <v>3.7200000000000003E-12</v>
      </c>
      <c r="D145" s="15">
        <v>0.89457440623023921</v>
      </c>
      <c r="E145" s="15">
        <v>25.949761268930288</v>
      </c>
      <c r="F145" s="15">
        <v>50.021999998999995</v>
      </c>
      <c r="G145" s="15">
        <v>209.95080034492878</v>
      </c>
      <c r="H145" s="32">
        <v>8.4964240639461504E-6</v>
      </c>
      <c r="I145" s="15">
        <v>0.71376059093265543</v>
      </c>
      <c r="J145" s="15">
        <v>3.3074566077117322E-14</v>
      </c>
      <c r="K145" s="15">
        <v>49.999999998999996</v>
      </c>
      <c r="L145" s="15">
        <v>0.97739999899999996</v>
      </c>
      <c r="M145" s="15">
        <v>5.899827747783107E-4</v>
      </c>
      <c r="N145" s="15">
        <v>5.7032276534141344</v>
      </c>
      <c r="O145" s="15">
        <v>2.4618094544707518</v>
      </c>
      <c r="P145" s="15">
        <v>5.3799999989999998</v>
      </c>
      <c r="Q145" s="15">
        <v>1.6999999999999998E-13</v>
      </c>
      <c r="R145" s="15">
        <v>5.6349999989999997</v>
      </c>
      <c r="S145" s="15">
        <v>0.35714299899999996</v>
      </c>
      <c r="T145" s="15">
        <v>6.9051236021892777</v>
      </c>
      <c r="U145" s="15">
        <v>0.99999999899999992</v>
      </c>
      <c r="V145" s="15">
        <v>15</v>
      </c>
      <c r="W145" s="15">
        <v>0.35087699999999999</v>
      </c>
      <c r="X145" s="15">
        <v>2.5</v>
      </c>
      <c r="Y145" s="15">
        <v>3.1999999991832437</v>
      </c>
      <c r="Z145" s="15">
        <v>4.1989999989999998</v>
      </c>
      <c r="AA145" s="15">
        <v>1.7819593569518506</v>
      </c>
      <c r="AB145" s="15">
        <v>4.2016999989999997</v>
      </c>
      <c r="AC145" s="15">
        <v>0.35714285714285715</v>
      </c>
      <c r="AD145" s="15">
        <v>30.000300003000028</v>
      </c>
      <c r="AE145" s="15">
        <v>0.99999999899999992</v>
      </c>
      <c r="AF145" s="15">
        <v>20.994999998999997</v>
      </c>
      <c r="AG145" s="15">
        <v>1.7106810648989628</v>
      </c>
      <c r="AH145" s="15">
        <v>4.9999999989999999</v>
      </c>
      <c r="AI145" s="15">
        <v>2</v>
      </c>
      <c r="AJ145" s="15">
        <v>0.16319999996436504</v>
      </c>
      <c r="AK145" s="15">
        <v>4.7709999989999998</v>
      </c>
      <c r="AL145" s="32">
        <v>2.3251000000000001E-2</v>
      </c>
      <c r="AM145" s="15">
        <v>75.75</v>
      </c>
      <c r="AN145" s="15">
        <v>0.35714299899999996</v>
      </c>
      <c r="AO145" s="15">
        <v>0.35639188864763244</v>
      </c>
      <c r="AP145" s="15">
        <v>1.7977252742368291E-4</v>
      </c>
      <c r="AQ145" s="15">
        <v>625.00000390624996</v>
      </c>
      <c r="AR145" s="15">
        <v>0.7142899989999999</v>
      </c>
      <c r="AS145" s="15">
        <v>359.84167096020752</v>
      </c>
      <c r="AT145" s="15">
        <v>0.35714285727040812</v>
      </c>
      <c r="AU145" s="15">
        <v>7.1428999989999999</v>
      </c>
      <c r="AV145" s="15">
        <v>50</v>
      </c>
      <c r="AW145" s="15">
        <v>0.35714299899999996</v>
      </c>
      <c r="AX145" s="15">
        <v>1.7500033846263214E-2</v>
      </c>
      <c r="AY145" s="15">
        <v>3.1699999989999998</v>
      </c>
      <c r="AZ145" s="15">
        <v>0.71376059093265543</v>
      </c>
      <c r="BA145" s="15">
        <v>1.0000002759241586</v>
      </c>
      <c r="BB145" s="15">
        <v>0.35714299899999996</v>
      </c>
      <c r="BC145" s="15">
        <v>209.94999994999998</v>
      </c>
      <c r="BD145" s="15">
        <v>0.7142899989999999</v>
      </c>
      <c r="BE145" s="15">
        <v>3.0612200020612197</v>
      </c>
      <c r="BF145" s="15">
        <v>0.35713999899999999</v>
      </c>
      <c r="BG145" s="15">
        <v>41.989999989999994</v>
      </c>
      <c r="BH145" s="15">
        <v>4.7518799696408092</v>
      </c>
      <c r="BI145" s="15">
        <v>1.2500000000000001E-2</v>
      </c>
      <c r="BJ145" s="15">
        <v>4.1989999989999998</v>
      </c>
      <c r="BK145" s="15">
        <v>4.7750019328014073</v>
      </c>
      <c r="BL145" s="15">
        <v>6.2139999989999994</v>
      </c>
      <c r="BM145" s="15">
        <v>3.7926195624755423</v>
      </c>
      <c r="BN145" s="15">
        <v>0.71766901105210268</v>
      </c>
      <c r="BO145" s="15">
        <v>1.4099999999999999E-9</v>
      </c>
      <c r="BP145" s="15">
        <v>0.71428599899999989</v>
      </c>
      <c r="BQ145" s="15">
        <v>7.1387778417432015</v>
      </c>
      <c r="BR145" s="15">
        <v>4.7554995196354044</v>
      </c>
      <c r="BS145" s="15">
        <v>111.29999999899999</v>
      </c>
      <c r="BT145" s="28">
        <v>1.9203992739778587E-8</v>
      </c>
      <c r="BU145" s="15">
        <v>2.0199979840824116</v>
      </c>
      <c r="BV145" s="15">
        <v>28.75</v>
      </c>
      <c r="BW145" s="15">
        <v>3.7499999989999999</v>
      </c>
      <c r="BX145" s="15">
        <v>3.0611999989999998</v>
      </c>
      <c r="BY145" s="15">
        <v>0.71376059093265543</v>
      </c>
      <c r="BZ145" s="15">
        <v>42.269999998999999</v>
      </c>
      <c r="CA145" s="15">
        <v>4.7569999989999996</v>
      </c>
      <c r="CB145" s="15">
        <v>1.8849983266820542</v>
      </c>
      <c r="CC145" s="15">
        <v>0.71376059093265543</v>
      </c>
      <c r="CD145" s="15">
        <v>5.1738410598703348</v>
      </c>
      <c r="CE145" s="15">
        <v>4.2854081853132806</v>
      </c>
      <c r="CF145" s="15">
        <v>3.579999999</v>
      </c>
      <c r="CG145" s="15">
        <v>7.1428999989999999</v>
      </c>
      <c r="CH145" s="15">
        <v>20.870105294554062</v>
      </c>
      <c r="CI145" s="15">
        <v>0.41999999899999996</v>
      </c>
      <c r="CJ145" s="15">
        <v>3.3799999989999998</v>
      </c>
      <c r="CK145" s="15">
        <v>7.1429999989999993E-2</v>
      </c>
      <c r="CL145" s="15">
        <v>0.35639188864763244</v>
      </c>
      <c r="CM145" s="15">
        <v>2.1000000000000002E-6</v>
      </c>
      <c r="CN145" s="15">
        <v>3.3509999989999999</v>
      </c>
      <c r="CO145" s="15">
        <v>0.7142899989999999</v>
      </c>
      <c r="CP145" s="15">
        <v>0.71429999899999996</v>
      </c>
      <c r="CQ145" s="43">
        <v>20</v>
      </c>
      <c r="CR145" s="42" t="s">
        <v>21</v>
      </c>
      <c r="CS145" s="42" t="s">
        <v>21</v>
      </c>
      <c r="CT145" s="43">
        <v>1.1699999989999998E-3</v>
      </c>
      <c r="CU145" s="42" t="s">
        <v>21</v>
      </c>
      <c r="CV145" s="42" t="s">
        <v>21</v>
      </c>
      <c r="CW145" s="43">
        <v>2.4844999999999997</v>
      </c>
      <c r="CX145" s="42" t="s">
        <v>21</v>
      </c>
      <c r="CY145" s="42" t="s">
        <v>21</v>
      </c>
      <c r="CZ145" s="42" t="s">
        <v>21</v>
      </c>
      <c r="DA145" s="43">
        <v>3.9999999999999996E-4</v>
      </c>
      <c r="DB145" s="43">
        <v>6</v>
      </c>
      <c r="DC145" s="42" t="s">
        <v>21</v>
      </c>
      <c r="DD145" s="43">
        <v>0.69944743702099688</v>
      </c>
      <c r="DE145" s="42" t="s">
        <v>21</v>
      </c>
      <c r="DF145" s="43">
        <v>8.7499999942052924E-3</v>
      </c>
      <c r="DG145" s="43">
        <v>6.0769230769230757E-4</v>
      </c>
    </row>
    <row r="146" spans="1:111" x14ac:dyDescent="0.25">
      <c r="A146" s="26" t="s">
        <v>185</v>
      </c>
      <c r="B146" s="15">
        <v>4.1999999991463408</v>
      </c>
      <c r="C146" s="28">
        <v>3.7249999999999996E-12</v>
      </c>
      <c r="D146" s="15">
        <v>0.89221984296930767</v>
      </c>
      <c r="E146" s="15">
        <v>25.949761268930288</v>
      </c>
      <c r="F146" s="15">
        <v>50.032999998999998</v>
      </c>
      <c r="G146" s="15">
        <v>210.00080053554439</v>
      </c>
      <c r="H146" s="32">
        <v>8.8462768195204037E-6</v>
      </c>
      <c r="I146" s="15">
        <v>0.71193885919876077</v>
      </c>
      <c r="J146" s="15">
        <v>3.4891849947478535E-14</v>
      </c>
      <c r="K146" s="15">
        <v>49.999999998999996</v>
      </c>
      <c r="L146" s="15">
        <v>0.98469999899999994</v>
      </c>
      <c r="M146" s="15">
        <v>6.2198184058323449E-4</v>
      </c>
      <c r="N146" s="15">
        <v>5.6892372267514579</v>
      </c>
      <c r="O146" s="15">
        <v>2.4618094544707518</v>
      </c>
      <c r="P146" s="15">
        <v>5.6099999989999993</v>
      </c>
      <c r="Q146" s="15">
        <v>1.6999999999999998E-13</v>
      </c>
      <c r="R146" s="15">
        <v>5.6349999989999997</v>
      </c>
      <c r="S146" s="15">
        <v>0.35714299899999996</v>
      </c>
      <c r="T146" s="15">
        <v>6.9051236021892777</v>
      </c>
      <c r="U146" s="15">
        <v>0.99999999899999992</v>
      </c>
      <c r="V146" s="15">
        <v>15</v>
      </c>
      <c r="W146" s="15">
        <v>0.35087699999999999</v>
      </c>
      <c r="X146" s="15">
        <v>2.5</v>
      </c>
      <c r="Y146" s="15">
        <v>3.1999999991832437</v>
      </c>
      <c r="Z146" s="15">
        <v>4.1999999989999992</v>
      </c>
      <c r="AA146" s="15">
        <v>1.7775880829304702</v>
      </c>
      <c r="AB146" s="15">
        <v>4.2018999989999992</v>
      </c>
      <c r="AC146" s="15">
        <v>0.35714285714285715</v>
      </c>
      <c r="AD146" s="15">
        <v>30.000300003000028</v>
      </c>
      <c r="AE146" s="15">
        <v>0.99999999899999992</v>
      </c>
      <c r="AF146" s="15">
        <v>20.996999999</v>
      </c>
      <c r="AG146" s="15">
        <v>1.706484644550315</v>
      </c>
      <c r="AH146" s="15">
        <v>4.9999999989999999</v>
      </c>
      <c r="AI146" s="15">
        <v>2</v>
      </c>
      <c r="AJ146" s="15">
        <v>0.16319999996436504</v>
      </c>
      <c r="AK146" s="15">
        <v>4.7619999989999995</v>
      </c>
      <c r="AL146" s="32">
        <v>2.3251000000000001E-2</v>
      </c>
      <c r="AM146" s="15">
        <v>75.75</v>
      </c>
      <c r="AN146" s="15">
        <v>0.35714299899999996</v>
      </c>
      <c r="AO146" s="15">
        <v>0.35551763380102303</v>
      </c>
      <c r="AP146" s="15">
        <v>1.7977252742368291E-4</v>
      </c>
      <c r="AQ146" s="15">
        <v>625.00000390624996</v>
      </c>
      <c r="AR146" s="15">
        <v>0.7142899989999999</v>
      </c>
      <c r="AS146" s="15">
        <v>359.84167096020752</v>
      </c>
      <c r="AT146" s="15">
        <v>0.35714285727040812</v>
      </c>
      <c r="AU146" s="15">
        <v>7.1428999989999999</v>
      </c>
      <c r="AV146" s="15">
        <v>50</v>
      </c>
      <c r="AW146" s="15">
        <v>0.35714299899999996</v>
      </c>
      <c r="AX146" s="15">
        <v>1.7500033846263214E-2</v>
      </c>
      <c r="AY146" s="15">
        <v>3.1599999989999996</v>
      </c>
      <c r="AZ146" s="15">
        <v>0.71193885919876077</v>
      </c>
      <c r="BA146" s="15">
        <v>1.0000002759241586</v>
      </c>
      <c r="BB146" s="15">
        <v>0.35714299899999996</v>
      </c>
      <c r="BC146" s="15">
        <v>209.99999994999999</v>
      </c>
      <c r="BD146" s="15">
        <v>0.7142899989999999</v>
      </c>
      <c r="BE146" s="15">
        <v>3.0612200020612197</v>
      </c>
      <c r="BF146" s="15">
        <v>0.35713999899999999</v>
      </c>
      <c r="BG146" s="15">
        <v>41.999999989999992</v>
      </c>
      <c r="BH146" s="15">
        <v>4.74022327409146</v>
      </c>
      <c r="BI146" s="15">
        <v>1.2500000000000001E-2</v>
      </c>
      <c r="BJ146" s="15">
        <v>4.1994999989999995</v>
      </c>
      <c r="BK146" s="15">
        <v>4.7750019328014073</v>
      </c>
      <c r="BL146" s="15">
        <v>6.2139999989999994</v>
      </c>
      <c r="BM146" s="15">
        <v>3.791756721032562</v>
      </c>
      <c r="BN146" s="15">
        <v>0.715922107674685</v>
      </c>
      <c r="BO146" s="15">
        <v>1.4099999999999999E-9</v>
      </c>
      <c r="BP146" s="15">
        <v>0.7142857147959184</v>
      </c>
      <c r="BQ146" s="15">
        <v>7.1387778417432015</v>
      </c>
      <c r="BR146" s="15">
        <v>4.7475371931044199</v>
      </c>
      <c r="BS146" s="15">
        <v>111.29999999899999</v>
      </c>
      <c r="BT146" s="28">
        <v>2.0611615244264975E-8</v>
      </c>
      <c r="BU146" s="15">
        <v>2.0199979840824116</v>
      </c>
      <c r="BV146" s="15">
        <v>28.75</v>
      </c>
      <c r="BW146" s="15">
        <v>3.7499999989999999</v>
      </c>
      <c r="BX146" s="15">
        <v>3.0611999989999998</v>
      </c>
      <c r="BY146" s="15">
        <v>0.71193885919876077</v>
      </c>
      <c r="BZ146" s="15">
        <v>41.999160034438958</v>
      </c>
      <c r="CA146" s="15">
        <v>4.7499999989999999</v>
      </c>
      <c r="CB146" s="15">
        <v>1.8849983266820542</v>
      </c>
      <c r="CC146" s="15">
        <v>0.71193885919876077</v>
      </c>
      <c r="CD146" s="15">
        <v>5.1738410598703348</v>
      </c>
      <c r="CE146" s="15">
        <v>4.2855918404167985</v>
      </c>
      <c r="CF146" s="15">
        <v>3.579999999</v>
      </c>
      <c r="CG146" s="15">
        <v>7.1428999989999999</v>
      </c>
      <c r="CH146" s="15">
        <v>20.8901053954602</v>
      </c>
      <c r="CI146" s="15">
        <v>0.41999999899999996</v>
      </c>
      <c r="CJ146" s="15">
        <v>3.3799999989999998</v>
      </c>
      <c r="CK146" s="15">
        <v>7.1429999989999993E-2</v>
      </c>
      <c r="CL146" s="15">
        <v>0.35551763380102303</v>
      </c>
      <c r="CM146" s="15">
        <v>2.1000000000000002E-6</v>
      </c>
      <c r="CN146" s="15">
        <v>3.3509999989999999</v>
      </c>
      <c r="CO146" s="15">
        <v>0.7142899989999999</v>
      </c>
      <c r="CP146" s="15">
        <v>0.71429999899999996</v>
      </c>
      <c r="CQ146" s="43">
        <v>20</v>
      </c>
      <c r="CR146" s="42" t="s">
        <v>21</v>
      </c>
      <c r="CS146" s="42" t="s">
        <v>21</v>
      </c>
      <c r="CT146" s="43">
        <v>1.1699999989999998E-3</v>
      </c>
      <c r="CU146" s="42" t="s">
        <v>21</v>
      </c>
      <c r="CV146" s="42" t="s">
        <v>21</v>
      </c>
      <c r="CW146" s="43">
        <v>2.4844999999999997</v>
      </c>
      <c r="CX146" s="42" t="s">
        <v>21</v>
      </c>
      <c r="CY146" s="42" t="s">
        <v>21</v>
      </c>
      <c r="CZ146" s="42" t="s">
        <v>21</v>
      </c>
      <c r="DA146" s="43">
        <v>3.9999999999999996E-4</v>
      </c>
      <c r="DB146" s="43">
        <v>6</v>
      </c>
      <c r="DC146" s="42" t="s">
        <v>21</v>
      </c>
      <c r="DD146" s="43">
        <v>0.71017683453894176</v>
      </c>
      <c r="DE146" s="42" t="s">
        <v>21</v>
      </c>
      <c r="DF146" s="43">
        <v>8.7499999942052924E-3</v>
      </c>
      <c r="DG146" s="43">
        <v>6.0769230769230757E-4</v>
      </c>
    </row>
    <row r="147" spans="1:111" x14ac:dyDescent="0.25">
      <c r="A147" s="26" t="s">
        <v>186</v>
      </c>
      <c r="B147" s="15">
        <v>4.1999999991463408</v>
      </c>
      <c r="C147" s="28">
        <v>3.8250000000000004E-12</v>
      </c>
      <c r="D147" s="15">
        <v>0.89142449634913279</v>
      </c>
      <c r="E147" s="15">
        <v>25.949761268930288</v>
      </c>
      <c r="F147" s="15">
        <v>49.937999998999999</v>
      </c>
      <c r="G147" s="15">
        <v>210.00080053554439</v>
      </c>
      <c r="H147" s="32">
        <v>8.8862599915860326E-6</v>
      </c>
      <c r="I147" s="15">
        <v>0.71116421187934398</v>
      </c>
      <c r="J147" s="15">
        <v>3.6345677043767505E-14</v>
      </c>
      <c r="K147" s="15">
        <v>49.999999998999996</v>
      </c>
      <c r="L147" s="15">
        <v>0.9809999989999999</v>
      </c>
      <c r="M147" s="15">
        <v>6.2198184058323449E-4</v>
      </c>
      <c r="N147" s="15">
        <v>5.680553218911351</v>
      </c>
      <c r="O147" s="15">
        <v>2.4618094544707518</v>
      </c>
      <c r="P147" s="15">
        <v>6.0099999989999997</v>
      </c>
      <c r="Q147" s="15">
        <v>1.6999999999999998E-13</v>
      </c>
      <c r="R147" s="15">
        <v>5.6349999989999997</v>
      </c>
      <c r="S147" s="15">
        <v>0.35714299899999996</v>
      </c>
      <c r="T147" s="15">
        <v>6.9051236021892777</v>
      </c>
      <c r="U147" s="15">
        <v>0.99999999899999992</v>
      </c>
      <c r="V147" s="15">
        <v>15</v>
      </c>
      <c r="W147" s="15">
        <v>0.35087699999999999</v>
      </c>
      <c r="X147" s="15">
        <v>2.5</v>
      </c>
      <c r="Y147" s="15">
        <v>3.1999999991832437</v>
      </c>
      <c r="Z147" s="15">
        <v>4.1999999989999992</v>
      </c>
      <c r="AA147" s="15">
        <v>1.7748747860083465</v>
      </c>
      <c r="AB147" s="15">
        <v>4.2019999989999999</v>
      </c>
      <c r="AC147" s="15">
        <v>0.35714285714285715</v>
      </c>
      <c r="AD147" s="15">
        <v>30.000300003000028</v>
      </c>
      <c r="AE147" s="15">
        <v>0.99999999899999992</v>
      </c>
      <c r="AF147" s="15">
        <v>21</v>
      </c>
      <c r="AG147" s="15">
        <v>1.7038798774364443</v>
      </c>
      <c r="AH147" s="15">
        <v>4.9999999989999999</v>
      </c>
      <c r="AI147" s="15">
        <v>2</v>
      </c>
      <c r="AJ147" s="15">
        <v>0.16319999996436504</v>
      </c>
      <c r="AK147" s="15">
        <v>4.7569999989999996</v>
      </c>
      <c r="AL147" s="32">
        <v>2.3251000000000001E-2</v>
      </c>
      <c r="AM147" s="15">
        <v>75.75</v>
      </c>
      <c r="AN147" s="15">
        <v>0.35714299899999996</v>
      </c>
      <c r="AO147" s="15">
        <v>0.35497497439032161</v>
      </c>
      <c r="AP147" s="15">
        <v>1.7977252742368291E-4</v>
      </c>
      <c r="AQ147" s="15">
        <v>625.00000390624996</v>
      </c>
      <c r="AR147" s="15">
        <v>0.7142899989999999</v>
      </c>
      <c r="AS147" s="15">
        <v>359.84167096020752</v>
      </c>
      <c r="AT147" s="15">
        <v>0.35714285727040812</v>
      </c>
      <c r="AU147" s="15">
        <v>7.1428999989999999</v>
      </c>
      <c r="AV147" s="15">
        <v>50</v>
      </c>
      <c r="AW147" s="15">
        <v>0.35714299899999996</v>
      </c>
      <c r="AX147" s="15">
        <v>1.7500033846263214E-2</v>
      </c>
      <c r="AY147" s="15">
        <v>3.1599999989999996</v>
      </c>
      <c r="AZ147" s="15">
        <v>0.71116421187934398</v>
      </c>
      <c r="BA147" s="15">
        <v>1.0000002759241586</v>
      </c>
      <c r="BB147" s="15">
        <v>0.35714299899999996</v>
      </c>
      <c r="BC147" s="15">
        <v>209.99999994999999</v>
      </c>
      <c r="BD147" s="15">
        <v>0.7142899989999999</v>
      </c>
      <c r="BE147" s="15">
        <v>3.0612200020612197</v>
      </c>
      <c r="BF147" s="15">
        <v>0.35713999899999999</v>
      </c>
      <c r="BG147" s="15">
        <v>41.999999989999992</v>
      </c>
      <c r="BH147" s="15">
        <v>4.7329878290082057</v>
      </c>
      <c r="BI147" s="15">
        <v>1.2500000000000001E-2</v>
      </c>
      <c r="BJ147" s="15">
        <v>4.1999999989999992</v>
      </c>
      <c r="BK147" s="15">
        <v>4.7724951786941263</v>
      </c>
      <c r="BL147" s="15">
        <v>6.2139999989999994</v>
      </c>
      <c r="BM147" s="15">
        <v>3.7926195624755423</v>
      </c>
      <c r="BN147" s="15">
        <v>0.714847380084352</v>
      </c>
      <c r="BO147" s="15">
        <v>1.4099999999999999E-9</v>
      </c>
      <c r="BP147" s="15">
        <v>0.7142857147959184</v>
      </c>
      <c r="BQ147" s="15">
        <v>7.1387778417432015</v>
      </c>
      <c r="BR147" s="15">
        <v>4.7435560298389277</v>
      </c>
      <c r="BS147" s="15">
        <v>111.29999999899999</v>
      </c>
      <c r="BT147" s="28">
        <v>2.161705989032668E-8</v>
      </c>
      <c r="BU147" s="15">
        <v>2.0199979840824116</v>
      </c>
      <c r="BV147" s="15">
        <v>28.75</v>
      </c>
      <c r="BW147" s="15">
        <v>3.7499999989999999</v>
      </c>
      <c r="BX147" s="15">
        <v>3.0611999989999998</v>
      </c>
      <c r="BY147" s="15">
        <v>0.71116421187934398</v>
      </c>
      <c r="BZ147" s="15">
        <v>41.999160034438958</v>
      </c>
      <c r="CA147" s="15">
        <v>4.7479999989999992</v>
      </c>
      <c r="CB147" s="15">
        <v>1.8849983266820542</v>
      </c>
      <c r="CC147" s="15">
        <v>0.71116421187934398</v>
      </c>
      <c r="CD147" s="15">
        <v>5.1738410598703348</v>
      </c>
      <c r="CE147" s="15">
        <v>4.2854081853132806</v>
      </c>
      <c r="CF147" s="15">
        <v>3.579999999</v>
      </c>
      <c r="CG147" s="15">
        <v>7.1428999989999999</v>
      </c>
      <c r="CH147" s="15">
        <v>20.840105143194858</v>
      </c>
      <c r="CI147" s="15">
        <v>0.41999999899999996</v>
      </c>
      <c r="CJ147" s="15">
        <v>3.3799999989999998</v>
      </c>
      <c r="CK147" s="15">
        <v>7.1429999989999993E-2</v>
      </c>
      <c r="CL147" s="15">
        <v>0.35497497439032161</v>
      </c>
      <c r="CM147" s="15">
        <v>2.1000000000000002E-6</v>
      </c>
      <c r="CN147" s="15">
        <v>3.3499999989999996</v>
      </c>
      <c r="CO147" s="15">
        <v>0.7142899989999999</v>
      </c>
      <c r="CP147" s="15">
        <v>0.71429999899999996</v>
      </c>
      <c r="CQ147" s="43">
        <v>20</v>
      </c>
      <c r="CR147" s="42" t="s">
        <v>21</v>
      </c>
      <c r="CS147" s="42" t="s">
        <v>21</v>
      </c>
      <c r="CT147" s="43">
        <v>1.1699999989999998E-3</v>
      </c>
      <c r="CU147" s="42" t="s">
        <v>21</v>
      </c>
      <c r="CV147" s="42" t="s">
        <v>21</v>
      </c>
      <c r="CW147" s="43">
        <v>2.4844999999999997</v>
      </c>
      <c r="CX147" s="42" t="s">
        <v>21</v>
      </c>
      <c r="CY147" s="42" t="s">
        <v>21</v>
      </c>
      <c r="CZ147" s="42" t="s">
        <v>21</v>
      </c>
      <c r="DA147" s="43">
        <v>3.9999999999999996E-4</v>
      </c>
      <c r="DB147" s="43">
        <v>6</v>
      </c>
      <c r="DC147" s="42" t="s">
        <v>21</v>
      </c>
      <c r="DD147" s="43">
        <v>0.71017683453894176</v>
      </c>
      <c r="DE147" s="42" t="s">
        <v>21</v>
      </c>
      <c r="DF147" s="43">
        <v>8.7499999942052924E-3</v>
      </c>
      <c r="DG147" s="43">
        <v>6.0769230769230757E-4</v>
      </c>
    </row>
    <row r="148" spans="1:111" x14ac:dyDescent="0.25">
      <c r="A148" s="26" t="s">
        <v>187</v>
      </c>
      <c r="B148" s="15">
        <v>4.1999999991463408</v>
      </c>
      <c r="C148" s="28">
        <v>3.9999999999999999E-12</v>
      </c>
      <c r="D148" s="15">
        <v>0.89154370793028126</v>
      </c>
      <c r="E148" s="15">
        <v>25.949761268930288</v>
      </c>
      <c r="F148" s="15">
        <v>49.895999998999997</v>
      </c>
      <c r="G148" s="15">
        <v>210.00080053554439</v>
      </c>
      <c r="H148" s="32">
        <v>9.0461926798485484E-6</v>
      </c>
      <c r="I148" s="15">
        <v>0.71130585135354452</v>
      </c>
      <c r="J148" s="15">
        <v>3.8889874462273206E-14</v>
      </c>
      <c r="K148" s="15">
        <v>49.999999998999996</v>
      </c>
      <c r="L148" s="15">
        <v>0.97729999899999997</v>
      </c>
      <c r="M148" s="15">
        <v>6.2098186977683058E-4</v>
      </c>
      <c r="N148" s="15">
        <v>5.6841851566280353</v>
      </c>
      <c r="O148" s="15">
        <v>2.4618094544707518</v>
      </c>
      <c r="P148" s="15">
        <v>6.1099999989999993</v>
      </c>
      <c r="Q148" s="15">
        <v>1.6999999999999998E-13</v>
      </c>
      <c r="R148" s="15">
        <v>5.6349999989999997</v>
      </c>
      <c r="S148" s="15">
        <v>0.35714299899999996</v>
      </c>
      <c r="T148" s="15">
        <v>6.9051236021892777</v>
      </c>
      <c r="U148" s="15">
        <v>0.99999999899999992</v>
      </c>
      <c r="V148" s="15">
        <v>15</v>
      </c>
      <c r="W148" s="15">
        <v>0.35087699999999999</v>
      </c>
      <c r="X148" s="15">
        <v>2.5</v>
      </c>
      <c r="Y148" s="15">
        <v>3.1999999991832437</v>
      </c>
      <c r="Z148" s="15">
        <v>4.1999999989999992</v>
      </c>
      <c r="AA148" s="15">
        <v>1.7760095761251902</v>
      </c>
      <c r="AB148" s="15">
        <v>4.2015999989999999</v>
      </c>
      <c r="AC148" s="15">
        <v>0.35714285714285715</v>
      </c>
      <c r="AD148" s="15">
        <v>30.000300003000028</v>
      </c>
      <c r="AE148" s="15">
        <v>0.99999999899999992</v>
      </c>
      <c r="AF148" s="15">
        <v>21</v>
      </c>
      <c r="AG148" s="15">
        <v>1.7049692760018296</v>
      </c>
      <c r="AH148" s="15">
        <v>4.9999999989999999</v>
      </c>
      <c r="AI148" s="15">
        <v>2</v>
      </c>
      <c r="AJ148" s="15">
        <v>0.16319999996436504</v>
      </c>
      <c r="AK148" s="15">
        <v>4.7559999989999993</v>
      </c>
      <c r="AL148" s="32">
        <v>2.3251000000000001E-2</v>
      </c>
      <c r="AM148" s="15">
        <v>75.75</v>
      </c>
      <c r="AN148" s="15">
        <v>0.35714299899999996</v>
      </c>
      <c r="AO148" s="15">
        <v>0.35520193242468012</v>
      </c>
      <c r="AP148" s="15">
        <v>1.7977252742368291E-4</v>
      </c>
      <c r="AQ148" s="15">
        <v>625.00000390624996</v>
      </c>
      <c r="AR148" s="15">
        <v>0.7142899989999999</v>
      </c>
      <c r="AS148" s="15">
        <v>359.84167096020752</v>
      </c>
      <c r="AT148" s="15">
        <v>0.35714285727040812</v>
      </c>
      <c r="AU148" s="15">
        <v>7.1428999989999999</v>
      </c>
      <c r="AV148" s="15">
        <v>50</v>
      </c>
      <c r="AW148" s="15">
        <v>0.35714299899999996</v>
      </c>
      <c r="AX148" s="15">
        <v>1.7500033846263214E-2</v>
      </c>
      <c r="AY148" s="15">
        <v>3.1599999989999996</v>
      </c>
      <c r="AZ148" s="15">
        <v>0.71130585135354452</v>
      </c>
      <c r="BA148" s="15">
        <v>1.0000002759241586</v>
      </c>
      <c r="BB148" s="15">
        <v>0.35714299899999996</v>
      </c>
      <c r="BC148" s="15">
        <v>209.99999994999999</v>
      </c>
      <c r="BD148" s="15">
        <v>0.7142899989999999</v>
      </c>
      <c r="BE148" s="15">
        <v>3.0612200020612197</v>
      </c>
      <c r="BF148" s="15">
        <v>0.35713999899999999</v>
      </c>
      <c r="BG148" s="15">
        <v>41.999999989999992</v>
      </c>
      <c r="BH148" s="15">
        <v>4.7360139434312591</v>
      </c>
      <c r="BI148" s="15">
        <v>1.2500000000000001E-2</v>
      </c>
      <c r="BJ148" s="15">
        <v>4.1999999989999992</v>
      </c>
      <c r="BK148" s="15">
        <v>4.7649906833234406</v>
      </c>
      <c r="BL148" s="15">
        <v>6.2139999989999994</v>
      </c>
      <c r="BM148" s="15">
        <v>3.7910379863443415</v>
      </c>
      <c r="BN148" s="15">
        <v>0.71530758226037194</v>
      </c>
      <c r="BO148" s="15">
        <v>1.4099999999999999E-9</v>
      </c>
      <c r="BP148" s="15">
        <v>0.7142857147959184</v>
      </c>
      <c r="BQ148" s="15">
        <v>7.1387778417432015</v>
      </c>
      <c r="BR148" s="15">
        <v>4.7425607390225544</v>
      </c>
      <c r="BS148" s="15">
        <v>111.29999999899999</v>
      </c>
      <c r="BT148" s="28">
        <v>2.3125226859419239E-8</v>
      </c>
      <c r="BU148" s="15">
        <v>2.0199979840824116</v>
      </c>
      <c r="BV148" s="15">
        <v>28.75</v>
      </c>
      <c r="BW148" s="15">
        <v>3.7499999989999999</v>
      </c>
      <c r="BX148" s="15">
        <v>3.0611999989999998</v>
      </c>
      <c r="BY148" s="15">
        <v>0.71130585135354452</v>
      </c>
      <c r="BZ148" s="15">
        <v>41.999160034438958</v>
      </c>
      <c r="CA148" s="15">
        <v>4.7479999989999992</v>
      </c>
      <c r="CB148" s="15">
        <v>1.8849983266820542</v>
      </c>
      <c r="CC148" s="15">
        <v>0.71130585135354452</v>
      </c>
      <c r="CD148" s="15">
        <v>5.1738410598703348</v>
      </c>
      <c r="CE148" s="15">
        <v>4.2854081853132806</v>
      </c>
      <c r="CF148" s="15">
        <v>3.579999999</v>
      </c>
      <c r="CG148" s="15">
        <v>7.1428999989999999</v>
      </c>
      <c r="CH148" s="15">
        <v>20.850105193647927</v>
      </c>
      <c r="CI148" s="15">
        <v>0.41999999899999996</v>
      </c>
      <c r="CJ148" s="15">
        <v>3.3799999989999998</v>
      </c>
      <c r="CK148" s="15">
        <v>7.1429999989999993E-2</v>
      </c>
      <c r="CL148" s="15">
        <v>0.35520193242468012</v>
      </c>
      <c r="CM148" s="15">
        <v>2.1000000000000002E-6</v>
      </c>
      <c r="CN148" s="15">
        <v>3.3509999989999999</v>
      </c>
      <c r="CO148" s="15">
        <v>0.7142899989999999</v>
      </c>
      <c r="CP148" s="15">
        <v>0.71429999899999996</v>
      </c>
      <c r="CQ148" s="43">
        <v>20</v>
      </c>
      <c r="CR148" s="42" t="s">
        <v>21</v>
      </c>
      <c r="CS148" s="42" t="s">
        <v>21</v>
      </c>
      <c r="CT148" s="43">
        <v>1.1699999989999998E-3</v>
      </c>
      <c r="CU148" s="42" t="s">
        <v>21</v>
      </c>
      <c r="CV148" s="42" t="s">
        <v>21</v>
      </c>
      <c r="CW148" s="43">
        <v>2.4844999999999997</v>
      </c>
      <c r="CX148" s="42" t="s">
        <v>21</v>
      </c>
      <c r="CY148" s="42" t="s">
        <v>21</v>
      </c>
      <c r="CZ148" s="42" t="s">
        <v>21</v>
      </c>
      <c r="DA148" s="43">
        <v>3.9999999999999996E-4</v>
      </c>
      <c r="DB148" s="43">
        <v>6</v>
      </c>
      <c r="DC148" s="42" t="s">
        <v>21</v>
      </c>
      <c r="DD148" s="43">
        <v>0.71017683453894176</v>
      </c>
      <c r="DE148" s="42" t="s">
        <v>21</v>
      </c>
      <c r="DF148" s="43">
        <v>8.7499999942052924E-3</v>
      </c>
      <c r="DG148" s="43">
        <v>6.0769230769230757E-4</v>
      </c>
    </row>
    <row r="149" spans="1:111" x14ac:dyDescent="0.25">
      <c r="A149" s="26" t="s">
        <v>188</v>
      </c>
      <c r="B149" s="15">
        <v>4.1999999991463408</v>
      </c>
      <c r="C149" s="28">
        <v>3.9999999999999999E-12</v>
      </c>
      <c r="D149" s="15">
        <v>0.89098765982488082</v>
      </c>
      <c r="E149" s="15">
        <v>25.949761268930288</v>
      </c>
      <c r="F149" s="15">
        <v>49.877999998999996</v>
      </c>
      <c r="G149" s="15">
        <v>210.00080053554439</v>
      </c>
      <c r="H149" s="32">
        <v>8.8712663020614218E-6</v>
      </c>
      <c r="I149" s="15">
        <v>0.71089120927069216</v>
      </c>
      <c r="J149" s="15">
        <v>4.3614812525212365E-14</v>
      </c>
      <c r="K149" s="15">
        <v>49.999999998999996</v>
      </c>
      <c r="L149" s="15">
        <v>0.97059999899999994</v>
      </c>
      <c r="M149" s="15">
        <v>6.9097982622510134E-4</v>
      </c>
      <c r="N149" s="15">
        <v>5.6809565386192178</v>
      </c>
      <c r="O149" s="15">
        <v>2.4618094544707518</v>
      </c>
      <c r="P149" s="15">
        <v>6.6399999989999996</v>
      </c>
      <c r="Q149" s="15">
        <v>1.6999999999999998E-13</v>
      </c>
      <c r="R149" s="15">
        <v>5.6349999989999997</v>
      </c>
      <c r="S149" s="15">
        <v>0.35714299899999996</v>
      </c>
      <c r="T149" s="15">
        <v>6.9051236021892777</v>
      </c>
      <c r="U149" s="15">
        <v>0.99999999899999992</v>
      </c>
      <c r="V149" s="15">
        <v>15</v>
      </c>
      <c r="W149" s="15">
        <v>0.35087699999999999</v>
      </c>
      <c r="X149" s="15">
        <v>2.5</v>
      </c>
      <c r="Y149" s="15">
        <v>3.1999999991832437</v>
      </c>
      <c r="Z149" s="15">
        <v>4.1999999989999992</v>
      </c>
      <c r="AA149" s="15">
        <v>1.775000802181206</v>
      </c>
      <c r="AB149" s="15">
        <v>4.1984999989999991</v>
      </c>
      <c r="AC149" s="15">
        <v>0.35714285714285715</v>
      </c>
      <c r="AD149" s="15">
        <v>30.000300003000028</v>
      </c>
      <c r="AE149" s="15">
        <v>0.99999999899999992</v>
      </c>
      <c r="AF149" s="15">
        <v>21</v>
      </c>
      <c r="AG149" s="15">
        <v>1.7040008539361717</v>
      </c>
      <c r="AH149" s="15">
        <v>4.9999999989999999</v>
      </c>
      <c r="AI149" s="15">
        <v>2</v>
      </c>
      <c r="AJ149" s="15">
        <v>0.16319999996436504</v>
      </c>
      <c r="AK149" s="15">
        <v>4.7509999989999994</v>
      </c>
      <c r="AL149" s="32">
        <v>3.7850000000000002E-2</v>
      </c>
      <c r="AM149" s="15">
        <v>75.75</v>
      </c>
      <c r="AN149" s="15">
        <v>0.35714299899999996</v>
      </c>
      <c r="AO149" s="15">
        <v>0.35500017762611386</v>
      </c>
      <c r="AP149" s="15">
        <v>1.7977252742368291E-4</v>
      </c>
      <c r="AQ149" s="15">
        <v>624.60962288950418</v>
      </c>
      <c r="AR149" s="15">
        <v>0.7142899989999999</v>
      </c>
      <c r="AS149" s="15">
        <v>359.84167096020752</v>
      </c>
      <c r="AT149" s="15">
        <v>0.35714285727040812</v>
      </c>
      <c r="AU149" s="15">
        <v>7.1428999989999999</v>
      </c>
      <c r="AV149" s="15">
        <v>50</v>
      </c>
      <c r="AW149" s="15">
        <v>0.35714299899999996</v>
      </c>
      <c r="AX149" s="15">
        <v>1.7500033846263214E-2</v>
      </c>
      <c r="AY149" s="15">
        <v>3.1599999989999996</v>
      </c>
      <c r="AZ149" s="15">
        <v>0.71089120927069216</v>
      </c>
      <c r="BA149" s="15">
        <v>1.0000002759241586</v>
      </c>
      <c r="BB149" s="15">
        <v>0.35714299899999996</v>
      </c>
      <c r="BC149" s="15">
        <v>209.99999994999999</v>
      </c>
      <c r="BD149" s="15">
        <v>0.7142899989999999</v>
      </c>
      <c r="BE149" s="15">
        <v>3.0612200020612197</v>
      </c>
      <c r="BF149" s="15">
        <v>0.35713999899999999</v>
      </c>
      <c r="BG149" s="15">
        <v>41.999999989999992</v>
      </c>
      <c r="BH149" s="15">
        <v>4.7333238704722511</v>
      </c>
      <c r="BI149" s="15">
        <v>1.2500000000000001E-2</v>
      </c>
      <c r="BJ149" s="15">
        <v>4.1999999989999992</v>
      </c>
      <c r="BK149" s="15">
        <v>4.7600007842577288</v>
      </c>
      <c r="BL149" s="15">
        <v>6.2139999989999994</v>
      </c>
      <c r="BM149" s="15">
        <v>3.7896013340832804</v>
      </c>
      <c r="BN149" s="15">
        <v>0.71489848441521309</v>
      </c>
      <c r="BO149" s="15">
        <v>1.4099999999999999E-9</v>
      </c>
      <c r="BP149" s="15">
        <v>0.7142857147959184</v>
      </c>
      <c r="BQ149" s="15">
        <v>7.1387778417432015</v>
      </c>
      <c r="BR149" s="15">
        <v>4.7365889941243156</v>
      </c>
      <c r="BS149" s="15">
        <v>111.29999999899999</v>
      </c>
      <c r="BT149" s="28">
        <v>2.3125226859419239E-8</v>
      </c>
      <c r="BU149" s="15">
        <v>2.0199979840824116</v>
      </c>
      <c r="BV149" s="15">
        <v>28.75</v>
      </c>
      <c r="BW149" s="15">
        <v>3.7499999989999999</v>
      </c>
      <c r="BX149" s="15">
        <v>3.0611999989999998</v>
      </c>
      <c r="BY149" s="15">
        <v>0.71089120927069216</v>
      </c>
      <c r="BZ149" s="15">
        <v>41.999160034438958</v>
      </c>
      <c r="CA149" s="15">
        <v>4.7439999989999997</v>
      </c>
      <c r="CB149" s="15">
        <v>1.8849983266820542</v>
      </c>
      <c r="CC149" s="15">
        <v>0.71089120927069216</v>
      </c>
      <c r="CD149" s="15">
        <v>5.1738410598703348</v>
      </c>
      <c r="CE149" s="15">
        <v>4.2854081853132806</v>
      </c>
      <c r="CF149" s="15">
        <v>3.579999999</v>
      </c>
      <c r="CG149" s="15">
        <v>7.1428999989999999</v>
      </c>
      <c r="CH149" s="15">
        <v>20.970105799084749</v>
      </c>
      <c r="CI149" s="15">
        <v>0.41999999899999996</v>
      </c>
      <c r="CJ149" s="15">
        <v>3.3799999989999998</v>
      </c>
      <c r="CK149" s="15">
        <v>7.1429999989999993E-2</v>
      </c>
      <c r="CL149" s="15">
        <v>0.35500017762611386</v>
      </c>
      <c r="CM149" s="15">
        <v>2.1000000000000002E-6</v>
      </c>
      <c r="CN149" s="15">
        <v>3.3509999989999999</v>
      </c>
      <c r="CO149" s="15">
        <v>0.7142899989999999</v>
      </c>
      <c r="CP149" s="15">
        <v>0.71429999899999996</v>
      </c>
      <c r="CQ149" s="43">
        <v>20</v>
      </c>
      <c r="CR149" s="42" t="s">
        <v>21</v>
      </c>
      <c r="CS149" s="42" t="s">
        <v>21</v>
      </c>
      <c r="CT149" s="43">
        <v>1.1699999989999998E-3</v>
      </c>
      <c r="CU149" s="42" t="s">
        <v>21</v>
      </c>
      <c r="CV149" s="42" t="s">
        <v>21</v>
      </c>
      <c r="CW149" s="43">
        <v>2.4844999999999997</v>
      </c>
      <c r="CX149" s="42" t="s">
        <v>21</v>
      </c>
      <c r="CY149" s="42" t="s">
        <v>21</v>
      </c>
      <c r="CZ149" s="42" t="s">
        <v>21</v>
      </c>
      <c r="DA149" s="43">
        <v>3.9999999999999996E-4</v>
      </c>
      <c r="DB149" s="43">
        <v>6</v>
      </c>
      <c r="DC149" s="42" t="s">
        <v>21</v>
      </c>
      <c r="DD149" s="43">
        <v>0.70967284132711084</v>
      </c>
      <c r="DE149" s="42" t="s">
        <v>21</v>
      </c>
      <c r="DF149" s="43">
        <v>8.7499999942052924E-3</v>
      </c>
      <c r="DG149" s="43">
        <v>6.0769230769230757E-4</v>
      </c>
    </row>
    <row r="150" spans="1:111" x14ac:dyDescent="0.25">
      <c r="A150" s="26" t="s">
        <v>189</v>
      </c>
      <c r="B150" s="15">
        <v>4.1999999991463408</v>
      </c>
      <c r="C150" s="28">
        <v>4.2299999999999995E-12</v>
      </c>
      <c r="D150" s="15">
        <v>0.89142449634913279</v>
      </c>
      <c r="E150" s="15">
        <v>25.949761268930288</v>
      </c>
      <c r="F150" s="15">
        <v>49.872999998999994</v>
      </c>
      <c r="G150" s="15">
        <v>210.00080053554439</v>
      </c>
      <c r="H150" s="32">
        <v>8.8862599915860326E-6</v>
      </c>
      <c r="I150" s="15">
        <v>0.71122490760342838</v>
      </c>
      <c r="J150" s="15">
        <v>4.797629381407928E-14</v>
      </c>
      <c r="K150" s="15">
        <v>49.999999998999996</v>
      </c>
      <c r="L150" s="15">
        <v>0.9668999989999999</v>
      </c>
      <c r="M150" s="15">
        <v>6.9097982622510134E-4</v>
      </c>
      <c r="N150" s="15">
        <v>5.6835795109544112</v>
      </c>
      <c r="O150" s="15">
        <v>2.4618094544707518</v>
      </c>
      <c r="P150" s="15">
        <v>6.7699999989999995</v>
      </c>
      <c r="Q150" s="15">
        <v>1.6999999999999998E-13</v>
      </c>
      <c r="R150" s="15">
        <v>5.6349999989999997</v>
      </c>
      <c r="S150" s="15">
        <v>0.35714299899999996</v>
      </c>
      <c r="T150" s="15">
        <v>6.9051236021892777</v>
      </c>
      <c r="U150" s="15">
        <v>0.99999999899999992</v>
      </c>
      <c r="V150" s="15">
        <v>15</v>
      </c>
      <c r="W150" s="15">
        <v>0.35087699999999999</v>
      </c>
      <c r="X150" s="15">
        <v>2.5</v>
      </c>
      <c r="Y150" s="15">
        <v>3.1999999991832437</v>
      </c>
      <c r="Z150" s="15">
        <v>4.1999999989999992</v>
      </c>
      <c r="AA150" s="15">
        <v>1.7758203436798761</v>
      </c>
      <c r="AB150" s="15">
        <v>4.1897999989999999</v>
      </c>
      <c r="AC150" s="15">
        <v>0.35714285714285715</v>
      </c>
      <c r="AD150" s="15">
        <v>30.000300003000028</v>
      </c>
      <c r="AE150" s="15">
        <v>0.99999999899999992</v>
      </c>
      <c r="AF150" s="15">
        <v>21</v>
      </c>
      <c r="AG150" s="15">
        <v>1.7047876128454538</v>
      </c>
      <c r="AH150" s="15">
        <v>4.9999999989999999</v>
      </c>
      <c r="AI150" s="15">
        <v>2</v>
      </c>
      <c r="AJ150" s="15">
        <v>0.16319999996436504</v>
      </c>
      <c r="AK150" s="15">
        <v>4.7509999989999994</v>
      </c>
      <c r="AL150" s="32">
        <v>3.7850000000000002E-2</v>
      </c>
      <c r="AM150" s="15">
        <v>75.75</v>
      </c>
      <c r="AN150" s="15">
        <v>0.35714299899999996</v>
      </c>
      <c r="AO150" s="15">
        <v>0.35516408593378468</v>
      </c>
      <c r="AP150" s="15">
        <v>1.7977252742368291E-4</v>
      </c>
      <c r="AQ150" s="15">
        <v>625.00000390624996</v>
      </c>
      <c r="AR150" s="15">
        <v>0.7142899989999999</v>
      </c>
      <c r="AS150" s="15">
        <v>359.84167096020752</v>
      </c>
      <c r="AT150" s="15">
        <v>0.35714285727040812</v>
      </c>
      <c r="AU150" s="15">
        <v>7.1428999989999999</v>
      </c>
      <c r="AV150" s="15">
        <v>50</v>
      </c>
      <c r="AW150" s="15">
        <v>0.35714299899999996</v>
      </c>
      <c r="AX150" s="15">
        <v>1.7500033846263214E-2</v>
      </c>
      <c r="AY150" s="15">
        <v>3.1699999989999998</v>
      </c>
      <c r="AZ150" s="15">
        <v>0.71122490760342838</v>
      </c>
      <c r="BA150" s="15">
        <v>1.0000002759241586</v>
      </c>
      <c r="BB150" s="15">
        <v>0.35714299899999996</v>
      </c>
      <c r="BC150" s="15">
        <v>209.99999994999999</v>
      </c>
      <c r="BD150" s="15">
        <v>0.7142899989999999</v>
      </c>
      <c r="BE150" s="15">
        <v>3.0612200020612197</v>
      </c>
      <c r="BF150" s="15">
        <v>0.35713999899999999</v>
      </c>
      <c r="BG150" s="15">
        <v>41.999999989999992</v>
      </c>
      <c r="BH150" s="15">
        <v>4.7355093260718144</v>
      </c>
      <c r="BI150" s="15">
        <v>1.2500000000000001E-2</v>
      </c>
      <c r="BJ150" s="15">
        <v>4.1999999989999992</v>
      </c>
      <c r="BK150" s="15">
        <v>4.7600007842577288</v>
      </c>
      <c r="BL150" s="15">
        <v>6.2139999989999994</v>
      </c>
      <c r="BM150" s="15">
        <v>3.7896013340832804</v>
      </c>
      <c r="BN150" s="15">
        <v>0.71520526442226096</v>
      </c>
      <c r="BO150" s="15">
        <v>1.4099999999999999E-9</v>
      </c>
      <c r="BP150" s="15">
        <v>0.7142857147959184</v>
      </c>
      <c r="BQ150" s="15">
        <v>7.1387778417432015</v>
      </c>
      <c r="BR150" s="15">
        <v>4.7365889941243156</v>
      </c>
      <c r="BS150" s="15">
        <v>111.29999999899999</v>
      </c>
      <c r="BT150" s="28">
        <v>2.2873865697903814E-8</v>
      </c>
      <c r="BU150" s="15">
        <v>2.0199979840824116</v>
      </c>
      <c r="BV150" s="15">
        <v>28.75</v>
      </c>
      <c r="BW150" s="15">
        <v>3.7499999989999999</v>
      </c>
      <c r="BX150" s="15">
        <v>3.0611999989999998</v>
      </c>
      <c r="BY150" s="15">
        <v>0.71122490760342838</v>
      </c>
      <c r="BZ150" s="15">
        <v>41.999160034438958</v>
      </c>
      <c r="CA150" s="15">
        <v>4.7439999989999997</v>
      </c>
      <c r="CB150" s="15">
        <v>1.8849983266820542</v>
      </c>
      <c r="CC150" s="15">
        <v>0.71122490760342838</v>
      </c>
      <c r="CD150" s="15">
        <v>5.1738410598703348</v>
      </c>
      <c r="CE150" s="15">
        <v>4.2854081853132806</v>
      </c>
      <c r="CF150" s="15">
        <v>3.579999999</v>
      </c>
      <c r="CG150" s="15">
        <v>7.1428999989999999</v>
      </c>
      <c r="CH150" s="15">
        <v>21.000105951443963</v>
      </c>
      <c r="CI150" s="15">
        <v>0.41999999899999996</v>
      </c>
      <c r="CJ150" s="15">
        <v>3.3799999989999998</v>
      </c>
      <c r="CK150" s="15">
        <v>7.1429999989999993E-2</v>
      </c>
      <c r="CL150" s="15">
        <v>0.35516408593378468</v>
      </c>
      <c r="CM150" s="15">
        <v>2.1000000000000002E-6</v>
      </c>
      <c r="CN150" s="15">
        <v>3.3509999989999999</v>
      </c>
      <c r="CO150" s="15">
        <v>0.7142899989999999</v>
      </c>
      <c r="CP150" s="15">
        <v>0.71429999899999996</v>
      </c>
      <c r="CQ150" s="43">
        <v>20</v>
      </c>
      <c r="CR150" s="42" t="s">
        <v>21</v>
      </c>
      <c r="CS150" s="42" t="s">
        <v>21</v>
      </c>
      <c r="CT150" s="43">
        <v>1.1699999989999998E-3</v>
      </c>
      <c r="CU150" s="42" t="s">
        <v>21</v>
      </c>
      <c r="CV150" s="42" t="s">
        <v>21</v>
      </c>
      <c r="CW150" s="43">
        <v>2.4844999999999997</v>
      </c>
      <c r="CX150" s="42" t="s">
        <v>21</v>
      </c>
      <c r="CY150" s="42" t="s">
        <v>21</v>
      </c>
      <c r="CZ150" s="42" t="s">
        <v>21</v>
      </c>
      <c r="DA150" s="43">
        <v>3.9999999999999996E-4</v>
      </c>
      <c r="DB150" s="43">
        <v>6</v>
      </c>
      <c r="DC150" s="42" t="s">
        <v>21</v>
      </c>
      <c r="DD150" s="43">
        <v>0.71002556117523108</v>
      </c>
      <c r="DE150" s="42" t="s">
        <v>21</v>
      </c>
      <c r="DF150" s="43">
        <v>8.7499999942052924E-3</v>
      </c>
      <c r="DG150" s="43">
        <v>6.0769230769230757E-4</v>
      </c>
    </row>
    <row r="151" spans="1:111" x14ac:dyDescent="0.25">
      <c r="A151" s="26" t="s">
        <v>190</v>
      </c>
      <c r="B151" s="15">
        <v>4.1999999991463408</v>
      </c>
      <c r="C151" s="28">
        <v>4.21E-12</v>
      </c>
      <c r="D151" s="15">
        <v>0.89289700433055041</v>
      </c>
      <c r="E151" s="15">
        <v>25.949761268930288</v>
      </c>
      <c r="F151" s="15">
        <v>49.872999998999994</v>
      </c>
      <c r="G151" s="15">
        <v>210.00080053554439</v>
      </c>
      <c r="H151" s="32">
        <v>8.8662684055532182E-6</v>
      </c>
      <c r="I151" s="15">
        <v>0.71223803045787437</v>
      </c>
      <c r="J151" s="15">
        <v>4.9066664499752781E-14</v>
      </c>
      <c r="K151" s="15">
        <v>49.999999998999996</v>
      </c>
      <c r="L151" s="15">
        <v>0.96179999899999991</v>
      </c>
      <c r="M151" s="15">
        <v>6.9397973864431287E-4</v>
      </c>
      <c r="N151" s="15">
        <v>5.6924752673421048</v>
      </c>
      <c r="O151" s="15">
        <v>2.4618094544707518</v>
      </c>
      <c r="P151" s="15">
        <v>6.7999999989999997</v>
      </c>
      <c r="Q151" s="15">
        <v>1.6999999999999998E-13</v>
      </c>
      <c r="R151" s="15">
        <v>5.6349999989999997</v>
      </c>
      <c r="S151" s="15">
        <v>0.35714299899999996</v>
      </c>
      <c r="T151" s="15">
        <v>6.9051236021892777</v>
      </c>
      <c r="U151" s="15">
        <v>0.99999999899999992</v>
      </c>
      <c r="V151" s="15">
        <v>15</v>
      </c>
      <c r="W151" s="15">
        <v>0.35087699999999999</v>
      </c>
      <c r="X151" s="15">
        <v>2.5</v>
      </c>
      <c r="Y151" s="15">
        <v>3.1999999991832437</v>
      </c>
      <c r="Z151" s="15">
        <v>4.1999999989999992</v>
      </c>
      <c r="AA151" s="15">
        <v>1.7785998006786561</v>
      </c>
      <c r="AB151" s="15">
        <v>4.1907999989999993</v>
      </c>
      <c r="AC151" s="15">
        <v>0.35714285714285715</v>
      </c>
      <c r="AD151" s="15">
        <v>30.000300003000028</v>
      </c>
      <c r="AE151" s="15">
        <v>0.99999999899999992</v>
      </c>
      <c r="AF151" s="15">
        <v>21</v>
      </c>
      <c r="AG151" s="15">
        <v>1.7074558926664267</v>
      </c>
      <c r="AH151" s="15">
        <v>4.9999999989999999</v>
      </c>
      <c r="AI151" s="15">
        <v>2</v>
      </c>
      <c r="AJ151" s="15">
        <v>0.16319999996436504</v>
      </c>
      <c r="AK151" s="15">
        <v>4.7639999989999993</v>
      </c>
      <c r="AL151" s="32">
        <v>3.7850000000000002E-2</v>
      </c>
      <c r="AM151" s="15">
        <v>75.75</v>
      </c>
      <c r="AN151" s="15">
        <v>0.35714299899999996</v>
      </c>
      <c r="AO151" s="15">
        <v>0.35571997736045813</v>
      </c>
      <c r="AP151" s="15">
        <v>1.7977252742368291E-4</v>
      </c>
      <c r="AQ151" s="15">
        <v>624.60962288950418</v>
      </c>
      <c r="AR151" s="15">
        <v>0.7142899989999999</v>
      </c>
      <c r="AS151" s="15">
        <v>359.84167096020752</v>
      </c>
      <c r="AT151" s="15">
        <v>0.35714285727040812</v>
      </c>
      <c r="AU151" s="15">
        <v>7.1428999989999999</v>
      </c>
      <c r="AV151" s="15">
        <v>50</v>
      </c>
      <c r="AW151" s="15">
        <v>0.35714299899999996</v>
      </c>
      <c r="AX151" s="15">
        <v>1.7500033846263214E-2</v>
      </c>
      <c r="AY151" s="15">
        <v>3.1799999989999996</v>
      </c>
      <c r="AZ151" s="15">
        <v>0.71223803045787437</v>
      </c>
      <c r="BA151" s="15">
        <v>1.0000002759241586</v>
      </c>
      <c r="BB151" s="15">
        <v>0.35714299899999996</v>
      </c>
      <c r="BC151" s="15">
        <v>209.99999994999999</v>
      </c>
      <c r="BD151" s="15">
        <v>0.7142899989999999</v>
      </c>
      <c r="BE151" s="15">
        <v>3.0612200020612197</v>
      </c>
      <c r="BF151" s="15">
        <v>0.35713999899999999</v>
      </c>
      <c r="BG151" s="15">
        <v>41.999999989999992</v>
      </c>
      <c r="BH151" s="15">
        <v>4.742921174732218</v>
      </c>
      <c r="BI151" s="15">
        <v>1.2500000000000001E-2</v>
      </c>
      <c r="BJ151" s="15">
        <v>4.1999999989999992</v>
      </c>
      <c r="BK151" s="15">
        <v>4.7674895580894265</v>
      </c>
      <c r="BL151" s="15">
        <v>6.2139999989999994</v>
      </c>
      <c r="BM151" s="15">
        <v>3.790750568756283</v>
      </c>
      <c r="BN151" s="15">
        <v>0.71633237822349571</v>
      </c>
      <c r="BO151" s="15">
        <v>1.4099999999999999E-9</v>
      </c>
      <c r="BP151" s="15">
        <v>0.7142857147959184</v>
      </c>
      <c r="BQ151" s="15">
        <v>7.1387778417432015</v>
      </c>
      <c r="BR151" s="15">
        <v>4.7485324839207923</v>
      </c>
      <c r="BS151" s="15">
        <v>111.29999999899999</v>
      </c>
      <c r="BT151" s="28">
        <v>2.2873865697903814E-8</v>
      </c>
      <c r="BU151" s="15">
        <v>2.0199979840824116</v>
      </c>
      <c r="BV151" s="15">
        <v>28.75</v>
      </c>
      <c r="BW151" s="15">
        <v>3.7499999989999999</v>
      </c>
      <c r="BX151" s="15">
        <v>3.0611999989999998</v>
      </c>
      <c r="BY151" s="15">
        <v>0.71223803045787437</v>
      </c>
      <c r="BZ151" s="15">
        <v>41.999160034438958</v>
      </c>
      <c r="CA151" s="15">
        <v>4.7489999989999996</v>
      </c>
      <c r="CB151" s="15">
        <v>1.8849983266820542</v>
      </c>
      <c r="CC151" s="15">
        <v>0.71223803045787437</v>
      </c>
      <c r="CD151" s="15">
        <v>5.1738410598703348</v>
      </c>
      <c r="CE151" s="15">
        <v>4.2854081853132806</v>
      </c>
      <c r="CF151" s="15">
        <v>3.579999999</v>
      </c>
      <c r="CG151" s="15">
        <v>7.1428999989999999</v>
      </c>
      <c r="CH151" s="15">
        <v>20.940105647725542</v>
      </c>
      <c r="CI151" s="15">
        <v>0.41999999899999996</v>
      </c>
      <c r="CJ151" s="15">
        <v>3.3799999989999998</v>
      </c>
      <c r="CK151" s="15">
        <v>7.1429999989999993E-2</v>
      </c>
      <c r="CL151" s="15">
        <v>0.35571997736045813</v>
      </c>
      <c r="CM151" s="15">
        <v>2.1000000000000002E-6</v>
      </c>
      <c r="CN151" s="15">
        <v>3.3489999989999997</v>
      </c>
      <c r="CO151" s="15">
        <v>0.7142899989999999</v>
      </c>
      <c r="CP151" s="15">
        <v>0.71429999899999996</v>
      </c>
      <c r="CQ151" s="43">
        <v>20</v>
      </c>
      <c r="CR151" s="42" t="s">
        <v>21</v>
      </c>
      <c r="CS151" s="42" t="s">
        <v>21</v>
      </c>
      <c r="CT151" s="43">
        <v>1.1699999989999998E-3</v>
      </c>
      <c r="CU151" s="42" t="s">
        <v>21</v>
      </c>
      <c r="CV151" s="42" t="s">
        <v>21</v>
      </c>
      <c r="CW151" s="43">
        <v>2.4844999999999997</v>
      </c>
      <c r="CX151" s="42" t="s">
        <v>21</v>
      </c>
      <c r="CY151" s="42" t="s">
        <v>21</v>
      </c>
      <c r="CZ151" s="42" t="s">
        <v>21</v>
      </c>
      <c r="DA151" s="43">
        <v>3.9999999999999996E-4</v>
      </c>
      <c r="DB151" s="43">
        <v>6</v>
      </c>
      <c r="DC151" s="42" t="s">
        <v>21</v>
      </c>
      <c r="DD151" s="43">
        <v>0.7134703201454986</v>
      </c>
      <c r="DE151" s="42" t="s">
        <v>21</v>
      </c>
      <c r="DF151" s="43">
        <v>8.7499999942052924E-3</v>
      </c>
      <c r="DG151" s="43">
        <v>6.0769230769230757E-4</v>
      </c>
    </row>
    <row r="152" spans="1:111" x14ac:dyDescent="0.25">
      <c r="A152" s="26" t="s">
        <v>191</v>
      </c>
      <c r="B152" s="15">
        <v>4.1909999991381701</v>
      </c>
      <c r="C152" s="28">
        <v>4.2499999999999999E-12</v>
      </c>
      <c r="D152" s="15">
        <v>0.89517500671781924</v>
      </c>
      <c r="E152" s="15">
        <v>25.949761268930288</v>
      </c>
      <c r="F152" s="15">
        <v>49.880999998999997</v>
      </c>
      <c r="G152" s="15">
        <v>209.65079925123533</v>
      </c>
      <c r="H152" s="32">
        <v>8.8862599915860326E-6</v>
      </c>
      <c r="I152" s="15">
        <v>0.71413778625468072</v>
      </c>
      <c r="J152" s="15">
        <v>4.9430121273825025E-14</v>
      </c>
      <c r="K152" s="15">
        <v>49.999999998999996</v>
      </c>
      <c r="L152" s="15">
        <v>0.95999999899999999</v>
      </c>
      <c r="M152" s="15">
        <v>7.4297830815810238E-4</v>
      </c>
      <c r="N152" s="15">
        <v>5.7066851408447299</v>
      </c>
      <c r="O152" s="15">
        <v>2.4618094544707518</v>
      </c>
      <c r="P152" s="15">
        <v>6.7399999989999992</v>
      </c>
      <c r="Q152" s="15">
        <v>1.6999999999999998E-13</v>
      </c>
      <c r="R152" s="15">
        <v>5.6349999989999997</v>
      </c>
      <c r="S152" s="15">
        <v>0.35714299899999996</v>
      </c>
      <c r="T152" s="15">
        <v>6.9051236021892777</v>
      </c>
      <c r="U152" s="15">
        <v>0.99999999899999992</v>
      </c>
      <c r="V152" s="15">
        <v>15</v>
      </c>
      <c r="W152" s="15">
        <v>0.35087699999999999</v>
      </c>
      <c r="X152" s="15">
        <v>2.5</v>
      </c>
      <c r="Y152" s="15">
        <v>3.1999999991832437</v>
      </c>
      <c r="Z152" s="15">
        <v>4.1929999999999996</v>
      </c>
      <c r="AA152" s="15">
        <v>1.783039640422323</v>
      </c>
      <c r="AB152" s="15">
        <v>4.1900999989999992</v>
      </c>
      <c r="AC152" s="15">
        <v>0.35714285714285715</v>
      </c>
      <c r="AD152" s="15">
        <v>30.000300003000028</v>
      </c>
      <c r="AE152" s="15">
        <v>0.99999999899999992</v>
      </c>
      <c r="AF152" s="15">
        <v>20.976999998999997</v>
      </c>
      <c r="AG152" s="15">
        <v>1.7117181380567537</v>
      </c>
      <c r="AH152" s="15">
        <v>4.9999999989999999</v>
      </c>
      <c r="AI152" s="15">
        <v>2</v>
      </c>
      <c r="AJ152" s="15">
        <v>0.16319999996436504</v>
      </c>
      <c r="AK152" s="15">
        <v>4.7719999989999993</v>
      </c>
      <c r="AL152" s="32">
        <v>3.7850000000000002E-2</v>
      </c>
      <c r="AM152" s="15">
        <v>75.75</v>
      </c>
      <c r="AN152" s="15">
        <v>0.35714299899999996</v>
      </c>
      <c r="AO152" s="15">
        <v>0.35660794535218882</v>
      </c>
      <c r="AP152" s="15">
        <v>1.7977252742368291E-4</v>
      </c>
      <c r="AQ152" s="15">
        <v>624.60962288950418</v>
      </c>
      <c r="AR152" s="15">
        <v>0.7142899989999999</v>
      </c>
      <c r="AS152" s="15">
        <v>359.84167096020752</v>
      </c>
      <c r="AT152" s="15">
        <v>0.35714285727040812</v>
      </c>
      <c r="AU152" s="15">
        <v>7.1428999989999999</v>
      </c>
      <c r="AV152" s="15">
        <v>50</v>
      </c>
      <c r="AW152" s="15">
        <v>0.35714299899999996</v>
      </c>
      <c r="AX152" s="15">
        <v>1.7500033846263214E-2</v>
      </c>
      <c r="AY152" s="15">
        <v>3.2599999989999997</v>
      </c>
      <c r="AZ152" s="15">
        <v>0.71413778625468072</v>
      </c>
      <c r="BA152" s="15">
        <v>1.0000002759241586</v>
      </c>
      <c r="BB152" s="15">
        <v>0.35714299899999996</v>
      </c>
      <c r="BC152" s="15">
        <v>209.65</v>
      </c>
      <c r="BD152" s="15">
        <v>0.7142899989999999</v>
      </c>
      <c r="BE152" s="15">
        <v>3.0612200020612197</v>
      </c>
      <c r="BF152" s="15">
        <v>0.35713999899999999</v>
      </c>
      <c r="BG152" s="15">
        <v>41.93</v>
      </c>
      <c r="BH152" s="15">
        <v>4.7547607339020734</v>
      </c>
      <c r="BI152" s="15">
        <v>1.2500000000000001E-2</v>
      </c>
      <c r="BJ152" s="15">
        <v>4.1954999989999999</v>
      </c>
      <c r="BK152" s="15">
        <v>4.7750019328014073</v>
      </c>
      <c r="BL152" s="15">
        <v>6.2139999989999994</v>
      </c>
      <c r="BM152" s="15">
        <v>3.7891705507100593</v>
      </c>
      <c r="BN152" s="15">
        <v>0.71813285457809695</v>
      </c>
      <c r="BO152" s="15">
        <v>1.4099999999999999E-9</v>
      </c>
      <c r="BP152" s="15">
        <v>0.7142857147959184</v>
      </c>
      <c r="BQ152" s="15">
        <v>7.1387778417432015</v>
      </c>
      <c r="BR152" s="15">
        <v>4.757490101268151</v>
      </c>
      <c r="BS152" s="15">
        <v>111.29999999899999</v>
      </c>
      <c r="BT152" s="28">
        <v>2.4030127040874774E-8</v>
      </c>
      <c r="BU152" s="15">
        <v>2.0199979840824116</v>
      </c>
      <c r="BV152" s="15">
        <v>28.75</v>
      </c>
      <c r="BW152" s="15">
        <v>3.7499999989999999</v>
      </c>
      <c r="BX152" s="15">
        <v>3.0611999989999998</v>
      </c>
      <c r="BY152" s="15">
        <v>0.71413778625468072</v>
      </c>
      <c r="BZ152" s="15">
        <v>41.999160034438958</v>
      </c>
      <c r="CA152" s="15">
        <v>4.7579999989999999</v>
      </c>
      <c r="CB152" s="15">
        <v>1.8849983266820542</v>
      </c>
      <c r="CC152" s="15">
        <v>0.71413778625468072</v>
      </c>
      <c r="CD152" s="15">
        <v>5.1738410598703348</v>
      </c>
      <c r="CE152" s="15">
        <v>4.2854081853132806</v>
      </c>
      <c r="CF152" s="15">
        <v>3.579999999</v>
      </c>
      <c r="CG152" s="15">
        <v>7.1428999989999999</v>
      </c>
      <c r="CH152" s="15">
        <v>20.980105849537818</v>
      </c>
      <c r="CI152" s="15">
        <v>0.41949999899999996</v>
      </c>
      <c r="CJ152" s="15">
        <v>3.3799999989999998</v>
      </c>
      <c r="CK152" s="15">
        <v>7.1429999989999993E-2</v>
      </c>
      <c r="CL152" s="15">
        <v>0.35660794535218882</v>
      </c>
      <c r="CM152" s="15">
        <v>2.1000000000000002E-6</v>
      </c>
      <c r="CN152" s="15">
        <v>3.3489999989999997</v>
      </c>
      <c r="CO152" s="15">
        <v>0.7142899989999999</v>
      </c>
      <c r="CP152" s="15">
        <v>0.71429999899999996</v>
      </c>
      <c r="CQ152" s="43">
        <v>20</v>
      </c>
      <c r="CR152" s="42" t="s">
        <v>21</v>
      </c>
      <c r="CS152" s="42" t="s">
        <v>21</v>
      </c>
      <c r="CT152" s="43">
        <v>1.1699999989999998E-3</v>
      </c>
      <c r="CU152" s="42" t="s">
        <v>21</v>
      </c>
      <c r="CV152" s="42" t="s">
        <v>21</v>
      </c>
      <c r="CW152" s="43">
        <v>2.4844999999999997</v>
      </c>
      <c r="CX152" s="42" t="s">
        <v>21</v>
      </c>
      <c r="CY152" s="42" t="s">
        <v>21</v>
      </c>
      <c r="CZ152" s="42" t="s">
        <v>21</v>
      </c>
      <c r="DA152" s="43">
        <v>3.9999999999999996E-4</v>
      </c>
      <c r="DB152" s="43">
        <v>6</v>
      </c>
      <c r="DC152" s="42" t="s">
        <v>21</v>
      </c>
      <c r="DD152" s="43">
        <v>0.71301247822866443</v>
      </c>
      <c r="DE152" s="42" t="s">
        <v>21</v>
      </c>
      <c r="DF152" s="43">
        <v>8.7499999942052924E-3</v>
      </c>
      <c r="DG152" s="43">
        <v>6.0769230769230757E-4</v>
      </c>
    </row>
    <row r="153" spans="1:111" x14ac:dyDescent="0.25">
      <c r="A153" s="26" t="s">
        <v>192</v>
      </c>
      <c r="B153" s="15">
        <v>4.1919999991379671</v>
      </c>
      <c r="C153" s="28">
        <v>4.6500000000000006E-12</v>
      </c>
      <c r="D153" s="15">
        <v>0.89481454968858132</v>
      </c>
      <c r="E153" s="15">
        <v>25.949761268930288</v>
      </c>
      <c r="F153" s="15">
        <v>49.874999998999996</v>
      </c>
      <c r="G153" s="15">
        <v>209.61079904874265</v>
      </c>
      <c r="H153" s="32">
        <v>8.8762641985696254E-6</v>
      </c>
      <c r="I153" s="15">
        <v>0.71381918297284819</v>
      </c>
      <c r="J153" s="15">
        <v>5.342814542516292E-14</v>
      </c>
      <c r="K153" s="15">
        <v>49.999999998999996</v>
      </c>
      <c r="L153" s="15">
        <v>0.96459999899999993</v>
      </c>
      <c r="M153" s="15">
        <v>7.4297830815810238E-4</v>
      </c>
      <c r="N153" s="15">
        <v>5.7046508173297905</v>
      </c>
      <c r="O153" s="15">
        <v>2.4618094544707518</v>
      </c>
      <c r="P153" s="15">
        <v>6.5199999989999995</v>
      </c>
      <c r="Q153" s="15">
        <v>1.6999999999999998E-13</v>
      </c>
      <c r="R153" s="15">
        <v>5.6349999989999997</v>
      </c>
      <c r="S153" s="15">
        <v>0.35714299899999996</v>
      </c>
      <c r="T153" s="15">
        <v>6.9051236021892777</v>
      </c>
      <c r="U153" s="15">
        <v>0.99999999899999992</v>
      </c>
      <c r="V153" s="15">
        <v>15</v>
      </c>
      <c r="W153" s="15">
        <v>0.35087699999999999</v>
      </c>
      <c r="X153" s="15">
        <v>2.5</v>
      </c>
      <c r="Y153" s="15">
        <v>3.1999999991832437</v>
      </c>
      <c r="Z153" s="15">
        <v>4.1921999989999996</v>
      </c>
      <c r="AA153" s="15">
        <v>1.7824040209866114</v>
      </c>
      <c r="AB153" s="15">
        <v>4.1894999989999997</v>
      </c>
      <c r="AC153" s="15">
        <v>0.35714285714285715</v>
      </c>
      <c r="AD153" s="15">
        <v>30.000300003000028</v>
      </c>
      <c r="AE153" s="15">
        <v>0.99999999899999992</v>
      </c>
      <c r="AF153" s="15">
        <v>20.956999998999997</v>
      </c>
      <c r="AG153" s="15">
        <v>1.7111079443446262</v>
      </c>
      <c r="AH153" s="15">
        <v>4.9999999989999999</v>
      </c>
      <c r="AI153" s="15">
        <v>2</v>
      </c>
      <c r="AJ153" s="15">
        <v>0.16319999996436504</v>
      </c>
      <c r="AK153" s="15">
        <v>4.7739999989999999</v>
      </c>
      <c r="AL153" s="32">
        <v>3.7850000000000002E-2</v>
      </c>
      <c r="AM153" s="15">
        <v>75.75</v>
      </c>
      <c r="AN153" s="15">
        <v>0.35714299899999996</v>
      </c>
      <c r="AO153" s="15">
        <v>0.35648082145889093</v>
      </c>
      <c r="AP153" s="15">
        <v>1.7977252742368291E-4</v>
      </c>
      <c r="AQ153" s="15">
        <v>624.60962288950418</v>
      </c>
      <c r="AR153" s="15">
        <v>0.7142899989999999</v>
      </c>
      <c r="AS153" s="15">
        <v>359.84167096020752</v>
      </c>
      <c r="AT153" s="15">
        <v>0.35714285727040812</v>
      </c>
      <c r="AU153" s="15">
        <v>7.1428999989999999</v>
      </c>
      <c r="AV153" s="15">
        <v>50</v>
      </c>
      <c r="AW153" s="15">
        <v>0.35714299899999996</v>
      </c>
      <c r="AX153" s="15">
        <v>1.7500033846263214E-2</v>
      </c>
      <c r="AY153" s="15">
        <v>3.2199999989999997</v>
      </c>
      <c r="AZ153" s="15">
        <v>0.71381918297284819</v>
      </c>
      <c r="BA153" s="15">
        <v>1.0000002759241586</v>
      </c>
      <c r="BB153" s="15">
        <v>0.35714299899999996</v>
      </c>
      <c r="BC153" s="15">
        <v>209.60999994999997</v>
      </c>
      <c r="BD153" s="15">
        <v>0.7142899989999999</v>
      </c>
      <c r="BE153" s="15">
        <v>3.0612200020612197</v>
      </c>
      <c r="BF153" s="15">
        <v>0.35713999899999999</v>
      </c>
      <c r="BG153" s="15">
        <v>41.921999989999989</v>
      </c>
      <c r="BH153" s="15">
        <v>4.7530657571200035</v>
      </c>
      <c r="BI153" s="15">
        <v>1.2500000000000001E-2</v>
      </c>
      <c r="BJ153" s="15">
        <v>4.1914999989999995</v>
      </c>
      <c r="BK153" s="15">
        <v>4.7774884971334517</v>
      </c>
      <c r="BL153" s="15">
        <v>6.6899999989999994</v>
      </c>
      <c r="BM153" s="15">
        <v>3.7865879057816119</v>
      </c>
      <c r="BN153" s="15">
        <v>0.71787509024973084</v>
      </c>
      <c r="BO153" s="15">
        <v>1.4099999999999999E-9</v>
      </c>
      <c r="BP153" s="15">
        <v>0.7142857147959184</v>
      </c>
      <c r="BQ153" s="15">
        <v>7.1387778417432015</v>
      </c>
      <c r="BR153" s="15">
        <v>4.75898303749271</v>
      </c>
      <c r="BS153" s="15">
        <v>111.29999999899999</v>
      </c>
      <c r="BT153" s="28">
        <v>2.3929582576268604E-8</v>
      </c>
      <c r="BU153" s="15">
        <v>2.0199979840824116</v>
      </c>
      <c r="BV153" s="15">
        <v>28.75</v>
      </c>
      <c r="BW153" s="15">
        <v>3.7499999989999999</v>
      </c>
      <c r="BX153" s="15">
        <v>3.0611999989999998</v>
      </c>
      <c r="BY153" s="15">
        <v>0.71381918297284819</v>
      </c>
      <c r="BZ153" s="15">
        <v>41.999160034438958</v>
      </c>
      <c r="CA153" s="15">
        <v>4.7559999989999993</v>
      </c>
      <c r="CB153" s="15">
        <v>1.8849983266820542</v>
      </c>
      <c r="CC153" s="15">
        <v>0.71381918297284819</v>
      </c>
      <c r="CD153" s="15">
        <v>5.1738410598703348</v>
      </c>
      <c r="CE153" s="15">
        <v>4.2854081853132806</v>
      </c>
      <c r="CF153" s="15">
        <v>3.579999999</v>
      </c>
      <c r="CG153" s="15">
        <v>7.1428999989999999</v>
      </c>
      <c r="CH153" s="15">
        <v>21.040106152256229</v>
      </c>
      <c r="CI153" s="15">
        <v>0.41899999899999996</v>
      </c>
      <c r="CJ153" s="15">
        <v>6.1979999989999994</v>
      </c>
      <c r="CK153" s="15">
        <v>7.1429999989999993E-2</v>
      </c>
      <c r="CL153" s="15">
        <v>0.35648082145889093</v>
      </c>
      <c r="CM153" s="15">
        <v>2.1000000000000002E-6</v>
      </c>
      <c r="CN153" s="15">
        <v>3.3499999989999996</v>
      </c>
      <c r="CO153" s="15">
        <v>0.7142899989999999</v>
      </c>
      <c r="CP153" s="15">
        <v>0.71429999899999996</v>
      </c>
      <c r="CQ153" s="43">
        <v>20</v>
      </c>
      <c r="CR153" s="42" t="s">
        <v>21</v>
      </c>
      <c r="CS153" s="42" t="s">
        <v>21</v>
      </c>
      <c r="CT153" s="43">
        <v>1.1699999989999998E-3</v>
      </c>
      <c r="CU153" s="42" t="s">
        <v>21</v>
      </c>
      <c r="CV153" s="42" t="s">
        <v>21</v>
      </c>
      <c r="CW153" s="43">
        <v>2.4844999999999997</v>
      </c>
      <c r="CX153" s="42" t="s">
        <v>21</v>
      </c>
      <c r="CY153" s="42" t="s">
        <v>21</v>
      </c>
      <c r="CZ153" s="42" t="s">
        <v>21</v>
      </c>
      <c r="DA153" s="43">
        <v>3.9999999999999996E-4</v>
      </c>
      <c r="DB153" s="43">
        <v>6</v>
      </c>
      <c r="DC153" s="42" t="s">
        <v>21</v>
      </c>
      <c r="DD153" s="43">
        <v>0.71382682612328419</v>
      </c>
      <c r="DE153" s="42" t="s">
        <v>21</v>
      </c>
      <c r="DF153" s="43">
        <v>8.7499999942052924E-3</v>
      </c>
      <c r="DG153" s="43">
        <v>6.0769230769230757E-4</v>
      </c>
    </row>
    <row r="154" spans="1:111" x14ac:dyDescent="0.25">
      <c r="A154" s="26" t="s">
        <v>193</v>
      </c>
      <c r="B154" s="15">
        <v>4.1939999991375601</v>
      </c>
      <c r="C154" s="28">
        <v>5.425E-12</v>
      </c>
      <c r="D154" s="15">
        <v>0.89537538613063528</v>
      </c>
      <c r="E154" s="15">
        <v>25.949761268930288</v>
      </c>
      <c r="F154" s="15">
        <v>49.860999998999993</v>
      </c>
      <c r="G154" s="15">
        <v>209.63579919405063</v>
      </c>
      <c r="H154" s="32">
        <v>9.1461506100126208E-6</v>
      </c>
      <c r="I154" s="15">
        <v>0.71438777019195021</v>
      </c>
      <c r="J154" s="15">
        <v>5.7789626714029828E-14</v>
      </c>
      <c r="K154" s="15">
        <v>49.999999998999996</v>
      </c>
      <c r="L154" s="15">
        <v>0.97679999899999992</v>
      </c>
      <c r="M154" s="15">
        <v>7.4197833735169857E-4</v>
      </c>
      <c r="N154" s="15">
        <v>5.7083136452322094</v>
      </c>
      <c r="O154" s="15">
        <v>2.4618094544707518</v>
      </c>
      <c r="P154" s="15">
        <v>6.3799999989999998</v>
      </c>
      <c r="Q154" s="15">
        <v>1.6999999999999998E-13</v>
      </c>
      <c r="R154" s="15">
        <v>5.6349999989999997</v>
      </c>
      <c r="S154" s="15">
        <v>0.35714299899999996</v>
      </c>
      <c r="T154" s="15">
        <v>6.9051236021892777</v>
      </c>
      <c r="U154" s="15">
        <v>0.99999999899999992</v>
      </c>
      <c r="V154" s="15">
        <v>15</v>
      </c>
      <c r="W154" s="15">
        <v>0.35087699999999999</v>
      </c>
      <c r="X154" s="15">
        <v>2.5</v>
      </c>
      <c r="Y154" s="15">
        <v>3.1999999991832437</v>
      </c>
      <c r="Z154" s="15">
        <v>4.1926999999999994</v>
      </c>
      <c r="AA154" s="15">
        <v>1.7835484624644313</v>
      </c>
      <c r="AB154" s="15">
        <v>4.1886999989999998</v>
      </c>
      <c r="AC154" s="15">
        <v>0.35714285714285715</v>
      </c>
      <c r="AD154" s="15">
        <v>30.000300003000028</v>
      </c>
      <c r="AE154" s="15">
        <v>0.99999999899999992</v>
      </c>
      <c r="AF154" s="15">
        <v>20.964999999</v>
      </c>
      <c r="AG154" s="15">
        <v>1.7122066082182568</v>
      </c>
      <c r="AH154" s="15">
        <v>4.9999999989999999</v>
      </c>
      <c r="AI154" s="15">
        <v>2</v>
      </c>
      <c r="AJ154" s="15">
        <v>0.16319999996436504</v>
      </c>
      <c r="AK154" s="15">
        <v>4.7739999989999999</v>
      </c>
      <c r="AL154" s="32">
        <v>3.7850000000000002E-2</v>
      </c>
      <c r="AM154" s="15">
        <v>75.75</v>
      </c>
      <c r="AN154" s="15">
        <v>0.35714299899999996</v>
      </c>
      <c r="AO154" s="15">
        <v>0.35670970976553817</v>
      </c>
      <c r="AP154" s="15">
        <v>1.7977252742368291E-4</v>
      </c>
      <c r="AQ154" s="15">
        <v>624.60962288950418</v>
      </c>
      <c r="AR154" s="15">
        <v>0.7142899989999999</v>
      </c>
      <c r="AS154" s="15">
        <v>359.84167096020752</v>
      </c>
      <c r="AT154" s="15">
        <v>0.35714285727040812</v>
      </c>
      <c r="AU154" s="15">
        <v>7.1428999989999999</v>
      </c>
      <c r="AV154" s="15">
        <v>50</v>
      </c>
      <c r="AW154" s="15">
        <v>0.35714299899999996</v>
      </c>
      <c r="AX154" s="15">
        <v>1.7500033846263214E-2</v>
      </c>
      <c r="AY154" s="15">
        <v>3.1899999989999999</v>
      </c>
      <c r="AZ154" s="15">
        <v>0.71438777019195021</v>
      </c>
      <c r="BA154" s="15">
        <v>1.0000002759241586</v>
      </c>
      <c r="BB154" s="15">
        <v>0.35714299899999996</v>
      </c>
      <c r="BC154" s="15">
        <v>209.63499999999999</v>
      </c>
      <c r="BD154" s="15">
        <v>0.7142899989999999</v>
      </c>
      <c r="BE154" s="15">
        <v>3.0612200020612197</v>
      </c>
      <c r="BF154" s="15">
        <v>0.35713999899999999</v>
      </c>
      <c r="BG154" s="15">
        <v>41.926999999999992</v>
      </c>
      <c r="BH154" s="15">
        <v>4.7561175859706895</v>
      </c>
      <c r="BI154" s="15">
        <v>1.2500000000000001E-2</v>
      </c>
      <c r="BJ154" s="15">
        <v>4.1929999989999995</v>
      </c>
      <c r="BK154" s="15">
        <v>4.7800005008484518</v>
      </c>
      <c r="BL154" s="15">
        <v>7.1669999989999997</v>
      </c>
      <c r="BM154" s="15">
        <v>3.7830067338950975</v>
      </c>
      <c r="BN154" s="15">
        <v>0.71833920028614273</v>
      </c>
      <c r="BO154" s="15">
        <v>1.4099999999999999E-9</v>
      </c>
      <c r="BP154" s="15">
        <v>0.7142857147959184</v>
      </c>
      <c r="BQ154" s="15">
        <v>7.1387778417432015</v>
      </c>
      <c r="BR154" s="15">
        <v>4.75898303749271</v>
      </c>
      <c r="BS154" s="15">
        <v>111.29999999899999</v>
      </c>
      <c r="BT154" s="28">
        <v>2.4532849363905627E-8</v>
      </c>
      <c r="BU154" s="15">
        <v>2.0199979840824116</v>
      </c>
      <c r="BV154" s="15">
        <v>28.75</v>
      </c>
      <c r="BW154" s="15">
        <v>3.7499999989999999</v>
      </c>
      <c r="BX154" s="15">
        <v>3.0611999989999998</v>
      </c>
      <c r="BY154" s="15">
        <v>0.71438777019195021</v>
      </c>
      <c r="BZ154" s="15">
        <v>41.999160034438958</v>
      </c>
      <c r="CA154" s="15">
        <v>4.7489999989999996</v>
      </c>
      <c r="CB154" s="15">
        <v>1.8849983266820542</v>
      </c>
      <c r="CC154" s="15">
        <v>0.71438777019195021</v>
      </c>
      <c r="CD154" s="15">
        <v>5.1738410598703348</v>
      </c>
      <c r="CE154" s="15">
        <v>4.2854081853132806</v>
      </c>
      <c r="CF154" s="15">
        <v>3.579999999</v>
      </c>
      <c r="CG154" s="15">
        <v>7.1428999989999999</v>
      </c>
      <c r="CH154" s="15">
        <v>21.090106404521574</v>
      </c>
      <c r="CI154" s="15">
        <v>0.41949999899999996</v>
      </c>
      <c r="CJ154" s="15">
        <v>9.0150000000000006</v>
      </c>
      <c r="CK154" s="15">
        <v>7.1429999989999993E-2</v>
      </c>
      <c r="CL154" s="15">
        <v>0.35670970976553817</v>
      </c>
      <c r="CM154" s="15">
        <v>2.1000000000000002E-6</v>
      </c>
      <c r="CN154" s="15">
        <v>3.3499999989999996</v>
      </c>
      <c r="CO154" s="15">
        <v>0.7142899989999999</v>
      </c>
      <c r="CP154" s="15">
        <v>0.71429999899999996</v>
      </c>
      <c r="CQ154" s="43">
        <v>20</v>
      </c>
      <c r="CR154" s="42" t="s">
        <v>21</v>
      </c>
      <c r="CS154" s="42" t="s">
        <v>21</v>
      </c>
      <c r="CT154" s="43">
        <v>1.1699999989999998E-3</v>
      </c>
      <c r="CU154" s="42" t="s">
        <v>21</v>
      </c>
      <c r="CV154" s="42" t="s">
        <v>21</v>
      </c>
      <c r="CW154" s="43">
        <v>2.4844999999999997</v>
      </c>
      <c r="CX154" s="42" t="s">
        <v>21</v>
      </c>
      <c r="CY154" s="42" t="s">
        <v>21</v>
      </c>
      <c r="CZ154" s="42" t="s">
        <v>21</v>
      </c>
      <c r="DA154" s="43">
        <v>3.9999999999999996E-4</v>
      </c>
      <c r="DB154" s="43">
        <v>6</v>
      </c>
      <c r="DC154" s="42" t="s">
        <v>21</v>
      </c>
      <c r="DD154" s="43">
        <v>0.71255522353959899</v>
      </c>
      <c r="DE154" s="42" t="s">
        <v>21</v>
      </c>
      <c r="DF154" s="43">
        <v>8.7499999942052924E-3</v>
      </c>
      <c r="DG154" s="43">
        <v>6.0769230769230757E-4</v>
      </c>
    </row>
    <row r="155" spans="1:111" x14ac:dyDescent="0.25">
      <c r="A155" s="26" t="s">
        <v>194</v>
      </c>
      <c r="B155" s="15">
        <v>4.194999999147357</v>
      </c>
      <c r="C155" s="28">
        <v>7.3499999999999992E-12</v>
      </c>
      <c r="D155" s="15">
        <v>0.89417445343986302</v>
      </c>
      <c r="E155" s="15">
        <v>25.949761268930288</v>
      </c>
      <c r="F155" s="15">
        <v>49.847999998999995</v>
      </c>
      <c r="G155" s="15">
        <v>209.68079936560471</v>
      </c>
      <c r="H155" s="32">
        <v>1.1455178796802694E-5</v>
      </c>
      <c r="I155" s="15">
        <v>0.71340415109486133</v>
      </c>
      <c r="J155" s="15">
        <v>5.0883948006657225E-14</v>
      </c>
      <c r="K155" s="15">
        <v>49.999999998999996</v>
      </c>
      <c r="L155" s="15">
        <v>0.97069999899999992</v>
      </c>
      <c r="M155" s="15">
        <v>7.6197775347977591E-4</v>
      </c>
      <c r="N155" s="15">
        <v>5.7007895951216483</v>
      </c>
      <c r="O155" s="15">
        <v>2.4618094544707518</v>
      </c>
      <c r="P155" s="15">
        <v>6.3999999989999994</v>
      </c>
      <c r="Q155" s="15">
        <v>1.6999999999999998E-13</v>
      </c>
      <c r="R155" s="15">
        <v>5.6349999989999997</v>
      </c>
      <c r="S155" s="15">
        <v>0.35714299899999996</v>
      </c>
      <c r="T155" s="15">
        <v>6.9051236021892777</v>
      </c>
      <c r="U155" s="15">
        <v>0.99999999899999992</v>
      </c>
      <c r="V155" s="15">
        <v>15</v>
      </c>
      <c r="W155" s="15">
        <v>0.35087699999999999</v>
      </c>
      <c r="X155" s="15">
        <v>2.5</v>
      </c>
      <c r="Y155" s="15">
        <v>3.1999999991832437</v>
      </c>
      <c r="Z155" s="15">
        <v>4.1936</v>
      </c>
      <c r="AA155" s="15">
        <v>1.7811975917033365</v>
      </c>
      <c r="AB155" s="15">
        <v>4.1842999989999994</v>
      </c>
      <c r="AC155" s="15">
        <v>0.35714285714285715</v>
      </c>
      <c r="AD155" s="15">
        <v>30.000300003000028</v>
      </c>
      <c r="AE155" s="15">
        <v>0.99999999899999992</v>
      </c>
      <c r="AF155" s="15">
        <v>20.972999998999999</v>
      </c>
      <c r="AG155" s="15">
        <v>1.7099497731494278</v>
      </c>
      <c r="AH155" s="15">
        <v>4.9999999989999999</v>
      </c>
      <c r="AI155" s="15">
        <v>2</v>
      </c>
      <c r="AJ155" s="15">
        <v>0.16319999996436504</v>
      </c>
      <c r="AK155" s="15">
        <v>4.7699999989999995</v>
      </c>
      <c r="AL155" s="32">
        <v>3.7850000000000002E-2</v>
      </c>
      <c r="AM155" s="15">
        <v>75.75</v>
      </c>
      <c r="AN155" s="15">
        <v>0.35714299899999996</v>
      </c>
      <c r="AO155" s="15">
        <v>0.35623953559055238</v>
      </c>
      <c r="AP155" s="15">
        <v>1.7977252742368291E-4</v>
      </c>
      <c r="AQ155" s="15">
        <v>624.60962288950418</v>
      </c>
      <c r="AR155" s="15">
        <v>0.7142899989999999</v>
      </c>
      <c r="AS155" s="15">
        <v>359.84167096020752</v>
      </c>
      <c r="AT155" s="15">
        <v>0.35714285727040812</v>
      </c>
      <c r="AU155" s="15">
        <v>7.1428999989999999</v>
      </c>
      <c r="AV155" s="15">
        <v>50</v>
      </c>
      <c r="AW155" s="15">
        <v>0.35714299899999996</v>
      </c>
      <c r="AX155" s="15">
        <v>4.0000077362887347E-2</v>
      </c>
      <c r="AY155" s="15">
        <v>3.1799999989999996</v>
      </c>
      <c r="AZ155" s="15">
        <v>0.71340415109486133</v>
      </c>
      <c r="BA155" s="15">
        <v>1.0000002759241586</v>
      </c>
      <c r="BB155" s="15">
        <v>0.35714299899999996</v>
      </c>
      <c r="BC155" s="15">
        <v>209.68</v>
      </c>
      <c r="BD155" s="15">
        <v>0.7142899989999999</v>
      </c>
      <c r="BE155" s="15">
        <v>3.0612200020612197</v>
      </c>
      <c r="BF155" s="15">
        <v>0.35713999899999999</v>
      </c>
      <c r="BG155" s="15">
        <v>41.935999999999993</v>
      </c>
      <c r="BH155" s="15">
        <v>4.7498486057004659</v>
      </c>
      <c r="BI155" s="15">
        <v>1.2500000000000001E-2</v>
      </c>
      <c r="BJ155" s="15">
        <v>4.1944999989999996</v>
      </c>
      <c r="BK155" s="15">
        <v>4.7800005008484518</v>
      </c>
      <c r="BL155" s="15">
        <v>7.1669999989999997</v>
      </c>
      <c r="BM155" s="15">
        <v>3.772446054163741</v>
      </c>
      <c r="BN155" s="15">
        <v>0.71736011477761841</v>
      </c>
      <c r="BO155" s="15">
        <v>1.4099999999999999E-9</v>
      </c>
      <c r="BP155" s="15">
        <v>0.7142857147959184</v>
      </c>
      <c r="BQ155" s="15">
        <v>7.1387778417432015</v>
      </c>
      <c r="BR155" s="15">
        <v>4.7540065834108445</v>
      </c>
      <c r="BS155" s="15">
        <v>111.29999999899999</v>
      </c>
      <c r="BT155" s="28">
        <v>2.493502722233031E-8</v>
      </c>
      <c r="BU155" s="15">
        <v>2.0199979840824116</v>
      </c>
      <c r="BV155" s="15">
        <v>28.75</v>
      </c>
      <c r="BW155" s="15">
        <v>3.7499999989999999</v>
      </c>
      <c r="BX155" s="15">
        <v>3.0611999989999998</v>
      </c>
      <c r="BY155" s="15">
        <v>0.71340415109486133</v>
      </c>
      <c r="BZ155" s="15">
        <v>41.999160034438958</v>
      </c>
      <c r="CA155" s="15">
        <v>4.7469999989999998</v>
      </c>
      <c r="CB155" s="15">
        <v>1.8849983266820542</v>
      </c>
      <c r="CC155" s="15">
        <v>0.71340415109486133</v>
      </c>
      <c r="CD155" s="15">
        <v>5.1738410598703348</v>
      </c>
      <c r="CE155" s="15">
        <v>4.2918454937464317</v>
      </c>
      <c r="CF155" s="15">
        <v>3.579999999</v>
      </c>
      <c r="CG155" s="15">
        <v>7.1428999989999999</v>
      </c>
      <c r="CH155" s="15">
        <v>21.10010645497464</v>
      </c>
      <c r="CI155" s="15">
        <v>0.41999999899999996</v>
      </c>
      <c r="CJ155" s="15">
        <v>9.0150000000000006</v>
      </c>
      <c r="CK155" s="15">
        <v>7.1429999989999993E-2</v>
      </c>
      <c r="CL155" s="15">
        <v>0.35623953559055238</v>
      </c>
      <c r="CM155" s="15">
        <v>2.1000000000000002E-6</v>
      </c>
      <c r="CN155" s="15">
        <v>3.3489999989999997</v>
      </c>
      <c r="CO155" s="15">
        <v>0.7142899989999999</v>
      </c>
      <c r="CP155" s="15">
        <v>0.71429999899999996</v>
      </c>
      <c r="CQ155" s="43">
        <v>20</v>
      </c>
      <c r="CR155" s="42" t="s">
        <v>21</v>
      </c>
      <c r="CS155" s="42" t="s">
        <v>21</v>
      </c>
      <c r="CT155" s="43">
        <v>1.1699999989999998E-3</v>
      </c>
      <c r="CU155" s="42" t="s">
        <v>21</v>
      </c>
      <c r="CV155" s="42" t="s">
        <v>21</v>
      </c>
      <c r="CW155" s="43">
        <v>2.4844999999999997</v>
      </c>
      <c r="CX155" s="42" t="s">
        <v>21</v>
      </c>
      <c r="CY155" s="42" t="s">
        <v>21</v>
      </c>
      <c r="CZ155" s="42" t="s">
        <v>21</v>
      </c>
      <c r="DA155" s="43">
        <v>3.9999999999999996E-4</v>
      </c>
      <c r="DB155" s="43">
        <v>6</v>
      </c>
      <c r="DC155" s="42" t="s">
        <v>21</v>
      </c>
      <c r="DD155" s="43">
        <v>0.71270757659151118</v>
      </c>
      <c r="DE155" s="42" t="s">
        <v>21</v>
      </c>
      <c r="DF155" s="43">
        <v>8.7499999942052924E-3</v>
      </c>
      <c r="DG155" s="43">
        <v>6.0769230769230757E-4</v>
      </c>
    </row>
    <row r="156" spans="1:111" x14ac:dyDescent="0.25">
      <c r="A156" s="26" t="s">
        <v>195</v>
      </c>
      <c r="B156" s="15">
        <v>4.1969999991369509</v>
      </c>
      <c r="C156" s="28">
        <v>7.15E-12</v>
      </c>
      <c r="D156" s="15">
        <v>0.89465443972665915</v>
      </c>
      <c r="E156" s="15">
        <v>25.949761268930288</v>
      </c>
      <c r="F156" s="15">
        <v>49.861999998999998</v>
      </c>
      <c r="G156" s="15">
        <v>209.76079967058965</v>
      </c>
      <c r="H156" s="32">
        <v>1.1485166175851916E-5</v>
      </c>
      <c r="I156" s="15">
        <v>0.71378861201262855</v>
      </c>
      <c r="J156" s="15">
        <v>5.0883948006657225E-14</v>
      </c>
      <c r="K156" s="15">
        <v>49.999999998999996</v>
      </c>
      <c r="L156" s="15">
        <v>0.96829999899999997</v>
      </c>
      <c r="M156" s="15">
        <v>7.6197775347977591E-4</v>
      </c>
      <c r="N156" s="15">
        <v>5.7034309185375545</v>
      </c>
      <c r="O156" s="15">
        <v>2.4618094544707518</v>
      </c>
      <c r="P156" s="15">
        <v>6.4199999989999998</v>
      </c>
      <c r="Q156" s="15">
        <v>1.6999999999999998E-13</v>
      </c>
      <c r="R156" s="15">
        <v>5.6349999989999997</v>
      </c>
      <c r="S156" s="15">
        <v>0.35714299899999996</v>
      </c>
      <c r="T156" s="15">
        <v>6.9051236021892777</v>
      </c>
      <c r="U156" s="15">
        <v>0.99999999899999992</v>
      </c>
      <c r="V156" s="15">
        <v>15</v>
      </c>
      <c r="W156" s="15">
        <v>0.35087699999999999</v>
      </c>
      <c r="X156" s="15">
        <v>2.5</v>
      </c>
      <c r="Y156" s="15">
        <v>3.1999999991832437</v>
      </c>
      <c r="Z156" s="15">
        <v>4.1951999999999998</v>
      </c>
      <c r="AA156" s="15">
        <v>1.7820228668013618</v>
      </c>
      <c r="AB156" s="15">
        <v>4.1836999989999999</v>
      </c>
      <c r="AC156" s="15">
        <v>0.35714285714285715</v>
      </c>
      <c r="AD156" s="15">
        <v>30.000300003000028</v>
      </c>
      <c r="AE156" s="15">
        <v>0.99999999899999992</v>
      </c>
      <c r="AF156" s="15">
        <v>20.979999998999997</v>
      </c>
      <c r="AG156" s="15">
        <v>1.7107420363084946</v>
      </c>
      <c r="AH156" s="15">
        <v>4.9999999989999999</v>
      </c>
      <c r="AI156" s="15">
        <v>2</v>
      </c>
      <c r="AJ156" s="15">
        <v>0.16319999996436504</v>
      </c>
      <c r="AK156" s="15">
        <v>4.7709999989999998</v>
      </c>
      <c r="AL156" s="32">
        <v>3.7850000000000002E-2</v>
      </c>
      <c r="AM156" s="15">
        <v>75.75</v>
      </c>
      <c r="AN156" s="15">
        <v>0.35714299899999996</v>
      </c>
      <c r="AO156" s="15">
        <v>0.35640459061814972</v>
      </c>
      <c r="AP156" s="15">
        <v>1.7977252742368291E-4</v>
      </c>
      <c r="AQ156" s="15">
        <v>624.60962288950418</v>
      </c>
      <c r="AR156" s="15">
        <v>0.7142899989999999</v>
      </c>
      <c r="AS156" s="15">
        <v>359.84167096020752</v>
      </c>
      <c r="AT156" s="15">
        <v>0.35714285727040812</v>
      </c>
      <c r="AU156" s="15">
        <v>7.1428999989999999</v>
      </c>
      <c r="AV156" s="15">
        <v>50</v>
      </c>
      <c r="AW156" s="15">
        <v>0.35714299899999996</v>
      </c>
      <c r="AX156" s="15">
        <v>4.0000077362887347E-2</v>
      </c>
      <c r="AY156" s="15">
        <v>3.1899999989999999</v>
      </c>
      <c r="AZ156" s="15">
        <v>0.71378861201262855</v>
      </c>
      <c r="BA156" s="15">
        <v>1.0000002759241586</v>
      </c>
      <c r="BB156" s="15">
        <v>0.35714299899999996</v>
      </c>
      <c r="BC156" s="15">
        <v>209.76</v>
      </c>
      <c r="BD156" s="15">
        <v>0.7142899989999999</v>
      </c>
      <c r="BE156" s="15">
        <v>3.0612200020612197</v>
      </c>
      <c r="BF156" s="15">
        <v>0.35713999899999999</v>
      </c>
      <c r="BG156" s="15">
        <v>41.951999999999991</v>
      </c>
      <c r="BH156" s="15">
        <v>4.7520493284009468</v>
      </c>
      <c r="BI156" s="15">
        <v>1.2500000000000001E-2</v>
      </c>
      <c r="BJ156" s="15">
        <v>4.1959999989999996</v>
      </c>
      <c r="BK156" s="15">
        <v>4.7750019328014073</v>
      </c>
      <c r="BL156" s="15">
        <v>7.1669999989999997</v>
      </c>
      <c r="BM156" s="15">
        <v>3.772446054163741</v>
      </c>
      <c r="BN156" s="15">
        <v>0.71772052014477894</v>
      </c>
      <c r="BO156" s="15">
        <v>1.4099999999999999E-9</v>
      </c>
      <c r="BP156" s="15">
        <v>0.7142857147959184</v>
      </c>
      <c r="BQ156" s="15">
        <v>7.1387778417432015</v>
      </c>
      <c r="BR156" s="15">
        <v>4.7550018742272178</v>
      </c>
      <c r="BS156" s="15">
        <v>111.29999999899999</v>
      </c>
      <c r="BT156" s="28">
        <v>2.5136116151542653E-8</v>
      </c>
      <c r="BU156" s="15">
        <v>2.0199979840824116</v>
      </c>
      <c r="BV156" s="15">
        <v>28.75</v>
      </c>
      <c r="BW156" s="15">
        <v>3.7499999989999999</v>
      </c>
      <c r="BX156" s="15">
        <v>3.0611999989999998</v>
      </c>
      <c r="BY156" s="15">
        <v>0.71378861201262855</v>
      </c>
      <c r="BZ156" s="15">
        <v>41.999160034438958</v>
      </c>
      <c r="CA156" s="15">
        <v>4.7479999989999992</v>
      </c>
      <c r="CB156" s="15">
        <v>1.8849983266820542</v>
      </c>
      <c r="CC156" s="15">
        <v>0.71378861201262855</v>
      </c>
      <c r="CD156" s="15">
        <v>5.1738410598703348</v>
      </c>
      <c r="CE156" s="15">
        <v>4.2918454937464317</v>
      </c>
      <c r="CF156" s="15">
        <v>3.579999999</v>
      </c>
      <c r="CG156" s="15">
        <v>7.1428999989999999</v>
      </c>
      <c r="CH156" s="15">
        <v>21.10010645497464</v>
      </c>
      <c r="CI156" s="15">
        <v>0.41999999899999996</v>
      </c>
      <c r="CJ156" s="15">
        <v>9.0150000000000006</v>
      </c>
      <c r="CK156" s="15">
        <v>7.1429999989999993E-2</v>
      </c>
      <c r="CL156" s="15">
        <v>0.35640459061814972</v>
      </c>
      <c r="CM156" s="15">
        <v>2.1000000000000002E-6</v>
      </c>
      <c r="CN156" s="15">
        <v>3.3489999989999997</v>
      </c>
      <c r="CO156" s="15">
        <v>0.7142899989999999</v>
      </c>
      <c r="CP156" s="15">
        <v>0.71429999899999996</v>
      </c>
      <c r="CQ156" s="43">
        <v>20</v>
      </c>
      <c r="CR156" s="42" t="s">
        <v>21</v>
      </c>
      <c r="CS156" s="42" t="s">
        <v>21</v>
      </c>
      <c r="CT156" s="43">
        <v>1.1699999989999998E-3</v>
      </c>
      <c r="CU156" s="42" t="s">
        <v>21</v>
      </c>
      <c r="CV156" s="42" t="s">
        <v>21</v>
      </c>
      <c r="CW156" s="43">
        <v>2.4844999999999997</v>
      </c>
      <c r="CX156" s="42" t="s">
        <v>21</v>
      </c>
      <c r="CY156" s="42" t="s">
        <v>21</v>
      </c>
      <c r="CZ156" s="42" t="s">
        <v>21</v>
      </c>
      <c r="DA156" s="43">
        <v>3.9999999999999996E-4</v>
      </c>
      <c r="DB156" s="43">
        <v>6</v>
      </c>
      <c r="DC156" s="42" t="s">
        <v>21</v>
      </c>
      <c r="DD156" s="43">
        <v>0.71316502689757388</v>
      </c>
      <c r="DE156" s="42" t="s">
        <v>21</v>
      </c>
      <c r="DF156" s="43">
        <v>8.7499999942052924E-3</v>
      </c>
      <c r="DG156" s="43">
        <v>6.0769230769230757E-4</v>
      </c>
    </row>
    <row r="157" spans="1:111" x14ac:dyDescent="0.25">
      <c r="A157" s="26" t="s">
        <v>196</v>
      </c>
      <c r="B157" s="15">
        <v>4.9059999989928444</v>
      </c>
      <c r="C157" s="36">
        <v>7.0500000000000001E-12</v>
      </c>
      <c r="D157" s="15">
        <v>0.89521507542187007</v>
      </c>
      <c r="E157" s="15">
        <v>25.949761268930288</v>
      </c>
      <c r="F157" s="15">
        <v>49.853999998999996</v>
      </c>
      <c r="G157" s="15">
        <v>214.52081776719515</v>
      </c>
      <c r="H157" s="32">
        <v>1.1934976861590241E-5</v>
      </c>
      <c r="I157" s="15">
        <v>0.7141658369592111</v>
      </c>
      <c r="J157" s="15">
        <v>5.0520491232584981E-14</v>
      </c>
      <c r="K157" s="15">
        <v>49.999999998999996</v>
      </c>
      <c r="L157" s="15">
        <v>0.96459999899999993</v>
      </c>
      <c r="M157" s="15">
        <v>7.6297772428617972E-4</v>
      </c>
      <c r="N157" s="15">
        <v>5.7068886530096234</v>
      </c>
      <c r="O157" s="15">
        <v>2.4618094544707518</v>
      </c>
      <c r="P157" s="15">
        <v>6.3999999989999994</v>
      </c>
      <c r="Q157" s="15">
        <v>1.6999999999999998E-13</v>
      </c>
      <c r="R157" s="15">
        <v>5.6349999989999997</v>
      </c>
      <c r="S157" s="15">
        <v>0.35714299899999996</v>
      </c>
      <c r="T157" s="15">
        <v>6.9046468273147825</v>
      </c>
      <c r="U157" s="15">
        <v>0.99999999899999992</v>
      </c>
      <c r="V157" s="15">
        <v>15</v>
      </c>
      <c r="W157" s="15">
        <v>0.35087699999999999</v>
      </c>
      <c r="X157" s="15">
        <v>2.5</v>
      </c>
      <c r="Y157" s="15">
        <v>3.1999999991832437</v>
      </c>
      <c r="Z157" s="15">
        <v>4.9370600039370593</v>
      </c>
      <c r="AA157" s="15">
        <v>1.7831032273001468</v>
      </c>
      <c r="AB157" s="15">
        <v>4.1817999989999999</v>
      </c>
      <c r="AC157" s="15">
        <v>0.35714285714285715</v>
      </c>
      <c r="AD157" s="15">
        <v>30.000300003000028</v>
      </c>
      <c r="AE157" s="15">
        <v>0.99999999899999992</v>
      </c>
      <c r="AF157" s="15">
        <v>22.756999998999998</v>
      </c>
      <c r="AG157" s="15">
        <v>1.7117791804857172</v>
      </c>
      <c r="AH157" s="15">
        <v>4.9999999989999999</v>
      </c>
      <c r="AI157" s="15">
        <v>2</v>
      </c>
      <c r="AJ157" s="15">
        <v>0.16319999996436504</v>
      </c>
      <c r="AK157" s="15">
        <v>4.7759999989999997</v>
      </c>
      <c r="AL157" s="32">
        <v>3.7850000000000002E-2</v>
      </c>
      <c r="AM157" s="15">
        <v>75.75</v>
      </c>
      <c r="AN157" s="15">
        <v>0.35714299899999996</v>
      </c>
      <c r="AO157" s="15">
        <v>0.3566206627283694</v>
      </c>
      <c r="AP157" s="15">
        <v>1.7977252742368291E-4</v>
      </c>
      <c r="AQ157" s="15">
        <v>624.60962288950418</v>
      </c>
      <c r="AR157" s="15">
        <v>0.7142899989999999</v>
      </c>
      <c r="AS157" s="15">
        <v>359.84167096020752</v>
      </c>
      <c r="AT157" s="15">
        <v>0.35714285727040812</v>
      </c>
      <c r="AU157" s="15">
        <v>7.1428999989999999</v>
      </c>
      <c r="AV157" s="15">
        <v>50</v>
      </c>
      <c r="AW157" s="15">
        <v>0.35714299899999996</v>
      </c>
      <c r="AX157" s="15">
        <v>4.0000077362887347E-2</v>
      </c>
      <c r="AY157" s="15">
        <v>3.1699999989999998</v>
      </c>
      <c r="AZ157" s="15">
        <v>0.7141658369592111</v>
      </c>
      <c r="BA157" s="15">
        <v>1.0000002759241586</v>
      </c>
      <c r="BB157" s="15">
        <v>0.35714299899999996</v>
      </c>
      <c r="BC157" s="15">
        <v>214.51999994999997</v>
      </c>
      <c r="BD157" s="15">
        <v>0.7142899989999999</v>
      </c>
      <c r="BE157" s="15">
        <v>3.0612200020612197</v>
      </c>
      <c r="BF157" s="15">
        <v>0.35713999899999999</v>
      </c>
      <c r="BG157" s="15">
        <v>42.903999989999988</v>
      </c>
      <c r="BH157" s="15">
        <v>4.7549302980711268</v>
      </c>
      <c r="BI157" s="15">
        <v>1.2500000000000001E-2</v>
      </c>
      <c r="BJ157" s="15">
        <v>4.5514999989999998</v>
      </c>
      <c r="BK157" s="15">
        <v>4.7774884971334517</v>
      </c>
      <c r="BL157" s="15">
        <v>7.1669999989999997</v>
      </c>
      <c r="BM157" s="15">
        <v>3.7727307026247918</v>
      </c>
      <c r="BN157" s="15">
        <v>0.71813285457809695</v>
      </c>
      <c r="BO157" s="15">
        <v>1.4099999999999999E-9</v>
      </c>
      <c r="BP157" s="15">
        <v>0.7142857147959184</v>
      </c>
      <c r="BQ157" s="15">
        <v>7.1382682566306137</v>
      </c>
      <c r="BR157" s="15">
        <v>4.7599783283090833</v>
      </c>
      <c r="BS157" s="15">
        <v>111.29999999899999</v>
      </c>
      <c r="BT157" s="28">
        <v>2.5236660616148823E-8</v>
      </c>
      <c r="BU157" s="15">
        <v>2.0199979840824116</v>
      </c>
      <c r="BV157" s="15">
        <v>28.75</v>
      </c>
      <c r="BW157" s="15">
        <v>3.7499999989999999</v>
      </c>
      <c r="BX157" s="15">
        <v>3.0611999989999998</v>
      </c>
      <c r="BY157" s="15">
        <v>0.7141658369592111</v>
      </c>
      <c r="BZ157" s="15">
        <v>41.999160034438958</v>
      </c>
      <c r="CA157" s="15">
        <v>4.7479999989999992</v>
      </c>
      <c r="CB157" s="15">
        <v>1.8849983266820542</v>
      </c>
      <c r="CC157" s="15">
        <v>0.7141658369592111</v>
      </c>
      <c r="CD157" s="15">
        <v>5.1735733874061554</v>
      </c>
      <c r="CE157" s="15">
        <v>4.2887163873692469</v>
      </c>
      <c r="CF157" s="15">
        <v>3.579999999</v>
      </c>
      <c r="CG157" s="15">
        <v>7.1428999989999999</v>
      </c>
      <c r="CH157" s="15">
        <v>21.10010645497464</v>
      </c>
      <c r="CI157" s="15">
        <v>0.41999999899999996</v>
      </c>
      <c r="CJ157" s="15">
        <v>9.0150000000000006</v>
      </c>
      <c r="CK157" s="15">
        <v>7.1429999989999993E-2</v>
      </c>
      <c r="CL157" s="15">
        <v>0.3566206627283694</v>
      </c>
      <c r="CM157" s="15">
        <v>2.1000000000000002E-6</v>
      </c>
      <c r="CN157" s="15">
        <v>3.3499999989999996</v>
      </c>
      <c r="CO157" s="15">
        <v>0.7142899989999999</v>
      </c>
      <c r="CP157" s="15">
        <v>0.71429999899999996</v>
      </c>
      <c r="CQ157" s="43">
        <v>20</v>
      </c>
      <c r="CR157" s="42" t="s">
        <v>21</v>
      </c>
      <c r="CS157" s="42" t="s">
        <v>21</v>
      </c>
      <c r="CT157" s="43">
        <v>1.1699999989999998E-3</v>
      </c>
      <c r="CU157" s="42" t="s">
        <v>21</v>
      </c>
      <c r="CV157" s="42" t="s">
        <v>21</v>
      </c>
      <c r="CW157" s="43">
        <v>2.4844999999999997</v>
      </c>
      <c r="CX157" s="42" t="s">
        <v>21</v>
      </c>
      <c r="CY157" s="42" t="s">
        <v>21</v>
      </c>
      <c r="CZ157" s="42" t="s">
        <v>21</v>
      </c>
      <c r="DA157" s="43">
        <v>3.9999999999999996E-4</v>
      </c>
      <c r="DB157" s="43">
        <v>6</v>
      </c>
      <c r="DC157" s="42" t="s">
        <v>21</v>
      </c>
      <c r="DD157" s="43">
        <v>0.71364852861089723</v>
      </c>
      <c r="DE157" s="42" t="s">
        <v>21</v>
      </c>
      <c r="DF157" s="43">
        <v>8.7499999942052924E-3</v>
      </c>
      <c r="DG157" s="43">
        <v>6.0769230769230757E-4</v>
      </c>
    </row>
    <row r="158" spans="1:111" x14ac:dyDescent="0.25">
      <c r="A158" s="26" t="s">
        <v>197</v>
      </c>
      <c r="B158" s="15">
        <v>4.9029999989934545</v>
      </c>
      <c r="C158" s="15">
        <v>6.5549999998999986E-12</v>
      </c>
      <c r="D158" s="15">
        <v>0.89437438511761025</v>
      </c>
      <c r="E158" s="15">
        <v>26.011861415568582</v>
      </c>
      <c r="F158" s="15">
        <v>49.966999998999995</v>
      </c>
      <c r="G158" s="15">
        <v>245.20593474799247</v>
      </c>
      <c r="H158" s="32">
        <v>1.1944972654606648E-5</v>
      </c>
      <c r="I158" s="15">
        <v>0.71358741853635488</v>
      </c>
      <c r="J158" s="15">
        <v>5.3064688651090676E-14</v>
      </c>
      <c r="K158" s="15">
        <v>49.999999998999996</v>
      </c>
      <c r="L158" s="15">
        <v>0.9668999989999999</v>
      </c>
      <c r="M158" s="15">
        <v>8.6897462976498962E-4</v>
      </c>
      <c r="N158" s="15">
        <v>5.7022115418329644</v>
      </c>
      <c r="O158" s="15">
        <v>2.4618094544707518</v>
      </c>
      <c r="P158" s="15">
        <v>6.3999999989999994</v>
      </c>
      <c r="Q158" s="15">
        <v>1.6999999999999998E-13</v>
      </c>
      <c r="R158" s="15">
        <v>5.6349999989999997</v>
      </c>
      <c r="S158" s="15">
        <v>0.35714299899999996</v>
      </c>
      <c r="T158" s="15">
        <v>6.9008350015113402</v>
      </c>
      <c r="U158" s="15">
        <v>0.99999999899999992</v>
      </c>
      <c r="V158" s="15">
        <v>15</v>
      </c>
      <c r="W158" s="15">
        <v>0.35087699999999999</v>
      </c>
      <c r="X158" s="15">
        <v>2.5</v>
      </c>
      <c r="Y158" s="15">
        <v>3.2049999991835301</v>
      </c>
      <c r="Z158" s="15">
        <v>4.9370600039370593</v>
      </c>
      <c r="AA158" s="15">
        <v>1.781641875595382</v>
      </c>
      <c r="AB158" s="15">
        <v>4.1779999989999999</v>
      </c>
      <c r="AC158" s="15">
        <v>0.35714285714285715</v>
      </c>
      <c r="AD158" s="15">
        <v>30.000300003000028</v>
      </c>
      <c r="AE158" s="15">
        <v>0.99999999899999992</v>
      </c>
      <c r="AF158" s="15">
        <v>24.607999998999997</v>
      </c>
      <c r="AG158" s="15">
        <v>1.7103762847324699</v>
      </c>
      <c r="AH158" s="15">
        <v>4.9999999989999999</v>
      </c>
      <c r="AI158" s="15">
        <v>2</v>
      </c>
      <c r="AJ158" s="15">
        <v>0.16319999996436504</v>
      </c>
      <c r="AK158" s="15">
        <v>4.7719999989999993</v>
      </c>
      <c r="AL158" s="32">
        <v>3.7850000000000002E-2</v>
      </c>
      <c r="AM158" s="15">
        <v>75.75</v>
      </c>
      <c r="AN158" s="15">
        <v>0.35714299899999996</v>
      </c>
      <c r="AO158" s="15">
        <v>0.35632839237326408</v>
      </c>
      <c r="AP158" s="15">
        <v>1.7977252742368291E-4</v>
      </c>
      <c r="AQ158" s="15">
        <v>622.66501010376714</v>
      </c>
      <c r="AR158" s="15">
        <v>0.7142899989999999</v>
      </c>
      <c r="AS158" s="15">
        <v>359.84167096020752</v>
      </c>
      <c r="AT158" s="15">
        <v>0.35714285727040812</v>
      </c>
      <c r="AU158" s="15">
        <v>7.1428999989999999</v>
      </c>
      <c r="AV158" s="15">
        <v>50</v>
      </c>
      <c r="AW158" s="15">
        <v>0.35714299899999996</v>
      </c>
      <c r="AX158" s="15">
        <v>4.0000077362887347E-2</v>
      </c>
      <c r="AY158" s="15">
        <v>3.1599999989999996</v>
      </c>
      <c r="AZ158" s="15">
        <v>0.71358741853635488</v>
      </c>
      <c r="BA158" s="15">
        <v>1.0000002759241586</v>
      </c>
      <c r="BB158" s="15">
        <v>0.35714299899999996</v>
      </c>
      <c r="BC158" s="15">
        <v>245.20499994999997</v>
      </c>
      <c r="BD158" s="15">
        <v>0.7142899989999999</v>
      </c>
      <c r="BE158" s="15">
        <v>3.0612200020612197</v>
      </c>
      <c r="BF158" s="15">
        <v>0.35713999899999999</v>
      </c>
      <c r="BG158" s="15">
        <v>49.040999989999989</v>
      </c>
      <c r="BH158" s="15">
        <v>4.7510333568816714</v>
      </c>
      <c r="BI158" s="15">
        <v>1.2500000000000001E-2</v>
      </c>
      <c r="BJ158" s="15">
        <v>4.9044999989999996</v>
      </c>
      <c r="BK158" s="15">
        <v>4.7774884971334517</v>
      </c>
      <c r="BL158" s="15">
        <v>7.1669999989999997</v>
      </c>
      <c r="BM158" s="15">
        <v>3.7715923664392994</v>
      </c>
      <c r="BN158" s="15">
        <v>0.71756601658837971</v>
      </c>
      <c r="BO158" s="15">
        <v>1.4099999999999999E-9</v>
      </c>
      <c r="BP158" s="15">
        <v>0.71428599899999989</v>
      </c>
      <c r="BQ158" s="15">
        <v>7.136739937706019</v>
      </c>
      <c r="BR158" s="15">
        <v>4.755997165043591</v>
      </c>
      <c r="BS158" s="15">
        <v>114.89999999899999</v>
      </c>
      <c r="BT158" s="28">
        <v>2.5839927403785845E-8</v>
      </c>
      <c r="BU158" s="15">
        <v>2.0199979840824116</v>
      </c>
      <c r="BV158" s="15">
        <v>28.684999999999999</v>
      </c>
      <c r="BW158" s="15">
        <v>3.7499999989999999</v>
      </c>
      <c r="BX158" s="15">
        <v>3.0611999989999998</v>
      </c>
      <c r="BY158" s="15">
        <v>0.71358741853635488</v>
      </c>
      <c r="BZ158" s="15">
        <v>41.999160034438958</v>
      </c>
      <c r="CA158" s="15">
        <v>4.7459999989999995</v>
      </c>
      <c r="CB158" s="15">
        <v>1.8849983266820542</v>
      </c>
      <c r="CC158" s="15">
        <v>0.71358741853635488</v>
      </c>
      <c r="CD158" s="15">
        <v>5.1741087600338442</v>
      </c>
      <c r="CE158" s="15">
        <v>4.3120175932177141</v>
      </c>
      <c r="CF158" s="15">
        <v>3.579999999</v>
      </c>
      <c r="CG158" s="15">
        <v>7.1428999989999999</v>
      </c>
      <c r="CH158" s="15">
        <v>21.10010645497464</v>
      </c>
      <c r="CI158" s="15">
        <v>0.41999999899999996</v>
      </c>
      <c r="CJ158" s="15">
        <v>9.0150000000000006</v>
      </c>
      <c r="CK158" s="15">
        <v>7.1429999989999993E-2</v>
      </c>
      <c r="CL158" s="15">
        <v>0.35632839237326408</v>
      </c>
      <c r="CM158" s="15">
        <v>2.1000000000000002E-6</v>
      </c>
      <c r="CN158" s="15">
        <v>3.3489999989999997</v>
      </c>
      <c r="CO158" s="15">
        <v>0.7142899989999999</v>
      </c>
      <c r="CP158" s="15">
        <v>0.71429999899999996</v>
      </c>
      <c r="CQ158" s="43">
        <v>20</v>
      </c>
      <c r="CR158" s="42" t="s">
        <v>21</v>
      </c>
      <c r="CS158" s="42" t="s">
        <v>21</v>
      </c>
      <c r="CT158" s="43">
        <v>1.1699999989999998E-3</v>
      </c>
      <c r="CU158" s="42" t="s">
        <v>21</v>
      </c>
      <c r="CV158" s="42" t="s">
        <v>21</v>
      </c>
      <c r="CW158" s="43">
        <v>2.4844999999999997</v>
      </c>
      <c r="CX158" s="42" t="s">
        <v>21</v>
      </c>
      <c r="CY158" s="42" t="s">
        <v>21</v>
      </c>
      <c r="CZ158" s="42" t="s">
        <v>21</v>
      </c>
      <c r="DA158" s="43">
        <v>3.9999999999999996E-4</v>
      </c>
      <c r="DB158" s="43">
        <v>6</v>
      </c>
      <c r="DC158" s="42" t="s">
        <v>21</v>
      </c>
      <c r="DD158" s="43">
        <v>0.7118957789671414</v>
      </c>
      <c r="DE158" s="42" t="s">
        <v>21</v>
      </c>
      <c r="DF158" s="43">
        <v>8.7499999942052924E-3</v>
      </c>
      <c r="DG158" s="43">
        <v>6.0769230769230757E-4</v>
      </c>
    </row>
    <row r="159" spans="1:111" x14ac:dyDescent="0.25">
      <c r="A159" s="26" t="s">
        <v>198</v>
      </c>
      <c r="B159" s="15">
        <v>4.9039999989932515</v>
      </c>
      <c r="C159" s="15">
        <v>6.6849999998999991E-12</v>
      </c>
      <c r="D159" s="15">
        <v>0.89345543891397561</v>
      </c>
      <c r="E159" s="15">
        <v>25.986850660322457</v>
      </c>
      <c r="F159" s="15">
        <v>49.979999998999993</v>
      </c>
      <c r="G159" s="15">
        <v>245.15093453831528</v>
      </c>
      <c r="H159" s="32">
        <v>1.191998317206563E-5</v>
      </c>
      <c r="I159" s="15">
        <v>0.7128142624966356</v>
      </c>
      <c r="J159" s="15">
        <v>5.706271316588534E-14</v>
      </c>
      <c r="K159" s="15">
        <v>49.999999998999996</v>
      </c>
      <c r="L159" s="15">
        <v>0.97489999899999991</v>
      </c>
      <c r="M159" s="15">
        <v>8.6897462976498962E-4</v>
      </c>
      <c r="N159" s="15">
        <v>5.695716996551984</v>
      </c>
      <c r="O159" s="15">
        <v>2.4618094544707518</v>
      </c>
      <c r="P159" s="15">
        <v>6.3999999989999994</v>
      </c>
      <c r="Q159" s="15">
        <v>1.6999999999999998E-13</v>
      </c>
      <c r="R159" s="15">
        <v>5.6349999989999997</v>
      </c>
      <c r="S159" s="15">
        <v>0.35714299899999996</v>
      </c>
      <c r="T159" s="15">
        <v>6.8994066515040293</v>
      </c>
      <c r="U159" s="15">
        <v>0.99999999899999992</v>
      </c>
      <c r="V159" s="15">
        <v>15</v>
      </c>
      <c r="W159" s="15">
        <v>0.35087699999999999</v>
      </c>
      <c r="X159" s="15">
        <v>2.5</v>
      </c>
      <c r="Y159" s="15">
        <v>3.2039999991834729</v>
      </c>
      <c r="Z159" s="15">
        <v>4.9370600039370593</v>
      </c>
      <c r="AA159" s="15">
        <v>1.7796126707249613</v>
      </c>
      <c r="AB159" s="15">
        <v>4.1789999989999993</v>
      </c>
      <c r="AC159" s="15">
        <v>0.35714285714285715</v>
      </c>
      <c r="AD159" s="15">
        <v>30.000300003000028</v>
      </c>
      <c r="AE159" s="15">
        <v>0.99999999899999992</v>
      </c>
      <c r="AF159" s="15">
        <v>24.684999998999999</v>
      </c>
      <c r="AG159" s="15">
        <v>1.7084282469865764</v>
      </c>
      <c r="AH159" s="15">
        <v>4.9999999989999999</v>
      </c>
      <c r="AI159" s="15">
        <v>2</v>
      </c>
      <c r="AJ159" s="15">
        <v>0.16319999996436504</v>
      </c>
      <c r="AK159" s="15">
        <v>4.7639999989999993</v>
      </c>
      <c r="AL159" s="32">
        <v>3.7850000000000002E-2</v>
      </c>
      <c r="AM159" s="15">
        <v>75.75</v>
      </c>
      <c r="AN159" s="15">
        <v>0.35714299899999996</v>
      </c>
      <c r="AO159" s="15">
        <v>0.35592255137952822</v>
      </c>
      <c r="AP159" s="15">
        <v>1.7977252742368291E-4</v>
      </c>
      <c r="AQ159" s="15">
        <v>621.11801242236027</v>
      </c>
      <c r="AR159" s="15">
        <v>0.7142899989999999</v>
      </c>
      <c r="AS159" s="15">
        <v>359.84167096020752</v>
      </c>
      <c r="AT159" s="15">
        <v>0.35714285727040812</v>
      </c>
      <c r="AU159" s="15">
        <v>7.1428999989999999</v>
      </c>
      <c r="AV159" s="15">
        <v>50</v>
      </c>
      <c r="AW159" s="15">
        <v>0.35714299899999996</v>
      </c>
      <c r="AX159" s="15">
        <v>4.0000077362887347E-2</v>
      </c>
      <c r="AY159" s="15">
        <v>3.1499999989999998</v>
      </c>
      <c r="AZ159" s="15">
        <v>0.7128142624966356</v>
      </c>
      <c r="BA159" s="15">
        <v>1.0000002759241586</v>
      </c>
      <c r="BB159" s="15">
        <v>0.35714299899999996</v>
      </c>
      <c r="BC159" s="15">
        <v>245.14999994999999</v>
      </c>
      <c r="BD159" s="15">
        <v>0.7142899989999999</v>
      </c>
      <c r="BE159" s="15">
        <v>3.0612200020612197</v>
      </c>
      <c r="BF159" s="15">
        <v>0.35713999899999999</v>
      </c>
      <c r="BG159" s="15">
        <v>49.029999989999993</v>
      </c>
      <c r="BH159" s="15">
        <v>4.7456221706659933</v>
      </c>
      <c r="BI159" s="15">
        <v>1.2500000000000001E-2</v>
      </c>
      <c r="BJ159" s="15">
        <v>4.9034999989999992</v>
      </c>
      <c r="BK159" s="15">
        <v>4.7699910551696734</v>
      </c>
      <c r="BL159" s="15">
        <v>7.1669999989999997</v>
      </c>
      <c r="BM159" s="15">
        <v>3.7735849058027764</v>
      </c>
      <c r="BN159" s="15">
        <v>0.71674311977977578</v>
      </c>
      <c r="BO159" s="15">
        <v>1.4099999999999999E-9</v>
      </c>
      <c r="BP159" s="15">
        <v>0.71428599899999989</v>
      </c>
      <c r="BQ159" s="15">
        <v>7.1336852623151437</v>
      </c>
      <c r="BR159" s="15">
        <v>4.7485324839207923</v>
      </c>
      <c r="BS159" s="15">
        <v>120.29999999899999</v>
      </c>
      <c r="BT159" s="28">
        <v>2.7699999999000001E-8</v>
      </c>
      <c r="BU159" s="15">
        <v>2.0199979840824116</v>
      </c>
      <c r="BV159" s="15">
        <v>28.645</v>
      </c>
      <c r="BW159" s="15">
        <v>3.7499999989999999</v>
      </c>
      <c r="BX159" s="15">
        <v>3.0611999989999998</v>
      </c>
      <c r="BY159" s="15">
        <v>0.7128142624966356</v>
      </c>
      <c r="BZ159" s="15">
        <v>41.999160034438958</v>
      </c>
      <c r="CA159" s="15">
        <v>4.7439999989999997</v>
      </c>
      <c r="CB159" s="15">
        <v>1.8849983266820542</v>
      </c>
      <c r="CC159" s="15">
        <v>0.7128142624966356</v>
      </c>
      <c r="CD159" s="15">
        <v>5.1741087600338442</v>
      </c>
      <c r="CE159" s="15">
        <v>4.3133195308968819</v>
      </c>
      <c r="CF159" s="15">
        <v>3.579999999</v>
      </c>
      <c r="CG159" s="15">
        <v>7.1428999989999999</v>
      </c>
      <c r="CH159" s="15">
        <v>21.110106505427709</v>
      </c>
      <c r="CI159" s="15">
        <v>0.41999999899999996</v>
      </c>
      <c r="CJ159" s="15">
        <v>9.0150000000000006</v>
      </c>
      <c r="CK159" s="15">
        <v>7.1429999989999993E-2</v>
      </c>
      <c r="CL159" s="15">
        <v>0.35592255137952822</v>
      </c>
      <c r="CM159" s="15">
        <v>2.1000000000000002E-6</v>
      </c>
      <c r="CN159" s="15">
        <v>3.3499999989999996</v>
      </c>
      <c r="CO159" s="15">
        <v>0.7142899989999999</v>
      </c>
      <c r="CP159" s="15">
        <v>0.71429999899999996</v>
      </c>
      <c r="CQ159" s="43">
        <v>20</v>
      </c>
      <c r="CR159" s="42" t="s">
        <v>21</v>
      </c>
      <c r="CS159" s="42" t="s">
        <v>21</v>
      </c>
      <c r="CT159" s="43">
        <v>1.1699999989999998E-3</v>
      </c>
      <c r="CU159" s="42" t="s">
        <v>21</v>
      </c>
      <c r="CV159" s="42" t="s">
        <v>21</v>
      </c>
      <c r="CW159" s="43">
        <v>2.4844999999999997</v>
      </c>
      <c r="CX159" s="42" t="s">
        <v>21</v>
      </c>
      <c r="CY159" s="42" t="s">
        <v>21</v>
      </c>
      <c r="CZ159" s="42" t="s">
        <v>21</v>
      </c>
      <c r="DA159" s="43">
        <v>3.9999999999999996E-4</v>
      </c>
      <c r="DB159" s="43">
        <v>6</v>
      </c>
      <c r="DC159" s="42" t="s">
        <v>21</v>
      </c>
      <c r="DD159" s="43">
        <v>0.7128854041815279</v>
      </c>
      <c r="DE159" s="42" t="s">
        <v>21</v>
      </c>
      <c r="DF159" s="43">
        <v>8.7499999942052924E-3</v>
      </c>
      <c r="DG159" s="43">
        <v>6.0769230769230757E-4</v>
      </c>
    </row>
    <row r="160" spans="1:111" x14ac:dyDescent="0.25">
      <c r="A160" s="26" t="s">
        <v>199</v>
      </c>
      <c r="B160" s="15">
        <v>4.9019999989936576</v>
      </c>
      <c r="C160" s="15">
        <v>6.829999999899999E-12</v>
      </c>
      <c r="D160" s="15">
        <v>0.89237908263430299</v>
      </c>
      <c r="E160" s="15">
        <v>25.984824869032536</v>
      </c>
      <c r="F160" s="15">
        <v>50.000999998999994</v>
      </c>
      <c r="G160" s="15">
        <v>245.15093453831528</v>
      </c>
      <c r="H160" s="32">
        <v>1.1880000000000001E-5</v>
      </c>
      <c r="I160" s="15">
        <v>0.71207320163316457</v>
      </c>
      <c r="J160" s="15">
        <v>5.0883948006657225E-14</v>
      </c>
      <c r="K160" s="15">
        <v>49.999999998999996</v>
      </c>
      <c r="L160" s="15">
        <v>0.96979999899999991</v>
      </c>
      <c r="M160" s="15">
        <v>8.6297480492656645E-4</v>
      </c>
      <c r="N160" s="15">
        <v>5.6898440786275755</v>
      </c>
      <c r="O160" s="15">
        <v>2.4618094544707518</v>
      </c>
      <c r="P160" s="15">
        <v>6.3999999989999994</v>
      </c>
      <c r="Q160" s="15">
        <v>1.6999999999999998E-13</v>
      </c>
      <c r="R160" s="15">
        <v>5.6349999989999997</v>
      </c>
      <c r="S160" s="15">
        <v>0.35714299899999996</v>
      </c>
      <c r="T160" s="15">
        <v>6.8894247330347911</v>
      </c>
      <c r="U160" s="15">
        <v>0.99999999899999992</v>
      </c>
      <c r="V160" s="15">
        <v>15</v>
      </c>
      <c r="W160" s="15">
        <v>0.35087699999999999</v>
      </c>
      <c r="X160" s="15">
        <v>2.5</v>
      </c>
      <c r="Y160" s="15">
        <v>3.2029999991834157</v>
      </c>
      <c r="Z160" s="15">
        <v>4.9370600039370593</v>
      </c>
      <c r="AA160" s="15">
        <v>1.77777769232605</v>
      </c>
      <c r="AB160" s="15">
        <v>4.1816999989999992</v>
      </c>
      <c r="AC160" s="15">
        <v>0.35714285714285715</v>
      </c>
      <c r="AD160" s="15">
        <v>30.000300003000028</v>
      </c>
      <c r="AE160" s="15">
        <v>0.99999999899999992</v>
      </c>
      <c r="AF160" s="15">
        <v>24.684999998999999</v>
      </c>
      <c r="AG160" s="15">
        <v>1.7066666695793777</v>
      </c>
      <c r="AH160" s="15">
        <v>4.9999999989999999</v>
      </c>
      <c r="AI160" s="15">
        <v>2</v>
      </c>
      <c r="AJ160" s="15">
        <v>0.16319999996436504</v>
      </c>
      <c r="AK160" s="15">
        <v>4.7589999989999994</v>
      </c>
      <c r="AL160" s="32">
        <v>3.7850000000000002E-2</v>
      </c>
      <c r="AM160" s="15">
        <v>75.75</v>
      </c>
      <c r="AN160" s="15">
        <v>0.35714299899999996</v>
      </c>
      <c r="AO160" s="15">
        <v>0.35555555568197528</v>
      </c>
      <c r="AP160" s="15">
        <v>1.7977252742368291E-4</v>
      </c>
      <c r="AQ160" s="15">
        <v>621.11801242236027</v>
      </c>
      <c r="AR160" s="15">
        <v>0.7142899989999999</v>
      </c>
      <c r="AS160" s="15">
        <v>359.84167096020752</v>
      </c>
      <c r="AT160" s="15">
        <v>0.35714285727040812</v>
      </c>
      <c r="AU160" s="15">
        <v>7.1428999989999999</v>
      </c>
      <c r="AV160" s="15">
        <v>50</v>
      </c>
      <c r="AW160" s="15">
        <v>0.35714299899999996</v>
      </c>
      <c r="AX160" s="15">
        <v>4.0000077362887347E-2</v>
      </c>
      <c r="AY160" s="15">
        <v>3.1499999989999998</v>
      </c>
      <c r="AZ160" s="15">
        <v>0.71207320163316457</v>
      </c>
      <c r="BA160" s="15">
        <v>1.0000002759241586</v>
      </c>
      <c r="BB160" s="15">
        <v>0.35714299899999996</v>
      </c>
      <c r="BC160" s="15">
        <v>245.14999994999999</v>
      </c>
      <c r="BD160" s="15">
        <v>0.7142899989999999</v>
      </c>
      <c r="BE160" s="15">
        <v>3.0612200020612197</v>
      </c>
      <c r="BF160" s="15">
        <v>0.35713999899999999</v>
      </c>
      <c r="BG160" s="15">
        <v>49.029999989999993</v>
      </c>
      <c r="BH160" s="15">
        <v>4.7407288966441312</v>
      </c>
      <c r="BI160" s="15">
        <v>1.2500000000000001E-2</v>
      </c>
      <c r="BJ160" s="15">
        <v>4.9029999989999995</v>
      </c>
      <c r="BK160" s="15">
        <v>4.7649906833234406</v>
      </c>
      <c r="BL160" s="15">
        <v>7.1669999989999997</v>
      </c>
      <c r="BM160" s="15">
        <v>3.77529447311142</v>
      </c>
      <c r="BN160" s="15">
        <v>0.71602463124731497</v>
      </c>
      <c r="BO160" s="15">
        <v>1.4099999999999999E-9</v>
      </c>
      <c r="BP160" s="15">
        <v>0.71428599899999989</v>
      </c>
      <c r="BQ160" s="15">
        <v>7.1280918103306075</v>
      </c>
      <c r="BR160" s="15">
        <v>4.7435560298389277</v>
      </c>
      <c r="BS160" s="15">
        <v>122</v>
      </c>
      <c r="BT160" s="28">
        <v>2.7770381124224322E-8</v>
      </c>
      <c r="BU160" s="15">
        <v>2.0199979840824116</v>
      </c>
      <c r="BV160" s="15">
        <v>28.608999999999998</v>
      </c>
      <c r="BW160" s="15">
        <v>3.7499999989999999</v>
      </c>
      <c r="BX160" s="15">
        <v>3.0611999989999998</v>
      </c>
      <c r="BY160" s="15">
        <v>0.71207320163316457</v>
      </c>
      <c r="BZ160" s="15">
        <v>41.999160034438958</v>
      </c>
      <c r="CA160" s="15">
        <v>4.7439999989999997</v>
      </c>
      <c r="CB160" s="15">
        <v>1.8849983266820542</v>
      </c>
      <c r="CC160" s="15">
        <v>0.71207320163316457</v>
      </c>
      <c r="CD160" s="15">
        <v>5.1746442434760489</v>
      </c>
      <c r="CE160" s="15">
        <v>4.3228288593923319</v>
      </c>
      <c r="CF160" s="15">
        <v>3.579999999</v>
      </c>
      <c r="CG160" s="15">
        <v>7.1428999989999999</v>
      </c>
      <c r="CH160" s="15">
        <v>21.140106656786912</v>
      </c>
      <c r="CI160" s="15">
        <v>0.41999999899999996</v>
      </c>
      <c r="CJ160" s="15">
        <v>9.0150000000000006</v>
      </c>
      <c r="CK160" s="15">
        <v>7.1429999989999993E-2</v>
      </c>
      <c r="CL160" s="15">
        <v>0.35555555568197528</v>
      </c>
      <c r="CM160" s="15">
        <v>2.1000000000000002E-6</v>
      </c>
      <c r="CN160" s="15">
        <v>3.3499999989999996</v>
      </c>
      <c r="CO160" s="15">
        <v>0.7142899989999999</v>
      </c>
      <c r="CP160" s="15">
        <v>0.71429999899999996</v>
      </c>
      <c r="CQ160" s="43">
        <v>20</v>
      </c>
      <c r="CR160" s="42" t="s">
        <v>21</v>
      </c>
      <c r="CS160" s="42" t="s">
        <v>21</v>
      </c>
      <c r="CT160" s="43">
        <v>1.1699999989999998E-3</v>
      </c>
      <c r="CU160" s="42" t="s">
        <v>21</v>
      </c>
      <c r="CV160" s="42" t="s">
        <v>21</v>
      </c>
      <c r="CW160" s="43">
        <v>2.4844999999999997</v>
      </c>
      <c r="CX160" s="42" t="s">
        <v>21</v>
      </c>
      <c r="CY160" s="42" t="s">
        <v>21</v>
      </c>
      <c r="CZ160" s="42" t="s">
        <v>21</v>
      </c>
      <c r="DA160" s="43">
        <v>3.9999999999999996E-4</v>
      </c>
      <c r="DB160" s="43">
        <v>6</v>
      </c>
      <c r="DC160" s="42" t="s">
        <v>21</v>
      </c>
      <c r="DD160" s="43">
        <v>0.71017683453894176</v>
      </c>
      <c r="DE160" s="42" t="s">
        <v>21</v>
      </c>
      <c r="DF160" s="43">
        <v>8.7499999942052924E-3</v>
      </c>
      <c r="DG160" s="43">
        <v>6.0769230769230757E-4</v>
      </c>
    </row>
    <row r="161" spans="1:111" x14ac:dyDescent="0.25">
      <c r="A161" s="26" t="s">
        <v>200</v>
      </c>
      <c r="B161" s="15">
        <v>4.9029999989934545</v>
      </c>
      <c r="C161" s="15">
        <v>8.0199999999999985E-12</v>
      </c>
      <c r="D161" s="15">
        <v>0.89118616879463142</v>
      </c>
      <c r="E161" s="15">
        <v>25.982799393556991</v>
      </c>
      <c r="F161" s="15">
        <v>49.898999998999997</v>
      </c>
      <c r="G161" s="15">
        <v>245.14093450019217</v>
      </c>
      <c r="H161" s="15">
        <v>1.1879999999999996E-5</v>
      </c>
      <c r="I161" s="15">
        <v>0.71099735204180414</v>
      </c>
      <c r="J161" s="15">
        <v>4.9793577684440493E-14</v>
      </c>
      <c r="K161" s="15">
        <v>49.999999998999996</v>
      </c>
      <c r="L161" s="15">
        <v>0.96349999899999994</v>
      </c>
      <c r="M161" s="15">
        <v>9.7497153524379952E-4</v>
      </c>
      <c r="N161" s="15">
        <v>5.6815616251989836</v>
      </c>
      <c r="O161" s="15">
        <v>2.4618094544707518</v>
      </c>
      <c r="P161" s="15">
        <v>6.3999999989999994</v>
      </c>
      <c r="Q161" s="15">
        <v>1.6999999999999998E-13</v>
      </c>
      <c r="R161" s="15">
        <v>5.6349999989999997</v>
      </c>
      <c r="S161" s="15">
        <v>0.35714299899999996</v>
      </c>
      <c r="T161" s="15">
        <v>6.8832599123680653</v>
      </c>
      <c r="U161" s="15">
        <v>0.99999999899999992</v>
      </c>
      <c r="V161" s="15">
        <v>15</v>
      </c>
      <c r="W161" s="15">
        <v>0.35087699999999999</v>
      </c>
      <c r="X161" s="15">
        <v>2.5</v>
      </c>
      <c r="Y161" s="15">
        <v>3.2019999991833581</v>
      </c>
      <c r="Z161" s="15">
        <v>4.9370600039370593</v>
      </c>
      <c r="AA161" s="15">
        <v>1.7751898599958915</v>
      </c>
      <c r="AB161" s="15">
        <v>4.1813999989999999</v>
      </c>
      <c r="AC161" s="15">
        <v>0.35714285714285715</v>
      </c>
      <c r="AD161" s="15">
        <v>30.000300003000028</v>
      </c>
      <c r="AE161" s="15">
        <v>0.99999999899999992</v>
      </c>
      <c r="AF161" s="15">
        <v>24.684999998999999</v>
      </c>
      <c r="AG161" s="15">
        <v>1.704182349447342</v>
      </c>
      <c r="AH161" s="15">
        <v>4.9999999989999999</v>
      </c>
      <c r="AI161" s="15">
        <v>2</v>
      </c>
      <c r="AJ161" s="15">
        <v>0.16319999996436504</v>
      </c>
      <c r="AK161" s="15">
        <v>4.7539999989999995</v>
      </c>
      <c r="AL161" s="32">
        <v>3.7850000000000002E-2</v>
      </c>
      <c r="AM161" s="15">
        <v>75.75</v>
      </c>
      <c r="AN161" s="15">
        <v>0.35714299899999996</v>
      </c>
      <c r="AO161" s="15">
        <v>0.35503798919088192</v>
      </c>
      <c r="AP161" s="15">
        <v>1.7977252742368291E-4</v>
      </c>
      <c r="AQ161" s="15">
        <v>621.11801242236027</v>
      </c>
      <c r="AR161" s="15">
        <v>0.7142899989999999</v>
      </c>
      <c r="AS161" s="15">
        <v>359.84167096020752</v>
      </c>
      <c r="AT161" s="15">
        <v>0.35714285727040812</v>
      </c>
      <c r="AU161" s="15">
        <v>7.1428999989999999</v>
      </c>
      <c r="AV161" s="15">
        <v>50</v>
      </c>
      <c r="AW161" s="15">
        <v>0.35714299899999996</v>
      </c>
      <c r="AX161" s="15">
        <v>4.0000077362887347E-2</v>
      </c>
      <c r="AY161" s="15">
        <v>3.1499999989999998</v>
      </c>
      <c r="AZ161" s="15">
        <v>0.71099735204180414</v>
      </c>
      <c r="BA161" s="15">
        <v>1.0000002759241586</v>
      </c>
      <c r="BB161" s="15">
        <v>0.35714299899999996</v>
      </c>
      <c r="BC161" s="15">
        <v>245.13999994999998</v>
      </c>
      <c r="BD161" s="15">
        <v>0.7142899989999999</v>
      </c>
      <c r="BE161" s="15">
        <v>3.0612200020612197</v>
      </c>
      <c r="BF161" s="15">
        <v>0.35713999899999999</v>
      </c>
      <c r="BG161" s="15">
        <v>49.027999989999991</v>
      </c>
      <c r="BH161" s="15">
        <v>4.7338280221487103</v>
      </c>
      <c r="BI161" s="15">
        <v>1.2500000000000001E-2</v>
      </c>
      <c r="BJ161" s="15">
        <v>4.9024999989999998</v>
      </c>
      <c r="BK161" s="15">
        <v>4.7600007842577288</v>
      </c>
      <c r="BL161" s="15">
        <v>7.1669999989999997</v>
      </c>
      <c r="BM161" s="15">
        <v>3.7734425117457246</v>
      </c>
      <c r="BN161" s="15">
        <v>0.7149495960534783</v>
      </c>
      <c r="BO161" s="15">
        <v>1.4099999999999999E-9</v>
      </c>
      <c r="BP161" s="15">
        <v>0.71428599899999989</v>
      </c>
      <c r="BQ161" s="15">
        <v>7.1184510255636706</v>
      </c>
      <c r="BR161" s="15">
        <v>4.7385795757570612</v>
      </c>
      <c r="BS161" s="15">
        <v>122</v>
      </c>
      <c r="BT161" s="28">
        <v>2.7287767694114702E-8</v>
      </c>
      <c r="BU161" s="15">
        <v>2.0199979840824116</v>
      </c>
      <c r="BV161" s="15">
        <v>28.568999999999999</v>
      </c>
      <c r="BW161" s="15">
        <v>3.7499999989999999</v>
      </c>
      <c r="BX161" s="15">
        <v>3.0611999989999998</v>
      </c>
      <c r="BY161" s="15">
        <v>0.71099735204180414</v>
      </c>
      <c r="BZ161" s="15">
        <v>41.999160034438958</v>
      </c>
      <c r="CA161" s="15">
        <v>4.7429999989999994</v>
      </c>
      <c r="CB161" s="15">
        <v>1.8849983266820542</v>
      </c>
      <c r="CC161" s="15">
        <v>0.71099735204180414</v>
      </c>
      <c r="CD161" s="15">
        <v>5.1733057426370053</v>
      </c>
      <c r="CE161" s="15">
        <v>4.322641998976513</v>
      </c>
      <c r="CF161" s="15">
        <v>3.579999999</v>
      </c>
      <c r="CG161" s="15">
        <v>7.1428999989999999</v>
      </c>
      <c r="CH161" s="15">
        <v>21.200106959505327</v>
      </c>
      <c r="CI161" s="15">
        <v>0.41999999899999996</v>
      </c>
      <c r="CJ161" s="15">
        <v>9.0150000000000006</v>
      </c>
      <c r="CK161" s="15">
        <v>7.1429999989999993E-2</v>
      </c>
      <c r="CL161" s="15">
        <v>0.35503798919088192</v>
      </c>
      <c r="CM161" s="15">
        <v>2.1000000000000002E-6</v>
      </c>
      <c r="CN161" s="15">
        <v>3.3499999989999996</v>
      </c>
      <c r="CO161" s="15">
        <v>0.7142899989999999</v>
      </c>
      <c r="CP161" s="15">
        <v>0.71429999899999996</v>
      </c>
      <c r="CQ161" s="43">
        <v>20</v>
      </c>
      <c r="CR161" s="42" t="s">
        <v>21</v>
      </c>
      <c r="CS161" s="42" t="s">
        <v>21</v>
      </c>
      <c r="CT161" s="43">
        <v>1.1699999989999998E-3</v>
      </c>
      <c r="CU161" s="42" t="s">
        <v>21</v>
      </c>
      <c r="CV161" s="42" t="s">
        <v>21</v>
      </c>
      <c r="CW161" s="43">
        <v>2.4844999999999997</v>
      </c>
      <c r="CX161" s="42" t="s">
        <v>21</v>
      </c>
      <c r="CY161" s="42" t="s">
        <v>21</v>
      </c>
      <c r="CZ161" s="42" t="s">
        <v>21</v>
      </c>
      <c r="DA161" s="43">
        <v>3.9999999999999996E-4</v>
      </c>
      <c r="DB161" s="43">
        <v>6</v>
      </c>
      <c r="DC161" s="42" t="s">
        <v>21</v>
      </c>
      <c r="DD161" s="43">
        <v>0.71017683453894176</v>
      </c>
      <c r="DE161" s="42" t="s">
        <v>21</v>
      </c>
      <c r="DF161" s="43">
        <v>8.7499999942052924E-3</v>
      </c>
      <c r="DG161" s="43">
        <v>6.0769230769230757E-4</v>
      </c>
    </row>
    <row r="162" spans="1:111" x14ac:dyDescent="0.25">
      <c r="A162" s="26" t="s">
        <v>201</v>
      </c>
      <c r="B162" s="15">
        <v>4.9019999989936576</v>
      </c>
      <c r="C162" s="15">
        <v>9.0799999998999977E-12</v>
      </c>
      <c r="D162" s="15">
        <v>0.89178222678419661</v>
      </c>
      <c r="E162" s="15">
        <v>25.982124305233352</v>
      </c>
      <c r="F162" s="15">
        <v>49.848999998999993</v>
      </c>
      <c r="G162" s="15">
        <v>245.12593444300751</v>
      </c>
      <c r="H162" s="15">
        <v>1.1879999999999996E-5</v>
      </c>
      <c r="I162" s="15">
        <v>0.7115285416961149</v>
      </c>
      <c r="J162" s="15">
        <v>4.8703207725680537E-14</v>
      </c>
      <c r="K162" s="15">
        <v>49.999999998999996</v>
      </c>
      <c r="L162" s="15">
        <v>0.9628999989999999</v>
      </c>
      <c r="M162" s="15">
        <v>9.7497153524379952E-4</v>
      </c>
      <c r="N162" s="15">
        <v>5.6853968350402635</v>
      </c>
      <c r="O162" s="15">
        <v>2.4618094544707518</v>
      </c>
      <c r="P162" s="15">
        <v>6.3999999989999994</v>
      </c>
      <c r="Q162" s="15">
        <v>1.6999999999999998E-13</v>
      </c>
      <c r="R162" s="15">
        <v>5.6349999989999997</v>
      </c>
      <c r="S162" s="15">
        <v>0.35714299899999996</v>
      </c>
      <c r="T162" s="15">
        <v>6.8889501244756781</v>
      </c>
      <c r="U162" s="15">
        <v>0.99999999899999992</v>
      </c>
      <c r="V162" s="15">
        <v>15</v>
      </c>
      <c r="W162" s="15">
        <v>0.35087699999999999</v>
      </c>
      <c r="X162" s="15">
        <v>2.5</v>
      </c>
      <c r="Y162" s="15">
        <v>3.2019999991833581</v>
      </c>
      <c r="Z162" s="15">
        <v>4.9370600039370593</v>
      </c>
      <c r="AA162" s="15">
        <v>1.7763881620299238</v>
      </c>
      <c r="AB162" s="15">
        <v>4.1817999989999999</v>
      </c>
      <c r="AC162" s="15">
        <v>0.35714285714285715</v>
      </c>
      <c r="AD162" s="15">
        <v>30.000300003000028</v>
      </c>
      <c r="AE162" s="15">
        <v>0.99999999899999992</v>
      </c>
      <c r="AF162" s="15">
        <v>24.684999998999999</v>
      </c>
      <c r="AG162" s="15">
        <v>1.7053327184881273</v>
      </c>
      <c r="AH162" s="15">
        <v>4.9999999989999999</v>
      </c>
      <c r="AI162" s="15">
        <v>2</v>
      </c>
      <c r="AJ162" s="15">
        <v>0.16319999996436504</v>
      </c>
      <c r="AK162" s="15">
        <v>4.7559999989999993</v>
      </c>
      <c r="AL162" s="32">
        <v>3.7850000000000002E-2</v>
      </c>
      <c r="AM162" s="15">
        <v>75.75</v>
      </c>
      <c r="AN162" s="15">
        <v>0.35714299899999996</v>
      </c>
      <c r="AO162" s="15">
        <v>0.3552776496092932</v>
      </c>
      <c r="AP162" s="15">
        <v>1.7977252742368291E-4</v>
      </c>
      <c r="AQ162" s="15">
        <v>620.73246816097117</v>
      </c>
      <c r="AR162" s="15">
        <v>0.7142899989999999</v>
      </c>
      <c r="AS162" s="15">
        <v>359.84167096020752</v>
      </c>
      <c r="AT162" s="15">
        <v>0.35714285727040812</v>
      </c>
      <c r="AU162" s="15">
        <v>7.1428999989999999</v>
      </c>
      <c r="AV162" s="15">
        <v>50</v>
      </c>
      <c r="AW162" s="15">
        <v>0.35714299899999996</v>
      </c>
      <c r="AX162" s="15">
        <v>4.0000077362887347E-2</v>
      </c>
      <c r="AY162" s="15">
        <v>3.1499999989999998</v>
      </c>
      <c r="AZ162" s="15">
        <v>0.7115285416961149</v>
      </c>
      <c r="BA162" s="15">
        <v>1.0000002759241586</v>
      </c>
      <c r="BB162" s="15">
        <v>0.35714299899999996</v>
      </c>
      <c r="BC162" s="15">
        <v>245.12499994999999</v>
      </c>
      <c r="BD162" s="15">
        <v>0.7142899989999999</v>
      </c>
      <c r="BE162" s="15">
        <v>3.0612200020612197</v>
      </c>
      <c r="BF162" s="15">
        <v>0.35713999899999999</v>
      </c>
      <c r="BG162" s="15">
        <v>49.024999989999991</v>
      </c>
      <c r="BH162" s="15">
        <v>4.7370235008520263</v>
      </c>
      <c r="BI162" s="15">
        <v>1.2500000000000001E-2</v>
      </c>
      <c r="BJ162" s="15">
        <v>4.9024999989999998</v>
      </c>
      <c r="BK162" s="15">
        <v>4.7600007842577288</v>
      </c>
      <c r="BL162" s="15">
        <v>7.1669999989999997</v>
      </c>
      <c r="BM162" s="15">
        <v>3.77529447311142</v>
      </c>
      <c r="BN162" s="15">
        <v>0.71546111468841667</v>
      </c>
      <c r="BO162" s="15">
        <v>1.4099999999999999E-9</v>
      </c>
      <c r="BP162" s="15">
        <v>0.71428599899999989</v>
      </c>
      <c r="BQ162" s="15">
        <v>7.1219998580672312</v>
      </c>
      <c r="BR162" s="15">
        <v>4.7415654482061811</v>
      </c>
      <c r="BS162" s="15">
        <v>122</v>
      </c>
      <c r="BT162" s="28">
        <v>2.7760326677763703E-8</v>
      </c>
      <c r="BU162" s="15">
        <v>2.0199979840824116</v>
      </c>
      <c r="BV162" s="15">
        <v>28.585999999999999</v>
      </c>
      <c r="BW162" s="15">
        <v>3.7499999989999999</v>
      </c>
      <c r="BX162" s="15">
        <v>3.0611999989999998</v>
      </c>
      <c r="BY162" s="15">
        <v>0.7115285416961149</v>
      </c>
      <c r="BZ162" s="15">
        <v>41.999160034438958</v>
      </c>
      <c r="CA162" s="15">
        <v>4.7429999989999994</v>
      </c>
      <c r="CB162" s="15">
        <v>1.8849983266820542</v>
      </c>
      <c r="CC162" s="15">
        <v>0.7115285416961149</v>
      </c>
      <c r="CD162" s="15">
        <v>5.174376487633241</v>
      </c>
      <c r="CE162" s="15">
        <v>4.3228288593923319</v>
      </c>
      <c r="CF162" s="15">
        <v>3.579999999</v>
      </c>
      <c r="CG162" s="15">
        <v>7.1428999989999999</v>
      </c>
      <c r="CH162" s="15">
        <v>21.180106858599192</v>
      </c>
      <c r="CI162" s="15">
        <v>0.41999999899999996</v>
      </c>
      <c r="CJ162" s="15">
        <v>9.0150000000000006</v>
      </c>
      <c r="CK162" s="15">
        <v>7.1429999989999993E-2</v>
      </c>
      <c r="CL162" s="15">
        <v>0.3552776496092932</v>
      </c>
      <c r="CM162" s="15">
        <v>2.1000000000000002E-6</v>
      </c>
      <c r="CN162" s="15">
        <v>3.3489999989999997</v>
      </c>
      <c r="CO162" s="15">
        <v>0.7142899989999999</v>
      </c>
      <c r="CP162" s="15">
        <v>0.71429999899999996</v>
      </c>
      <c r="CQ162" s="43">
        <v>20</v>
      </c>
      <c r="CR162" s="42" t="s">
        <v>21</v>
      </c>
      <c r="CS162" s="42" t="s">
        <v>21</v>
      </c>
      <c r="CT162" s="43">
        <v>1.1699999989999998E-3</v>
      </c>
      <c r="CU162" s="42" t="s">
        <v>21</v>
      </c>
      <c r="CV162" s="42" t="s">
        <v>21</v>
      </c>
      <c r="CW162" s="43">
        <v>2.4844999999999997</v>
      </c>
      <c r="CX162" s="42" t="s">
        <v>21</v>
      </c>
      <c r="CY162" s="42" t="s">
        <v>21</v>
      </c>
      <c r="CZ162" s="42" t="s">
        <v>21</v>
      </c>
      <c r="DA162" s="43">
        <v>3.9999999999999996E-4</v>
      </c>
      <c r="DB162" s="43">
        <v>6</v>
      </c>
      <c r="DC162" s="42" t="s">
        <v>21</v>
      </c>
      <c r="DD162" s="43">
        <v>0.71128814333511603</v>
      </c>
      <c r="DE162" s="42" t="s">
        <v>21</v>
      </c>
      <c r="DF162" s="43">
        <v>8.7499999942052924E-3</v>
      </c>
      <c r="DG162" s="43">
        <v>6.0769230769230757E-4</v>
      </c>
    </row>
    <row r="163" spans="1:111" x14ac:dyDescent="0.25">
      <c r="A163" s="26" t="s">
        <v>202</v>
      </c>
      <c r="B163" s="15">
        <v>4.9019999989936576</v>
      </c>
      <c r="C163" s="15">
        <v>8.5699999999999992E-12</v>
      </c>
      <c r="D163" s="15">
        <v>0.89241890143631442</v>
      </c>
      <c r="E163" s="15">
        <v>25.967281232398669</v>
      </c>
      <c r="F163" s="15">
        <v>49.927999998999994</v>
      </c>
      <c r="G163" s="15">
        <v>245.11093438582282</v>
      </c>
      <c r="H163" s="15">
        <v>1.1879999999999996E-5</v>
      </c>
      <c r="I163" s="15">
        <v>0.71202250041903181</v>
      </c>
      <c r="J163" s="15">
        <v>4.9793577684440493E-14</v>
      </c>
      <c r="K163" s="15">
        <v>49.999999998999996</v>
      </c>
      <c r="L163" s="15">
        <v>0.9587999989999999</v>
      </c>
      <c r="M163" s="15">
        <v>9.7097165201818407E-4</v>
      </c>
      <c r="N163" s="15">
        <v>5.6894394967078128</v>
      </c>
      <c r="O163" s="15">
        <v>2.4618094544707518</v>
      </c>
      <c r="P163" s="15">
        <v>6.3999999989999994</v>
      </c>
      <c r="Q163" s="15">
        <v>1.6999999999999998E-13</v>
      </c>
      <c r="R163" s="15">
        <v>5.6349999989999997</v>
      </c>
      <c r="S163" s="15">
        <v>0.35714299899999996</v>
      </c>
      <c r="T163" s="15">
        <v>6.8846815834767634</v>
      </c>
      <c r="U163" s="15">
        <v>0.99999999899999992</v>
      </c>
      <c r="V163" s="15">
        <v>15</v>
      </c>
      <c r="W163" s="15">
        <v>0.35087699999999999</v>
      </c>
      <c r="X163" s="15">
        <v>2.5</v>
      </c>
      <c r="Y163" s="15">
        <v>3.2019999991833581</v>
      </c>
      <c r="Z163" s="15">
        <v>4.9370600039370593</v>
      </c>
      <c r="AA163" s="15">
        <v>1.7776512815682048</v>
      </c>
      <c r="AB163" s="15">
        <v>4.1781999989999994</v>
      </c>
      <c r="AC163" s="15">
        <v>0.35714285714285715</v>
      </c>
      <c r="AD163" s="15">
        <v>30.000300003000028</v>
      </c>
      <c r="AE163" s="15">
        <v>0.99999999899999992</v>
      </c>
      <c r="AF163" s="15">
        <v>24.684999998999999</v>
      </c>
      <c r="AG163" s="15">
        <v>1.7065453142748763</v>
      </c>
      <c r="AH163" s="15">
        <v>4.9999999989999999</v>
      </c>
      <c r="AI163" s="15">
        <v>2</v>
      </c>
      <c r="AJ163" s="15">
        <v>0.16319999996436504</v>
      </c>
      <c r="AK163" s="15">
        <v>4.7589999989999994</v>
      </c>
      <c r="AL163" s="32">
        <v>3.7850000000000002E-2</v>
      </c>
      <c r="AM163" s="15">
        <v>75.75</v>
      </c>
      <c r="AN163" s="15">
        <v>0.35714299899999996</v>
      </c>
      <c r="AO163" s="15">
        <v>0.35553027352918198</v>
      </c>
      <c r="AP163" s="15">
        <v>1.7977252742368291E-4</v>
      </c>
      <c r="AQ163" s="15">
        <v>620.73246816097117</v>
      </c>
      <c r="AR163" s="15">
        <v>0.7142899989999999</v>
      </c>
      <c r="AS163" s="15">
        <v>359.84167096020752</v>
      </c>
      <c r="AT163" s="15">
        <v>0.35714285727040812</v>
      </c>
      <c r="AU163" s="15">
        <v>7.1428999989999999</v>
      </c>
      <c r="AV163" s="15">
        <v>50</v>
      </c>
      <c r="AW163" s="15">
        <v>0.35714299899999996</v>
      </c>
      <c r="AX163" s="15">
        <v>4.0000077362887347E-2</v>
      </c>
      <c r="AY163" s="15">
        <v>3.1499999989999998</v>
      </c>
      <c r="AZ163" s="15">
        <v>0.71202250041903181</v>
      </c>
      <c r="BA163" s="15">
        <v>1.0000002759241586</v>
      </c>
      <c r="BB163" s="15">
        <v>0.35714299899999996</v>
      </c>
      <c r="BC163" s="15">
        <v>245.10999994999997</v>
      </c>
      <c r="BD163" s="15">
        <v>0.7142899989999999</v>
      </c>
      <c r="BE163" s="15">
        <v>3.0612200020612197</v>
      </c>
      <c r="BF163" s="15">
        <v>0.35713999899999999</v>
      </c>
      <c r="BG163" s="15">
        <v>49.021999989999991</v>
      </c>
      <c r="BH163" s="15">
        <v>4.740391802958106</v>
      </c>
      <c r="BI163" s="15">
        <v>1.2500000000000001E-2</v>
      </c>
      <c r="BJ163" s="15">
        <v>4.9019999989999992</v>
      </c>
      <c r="BK163" s="15">
        <v>4.7600007842577288</v>
      </c>
      <c r="BL163" s="15">
        <v>7.1669999989999997</v>
      </c>
      <c r="BM163" s="15">
        <v>3.7730153940451636</v>
      </c>
      <c r="BN163" s="15">
        <v>0.71597336630341035</v>
      </c>
      <c r="BO163" s="15">
        <v>1.4099999999999999E-9</v>
      </c>
      <c r="BP163" s="15">
        <v>0.71428599899999989</v>
      </c>
      <c r="BQ163" s="15">
        <v>7.116424708226587</v>
      </c>
      <c r="BR163" s="15">
        <v>4.7440536752471134</v>
      </c>
      <c r="BS163" s="15">
        <v>122</v>
      </c>
      <c r="BT163" s="28">
        <v>2.9901923773875139E-8</v>
      </c>
      <c r="BU163" s="15">
        <v>2.0199979840824116</v>
      </c>
      <c r="BV163" s="15">
        <v>28.622999999999998</v>
      </c>
      <c r="BW163" s="15">
        <v>3.7499999989999999</v>
      </c>
      <c r="BX163" s="15">
        <v>3.0611999989999998</v>
      </c>
      <c r="BY163" s="15">
        <v>0.71202250041903181</v>
      </c>
      <c r="BZ163" s="15">
        <v>41.999160034438958</v>
      </c>
      <c r="CA163" s="15">
        <v>4.7429999989999994</v>
      </c>
      <c r="CB163" s="15">
        <v>1.8849983266820542</v>
      </c>
      <c r="CC163" s="15">
        <v>0.71202250041903181</v>
      </c>
      <c r="CD163" s="15">
        <v>5.1741087600338442</v>
      </c>
      <c r="CE163" s="15">
        <v>4.3114598604945868</v>
      </c>
      <c r="CF163" s="15">
        <v>3.579999999</v>
      </c>
      <c r="CG163" s="15">
        <v>7.1428999989999999</v>
      </c>
      <c r="CH163" s="15">
        <v>21.180106858599192</v>
      </c>
      <c r="CI163" s="15">
        <v>0.41999999899999996</v>
      </c>
      <c r="CJ163" s="15">
        <v>9.0150000000000006</v>
      </c>
      <c r="CK163" s="15">
        <v>7.1429999989999993E-2</v>
      </c>
      <c r="CL163" s="15">
        <v>0.35553027352918198</v>
      </c>
      <c r="CM163" s="15">
        <v>2.1000000000000002E-6</v>
      </c>
      <c r="CN163" s="15">
        <v>3.3489999989999997</v>
      </c>
      <c r="CO163" s="15">
        <v>0.7142899989999999</v>
      </c>
      <c r="CP163" s="15">
        <v>0.71429999899999996</v>
      </c>
      <c r="CQ163" s="43">
        <v>20</v>
      </c>
      <c r="CR163" s="42" t="s">
        <v>21</v>
      </c>
      <c r="CS163" s="42" t="s">
        <v>21</v>
      </c>
      <c r="CT163" s="43">
        <v>1.1699999989999998E-3</v>
      </c>
      <c r="CU163" s="42" t="s">
        <v>21</v>
      </c>
      <c r="CV163" s="42" t="s">
        <v>21</v>
      </c>
      <c r="CW163" s="43">
        <v>2.4844999999999997</v>
      </c>
      <c r="CX163" s="42" t="s">
        <v>21</v>
      </c>
      <c r="CY163" s="42" t="s">
        <v>21</v>
      </c>
      <c r="CZ163" s="42" t="s">
        <v>21</v>
      </c>
      <c r="DA163" s="43">
        <v>3.9999999999999996E-4</v>
      </c>
      <c r="DB163" s="43">
        <v>6</v>
      </c>
      <c r="DC163" s="42" t="s">
        <v>21</v>
      </c>
      <c r="DD163" s="43">
        <v>0.71078257211925988</v>
      </c>
      <c r="DE163" s="42" t="s">
        <v>21</v>
      </c>
      <c r="DF163" s="43">
        <v>8.7499999942052924E-3</v>
      </c>
      <c r="DG163" s="43">
        <v>6.0769230769230757E-4</v>
      </c>
    </row>
    <row r="164" spans="1:111" x14ac:dyDescent="0.25">
      <c r="A164" s="26" t="s">
        <v>204</v>
      </c>
      <c r="B164" s="15">
        <v>4.9039999989932515</v>
      </c>
      <c r="C164" s="15">
        <v>8.5349999998999979E-12</v>
      </c>
      <c r="D164" s="15">
        <v>0.8926977325477593</v>
      </c>
      <c r="E164" s="15">
        <v>25.969978711361858</v>
      </c>
      <c r="F164" s="15">
        <v>49.916999998999998</v>
      </c>
      <c r="G164" s="15">
        <v>245.26093500766981</v>
      </c>
      <c r="H164" s="15">
        <v>1.1879999999999996E-5</v>
      </c>
      <c r="I164" s="15">
        <v>0.71223042129398972</v>
      </c>
      <c r="J164" s="15">
        <v>5.4155058973307408E-14</v>
      </c>
      <c r="K164" s="15">
        <v>49.999999998999996</v>
      </c>
      <c r="L164" s="15">
        <v>0.95739999899999995</v>
      </c>
      <c r="M164" s="15">
        <v>9.6097194395414545E-4</v>
      </c>
      <c r="N164" s="15">
        <v>5.6910581714451256</v>
      </c>
      <c r="O164" s="15">
        <v>2.4618094544707518</v>
      </c>
      <c r="P164" s="15">
        <v>6.3999999989999994</v>
      </c>
      <c r="Q164" s="15">
        <v>1.6999999999999998E-13</v>
      </c>
      <c r="R164" s="15">
        <v>5.6349999989999997</v>
      </c>
      <c r="S164" s="15">
        <v>0.35714299899999996</v>
      </c>
      <c r="T164" s="15">
        <v>6.8851556049907154</v>
      </c>
      <c r="U164" s="15">
        <v>0.99999999899999992</v>
      </c>
      <c r="V164" s="15">
        <v>15</v>
      </c>
      <c r="W164" s="15">
        <v>0.35087699999999999</v>
      </c>
      <c r="X164" s="15">
        <v>2.5</v>
      </c>
      <c r="Y164" s="15">
        <v>3.2019999991833581</v>
      </c>
      <c r="Z164" s="15">
        <v>4.9370600039370593</v>
      </c>
      <c r="AA164" s="15">
        <v>1.7781570324931169</v>
      </c>
      <c r="AB164" s="15">
        <v>4.1806999989999998</v>
      </c>
      <c r="AC164" s="15">
        <v>0.35714285714285715</v>
      </c>
      <c r="AD164" s="15">
        <v>30.000300003000028</v>
      </c>
      <c r="AE164" s="15">
        <v>0.99999999899999992</v>
      </c>
      <c r="AF164" s="15">
        <v>24.684999998999999</v>
      </c>
      <c r="AG164" s="15">
        <v>1.7070308361583797</v>
      </c>
      <c r="AH164" s="15">
        <v>4.9999999989999999</v>
      </c>
      <c r="AI164" s="15">
        <v>2</v>
      </c>
      <c r="AJ164" s="15">
        <v>0.16319999996436504</v>
      </c>
      <c r="AK164" s="15">
        <v>4.7599999989999997</v>
      </c>
      <c r="AL164" s="32">
        <v>3.7850000000000002E-2</v>
      </c>
      <c r="AM164" s="15">
        <v>75.75</v>
      </c>
      <c r="AN164" s="15">
        <v>0.35714299899999996</v>
      </c>
      <c r="AO164" s="15">
        <v>0.35563142371906231</v>
      </c>
      <c r="AP164" s="15">
        <v>1.7977252742368291E-4</v>
      </c>
      <c r="AQ164" s="15">
        <v>620.73246816097117</v>
      </c>
      <c r="AR164" s="15">
        <v>0.7142899989999999</v>
      </c>
      <c r="AS164" s="15">
        <v>359.84167096020752</v>
      </c>
      <c r="AT164" s="15">
        <v>0.35714285727040812</v>
      </c>
      <c r="AU164" s="15">
        <v>7.1428999989999999</v>
      </c>
      <c r="AV164" s="15">
        <v>50</v>
      </c>
      <c r="AW164" s="15">
        <v>0.35714299899999996</v>
      </c>
      <c r="AX164" s="15">
        <v>4.0000077362887347E-2</v>
      </c>
      <c r="AY164" s="15">
        <v>3.1499999989999998</v>
      </c>
      <c r="AZ164" s="15">
        <v>0.71223042129398972</v>
      </c>
      <c r="BA164" s="15">
        <v>1.0000002759241586</v>
      </c>
      <c r="BB164" s="15">
        <v>0.35714299899999996</v>
      </c>
      <c r="BC164" s="15">
        <v>245.26</v>
      </c>
      <c r="BD164" s="15">
        <v>0.7142899989999999</v>
      </c>
      <c r="BE164" s="15">
        <v>3.0612200020612197</v>
      </c>
      <c r="BF164" s="15">
        <v>0.35713999899999999</v>
      </c>
      <c r="BG164" s="15">
        <v>49.051999999999992</v>
      </c>
      <c r="BH164" s="15">
        <v>4.7417404654161466</v>
      </c>
      <c r="BI164" s="15">
        <v>1.2500000000000001E-2</v>
      </c>
      <c r="BJ164" s="15">
        <v>4.9029999989999995</v>
      </c>
      <c r="BK164" s="15">
        <v>4.7624944267504281</v>
      </c>
      <c r="BL164" s="15">
        <v>7.1669999989999997</v>
      </c>
      <c r="BM164" s="15">
        <v>3.7714501227143677</v>
      </c>
      <c r="BN164" s="15">
        <v>0.71612718470074999</v>
      </c>
      <c r="BO164" s="15">
        <v>1.4099999999999999E-9</v>
      </c>
      <c r="BP164" s="15">
        <v>0.71428599899999989</v>
      </c>
      <c r="BQ164" s="15">
        <v>7.1174377229265078</v>
      </c>
      <c r="BR164" s="15">
        <v>4.7440536752471134</v>
      </c>
      <c r="BS164" s="15">
        <v>122</v>
      </c>
      <c r="BT164" s="28">
        <v>2.8001633392818514E-8</v>
      </c>
      <c r="BU164" s="15">
        <v>2.0199979840824116</v>
      </c>
      <c r="BV164" s="15">
        <v>28.630999999999997</v>
      </c>
      <c r="BW164" s="15">
        <v>3.7499999989999999</v>
      </c>
      <c r="BX164" s="15">
        <v>3.0611999989999998</v>
      </c>
      <c r="BY164" s="15">
        <v>0.71223042129398972</v>
      </c>
      <c r="BZ164" s="15">
        <v>48.358237849198815</v>
      </c>
      <c r="CA164" s="15">
        <v>4.7429999989999994</v>
      </c>
      <c r="CB164" s="15">
        <v>1.8849983266820542</v>
      </c>
      <c r="CC164" s="15">
        <v>0.71223042129398972</v>
      </c>
      <c r="CD164" s="15">
        <v>5.1733057426370053</v>
      </c>
      <c r="CE164" s="15">
        <v>4.3096017929800725</v>
      </c>
      <c r="CF164" s="15">
        <v>3.579999999</v>
      </c>
      <c r="CG164" s="15">
        <v>7.1428999989999999</v>
      </c>
      <c r="CH164" s="15">
        <v>21.180106858599192</v>
      </c>
      <c r="CI164" s="15">
        <v>0.41999999899999996</v>
      </c>
      <c r="CJ164" s="15">
        <v>9.0150000000000006</v>
      </c>
      <c r="CK164" s="15">
        <v>7.1429999989999993E-2</v>
      </c>
      <c r="CL164" s="15">
        <v>0.35563142371906231</v>
      </c>
      <c r="CM164" s="15">
        <v>2.1000000000000002E-6</v>
      </c>
      <c r="CN164" s="15">
        <v>3.3499999989999996</v>
      </c>
      <c r="CO164" s="15">
        <v>0.7142899989999999</v>
      </c>
      <c r="CP164" s="15">
        <v>0.71429999899999996</v>
      </c>
      <c r="CQ164" s="43">
        <v>20</v>
      </c>
      <c r="CR164" s="42" t="s">
        <v>21</v>
      </c>
      <c r="CS164" s="42" t="s">
        <v>21</v>
      </c>
      <c r="CT164" s="43">
        <v>1.1699999989999998E-3</v>
      </c>
      <c r="CU164" s="42" t="s">
        <v>21</v>
      </c>
      <c r="CV164" s="42" t="s">
        <v>21</v>
      </c>
      <c r="CW164" s="43">
        <v>2.4844999999999997</v>
      </c>
      <c r="CX164" s="42" t="s">
        <v>21</v>
      </c>
      <c r="CY164" s="42" t="s">
        <v>21</v>
      </c>
      <c r="CZ164" s="42" t="s">
        <v>21</v>
      </c>
      <c r="DA164" s="43">
        <v>3.9999999999999996E-4</v>
      </c>
      <c r="DB164" s="43">
        <v>6</v>
      </c>
      <c r="DC164" s="42" t="s">
        <v>21</v>
      </c>
      <c r="DD164" s="43">
        <v>0.7114399549764624</v>
      </c>
      <c r="DE164" s="42" t="s">
        <v>21</v>
      </c>
      <c r="DF164" s="43">
        <v>8.7499999942052924E-3</v>
      </c>
      <c r="DG164" s="43">
        <v>6.0769230769230757E-4</v>
      </c>
    </row>
    <row r="165" spans="1:111" x14ac:dyDescent="0.25">
      <c r="A165" s="26" t="s">
        <v>205</v>
      </c>
      <c r="B165" s="15">
        <v>4.9029999989934545</v>
      </c>
      <c r="C165" s="15">
        <v>8.3649999999999984E-12</v>
      </c>
      <c r="D165" s="15">
        <v>0.89341552756585996</v>
      </c>
      <c r="E165" s="15">
        <v>25.97267675081104</v>
      </c>
      <c r="F165" s="15">
        <v>49.957999998999995</v>
      </c>
      <c r="G165" s="15">
        <v>245.15093453831528</v>
      </c>
      <c r="H165" s="15">
        <v>1.1879999999999996E-5</v>
      </c>
      <c r="I165" s="15">
        <v>0.71274313501056241</v>
      </c>
      <c r="J165" s="15">
        <v>5.5972343207125397E-14</v>
      </c>
      <c r="K165" s="15">
        <v>49.999999998999996</v>
      </c>
      <c r="L165" s="15">
        <v>0.95439999899999994</v>
      </c>
      <c r="M165" s="15">
        <v>9.6097194395414545E-4</v>
      </c>
      <c r="N165" s="15">
        <v>5.6953115784918529</v>
      </c>
      <c r="O165" s="15">
        <v>2.4618094544707518</v>
      </c>
      <c r="P165" s="15">
        <v>6.3999999989999994</v>
      </c>
      <c r="Q165" s="15">
        <v>1.6999999999999998E-13</v>
      </c>
      <c r="R165" s="15">
        <v>5.6349999989999997</v>
      </c>
      <c r="S165" s="15">
        <v>0.35714299899999996</v>
      </c>
      <c r="T165" s="15">
        <v>6.8927488287077985</v>
      </c>
      <c r="U165" s="15">
        <v>0.99999999899999992</v>
      </c>
      <c r="V165" s="15">
        <v>15</v>
      </c>
      <c r="W165" s="15">
        <v>0.35087699999999999</v>
      </c>
      <c r="X165" s="15">
        <v>2.5</v>
      </c>
      <c r="Y165" s="15">
        <v>3.2029999991834157</v>
      </c>
      <c r="Z165" s="15">
        <v>4.9370600039370593</v>
      </c>
      <c r="AA165" s="15">
        <v>1.7794859988855876</v>
      </c>
      <c r="AB165" s="15">
        <v>4.1834999989999995</v>
      </c>
      <c r="AC165" s="15">
        <v>0.35714285714285715</v>
      </c>
      <c r="AD165" s="15">
        <v>30.000300003000028</v>
      </c>
      <c r="AE165" s="15">
        <v>0.99999999899999992</v>
      </c>
      <c r="AF165" s="15">
        <v>24.684999998999999</v>
      </c>
      <c r="AG165" s="15">
        <v>1.7083066439603785</v>
      </c>
      <c r="AH165" s="15">
        <v>4.9999999989999999</v>
      </c>
      <c r="AI165" s="15">
        <v>2</v>
      </c>
      <c r="AJ165" s="15">
        <v>0.16319999996436504</v>
      </c>
      <c r="AK165" s="15">
        <v>4.7649999989999996</v>
      </c>
      <c r="AL165" s="32">
        <v>4.4999999999999998E-2</v>
      </c>
      <c r="AM165" s="15">
        <v>75.75</v>
      </c>
      <c r="AN165" s="15">
        <v>0.35714299899999996</v>
      </c>
      <c r="AO165" s="15">
        <v>0.35589721701042676</v>
      </c>
      <c r="AP165" s="15">
        <v>1.7977252742368291E-4</v>
      </c>
      <c r="AQ165" s="15">
        <v>621.11801242236027</v>
      </c>
      <c r="AR165" s="15">
        <v>0.7142899989999999</v>
      </c>
      <c r="AS165" s="15">
        <v>359.84167096020752</v>
      </c>
      <c r="AT165" s="15">
        <v>0.35714285727040812</v>
      </c>
      <c r="AU165" s="15">
        <v>7.1428999989999999</v>
      </c>
      <c r="AV165" s="15">
        <v>50</v>
      </c>
      <c r="AW165" s="15">
        <v>0.35714299899999996</v>
      </c>
      <c r="AX165" s="15">
        <v>4.0000077362887347E-2</v>
      </c>
      <c r="AY165" s="15">
        <v>3.1499999989999998</v>
      </c>
      <c r="AZ165" s="15">
        <v>0.71274313501056241</v>
      </c>
      <c r="BA165" s="15">
        <v>1.0000002759241586</v>
      </c>
      <c r="BB165" s="15">
        <v>0.35714299899999996</v>
      </c>
      <c r="BC165" s="15">
        <v>245.14999994999999</v>
      </c>
      <c r="BD165" s="15">
        <v>0.7142899989999999</v>
      </c>
      <c r="BE165" s="15">
        <v>3.0612200020612197</v>
      </c>
      <c r="BF165" s="15">
        <v>0.35713999899999999</v>
      </c>
      <c r="BG165" s="15">
        <v>49.029999989999993</v>
      </c>
      <c r="BH165" s="15">
        <v>4.7452843807645415</v>
      </c>
      <c r="BI165" s="15">
        <v>1.2500000000000001E-2</v>
      </c>
      <c r="BJ165" s="15">
        <v>4.9034999989999992</v>
      </c>
      <c r="BK165" s="15">
        <v>4.7674895580894265</v>
      </c>
      <c r="BL165" s="15">
        <v>7.1669999989999997</v>
      </c>
      <c r="BM165" s="15">
        <v>3.7788610514219427</v>
      </c>
      <c r="BN165" s="15">
        <v>0.71669175087794734</v>
      </c>
      <c r="BO165" s="15">
        <v>1.4099999999999999E-9</v>
      </c>
      <c r="BP165" s="15">
        <v>0.71428599899999989</v>
      </c>
      <c r="BQ165" s="15">
        <v>7.1235218697195837</v>
      </c>
      <c r="BR165" s="15">
        <v>4.7490301293289798</v>
      </c>
      <c r="BS165" s="15">
        <v>122</v>
      </c>
      <c r="BT165" s="28">
        <v>2.8433974590625049E-8</v>
      </c>
      <c r="BU165" s="15">
        <v>2.0199979840824116</v>
      </c>
      <c r="BV165" s="15">
        <v>28.651</v>
      </c>
      <c r="BW165" s="15">
        <v>3.7499999989999999</v>
      </c>
      <c r="BX165" s="15">
        <v>3.0611999989999998</v>
      </c>
      <c r="BY165" s="15">
        <v>0.71274313501056241</v>
      </c>
      <c r="BZ165" s="15">
        <v>60.240963891711424</v>
      </c>
      <c r="CA165" s="15">
        <v>4.7429999989999994</v>
      </c>
      <c r="CB165" s="15">
        <v>1.8849983266820542</v>
      </c>
      <c r="CC165" s="15">
        <v>0.71274313501056241</v>
      </c>
      <c r="CD165" s="15">
        <v>5.1741087600338442</v>
      </c>
      <c r="CE165" s="15">
        <v>4.3144361033874556</v>
      </c>
      <c r="CF165" s="15">
        <v>3.579999999</v>
      </c>
      <c r="CG165" s="15">
        <v>7.1428999989999999</v>
      </c>
      <c r="CH165" s="15">
        <v>21.190106909052258</v>
      </c>
      <c r="CI165" s="15">
        <v>0.41999999899999996</v>
      </c>
      <c r="CJ165" s="15">
        <v>9.0150000000000006</v>
      </c>
      <c r="CK165" s="15">
        <v>7.1429999989999993E-2</v>
      </c>
      <c r="CL165" s="15">
        <v>0.35589721701042676</v>
      </c>
      <c r="CM165" s="15">
        <v>2.1000000000000002E-6</v>
      </c>
      <c r="CN165" s="15">
        <v>3.3509999989999999</v>
      </c>
      <c r="CO165" s="15">
        <v>0.7142899989999999</v>
      </c>
      <c r="CP165" s="15">
        <v>0.71429999899999996</v>
      </c>
      <c r="CQ165" s="43">
        <v>20</v>
      </c>
      <c r="CR165" s="42" t="s">
        <v>21</v>
      </c>
      <c r="CS165" s="42" t="s">
        <v>21</v>
      </c>
      <c r="CT165" s="43">
        <v>1.1699999989999998E-3</v>
      </c>
      <c r="CU165" s="42" t="s">
        <v>21</v>
      </c>
      <c r="CV165" s="42" t="s">
        <v>21</v>
      </c>
      <c r="CW165" s="43">
        <v>2.4844999999999997</v>
      </c>
      <c r="CX165" s="42" t="s">
        <v>21</v>
      </c>
      <c r="CY165" s="42" t="s">
        <v>21</v>
      </c>
      <c r="CZ165" s="42" t="s">
        <v>21</v>
      </c>
      <c r="DA165" s="43">
        <v>3.9999999999999996E-4</v>
      </c>
      <c r="DB165" s="43">
        <v>6</v>
      </c>
      <c r="DC165" s="42" t="s">
        <v>21</v>
      </c>
      <c r="DD165" s="43">
        <v>0.71285999480726092</v>
      </c>
      <c r="DE165" s="42" t="s">
        <v>21</v>
      </c>
      <c r="DF165" s="43">
        <v>8.7499999942052924E-3</v>
      </c>
      <c r="DG165" s="43">
        <v>6.0769230769230757E-4</v>
      </c>
    </row>
    <row r="166" spans="1:111" x14ac:dyDescent="0.25">
      <c r="A166" s="26" t="s">
        <v>206</v>
      </c>
      <c r="B166" s="15">
        <v>4.9099999990020322</v>
      </c>
      <c r="C166" s="15">
        <v>8.3249999999999994E-12</v>
      </c>
      <c r="D166" s="15">
        <v>0.89525514772110681</v>
      </c>
      <c r="E166" s="15">
        <v>25.95717067513489</v>
      </c>
      <c r="F166" s="15">
        <v>50.020999998999997</v>
      </c>
      <c r="G166" s="15">
        <v>245.23593491236201</v>
      </c>
      <c r="H166" s="15">
        <v>1.1879999999999996E-5</v>
      </c>
      <c r="I166" s="15">
        <v>0.71428571479617198</v>
      </c>
      <c r="J166" s="15">
        <v>5.5972343207125397E-14</v>
      </c>
      <c r="K166" s="15">
        <v>49.999999998999996</v>
      </c>
      <c r="L166" s="15">
        <v>0.95159999899999992</v>
      </c>
      <c r="M166" s="15">
        <v>9.6597179798616482E-4</v>
      </c>
      <c r="N166" s="15">
        <v>5.7074992765189085</v>
      </c>
      <c r="O166" s="15">
        <v>2.4618094544707518</v>
      </c>
      <c r="P166" s="15">
        <v>6.3999999989999994</v>
      </c>
      <c r="Q166" s="15">
        <v>1.6999999999999998E-13</v>
      </c>
      <c r="R166" s="15">
        <v>5.6349999989999997</v>
      </c>
      <c r="S166" s="15">
        <v>0.35714299899999996</v>
      </c>
      <c r="T166" s="15">
        <v>6.897027381674393</v>
      </c>
      <c r="U166" s="15">
        <v>0.99999999899999992</v>
      </c>
      <c r="V166" s="15">
        <v>15</v>
      </c>
      <c r="W166" s="15">
        <v>0.35087699999999999</v>
      </c>
      <c r="X166" s="15">
        <v>2.5</v>
      </c>
      <c r="Y166" s="15">
        <v>3.2029999991834157</v>
      </c>
      <c r="Z166" s="15">
        <v>4.9370600039370593</v>
      </c>
      <c r="AA166" s="15">
        <v>1.7832940151482033</v>
      </c>
      <c r="AB166" s="15">
        <v>4.1837999989999997</v>
      </c>
      <c r="AC166" s="15">
        <v>0.35714285714285715</v>
      </c>
      <c r="AD166" s="15">
        <v>30.000300003000028</v>
      </c>
      <c r="AE166" s="15">
        <v>0.99999999899999992</v>
      </c>
      <c r="AF166" s="15">
        <v>24.684999998999999</v>
      </c>
      <c r="AG166" s="15">
        <v>1.7119623368285897</v>
      </c>
      <c r="AH166" s="15">
        <v>4.9999999989999999</v>
      </c>
      <c r="AI166" s="15">
        <v>2</v>
      </c>
      <c r="AJ166" s="15">
        <v>0.16319999996436504</v>
      </c>
      <c r="AK166" s="15">
        <v>4.7729999989999996</v>
      </c>
      <c r="AL166" s="32">
        <v>4.4999999999999998E-2</v>
      </c>
      <c r="AM166" s="15">
        <v>75.75</v>
      </c>
      <c r="AN166" s="15">
        <v>0.35714299899999996</v>
      </c>
      <c r="AO166" s="15">
        <v>0.35665882029982837</v>
      </c>
      <c r="AP166" s="15">
        <v>1.7977252742368291E-4</v>
      </c>
      <c r="AQ166" s="15">
        <v>620.73246816097117</v>
      </c>
      <c r="AR166" s="15">
        <v>0.7142899989999999</v>
      </c>
      <c r="AS166" s="15">
        <v>360.10082952863098</v>
      </c>
      <c r="AT166" s="15">
        <v>0.35714285727040812</v>
      </c>
      <c r="AU166" s="15">
        <v>7.1428999989999999</v>
      </c>
      <c r="AV166" s="15">
        <v>50</v>
      </c>
      <c r="AW166" s="15">
        <v>0.35714299899999996</v>
      </c>
      <c r="AX166" s="15">
        <v>4.0000077362887347E-2</v>
      </c>
      <c r="AY166" s="15">
        <v>3.1499999989999998</v>
      </c>
      <c r="AZ166" s="15">
        <v>0.71428571479617198</v>
      </c>
      <c r="BA166" s="15">
        <v>1.0000002759241586</v>
      </c>
      <c r="BB166" s="15">
        <v>0.35714299899999996</v>
      </c>
      <c r="BC166" s="15">
        <v>245.23500000000001</v>
      </c>
      <c r="BD166" s="15">
        <v>0.7142899989999999</v>
      </c>
      <c r="BE166" s="15">
        <v>3.0612200020612197</v>
      </c>
      <c r="BF166" s="15">
        <v>0.35713999899999999</v>
      </c>
      <c r="BG166" s="15">
        <v>49.04699999999999</v>
      </c>
      <c r="BH166" s="15">
        <v>4.7554390631499714</v>
      </c>
      <c r="BI166" s="15">
        <v>1.2500000000000001E-2</v>
      </c>
      <c r="BJ166" s="15">
        <v>4.9064999989999993</v>
      </c>
      <c r="BK166" s="15">
        <v>4.7750019328014073</v>
      </c>
      <c r="BL166" s="15">
        <v>7.1669999989999997</v>
      </c>
      <c r="BM166" s="15">
        <v>3.7794323294069856</v>
      </c>
      <c r="BN166" s="15">
        <v>0.71823601235365941</v>
      </c>
      <c r="BO166" s="15">
        <v>1.4099999999999999E-9</v>
      </c>
      <c r="BP166" s="15">
        <v>0.71428599899999989</v>
      </c>
      <c r="BQ166" s="15">
        <v>7.1372493046275958</v>
      </c>
      <c r="BR166" s="15">
        <v>4.755997165043591</v>
      </c>
      <c r="BS166" s="15">
        <v>122</v>
      </c>
      <c r="BT166" s="28">
        <v>2.8092123410964068E-8</v>
      </c>
      <c r="BU166" s="15">
        <v>2.0199979840824116</v>
      </c>
      <c r="BV166" s="15">
        <v>28.71</v>
      </c>
      <c r="BW166" s="15">
        <v>3.7499999989999999</v>
      </c>
      <c r="BX166" s="15">
        <v>3.0611999989999998</v>
      </c>
      <c r="BY166" s="15">
        <v>0.71428571479617198</v>
      </c>
      <c r="BZ166" s="15">
        <v>60.215571783112885</v>
      </c>
      <c r="CA166" s="15">
        <v>4.7429999989999994</v>
      </c>
      <c r="CB166" s="15">
        <v>1.8849983266820542</v>
      </c>
      <c r="CC166" s="15">
        <v>0.71428571479617198</v>
      </c>
      <c r="CD166" s="15">
        <v>5.1746442434760489</v>
      </c>
      <c r="CE166" s="15">
        <v>4.3248853907241971</v>
      </c>
      <c r="CF166" s="15">
        <v>3.579999999</v>
      </c>
      <c r="CG166" s="15">
        <v>7.1428999989999999</v>
      </c>
      <c r="CH166" s="15">
        <v>21.190106909052258</v>
      </c>
      <c r="CI166" s="15">
        <v>0.41999999899999996</v>
      </c>
      <c r="CJ166" s="15">
        <v>9.0150000000000006</v>
      </c>
      <c r="CK166" s="15">
        <v>7.1429999989999993E-2</v>
      </c>
      <c r="CL166" s="15">
        <v>0.35665882029982837</v>
      </c>
      <c r="CM166" s="15">
        <v>2.1000000000000002E-6</v>
      </c>
      <c r="CN166" s="15">
        <v>3.3509999989999999</v>
      </c>
      <c r="CO166" s="15">
        <v>0.7142899989999999</v>
      </c>
      <c r="CP166" s="15">
        <v>0.71429999899999996</v>
      </c>
      <c r="CQ166" s="43">
        <v>20</v>
      </c>
      <c r="CR166" s="42" t="s">
        <v>21</v>
      </c>
      <c r="CS166" s="42" t="s">
        <v>21</v>
      </c>
      <c r="CT166" s="43">
        <v>1.1699999989999998E-3</v>
      </c>
      <c r="CU166" s="42" t="s">
        <v>21</v>
      </c>
      <c r="CV166" s="42" t="s">
        <v>21</v>
      </c>
      <c r="CW166" s="43">
        <v>2.4844999999999997</v>
      </c>
      <c r="CX166" s="42" t="s">
        <v>21</v>
      </c>
      <c r="CY166" s="42" t="s">
        <v>21</v>
      </c>
      <c r="CZ166" s="42" t="s">
        <v>21</v>
      </c>
      <c r="DA166" s="43">
        <v>3.9999999999999996E-4</v>
      </c>
      <c r="DB166" s="43">
        <v>6</v>
      </c>
      <c r="DC166" s="42" t="s">
        <v>21</v>
      </c>
      <c r="DD166" s="43">
        <v>0.71316502689757388</v>
      </c>
      <c r="DE166" s="42" t="s">
        <v>21</v>
      </c>
      <c r="DF166" s="43">
        <v>8.7499999942052924E-3</v>
      </c>
      <c r="DG166" s="43">
        <v>6.0769230769230757E-4</v>
      </c>
    </row>
    <row r="167" spans="1:111" x14ac:dyDescent="0.25">
      <c r="A167" s="26" t="s">
        <v>207</v>
      </c>
      <c r="B167" s="15">
        <v>4.9079999989924383</v>
      </c>
      <c r="C167" s="15">
        <v>8.2799999998999978E-12</v>
      </c>
      <c r="D167" s="15">
        <v>0.89441438218726543</v>
      </c>
      <c r="E167" s="15">
        <v>25.956496917914265</v>
      </c>
      <c r="F167" s="15">
        <v>50.003999998999994</v>
      </c>
      <c r="G167" s="15">
        <v>245.40093554139352</v>
      </c>
      <c r="H167" s="15">
        <v>1.1879999999999996E-5</v>
      </c>
      <c r="I167" s="15">
        <v>0.71362306480718585</v>
      </c>
      <c r="J167" s="15">
        <v>5.5972343207125397E-14</v>
      </c>
      <c r="K167" s="15">
        <v>49.999999998999996</v>
      </c>
      <c r="L167" s="15">
        <v>0.9476999989999999</v>
      </c>
      <c r="M167" s="15">
        <v>9.7397156443739571E-4</v>
      </c>
      <c r="N167" s="15">
        <v>5.7016020495135793</v>
      </c>
      <c r="O167" s="15">
        <v>2.4618094544707518</v>
      </c>
      <c r="P167" s="15">
        <v>6.3999999989999994</v>
      </c>
      <c r="Q167" s="15">
        <v>1.6999999999999998E-13</v>
      </c>
      <c r="R167" s="15">
        <v>5.6349999989999997</v>
      </c>
      <c r="S167" s="15">
        <v>0.35714299899999996</v>
      </c>
      <c r="T167" s="15">
        <v>6.8913238237813603</v>
      </c>
      <c r="U167" s="15">
        <v>0.99999999899999992</v>
      </c>
      <c r="V167" s="15">
        <v>15</v>
      </c>
      <c r="W167" s="15">
        <v>0.35087699999999999</v>
      </c>
      <c r="X167" s="15">
        <v>2.5</v>
      </c>
      <c r="Y167" s="15">
        <v>3.2019999991833581</v>
      </c>
      <c r="Z167" s="15">
        <v>4.9370600039370593</v>
      </c>
      <c r="AA167" s="15">
        <v>1.7814514410769551</v>
      </c>
      <c r="AB167" s="15">
        <v>4.1779999989999999</v>
      </c>
      <c r="AC167" s="15">
        <v>0.35714285714285715</v>
      </c>
      <c r="AD167" s="15">
        <v>30.000300003000028</v>
      </c>
      <c r="AE167" s="15">
        <v>0.99999999899999992</v>
      </c>
      <c r="AF167" s="15">
        <v>24.684999998999999</v>
      </c>
      <c r="AG167" s="15">
        <v>1.7101934675856412</v>
      </c>
      <c r="AH167" s="15">
        <v>4.9999999989999999</v>
      </c>
      <c r="AI167" s="15">
        <v>2</v>
      </c>
      <c r="AJ167" s="15">
        <v>0.16319999996436504</v>
      </c>
      <c r="AK167" s="15">
        <v>4.7739999989999999</v>
      </c>
      <c r="AL167" s="32">
        <v>4.4999999999999998E-2</v>
      </c>
      <c r="AM167" s="15">
        <v>75.75</v>
      </c>
      <c r="AN167" s="15">
        <v>0.35714299899999996</v>
      </c>
      <c r="AO167" s="15">
        <v>0.35629030546773444</v>
      </c>
      <c r="AP167" s="15">
        <v>1.7977252742368291E-4</v>
      </c>
      <c r="AQ167" s="15">
        <v>621.11801242236027</v>
      </c>
      <c r="AR167" s="15">
        <v>0.7142899989999999</v>
      </c>
      <c r="AS167" s="15">
        <v>360.23054884809272</v>
      </c>
      <c r="AT167" s="15">
        <v>0.35714285727040812</v>
      </c>
      <c r="AU167" s="15">
        <v>7.1428999989999999</v>
      </c>
      <c r="AV167" s="15">
        <v>50</v>
      </c>
      <c r="AW167" s="15">
        <v>0.35714299899999996</v>
      </c>
      <c r="AX167" s="15">
        <v>4.0000077362887347E-2</v>
      </c>
      <c r="AY167" s="15">
        <v>3.1499999989999998</v>
      </c>
      <c r="AZ167" s="15">
        <v>0.71362306480718585</v>
      </c>
      <c r="BA167" s="15">
        <v>1.0000002759241586</v>
      </c>
      <c r="BB167" s="15">
        <v>0.35714299899999996</v>
      </c>
      <c r="BC167" s="15">
        <v>245.4</v>
      </c>
      <c r="BD167" s="15">
        <v>0.7142899989999999</v>
      </c>
      <c r="BE167" s="15">
        <v>3.0612200020612197</v>
      </c>
      <c r="BF167" s="15">
        <v>0.35713999899999999</v>
      </c>
      <c r="BG167" s="15">
        <v>49.08</v>
      </c>
      <c r="BH167" s="15">
        <v>4.7505255340129882</v>
      </c>
      <c r="BI167" s="15">
        <v>1.2500000000000001E-2</v>
      </c>
      <c r="BJ167" s="15">
        <v>4.9089999989999997</v>
      </c>
      <c r="BK167" s="15">
        <v>4.7774884971334517</v>
      </c>
      <c r="BL167" s="15">
        <v>7.1669999989999997</v>
      </c>
      <c r="BM167" s="15">
        <v>3.7745819651898458</v>
      </c>
      <c r="BN167" s="15">
        <v>0.7174630506528914</v>
      </c>
      <c r="BO167" s="15">
        <v>1.4099999999999999E-9</v>
      </c>
      <c r="BP167" s="15">
        <v>0.71428599899999989</v>
      </c>
      <c r="BQ167" s="15">
        <v>7.1311416962940264</v>
      </c>
      <c r="BR167" s="15">
        <v>4.757490101268151</v>
      </c>
      <c r="BS167" s="15">
        <v>122</v>
      </c>
      <c r="BT167" s="28">
        <v>2.7870925588830492E-8</v>
      </c>
      <c r="BU167" s="15">
        <v>2.0199979840824116</v>
      </c>
      <c r="BV167" s="15">
        <v>28.673999998999999</v>
      </c>
      <c r="BW167" s="15">
        <v>3.7499999989999999</v>
      </c>
      <c r="BX167" s="15">
        <v>3.0611999989999998</v>
      </c>
      <c r="BY167" s="15">
        <v>0.71362306480718585</v>
      </c>
      <c r="BZ167" s="15">
        <v>60.215571783112885</v>
      </c>
      <c r="CA167" s="15">
        <v>4.7439999989999997</v>
      </c>
      <c r="CB167" s="15">
        <v>1.8849983266820542</v>
      </c>
      <c r="CC167" s="15">
        <v>0.71362306480718585</v>
      </c>
      <c r="CD167" s="15">
        <v>5.1746442434760489</v>
      </c>
      <c r="CE167" s="15">
        <v>4.3387712601674231</v>
      </c>
      <c r="CF167" s="15">
        <v>3.579999999</v>
      </c>
      <c r="CG167" s="15">
        <v>7.1428999989999999</v>
      </c>
      <c r="CH167" s="15">
        <v>21.190106909052258</v>
      </c>
      <c r="CI167" s="15">
        <v>0.41999999899999996</v>
      </c>
      <c r="CJ167" s="15">
        <v>9.0150000000000006</v>
      </c>
      <c r="CK167" s="15">
        <v>7.1429999989999993E-2</v>
      </c>
      <c r="CL167" s="15">
        <v>0.35629030546773444</v>
      </c>
      <c r="CM167" s="15">
        <v>2.1000000000000002E-6</v>
      </c>
      <c r="CN167" s="15">
        <v>3.3489999989999997</v>
      </c>
      <c r="CO167" s="15">
        <v>0.7142899989999999</v>
      </c>
      <c r="CP167" s="15">
        <v>0.71429999899999996</v>
      </c>
      <c r="CQ167" s="43">
        <v>20</v>
      </c>
      <c r="CR167" s="42" t="s">
        <v>21</v>
      </c>
      <c r="CS167" s="42" t="s">
        <v>21</v>
      </c>
      <c r="CT167" s="43">
        <v>1.1699999989999998E-3</v>
      </c>
      <c r="CU167" s="42" t="s">
        <v>21</v>
      </c>
      <c r="CV167" s="42" t="s">
        <v>21</v>
      </c>
      <c r="CW167" s="43">
        <v>2.4844999999999997</v>
      </c>
      <c r="CX167" s="42" t="s">
        <v>21</v>
      </c>
      <c r="CY167" s="42" t="s">
        <v>21</v>
      </c>
      <c r="CZ167" s="42" t="s">
        <v>21</v>
      </c>
      <c r="DA167" s="43">
        <v>3.9999999999999996E-4</v>
      </c>
      <c r="DB167" s="43">
        <v>6</v>
      </c>
      <c r="DC167" s="42" t="s">
        <v>21</v>
      </c>
      <c r="DD167" s="43">
        <v>0.71285999480726092</v>
      </c>
      <c r="DE167" s="42" t="s">
        <v>21</v>
      </c>
      <c r="DF167" s="43">
        <v>8.7499999942052924E-3</v>
      </c>
      <c r="DG167" s="43">
        <v>6.0769230769230757E-4</v>
      </c>
    </row>
    <row r="168" spans="1:111" x14ac:dyDescent="0.25">
      <c r="A168" s="26" t="s">
        <v>208</v>
      </c>
      <c r="B168" s="15">
        <v>4.9039999989932515</v>
      </c>
      <c r="C168" s="15">
        <v>8.3249999999999994E-12</v>
      </c>
      <c r="D168" s="15">
        <v>0.895575855278952</v>
      </c>
      <c r="E168" s="15">
        <v>25.956496917914265</v>
      </c>
      <c r="F168" s="15">
        <v>50.016999998999999</v>
      </c>
      <c r="G168" s="15">
        <v>245.28093503391588</v>
      </c>
      <c r="H168" s="15">
        <v>1.1879999999999996E-5</v>
      </c>
      <c r="I168" s="15">
        <v>0.71454090797768377</v>
      </c>
      <c r="J168" s="15">
        <v>5.9606910584391048E-14</v>
      </c>
      <c r="K168" s="15">
        <v>49.999999998999996</v>
      </c>
      <c r="L168" s="15">
        <v>0.95029999899999995</v>
      </c>
      <c r="M168" s="15">
        <v>9.7397156443739571E-4</v>
      </c>
      <c r="N168" s="15">
        <v>5.7091282459844637</v>
      </c>
      <c r="O168" s="15">
        <v>2.4618094544707518</v>
      </c>
      <c r="P168" s="15">
        <v>6.3999999989999994</v>
      </c>
      <c r="Q168" s="15">
        <v>1.6999999999999998E-13</v>
      </c>
      <c r="R168" s="15">
        <v>5.6349999989999997</v>
      </c>
      <c r="S168" s="15">
        <v>0.35714299899999996</v>
      </c>
      <c r="T168" s="15">
        <v>6.8984547466127522</v>
      </c>
      <c r="U168" s="15">
        <v>0.99999999899999992</v>
      </c>
      <c r="V168" s="15">
        <v>15</v>
      </c>
      <c r="W168" s="15">
        <v>0.35087699999999999</v>
      </c>
      <c r="X168" s="15">
        <v>2.5</v>
      </c>
      <c r="Y168" s="15">
        <v>3.2039999991834729</v>
      </c>
      <c r="Z168" s="15">
        <v>4.9370600039370593</v>
      </c>
      <c r="AA168" s="15">
        <v>1.783802982402084</v>
      </c>
      <c r="AB168" s="15">
        <v>4.1713999989999992</v>
      </c>
      <c r="AC168" s="15">
        <v>0.35714285714285715</v>
      </c>
      <c r="AD168" s="15">
        <v>30.000300003000028</v>
      </c>
      <c r="AE168" s="15">
        <v>0.99999999899999992</v>
      </c>
      <c r="AF168" s="15">
        <v>24.684999998999999</v>
      </c>
      <c r="AG168" s="15">
        <v>1.7124509463931221</v>
      </c>
      <c r="AH168" s="15">
        <v>4.9999999989999999</v>
      </c>
      <c r="AI168" s="15">
        <v>2</v>
      </c>
      <c r="AJ168" s="15">
        <v>0.16319999996436504</v>
      </c>
      <c r="AK168" s="15">
        <v>4.7739999989999999</v>
      </c>
      <c r="AL168" s="32">
        <v>4.4999999999999998E-2</v>
      </c>
      <c r="AM168" s="15">
        <v>75.75</v>
      </c>
      <c r="AN168" s="15">
        <v>0.35714299899999996</v>
      </c>
      <c r="AO168" s="15">
        <v>0.35676061375553358</v>
      </c>
      <c r="AP168" s="15">
        <v>1.7977252742368291E-4</v>
      </c>
      <c r="AQ168" s="15">
        <v>620.73246816097117</v>
      </c>
      <c r="AR168" s="15">
        <v>0.7142899989999999</v>
      </c>
      <c r="AS168" s="15">
        <v>360.23054884809272</v>
      </c>
      <c r="AT168" s="15">
        <v>0.35714285727040812</v>
      </c>
      <c r="AU168" s="15">
        <v>7.1428999989999999</v>
      </c>
      <c r="AV168" s="15">
        <v>50</v>
      </c>
      <c r="AW168" s="15">
        <v>0.35714299899999996</v>
      </c>
      <c r="AX168" s="15">
        <v>4.0000077362887347E-2</v>
      </c>
      <c r="AY168" s="15">
        <v>3.1699999989999998</v>
      </c>
      <c r="AZ168" s="15">
        <v>0.71454090797768377</v>
      </c>
      <c r="BA168" s="15">
        <v>1.0000002759241586</v>
      </c>
      <c r="BB168" s="15">
        <v>0.35714299899999996</v>
      </c>
      <c r="BC168" s="15">
        <v>245.27999994999999</v>
      </c>
      <c r="BD168" s="15">
        <v>0.7142899989999999</v>
      </c>
      <c r="BE168" s="15">
        <v>3.0612200020612197</v>
      </c>
      <c r="BF168" s="15">
        <v>0.35713999899999999</v>
      </c>
      <c r="BG168" s="15">
        <v>49.055999989999989</v>
      </c>
      <c r="BH168" s="15">
        <v>4.7567963024470981</v>
      </c>
      <c r="BI168" s="15">
        <v>1.2500000000000001E-2</v>
      </c>
      <c r="BJ168" s="15">
        <v>4.9842499989999993</v>
      </c>
      <c r="BK168" s="15">
        <v>4.7774884971334517</v>
      </c>
      <c r="BL168" s="15">
        <v>7.1669999989999997</v>
      </c>
      <c r="BM168" s="15">
        <v>3.7777190134025056</v>
      </c>
      <c r="BN168" s="15">
        <v>0.7184424168402902</v>
      </c>
      <c r="BO168" s="15">
        <v>1.4099999999999999E-9</v>
      </c>
      <c r="BP168" s="15">
        <v>0.71428599899999989</v>
      </c>
      <c r="BQ168" s="15">
        <v>7.1387778417432015</v>
      </c>
      <c r="BR168" s="15">
        <v>4.75898303749271</v>
      </c>
      <c r="BS168" s="15">
        <v>122</v>
      </c>
      <c r="BT168" s="28">
        <v>2.7860871142369876E-8</v>
      </c>
      <c r="BU168" s="15">
        <v>2.0199979840824116</v>
      </c>
      <c r="BV168" s="15">
        <v>28.716999999999999</v>
      </c>
      <c r="BW168" s="15">
        <v>3.7499999989999999</v>
      </c>
      <c r="BX168" s="15">
        <v>3.0611999989999998</v>
      </c>
      <c r="BY168" s="15">
        <v>0.71454090797768377</v>
      </c>
      <c r="BZ168" s="15">
        <v>60.215571783112885</v>
      </c>
      <c r="CA168" s="15">
        <v>4.7479999989999992</v>
      </c>
      <c r="CB168" s="15">
        <v>1.8849983266820542</v>
      </c>
      <c r="CC168" s="15">
        <v>0.71454090797768377</v>
      </c>
      <c r="CD168" s="15">
        <v>5.1792003317370616</v>
      </c>
      <c r="CE168" s="15">
        <v>4.3402777779661577</v>
      </c>
      <c r="CF168" s="15">
        <v>3.579999999</v>
      </c>
      <c r="CG168" s="15">
        <v>7.1428999989999999</v>
      </c>
      <c r="CH168" s="15">
        <v>21.190106909052258</v>
      </c>
      <c r="CI168" s="15">
        <v>0.41999999899999996</v>
      </c>
      <c r="CJ168" s="15">
        <v>9.0150000000000006</v>
      </c>
      <c r="CK168" s="15">
        <v>7.1429999989999993E-2</v>
      </c>
      <c r="CL168" s="15">
        <v>0.35676061375553358</v>
      </c>
      <c r="CM168" s="15">
        <v>2.1000000000000002E-6</v>
      </c>
      <c r="CN168" s="15">
        <v>3.3489999989999997</v>
      </c>
      <c r="CO168" s="15">
        <v>0.7142899989999999</v>
      </c>
      <c r="CP168" s="15">
        <v>0.71429999899999996</v>
      </c>
      <c r="CQ168" s="43">
        <v>20</v>
      </c>
      <c r="CR168" s="42" t="s">
        <v>21</v>
      </c>
      <c r="CS168" s="42" t="s">
        <v>21</v>
      </c>
      <c r="CT168" s="43">
        <v>1.1699999989999998E-3</v>
      </c>
      <c r="CU168" s="42" t="s">
        <v>21</v>
      </c>
      <c r="CV168" s="42" t="s">
        <v>21</v>
      </c>
      <c r="CW168" s="43">
        <v>2.4844999999999997</v>
      </c>
      <c r="CX168" s="42" t="s">
        <v>21</v>
      </c>
      <c r="CY168" s="42" t="s">
        <v>21</v>
      </c>
      <c r="CZ168" s="42" t="s">
        <v>21</v>
      </c>
      <c r="DA168" s="43">
        <v>3.9999999999999996E-4</v>
      </c>
      <c r="DB168" s="43">
        <v>6</v>
      </c>
      <c r="DC168" s="42" t="s">
        <v>21</v>
      </c>
      <c r="DD168" s="43">
        <v>0.71382682612328419</v>
      </c>
      <c r="DE168" s="42" t="s">
        <v>21</v>
      </c>
      <c r="DF168" s="43">
        <v>8.7499999942052924E-3</v>
      </c>
      <c r="DG168" s="43">
        <v>6.0769230769230757E-4</v>
      </c>
    </row>
    <row r="169" spans="1:111" x14ac:dyDescent="0.25">
      <c r="A169" s="26" t="s">
        <v>209</v>
      </c>
      <c r="B169" s="15">
        <v>4.9089999989922353</v>
      </c>
      <c r="C169" s="15">
        <v>8.3349999998999979E-12</v>
      </c>
      <c r="D169" s="15">
        <v>0.89694142972866153</v>
      </c>
      <c r="E169" s="15">
        <v>25.95851829451458</v>
      </c>
      <c r="F169" s="15">
        <v>50.005999998999997</v>
      </c>
      <c r="G169" s="15">
        <v>245.34593528171615</v>
      </c>
      <c r="H169" s="15">
        <v>1.1879999999999996E-5</v>
      </c>
      <c r="I169" s="15">
        <v>0.71557630778030812</v>
      </c>
      <c r="J169" s="15">
        <v>6.6876046065835901E-14</v>
      </c>
      <c r="K169" s="15">
        <v>49.999999998999996</v>
      </c>
      <c r="L169" s="15">
        <v>0.95119999899999996</v>
      </c>
      <c r="M169" s="15">
        <v>9.7397156443739571E-4</v>
      </c>
      <c r="N169" s="15">
        <v>5.7178999075395618</v>
      </c>
      <c r="O169" s="15">
        <v>2.4618094544707518</v>
      </c>
      <c r="P169" s="15">
        <v>6.3999999989999994</v>
      </c>
      <c r="Q169" s="15">
        <v>1.6999999999999998E-13</v>
      </c>
      <c r="R169" s="15">
        <v>5.6349999989999997</v>
      </c>
      <c r="S169" s="15">
        <v>0.35714299899999996</v>
      </c>
      <c r="T169" s="15">
        <v>6.9041701192284011</v>
      </c>
      <c r="U169" s="15">
        <v>0.99999999899999992</v>
      </c>
      <c r="V169" s="15">
        <v>15</v>
      </c>
      <c r="W169" s="15">
        <v>0.35087699999999999</v>
      </c>
      <c r="X169" s="15">
        <v>2.5</v>
      </c>
      <c r="Y169" s="15">
        <v>3.2029999991834157</v>
      </c>
      <c r="Z169" s="15">
        <v>4.9370600039370593</v>
      </c>
      <c r="AA169" s="15">
        <v>1.7865436665865515</v>
      </c>
      <c r="AB169" s="15">
        <v>4.1708999989999995</v>
      </c>
      <c r="AC169" s="15">
        <v>0.35714285714285715</v>
      </c>
      <c r="AD169" s="15">
        <v>30.000300003000028</v>
      </c>
      <c r="AE169" s="15">
        <v>0.99999999899999992</v>
      </c>
      <c r="AF169" s="15">
        <v>24.684999998999999</v>
      </c>
      <c r="AG169" s="15">
        <v>1.715082005299744</v>
      </c>
      <c r="AH169" s="15">
        <v>4.9999999989999999</v>
      </c>
      <c r="AI169" s="15">
        <v>2</v>
      </c>
      <c r="AJ169" s="15">
        <v>0.16319999996436504</v>
      </c>
      <c r="AK169" s="15">
        <v>4.7799999989999993</v>
      </c>
      <c r="AL169" s="32">
        <v>4.4999999999999998E-2</v>
      </c>
      <c r="AM169" s="15">
        <v>75.75</v>
      </c>
      <c r="AN169" s="15">
        <v>0.35714299899999996</v>
      </c>
      <c r="AO169" s="15">
        <v>0.35730875061896905</v>
      </c>
      <c r="AP169" s="15">
        <v>1.7977252742368291E-4</v>
      </c>
      <c r="AQ169" s="15">
        <v>621.11801242236027</v>
      </c>
      <c r="AR169" s="15">
        <v>0.7142899989999999</v>
      </c>
      <c r="AS169" s="15">
        <v>360.23054884809272</v>
      </c>
      <c r="AT169" s="15">
        <v>0.35714285727040812</v>
      </c>
      <c r="AU169" s="15">
        <v>7.1428999989999999</v>
      </c>
      <c r="AV169" s="15">
        <v>50</v>
      </c>
      <c r="AW169" s="15">
        <v>0.35714299899999996</v>
      </c>
      <c r="AX169" s="15">
        <v>4.0000077362887347E-2</v>
      </c>
      <c r="AY169" s="15">
        <v>3.1799999989999996</v>
      </c>
      <c r="AZ169" s="15">
        <v>0.71557630778030812</v>
      </c>
      <c r="BA169" s="15">
        <v>1.0000002759241586</v>
      </c>
      <c r="BB169" s="15">
        <v>0.35714299899999996</v>
      </c>
      <c r="BC169" s="15">
        <v>245.34499994999999</v>
      </c>
      <c r="BD169" s="15">
        <v>0.7142899989999999</v>
      </c>
      <c r="BE169" s="15">
        <v>3.0612200020612197</v>
      </c>
      <c r="BF169" s="15">
        <v>0.35713999899999999</v>
      </c>
      <c r="BG169" s="15">
        <v>49.068999989999995</v>
      </c>
      <c r="BH169" s="15">
        <v>4.7641047801197942</v>
      </c>
      <c r="BI169" s="15">
        <v>1.2500000000000001E-2</v>
      </c>
      <c r="BJ169" s="15">
        <v>5.0604899989999996</v>
      </c>
      <c r="BK169" s="15">
        <v>4.7849866488584771</v>
      </c>
      <c r="BL169" s="15">
        <v>7.1669999989999997</v>
      </c>
      <c r="BM169" s="15">
        <v>3.7727307026247918</v>
      </c>
      <c r="BN169" s="15">
        <v>0.71952798963879694</v>
      </c>
      <c r="BO169" s="15">
        <v>1.4099999999999999E-9</v>
      </c>
      <c r="BP169" s="15">
        <v>0.71428599899999989</v>
      </c>
      <c r="BQ169" s="15">
        <v>7.1459196803734395</v>
      </c>
      <c r="BR169" s="15">
        <v>4.7649547823909488</v>
      </c>
      <c r="BS169" s="15">
        <v>122</v>
      </c>
      <c r="BT169" s="28">
        <v>2.7860871142369876E-8</v>
      </c>
      <c r="BU169" s="15">
        <v>2.0199979840824116</v>
      </c>
      <c r="BV169" s="15">
        <v>28.761999998999997</v>
      </c>
      <c r="BW169" s="15">
        <v>3.7499999989999999</v>
      </c>
      <c r="BX169" s="15">
        <v>3.0611999989999998</v>
      </c>
      <c r="BY169" s="15">
        <v>0.71557630778030812</v>
      </c>
      <c r="BZ169" s="15">
        <v>60.215571783112885</v>
      </c>
      <c r="CA169" s="15">
        <v>4.7539999989999995</v>
      </c>
      <c r="CB169" s="15">
        <v>1.8849983266820542</v>
      </c>
      <c r="CC169" s="15">
        <v>0.71557630778030812</v>
      </c>
      <c r="CD169" s="15">
        <v>5.180541884949518</v>
      </c>
      <c r="CE169" s="15">
        <v>4.32395036123682</v>
      </c>
      <c r="CF169" s="15">
        <v>3.579999999</v>
      </c>
      <c r="CG169" s="15">
        <v>7.1428999989999999</v>
      </c>
      <c r="CH169" s="15">
        <v>21.190106909052258</v>
      </c>
      <c r="CI169" s="15">
        <v>0.41999999899999996</v>
      </c>
      <c r="CJ169" s="15">
        <v>9.0150000000000006</v>
      </c>
      <c r="CK169" s="15">
        <v>7.1429999989999993E-2</v>
      </c>
      <c r="CL169" s="15">
        <v>0.35730875061896905</v>
      </c>
      <c r="CM169" s="15">
        <v>2.1000000000000002E-6</v>
      </c>
      <c r="CN169" s="15">
        <v>3.3489999989999997</v>
      </c>
      <c r="CO169" s="15">
        <v>0.7142899989999999</v>
      </c>
      <c r="CP169" s="15">
        <v>0.71429999899999996</v>
      </c>
      <c r="CQ169" s="43">
        <v>20</v>
      </c>
      <c r="CR169" s="42" t="s">
        <v>21</v>
      </c>
      <c r="CS169" s="42" t="s">
        <v>21</v>
      </c>
      <c r="CT169" s="43">
        <v>1.1699999989999998E-3</v>
      </c>
      <c r="CU169" s="42" t="s">
        <v>21</v>
      </c>
      <c r="CV169" s="42" t="s">
        <v>21</v>
      </c>
      <c r="CW169" s="43">
        <v>2.4844999999999997</v>
      </c>
      <c r="CX169" s="42" t="s">
        <v>21</v>
      </c>
      <c r="CY169" s="42" t="s">
        <v>21</v>
      </c>
      <c r="CZ169" s="42" t="s">
        <v>21</v>
      </c>
      <c r="DA169" s="43">
        <v>3.9999999999999996E-4</v>
      </c>
      <c r="DB169" s="43">
        <v>6</v>
      </c>
      <c r="DC169" s="42" t="s">
        <v>21</v>
      </c>
      <c r="DD169" s="43">
        <v>0.71428571479738456</v>
      </c>
      <c r="DE169" s="42" t="s">
        <v>21</v>
      </c>
      <c r="DF169" s="43">
        <v>8.7499999942052924E-3</v>
      </c>
      <c r="DG169" s="43">
        <v>6.0769230769230757E-4</v>
      </c>
    </row>
    <row r="170" spans="1:111" x14ac:dyDescent="0.25">
      <c r="A170" s="26" t="s">
        <v>211</v>
      </c>
      <c r="B170" s="15">
        <v>4.9199999989999998</v>
      </c>
      <c r="C170" s="15">
        <v>8.2949999999999989E-12</v>
      </c>
      <c r="D170" s="15">
        <v>0.89649917074228558</v>
      </c>
      <c r="E170" s="15">
        <v>26.008478770841499</v>
      </c>
      <c r="F170" s="15">
        <v>49.901999998999997</v>
      </c>
      <c r="G170" s="15">
        <v>245.46593578919382</v>
      </c>
      <c r="H170" s="15">
        <v>1.1879999999999996E-5</v>
      </c>
      <c r="I170" s="15">
        <v>0.7153203746241229</v>
      </c>
      <c r="J170" s="15">
        <v>6.9420243484341596E-14</v>
      </c>
      <c r="K170" s="15">
        <v>49.999999998999996</v>
      </c>
      <c r="L170" s="15">
        <v>0.95309999899999998</v>
      </c>
      <c r="M170" s="15">
        <v>1.0479694041112817E-3</v>
      </c>
      <c r="N170" s="15">
        <v>5.7150410596064187</v>
      </c>
      <c r="O170" s="15">
        <v>2.4618094544707518</v>
      </c>
      <c r="P170" s="15">
        <v>6.3999999989999994</v>
      </c>
      <c r="Q170" s="15">
        <v>1.6999999999999998E-13</v>
      </c>
      <c r="R170" s="15">
        <v>5.6349999989999997</v>
      </c>
      <c r="S170" s="15">
        <v>0.35714299899999996</v>
      </c>
      <c r="T170" s="15">
        <v>6.9084628674893578</v>
      </c>
      <c r="U170" s="15">
        <v>0.99999999899999992</v>
      </c>
      <c r="V170" s="15">
        <v>15</v>
      </c>
      <c r="W170" s="15">
        <v>0.35087699999999999</v>
      </c>
      <c r="X170" s="15">
        <v>2.5</v>
      </c>
      <c r="Y170" s="15">
        <v>3.2019999991833581</v>
      </c>
      <c r="Z170" s="15">
        <v>4.9101443584852271</v>
      </c>
      <c r="AA170" s="15">
        <v>1.7856504266543654</v>
      </c>
      <c r="AB170" s="15">
        <v>4.1704999989999996</v>
      </c>
      <c r="AC170" s="15">
        <v>0.35714285714285715</v>
      </c>
      <c r="AD170" s="15">
        <v>30.000300003000028</v>
      </c>
      <c r="AE170" s="15">
        <v>0.99999999899999992</v>
      </c>
      <c r="AF170" s="15">
        <v>24.684999998999999</v>
      </c>
      <c r="AG170" s="15">
        <v>1.7142244939414728</v>
      </c>
      <c r="AH170" s="15">
        <v>4.9999999989999999</v>
      </c>
      <c r="AI170" s="15">
        <v>2</v>
      </c>
      <c r="AJ170" s="15">
        <v>0.16319999996436504</v>
      </c>
      <c r="AK170" s="15">
        <v>4.7799999989999993</v>
      </c>
      <c r="AL170" s="32">
        <v>4.4999999999999998E-2</v>
      </c>
      <c r="AM170" s="15">
        <v>75.75</v>
      </c>
      <c r="AN170" s="15">
        <v>0.35714299899999996</v>
      </c>
      <c r="AO170" s="15">
        <v>0.35713010262388128</v>
      </c>
      <c r="AP170" s="15">
        <v>1.7977252742368291E-4</v>
      </c>
      <c r="AQ170" s="15">
        <v>621.11801242236027</v>
      </c>
      <c r="AR170" s="15">
        <v>0.7142899989999999</v>
      </c>
      <c r="AS170" s="15">
        <v>360.36036165895621</v>
      </c>
      <c r="AT170" s="15">
        <v>0.35714285727040812</v>
      </c>
      <c r="AU170" s="15">
        <v>7.1428999989999999</v>
      </c>
      <c r="AV170" s="15">
        <v>50</v>
      </c>
      <c r="AW170" s="15">
        <v>0.35714299899999996</v>
      </c>
      <c r="AX170" s="15">
        <v>4.0000077362887347E-2</v>
      </c>
      <c r="AY170" s="15">
        <v>3.1822999989999996</v>
      </c>
      <c r="AZ170" s="15">
        <v>0.7153203746241229</v>
      </c>
      <c r="BA170" s="15">
        <v>1.0000002759241586</v>
      </c>
      <c r="BB170" s="15">
        <v>0.35714299899999996</v>
      </c>
      <c r="BC170" s="15">
        <v>245.465</v>
      </c>
      <c r="BD170" s="15">
        <v>0.7142899989999999</v>
      </c>
      <c r="BE170" s="15">
        <v>3.0612200020612197</v>
      </c>
      <c r="BF170" s="15">
        <v>0.35713999899999999</v>
      </c>
      <c r="BG170" s="15">
        <v>49.092999999999989</v>
      </c>
      <c r="BH170" s="15">
        <v>4.7617227960693409</v>
      </c>
      <c r="BI170" s="15">
        <v>1.2500000000000001E-2</v>
      </c>
      <c r="BJ170" s="15">
        <v>5.0604899989999996</v>
      </c>
      <c r="BK170" s="15">
        <v>4.7900061541520067</v>
      </c>
      <c r="BL170" s="15">
        <v>7.1669999989999997</v>
      </c>
      <c r="BM170" s="15">
        <v>3.7733001284345824</v>
      </c>
      <c r="BN170" s="15">
        <v>0.71916576770945706</v>
      </c>
      <c r="BO170" s="15">
        <v>1.4099999999999999E-9</v>
      </c>
      <c r="BP170" s="15">
        <v>0.71428599899999989</v>
      </c>
      <c r="BQ170" s="15">
        <v>7.1505184130962114</v>
      </c>
      <c r="BR170" s="15">
        <v>4.7634618461663898</v>
      </c>
      <c r="BS170" s="15">
        <v>122</v>
      </c>
      <c r="BT170" s="15">
        <v>2.7699999999000001E-8</v>
      </c>
      <c r="BU170" s="15">
        <v>2.0199979840824116</v>
      </c>
      <c r="BV170" s="15">
        <v>28.745999999999999</v>
      </c>
      <c r="BW170" s="15">
        <v>4.4999999989999999</v>
      </c>
      <c r="BX170" s="15">
        <v>3.0611999989999998</v>
      </c>
      <c r="BY170" s="15">
        <v>0.7153203746241229</v>
      </c>
      <c r="BZ170" s="15">
        <v>60.215571783112885</v>
      </c>
      <c r="CA170" s="15">
        <v>4.7539999989999995</v>
      </c>
      <c r="CB170" s="15">
        <v>1.8849983266820542</v>
      </c>
      <c r="CC170" s="15">
        <v>0.7153203746241229</v>
      </c>
      <c r="CD170" s="15">
        <v>5.1808102789960007</v>
      </c>
      <c r="CE170" s="15">
        <v>4.3267566633924694</v>
      </c>
      <c r="CF170" s="15">
        <v>3.579999999</v>
      </c>
      <c r="CG170" s="15">
        <v>7.1428999989999999</v>
      </c>
      <c r="CH170" s="15">
        <v>21.190106909052258</v>
      </c>
      <c r="CI170" s="15">
        <v>0.41999999899999996</v>
      </c>
      <c r="CJ170" s="15">
        <v>9.0150000000000006</v>
      </c>
      <c r="CK170" s="15">
        <v>7.1429999989999993E-2</v>
      </c>
      <c r="CL170" s="15">
        <v>0.35713010262388128</v>
      </c>
      <c r="CM170" s="15">
        <v>1.1059999944422108E-5</v>
      </c>
      <c r="CN170" s="15">
        <v>3.3489999989999997</v>
      </c>
      <c r="CO170" s="15">
        <v>0.7142899989999999</v>
      </c>
      <c r="CP170" s="15">
        <v>0.71429999999999993</v>
      </c>
      <c r="CQ170" s="43">
        <v>20</v>
      </c>
      <c r="CR170" s="42" t="s">
        <v>21</v>
      </c>
      <c r="CS170" s="42" t="s">
        <v>21</v>
      </c>
      <c r="CT170" s="43">
        <v>1.1699999989999998E-3</v>
      </c>
      <c r="CU170" s="42" t="s">
        <v>21</v>
      </c>
      <c r="CV170" s="42" t="s">
        <v>21</v>
      </c>
      <c r="CW170" s="43">
        <v>2.4844999999999997</v>
      </c>
      <c r="CX170" s="42" t="s">
        <v>21</v>
      </c>
      <c r="CY170" s="42" t="s">
        <v>21</v>
      </c>
      <c r="CZ170" s="42" t="s">
        <v>21</v>
      </c>
      <c r="DA170" s="43">
        <v>3.9999999999999996E-4</v>
      </c>
      <c r="DB170" s="43">
        <v>6</v>
      </c>
      <c r="DC170" s="42" t="s">
        <v>21</v>
      </c>
      <c r="DD170" s="43">
        <v>0.71364852861089723</v>
      </c>
      <c r="DE170" s="42" t="s">
        <v>21</v>
      </c>
      <c r="DF170" s="43">
        <v>8.7499999942052924E-3</v>
      </c>
      <c r="DG170" s="43">
        <v>6.0769230769230757E-4</v>
      </c>
    </row>
    <row r="171" spans="1:111" x14ac:dyDescent="0.25">
      <c r="A171" s="26" t="s">
        <v>213</v>
      </c>
      <c r="B171" s="15">
        <v>4.9370600039370593</v>
      </c>
      <c r="C171" s="15">
        <v>8.289999999999998E-12</v>
      </c>
      <c r="D171" s="15">
        <v>0.89537538613063528</v>
      </c>
      <c r="E171" s="15">
        <v>26.028787846125301</v>
      </c>
      <c r="F171" s="15">
        <v>49.870999998999999</v>
      </c>
      <c r="G171" s="15">
        <v>245.42593558670112</v>
      </c>
      <c r="H171" s="15">
        <v>1.1879999999999996E-5</v>
      </c>
      <c r="I171" s="15">
        <v>0.7144515696248942</v>
      </c>
      <c r="J171" s="15">
        <v>6.7602959613980389E-14</v>
      </c>
      <c r="K171" s="15">
        <v>49.999999998999996</v>
      </c>
      <c r="L171" s="15">
        <v>0.95169999899999991</v>
      </c>
      <c r="M171" s="15">
        <v>1.0479694041112817E-3</v>
      </c>
      <c r="N171" s="15">
        <v>5.7081100310501904</v>
      </c>
      <c r="O171" s="15">
        <v>2.4618094544707518</v>
      </c>
      <c r="P171" s="15">
        <v>6.3999999989999994</v>
      </c>
      <c r="Q171" s="15">
        <v>1.6999999999999998E-13</v>
      </c>
      <c r="R171" s="15">
        <v>5.6349999989999997</v>
      </c>
      <c r="S171" s="15">
        <v>0.35714299899999996</v>
      </c>
      <c r="T171" s="15">
        <v>6.9041701192284011</v>
      </c>
      <c r="U171" s="15">
        <v>0.99999999899999992</v>
      </c>
      <c r="V171" s="15">
        <v>15</v>
      </c>
      <c r="W171" s="15">
        <v>0.35087699999999999</v>
      </c>
      <c r="X171" s="15">
        <v>2.5</v>
      </c>
      <c r="Y171" s="15">
        <v>3.2019999991833581</v>
      </c>
      <c r="Z171" s="15">
        <v>4.9094211794839913</v>
      </c>
      <c r="AA171" s="15">
        <v>1.7834848438283302</v>
      </c>
      <c r="AB171" s="15">
        <v>4.1702999989999991</v>
      </c>
      <c r="AC171" s="15">
        <v>0.35714285714285715</v>
      </c>
      <c r="AD171" s="15">
        <v>30.000300003000028</v>
      </c>
      <c r="AE171" s="15">
        <v>0.99999999899999992</v>
      </c>
      <c r="AF171" s="15">
        <v>24.684999998999999</v>
      </c>
      <c r="AG171" s="15">
        <v>1.7121455353016937</v>
      </c>
      <c r="AH171" s="15">
        <v>4.9999999989999999</v>
      </c>
      <c r="AI171" s="15">
        <v>2</v>
      </c>
      <c r="AJ171" s="15">
        <v>0.38099999993015377</v>
      </c>
      <c r="AK171" s="15">
        <v>4.7759999989999997</v>
      </c>
      <c r="AL171" s="32">
        <v>4.4999999999999998E-2</v>
      </c>
      <c r="AM171" s="15">
        <v>75.75</v>
      </c>
      <c r="AN171" s="15">
        <v>0.35714299899999996</v>
      </c>
      <c r="AO171" s="15">
        <v>0.35669698603770178</v>
      </c>
      <c r="AP171" s="15">
        <v>1.7977252742368291E-4</v>
      </c>
      <c r="AQ171" s="15">
        <v>621.11801242236027</v>
      </c>
      <c r="AR171" s="15">
        <v>0.7142899989999999</v>
      </c>
      <c r="AS171" s="15">
        <v>360.62026815946723</v>
      </c>
      <c r="AT171" s="15">
        <v>0.35714285727040812</v>
      </c>
      <c r="AU171" s="15">
        <v>7.1428999989999999</v>
      </c>
      <c r="AV171" s="15">
        <v>57.5</v>
      </c>
      <c r="AW171" s="15">
        <v>0.35714299899999996</v>
      </c>
      <c r="AX171" s="15">
        <v>4.0000077362887347E-2</v>
      </c>
      <c r="AY171" s="15">
        <v>3.1851999989999999</v>
      </c>
      <c r="AZ171" s="15">
        <v>0.7144515696248942</v>
      </c>
      <c r="BA171" s="15">
        <v>1.0000002759241586</v>
      </c>
      <c r="BB171" s="15">
        <v>0.35714299899999996</v>
      </c>
      <c r="BC171" s="15">
        <v>245.42499994999997</v>
      </c>
      <c r="BD171" s="15">
        <v>0.7142899989999999</v>
      </c>
      <c r="BE171" s="15">
        <v>3.0612200020612197</v>
      </c>
      <c r="BF171" s="15">
        <v>0.35713999899999999</v>
      </c>
      <c r="BG171" s="15">
        <v>49.084999989999993</v>
      </c>
      <c r="BH171" s="15">
        <v>4.7559479371135271</v>
      </c>
      <c r="BI171" s="15">
        <v>1.2500000000000001E-2</v>
      </c>
      <c r="BJ171" s="15">
        <v>5.0604899989999996</v>
      </c>
      <c r="BK171" s="15">
        <v>4.7900061541520067</v>
      </c>
      <c r="BL171" s="15">
        <v>7.1669999989999997</v>
      </c>
      <c r="BM171" s="15">
        <v>3.7718768860807139</v>
      </c>
      <c r="BN171" s="15">
        <v>0.71828760235598332</v>
      </c>
      <c r="BO171" s="15">
        <v>1.4099999999999999E-9</v>
      </c>
      <c r="BP171" s="15">
        <v>0.71428599899999989</v>
      </c>
      <c r="BQ171" s="15">
        <v>7.1479628311042145</v>
      </c>
      <c r="BR171" s="15">
        <v>4.7584853920845234</v>
      </c>
      <c r="BS171" s="15">
        <v>122</v>
      </c>
      <c r="BT171" s="15">
        <v>2.7699999998999995E-8</v>
      </c>
      <c r="BU171" s="15">
        <v>2.0199979840824116</v>
      </c>
      <c r="BV171" s="15">
        <v>28.71</v>
      </c>
      <c r="BW171" s="15">
        <v>4.4999999989999999</v>
      </c>
      <c r="BX171" s="15">
        <v>3.0611999989999998</v>
      </c>
      <c r="BY171" s="15">
        <v>0.7144515696248942</v>
      </c>
      <c r="BZ171" s="15">
        <v>60.150375976030304</v>
      </c>
      <c r="CA171" s="15">
        <v>4.7479999989999992</v>
      </c>
      <c r="CB171" s="15">
        <v>1.8849983266820542</v>
      </c>
      <c r="CC171" s="15">
        <v>0.7144515696248942</v>
      </c>
      <c r="CD171" s="15">
        <v>5.1783957332700732</v>
      </c>
      <c r="CE171" s="15">
        <v>4.3374539147402924</v>
      </c>
      <c r="CF171" s="15">
        <v>3.579999999</v>
      </c>
      <c r="CG171" s="15">
        <v>7.1428999989999999</v>
      </c>
      <c r="CH171" s="15">
        <v>21.190106909052258</v>
      </c>
      <c r="CI171" s="15">
        <v>0.41999999899999996</v>
      </c>
      <c r="CJ171" s="15">
        <v>9.0150000000000006</v>
      </c>
      <c r="CK171" s="15">
        <v>7.1429999989999993E-2</v>
      </c>
      <c r="CL171" s="15">
        <v>0.35669698603770178</v>
      </c>
      <c r="CM171" s="15">
        <v>1.1349999942964823E-5</v>
      </c>
      <c r="CN171" s="15">
        <v>3.3489999989999997</v>
      </c>
      <c r="CO171" s="15">
        <v>0.7142899989999999</v>
      </c>
      <c r="CP171" s="15">
        <v>0.71429999999999993</v>
      </c>
      <c r="CQ171" s="43">
        <v>20</v>
      </c>
      <c r="CR171" s="42" t="s">
        <v>21</v>
      </c>
      <c r="CS171" s="42" t="s">
        <v>21</v>
      </c>
      <c r="CT171" s="43">
        <v>1.1699999989999998E-3</v>
      </c>
      <c r="CU171" s="42" t="s">
        <v>21</v>
      </c>
      <c r="CV171" s="42" t="s">
        <v>21</v>
      </c>
      <c r="CW171" s="43">
        <v>2.4844999999999997</v>
      </c>
      <c r="CX171" s="42" t="s">
        <v>21</v>
      </c>
      <c r="CY171" s="42" t="s">
        <v>21</v>
      </c>
      <c r="CZ171" s="42" t="s">
        <v>21</v>
      </c>
      <c r="DA171" s="43">
        <v>3.9999999999999996E-4</v>
      </c>
      <c r="DB171" s="43">
        <v>6</v>
      </c>
      <c r="DC171" s="42" t="s">
        <v>21</v>
      </c>
      <c r="DD171" s="43">
        <v>0.71331764085587734</v>
      </c>
      <c r="DE171" s="42" t="s">
        <v>21</v>
      </c>
      <c r="DF171" s="43">
        <v>8.7499999942052924E-3</v>
      </c>
      <c r="DG171" s="43">
        <v>6.0769230769230757E-4</v>
      </c>
    </row>
    <row r="172" spans="1:111" x14ac:dyDescent="0.25">
      <c r="A172" s="26" t="s">
        <v>214</v>
      </c>
      <c r="B172" s="15">
        <v>4.9370600039370593</v>
      </c>
      <c r="C172" s="15">
        <v>8.2949999999999989E-12</v>
      </c>
      <c r="D172" s="15">
        <v>0.89457440623023921</v>
      </c>
      <c r="E172" s="15">
        <v>26.029465361556944</v>
      </c>
      <c r="F172" s="15">
        <v>49.865999998999996</v>
      </c>
      <c r="G172" s="15">
        <v>245.35093530077773</v>
      </c>
      <c r="H172" s="15">
        <v>1.1879999999999996E-5</v>
      </c>
      <c r="I172" s="15">
        <v>0.71381408763096166</v>
      </c>
      <c r="J172" s="15">
        <v>6.7602959613980389E-14</v>
      </c>
      <c r="K172" s="15">
        <v>49.999999998999996</v>
      </c>
      <c r="L172" s="15">
        <v>0.950899999</v>
      </c>
      <c r="M172" s="15">
        <v>1.0479694041112817E-3</v>
      </c>
      <c r="N172" s="15">
        <v>5.7032276534141344</v>
      </c>
      <c r="O172" s="15">
        <v>2.4618094544707518</v>
      </c>
      <c r="P172" s="15">
        <v>6.5199999989999995</v>
      </c>
      <c r="Q172" s="15">
        <v>1.6999999999999998E-13</v>
      </c>
      <c r="R172" s="15">
        <v>5.6349999989999997</v>
      </c>
      <c r="S172" s="15">
        <v>0.35714299899999996</v>
      </c>
      <c r="T172" s="15">
        <v>6.8956006072883458</v>
      </c>
      <c r="U172" s="15">
        <v>0.99999999899999992</v>
      </c>
      <c r="V172" s="15">
        <v>15</v>
      </c>
      <c r="W172" s="15">
        <v>0.35087699999999999</v>
      </c>
      <c r="X172" s="15">
        <v>2.5</v>
      </c>
      <c r="Y172" s="15">
        <v>3.2049999991835301</v>
      </c>
      <c r="Z172" s="15">
        <v>4.9077345899542468</v>
      </c>
      <c r="AA172" s="15">
        <v>1.7819593569518506</v>
      </c>
      <c r="AB172" s="15">
        <v>4.1699999989999998</v>
      </c>
      <c r="AC172" s="15">
        <v>0.35714285714285715</v>
      </c>
      <c r="AD172" s="15">
        <v>30.000300003000028</v>
      </c>
      <c r="AE172" s="15">
        <v>0.99999999899999992</v>
      </c>
      <c r="AF172" s="15">
        <v>24.684999998999999</v>
      </c>
      <c r="AG172" s="15">
        <v>1.7106810648989628</v>
      </c>
      <c r="AH172" s="15">
        <v>4.9999999989999999</v>
      </c>
      <c r="AI172" s="15">
        <v>2</v>
      </c>
      <c r="AJ172" s="15">
        <v>0.38099999993015382</v>
      </c>
      <c r="AK172" s="15">
        <v>4.7709999989999998</v>
      </c>
      <c r="AL172" s="32">
        <v>4.4999999999999998E-2</v>
      </c>
      <c r="AM172" s="15">
        <v>75.75</v>
      </c>
      <c r="AN172" s="15">
        <v>0.35714299899999996</v>
      </c>
      <c r="AO172" s="15">
        <v>0.35639188864763244</v>
      </c>
      <c r="AP172" s="15">
        <v>1.7977252742368291E-4</v>
      </c>
      <c r="AQ172" s="15">
        <v>621.11801242236027</v>
      </c>
      <c r="AR172" s="15">
        <v>0.7142899989999999</v>
      </c>
      <c r="AS172" s="15">
        <v>360.62026815946723</v>
      </c>
      <c r="AT172" s="15">
        <v>0.35714285727040812</v>
      </c>
      <c r="AU172" s="15">
        <v>7.1428999989999999</v>
      </c>
      <c r="AV172" s="15">
        <v>65</v>
      </c>
      <c r="AW172" s="15">
        <v>0.35714299899999996</v>
      </c>
      <c r="AX172" s="15">
        <v>4.0000077362887347E-2</v>
      </c>
      <c r="AY172" s="15">
        <v>3.1838999989999999</v>
      </c>
      <c r="AZ172" s="15">
        <v>0.71381408763096166</v>
      </c>
      <c r="BA172" s="15">
        <v>1.0000002759241586</v>
      </c>
      <c r="BB172" s="15">
        <v>0.35714299899999996</v>
      </c>
      <c r="BC172" s="15">
        <v>245.34999994999998</v>
      </c>
      <c r="BD172" s="15">
        <v>0.7142899989999999</v>
      </c>
      <c r="BE172" s="15">
        <v>3.0612200020612197</v>
      </c>
      <c r="BF172" s="15">
        <v>0.35713999899999999</v>
      </c>
      <c r="BG172" s="15">
        <v>49.069999989999992</v>
      </c>
      <c r="BH172" s="15">
        <v>4.7518799696408092</v>
      </c>
      <c r="BI172" s="15">
        <v>1.2500000000000001E-2</v>
      </c>
      <c r="BJ172" s="15">
        <v>5.0604899989999996</v>
      </c>
      <c r="BK172" s="15">
        <v>4.7824922752347829</v>
      </c>
      <c r="BL172" s="15">
        <v>7.1669999989999997</v>
      </c>
      <c r="BM172" s="15">
        <v>3.7720191619996233</v>
      </c>
      <c r="BN172" s="15">
        <v>0.71766901105210268</v>
      </c>
      <c r="BO172" s="15">
        <v>1.4099999999999999E-9</v>
      </c>
      <c r="BP172" s="15">
        <v>0.71428599899999989</v>
      </c>
      <c r="BQ172" s="15">
        <v>7.1397972302684414</v>
      </c>
      <c r="BR172" s="15">
        <v>4.7550018742272178</v>
      </c>
      <c r="BS172" s="15">
        <v>122</v>
      </c>
      <c r="BT172" s="15">
        <v>2.7699999998999995E-8</v>
      </c>
      <c r="BU172" s="15">
        <v>2.0199979840824116</v>
      </c>
      <c r="BV172" s="15">
        <v>28.685999999</v>
      </c>
      <c r="BW172" s="15">
        <v>4.4999999989999999</v>
      </c>
      <c r="BX172" s="15">
        <v>3.0611999989999998</v>
      </c>
      <c r="BY172" s="15">
        <v>0.71381408763096166</v>
      </c>
      <c r="BZ172" s="15">
        <v>60.106990479117023</v>
      </c>
      <c r="CA172" s="15">
        <v>4.7449999989999991</v>
      </c>
      <c r="CB172" s="15">
        <v>1.8849983266820542</v>
      </c>
      <c r="CC172" s="15">
        <v>0.71381408763096166</v>
      </c>
      <c r="CD172" s="15">
        <v>5.1775913844879371</v>
      </c>
      <c r="CE172" s="15">
        <v>4.3368895829793077</v>
      </c>
      <c r="CF172" s="15">
        <v>3.579999999</v>
      </c>
      <c r="CG172" s="15">
        <v>7.1428999989999999</v>
      </c>
      <c r="CH172" s="15">
        <v>21.190106909052258</v>
      </c>
      <c r="CI172" s="15">
        <v>0.41999999899999996</v>
      </c>
      <c r="CJ172" s="15">
        <v>9.0150000000000006</v>
      </c>
      <c r="CK172" s="15">
        <v>7.1429999989999993E-2</v>
      </c>
      <c r="CL172" s="15">
        <v>0.35639188864763244</v>
      </c>
      <c r="CM172" s="15">
        <v>1.1469999942361809E-5</v>
      </c>
      <c r="CN172" s="15">
        <v>3.3489999989999997</v>
      </c>
      <c r="CO172" s="15">
        <v>0.7142899989999999</v>
      </c>
      <c r="CP172" s="15">
        <v>0.71429999999999993</v>
      </c>
      <c r="CQ172" s="43">
        <v>20</v>
      </c>
      <c r="CR172" s="42" t="s">
        <v>21</v>
      </c>
      <c r="CS172" s="42" t="s">
        <v>21</v>
      </c>
      <c r="CT172" s="43">
        <v>1.1699999989999998E-3</v>
      </c>
      <c r="CU172" s="42" t="s">
        <v>21</v>
      </c>
      <c r="CV172" s="42" t="s">
        <v>21</v>
      </c>
      <c r="CW172" s="43">
        <v>2.4844999999999997</v>
      </c>
      <c r="CX172" s="42" t="s">
        <v>21</v>
      </c>
      <c r="CY172" s="42" t="s">
        <v>21</v>
      </c>
      <c r="CZ172" s="42" t="s">
        <v>21</v>
      </c>
      <c r="DA172" s="43">
        <v>3.9999999999999996E-4</v>
      </c>
      <c r="DB172" s="43">
        <v>6</v>
      </c>
      <c r="DC172" s="42" t="s">
        <v>21</v>
      </c>
      <c r="DD172" s="43">
        <v>0.71237756061648039</v>
      </c>
      <c r="DE172" s="42" t="s">
        <v>21</v>
      </c>
      <c r="DF172" s="43">
        <v>8.7499999942052924E-3</v>
      </c>
      <c r="DG172" s="43">
        <v>6.0769230769230757E-4</v>
      </c>
    </row>
    <row r="173" spans="1:111" x14ac:dyDescent="0.25">
      <c r="A173" s="26" t="s">
        <v>215</v>
      </c>
      <c r="B173" s="15">
        <v>4.9370600039370593</v>
      </c>
      <c r="C173" s="15">
        <v>8.3199999999999985E-12</v>
      </c>
      <c r="D173" s="15">
        <v>0.89341552756585996</v>
      </c>
      <c r="E173" s="15">
        <v>26.036920359839851</v>
      </c>
      <c r="F173" s="15">
        <v>49.839999999</v>
      </c>
      <c r="G173" s="15">
        <v>245.24593490048494</v>
      </c>
      <c r="H173" s="15">
        <v>1.1879999999999996E-5</v>
      </c>
      <c r="I173" s="15">
        <v>0.71287524021324633</v>
      </c>
      <c r="J173" s="15">
        <v>6.7602959613980389E-14</v>
      </c>
      <c r="K173" s="15">
        <v>49.999999998999996</v>
      </c>
      <c r="L173" s="15">
        <v>0.9628999989999999</v>
      </c>
      <c r="M173" s="15">
        <v>1.0489693749176855E-3</v>
      </c>
      <c r="N173" s="15">
        <v>5.695716996551984</v>
      </c>
      <c r="O173" s="15">
        <v>2.4618094544707518</v>
      </c>
      <c r="P173" s="15">
        <v>6.6999999989999992</v>
      </c>
      <c r="Q173" s="15">
        <v>1.6999999999999998E-13</v>
      </c>
      <c r="R173" s="15">
        <v>5.6349999989999997</v>
      </c>
      <c r="S173" s="15">
        <v>0.35714299899999996</v>
      </c>
      <c r="T173" s="15">
        <v>6.890848953065797</v>
      </c>
      <c r="U173" s="15">
        <v>0.99999999899999992</v>
      </c>
      <c r="V173" s="15">
        <v>15</v>
      </c>
      <c r="W173" s="15">
        <v>0.35087699999999999</v>
      </c>
      <c r="X173" s="15">
        <v>2.5</v>
      </c>
      <c r="Y173" s="15">
        <v>3.2049999991835301</v>
      </c>
      <c r="Z173" s="15">
        <v>4.9058084774777182</v>
      </c>
      <c r="AA173" s="15">
        <v>1.7796126707249613</v>
      </c>
      <c r="AB173" s="15">
        <v>4.1699999989999998</v>
      </c>
      <c r="AC173" s="15">
        <v>0.35714285714285715</v>
      </c>
      <c r="AD173" s="15">
        <v>30.000300003000028</v>
      </c>
      <c r="AE173" s="15">
        <v>0.99999999899999992</v>
      </c>
      <c r="AF173" s="15">
        <v>24.684999998999999</v>
      </c>
      <c r="AG173" s="15">
        <v>1.7084282469865764</v>
      </c>
      <c r="AH173" s="15">
        <v>4.9999999989999999</v>
      </c>
      <c r="AI173" s="15">
        <v>2</v>
      </c>
      <c r="AJ173" s="15">
        <v>0.38099999993015382</v>
      </c>
      <c r="AK173" s="15">
        <v>4.7659999989999999</v>
      </c>
      <c r="AL173" s="32">
        <v>4.4999999999999998E-2</v>
      </c>
      <c r="AM173" s="15">
        <v>75.75</v>
      </c>
      <c r="AN173" s="15">
        <v>0.35714299899999996</v>
      </c>
      <c r="AO173" s="15">
        <v>0.35592255137952822</v>
      </c>
      <c r="AP173" s="15">
        <v>1.7977252742368291E-4</v>
      </c>
      <c r="AQ173" s="15">
        <v>620.73246816097117</v>
      </c>
      <c r="AR173" s="15">
        <v>0.7142899989999999</v>
      </c>
      <c r="AS173" s="15">
        <v>360.23054884809272</v>
      </c>
      <c r="AT173" s="15">
        <v>0.35714285727040812</v>
      </c>
      <c r="AU173" s="15">
        <v>7.1428999989999999</v>
      </c>
      <c r="AV173" s="15">
        <v>65</v>
      </c>
      <c r="AW173" s="15">
        <v>0.35714299899999996</v>
      </c>
      <c r="AX173" s="15">
        <v>4.0000077362887347E-2</v>
      </c>
      <c r="AY173" s="15">
        <v>3.1841999989999996</v>
      </c>
      <c r="AZ173" s="15">
        <v>0.71287524021324633</v>
      </c>
      <c r="BA173" s="15">
        <v>1.0000002759241586</v>
      </c>
      <c r="BB173" s="15">
        <v>0.35714299899999996</v>
      </c>
      <c r="BC173" s="15">
        <v>245.24499994999999</v>
      </c>
      <c r="BD173" s="15">
        <v>0.7142899989999999</v>
      </c>
      <c r="BE173" s="15">
        <v>3.0612200020612197</v>
      </c>
      <c r="BF173" s="15">
        <v>0.35713999899999999</v>
      </c>
      <c r="BG173" s="15">
        <v>49.048999989999992</v>
      </c>
      <c r="BH173" s="15">
        <v>4.7456221706659933</v>
      </c>
      <c r="BI173" s="15">
        <v>1.2500000000000001E-2</v>
      </c>
      <c r="BJ173" s="15">
        <v>5.0604899989999996</v>
      </c>
      <c r="BK173" s="15">
        <v>4.7724951786941263</v>
      </c>
      <c r="BL173" s="15">
        <v>7.3929999989999997</v>
      </c>
      <c r="BM173" s="15">
        <v>3.7713078897183325</v>
      </c>
      <c r="BN173" s="15">
        <v>0.71674311977977578</v>
      </c>
      <c r="BO173" s="15">
        <v>1.4099999999999999E-9</v>
      </c>
      <c r="BP173" s="15">
        <v>0.71428599899999989</v>
      </c>
      <c r="BQ173" s="15">
        <v>7.1250445320359841</v>
      </c>
      <c r="BR173" s="15">
        <v>4.7510207109617255</v>
      </c>
      <c r="BS173" s="15">
        <v>122</v>
      </c>
      <c r="BT173" s="15">
        <v>2.7699999998999995E-8</v>
      </c>
      <c r="BU173" s="15">
        <v>2.0199979840824116</v>
      </c>
      <c r="BV173" s="15">
        <v>28.65</v>
      </c>
      <c r="BW173" s="15">
        <v>4.4999999989999999</v>
      </c>
      <c r="BX173" s="15">
        <v>3.0611999989999998</v>
      </c>
      <c r="BY173" s="15">
        <v>0.71287524021324633</v>
      </c>
      <c r="BZ173" s="15">
        <v>60.106990479117023</v>
      </c>
      <c r="CA173" s="15">
        <v>4.7439999989999997</v>
      </c>
      <c r="CB173" s="15">
        <v>1.8849983266820542</v>
      </c>
      <c r="CC173" s="15">
        <v>0.71287524021324633</v>
      </c>
      <c r="CD173" s="15">
        <v>5.1655560723779921</v>
      </c>
      <c r="CE173" s="15">
        <v>4.3387712601674231</v>
      </c>
      <c r="CF173" s="15">
        <v>3.579999999</v>
      </c>
      <c r="CG173" s="15">
        <v>7.1428999989999999</v>
      </c>
      <c r="CH173" s="15">
        <v>21.190106909052258</v>
      </c>
      <c r="CI173" s="15">
        <v>0.41999999899999996</v>
      </c>
      <c r="CJ173" s="15">
        <v>9.0150000000000006</v>
      </c>
      <c r="CK173" s="15">
        <v>7.1429999989999993E-2</v>
      </c>
      <c r="CL173" s="15">
        <v>0.35592255137952822</v>
      </c>
      <c r="CM173" s="15">
        <v>1.1439999942512561E-5</v>
      </c>
      <c r="CN173" s="15">
        <v>3.3499999989999996</v>
      </c>
      <c r="CO173" s="15">
        <v>0.7142899989999999</v>
      </c>
      <c r="CP173" s="15">
        <v>0.71429999999999993</v>
      </c>
      <c r="CQ173" s="43">
        <v>20</v>
      </c>
      <c r="CR173" s="42" t="s">
        <v>21</v>
      </c>
      <c r="CS173" s="42" t="s">
        <v>21</v>
      </c>
      <c r="CT173" s="43">
        <v>1.1699999989999998E-3</v>
      </c>
      <c r="CU173" s="42" t="s">
        <v>21</v>
      </c>
      <c r="CV173" s="42" t="s">
        <v>21</v>
      </c>
      <c r="CW173" s="43">
        <v>2.4844999999999997</v>
      </c>
      <c r="CX173" s="42" t="s">
        <v>21</v>
      </c>
      <c r="CY173" s="42" t="s">
        <v>21</v>
      </c>
      <c r="CZ173" s="42" t="s">
        <v>21</v>
      </c>
      <c r="DA173" s="43">
        <v>3.9999999999999996E-4</v>
      </c>
      <c r="DB173" s="43">
        <v>6</v>
      </c>
      <c r="DC173" s="42" t="s">
        <v>21</v>
      </c>
      <c r="DD173" s="43">
        <v>0.71204785012476468</v>
      </c>
      <c r="DE173" s="42" t="s">
        <v>21</v>
      </c>
      <c r="DF173" s="43">
        <v>8.7499999942052924E-3</v>
      </c>
      <c r="DG173" s="43">
        <v>6.0769230769230757E-4</v>
      </c>
    </row>
    <row r="174" spans="1:111" x14ac:dyDescent="0.25">
      <c r="A174" s="26" t="s">
        <v>216</v>
      </c>
      <c r="B174" s="15">
        <v>4.9370600039370593</v>
      </c>
      <c r="C174" s="15">
        <v>8.2949999999999989E-12</v>
      </c>
      <c r="D174" s="15">
        <v>0.8944943870517218</v>
      </c>
      <c r="E174" s="15">
        <v>26.037598298713117</v>
      </c>
      <c r="F174" s="15">
        <v>49.855999998999998</v>
      </c>
      <c r="G174" s="15">
        <v>245.10093434769968</v>
      </c>
      <c r="H174" s="15">
        <v>1.1879999999999996E-5</v>
      </c>
      <c r="I174" s="15">
        <v>0.71360778739790187</v>
      </c>
      <c r="J174" s="15">
        <v>6.7602959613980389E-14</v>
      </c>
      <c r="K174" s="15">
        <v>49.999999998999996</v>
      </c>
      <c r="L174" s="15">
        <v>0.978099999</v>
      </c>
      <c r="M174" s="15">
        <v>1.0489693749176855E-3</v>
      </c>
      <c r="N174" s="15">
        <v>5.7026179430581454</v>
      </c>
      <c r="O174" s="15">
        <v>2.4618094544707518</v>
      </c>
      <c r="P174" s="15">
        <v>6.6999999989999992</v>
      </c>
      <c r="Q174" s="15">
        <v>1.6999999999999998E-13</v>
      </c>
      <c r="R174" s="15">
        <v>5.6349999989999997</v>
      </c>
      <c r="S174" s="15">
        <v>0.35714299899999996</v>
      </c>
      <c r="T174" s="15">
        <v>6.9060773485432367</v>
      </c>
      <c r="U174" s="15">
        <v>0.99999999899999992</v>
      </c>
      <c r="V174" s="15">
        <v>15</v>
      </c>
      <c r="W174" s="15">
        <v>0.35087699999999999</v>
      </c>
      <c r="X174" s="15">
        <v>2.5</v>
      </c>
      <c r="Y174" s="15">
        <v>3.2089999991837592</v>
      </c>
      <c r="Z174" s="15">
        <v>4.9029221418367781</v>
      </c>
      <c r="AA174" s="15">
        <v>1.7817688545616874</v>
      </c>
      <c r="AB174" s="15">
        <v>4.1699999989999998</v>
      </c>
      <c r="AC174" s="15">
        <v>0.35714285714285715</v>
      </c>
      <c r="AD174" s="15">
        <v>30.000300003000028</v>
      </c>
      <c r="AE174" s="15">
        <v>0.99999999899999992</v>
      </c>
      <c r="AF174" s="15">
        <v>24.684999998999999</v>
      </c>
      <c r="AG174" s="15">
        <v>1.7104981855214849</v>
      </c>
      <c r="AH174" s="15">
        <v>4.9999999989999999</v>
      </c>
      <c r="AI174" s="15">
        <v>2</v>
      </c>
      <c r="AJ174" s="15">
        <v>0.38099999993015382</v>
      </c>
      <c r="AK174" s="15">
        <v>4.7699999989999995</v>
      </c>
      <c r="AL174" s="32">
        <v>4.4999999999999998E-2</v>
      </c>
      <c r="AM174" s="15">
        <v>75.75</v>
      </c>
      <c r="AN174" s="15">
        <v>0.35714299899999996</v>
      </c>
      <c r="AO174" s="15">
        <v>0.35635378816775487</v>
      </c>
      <c r="AP174" s="15">
        <v>1.7977252742368291E-4</v>
      </c>
      <c r="AQ174" s="15">
        <v>620.73246816097117</v>
      </c>
      <c r="AR174" s="15">
        <v>0.7142899989999999</v>
      </c>
      <c r="AS174" s="15">
        <v>360.49026806232973</v>
      </c>
      <c r="AT174" s="15">
        <v>0.35714285727040812</v>
      </c>
      <c r="AU174" s="15">
        <v>7.1428999989999999</v>
      </c>
      <c r="AV174" s="15">
        <v>65</v>
      </c>
      <c r="AW174" s="15">
        <v>0.35714299899999996</v>
      </c>
      <c r="AX174" s="15">
        <v>4.0000077362887347E-2</v>
      </c>
      <c r="AY174" s="15">
        <v>3.1883999989999996</v>
      </c>
      <c r="AZ174" s="15">
        <v>0.71360778739790187</v>
      </c>
      <c r="BA174" s="15">
        <v>1.0000002759241586</v>
      </c>
      <c r="BB174" s="15">
        <v>0.35714299899999996</v>
      </c>
      <c r="BC174" s="15">
        <v>245.09999994999998</v>
      </c>
      <c r="BD174" s="15">
        <v>0.7142899989999999</v>
      </c>
      <c r="BE174" s="15">
        <v>3.0612200020612197</v>
      </c>
      <c r="BF174" s="15">
        <v>0.35713999899999999</v>
      </c>
      <c r="BG174" s="15">
        <v>49.019999989999988</v>
      </c>
      <c r="BH174" s="15">
        <v>4.7513719657821767</v>
      </c>
      <c r="BI174" s="15">
        <v>1.2500000000000001E-2</v>
      </c>
      <c r="BJ174" s="15">
        <v>5.0604899989999996</v>
      </c>
      <c r="BK174" s="15">
        <v>4.7724951786941263</v>
      </c>
      <c r="BL174" s="15">
        <v>7.6189999989999997</v>
      </c>
      <c r="BM174" s="15">
        <v>3.770881255091477</v>
      </c>
      <c r="BN174" s="15">
        <v>0.71761750986724071</v>
      </c>
      <c r="BO174" s="15">
        <v>1.4099999999999999E-9</v>
      </c>
      <c r="BP174" s="15">
        <v>0.71428599899999989</v>
      </c>
      <c r="BQ174" s="15">
        <v>7.1336852623151437</v>
      </c>
      <c r="BR174" s="15">
        <v>4.7545042288190311</v>
      </c>
      <c r="BS174" s="15">
        <v>122</v>
      </c>
      <c r="BT174" s="15">
        <v>2.7599999998999994E-8</v>
      </c>
      <c r="BU174" s="15">
        <v>2.0199979840824116</v>
      </c>
      <c r="BV174" s="15">
        <v>28.683</v>
      </c>
      <c r="BW174" s="15">
        <v>4.4999999989999999</v>
      </c>
      <c r="BX174" s="15">
        <v>3.0611999989999998</v>
      </c>
      <c r="BY174" s="15">
        <v>0.71360778739790187</v>
      </c>
      <c r="BZ174" s="15">
        <v>60.121445319545487</v>
      </c>
      <c r="CA174" s="15">
        <v>4.7509999989999994</v>
      </c>
      <c r="CB174" s="15">
        <v>1.8849983266820542</v>
      </c>
      <c r="CC174" s="15">
        <v>0.71360778739790187</v>
      </c>
      <c r="CD174" s="15">
        <v>5.1708981852821188</v>
      </c>
      <c r="CE174" s="15">
        <v>4.3245113304066987</v>
      </c>
      <c r="CF174" s="15">
        <v>3.579999999</v>
      </c>
      <c r="CG174" s="15">
        <v>7.1428999989999999</v>
      </c>
      <c r="CH174" s="15">
        <v>21.190106909052258</v>
      </c>
      <c r="CI174" s="15">
        <v>0.41999999899999996</v>
      </c>
      <c r="CJ174" s="15">
        <v>9.0150000000000006</v>
      </c>
      <c r="CK174" s="15">
        <v>7.1429999989999993E-2</v>
      </c>
      <c r="CL174" s="15">
        <v>0.35635378816775487</v>
      </c>
      <c r="CM174" s="15">
        <v>1.1429999942562812E-5</v>
      </c>
      <c r="CN174" s="15">
        <v>3.3489999989999997</v>
      </c>
      <c r="CO174" s="15">
        <v>0.7142899989999999</v>
      </c>
      <c r="CP174" s="15">
        <v>0.71429999999999993</v>
      </c>
      <c r="CQ174" s="43">
        <v>20</v>
      </c>
      <c r="CR174" s="42" t="s">
        <v>21</v>
      </c>
      <c r="CS174" s="42" t="s">
        <v>21</v>
      </c>
      <c r="CT174" s="43">
        <v>1.1699999989999998E-3</v>
      </c>
      <c r="CU174" s="42" t="s">
        <v>21</v>
      </c>
      <c r="CV174" s="42" t="s">
        <v>21</v>
      </c>
      <c r="CW174" s="43">
        <v>2.4844999999999997</v>
      </c>
      <c r="CX174" s="42" t="s">
        <v>21</v>
      </c>
      <c r="CY174" s="42" t="s">
        <v>21</v>
      </c>
      <c r="CZ174" s="42" t="s">
        <v>21</v>
      </c>
      <c r="DA174" s="43">
        <v>3.9999999999999996E-4</v>
      </c>
      <c r="DB174" s="43">
        <v>6</v>
      </c>
      <c r="DC174" s="42" t="s">
        <v>21</v>
      </c>
      <c r="DD174" s="43">
        <v>0.71364852861089723</v>
      </c>
      <c r="DE174" s="42" t="s">
        <v>21</v>
      </c>
      <c r="DF174" s="43">
        <v>8.7499999942052924E-3</v>
      </c>
      <c r="DG174" s="43">
        <v>6.0769230769230757E-4</v>
      </c>
    </row>
    <row r="175" spans="1:111" x14ac:dyDescent="0.25">
      <c r="A175" s="26" t="s">
        <v>217</v>
      </c>
      <c r="B175" s="15">
        <v>4.9370600039370593</v>
      </c>
      <c r="C175" s="15">
        <v>8.2849999998999987E-12</v>
      </c>
      <c r="D175" s="15">
        <v>0.895575855278952</v>
      </c>
      <c r="E175" s="15">
        <v>26.024046225478592</v>
      </c>
      <c r="F175" s="15">
        <v>49.858999998999998</v>
      </c>
      <c r="G175" s="15">
        <v>245.05593417614566</v>
      </c>
      <c r="H175" s="15">
        <v>1.1879999999999996E-5</v>
      </c>
      <c r="I175" s="15">
        <v>0.71463026867583523</v>
      </c>
      <c r="J175" s="15">
        <v>6.7602959613980389E-14</v>
      </c>
      <c r="K175" s="15">
        <v>49.999999998999996</v>
      </c>
      <c r="L175" s="15">
        <v>0.98239999999999994</v>
      </c>
      <c r="M175" s="15">
        <v>1.0509693165304933E-3</v>
      </c>
      <c r="N175" s="15">
        <v>5.7095356333751983</v>
      </c>
      <c r="O175" s="15">
        <v>2.4618094544707518</v>
      </c>
      <c r="P175" s="15">
        <v>6.6999999989999992</v>
      </c>
      <c r="Q175" s="15">
        <v>1.6999999999999998E-13</v>
      </c>
      <c r="R175" s="15">
        <v>5.6349999989999997</v>
      </c>
      <c r="S175" s="15">
        <v>0.35714299899999996</v>
      </c>
      <c r="T175" s="15">
        <v>6.9017875634551578</v>
      </c>
      <c r="U175" s="15">
        <v>0.99999999899999992</v>
      </c>
      <c r="V175" s="15">
        <v>15</v>
      </c>
      <c r="W175" s="15">
        <v>0.35087699999999999</v>
      </c>
      <c r="X175" s="15">
        <v>2.5</v>
      </c>
      <c r="Y175" s="15">
        <v>3.2119999991839308</v>
      </c>
      <c r="Z175" s="15">
        <v>4.9017205041371357</v>
      </c>
      <c r="AA175" s="15">
        <v>1.7839302696136607</v>
      </c>
      <c r="AB175" s="15">
        <v>4.1699999989999998</v>
      </c>
      <c r="AC175" s="15">
        <v>0.35714285714285715</v>
      </c>
      <c r="AD175" s="15">
        <v>30.000300003000028</v>
      </c>
      <c r="AE175" s="15">
        <v>0.99999999899999992</v>
      </c>
      <c r="AF175" s="15">
        <v>24.684999998999999</v>
      </c>
      <c r="AG175" s="15">
        <v>1.7125731430998408</v>
      </c>
      <c r="AH175" s="15">
        <v>4.9999999989999999</v>
      </c>
      <c r="AI175" s="15">
        <v>2</v>
      </c>
      <c r="AJ175" s="15">
        <v>0.38099999993015382</v>
      </c>
      <c r="AK175" s="15">
        <v>4.7719999989999993</v>
      </c>
      <c r="AL175" s="32">
        <v>4.4999999999999998E-2</v>
      </c>
      <c r="AM175" s="15">
        <v>75.75</v>
      </c>
      <c r="AN175" s="15">
        <v>0.35714299899999996</v>
      </c>
      <c r="AO175" s="15">
        <v>0.35678607119908162</v>
      </c>
      <c r="AP175" s="15">
        <v>1.7977252742368291E-4</v>
      </c>
      <c r="AQ175" s="15">
        <v>620.73246816097117</v>
      </c>
      <c r="AR175" s="15">
        <v>0.7142899989999999</v>
      </c>
      <c r="AS175" s="15">
        <v>361.27167760575026</v>
      </c>
      <c r="AT175" s="15">
        <v>0.35714285727040812</v>
      </c>
      <c r="AU175" s="15">
        <v>7.1428999989999999</v>
      </c>
      <c r="AV175" s="15">
        <v>65</v>
      </c>
      <c r="AW175" s="15">
        <v>0.35714299899999996</v>
      </c>
      <c r="AX175" s="15">
        <v>4.0000077362887347E-2</v>
      </c>
      <c r="AY175" s="15">
        <v>3.1782999989999996</v>
      </c>
      <c r="AZ175" s="15">
        <v>0.71463026867583523</v>
      </c>
      <c r="BA175" s="15">
        <v>1.0000002759241586</v>
      </c>
      <c r="BB175" s="15">
        <v>0.35714299899999996</v>
      </c>
      <c r="BC175" s="15">
        <v>245.05499995</v>
      </c>
      <c r="BD175" s="15">
        <v>0.7142899989999999</v>
      </c>
      <c r="BE175" s="15">
        <v>3.0612200020612197</v>
      </c>
      <c r="BF175" s="15">
        <v>0.35713999899999999</v>
      </c>
      <c r="BG175" s="15">
        <v>49.010999989999995</v>
      </c>
      <c r="BH175" s="15">
        <v>4.7571357333320963</v>
      </c>
      <c r="BI175" s="15">
        <v>1.2500000000000001E-2</v>
      </c>
      <c r="BJ175" s="15">
        <v>5.0604899989999996</v>
      </c>
      <c r="BK175" s="15">
        <v>4.7750019328014073</v>
      </c>
      <c r="BL175" s="15">
        <v>7.6189999989999997</v>
      </c>
      <c r="BM175" s="15">
        <v>3.770881255091477</v>
      </c>
      <c r="BN175" s="15">
        <v>0.71849403701573078</v>
      </c>
      <c r="BO175" s="15">
        <v>1.4099999999999999E-9</v>
      </c>
      <c r="BP175" s="15">
        <v>0.71428599899999989</v>
      </c>
      <c r="BQ175" s="15">
        <v>7.139287499617283</v>
      </c>
      <c r="BR175" s="15">
        <v>4.755997165043591</v>
      </c>
      <c r="BS175" s="15">
        <v>122</v>
      </c>
      <c r="BT175" s="15">
        <v>2.7469999998999992E-8</v>
      </c>
      <c r="BU175" s="15">
        <v>2.0199979840824116</v>
      </c>
      <c r="BV175" s="15">
        <v>28.72</v>
      </c>
      <c r="BW175" s="15">
        <v>4.4999999989999999</v>
      </c>
      <c r="BX175" s="15">
        <v>3.0611999989999998</v>
      </c>
      <c r="BY175" s="15">
        <v>0.71463026867583523</v>
      </c>
      <c r="BZ175" s="15">
        <v>60.110603546592095</v>
      </c>
      <c r="CA175" s="15">
        <v>4.7569999989999996</v>
      </c>
      <c r="CB175" s="15">
        <v>1.8849983266820542</v>
      </c>
      <c r="CC175" s="15">
        <v>0.71463026867583523</v>
      </c>
      <c r="CD175" s="15">
        <v>5.163955590248591</v>
      </c>
      <c r="CE175" s="15">
        <v>4.3149946064429336</v>
      </c>
      <c r="CF175" s="15">
        <v>3.579999999</v>
      </c>
      <c r="CG175" s="15">
        <v>7.1428999989999999</v>
      </c>
      <c r="CH175" s="15">
        <v>21.190106909052258</v>
      </c>
      <c r="CI175" s="15">
        <v>0.41999999899999996</v>
      </c>
      <c r="CJ175" s="15">
        <v>9.0150000000000006</v>
      </c>
      <c r="CK175" s="15">
        <v>7.1429999989999993E-2</v>
      </c>
      <c r="CL175" s="15">
        <v>0.35678607119908162</v>
      </c>
      <c r="CM175" s="15">
        <v>1.1429999942562812E-5</v>
      </c>
      <c r="CN175" s="15">
        <v>3.3519999989999998</v>
      </c>
      <c r="CO175" s="15">
        <v>0.7142899989999999</v>
      </c>
      <c r="CP175" s="15">
        <v>0.71429999999999993</v>
      </c>
      <c r="CQ175" s="43">
        <v>20</v>
      </c>
      <c r="CR175" s="42" t="s">
        <v>21</v>
      </c>
      <c r="CS175" s="42" t="s">
        <v>21</v>
      </c>
      <c r="CT175" s="43">
        <v>1.1699999989999998E-3</v>
      </c>
      <c r="CU175" s="42" t="s">
        <v>21</v>
      </c>
      <c r="CV175" s="42" t="s">
        <v>21</v>
      </c>
      <c r="CW175" s="43">
        <v>2.4844999999999997</v>
      </c>
      <c r="CX175" s="42" t="s">
        <v>21</v>
      </c>
      <c r="CY175" s="42" t="s">
        <v>21</v>
      </c>
      <c r="CZ175" s="42" t="s">
        <v>21</v>
      </c>
      <c r="DA175" s="43">
        <v>3.9999999999999996E-4</v>
      </c>
      <c r="DB175" s="43">
        <v>6</v>
      </c>
      <c r="DC175" s="42" t="s">
        <v>21</v>
      </c>
      <c r="DD175" s="43">
        <v>0.71252983769671918</v>
      </c>
      <c r="DE175" s="42" t="s">
        <v>21</v>
      </c>
      <c r="DF175" s="43">
        <v>8.7499999942052924E-3</v>
      </c>
      <c r="DG175" s="43">
        <v>6.0769230769230757E-4</v>
      </c>
    </row>
    <row r="176" spans="1:111" x14ac:dyDescent="0.25">
      <c r="A176" s="26" t="s">
        <v>218</v>
      </c>
      <c r="B176" s="15">
        <v>4.9370600039370593</v>
      </c>
      <c r="C176" s="15">
        <v>8.2849999998999987E-12</v>
      </c>
      <c r="D176" s="15">
        <v>0.89373491822325501</v>
      </c>
      <c r="E176" s="15">
        <v>25.995632740458465</v>
      </c>
      <c r="F176" s="15">
        <v>49.883999998999997</v>
      </c>
      <c r="G176" s="15">
        <v>245.01593407365334</v>
      </c>
      <c r="H176" s="15">
        <v>1.1879999999999996E-5</v>
      </c>
      <c r="I176" s="15">
        <v>0.71317774223195174</v>
      </c>
      <c r="J176" s="15">
        <v>6.7602959613980389E-14</v>
      </c>
      <c r="K176" s="15">
        <v>49.999999998999996</v>
      </c>
      <c r="L176" s="15">
        <v>0.97839999899999996</v>
      </c>
      <c r="M176" s="15">
        <v>1.0499693467240603E-3</v>
      </c>
      <c r="N176" s="15">
        <v>5.6983536201789065</v>
      </c>
      <c r="O176" s="15">
        <v>2.4618094544707518</v>
      </c>
      <c r="P176" s="15">
        <v>6.6999999989999992</v>
      </c>
      <c r="Q176" s="15">
        <v>1.6999999999999998E-13</v>
      </c>
      <c r="R176" s="15">
        <v>5.6349999989999997</v>
      </c>
      <c r="S176" s="15">
        <v>0.35714299899999996</v>
      </c>
      <c r="T176" s="15">
        <v>6.890848953065797</v>
      </c>
      <c r="U176" s="15">
        <v>0.99999999899999992</v>
      </c>
      <c r="V176" s="15">
        <v>15</v>
      </c>
      <c r="W176" s="15">
        <v>0.35087699999999999</v>
      </c>
      <c r="X176" s="15">
        <v>2.5</v>
      </c>
      <c r="Y176" s="15">
        <v>3.2119999991839308</v>
      </c>
      <c r="Z176" s="15">
        <v>4.9009998042002056</v>
      </c>
      <c r="AA176" s="15">
        <v>1.780436477466679</v>
      </c>
      <c r="AB176" s="15">
        <v>4.1699999989999998</v>
      </c>
      <c r="AC176" s="15">
        <v>0.35714285714285715</v>
      </c>
      <c r="AD176" s="15">
        <v>30.000300003000028</v>
      </c>
      <c r="AE176" s="15">
        <v>0.99999999899999992</v>
      </c>
      <c r="AF176" s="15">
        <v>24.684999998999999</v>
      </c>
      <c r="AG176" s="15">
        <v>1.7092191005234483</v>
      </c>
      <c r="AH176" s="15">
        <v>4.9999999989999999</v>
      </c>
      <c r="AI176" s="15">
        <v>2</v>
      </c>
      <c r="AJ176" s="15">
        <v>0.38099999993015382</v>
      </c>
      <c r="AK176" s="15">
        <v>4.7669999989999994</v>
      </c>
      <c r="AL176" s="32">
        <v>4.4999999999999998E-2</v>
      </c>
      <c r="AM176" s="15">
        <v>75.75</v>
      </c>
      <c r="AN176" s="15">
        <v>0.35714299899999996</v>
      </c>
      <c r="AO176" s="15">
        <v>0.35608731273584987</v>
      </c>
      <c r="AP176" s="15">
        <v>1.7977252742368291E-4</v>
      </c>
      <c r="AQ176" s="15">
        <v>620.73246816097117</v>
      </c>
      <c r="AR176" s="15">
        <v>0.7142899989999999</v>
      </c>
      <c r="AS176" s="15">
        <v>359.32447128754751</v>
      </c>
      <c r="AT176" s="15">
        <v>0.35714285727040812</v>
      </c>
      <c r="AU176" s="15">
        <v>7.1428999989999999</v>
      </c>
      <c r="AV176" s="15">
        <v>65</v>
      </c>
      <c r="AW176" s="15">
        <v>0.35714299899999996</v>
      </c>
      <c r="AX176" s="15">
        <v>4.0000077362887347E-2</v>
      </c>
      <c r="AY176" s="15">
        <v>3.1669999989999997</v>
      </c>
      <c r="AZ176" s="15">
        <v>0.71317774223195174</v>
      </c>
      <c r="BA176" s="15">
        <v>1.0000002759241586</v>
      </c>
      <c r="BB176" s="15">
        <v>0.35714299899999996</v>
      </c>
      <c r="BC176" s="15">
        <v>245.01499999999999</v>
      </c>
      <c r="BD176" s="15">
        <v>0.7142899989999999</v>
      </c>
      <c r="BE176" s="15">
        <v>3.0612200020612197</v>
      </c>
      <c r="BF176" s="15">
        <v>0.35713999899999999</v>
      </c>
      <c r="BG176" s="15">
        <v>49.002999999999993</v>
      </c>
      <c r="BH176" s="15">
        <v>4.7478189777788113</v>
      </c>
      <c r="BI176" s="15">
        <v>1.2500000000000001E-2</v>
      </c>
      <c r="BJ176" s="15">
        <v>5.0604899989999996</v>
      </c>
      <c r="BK176" s="15">
        <v>4.7724951786941263</v>
      </c>
      <c r="BL176" s="15">
        <v>7.6189999989999997</v>
      </c>
      <c r="BM176" s="15">
        <v>3.7720191619996233</v>
      </c>
      <c r="BN176" s="15">
        <v>0.71705148481073533</v>
      </c>
      <c r="BO176" s="15">
        <v>1.4099999999999999E-9</v>
      </c>
      <c r="BP176" s="15">
        <v>0.71428599899999989</v>
      </c>
      <c r="BQ176" s="15">
        <v>7.1336852623151437</v>
      </c>
      <c r="BR176" s="15">
        <v>4.7510207109617255</v>
      </c>
      <c r="BS176" s="15">
        <v>122</v>
      </c>
      <c r="BT176" s="15">
        <v>2.7269999999999995E-8</v>
      </c>
      <c r="BU176" s="15">
        <v>2.0199979840824116</v>
      </c>
      <c r="BV176" s="15">
        <v>28.662999999999997</v>
      </c>
      <c r="BW176" s="15">
        <v>4.4999999989999999</v>
      </c>
      <c r="BX176" s="15">
        <v>3.0611999989999998</v>
      </c>
      <c r="BY176" s="15">
        <v>0.71317774223195174</v>
      </c>
      <c r="BZ176" s="15">
        <v>60.096153882269327</v>
      </c>
      <c r="CA176" s="15">
        <v>4.7529999989999991</v>
      </c>
      <c r="CB176" s="15">
        <v>1.8849983266820542</v>
      </c>
      <c r="CC176" s="15">
        <v>0.71317774223195174</v>
      </c>
      <c r="CD176" s="15">
        <v>5.1636889396449286</v>
      </c>
      <c r="CE176" s="15">
        <v>4.3135055861757969</v>
      </c>
      <c r="CF176" s="15">
        <v>3.579999999</v>
      </c>
      <c r="CG176" s="15">
        <v>7.1428999989999999</v>
      </c>
      <c r="CH176" s="15">
        <v>21.190106909052258</v>
      </c>
      <c r="CI176" s="15">
        <v>0.41999999899999996</v>
      </c>
      <c r="CJ176" s="15">
        <v>9.0150000000000006</v>
      </c>
      <c r="CK176" s="15">
        <v>7.1429999989999993E-2</v>
      </c>
      <c r="CL176" s="15">
        <v>0.35608731273584987</v>
      </c>
      <c r="CM176" s="15">
        <v>1.1429999942562812E-5</v>
      </c>
      <c r="CN176" s="15">
        <v>3.3479999989999998</v>
      </c>
      <c r="CO176" s="15">
        <v>0.7142899989999999</v>
      </c>
      <c r="CP176" s="15">
        <v>0.71429999899999996</v>
      </c>
      <c r="CQ176" s="43">
        <v>20</v>
      </c>
      <c r="CR176" s="42" t="s">
        <v>21</v>
      </c>
      <c r="CS176" s="42" t="s">
        <v>21</v>
      </c>
      <c r="CT176" s="43">
        <v>1.1699999989999998E-3</v>
      </c>
      <c r="CU176" s="42" t="s">
        <v>21</v>
      </c>
      <c r="CV176" s="42" t="s">
        <v>21</v>
      </c>
      <c r="CW176" s="43">
        <v>2.4844999999999997</v>
      </c>
      <c r="CX176" s="42" t="s">
        <v>21</v>
      </c>
      <c r="CY176" s="42" t="s">
        <v>21</v>
      </c>
      <c r="CZ176" s="42" t="s">
        <v>21</v>
      </c>
      <c r="DA176" s="43">
        <v>3.9999999999999996E-4</v>
      </c>
      <c r="DB176" s="43">
        <v>6</v>
      </c>
      <c r="DC176" s="42" t="s">
        <v>21</v>
      </c>
      <c r="DD176" s="43">
        <v>0.71202250042024051</v>
      </c>
      <c r="DE176" s="42" t="s">
        <v>21</v>
      </c>
      <c r="DF176" s="43">
        <v>8.7499999942052924E-3</v>
      </c>
      <c r="DG176" s="43">
        <v>6.0769230769230757E-4</v>
      </c>
    </row>
    <row r="177" spans="1:111" x14ac:dyDescent="0.25">
      <c r="A177" s="26" t="s">
        <v>220</v>
      </c>
      <c r="B177" s="15">
        <v>4.9370600039370593</v>
      </c>
      <c r="C177" s="15">
        <v>8.2749999999999986E-12</v>
      </c>
      <c r="D177" s="15">
        <v>0.89317613433767939</v>
      </c>
      <c r="E177" s="15">
        <v>25.924869734250606</v>
      </c>
      <c r="F177" s="15">
        <v>50.095999998999993</v>
      </c>
      <c r="G177" s="15">
        <v>245.00593403553023</v>
      </c>
      <c r="H177" s="15">
        <v>1.1879999999999996E-5</v>
      </c>
      <c r="I177" s="15">
        <v>0.71270757659030126</v>
      </c>
      <c r="J177" s="15">
        <v>6.7602959613980389E-14</v>
      </c>
      <c r="K177" s="15">
        <v>49.999999998999996</v>
      </c>
      <c r="L177" s="15">
        <v>0.96979999899999991</v>
      </c>
      <c r="M177" s="15">
        <v>1.0499693467240603E-3</v>
      </c>
      <c r="N177" s="15">
        <v>5.694906217441293</v>
      </c>
      <c r="O177" s="15">
        <v>2.4618094544707518</v>
      </c>
      <c r="P177" s="15">
        <v>6.6999999989999992</v>
      </c>
      <c r="Q177" s="15">
        <v>1.6999999999999998E-13</v>
      </c>
      <c r="R177" s="15">
        <v>5.6349999989999997</v>
      </c>
      <c r="S177" s="15">
        <v>0.35714299899999996</v>
      </c>
      <c r="T177" s="15">
        <v>6.8903741477909719</v>
      </c>
      <c r="U177" s="15">
        <v>0.99999999899999992</v>
      </c>
      <c r="V177" s="15">
        <v>15</v>
      </c>
      <c r="W177" s="15">
        <v>0.35087699999999999</v>
      </c>
      <c r="X177" s="15">
        <v>2.5</v>
      </c>
      <c r="Y177" s="15">
        <v>3.2119999991839308</v>
      </c>
      <c r="Z177" s="15">
        <v>4.9009998042002056</v>
      </c>
      <c r="AA177" s="15">
        <v>1.7793593450777927</v>
      </c>
      <c r="AB177" s="15">
        <v>4.1699999989999998</v>
      </c>
      <c r="AC177" s="15">
        <v>0.35714285714285715</v>
      </c>
      <c r="AD177" s="15">
        <v>30.000300003000028</v>
      </c>
      <c r="AE177" s="15">
        <v>0.99999999899999992</v>
      </c>
      <c r="AF177" s="15">
        <v>24.684999998999999</v>
      </c>
      <c r="AG177" s="15">
        <v>1.7081850553260469</v>
      </c>
      <c r="AH177" s="15">
        <v>4.9999999989999999</v>
      </c>
      <c r="AI177" s="15">
        <v>2</v>
      </c>
      <c r="AJ177" s="15">
        <v>0.38099999993015382</v>
      </c>
      <c r="AK177" s="15">
        <v>4.7639999989999993</v>
      </c>
      <c r="AL177" s="32">
        <v>4.4999999999999998E-2</v>
      </c>
      <c r="AM177" s="15">
        <v>75.75</v>
      </c>
      <c r="AN177" s="15">
        <v>0.35714299899999996</v>
      </c>
      <c r="AO177" s="15">
        <v>0.35587188624764121</v>
      </c>
      <c r="AP177" s="15">
        <v>1.7977252742368291E-4</v>
      </c>
      <c r="AQ177" s="15">
        <v>620.73246816097117</v>
      </c>
      <c r="AR177" s="15">
        <v>0.7142899989999999</v>
      </c>
      <c r="AS177" s="15">
        <v>358.80875622105759</v>
      </c>
      <c r="AT177" s="15">
        <v>0.35714285727040812</v>
      </c>
      <c r="AU177" s="15">
        <v>7.1428999989999999</v>
      </c>
      <c r="AV177" s="15">
        <v>65</v>
      </c>
      <c r="AW177" s="15">
        <v>0.35714299899999996</v>
      </c>
      <c r="AX177" s="15">
        <v>4.0000077362887347E-2</v>
      </c>
      <c r="AY177" s="15">
        <v>3.1619999989999998</v>
      </c>
      <c r="AZ177" s="15">
        <v>0.71270757659030126</v>
      </c>
      <c r="BA177" s="15">
        <v>1.0000002759241586</v>
      </c>
      <c r="BB177" s="15">
        <v>0.35714299899999996</v>
      </c>
      <c r="BC177" s="15">
        <v>245.005</v>
      </c>
      <c r="BD177" s="15">
        <v>0.7142899989999999</v>
      </c>
      <c r="BE177" s="15">
        <v>3.0612200020612197</v>
      </c>
      <c r="BF177" s="15">
        <v>0.35713999899999999</v>
      </c>
      <c r="BG177" s="15">
        <v>49.000999999999991</v>
      </c>
      <c r="BH177" s="15">
        <v>4.7449466389469412</v>
      </c>
      <c r="BI177" s="15">
        <v>1.2500000000000001E-2</v>
      </c>
      <c r="BJ177" s="15">
        <v>5.0604899989999996</v>
      </c>
      <c r="BK177" s="15">
        <v>4.7674895580894265</v>
      </c>
      <c r="BL177" s="15">
        <v>7.6189999989999997</v>
      </c>
      <c r="BM177" s="15">
        <v>3.7718768860807139</v>
      </c>
      <c r="BN177" s="15">
        <v>0.716640389852372</v>
      </c>
      <c r="BO177" s="15">
        <v>1.4099999999999999E-9</v>
      </c>
      <c r="BP177" s="15">
        <v>0.71428599899999989</v>
      </c>
      <c r="BQ177" s="15">
        <v>7.129616427144561</v>
      </c>
      <c r="BR177" s="15">
        <v>4.7485324839207923</v>
      </c>
      <c r="BS177" s="15">
        <v>122</v>
      </c>
      <c r="BT177" s="15">
        <v>2.6989999998999994E-8</v>
      </c>
      <c r="BU177" s="15">
        <v>2.0199979840824116</v>
      </c>
      <c r="BV177" s="15">
        <v>28.645</v>
      </c>
      <c r="BW177" s="15">
        <v>4.4999999989999999</v>
      </c>
      <c r="BX177" s="15">
        <v>3.0611999989999998</v>
      </c>
      <c r="BY177" s="15">
        <v>0.71270757659030126</v>
      </c>
      <c r="BZ177" s="15">
        <v>60.096153882269327</v>
      </c>
      <c r="CA177" s="15">
        <v>4.7489999989999996</v>
      </c>
      <c r="CB177" s="15">
        <v>1.8849983266820542</v>
      </c>
      <c r="CC177" s="15">
        <v>0.71270757659030126</v>
      </c>
      <c r="CD177" s="15">
        <v>5.1567656768335786</v>
      </c>
      <c r="CE177" s="15">
        <v>4.3107164412583288</v>
      </c>
      <c r="CF177" s="15">
        <v>3.579999999</v>
      </c>
      <c r="CG177" s="15">
        <v>7.1428999989999999</v>
      </c>
      <c r="CH177" s="15">
        <v>21.190106909052258</v>
      </c>
      <c r="CI177" s="15">
        <v>0.41999999899999996</v>
      </c>
      <c r="CJ177" s="15">
        <v>9.0179999989999988</v>
      </c>
      <c r="CK177" s="15">
        <v>7.1429999989999993E-2</v>
      </c>
      <c r="CL177" s="15">
        <v>0.35587188624764121</v>
      </c>
      <c r="CM177" s="15">
        <v>1.1429999942562812E-5</v>
      </c>
      <c r="CN177" s="15">
        <v>3.3499999989999996</v>
      </c>
      <c r="CO177" s="15">
        <v>0.7142899989999999</v>
      </c>
      <c r="CP177" s="15">
        <v>0.71429999899999996</v>
      </c>
      <c r="CQ177" s="43">
        <v>20</v>
      </c>
      <c r="CR177" s="42" t="s">
        <v>21</v>
      </c>
      <c r="CS177" s="42" t="s">
        <v>21</v>
      </c>
      <c r="CT177" s="43">
        <v>1.1699999989999998E-3</v>
      </c>
      <c r="CU177" s="42" t="s">
        <v>21</v>
      </c>
      <c r="CV177" s="42" t="s">
        <v>21</v>
      </c>
      <c r="CW177" s="43">
        <v>2.4844999999999997</v>
      </c>
      <c r="CX177" s="42" t="s">
        <v>21</v>
      </c>
      <c r="CY177" s="42" t="s">
        <v>21</v>
      </c>
      <c r="CZ177" s="42" t="s">
        <v>21</v>
      </c>
      <c r="DA177" s="43">
        <v>3.9999999999999996E-4</v>
      </c>
      <c r="DB177" s="43">
        <v>6</v>
      </c>
      <c r="DC177" s="42" t="s">
        <v>21</v>
      </c>
      <c r="DD177" s="43">
        <v>0.71141464853619529</v>
      </c>
      <c r="DE177" s="42" t="s">
        <v>21</v>
      </c>
      <c r="DF177" s="43">
        <v>8.7499999942052924E-3</v>
      </c>
      <c r="DG177" s="43">
        <v>6.0769230769230757E-4</v>
      </c>
    </row>
    <row r="178" spans="1:111" x14ac:dyDescent="0.25">
      <c r="A178" s="26" t="s">
        <v>221</v>
      </c>
      <c r="B178" s="15">
        <v>4.9370600039370593</v>
      </c>
      <c r="C178" s="15">
        <v>8.2879999998999986E-12</v>
      </c>
      <c r="D178" s="15">
        <v>0.89237908263430299</v>
      </c>
      <c r="E178" s="15">
        <v>25.900696735450463</v>
      </c>
      <c r="F178" s="15">
        <v>49.934999998999999</v>
      </c>
      <c r="G178" s="15">
        <v>245.01593407365334</v>
      </c>
      <c r="H178" s="15">
        <v>1.1879999999999996E-5</v>
      </c>
      <c r="I178" s="15">
        <v>0.71206813118682677</v>
      </c>
      <c r="J178" s="15">
        <v>6.7602959613980389E-14</v>
      </c>
      <c r="K178" s="15">
        <v>49.999999998999996</v>
      </c>
      <c r="L178" s="15">
        <v>0.97249999899999995</v>
      </c>
      <c r="M178" s="15">
        <v>1.0479694041112817E-3</v>
      </c>
      <c r="N178" s="15">
        <v>5.6894394967078128</v>
      </c>
      <c r="O178" s="15">
        <v>2.4618094544707518</v>
      </c>
      <c r="P178" s="15">
        <v>6.6999999989999992</v>
      </c>
      <c r="Q178" s="15">
        <v>1.6999999999999998E-13</v>
      </c>
      <c r="R178" s="15">
        <v>5.6349999989999997</v>
      </c>
      <c r="S178" s="15">
        <v>0.35714299899999996</v>
      </c>
      <c r="T178" s="15">
        <v>6.8785252446607865</v>
      </c>
      <c r="U178" s="15">
        <v>0.99999999899999992</v>
      </c>
      <c r="V178" s="15">
        <v>15</v>
      </c>
      <c r="W178" s="15">
        <v>0.35087699999999999</v>
      </c>
      <c r="X178" s="15">
        <v>2.5</v>
      </c>
      <c r="Y178" s="15">
        <v>3.2099999991838164</v>
      </c>
      <c r="Z178" s="15">
        <v>4.9009998042002056</v>
      </c>
      <c r="AA178" s="15">
        <v>1.7776512815682048</v>
      </c>
      <c r="AB178" s="15">
        <v>4.1699999989999998</v>
      </c>
      <c r="AC178" s="15">
        <v>0.35714285714285715</v>
      </c>
      <c r="AD178" s="15">
        <v>30.000300003000028</v>
      </c>
      <c r="AE178" s="15">
        <v>0.99999999899999992</v>
      </c>
      <c r="AF178" s="15">
        <v>24.684999998999999</v>
      </c>
      <c r="AG178" s="15">
        <v>1.7065453142748763</v>
      </c>
      <c r="AH178" s="15">
        <v>4.9999999989999999</v>
      </c>
      <c r="AI178" s="15">
        <v>2</v>
      </c>
      <c r="AJ178" s="15">
        <v>0.38099999993015382</v>
      </c>
      <c r="AK178" s="15">
        <v>4.7629999989999998</v>
      </c>
      <c r="AL178" s="32">
        <v>4.4999999999999998E-2</v>
      </c>
      <c r="AM178" s="15">
        <v>75.75</v>
      </c>
      <c r="AN178" s="15">
        <v>0.35714299899999996</v>
      </c>
      <c r="AO178" s="15">
        <v>0.35553027352918198</v>
      </c>
      <c r="AP178" s="15">
        <v>1.7977252742368291E-4</v>
      </c>
      <c r="AQ178" s="15">
        <v>620.73246816097117</v>
      </c>
      <c r="AR178" s="15">
        <v>0.7142899989999999</v>
      </c>
      <c r="AS178" s="15">
        <v>358.80875622105759</v>
      </c>
      <c r="AT178" s="15">
        <v>0.35714285727040812</v>
      </c>
      <c r="AU178" s="15">
        <v>7.1428999989999999</v>
      </c>
      <c r="AV178" s="15">
        <v>65</v>
      </c>
      <c r="AW178" s="15">
        <v>0.35714299899999996</v>
      </c>
      <c r="AX178" s="15">
        <v>4.0000077362887347E-2</v>
      </c>
      <c r="AY178" s="15">
        <v>3.152799999</v>
      </c>
      <c r="AZ178" s="15">
        <v>0.71206813118682677</v>
      </c>
      <c r="BA178" s="15">
        <v>1.0000002759241586</v>
      </c>
      <c r="BB178" s="15">
        <v>0.35714299899999996</v>
      </c>
      <c r="BC178" s="15">
        <v>245.01499999999999</v>
      </c>
      <c r="BD178" s="15">
        <v>0.7142899989999999</v>
      </c>
      <c r="BE178" s="15">
        <v>3.0612200020612197</v>
      </c>
      <c r="BF178" s="15">
        <v>0.35713999899999999</v>
      </c>
      <c r="BG178" s="15">
        <v>49.002999999999993</v>
      </c>
      <c r="BH178" s="15">
        <v>4.740391802958106</v>
      </c>
      <c r="BI178" s="15">
        <v>1.2500000000000001E-2</v>
      </c>
      <c r="BJ178" s="15">
        <v>5.0604899989999996</v>
      </c>
      <c r="BK178" s="15">
        <v>4.7649906833234406</v>
      </c>
      <c r="BL178" s="15">
        <v>7.6189999989999997</v>
      </c>
      <c r="BM178" s="15">
        <v>3.7710234559081011</v>
      </c>
      <c r="BN178" s="15">
        <v>0.71597336630341035</v>
      </c>
      <c r="BO178" s="15">
        <v>1.4099999999999999E-9</v>
      </c>
      <c r="BP178" s="15">
        <v>0.71428599899999989</v>
      </c>
      <c r="BQ178" s="15">
        <v>7.1225071230144232</v>
      </c>
      <c r="BR178" s="15">
        <v>4.7475371931044199</v>
      </c>
      <c r="BS178" s="15">
        <v>124</v>
      </c>
      <c r="BT178" s="15">
        <v>2.6899999999999993E-8</v>
      </c>
      <c r="BU178" s="15">
        <v>2.0199979840824116</v>
      </c>
      <c r="BV178" s="15">
        <v>28.616999999999997</v>
      </c>
      <c r="BW178" s="15">
        <v>4.4999999989999999</v>
      </c>
      <c r="BX178" s="15">
        <v>3.0611999989999998</v>
      </c>
      <c r="BY178" s="15">
        <v>0.71206813118682677</v>
      </c>
      <c r="BZ178" s="15">
        <v>60.096153882269327</v>
      </c>
      <c r="CA178" s="15">
        <v>4.7479999989999992</v>
      </c>
      <c r="CB178" s="15">
        <v>1.8849983266820542</v>
      </c>
      <c r="CC178" s="15">
        <v>0.71206813118682677</v>
      </c>
      <c r="CD178" s="15">
        <v>5.1602249860756606</v>
      </c>
      <c r="CE178" s="15">
        <v>4.306817692592567</v>
      </c>
      <c r="CF178" s="15">
        <v>3.579999999</v>
      </c>
      <c r="CG178" s="15">
        <v>7.1428999989999999</v>
      </c>
      <c r="CH178" s="15">
        <v>21.190106909052258</v>
      </c>
      <c r="CI178" s="15">
        <v>0.41999999899999996</v>
      </c>
      <c r="CJ178" s="15">
        <v>9.02</v>
      </c>
      <c r="CK178" s="15">
        <v>7.1429999989999993E-2</v>
      </c>
      <c r="CL178" s="15">
        <v>0.35553027352918198</v>
      </c>
      <c r="CM178" s="15">
        <v>1.1429999942562812E-5</v>
      </c>
      <c r="CN178" s="15">
        <v>3.3499999989999996</v>
      </c>
      <c r="CO178" s="15">
        <v>0.7142899989999999</v>
      </c>
      <c r="CP178" s="15">
        <v>0.71429999899999996</v>
      </c>
      <c r="CQ178" s="43">
        <v>20</v>
      </c>
      <c r="CR178" s="42" t="s">
        <v>21</v>
      </c>
      <c r="CS178" s="42" t="s">
        <v>21</v>
      </c>
      <c r="CT178" s="43">
        <v>1.1699999989999998E-3</v>
      </c>
      <c r="CU178" s="42" t="s">
        <v>21</v>
      </c>
      <c r="CV178" s="42" t="s">
        <v>21</v>
      </c>
      <c r="CW178" s="43">
        <v>2.4844999999999997</v>
      </c>
      <c r="CX178" s="42" t="s">
        <v>21</v>
      </c>
      <c r="CY178" s="42" t="s">
        <v>21</v>
      </c>
      <c r="CZ178" s="42" t="s">
        <v>21</v>
      </c>
      <c r="DA178" s="43">
        <v>3.9999999999999996E-4</v>
      </c>
      <c r="DB178" s="43">
        <v>6</v>
      </c>
      <c r="DC178" s="42" t="s">
        <v>21</v>
      </c>
      <c r="DD178" s="43">
        <v>0.71159183143456306</v>
      </c>
      <c r="DE178" s="42" t="s">
        <v>21</v>
      </c>
      <c r="DF178" s="43">
        <v>8.7499999942052924E-3</v>
      </c>
      <c r="DG178" s="43">
        <v>6.0769230769230757E-4</v>
      </c>
    </row>
    <row r="179" spans="1:111" x14ac:dyDescent="0.25">
      <c r="A179" s="26" t="s">
        <v>222</v>
      </c>
      <c r="B179" s="15">
        <v>4.9370600039370593</v>
      </c>
      <c r="C179" s="15">
        <v>8.2699999999999977E-12</v>
      </c>
      <c r="D179" s="15">
        <v>0.89273757978842117</v>
      </c>
      <c r="E179" s="15">
        <v>25.967955549603456</v>
      </c>
      <c r="F179" s="15">
        <v>49.837999998999997</v>
      </c>
      <c r="G179" s="15">
        <v>245.39093550327038</v>
      </c>
      <c r="H179" s="15">
        <v>1.1879999999999996E-5</v>
      </c>
      <c r="I179" s="15">
        <v>0.71232174199254827</v>
      </c>
      <c r="J179" s="15">
        <v>6.7602959613980389E-14</v>
      </c>
      <c r="K179" s="15">
        <v>49.999999998999996</v>
      </c>
      <c r="L179" s="15">
        <v>0.97849999899999995</v>
      </c>
      <c r="M179" s="15">
        <v>1.0489693749176855E-3</v>
      </c>
      <c r="N179" s="15">
        <v>5.6920703113595463</v>
      </c>
      <c r="O179" s="15">
        <v>2.4618094544707518</v>
      </c>
      <c r="P179" s="15">
        <v>6.6999999989999992</v>
      </c>
      <c r="Q179" s="15">
        <v>1.6999999999999998E-13</v>
      </c>
      <c r="R179" s="15">
        <v>5.6349999989999997</v>
      </c>
      <c r="S179" s="15">
        <v>0.35714299899999996</v>
      </c>
      <c r="T179" s="15">
        <v>6.8846815834767634</v>
      </c>
      <c r="U179" s="15">
        <v>0.99999999899999992</v>
      </c>
      <c r="V179" s="15">
        <v>15</v>
      </c>
      <c r="W179" s="15">
        <v>0.35087699999999999</v>
      </c>
      <c r="X179" s="15">
        <v>2.5</v>
      </c>
      <c r="Y179" s="15">
        <v>3.2099999991838164</v>
      </c>
      <c r="Z179" s="15">
        <v>4.9079754601226986</v>
      </c>
      <c r="AA179" s="15">
        <v>1.7784732729841757</v>
      </c>
      <c r="AB179" s="15">
        <v>4.1718999989999999</v>
      </c>
      <c r="AC179" s="15">
        <v>0.35714285714285715</v>
      </c>
      <c r="AD179" s="15">
        <v>30.000300003000028</v>
      </c>
      <c r="AE179" s="15">
        <v>0.99999999899999992</v>
      </c>
      <c r="AF179" s="15">
        <v>24.684999998999999</v>
      </c>
      <c r="AG179" s="15">
        <v>1.70733442510199</v>
      </c>
      <c r="AH179" s="15">
        <v>4.9999999989999999</v>
      </c>
      <c r="AI179" s="15">
        <v>2</v>
      </c>
      <c r="AJ179" s="15">
        <v>0.38099999993015382</v>
      </c>
      <c r="AK179" s="15">
        <v>4.7599999989999997</v>
      </c>
      <c r="AL179" s="32">
        <v>4.4999999999999998E-2</v>
      </c>
      <c r="AM179" s="15">
        <v>75.75</v>
      </c>
      <c r="AN179" s="15">
        <v>0.35714299899999996</v>
      </c>
      <c r="AO179" s="15">
        <v>0.35569467182033671</v>
      </c>
      <c r="AP179" s="15">
        <v>1.7977252742368291E-4</v>
      </c>
      <c r="AQ179" s="15">
        <v>620.73246816097117</v>
      </c>
      <c r="AR179" s="15">
        <v>0.7142899989999999</v>
      </c>
      <c r="AS179" s="15">
        <v>358.80875622105759</v>
      </c>
      <c r="AT179" s="15">
        <v>0.35714285727040812</v>
      </c>
      <c r="AU179" s="15">
        <v>7.1428999989999999</v>
      </c>
      <c r="AV179" s="15">
        <v>65</v>
      </c>
      <c r="AW179" s="15">
        <v>0.35714299899999996</v>
      </c>
      <c r="AX179" s="15">
        <v>4.0000077362887347E-2</v>
      </c>
      <c r="AY179" s="15">
        <v>3.1514999989999999</v>
      </c>
      <c r="AZ179" s="15">
        <v>0.71232174199254827</v>
      </c>
      <c r="BA179" s="15">
        <v>1.0000002759241586</v>
      </c>
      <c r="BB179" s="15">
        <v>0.35714299899999996</v>
      </c>
      <c r="BC179" s="15">
        <v>245.39</v>
      </c>
      <c r="BD179" s="15">
        <v>0.7142899989999999</v>
      </c>
      <c r="BE179" s="15">
        <v>3.0612200020612197</v>
      </c>
      <c r="BF179" s="15">
        <v>0.35713999899999999</v>
      </c>
      <c r="BG179" s="15">
        <v>49.077999999999989</v>
      </c>
      <c r="BH179" s="15">
        <v>4.7425837692174886</v>
      </c>
      <c r="BI179" s="15">
        <v>1.2500000000000001E-2</v>
      </c>
      <c r="BJ179" s="15">
        <v>5.0604899989999996</v>
      </c>
      <c r="BK179" s="15">
        <v>4.7624944267504281</v>
      </c>
      <c r="BL179" s="15">
        <v>7.6189999989999997</v>
      </c>
      <c r="BM179" s="15">
        <v>3.7710234559081011</v>
      </c>
      <c r="BN179" s="15">
        <v>0.71628106920441315</v>
      </c>
      <c r="BO179" s="15">
        <v>1.4099999999999999E-9</v>
      </c>
      <c r="BP179" s="15">
        <v>0.71428599899999989</v>
      </c>
      <c r="BQ179" s="15">
        <v>7.1265678449258836</v>
      </c>
      <c r="BR179" s="15">
        <v>4.7435560298389277</v>
      </c>
      <c r="BS179" s="15">
        <v>126</v>
      </c>
      <c r="BT179" s="15">
        <v>2.6899999999999993E-8</v>
      </c>
      <c r="BU179" s="15">
        <v>2.0199979840824116</v>
      </c>
      <c r="BV179" s="15">
        <v>28.631999998999998</v>
      </c>
      <c r="BW179" s="15">
        <v>4.4999999989999999</v>
      </c>
      <c r="BX179" s="15">
        <v>3.0611999989999998</v>
      </c>
      <c r="BY179" s="15">
        <v>0.71232174199254827</v>
      </c>
      <c r="BZ179" s="15">
        <v>60.096153882269327</v>
      </c>
      <c r="CA179" s="15">
        <v>4.7469999989999998</v>
      </c>
      <c r="CB179" s="15">
        <v>1.8849983266820542</v>
      </c>
      <c r="CC179" s="15">
        <v>0.71232174199254827</v>
      </c>
      <c r="CD179" s="15">
        <v>5.163955590248591</v>
      </c>
      <c r="CE179" s="15">
        <v>4.3083020983287366</v>
      </c>
      <c r="CF179" s="15">
        <v>3.579999999</v>
      </c>
      <c r="CG179" s="15">
        <v>7.1428999989999999</v>
      </c>
      <c r="CH179" s="15">
        <v>21.190106909052258</v>
      </c>
      <c r="CI179" s="15">
        <v>0.41999999899999996</v>
      </c>
      <c r="CJ179" s="15">
        <v>9.02</v>
      </c>
      <c r="CK179" s="15">
        <v>7.1429999989999993E-2</v>
      </c>
      <c r="CL179" s="15">
        <v>0.35569467182033671</v>
      </c>
      <c r="CM179" s="15">
        <v>1.1029999944572864E-5</v>
      </c>
      <c r="CN179" s="15">
        <v>3.3479999989999998</v>
      </c>
      <c r="CO179" s="15">
        <v>0.7142899989999999</v>
      </c>
      <c r="CP179" s="15">
        <v>0.71429999899999996</v>
      </c>
      <c r="CQ179" s="43">
        <v>20</v>
      </c>
      <c r="CR179" s="42" t="s">
        <v>21</v>
      </c>
      <c r="CS179" s="42" t="s">
        <v>21</v>
      </c>
      <c r="CT179" s="43">
        <v>1.1699999989999998E-3</v>
      </c>
      <c r="CU179" s="42" t="s">
        <v>21</v>
      </c>
      <c r="CV179" s="42" t="s">
        <v>21</v>
      </c>
      <c r="CW179" s="43">
        <v>2.4844999999999997</v>
      </c>
      <c r="CX179" s="42" t="s">
        <v>21</v>
      </c>
      <c r="CY179" s="42" t="s">
        <v>21</v>
      </c>
      <c r="CZ179" s="42" t="s">
        <v>21</v>
      </c>
      <c r="DA179" s="43">
        <v>3.9999999999999996E-4</v>
      </c>
      <c r="DB179" s="43">
        <v>6</v>
      </c>
      <c r="DC179" s="42" t="s">
        <v>21</v>
      </c>
      <c r="DD179" s="43">
        <v>0.71032817212271604</v>
      </c>
      <c r="DE179" s="42" t="s">
        <v>21</v>
      </c>
      <c r="DF179" s="43">
        <v>8.7499999942052924E-3</v>
      </c>
      <c r="DG179" s="43">
        <v>6.0769230769230757E-4</v>
      </c>
    </row>
    <row r="180" spans="1:111" x14ac:dyDescent="0.25">
      <c r="A180" s="26" t="s">
        <v>223</v>
      </c>
      <c r="B180" s="15">
        <v>4.9370600039370593</v>
      </c>
      <c r="C180" s="15">
        <v>8.2999999999999982E-12</v>
      </c>
      <c r="D180" s="15">
        <v>0.89214024445040652</v>
      </c>
      <c r="E180" s="15">
        <v>26.019983353981051</v>
      </c>
      <c r="F180" s="15">
        <v>49.669999998999998</v>
      </c>
      <c r="G180" s="15">
        <v>245.06093419520721</v>
      </c>
      <c r="H180" s="15">
        <v>1.1879999999999996E-5</v>
      </c>
      <c r="I180" s="15">
        <v>0.71166526163542865</v>
      </c>
      <c r="J180" s="15">
        <v>6.7602959613980389E-14</v>
      </c>
      <c r="K180" s="15">
        <v>49.999999998999996</v>
      </c>
      <c r="L180" s="15">
        <v>0.97669999899999993</v>
      </c>
      <c r="M180" s="15">
        <v>1.0489693749176855E-3</v>
      </c>
      <c r="N180" s="15">
        <v>5.6872153213212222</v>
      </c>
      <c r="O180" s="15">
        <v>2.4618094544707518</v>
      </c>
      <c r="P180" s="15">
        <v>6.6999999989999992</v>
      </c>
      <c r="Q180" s="15">
        <v>1.6999999999999998E-13</v>
      </c>
      <c r="R180" s="15">
        <v>5.6349999989999997</v>
      </c>
      <c r="S180" s="15">
        <v>0.35714299899999996</v>
      </c>
      <c r="T180" s="15">
        <v>6.8861038429201278</v>
      </c>
      <c r="U180" s="15">
        <v>0.99999999899999992</v>
      </c>
      <c r="V180" s="15">
        <v>15</v>
      </c>
      <c r="W180" s="15">
        <v>0.35087699999999999</v>
      </c>
      <c r="X180" s="15">
        <v>2.5</v>
      </c>
      <c r="Y180" s="15">
        <v>3.2029999991834157</v>
      </c>
      <c r="Z180" s="15">
        <v>4.9014802470346046</v>
      </c>
      <c r="AA180" s="15">
        <v>1.77695634361582</v>
      </c>
      <c r="AB180" s="15">
        <v>4.1709999989999993</v>
      </c>
      <c r="AC180" s="15">
        <v>0.35714285714285715</v>
      </c>
      <c r="AD180" s="15">
        <v>30.000300003000028</v>
      </c>
      <c r="AE180" s="15">
        <v>0.99999999899999992</v>
      </c>
      <c r="AF180" s="15">
        <v>24.684999998999999</v>
      </c>
      <c r="AG180" s="15">
        <v>1.7058781728372325</v>
      </c>
      <c r="AH180" s="15">
        <v>4.9999999989999999</v>
      </c>
      <c r="AI180" s="15">
        <v>2</v>
      </c>
      <c r="AJ180" s="15">
        <v>0.38099999993015382</v>
      </c>
      <c r="AK180" s="15">
        <v>4.7609999989999991</v>
      </c>
      <c r="AL180" s="32">
        <v>4.4999999999999998E-2</v>
      </c>
      <c r="AM180" s="15">
        <v>75.75</v>
      </c>
      <c r="AN180" s="15">
        <v>0.35714299899999996</v>
      </c>
      <c r="AO180" s="15">
        <v>0.355391285931975</v>
      </c>
      <c r="AP180" s="15">
        <v>1.7977252742368291E-4</v>
      </c>
      <c r="AQ180" s="15">
        <v>621.11801242236027</v>
      </c>
      <c r="AR180" s="15">
        <v>0.7142899989999999</v>
      </c>
      <c r="AS180" s="15">
        <v>359.97120359960837</v>
      </c>
      <c r="AT180" s="15">
        <v>0.35714285727040812</v>
      </c>
      <c r="AU180" s="15">
        <v>7.1428999989999999</v>
      </c>
      <c r="AV180" s="15">
        <v>65</v>
      </c>
      <c r="AW180" s="15">
        <v>0.35714299899999996</v>
      </c>
      <c r="AX180" s="15">
        <v>4.0000077362887347E-2</v>
      </c>
      <c r="AY180" s="15">
        <v>3.1489999989999999</v>
      </c>
      <c r="AZ180" s="15">
        <v>0.71166526163542865</v>
      </c>
      <c r="BA180" s="15">
        <v>1.0000002759241586</v>
      </c>
      <c r="BB180" s="15">
        <v>0.35714299899999996</v>
      </c>
      <c r="BC180" s="15">
        <v>245.05999994999999</v>
      </c>
      <c r="BD180" s="15">
        <v>0.7142899989999999</v>
      </c>
      <c r="BE180" s="15">
        <v>3.0612200020612197</v>
      </c>
      <c r="BF180" s="15">
        <v>0.35713999899999999</v>
      </c>
      <c r="BG180" s="15">
        <v>49.011999989999993</v>
      </c>
      <c r="BH180" s="15">
        <v>4.7385386442539597</v>
      </c>
      <c r="BI180" s="15">
        <v>1.2500000000000001E-2</v>
      </c>
      <c r="BJ180" s="15">
        <v>5.0604899989999996</v>
      </c>
      <c r="BK180" s="15">
        <v>4.7639918667415806</v>
      </c>
      <c r="BL180" s="15">
        <v>7.6189999989999997</v>
      </c>
      <c r="BM180" s="15">
        <v>3.7747244452579922</v>
      </c>
      <c r="BN180" s="15">
        <v>0.71566592765738635</v>
      </c>
      <c r="BO180" s="15">
        <v>1.4099999999999999E-9</v>
      </c>
      <c r="BP180" s="15">
        <v>0.71428599899999989</v>
      </c>
      <c r="BQ180" s="15">
        <v>7.1235218697195837</v>
      </c>
      <c r="BR180" s="15">
        <v>4.7445513206553001</v>
      </c>
      <c r="BS180" s="15">
        <v>126</v>
      </c>
      <c r="BT180" s="15">
        <v>2.6859999998999995E-8</v>
      </c>
      <c r="BU180" s="15">
        <v>2.0199979840824116</v>
      </c>
      <c r="BV180" s="15">
        <v>28.605999999999998</v>
      </c>
      <c r="BW180" s="15">
        <v>4.4999999989999999</v>
      </c>
      <c r="BX180" s="15">
        <v>3.0611999989999998</v>
      </c>
      <c r="BY180" s="15">
        <v>0.71166526163542865</v>
      </c>
      <c r="BZ180" s="15">
        <v>60.09254255158497</v>
      </c>
      <c r="CA180" s="15">
        <v>4.7429999989999994</v>
      </c>
      <c r="CB180" s="15">
        <v>1.8849983266820542</v>
      </c>
      <c r="CC180" s="15">
        <v>0.71166526163542865</v>
      </c>
      <c r="CD180" s="15">
        <v>5.1666236117368447</v>
      </c>
      <c r="CE180" s="15">
        <v>4.3073742248581741</v>
      </c>
      <c r="CF180" s="15">
        <v>3.579999999</v>
      </c>
      <c r="CG180" s="15">
        <v>7.1428999989999999</v>
      </c>
      <c r="CH180" s="15">
        <v>21.140106656786912</v>
      </c>
      <c r="CI180" s="15">
        <v>0.41999999899999996</v>
      </c>
      <c r="CJ180" s="15">
        <v>9.02</v>
      </c>
      <c r="CK180" s="15">
        <v>7.1429999989999993E-2</v>
      </c>
      <c r="CL180" s="15">
        <v>0.355391285931975</v>
      </c>
      <c r="CM180" s="15">
        <v>1.1029999944572864E-5</v>
      </c>
      <c r="CN180" s="15">
        <v>3.3509999989999999</v>
      </c>
      <c r="CO180" s="15">
        <v>0.7142899989999999</v>
      </c>
      <c r="CP180" s="15">
        <v>0.71429999899999996</v>
      </c>
      <c r="CQ180" s="43">
        <v>20</v>
      </c>
      <c r="CR180" s="42" t="s">
        <v>21</v>
      </c>
      <c r="CS180" s="42" t="s">
        <v>21</v>
      </c>
      <c r="CT180" s="43">
        <v>1.1699999989999998E-3</v>
      </c>
      <c r="CU180" s="42" t="s">
        <v>21</v>
      </c>
      <c r="CV180" s="42" t="s">
        <v>21</v>
      </c>
      <c r="CW180" s="43">
        <v>2.4844999999999997</v>
      </c>
      <c r="CX180" s="42" t="s">
        <v>21</v>
      </c>
      <c r="CY180" s="42" t="s">
        <v>21</v>
      </c>
      <c r="CZ180" s="42" t="s">
        <v>21</v>
      </c>
      <c r="DA180" s="43">
        <v>3.9999999999999996E-4</v>
      </c>
      <c r="DB180" s="43">
        <v>6</v>
      </c>
      <c r="DC180" s="42" t="s">
        <v>21</v>
      </c>
      <c r="DD180" s="43">
        <v>0.71159183143456306</v>
      </c>
      <c r="DE180" s="42" t="s">
        <v>21</v>
      </c>
      <c r="DF180" s="43">
        <v>8.7499999942052924E-3</v>
      </c>
      <c r="DG180" s="43">
        <v>6.0769230769230757E-4</v>
      </c>
    </row>
    <row r="181" spans="1:111" x14ac:dyDescent="0.25">
      <c r="A181" s="26" t="s">
        <v>224</v>
      </c>
      <c r="B181" s="15">
        <v>4.9370600039370593</v>
      </c>
      <c r="C181" s="15">
        <v>8.2699999999999977E-12</v>
      </c>
      <c r="D181" s="15">
        <v>0.894094505793259</v>
      </c>
      <c r="E181" s="15">
        <v>26.035564587996451</v>
      </c>
      <c r="F181" s="15">
        <v>49.665999998999993</v>
      </c>
      <c r="G181" s="15">
        <v>245.20593479799265</v>
      </c>
      <c r="H181" s="15">
        <v>1.1879999999999996E-5</v>
      </c>
      <c r="I181" s="15">
        <v>0.71321080422656091</v>
      </c>
      <c r="J181" s="15">
        <v>7.0874070580630572E-14</v>
      </c>
      <c r="K181" s="15">
        <v>49.999999998999996</v>
      </c>
      <c r="L181" s="15">
        <v>0.98239999899999997</v>
      </c>
      <c r="M181" s="15">
        <v>1.0489693749176855E-3</v>
      </c>
      <c r="N181" s="15">
        <v>5.6999773717685027</v>
      </c>
      <c r="O181" s="15">
        <v>2.4618094544707518</v>
      </c>
      <c r="P181" s="15">
        <v>6.6999999989999992</v>
      </c>
      <c r="Q181" s="15">
        <v>1.6999999999999998E-13</v>
      </c>
      <c r="R181" s="15">
        <v>5.6349999989999997</v>
      </c>
      <c r="S181" s="15">
        <v>0.35714299899999996</v>
      </c>
      <c r="T181" s="15">
        <v>6.8913238237813603</v>
      </c>
      <c r="U181" s="15">
        <v>0.99999999899999992</v>
      </c>
      <c r="V181" s="15">
        <v>15</v>
      </c>
      <c r="W181" s="15">
        <v>0.35087699999999999</v>
      </c>
      <c r="X181" s="15">
        <v>2.5</v>
      </c>
      <c r="Y181" s="15">
        <v>3.2029999991834157</v>
      </c>
      <c r="Z181" s="15">
        <v>4.9050865750186441</v>
      </c>
      <c r="AA181" s="15">
        <v>1.780943814664357</v>
      </c>
      <c r="AB181" s="15">
        <v>4.1709999989999993</v>
      </c>
      <c r="AC181" s="15">
        <v>0.35714285714285715</v>
      </c>
      <c r="AD181" s="15">
        <v>30.000300003000028</v>
      </c>
      <c r="AE181" s="15">
        <v>0.99999999899999992</v>
      </c>
      <c r="AF181" s="15">
        <v>24.684999998999999</v>
      </c>
      <c r="AG181" s="15">
        <v>1.7097061452308209</v>
      </c>
      <c r="AH181" s="15">
        <v>4.9999999989999999</v>
      </c>
      <c r="AI181" s="15">
        <v>2</v>
      </c>
      <c r="AJ181" s="15">
        <v>0.38099999993015382</v>
      </c>
      <c r="AK181" s="15">
        <v>4.7689999989999992</v>
      </c>
      <c r="AL181" s="32">
        <v>4.4999999999999998E-2</v>
      </c>
      <c r="AM181" s="15">
        <v>75.75</v>
      </c>
      <c r="AN181" s="15">
        <v>0.35714299899999996</v>
      </c>
      <c r="AO181" s="15">
        <v>0.35618878018029876</v>
      </c>
      <c r="AP181" s="15">
        <v>1.7977252742368291E-4</v>
      </c>
      <c r="AQ181" s="15">
        <v>621.11801242236027</v>
      </c>
      <c r="AR181" s="15">
        <v>0.7142899989999999</v>
      </c>
      <c r="AS181" s="15">
        <v>359.58288514772704</v>
      </c>
      <c r="AT181" s="15">
        <v>0.35714285727040812</v>
      </c>
      <c r="AU181" s="15">
        <v>7.1428999989999999</v>
      </c>
      <c r="AV181" s="15">
        <v>65</v>
      </c>
      <c r="AW181" s="15">
        <v>0.35714299899999996</v>
      </c>
      <c r="AX181" s="15">
        <v>4.0000077362887347E-2</v>
      </c>
      <c r="AY181" s="15">
        <v>3.1475999989999996</v>
      </c>
      <c r="AZ181" s="15">
        <v>0.71321080422656091</v>
      </c>
      <c r="BA181" s="15">
        <v>1.0000002759241586</v>
      </c>
      <c r="BB181" s="15">
        <v>0.35714299899999996</v>
      </c>
      <c r="BC181" s="15">
        <v>245.20500000000001</v>
      </c>
      <c r="BD181" s="15">
        <v>0.7142899989999999</v>
      </c>
      <c r="BE181" s="15">
        <v>3.0612200020612197</v>
      </c>
      <c r="BF181" s="15">
        <v>0.35713999899999999</v>
      </c>
      <c r="BG181" s="15">
        <v>49.04099999999999</v>
      </c>
      <c r="BH181" s="15">
        <v>4.7491718702788779</v>
      </c>
      <c r="BI181" s="15">
        <v>1.2500000000000001E-2</v>
      </c>
      <c r="BJ181" s="15">
        <v>5.0604899989999996</v>
      </c>
      <c r="BK181" s="15">
        <v>4.772996318936368</v>
      </c>
      <c r="BL181" s="15">
        <v>7.6189999989999997</v>
      </c>
      <c r="BM181" s="15">
        <v>3.7711656674499814</v>
      </c>
      <c r="BN181" s="15">
        <v>0.71725720843494478</v>
      </c>
      <c r="BO181" s="15">
        <v>1.4099999999999999E-9</v>
      </c>
      <c r="BP181" s="15">
        <v>0.71428599899999989</v>
      </c>
      <c r="BQ181" s="15">
        <v>7.132158905009069</v>
      </c>
      <c r="BR181" s="15">
        <v>4.7535089380026587</v>
      </c>
      <c r="BS181" s="15">
        <v>126</v>
      </c>
      <c r="BT181" s="15">
        <v>2.679999999899999E-8</v>
      </c>
      <c r="BU181" s="15">
        <v>2.0199979840824116</v>
      </c>
      <c r="BV181" s="15">
        <v>28.670999999999999</v>
      </c>
      <c r="BW181" s="15">
        <v>4.4999999989999999</v>
      </c>
      <c r="BX181" s="15">
        <v>3.0611999989999998</v>
      </c>
      <c r="BY181" s="15">
        <v>0.71321080422656091</v>
      </c>
      <c r="BZ181" s="15">
        <v>60.088931654902616</v>
      </c>
      <c r="CA181" s="15">
        <v>4.7469999989999998</v>
      </c>
      <c r="CB181" s="15">
        <v>1.8849983266820542</v>
      </c>
      <c r="CC181" s="15">
        <v>0.71321080422656091</v>
      </c>
      <c r="CD181" s="15">
        <v>5.1722354404247559</v>
      </c>
      <c r="CE181" s="15">
        <v>4.3057050593888357</v>
      </c>
      <c r="CF181" s="15">
        <v>3.579999999</v>
      </c>
      <c r="CG181" s="15">
        <v>7.1428999989999999</v>
      </c>
      <c r="CH181" s="15">
        <v>21.140106656786912</v>
      </c>
      <c r="CI181" s="15">
        <v>0.41999999899999996</v>
      </c>
      <c r="CJ181" s="15">
        <v>9.02</v>
      </c>
      <c r="CK181" s="15">
        <v>7.1429999989999993E-2</v>
      </c>
      <c r="CL181" s="15">
        <v>0.35618878018029876</v>
      </c>
      <c r="CM181" s="15">
        <v>1.1029999944572864E-5</v>
      </c>
      <c r="CN181" s="15">
        <v>3.3499999989999996</v>
      </c>
      <c r="CO181" s="15">
        <v>0.7142899989999999</v>
      </c>
      <c r="CP181" s="15">
        <v>0.71429999899999996</v>
      </c>
      <c r="CQ181" s="43">
        <v>20</v>
      </c>
      <c r="CR181" s="42" t="s">
        <v>21</v>
      </c>
      <c r="CS181" s="42" t="s">
        <v>21</v>
      </c>
      <c r="CT181" s="43">
        <v>1.1699999989999998E-3</v>
      </c>
      <c r="CU181" s="42" t="s">
        <v>21</v>
      </c>
      <c r="CV181" s="42" t="s">
        <v>21</v>
      </c>
      <c r="CW181" s="43">
        <v>2.4844999999999997</v>
      </c>
      <c r="CX181" s="42" t="s">
        <v>21</v>
      </c>
      <c r="CY181" s="42" t="s">
        <v>21</v>
      </c>
      <c r="CZ181" s="42" t="s">
        <v>21</v>
      </c>
      <c r="DA181" s="43">
        <v>3.9999999999999996E-4</v>
      </c>
      <c r="DB181" s="43">
        <v>6</v>
      </c>
      <c r="DC181" s="42" t="s">
        <v>21</v>
      </c>
      <c r="DD181" s="43">
        <v>0.71331764085587734</v>
      </c>
      <c r="DE181" s="42" t="s">
        <v>21</v>
      </c>
      <c r="DF181" s="43">
        <v>8.7499999942052924E-3</v>
      </c>
      <c r="DG181" s="43">
        <v>6.0769230769230757E-4</v>
      </c>
    </row>
    <row r="182" spans="1:111" x14ac:dyDescent="0.25">
      <c r="A182" s="26" t="s">
        <v>225</v>
      </c>
      <c r="B182" s="15">
        <v>4.9370600039370593</v>
      </c>
      <c r="C182" s="15">
        <v>8.2729999998999976E-12</v>
      </c>
      <c r="D182" s="15">
        <v>0.89437438511761025</v>
      </c>
      <c r="E182" s="15">
        <v>26.04777161992336</v>
      </c>
      <c r="F182" s="15">
        <v>49.796999998999993</v>
      </c>
      <c r="G182" s="15">
        <v>245.03593409989941</v>
      </c>
      <c r="H182" s="15">
        <v>1.1879999999999996E-5</v>
      </c>
      <c r="I182" s="15">
        <v>0.7135085001796273</v>
      </c>
      <c r="J182" s="15">
        <v>7.7052835739858707E-14</v>
      </c>
      <c r="K182" s="15">
        <v>49.999999998999996</v>
      </c>
      <c r="L182" s="15">
        <v>0.99289999899999992</v>
      </c>
      <c r="M182" s="15">
        <v>1.0509693165304933E-3</v>
      </c>
      <c r="N182" s="15">
        <v>5.7018051996176906</v>
      </c>
      <c r="O182" s="15">
        <v>2.4618094544707518</v>
      </c>
      <c r="P182" s="15">
        <v>6.6999999989999992</v>
      </c>
      <c r="Q182" s="15">
        <v>1.6999999999999998E-13</v>
      </c>
      <c r="R182" s="15">
        <v>5.8799999989999998</v>
      </c>
      <c r="S182" s="15">
        <v>0.35714299899999996</v>
      </c>
      <c r="T182" s="15">
        <v>6.9017875634551578</v>
      </c>
      <c r="U182" s="15">
        <v>0.99999999899999992</v>
      </c>
      <c r="V182" s="15">
        <v>15</v>
      </c>
      <c r="W182" s="15">
        <v>0.35087699999999999</v>
      </c>
      <c r="X182" s="15">
        <v>2.5</v>
      </c>
      <c r="Y182" s="15">
        <v>3.2059999991835872</v>
      </c>
      <c r="Z182" s="15">
        <v>4.9017205041371357</v>
      </c>
      <c r="AA182" s="15">
        <v>1.7815149147262714</v>
      </c>
      <c r="AB182" s="15">
        <v>4.1717999989999992</v>
      </c>
      <c r="AC182" s="15">
        <v>0.35714285714285715</v>
      </c>
      <c r="AD182" s="15">
        <v>30.000300003000028</v>
      </c>
      <c r="AE182" s="15">
        <v>0.99999999899999992</v>
      </c>
      <c r="AF182" s="15">
        <v>24.684999998999999</v>
      </c>
      <c r="AG182" s="15">
        <v>1.7102544013170409</v>
      </c>
      <c r="AH182" s="15">
        <v>4.9999999989999999</v>
      </c>
      <c r="AI182" s="15">
        <v>2</v>
      </c>
      <c r="AJ182" s="15">
        <v>0.38099999993015382</v>
      </c>
      <c r="AK182" s="15">
        <v>4.7729999989999996</v>
      </c>
      <c r="AL182" s="32">
        <v>4.4999999999999998E-2</v>
      </c>
      <c r="AM182" s="15">
        <v>75.75</v>
      </c>
      <c r="AN182" s="15">
        <v>0.35714299899999996</v>
      </c>
      <c r="AO182" s="15">
        <v>0.35630300019821243</v>
      </c>
      <c r="AP182" s="15">
        <v>1.7977252742368291E-4</v>
      </c>
      <c r="AQ182" s="15">
        <v>621.11801242236027</v>
      </c>
      <c r="AR182" s="15">
        <v>0.7142899989999999</v>
      </c>
      <c r="AS182" s="15">
        <v>358.93754615555468</v>
      </c>
      <c r="AT182" s="15">
        <v>0.35714285727040812</v>
      </c>
      <c r="AU182" s="15">
        <v>7.1428999989999999</v>
      </c>
      <c r="AV182" s="15">
        <v>82.5</v>
      </c>
      <c r="AW182" s="15">
        <v>0.35714299899999996</v>
      </c>
      <c r="AX182" s="15">
        <v>4.0000077362887347E-2</v>
      </c>
      <c r="AY182" s="15">
        <v>3.1419999989999998</v>
      </c>
      <c r="AZ182" s="15">
        <v>0.7135085001796273</v>
      </c>
      <c r="BA182" s="15">
        <v>1.0000002759241586</v>
      </c>
      <c r="BB182" s="15">
        <v>0.35714299899999996</v>
      </c>
      <c r="BC182" s="15">
        <v>245.03499994999999</v>
      </c>
      <c r="BD182" s="15">
        <v>0.7142899989999999</v>
      </c>
      <c r="BE182" s="15">
        <v>3.0612200020612197</v>
      </c>
      <c r="BF182" s="15">
        <v>0.35713999899999999</v>
      </c>
      <c r="BG182" s="15">
        <v>49.00699998999999</v>
      </c>
      <c r="BH182" s="15">
        <v>4.7506947962399924</v>
      </c>
      <c r="BI182" s="15">
        <v>1.2500000000000001E-2</v>
      </c>
      <c r="BJ182" s="15">
        <v>5.0604899989999996</v>
      </c>
      <c r="BK182" s="15">
        <v>4.7765072496704555</v>
      </c>
      <c r="BL182" s="15">
        <v>7.6189999989999997</v>
      </c>
      <c r="BM182" s="15">
        <v>3.7737273106069558</v>
      </c>
      <c r="BN182" s="15">
        <v>0.7175145296692258</v>
      </c>
      <c r="BO182" s="15">
        <v>1.4099999999999999E-9</v>
      </c>
      <c r="BP182" s="15">
        <v>0.71428599899999989</v>
      </c>
      <c r="BQ182" s="15">
        <v>7.1408169099643537</v>
      </c>
      <c r="BR182" s="15">
        <v>4.757490101268151</v>
      </c>
      <c r="BS182" s="15">
        <v>126</v>
      </c>
      <c r="BT182" s="15">
        <v>2.6779999999999992E-8</v>
      </c>
      <c r="BU182" s="15">
        <v>2.0199979840824116</v>
      </c>
      <c r="BV182" s="15">
        <v>28.68</v>
      </c>
      <c r="BW182" s="15">
        <v>4.4999999989999999</v>
      </c>
      <c r="BX182" s="15">
        <v>3.0611999989999998</v>
      </c>
      <c r="BY182" s="15">
        <v>0.7135085001796273</v>
      </c>
      <c r="BZ182" s="15">
        <v>60.114217048460603</v>
      </c>
      <c r="CA182" s="15">
        <v>4.7499999989999999</v>
      </c>
      <c r="CB182" s="15">
        <v>1.8849983266820542</v>
      </c>
      <c r="CC182" s="15">
        <v>0.7135085001796273</v>
      </c>
      <c r="CD182" s="15">
        <v>5.1708981852821188</v>
      </c>
      <c r="CE182" s="15">
        <v>4.306632213794428</v>
      </c>
      <c r="CF182" s="15">
        <v>3.579999999</v>
      </c>
      <c r="CG182" s="15">
        <v>7.1428999989999999</v>
      </c>
      <c r="CH182" s="15">
        <v>21.10010645497464</v>
      </c>
      <c r="CI182" s="15">
        <v>0.41999999899999996</v>
      </c>
      <c r="CJ182" s="15">
        <v>9.02</v>
      </c>
      <c r="CK182" s="15">
        <v>7.1429999989999993E-2</v>
      </c>
      <c r="CL182" s="15">
        <v>0.35630300019821243</v>
      </c>
      <c r="CM182" s="15">
        <v>1.1029999944572864E-5</v>
      </c>
      <c r="CN182" s="15">
        <v>3.3499999989999996</v>
      </c>
      <c r="CO182" s="15">
        <v>0.7142899989999999</v>
      </c>
      <c r="CP182" s="15">
        <v>0.71429999999999993</v>
      </c>
      <c r="CQ182" s="43">
        <v>20</v>
      </c>
      <c r="CR182" s="42" t="s">
        <v>21</v>
      </c>
      <c r="CS182" s="42" t="s">
        <v>21</v>
      </c>
      <c r="CT182" s="43">
        <v>1.1699999989999998E-3</v>
      </c>
      <c r="CU182" s="42" t="s">
        <v>21</v>
      </c>
      <c r="CV182" s="42" t="s">
        <v>21</v>
      </c>
      <c r="CW182" s="43">
        <v>2.4844999999999997</v>
      </c>
      <c r="CX182" s="42" t="s">
        <v>21</v>
      </c>
      <c r="CY182" s="42" t="s">
        <v>21</v>
      </c>
      <c r="CZ182" s="42" t="s">
        <v>21</v>
      </c>
      <c r="DA182" s="43">
        <v>3.9999999999999996E-4</v>
      </c>
      <c r="DB182" s="43">
        <v>6</v>
      </c>
      <c r="DC182" s="42" t="s">
        <v>21</v>
      </c>
      <c r="DD182" s="43">
        <v>0.71316502689757388</v>
      </c>
      <c r="DE182" s="42" t="s">
        <v>21</v>
      </c>
      <c r="DF182" s="43">
        <v>8.7499999942052924E-3</v>
      </c>
      <c r="DG182" s="43">
        <v>7.2115384615384609E-4</v>
      </c>
    </row>
    <row r="183" spans="1:111" x14ac:dyDescent="0.25">
      <c r="A183" s="26" t="s">
        <v>226</v>
      </c>
      <c r="B183" s="15">
        <v>4.9370600039370593</v>
      </c>
      <c r="C183" s="15">
        <v>8.2699999999999977E-12</v>
      </c>
      <c r="D183" s="15">
        <v>0.89645898700536286</v>
      </c>
      <c r="E183" s="15">
        <v>26.074259497829125</v>
      </c>
      <c r="F183" s="15">
        <v>49.927999998999994</v>
      </c>
      <c r="G183" s="15">
        <v>245.0259340617763</v>
      </c>
      <c r="H183" s="15">
        <v>1.1879999999999996E-5</v>
      </c>
      <c r="I183" s="15">
        <v>0.71499560328826162</v>
      </c>
      <c r="J183" s="15">
        <v>7.9960489932436646E-14</v>
      </c>
      <c r="K183" s="15">
        <v>49.999999998999996</v>
      </c>
      <c r="L183" s="15">
        <v>0.98959999899999995</v>
      </c>
      <c r="M183" s="15">
        <v>1.0509693165304933E-3</v>
      </c>
      <c r="N183" s="15">
        <v>5.7146328870838783</v>
      </c>
      <c r="O183" s="15">
        <v>2.4618094544707518</v>
      </c>
      <c r="P183" s="15">
        <v>6.6999999989999992</v>
      </c>
      <c r="Q183" s="15">
        <v>1.6999999999999998E-13</v>
      </c>
      <c r="R183" s="15">
        <v>6.1249999989999999</v>
      </c>
      <c r="S183" s="15">
        <v>0.35714299899999996</v>
      </c>
      <c r="T183" s="15">
        <v>6.9151510960514484</v>
      </c>
      <c r="U183" s="15">
        <v>0.99999999899999992</v>
      </c>
      <c r="V183" s="15">
        <v>15</v>
      </c>
      <c r="W183" s="15">
        <v>0.35087699999999999</v>
      </c>
      <c r="X183" s="15">
        <v>2.5</v>
      </c>
      <c r="Y183" s="15">
        <v>3.2119999991839308</v>
      </c>
      <c r="Z183" s="15">
        <v>4.9014802470346046</v>
      </c>
      <c r="AA183" s="15">
        <v>1.7855228938595011</v>
      </c>
      <c r="AB183" s="15">
        <v>4.1720999989999994</v>
      </c>
      <c r="AC183" s="15">
        <v>0.35714285714285715</v>
      </c>
      <c r="AD183" s="15">
        <v>30.000300003000028</v>
      </c>
      <c r="AE183" s="15">
        <v>0.99999999899999992</v>
      </c>
      <c r="AF183" s="15">
        <v>24.684999998999999</v>
      </c>
      <c r="AG183" s="15">
        <v>1.7141020614729003</v>
      </c>
      <c r="AH183" s="15">
        <v>4.9999999989999999</v>
      </c>
      <c r="AI183" s="15">
        <v>2</v>
      </c>
      <c r="AJ183" s="15">
        <v>0.38099999993015382</v>
      </c>
      <c r="AK183" s="15">
        <v>4.7809999989999996</v>
      </c>
      <c r="AL183" s="32">
        <v>4.4999999999999998E-2</v>
      </c>
      <c r="AM183" s="15">
        <v>75.75</v>
      </c>
      <c r="AN183" s="15">
        <v>0.35714299899999996</v>
      </c>
      <c r="AO183" s="15">
        <v>0.3571045960636734</v>
      </c>
      <c r="AP183" s="15">
        <v>1.7977252742368291E-4</v>
      </c>
      <c r="AQ183" s="15">
        <v>622.27753965325155</v>
      </c>
      <c r="AR183" s="15">
        <v>0.7142899989999999</v>
      </c>
      <c r="AS183" s="15">
        <v>358.93754615555468</v>
      </c>
      <c r="AT183" s="15">
        <v>0.35714285727040812</v>
      </c>
      <c r="AU183" s="15">
        <v>7.1428999989999999</v>
      </c>
      <c r="AV183" s="15">
        <v>115</v>
      </c>
      <c r="AW183" s="15">
        <v>0.35714299899999996</v>
      </c>
      <c r="AX183" s="15">
        <v>4.0000077362887347E-2</v>
      </c>
      <c r="AY183" s="15">
        <v>3.1288999989999997</v>
      </c>
      <c r="AZ183" s="15">
        <v>0.71499560328826162</v>
      </c>
      <c r="BA183" s="15">
        <v>1.0000002759241586</v>
      </c>
      <c r="BB183" s="15">
        <v>0.35714299899999996</v>
      </c>
      <c r="BC183" s="15">
        <v>245.02499994999999</v>
      </c>
      <c r="BD183" s="15">
        <v>0.7142899989999999</v>
      </c>
      <c r="BE183" s="15">
        <v>3.0612200020612197</v>
      </c>
      <c r="BF183" s="15">
        <v>0.35713999899999999</v>
      </c>
      <c r="BG183" s="15">
        <v>49.004999989999995</v>
      </c>
      <c r="BH183" s="15">
        <v>4.7613827103004533</v>
      </c>
      <c r="BI183" s="15">
        <v>1.2500000000000001E-2</v>
      </c>
      <c r="BJ183" s="15">
        <v>5.0604899989999996</v>
      </c>
      <c r="BK183" s="15">
        <v>4.7824922752347829</v>
      </c>
      <c r="BL183" s="15">
        <v>7.6189999989999997</v>
      </c>
      <c r="BM183" s="15">
        <v>3.787878788022268</v>
      </c>
      <c r="BN183" s="15">
        <v>0.71911405200569112</v>
      </c>
      <c r="BO183" s="15">
        <v>1.4099999999999999E-9</v>
      </c>
      <c r="BP183" s="15">
        <v>0.71428599899999989</v>
      </c>
      <c r="BQ183" s="15">
        <v>7.1505184130962114</v>
      </c>
      <c r="BR183" s="15">
        <v>4.7649547823909488</v>
      </c>
      <c r="BS183" s="15">
        <v>126</v>
      </c>
      <c r="BT183" s="15">
        <v>2.681999999899999E-8</v>
      </c>
      <c r="BU183" s="15">
        <v>2.0199979840824116</v>
      </c>
      <c r="BV183" s="15">
        <v>28.744999998999997</v>
      </c>
      <c r="BW183" s="15">
        <v>4.4999999989999999</v>
      </c>
      <c r="BX183" s="15">
        <v>3.0611999989999998</v>
      </c>
      <c r="BY183" s="15">
        <v>0.71499560328826162</v>
      </c>
      <c r="BZ183" s="15">
        <v>60.081711163231027</v>
      </c>
      <c r="CA183" s="15">
        <v>4.7589999989999994</v>
      </c>
      <c r="CB183" s="15">
        <v>1.8849983266820542</v>
      </c>
      <c r="CC183" s="15">
        <v>0.71499560328826162</v>
      </c>
      <c r="CD183" s="15">
        <v>5.1700961640559457</v>
      </c>
      <c r="CE183" s="15">
        <v>4.3207742829381601</v>
      </c>
      <c r="CF183" s="15">
        <v>3.579999999</v>
      </c>
      <c r="CG183" s="15">
        <v>7.1428999989999999</v>
      </c>
      <c r="CH183" s="15">
        <v>21.090106404521574</v>
      </c>
      <c r="CI183" s="15">
        <v>0.41999999899999996</v>
      </c>
      <c r="CJ183" s="15">
        <v>9.02</v>
      </c>
      <c r="CK183" s="15">
        <v>7.1429999989999993E-2</v>
      </c>
      <c r="CL183" s="15">
        <v>0.3571045960636734</v>
      </c>
      <c r="CM183" s="15">
        <v>1.1029999944572864E-5</v>
      </c>
      <c r="CN183" s="15">
        <v>3.3489999989999997</v>
      </c>
      <c r="CO183" s="15">
        <v>0.7142899989999999</v>
      </c>
      <c r="CP183" s="15">
        <v>0.71429999999999993</v>
      </c>
      <c r="CQ183" s="43">
        <v>20</v>
      </c>
      <c r="CR183" s="42" t="s">
        <v>21</v>
      </c>
      <c r="CS183" s="42" t="s">
        <v>21</v>
      </c>
      <c r="CT183" s="43">
        <v>1.1699999989999998E-3</v>
      </c>
      <c r="CU183" s="42" t="s">
        <v>21</v>
      </c>
      <c r="CV183" s="42" t="s">
        <v>21</v>
      </c>
      <c r="CW183" s="43">
        <v>2.4844999999999997</v>
      </c>
      <c r="CX183" s="42" t="s">
        <v>21</v>
      </c>
      <c r="CY183" s="42" t="s">
        <v>21</v>
      </c>
      <c r="CZ183" s="42" t="s">
        <v>21</v>
      </c>
      <c r="DA183" s="43">
        <v>3.9999999999999996E-4</v>
      </c>
      <c r="DB183" s="43">
        <v>6</v>
      </c>
      <c r="DC183" s="42" t="s">
        <v>21</v>
      </c>
      <c r="DD183" s="43">
        <v>0.71540993040270473</v>
      </c>
      <c r="DE183" s="42" t="s">
        <v>21</v>
      </c>
      <c r="DF183" s="43">
        <v>8.7499999942052924E-3</v>
      </c>
      <c r="DG183" s="43">
        <v>7.2115384615384609E-4</v>
      </c>
    </row>
    <row r="184" spans="1:111" x14ac:dyDescent="0.25">
      <c r="A184" s="26" t="s">
        <v>228</v>
      </c>
      <c r="B184" s="15">
        <v>4.9370600039370593</v>
      </c>
      <c r="C184" s="15">
        <v>8.2719999998999987E-12</v>
      </c>
      <c r="D184" s="15">
        <v>0.89722309452245297</v>
      </c>
      <c r="E184" s="15">
        <v>26.10012006736444</v>
      </c>
      <c r="F184" s="15">
        <v>49.886999998999997</v>
      </c>
      <c r="G184" s="15">
        <v>245.03593409989941</v>
      </c>
      <c r="H184" s="15">
        <v>1.1879999999999996E-5</v>
      </c>
      <c r="I184" s="15">
        <v>0.71593235922330822</v>
      </c>
      <c r="J184" s="15">
        <v>9.1227650292132952E-14</v>
      </c>
      <c r="K184" s="15">
        <v>49.999999998999996</v>
      </c>
      <c r="L184" s="15">
        <v>0.98729999899999998</v>
      </c>
      <c r="M184" s="15">
        <v>1.0489693749176855E-3</v>
      </c>
      <c r="N184" s="15">
        <v>5.7201481529669449</v>
      </c>
      <c r="O184" s="15">
        <v>2.4618094544707518</v>
      </c>
      <c r="P184" s="15">
        <v>6.6999999989999992</v>
      </c>
      <c r="Q184" s="15">
        <v>1.6999999999999998E-13</v>
      </c>
      <c r="R184" s="15">
        <v>6.1249999989999999</v>
      </c>
      <c r="S184" s="15">
        <v>0.35714299899999996</v>
      </c>
      <c r="T184" s="15">
        <v>6.9161076151128089</v>
      </c>
      <c r="U184" s="15">
        <v>0.99999999899999992</v>
      </c>
      <c r="V184" s="15">
        <v>15</v>
      </c>
      <c r="W184" s="15">
        <v>0.35087699999999999</v>
      </c>
      <c r="X184" s="15">
        <v>2.5</v>
      </c>
      <c r="Y184" s="15">
        <v>3.2129999991839884</v>
      </c>
      <c r="Z184" s="15">
        <v>4.9009998042002056</v>
      </c>
      <c r="AA184" s="15">
        <v>1.7872461251345741</v>
      </c>
      <c r="AB184" s="15">
        <v>3.9965999989999998</v>
      </c>
      <c r="AC184" s="15">
        <v>0.35714285714285715</v>
      </c>
      <c r="AD184" s="15">
        <v>30.000300003000028</v>
      </c>
      <c r="AE184" s="15">
        <v>0.99999999899999992</v>
      </c>
      <c r="AF184" s="15">
        <v>24.684999998999999</v>
      </c>
      <c r="AG184" s="15">
        <v>1.7157563635777846</v>
      </c>
      <c r="AH184" s="15">
        <v>4.9999999989999999</v>
      </c>
      <c r="AI184" s="15">
        <v>2</v>
      </c>
      <c r="AJ184" s="15">
        <v>0.38099999993015382</v>
      </c>
      <c r="AK184" s="15">
        <v>4.7859999989999995</v>
      </c>
      <c r="AL184" s="32">
        <v>4.4999999999999998E-2</v>
      </c>
      <c r="AM184" s="15">
        <v>75.75</v>
      </c>
      <c r="AN184" s="15">
        <v>0.35714299899999996</v>
      </c>
      <c r="AO184" s="15">
        <v>0.3574492423353765</v>
      </c>
      <c r="AP184" s="15">
        <v>1.7977252742368291E-4</v>
      </c>
      <c r="AQ184" s="15">
        <v>622.27753965325155</v>
      </c>
      <c r="AR184" s="15">
        <v>0.7142899989999999</v>
      </c>
      <c r="AS184" s="15">
        <v>358.93754615555468</v>
      </c>
      <c r="AT184" s="15">
        <v>0.35714285727040812</v>
      </c>
      <c r="AU184" s="15">
        <v>7.1428999989999999</v>
      </c>
      <c r="AV184" s="15">
        <v>130</v>
      </c>
      <c r="AW184" s="15">
        <v>0.35714299899999996</v>
      </c>
      <c r="AX184" s="15">
        <v>4.0000077362887347E-2</v>
      </c>
      <c r="AY184" s="15">
        <v>3.122299999</v>
      </c>
      <c r="AZ184" s="15">
        <v>0.71593235922330822</v>
      </c>
      <c r="BA184" s="15">
        <v>1.0000002759241586</v>
      </c>
      <c r="BB184" s="15">
        <v>0.35714299899999996</v>
      </c>
      <c r="BC184" s="15">
        <v>245.03499994999999</v>
      </c>
      <c r="BD184" s="15">
        <v>0.7142899989999999</v>
      </c>
      <c r="BE184" s="15">
        <v>3.0612200020612197</v>
      </c>
      <c r="BF184" s="15">
        <v>0.35713999899999999</v>
      </c>
      <c r="BG184" s="15">
        <v>49.00699998999999</v>
      </c>
      <c r="BH184" s="15">
        <v>4.7659779936494671</v>
      </c>
      <c r="BI184" s="15">
        <v>1.2500000000000001E-2</v>
      </c>
      <c r="BJ184" s="15">
        <v>5.0604899989999996</v>
      </c>
      <c r="BK184" s="15">
        <v>4.7889968238846272</v>
      </c>
      <c r="BL184" s="15">
        <v>7.6189999989999997</v>
      </c>
      <c r="BM184" s="15">
        <v>3.6255528969482111</v>
      </c>
      <c r="BN184" s="15">
        <v>0.71983875611862935</v>
      </c>
      <c r="BO184" s="15">
        <v>1.4099999999999999E-9</v>
      </c>
      <c r="BP184" s="15">
        <v>0.71428599899999989</v>
      </c>
      <c r="BQ184" s="15">
        <v>7.1505184130962114</v>
      </c>
      <c r="BR184" s="15">
        <v>4.7709265272891876</v>
      </c>
      <c r="BS184" s="15">
        <v>126</v>
      </c>
      <c r="BT184" s="15">
        <v>2.681999999899999E-8</v>
      </c>
      <c r="BU184" s="15">
        <v>2.0199979840824116</v>
      </c>
      <c r="BV184" s="15">
        <v>28.782999999999998</v>
      </c>
      <c r="BW184" s="15">
        <v>4.4999999989999999</v>
      </c>
      <c r="BX184" s="15">
        <v>3.0611999989999998</v>
      </c>
      <c r="BY184" s="15">
        <v>0.71593235922330822</v>
      </c>
      <c r="BZ184" s="15">
        <v>60.081711163231027</v>
      </c>
      <c r="CA184" s="15">
        <v>4.7689999989999992</v>
      </c>
      <c r="CB184" s="15">
        <v>1.8849983266820542</v>
      </c>
      <c r="CC184" s="15">
        <v>0.71593235922330822</v>
      </c>
      <c r="CD184" s="15">
        <v>5.1671575466335966</v>
      </c>
      <c r="CE184" s="15">
        <v>4.3207742829381601</v>
      </c>
      <c r="CF184" s="15">
        <v>3.579999999</v>
      </c>
      <c r="CG184" s="15">
        <v>7.1428999989999999</v>
      </c>
      <c r="CH184" s="15">
        <v>21.090106404521574</v>
      </c>
      <c r="CI184" s="15">
        <v>0.41999999899999996</v>
      </c>
      <c r="CJ184" s="15">
        <v>9.02</v>
      </c>
      <c r="CK184" s="15">
        <v>7.1429999989999993E-2</v>
      </c>
      <c r="CL184" s="15">
        <v>0.3574492423353765</v>
      </c>
      <c r="CM184" s="15">
        <v>1.1029999944572864E-5</v>
      </c>
      <c r="CN184" s="15">
        <v>3.3499999989999996</v>
      </c>
      <c r="CO184" s="15">
        <v>0.7142899989999999</v>
      </c>
      <c r="CP184" s="15">
        <v>0.71429999999999993</v>
      </c>
      <c r="CQ184" s="43">
        <v>20</v>
      </c>
      <c r="CR184" s="42" t="s">
        <v>21</v>
      </c>
      <c r="CS184" s="42" t="s">
        <v>21</v>
      </c>
      <c r="CT184" s="43">
        <v>1.1699999989999998E-3</v>
      </c>
      <c r="CU184" s="42" t="s">
        <v>21</v>
      </c>
      <c r="CV184" s="42" t="s">
        <v>21</v>
      </c>
      <c r="CW184" s="43">
        <v>2.4844999999999997</v>
      </c>
      <c r="CX184" s="42" t="s">
        <v>21</v>
      </c>
      <c r="CY184" s="42" t="s">
        <v>21</v>
      </c>
      <c r="CZ184" s="42" t="s">
        <v>21</v>
      </c>
      <c r="DA184" s="43">
        <v>3.9999999999999996E-4</v>
      </c>
      <c r="DB184" s="43">
        <v>6</v>
      </c>
      <c r="DC184" s="42" t="s">
        <v>21</v>
      </c>
      <c r="DD184" s="43">
        <v>0.71492403957761963</v>
      </c>
      <c r="DE184" s="42" t="s">
        <v>21</v>
      </c>
      <c r="DF184" s="43">
        <v>8.7499999942052924E-3</v>
      </c>
      <c r="DG184" s="43">
        <v>7.2115384615384609E-4</v>
      </c>
    </row>
    <row r="185" spans="1:111" x14ac:dyDescent="0.25">
      <c r="A185" s="26" t="s">
        <v>229</v>
      </c>
      <c r="B185" s="15">
        <v>4.9370600039370593</v>
      </c>
      <c r="C185" s="15">
        <v>8.2849999998999987E-12</v>
      </c>
      <c r="D185" s="15">
        <v>0.89706212155191745</v>
      </c>
      <c r="E185" s="15">
        <v>26.105570935651222</v>
      </c>
      <c r="F185" s="15">
        <v>50.032999998999998</v>
      </c>
      <c r="G185" s="15">
        <v>245.05593417614566</v>
      </c>
      <c r="H185" s="15">
        <v>1.1879999999999996E-5</v>
      </c>
      <c r="I185" s="15">
        <v>0.71578374792657751</v>
      </c>
      <c r="J185" s="15">
        <v>1.0285826669898794E-13</v>
      </c>
      <c r="K185" s="15">
        <v>49.999999998999996</v>
      </c>
      <c r="L185" s="15">
        <v>0.98889999899999992</v>
      </c>
      <c r="M185" s="15">
        <v>1.0499693467240603E-3</v>
      </c>
      <c r="N185" s="15">
        <v>5.7193304046862945</v>
      </c>
      <c r="O185" s="15">
        <v>2.4618094544707518</v>
      </c>
      <c r="P185" s="15">
        <v>6.6999999989999992</v>
      </c>
      <c r="Q185" s="15">
        <v>1.6999999999999998E-13</v>
      </c>
      <c r="R185" s="15">
        <v>6.1249999989999999</v>
      </c>
      <c r="S185" s="15">
        <v>0.35714299899999996</v>
      </c>
      <c r="T185" s="15">
        <v>6.9189787592139327</v>
      </c>
      <c r="U185" s="15">
        <v>0.99999999899999992</v>
      </c>
      <c r="V185" s="15">
        <v>15</v>
      </c>
      <c r="W185" s="15">
        <v>0.35087699999999999</v>
      </c>
      <c r="X185" s="15">
        <v>2.5</v>
      </c>
      <c r="Y185" s="15">
        <v>3.2129999991839884</v>
      </c>
      <c r="Z185" s="15">
        <v>4.9019607845540172</v>
      </c>
      <c r="AA185" s="15">
        <v>1.786990621757051</v>
      </c>
      <c r="AB185" s="15">
        <v>3.9700999989999999</v>
      </c>
      <c r="AC185" s="15">
        <v>0.35714285714285715</v>
      </c>
      <c r="AD185" s="15">
        <v>30.000300003000028</v>
      </c>
      <c r="AE185" s="15">
        <v>0.99999999899999992</v>
      </c>
      <c r="AF185" s="15">
        <v>24.684999998999999</v>
      </c>
      <c r="AG185" s="15">
        <v>1.7155110813043728</v>
      </c>
      <c r="AH185" s="15">
        <v>4.9999999989999999</v>
      </c>
      <c r="AI185" s="15">
        <v>2</v>
      </c>
      <c r="AJ185" s="15">
        <v>0.38099999993015382</v>
      </c>
      <c r="AK185" s="15">
        <v>4.7849999989999992</v>
      </c>
      <c r="AL185" s="32">
        <v>4.4999999999999998E-2</v>
      </c>
      <c r="AM185" s="15">
        <v>75.75</v>
      </c>
      <c r="AN185" s="15">
        <v>0.35714299899999996</v>
      </c>
      <c r="AO185" s="15">
        <v>0.35739814165739747</v>
      </c>
      <c r="AP185" s="15">
        <v>1.7977252742368291E-4</v>
      </c>
      <c r="AQ185" s="15">
        <v>621.50404363893131</v>
      </c>
      <c r="AR185" s="15">
        <v>0.7142899989999999</v>
      </c>
      <c r="AS185" s="15">
        <v>360.75036205176895</v>
      </c>
      <c r="AT185" s="15">
        <v>0.35714285727040812</v>
      </c>
      <c r="AU185" s="15">
        <v>7.1428999989999999</v>
      </c>
      <c r="AV185" s="15">
        <v>130</v>
      </c>
      <c r="AW185" s="15">
        <v>0.35714299899999996</v>
      </c>
      <c r="AX185" s="15">
        <v>4.0000077362887347E-2</v>
      </c>
      <c r="AY185" s="15">
        <v>3.1092999989999996</v>
      </c>
      <c r="AZ185" s="15">
        <v>0.71578374792657751</v>
      </c>
      <c r="BA185" s="15">
        <v>1.0000002759241586</v>
      </c>
      <c r="BB185" s="15">
        <v>0.35714299899999996</v>
      </c>
      <c r="BC185" s="15">
        <v>245.05499995</v>
      </c>
      <c r="BD185" s="15">
        <v>0.7142899989999999</v>
      </c>
      <c r="BE185" s="15">
        <v>3.0612200020612197</v>
      </c>
      <c r="BF185" s="15">
        <v>0.35713999899999999</v>
      </c>
      <c r="BG185" s="15">
        <v>49.010999989999995</v>
      </c>
      <c r="BH185" s="15">
        <v>4.7652966546797852</v>
      </c>
      <c r="BI185" s="15">
        <v>1.2500000000000001E-2</v>
      </c>
      <c r="BJ185" s="15">
        <v>5.0604899989999996</v>
      </c>
      <c r="BK185" s="15">
        <v>4.7889968238846272</v>
      </c>
      <c r="BL185" s="15">
        <v>7.6189999989999997</v>
      </c>
      <c r="BM185" s="15">
        <v>3.5945363049458856</v>
      </c>
      <c r="BN185" s="15">
        <v>0.7197351374694112</v>
      </c>
      <c r="BO185" s="15">
        <v>1.4099999999999999E-9</v>
      </c>
      <c r="BP185" s="15">
        <v>0.71428599899999989</v>
      </c>
      <c r="BQ185" s="15">
        <v>7.1484738013545259</v>
      </c>
      <c r="BR185" s="15">
        <v>4.7709265272891876</v>
      </c>
      <c r="BS185" s="15">
        <v>126</v>
      </c>
      <c r="BT185" s="15">
        <v>2.681999999899999E-8</v>
      </c>
      <c r="BU185" s="15">
        <v>2.0199979840824116</v>
      </c>
      <c r="BV185" s="15">
        <v>28.793999998999997</v>
      </c>
      <c r="BW185" s="15">
        <v>4.4999999989999999</v>
      </c>
      <c r="BX185" s="15">
        <v>3.0611999989999998</v>
      </c>
      <c r="BY185" s="15">
        <v>0.71578374792657751</v>
      </c>
      <c r="BZ185" s="15">
        <v>60.085321192144043</v>
      </c>
      <c r="CA185" s="15">
        <v>4.7679999989999997</v>
      </c>
      <c r="CB185" s="15">
        <v>1.8849983266820542</v>
      </c>
      <c r="CC185" s="15">
        <v>0.71578374792657751</v>
      </c>
      <c r="CD185" s="15">
        <v>5.1668905655247954</v>
      </c>
      <c r="CE185" s="15">
        <v>4.3248853907241971</v>
      </c>
      <c r="CF185" s="15">
        <v>3.579999999</v>
      </c>
      <c r="CG185" s="15">
        <v>7.1428999989999999</v>
      </c>
      <c r="CH185" s="15">
        <v>21.090106404521574</v>
      </c>
      <c r="CI185" s="15">
        <v>0.41999999899999996</v>
      </c>
      <c r="CJ185" s="15">
        <v>9.02</v>
      </c>
      <c r="CK185" s="15">
        <v>7.1429999989999993E-2</v>
      </c>
      <c r="CL185" s="15">
        <v>0.35739814165739747</v>
      </c>
      <c r="CM185" s="15">
        <v>1.1029999944572864E-5</v>
      </c>
      <c r="CN185" s="15">
        <v>3.3489999989999997</v>
      </c>
      <c r="CO185" s="15">
        <v>0.7142899989999999</v>
      </c>
      <c r="CP185" s="15">
        <v>0.71429999999999993</v>
      </c>
      <c r="CQ185" s="43">
        <v>20</v>
      </c>
      <c r="CR185" s="42" t="s">
        <v>21</v>
      </c>
      <c r="CS185" s="42" t="s">
        <v>21</v>
      </c>
      <c r="CT185" s="43">
        <v>1.1699999989999998E-3</v>
      </c>
      <c r="CU185" s="42" t="s">
        <v>21</v>
      </c>
      <c r="CV185" s="42" t="s">
        <v>21</v>
      </c>
      <c r="CW185" s="43">
        <v>2.4844999999999997</v>
      </c>
      <c r="CX185" s="42" t="s">
        <v>21</v>
      </c>
      <c r="CY185" s="42" t="s">
        <v>21</v>
      </c>
      <c r="CZ185" s="42" t="s">
        <v>21</v>
      </c>
      <c r="DA185" s="43">
        <v>3.9999999999999996E-4</v>
      </c>
      <c r="DB185" s="43">
        <v>6</v>
      </c>
      <c r="DC185" s="42" t="s">
        <v>21</v>
      </c>
      <c r="DD185" s="43">
        <v>0.71525641993907707</v>
      </c>
      <c r="DE185" s="42" t="s">
        <v>21</v>
      </c>
      <c r="DF185" s="43">
        <v>8.7499999942052924E-3</v>
      </c>
      <c r="DG185" s="43">
        <v>7.2115384615384609E-4</v>
      </c>
    </row>
    <row r="186" spans="1:111" x14ac:dyDescent="0.25">
      <c r="A186" s="26" t="s">
        <v>230</v>
      </c>
      <c r="B186" s="15">
        <v>4.9370600039370593</v>
      </c>
      <c r="C186" s="15">
        <v>8.2709999998999982E-12</v>
      </c>
      <c r="D186" s="15">
        <v>0.89835152495574877</v>
      </c>
      <c r="E186" s="15">
        <v>26.104208005143626</v>
      </c>
      <c r="F186" s="15">
        <v>50.032999999999994</v>
      </c>
      <c r="G186" s="15">
        <v>245.01593402365316</v>
      </c>
      <c r="H186" s="15">
        <v>1.1879999999999996E-5</v>
      </c>
      <c r="I186" s="15">
        <v>0.71677908203305718</v>
      </c>
      <c r="J186" s="15">
        <v>9.7769872225433318E-14</v>
      </c>
      <c r="K186" s="15">
        <v>49.999999998999996</v>
      </c>
      <c r="L186" s="15">
        <v>0.98749999899999996</v>
      </c>
      <c r="M186" s="15">
        <v>1.0499693467240603E-3</v>
      </c>
      <c r="N186" s="15">
        <v>5.7273134358489495</v>
      </c>
      <c r="O186" s="15">
        <v>2.4618094544707518</v>
      </c>
      <c r="P186" s="15">
        <v>6.6999999989999992</v>
      </c>
      <c r="Q186" s="15">
        <v>1.6999999999999998E-13</v>
      </c>
      <c r="R186" s="15">
        <v>6.1249999989999999</v>
      </c>
      <c r="S186" s="15">
        <v>0.35714299899999996</v>
      </c>
      <c r="T186" s="15">
        <v>6.9348127605363947</v>
      </c>
      <c r="U186" s="15">
        <v>0.99999999899999992</v>
      </c>
      <c r="V186" s="15">
        <v>15</v>
      </c>
      <c r="W186" s="15">
        <v>0.35087699999999999</v>
      </c>
      <c r="X186" s="15">
        <v>2.5</v>
      </c>
      <c r="Y186" s="15">
        <v>3.2149999991841027</v>
      </c>
      <c r="Z186" s="15">
        <v>4.9009998042002056</v>
      </c>
      <c r="AA186" s="15">
        <v>1.7894849002107023</v>
      </c>
      <c r="AB186" s="15">
        <v>3.9702999989999999</v>
      </c>
      <c r="AC186" s="15">
        <v>0.35714285714285715</v>
      </c>
      <c r="AD186" s="15">
        <v>30.000300003000028</v>
      </c>
      <c r="AE186" s="15">
        <v>0.99999999899999992</v>
      </c>
      <c r="AF186" s="15">
        <v>24.684999998999999</v>
      </c>
      <c r="AG186" s="15">
        <v>1.7179055887395933</v>
      </c>
      <c r="AH186" s="15">
        <v>4.9999999989999999</v>
      </c>
      <c r="AI186" s="15">
        <v>2</v>
      </c>
      <c r="AJ186" s="15">
        <v>0.38099999993015382</v>
      </c>
      <c r="AK186" s="15">
        <v>4.7909999989999994</v>
      </c>
      <c r="AL186" s="32">
        <v>4.4999999999999998E-2</v>
      </c>
      <c r="AM186" s="15">
        <v>75.75</v>
      </c>
      <c r="AN186" s="15">
        <v>0.35714299899999996</v>
      </c>
      <c r="AO186" s="15">
        <v>0.35789699737228337</v>
      </c>
      <c r="AP186" s="15">
        <v>1.7977252742368291E-4</v>
      </c>
      <c r="AQ186" s="15">
        <v>620.73246816097117</v>
      </c>
      <c r="AR186" s="15">
        <v>0.7142899989999999</v>
      </c>
      <c r="AS186" s="15">
        <v>361.92544466856839</v>
      </c>
      <c r="AT186" s="15">
        <v>0.35714285727040812</v>
      </c>
      <c r="AU186" s="15">
        <v>7.1428999989999999</v>
      </c>
      <c r="AV186" s="15">
        <v>130</v>
      </c>
      <c r="AW186" s="15">
        <v>0.35714299899999996</v>
      </c>
      <c r="AX186" s="15">
        <v>4.0000077362887347E-2</v>
      </c>
      <c r="AY186" s="15">
        <v>3.108399999</v>
      </c>
      <c r="AZ186" s="15">
        <v>0.71677908203305718</v>
      </c>
      <c r="BA186" s="15">
        <v>1.0000002759241586</v>
      </c>
      <c r="BB186" s="15">
        <v>0.35714299899999996</v>
      </c>
      <c r="BC186" s="15">
        <v>245.01499994999998</v>
      </c>
      <c r="BD186" s="15">
        <v>0.7142899989999999</v>
      </c>
      <c r="BE186" s="15">
        <v>3.0612200020612197</v>
      </c>
      <c r="BF186" s="15">
        <v>0.35713999899999999</v>
      </c>
      <c r="BG186" s="15">
        <v>49.002999989999992</v>
      </c>
      <c r="BH186" s="15">
        <v>4.7719480537378418</v>
      </c>
      <c r="BI186" s="15">
        <v>1.2500000000000001E-2</v>
      </c>
      <c r="BJ186" s="15">
        <v>5.0604899989999996</v>
      </c>
      <c r="BK186" s="15">
        <v>4.7949902172369834</v>
      </c>
      <c r="BL186" s="15">
        <v>7.6189999989999997</v>
      </c>
      <c r="BM186" s="15">
        <v>3.5937612306329969</v>
      </c>
      <c r="BN186" s="15">
        <v>0.72072072124015907</v>
      </c>
      <c r="BO186" s="15">
        <v>1.4099999999999999E-9</v>
      </c>
      <c r="BP186" s="15">
        <v>0.71428599899999989</v>
      </c>
      <c r="BQ186" s="15">
        <v>7.1612718423919555</v>
      </c>
      <c r="BR186" s="15">
        <v>4.7759029813710532</v>
      </c>
      <c r="BS186" s="15">
        <v>126</v>
      </c>
      <c r="BT186" s="15">
        <v>2.681999999899999E-8</v>
      </c>
      <c r="BU186" s="15">
        <v>2.0199979840824116</v>
      </c>
      <c r="BV186" s="15">
        <v>28.824999999999999</v>
      </c>
      <c r="BW186" s="15">
        <v>4.4999999989999999</v>
      </c>
      <c r="BX186" s="15">
        <v>3.0611999989999998</v>
      </c>
      <c r="BY186" s="15">
        <v>0.71677908203305718</v>
      </c>
      <c r="BZ186" s="15">
        <v>60.081711163231027</v>
      </c>
      <c r="CA186" s="15">
        <v>4.7709999989999998</v>
      </c>
      <c r="CB186" s="15">
        <v>1.8849983266820542</v>
      </c>
      <c r="CC186" s="15">
        <v>0.71677908203305718</v>
      </c>
      <c r="CD186" s="15">
        <v>5.1604912790360462</v>
      </c>
      <c r="CE186" s="15">
        <v>4.3288169345192333</v>
      </c>
      <c r="CF186" s="15">
        <v>3.579999999</v>
      </c>
      <c r="CG186" s="15">
        <v>7.1428999989999999</v>
      </c>
      <c r="CH186" s="15">
        <v>21.070106303615432</v>
      </c>
      <c r="CI186" s="15">
        <v>0.41999999899999996</v>
      </c>
      <c r="CJ186" s="15">
        <v>9.02</v>
      </c>
      <c r="CK186" s="15">
        <v>7.1429999989999993E-2</v>
      </c>
      <c r="CL186" s="15">
        <v>0.35789699737228337</v>
      </c>
      <c r="CM186" s="15">
        <v>1.1029999944572864E-5</v>
      </c>
      <c r="CN186" s="15">
        <v>3.3519999989999998</v>
      </c>
      <c r="CO186" s="15">
        <v>0.7142899989999999</v>
      </c>
      <c r="CP186" s="15">
        <v>0.71429999999999993</v>
      </c>
      <c r="CQ186" s="43">
        <v>20</v>
      </c>
      <c r="CR186" s="42" t="s">
        <v>21</v>
      </c>
      <c r="CS186" s="42" t="s">
        <v>21</v>
      </c>
      <c r="CT186" s="43">
        <v>1.1699999989999998E-3</v>
      </c>
      <c r="CU186" s="42" t="s">
        <v>21</v>
      </c>
      <c r="CV186" s="42" t="s">
        <v>21</v>
      </c>
      <c r="CW186" s="43">
        <v>2.4844999999999997</v>
      </c>
      <c r="CX186" s="42" t="s">
        <v>21</v>
      </c>
      <c r="CY186" s="42" t="s">
        <v>21</v>
      </c>
      <c r="CZ186" s="42" t="s">
        <v>21</v>
      </c>
      <c r="DA186" s="43">
        <v>3.9999999999999996E-4</v>
      </c>
      <c r="DB186" s="43">
        <v>6</v>
      </c>
      <c r="DC186" s="42" t="s">
        <v>21</v>
      </c>
      <c r="DD186" s="43">
        <v>0.71635803626016303</v>
      </c>
      <c r="DE186" s="42" t="s">
        <v>21</v>
      </c>
      <c r="DF186" s="43">
        <v>8.7499999942052924E-3</v>
      </c>
      <c r="DG186" s="43">
        <v>7.2115384615384609E-4</v>
      </c>
    </row>
    <row r="187" spans="1:111" x14ac:dyDescent="0.25">
      <c r="A187" s="26" t="s">
        <v>231</v>
      </c>
      <c r="B187" s="15">
        <v>4.9370600039370593</v>
      </c>
      <c r="C187" s="15">
        <v>8.2709999998999982E-12</v>
      </c>
      <c r="D187" s="15">
        <v>0.89968511021547315</v>
      </c>
      <c r="E187" s="15">
        <v>26.063386161922274</v>
      </c>
      <c r="F187" s="15">
        <v>49.945999998999994</v>
      </c>
      <c r="G187" s="15">
        <v>245.00593398553002</v>
      </c>
      <c r="H187" s="15">
        <v>1.1879999999999996E-5</v>
      </c>
      <c r="I187" s="15">
        <v>0.71787509024973084</v>
      </c>
      <c r="J187" s="15">
        <v>9.5225674443470853E-14</v>
      </c>
      <c r="K187" s="15">
        <v>49.999999998999996</v>
      </c>
      <c r="L187" s="15">
        <v>1.005499999</v>
      </c>
      <c r="M187" s="15">
        <v>1.0499693467240603E-3</v>
      </c>
      <c r="N187" s="15">
        <v>5.7361411108073774</v>
      </c>
      <c r="O187" s="15">
        <v>2.4618094544707518</v>
      </c>
      <c r="P187" s="15">
        <v>6.6999999989999992</v>
      </c>
      <c r="Q187" s="15">
        <v>1.6999999999999998E-13</v>
      </c>
      <c r="R187" s="15">
        <v>6.1249999989999999</v>
      </c>
      <c r="S187" s="15">
        <v>0.35714299899999996</v>
      </c>
      <c r="T187" s="15">
        <v>6.9300069304871794</v>
      </c>
      <c r="U187" s="15">
        <v>0.99999999899999992</v>
      </c>
      <c r="V187" s="15">
        <v>15</v>
      </c>
      <c r="W187" s="15">
        <v>0.35087699999999999</v>
      </c>
      <c r="X187" s="15">
        <v>2.5</v>
      </c>
      <c r="Y187" s="15">
        <v>3.2179999991842743</v>
      </c>
      <c r="Z187" s="15">
        <v>4.9007596179809241</v>
      </c>
      <c r="AA187" s="15">
        <v>1.7922430854116715</v>
      </c>
      <c r="AB187" s="15">
        <v>3.973099999</v>
      </c>
      <c r="AC187" s="15">
        <v>0.35714285714285715</v>
      </c>
      <c r="AD187" s="15">
        <v>30.000300003000028</v>
      </c>
      <c r="AE187" s="15">
        <v>0.99999999899999992</v>
      </c>
      <c r="AF187" s="15">
        <v>24.684999998999999</v>
      </c>
      <c r="AG187" s="15">
        <v>1.7205534456781437</v>
      </c>
      <c r="AH187" s="15">
        <v>4.9999999989999999</v>
      </c>
      <c r="AI187" s="15">
        <v>2</v>
      </c>
      <c r="AJ187" s="15">
        <v>0.38099999993015382</v>
      </c>
      <c r="AK187" s="15">
        <v>4.7969999989999996</v>
      </c>
      <c r="AL187" s="32">
        <v>4.4999999999999998E-2</v>
      </c>
      <c r="AM187" s="15">
        <v>75.75</v>
      </c>
      <c r="AN187" s="15">
        <v>0.35714299899999996</v>
      </c>
      <c r="AO187" s="15">
        <v>0.35844863443918867</v>
      </c>
      <c r="AP187" s="15">
        <v>1.7977252742368291E-4</v>
      </c>
      <c r="AQ187" s="15">
        <v>620.73246816097117</v>
      </c>
      <c r="AR187" s="15">
        <v>0.7142899989999999</v>
      </c>
      <c r="AS187" s="15">
        <v>361.92544466856839</v>
      </c>
      <c r="AT187" s="15">
        <v>0.35714285727040812</v>
      </c>
      <c r="AU187" s="15">
        <v>7.1428999989999999</v>
      </c>
      <c r="AV187" s="15">
        <v>130</v>
      </c>
      <c r="AW187" s="15">
        <v>0.35714299899999996</v>
      </c>
      <c r="AX187" s="15">
        <v>4.0000077362887347E-2</v>
      </c>
      <c r="AY187" s="15">
        <v>3.0995999989999996</v>
      </c>
      <c r="AZ187" s="15">
        <v>0.71787509024973084</v>
      </c>
      <c r="BA187" s="15">
        <v>1.0000002759241586</v>
      </c>
      <c r="BB187" s="15">
        <v>0.35714299899999996</v>
      </c>
      <c r="BC187" s="15">
        <v>245.00499994999998</v>
      </c>
      <c r="BD187" s="15">
        <v>0.7142899989999999</v>
      </c>
      <c r="BE187" s="15">
        <v>3.0612200020612197</v>
      </c>
      <c r="BF187" s="15">
        <v>0.35713999899999999</v>
      </c>
      <c r="BG187" s="15">
        <v>49.00099998999999</v>
      </c>
      <c r="BH187" s="15">
        <v>4.7793031778834223</v>
      </c>
      <c r="BI187" s="15">
        <v>1.2500000000000001E-2</v>
      </c>
      <c r="BJ187" s="15">
        <v>5.0604899989999996</v>
      </c>
      <c r="BK187" s="15">
        <v>4.8024973216592493</v>
      </c>
      <c r="BL187" s="15">
        <v>7.6189999989999997</v>
      </c>
      <c r="BM187" s="15">
        <v>3.5935029468015487</v>
      </c>
      <c r="BN187" s="15">
        <v>0.72181319526621424</v>
      </c>
      <c r="BO187" s="15">
        <v>1.4099999999999999E-9</v>
      </c>
      <c r="BP187" s="15">
        <v>0.71428599899999989</v>
      </c>
      <c r="BQ187" s="15">
        <v>7.1674311931742709</v>
      </c>
      <c r="BR187" s="15">
        <v>4.7808794354529187</v>
      </c>
      <c r="BS187" s="15">
        <v>126</v>
      </c>
      <c r="BT187" s="15">
        <v>2.681999999899999E-8</v>
      </c>
      <c r="BU187" s="15">
        <v>2.0199979840824116</v>
      </c>
      <c r="BV187" s="15">
        <v>28.869999998999997</v>
      </c>
      <c r="BW187" s="15">
        <v>4.4999999989999999</v>
      </c>
      <c r="BX187" s="15">
        <v>3.0611999989999998</v>
      </c>
      <c r="BY187" s="15">
        <v>0.71787509024973084</v>
      </c>
      <c r="BZ187" s="15">
        <v>60.081711163231027</v>
      </c>
      <c r="CA187" s="15">
        <v>4.7809999989999996</v>
      </c>
      <c r="CB187" s="15">
        <v>1.8849983266820542</v>
      </c>
      <c r="CC187" s="15">
        <v>0.71787509024973084</v>
      </c>
      <c r="CD187" s="15">
        <v>5.163955590248591</v>
      </c>
      <c r="CE187" s="15">
        <v>4.3207742829381601</v>
      </c>
      <c r="CF187" s="15">
        <v>3.579999999</v>
      </c>
      <c r="CG187" s="15">
        <v>7.1428999989999999</v>
      </c>
      <c r="CH187" s="15">
        <v>21.040106152256229</v>
      </c>
      <c r="CI187" s="15">
        <v>0.41999999899999996</v>
      </c>
      <c r="CJ187" s="15">
        <v>9.02</v>
      </c>
      <c r="CK187" s="15">
        <v>7.1429999989999993E-2</v>
      </c>
      <c r="CL187" s="15">
        <v>0.35844863443918867</v>
      </c>
      <c r="CM187" s="15">
        <v>1.1029999944572864E-5</v>
      </c>
      <c r="CN187" s="15">
        <v>3.3509999989999999</v>
      </c>
      <c r="CO187" s="15">
        <v>0.7142899989999999</v>
      </c>
      <c r="CP187" s="15">
        <v>0.71429999999999993</v>
      </c>
      <c r="CQ187" s="43">
        <v>20</v>
      </c>
      <c r="CR187" s="42" t="s">
        <v>21</v>
      </c>
      <c r="CS187" s="42" t="s">
        <v>21</v>
      </c>
      <c r="CT187" s="43">
        <v>1.1699999989999998E-3</v>
      </c>
      <c r="CU187" s="42" t="s">
        <v>21</v>
      </c>
      <c r="CV187" s="42" t="s">
        <v>21</v>
      </c>
      <c r="CW187" s="43">
        <v>2.4844999999999997</v>
      </c>
      <c r="CX187" s="42" t="s">
        <v>21</v>
      </c>
      <c r="CY187" s="42" t="s">
        <v>21</v>
      </c>
      <c r="CZ187" s="42" t="s">
        <v>21</v>
      </c>
      <c r="DA187" s="43">
        <v>3.9999999999999996E-4</v>
      </c>
      <c r="DB187" s="43">
        <v>6</v>
      </c>
      <c r="DC187" s="42" t="s">
        <v>21</v>
      </c>
      <c r="DD187" s="43">
        <v>0.7173343859387129</v>
      </c>
      <c r="DE187" s="42" t="s">
        <v>21</v>
      </c>
      <c r="DF187" s="43">
        <v>8.7499999942052924E-3</v>
      </c>
      <c r="DG187" s="43">
        <v>7.2115384615384609E-4</v>
      </c>
    </row>
    <row r="188" spans="1:111" x14ac:dyDescent="0.25">
      <c r="A188" s="26" t="s">
        <v>232</v>
      </c>
      <c r="B188" s="15">
        <v>4.9370600039370593</v>
      </c>
      <c r="C188" s="15">
        <v>8.2609999999999996E-12</v>
      </c>
      <c r="D188" s="15">
        <v>0.90049527240387439</v>
      </c>
      <c r="E188" s="15">
        <v>25.937645905985796</v>
      </c>
      <c r="F188" s="15">
        <v>49.788999998999998</v>
      </c>
      <c r="G188" s="15">
        <v>245.00593398553002</v>
      </c>
      <c r="H188" s="15">
        <v>1.1879999999999996E-5</v>
      </c>
      <c r="I188" s="15">
        <v>0.71857148041430774</v>
      </c>
      <c r="J188" s="15">
        <v>9.5952587991615329E-14</v>
      </c>
      <c r="K188" s="15">
        <v>49.999999998999996</v>
      </c>
      <c r="L188" s="15">
        <v>1.0340999999999998</v>
      </c>
      <c r="M188" s="15">
        <v>1.0489693749176855E-3</v>
      </c>
      <c r="N188" s="15">
        <v>5.7410800289352482</v>
      </c>
      <c r="O188" s="15">
        <v>2.4618094544707518</v>
      </c>
      <c r="P188" s="15">
        <v>6.6999999989999992</v>
      </c>
      <c r="Q188" s="15">
        <v>1.6999999999999998E-13</v>
      </c>
      <c r="R188" s="15">
        <v>6.1249999989999999</v>
      </c>
      <c r="S188" s="15">
        <v>0.35714299899999996</v>
      </c>
      <c r="T188" s="15">
        <v>6.9304872132510909</v>
      </c>
      <c r="U188" s="15">
        <v>0.99999999899999992</v>
      </c>
      <c r="V188" s="15">
        <v>16</v>
      </c>
      <c r="W188" s="15">
        <v>0.35087699999999999</v>
      </c>
      <c r="X188" s="15">
        <v>2.5</v>
      </c>
      <c r="Y188" s="15">
        <v>3.2209999991844462</v>
      </c>
      <c r="Z188" s="15">
        <v>4.9007596179809241</v>
      </c>
      <c r="AA188" s="15">
        <v>1.7937862379576037</v>
      </c>
      <c r="AB188" s="15">
        <v>3.979199999</v>
      </c>
      <c r="AC188" s="15">
        <v>0.35714285714285715</v>
      </c>
      <c r="AD188" s="15">
        <v>30.000300003000028</v>
      </c>
      <c r="AE188" s="15">
        <v>0.99999999899999992</v>
      </c>
      <c r="AF188" s="15">
        <v>24.684999998999999</v>
      </c>
      <c r="AG188" s="15">
        <v>1.7220348721946099</v>
      </c>
      <c r="AH188" s="15">
        <v>4.9999999989999999</v>
      </c>
      <c r="AI188" s="15">
        <v>2</v>
      </c>
      <c r="AJ188" s="15">
        <v>0.38099999993015382</v>
      </c>
      <c r="AK188" s="15">
        <v>4.7959999989999993</v>
      </c>
      <c r="AL188" s="32">
        <v>4.4999999999999998E-2</v>
      </c>
      <c r="AM188" s="15">
        <v>75.75</v>
      </c>
      <c r="AN188" s="15">
        <v>0.35714299899999996</v>
      </c>
      <c r="AO188" s="15">
        <v>0.35875726496331967</v>
      </c>
      <c r="AP188" s="15">
        <v>1.7977252742368291E-4</v>
      </c>
      <c r="AQ188" s="15">
        <v>620.73246816097117</v>
      </c>
      <c r="AR188" s="15">
        <v>0.7142899989999999</v>
      </c>
      <c r="AS188" s="15">
        <v>362.05648212185548</v>
      </c>
      <c r="AT188" s="15">
        <v>0.35714285727040812</v>
      </c>
      <c r="AU188" s="15">
        <v>7.1428999989999999</v>
      </c>
      <c r="AV188" s="15">
        <v>130</v>
      </c>
      <c r="AW188" s="15">
        <v>0.35714299899999996</v>
      </c>
      <c r="AX188" s="15">
        <v>4.0000077362887347E-2</v>
      </c>
      <c r="AY188" s="15">
        <v>3.0743999989999997</v>
      </c>
      <c r="AZ188" s="15">
        <v>0.71857148041430774</v>
      </c>
      <c r="BA188" s="15">
        <v>1.0000002759241586</v>
      </c>
      <c r="BB188" s="15">
        <v>0.35714299899999996</v>
      </c>
      <c r="BC188" s="15">
        <v>245.00499994999998</v>
      </c>
      <c r="BD188" s="15">
        <v>0.7142899989999999</v>
      </c>
      <c r="BE188" s="15">
        <v>3.0612200020612197</v>
      </c>
      <c r="BF188" s="15">
        <v>0.35713999899999999</v>
      </c>
      <c r="BG188" s="15">
        <v>49.00099998999999</v>
      </c>
      <c r="BH188" s="15">
        <v>4.7834182538359356</v>
      </c>
      <c r="BI188" s="15">
        <v>1.2500000000000001E-2</v>
      </c>
      <c r="BJ188" s="15">
        <v>5.0604899989999996</v>
      </c>
      <c r="BK188" s="15">
        <v>4.8015057752583488</v>
      </c>
      <c r="BL188" s="15">
        <v>7.6189999989999997</v>
      </c>
      <c r="BM188" s="15">
        <v>3.5936320840763876</v>
      </c>
      <c r="BN188" s="15">
        <v>0.72243895390839474</v>
      </c>
      <c r="BO188" s="15">
        <v>1.4099999999999999E-9</v>
      </c>
      <c r="BP188" s="15">
        <v>0.71428599899999989</v>
      </c>
      <c r="BQ188" s="15">
        <v>7.17000071751416</v>
      </c>
      <c r="BR188" s="15">
        <v>4.7798841446365454</v>
      </c>
      <c r="BS188" s="15">
        <v>126</v>
      </c>
      <c r="BT188" s="15">
        <v>2.681999999899999E-8</v>
      </c>
      <c r="BU188" s="15">
        <v>2.0199979840824116</v>
      </c>
      <c r="BV188" s="15">
        <v>28.888999999999999</v>
      </c>
      <c r="BW188" s="15">
        <v>4.4999999989999999</v>
      </c>
      <c r="BX188" s="15">
        <v>3.0611999989999998</v>
      </c>
      <c r="BY188" s="15">
        <v>0.71857148041430774</v>
      </c>
      <c r="BZ188" s="15">
        <v>60.081711163231027</v>
      </c>
      <c r="CA188" s="15">
        <v>4.7839999989999997</v>
      </c>
      <c r="CB188" s="15">
        <v>1.8849983266820542</v>
      </c>
      <c r="CC188" s="15">
        <v>0.71857148041430774</v>
      </c>
      <c r="CD188" s="15">
        <v>5.1660897869073761</v>
      </c>
      <c r="CE188" s="15">
        <v>4.3161120464550091</v>
      </c>
      <c r="CF188" s="15">
        <v>3.579999999</v>
      </c>
      <c r="CG188" s="15">
        <v>7.1428999989999999</v>
      </c>
      <c r="CH188" s="15">
        <v>21.040106152256229</v>
      </c>
      <c r="CI188" s="15">
        <v>0.41999999899999996</v>
      </c>
      <c r="CJ188" s="15">
        <v>9.02</v>
      </c>
      <c r="CK188" s="15">
        <v>7.1429999989999993E-2</v>
      </c>
      <c r="CL188" s="15">
        <v>0.35875726496331967</v>
      </c>
      <c r="CM188" s="15">
        <v>1.1029999944572864E-5</v>
      </c>
      <c r="CN188" s="15">
        <v>3.3499999989999996</v>
      </c>
      <c r="CO188" s="15">
        <v>0.7142899989999999</v>
      </c>
      <c r="CP188" s="15">
        <v>0.71429999899999996</v>
      </c>
      <c r="CQ188" s="43">
        <v>20</v>
      </c>
      <c r="CR188" s="42" t="s">
        <v>21</v>
      </c>
      <c r="CS188" s="42" t="s">
        <v>21</v>
      </c>
      <c r="CT188" s="43">
        <v>1.1699999989999998E-3</v>
      </c>
      <c r="CU188" s="42" t="s">
        <v>21</v>
      </c>
      <c r="CV188" s="42" t="s">
        <v>21</v>
      </c>
      <c r="CW188" s="43">
        <v>2.4844999999999997</v>
      </c>
      <c r="CX188" s="42" t="s">
        <v>21</v>
      </c>
      <c r="CY188" s="42" t="s">
        <v>21</v>
      </c>
      <c r="CZ188" s="42" t="s">
        <v>21</v>
      </c>
      <c r="DA188" s="43">
        <v>3.9999999999999996E-4</v>
      </c>
      <c r="DB188" s="43">
        <v>6</v>
      </c>
      <c r="DC188" s="42" t="s">
        <v>21</v>
      </c>
      <c r="DD188" s="43">
        <v>0.71556350677422342</v>
      </c>
      <c r="DE188" s="42" t="s">
        <v>21</v>
      </c>
      <c r="DF188" s="43">
        <v>8.7499999942052924E-3</v>
      </c>
      <c r="DG188" s="43">
        <v>7.2115384615384609E-4</v>
      </c>
    </row>
    <row r="189" spans="1:111" x14ac:dyDescent="0.25">
      <c r="A189" s="26" t="s">
        <v>233</v>
      </c>
      <c r="B189" s="15">
        <v>4.9370600039370593</v>
      </c>
      <c r="C189" s="15">
        <v>8.3099999998999983E-12</v>
      </c>
      <c r="D189" s="15">
        <v>0.89549565685007382</v>
      </c>
      <c r="E189" s="15">
        <v>25.912106142701106</v>
      </c>
      <c r="F189" s="15">
        <v>49.790999998999993</v>
      </c>
      <c r="G189" s="15">
        <v>245.66093648259448</v>
      </c>
      <c r="H189" s="15">
        <v>1.1879999999999996E-5</v>
      </c>
      <c r="I189" s="15">
        <v>0.71467368050847146</v>
      </c>
      <c r="J189" s="15">
        <v>9.886024218419328E-14</v>
      </c>
      <c r="K189" s="15">
        <v>49.999999998999996</v>
      </c>
      <c r="L189" s="15">
        <v>1.0314999989999998</v>
      </c>
      <c r="M189" s="15">
        <v>1.0489693749176855E-3</v>
      </c>
      <c r="N189" s="15">
        <v>5.7101468229795183</v>
      </c>
      <c r="O189" s="15">
        <v>2.4618094544707518</v>
      </c>
      <c r="P189" s="15">
        <v>6.6999999989999992</v>
      </c>
      <c r="Q189" s="15">
        <v>1.6999999999999998E-13</v>
      </c>
      <c r="R189" s="15">
        <v>6.1249999989999999</v>
      </c>
      <c r="S189" s="15">
        <v>0.35714299899999996</v>
      </c>
      <c r="T189" s="15">
        <v>6.9041701192284011</v>
      </c>
      <c r="U189" s="15">
        <v>0.99999999899999992</v>
      </c>
      <c r="V189" s="15">
        <v>18</v>
      </c>
      <c r="W189" s="15">
        <v>0.35087699999999999</v>
      </c>
      <c r="X189" s="15">
        <v>2.5</v>
      </c>
      <c r="Y189" s="15">
        <v>3.2149999991841027</v>
      </c>
      <c r="Z189" s="15">
        <v>4.9135220128200441</v>
      </c>
      <c r="AA189" s="15">
        <v>1.7841212344954003</v>
      </c>
      <c r="AB189" s="15">
        <v>3.9923999989999999</v>
      </c>
      <c r="AC189" s="15">
        <v>0.35714285714285715</v>
      </c>
      <c r="AD189" s="15">
        <v>30.000300003000028</v>
      </c>
      <c r="AE189" s="15">
        <v>0.99999999899999992</v>
      </c>
      <c r="AF189" s="15">
        <v>24.684999998999999</v>
      </c>
      <c r="AG189" s="15">
        <v>1.7127564693954755</v>
      </c>
      <c r="AH189" s="15">
        <v>4.9999999989999999</v>
      </c>
      <c r="AI189" s="15">
        <v>2</v>
      </c>
      <c r="AJ189" s="15">
        <v>0.43059999992236281</v>
      </c>
      <c r="AK189" s="15">
        <v>4.7829999989999994</v>
      </c>
      <c r="AL189" s="32">
        <v>4.4999999999999998E-2</v>
      </c>
      <c r="AM189" s="15">
        <v>75.75</v>
      </c>
      <c r="AN189" s="15">
        <v>0.35714299899999996</v>
      </c>
      <c r="AO189" s="15">
        <v>0.35682426417727892</v>
      </c>
      <c r="AP189" s="15">
        <v>1.7977252742368291E-4</v>
      </c>
      <c r="AQ189" s="15">
        <v>620.73246816097117</v>
      </c>
      <c r="AR189" s="15">
        <v>0.7142899989999999</v>
      </c>
      <c r="AS189" s="15">
        <v>362.05648212185548</v>
      </c>
      <c r="AT189" s="15">
        <v>0.35714285727040812</v>
      </c>
      <c r="AU189" s="15">
        <v>7.1428999989999999</v>
      </c>
      <c r="AV189" s="15">
        <v>130</v>
      </c>
      <c r="AW189" s="15">
        <v>0.35714299899999996</v>
      </c>
      <c r="AX189" s="15">
        <v>4.0000077362887347E-2</v>
      </c>
      <c r="AY189" s="15">
        <v>3.0585999989999997</v>
      </c>
      <c r="AZ189" s="15">
        <v>0.71467368050847146</v>
      </c>
      <c r="BA189" s="15">
        <v>1.0000002759241586</v>
      </c>
      <c r="BB189" s="15">
        <v>0.35714299899999996</v>
      </c>
      <c r="BC189" s="15">
        <v>245.65999994999999</v>
      </c>
      <c r="BD189" s="15">
        <v>0.7142899989999999</v>
      </c>
      <c r="BE189" s="15">
        <v>3.0612200020612197</v>
      </c>
      <c r="BF189" s="15">
        <v>0.35713999899999999</v>
      </c>
      <c r="BG189" s="15">
        <v>49.13199998999999</v>
      </c>
      <c r="BH189" s="15">
        <v>4.7576449704972488</v>
      </c>
      <c r="BI189" s="15">
        <v>1.2500000000000001E-2</v>
      </c>
      <c r="BJ189" s="15">
        <v>5.0604899989999996</v>
      </c>
      <c r="BK189" s="15">
        <v>4.7864753582029431</v>
      </c>
      <c r="BL189" s="15">
        <v>7.6189999989999997</v>
      </c>
      <c r="BM189" s="15">
        <v>3.6008786145115725</v>
      </c>
      <c r="BN189" s="15">
        <v>0.71854566357692029</v>
      </c>
      <c r="BO189" s="15">
        <v>1.4099999999999999E-9</v>
      </c>
      <c r="BP189" s="15">
        <v>0.71428599899999989</v>
      </c>
      <c r="BQ189" s="15">
        <v>7.1408169099643537</v>
      </c>
      <c r="BR189" s="15">
        <v>4.7664477186155088</v>
      </c>
      <c r="BS189" s="15">
        <v>126</v>
      </c>
      <c r="BT189" s="15">
        <v>2.681999999899999E-8</v>
      </c>
      <c r="BU189" s="15">
        <v>2.0199979840824116</v>
      </c>
      <c r="BV189" s="15">
        <v>28.727999999999998</v>
      </c>
      <c r="BW189" s="15">
        <v>4.4999999989999999</v>
      </c>
      <c r="BX189" s="15">
        <v>3.0611999989999998</v>
      </c>
      <c r="BY189" s="15">
        <v>0.71467368050847146</v>
      </c>
      <c r="BZ189" s="15">
        <v>60.081711163231027</v>
      </c>
      <c r="CA189" s="15">
        <v>4.7729999989999996</v>
      </c>
      <c r="CB189" s="15">
        <v>1.8849983266820542</v>
      </c>
      <c r="CC189" s="15">
        <v>0.71467368050847146</v>
      </c>
      <c r="CD189" s="15">
        <v>5.1636889396449286</v>
      </c>
      <c r="CE189" s="15">
        <v>4.3172300653765587</v>
      </c>
      <c r="CF189" s="15">
        <v>3.579999999</v>
      </c>
      <c r="CG189" s="15">
        <v>7.1428999989999999</v>
      </c>
      <c r="CH189" s="15">
        <v>21.040106152256229</v>
      </c>
      <c r="CI189" s="15">
        <v>0.41999999899999996</v>
      </c>
      <c r="CJ189" s="15">
        <v>9.02</v>
      </c>
      <c r="CK189" s="15">
        <v>7.1429999989999993E-2</v>
      </c>
      <c r="CL189" s="15">
        <v>0.35682426417727892</v>
      </c>
      <c r="CM189" s="15">
        <v>1.097999994482412E-5</v>
      </c>
      <c r="CN189" s="15">
        <v>3.3489999989999997</v>
      </c>
      <c r="CO189" s="15">
        <v>0.7142899989999999</v>
      </c>
      <c r="CP189" s="15">
        <v>0.71429999899999996</v>
      </c>
      <c r="CQ189" s="43">
        <v>20</v>
      </c>
      <c r="CR189" s="42" t="s">
        <v>21</v>
      </c>
      <c r="CS189" s="42" t="s">
        <v>21</v>
      </c>
      <c r="CT189" s="43">
        <v>1.1699999989999998E-3</v>
      </c>
      <c r="CU189" s="42" t="s">
        <v>21</v>
      </c>
      <c r="CV189" s="42" t="s">
        <v>21</v>
      </c>
      <c r="CW189" s="43">
        <v>2.4844999999999997</v>
      </c>
      <c r="CX189" s="42" t="s">
        <v>21</v>
      </c>
      <c r="CY189" s="42" t="s">
        <v>21</v>
      </c>
      <c r="CZ189" s="42" t="s">
        <v>21</v>
      </c>
      <c r="DA189" s="43">
        <v>3.9999999999999996E-4</v>
      </c>
      <c r="DB189" s="43">
        <v>6</v>
      </c>
      <c r="DC189" s="42" t="s">
        <v>21</v>
      </c>
      <c r="DD189" s="43">
        <v>0.71285999480726092</v>
      </c>
      <c r="DE189" s="42" t="s">
        <v>21</v>
      </c>
      <c r="DF189" s="43">
        <v>8.7499999942052924E-3</v>
      </c>
      <c r="DG189" s="43">
        <v>7.2115384615384609E-4</v>
      </c>
    </row>
    <row r="190" spans="1:111" x14ac:dyDescent="0.25">
      <c r="A190" s="26" t="s">
        <v>234</v>
      </c>
      <c r="B190" s="15">
        <v>4.9370600039370593</v>
      </c>
      <c r="C190" s="15">
        <v>8.3039999999999985E-12</v>
      </c>
      <c r="D190" s="15">
        <v>0.89253837915030343</v>
      </c>
      <c r="E190" s="15">
        <v>25.883936435751909</v>
      </c>
      <c r="F190" s="15">
        <v>49.781999999</v>
      </c>
      <c r="G190" s="15">
        <v>245.89593737848782</v>
      </c>
      <c r="H190" s="15">
        <v>1.1879999999999996E-5</v>
      </c>
      <c r="I190" s="15">
        <v>0.712428312408669</v>
      </c>
      <c r="J190" s="15">
        <v>1.0612937766563813E-13</v>
      </c>
      <c r="K190" s="15">
        <v>49.999999998999996</v>
      </c>
      <c r="L190" s="15">
        <v>1.0307999989999999</v>
      </c>
      <c r="M190" s="15">
        <v>1.0519692873368972E-3</v>
      </c>
      <c r="N190" s="15">
        <v>5.6918678543717922</v>
      </c>
      <c r="O190" s="15">
        <v>2.4618094544707518</v>
      </c>
      <c r="P190" s="15">
        <v>6.6999999989999992</v>
      </c>
      <c r="Q190" s="15">
        <v>1.6999999999999998E-13</v>
      </c>
      <c r="R190" s="15">
        <v>6.3799999989999998</v>
      </c>
      <c r="S190" s="15">
        <v>0.35714299899999996</v>
      </c>
      <c r="T190" s="15">
        <v>6.8894247330347911</v>
      </c>
      <c r="U190" s="15">
        <v>0.99999999899999992</v>
      </c>
      <c r="V190" s="15">
        <v>18</v>
      </c>
      <c r="W190" s="15">
        <v>0.35087699999999999</v>
      </c>
      <c r="X190" s="15">
        <v>2.5</v>
      </c>
      <c r="Y190" s="15">
        <v>3.2139999991840456</v>
      </c>
      <c r="Z190" s="15">
        <v>4.9185972160739757</v>
      </c>
      <c r="AA190" s="15">
        <v>1.7784100158874794</v>
      </c>
      <c r="AB190" s="15">
        <v>3.9965999989999998</v>
      </c>
      <c r="AC190" s="15">
        <v>0.35714285714285715</v>
      </c>
      <c r="AD190" s="15">
        <v>30.000300003000028</v>
      </c>
      <c r="AE190" s="15">
        <v>0.99999999899999992</v>
      </c>
      <c r="AF190" s="15">
        <v>24.684999998999999</v>
      </c>
      <c r="AG190" s="15">
        <v>1.7072736992577897</v>
      </c>
      <c r="AH190" s="15">
        <v>4.9999999989999999</v>
      </c>
      <c r="AI190" s="15">
        <v>2</v>
      </c>
      <c r="AJ190" s="15">
        <v>0.43059999992236281</v>
      </c>
      <c r="AK190" s="15">
        <v>4.7649999989999996</v>
      </c>
      <c r="AL190" s="32">
        <v>4.4999999999999998E-2</v>
      </c>
      <c r="AM190" s="15">
        <v>75.75</v>
      </c>
      <c r="AN190" s="15">
        <v>0.35714299899999996</v>
      </c>
      <c r="AO190" s="15">
        <v>0.35568202040038488</v>
      </c>
      <c r="AP190" s="15">
        <v>1.7977252742368291E-4</v>
      </c>
      <c r="AQ190" s="15">
        <v>620.73246816097117</v>
      </c>
      <c r="AR190" s="15">
        <v>0.7142899989999999</v>
      </c>
      <c r="AS190" s="15">
        <v>362.05648212185548</v>
      </c>
      <c r="AT190" s="15">
        <v>0.35714285727040812</v>
      </c>
      <c r="AU190" s="15">
        <v>7.1428999989999999</v>
      </c>
      <c r="AV190" s="15">
        <v>130</v>
      </c>
      <c r="AW190" s="15">
        <v>0.35714299899999996</v>
      </c>
      <c r="AX190" s="15">
        <v>4.0000077362887347E-2</v>
      </c>
      <c r="AY190" s="15">
        <v>3.0282999989999997</v>
      </c>
      <c r="AZ190" s="15">
        <v>0.712428312408669</v>
      </c>
      <c r="BA190" s="15">
        <v>1.0000002759241586</v>
      </c>
      <c r="BB190" s="15">
        <v>0.35714299899999996</v>
      </c>
      <c r="BC190" s="15">
        <v>245.89499994999997</v>
      </c>
      <c r="BD190" s="15">
        <v>0.7142899989999999</v>
      </c>
      <c r="BE190" s="15">
        <v>3.0612200020612197</v>
      </c>
      <c r="BF190" s="15">
        <v>0.35713999899999999</v>
      </c>
      <c r="BG190" s="15">
        <v>49.178999989999994</v>
      </c>
      <c r="BH190" s="15">
        <v>4.7424150844614399</v>
      </c>
      <c r="BI190" s="15">
        <v>1.2500000000000001E-2</v>
      </c>
      <c r="BJ190" s="15">
        <v>5.0604899989999996</v>
      </c>
      <c r="BK190" s="15">
        <v>4.7684898420127304</v>
      </c>
      <c r="BL190" s="15">
        <v>7.6189999989999997</v>
      </c>
      <c r="BM190" s="15">
        <v>3.6132389074871094</v>
      </c>
      <c r="BN190" s="15">
        <v>0.71622976650909609</v>
      </c>
      <c r="BO190" s="15">
        <v>1.4099999999999999E-9</v>
      </c>
      <c r="BP190" s="15">
        <v>0.71428599899999989</v>
      </c>
      <c r="BQ190" s="15">
        <v>7.1219998580672312</v>
      </c>
      <c r="BR190" s="15">
        <v>4.7490301293289798</v>
      </c>
      <c r="BS190" s="15">
        <v>126</v>
      </c>
      <c r="BT190" s="15">
        <v>2.681999999899999E-8</v>
      </c>
      <c r="BU190" s="15">
        <v>2.0199979840824116</v>
      </c>
      <c r="BV190" s="15">
        <v>28.635999999999999</v>
      </c>
      <c r="BW190" s="15">
        <v>4.4999999989999999</v>
      </c>
      <c r="BX190" s="15">
        <v>3.0611999989999998</v>
      </c>
      <c r="BY190" s="15">
        <v>0.712428312408669</v>
      </c>
      <c r="BZ190" s="15">
        <v>60.081711163231027</v>
      </c>
      <c r="CA190" s="15">
        <v>4.7569999989999996</v>
      </c>
      <c r="CB190" s="15">
        <v>1.8849983266820542</v>
      </c>
      <c r="CC190" s="15">
        <v>0.712428312408669</v>
      </c>
      <c r="CD190" s="15">
        <v>5.1735733874061554</v>
      </c>
      <c r="CE190" s="15">
        <v>4.3164846550833724</v>
      </c>
      <c r="CF190" s="15">
        <v>3.579999999</v>
      </c>
      <c r="CG190" s="15">
        <v>7.1428999989999999</v>
      </c>
      <c r="CH190" s="15">
        <v>21.040106152256229</v>
      </c>
      <c r="CI190" s="15">
        <v>0.41999999899999996</v>
      </c>
      <c r="CJ190" s="15">
        <v>9.02</v>
      </c>
      <c r="CK190" s="15">
        <v>7.1429999989999993E-2</v>
      </c>
      <c r="CL190" s="15">
        <v>0.35568202040038488</v>
      </c>
      <c r="CM190" s="15">
        <v>1.097999994482412E-5</v>
      </c>
      <c r="CN190" s="15">
        <v>3.3489999989999997</v>
      </c>
      <c r="CO190" s="15">
        <v>0.7142899989999999</v>
      </c>
      <c r="CP190" s="15">
        <v>0.71429999899999996</v>
      </c>
      <c r="CQ190" s="43">
        <v>20</v>
      </c>
      <c r="CR190" s="42" t="s">
        <v>21</v>
      </c>
      <c r="CS190" s="42" t="s">
        <v>21</v>
      </c>
      <c r="CT190" s="43">
        <v>1.1699999989999998E-3</v>
      </c>
      <c r="CU190" s="42" t="s">
        <v>21</v>
      </c>
      <c r="CV190" s="42" t="s">
        <v>21</v>
      </c>
      <c r="CW190" s="43">
        <v>2.4844999999999997</v>
      </c>
      <c r="CX190" s="42" t="s">
        <v>21</v>
      </c>
      <c r="CY190" s="42" t="s">
        <v>21</v>
      </c>
      <c r="CZ190" s="42" t="s">
        <v>21</v>
      </c>
      <c r="DA190" s="43">
        <v>3.9999999999999996E-4</v>
      </c>
      <c r="DB190" s="43">
        <v>6</v>
      </c>
      <c r="DC190" s="42" t="s">
        <v>21</v>
      </c>
      <c r="DD190" s="43">
        <v>0.7106310408715969</v>
      </c>
      <c r="DE190" s="42" t="s">
        <v>21</v>
      </c>
      <c r="DF190" s="43">
        <v>8.7499999942052924E-3</v>
      </c>
      <c r="DG190" s="43">
        <v>7.2115384615384609E-4</v>
      </c>
    </row>
    <row r="191" spans="1:111" x14ac:dyDescent="0.25">
      <c r="A191" s="26" t="s">
        <v>235</v>
      </c>
      <c r="B191" s="15">
        <v>4.9370600039370593</v>
      </c>
      <c r="C191" s="15">
        <v>8.304999999899999E-12</v>
      </c>
      <c r="D191" s="15">
        <v>0.89154370793028126</v>
      </c>
      <c r="E191" s="15">
        <v>25.866528718537644</v>
      </c>
      <c r="F191" s="15">
        <v>49.779999998999998</v>
      </c>
      <c r="G191" s="15">
        <v>245.82093709256441</v>
      </c>
      <c r="H191" s="15">
        <v>1.1879999999999996E-5</v>
      </c>
      <c r="I191" s="15">
        <v>0.71143995497398971</v>
      </c>
      <c r="J191" s="15">
        <v>1.0940048863228832E-13</v>
      </c>
      <c r="K191" s="15">
        <v>49.999999998999996</v>
      </c>
      <c r="L191" s="15">
        <v>1.0302999989999999</v>
      </c>
      <c r="M191" s="15">
        <v>1.0509693165304933E-3</v>
      </c>
      <c r="N191" s="15">
        <v>5.6843870675241126</v>
      </c>
      <c r="O191" s="15">
        <v>2.4618094544707518</v>
      </c>
      <c r="P191" s="15">
        <v>6.6999999989999992</v>
      </c>
      <c r="Q191" s="15">
        <v>1.6999999999999998E-13</v>
      </c>
      <c r="R191" s="15">
        <v>6.6349999989999997</v>
      </c>
      <c r="S191" s="15">
        <v>0.35714299899999996</v>
      </c>
      <c r="T191" s="15">
        <v>6.8865780598365518</v>
      </c>
      <c r="U191" s="15">
        <v>0.99999999899999992</v>
      </c>
      <c r="V191" s="15">
        <v>18</v>
      </c>
      <c r="W191" s="15">
        <v>0.35087699999999999</v>
      </c>
      <c r="X191" s="15">
        <v>2.5</v>
      </c>
      <c r="Y191" s="15">
        <v>3.2139999991840456</v>
      </c>
      <c r="Z191" s="15">
        <v>4.9171460886520695</v>
      </c>
      <c r="AA191" s="15">
        <v>1.7760726625693772</v>
      </c>
      <c r="AB191" s="15">
        <v>3.997299999</v>
      </c>
      <c r="AC191" s="15">
        <v>0.35714285714285715</v>
      </c>
      <c r="AD191" s="15">
        <v>30.000300003000028</v>
      </c>
      <c r="AE191" s="15">
        <v>0.99999999899999992</v>
      </c>
      <c r="AF191" s="15">
        <v>24.684999998999999</v>
      </c>
      <c r="AG191" s="15">
        <v>1.7050298409292921</v>
      </c>
      <c r="AH191" s="15">
        <v>4.9999999989999999</v>
      </c>
      <c r="AI191" s="15">
        <v>2</v>
      </c>
      <c r="AJ191" s="15">
        <v>0.43059999992236281</v>
      </c>
      <c r="AK191" s="15">
        <v>4.7579999989999999</v>
      </c>
      <c r="AL191" s="32">
        <v>4.4999999999999998E-2</v>
      </c>
      <c r="AM191" s="15">
        <v>75.75</v>
      </c>
      <c r="AN191" s="15">
        <v>0.35714299899999996</v>
      </c>
      <c r="AO191" s="15">
        <v>0.35521454971412847</v>
      </c>
      <c r="AP191" s="15">
        <v>1.7977252742368291E-4</v>
      </c>
      <c r="AQ191" s="15">
        <v>620.73246816097117</v>
      </c>
      <c r="AR191" s="15">
        <v>0.7142899989999999</v>
      </c>
      <c r="AS191" s="15">
        <v>362.05648212185548</v>
      </c>
      <c r="AT191" s="15">
        <v>0.35714285727040812</v>
      </c>
      <c r="AU191" s="15">
        <v>7.1428999989999999</v>
      </c>
      <c r="AV191" s="15">
        <v>130</v>
      </c>
      <c r="AW191" s="15">
        <v>0.35714299899999996</v>
      </c>
      <c r="AX191" s="15">
        <v>4.0000077362887347E-2</v>
      </c>
      <c r="AY191" s="15">
        <v>3.023599999</v>
      </c>
      <c r="AZ191" s="15">
        <v>0.71143995497398971</v>
      </c>
      <c r="BA191" s="15">
        <v>1.0000002759241586</v>
      </c>
      <c r="BB191" s="15">
        <v>0.35714299899999996</v>
      </c>
      <c r="BC191" s="15">
        <v>245.81999994999998</v>
      </c>
      <c r="BD191" s="15">
        <v>0.7142899989999999</v>
      </c>
      <c r="BE191" s="15">
        <v>3.0612200020612197</v>
      </c>
      <c r="BF191" s="15">
        <v>0.35713999899999999</v>
      </c>
      <c r="BG191" s="15">
        <v>49.163999989999994</v>
      </c>
      <c r="BH191" s="15">
        <v>4.7361821731173377</v>
      </c>
      <c r="BI191" s="15">
        <v>1.2500000000000001E-2</v>
      </c>
      <c r="BJ191" s="15">
        <v>5.0604899989999996</v>
      </c>
      <c r="BK191" s="15">
        <v>4.760997927828023</v>
      </c>
      <c r="BL191" s="15">
        <v>7.6189999989999997</v>
      </c>
      <c r="BM191" s="15">
        <v>3.6060726264327312</v>
      </c>
      <c r="BN191" s="15">
        <v>0.71530758226037194</v>
      </c>
      <c r="BO191" s="15">
        <v>1.4099999999999999E-9</v>
      </c>
      <c r="BP191" s="15">
        <v>0.71428599899999989</v>
      </c>
      <c r="BQ191" s="15">
        <v>7.1169311797820027</v>
      </c>
      <c r="BR191" s="15">
        <v>4.7410678027979944</v>
      </c>
      <c r="BS191" s="15">
        <v>126</v>
      </c>
      <c r="BT191" s="15">
        <v>2.681999999899999E-8</v>
      </c>
      <c r="BU191" s="15">
        <v>2.0199979840824116</v>
      </c>
      <c r="BV191" s="15">
        <v>28.603999999999999</v>
      </c>
      <c r="BW191" s="15">
        <v>4.4999999989999999</v>
      </c>
      <c r="BX191" s="15">
        <v>3.0611999989999998</v>
      </c>
      <c r="BY191" s="15">
        <v>0.71143995497398971</v>
      </c>
      <c r="BZ191" s="15">
        <v>60.081711163231027</v>
      </c>
      <c r="CA191" s="15">
        <v>4.7469999989999998</v>
      </c>
      <c r="CB191" s="15">
        <v>1.8849983266820542</v>
      </c>
      <c r="CC191" s="15">
        <v>0.71143995497398971</v>
      </c>
      <c r="CD191" s="15">
        <v>5.1676915924328295</v>
      </c>
      <c r="CE191" s="15">
        <v>4.3228288593923319</v>
      </c>
      <c r="CF191" s="15">
        <v>3.579999999</v>
      </c>
      <c r="CG191" s="15">
        <v>7.1428999989999999</v>
      </c>
      <c r="CH191" s="15">
        <v>21.040106152256229</v>
      </c>
      <c r="CI191" s="15">
        <v>0.41999999899999996</v>
      </c>
      <c r="CJ191" s="15">
        <v>9.02</v>
      </c>
      <c r="CK191" s="15">
        <v>7.1429999989999993E-2</v>
      </c>
      <c r="CL191" s="15">
        <v>0.35521454971412847</v>
      </c>
      <c r="CM191" s="15">
        <v>1.097999994482412E-5</v>
      </c>
      <c r="CN191" s="15">
        <v>3.3489999989999997</v>
      </c>
      <c r="CO191" s="15">
        <v>0.7142899989999999</v>
      </c>
      <c r="CP191" s="15">
        <v>0.71429999899999996</v>
      </c>
      <c r="CQ191" s="43">
        <v>20</v>
      </c>
      <c r="CR191" s="42" t="s">
        <v>21</v>
      </c>
      <c r="CS191" s="42" t="s">
        <v>21</v>
      </c>
      <c r="CT191" s="43">
        <v>1.1699999989999998E-3</v>
      </c>
      <c r="CU191" s="42" t="s">
        <v>21</v>
      </c>
      <c r="CV191" s="42" t="s">
        <v>21</v>
      </c>
      <c r="CW191" s="43">
        <v>2.4844999999999997</v>
      </c>
      <c r="CX191" s="42" t="s">
        <v>21</v>
      </c>
      <c r="CY191" s="42" t="s">
        <v>21</v>
      </c>
      <c r="CZ191" s="42" t="s">
        <v>21</v>
      </c>
      <c r="DA191" s="43">
        <v>3.9999999999999996E-4</v>
      </c>
      <c r="DB191" s="43">
        <v>6</v>
      </c>
      <c r="DC191" s="42" t="s">
        <v>21</v>
      </c>
      <c r="DD191" s="43">
        <v>0.71047957421984753</v>
      </c>
      <c r="DE191" s="42" t="s">
        <v>21</v>
      </c>
      <c r="DF191" s="43">
        <v>8.7499999942052924E-3</v>
      </c>
      <c r="DG191" s="43">
        <v>7.2115384615384609E-4</v>
      </c>
    </row>
    <row r="192" spans="1:111" x14ac:dyDescent="0.25">
      <c r="A192" s="26" t="s">
        <v>236</v>
      </c>
      <c r="B192" s="15">
        <v>4.9370600039370593</v>
      </c>
      <c r="C192" s="15">
        <v>8.302999999999998E-12</v>
      </c>
      <c r="D192" s="15">
        <v>0.89166295140834451</v>
      </c>
      <c r="E192" s="15">
        <v>25.874560139172676</v>
      </c>
      <c r="F192" s="15">
        <v>49.778999999</v>
      </c>
      <c r="G192" s="15">
        <v>245.49093583450141</v>
      </c>
      <c r="H192" s="15">
        <v>1.1879999999999996E-5</v>
      </c>
      <c r="I192" s="15">
        <v>0.71151082258585152</v>
      </c>
      <c r="J192" s="15">
        <v>1.1158122927672178E-13</v>
      </c>
      <c r="K192" s="15">
        <v>49.999999998999996</v>
      </c>
      <c r="L192" s="15">
        <v>1.035699999</v>
      </c>
      <c r="M192" s="15">
        <v>1.0509693165304933E-3</v>
      </c>
      <c r="N192" s="15">
        <v>5.6853968350402635</v>
      </c>
      <c r="O192" s="15">
        <v>2.4618094544707518</v>
      </c>
      <c r="P192" s="15">
        <v>6.6999999989999992</v>
      </c>
      <c r="Q192" s="15">
        <v>1.9E-13</v>
      </c>
      <c r="R192" s="15">
        <v>6.6349999989999997</v>
      </c>
      <c r="S192" s="15">
        <v>0.35714299899999996</v>
      </c>
      <c r="T192" s="15">
        <v>6.887052341597796</v>
      </c>
      <c r="U192" s="15">
        <v>0.99999999899999992</v>
      </c>
      <c r="V192" s="15">
        <v>18</v>
      </c>
      <c r="W192" s="15">
        <v>0.35087699999999999</v>
      </c>
      <c r="X192" s="15">
        <v>2.5</v>
      </c>
      <c r="Y192" s="15">
        <v>3.2149999991841027</v>
      </c>
      <c r="Z192" s="15">
        <v>4.9106265961947866</v>
      </c>
      <c r="AA192" s="15">
        <v>1.7763881620299238</v>
      </c>
      <c r="AB192" s="15">
        <v>4.0018999989999999</v>
      </c>
      <c r="AC192" s="15">
        <v>0.35714285714285715</v>
      </c>
      <c r="AD192" s="15">
        <v>30.000300003000028</v>
      </c>
      <c r="AE192" s="15">
        <v>0.99999999899999992</v>
      </c>
      <c r="AF192" s="15">
        <v>24.684999998999999</v>
      </c>
      <c r="AG192" s="15">
        <v>1.7053327184881273</v>
      </c>
      <c r="AH192" s="15">
        <v>4.9999999989999999</v>
      </c>
      <c r="AI192" s="15">
        <v>2</v>
      </c>
      <c r="AJ192" s="15">
        <v>0.43059999992236281</v>
      </c>
      <c r="AK192" s="15">
        <v>4.7559999989999993</v>
      </c>
      <c r="AL192" s="32">
        <v>4.4999999999999998E-2</v>
      </c>
      <c r="AM192" s="15">
        <v>75.75</v>
      </c>
      <c r="AN192" s="15">
        <v>0.35714299899999996</v>
      </c>
      <c r="AO192" s="15">
        <v>0.3552776496092932</v>
      </c>
      <c r="AP192" s="15">
        <v>1.7977252742368291E-4</v>
      </c>
      <c r="AQ192" s="15">
        <v>620.73246816097117</v>
      </c>
      <c r="AR192" s="15">
        <v>0.7142899989999999</v>
      </c>
      <c r="AS192" s="15">
        <v>362.05648212185548</v>
      </c>
      <c r="AT192" s="15">
        <v>0.35714285727040812</v>
      </c>
      <c r="AU192" s="15">
        <v>7.1428999989999999</v>
      </c>
      <c r="AV192" s="15">
        <v>130</v>
      </c>
      <c r="AW192" s="15">
        <v>0.35714299899999996</v>
      </c>
      <c r="AX192" s="15">
        <v>4.0000077362887347E-2</v>
      </c>
      <c r="AY192" s="15">
        <v>3.0202999989999997</v>
      </c>
      <c r="AZ192" s="15">
        <v>0.71151082258585152</v>
      </c>
      <c r="BA192" s="15">
        <v>1.0000002759241586</v>
      </c>
      <c r="BB192" s="15">
        <v>0.35714299899999996</v>
      </c>
      <c r="BC192" s="15">
        <v>245.48999994999997</v>
      </c>
      <c r="BD192" s="15">
        <v>0.7142899989999999</v>
      </c>
      <c r="BE192" s="15">
        <v>3.0612200020612197</v>
      </c>
      <c r="BF192" s="15">
        <v>0.35713999899999999</v>
      </c>
      <c r="BG192" s="15">
        <v>49.097999989999991</v>
      </c>
      <c r="BH192" s="15">
        <v>4.7370235008520263</v>
      </c>
      <c r="BI192" s="15">
        <v>1.2500000000000001E-2</v>
      </c>
      <c r="BJ192" s="15">
        <v>5.0604899989999996</v>
      </c>
      <c r="BK192" s="15">
        <v>4.7600007842577288</v>
      </c>
      <c r="BL192" s="15">
        <v>7.6189999989999997</v>
      </c>
      <c r="BM192" s="15">
        <v>3.6015270475978363</v>
      </c>
      <c r="BN192" s="15">
        <v>0.71546111468841667</v>
      </c>
      <c r="BO192" s="15">
        <v>1.4099999999999999E-9</v>
      </c>
      <c r="BP192" s="15">
        <v>0.71428599899999989</v>
      </c>
      <c r="BQ192" s="15">
        <v>7.1184510255636706</v>
      </c>
      <c r="BR192" s="15">
        <v>4.7395748665734345</v>
      </c>
      <c r="BS192" s="15">
        <v>126</v>
      </c>
      <c r="BT192" s="15">
        <v>2.681999999899999E-8</v>
      </c>
      <c r="BU192" s="15">
        <v>2.0199979840824116</v>
      </c>
      <c r="BV192" s="15">
        <v>28.607999999999997</v>
      </c>
      <c r="BW192" s="15">
        <v>4.4999999989999999</v>
      </c>
      <c r="BX192" s="15">
        <v>3.0611999989999998</v>
      </c>
      <c r="BY192" s="15">
        <v>0.71151082258585152</v>
      </c>
      <c r="BZ192" s="15">
        <v>60.081711163231027</v>
      </c>
      <c r="CA192" s="15">
        <v>4.7439999989999997</v>
      </c>
      <c r="CB192" s="15">
        <v>1.8849983266820542</v>
      </c>
      <c r="CC192" s="15">
        <v>0.71151082258585152</v>
      </c>
      <c r="CD192" s="15">
        <v>5.1687600147396893</v>
      </c>
      <c r="CE192" s="15">
        <v>4.3228288593923319</v>
      </c>
      <c r="CF192" s="15">
        <v>3.579999999</v>
      </c>
      <c r="CG192" s="15">
        <v>7.1428999989999999</v>
      </c>
      <c r="CH192" s="15">
        <v>21.040106152256229</v>
      </c>
      <c r="CI192" s="15">
        <v>0.41999999899999996</v>
      </c>
      <c r="CJ192" s="15">
        <v>9.02</v>
      </c>
      <c r="CK192" s="15">
        <v>7.1429999989999993E-2</v>
      </c>
      <c r="CL192" s="15">
        <v>0.3552776496092932</v>
      </c>
      <c r="CM192" s="15">
        <v>1.097999994482412E-5</v>
      </c>
      <c r="CN192" s="15">
        <v>3.3499999989999996</v>
      </c>
      <c r="CO192" s="15">
        <v>0.7142899989999999</v>
      </c>
      <c r="CP192" s="15">
        <v>0.71429999899999996</v>
      </c>
      <c r="CQ192" s="43">
        <v>20</v>
      </c>
      <c r="CR192" s="42" t="s">
        <v>21</v>
      </c>
      <c r="CS192" s="42" t="s">
        <v>21</v>
      </c>
      <c r="CT192" s="43">
        <v>1.1699999989999998E-3</v>
      </c>
      <c r="CU192" s="42" t="s">
        <v>21</v>
      </c>
      <c r="CV192" s="42" t="s">
        <v>21</v>
      </c>
      <c r="CW192" s="43">
        <v>2.4844999999999997</v>
      </c>
      <c r="CX192" s="42" t="s">
        <v>21</v>
      </c>
      <c r="CY192" s="42" t="s">
        <v>21</v>
      </c>
      <c r="CZ192" s="42" t="s">
        <v>21</v>
      </c>
      <c r="DA192" s="43">
        <v>3.9999999999999996E-4</v>
      </c>
      <c r="DB192" s="43">
        <v>6</v>
      </c>
      <c r="DC192" s="42" t="s">
        <v>21</v>
      </c>
      <c r="DD192" s="43">
        <v>0.71111111136653904</v>
      </c>
      <c r="DE192" s="42" t="s">
        <v>21</v>
      </c>
      <c r="DF192" s="43">
        <v>8.7499999942052924E-3</v>
      </c>
      <c r="DG192" s="43">
        <v>7.2115384615384609E-4</v>
      </c>
    </row>
    <row r="193" spans="1:111" x14ac:dyDescent="0.25">
      <c r="A193" s="26" t="s">
        <v>237</v>
      </c>
      <c r="B193" s="15">
        <v>4.9370600039370593</v>
      </c>
      <c r="C193" s="15">
        <v>8.3019999998999992E-12</v>
      </c>
      <c r="D193" s="15">
        <v>0.89333571556589841</v>
      </c>
      <c r="E193" s="15">
        <v>25.859170961666148</v>
      </c>
      <c r="F193" s="15">
        <v>49.779999998999998</v>
      </c>
      <c r="G193" s="15">
        <v>245.07093423333032</v>
      </c>
      <c r="H193" s="15">
        <v>1.1879999999999996E-5</v>
      </c>
      <c r="I193" s="15">
        <v>0.71283458724228155</v>
      </c>
      <c r="J193" s="15">
        <v>1.1158122927672178E-13</v>
      </c>
      <c r="K193" s="15">
        <v>49.999999998999996</v>
      </c>
      <c r="L193" s="15">
        <v>1.0426999989999999</v>
      </c>
      <c r="M193" s="15">
        <v>1.0489693749176855E-3</v>
      </c>
      <c r="N193" s="15">
        <v>5.695716996551984</v>
      </c>
      <c r="O193" s="15">
        <v>2.4618094544707518</v>
      </c>
      <c r="P193" s="15">
        <v>6.6999999989999992</v>
      </c>
      <c r="Q193" s="15">
        <v>2.0999999999999999E-13</v>
      </c>
      <c r="R193" s="15">
        <v>6.6349999989999997</v>
      </c>
      <c r="S193" s="15">
        <v>0.35714299899999996</v>
      </c>
      <c r="T193" s="15">
        <v>6.8771061142202807</v>
      </c>
      <c r="U193" s="15">
        <v>0.99999999899999992</v>
      </c>
      <c r="V193" s="15">
        <v>18</v>
      </c>
      <c r="W193" s="15">
        <v>0.35087699999999999</v>
      </c>
      <c r="X193" s="15">
        <v>2.5</v>
      </c>
      <c r="Y193" s="15">
        <v>3.2189999991843314</v>
      </c>
      <c r="Z193" s="15">
        <v>4.9022010885289573</v>
      </c>
      <c r="AA193" s="15">
        <v>1.7796126707249613</v>
      </c>
      <c r="AB193" s="15">
        <v>3.9989999989999996</v>
      </c>
      <c r="AC193" s="15">
        <v>0.35714285714285715</v>
      </c>
      <c r="AD193" s="15">
        <v>30.000300003000028</v>
      </c>
      <c r="AE193" s="15">
        <v>0.99999999899999992</v>
      </c>
      <c r="AF193" s="15">
        <v>24.684999998999999</v>
      </c>
      <c r="AG193" s="15">
        <v>1.7084282469865764</v>
      </c>
      <c r="AH193" s="15">
        <v>4.9999999989999999</v>
      </c>
      <c r="AI193" s="15">
        <v>2</v>
      </c>
      <c r="AJ193" s="15">
        <v>0.43059999992236281</v>
      </c>
      <c r="AK193" s="15">
        <v>4.7599999989999997</v>
      </c>
      <c r="AL193" s="32">
        <v>4.4999999999999998E-2</v>
      </c>
      <c r="AM193" s="15">
        <v>75.75</v>
      </c>
      <c r="AN193" s="15">
        <v>0.35714299899999996</v>
      </c>
      <c r="AO193" s="15">
        <v>0.35592255137952822</v>
      </c>
      <c r="AP193" s="15">
        <v>1.7977252742368291E-4</v>
      </c>
      <c r="AQ193" s="15">
        <v>620.73246816097117</v>
      </c>
      <c r="AR193" s="15">
        <v>0.7142899989999999</v>
      </c>
      <c r="AS193" s="15">
        <v>362.05648212185548</v>
      </c>
      <c r="AT193" s="15">
        <v>0.35714285727040812</v>
      </c>
      <c r="AU193" s="15">
        <v>7.1428999989999999</v>
      </c>
      <c r="AV193" s="15">
        <v>130</v>
      </c>
      <c r="AW193" s="15">
        <v>0.35714299899999996</v>
      </c>
      <c r="AX193" s="15">
        <v>4.0000077362887347E-2</v>
      </c>
      <c r="AY193" s="15">
        <v>3.0276999989999998</v>
      </c>
      <c r="AZ193" s="15">
        <v>0.71283458724228155</v>
      </c>
      <c r="BA193" s="15">
        <v>1.0000002759241586</v>
      </c>
      <c r="BB193" s="15">
        <v>0.35714299899999996</v>
      </c>
      <c r="BC193" s="15">
        <v>245.06999994999998</v>
      </c>
      <c r="BD193" s="15">
        <v>0.7142899989999999</v>
      </c>
      <c r="BE193" s="15">
        <v>3.0612200020612197</v>
      </c>
      <c r="BF193" s="15">
        <v>0.35713999899999999</v>
      </c>
      <c r="BG193" s="15">
        <v>49.013999989999988</v>
      </c>
      <c r="BH193" s="15">
        <v>4.7456221706659933</v>
      </c>
      <c r="BI193" s="15">
        <v>1.2500000000000001E-2</v>
      </c>
      <c r="BJ193" s="15">
        <v>5.0604899989999996</v>
      </c>
      <c r="BK193" s="15">
        <v>4.7649906833234406</v>
      </c>
      <c r="BL193" s="15">
        <v>7.6189999989999997</v>
      </c>
      <c r="BM193" s="15">
        <v>3.6015270475978363</v>
      </c>
      <c r="BN193" s="15">
        <v>0.71674311977977578</v>
      </c>
      <c r="BO193" s="15">
        <v>1.4099999999999999E-9</v>
      </c>
      <c r="BP193" s="15">
        <v>0.71428599899999989</v>
      </c>
      <c r="BQ193" s="15">
        <v>7.1230144602267265</v>
      </c>
      <c r="BR193" s="15">
        <v>4.74604425687986</v>
      </c>
      <c r="BS193" s="15">
        <v>126</v>
      </c>
      <c r="BT193" s="15">
        <v>2.681999999899999E-8</v>
      </c>
      <c r="BU193" s="15">
        <v>2.0199979840824116</v>
      </c>
      <c r="BV193" s="15">
        <v>28.663999998999998</v>
      </c>
      <c r="BW193" s="15">
        <v>4.4999999989999999</v>
      </c>
      <c r="BX193" s="15">
        <v>3.0611999989999998</v>
      </c>
      <c r="BY193" s="15">
        <v>0.71283458724228155</v>
      </c>
      <c r="BZ193" s="15">
        <v>60.063667523613226</v>
      </c>
      <c r="CA193" s="15">
        <v>4.7509999989999994</v>
      </c>
      <c r="CB193" s="15">
        <v>1.8849983266820542</v>
      </c>
      <c r="CC193" s="15">
        <v>0.71283458724228155</v>
      </c>
      <c r="CD193" s="15">
        <v>5.1690271893502038</v>
      </c>
      <c r="CE193" s="15">
        <v>4.3161120464550091</v>
      </c>
      <c r="CF193" s="15">
        <v>3.579999999</v>
      </c>
      <c r="CG193" s="15">
        <v>7.1428999989999999</v>
      </c>
      <c r="CH193" s="15">
        <v>21.020106051350094</v>
      </c>
      <c r="CI193" s="15">
        <v>0.41999999899999996</v>
      </c>
      <c r="CJ193" s="15">
        <v>9.02</v>
      </c>
      <c r="CK193" s="15">
        <v>7.1429999989999993E-2</v>
      </c>
      <c r="CL193" s="15">
        <v>0.35592255137952822</v>
      </c>
      <c r="CM193" s="15">
        <v>1.097999994482412E-5</v>
      </c>
      <c r="CN193" s="15">
        <v>3.3499999989999996</v>
      </c>
      <c r="CO193" s="15">
        <v>0.7142899989999999</v>
      </c>
      <c r="CP193" s="15">
        <v>0.71429999899999996</v>
      </c>
      <c r="CQ193" s="43">
        <v>20</v>
      </c>
      <c r="CR193" s="42" t="s">
        <v>21</v>
      </c>
      <c r="CS193" s="42" t="s">
        <v>21</v>
      </c>
      <c r="CT193" s="43">
        <v>1.1699999989999998E-3</v>
      </c>
      <c r="CU193" s="42" t="s">
        <v>21</v>
      </c>
      <c r="CV193" s="42" t="s">
        <v>21</v>
      </c>
      <c r="CW193" s="43">
        <v>2.4844999999999997</v>
      </c>
      <c r="CX193" s="42" t="s">
        <v>21</v>
      </c>
      <c r="CY193" s="42" t="s">
        <v>21</v>
      </c>
      <c r="CZ193" s="42" t="s">
        <v>21</v>
      </c>
      <c r="DA193" s="43">
        <v>3.9999999999999996E-4</v>
      </c>
      <c r="DB193" s="43">
        <v>6</v>
      </c>
      <c r="DC193" s="42" t="s">
        <v>21</v>
      </c>
      <c r="DD193" s="43">
        <v>0.71222534860959952</v>
      </c>
      <c r="DE193" s="42" t="s">
        <v>21</v>
      </c>
      <c r="DF193" s="43">
        <v>8.7499999942052924E-3</v>
      </c>
      <c r="DG193" s="43">
        <v>7.2115384615384609E-4</v>
      </c>
    </row>
    <row r="194" spans="1:111" x14ac:dyDescent="0.25">
      <c r="A194" s="26" t="s">
        <v>238</v>
      </c>
      <c r="B194" s="15">
        <v>4.9370600039370593</v>
      </c>
      <c r="C194" s="15">
        <v>8.304999999899999E-12</v>
      </c>
      <c r="D194" s="15">
        <v>0.89293686936732264</v>
      </c>
      <c r="E194" s="15">
        <v>25.875229649358353</v>
      </c>
      <c r="F194" s="15">
        <v>49.779999998999998</v>
      </c>
      <c r="G194" s="15">
        <v>245.02593411177648</v>
      </c>
      <c r="H194" s="15">
        <v>1.1879999999999996E-5</v>
      </c>
      <c r="I194" s="15">
        <v>0.71274313500975972</v>
      </c>
      <c r="J194" s="15">
        <v>1.1557925379151645E-13</v>
      </c>
      <c r="K194" s="15">
        <v>49.999999998999996</v>
      </c>
      <c r="L194" s="15">
        <v>1.0449999989999998</v>
      </c>
      <c r="M194" s="15">
        <v>1.0479694041112817E-3</v>
      </c>
      <c r="N194" s="15">
        <v>5.6936904833482114</v>
      </c>
      <c r="O194" s="15">
        <v>2.4618094544707518</v>
      </c>
      <c r="P194" s="15">
        <v>6.6999999989999992</v>
      </c>
      <c r="Q194" s="15">
        <v>2.0999999999999999E-13</v>
      </c>
      <c r="R194" s="15">
        <v>6.6349999989999997</v>
      </c>
      <c r="S194" s="15">
        <v>0.35714299899999996</v>
      </c>
      <c r="T194" s="15">
        <v>6.8837337371790452</v>
      </c>
      <c r="U194" s="15">
        <v>0.99999999899999992</v>
      </c>
      <c r="V194" s="15">
        <v>18</v>
      </c>
      <c r="W194" s="15">
        <v>0.35087699999999999</v>
      </c>
      <c r="X194" s="15">
        <v>2.5</v>
      </c>
      <c r="Y194" s="15">
        <v>3.2199999991843891</v>
      </c>
      <c r="Z194" s="15">
        <v>4.9012400139636938</v>
      </c>
      <c r="AA194" s="15">
        <v>1.7789794918053858</v>
      </c>
      <c r="AB194" s="15">
        <v>3.9950999989999998</v>
      </c>
      <c r="AC194" s="15">
        <v>0.35714285714285715</v>
      </c>
      <c r="AD194" s="15">
        <v>30.000300003000028</v>
      </c>
      <c r="AE194" s="15">
        <v>0.99999999899999992</v>
      </c>
      <c r="AF194" s="15">
        <v>24.684999998999999</v>
      </c>
      <c r="AG194" s="15">
        <v>1.7078203961663079</v>
      </c>
      <c r="AH194" s="15">
        <v>4.9999999989999999</v>
      </c>
      <c r="AI194" s="15">
        <v>2</v>
      </c>
      <c r="AJ194" s="15">
        <v>0.43059999992236281</v>
      </c>
      <c r="AK194" s="15">
        <v>4.7619999989999995</v>
      </c>
      <c r="AL194" s="32">
        <v>4.4999999999999998E-2</v>
      </c>
      <c r="AM194" s="15">
        <v>75.75</v>
      </c>
      <c r="AN194" s="15">
        <v>0.35714299899999996</v>
      </c>
      <c r="AO194" s="15">
        <v>0.3557959155894812</v>
      </c>
      <c r="AP194" s="15">
        <v>1.7977252742368291E-4</v>
      </c>
      <c r="AQ194" s="15">
        <v>620.73246816097117</v>
      </c>
      <c r="AR194" s="15">
        <v>0.7142899989999999</v>
      </c>
      <c r="AS194" s="15">
        <v>362.05648212185548</v>
      </c>
      <c r="AT194" s="15">
        <v>0.35714285727040812</v>
      </c>
      <c r="AU194" s="15">
        <v>7.1428999989999999</v>
      </c>
      <c r="AV194" s="15">
        <v>130</v>
      </c>
      <c r="AW194" s="15">
        <v>0.35714299899999996</v>
      </c>
      <c r="AX194" s="15">
        <v>4.0000077362887347E-2</v>
      </c>
      <c r="AY194" s="15">
        <v>3.0173999989999998</v>
      </c>
      <c r="AZ194" s="15">
        <v>0.71274313500975972</v>
      </c>
      <c r="BA194" s="15">
        <v>1.0000002759241586</v>
      </c>
      <c r="BB194" s="15">
        <v>0.35714299899999996</v>
      </c>
      <c r="BC194" s="15">
        <v>245.02500000000001</v>
      </c>
      <c r="BD194" s="15">
        <v>0.7142899989999999</v>
      </c>
      <c r="BE194" s="15">
        <v>3.0612200020612197</v>
      </c>
      <c r="BF194" s="15">
        <v>0.35713999899999999</v>
      </c>
      <c r="BG194" s="15">
        <v>49.005000000000003</v>
      </c>
      <c r="BH194" s="15">
        <v>4.7439337018946022</v>
      </c>
      <c r="BI194" s="15">
        <v>1.2500000000000001E-2</v>
      </c>
      <c r="BJ194" s="15">
        <v>5.0422699989999993</v>
      </c>
      <c r="BK194" s="15">
        <v>4.768990141395741</v>
      </c>
      <c r="BL194" s="15">
        <v>7.6189999989999997</v>
      </c>
      <c r="BM194" s="15">
        <v>3.6062026687200217</v>
      </c>
      <c r="BN194" s="15">
        <v>0.71648635093501467</v>
      </c>
      <c r="BO194" s="15">
        <v>1.4099999999999999E-9</v>
      </c>
      <c r="BP194" s="15">
        <v>0.71428599899999989</v>
      </c>
      <c r="BQ194" s="15">
        <v>7.1291081485706131</v>
      </c>
      <c r="BR194" s="15">
        <v>4.7467409604513211</v>
      </c>
      <c r="BS194" s="15">
        <v>126</v>
      </c>
      <c r="BT194" s="15">
        <v>2.681999999899999E-8</v>
      </c>
      <c r="BU194" s="15">
        <v>2.5853087313251741</v>
      </c>
      <c r="BV194" s="15">
        <v>28.648999999999997</v>
      </c>
      <c r="BW194" s="15">
        <v>4.4999999989999999</v>
      </c>
      <c r="BX194" s="15">
        <v>3.0611999989999998</v>
      </c>
      <c r="BY194" s="15">
        <v>0.71274313500975972</v>
      </c>
      <c r="BZ194" s="15">
        <v>59.909999998999993</v>
      </c>
      <c r="CA194" s="15">
        <v>4.7579999989999999</v>
      </c>
      <c r="CB194" s="15">
        <v>1.8849983266820542</v>
      </c>
      <c r="CC194" s="15">
        <v>0.71274313500975972</v>
      </c>
      <c r="CD194" s="15">
        <v>5.1684928677469761</v>
      </c>
      <c r="CE194" s="15">
        <v>4.3181621903583283</v>
      </c>
      <c r="CF194" s="15">
        <v>3.579999999</v>
      </c>
      <c r="CG194" s="15">
        <v>7.1428999989999999</v>
      </c>
      <c r="CH194" s="15">
        <v>20.990105899990887</v>
      </c>
      <c r="CI194" s="15">
        <v>0.41999999899999996</v>
      </c>
      <c r="CJ194" s="15">
        <v>9.02</v>
      </c>
      <c r="CK194" s="15">
        <v>7.1429999989999993E-2</v>
      </c>
      <c r="CL194" s="15">
        <v>0.3557959155894812</v>
      </c>
      <c r="CM194" s="15">
        <v>1.097999994482412E-5</v>
      </c>
      <c r="CN194" s="15">
        <v>3.3499999989999996</v>
      </c>
      <c r="CO194" s="15">
        <v>0.7142899989999999</v>
      </c>
      <c r="CP194" s="15">
        <v>0.71429999899999996</v>
      </c>
      <c r="CQ194" s="43">
        <v>20</v>
      </c>
      <c r="CR194" s="42" t="s">
        <v>21</v>
      </c>
      <c r="CS194" s="42" t="s">
        <v>21</v>
      </c>
      <c r="CT194" s="43">
        <v>1.1699999989999998E-3</v>
      </c>
      <c r="CU194" s="42" t="s">
        <v>21</v>
      </c>
      <c r="CV194" s="42" t="s">
        <v>21</v>
      </c>
      <c r="CW194" s="43">
        <v>2.4844999999999997</v>
      </c>
      <c r="CX194" s="42" t="s">
        <v>21</v>
      </c>
      <c r="CY194" s="42" t="s">
        <v>21</v>
      </c>
      <c r="CZ194" s="42" t="s">
        <v>21</v>
      </c>
      <c r="DA194" s="43">
        <v>3.9999999999999996E-4</v>
      </c>
      <c r="DB194" s="43">
        <v>6</v>
      </c>
      <c r="DC194" s="42" t="s">
        <v>21</v>
      </c>
      <c r="DD194" s="43">
        <v>0.71126284744065971</v>
      </c>
      <c r="DE194" s="42" t="s">
        <v>21</v>
      </c>
      <c r="DF194" s="43">
        <v>1.4999999990066216E-2</v>
      </c>
      <c r="DG194" s="43">
        <v>7.2115384615384609E-4</v>
      </c>
    </row>
    <row r="195" spans="1:111" x14ac:dyDescent="0.25">
      <c r="A195" s="26" t="s">
        <v>240</v>
      </c>
      <c r="B195" s="15">
        <v>4.9370600039370593</v>
      </c>
      <c r="C195" s="15">
        <v>8.3039999999999985E-12</v>
      </c>
      <c r="D195" s="15">
        <v>0.89178222678419661</v>
      </c>
      <c r="E195" s="15">
        <v>25.877908036611522</v>
      </c>
      <c r="F195" s="15">
        <v>49.779999998999998</v>
      </c>
      <c r="G195" s="15">
        <v>245.04093411896096</v>
      </c>
      <c r="H195" s="15">
        <v>1.1879999999999996E-5</v>
      </c>
      <c r="I195" s="15">
        <v>0.71163740701506351</v>
      </c>
      <c r="J195" s="15">
        <v>1.1557925379151645E-13</v>
      </c>
      <c r="K195" s="15">
        <v>49.999999998999996</v>
      </c>
      <c r="L195" s="15">
        <v>1.0488</v>
      </c>
      <c r="M195" s="15">
        <v>1.0479694041112817E-3</v>
      </c>
      <c r="N195" s="15">
        <v>5.6860028677788677</v>
      </c>
      <c r="O195" s="15">
        <v>2.4618094544707518</v>
      </c>
      <c r="P195" s="15">
        <v>6.6999999989999992</v>
      </c>
      <c r="Q195" s="15">
        <v>2.0999999999999999E-13</v>
      </c>
      <c r="R195" s="15">
        <v>6.6349999989999997</v>
      </c>
      <c r="S195" s="15">
        <v>0.35714299899999996</v>
      </c>
      <c r="T195" s="15">
        <v>6.8861038429201278</v>
      </c>
      <c r="U195" s="15">
        <v>0.99999999899999992</v>
      </c>
      <c r="V195" s="15">
        <v>18</v>
      </c>
      <c r="W195" s="15">
        <v>0.35087699999999999</v>
      </c>
      <c r="X195" s="15">
        <v>2.5</v>
      </c>
      <c r="Y195" s="15">
        <v>3.2169999991842171</v>
      </c>
      <c r="Z195" s="15">
        <v>4.9014802470346046</v>
      </c>
      <c r="AA195" s="15">
        <v>1.776577515515142</v>
      </c>
      <c r="AB195" s="15">
        <v>3.9981999989999997</v>
      </c>
      <c r="AC195" s="15">
        <v>0.35714285714285715</v>
      </c>
      <c r="AD195" s="15">
        <v>30.000300003000028</v>
      </c>
      <c r="AE195" s="15">
        <v>0.99999999899999992</v>
      </c>
      <c r="AF195" s="15">
        <v>24.684999998999999</v>
      </c>
      <c r="AG195" s="15">
        <v>1.7055144978428165</v>
      </c>
      <c r="AH195" s="15">
        <v>4.9999999989999999</v>
      </c>
      <c r="AI195" s="15">
        <v>2</v>
      </c>
      <c r="AJ195" s="15">
        <v>0.43059999992236281</v>
      </c>
      <c r="AK195" s="15">
        <v>4.7569999989999996</v>
      </c>
      <c r="AL195" s="32">
        <v>4.4999999999999998E-2</v>
      </c>
      <c r="AM195" s="15">
        <v>75.75</v>
      </c>
      <c r="AN195" s="15">
        <v>0.35714299899999996</v>
      </c>
      <c r="AO195" s="15">
        <v>0.35531552030817065</v>
      </c>
      <c r="AP195" s="15">
        <v>2.3969670323157721E-4</v>
      </c>
      <c r="AQ195" s="15">
        <v>621.11801242236027</v>
      </c>
      <c r="AR195" s="15">
        <v>0.7142899989999999</v>
      </c>
      <c r="AS195" s="15">
        <v>361.92544466856839</v>
      </c>
      <c r="AT195" s="15">
        <v>0.35714285727040812</v>
      </c>
      <c r="AU195" s="15">
        <v>7.1428999989999999</v>
      </c>
      <c r="AV195" s="15">
        <v>130</v>
      </c>
      <c r="AW195" s="15">
        <v>0.35714299899999996</v>
      </c>
      <c r="AX195" s="15">
        <v>4.0000077362887347E-2</v>
      </c>
      <c r="AY195" s="15">
        <v>3.0023999989999997</v>
      </c>
      <c r="AZ195" s="15">
        <v>0.71163740701506351</v>
      </c>
      <c r="BA195" s="15">
        <v>1.0000002759241586</v>
      </c>
      <c r="BB195" s="15">
        <v>0.35714299899999996</v>
      </c>
      <c r="BC195" s="15">
        <v>245.03999994999998</v>
      </c>
      <c r="BD195" s="15">
        <v>0.7142899989999999</v>
      </c>
      <c r="BE195" s="15">
        <v>3.0612200020612197</v>
      </c>
      <c r="BF195" s="15">
        <v>0.35713999899999999</v>
      </c>
      <c r="BG195" s="15">
        <v>49.007999989999995</v>
      </c>
      <c r="BH195" s="15">
        <v>4.737528440982147</v>
      </c>
      <c r="BI195" s="15">
        <v>1.2500000000000001E-2</v>
      </c>
      <c r="BJ195" s="15">
        <v>5.0240499989999998</v>
      </c>
      <c r="BK195" s="15">
        <v>4.7639918667415806</v>
      </c>
      <c r="BL195" s="15">
        <v>7.6189999989999997</v>
      </c>
      <c r="BM195" s="15">
        <v>3.6191234484318024</v>
      </c>
      <c r="BN195" s="15">
        <v>0.71628106920441315</v>
      </c>
      <c r="BO195" s="15">
        <v>1.4099999999999999E-9</v>
      </c>
      <c r="BP195" s="15">
        <v>0.71428599899999989</v>
      </c>
      <c r="BQ195" s="15">
        <v>7.1240293510009254</v>
      </c>
      <c r="BR195" s="15">
        <v>4.7407692155530823</v>
      </c>
      <c r="BS195" s="15">
        <v>126</v>
      </c>
      <c r="BT195" s="15">
        <v>2.681999999899999E-8</v>
      </c>
      <c r="BU195" s="15">
        <v>3.5546582144761971</v>
      </c>
      <c r="BV195" s="15">
        <v>28.611999999999998</v>
      </c>
      <c r="BW195" s="15">
        <v>4.4999999989999999</v>
      </c>
      <c r="BX195" s="15">
        <v>3.0611999989999998</v>
      </c>
      <c r="BY195" s="15">
        <v>0.71163740701506351</v>
      </c>
      <c r="BZ195" s="15">
        <v>59.909999998999993</v>
      </c>
      <c r="CA195" s="15">
        <v>4.7529999989999991</v>
      </c>
      <c r="CB195" s="15">
        <v>1.8849983266820542</v>
      </c>
      <c r="CC195" s="15">
        <v>0.71163740701506351</v>
      </c>
      <c r="CD195" s="15">
        <v>5.1578295855765335</v>
      </c>
      <c r="CE195" s="15">
        <v>4.326943879725107</v>
      </c>
      <c r="CF195" s="15">
        <v>3.579999999</v>
      </c>
      <c r="CG195" s="15">
        <v>7.1428999989999999</v>
      </c>
      <c r="CH195" s="15">
        <v>20.980105849537818</v>
      </c>
      <c r="CI195" s="15">
        <v>0.41999999899999996</v>
      </c>
      <c r="CJ195" s="15">
        <v>9.02</v>
      </c>
      <c r="CK195" s="15">
        <v>7.1429999989999993E-2</v>
      </c>
      <c r="CL195" s="15">
        <v>0.35531552030817065</v>
      </c>
      <c r="CM195" s="15">
        <v>1.097999994482412E-5</v>
      </c>
      <c r="CN195" s="15">
        <v>3.3479999989999998</v>
      </c>
      <c r="CO195" s="15">
        <v>0.7142899989999999</v>
      </c>
      <c r="CP195" s="15">
        <v>0.71429999899999996</v>
      </c>
      <c r="CQ195" s="43">
        <v>20</v>
      </c>
      <c r="CR195" s="42" t="s">
        <v>21</v>
      </c>
      <c r="CS195" s="42" t="s">
        <v>21</v>
      </c>
      <c r="CT195" s="43">
        <v>1.1699999989999998E-3</v>
      </c>
      <c r="CU195" s="42" t="s">
        <v>21</v>
      </c>
      <c r="CV195" s="42" t="s">
        <v>21</v>
      </c>
      <c r="CW195" s="43">
        <v>2.4844999999999997</v>
      </c>
      <c r="CX195" s="42" t="s">
        <v>21</v>
      </c>
      <c r="CY195" s="42" t="s">
        <v>21</v>
      </c>
      <c r="CZ195" s="42" t="s">
        <v>21</v>
      </c>
      <c r="DA195" s="43">
        <v>3.9999999999999996E-4</v>
      </c>
      <c r="DB195" s="43">
        <v>6</v>
      </c>
      <c r="DC195" s="42" t="s">
        <v>21</v>
      </c>
      <c r="DD195" s="43">
        <v>0.71047957421984753</v>
      </c>
      <c r="DE195" s="42" t="s">
        <v>21</v>
      </c>
      <c r="DF195" s="43">
        <v>1.4999999990066216E-2</v>
      </c>
      <c r="DG195" s="43">
        <v>7.2115384615384609E-4</v>
      </c>
    </row>
    <row r="196" spans="1:111" x14ac:dyDescent="0.25">
      <c r="A196" s="26" t="s">
        <v>241</v>
      </c>
      <c r="B196" s="15">
        <v>4.9370600039370593</v>
      </c>
      <c r="C196" s="15">
        <v>8.2949999999999989E-12</v>
      </c>
      <c r="D196" s="15">
        <v>0.8915834522151016</v>
      </c>
      <c r="E196" s="15">
        <v>25.867197813152746</v>
      </c>
      <c r="F196" s="15">
        <v>49.779999998999998</v>
      </c>
      <c r="G196" s="15">
        <v>245.0109340045916</v>
      </c>
      <c r="H196" s="15">
        <v>1.1879999999999996E-5</v>
      </c>
      <c r="I196" s="15">
        <v>0.71126284718517729</v>
      </c>
      <c r="J196" s="15">
        <v>1.1557925379151645E-13</v>
      </c>
      <c r="K196" s="15">
        <v>49.999999998999996</v>
      </c>
      <c r="L196" s="15">
        <v>1.0493999999999999</v>
      </c>
      <c r="M196" s="15">
        <v>1.052969258143301E-3</v>
      </c>
      <c r="N196" s="15">
        <v>5.6845889924225412</v>
      </c>
      <c r="O196" s="15">
        <v>2.4618094544707518</v>
      </c>
      <c r="P196" s="15">
        <v>6.6999999989999992</v>
      </c>
      <c r="Q196" s="15">
        <v>2.0999999999999999E-13</v>
      </c>
      <c r="R196" s="15">
        <v>6.6349999989999997</v>
      </c>
      <c r="S196" s="15">
        <v>0.35714299899999996</v>
      </c>
      <c r="T196" s="15">
        <v>6.8804183299078305</v>
      </c>
      <c r="U196" s="15">
        <v>0.99999999899999992</v>
      </c>
      <c r="V196" s="15">
        <v>18</v>
      </c>
      <c r="W196" s="15">
        <v>0.35087699999999999</v>
      </c>
      <c r="X196" s="15">
        <v>2.5</v>
      </c>
      <c r="Y196" s="15">
        <v>3.2179999991842743</v>
      </c>
      <c r="Z196" s="15">
        <v>4.9007596179809241</v>
      </c>
      <c r="AA196" s="15">
        <v>1.7761357534955682</v>
      </c>
      <c r="AB196" s="15">
        <v>3.9979999989999997</v>
      </c>
      <c r="AC196" s="15">
        <v>0.35714285714285715</v>
      </c>
      <c r="AD196" s="15">
        <v>30.000300003000028</v>
      </c>
      <c r="AE196" s="15">
        <v>0.99999999899999992</v>
      </c>
      <c r="AF196" s="15">
        <v>24.684999998999999</v>
      </c>
      <c r="AG196" s="15">
        <v>1.7050904072524204</v>
      </c>
      <c r="AH196" s="15">
        <v>4.9999999989999999</v>
      </c>
      <c r="AI196" s="15">
        <v>2</v>
      </c>
      <c r="AJ196" s="15">
        <v>0.43059999992236281</v>
      </c>
      <c r="AK196" s="15">
        <v>4.7559999989999993</v>
      </c>
      <c r="AL196" s="32">
        <v>4.4999999999999998E-2</v>
      </c>
      <c r="AM196" s="15">
        <v>75.75</v>
      </c>
      <c r="AN196" s="15">
        <v>0.35714299899999996</v>
      </c>
      <c r="AO196" s="15">
        <v>0.35522716789997766</v>
      </c>
      <c r="AP196" s="15">
        <v>2.9962087903947154E-4</v>
      </c>
      <c r="AQ196" s="15">
        <v>621.11801242236027</v>
      </c>
      <c r="AR196" s="15">
        <v>0.7142899989999999</v>
      </c>
      <c r="AS196" s="15">
        <v>361.79450203254157</v>
      </c>
      <c r="AT196" s="15">
        <v>0.35714285727040812</v>
      </c>
      <c r="AU196" s="15">
        <v>7.1428999989999999</v>
      </c>
      <c r="AV196" s="15">
        <v>130</v>
      </c>
      <c r="AW196" s="15">
        <v>0.35714299899999996</v>
      </c>
      <c r="AX196" s="15">
        <v>4.0000077362887347E-2</v>
      </c>
      <c r="AY196" s="15">
        <v>3.0013999989999998</v>
      </c>
      <c r="AZ196" s="15">
        <v>0.71126284718517729</v>
      </c>
      <c r="BA196" s="15">
        <v>1.0000002759241586</v>
      </c>
      <c r="BB196" s="15">
        <v>0.35714299899999996</v>
      </c>
      <c r="BC196" s="15">
        <v>245.00999994999998</v>
      </c>
      <c r="BD196" s="15">
        <v>0.7142899989999999</v>
      </c>
      <c r="BE196" s="15">
        <v>3.0612200020612197</v>
      </c>
      <c r="BF196" s="15">
        <v>0.35713999899999999</v>
      </c>
      <c r="BG196" s="15">
        <v>49.001999989999987</v>
      </c>
      <c r="BH196" s="15">
        <v>4.7363504147553384</v>
      </c>
      <c r="BI196" s="15">
        <v>1.2500000000000001E-2</v>
      </c>
      <c r="BJ196" s="15">
        <v>5.0240499989999998</v>
      </c>
      <c r="BK196" s="15">
        <v>4.760997927828023</v>
      </c>
      <c r="BL196" s="15">
        <v>7.6189999989999997</v>
      </c>
      <c r="BM196" s="15">
        <v>3.6118033735548023</v>
      </c>
      <c r="BN196" s="15">
        <v>0.71535875292607398</v>
      </c>
      <c r="BO196" s="15">
        <v>1.4099999999999999E-9</v>
      </c>
      <c r="BP196" s="15">
        <v>0.71428599899999989</v>
      </c>
      <c r="BQ196" s="15">
        <v>7.1240293510009254</v>
      </c>
      <c r="BR196" s="15">
        <v>4.7394753374917977</v>
      </c>
      <c r="BS196" s="15">
        <v>126</v>
      </c>
      <c r="BT196" s="15">
        <v>2.681999999899999E-8</v>
      </c>
      <c r="BU196" s="15">
        <v>3.5982224910430256</v>
      </c>
      <c r="BV196" s="15">
        <v>28.604999998999997</v>
      </c>
      <c r="BW196" s="15">
        <v>4.4999999989999999</v>
      </c>
      <c r="BX196" s="15">
        <v>3.0611999989999998</v>
      </c>
      <c r="BY196" s="15">
        <v>0.71126284718517729</v>
      </c>
      <c r="BZ196" s="15">
        <v>59.909999998999993</v>
      </c>
      <c r="CA196" s="15">
        <v>4.7479999989999992</v>
      </c>
      <c r="CB196" s="15">
        <v>1.8849983266820542</v>
      </c>
      <c r="CC196" s="15">
        <v>0.71126284718517729</v>
      </c>
      <c r="CD196" s="15">
        <v>5.1525144273058796</v>
      </c>
      <c r="CE196" s="15">
        <v>4.3399010504444018</v>
      </c>
      <c r="CF196" s="15">
        <v>3.579999999</v>
      </c>
      <c r="CG196" s="15">
        <v>7.1428999989999999</v>
      </c>
      <c r="CH196" s="15">
        <v>20.940105647725542</v>
      </c>
      <c r="CI196" s="15">
        <v>0.41999999899999996</v>
      </c>
      <c r="CJ196" s="15">
        <v>9.02</v>
      </c>
      <c r="CK196" s="15">
        <v>7.1429999989999993E-2</v>
      </c>
      <c r="CL196" s="15">
        <v>0.35522716789997766</v>
      </c>
      <c r="CM196" s="15">
        <v>1.097999994482412E-5</v>
      </c>
      <c r="CN196" s="15">
        <v>3.3489999989999997</v>
      </c>
      <c r="CO196" s="15">
        <v>0.7142899989999999</v>
      </c>
      <c r="CP196" s="15">
        <v>0.71429999899999996</v>
      </c>
      <c r="CQ196" s="43">
        <v>20</v>
      </c>
      <c r="CR196" s="42" t="s">
        <v>21</v>
      </c>
      <c r="CS196" s="42" t="s">
        <v>21</v>
      </c>
      <c r="CT196" s="43">
        <v>1.1699999989999998E-3</v>
      </c>
      <c r="CU196" s="42" t="s">
        <v>21</v>
      </c>
      <c r="CV196" s="42" t="s">
        <v>21</v>
      </c>
      <c r="CW196" s="43">
        <v>2.4844999999999997</v>
      </c>
      <c r="CX196" s="42" t="s">
        <v>21</v>
      </c>
      <c r="CY196" s="42" t="s">
        <v>21</v>
      </c>
      <c r="CZ196" s="42" t="s">
        <v>21</v>
      </c>
      <c r="DA196" s="43">
        <v>3.9999999999999996E-4</v>
      </c>
      <c r="DB196" s="43">
        <v>6</v>
      </c>
      <c r="DC196" s="42" t="s">
        <v>21</v>
      </c>
      <c r="DD196" s="43">
        <v>0.71078257211925988</v>
      </c>
      <c r="DE196" s="42" t="s">
        <v>21</v>
      </c>
      <c r="DF196" s="43">
        <v>1.4999999990066216E-2</v>
      </c>
      <c r="DG196" s="43">
        <v>7.2115384615384609E-4</v>
      </c>
    </row>
    <row r="197" spans="1:111" x14ac:dyDescent="0.25">
      <c r="A197" s="26" t="s">
        <v>242</v>
      </c>
      <c r="B197" s="15">
        <v>4.9370600039370593</v>
      </c>
      <c r="C197" s="15">
        <v>9.9699999999999973E-12</v>
      </c>
      <c r="D197" s="15">
        <v>0.89198109000487014</v>
      </c>
      <c r="E197" s="15">
        <v>25.846471963258328</v>
      </c>
      <c r="F197" s="15">
        <v>49.789999998999996</v>
      </c>
      <c r="G197" s="15">
        <v>245.00593398553002</v>
      </c>
      <c r="H197" s="15">
        <v>1.1879999999999996E-5</v>
      </c>
      <c r="I197" s="15">
        <v>0.71142983218183431</v>
      </c>
      <c r="J197" s="15">
        <v>1.1557925379151645E-13</v>
      </c>
      <c r="K197" s="15">
        <v>49.999999998999996</v>
      </c>
      <c r="L197" s="15">
        <v>1.049799999</v>
      </c>
      <c r="M197" s="15">
        <v>1.0509693165304933E-3</v>
      </c>
      <c r="N197" s="15">
        <v>5.687013210391564</v>
      </c>
      <c r="O197" s="15">
        <v>2.4618094544707518</v>
      </c>
      <c r="P197" s="15">
        <v>6.6999999989999992</v>
      </c>
      <c r="Q197" s="15">
        <v>2.0999999999999999E-13</v>
      </c>
      <c r="R197" s="15">
        <v>6.6349999989999997</v>
      </c>
      <c r="S197" s="15">
        <v>0.35714299899999996</v>
      </c>
      <c r="T197" s="15">
        <v>6.8917987594762229</v>
      </c>
      <c r="U197" s="15">
        <v>0.99999999899999992</v>
      </c>
      <c r="V197" s="15">
        <v>18</v>
      </c>
      <c r="W197" s="15">
        <v>0.35087699999999999</v>
      </c>
      <c r="X197" s="15">
        <v>2.5</v>
      </c>
      <c r="Y197" s="15">
        <v>3.2189999991843314</v>
      </c>
      <c r="Z197" s="15">
        <v>4.9007596179809241</v>
      </c>
      <c r="AA197" s="15">
        <v>1.7768931943800885</v>
      </c>
      <c r="AB197" s="15">
        <v>3.9986999989999998</v>
      </c>
      <c r="AC197" s="15">
        <v>0.35714285714285715</v>
      </c>
      <c r="AD197" s="15">
        <v>30.000300003000028</v>
      </c>
      <c r="AE197" s="15">
        <v>0.99999999899999992</v>
      </c>
      <c r="AF197" s="15">
        <v>24.684999998999999</v>
      </c>
      <c r="AG197" s="15">
        <v>1.7058175505379067</v>
      </c>
      <c r="AH197" s="15">
        <v>4.9999999989999999</v>
      </c>
      <c r="AI197" s="15">
        <v>2</v>
      </c>
      <c r="AJ197" s="15">
        <v>0.43059999992236281</v>
      </c>
      <c r="AK197" s="15">
        <v>4.7589999989999994</v>
      </c>
      <c r="AL197" s="32">
        <v>4.4999999999999998E-2</v>
      </c>
      <c r="AM197" s="15">
        <v>75.75</v>
      </c>
      <c r="AN197" s="15">
        <v>0.35714299899999996</v>
      </c>
      <c r="AO197" s="15">
        <v>0.35537865608421715</v>
      </c>
      <c r="AP197" s="15">
        <v>2.9962087903947154E-4</v>
      </c>
      <c r="AQ197" s="15">
        <v>620.73246816097117</v>
      </c>
      <c r="AR197" s="15">
        <v>0.7142899989999999</v>
      </c>
      <c r="AS197" s="15">
        <v>362.05648212185548</v>
      </c>
      <c r="AT197" s="15">
        <v>0.35714285727040812</v>
      </c>
      <c r="AU197" s="15">
        <v>7.1428999989999999</v>
      </c>
      <c r="AV197" s="15">
        <v>130</v>
      </c>
      <c r="AW197" s="15">
        <v>0.35714299899999996</v>
      </c>
      <c r="AX197" s="15">
        <v>4.0000077362887347E-2</v>
      </c>
      <c r="AY197" s="15">
        <v>3.0023999989999997</v>
      </c>
      <c r="AZ197" s="15">
        <v>0.71142983218183431</v>
      </c>
      <c r="BA197" s="15">
        <v>1.0000002759241586</v>
      </c>
      <c r="BB197" s="15">
        <v>0.35714299899999996</v>
      </c>
      <c r="BC197" s="15">
        <v>245.00499994999998</v>
      </c>
      <c r="BD197" s="15">
        <v>0.7142899989999999</v>
      </c>
      <c r="BE197" s="15">
        <v>3.0612200020612197</v>
      </c>
      <c r="BF197" s="15">
        <v>0.35713999899999999</v>
      </c>
      <c r="BG197" s="15">
        <v>49.00099998999999</v>
      </c>
      <c r="BH197" s="15">
        <v>4.7383702471250091</v>
      </c>
      <c r="BI197" s="15">
        <v>1.2500000000000001E-2</v>
      </c>
      <c r="BJ197" s="15">
        <v>5.0240499989999998</v>
      </c>
      <c r="BK197" s="15">
        <v>4.7634926154598798</v>
      </c>
      <c r="BL197" s="15">
        <v>7.6189999989999997</v>
      </c>
      <c r="BM197" s="15">
        <v>3.6007489559124566</v>
      </c>
      <c r="BN197" s="15">
        <v>0.71566592765738635</v>
      </c>
      <c r="BO197" s="15">
        <v>1.4099999999999999E-9</v>
      </c>
      <c r="BP197" s="15">
        <v>0.71428599899999989</v>
      </c>
      <c r="BQ197" s="15">
        <v>7.1260600019330189</v>
      </c>
      <c r="BR197" s="15">
        <v>4.7412668609612689</v>
      </c>
      <c r="BS197" s="15">
        <v>126</v>
      </c>
      <c r="BT197" s="15">
        <v>2.681999999899999E-8</v>
      </c>
      <c r="BU197" s="15">
        <v>3.7962045690973936</v>
      </c>
      <c r="BV197" s="15">
        <v>28.616</v>
      </c>
      <c r="BW197" s="15">
        <v>4.4999999989999999</v>
      </c>
      <c r="BX197" s="15">
        <v>3.0611999989999998</v>
      </c>
      <c r="BY197" s="15">
        <v>0.71142983218183431</v>
      </c>
      <c r="BZ197" s="15">
        <v>59.901999998999997</v>
      </c>
      <c r="CA197" s="15">
        <v>4.7459999989999995</v>
      </c>
      <c r="CB197" s="15">
        <v>1.8849983266820542</v>
      </c>
      <c r="CC197" s="15">
        <v>0.71142983218183431</v>
      </c>
      <c r="CD197" s="15">
        <v>5.1482701814841567</v>
      </c>
      <c r="CE197" s="15">
        <v>4.3457476860782123</v>
      </c>
      <c r="CF197" s="15">
        <v>3.579999999</v>
      </c>
      <c r="CG197" s="15">
        <v>7.1428999989999999</v>
      </c>
      <c r="CH197" s="15">
        <v>20.930105597272476</v>
      </c>
      <c r="CI197" s="15">
        <v>0.41999999899999996</v>
      </c>
      <c r="CJ197" s="15">
        <v>9.02</v>
      </c>
      <c r="CK197" s="15">
        <v>7.1429999989999993E-2</v>
      </c>
      <c r="CL197" s="15">
        <v>0.35537865608421715</v>
      </c>
      <c r="CM197" s="15">
        <v>1.097999994482412E-5</v>
      </c>
      <c r="CN197" s="15">
        <v>3.3489999989999997</v>
      </c>
      <c r="CO197" s="15">
        <v>0.7142899989999999</v>
      </c>
      <c r="CP197" s="15">
        <v>0.71429999899999996</v>
      </c>
      <c r="CQ197" s="43">
        <v>20</v>
      </c>
      <c r="CR197" s="42" t="s">
        <v>21</v>
      </c>
      <c r="CS197" s="42" t="s">
        <v>21</v>
      </c>
      <c r="CT197" s="43">
        <v>1.1699999989999998E-3</v>
      </c>
      <c r="CU197" s="42" t="s">
        <v>21</v>
      </c>
      <c r="CV197" s="42" t="s">
        <v>21</v>
      </c>
      <c r="CW197" s="43">
        <v>2.4844999999999997</v>
      </c>
      <c r="CX197" s="42" t="s">
        <v>21</v>
      </c>
      <c r="CY197" s="42" t="s">
        <v>21</v>
      </c>
      <c r="CZ197" s="42" t="s">
        <v>21</v>
      </c>
      <c r="DA197" s="43">
        <v>3.9999999999999996E-4</v>
      </c>
      <c r="DB197" s="43">
        <v>6</v>
      </c>
      <c r="DC197" s="42" t="s">
        <v>21</v>
      </c>
      <c r="DD197" s="43">
        <v>0.71111111136653904</v>
      </c>
      <c r="DE197" s="42" t="s">
        <v>21</v>
      </c>
      <c r="DF197" s="43">
        <v>1.4999999990066216E-2</v>
      </c>
      <c r="DG197" s="43">
        <v>7.2115384615384609E-4</v>
      </c>
    </row>
    <row r="198" spans="1:111" x14ac:dyDescent="0.25">
      <c r="A198" s="26" t="s">
        <v>243</v>
      </c>
      <c r="B198" s="15">
        <v>4.9370600039370593</v>
      </c>
      <c r="C198" s="15">
        <v>1.1479999999899999E-11</v>
      </c>
      <c r="D198" s="15">
        <v>0.89257821216982447</v>
      </c>
      <c r="E198" s="15">
        <v>25.841128747181024</v>
      </c>
      <c r="F198" s="15">
        <v>49.766999998999999</v>
      </c>
      <c r="G198" s="15">
        <v>245.00593398553002</v>
      </c>
      <c r="H198" s="15">
        <v>1.1879999999999996E-5</v>
      </c>
      <c r="I198" s="15">
        <v>0.71212391006738396</v>
      </c>
      <c r="J198" s="15">
        <v>1.2139456217667233E-13</v>
      </c>
      <c r="K198" s="15">
        <v>49.999999998999996</v>
      </c>
      <c r="L198" s="15">
        <v>1.0821999999999998</v>
      </c>
      <c r="M198" s="15">
        <v>1.0509693165304933E-3</v>
      </c>
      <c r="N198" s="15">
        <v>5.6902487185570765</v>
      </c>
      <c r="O198" s="15">
        <v>2.4618094544707518</v>
      </c>
      <c r="P198" s="15">
        <v>6.6999999989999992</v>
      </c>
      <c r="Q198" s="15">
        <v>2.0999999999999999E-13</v>
      </c>
      <c r="R198" s="15">
        <v>6.6349999989999997</v>
      </c>
      <c r="S198" s="15">
        <v>0.35714299899999996</v>
      </c>
      <c r="T198" s="15">
        <v>6.8984547466127522</v>
      </c>
      <c r="U198" s="15">
        <v>0.99999999899999992</v>
      </c>
      <c r="V198" s="15">
        <v>18</v>
      </c>
      <c r="W198" s="15">
        <v>0.42018999999999995</v>
      </c>
      <c r="X198" s="15">
        <v>2.5</v>
      </c>
      <c r="Y198" s="15">
        <v>3.2199999991843891</v>
      </c>
      <c r="Z198" s="15">
        <v>4.9007596179809241</v>
      </c>
      <c r="AA198" s="15">
        <v>1.7779041210635929</v>
      </c>
      <c r="AB198" s="15">
        <v>3.9980999989999999</v>
      </c>
      <c r="AC198" s="15">
        <v>0.35714285714285715</v>
      </c>
      <c r="AD198" s="15">
        <v>30.000300003000028</v>
      </c>
      <c r="AE198" s="15">
        <v>0.99999999899999992</v>
      </c>
      <c r="AF198" s="15">
        <v>24.684999998999999</v>
      </c>
      <c r="AG198" s="15">
        <v>1.7067880392315402</v>
      </c>
      <c r="AH198" s="15">
        <v>4.9999999989999999</v>
      </c>
      <c r="AI198" s="15">
        <v>2</v>
      </c>
      <c r="AJ198" s="15">
        <v>0.43059999992236281</v>
      </c>
      <c r="AK198" s="15">
        <v>4.7619999989999995</v>
      </c>
      <c r="AL198" s="32">
        <v>4.4999999999999998E-2</v>
      </c>
      <c r="AM198" s="15">
        <v>75.75</v>
      </c>
      <c r="AN198" s="15">
        <v>0.35714299899999996</v>
      </c>
      <c r="AO198" s="15">
        <v>0.35558084143070823</v>
      </c>
      <c r="AP198" s="15">
        <v>2.9962087903947154E-4</v>
      </c>
      <c r="AQ198" s="15">
        <v>620.73246816097117</v>
      </c>
      <c r="AR198" s="15">
        <v>0.7142899989999999</v>
      </c>
      <c r="AS198" s="15">
        <v>361.92544466856839</v>
      </c>
      <c r="AT198" s="15">
        <v>0.35714285727040812</v>
      </c>
      <c r="AU198" s="15">
        <v>7.1428999989999999</v>
      </c>
      <c r="AV198" s="15">
        <v>130</v>
      </c>
      <c r="AW198" s="15">
        <v>0.35714299899999996</v>
      </c>
      <c r="AX198" s="15">
        <v>4.0000077362887347E-2</v>
      </c>
      <c r="AY198" s="15">
        <v>3.0022999989999999</v>
      </c>
      <c r="AZ198" s="15">
        <v>0.71212391006738396</v>
      </c>
      <c r="BA198" s="15">
        <v>1.0000002759241586</v>
      </c>
      <c r="BB198" s="15">
        <v>0.35714299899999996</v>
      </c>
      <c r="BC198" s="15">
        <v>245.00499994999998</v>
      </c>
      <c r="BD198" s="15">
        <v>0.7142899989999999</v>
      </c>
      <c r="BE198" s="15">
        <v>3.0612200020612197</v>
      </c>
      <c r="BF198" s="15">
        <v>0.35713999899999999</v>
      </c>
      <c r="BG198" s="15">
        <v>49.00099998999999</v>
      </c>
      <c r="BH198" s="15">
        <v>4.7410660382756591</v>
      </c>
      <c r="BI198" s="15">
        <v>1.2500000000000001E-2</v>
      </c>
      <c r="BJ198" s="15">
        <v>5.0240499989999998</v>
      </c>
      <c r="BK198" s="15">
        <v>4.7664896937363066</v>
      </c>
      <c r="BL198" s="15">
        <v>7.6189999989999997</v>
      </c>
      <c r="BM198" s="15">
        <v>3.5944071026776325</v>
      </c>
      <c r="BN198" s="15">
        <v>0.71607590404582888</v>
      </c>
      <c r="BO198" s="15">
        <v>1.4099999999999999E-9</v>
      </c>
      <c r="BP198" s="15">
        <v>0.71428599899999989</v>
      </c>
      <c r="BQ198" s="15">
        <v>7.1316502643796635</v>
      </c>
      <c r="BR198" s="15">
        <v>4.7444517915736633</v>
      </c>
      <c r="BS198" s="15">
        <v>126</v>
      </c>
      <c r="BT198" s="15">
        <v>2.681999999899999E-8</v>
      </c>
      <c r="BU198" s="15">
        <v>3.8998974479067199</v>
      </c>
      <c r="BV198" s="15">
        <v>28.633999999999997</v>
      </c>
      <c r="BW198" s="15">
        <v>4.4999999989999999</v>
      </c>
      <c r="BX198" s="15">
        <v>3.0611999989999998</v>
      </c>
      <c r="BY198" s="15">
        <v>0.71212391006738396</v>
      </c>
      <c r="BZ198" s="15">
        <v>59.881999998999994</v>
      </c>
      <c r="CA198" s="15">
        <v>4.7439999989999997</v>
      </c>
      <c r="CB198" s="15">
        <v>1.8849983266820542</v>
      </c>
      <c r="CC198" s="15">
        <v>0.71212391006738396</v>
      </c>
      <c r="CD198" s="15">
        <v>5.1472102123299992</v>
      </c>
      <c r="CE198" s="15">
        <v>4.3293791672148831</v>
      </c>
      <c r="CF198" s="15">
        <v>3.579999999</v>
      </c>
      <c r="CG198" s="15">
        <v>7.1428999989999999</v>
      </c>
      <c r="CH198" s="15">
        <v>20.840105143194858</v>
      </c>
      <c r="CI198" s="15">
        <v>0.41999999899999996</v>
      </c>
      <c r="CJ198" s="15">
        <v>9.02</v>
      </c>
      <c r="CK198" s="15">
        <v>7.1429999989999993E-2</v>
      </c>
      <c r="CL198" s="15">
        <v>0.35558084143070823</v>
      </c>
      <c r="CM198" s="15">
        <v>1.097999994482412E-5</v>
      </c>
      <c r="CN198" s="15">
        <v>3.3499999989999996</v>
      </c>
      <c r="CO198" s="15">
        <v>0.7142899989999999</v>
      </c>
      <c r="CP198" s="15">
        <v>0.71429999899999996</v>
      </c>
      <c r="CQ198" s="43">
        <v>20</v>
      </c>
      <c r="CR198" s="42" t="s">
        <v>21</v>
      </c>
      <c r="CS198" s="42" t="s">
        <v>21</v>
      </c>
      <c r="CT198" s="43">
        <v>1.1699999989999998E-3</v>
      </c>
      <c r="CU198" s="42" t="s">
        <v>21</v>
      </c>
      <c r="CV198" s="42" t="s">
        <v>21</v>
      </c>
      <c r="CW198" s="43">
        <v>2.4844999999999997</v>
      </c>
      <c r="CX198" s="42" t="s">
        <v>21</v>
      </c>
      <c r="CY198" s="42" t="s">
        <v>21</v>
      </c>
      <c r="CZ198" s="42" t="s">
        <v>21</v>
      </c>
      <c r="DA198" s="43">
        <v>3.9999999999999996E-4</v>
      </c>
      <c r="DB198" s="43">
        <v>6</v>
      </c>
      <c r="DC198" s="42" t="s">
        <v>21</v>
      </c>
      <c r="DD198" s="43">
        <v>0.7117437727509377</v>
      </c>
      <c r="DE198" s="42" t="s">
        <v>21</v>
      </c>
      <c r="DF198" s="43">
        <v>1.4999999990066216E-2</v>
      </c>
      <c r="DG198" s="43">
        <v>7.2115384615384609E-4</v>
      </c>
    </row>
    <row r="199" spans="1:111" x14ac:dyDescent="0.25">
      <c r="A199" s="26" t="s">
        <v>244</v>
      </c>
      <c r="B199" s="15">
        <v>4.9370600039370593</v>
      </c>
      <c r="C199" s="15">
        <v>1.3499999999999999E-11</v>
      </c>
      <c r="D199" s="15">
        <v>0.89377485811723545</v>
      </c>
      <c r="E199" s="15">
        <v>25.839793288330696</v>
      </c>
      <c r="F199" s="15">
        <v>49.747999998999994</v>
      </c>
      <c r="G199" s="15">
        <v>245.01593402365316</v>
      </c>
      <c r="H199" s="15">
        <v>1.1879999999999996E-5</v>
      </c>
      <c r="I199" s="15">
        <v>0.71316502689571037</v>
      </c>
      <c r="J199" s="15">
        <v>1.304809815284784E-13</v>
      </c>
      <c r="K199" s="15">
        <v>49.999999998999996</v>
      </c>
      <c r="L199" s="15">
        <v>1.0878999989999998</v>
      </c>
      <c r="M199" s="15">
        <v>1.0479694041112817E-3</v>
      </c>
      <c r="N199" s="15">
        <v>5.6981507161160998</v>
      </c>
      <c r="O199" s="15">
        <v>2.4618094544707518</v>
      </c>
      <c r="P199" s="15">
        <v>6.6999999989999992</v>
      </c>
      <c r="Q199" s="15">
        <v>2.0999999999999999E-13</v>
      </c>
      <c r="R199" s="15">
        <v>6.6349999989999997</v>
      </c>
      <c r="S199" s="15">
        <v>0.35714299899999996</v>
      </c>
      <c r="T199" s="15">
        <v>6.8913238237813603</v>
      </c>
      <c r="U199" s="15">
        <v>0.99999999899999992</v>
      </c>
      <c r="V199" s="15">
        <v>18</v>
      </c>
      <c r="W199" s="15">
        <v>0.43478299999999998</v>
      </c>
      <c r="X199" s="15">
        <v>2.5</v>
      </c>
      <c r="Y199" s="15">
        <v>3.2209999991844462</v>
      </c>
      <c r="Z199" s="15">
        <v>4.9007596179809241</v>
      </c>
      <c r="AA199" s="15">
        <v>1.7803730806400837</v>
      </c>
      <c r="AB199" s="15">
        <v>3.993299999</v>
      </c>
      <c r="AC199" s="15">
        <v>0.35714285714285715</v>
      </c>
      <c r="AD199" s="15">
        <v>30.000300003000028</v>
      </c>
      <c r="AE199" s="15">
        <v>0.99999999899999992</v>
      </c>
      <c r="AF199" s="15">
        <v>24.684999998999999</v>
      </c>
      <c r="AG199" s="15">
        <v>1.7091582405407537</v>
      </c>
      <c r="AH199" s="15">
        <v>4.9999999989999999</v>
      </c>
      <c r="AI199" s="15">
        <v>2</v>
      </c>
      <c r="AJ199" s="15">
        <v>0.43059999992236281</v>
      </c>
      <c r="AK199" s="15">
        <v>4.7659999989999999</v>
      </c>
      <c r="AL199" s="32">
        <v>4.4999999999999998E-2</v>
      </c>
      <c r="AM199" s="15">
        <v>75.75</v>
      </c>
      <c r="AN199" s="15">
        <v>0.35714299899999996</v>
      </c>
      <c r="AO199" s="15">
        <v>0.3560746333699169</v>
      </c>
      <c r="AP199" s="15">
        <v>2.9962087903947154E-4</v>
      </c>
      <c r="AQ199" s="15">
        <v>620.73246816097117</v>
      </c>
      <c r="AR199" s="15">
        <v>0.7142899989999999</v>
      </c>
      <c r="AS199" s="15">
        <v>361.92544466856839</v>
      </c>
      <c r="AT199" s="15">
        <v>0.35714285727040812</v>
      </c>
      <c r="AU199" s="15">
        <v>7.1428999989999999</v>
      </c>
      <c r="AV199" s="15">
        <v>130</v>
      </c>
      <c r="AW199" s="15">
        <v>0.35714299899999996</v>
      </c>
      <c r="AX199" s="15">
        <v>4.0000077362887347E-2</v>
      </c>
      <c r="AY199" s="15">
        <v>2.9996999989999997</v>
      </c>
      <c r="AZ199" s="15">
        <v>0.71316502689571037</v>
      </c>
      <c r="BA199" s="15">
        <v>1.0000002759241586</v>
      </c>
      <c r="BB199" s="15">
        <v>0.35714299899999996</v>
      </c>
      <c r="BC199" s="15">
        <v>245.01499994999998</v>
      </c>
      <c r="BD199" s="15">
        <v>0.7142899989999999</v>
      </c>
      <c r="BE199" s="15">
        <v>3.0612200020612197</v>
      </c>
      <c r="BF199" s="15">
        <v>0.35713999899999999</v>
      </c>
      <c r="BG199" s="15">
        <v>49.002999989999992</v>
      </c>
      <c r="BH199" s="15">
        <v>4.7476499204108711</v>
      </c>
      <c r="BI199" s="15">
        <v>1.2500000000000001E-2</v>
      </c>
      <c r="BJ199" s="15">
        <v>5.0240499989999998</v>
      </c>
      <c r="BK199" s="15">
        <v>4.768990141395741</v>
      </c>
      <c r="BL199" s="15">
        <v>7.6189999989999997</v>
      </c>
      <c r="BM199" s="15">
        <v>3.5963461124791896</v>
      </c>
      <c r="BN199" s="15">
        <v>0.71705148481073533</v>
      </c>
      <c r="BO199" s="15">
        <v>1.4099999999999999E-9</v>
      </c>
      <c r="BP199" s="15">
        <v>0.71428599899999989</v>
      </c>
      <c r="BQ199" s="15">
        <v>7.1362306434836382</v>
      </c>
      <c r="BR199" s="15">
        <v>4.7506225946351766</v>
      </c>
      <c r="BS199" s="15">
        <v>126</v>
      </c>
      <c r="BT199" s="15">
        <v>2.681999999899999E-8</v>
      </c>
      <c r="BU199" s="15">
        <v>3.8899759361809614</v>
      </c>
      <c r="BV199" s="15">
        <v>28.671999999999997</v>
      </c>
      <c r="BW199" s="15">
        <v>4.4999999989999999</v>
      </c>
      <c r="BX199" s="15">
        <v>3.0611999989999998</v>
      </c>
      <c r="BY199" s="15">
        <v>0.71316502689571037</v>
      </c>
      <c r="BZ199" s="15">
        <v>59.867999998999998</v>
      </c>
      <c r="CA199" s="15">
        <v>4.7459999989999995</v>
      </c>
      <c r="CB199" s="15">
        <v>1.8849983266820542</v>
      </c>
      <c r="CC199" s="15">
        <v>0.71316502689571037</v>
      </c>
      <c r="CD199" s="15">
        <v>5.1450915828948904</v>
      </c>
      <c r="CE199" s="15">
        <v>4.3155532541133939</v>
      </c>
      <c r="CF199" s="15">
        <v>3.579999999</v>
      </c>
      <c r="CG199" s="15">
        <v>7.1428999989999999</v>
      </c>
      <c r="CH199" s="15">
        <v>20.840105143194858</v>
      </c>
      <c r="CI199" s="15">
        <v>0.41999999899999996</v>
      </c>
      <c r="CJ199" s="15">
        <v>9.02</v>
      </c>
      <c r="CK199" s="15">
        <v>7.1429999989999993E-2</v>
      </c>
      <c r="CL199" s="15">
        <v>0.3560746333699169</v>
      </c>
      <c r="CM199" s="15">
        <v>1.097999994482412E-5</v>
      </c>
      <c r="CN199" s="15">
        <v>3.3489999989999997</v>
      </c>
      <c r="CO199" s="15">
        <v>0.7142899989999999</v>
      </c>
      <c r="CP199" s="15">
        <v>0.71429999899999996</v>
      </c>
      <c r="CQ199" s="43">
        <v>20</v>
      </c>
      <c r="CR199" s="42" t="s">
        <v>21</v>
      </c>
      <c r="CS199" s="42" t="s">
        <v>21</v>
      </c>
      <c r="CT199" s="43">
        <v>1.1699999989999998E-3</v>
      </c>
      <c r="CU199" s="42" t="s">
        <v>21</v>
      </c>
      <c r="CV199" s="42" t="s">
        <v>21</v>
      </c>
      <c r="CW199" s="43">
        <v>2.4844999999999997</v>
      </c>
      <c r="CX199" s="42" t="s">
        <v>21</v>
      </c>
      <c r="CY199" s="42" t="s">
        <v>21</v>
      </c>
      <c r="CZ199" s="42" t="s">
        <v>21</v>
      </c>
      <c r="DA199" s="43">
        <v>3.9999999999999996E-4</v>
      </c>
      <c r="DB199" s="43">
        <v>6</v>
      </c>
      <c r="DC199" s="42" t="s">
        <v>21</v>
      </c>
      <c r="DD199" s="43">
        <v>0.71204785012476468</v>
      </c>
      <c r="DE199" s="42" t="s">
        <v>21</v>
      </c>
      <c r="DF199" s="43">
        <v>1.4999999990066216E-2</v>
      </c>
      <c r="DG199" s="43">
        <v>7.2115384615384609E-4</v>
      </c>
    </row>
    <row r="200" spans="1:111" x14ac:dyDescent="0.25">
      <c r="A200" s="26" t="s">
        <v>245</v>
      </c>
      <c r="B200" s="15">
        <v>4.9370600039370593</v>
      </c>
      <c r="C200" s="15">
        <v>1.1869999999999998E-11</v>
      </c>
      <c r="D200" s="15">
        <v>0.89433439163302919</v>
      </c>
      <c r="E200" s="15">
        <v>25.839793288330696</v>
      </c>
      <c r="F200" s="15">
        <v>49.734999998999996</v>
      </c>
      <c r="G200" s="15">
        <v>245.0109340045916</v>
      </c>
      <c r="H200" s="15">
        <v>1.1879999999999996E-5</v>
      </c>
      <c r="I200" s="15">
        <v>0.71355686742367219</v>
      </c>
      <c r="J200" s="15">
        <v>1.3338863572105633E-13</v>
      </c>
      <c r="K200" s="15">
        <v>49.999999998999996</v>
      </c>
      <c r="L200" s="15">
        <v>1.0788999989999999</v>
      </c>
      <c r="M200" s="15">
        <v>1.0499693467240603E-3</v>
      </c>
      <c r="N200" s="15">
        <v>5.7016020495135793</v>
      </c>
      <c r="O200" s="15">
        <v>2.4618094544707518</v>
      </c>
      <c r="P200" s="15">
        <v>6.6999999989999992</v>
      </c>
      <c r="Q200" s="15">
        <v>2.0999999999999999E-13</v>
      </c>
      <c r="R200" s="15">
        <v>6.6349999989999997</v>
      </c>
      <c r="S200" s="15">
        <v>0.35714299899999996</v>
      </c>
      <c r="T200" s="15">
        <v>6.9046468273147825</v>
      </c>
      <c r="U200" s="15">
        <v>0.99999999899999992</v>
      </c>
      <c r="V200" s="15">
        <v>18</v>
      </c>
      <c r="W200" s="15">
        <v>0.43478299999999998</v>
      </c>
      <c r="X200" s="15">
        <v>2.5</v>
      </c>
      <c r="Y200" s="15">
        <v>3.2209999991844462</v>
      </c>
      <c r="Z200" s="15">
        <v>4.9007596179809241</v>
      </c>
      <c r="AA200" s="15">
        <v>1.7814514410769551</v>
      </c>
      <c r="AB200" s="15">
        <v>3.9863999989999996</v>
      </c>
      <c r="AC200" s="15">
        <v>0.35714285714285715</v>
      </c>
      <c r="AD200" s="15">
        <v>30.000300003000028</v>
      </c>
      <c r="AE200" s="15">
        <v>0.99999999899999992</v>
      </c>
      <c r="AF200" s="15">
        <v>24.684999998999999</v>
      </c>
      <c r="AG200" s="15">
        <v>1.7101934675856412</v>
      </c>
      <c r="AH200" s="15">
        <v>4.9999999989999999</v>
      </c>
      <c r="AI200" s="15">
        <v>2</v>
      </c>
      <c r="AJ200" s="15">
        <v>0.43059999992236281</v>
      </c>
      <c r="AK200" s="15">
        <v>4.7699999989999995</v>
      </c>
      <c r="AL200" s="32">
        <v>4.4999999999999998E-2</v>
      </c>
      <c r="AM200" s="15">
        <v>75.75</v>
      </c>
      <c r="AN200" s="15">
        <v>0.35714299899999996</v>
      </c>
      <c r="AO200" s="15">
        <v>0.35629030546773444</v>
      </c>
      <c r="AP200" s="15">
        <v>2.9962087903947154E-4</v>
      </c>
      <c r="AQ200" s="15">
        <v>620.73246816097117</v>
      </c>
      <c r="AR200" s="15">
        <v>0.7142899989999999</v>
      </c>
      <c r="AS200" s="15">
        <v>361.92544466856839</v>
      </c>
      <c r="AT200" s="15">
        <v>0.35714285727040812</v>
      </c>
      <c r="AU200" s="15">
        <v>7.1428999989999999</v>
      </c>
      <c r="AV200" s="15">
        <v>130</v>
      </c>
      <c r="AW200" s="15">
        <v>0.35714299899999996</v>
      </c>
      <c r="AX200" s="15">
        <v>4.0000077362887347E-2</v>
      </c>
      <c r="AY200" s="15">
        <v>2.9962999989999997</v>
      </c>
      <c r="AZ200" s="15">
        <v>0.71355686742367219</v>
      </c>
      <c r="BA200" s="15">
        <v>1.0000002759241586</v>
      </c>
      <c r="BB200" s="15">
        <v>0.35714299899999996</v>
      </c>
      <c r="BC200" s="15">
        <v>245.00999994999998</v>
      </c>
      <c r="BD200" s="15">
        <v>0.7142899989999999</v>
      </c>
      <c r="BE200" s="15">
        <v>3.0612200020612197</v>
      </c>
      <c r="BF200" s="15">
        <v>0.35713999899999999</v>
      </c>
      <c r="BG200" s="15">
        <v>49.001999989999987</v>
      </c>
      <c r="BH200" s="15">
        <v>4.7505255340129882</v>
      </c>
      <c r="BI200" s="15">
        <v>1.2500000000000001E-2</v>
      </c>
      <c r="BJ200" s="15">
        <v>5.0240499989999998</v>
      </c>
      <c r="BK200" s="15">
        <v>4.7724951786941263</v>
      </c>
      <c r="BL200" s="15">
        <v>7.6189999989999997</v>
      </c>
      <c r="BM200" s="15">
        <v>3.5944071026776325</v>
      </c>
      <c r="BN200" s="15">
        <v>0.7174630506528914</v>
      </c>
      <c r="BO200" s="15">
        <v>1.4099999999999999E-9</v>
      </c>
      <c r="BP200" s="15">
        <v>0.71428599899999989</v>
      </c>
      <c r="BQ200" s="15">
        <v>7.1403070332024274</v>
      </c>
      <c r="BR200" s="15">
        <v>4.7533098798393834</v>
      </c>
      <c r="BS200" s="15">
        <v>126</v>
      </c>
      <c r="BT200" s="15">
        <v>2.681999999899999E-8</v>
      </c>
      <c r="BU200" s="15">
        <v>3.8949910566915595</v>
      </c>
      <c r="BV200" s="15">
        <v>28.69</v>
      </c>
      <c r="BW200" s="15">
        <v>4.4999999989999999</v>
      </c>
      <c r="BX200" s="15">
        <v>3.0611999989999998</v>
      </c>
      <c r="BY200" s="15">
        <v>0.71355686742367219</v>
      </c>
      <c r="BZ200" s="15">
        <v>59.863999998999994</v>
      </c>
      <c r="CA200" s="15">
        <v>4.7489999989999996</v>
      </c>
      <c r="CB200" s="15">
        <v>1.8849983266820542</v>
      </c>
      <c r="CC200" s="15">
        <v>0.71355686742367219</v>
      </c>
      <c r="CD200" s="15">
        <v>5.1472102123299992</v>
      </c>
      <c r="CE200" s="15">
        <v>4.3174164581779388</v>
      </c>
      <c r="CF200" s="15">
        <v>3.6999999989999997</v>
      </c>
      <c r="CG200" s="15">
        <v>7.1428999989999999</v>
      </c>
      <c r="CH200" s="15">
        <v>20.840105143194858</v>
      </c>
      <c r="CI200" s="15">
        <v>0.41999999899999996</v>
      </c>
      <c r="CJ200" s="15">
        <v>9.02</v>
      </c>
      <c r="CK200" s="15">
        <v>7.1429999989999993E-2</v>
      </c>
      <c r="CL200" s="15">
        <v>0.35629030546773444</v>
      </c>
      <c r="CM200" s="15">
        <v>1.097999994482412E-5</v>
      </c>
      <c r="CN200" s="15">
        <v>3.3509999989999999</v>
      </c>
      <c r="CO200" s="15">
        <v>0.7142899989999999</v>
      </c>
      <c r="CP200" s="15">
        <v>0.71429999899999996</v>
      </c>
      <c r="CQ200" s="43">
        <v>20</v>
      </c>
      <c r="CR200" s="42" t="s">
        <v>21</v>
      </c>
      <c r="CS200" s="42" t="s">
        <v>21</v>
      </c>
      <c r="CT200" s="43">
        <v>1.1699999989999998E-3</v>
      </c>
      <c r="CU200" s="42" t="s">
        <v>21</v>
      </c>
      <c r="CV200" s="42" t="s">
        <v>21</v>
      </c>
      <c r="CW200" s="43">
        <v>2.4844999999999997</v>
      </c>
      <c r="CX200" s="42" t="s">
        <v>21</v>
      </c>
      <c r="CY200" s="42" t="s">
        <v>21</v>
      </c>
      <c r="CZ200" s="42" t="s">
        <v>21</v>
      </c>
      <c r="DA200" s="43">
        <v>3.9999999999999996E-4</v>
      </c>
      <c r="DB200" s="43">
        <v>6</v>
      </c>
      <c r="DC200" s="42" t="s">
        <v>21</v>
      </c>
      <c r="DD200" s="43">
        <v>0.71301247822866443</v>
      </c>
      <c r="DE200" s="42" t="s">
        <v>21</v>
      </c>
      <c r="DF200" s="43">
        <v>1.4999999990066216E-2</v>
      </c>
      <c r="DG200" s="43">
        <v>7.2115384615384609E-4</v>
      </c>
    </row>
    <row r="201" spans="1:111" x14ac:dyDescent="0.25">
      <c r="A201" s="26" t="s">
        <v>246</v>
      </c>
      <c r="B201" s="15">
        <v>4.9370600039370593</v>
      </c>
      <c r="C201" s="15">
        <v>1.2619999999999999E-11</v>
      </c>
      <c r="D201" s="15">
        <v>0.89521507542187007</v>
      </c>
      <c r="E201" s="15">
        <v>25.839793288330696</v>
      </c>
      <c r="F201" s="15">
        <v>49.730999998999998</v>
      </c>
      <c r="G201" s="15">
        <v>245.00593398553002</v>
      </c>
      <c r="H201" s="15">
        <v>1.1879999999999996E-5</v>
      </c>
      <c r="I201" s="15">
        <v>0.71422449555339862</v>
      </c>
      <c r="J201" s="15">
        <v>1.424750550728624E-13</v>
      </c>
      <c r="K201" s="15">
        <v>49.999999998999996</v>
      </c>
      <c r="L201" s="15">
        <v>1.0775999999999999</v>
      </c>
      <c r="M201" s="15">
        <v>1.0499693467240603E-3</v>
      </c>
      <c r="N201" s="15">
        <v>5.7068886530096234</v>
      </c>
      <c r="O201" s="15">
        <v>2.4618094544707518</v>
      </c>
      <c r="P201" s="15">
        <v>6.6999999989999992</v>
      </c>
      <c r="Q201" s="15">
        <v>2.0999999999999999E-13</v>
      </c>
      <c r="R201" s="15">
        <v>6.6349999989999997</v>
      </c>
      <c r="S201" s="15">
        <v>0.35714299899999996</v>
      </c>
      <c r="T201" s="15">
        <v>6.9165859736420376</v>
      </c>
      <c r="U201" s="15">
        <v>0.99999999899999992</v>
      </c>
      <c r="V201" s="15">
        <v>18</v>
      </c>
      <c r="W201" s="15">
        <v>0.43478299999999998</v>
      </c>
      <c r="X201" s="15">
        <v>2.5</v>
      </c>
      <c r="Y201" s="15">
        <v>3.2229999991845606</v>
      </c>
      <c r="Z201" s="15">
        <v>4.9007596179809241</v>
      </c>
      <c r="AA201" s="15">
        <v>1.7831032273001468</v>
      </c>
      <c r="AB201" s="15">
        <v>3.9964999989999996</v>
      </c>
      <c r="AC201" s="15">
        <v>0.35714285714285715</v>
      </c>
      <c r="AD201" s="15">
        <v>30.000300003000028</v>
      </c>
      <c r="AE201" s="15">
        <v>0.99999999899999992</v>
      </c>
      <c r="AF201" s="15">
        <v>24.684999998999999</v>
      </c>
      <c r="AG201" s="15">
        <v>1.7117791804857172</v>
      </c>
      <c r="AH201" s="15">
        <v>4.9999999989999999</v>
      </c>
      <c r="AI201" s="15">
        <v>2</v>
      </c>
      <c r="AJ201" s="15">
        <v>0.43059999992236281</v>
      </c>
      <c r="AK201" s="15">
        <v>4.7759999989999997</v>
      </c>
      <c r="AL201" s="32">
        <v>4.4999999999999998E-2</v>
      </c>
      <c r="AM201" s="15">
        <v>75.75</v>
      </c>
      <c r="AN201" s="15">
        <v>0.35714299899999996</v>
      </c>
      <c r="AO201" s="15">
        <v>0.3566206627283694</v>
      </c>
      <c r="AP201" s="15">
        <v>2.9962087903947154E-4</v>
      </c>
      <c r="AQ201" s="15">
        <v>620.73246816097117</v>
      </c>
      <c r="AR201" s="15">
        <v>0.7142899989999999</v>
      </c>
      <c r="AS201" s="15">
        <v>361.92544466856839</v>
      </c>
      <c r="AT201" s="15">
        <v>0.35714285727040812</v>
      </c>
      <c r="AU201" s="15">
        <v>7.1428999989999999</v>
      </c>
      <c r="AV201" s="15">
        <v>130</v>
      </c>
      <c r="AW201" s="15">
        <v>0.35714299899999996</v>
      </c>
      <c r="AX201" s="15">
        <v>4.0000077362887347E-2</v>
      </c>
      <c r="AY201" s="15">
        <v>2.9936999989999999</v>
      </c>
      <c r="AZ201" s="15">
        <v>0.71422449555339862</v>
      </c>
      <c r="BA201" s="15">
        <v>1.0000002759241586</v>
      </c>
      <c r="BB201" s="15">
        <v>0.35714299899999996</v>
      </c>
      <c r="BC201" s="15">
        <v>245.00499994999998</v>
      </c>
      <c r="BD201" s="15">
        <v>0.7142899989999999</v>
      </c>
      <c r="BE201" s="15">
        <v>3.0612200020612197</v>
      </c>
      <c r="BF201" s="15">
        <v>0.35713999899999999</v>
      </c>
      <c r="BG201" s="15">
        <v>49.00099998999999</v>
      </c>
      <c r="BH201" s="15">
        <v>4.7549302980711268</v>
      </c>
      <c r="BI201" s="15">
        <v>1.2500000000000001E-2</v>
      </c>
      <c r="BJ201" s="15">
        <v>5.0240499989999998</v>
      </c>
      <c r="BK201" s="15">
        <v>4.7784929817246198</v>
      </c>
      <c r="BL201" s="15">
        <v>7.6189999989999997</v>
      </c>
      <c r="BM201" s="15">
        <v>3.6046427800304466</v>
      </c>
      <c r="BN201" s="15">
        <v>0.71813285457809695</v>
      </c>
      <c r="BO201" s="15">
        <v>1.4099999999999999E-9</v>
      </c>
      <c r="BP201" s="15">
        <v>0.71428599899999989</v>
      </c>
      <c r="BQ201" s="15">
        <v>7.1459196803734395</v>
      </c>
      <c r="BR201" s="15">
        <v>4.7581868048396121</v>
      </c>
      <c r="BS201" s="15">
        <v>126</v>
      </c>
      <c r="BT201" s="15">
        <v>2.681999999899999E-8</v>
      </c>
      <c r="BU201" s="15">
        <v>3.8949910566915595</v>
      </c>
      <c r="BV201" s="15">
        <v>28.716999999999999</v>
      </c>
      <c r="BW201" s="15">
        <v>4.4999999989999999</v>
      </c>
      <c r="BX201" s="15">
        <v>3.0611999989999998</v>
      </c>
      <c r="BY201" s="15">
        <v>0.71422449555339862</v>
      </c>
      <c r="BZ201" s="15">
        <v>59.882999998999999</v>
      </c>
      <c r="CA201" s="15">
        <v>4.7529999989999991</v>
      </c>
      <c r="CB201" s="15">
        <v>1.8849983266820542</v>
      </c>
      <c r="CC201" s="15">
        <v>0.71422449555339862</v>
      </c>
      <c r="CD201" s="15">
        <v>5.146150679556718</v>
      </c>
      <c r="CE201" s="15">
        <v>4.3222683266045241</v>
      </c>
      <c r="CF201" s="15">
        <v>3.8199999989999998</v>
      </c>
      <c r="CG201" s="15">
        <v>7.1428999989999999</v>
      </c>
      <c r="CH201" s="15">
        <v>20.840105143194858</v>
      </c>
      <c r="CI201" s="15">
        <v>0.41999999899999996</v>
      </c>
      <c r="CJ201" s="15">
        <v>9.02</v>
      </c>
      <c r="CK201" s="15">
        <v>7.1429999989999993E-2</v>
      </c>
      <c r="CL201" s="15">
        <v>0.3566206627283694</v>
      </c>
      <c r="CM201" s="15">
        <v>1.097999994482412E-5</v>
      </c>
      <c r="CN201" s="15">
        <v>3.3509999989999999</v>
      </c>
      <c r="CO201" s="15">
        <v>0.7142899989999999</v>
      </c>
      <c r="CP201" s="15">
        <v>0.71429999899999996</v>
      </c>
      <c r="CQ201" s="43">
        <v>20</v>
      </c>
      <c r="CR201" s="42" t="s">
        <v>21</v>
      </c>
      <c r="CS201" s="42" t="s">
        <v>21</v>
      </c>
      <c r="CT201" s="43">
        <v>1.1699999989999998E-3</v>
      </c>
      <c r="CU201" s="42" t="s">
        <v>21</v>
      </c>
      <c r="CV201" s="42" t="s">
        <v>21</v>
      </c>
      <c r="CW201" s="43">
        <v>2.4844999999999997</v>
      </c>
      <c r="CX201" s="42" t="s">
        <v>21</v>
      </c>
      <c r="CY201" s="42" t="s">
        <v>21</v>
      </c>
      <c r="CZ201" s="42" t="s">
        <v>21</v>
      </c>
      <c r="DA201" s="43">
        <v>3.9999999999999996E-4</v>
      </c>
      <c r="DB201" s="43">
        <v>6</v>
      </c>
      <c r="DC201" s="42" t="s">
        <v>21</v>
      </c>
      <c r="DD201" s="43">
        <v>0.71380134959570019</v>
      </c>
      <c r="DE201" s="42" t="s">
        <v>21</v>
      </c>
      <c r="DF201" s="43">
        <v>1.4999999990066216E-2</v>
      </c>
      <c r="DG201" s="43">
        <v>7.2115384615384609E-4</v>
      </c>
    </row>
    <row r="202" spans="1:111" x14ac:dyDescent="0.25">
      <c r="A202" s="26" t="s">
        <v>247</v>
      </c>
      <c r="B202" s="15">
        <v>4.9370600039370593</v>
      </c>
      <c r="C202" s="15">
        <v>1.2879999999899998E-11</v>
      </c>
      <c r="D202" s="15">
        <v>0.89613764674655494</v>
      </c>
      <c r="E202" s="15">
        <v>25.839793288330696</v>
      </c>
      <c r="F202" s="15">
        <v>49.755999998999997</v>
      </c>
      <c r="G202" s="15">
        <v>245.00593398553002</v>
      </c>
      <c r="H202" s="15">
        <v>1.1879999999999996E-5</v>
      </c>
      <c r="I202" s="15">
        <v>0.71500582780872579</v>
      </c>
      <c r="J202" s="15">
        <v>1.8281875699488138E-13</v>
      </c>
      <c r="K202" s="15">
        <v>49.999999998999996</v>
      </c>
      <c r="L202" s="15">
        <v>1.0767999989999999</v>
      </c>
      <c r="M202" s="15">
        <v>1.0499693467240603E-3</v>
      </c>
      <c r="N202" s="15">
        <v>5.7130007750907676</v>
      </c>
      <c r="O202" s="15">
        <v>2.4618094544707518</v>
      </c>
      <c r="P202" s="15">
        <v>6.6999999989999992</v>
      </c>
      <c r="Q202" s="15">
        <v>2.0999999999999999E-13</v>
      </c>
      <c r="R202" s="15">
        <v>6.6349999989999997</v>
      </c>
      <c r="S202" s="15">
        <v>0.35714299899999996</v>
      </c>
      <c r="T202" s="15">
        <v>6.9237693004863088</v>
      </c>
      <c r="U202" s="15">
        <v>0.99999999899999992</v>
      </c>
      <c r="V202" s="15">
        <v>18</v>
      </c>
      <c r="W202" s="15">
        <v>0.43478299999999998</v>
      </c>
      <c r="X202" s="15">
        <v>2.5</v>
      </c>
      <c r="Y202" s="15">
        <v>3.2229999991845606</v>
      </c>
      <c r="Z202" s="15">
        <v>4.9007596179809241</v>
      </c>
      <c r="AA202" s="15">
        <v>1.7850129447982048</v>
      </c>
      <c r="AB202" s="15">
        <v>4.0003999989999999</v>
      </c>
      <c r="AC202" s="15">
        <v>0.35714285714285715</v>
      </c>
      <c r="AD202" s="15">
        <v>30.000300003000028</v>
      </c>
      <c r="AE202" s="15">
        <v>0.99999999899999992</v>
      </c>
      <c r="AF202" s="15">
        <v>24.684999998999999</v>
      </c>
      <c r="AG202" s="15">
        <v>1.7136125123077861</v>
      </c>
      <c r="AH202" s="15">
        <v>4.9999999989999999</v>
      </c>
      <c r="AI202" s="15">
        <v>2</v>
      </c>
      <c r="AJ202" s="15">
        <v>0.43059999992236281</v>
      </c>
      <c r="AK202" s="15">
        <v>4.7799999989999993</v>
      </c>
      <c r="AL202" s="32">
        <v>4.4999999999999998E-2</v>
      </c>
      <c r="AM202" s="15">
        <v>75.75</v>
      </c>
      <c r="AN202" s="15">
        <v>0.35714299899999996</v>
      </c>
      <c r="AO202" s="15">
        <v>0.35700260624647551</v>
      </c>
      <c r="AP202" s="15">
        <v>2.9962087903947154E-4</v>
      </c>
      <c r="AQ202" s="15">
        <v>620.73246816097117</v>
      </c>
      <c r="AR202" s="15">
        <v>0.7142899989999999</v>
      </c>
      <c r="AS202" s="15">
        <v>359.06642857833543</v>
      </c>
      <c r="AT202" s="15">
        <v>0.35714285727040812</v>
      </c>
      <c r="AU202" s="15">
        <v>7.1428999989999999</v>
      </c>
      <c r="AV202" s="15">
        <v>130</v>
      </c>
      <c r="AW202" s="15">
        <v>0.35714299899999996</v>
      </c>
      <c r="AX202" s="15">
        <v>4.0000077362887347E-2</v>
      </c>
      <c r="AY202" s="15">
        <v>2.9931999989999998</v>
      </c>
      <c r="AZ202" s="15">
        <v>0.71500582780872579</v>
      </c>
      <c r="BA202" s="15">
        <v>1.0000002759241586</v>
      </c>
      <c r="BB202" s="15">
        <v>0.35714299899999996</v>
      </c>
      <c r="BC202" s="15">
        <v>245.00499994999998</v>
      </c>
      <c r="BD202" s="15">
        <v>0.7142899989999999</v>
      </c>
      <c r="BE202" s="15">
        <v>3.0612200020612197</v>
      </c>
      <c r="BF202" s="15">
        <v>0.35713999899999999</v>
      </c>
      <c r="BG202" s="15">
        <v>49.00099998999999</v>
      </c>
      <c r="BH202" s="15">
        <v>4.7600228528697164</v>
      </c>
      <c r="BI202" s="15">
        <v>1.2500000000000001E-2</v>
      </c>
      <c r="BJ202" s="15">
        <v>5.0240499989999998</v>
      </c>
      <c r="BK202" s="15">
        <v>4.7819891390601912</v>
      </c>
      <c r="BL202" s="15">
        <v>7.6189999989999997</v>
      </c>
      <c r="BM202" s="15">
        <v>3.6029544227563663</v>
      </c>
      <c r="BN202" s="15">
        <v>0.71890726096333579</v>
      </c>
      <c r="BO202" s="15">
        <v>1.4099999999999999E-9</v>
      </c>
      <c r="BP202" s="15">
        <v>0.71428599899999989</v>
      </c>
      <c r="BQ202" s="15">
        <v>7.1520526396189421</v>
      </c>
      <c r="BR202" s="15">
        <v>4.7629642007582023</v>
      </c>
      <c r="BS202" s="15">
        <v>126</v>
      </c>
      <c r="BT202" s="15">
        <v>2.681999999899999E-8</v>
      </c>
      <c r="BU202" s="15">
        <v>3.8949910566915595</v>
      </c>
      <c r="BV202" s="15">
        <v>28.748999999999999</v>
      </c>
      <c r="BW202" s="15">
        <v>4.4999999989999999</v>
      </c>
      <c r="BX202" s="15">
        <v>3.0611999989999998</v>
      </c>
      <c r="BY202" s="15">
        <v>0.71500582780872579</v>
      </c>
      <c r="BZ202" s="15">
        <v>59.892999998999997</v>
      </c>
      <c r="CA202" s="15">
        <v>4.7549999989999998</v>
      </c>
      <c r="CB202" s="15">
        <v>1.8849983266820542</v>
      </c>
      <c r="CC202" s="15">
        <v>0.71500582780872579</v>
      </c>
      <c r="CD202" s="15">
        <v>5.1519835139181858</v>
      </c>
      <c r="CE202" s="15">
        <v>4.3235764626366713</v>
      </c>
      <c r="CF202" s="15">
        <v>3.8199999989999998</v>
      </c>
      <c r="CG202" s="15">
        <v>7.1428999989999999</v>
      </c>
      <c r="CH202" s="15">
        <v>20.840105143194858</v>
      </c>
      <c r="CI202" s="15">
        <v>0.41999999899999996</v>
      </c>
      <c r="CJ202" s="15">
        <v>9.02</v>
      </c>
      <c r="CK202" s="15">
        <v>7.1429999989999993E-2</v>
      </c>
      <c r="CL202" s="15">
        <v>0.35700260624647551</v>
      </c>
      <c r="CM202" s="15">
        <v>1.097999994482412E-5</v>
      </c>
      <c r="CN202" s="15">
        <v>3.3499999989999996</v>
      </c>
      <c r="CO202" s="15">
        <v>0.7142899989999999</v>
      </c>
      <c r="CP202" s="15">
        <v>0.71429999899999996</v>
      </c>
      <c r="CQ202" s="43">
        <v>20</v>
      </c>
      <c r="CR202" s="42" t="s">
        <v>21</v>
      </c>
      <c r="CS202" s="42" t="s">
        <v>21</v>
      </c>
      <c r="CT202" s="43">
        <v>1.1699999989999998E-3</v>
      </c>
      <c r="CU202" s="42" t="s">
        <v>21</v>
      </c>
      <c r="CV202" s="42" t="s">
        <v>21</v>
      </c>
      <c r="CW202" s="43">
        <v>2.4844999999999997</v>
      </c>
      <c r="CX202" s="42" t="s">
        <v>21</v>
      </c>
      <c r="CY202" s="42" t="s">
        <v>21</v>
      </c>
      <c r="CZ202" s="42" t="s">
        <v>21</v>
      </c>
      <c r="DA202" s="43">
        <v>3.9999999999999996E-4</v>
      </c>
      <c r="DB202" s="43">
        <v>6</v>
      </c>
      <c r="DC202" s="42" t="s">
        <v>21</v>
      </c>
      <c r="DD202" s="43">
        <v>0.71397972348720939</v>
      </c>
      <c r="DE202" s="42" t="s">
        <v>21</v>
      </c>
      <c r="DF202" s="43">
        <v>1.4999999990066216E-2</v>
      </c>
      <c r="DG202" s="43">
        <v>7.2115384615384609E-4</v>
      </c>
    </row>
    <row r="203" spans="1:111" x14ac:dyDescent="0.25">
      <c r="A203" s="26" t="s">
        <v>248</v>
      </c>
      <c r="B203" s="15">
        <v>4.9370600039370593</v>
      </c>
      <c r="C203" s="15">
        <v>1.3999999999999999E-11</v>
      </c>
      <c r="D203" s="15">
        <v>0.89601720353432202</v>
      </c>
      <c r="E203" s="15">
        <v>25.839125610666166</v>
      </c>
      <c r="F203" s="15">
        <v>49.757999998999999</v>
      </c>
      <c r="G203" s="15">
        <v>245.0109340045916</v>
      </c>
      <c r="H203" s="15">
        <v>1.1879999999999996E-5</v>
      </c>
      <c r="I203" s="15">
        <v>0.71485249069966361</v>
      </c>
      <c r="J203" s="15">
        <v>1.7264196732085857E-13</v>
      </c>
      <c r="K203" s="15">
        <v>49.999999998999996</v>
      </c>
      <c r="L203" s="15">
        <v>1.0759999999999998</v>
      </c>
      <c r="M203" s="15">
        <v>1.0799684709161762E-3</v>
      </c>
      <c r="N203" s="15">
        <v>5.7119811789246189</v>
      </c>
      <c r="O203" s="15">
        <v>2.4618094544707518</v>
      </c>
      <c r="P203" s="15">
        <v>6.6999999989999992</v>
      </c>
      <c r="Q203" s="15">
        <v>2.0999999999999999E-13</v>
      </c>
      <c r="R203" s="15">
        <v>6.6349999989999997</v>
      </c>
      <c r="S203" s="15">
        <v>0.35714299899999996</v>
      </c>
      <c r="T203" s="15">
        <v>6.9242487194934386</v>
      </c>
      <c r="U203" s="15">
        <v>0.99999999899999992</v>
      </c>
      <c r="V203" s="15">
        <v>18</v>
      </c>
      <c r="W203" s="15">
        <v>0.43478299999999998</v>
      </c>
      <c r="X203" s="15">
        <v>2.5</v>
      </c>
      <c r="Y203" s="15">
        <v>3.2229999991845606</v>
      </c>
      <c r="Z203" s="15">
        <v>4.9007596179809241</v>
      </c>
      <c r="AA203" s="15">
        <v>1.784694374526675</v>
      </c>
      <c r="AB203" s="15">
        <v>4.005299999</v>
      </c>
      <c r="AC203" s="15">
        <v>0.35714285714285715</v>
      </c>
      <c r="AD203" s="15">
        <v>30.000300003000028</v>
      </c>
      <c r="AE203" s="15">
        <v>0.99999999899999992</v>
      </c>
      <c r="AF203" s="15">
        <v>24.684999998999999</v>
      </c>
      <c r="AG203" s="15">
        <v>1.7133066838530058</v>
      </c>
      <c r="AH203" s="15">
        <v>4.9999999989999999</v>
      </c>
      <c r="AI203" s="15">
        <v>2</v>
      </c>
      <c r="AJ203" s="15">
        <v>0.43059999992236281</v>
      </c>
      <c r="AK203" s="15">
        <v>4.7789999989999998</v>
      </c>
      <c r="AL203" s="32">
        <v>4.4999999999999998E-2</v>
      </c>
      <c r="AM203" s="15">
        <v>75.75</v>
      </c>
      <c r="AN203" s="15">
        <v>0.35714299899999996</v>
      </c>
      <c r="AO203" s="15">
        <v>0.35693889218908442</v>
      </c>
      <c r="AP203" s="15">
        <v>2.9962087903947154E-4</v>
      </c>
      <c r="AQ203" s="15">
        <v>620.73246816097117</v>
      </c>
      <c r="AR203" s="15">
        <v>0.7142899989999999</v>
      </c>
      <c r="AS203" s="15">
        <v>358.42294035277035</v>
      </c>
      <c r="AT203" s="15">
        <v>0.35714285727040812</v>
      </c>
      <c r="AU203" s="15">
        <v>7.1428999989999999</v>
      </c>
      <c r="AV203" s="15">
        <v>130</v>
      </c>
      <c r="AW203" s="15">
        <v>0.35714299899999996</v>
      </c>
      <c r="AX203" s="15">
        <v>4.0000077362887347E-2</v>
      </c>
      <c r="AY203" s="15">
        <v>3.0089999989999998</v>
      </c>
      <c r="AZ203" s="15">
        <v>0.71485249069966361</v>
      </c>
      <c r="BA203" s="15">
        <v>1.0000002759241586</v>
      </c>
      <c r="BB203" s="15">
        <v>0.35714299899999996</v>
      </c>
      <c r="BC203" s="15">
        <v>245.00999994999998</v>
      </c>
      <c r="BD203" s="15">
        <v>0.7142899989999999</v>
      </c>
      <c r="BE203" s="15">
        <v>3.0612200020612197</v>
      </c>
      <c r="BF203" s="15">
        <v>0.35713999899999999</v>
      </c>
      <c r="BG203" s="15">
        <v>49.001999989999987</v>
      </c>
      <c r="BH203" s="15">
        <v>4.7591733363506492</v>
      </c>
      <c r="BI203" s="15">
        <v>1.2500000000000001E-2</v>
      </c>
      <c r="BJ203" s="15">
        <v>5.0240499989999998</v>
      </c>
      <c r="BK203" s="15">
        <v>4.7819891390601912</v>
      </c>
      <c r="BL203" s="15">
        <v>7.6189999989999997</v>
      </c>
      <c r="BM203" s="15">
        <v>3.6038633416319685</v>
      </c>
      <c r="BN203" s="15">
        <v>0.7188039108099511</v>
      </c>
      <c r="BO203" s="15">
        <v>1.4099999999999999E-9</v>
      </c>
      <c r="BP203" s="15">
        <v>0.71428599899999989</v>
      </c>
      <c r="BQ203" s="15">
        <v>7.1515411571193592</v>
      </c>
      <c r="BR203" s="15">
        <v>4.7620684390234667</v>
      </c>
      <c r="BS203" s="15">
        <v>126</v>
      </c>
      <c r="BT203" s="15">
        <v>2.681999999899999E-8</v>
      </c>
      <c r="BU203" s="15">
        <v>3.8999734953901282</v>
      </c>
      <c r="BV203" s="15">
        <v>28.744</v>
      </c>
      <c r="BW203" s="15">
        <v>4.4999999989999999</v>
      </c>
      <c r="BX203" s="15">
        <v>3.0611999989999998</v>
      </c>
      <c r="BY203" s="15">
        <v>0.71485249069966361</v>
      </c>
      <c r="BZ203" s="15">
        <v>59.895999998999997</v>
      </c>
      <c r="CA203" s="15">
        <v>4.7549999989999998</v>
      </c>
      <c r="CB203" s="15">
        <v>1.8849983266820542</v>
      </c>
      <c r="CC203" s="15">
        <v>0.71485249069966361</v>
      </c>
      <c r="CD203" s="15">
        <v>5.1522489569350425</v>
      </c>
      <c r="CE203" s="15">
        <v>4.3217079391642548</v>
      </c>
      <c r="CF203" s="15">
        <v>3.8199999989999998</v>
      </c>
      <c r="CG203" s="15">
        <v>7.1428999989999999</v>
      </c>
      <c r="CH203" s="15">
        <v>20.840105143194858</v>
      </c>
      <c r="CI203" s="15">
        <v>0.41999999899999996</v>
      </c>
      <c r="CJ203" s="15">
        <v>9.02</v>
      </c>
      <c r="CK203" s="15">
        <v>7.1429999989999993E-2</v>
      </c>
      <c r="CL203" s="15">
        <v>0.35693889218908442</v>
      </c>
      <c r="CM203" s="15">
        <v>1.097999994482412E-5</v>
      </c>
      <c r="CN203" s="15">
        <v>3.3499999989999996</v>
      </c>
      <c r="CO203" s="15">
        <v>0.7142899989999999</v>
      </c>
      <c r="CP203" s="15">
        <v>0.71429999899999996</v>
      </c>
      <c r="CQ203" s="43">
        <v>20</v>
      </c>
      <c r="CR203" s="42" t="s">
        <v>21</v>
      </c>
      <c r="CS203" s="42" t="s">
        <v>21</v>
      </c>
      <c r="CT203" s="43">
        <v>1.1699999989999998E-3</v>
      </c>
      <c r="CU203" s="42" t="s">
        <v>21</v>
      </c>
      <c r="CV203" s="42" t="s">
        <v>21</v>
      </c>
      <c r="CW203" s="43">
        <v>2.4844999999999997</v>
      </c>
      <c r="CX203" s="42" t="s">
        <v>21</v>
      </c>
      <c r="CY203" s="42" t="s">
        <v>21</v>
      </c>
      <c r="CZ203" s="42" t="s">
        <v>21</v>
      </c>
      <c r="DA203" s="43">
        <v>3.9999999999999996E-4</v>
      </c>
      <c r="DB203" s="43">
        <v>6</v>
      </c>
      <c r="DC203" s="42" t="s">
        <v>21</v>
      </c>
      <c r="DD203" s="43">
        <v>0.71397972348720939</v>
      </c>
      <c r="DE203" s="42" t="s">
        <v>21</v>
      </c>
      <c r="DF203" s="43">
        <v>1.4999999990066216E-2</v>
      </c>
      <c r="DG203" s="43">
        <v>7.2115384615384609E-4</v>
      </c>
    </row>
    <row r="204" spans="1:111" x14ac:dyDescent="0.25">
      <c r="A204" s="26" t="s">
        <v>249</v>
      </c>
      <c r="B204" s="15">
        <v>4.9370600039370593</v>
      </c>
      <c r="C204" s="15">
        <v>1.4839999999899999E-11</v>
      </c>
      <c r="D204" s="15">
        <v>0.89581653677728124</v>
      </c>
      <c r="E204" s="15">
        <v>25.8531540914822</v>
      </c>
      <c r="F204" s="15">
        <v>49.745999998999999</v>
      </c>
      <c r="G204" s="15">
        <v>245.00593398553002</v>
      </c>
      <c r="H204" s="15">
        <v>1.1879999999999996E-5</v>
      </c>
      <c r="I204" s="15">
        <v>0.71482694090870724</v>
      </c>
      <c r="J204" s="15">
        <v>1.7264196732085857E-13</v>
      </c>
      <c r="K204" s="15">
        <v>49.999999998999996</v>
      </c>
      <c r="L204" s="15">
        <v>1.0767999989999999</v>
      </c>
      <c r="M204" s="15">
        <v>1.0799684709161762E-3</v>
      </c>
      <c r="N204" s="15">
        <v>5.711165765035858</v>
      </c>
      <c r="O204" s="15">
        <v>2.4618094544707518</v>
      </c>
      <c r="P204" s="15">
        <v>6.8144999999999998</v>
      </c>
      <c r="Q204" s="15">
        <v>2.0999999999999999E-13</v>
      </c>
      <c r="R204" s="15">
        <v>6.6349999989999997</v>
      </c>
      <c r="S204" s="15">
        <v>0.35714299899999996</v>
      </c>
      <c r="T204" s="15">
        <v>6.9180214463450715</v>
      </c>
      <c r="U204" s="15">
        <v>0.99999999899999992</v>
      </c>
      <c r="V204" s="15">
        <v>18</v>
      </c>
      <c r="W204" s="15">
        <v>0.43478299999999998</v>
      </c>
      <c r="X204" s="15">
        <v>2.5</v>
      </c>
      <c r="Y204" s="15">
        <v>3.2229999991845606</v>
      </c>
      <c r="Z204" s="15">
        <v>4.9007596179809241</v>
      </c>
      <c r="AA204" s="15">
        <v>1.7844396001690499</v>
      </c>
      <c r="AB204" s="15">
        <v>4.0082999989999992</v>
      </c>
      <c r="AC204" s="15">
        <v>0.35714285714285715</v>
      </c>
      <c r="AD204" s="15">
        <v>30.000300003000028</v>
      </c>
      <c r="AE204" s="15">
        <v>0.99999999899999992</v>
      </c>
      <c r="AF204" s="15">
        <v>24.684999998999999</v>
      </c>
      <c r="AG204" s="15">
        <v>1.7130621014356524</v>
      </c>
      <c r="AH204" s="15">
        <v>4.9999999989999999</v>
      </c>
      <c r="AI204" s="15">
        <v>2</v>
      </c>
      <c r="AJ204" s="15">
        <v>0.43059999992236281</v>
      </c>
      <c r="AK204" s="15">
        <v>4.7759999989999997</v>
      </c>
      <c r="AL204" s="32">
        <v>4.4999999999999998E-2</v>
      </c>
      <c r="AM204" s="15">
        <v>75.75</v>
      </c>
      <c r="AN204" s="15">
        <v>0.35714299899999996</v>
      </c>
      <c r="AO204" s="15">
        <v>0.35688793731509205</v>
      </c>
      <c r="AP204" s="15">
        <v>2.9962087903947154E-4</v>
      </c>
      <c r="AQ204" s="15">
        <v>621.11801242236027</v>
      </c>
      <c r="AR204" s="15">
        <v>0.7142899989999999</v>
      </c>
      <c r="AS204" s="15">
        <v>358.42294035277035</v>
      </c>
      <c r="AT204" s="15">
        <v>0.35714285727040812</v>
      </c>
      <c r="AU204" s="15">
        <v>7.1428999989999999</v>
      </c>
      <c r="AV204" s="15">
        <v>130</v>
      </c>
      <c r="AW204" s="15">
        <v>0.35714299899999996</v>
      </c>
      <c r="AX204" s="15">
        <v>4.0000077362887347E-2</v>
      </c>
      <c r="AY204" s="15">
        <v>3.0312999989999998</v>
      </c>
      <c r="AZ204" s="15">
        <v>0.71482694090870724</v>
      </c>
      <c r="BA204" s="15">
        <v>1.0000002759241586</v>
      </c>
      <c r="BB204" s="15">
        <v>0.35714299899999996</v>
      </c>
      <c r="BC204" s="15">
        <v>245.00499994999998</v>
      </c>
      <c r="BD204" s="15">
        <v>0.7142899989999999</v>
      </c>
      <c r="BE204" s="15">
        <v>3.0612200020612197</v>
      </c>
      <c r="BF204" s="15">
        <v>0.35713999899999999</v>
      </c>
      <c r="BG204" s="15">
        <v>49.00099998999999</v>
      </c>
      <c r="BH204" s="15">
        <v>4.7584939414260328</v>
      </c>
      <c r="BI204" s="15">
        <v>1.2500000000000001E-2</v>
      </c>
      <c r="BJ204" s="15">
        <v>5.0240499989999998</v>
      </c>
      <c r="BK204" s="15">
        <v>4.7810060421445968</v>
      </c>
      <c r="BL204" s="15">
        <v>7.6189999989999997</v>
      </c>
      <c r="BM204" s="15">
        <v>3.6038633416319685</v>
      </c>
      <c r="BN204" s="15">
        <v>0.71870058933448322</v>
      </c>
      <c r="BO204" s="15">
        <v>1.4099999999999999E-9</v>
      </c>
      <c r="BP204" s="15">
        <v>0.71428599899999989</v>
      </c>
      <c r="BQ204" s="15">
        <v>7.1484738013545259</v>
      </c>
      <c r="BR204" s="15">
        <v>4.7617698517785554</v>
      </c>
      <c r="BS204" s="15">
        <v>126</v>
      </c>
      <c r="BT204" s="15">
        <v>2.681999999899999E-8</v>
      </c>
      <c r="BU204" s="15">
        <v>3.9100072879016836</v>
      </c>
      <c r="BV204" s="15">
        <v>28.738999999999997</v>
      </c>
      <c r="BW204" s="15">
        <v>4.4999999989999999</v>
      </c>
      <c r="BX204" s="15">
        <v>3.0611999989999998</v>
      </c>
      <c r="BY204" s="15">
        <v>0.71482694090870724</v>
      </c>
      <c r="BZ204" s="15">
        <v>59.891999998999999</v>
      </c>
      <c r="CA204" s="15">
        <v>4.7549999989999998</v>
      </c>
      <c r="CB204" s="15">
        <v>1.8849983266820542</v>
      </c>
      <c r="CC204" s="15">
        <v>0.71482694090870724</v>
      </c>
      <c r="CD204" s="15">
        <v>5.1644889738160407</v>
      </c>
      <c r="CE204" s="15">
        <v>4.3159257662630957</v>
      </c>
      <c r="CF204" s="15">
        <v>3.8199999989999998</v>
      </c>
      <c r="CG204" s="15">
        <v>7.1428999989999999</v>
      </c>
      <c r="CH204" s="15">
        <v>20.840105143194858</v>
      </c>
      <c r="CI204" s="15">
        <v>0.41999999899999996</v>
      </c>
      <c r="CJ204" s="15">
        <v>9.02</v>
      </c>
      <c r="CK204" s="15">
        <v>7.1429999989999993E-2</v>
      </c>
      <c r="CL204" s="15">
        <v>0.35688793731509205</v>
      </c>
      <c r="CM204" s="15">
        <v>1.097999994482412E-5</v>
      </c>
      <c r="CN204" s="15">
        <v>3.3499999989999996</v>
      </c>
      <c r="CO204" s="15">
        <v>0.7142899989999999</v>
      </c>
      <c r="CP204" s="15">
        <v>0.71429999899999996</v>
      </c>
      <c r="CQ204" s="43">
        <v>20</v>
      </c>
      <c r="CR204" s="42" t="s">
        <v>21</v>
      </c>
      <c r="CS204" s="42" t="s">
        <v>21</v>
      </c>
      <c r="CT204" s="43">
        <v>1.1699999989999998E-3</v>
      </c>
      <c r="CU204" s="42" t="s">
        <v>21</v>
      </c>
      <c r="CV204" s="42" t="s">
        <v>21</v>
      </c>
      <c r="CW204" s="43">
        <v>2.4844999999999997</v>
      </c>
      <c r="CX204" s="42" t="s">
        <v>21</v>
      </c>
      <c r="CY204" s="42" t="s">
        <v>21</v>
      </c>
      <c r="CZ204" s="42" t="s">
        <v>21</v>
      </c>
      <c r="DA204" s="43">
        <v>3.9999999999999996E-4</v>
      </c>
      <c r="DB204" s="43">
        <v>6</v>
      </c>
      <c r="DC204" s="42" t="s">
        <v>21</v>
      </c>
      <c r="DD204" s="43">
        <v>0.71349577304837031</v>
      </c>
      <c r="DE204" s="42" t="s">
        <v>21</v>
      </c>
      <c r="DF204" s="43">
        <v>1.4999999990066216E-2</v>
      </c>
      <c r="DG204" s="43">
        <v>7.2115384615384609E-4</v>
      </c>
    </row>
    <row r="205" spans="1:111" x14ac:dyDescent="0.25">
      <c r="A205" s="26" t="s">
        <v>250</v>
      </c>
      <c r="B205" s="15">
        <v>4.9370600039370593</v>
      </c>
      <c r="C205" s="15">
        <v>1.3409999999899997E-11</v>
      </c>
      <c r="D205" s="15">
        <v>0.89537538613063528</v>
      </c>
      <c r="E205" s="15">
        <v>25.84380007904166</v>
      </c>
      <c r="F205" s="15">
        <v>49.744999998999994</v>
      </c>
      <c r="G205" s="15">
        <v>245.02093404271471</v>
      </c>
      <c r="H205" s="15">
        <v>1.1879999999999996E-5</v>
      </c>
      <c r="I205" s="15">
        <v>0.71435715051102056</v>
      </c>
      <c r="J205" s="15">
        <v>1.7264196732085857E-13</v>
      </c>
      <c r="K205" s="15">
        <v>49.999999998999996</v>
      </c>
      <c r="L205" s="15">
        <v>1.0759999999999998</v>
      </c>
      <c r="M205" s="15">
        <v>1.0829683823354171E-3</v>
      </c>
      <c r="N205" s="15">
        <v>5.7081100310501904</v>
      </c>
      <c r="O205" s="15">
        <v>2.4618094544707518</v>
      </c>
      <c r="P205" s="15">
        <v>9</v>
      </c>
      <c r="Q205" s="15">
        <v>2.0999999999999999E-13</v>
      </c>
      <c r="R205" s="15">
        <v>6.6349999989999997</v>
      </c>
      <c r="S205" s="15">
        <v>0.35714299899999996</v>
      </c>
      <c r="T205" s="15">
        <v>6.8975031038763959</v>
      </c>
      <c r="U205" s="15">
        <v>0.99999999899999992</v>
      </c>
      <c r="V205" s="15">
        <v>18</v>
      </c>
      <c r="W205" s="15">
        <v>0.43478299999999998</v>
      </c>
      <c r="X205" s="15">
        <v>2.5</v>
      </c>
      <c r="Y205" s="15">
        <v>3.2229999991845606</v>
      </c>
      <c r="Z205" s="15">
        <v>4.9009998042002056</v>
      </c>
      <c r="AA205" s="15">
        <v>1.7834848438283302</v>
      </c>
      <c r="AB205" s="15">
        <v>3.995599999</v>
      </c>
      <c r="AC205" s="15">
        <v>0.35714285714285715</v>
      </c>
      <c r="AD205" s="15">
        <v>30.000300003000028</v>
      </c>
      <c r="AE205" s="15">
        <v>0.99999999899999992</v>
      </c>
      <c r="AF205" s="15">
        <v>24.684999998999999</v>
      </c>
      <c r="AG205" s="15">
        <v>1.7121455353016937</v>
      </c>
      <c r="AH205" s="15">
        <v>4.9999999989999999</v>
      </c>
      <c r="AI205" s="15">
        <v>2</v>
      </c>
      <c r="AJ205" s="15">
        <v>0.43059999992236281</v>
      </c>
      <c r="AK205" s="15">
        <v>4.7749999989999994</v>
      </c>
      <c r="AL205" s="32">
        <v>4.4999999999999998E-2</v>
      </c>
      <c r="AM205" s="15">
        <v>75.75</v>
      </c>
      <c r="AN205" s="15">
        <v>0.35714299899999996</v>
      </c>
      <c r="AO205" s="15">
        <v>0.35669698603770178</v>
      </c>
      <c r="AP205" s="15">
        <v>2.9962087903947154E-4</v>
      </c>
      <c r="AQ205" s="15">
        <v>620.73246816097117</v>
      </c>
      <c r="AR205" s="15">
        <v>0.7142899989999999</v>
      </c>
      <c r="AS205" s="15">
        <v>358.42294035277035</v>
      </c>
      <c r="AT205" s="15">
        <v>0.35714285727040812</v>
      </c>
      <c r="AU205" s="15">
        <v>7.1428999989999999</v>
      </c>
      <c r="AV205" s="15">
        <v>130</v>
      </c>
      <c r="AW205" s="15">
        <v>0.35714299899999996</v>
      </c>
      <c r="AX205" s="15">
        <v>4.0000077362887347E-2</v>
      </c>
      <c r="AY205" s="15">
        <v>3.0593999989999996</v>
      </c>
      <c r="AZ205" s="15">
        <v>0.71435715051102056</v>
      </c>
      <c r="BA205" s="15">
        <v>1.0000002759241586</v>
      </c>
      <c r="BB205" s="15">
        <v>0.35714299899999996</v>
      </c>
      <c r="BC205" s="15">
        <v>245.01999994999997</v>
      </c>
      <c r="BD205" s="15">
        <v>0.7142899989999999</v>
      </c>
      <c r="BE205" s="15">
        <v>3.0612200020612197</v>
      </c>
      <c r="BF205" s="15">
        <v>0.35713999899999999</v>
      </c>
      <c r="BG205" s="15">
        <v>49.00399998999999</v>
      </c>
      <c r="BH205" s="15">
        <v>4.7559479371135271</v>
      </c>
      <c r="BI205" s="15">
        <v>1.2500000000000001E-2</v>
      </c>
      <c r="BJ205" s="15">
        <v>5.0240499989999998</v>
      </c>
      <c r="BK205" s="15">
        <v>4.7800005008484518</v>
      </c>
      <c r="BL205" s="15">
        <v>7.6189999989999997</v>
      </c>
      <c r="BM205" s="15">
        <v>3.5998416070988819</v>
      </c>
      <c r="BN205" s="15">
        <v>0.71828760235598332</v>
      </c>
      <c r="BO205" s="15">
        <v>1.4099999999999999E-9</v>
      </c>
      <c r="BP205" s="15">
        <v>0.71428599899999989</v>
      </c>
      <c r="BQ205" s="15">
        <v>7.1428571428571423</v>
      </c>
      <c r="BR205" s="15">
        <v>4.7594806829008967</v>
      </c>
      <c r="BS205" s="15">
        <v>126</v>
      </c>
      <c r="BT205" s="15">
        <v>2.681999999899999E-8</v>
      </c>
      <c r="BU205" s="15">
        <v>3.9149975880287111</v>
      </c>
      <c r="BV205" s="15">
        <v>28.721999999999998</v>
      </c>
      <c r="BW205" s="15">
        <v>4.4999999989999999</v>
      </c>
      <c r="BX205" s="15">
        <v>3.0611999989999998</v>
      </c>
      <c r="BY205" s="15">
        <v>0.71435715051102056</v>
      </c>
      <c r="BZ205" s="15">
        <v>59.876999998999999</v>
      </c>
      <c r="CA205" s="15">
        <v>4.7549999989999998</v>
      </c>
      <c r="CB205" s="15">
        <v>1.8849983266820542</v>
      </c>
      <c r="CC205" s="15">
        <v>0.71435715051102056</v>
      </c>
      <c r="CD205" s="15">
        <v>5.1872600894899499</v>
      </c>
      <c r="CE205" s="15">
        <v>4.3164846550833724</v>
      </c>
      <c r="CF205" s="15">
        <v>3.8199999989999998</v>
      </c>
      <c r="CG205" s="15">
        <v>7.1428999989999999</v>
      </c>
      <c r="CH205" s="15">
        <v>20.840105143194858</v>
      </c>
      <c r="CI205" s="15">
        <v>0.41999999899999996</v>
      </c>
      <c r="CJ205" s="15">
        <v>9.02</v>
      </c>
      <c r="CK205" s="15">
        <v>7.1429999989999993E-2</v>
      </c>
      <c r="CL205" s="15">
        <v>0.35669698603770178</v>
      </c>
      <c r="CM205" s="15">
        <v>1.097999994482412E-5</v>
      </c>
      <c r="CN205" s="15">
        <v>3.3489999989999997</v>
      </c>
      <c r="CO205" s="15">
        <v>0.7142899989999999</v>
      </c>
      <c r="CP205" s="15">
        <v>0.71429999899999996</v>
      </c>
      <c r="CQ205" s="43">
        <v>20</v>
      </c>
      <c r="CR205" s="42" t="s">
        <v>21</v>
      </c>
      <c r="CS205" s="42" t="s">
        <v>21</v>
      </c>
      <c r="CT205" s="43">
        <v>1.1699999989999998E-3</v>
      </c>
      <c r="CU205" s="42" t="s">
        <v>21</v>
      </c>
      <c r="CV205" s="42" t="s">
        <v>21</v>
      </c>
      <c r="CW205" s="43">
        <v>2.4844999999999997</v>
      </c>
      <c r="CX205" s="42" t="s">
        <v>21</v>
      </c>
      <c r="CY205" s="42" t="s">
        <v>21</v>
      </c>
      <c r="CZ205" s="42" t="s">
        <v>21</v>
      </c>
      <c r="DA205" s="43">
        <v>3.9999999999999996E-4</v>
      </c>
      <c r="DB205" s="43">
        <v>6</v>
      </c>
      <c r="DC205" s="42" t="s">
        <v>21</v>
      </c>
      <c r="DD205" s="43">
        <v>0.71364852861089723</v>
      </c>
      <c r="DE205" s="42" t="s">
        <v>21</v>
      </c>
      <c r="DF205" s="43">
        <v>1.4999999990066216E-2</v>
      </c>
      <c r="DG205" s="43">
        <v>7.2115384615384609E-4</v>
      </c>
    </row>
    <row r="206" spans="1:111" x14ac:dyDescent="0.25">
      <c r="A206" s="26" t="s">
        <v>251</v>
      </c>
      <c r="B206" s="15">
        <v>4.9370600039370593</v>
      </c>
      <c r="C206" s="15">
        <v>1.3449999999999998E-11</v>
      </c>
      <c r="D206" s="15">
        <v>0.89489462615776993</v>
      </c>
      <c r="E206" s="15">
        <v>25.84380007904166</v>
      </c>
      <c r="F206" s="15">
        <v>49.776999998999997</v>
      </c>
      <c r="G206" s="15">
        <v>245.01093405459179</v>
      </c>
      <c r="H206" s="15">
        <v>1.1879999999999996E-5</v>
      </c>
      <c r="I206" s="15">
        <v>0.7140307038300826</v>
      </c>
      <c r="J206" s="15">
        <v>1.7264196732085857E-13</v>
      </c>
      <c r="K206" s="15">
        <v>49.999999998999996</v>
      </c>
      <c r="L206" s="15">
        <v>1.0770999989999999</v>
      </c>
      <c r="M206" s="15">
        <v>1.4379580186087899E-3</v>
      </c>
      <c r="N206" s="15">
        <v>5.7054643729065848</v>
      </c>
      <c r="O206" s="15">
        <v>2.4618094544707518</v>
      </c>
      <c r="P206" s="15">
        <v>9</v>
      </c>
      <c r="Q206" s="15">
        <v>2.0999999999999999E-13</v>
      </c>
      <c r="R206" s="15">
        <v>6.6349999989999997</v>
      </c>
      <c r="S206" s="15">
        <v>0.35714299899999996</v>
      </c>
      <c r="T206" s="15">
        <v>6.9027403884104874</v>
      </c>
      <c r="U206" s="15">
        <v>0.99999999899999992</v>
      </c>
      <c r="V206" s="15">
        <v>18</v>
      </c>
      <c r="W206" s="15">
        <v>0.43478299999999998</v>
      </c>
      <c r="X206" s="15">
        <v>2.5</v>
      </c>
      <c r="Y206" s="15">
        <v>3.2229999991845606</v>
      </c>
      <c r="Z206" s="15">
        <v>4.9007596179809241</v>
      </c>
      <c r="AA206" s="15">
        <v>1.7826582143724674</v>
      </c>
      <c r="AB206" s="15">
        <v>4.0054999989999995</v>
      </c>
      <c r="AC206" s="15">
        <v>0.35714285714285715</v>
      </c>
      <c r="AD206" s="15">
        <v>30.000300003000028</v>
      </c>
      <c r="AE206" s="15">
        <v>0.99999999899999992</v>
      </c>
      <c r="AF206" s="15">
        <v>24.684999998999999</v>
      </c>
      <c r="AG206" s="15">
        <v>1.7113519690310051</v>
      </c>
      <c r="AH206" s="15">
        <v>4.9999999989999999</v>
      </c>
      <c r="AI206" s="15">
        <v>2</v>
      </c>
      <c r="AJ206" s="15">
        <v>0.43059999992236281</v>
      </c>
      <c r="AK206" s="15">
        <v>4.7749999989999994</v>
      </c>
      <c r="AL206" s="32">
        <v>4.4999999999999998E-2</v>
      </c>
      <c r="AM206" s="15">
        <v>75.75</v>
      </c>
      <c r="AN206" s="15">
        <v>0.35714299899999996</v>
      </c>
      <c r="AO206" s="15">
        <v>0.35653166013852383</v>
      </c>
      <c r="AP206" s="15">
        <v>2.9962087903947154E-4</v>
      </c>
      <c r="AQ206" s="15">
        <v>621.11801242236027</v>
      </c>
      <c r="AR206" s="15">
        <v>0.7142899989999999</v>
      </c>
      <c r="AS206" s="15">
        <v>358.42294035277035</v>
      </c>
      <c r="AT206" s="15">
        <v>0.35714285727040812</v>
      </c>
      <c r="AU206" s="15">
        <v>7.1428599989999997</v>
      </c>
      <c r="AV206" s="15">
        <v>130</v>
      </c>
      <c r="AW206" s="15">
        <v>0.35714299899999996</v>
      </c>
      <c r="AX206" s="15">
        <v>4.0000077362887347E-2</v>
      </c>
      <c r="AY206" s="15">
        <v>3.086099999</v>
      </c>
      <c r="AZ206" s="15">
        <v>0.7140307038300826</v>
      </c>
      <c r="BA206" s="15">
        <v>1.0000002759241586</v>
      </c>
      <c r="BB206" s="15">
        <v>0.35714299899999996</v>
      </c>
      <c r="BC206" s="15">
        <v>245.01</v>
      </c>
      <c r="BD206" s="15">
        <v>0.7142899989999999</v>
      </c>
      <c r="BE206" s="15">
        <v>3.0460999989999999</v>
      </c>
      <c r="BF206" s="15">
        <v>0.35713999899999999</v>
      </c>
      <c r="BG206" s="15">
        <v>49.001999999999988</v>
      </c>
      <c r="BH206" s="15">
        <v>4.7537436027981004</v>
      </c>
      <c r="BI206" s="15">
        <v>1.2500000000000001E-2</v>
      </c>
      <c r="BJ206" s="15">
        <v>5.0240499989999998</v>
      </c>
      <c r="BK206" s="15">
        <v>4.7800005008484518</v>
      </c>
      <c r="BL206" s="15">
        <v>7.6189999989999997</v>
      </c>
      <c r="BM206" s="15">
        <v>3.6007489559124566</v>
      </c>
      <c r="BN206" s="15">
        <v>0.71797817346352677</v>
      </c>
      <c r="BO206" s="15">
        <v>1.4099999999999999E-9</v>
      </c>
      <c r="BP206" s="15">
        <v>0.71428599899999989</v>
      </c>
      <c r="BQ206" s="15">
        <v>7.1428571428571423</v>
      </c>
      <c r="BR206" s="15">
        <v>4.7567933976966899</v>
      </c>
      <c r="BS206" s="15">
        <v>126</v>
      </c>
      <c r="BT206" s="15">
        <v>2.681999999899999E-8</v>
      </c>
      <c r="BU206" s="15">
        <v>3.9149975880287111</v>
      </c>
      <c r="BV206" s="15">
        <v>28.709</v>
      </c>
      <c r="BW206" s="15">
        <v>4.4999999989999999</v>
      </c>
      <c r="BX206" s="15">
        <v>3.0605999989999999</v>
      </c>
      <c r="BY206" s="15">
        <v>0.7140307038300826</v>
      </c>
      <c r="BZ206" s="15">
        <v>59.893999998999995</v>
      </c>
      <c r="CA206" s="15">
        <v>4.7539999989999995</v>
      </c>
      <c r="CB206" s="15">
        <v>1.8849983266820542</v>
      </c>
      <c r="CC206" s="15">
        <v>0.7140307038300826</v>
      </c>
      <c r="CD206" s="15">
        <v>5.177859473162008</v>
      </c>
      <c r="CE206" s="15">
        <v>4.3252595157580132</v>
      </c>
      <c r="CF206" s="15">
        <v>3.8199999989999998</v>
      </c>
      <c r="CG206" s="15">
        <v>7.1428999989999999</v>
      </c>
      <c r="CH206" s="15">
        <v>20.840105143194858</v>
      </c>
      <c r="CI206" s="15">
        <v>0.41999999899999996</v>
      </c>
      <c r="CJ206" s="15">
        <v>9.02</v>
      </c>
      <c r="CK206" s="15">
        <v>7.1429999989999993E-2</v>
      </c>
      <c r="CL206" s="15">
        <v>0.35653166013852383</v>
      </c>
      <c r="CM206" s="15">
        <v>1.097999994482412E-5</v>
      </c>
      <c r="CN206" s="15">
        <v>3.3479999989999998</v>
      </c>
      <c r="CO206" s="15">
        <v>0.7142899989999999</v>
      </c>
      <c r="CP206" s="15">
        <v>0.71429999899999996</v>
      </c>
      <c r="CQ206" s="43">
        <v>20</v>
      </c>
      <c r="CR206" s="42" t="s">
        <v>21</v>
      </c>
      <c r="CS206" s="42" t="s">
        <v>21</v>
      </c>
      <c r="CT206" s="43">
        <v>1.1699999989999998E-3</v>
      </c>
      <c r="CU206" s="42" t="s">
        <v>21</v>
      </c>
      <c r="CV206" s="42" t="s">
        <v>21</v>
      </c>
      <c r="CW206" s="43">
        <v>2.4844999999999997</v>
      </c>
      <c r="CX206" s="42" t="s">
        <v>21</v>
      </c>
      <c r="CY206" s="42" t="s">
        <v>21</v>
      </c>
      <c r="CZ206" s="42" t="s">
        <v>21</v>
      </c>
      <c r="DA206" s="43">
        <v>3.9999999999999996E-4</v>
      </c>
      <c r="DB206" s="43">
        <v>6</v>
      </c>
      <c r="DC206" s="42" t="s">
        <v>21</v>
      </c>
      <c r="DD206" s="43">
        <v>0.71316502689757388</v>
      </c>
      <c r="DE206" s="42" t="s">
        <v>21</v>
      </c>
      <c r="DF206" s="43">
        <v>1.4999999990066216E-2</v>
      </c>
      <c r="DG206" s="43">
        <v>7.2115384615384609E-4</v>
      </c>
    </row>
    <row r="207" spans="1:111" x14ac:dyDescent="0.25">
      <c r="A207" s="26" t="s">
        <v>252</v>
      </c>
      <c r="B207" s="15">
        <v>4.9370600039370593</v>
      </c>
      <c r="C207" s="15">
        <v>1.3519999999999999E-11</v>
      </c>
      <c r="D207" s="15">
        <v>0.89533530307500819</v>
      </c>
      <c r="E207" s="15">
        <v>25.85582791029471</v>
      </c>
      <c r="F207" s="15">
        <v>49.809999998999999</v>
      </c>
      <c r="G207" s="15">
        <v>245.00593398553002</v>
      </c>
      <c r="H207" s="15">
        <v>1.1879999999999996E-5</v>
      </c>
      <c r="I207" s="15">
        <v>0.71444391309107302</v>
      </c>
      <c r="J207" s="15">
        <v>1.7264196732085857E-13</v>
      </c>
      <c r="K207" s="15">
        <v>49.999999998999996</v>
      </c>
      <c r="L207" s="15">
        <v>1.0775999999999999</v>
      </c>
      <c r="M207" s="15">
        <v>1.4379580186087899E-3</v>
      </c>
      <c r="N207" s="15">
        <v>5.7083136452322094</v>
      </c>
      <c r="O207" s="15">
        <v>2.4618094544707518</v>
      </c>
      <c r="P207" s="15">
        <v>9</v>
      </c>
      <c r="Q207" s="15">
        <v>2.0999999999999999E-13</v>
      </c>
      <c r="R207" s="15">
        <v>6.6349999989999997</v>
      </c>
      <c r="S207" s="15">
        <v>0.35714299899999996</v>
      </c>
      <c r="T207" s="15">
        <v>6.9060773485432367</v>
      </c>
      <c r="U207" s="15">
        <v>0.99999999899999992</v>
      </c>
      <c r="V207" s="15">
        <v>18</v>
      </c>
      <c r="W207" s="15">
        <v>0.43478299999999998</v>
      </c>
      <c r="X207" s="15">
        <v>2.5</v>
      </c>
      <c r="Y207" s="15">
        <v>3.2229999991845606</v>
      </c>
      <c r="Z207" s="15">
        <v>4.9007596179809241</v>
      </c>
      <c r="AA207" s="15">
        <v>1.7835484624644313</v>
      </c>
      <c r="AB207" s="15">
        <v>4.0020999989999995</v>
      </c>
      <c r="AC207" s="15">
        <v>0.35714285714285715</v>
      </c>
      <c r="AD207" s="15">
        <v>30.000300003000028</v>
      </c>
      <c r="AE207" s="15">
        <v>0.99999999899999992</v>
      </c>
      <c r="AF207" s="15">
        <v>24.684999998999999</v>
      </c>
      <c r="AG207" s="15">
        <v>1.7122066082182568</v>
      </c>
      <c r="AH207" s="15">
        <v>4.9999999989999999</v>
      </c>
      <c r="AI207" s="15">
        <v>2</v>
      </c>
      <c r="AJ207" s="15">
        <v>0.43059999992236281</v>
      </c>
      <c r="AK207" s="15">
        <v>4.7749999989999994</v>
      </c>
      <c r="AL207" s="32">
        <v>4.4999999999999998E-2</v>
      </c>
      <c r="AM207" s="15">
        <v>75.75</v>
      </c>
      <c r="AN207" s="15">
        <v>0.35714299899999996</v>
      </c>
      <c r="AO207" s="15">
        <v>0.35670970976553817</v>
      </c>
      <c r="AP207" s="15">
        <v>2.9962087903947154E-4</v>
      </c>
      <c r="AQ207" s="15">
        <v>621.11801242236027</v>
      </c>
      <c r="AR207" s="15">
        <v>0.7142899989999999</v>
      </c>
      <c r="AS207" s="15">
        <v>358.55145341897259</v>
      </c>
      <c r="AT207" s="15">
        <v>0.35714285727040812</v>
      </c>
      <c r="AU207" s="15">
        <v>7.1428599989999997</v>
      </c>
      <c r="AV207" s="15">
        <v>130</v>
      </c>
      <c r="AW207" s="15">
        <v>0.35714299899999996</v>
      </c>
      <c r="AX207" s="15">
        <v>4.0000077362887347E-2</v>
      </c>
      <c r="AY207" s="15">
        <v>3.0926999989999997</v>
      </c>
      <c r="AZ207" s="15">
        <v>0.71444391309107302</v>
      </c>
      <c r="BA207" s="15">
        <v>1.0000002759241586</v>
      </c>
      <c r="BB207" s="15">
        <v>0.35714299899999996</v>
      </c>
      <c r="BC207" s="15">
        <v>245.00499994999998</v>
      </c>
      <c r="BD207" s="15">
        <v>0.7142899989999999</v>
      </c>
      <c r="BE207" s="15">
        <v>3.0558999989999998</v>
      </c>
      <c r="BF207" s="15">
        <v>0.35713999899999999</v>
      </c>
      <c r="BG207" s="15">
        <v>49.00099998999999</v>
      </c>
      <c r="BH207" s="15">
        <v>4.7561175859706895</v>
      </c>
      <c r="BI207" s="15">
        <v>1.2500000000000001E-2</v>
      </c>
      <c r="BJ207" s="15">
        <v>5.0240499989999998</v>
      </c>
      <c r="BK207" s="15">
        <v>4.7789953824343021</v>
      </c>
      <c r="BL207" s="15">
        <v>7.6189999989999997</v>
      </c>
      <c r="BM207" s="15">
        <v>3.600619306650366</v>
      </c>
      <c r="BN207" s="15">
        <v>0.71833920028614273</v>
      </c>
      <c r="BO207" s="15">
        <v>1.4099999999999999E-9</v>
      </c>
      <c r="BP207" s="15">
        <v>0.71428599899999989</v>
      </c>
      <c r="BQ207" s="15">
        <v>7.1454090751800932</v>
      </c>
      <c r="BR207" s="15">
        <v>4.7592816247376222</v>
      </c>
      <c r="BS207" s="15">
        <v>126</v>
      </c>
      <c r="BT207" s="15">
        <v>2.681999999899999E-8</v>
      </c>
      <c r="BU207" s="15">
        <v>3.9100072879016836</v>
      </c>
      <c r="BV207" s="15">
        <v>28.722999998999999</v>
      </c>
      <c r="BW207" s="15">
        <v>4.4999999989999999</v>
      </c>
      <c r="BX207" s="15">
        <v>3.059999999</v>
      </c>
      <c r="BY207" s="15">
        <v>0.71444391309107302</v>
      </c>
      <c r="BZ207" s="15">
        <v>59.891999998999999</v>
      </c>
      <c r="CA207" s="15">
        <v>4.7529999989999991</v>
      </c>
      <c r="CB207" s="15">
        <v>1.8849983266820542</v>
      </c>
      <c r="CC207" s="15">
        <v>0.71444391309107302</v>
      </c>
      <c r="CD207" s="15">
        <v>5.18403317808108</v>
      </c>
      <c r="CE207" s="15">
        <v>4.3246983524769576</v>
      </c>
      <c r="CF207" s="15">
        <v>3.8199999989999998</v>
      </c>
      <c r="CG207" s="15">
        <v>7.1428999989999999</v>
      </c>
      <c r="CH207" s="15">
        <v>20.840105143194858</v>
      </c>
      <c r="CI207" s="15">
        <v>0.41999999899999996</v>
      </c>
      <c r="CJ207" s="15">
        <v>9.02</v>
      </c>
      <c r="CK207" s="15">
        <v>7.1429999989999993E-2</v>
      </c>
      <c r="CL207" s="15">
        <v>0.35670970976553817</v>
      </c>
      <c r="CM207" s="15">
        <v>1.097999994482412E-5</v>
      </c>
      <c r="CN207" s="15">
        <v>3.3509999989999999</v>
      </c>
      <c r="CO207" s="15">
        <v>0.7142899989999999</v>
      </c>
      <c r="CP207" s="15">
        <v>0.71429999899999996</v>
      </c>
      <c r="CQ207" s="43">
        <v>20</v>
      </c>
      <c r="CR207" s="42" t="s">
        <v>21</v>
      </c>
      <c r="CS207" s="42" t="s">
        <v>21</v>
      </c>
      <c r="CT207" s="43">
        <v>1.1699999989999998E-3</v>
      </c>
      <c r="CU207" s="42" t="s">
        <v>21</v>
      </c>
      <c r="CV207" s="42" t="s">
        <v>21</v>
      </c>
      <c r="CW207" s="43">
        <v>2.4844999999999997</v>
      </c>
      <c r="CX207" s="42" t="s">
        <v>21</v>
      </c>
      <c r="CY207" s="42" t="s">
        <v>21</v>
      </c>
      <c r="CZ207" s="42" t="s">
        <v>21</v>
      </c>
      <c r="DA207" s="43">
        <v>3.9999999999999996E-4</v>
      </c>
      <c r="DB207" s="43">
        <v>6</v>
      </c>
      <c r="DC207" s="42" t="s">
        <v>21</v>
      </c>
      <c r="DD207" s="43">
        <v>0.71364852861089723</v>
      </c>
      <c r="DE207" s="42" t="s">
        <v>21</v>
      </c>
      <c r="DF207" s="43">
        <v>1.4999999990066216E-2</v>
      </c>
      <c r="DG207" s="43">
        <v>7.2115384615384609E-4</v>
      </c>
    </row>
    <row r="208" spans="1:111" x14ac:dyDescent="0.25">
      <c r="A208" s="26" t="s">
        <v>253</v>
      </c>
      <c r="B208" s="15">
        <v>4.9370600039370593</v>
      </c>
      <c r="C208" s="15">
        <v>1.4049999999999999E-11</v>
      </c>
      <c r="D208" s="15">
        <v>0.89621796020792255</v>
      </c>
      <c r="E208" s="15">
        <v>25.852485723185151</v>
      </c>
      <c r="F208" s="15">
        <v>49.869999998999994</v>
      </c>
      <c r="G208" s="15">
        <v>245.00593398553002</v>
      </c>
      <c r="H208" s="15">
        <v>1.1879999999999996E-5</v>
      </c>
      <c r="I208" s="15">
        <v>0.71510808909896961</v>
      </c>
      <c r="J208" s="15">
        <v>1.7264196732085857E-13</v>
      </c>
      <c r="K208" s="15">
        <v>49.999999998999996</v>
      </c>
      <c r="L208" s="15">
        <v>1.077999999</v>
      </c>
      <c r="M208" s="15">
        <v>1.4369580478023861E-3</v>
      </c>
      <c r="N208" s="15">
        <v>5.7140207353180346</v>
      </c>
      <c r="O208" s="15">
        <v>2.4618094544707518</v>
      </c>
      <c r="P208" s="15">
        <v>9</v>
      </c>
      <c r="Q208" s="15">
        <v>2.0999999999999999E-13</v>
      </c>
      <c r="R208" s="15">
        <v>6.6349999989999997</v>
      </c>
      <c r="S208" s="15">
        <v>0.35714299899999996</v>
      </c>
      <c r="T208" s="15">
        <v>6.9003588191347189</v>
      </c>
      <c r="U208" s="15">
        <v>0.99999999899999992</v>
      </c>
      <c r="V208" s="15">
        <v>18</v>
      </c>
      <c r="W208" s="15">
        <v>0.43478299999999998</v>
      </c>
      <c r="X208" s="15">
        <v>2.5</v>
      </c>
      <c r="Y208" s="15">
        <v>3.2229999991845606</v>
      </c>
      <c r="Z208" s="15">
        <v>4.9007596179809241</v>
      </c>
      <c r="AA208" s="15">
        <v>1.7853316288204564</v>
      </c>
      <c r="AB208" s="15">
        <v>3.9962999989999997</v>
      </c>
      <c r="AC208" s="15">
        <v>0.35714285714285715</v>
      </c>
      <c r="AD208" s="15">
        <v>30.000300003000028</v>
      </c>
      <c r="AE208" s="15">
        <v>0.99999999899999992</v>
      </c>
      <c r="AF208" s="15">
        <v>24.684999998999999</v>
      </c>
      <c r="AG208" s="15">
        <v>1.7139184470264477</v>
      </c>
      <c r="AH208" s="15">
        <v>4.9999999989999999</v>
      </c>
      <c r="AI208" s="15">
        <v>2</v>
      </c>
      <c r="AJ208" s="15">
        <v>0.43059999992236281</v>
      </c>
      <c r="AK208" s="15">
        <v>4.7789999989999998</v>
      </c>
      <c r="AL208" s="32">
        <v>4.4999999999999998E-2</v>
      </c>
      <c r="AM208" s="15">
        <v>75.75</v>
      </c>
      <c r="AN208" s="15">
        <v>0.35714299899999996</v>
      </c>
      <c r="AO208" s="15">
        <v>0.35706634305401208</v>
      </c>
      <c r="AP208" s="15">
        <v>2.9962087903947154E-4</v>
      </c>
      <c r="AQ208" s="15">
        <v>621.11801242236027</v>
      </c>
      <c r="AR208" s="15">
        <v>0.7142899989999999</v>
      </c>
      <c r="AS208" s="15">
        <v>358.55145341897259</v>
      </c>
      <c r="AT208" s="15">
        <v>0.35714285727040812</v>
      </c>
      <c r="AU208" s="15">
        <v>7.1428599989999997</v>
      </c>
      <c r="AV208" s="15">
        <v>130</v>
      </c>
      <c r="AW208" s="15">
        <v>0.35714299899999996</v>
      </c>
      <c r="AX208" s="15">
        <v>4.0000077362887347E-2</v>
      </c>
      <c r="AY208" s="15">
        <v>3.0995999989999996</v>
      </c>
      <c r="AZ208" s="15">
        <v>0.71510808909896961</v>
      </c>
      <c r="BA208" s="15">
        <v>1.0000002759241586</v>
      </c>
      <c r="BB208" s="15">
        <v>0.35714299899999996</v>
      </c>
      <c r="BC208" s="15">
        <v>245.00499994999998</v>
      </c>
      <c r="BD208" s="15">
        <v>0.7142899989999999</v>
      </c>
      <c r="BE208" s="15">
        <v>3.0646999989999997</v>
      </c>
      <c r="BF208" s="15">
        <v>0.35713999899999999</v>
      </c>
      <c r="BG208" s="15">
        <v>49.00099998999999</v>
      </c>
      <c r="BH208" s="15">
        <v>4.7608726727217823</v>
      </c>
      <c r="BI208" s="15">
        <v>1.2500000000000001E-2</v>
      </c>
      <c r="BJ208" s="15">
        <v>5.0240499989999998</v>
      </c>
      <c r="BK208" s="15">
        <v>4.7800005008484518</v>
      </c>
      <c r="BL208" s="15">
        <v>7.6189999989999997</v>
      </c>
      <c r="BM208" s="15">
        <v>3.5960874569762686</v>
      </c>
      <c r="BN208" s="15">
        <v>0.7190623427051126</v>
      </c>
      <c r="BO208" s="15">
        <v>1.4099999999999999E-9</v>
      </c>
      <c r="BP208" s="15">
        <v>0.71428599899999989</v>
      </c>
      <c r="BQ208" s="15">
        <v>7.1454090751800932</v>
      </c>
      <c r="BR208" s="15">
        <v>4.7636609043296643</v>
      </c>
      <c r="BS208" s="15">
        <v>126</v>
      </c>
      <c r="BT208" s="15">
        <v>2.681999999899999E-8</v>
      </c>
      <c r="BU208" s="15">
        <v>3.9100072879016836</v>
      </c>
      <c r="BV208" s="15">
        <v>28.750999999999998</v>
      </c>
      <c r="BW208" s="15">
        <v>4.4999999989999999</v>
      </c>
      <c r="BX208" s="15">
        <v>3.059999999</v>
      </c>
      <c r="BY208" s="15">
        <v>0.71510808909896961</v>
      </c>
      <c r="BZ208" s="15">
        <v>59.893999998999995</v>
      </c>
      <c r="CA208" s="15">
        <v>4.7549999989999998</v>
      </c>
      <c r="CB208" s="15">
        <v>1.8849983266820542</v>
      </c>
      <c r="CC208" s="15">
        <v>0.71510808909896961</v>
      </c>
      <c r="CD208" s="15">
        <v>5.191029900601694</v>
      </c>
      <c r="CE208" s="15">
        <v>4.3286295560699779</v>
      </c>
      <c r="CF208" s="15">
        <v>3.8199999989999998</v>
      </c>
      <c r="CG208" s="15">
        <v>7.1428999989999999</v>
      </c>
      <c r="CH208" s="15">
        <v>20.840105143194858</v>
      </c>
      <c r="CI208" s="15">
        <v>0.41999999899999996</v>
      </c>
      <c r="CJ208" s="15">
        <v>9.02</v>
      </c>
      <c r="CK208" s="15">
        <v>7.1429999989999993E-2</v>
      </c>
      <c r="CL208" s="15">
        <v>0.35706634305401208</v>
      </c>
      <c r="CM208" s="15">
        <v>1.097999994482412E-5</v>
      </c>
      <c r="CN208" s="15">
        <v>3.3509999989999999</v>
      </c>
      <c r="CO208" s="15">
        <v>0.7142899989999999</v>
      </c>
      <c r="CP208" s="15">
        <v>0.71429999899999996</v>
      </c>
      <c r="CQ208" s="43">
        <v>45</v>
      </c>
      <c r="CR208" s="42" t="s">
        <v>21</v>
      </c>
      <c r="CS208" s="42" t="s">
        <v>21</v>
      </c>
      <c r="CT208" s="43">
        <v>1.1699999989999998E-3</v>
      </c>
      <c r="CU208" s="42" t="s">
        <v>21</v>
      </c>
      <c r="CV208" s="42" t="s">
        <v>21</v>
      </c>
      <c r="CW208" s="43">
        <v>2.4844999999999997</v>
      </c>
      <c r="CX208" s="42" t="s">
        <v>21</v>
      </c>
      <c r="CY208" s="42" t="s">
        <v>21</v>
      </c>
      <c r="CZ208" s="42" t="s">
        <v>21</v>
      </c>
      <c r="DA208" s="43">
        <v>3.9999999999999996E-4</v>
      </c>
      <c r="DB208" s="43">
        <v>6</v>
      </c>
      <c r="DC208" s="42" t="s">
        <v>21</v>
      </c>
      <c r="DD208" s="43">
        <v>0.7144132885989658</v>
      </c>
      <c r="DE208" s="42" t="s">
        <v>21</v>
      </c>
      <c r="DF208" s="43">
        <v>1.4999999990066216E-2</v>
      </c>
      <c r="DG208" s="43">
        <v>7.2115384615384609E-4</v>
      </c>
    </row>
    <row r="209" spans="1:111" x14ac:dyDescent="0.25">
      <c r="A209" s="26" t="s">
        <v>255</v>
      </c>
      <c r="B209" s="15">
        <v>4.9370600039370593</v>
      </c>
      <c r="C209" s="15">
        <v>1.3719999999999999E-11</v>
      </c>
      <c r="D209" s="15">
        <v>0.89621796020792255</v>
      </c>
      <c r="E209" s="15">
        <v>25.85582791029471</v>
      </c>
      <c r="F209" s="15">
        <v>49.844999998999995</v>
      </c>
      <c r="G209" s="15">
        <v>245.00593398553002</v>
      </c>
      <c r="H209" s="15">
        <v>1.1879999999999996E-5</v>
      </c>
      <c r="I209" s="15">
        <v>0.71509274804071221</v>
      </c>
      <c r="J209" s="15">
        <v>1.8754369505782052E-13</v>
      </c>
      <c r="K209" s="15">
        <v>49.999999998999996</v>
      </c>
      <c r="L209" s="15">
        <v>1.0767999989999999</v>
      </c>
      <c r="M209" s="15">
        <v>1.6389521506959672E-3</v>
      </c>
      <c r="N209" s="15">
        <v>5.7136127078198404</v>
      </c>
      <c r="O209" s="15">
        <v>2.4618094544707518</v>
      </c>
      <c r="P209" s="15">
        <v>9</v>
      </c>
      <c r="Q209" s="15">
        <v>2.0999999999999999E-13</v>
      </c>
      <c r="R209" s="15">
        <v>6.6349999989999997</v>
      </c>
      <c r="S209" s="15">
        <v>0.35714299899999996</v>
      </c>
      <c r="T209" s="15">
        <v>6.9008350015113402</v>
      </c>
      <c r="U209" s="15">
        <v>0.99999999899999992</v>
      </c>
      <c r="V209" s="15">
        <v>18</v>
      </c>
      <c r="W209" s="15">
        <v>0.43478299999999998</v>
      </c>
      <c r="X209" s="15">
        <v>2.5</v>
      </c>
      <c r="Y209" s="15">
        <v>3.2229999991845606</v>
      </c>
      <c r="Z209" s="15">
        <v>4.9007596179809241</v>
      </c>
      <c r="AA209" s="15">
        <v>1.7852041415575701</v>
      </c>
      <c r="AB209" s="15">
        <v>3.9926999989999996</v>
      </c>
      <c r="AC209" s="15">
        <v>0.35714285714285715</v>
      </c>
      <c r="AD209" s="15">
        <v>30.000300003000028</v>
      </c>
      <c r="AE209" s="15">
        <v>0.99999999899999992</v>
      </c>
      <c r="AF209" s="15">
        <v>24.684999998999999</v>
      </c>
      <c r="AG209" s="15">
        <v>1.7137960612061629</v>
      </c>
      <c r="AH209" s="15">
        <v>4.9999999989999999</v>
      </c>
      <c r="AI209" s="15">
        <v>2</v>
      </c>
      <c r="AJ209" s="15">
        <v>0.43059999992236281</v>
      </c>
      <c r="AK209" s="15">
        <v>4.7809999989999996</v>
      </c>
      <c r="AL209" s="32">
        <v>4.4999999999999998E-2</v>
      </c>
      <c r="AM209" s="15">
        <v>75.75</v>
      </c>
      <c r="AN209" s="15">
        <v>0.35714299899999996</v>
      </c>
      <c r="AO209" s="15">
        <v>0.35704084560020022</v>
      </c>
      <c r="AP209" s="15">
        <v>2.9962087903947154E-4</v>
      </c>
      <c r="AQ209" s="15">
        <v>621.11801242236027</v>
      </c>
      <c r="AR209" s="15">
        <v>0.7142899989999999</v>
      </c>
      <c r="AS209" s="15">
        <v>360.75036205176895</v>
      </c>
      <c r="AT209" s="15">
        <v>0.35714285727040812</v>
      </c>
      <c r="AU209" s="15">
        <v>7.1428599989999997</v>
      </c>
      <c r="AV209" s="15">
        <v>130</v>
      </c>
      <c r="AW209" s="15">
        <v>0.35714299899999996</v>
      </c>
      <c r="AX209" s="15">
        <v>4.0000077362887347E-2</v>
      </c>
      <c r="AY209" s="15">
        <v>3.1190999989999999</v>
      </c>
      <c r="AZ209" s="15">
        <v>0.71509274804071221</v>
      </c>
      <c r="BA209" s="15">
        <v>1.0000002759241586</v>
      </c>
      <c r="BB209" s="15">
        <v>0.35714299899999996</v>
      </c>
      <c r="BC209" s="15">
        <v>245.00499994999998</v>
      </c>
      <c r="BD209" s="15">
        <v>0.7142899989999999</v>
      </c>
      <c r="BE209" s="15">
        <v>3.0667999989999997</v>
      </c>
      <c r="BF209" s="15">
        <v>0.35713999899999999</v>
      </c>
      <c r="BG209" s="15">
        <v>49.00099998999999</v>
      </c>
      <c r="BH209" s="15">
        <v>4.7605327083705991</v>
      </c>
      <c r="BI209" s="15">
        <v>1.2500000000000001E-2</v>
      </c>
      <c r="BJ209" s="15">
        <v>5.0240499989999998</v>
      </c>
      <c r="BK209" s="15">
        <v>4.7819891390601912</v>
      </c>
      <c r="BL209" s="15">
        <v>7.6189999989999997</v>
      </c>
      <c r="BM209" s="15">
        <v>3.5935029468015487</v>
      </c>
      <c r="BN209" s="15">
        <v>0.71901064135749215</v>
      </c>
      <c r="BO209" s="15">
        <v>1.4099999999999999E-9</v>
      </c>
      <c r="BP209" s="15">
        <v>0.71428599899999989</v>
      </c>
      <c r="BQ209" s="15">
        <v>7.1433673838948044</v>
      </c>
      <c r="BR209" s="15">
        <v>4.7637604334113011</v>
      </c>
      <c r="BS209" s="15">
        <v>126</v>
      </c>
      <c r="BT209" s="15">
        <v>2.681999999899999E-8</v>
      </c>
      <c r="BU209" s="15">
        <v>3.9100072879016836</v>
      </c>
      <c r="BV209" s="15">
        <v>28.750999999999998</v>
      </c>
      <c r="BW209" s="15">
        <v>4.4999999989999999</v>
      </c>
      <c r="BX209" s="15">
        <v>3.059999999</v>
      </c>
      <c r="BY209" s="15">
        <v>0.71509274804071221</v>
      </c>
      <c r="BZ209" s="15">
        <v>59.889999998999997</v>
      </c>
      <c r="CA209" s="15">
        <v>4.7579999989999999</v>
      </c>
      <c r="CB209" s="15">
        <v>1.8849983266820542</v>
      </c>
      <c r="CC209" s="15">
        <v>0.71509274804071221</v>
      </c>
      <c r="CD209" s="15">
        <v>5.1945353490828809</v>
      </c>
      <c r="CE209" s="15">
        <v>4.3291917400895796</v>
      </c>
      <c r="CF209" s="15">
        <v>3.8199999989999998</v>
      </c>
      <c r="CG209" s="15">
        <v>7.1428999989999999</v>
      </c>
      <c r="CH209" s="15">
        <v>20.840105143194858</v>
      </c>
      <c r="CI209" s="15">
        <v>0.41999999899999996</v>
      </c>
      <c r="CJ209" s="15">
        <v>9.02</v>
      </c>
      <c r="CK209" s="15">
        <v>7.1429999989999993E-2</v>
      </c>
      <c r="CL209" s="15">
        <v>0.35704084560020022</v>
      </c>
      <c r="CM209" s="15">
        <v>1.097999994482412E-5</v>
      </c>
      <c r="CN209" s="15">
        <v>3.3489999989999997</v>
      </c>
      <c r="CO209" s="15">
        <v>0.7142899989999999</v>
      </c>
      <c r="CP209" s="15">
        <v>0.71429999899999996</v>
      </c>
      <c r="CQ209" s="43">
        <v>45</v>
      </c>
      <c r="CR209" s="42" t="s">
        <v>21</v>
      </c>
      <c r="CS209" s="42" t="s">
        <v>21</v>
      </c>
      <c r="CT209" s="43">
        <v>1.1699999989999998E-3</v>
      </c>
      <c r="CU209" s="42" t="s">
        <v>21</v>
      </c>
      <c r="CV209" s="42" t="s">
        <v>21</v>
      </c>
      <c r="CW209" s="43">
        <v>2.4844999999999997</v>
      </c>
      <c r="CX209" s="42" t="s">
        <v>21</v>
      </c>
      <c r="CY209" s="42" t="s">
        <v>21</v>
      </c>
      <c r="CZ209" s="42" t="s">
        <v>21</v>
      </c>
      <c r="DA209" s="43">
        <v>3.9999999999999996E-4</v>
      </c>
      <c r="DB209" s="43">
        <v>6</v>
      </c>
      <c r="DC209" s="42" t="s">
        <v>21</v>
      </c>
      <c r="DD209" s="43">
        <v>0.71413268636453753</v>
      </c>
      <c r="DE209" s="42" t="s">
        <v>21</v>
      </c>
      <c r="DF209" s="43">
        <v>1.4999999990066216E-2</v>
      </c>
      <c r="DG209" s="43">
        <v>7.2115384615384609E-4</v>
      </c>
    </row>
    <row r="210" spans="1:111" x14ac:dyDescent="0.25">
      <c r="A210" s="26" t="s">
        <v>256</v>
      </c>
      <c r="B210" s="15">
        <v>4.9370600039370593</v>
      </c>
      <c r="C210" s="15">
        <v>1.3879999999899998E-11</v>
      </c>
      <c r="D210" s="15">
        <v>0.89653935807781959</v>
      </c>
      <c r="E210" s="15">
        <v>25.855159403742576</v>
      </c>
      <c r="F210" s="15">
        <v>49.853999998999996</v>
      </c>
      <c r="G210" s="15">
        <v>245.00593398553002</v>
      </c>
      <c r="H210" s="15">
        <v>1.1879999999999996E-5</v>
      </c>
      <c r="I210" s="15">
        <v>0.71536898783541436</v>
      </c>
      <c r="J210" s="15">
        <v>2.2534319956133379E-13</v>
      </c>
      <c r="K210" s="15">
        <v>49.999999998999996</v>
      </c>
      <c r="L210" s="15">
        <v>1.0771999989999999</v>
      </c>
      <c r="M210" s="15">
        <v>1.6389521506959672E-3</v>
      </c>
      <c r="N210" s="15">
        <v>5.7154492921390325</v>
      </c>
      <c r="O210" s="15">
        <v>2.4618094544707518</v>
      </c>
      <c r="P210" s="15">
        <v>9</v>
      </c>
      <c r="Q210" s="15">
        <v>2.0999999999999999E-13</v>
      </c>
      <c r="R210" s="15">
        <v>6.6349999989999997</v>
      </c>
      <c r="S210" s="15">
        <v>0.35714299899999996</v>
      </c>
      <c r="T210" s="15">
        <v>6.9075084621750023</v>
      </c>
      <c r="U210" s="15">
        <v>0.99999999899999992</v>
      </c>
      <c r="V210" s="15">
        <v>18</v>
      </c>
      <c r="W210" s="15">
        <v>0.43478299999999998</v>
      </c>
      <c r="X210" s="15">
        <v>2.5</v>
      </c>
      <c r="Y210" s="15">
        <v>3.2229999991845606</v>
      </c>
      <c r="Z210" s="15">
        <v>4.9007596179809241</v>
      </c>
      <c r="AA210" s="15">
        <v>1.7857779776688512</v>
      </c>
      <c r="AB210" s="15">
        <v>3.9849999989999998</v>
      </c>
      <c r="AC210" s="15">
        <v>0.35714285714285715</v>
      </c>
      <c r="AD210" s="15">
        <v>30.000300003000028</v>
      </c>
      <c r="AE210" s="15">
        <v>0.99999999899999992</v>
      </c>
      <c r="AF210" s="15">
        <v>24.684999998999999</v>
      </c>
      <c r="AG210" s="15">
        <v>1.7143469439011625</v>
      </c>
      <c r="AH210" s="15">
        <v>4.9999999989999999</v>
      </c>
      <c r="AI210" s="15">
        <v>2</v>
      </c>
      <c r="AJ210" s="15">
        <v>0.43059999992236281</v>
      </c>
      <c r="AK210" s="15">
        <v>4.7799999989999993</v>
      </c>
      <c r="AL210" s="32">
        <v>4.4999999999999998E-2</v>
      </c>
      <c r="AM210" s="15">
        <v>75.75</v>
      </c>
      <c r="AN210" s="15">
        <v>0.35714299899999996</v>
      </c>
      <c r="AO210" s="15">
        <v>0.35715561282801367</v>
      </c>
      <c r="AP210" s="15">
        <v>2.9962087903947154E-4</v>
      </c>
      <c r="AQ210" s="15">
        <v>621.11801242236027</v>
      </c>
      <c r="AR210" s="15">
        <v>0.7142899989999999</v>
      </c>
      <c r="AS210" s="15">
        <v>362.58158217034656</v>
      </c>
      <c r="AT210" s="15">
        <v>0.35714285727040812</v>
      </c>
      <c r="AU210" s="15">
        <v>7.1428599989999997</v>
      </c>
      <c r="AV210" s="15">
        <v>130</v>
      </c>
      <c r="AW210" s="15">
        <v>0.35714299899999996</v>
      </c>
      <c r="AX210" s="15">
        <v>4.0000077362887347E-2</v>
      </c>
      <c r="AY210" s="15">
        <v>3.1362999989999998</v>
      </c>
      <c r="AZ210" s="15">
        <v>0.71536898783541436</v>
      </c>
      <c r="BA210" s="15">
        <v>1.0000002759241586</v>
      </c>
      <c r="BB210" s="15">
        <v>0.35714299899999996</v>
      </c>
      <c r="BC210" s="15">
        <v>245.00499994999998</v>
      </c>
      <c r="BD210" s="15">
        <v>0.7142899989999999</v>
      </c>
      <c r="BE210" s="15">
        <v>3.0683999989999999</v>
      </c>
      <c r="BF210" s="15">
        <v>0.35713999899999999</v>
      </c>
      <c r="BG210" s="15">
        <v>49.00099998999999</v>
      </c>
      <c r="BH210" s="15">
        <v>4.7620629531007657</v>
      </c>
      <c r="BI210" s="15">
        <v>1.2500000000000001E-2</v>
      </c>
      <c r="BJ210" s="15">
        <v>5.0240499989999998</v>
      </c>
      <c r="BK210" s="15">
        <v>4.7819891390601912</v>
      </c>
      <c r="BL210" s="15">
        <v>7.6189999989999997</v>
      </c>
      <c r="BM210" s="15">
        <v>3.5951824556388705</v>
      </c>
      <c r="BN210" s="15">
        <v>0.71921749136939017</v>
      </c>
      <c r="BO210" s="15">
        <v>1.4099999999999999E-9</v>
      </c>
      <c r="BP210" s="15">
        <v>0.71428599899999989</v>
      </c>
      <c r="BQ210" s="15">
        <v>7.1454090751800932</v>
      </c>
      <c r="BR210" s="15">
        <v>4.765253369635861</v>
      </c>
      <c r="BS210" s="15">
        <v>126</v>
      </c>
      <c r="BT210" s="15">
        <v>2.681999999899999E-8</v>
      </c>
      <c r="BU210" s="15">
        <v>3.9100072879016836</v>
      </c>
      <c r="BV210" s="15">
        <v>28.790999999999997</v>
      </c>
      <c r="BW210" s="15">
        <v>4.4999999989999999</v>
      </c>
      <c r="BX210" s="15">
        <v>3.059999999</v>
      </c>
      <c r="BY210" s="15">
        <v>0.71536898783541436</v>
      </c>
      <c r="BZ210" s="15">
        <v>59.878999998999994</v>
      </c>
      <c r="CA210" s="15">
        <v>4.7579999989999999</v>
      </c>
      <c r="CB210" s="15">
        <v>1.8849983266820542</v>
      </c>
      <c r="CC210" s="15">
        <v>0.71536898783541436</v>
      </c>
      <c r="CD210" s="15">
        <v>5.190221622732663</v>
      </c>
      <c r="CE210" s="15">
        <v>4.32395036123682</v>
      </c>
      <c r="CF210" s="15">
        <v>3.8199999989999998</v>
      </c>
      <c r="CG210" s="15">
        <v>7.1428999989999999</v>
      </c>
      <c r="CH210" s="15">
        <v>20.840105143194858</v>
      </c>
      <c r="CI210" s="15">
        <v>0.41999999899999996</v>
      </c>
      <c r="CJ210" s="15">
        <v>9.02</v>
      </c>
      <c r="CK210" s="15">
        <v>7.1429999989999993E-2</v>
      </c>
      <c r="CL210" s="15">
        <v>0.35715561282801367</v>
      </c>
      <c r="CM210" s="15">
        <v>1.6549999916834167E-5</v>
      </c>
      <c r="CN210" s="15">
        <v>3.3489999989999997</v>
      </c>
      <c r="CO210" s="15">
        <v>0.7142899989999999</v>
      </c>
      <c r="CP210" s="15">
        <v>0.71429999899999996</v>
      </c>
      <c r="CQ210" s="43">
        <v>45</v>
      </c>
      <c r="CR210" s="42" t="s">
        <v>21</v>
      </c>
      <c r="CS210" s="42" t="s">
        <v>21</v>
      </c>
      <c r="CT210" s="43">
        <v>1.1699999989999998E-3</v>
      </c>
      <c r="CU210" s="42" t="s">
        <v>21</v>
      </c>
      <c r="CV210" s="42" t="s">
        <v>21</v>
      </c>
      <c r="CW210" s="43">
        <v>2.4844999999999997</v>
      </c>
      <c r="CX210" s="42" t="s">
        <v>21</v>
      </c>
      <c r="CY210" s="42" t="s">
        <v>21</v>
      </c>
      <c r="CZ210" s="42" t="s">
        <v>21</v>
      </c>
      <c r="DA210" s="43">
        <v>3.9999999999999996E-4</v>
      </c>
      <c r="DB210" s="43">
        <v>6</v>
      </c>
      <c r="DC210" s="42" t="s">
        <v>21</v>
      </c>
      <c r="DD210" s="43">
        <v>0.71423469803322115</v>
      </c>
      <c r="DE210" s="42" t="s">
        <v>21</v>
      </c>
      <c r="DF210" s="43">
        <v>1.4999999990066216E-2</v>
      </c>
      <c r="DG210" s="43">
        <v>7.2115384615384609E-4</v>
      </c>
    </row>
    <row r="211" spans="1:111" x14ac:dyDescent="0.25">
      <c r="A211" s="26" t="s">
        <v>257</v>
      </c>
      <c r="B211" s="15">
        <v>4.9370600039370593</v>
      </c>
      <c r="C211" s="15">
        <v>1.3889999999899998E-11</v>
      </c>
      <c r="D211" s="15">
        <v>0.89637863033345289</v>
      </c>
      <c r="E211" s="15">
        <v>25.838457967505157</v>
      </c>
      <c r="F211" s="15">
        <v>49.901999998999997</v>
      </c>
      <c r="G211" s="15">
        <v>245.00593398553002</v>
      </c>
      <c r="H211" s="15">
        <v>1.1879999999999996E-5</v>
      </c>
      <c r="I211" s="15">
        <v>0.71524107251488855</v>
      </c>
      <c r="J211" s="15">
        <v>2.2534319956133379E-13</v>
      </c>
      <c r="K211" s="15">
        <v>49.999999998999996</v>
      </c>
      <c r="L211" s="15">
        <v>1.0781999999999998</v>
      </c>
      <c r="M211" s="15">
        <v>1.6449519755343904E-3</v>
      </c>
      <c r="N211" s="15">
        <v>5.7136127078198404</v>
      </c>
      <c r="O211" s="15">
        <v>2.4618094544707518</v>
      </c>
      <c r="P211" s="15">
        <v>9</v>
      </c>
      <c r="Q211" s="15">
        <v>2.0999999999999999E-13</v>
      </c>
      <c r="R211" s="15">
        <v>6.6349999989999997</v>
      </c>
      <c r="S211" s="15">
        <v>0.35714299899999996</v>
      </c>
      <c r="T211" s="15">
        <v>6.9013112496136166</v>
      </c>
      <c r="U211" s="15">
        <v>0.99999999899999992</v>
      </c>
      <c r="V211" s="15">
        <v>18</v>
      </c>
      <c r="W211" s="15">
        <v>0.43478299999999998</v>
      </c>
      <c r="X211" s="15">
        <v>2.5</v>
      </c>
      <c r="Y211" s="15">
        <v>3.2229999991845606</v>
      </c>
      <c r="Z211" s="15">
        <v>4.9007596179809241</v>
      </c>
      <c r="AA211" s="15">
        <v>1.7852041415575701</v>
      </c>
      <c r="AB211" s="15">
        <v>3.9805999989999998</v>
      </c>
      <c r="AC211" s="15">
        <v>0.35714285714285715</v>
      </c>
      <c r="AD211" s="15">
        <v>30.000300003000028</v>
      </c>
      <c r="AE211" s="15">
        <v>0.99999999899999992</v>
      </c>
      <c r="AF211" s="15">
        <v>24.684999998999999</v>
      </c>
      <c r="AG211" s="15">
        <v>1.7137960612061629</v>
      </c>
      <c r="AH211" s="15">
        <v>4.9999999989999999</v>
      </c>
      <c r="AI211" s="15">
        <v>2</v>
      </c>
      <c r="AJ211" s="15">
        <v>0.43059999992236281</v>
      </c>
      <c r="AK211" s="15">
        <v>4.7799999989999993</v>
      </c>
      <c r="AL211" s="32">
        <v>4.4999999999999998E-2</v>
      </c>
      <c r="AM211" s="15">
        <v>75.75</v>
      </c>
      <c r="AN211" s="15">
        <v>0.35714299899999996</v>
      </c>
      <c r="AO211" s="15">
        <v>0.35704084560020022</v>
      </c>
      <c r="AP211" s="15">
        <v>2.9962087903947154E-4</v>
      </c>
      <c r="AQ211" s="15">
        <v>621.89055113116012</v>
      </c>
      <c r="AR211" s="15">
        <v>0.7142899989999999</v>
      </c>
      <c r="AS211" s="15">
        <v>362.84470378390671</v>
      </c>
      <c r="AT211" s="15">
        <v>0.35714285727040812</v>
      </c>
      <c r="AU211" s="15">
        <v>7.1428599989999997</v>
      </c>
      <c r="AV211" s="15">
        <v>130</v>
      </c>
      <c r="AW211" s="15">
        <v>0.35714299899999996</v>
      </c>
      <c r="AX211" s="15">
        <v>4.0000077362887347E-2</v>
      </c>
      <c r="AY211" s="15">
        <v>3.1131999989999999</v>
      </c>
      <c r="AZ211" s="15">
        <v>0.71524107251488855</v>
      </c>
      <c r="BA211" s="15">
        <v>1.0000002759241586</v>
      </c>
      <c r="BB211" s="15">
        <v>0.35714299899999996</v>
      </c>
      <c r="BC211" s="15">
        <v>245.00499994999998</v>
      </c>
      <c r="BD211" s="15">
        <v>0.7142899989999999</v>
      </c>
      <c r="BE211" s="15">
        <v>3.0663999989999997</v>
      </c>
      <c r="BF211" s="15">
        <v>0.35713999899999999</v>
      </c>
      <c r="BG211" s="15">
        <v>49.00099998999999</v>
      </c>
      <c r="BH211" s="15">
        <v>4.7605327083705991</v>
      </c>
      <c r="BI211" s="15">
        <v>1.2500000000000001E-2</v>
      </c>
      <c r="BJ211" s="15">
        <v>5.0233199989999999</v>
      </c>
      <c r="BK211" s="15">
        <v>4.7819891390601912</v>
      </c>
      <c r="BL211" s="15">
        <v>7.6189999989999997</v>
      </c>
      <c r="BM211" s="15">
        <v>3.5997120231677364</v>
      </c>
      <c r="BN211" s="15">
        <v>0.71901064135749215</v>
      </c>
      <c r="BO211" s="15">
        <v>1.4099999999999999E-9</v>
      </c>
      <c r="BP211" s="15">
        <v>0.71428599899999989</v>
      </c>
      <c r="BQ211" s="15">
        <v>7.1443880836710996</v>
      </c>
      <c r="BR211" s="15">
        <v>4.7649547823909488</v>
      </c>
      <c r="BS211" s="15">
        <v>126</v>
      </c>
      <c r="BT211" s="15">
        <v>2.681999999899999E-8</v>
      </c>
      <c r="BU211" s="15">
        <v>3.9100072879016836</v>
      </c>
      <c r="BV211" s="15">
        <v>28.756999998999998</v>
      </c>
      <c r="BW211" s="15">
        <v>4.4999999989999999</v>
      </c>
      <c r="BX211" s="15">
        <v>3.059999999</v>
      </c>
      <c r="BY211" s="15">
        <v>0.71524107251488855</v>
      </c>
      <c r="BZ211" s="15">
        <v>59.874999998999996</v>
      </c>
      <c r="CA211" s="15">
        <v>4.7579999989999999</v>
      </c>
      <c r="CB211" s="15">
        <v>1.8849983266820542</v>
      </c>
      <c r="CC211" s="15">
        <v>0.71524107251488855</v>
      </c>
      <c r="CD211" s="15">
        <v>5.1851083690337605</v>
      </c>
      <c r="CE211" s="15">
        <v>4.3243243243243237</v>
      </c>
      <c r="CF211" s="15">
        <v>3.8199999989999998</v>
      </c>
      <c r="CG211" s="15">
        <v>7.1428999989999999</v>
      </c>
      <c r="CH211" s="15">
        <v>20.840105143194858</v>
      </c>
      <c r="CI211" s="15">
        <v>0.41999999899999996</v>
      </c>
      <c r="CJ211" s="15">
        <v>9.02</v>
      </c>
      <c r="CK211" s="15">
        <v>7.1429999989999993E-2</v>
      </c>
      <c r="CL211" s="15">
        <v>0.35704084560020022</v>
      </c>
      <c r="CM211" s="15">
        <v>1.6499999917085423E-5</v>
      </c>
      <c r="CN211" s="15">
        <v>3.3489999989999997</v>
      </c>
      <c r="CO211" s="15">
        <v>0.7142899989999999</v>
      </c>
      <c r="CP211" s="15">
        <v>0.71429999899999996</v>
      </c>
      <c r="CQ211" s="43">
        <v>45</v>
      </c>
      <c r="CR211" s="42" t="s">
        <v>21</v>
      </c>
      <c r="CS211" s="42" t="s">
        <v>21</v>
      </c>
      <c r="CT211" s="43">
        <v>1.1699999989999998E-3</v>
      </c>
      <c r="CU211" s="42" t="s">
        <v>21</v>
      </c>
      <c r="CV211" s="42" t="s">
        <v>21</v>
      </c>
      <c r="CW211" s="43">
        <v>2.4844999999999997</v>
      </c>
      <c r="CX211" s="42" t="s">
        <v>21</v>
      </c>
      <c r="CY211" s="42" t="s">
        <v>21</v>
      </c>
      <c r="CZ211" s="42" t="s">
        <v>21</v>
      </c>
      <c r="DA211" s="43">
        <v>3.9999999999999996E-4</v>
      </c>
      <c r="DB211" s="43">
        <v>6</v>
      </c>
      <c r="DC211" s="42" t="s">
        <v>21</v>
      </c>
      <c r="DD211" s="43">
        <v>0.71405619673406662</v>
      </c>
      <c r="DE211" s="42" t="s">
        <v>21</v>
      </c>
      <c r="DF211" s="43">
        <v>1.4999999990066216E-2</v>
      </c>
      <c r="DG211" s="43">
        <v>7.2115384615384609E-4</v>
      </c>
    </row>
    <row r="212" spans="1:111" x14ac:dyDescent="0.25">
      <c r="A212" s="26" t="s">
        <v>258</v>
      </c>
      <c r="B212" s="15">
        <v>4.9370600039370593</v>
      </c>
      <c r="C212" s="15">
        <v>1.3459999999899998E-11</v>
      </c>
      <c r="D212" s="15">
        <v>0.89617780167986816</v>
      </c>
      <c r="E212" s="15">
        <v>25.827113310216461</v>
      </c>
      <c r="F212" s="15">
        <v>49.898999998999997</v>
      </c>
      <c r="G212" s="15">
        <v>245.0109340045916</v>
      </c>
      <c r="H212" s="15">
        <v>1.1879999999999996E-5</v>
      </c>
      <c r="I212" s="15">
        <v>0.71503650312473555</v>
      </c>
      <c r="J212" s="15">
        <v>2.2534319956133379E-13</v>
      </c>
      <c r="K212" s="15">
        <v>49.999999998999996</v>
      </c>
      <c r="L212" s="15">
        <v>1.0796999999999999</v>
      </c>
      <c r="M212" s="15">
        <v>1.6789509829521218E-3</v>
      </c>
      <c r="N212" s="15">
        <v>5.7125928936170878</v>
      </c>
      <c r="O212" s="15">
        <v>2.4618094544707518</v>
      </c>
      <c r="P212" s="15">
        <v>9</v>
      </c>
      <c r="Q212" s="15">
        <v>2.0999999999999999E-13</v>
      </c>
      <c r="R212" s="15">
        <v>6.6349999989999997</v>
      </c>
      <c r="S212" s="15">
        <v>0.35714299899999996</v>
      </c>
      <c r="T212" s="15">
        <v>6.902263942573164</v>
      </c>
      <c r="U212" s="15">
        <v>0.99999999899999992</v>
      </c>
      <c r="V212" s="15">
        <v>18</v>
      </c>
      <c r="W212" s="15">
        <v>0.43478299999999998</v>
      </c>
      <c r="X212" s="15">
        <v>2.5</v>
      </c>
      <c r="Y212" s="15">
        <v>3.2229999991845606</v>
      </c>
      <c r="Z212" s="15">
        <v>4.9007596179809241</v>
      </c>
      <c r="AA212" s="15">
        <v>1.7848855030429172</v>
      </c>
      <c r="AB212" s="15">
        <v>3.9822999989999999</v>
      </c>
      <c r="AC212" s="15">
        <v>0.35714285714285715</v>
      </c>
      <c r="AD212" s="15">
        <v>30.000300003000028</v>
      </c>
      <c r="AE212" s="15">
        <v>0.99999999899999992</v>
      </c>
      <c r="AF212" s="15">
        <v>24.684999998999999</v>
      </c>
      <c r="AG212" s="15">
        <v>1.7134901672377711</v>
      </c>
      <c r="AH212" s="15">
        <v>4.9999999989999999</v>
      </c>
      <c r="AI212" s="15">
        <v>2</v>
      </c>
      <c r="AJ212" s="15">
        <v>0.43059999992236281</v>
      </c>
      <c r="AK212" s="15">
        <v>4.7799999989999993</v>
      </c>
      <c r="AL212" s="32">
        <v>4.4999999999999998E-2</v>
      </c>
      <c r="AM212" s="15">
        <v>75.75</v>
      </c>
      <c r="AN212" s="15">
        <v>0.35714299899999996</v>
      </c>
      <c r="AO212" s="15">
        <v>0.35697711789418379</v>
      </c>
      <c r="AP212" s="15">
        <v>2.9962087903947154E-4</v>
      </c>
      <c r="AQ212" s="15">
        <v>621.50404363893131</v>
      </c>
      <c r="AR212" s="15">
        <v>0.7142899989999999</v>
      </c>
      <c r="AS212" s="15">
        <v>362.976407851094</v>
      </c>
      <c r="AT212" s="15">
        <v>0.35714285727040812</v>
      </c>
      <c r="AU212" s="15">
        <v>7.1428599989999997</v>
      </c>
      <c r="AV212" s="15">
        <v>130</v>
      </c>
      <c r="AW212" s="15">
        <v>0.35714299899999996</v>
      </c>
      <c r="AX212" s="15">
        <v>4.0000077362887347E-2</v>
      </c>
      <c r="AY212" s="15">
        <v>3.0802999989999997</v>
      </c>
      <c r="AZ212" s="15">
        <v>0.71503650312473555</v>
      </c>
      <c r="BA212" s="15">
        <v>1.0000002759241586</v>
      </c>
      <c r="BB212" s="15">
        <v>0.35714299899999996</v>
      </c>
      <c r="BC212" s="15">
        <v>245.00999994999998</v>
      </c>
      <c r="BD212" s="15">
        <v>0.7142899989999999</v>
      </c>
      <c r="BE212" s="15">
        <v>3.0592999989999998</v>
      </c>
      <c r="BF212" s="15">
        <v>0.35713999899999999</v>
      </c>
      <c r="BG212" s="15">
        <v>49.001999989999987</v>
      </c>
      <c r="BH212" s="15">
        <v>4.7596830098712255</v>
      </c>
      <c r="BI212" s="15">
        <v>1.2500000000000001E-2</v>
      </c>
      <c r="BJ212" s="15">
        <v>5.0225999989999996</v>
      </c>
      <c r="BK212" s="15">
        <v>4.7819891390601912</v>
      </c>
      <c r="BL212" s="15">
        <v>7.6189999989999997</v>
      </c>
      <c r="BM212" s="15">
        <v>3.6029544227563663</v>
      </c>
      <c r="BN212" s="15">
        <v>0.71885558191359367</v>
      </c>
      <c r="BO212" s="15">
        <v>1.4099999999999999E-9</v>
      </c>
      <c r="BP212" s="15">
        <v>0.71428599899999989</v>
      </c>
      <c r="BQ212" s="15">
        <v>7.1464303580361603</v>
      </c>
      <c r="BR212" s="15">
        <v>4.7632627880031144</v>
      </c>
      <c r="BS212" s="15">
        <v>126</v>
      </c>
      <c r="BT212" s="15">
        <v>2.681999999899999E-8</v>
      </c>
      <c r="BU212" s="15">
        <v>3.9100072879016836</v>
      </c>
      <c r="BV212" s="15">
        <v>28.748999999999999</v>
      </c>
      <c r="BW212" s="15">
        <v>4.4999999989999999</v>
      </c>
      <c r="BX212" s="15">
        <v>3.059999999</v>
      </c>
      <c r="BY212" s="15">
        <v>0.71503650312473555</v>
      </c>
      <c r="BZ212" s="15">
        <v>59.874999998999996</v>
      </c>
      <c r="CA212" s="15">
        <v>4.7579999989999999</v>
      </c>
      <c r="CB212" s="15">
        <v>1.8849983266820542</v>
      </c>
      <c r="CC212" s="15">
        <v>0.71503650312473555</v>
      </c>
      <c r="CD212" s="15">
        <v>5.1808102789960007</v>
      </c>
      <c r="CE212" s="15">
        <v>4.3235764626366713</v>
      </c>
      <c r="CF212" s="15">
        <v>3.8199999989999998</v>
      </c>
      <c r="CG212" s="15">
        <v>7.1428999989999999</v>
      </c>
      <c r="CH212" s="15">
        <v>20.840105143194858</v>
      </c>
      <c r="CI212" s="15">
        <v>0.41999999899999996</v>
      </c>
      <c r="CJ212" s="15">
        <v>9.02</v>
      </c>
      <c r="CK212" s="15">
        <v>7.1429999989999993E-2</v>
      </c>
      <c r="CL212" s="15">
        <v>0.35697711789418379</v>
      </c>
      <c r="CM212" s="15">
        <v>1.6499999917085423E-5</v>
      </c>
      <c r="CN212" s="15">
        <v>3.3499999989999996</v>
      </c>
      <c r="CO212" s="15">
        <v>0.7142899989999999</v>
      </c>
      <c r="CP212" s="15">
        <v>0.71429999899999996</v>
      </c>
      <c r="CQ212" s="43">
        <v>45</v>
      </c>
      <c r="CR212" s="42" t="s">
        <v>21</v>
      </c>
      <c r="CS212" s="42" t="s">
        <v>21</v>
      </c>
      <c r="CT212" s="43">
        <v>1.1699999989999998E-3</v>
      </c>
      <c r="CU212" s="42" t="s">
        <v>21</v>
      </c>
      <c r="CV212" s="42" t="s">
        <v>21</v>
      </c>
      <c r="CW212" s="43">
        <v>2.4844999999999997</v>
      </c>
      <c r="CX212" s="42" t="s">
        <v>21</v>
      </c>
      <c r="CY212" s="42" t="s">
        <v>21</v>
      </c>
      <c r="CZ212" s="42" t="s">
        <v>21</v>
      </c>
      <c r="DA212" s="43">
        <v>3.9999999999999996E-4</v>
      </c>
      <c r="DB212" s="43">
        <v>6</v>
      </c>
      <c r="DC212" s="42" t="s">
        <v>21</v>
      </c>
      <c r="DD212" s="43">
        <v>0.7141071880003208</v>
      </c>
      <c r="DE212" s="42" t="s">
        <v>21</v>
      </c>
      <c r="DF212" s="43">
        <v>1.4999999990066216E-2</v>
      </c>
      <c r="DG212" s="43">
        <v>7.2115384615384609E-4</v>
      </c>
    </row>
    <row r="213" spans="1:111" x14ac:dyDescent="0.25">
      <c r="A213" s="26" t="s">
        <v>259</v>
      </c>
      <c r="B213" s="15">
        <v>4.9370600039370593</v>
      </c>
      <c r="C213" s="15">
        <v>1.3469999999999998E-11</v>
      </c>
      <c r="D213" s="15">
        <v>0.8965795490245061</v>
      </c>
      <c r="E213" s="15">
        <v>25.831783433000563</v>
      </c>
      <c r="F213" s="15">
        <v>49.893999998999995</v>
      </c>
      <c r="G213" s="15">
        <v>245.0109340045916</v>
      </c>
      <c r="H213" s="15">
        <v>1.1879999999999996E-5</v>
      </c>
      <c r="I213" s="15">
        <v>0.71532804995516908</v>
      </c>
      <c r="J213" s="15">
        <v>2.2534319956133379E-13</v>
      </c>
      <c r="K213" s="15">
        <v>49.999999998999996</v>
      </c>
      <c r="L213" s="15">
        <v>1.0828999989999999</v>
      </c>
      <c r="M213" s="15">
        <v>1.6789509829521218E-3</v>
      </c>
      <c r="N213" s="15">
        <v>5.7148369663439729</v>
      </c>
      <c r="O213" s="15">
        <v>2.4618094544707518</v>
      </c>
      <c r="P213" s="15">
        <v>9</v>
      </c>
      <c r="Q213" s="15">
        <v>2.0999999999999999E-13</v>
      </c>
      <c r="R213" s="15">
        <v>6.6349999989999997</v>
      </c>
      <c r="S213" s="15">
        <v>0.35714299899999996</v>
      </c>
      <c r="T213" s="15">
        <v>6.9108500350318485</v>
      </c>
      <c r="U213" s="15">
        <v>0.99999999899999992</v>
      </c>
      <c r="V213" s="15">
        <v>18</v>
      </c>
      <c r="W213" s="15">
        <v>0.43478299999999998</v>
      </c>
      <c r="X213" s="15">
        <v>2.5</v>
      </c>
      <c r="Y213" s="15">
        <v>3.2229999991845606</v>
      </c>
      <c r="Z213" s="15">
        <v>4.9007596179809241</v>
      </c>
      <c r="AA213" s="15">
        <v>1.7855866579797246</v>
      </c>
      <c r="AB213" s="15">
        <v>3.9836999989999997</v>
      </c>
      <c r="AC213" s="15">
        <v>0.35714285714285715</v>
      </c>
      <c r="AD213" s="15">
        <v>30.000300003000028</v>
      </c>
      <c r="AE213" s="15">
        <v>0.99999999899999992</v>
      </c>
      <c r="AF213" s="15">
        <v>24.684999998999999</v>
      </c>
      <c r="AG213" s="15">
        <v>1.7141632769902091</v>
      </c>
      <c r="AH213" s="15">
        <v>4.9999999989999999</v>
      </c>
      <c r="AI213" s="15">
        <v>2</v>
      </c>
      <c r="AJ213" s="15">
        <v>0.43059999992236281</v>
      </c>
      <c r="AK213" s="15">
        <v>4.7809999989999996</v>
      </c>
      <c r="AL213" s="32">
        <v>4.4999999999999998E-2</v>
      </c>
      <c r="AM213" s="15">
        <v>75.75</v>
      </c>
      <c r="AN213" s="15">
        <v>0.35714299899999996</v>
      </c>
      <c r="AO213" s="15">
        <v>0.35711734888833557</v>
      </c>
      <c r="AP213" s="15">
        <v>2.9962087903947154E-4</v>
      </c>
      <c r="AQ213" s="15">
        <v>621.11801242236027</v>
      </c>
      <c r="AR213" s="15">
        <v>0.7142899989999999</v>
      </c>
      <c r="AS213" s="15">
        <v>362.976407851094</v>
      </c>
      <c r="AT213" s="15">
        <v>0.35714285727040812</v>
      </c>
      <c r="AU213" s="15">
        <v>7.1428599989999997</v>
      </c>
      <c r="AV213" s="15">
        <v>130</v>
      </c>
      <c r="AW213" s="15">
        <v>0.35714299899999996</v>
      </c>
      <c r="AX213" s="15">
        <v>4.0000077362887347E-2</v>
      </c>
      <c r="AY213" s="15">
        <v>3.0731999989999998</v>
      </c>
      <c r="AZ213" s="15">
        <v>0.71532804995516908</v>
      </c>
      <c r="BA213" s="15">
        <v>1.0000002759241586</v>
      </c>
      <c r="BB213" s="15">
        <v>0.35714299899999996</v>
      </c>
      <c r="BC213" s="15">
        <v>245.00999994999998</v>
      </c>
      <c r="BD213" s="15">
        <v>0.7142899989999999</v>
      </c>
      <c r="BE213" s="15">
        <v>3.0610999989999996</v>
      </c>
      <c r="BF213" s="15">
        <v>0.35713999899999999</v>
      </c>
      <c r="BG213" s="15">
        <v>49.001999989999987</v>
      </c>
      <c r="BH213" s="15">
        <v>4.7615527471123862</v>
      </c>
      <c r="BI213" s="15">
        <v>1.2500000000000001E-2</v>
      </c>
      <c r="BJ213" s="15">
        <v>5.0225999989999996</v>
      </c>
      <c r="BK213" s="15">
        <v>4.7850095450652654</v>
      </c>
      <c r="BL213" s="15">
        <v>7.6189999989999997</v>
      </c>
      <c r="BM213" s="15">
        <v>3.6085450347722481</v>
      </c>
      <c r="BN213" s="15">
        <v>0.71916576770945706</v>
      </c>
      <c r="BO213" s="15">
        <v>1.4099999999999999E-9</v>
      </c>
      <c r="BP213" s="15">
        <v>0.71428599899999989</v>
      </c>
      <c r="BQ213" s="15">
        <v>7.1505184130962114</v>
      </c>
      <c r="BR213" s="15">
        <v>4.765253369635861</v>
      </c>
      <c r="BS213" s="15">
        <v>126</v>
      </c>
      <c r="BT213" s="15">
        <v>2.681999999899999E-8</v>
      </c>
      <c r="BU213" s="15">
        <v>3.9100072879016836</v>
      </c>
      <c r="BV213" s="15">
        <v>28.744</v>
      </c>
      <c r="BW213" s="15">
        <v>4.4999999989999999</v>
      </c>
      <c r="BX213" s="15">
        <v>3.059999999</v>
      </c>
      <c r="BY213" s="15">
        <v>0.71532804995516908</v>
      </c>
      <c r="BZ213" s="15">
        <v>59.870999998999999</v>
      </c>
      <c r="CA213" s="15">
        <v>4.7579999989999999</v>
      </c>
      <c r="CB213" s="15">
        <v>1.8849983266820542</v>
      </c>
      <c r="CC213" s="15">
        <v>0.71532804995516908</v>
      </c>
      <c r="CD213" s="15">
        <v>5.1904910207199464</v>
      </c>
      <c r="CE213" s="15">
        <v>4.3170436886684964</v>
      </c>
      <c r="CF213" s="15">
        <v>3.8199999989999998</v>
      </c>
      <c r="CG213" s="15">
        <v>7.1428999989999999</v>
      </c>
      <c r="CH213" s="15">
        <v>20.840105143194858</v>
      </c>
      <c r="CI213" s="15">
        <v>0.41999999899999996</v>
      </c>
      <c r="CJ213" s="15">
        <v>9.02</v>
      </c>
      <c r="CK213" s="15">
        <v>7.1429999989999993E-2</v>
      </c>
      <c r="CL213" s="15">
        <v>0.35711734888833557</v>
      </c>
      <c r="CM213" s="15">
        <v>1.6499999917085423E-5</v>
      </c>
      <c r="CN213" s="15">
        <v>3.3499999989999996</v>
      </c>
      <c r="CO213" s="15">
        <v>0.7142899989999999</v>
      </c>
      <c r="CP213" s="15">
        <v>0.71429999899999996</v>
      </c>
      <c r="CQ213" s="43">
        <v>45</v>
      </c>
      <c r="CR213" s="42" t="s">
        <v>21</v>
      </c>
      <c r="CS213" s="42" t="s">
        <v>21</v>
      </c>
      <c r="CT213" s="43">
        <v>1.1699999989999998E-3</v>
      </c>
      <c r="CU213" s="42" t="s">
        <v>21</v>
      </c>
      <c r="CV213" s="42" t="s">
        <v>21</v>
      </c>
      <c r="CW213" s="43">
        <v>2.4844999999999997</v>
      </c>
      <c r="CX213" s="42" t="s">
        <v>21</v>
      </c>
      <c r="CY213" s="42" t="s">
        <v>21</v>
      </c>
      <c r="CZ213" s="42" t="s">
        <v>21</v>
      </c>
      <c r="DA213" s="43">
        <v>3.9999999999999996E-4</v>
      </c>
      <c r="DB213" s="43">
        <v>6</v>
      </c>
      <c r="DC213" s="42" t="s">
        <v>21</v>
      </c>
      <c r="DD213" s="43">
        <v>0.71482183117095421</v>
      </c>
      <c r="DE213" s="42" t="s">
        <v>21</v>
      </c>
      <c r="DF213" s="43">
        <v>1.4999999990066216E-2</v>
      </c>
      <c r="DG213" s="43">
        <v>7.2115384615384609E-4</v>
      </c>
    </row>
    <row r="214" spans="1:111" x14ac:dyDescent="0.25">
      <c r="A214" s="26" t="s">
        <v>260</v>
      </c>
      <c r="B214" s="15">
        <v>4.9370600039370593</v>
      </c>
      <c r="C214" s="15">
        <v>1.4979999999899998E-11</v>
      </c>
      <c r="D214" s="15">
        <v>0.89718284586801178</v>
      </c>
      <c r="E214" s="15">
        <v>25.835787739842861</v>
      </c>
      <c r="F214" s="15">
        <v>49.898999998999997</v>
      </c>
      <c r="G214" s="15">
        <v>245.01593402365316</v>
      </c>
      <c r="H214" s="15">
        <v>1.1879999999999996E-5</v>
      </c>
      <c r="I214" s="15">
        <v>0.71587085740988676</v>
      </c>
      <c r="J214" s="15">
        <v>2.2534319956133379E-13</v>
      </c>
      <c r="K214" s="15">
        <v>49.999999998999996</v>
      </c>
      <c r="L214" s="15">
        <v>1.0797999989999998</v>
      </c>
      <c r="M214" s="15">
        <v>1.6749511007264771E-3</v>
      </c>
      <c r="N214" s="15">
        <v>5.7189216180606612</v>
      </c>
      <c r="O214" s="15">
        <v>2.4618094544707518</v>
      </c>
      <c r="P214" s="15">
        <v>9</v>
      </c>
      <c r="Q214" s="15">
        <v>2.0999999999999999E-13</v>
      </c>
      <c r="R214" s="15">
        <v>6.6349999989999997</v>
      </c>
      <c r="S214" s="15">
        <v>0.35714299899999996</v>
      </c>
      <c r="T214" s="15">
        <v>6.903693476486275</v>
      </c>
      <c r="U214" s="15">
        <v>0.99999999899999992</v>
      </c>
      <c r="V214" s="15">
        <v>18</v>
      </c>
      <c r="W214" s="15">
        <v>0.43478299999999998</v>
      </c>
      <c r="X214" s="15">
        <v>2.5</v>
      </c>
      <c r="Y214" s="15">
        <v>3.2229999991845606</v>
      </c>
      <c r="Z214" s="15">
        <v>4.9009998042002056</v>
      </c>
      <c r="AA214" s="15">
        <v>1.7868628974612613</v>
      </c>
      <c r="AB214" s="15">
        <v>3.9804999989999996</v>
      </c>
      <c r="AC214" s="15">
        <v>0.35714285714285715</v>
      </c>
      <c r="AD214" s="15">
        <v>30.000300003000028</v>
      </c>
      <c r="AE214" s="15">
        <v>0.99999999899999992</v>
      </c>
      <c r="AF214" s="15">
        <v>24.684999998999999</v>
      </c>
      <c r="AG214" s="15">
        <v>1.7153884649934319</v>
      </c>
      <c r="AH214" s="15">
        <v>4.9999999989999999</v>
      </c>
      <c r="AI214" s="15">
        <v>2</v>
      </c>
      <c r="AJ214" s="15">
        <v>0.43059999992236281</v>
      </c>
      <c r="AK214" s="15">
        <v>4.7839999989999997</v>
      </c>
      <c r="AL214" s="32">
        <v>4.4999999999999998E-2</v>
      </c>
      <c r="AM214" s="15">
        <v>75.75</v>
      </c>
      <c r="AN214" s="15">
        <v>0.35714299899999996</v>
      </c>
      <c r="AO214" s="15">
        <v>0.35737259679700256</v>
      </c>
      <c r="AP214" s="15">
        <v>2.9962087903947154E-4</v>
      </c>
      <c r="AQ214" s="15">
        <v>621.89055113116012</v>
      </c>
      <c r="AR214" s="15">
        <v>0.7142899989999999</v>
      </c>
      <c r="AS214" s="15">
        <v>362.45016441627456</v>
      </c>
      <c r="AT214" s="15">
        <v>0.35714285727040812</v>
      </c>
      <c r="AU214" s="15">
        <v>7.1428599989999997</v>
      </c>
      <c r="AV214" s="15">
        <v>130</v>
      </c>
      <c r="AW214" s="15">
        <v>0.35714299899999996</v>
      </c>
      <c r="AX214" s="15">
        <v>4.0000077362887347E-2</v>
      </c>
      <c r="AY214" s="15">
        <v>3.0931999989999999</v>
      </c>
      <c r="AZ214" s="15">
        <v>0.71587085740988676</v>
      </c>
      <c r="BA214" s="15">
        <v>1.0000002759241586</v>
      </c>
      <c r="BB214" s="15">
        <v>0.35714299899999996</v>
      </c>
      <c r="BC214" s="15">
        <v>245.01499994999998</v>
      </c>
      <c r="BD214" s="15">
        <v>0.7142899989999999</v>
      </c>
      <c r="BE214" s="15">
        <v>3.0604999989999997</v>
      </c>
      <c r="BF214" s="15">
        <v>0.35713999899999999</v>
      </c>
      <c r="BG214" s="15">
        <v>49.002999989999992</v>
      </c>
      <c r="BH214" s="15">
        <v>4.7649560582423245</v>
      </c>
      <c r="BI214" s="15">
        <v>1.2500000000000001E-2</v>
      </c>
      <c r="BJ214" s="15">
        <v>5.0225999989999996</v>
      </c>
      <c r="BK214" s="15">
        <v>4.7889968238846272</v>
      </c>
      <c r="BL214" s="15">
        <v>7.6189999989999997</v>
      </c>
      <c r="BM214" s="15">
        <v>3.6073734715056234</v>
      </c>
      <c r="BN214" s="15">
        <v>0.7196833393306945</v>
      </c>
      <c r="BO214" s="15">
        <v>1.4099999999999999E-9</v>
      </c>
      <c r="BP214" s="15">
        <v>0.71428599899999989</v>
      </c>
      <c r="BQ214" s="15">
        <v>7.1576837735308851</v>
      </c>
      <c r="BR214" s="15">
        <v>4.7688364165748043</v>
      </c>
      <c r="BS214" s="15">
        <v>126</v>
      </c>
      <c r="BT214" s="15">
        <v>2.681999999899999E-8</v>
      </c>
      <c r="BU214" s="15">
        <v>3.9100072879016836</v>
      </c>
      <c r="BV214" s="15">
        <v>28.761999998999997</v>
      </c>
      <c r="BW214" s="15">
        <v>4.4999999989999999</v>
      </c>
      <c r="BX214" s="15">
        <v>3.059999999</v>
      </c>
      <c r="BY214" s="15">
        <v>0.71587085740988676</v>
      </c>
      <c r="BZ214" s="15">
        <v>59.868999998999996</v>
      </c>
      <c r="CA214" s="15">
        <v>4.7579999989999999</v>
      </c>
      <c r="CB214" s="15">
        <v>1.8849983266820542</v>
      </c>
      <c r="CC214" s="15">
        <v>0.71587085740988676</v>
      </c>
      <c r="CD214" s="15">
        <v>5.1899522527086344</v>
      </c>
      <c r="CE214" s="15">
        <v>4.315739502149917</v>
      </c>
      <c r="CF214" s="15">
        <v>3.8199999989999998</v>
      </c>
      <c r="CG214" s="15">
        <v>7.1428999989999999</v>
      </c>
      <c r="CH214" s="15">
        <v>20.840105143194858</v>
      </c>
      <c r="CI214" s="15">
        <v>0.41999999899999996</v>
      </c>
      <c r="CJ214" s="15">
        <v>9.02</v>
      </c>
      <c r="CK214" s="15">
        <v>7.1429999989999993E-2</v>
      </c>
      <c r="CL214" s="15">
        <v>0.35737259679700256</v>
      </c>
      <c r="CM214" s="15">
        <v>1.6499999917085423E-5</v>
      </c>
      <c r="CN214" s="15">
        <v>3.3479999989999998</v>
      </c>
      <c r="CO214" s="15">
        <v>0.7142899989999999</v>
      </c>
      <c r="CP214" s="15">
        <v>0.71429999899999996</v>
      </c>
      <c r="CQ214" s="43">
        <v>45</v>
      </c>
      <c r="CR214" s="42" t="s">
        <v>21</v>
      </c>
      <c r="CS214" s="42" t="s">
        <v>21</v>
      </c>
      <c r="CT214" s="43">
        <v>1.1699999989999998E-3</v>
      </c>
      <c r="CU214" s="42" t="s">
        <v>21</v>
      </c>
      <c r="CV214" s="42" t="s">
        <v>21</v>
      </c>
      <c r="CW214" s="43">
        <v>2.4844999999999997</v>
      </c>
      <c r="CX214" s="42" t="s">
        <v>21</v>
      </c>
      <c r="CY214" s="42" t="s">
        <v>21</v>
      </c>
      <c r="CZ214" s="42" t="s">
        <v>21</v>
      </c>
      <c r="DA214" s="43">
        <v>3.9999999999999996E-4</v>
      </c>
      <c r="DB214" s="43">
        <v>6</v>
      </c>
      <c r="DC214" s="42" t="s">
        <v>21</v>
      </c>
      <c r="DD214" s="43">
        <v>0.71487293184875578</v>
      </c>
      <c r="DE214" s="42" t="s">
        <v>21</v>
      </c>
      <c r="DF214" s="43">
        <v>1.4999999990066216E-2</v>
      </c>
      <c r="DG214" s="43">
        <v>7.2115384615384609E-4</v>
      </c>
    </row>
    <row r="215" spans="1:111" x14ac:dyDescent="0.25">
      <c r="A215" s="26" t="s">
        <v>261</v>
      </c>
      <c r="B215" s="15">
        <v>4.9370600039370593</v>
      </c>
      <c r="C215" s="15">
        <v>1.4689999999899998E-11</v>
      </c>
      <c r="D215" s="15">
        <v>0.89714260082042407</v>
      </c>
      <c r="E215" s="15">
        <v>25.849144400002363</v>
      </c>
      <c r="F215" s="15">
        <v>49.931999998999999</v>
      </c>
      <c r="G215" s="15">
        <v>245.08593429051501</v>
      </c>
      <c r="H215" s="15">
        <v>1.1879999999999996E-5</v>
      </c>
      <c r="I215" s="15">
        <v>0.71588110646583814</v>
      </c>
      <c r="J215" s="15">
        <v>2.2534319956133379E-13</v>
      </c>
      <c r="K215" s="15">
        <v>49.999999998999996</v>
      </c>
      <c r="L215" s="15">
        <v>1.0778999999999999</v>
      </c>
      <c r="M215" s="15">
        <v>1.7319494356915269E-3</v>
      </c>
      <c r="N215" s="15">
        <v>5.7191260043723027</v>
      </c>
      <c r="O215" s="15">
        <v>2.4618094544707518</v>
      </c>
      <c r="P215" s="15">
        <v>9</v>
      </c>
      <c r="Q215" s="15">
        <v>2.0999999999999999E-13</v>
      </c>
      <c r="R215" s="15">
        <v>6.6349999989999997</v>
      </c>
      <c r="S215" s="15">
        <v>0.35714299899999996</v>
      </c>
      <c r="T215" s="15">
        <v>6.9065543205267321</v>
      </c>
      <c r="U215" s="15">
        <v>0.99999999899999992</v>
      </c>
      <c r="V215" s="15">
        <v>18</v>
      </c>
      <c r="W215" s="15">
        <v>0.43478299999999998</v>
      </c>
      <c r="X215" s="15">
        <v>2.5</v>
      </c>
      <c r="Y215" s="15">
        <v>3.2229999991845606</v>
      </c>
      <c r="Z215" s="15">
        <v>4.9019607845540172</v>
      </c>
      <c r="AA215" s="15">
        <v>1.7869267573268164</v>
      </c>
      <c r="AB215" s="15">
        <v>3.9780999989999999</v>
      </c>
      <c r="AC215" s="15">
        <v>0.35714285714285715</v>
      </c>
      <c r="AD215" s="15">
        <v>30.000300003000028</v>
      </c>
      <c r="AE215" s="15">
        <v>0.99999999899999992</v>
      </c>
      <c r="AF215" s="15">
        <v>24.684999998999999</v>
      </c>
      <c r="AG215" s="15">
        <v>1.715449772429205</v>
      </c>
      <c r="AH215" s="15">
        <v>4.9999999989999999</v>
      </c>
      <c r="AI215" s="15">
        <v>2</v>
      </c>
      <c r="AJ215" s="15">
        <v>0.43059999992236281</v>
      </c>
      <c r="AK215" s="15">
        <v>4.7849999989999992</v>
      </c>
      <c r="AL215" s="32">
        <v>4.4999999999999998E-2</v>
      </c>
      <c r="AM215" s="15">
        <v>75.75</v>
      </c>
      <c r="AN215" s="15">
        <v>0.35714299899999996</v>
      </c>
      <c r="AO215" s="15">
        <v>0.35738536877073201</v>
      </c>
      <c r="AP215" s="15">
        <v>2.9962087903947154E-4</v>
      </c>
      <c r="AQ215" s="15">
        <v>622.66501010376714</v>
      </c>
      <c r="AR215" s="15">
        <v>0.7142899989999999</v>
      </c>
      <c r="AS215" s="15">
        <v>362.31884189245955</v>
      </c>
      <c r="AT215" s="15">
        <v>0.35714285727040812</v>
      </c>
      <c r="AU215" s="15">
        <v>7.1428599989999997</v>
      </c>
      <c r="AV215" s="15">
        <v>130</v>
      </c>
      <c r="AW215" s="15">
        <v>0.35714299899999996</v>
      </c>
      <c r="AX215" s="15">
        <v>4.0000077362887347E-2</v>
      </c>
      <c r="AY215" s="15">
        <v>3.1254999989999996</v>
      </c>
      <c r="AZ215" s="15">
        <v>0.71588110646583814</v>
      </c>
      <c r="BA215" s="15">
        <v>1.0000002759241586</v>
      </c>
      <c r="BB215" s="15">
        <v>0.35714299899999996</v>
      </c>
      <c r="BC215" s="15">
        <v>245.08499994999997</v>
      </c>
      <c r="BD215" s="15">
        <v>0.7142899989999999</v>
      </c>
      <c r="BE215" s="15">
        <v>3.0569999989999999</v>
      </c>
      <c r="BF215" s="15">
        <v>0.35713999899999999</v>
      </c>
      <c r="BG215" s="15">
        <v>49.016999989999988</v>
      </c>
      <c r="BH215" s="15">
        <v>4.7651263503748611</v>
      </c>
      <c r="BI215" s="15">
        <v>1.2500000000000001E-2</v>
      </c>
      <c r="BJ215" s="15">
        <v>5.0227699989999994</v>
      </c>
      <c r="BK215" s="15">
        <v>4.7900061541520067</v>
      </c>
      <c r="BL215" s="15">
        <v>7.6189999989999997</v>
      </c>
      <c r="BM215" s="15">
        <v>3.6037334680025852</v>
      </c>
      <c r="BN215" s="15">
        <v>0.7196833393306945</v>
      </c>
      <c r="BO215" s="15">
        <v>1.4099999999999999E-9</v>
      </c>
      <c r="BP215" s="15">
        <v>0.71428599899999989</v>
      </c>
      <c r="BQ215" s="15">
        <v>7.1576837735308851</v>
      </c>
      <c r="BR215" s="15">
        <v>4.7681397130033432</v>
      </c>
      <c r="BS215" s="15">
        <v>126</v>
      </c>
      <c r="BT215" s="15">
        <v>2.681999999899999E-8</v>
      </c>
      <c r="BU215" s="15">
        <v>3.9100072879016836</v>
      </c>
      <c r="BV215" s="15">
        <v>28.760999999999999</v>
      </c>
      <c r="BW215" s="15">
        <v>4.4999999989999999</v>
      </c>
      <c r="BX215" s="15">
        <v>3.059999999</v>
      </c>
      <c r="BY215" s="15">
        <v>0.71588110646583814</v>
      </c>
      <c r="BZ215" s="15">
        <v>59.867999998999998</v>
      </c>
      <c r="CA215" s="15">
        <v>4.7579999989999999</v>
      </c>
      <c r="CB215" s="15">
        <v>1.8849983266820542</v>
      </c>
      <c r="CC215" s="15">
        <v>0.71588110646583814</v>
      </c>
      <c r="CD215" s="15">
        <v>5.1948051948051948</v>
      </c>
      <c r="CE215" s="15">
        <v>4.315739502149917</v>
      </c>
      <c r="CF215" s="15">
        <v>3.8199999989999998</v>
      </c>
      <c r="CG215" s="15">
        <v>7.1428999989999999</v>
      </c>
      <c r="CH215" s="15">
        <v>20.840105143194858</v>
      </c>
      <c r="CI215" s="15">
        <v>0.41999999899999996</v>
      </c>
      <c r="CJ215" s="15">
        <v>9.02</v>
      </c>
      <c r="CK215" s="15">
        <v>7.1429999989999993E-2</v>
      </c>
      <c r="CL215" s="15">
        <v>0.35738536877073201</v>
      </c>
      <c r="CM215" s="15">
        <v>1.6499999917085423E-5</v>
      </c>
      <c r="CN215" s="15">
        <v>3.3499999989999996</v>
      </c>
      <c r="CO215" s="15">
        <v>0.7142899989999999</v>
      </c>
      <c r="CP215" s="15">
        <v>0.71429999899999996</v>
      </c>
      <c r="CQ215" s="43">
        <v>45</v>
      </c>
      <c r="CR215" s="42" t="s">
        <v>21</v>
      </c>
      <c r="CS215" s="42" t="s">
        <v>21</v>
      </c>
      <c r="CT215" s="43">
        <v>1.1699999989999998E-3</v>
      </c>
      <c r="CU215" s="42" t="s">
        <v>21</v>
      </c>
      <c r="CV215" s="42" t="s">
        <v>21</v>
      </c>
      <c r="CW215" s="43">
        <v>2.4844999999999997</v>
      </c>
      <c r="CX215" s="42" t="s">
        <v>21</v>
      </c>
      <c r="CY215" s="42" t="s">
        <v>21</v>
      </c>
      <c r="CZ215" s="42" t="s">
        <v>21</v>
      </c>
      <c r="DA215" s="43">
        <v>3.9999999999999996E-4</v>
      </c>
      <c r="DB215" s="43">
        <v>6</v>
      </c>
      <c r="DC215" s="42" t="s">
        <v>21</v>
      </c>
      <c r="DD215" s="43">
        <v>0.71477073779820655</v>
      </c>
      <c r="DE215" s="42" t="s">
        <v>21</v>
      </c>
      <c r="DF215" s="43">
        <v>1.4999999990066216E-2</v>
      </c>
      <c r="DG215" s="43">
        <v>7.2115384615384609E-4</v>
      </c>
    </row>
    <row r="216" spans="1:111" x14ac:dyDescent="0.25">
      <c r="A216" s="26" t="s">
        <v>262</v>
      </c>
      <c r="B216" s="15">
        <v>4.9370600039370593</v>
      </c>
      <c r="C216" s="15">
        <v>1.4099999999999998E-11</v>
      </c>
      <c r="D216" s="15">
        <v>0.89714260082042407</v>
      </c>
      <c r="E216" s="15">
        <v>25.867197813152746</v>
      </c>
      <c r="F216" s="15">
        <v>49.844999998999995</v>
      </c>
      <c r="G216" s="15">
        <v>245.0109340045916</v>
      </c>
      <c r="H216" s="15">
        <v>1.1879999999999996E-5</v>
      </c>
      <c r="I216" s="15">
        <v>0.71588110646583814</v>
      </c>
      <c r="J216" s="15">
        <v>2.2534319956133379E-13</v>
      </c>
      <c r="K216" s="15">
        <v>49.999999998999996</v>
      </c>
      <c r="L216" s="15">
        <v>1.0775999999999999</v>
      </c>
      <c r="M216" s="15">
        <v>1.7319494356915269E-3</v>
      </c>
      <c r="N216" s="15">
        <v>5.7191260043723027</v>
      </c>
      <c r="O216" s="15">
        <v>2.4618094544707518</v>
      </c>
      <c r="P216" s="15">
        <v>9</v>
      </c>
      <c r="Q216" s="15">
        <v>3.8E-13</v>
      </c>
      <c r="R216" s="15">
        <v>6.6349999989999997</v>
      </c>
      <c r="S216" s="15">
        <v>0.35714299899999996</v>
      </c>
      <c r="T216" s="15">
        <v>6.9041701192284011</v>
      </c>
      <c r="U216" s="15">
        <v>0.99999999899999992</v>
      </c>
      <c r="V216" s="15">
        <v>18</v>
      </c>
      <c r="W216" s="15">
        <v>0.43478299999999998</v>
      </c>
      <c r="X216" s="15">
        <v>2.5</v>
      </c>
      <c r="Y216" s="15">
        <v>3.2219999991845034</v>
      </c>
      <c r="Z216" s="15">
        <v>4.9007596179809241</v>
      </c>
      <c r="AA216" s="15">
        <v>1.7869267573268164</v>
      </c>
      <c r="AB216" s="15">
        <v>3.9752999989999998</v>
      </c>
      <c r="AC216" s="15">
        <v>0.35714285714285715</v>
      </c>
      <c r="AD216" s="15">
        <v>30.000300003000028</v>
      </c>
      <c r="AE216" s="15">
        <v>0.99999999899999992</v>
      </c>
      <c r="AF216" s="15">
        <v>24.684999998999999</v>
      </c>
      <c r="AG216" s="15">
        <v>1.715449772429205</v>
      </c>
      <c r="AH216" s="15">
        <v>4.9999999989999999</v>
      </c>
      <c r="AI216" s="15">
        <v>2</v>
      </c>
      <c r="AJ216" s="15">
        <v>0.43059999992236281</v>
      </c>
      <c r="AK216" s="15">
        <v>4.7849999989999992</v>
      </c>
      <c r="AL216" s="32">
        <v>4.4999999999999998E-2</v>
      </c>
      <c r="AM216" s="15">
        <v>75.75</v>
      </c>
      <c r="AN216" s="15">
        <v>0.35714299899999996</v>
      </c>
      <c r="AO216" s="15">
        <v>0.35738536877073201</v>
      </c>
      <c r="AP216" s="15">
        <v>2.9962087903947154E-4</v>
      </c>
      <c r="AQ216" s="15">
        <v>622.27753965325155</v>
      </c>
      <c r="AR216" s="15">
        <v>0.7142899989999999</v>
      </c>
      <c r="AS216" s="15">
        <v>362.45016441627456</v>
      </c>
      <c r="AT216" s="15">
        <v>0.35714285727040812</v>
      </c>
      <c r="AU216" s="15">
        <v>7.1428599989999997</v>
      </c>
      <c r="AV216" s="15">
        <v>130</v>
      </c>
      <c r="AW216" s="15">
        <v>0.35714299899999996</v>
      </c>
      <c r="AX216" s="15">
        <v>4.0000077362887347E-2</v>
      </c>
      <c r="AY216" s="15">
        <v>3.078299999</v>
      </c>
      <c r="AZ216" s="15">
        <v>0.71588110646583814</v>
      </c>
      <c r="BA216" s="15">
        <v>1.0000002759241586</v>
      </c>
      <c r="BB216" s="15">
        <v>0.35714299899999996</v>
      </c>
      <c r="BC216" s="15">
        <v>245.00999994999998</v>
      </c>
      <c r="BD216" s="15">
        <v>0.7142899989999999</v>
      </c>
      <c r="BE216" s="15">
        <v>3.0567999989999999</v>
      </c>
      <c r="BF216" s="15">
        <v>0.35713999899999999</v>
      </c>
      <c r="BG216" s="15">
        <v>49.001999989999987</v>
      </c>
      <c r="BH216" s="15">
        <v>4.7651263503748611</v>
      </c>
      <c r="BI216" s="15">
        <v>1.2500000000000001E-2</v>
      </c>
      <c r="BJ216" s="15">
        <v>5.0227699989999994</v>
      </c>
      <c r="BK216" s="15">
        <v>4.7889968238846272</v>
      </c>
      <c r="BL216" s="15">
        <v>7.6189999989999997</v>
      </c>
      <c r="BM216" s="15">
        <v>3.6016567622402902</v>
      </c>
      <c r="BN216" s="15">
        <v>0.7196833393306945</v>
      </c>
      <c r="BO216" s="15">
        <v>1.4099999999999999E-9</v>
      </c>
      <c r="BP216" s="15">
        <v>0.71428599899999989</v>
      </c>
      <c r="BQ216" s="15">
        <v>7.1581961350864844</v>
      </c>
      <c r="BR216" s="15">
        <v>4.767841125758431</v>
      </c>
      <c r="BS216" s="15">
        <v>126</v>
      </c>
      <c r="BT216" s="15">
        <v>2.681999999899999E-8</v>
      </c>
      <c r="BU216" s="15">
        <v>3.9100072879016836</v>
      </c>
      <c r="BV216" s="15">
        <v>28.760999999999999</v>
      </c>
      <c r="BW216" s="15">
        <v>4.4999999989999999</v>
      </c>
      <c r="BX216" s="15">
        <v>3.059999999</v>
      </c>
      <c r="BY216" s="15">
        <v>0.71588110646583814</v>
      </c>
      <c r="BZ216" s="15">
        <v>59.863999998999994</v>
      </c>
      <c r="CA216" s="15">
        <v>4.7599999989999997</v>
      </c>
      <c r="CB216" s="15">
        <v>1.8849983266820542</v>
      </c>
      <c r="CC216" s="15">
        <v>0.71588110646583814</v>
      </c>
      <c r="CD216" s="15">
        <v>5.1915688923887231</v>
      </c>
      <c r="CE216" s="15">
        <v>4.3166709835239869</v>
      </c>
      <c r="CF216" s="15">
        <v>3.8199999989999998</v>
      </c>
      <c r="CG216" s="15">
        <v>7.1428999989999999</v>
      </c>
      <c r="CH216" s="15">
        <v>20.840105143194858</v>
      </c>
      <c r="CI216" s="15">
        <v>0.41999999899999996</v>
      </c>
      <c r="CJ216" s="15">
        <v>9.02</v>
      </c>
      <c r="CK216" s="15">
        <v>7.1429999989999993E-2</v>
      </c>
      <c r="CL216" s="15">
        <v>0.35738536877073201</v>
      </c>
      <c r="CM216" s="15">
        <v>1.6399999917587935E-5</v>
      </c>
      <c r="CN216" s="15">
        <v>3.3499999989999996</v>
      </c>
      <c r="CO216" s="15">
        <v>0.7142899989999999</v>
      </c>
      <c r="CP216" s="15">
        <v>0.71429999899999996</v>
      </c>
      <c r="CQ216" s="43">
        <v>45</v>
      </c>
      <c r="CR216" s="42" t="s">
        <v>21</v>
      </c>
      <c r="CS216" s="42" t="s">
        <v>21</v>
      </c>
      <c r="CT216" s="43">
        <v>1.1699999989999998E-3</v>
      </c>
      <c r="CU216" s="42" t="s">
        <v>21</v>
      </c>
      <c r="CV216" s="42" t="s">
        <v>21</v>
      </c>
      <c r="CW216" s="43">
        <v>2.4844999999999997</v>
      </c>
      <c r="CX216" s="42" t="s">
        <v>21</v>
      </c>
      <c r="CY216" s="42" t="s">
        <v>21</v>
      </c>
      <c r="CZ216" s="42" t="s">
        <v>21</v>
      </c>
      <c r="DA216" s="43">
        <v>3.9999999999999996E-4</v>
      </c>
      <c r="DB216" s="43">
        <v>6</v>
      </c>
      <c r="DC216" s="42" t="s">
        <v>21</v>
      </c>
      <c r="DD216" s="43">
        <v>0.71497515512578791</v>
      </c>
      <c r="DE216" s="42" t="s">
        <v>21</v>
      </c>
      <c r="DF216" s="43">
        <v>1.4999999990066216E-2</v>
      </c>
      <c r="DG216" s="43">
        <v>7.2115384615384609E-4</v>
      </c>
    </row>
    <row r="217" spans="1:111" x14ac:dyDescent="0.25">
      <c r="A217" s="26" t="s">
        <v>263</v>
      </c>
      <c r="B217" s="15">
        <v>4.9370600039370593</v>
      </c>
      <c r="C217" s="15">
        <v>1.3249999999999998E-11</v>
      </c>
      <c r="D217" s="15">
        <v>0.89754521384014718</v>
      </c>
      <c r="E217" s="15">
        <v>25.846471963258328</v>
      </c>
      <c r="F217" s="15">
        <v>49.826999998999995</v>
      </c>
      <c r="G217" s="15">
        <v>245.02093404271471</v>
      </c>
      <c r="H217" s="15">
        <v>1.1879999999999996E-5</v>
      </c>
      <c r="I217" s="15">
        <v>0.71616308517052774</v>
      </c>
      <c r="J217" s="15">
        <v>2.2534319956133379E-13</v>
      </c>
      <c r="K217" s="15">
        <v>49.999999998999996</v>
      </c>
      <c r="L217" s="15">
        <v>1.0792999989999998</v>
      </c>
      <c r="M217" s="15">
        <v>1.728949523272315E-3</v>
      </c>
      <c r="N217" s="15">
        <v>5.7211706666228714</v>
      </c>
      <c r="O217" s="15">
        <v>2.4618094544707518</v>
      </c>
      <c r="P217" s="15">
        <v>9</v>
      </c>
      <c r="Q217" s="15">
        <v>5.4999999999999998E-13</v>
      </c>
      <c r="R217" s="15">
        <v>6.6349999989999997</v>
      </c>
      <c r="S217" s="15">
        <v>0.35714299899999996</v>
      </c>
      <c r="T217" s="15">
        <v>6.9017875634551578</v>
      </c>
      <c r="U217" s="15">
        <v>0.99999999899999992</v>
      </c>
      <c r="V217" s="15">
        <v>18</v>
      </c>
      <c r="W217" s="15">
        <v>0.43478299999999998</v>
      </c>
      <c r="X217" s="15">
        <v>2.5</v>
      </c>
      <c r="Y217" s="15">
        <v>3.2209999991844462</v>
      </c>
      <c r="Z217" s="15">
        <v>4.9009998042002056</v>
      </c>
      <c r="AA217" s="15">
        <v>1.787565607120519</v>
      </c>
      <c r="AB217" s="15">
        <v>3.9736999989999999</v>
      </c>
      <c r="AC217" s="15">
        <v>0.35714285714285715</v>
      </c>
      <c r="AD217" s="15">
        <v>30.000300003000028</v>
      </c>
      <c r="AE217" s="15">
        <v>0.99999999899999992</v>
      </c>
      <c r="AF217" s="15">
        <v>24.684999998999999</v>
      </c>
      <c r="AG217" s="15">
        <v>1.7160630672808985</v>
      </c>
      <c r="AH217" s="15">
        <v>4.9999999989999999</v>
      </c>
      <c r="AI217" s="15">
        <v>2</v>
      </c>
      <c r="AJ217" s="15">
        <v>0.43059999992236281</v>
      </c>
      <c r="AK217" s="15">
        <v>4.7849999989999992</v>
      </c>
      <c r="AL217" s="32">
        <v>4.4999999999999998E-2</v>
      </c>
      <c r="AM217" s="15">
        <v>75.75</v>
      </c>
      <c r="AN217" s="15">
        <v>0.35714299899999996</v>
      </c>
      <c r="AO217" s="15">
        <v>0.35751313873565949</v>
      </c>
      <c r="AP217" s="15">
        <v>2.9962087903947154E-4</v>
      </c>
      <c r="AQ217" s="15">
        <v>622.27753965325155</v>
      </c>
      <c r="AR217" s="15">
        <v>0.7142899989999999</v>
      </c>
      <c r="AS217" s="15">
        <v>362.84470378390671</v>
      </c>
      <c r="AT217" s="15">
        <v>0.35714285727040812</v>
      </c>
      <c r="AU217" s="15">
        <v>7.1428599989999997</v>
      </c>
      <c r="AV217" s="15">
        <v>130</v>
      </c>
      <c r="AW217" s="15">
        <v>0.35714299899999996</v>
      </c>
      <c r="AX217" s="15">
        <v>4.0000077362887347E-2</v>
      </c>
      <c r="AY217" s="15">
        <v>3.0699999989999998</v>
      </c>
      <c r="AZ217" s="15">
        <v>0.71616308517052774</v>
      </c>
      <c r="BA217" s="15">
        <v>1.0000002759241586</v>
      </c>
      <c r="BB217" s="15">
        <v>0.35714299899999996</v>
      </c>
      <c r="BC217" s="15">
        <v>245.01999994999997</v>
      </c>
      <c r="BD217" s="15">
        <v>0.7142899989999999</v>
      </c>
      <c r="BE217" s="15">
        <v>3.0588999989999999</v>
      </c>
      <c r="BF217" s="15">
        <v>0.35713999899999999</v>
      </c>
      <c r="BG217" s="15">
        <v>49.00399998999999</v>
      </c>
      <c r="BH217" s="15">
        <v>4.7668299413969732</v>
      </c>
      <c r="BI217" s="15">
        <v>1.2500000000000001E-2</v>
      </c>
      <c r="BJ217" s="15">
        <v>5.0225999989999996</v>
      </c>
      <c r="BK217" s="15">
        <v>4.7889968238846272</v>
      </c>
      <c r="BL217" s="15">
        <v>7.6189999989999997</v>
      </c>
      <c r="BM217" s="15">
        <v>3.6016567622402902</v>
      </c>
      <c r="BN217" s="15">
        <v>0.71994240460763148</v>
      </c>
      <c r="BO217" s="15">
        <v>1.4099999999999999E-9</v>
      </c>
      <c r="BP217" s="15">
        <v>0.71428599899999989</v>
      </c>
      <c r="BQ217" s="15">
        <v>7.1571714863410509</v>
      </c>
      <c r="BR217" s="15">
        <v>4.7707274691259132</v>
      </c>
      <c r="BS217" s="15">
        <v>126</v>
      </c>
      <c r="BT217" s="15">
        <v>2.681999999899999E-8</v>
      </c>
      <c r="BU217" s="15">
        <v>3.9100072879016836</v>
      </c>
      <c r="BV217" s="15">
        <v>28.773</v>
      </c>
      <c r="BW217" s="15">
        <v>4.4999999989999999</v>
      </c>
      <c r="BX217" s="15">
        <v>3.059999999</v>
      </c>
      <c r="BY217" s="15">
        <v>0.71616308517052774</v>
      </c>
      <c r="BZ217" s="15">
        <v>59.862999998999996</v>
      </c>
      <c r="CA217" s="15">
        <v>4.7629999989999998</v>
      </c>
      <c r="CB217" s="15">
        <v>1.8849983266820542</v>
      </c>
      <c r="CC217" s="15">
        <v>0.71616308517052774</v>
      </c>
      <c r="CD217" s="15">
        <v>5.1948051948051948</v>
      </c>
      <c r="CE217" s="15">
        <v>4.3159257662630957</v>
      </c>
      <c r="CF217" s="15">
        <v>3.8199999989999998</v>
      </c>
      <c r="CG217" s="15">
        <v>7.1428999989999999</v>
      </c>
      <c r="CH217" s="15">
        <v>20.840105143194858</v>
      </c>
      <c r="CI217" s="15">
        <v>0.41999999899999996</v>
      </c>
      <c r="CJ217" s="15">
        <v>9.02</v>
      </c>
      <c r="CK217" s="15">
        <v>7.1429999989999993E-2</v>
      </c>
      <c r="CL217" s="15">
        <v>0.35751313873565949</v>
      </c>
      <c r="CM217" s="15">
        <v>1.6399999917587935E-5</v>
      </c>
      <c r="CN217" s="15">
        <v>3.3509999989999999</v>
      </c>
      <c r="CO217" s="15">
        <v>0.7142899989999999</v>
      </c>
      <c r="CP217" s="15">
        <v>0.71429999899999996</v>
      </c>
      <c r="CQ217" s="43">
        <v>45</v>
      </c>
      <c r="CR217" s="42" t="s">
        <v>21</v>
      </c>
      <c r="CS217" s="42" t="s">
        <v>21</v>
      </c>
      <c r="CT217" s="43">
        <v>1.1699999989999998E-3</v>
      </c>
      <c r="CU217" s="42" t="s">
        <v>21</v>
      </c>
      <c r="CV217" s="42" t="s">
        <v>21</v>
      </c>
      <c r="CW217" s="43">
        <v>2.5</v>
      </c>
      <c r="CX217" s="42" t="s">
        <v>21</v>
      </c>
      <c r="CY217" s="42" t="s">
        <v>21</v>
      </c>
      <c r="CZ217" s="42" t="s">
        <v>21</v>
      </c>
      <c r="DA217" s="43">
        <v>3.9999999999999996E-4</v>
      </c>
      <c r="DB217" s="43">
        <v>6</v>
      </c>
      <c r="DC217" s="42" t="s">
        <v>21</v>
      </c>
      <c r="DD217" s="43">
        <v>0.71515411622453884</v>
      </c>
      <c r="DE217" s="42" t="s">
        <v>21</v>
      </c>
      <c r="DF217" s="43">
        <v>1.4999999990066216E-2</v>
      </c>
      <c r="DG217" s="43">
        <v>7.2115384615384609E-4</v>
      </c>
    </row>
    <row r="218" spans="1:111" x14ac:dyDescent="0.25">
      <c r="A218" s="26" t="s">
        <v>264</v>
      </c>
      <c r="B218" s="15">
        <v>4.9370600039370593</v>
      </c>
      <c r="C218" s="15">
        <v>1.3209999999899999E-11</v>
      </c>
      <c r="D218" s="15">
        <v>0.89698165672914287</v>
      </c>
      <c r="E218" s="15">
        <v>25.838457967505157</v>
      </c>
      <c r="F218" s="15">
        <v>49.816999998999997</v>
      </c>
      <c r="G218" s="15">
        <v>245.0509341570841</v>
      </c>
      <c r="H218" s="15">
        <v>1.1879999999999996E-5</v>
      </c>
      <c r="I218" s="15">
        <v>0.71572227164216917</v>
      </c>
      <c r="J218" s="15">
        <v>2.2534319956133379E-13</v>
      </c>
      <c r="K218" s="15">
        <v>49.999999998999996</v>
      </c>
      <c r="L218" s="15">
        <v>1.080199999</v>
      </c>
      <c r="M218" s="15">
        <v>1.9389433926171274E-3</v>
      </c>
      <c r="N218" s="15">
        <v>5.7183085481406808</v>
      </c>
      <c r="O218" s="15">
        <v>2.4618094544707518</v>
      </c>
      <c r="P218" s="15">
        <v>9</v>
      </c>
      <c r="Q218" s="15">
        <v>5.4999999999999998E-13</v>
      </c>
      <c r="R218" s="15">
        <v>6.6349999989999997</v>
      </c>
      <c r="S218" s="15">
        <v>0.35714299899999996</v>
      </c>
      <c r="T218" s="15">
        <v>6.9103724690760826</v>
      </c>
      <c r="U218" s="15">
        <v>0.99999999899999992</v>
      </c>
      <c r="V218" s="15">
        <v>18</v>
      </c>
      <c r="W218" s="15">
        <v>0.43478299999999998</v>
      </c>
      <c r="X218" s="15">
        <v>2.5</v>
      </c>
      <c r="Y218" s="15">
        <v>3.2199999991843891</v>
      </c>
      <c r="Z218" s="15">
        <v>4.9014802470346046</v>
      </c>
      <c r="AA218" s="15">
        <v>1.7866713452477789</v>
      </c>
      <c r="AB218" s="15">
        <v>3.9760999989999997</v>
      </c>
      <c r="AC218" s="15">
        <v>0.35714285714285715</v>
      </c>
      <c r="AD218" s="15">
        <v>30.000300003000028</v>
      </c>
      <c r="AE218" s="15">
        <v>0.99999999899999992</v>
      </c>
      <c r="AF218" s="15">
        <v>24.684999998999999</v>
      </c>
      <c r="AG218" s="15">
        <v>1.7152045748595059</v>
      </c>
      <c r="AH218" s="15">
        <v>4.9999999989999999</v>
      </c>
      <c r="AI218" s="15">
        <v>2</v>
      </c>
      <c r="AJ218" s="15">
        <v>0.43059999992236281</v>
      </c>
      <c r="AK218" s="15">
        <v>4.7849999989999992</v>
      </c>
      <c r="AL218" s="32">
        <v>4.4999999999999998E-2</v>
      </c>
      <c r="AM218" s="15">
        <v>75.75</v>
      </c>
      <c r="AN218" s="15">
        <v>0.35714299899999996</v>
      </c>
      <c r="AO218" s="15">
        <v>0.35733428635245107</v>
      </c>
      <c r="AP218" s="15">
        <v>2.9962087903947154E-4</v>
      </c>
      <c r="AQ218" s="15">
        <v>622.27753965325155</v>
      </c>
      <c r="AR218" s="15">
        <v>0.7142899989999999</v>
      </c>
      <c r="AS218" s="15">
        <v>362.45016441627456</v>
      </c>
      <c r="AT218" s="15">
        <v>0.35714285727040812</v>
      </c>
      <c r="AU218" s="15">
        <v>7.1428599989999997</v>
      </c>
      <c r="AV218" s="15">
        <v>130</v>
      </c>
      <c r="AW218" s="15">
        <v>0.35714299899999996</v>
      </c>
      <c r="AX218" s="15">
        <v>0.12000023208866205</v>
      </c>
      <c r="AY218" s="15">
        <v>3.1029999989999997</v>
      </c>
      <c r="AZ218" s="15">
        <v>0.71572227164216917</v>
      </c>
      <c r="BA218" s="15">
        <v>1.0000002759241586</v>
      </c>
      <c r="BB218" s="15">
        <v>0.35714299899999996</v>
      </c>
      <c r="BC218" s="15">
        <v>245.04999994999997</v>
      </c>
      <c r="BD218" s="15">
        <v>0.7142899989999999</v>
      </c>
      <c r="BE218" s="15">
        <v>3.0568999989999996</v>
      </c>
      <c r="BF218" s="15">
        <v>0.35713999899999999</v>
      </c>
      <c r="BG218" s="15">
        <v>49.00999998999999</v>
      </c>
      <c r="BH218" s="15">
        <v>4.7644452548659944</v>
      </c>
      <c r="BI218" s="15">
        <v>1.2500000000000001E-2</v>
      </c>
      <c r="BJ218" s="15">
        <v>5.0235249940739983</v>
      </c>
      <c r="BK218" s="15">
        <v>4.7889968238846272</v>
      </c>
      <c r="BL218" s="15">
        <v>7.6189999989999997</v>
      </c>
      <c r="BM218" s="15">
        <v>3.6032140670775492</v>
      </c>
      <c r="BN218" s="15">
        <v>0.71957976593479156</v>
      </c>
      <c r="BO218" s="15">
        <v>1.4099999999999999E-9</v>
      </c>
      <c r="BP218" s="15">
        <v>0.71428599899999989</v>
      </c>
      <c r="BQ218" s="15">
        <v>7.1587085694866275</v>
      </c>
      <c r="BR218" s="15">
        <v>4.7676420675951565</v>
      </c>
      <c r="BS218" s="15">
        <v>126</v>
      </c>
      <c r="BT218" s="15">
        <v>2.681999999899999E-8</v>
      </c>
      <c r="BU218" s="15">
        <v>3.9100072879016836</v>
      </c>
      <c r="BV218" s="15">
        <v>28.756999998999998</v>
      </c>
      <c r="BW218" s="15">
        <v>4.4999999989999999</v>
      </c>
      <c r="BX218" s="15">
        <v>3.059999999</v>
      </c>
      <c r="BY218" s="15">
        <v>0.71572227164216917</v>
      </c>
      <c r="BZ218" s="15">
        <v>59.864999998999998</v>
      </c>
      <c r="CA218" s="15">
        <v>4.7629999989999998</v>
      </c>
      <c r="CB218" s="15">
        <v>1.8849983266820542</v>
      </c>
      <c r="CC218" s="15">
        <v>0.71572227164216917</v>
      </c>
      <c r="CD218" s="15">
        <v>5.1888750521579947</v>
      </c>
      <c r="CE218" s="15">
        <v>4.3162983427277402</v>
      </c>
      <c r="CF218" s="15">
        <v>3.8199999989999998</v>
      </c>
      <c r="CG218" s="15">
        <v>7.1428999989999999</v>
      </c>
      <c r="CH218" s="15">
        <v>20.840105143194858</v>
      </c>
      <c r="CI218" s="15">
        <v>0.41999999899999996</v>
      </c>
      <c r="CJ218" s="15">
        <v>9.0299999999999994</v>
      </c>
      <c r="CK218" s="15">
        <v>7.1429999989999993E-2</v>
      </c>
      <c r="CL218" s="15">
        <v>0.35733428635245107</v>
      </c>
      <c r="CM218" s="15">
        <v>1.6239999999999994E-5</v>
      </c>
      <c r="CN218" s="15">
        <v>3.8349999989999999</v>
      </c>
      <c r="CO218" s="15">
        <v>0.7142899989999999</v>
      </c>
      <c r="CP218" s="15">
        <v>0.71429999899999996</v>
      </c>
      <c r="CQ218" s="43">
        <v>45</v>
      </c>
      <c r="CR218" s="42" t="s">
        <v>21</v>
      </c>
      <c r="CS218" s="42" t="s">
        <v>21</v>
      </c>
      <c r="CT218" s="43">
        <v>1.1699999989999998E-3</v>
      </c>
      <c r="CU218" s="42" t="s">
        <v>21</v>
      </c>
      <c r="CV218" s="42" t="s">
        <v>21</v>
      </c>
      <c r="CW218" s="43">
        <v>2.5</v>
      </c>
      <c r="CX218" s="42" t="s">
        <v>21</v>
      </c>
      <c r="CY218" s="42" t="s">
        <v>21</v>
      </c>
      <c r="CZ218" s="42" t="s">
        <v>21</v>
      </c>
      <c r="DA218" s="43">
        <v>3.9999999999999996E-4</v>
      </c>
      <c r="DB218" s="43">
        <v>6</v>
      </c>
      <c r="DC218" s="42" t="s">
        <v>21</v>
      </c>
      <c r="DD218" s="43">
        <v>0.71484738034112205</v>
      </c>
      <c r="DE218" s="42" t="s">
        <v>21</v>
      </c>
      <c r="DF218" s="43">
        <v>1.4999999990066216E-2</v>
      </c>
      <c r="DG218" s="43">
        <v>7.2115384615384609E-4</v>
      </c>
    </row>
    <row r="219" spans="1:111" x14ac:dyDescent="0.25">
      <c r="A219" s="26" t="s">
        <v>265</v>
      </c>
      <c r="B219" s="15">
        <v>4.9370600039370593</v>
      </c>
      <c r="C219" s="15">
        <v>1.3209999999899999E-11</v>
      </c>
      <c r="D219" s="15">
        <v>0.89742439199900126</v>
      </c>
      <c r="E219" s="15">
        <v>25.852485723185151</v>
      </c>
      <c r="F219" s="15">
        <v>49.824999998999999</v>
      </c>
      <c r="G219" s="15">
        <v>245.04093416896114</v>
      </c>
      <c r="H219" s="15">
        <v>1.1879999999999996E-5</v>
      </c>
      <c r="I219" s="15">
        <v>0.71588110646583814</v>
      </c>
      <c r="J219" s="15">
        <v>2.6605035825742499E-13</v>
      </c>
      <c r="K219" s="15">
        <v>49.999999998999996</v>
      </c>
      <c r="L219" s="15">
        <v>1.08</v>
      </c>
      <c r="M219" s="15">
        <v>2.0809392471264764E-3</v>
      </c>
      <c r="N219" s="15">
        <v>5.7201481529669449</v>
      </c>
      <c r="O219" s="15">
        <v>2.4618094544707518</v>
      </c>
      <c r="P219" s="15">
        <v>9</v>
      </c>
      <c r="Q219" s="15">
        <v>5.4999999999999998E-13</v>
      </c>
      <c r="R219" s="15">
        <v>6.6349999989999997</v>
      </c>
      <c r="S219" s="15">
        <v>0.35714299899999996</v>
      </c>
      <c r="T219" s="15">
        <v>6.9170643983480016</v>
      </c>
      <c r="U219" s="15">
        <v>0.99999999899999992</v>
      </c>
      <c r="V219" s="15">
        <v>18</v>
      </c>
      <c r="W219" s="15">
        <v>0.43478299999999998</v>
      </c>
      <c r="X219" s="15">
        <v>2.5</v>
      </c>
      <c r="Y219" s="15">
        <v>3.2169999991842171</v>
      </c>
      <c r="Z219" s="15">
        <v>4.9012400139636938</v>
      </c>
      <c r="AA219" s="15">
        <v>1.7872461251345741</v>
      </c>
      <c r="AB219" s="15">
        <v>3.9728999989999996</v>
      </c>
      <c r="AC219" s="15">
        <v>0.35714285714285715</v>
      </c>
      <c r="AD219" s="15">
        <v>30.000300003000028</v>
      </c>
      <c r="AE219" s="15">
        <v>0.99999999899999992</v>
      </c>
      <c r="AF219" s="15">
        <v>24.684999998999999</v>
      </c>
      <c r="AG219" s="15">
        <v>1.7157563635777846</v>
      </c>
      <c r="AH219" s="15">
        <v>4.9999999989999999</v>
      </c>
      <c r="AI219" s="15">
        <v>2</v>
      </c>
      <c r="AJ219" s="15">
        <v>0.43059999992236281</v>
      </c>
      <c r="AK219" s="15">
        <v>4.7849999989999992</v>
      </c>
      <c r="AL219" s="32">
        <v>4.4999999999999998E-2</v>
      </c>
      <c r="AM219" s="15">
        <v>75.75</v>
      </c>
      <c r="AN219" s="15">
        <v>0.35714299899999996</v>
      </c>
      <c r="AO219" s="15">
        <v>0.3574492423353765</v>
      </c>
      <c r="AP219" s="15">
        <v>2.9962087903947154E-4</v>
      </c>
      <c r="AQ219" s="15">
        <v>622.66501010376714</v>
      </c>
      <c r="AR219" s="15">
        <v>0.7142899989999999</v>
      </c>
      <c r="AS219" s="15">
        <v>362.71309525829923</v>
      </c>
      <c r="AT219" s="15">
        <v>0.35714285727040812</v>
      </c>
      <c r="AU219" s="15">
        <v>7.1428599989999997</v>
      </c>
      <c r="AV219" s="15">
        <v>130</v>
      </c>
      <c r="AW219" s="15">
        <v>0.35714299899999996</v>
      </c>
      <c r="AX219" s="15">
        <v>0.12000023208866205</v>
      </c>
      <c r="AY219" s="15">
        <v>3.1089999989999999</v>
      </c>
      <c r="AZ219" s="15">
        <v>0.71588110646583814</v>
      </c>
      <c r="BA219" s="15">
        <v>1.0000002759241586</v>
      </c>
      <c r="BB219" s="15">
        <v>0.35714299899999996</v>
      </c>
      <c r="BC219" s="15">
        <v>245.04</v>
      </c>
      <c r="BD219" s="15">
        <v>0.7142899989999999</v>
      </c>
      <c r="BE219" s="15">
        <v>3.0583999989999997</v>
      </c>
      <c r="BF219" s="15">
        <v>0.35713999899999999</v>
      </c>
      <c r="BG219" s="15">
        <v>49.007999999999988</v>
      </c>
      <c r="BH219" s="15">
        <v>4.7659779936494671</v>
      </c>
      <c r="BI219" s="15">
        <v>1.2500000000000001E-2</v>
      </c>
      <c r="BJ219" s="15">
        <v>5.0233199950991985</v>
      </c>
      <c r="BK219" s="15">
        <v>4.7880108438295022</v>
      </c>
      <c r="BL219" s="15">
        <v>7.6189999989999997</v>
      </c>
      <c r="BM219" s="15">
        <v>3.6058125699926378</v>
      </c>
      <c r="BN219" s="15">
        <v>0.71983875611862935</v>
      </c>
      <c r="BO219" s="15">
        <v>1.4099999999999999E-9</v>
      </c>
      <c r="BP219" s="15">
        <v>0.71428599899999989</v>
      </c>
      <c r="BQ219" s="15">
        <v>7.1622976656039459</v>
      </c>
      <c r="BR219" s="15">
        <v>4.7695331201462654</v>
      </c>
      <c r="BS219" s="15">
        <v>126</v>
      </c>
      <c r="BT219" s="15">
        <v>2.681999999899999E-8</v>
      </c>
      <c r="BU219" s="15">
        <v>3.9100072879016836</v>
      </c>
      <c r="BV219" s="15">
        <v>28.77</v>
      </c>
      <c r="BW219" s="15">
        <v>4.4999999989999999</v>
      </c>
      <c r="BX219" s="15">
        <v>3.059999999</v>
      </c>
      <c r="BY219" s="15">
        <v>0.71588110646583814</v>
      </c>
      <c r="BZ219" s="15">
        <v>59.871999998999996</v>
      </c>
      <c r="CA219" s="15">
        <v>4.7629999989999998</v>
      </c>
      <c r="CB219" s="15">
        <v>1.8849983266820542</v>
      </c>
      <c r="CC219" s="15">
        <v>0.71588110646583814</v>
      </c>
      <c r="CD219" s="15">
        <v>5.18403317808108</v>
      </c>
      <c r="CE219" s="15">
        <v>4.3248853907241971</v>
      </c>
      <c r="CF219" s="15">
        <v>3.8199999989999998</v>
      </c>
      <c r="CG219" s="15">
        <v>7.1428999989999999</v>
      </c>
      <c r="CH219" s="15">
        <v>20.840105143194858</v>
      </c>
      <c r="CI219" s="15">
        <v>0.41999999899999996</v>
      </c>
      <c r="CJ219" s="15">
        <v>9.0399999989999991</v>
      </c>
      <c r="CK219" s="15">
        <v>7.1429999989999993E-2</v>
      </c>
      <c r="CL219" s="15">
        <v>0.3574492423353765</v>
      </c>
      <c r="CM219" s="15">
        <v>1.6199999999999994E-5</v>
      </c>
      <c r="CN219" s="15">
        <v>4.4499999989999992</v>
      </c>
      <c r="CO219" s="15">
        <v>0.7142899989999999</v>
      </c>
      <c r="CP219" s="15">
        <v>0.71429999899999996</v>
      </c>
      <c r="CQ219" s="43">
        <v>45</v>
      </c>
      <c r="CR219" s="42" t="s">
        <v>21</v>
      </c>
      <c r="CS219" s="42" t="s">
        <v>21</v>
      </c>
      <c r="CT219" s="43">
        <v>1.1699999989999998E-3</v>
      </c>
      <c r="CU219" s="42" t="s">
        <v>21</v>
      </c>
      <c r="CV219" s="42" t="s">
        <v>21</v>
      </c>
      <c r="CW219" s="43">
        <v>2.5</v>
      </c>
      <c r="CX219" s="42" t="s">
        <v>21</v>
      </c>
      <c r="CY219" s="42" t="s">
        <v>21</v>
      </c>
      <c r="CZ219" s="42" t="s">
        <v>21</v>
      </c>
      <c r="DA219" s="43">
        <v>3.9999999999999996E-4</v>
      </c>
      <c r="DB219" s="43">
        <v>6</v>
      </c>
      <c r="DC219" s="42" t="s">
        <v>21</v>
      </c>
      <c r="DD219" s="43">
        <v>0.71474519385073854</v>
      </c>
      <c r="DE219" s="42" t="s">
        <v>21</v>
      </c>
      <c r="DF219" s="43">
        <v>1.4999999990066216E-2</v>
      </c>
      <c r="DG219" s="43">
        <v>7.2115384615384609E-4</v>
      </c>
    </row>
    <row r="220" spans="1:111" x14ac:dyDescent="0.25">
      <c r="A220" s="26" t="s">
        <v>266</v>
      </c>
      <c r="B220" s="15">
        <v>4.9370600039370593</v>
      </c>
      <c r="C220" s="15">
        <v>1.3849999999999998E-11</v>
      </c>
      <c r="D220" s="15">
        <v>0.89706212155191745</v>
      </c>
      <c r="E220" s="15">
        <v>25.856496451417321</v>
      </c>
      <c r="F220" s="15">
        <v>49.819999998999997</v>
      </c>
      <c r="G220" s="15">
        <v>245.03093408083785</v>
      </c>
      <c r="H220" s="15">
        <v>1.1879999999999996E-5</v>
      </c>
      <c r="I220" s="15">
        <v>0.71584523477278739</v>
      </c>
      <c r="J220" s="15">
        <v>4.2851553663117422E-13</v>
      </c>
      <c r="K220" s="15">
        <v>49.999999998999996</v>
      </c>
      <c r="L220" s="15">
        <v>1.0804999989999999</v>
      </c>
      <c r="M220" s="15">
        <v>2.1779364153476513E-3</v>
      </c>
      <c r="N220" s="15">
        <v>5.7185128904449343</v>
      </c>
      <c r="O220" s="15">
        <v>2.4618094544707518</v>
      </c>
      <c r="P220" s="15">
        <v>9</v>
      </c>
      <c r="Q220" s="15">
        <v>5.4999999999999998E-13</v>
      </c>
      <c r="R220" s="15">
        <v>6.6349999989999997</v>
      </c>
      <c r="S220" s="15">
        <v>0.35714299899999996</v>
      </c>
      <c r="T220" s="15">
        <v>6.9041701192284011</v>
      </c>
      <c r="U220" s="15">
        <v>0.99999999899999992</v>
      </c>
      <c r="V220" s="15">
        <v>18</v>
      </c>
      <c r="W220" s="15">
        <v>0.43478299999999998</v>
      </c>
      <c r="X220" s="15">
        <v>2.5</v>
      </c>
      <c r="Y220" s="15">
        <v>3.2169999991842171</v>
      </c>
      <c r="Z220" s="15">
        <v>4.9009998042002056</v>
      </c>
      <c r="AA220" s="15">
        <v>1.7867351914222318</v>
      </c>
      <c r="AB220" s="15">
        <v>3.9737999989999997</v>
      </c>
      <c r="AC220" s="15">
        <v>0.35714285714285715</v>
      </c>
      <c r="AD220" s="15">
        <v>30.000300003000028</v>
      </c>
      <c r="AE220" s="15">
        <v>0.99999999899999992</v>
      </c>
      <c r="AF220" s="15">
        <v>24.684999998999999</v>
      </c>
      <c r="AG220" s="15">
        <v>1.7152658691513993</v>
      </c>
      <c r="AH220" s="15">
        <v>4.9999999989999999</v>
      </c>
      <c r="AI220" s="15">
        <v>2</v>
      </c>
      <c r="AJ220" s="15">
        <v>0.43059999992236281</v>
      </c>
      <c r="AK220" s="15">
        <v>4.7849999989999992</v>
      </c>
      <c r="AL220" s="32">
        <v>4.4999999999999998E-2</v>
      </c>
      <c r="AM220" s="15">
        <v>75.75</v>
      </c>
      <c r="AN220" s="15">
        <v>0.35714299899999996</v>
      </c>
      <c r="AO220" s="15">
        <v>0.35734705558795993</v>
      </c>
      <c r="AP220" s="15">
        <v>2.9962087903947154E-4</v>
      </c>
      <c r="AQ220" s="15">
        <v>623.83032204510494</v>
      </c>
      <c r="AR220" s="15">
        <v>0.7142899989999999</v>
      </c>
      <c r="AS220" s="15">
        <v>362.31884189245955</v>
      </c>
      <c r="AT220" s="15">
        <v>0.35714285727040812</v>
      </c>
      <c r="AU220" s="15">
        <v>7.1428599989999997</v>
      </c>
      <c r="AV220" s="15">
        <v>130</v>
      </c>
      <c r="AW220" s="15">
        <v>0.35714299899999996</v>
      </c>
      <c r="AX220" s="15">
        <v>0.12000023208866205</v>
      </c>
      <c r="AY220" s="15">
        <v>3.088199999</v>
      </c>
      <c r="AZ220" s="15">
        <v>0.71584523477278739</v>
      </c>
      <c r="BA220" s="15">
        <v>1.0000002759241586</v>
      </c>
      <c r="BB220" s="15">
        <v>0.35714299899999996</v>
      </c>
      <c r="BC220" s="15">
        <v>245.02999994999999</v>
      </c>
      <c r="BD220" s="15">
        <v>0.7142899989999999</v>
      </c>
      <c r="BE220" s="15">
        <v>3.0642999989999997</v>
      </c>
      <c r="BF220" s="15">
        <v>0.35713999899999999</v>
      </c>
      <c r="BG220" s="15">
        <v>49.005999989999992</v>
      </c>
      <c r="BH220" s="15">
        <v>4.7646155104891958</v>
      </c>
      <c r="BI220" s="15">
        <v>1.2500000000000001E-2</v>
      </c>
      <c r="BJ220" s="15">
        <v>5.0231149940743984</v>
      </c>
      <c r="BK220" s="15">
        <v>4.7880108438295022</v>
      </c>
      <c r="BL220" s="15">
        <v>7.6189999989999997</v>
      </c>
      <c r="BM220" s="15">
        <v>3.6060726264327312</v>
      </c>
      <c r="BN220" s="15">
        <v>0.71963154864709267</v>
      </c>
      <c r="BO220" s="15">
        <v>1.4099999999999999E-9</v>
      </c>
      <c r="BP220" s="15">
        <v>0.71428599899999989</v>
      </c>
      <c r="BQ220" s="15">
        <v>7.1551230681167715</v>
      </c>
      <c r="BR220" s="15">
        <v>4.7675425385135188</v>
      </c>
      <c r="BS220" s="15">
        <v>126</v>
      </c>
      <c r="BT220" s="15">
        <v>2.681999999899999E-8</v>
      </c>
      <c r="BU220" s="15">
        <v>3.9100072879016836</v>
      </c>
      <c r="BV220" s="15">
        <v>28.76</v>
      </c>
      <c r="BW220" s="15">
        <v>4.4999999989999999</v>
      </c>
      <c r="BX220" s="15">
        <v>3.059999999</v>
      </c>
      <c r="BY220" s="15">
        <v>0.71584523477278739</v>
      </c>
      <c r="BZ220" s="15">
        <v>59.873999998999999</v>
      </c>
      <c r="CA220" s="15">
        <v>4.7629999989999998</v>
      </c>
      <c r="CB220" s="15">
        <v>1.8849983266820542</v>
      </c>
      <c r="CC220" s="15">
        <v>0.71584523477278739</v>
      </c>
      <c r="CD220" s="15">
        <v>5.1466803914125929</v>
      </c>
      <c r="CE220" s="15">
        <v>4.3271311122599361</v>
      </c>
      <c r="CF220" s="15">
        <v>3.8199999989999998</v>
      </c>
      <c r="CG220" s="15">
        <v>7.1428999989999999</v>
      </c>
      <c r="CH220" s="15">
        <v>20.840105143194858</v>
      </c>
      <c r="CI220" s="15">
        <v>0.41999999899999996</v>
      </c>
      <c r="CJ220" s="15">
        <v>9.0399999989999991</v>
      </c>
      <c r="CK220" s="15">
        <v>7.1429999989999993E-2</v>
      </c>
      <c r="CL220" s="15">
        <v>0.35734705558795993</v>
      </c>
      <c r="CM220" s="15">
        <v>1.6199999999999994E-5</v>
      </c>
      <c r="CN220" s="15">
        <v>4.4499999989999992</v>
      </c>
      <c r="CO220" s="15">
        <v>0.7142899989999999</v>
      </c>
      <c r="CP220" s="15">
        <v>0.71429999899999996</v>
      </c>
      <c r="CQ220" s="43">
        <v>45</v>
      </c>
      <c r="CR220" s="42" t="s">
        <v>21</v>
      </c>
      <c r="CS220" s="42" t="s">
        <v>21</v>
      </c>
      <c r="CT220" s="43">
        <v>1.1699999989999998E-3</v>
      </c>
      <c r="CU220" s="42" t="s">
        <v>21</v>
      </c>
      <c r="CV220" s="42" t="s">
        <v>21</v>
      </c>
      <c r="CW220" s="43">
        <v>2.5</v>
      </c>
      <c r="CX220" s="42" t="s">
        <v>21</v>
      </c>
      <c r="CY220" s="42" t="s">
        <v>21</v>
      </c>
      <c r="CZ220" s="42" t="s">
        <v>21</v>
      </c>
      <c r="DA220" s="43">
        <v>3.9999999999999996E-4</v>
      </c>
      <c r="DB220" s="43">
        <v>6</v>
      </c>
      <c r="DC220" s="42" t="s">
        <v>21</v>
      </c>
      <c r="DD220" s="43">
        <v>0.71469411143263473</v>
      </c>
      <c r="DE220" s="42" t="s">
        <v>21</v>
      </c>
      <c r="DF220" s="43">
        <v>1.4999999990066216E-2</v>
      </c>
      <c r="DG220" s="43">
        <v>7.2115384615384609E-4</v>
      </c>
    </row>
    <row r="221" spans="1:111" x14ac:dyDescent="0.25">
      <c r="A221" s="26" t="s">
        <v>267</v>
      </c>
      <c r="B221" s="15">
        <v>4.9370600039370593</v>
      </c>
      <c r="C221" s="15">
        <v>1.3699999999999999E-11</v>
      </c>
      <c r="D221" s="15">
        <v>0.89674034883199571</v>
      </c>
      <c r="E221" s="15">
        <v>25.848476239007539</v>
      </c>
      <c r="F221" s="15">
        <v>49.788999998999998</v>
      </c>
      <c r="G221" s="15">
        <v>245.01593402365316</v>
      </c>
      <c r="H221" s="15">
        <v>1.1879999999999996E-5</v>
      </c>
      <c r="I221" s="15">
        <v>0.71553790613254464</v>
      </c>
      <c r="J221" s="15">
        <v>4.361481285232346E-13</v>
      </c>
      <c r="K221" s="15">
        <v>49.999999998999996</v>
      </c>
      <c r="L221" s="15">
        <v>1.0809</v>
      </c>
      <c r="M221" s="15">
        <v>2.1619368824451896E-3</v>
      </c>
      <c r="N221" s="15">
        <v>5.7172870566563523</v>
      </c>
      <c r="O221" s="15">
        <v>2.4618094544707518</v>
      </c>
      <c r="P221" s="15">
        <v>9</v>
      </c>
      <c r="Q221" s="15">
        <v>5.4999999999999998E-13</v>
      </c>
      <c r="R221" s="15">
        <v>6.6349999989999997</v>
      </c>
      <c r="S221" s="15">
        <v>0.35714299899999996</v>
      </c>
      <c r="T221" s="15">
        <v>6.8994066515040293</v>
      </c>
      <c r="U221" s="15">
        <v>0.99999999899999992</v>
      </c>
      <c r="V221" s="15">
        <v>18</v>
      </c>
      <c r="W221" s="15">
        <v>0.43478299999999998</v>
      </c>
      <c r="X221" s="15">
        <v>2.5</v>
      </c>
      <c r="Y221" s="15">
        <v>3.2189999991843314</v>
      </c>
      <c r="Z221" s="15">
        <v>4.9007596179809241</v>
      </c>
      <c r="AA221" s="15">
        <v>1.7863521828065705</v>
      </c>
      <c r="AB221" s="15">
        <v>3.9742999989999999</v>
      </c>
      <c r="AC221" s="15">
        <v>0.35714285714285715</v>
      </c>
      <c r="AD221" s="15">
        <v>30.000300003000028</v>
      </c>
      <c r="AE221" s="15">
        <v>0.99999999899999992</v>
      </c>
      <c r="AF221" s="15">
        <v>24.684999998999999</v>
      </c>
      <c r="AG221" s="15">
        <v>1.7148981808615615</v>
      </c>
      <c r="AH221" s="15">
        <v>4.9999999989999999</v>
      </c>
      <c r="AI221" s="15">
        <v>2</v>
      </c>
      <c r="AJ221" s="15">
        <v>0.43059999992236281</v>
      </c>
      <c r="AK221" s="15">
        <v>4.7819999989999999</v>
      </c>
      <c r="AL221" s="32">
        <v>0.25</v>
      </c>
      <c r="AM221" s="15">
        <v>75.75</v>
      </c>
      <c r="AN221" s="15">
        <v>0.35714299899999996</v>
      </c>
      <c r="AO221" s="15">
        <v>0.35727045386111839</v>
      </c>
      <c r="AP221" s="15">
        <v>2.9962087903947154E-4</v>
      </c>
      <c r="AQ221" s="15">
        <v>625.00000390624996</v>
      </c>
      <c r="AR221" s="15">
        <v>0.7142899989999999</v>
      </c>
      <c r="AS221" s="15">
        <v>362.58158217034656</v>
      </c>
      <c r="AT221" s="15">
        <v>0.35714285727040812</v>
      </c>
      <c r="AU221" s="15">
        <v>7.1428599989999997</v>
      </c>
      <c r="AV221" s="15">
        <v>130</v>
      </c>
      <c r="AW221" s="15">
        <v>0.35714299899999996</v>
      </c>
      <c r="AX221" s="15">
        <v>0.12000023208866205</v>
      </c>
      <c r="AY221" s="15">
        <v>3.0824999989999999</v>
      </c>
      <c r="AZ221" s="15">
        <v>0.71553790613254464</v>
      </c>
      <c r="BA221" s="15">
        <v>1.0000002759241586</v>
      </c>
      <c r="BB221" s="15">
        <v>0.35714299899999996</v>
      </c>
      <c r="BC221" s="15">
        <v>245.01499994999998</v>
      </c>
      <c r="BD221" s="15">
        <v>0.7142899989999999</v>
      </c>
      <c r="BE221" s="15">
        <v>3.069899999</v>
      </c>
      <c r="BF221" s="15">
        <v>0.35713999899999999</v>
      </c>
      <c r="BG221" s="15">
        <v>49.002999989999992</v>
      </c>
      <c r="BH221" s="15">
        <v>4.7635941592314426</v>
      </c>
      <c r="BI221" s="15">
        <v>1.2500000000000001E-2</v>
      </c>
      <c r="BJ221" s="15">
        <v>5.0228074940746987</v>
      </c>
      <c r="BK221" s="15">
        <v>4.7864982686589581</v>
      </c>
      <c r="BL221" s="15">
        <v>7.6189999989999997</v>
      </c>
      <c r="BM221" s="15">
        <v>3.6086752554439996</v>
      </c>
      <c r="BN221" s="15">
        <v>0.71947622131088562</v>
      </c>
      <c r="BO221" s="15">
        <v>1.4099999999999999E-9</v>
      </c>
      <c r="BP221" s="15">
        <v>0.71428599899999989</v>
      </c>
      <c r="BQ221" s="15">
        <v>7.1484738013545259</v>
      </c>
      <c r="BR221" s="15">
        <v>4.7669453640236954</v>
      </c>
      <c r="BS221" s="15">
        <v>126</v>
      </c>
      <c r="BT221" s="15">
        <v>2.681999999899999E-8</v>
      </c>
      <c r="BU221" s="15">
        <v>3.9100072879016836</v>
      </c>
      <c r="BV221" s="15">
        <v>28.756999998999998</v>
      </c>
      <c r="BW221" s="15">
        <v>4.4999999989999999</v>
      </c>
      <c r="BX221" s="15">
        <v>3.059999999</v>
      </c>
      <c r="BY221" s="15">
        <v>0.71553790613254464</v>
      </c>
      <c r="BZ221" s="15">
        <v>59.869999998999994</v>
      </c>
      <c r="CA221" s="15">
        <v>4.7629999989999998</v>
      </c>
      <c r="CB221" s="15">
        <v>1.8849983266820542</v>
      </c>
      <c r="CC221" s="15">
        <v>0.71553790613254464</v>
      </c>
      <c r="CD221" s="15">
        <v>5.141123849673539</v>
      </c>
      <c r="CE221" s="15">
        <v>4.3209609819090424</v>
      </c>
      <c r="CF221" s="15">
        <v>3.8199999989999998</v>
      </c>
      <c r="CG221" s="15">
        <v>7.1428999989999999</v>
      </c>
      <c r="CH221" s="15">
        <v>20.840105143194858</v>
      </c>
      <c r="CI221" s="15">
        <v>0.41999999899999996</v>
      </c>
      <c r="CJ221" s="15">
        <v>9.0399999989999991</v>
      </c>
      <c r="CK221" s="15">
        <v>7.1429999989999993E-2</v>
      </c>
      <c r="CL221" s="15">
        <v>0.35727045386111839</v>
      </c>
      <c r="CM221" s="15">
        <v>1.6199999999999994E-5</v>
      </c>
      <c r="CN221" s="15">
        <v>4.4499999989999992</v>
      </c>
      <c r="CO221" s="15">
        <v>0.7142899989999999</v>
      </c>
      <c r="CP221" s="15">
        <v>0.71429999899999996</v>
      </c>
      <c r="CQ221" s="43">
        <v>45</v>
      </c>
      <c r="CR221" s="42" t="s">
        <v>21</v>
      </c>
      <c r="CS221" s="42" t="s">
        <v>21</v>
      </c>
      <c r="CT221" s="43">
        <v>1.1699999989999998E-3</v>
      </c>
      <c r="CU221" s="42" t="s">
        <v>21</v>
      </c>
      <c r="CV221" s="42" t="s">
        <v>21</v>
      </c>
      <c r="CW221" s="43">
        <v>2.5</v>
      </c>
      <c r="CX221" s="42" t="s">
        <v>21</v>
      </c>
      <c r="CY221" s="42" t="s">
        <v>21</v>
      </c>
      <c r="CZ221" s="42" t="s">
        <v>21</v>
      </c>
      <c r="DA221" s="43">
        <v>3.9999999999999996E-4</v>
      </c>
      <c r="DB221" s="43">
        <v>6</v>
      </c>
      <c r="DC221" s="42" t="s">
        <v>21</v>
      </c>
      <c r="DD221" s="43">
        <v>0.71431122591260487</v>
      </c>
      <c r="DE221" s="42" t="s">
        <v>21</v>
      </c>
      <c r="DF221" s="43">
        <v>1.4999999990066216E-2</v>
      </c>
      <c r="DG221" s="43">
        <v>7.2115384615384609E-4</v>
      </c>
    </row>
    <row r="222" spans="1:111" x14ac:dyDescent="0.25">
      <c r="A222" s="26" t="s">
        <v>268</v>
      </c>
      <c r="B222" s="15">
        <v>4.9370600039370593</v>
      </c>
      <c r="C222" s="15">
        <v>1.3699999999999999E-11</v>
      </c>
      <c r="D222" s="15">
        <v>0.8966197435707729</v>
      </c>
      <c r="E222" s="15">
        <v>25.849144400002363</v>
      </c>
      <c r="F222" s="15">
        <v>49.772999999</v>
      </c>
      <c r="G222" s="15">
        <v>245.00593398553002</v>
      </c>
      <c r="H222" s="15">
        <v>1.1879999999999996E-5</v>
      </c>
      <c r="I222" s="15">
        <v>0.7154201667754726</v>
      </c>
      <c r="J222" s="15">
        <v>4.361481285232346E-13</v>
      </c>
      <c r="K222" s="15">
        <v>49.999999998999996</v>
      </c>
      <c r="L222" s="15">
        <v>1.0809</v>
      </c>
      <c r="M222" s="15">
        <v>2.1189381377698232E-3</v>
      </c>
      <c r="N222" s="15">
        <v>5.7158575816812176</v>
      </c>
      <c r="O222" s="15">
        <v>2.4618094544707518</v>
      </c>
      <c r="P222" s="15">
        <v>9</v>
      </c>
      <c r="Q222" s="15">
        <v>5.4999999999999998E-13</v>
      </c>
      <c r="R222" s="15">
        <v>6.6349999989999997</v>
      </c>
      <c r="S222" s="15">
        <v>0.35714299899999996</v>
      </c>
      <c r="T222" s="15">
        <v>6.9051236021892777</v>
      </c>
      <c r="U222" s="15">
        <v>0.99999999899999992</v>
      </c>
      <c r="V222" s="15">
        <v>18</v>
      </c>
      <c r="W222" s="15">
        <v>0.43478299999999998</v>
      </c>
      <c r="X222" s="15">
        <v>2.5</v>
      </c>
      <c r="Y222" s="15">
        <v>3.2199999991843891</v>
      </c>
      <c r="Z222" s="15">
        <v>4.9007596179809241</v>
      </c>
      <c r="AA222" s="15">
        <v>1.7859055469068628</v>
      </c>
      <c r="AB222" s="15">
        <v>3.9744999989999998</v>
      </c>
      <c r="AC222" s="15">
        <v>0.35714285714285715</v>
      </c>
      <c r="AD222" s="15">
        <v>30.000300003000028</v>
      </c>
      <c r="AE222" s="15">
        <v>0.99999999899999992</v>
      </c>
      <c r="AF222" s="15">
        <v>24.684999998999999</v>
      </c>
      <c r="AG222" s="15">
        <v>1.7144694084163128</v>
      </c>
      <c r="AH222" s="15">
        <v>4.9999999989999999</v>
      </c>
      <c r="AI222" s="15">
        <v>2</v>
      </c>
      <c r="AJ222" s="15">
        <v>0.43059999992236281</v>
      </c>
      <c r="AK222" s="15">
        <v>4.7819999989999999</v>
      </c>
      <c r="AL222" s="32">
        <v>0.25</v>
      </c>
      <c r="AM222" s="15">
        <v>75.75</v>
      </c>
      <c r="AN222" s="15">
        <v>0.35714299899999996</v>
      </c>
      <c r="AO222" s="15">
        <v>0.35718112667685148</v>
      </c>
      <c r="AP222" s="15">
        <v>2.9962087903947154E-4</v>
      </c>
      <c r="AQ222" s="15">
        <v>625.00000390624996</v>
      </c>
      <c r="AR222" s="15">
        <v>0.7142899989999999</v>
      </c>
      <c r="AS222" s="15">
        <v>362.58158217034656</v>
      </c>
      <c r="AT222" s="15">
        <v>0.35714285727040812</v>
      </c>
      <c r="AU222" s="15">
        <v>7.1428599989999997</v>
      </c>
      <c r="AV222" s="15">
        <v>255.76999999899999</v>
      </c>
      <c r="AW222" s="15">
        <v>0.35714299899999996</v>
      </c>
      <c r="AX222" s="15">
        <v>0.12000023208866205</v>
      </c>
      <c r="AY222" s="15">
        <v>3.0708999989999999</v>
      </c>
      <c r="AZ222" s="15">
        <v>0.7154201667754726</v>
      </c>
      <c r="BA222" s="15">
        <v>1.0000002759241586</v>
      </c>
      <c r="BB222" s="15">
        <v>0.35714299899999996</v>
      </c>
      <c r="BC222" s="15">
        <v>245.00499994999998</v>
      </c>
      <c r="BD222" s="15">
        <v>0.7142899989999999</v>
      </c>
      <c r="BE222" s="15">
        <v>3.0686999989999997</v>
      </c>
      <c r="BF222" s="15">
        <v>0.35713999899999999</v>
      </c>
      <c r="BG222" s="15">
        <v>49.00099998999999</v>
      </c>
      <c r="BH222" s="15">
        <v>4.7624031360538943</v>
      </c>
      <c r="BI222" s="15">
        <v>1.2500000000000001E-2</v>
      </c>
      <c r="BJ222" s="15">
        <v>5.0226024940748983</v>
      </c>
      <c r="BK222" s="15">
        <v>4.7850095450652654</v>
      </c>
      <c r="BL222" s="15">
        <v>7.6189999989999997</v>
      </c>
      <c r="BM222" s="15">
        <v>3.6125862506272384</v>
      </c>
      <c r="BN222" s="15">
        <v>0.71926922298731877</v>
      </c>
      <c r="BO222" s="15">
        <v>1.4099999999999999E-9</v>
      </c>
      <c r="BP222" s="15">
        <v>0.71428599899999989</v>
      </c>
      <c r="BQ222" s="15">
        <v>7.1469411097160478</v>
      </c>
      <c r="BR222" s="15">
        <v>4.7653528987174987</v>
      </c>
      <c r="BS222" s="15">
        <v>126</v>
      </c>
      <c r="BT222" s="15">
        <v>2.681999999899999E-8</v>
      </c>
      <c r="BU222" s="15">
        <v>3.9100072879016836</v>
      </c>
      <c r="BV222" s="15">
        <v>28.756999998999998</v>
      </c>
      <c r="BW222" s="15">
        <v>4.4999999989999999</v>
      </c>
      <c r="BX222" s="15">
        <v>3.059999999</v>
      </c>
      <c r="BY222" s="15">
        <v>0.7154201667754726</v>
      </c>
      <c r="BZ222" s="15">
        <v>59.868999998999996</v>
      </c>
      <c r="CA222" s="15">
        <v>4.7629999989999998</v>
      </c>
      <c r="CB222" s="15">
        <v>1.8849983266820542</v>
      </c>
      <c r="CC222" s="15">
        <v>0.7154201667754726</v>
      </c>
      <c r="CD222" s="15">
        <v>5.1376900947974562</v>
      </c>
      <c r="CE222" s="15">
        <v>4.315739502149917</v>
      </c>
      <c r="CF222" s="15">
        <v>3.8199999989999998</v>
      </c>
      <c r="CG222" s="15">
        <v>7.1428999989999999</v>
      </c>
      <c r="CH222" s="15">
        <v>20.840105143194858</v>
      </c>
      <c r="CI222" s="15">
        <v>0.41999999899999996</v>
      </c>
      <c r="CJ222" s="15">
        <v>9.0399999989999991</v>
      </c>
      <c r="CK222" s="15">
        <v>7.1429999989999993E-2</v>
      </c>
      <c r="CL222" s="15">
        <v>0.35718112667685148</v>
      </c>
      <c r="CM222" s="15">
        <v>1.6199999999999994E-5</v>
      </c>
      <c r="CN222" s="15">
        <v>4.4499999989999992</v>
      </c>
      <c r="CO222" s="15">
        <v>0.7142899989999999</v>
      </c>
      <c r="CP222" s="15">
        <v>0.71429999899999996</v>
      </c>
      <c r="CQ222" s="43">
        <v>45</v>
      </c>
      <c r="CR222" s="42" t="s">
        <v>21</v>
      </c>
      <c r="CS222" s="42" t="s">
        <v>21</v>
      </c>
      <c r="CT222" s="43">
        <v>1.1699999989999998E-3</v>
      </c>
      <c r="CU222" s="42" t="s">
        <v>21</v>
      </c>
      <c r="CV222" s="42" t="s">
        <v>21</v>
      </c>
      <c r="CW222" s="43">
        <v>2.5</v>
      </c>
      <c r="CX222" s="42" t="s">
        <v>21</v>
      </c>
      <c r="CY222" s="42" t="s">
        <v>21</v>
      </c>
      <c r="CZ222" s="42" t="s">
        <v>21</v>
      </c>
      <c r="DA222" s="43">
        <v>3.9999999999999996E-4</v>
      </c>
      <c r="DB222" s="43">
        <v>6</v>
      </c>
      <c r="DC222" s="42" t="s">
        <v>21</v>
      </c>
      <c r="DD222" s="43">
        <v>0.71482183117095421</v>
      </c>
      <c r="DE222" s="42" t="s">
        <v>21</v>
      </c>
      <c r="DF222" s="43">
        <v>1.4999999990066216E-2</v>
      </c>
      <c r="DG222" s="43">
        <v>7.2115384615384609E-4</v>
      </c>
    </row>
    <row r="223" spans="1:111" x14ac:dyDescent="0.25">
      <c r="A223" s="26" t="s">
        <v>269</v>
      </c>
      <c r="B223" s="15">
        <v>4.9370600039370593</v>
      </c>
      <c r="C223" s="15">
        <v>1.3759999999899998E-11</v>
      </c>
      <c r="D223" s="15">
        <v>0.89831117499505164</v>
      </c>
      <c r="E223" s="15">
        <v>25.84380007904166</v>
      </c>
      <c r="F223" s="15">
        <v>49.845999998999993</v>
      </c>
      <c r="G223" s="15">
        <v>245.00593398553002</v>
      </c>
      <c r="H223" s="15">
        <v>1.1879999999999996E-5</v>
      </c>
      <c r="I223" s="15">
        <v>0.71675339434105523</v>
      </c>
      <c r="J223" s="15">
        <v>4.361481285232346E-13</v>
      </c>
      <c r="K223" s="15">
        <v>49.999999998999996</v>
      </c>
      <c r="L223" s="15">
        <v>1.0809</v>
      </c>
      <c r="M223" s="15">
        <v>2.2189352184102101E-3</v>
      </c>
      <c r="N223" s="15">
        <v>5.7254692212488134</v>
      </c>
      <c r="O223" s="15">
        <v>2.4618094544707518</v>
      </c>
      <c r="P223" s="15">
        <v>9</v>
      </c>
      <c r="Q223" s="15">
        <v>5.4999999999999998E-13</v>
      </c>
      <c r="R223" s="15">
        <v>6.6349999989999997</v>
      </c>
      <c r="S223" s="15">
        <v>0.35714299899999996</v>
      </c>
      <c r="T223" s="15">
        <v>6.9108500350318485</v>
      </c>
      <c r="U223" s="15">
        <v>0.99999999899999992</v>
      </c>
      <c r="V223" s="15">
        <v>18</v>
      </c>
      <c r="W223" s="15">
        <v>0.43478299999999998</v>
      </c>
      <c r="X223" s="15">
        <v>2.5</v>
      </c>
      <c r="Y223" s="15">
        <v>3.2219999991845034</v>
      </c>
      <c r="Z223" s="15">
        <v>4.9017205041371357</v>
      </c>
      <c r="AA223" s="15">
        <v>1.7889086796701779</v>
      </c>
      <c r="AB223" s="15">
        <v>3.9734999989999999</v>
      </c>
      <c r="AC223" s="15">
        <v>0.35714285714285715</v>
      </c>
      <c r="AD223" s="15">
        <v>30.000300003000028</v>
      </c>
      <c r="AE223" s="15">
        <v>0.99999999899999992</v>
      </c>
      <c r="AF223" s="15">
        <v>24.684999998999999</v>
      </c>
      <c r="AG223" s="15">
        <v>1.717352416993033</v>
      </c>
      <c r="AH223" s="15">
        <v>4.9999999989999999</v>
      </c>
      <c r="AI223" s="15">
        <v>2</v>
      </c>
      <c r="AJ223" s="15">
        <v>0.43059999992236281</v>
      </c>
      <c r="AK223" s="15">
        <v>4.789999999</v>
      </c>
      <c r="AL223" s="32">
        <v>0.25</v>
      </c>
      <c r="AM223" s="15">
        <v>75.75</v>
      </c>
      <c r="AN223" s="15">
        <v>0.35714299899999996</v>
      </c>
      <c r="AO223" s="15">
        <v>0.35778175325859812</v>
      </c>
      <c r="AP223" s="15">
        <v>2.9962087903947154E-4</v>
      </c>
      <c r="AQ223" s="15">
        <v>625.00000390624996</v>
      </c>
      <c r="AR223" s="15">
        <v>0.7142899989999999</v>
      </c>
      <c r="AS223" s="15">
        <v>362.58158217034656</v>
      </c>
      <c r="AT223" s="15">
        <v>0.35714285727040812</v>
      </c>
      <c r="AU223" s="15">
        <v>7.1428599989999997</v>
      </c>
      <c r="AV223" s="15">
        <v>255.76999999899999</v>
      </c>
      <c r="AW223" s="15">
        <v>0.35714299899999996</v>
      </c>
      <c r="AX223" s="15">
        <v>0.12000023208866205</v>
      </c>
      <c r="AY223" s="15">
        <v>3.0699999989999998</v>
      </c>
      <c r="AZ223" s="15">
        <v>0.71675339434105523</v>
      </c>
      <c r="BA223" s="15">
        <v>1.0000002759241586</v>
      </c>
      <c r="BB223" s="15">
        <v>0.35714299899999996</v>
      </c>
      <c r="BC223" s="15">
        <v>245.00499994999998</v>
      </c>
      <c r="BD223" s="15">
        <v>0.7142899989999999</v>
      </c>
      <c r="BE223" s="15">
        <v>3.0750999989999999</v>
      </c>
      <c r="BF223" s="15">
        <v>0.35713999899999999</v>
      </c>
      <c r="BG223" s="15">
        <v>49.00099998999999</v>
      </c>
      <c r="BH223" s="15">
        <v>4.7704114504682167</v>
      </c>
      <c r="BI223" s="15">
        <v>1.2500000000000001E-2</v>
      </c>
      <c r="BJ223" s="15">
        <v>5.0226024940748983</v>
      </c>
      <c r="BK223" s="15">
        <v>4.7924854058874979</v>
      </c>
      <c r="BL223" s="15">
        <v>7.6189999989999997</v>
      </c>
      <c r="BM223" s="15">
        <v>3.6196474464697452</v>
      </c>
      <c r="BN223" s="15">
        <v>0.72046109510086453</v>
      </c>
      <c r="BO223" s="15">
        <v>1.4099999999999999E-9</v>
      </c>
      <c r="BP223" s="15">
        <v>0.71428599899999989</v>
      </c>
      <c r="BQ223" s="15">
        <v>7.1510297487951249</v>
      </c>
      <c r="BR223" s="15">
        <v>4.7742109869832188</v>
      </c>
      <c r="BS223" s="15">
        <v>126</v>
      </c>
      <c r="BT223" s="15">
        <v>2.681999999899999E-8</v>
      </c>
      <c r="BU223" s="15">
        <v>3.9100072879016836</v>
      </c>
      <c r="BV223" s="15">
        <v>28.808</v>
      </c>
      <c r="BW223" s="15">
        <v>4.4999999989999999</v>
      </c>
      <c r="BX223" s="15">
        <v>3.0649999989999999</v>
      </c>
      <c r="BY223" s="15">
        <v>0.71675339434105523</v>
      </c>
      <c r="BZ223" s="15">
        <v>59.881999998999994</v>
      </c>
      <c r="CA223" s="15">
        <v>4.7649999989999996</v>
      </c>
      <c r="CB223" s="15">
        <v>1.8849983266820542</v>
      </c>
      <c r="CC223" s="15">
        <v>0.71675339434105523</v>
      </c>
      <c r="CD223" s="15">
        <v>5.136898341045713</v>
      </c>
      <c r="CE223" s="15">
        <v>4.3155532541133939</v>
      </c>
      <c r="CF223" s="15">
        <v>3.8199999989999998</v>
      </c>
      <c r="CG223" s="15">
        <v>7.1428999989999999</v>
      </c>
      <c r="CH223" s="15">
        <v>20.840105143194858</v>
      </c>
      <c r="CI223" s="15">
        <v>0.41999999899999996</v>
      </c>
      <c r="CJ223" s="15">
        <v>9.0399999989999991</v>
      </c>
      <c r="CK223" s="15">
        <v>7.1429999989999993E-2</v>
      </c>
      <c r="CL223" s="15">
        <v>0.35778175325859812</v>
      </c>
      <c r="CM223" s="15">
        <v>1.6199999999999994E-5</v>
      </c>
      <c r="CN223" s="15">
        <v>4.4499999989999992</v>
      </c>
      <c r="CO223" s="15">
        <v>0.7142899989999999</v>
      </c>
      <c r="CP223" s="15">
        <v>0.71429999899999996</v>
      </c>
      <c r="CQ223" s="43">
        <v>45</v>
      </c>
      <c r="CR223" s="42" t="s">
        <v>21</v>
      </c>
      <c r="CS223" s="42" t="s">
        <v>21</v>
      </c>
      <c r="CT223" s="43">
        <v>1.1699999989999998E-3</v>
      </c>
      <c r="CU223" s="42" t="s">
        <v>21</v>
      </c>
      <c r="CV223" s="42" t="s">
        <v>21</v>
      </c>
      <c r="CW223" s="43">
        <v>2.5</v>
      </c>
      <c r="CX223" s="42" t="s">
        <v>21</v>
      </c>
      <c r="CY223" s="42" t="s">
        <v>21</v>
      </c>
      <c r="CZ223" s="42" t="s">
        <v>21</v>
      </c>
      <c r="DA223" s="43">
        <v>3.9999999999999996E-4</v>
      </c>
      <c r="DB223" s="43">
        <v>6</v>
      </c>
      <c r="DC223" s="42" t="s">
        <v>21</v>
      </c>
      <c r="DD223" s="43">
        <v>0.71640935682014562</v>
      </c>
      <c r="DE223" s="42" t="s">
        <v>21</v>
      </c>
      <c r="DF223" s="43">
        <v>1.4999999990066216E-2</v>
      </c>
      <c r="DG223" s="43">
        <v>7.2115384615384609E-4</v>
      </c>
    </row>
    <row r="224" spans="1:111" x14ac:dyDescent="0.25">
      <c r="A224" s="26" t="s">
        <v>270</v>
      </c>
      <c r="B224" s="15">
        <v>4.9370600039370593</v>
      </c>
      <c r="C224" s="15">
        <v>1.3789999999899998E-11</v>
      </c>
      <c r="D224" s="15">
        <v>0.89972558369697242</v>
      </c>
      <c r="E224" s="15">
        <v>25.833118064023022</v>
      </c>
      <c r="F224" s="15">
        <v>49.782999998999998</v>
      </c>
      <c r="G224" s="15">
        <v>245.02093409271492</v>
      </c>
      <c r="H224" s="15">
        <v>1.1879999999999996E-5</v>
      </c>
      <c r="I224" s="15">
        <v>0.71788539729061829</v>
      </c>
      <c r="J224" s="15">
        <v>4.361481285232346E-13</v>
      </c>
      <c r="K224" s="15">
        <v>49.999999998999996</v>
      </c>
      <c r="L224" s="15">
        <v>1.0812999989999998</v>
      </c>
      <c r="M224" s="15">
        <v>2.2519342550215374E-3</v>
      </c>
      <c r="N224" s="15">
        <v>5.7349077097484287</v>
      </c>
      <c r="O224" s="15">
        <v>2.4618094544707518</v>
      </c>
      <c r="P224" s="15">
        <v>9</v>
      </c>
      <c r="Q224" s="15">
        <v>5.4999999999999998E-13</v>
      </c>
      <c r="R224" s="15">
        <v>6.6349999989999997</v>
      </c>
      <c r="S224" s="15">
        <v>0.35714299899999996</v>
      </c>
      <c r="T224" s="15">
        <v>6.9161076151128089</v>
      </c>
      <c r="U224" s="15">
        <v>0.99999999899999992</v>
      </c>
      <c r="V224" s="15">
        <v>18</v>
      </c>
      <c r="W224" s="15">
        <v>0.43478299999999998</v>
      </c>
      <c r="X224" s="15">
        <v>2.5</v>
      </c>
      <c r="Y224" s="15">
        <v>3.2239999991846182</v>
      </c>
      <c r="Z224" s="15">
        <v>4.9007596179809241</v>
      </c>
      <c r="AA224" s="15">
        <v>1.7918577120416772</v>
      </c>
      <c r="AB224" s="15">
        <v>3.9743999989999996</v>
      </c>
      <c r="AC224" s="15">
        <v>0.35714285714285715</v>
      </c>
      <c r="AD224" s="15">
        <v>30.000300003000028</v>
      </c>
      <c r="AE224" s="15">
        <v>0.99999999899999992</v>
      </c>
      <c r="AF224" s="15">
        <v>24.684999998999999</v>
      </c>
      <c r="AG224" s="15">
        <v>1.7201834872248758</v>
      </c>
      <c r="AH224" s="15">
        <v>4.9999999989999999</v>
      </c>
      <c r="AI224" s="15">
        <v>2</v>
      </c>
      <c r="AJ224" s="15">
        <v>0.43059999992236281</v>
      </c>
      <c r="AK224" s="15">
        <v>4.7969999989999996</v>
      </c>
      <c r="AL224" s="32">
        <v>0.25</v>
      </c>
      <c r="AM224" s="15">
        <v>75.75</v>
      </c>
      <c r="AN224" s="15">
        <v>0.35714299899999996</v>
      </c>
      <c r="AO224" s="15">
        <v>0.35837155976145768</v>
      </c>
      <c r="AP224" s="15">
        <v>2.9962087903947154E-4</v>
      </c>
      <c r="AQ224" s="15">
        <v>625.00000390624996</v>
      </c>
      <c r="AR224" s="15">
        <v>0.7142899989999999</v>
      </c>
      <c r="AS224" s="15">
        <v>362.58158217034656</v>
      </c>
      <c r="AT224" s="15">
        <v>0.35714285727040812</v>
      </c>
      <c r="AU224" s="15">
        <v>7.1428599989999997</v>
      </c>
      <c r="AV224" s="15">
        <v>255.76999999899999</v>
      </c>
      <c r="AW224" s="15">
        <v>0.35714299899999996</v>
      </c>
      <c r="AX224" s="15">
        <v>0.12000023208866205</v>
      </c>
      <c r="AY224" s="15">
        <v>3.0606999989999997</v>
      </c>
      <c r="AZ224" s="15">
        <v>0.71788539729061829</v>
      </c>
      <c r="BA224" s="15">
        <v>1.0000002759241586</v>
      </c>
      <c r="BB224" s="15">
        <v>0.35714299899999996</v>
      </c>
      <c r="BC224" s="15">
        <v>245.02</v>
      </c>
      <c r="BD224" s="15">
        <v>0.7142899989999999</v>
      </c>
      <c r="BE224" s="15">
        <v>3.0798999989999998</v>
      </c>
      <c r="BF224" s="15">
        <v>0.35713999899999999</v>
      </c>
      <c r="BG224" s="15">
        <v>49.003999999999991</v>
      </c>
      <c r="BH224" s="15">
        <v>4.7782755206512935</v>
      </c>
      <c r="BI224" s="15">
        <v>1.2500000000000001E-2</v>
      </c>
      <c r="BJ224" s="15">
        <v>5.0229099950995986</v>
      </c>
      <c r="BK224" s="15">
        <v>4.8009986307599917</v>
      </c>
      <c r="BL224" s="15">
        <v>7.6189999989999997</v>
      </c>
      <c r="BM224" s="15">
        <v>3.6157211557152156</v>
      </c>
      <c r="BN224" s="15">
        <v>0.72165692481897736</v>
      </c>
      <c r="BO224" s="15">
        <v>1.4099999999999999E-9</v>
      </c>
      <c r="BP224" s="15">
        <v>0.71428599899999989</v>
      </c>
      <c r="BQ224" s="15">
        <v>7.1571714863410509</v>
      </c>
      <c r="BR224" s="15">
        <v>4.7811780226978309</v>
      </c>
      <c r="BS224" s="15">
        <v>126</v>
      </c>
      <c r="BT224" s="15">
        <v>2.681999999899999E-8</v>
      </c>
      <c r="BU224" s="15">
        <v>3.9100072879016836</v>
      </c>
      <c r="BV224" s="15">
        <v>28.853999999999999</v>
      </c>
      <c r="BW224" s="15">
        <v>4.4999999989999999</v>
      </c>
      <c r="BX224" s="15">
        <v>3.0699999989999998</v>
      </c>
      <c r="BY224" s="15">
        <v>0.71788539729061829</v>
      </c>
      <c r="BZ224" s="15">
        <v>59.889999998999997</v>
      </c>
      <c r="CA224" s="15">
        <v>4.7709999989999998</v>
      </c>
      <c r="CB224" s="15">
        <v>1.8849983266820542</v>
      </c>
      <c r="CC224" s="15">
        <v>0.71788539729061829</v>
      </c>
      <c r="CD224" s="15">
        <v>5.1437683249392396</v>
      </c>
      <c r="CE224" s="15">
        <v>4.3217079391642548</v>
      </c>
      <c r="CF224" s="15">
        <v>3.8199999989999998</v>
      </c>
      <c r="CG224" s="15">
        <v>7.1428999989999999</v>
      </c>
      <c r="CH224" s="15">
        <v>20.830105092741789</v>
      </c>
      <c r="CI224" s="15">
        <v>0.41999999899999996</v>
      </c>
      <c r="CJ224" s="15">
        <v>9.0399999989999991</v>
      </c>
      <c r="CK224" s="15">
        <v>7.1429999989999993E-2</v>
      </c>
      <c r="CL224" s="15">
        <v>0.35837155976145768</v>
      </c>
      <c r="CM224" s="15">
        <v>1.6199999999999994E-5</v>
      </c>
      <c r="CN224" s="15">
        <v>4.4499999989999992</v>
      </c>
      <c r="CO224" s="15">
        <v>0.7142899989999999</v>
      </c>
      <c r="CP224" s="15">
        <v>0.71429999899999996</v>
      </c>
      <c r="CQ224" s="43">
        <v>45</v>
      </c>
      <c r="CR224" s="42" t="s">
        <v>21</v>
      </c>
      <c r="CS224" s="42" t="s">
        <v>21</v>
      </c>
      <c r="CT224" s="43">
        <v>1.1699999989999998E-3</v>
      </c>
      <c r="CU224" s="42" t="s">
        <v>21</v>
      </c>
      <c r="CV224" s="42" t="s">
        <v>21</v>
      </c>
      <c r="CW224" s="43">
        <v>2.5</v>
      </c>
      <c r="CX224" s="42" t="s">
        <v>21</v>
      </c>
      <c r="CY224" s="42" t="s">
        <v>21</v>
      </c>
      <c r="CZ224" s="42" t="s">
        <v>21</v>
      </c>
      <c r="DA224" s="43">
        <v>3.9999999999999996E-4</v>
      </c>
      <c r="DB224" s="43">
        <v>6</v>
      </c>
      <c r="DC224" s="42" t="s">
        <v>21</v>
      </c>
      <c r="DD224" s="43">
        <v>0.71730865843042102</v>
      </c>
      <c r="DE224" s="42" t="s">
        <v>21</v>
      </c>
      <c r="DF224" s="43">
        <v>1.4999999990066216E-2</v>
      </c>
      <c r="DG224" s="43">
        <v>7.2115384615384609E-4</v>
      </c>
    </row>
    <row r="225" spans="1:111" x14ac:dyDescent="0.25">
      <c r="A225" s="26" t="s">
        <v>271</v>
      </c>
      <c r="B225" s="15">
        <v>4.9370600039370593</v>
      </c>
      <c r="C225" s="15">
        <v>1.4349999999999999E-11</v>
      </c>
      <c r="D225" s="15">
        <v>0.90073860565663844</v>
      </c>
      <c r="E225" s="15">
        <v>25.823111691626366</v>
      </c>
      <c r="F225" s="15">
        <v>49.738999998999994</v>
      </c>
      <c r="G225" s="15">
        <v>245.02093409271492</v>
      </c>
      <c r="H225" s="15">
        <v>1.1879999999999996E-5</v>
      </c>
      <c r="I225" s="15">
        <v>0.71864894050926986</v>
      </c>
      <c r="J225" s="15">
        <v>4.4850565884169084E-13</v>
      </c>
      <c r="K225" s="15">
        <v>49.999999998999996</v>
      </c>
      <c r="L225" s="15">
        <v>1.0786999989999999</v>
      </c>
      <c r="M225" s="15">
        <v>2.4789276280752152E-3</v>
      </c>
      <c r="N225" s="15">
        <v>5.7410800289352482</v>
      </c>
      <c r="O225" s="15">
        <v>2.4618094544707518</v>
      </c>
      <c r="P225" s="15">
        <v>9</v>
      </c>
      <c r="Q225" s="15">
        <v>5.4999999999999998E-13</v>
      </c>
      <c r="R225" s="15">
        <v>6.6349999989999997</v>
      </c>
      <c r="S225" s="15">
        <v>0.35714299899999996</v>
      </c>
      <c r="T225" s="15">
        <v>6.9261670596291838</v>
      </c>
      <c r="U225" s="15">
        <v>0.99999999899999992</v>
      </c>
      <c r="V225" s="15">
        <v>18</v>
      </c>
      <c r="W225" s="15">
        <v>0.43478299999999998</v>
      </c>
      <c r="X225" s="15">
        <v>2.5</v>
      </c>
      <c r="Y225" s="15">
        <v>3.2239999991846182</v>
      </c>
      <c r="Z225" s="15">
        <v>4.9007596179809241</v>
      </c>
      <c r="AA225" s="15">
        <v>1.7937862379576037</v>
      </c>
      <c r="AB225" s="15">
        <v>3.9754999989999997</v>
      </c>
      <c r="AC225" s="15">
        <v>0.35714285714285715</v>
      </c>
      <c r="AD225" s="15">
        <v>30.000300003000028</v>
      </c>
      <c r="AE225" s="15">
        <v>0.99999999899999992</v>
      </c>
      <c r="AF225" s="15">
        <v>24.684999998999999</v>
      </c>
      <c r="AG225" s="15">
        <v>1.7220348721946099</v>
      </c>
      <c r="AH225" s="15">
        <v>4.9999999989999999</v>
      </c>
      <c r="AI225" s="15">
        <v>2</v>
      </c>
      <c r="AJ225" s="15">
        <v>0.43059999992236281</v>
      </c>
      <c r="AK225" s="15">
        <v>4.7999999989999997</v>
      </c>
      <c r="AL225" s="32">
        <v>0.25</v>
      </c>
      <c r="AM225" s="15">
        <v>75.75</v>
      </c>
      <c r="AN225" s="15">
        <v>0.35714299899999996</v>
      </c>
      <c r="AO225" s="15">
        <v>0.35875726496331967</v>
      </c>
      <c r="AP225" s="15">
        <v>2.9962087903947154E-4</v>
      </c>
      <c r="AQ225" s="15">
        <v>625.00000390624996</v>
      </c>
      <c r="AR225" s="15">
        <v>0.7142899989999999</v>
      </c>
      <c r="AS225" s="15">
        <v>362.58158217034656</v>
      </c>
      <c r="AT225" s="15">
        <v>0.35714285727040812</v>
      </c>
      <c r="AU225" s="15">
        <v>7.1428599989999997</v>
      </c>
      <c r="AV225" s="15">
        <v>255.76999999899999</v>
      </c>
      <c r="AW225" s="15">
        <v>0.35714299899999996</v>
      </c>
      <c r="AX225" s="15">
        <v>0.12000023208866205</v>
      </c>
      <c r="AY225" s="15">
        <v>3.0499999989999997</v>
      </c>
      <c r="AZ225" s="15">
        <v>0.71864894050926986</v>
      </c>
      <c r="BA225" s="15">
        <v>1.0000002759241586</v>
      </c>
      <c r="BB225" s="15">
        <v>0.35714299899999996</v>
      </c>
      <c r="BC225" s="15">
        <v>245.02</v>
      </c>
      <c r="BD225" s="15">
        <v>0.7142899989999999</v>
      </c>
      <c r="BE225" s="15">
        <v>3.0857999989999998</v>
      </c>
      <c r="BF225" s="15">
        <v>0.35713999899999999</v>
      </c>
      <c r="BG225" s="15">
        <v>49.003999999999991</v>
      </c>
      <c r="BH225" s="15">
        <v>4.7834182538359356</v>
      </c>
      <c r="BI225" s="15">
        <v>1.2500000000000001E-2</v>
      </c>
      <c r="BJ225" s="15">
        <v>5.0229099950995986</v>
      </c>
      <c r="BK225" s="15">
        <v>4.8060056076761786</v>
      </c>
      <c r="BL225" s="15">
        <v>7.6189999989999997</v>
      </c>
      <c r="BM225" s="15">
        <v>3.6135000362655743</v>
      </c>
      <c r="BN225" s="15">
        <v>0.72243895390839474</v>
      </c>
      <c r="BO225" s="15">
        <v>1.4099999999999999E-9</v>
      </c>
      <c r="BP225" s="15">
        <v>0.71428599899999989</v>
      </c>
      <c r="BQ225" s="15">
        <v>7.1622976656039459</v>
      </c>
      <c r="BR225" s="15">
        <v>4.7823723716774786</v>
      </c>
      <c r="BS225" s="15">
        <v>126</v>
      </c>
      <c r="BT225" s="15">
        <v>2.681999999899999E-8</v>
      </c>
      <c r="BU225" s="15">
        <v>3.9100072879016836</v>
      </c>
      <c r="BV225" s="15">
        <v>28.872</v>
      </c>
      <c r="BW225" s="15">
        <v>4.4999999989999999</v>
      </c>
      <c r="BX225" s="15">
        <v>3.0749999989999997</v>
      </c>
      <c r="BY225" s="15">
        <v>0.71864894050926986</v>
      </c>
      <c r="BZ225" s="15">
        <v>59.890999998999995</v>
      </c>
      <c r="CA225" s="15">
        <v>4.7749999989999994</v>
      </c>
      <c r="CB225" s="15">
        <v>1.8849983266820542</v>
      </c>
      <c r="CC225" s="15">
        <v>0.71864894050926986</v>
      </c>
      <c r="CD225" s="15">
        <v>5.1371622318471779</v>
      </c>
      <c r="CE225" s="15">
        <v>4.3205876001002625</v>
      </c>
      <c r="CF225" s="15">
        <v>3.8199999989999998</v>
      </c>
      <c r="CG225" s="15">
        <v>7.1428999989999999</v>
      </c>
      <c r="CH225" s="15">
        <v>20.830105092741789</v>
      </c>
      <c r="CI225" s="15">
        <v>0.41999999899999996</v>
      </c>
      <c r="CJ225" s="15">
        <v>9.0399999989999991</v>
      </c>
      <c r="CK225" s="15">
        <v>7.1429999989999993E-2</v>
      </c>
      <c r="CL225" s="15">
        <v>0.35875726496331967</v>
      </c>
      <c r="CM225" s="15">
        <v>1.6199999999999994E-5</v>
      </c>
      <c r="CN225" s="15">
        <v>4.4499999989999992</v>
      </c>
      <c r="CO225" s="15">
        <v>0.7142899989999999</v>
      </c>
      <c r="CP225" s="15">
        <v>0.71429999899999996</v>
      </c>
      <c r="CQ225" s="43">
        <v>45</v>
      </c>
      <c r="CR225" s="42" t="s">
        <v>21</v>
      </c>
      <c r="CS225" s="42" t="s">
        <v>21</v>
      </c>
      <c r="CT225" s="43">
        <v>1.1699999989999998E-3</v>
      </c>
      <c r="CU225" s="42" t="s">
        <v>21</v>
      </c>
      <c r="CV225" s="42" t="s">
        <v>21</v>
      </c>
      <c r="CW225" s="43">
        <v>2.5</v>
      </c>
      <c r="CX225" s="42" t="s">
        <v>21</v>
      </c>
      <c r="CY225" s="42" t="s">
        <v>21</v>
      </c>
      <c r="CZ225" s="42" t="s">
        <v>21</v>
      </c>
      <c r="DA225" s="43">
        <v>3.9999999999999996E-4</v>
      </c>
      <c r="DB225" s="43">
        <v>6</v>
      </c>
      <c r="DC225" s="42" t="s">
        <v>21</v>
      </c>
      <c r="DD225" s="43">
        <v>0.7183908051137865</v>
      </c>
      <c r="DE225" s="42" t="s">
        <v>21</v>
      </c>
      <c r="DF225" s="43">
        <v>1.4999999990066216E-2</v>
      </c>
      <c r="DG225" s="43">
        <v>7.2115384615384609E-4</v>
      </c>
    </row>
    <row r="226" spans="1:111" x14ac:dyDescent="0.25">
      <c r="A226" s="26" t="s">
        <v>272</v>
      </c>
      <c r="B226" s="15">
        <v>4.9370600039370593</v>
      </c>
      <c r="C226" s="15">
        <v>1.4349999999999999E-11</v>
      </c>
      <c r="D226" s="15">
        <v>0.90175391135759053</v>
      </c>
      <c r="E226" s="15">
        <v>25.831783433000563</v>
      </c>
      <c r="F226" s="15">
        <v>49.684999998999999</v>
      </c>
      <c r="G226" s="15">
        <v>245.05593417614566</v>
      </c>
      <c r="H226" s="15">
        <v>1.1879999999999996E-5</v>
      </c>
      <c r="I226" s="15">
        <v>0.71931578734098867</v>
      </c>
      <c r="J226" s="15">
        <v>5.7753281363733706E-13</v>
      </c>
      <c r="K226" s="15">
        <v>49.999999998999996</v>
      </c>
      <c r="L226" s="15">
        <v>1.076099999</v>
      </c>
      <c r="M226" s="15">
        <v>2.4209293213037913E-3</v>
      </c>
      <c r="N226" s="15">
        <v>5.7478849443200488</v>
      </c>
      <c r="O226" s="15">
        <v>2.4618094544707518</v>
      </c>
      <c r="P226" s="15">
        <v>9</v>
      </c>
      <c r="Q226" s="15">
        <v>5.4999999999999998E-13</v>
      </c>
      <c r="R226" s="15">
        <v>6.6349999989999997</v>
      </c>
      <c r="S226" s="15">
        <v>0.35714299899999996</v>
      </c>
      <c r="T226" s="15">
        <v>6.9276065124300379</v>
      </c>
      <c r="U226" s="15">
        <v>0.99999999899999992</v>
      </c>
      <c r="V226" s="15">
        <v>18</v>
      </c>
      <c r="W226" s="15">
        <v>0.43478299999999998</v>
      </c>
      <c r="X226" s="15">
        <v>2.5</v>
      </c>
      <c r="Y226" s="15">
        <v>3.2229999991845606</v>
      </c>
      <c r="Z226" s="15">
        <v>4.9014802470346046</v>
      </c>
      <c r="AA226" s="15">
        <v>1.7959124168259584</v>
      </c>
      <c r="AB226" s="15">
        <v>3.975399999</v>
      </c>
      <c r="AC226" s="15">
        <v>0.35714285714285715</v>
      </c>
      <c r="AD226" s="15">
        <v>30.000300003000028</v>
      </c>
      <c r="AE226" s="15">
        <v>0.99999999899999992</v>
      </c>
      <c r="AF226" s="15">
        <v>24.684999998999999</v>
      </c>
      <c r="AG226" s="15">
        <v>1.7240760040079457</v>
      </c>
      <c r="AH226" s="15">
        <v>4.9999999989999999</v>
      </c>
      <c r="AI226" s="15">
        <v>2</v>
      </c>
      <c r="AJ226" s="15">
        <v>0.43059999992236281</v>
      </c>
      <c r="AK226" s="15">
        <v>4.8049999989999996</v>
      </c>
      <c r="AL226" s="32">
        <v>0.25</v>
      </c>
      <c r="AM226" s="15">
        <v>75.75</v>
      </c>
      <c r="AN226" s="15">
        <v>0.35714299899999996</v>
      </c>
      <c r="AO226" s="15">
        <v>0.3591825007575814</v>
      </c>
      <c r="AP226" s="15">
        <v>2.9962087903947154E-4</v>
      </c>
      <c r="AQ226" s="15">
        <v>625.00000390624996</v>
      </c>
      <c r="AR226" s="15">
        <v>0.7142899989999999</v>
      </c>
      <c r="AS226" s="15">
        <v>361.40224200000807</v>
      </c>
      <c r="AT226" s="15">
        <v>0.35714285727040812</v>
      </c>
      <c r="AU226" s="15">
        <v>7.1428599989999997</v>
      </c>
      <c r="AV226" s="15">
        <v>255.76999999899999</v>
      </c>
      <c r="AW226" s="15">
        <v>0.35714299899999996</v>
      </c>
      <c r="AX226" s="15">
        <v>0.12000023208866205</v>
      </c>
      <c r="AY226" s="15">
        <v>3.066099999</v>
      </c>
      <c r="AZ226" s="15">
        <v>0.71931578734098867</v>
      </c>
      <c r="BA226" s="15">
        <v>1.0000002759241586</v>
      </c>
      <c r="BB226" s="15">
        <v>0.35714299899999996</v>
      </c>
      <c r="BC226" s="15">
        <v>245.05499995</v>
      </c>
      <c r="BD226" s="15">
        <v>0.7142899989999999</v>
      </c>
      <c r="BE226" s="15">
        <v>3.0853999989999998</v>
      </c>
      <c r="BF226" s="15">
        <v>0.35713999899999999</v>
      </c>
      <c r="BG226" s="15">
        <v>49.010999989999995</v>
      </c>
      <c r="BH226" s="15">
        <v>4.7890880360908739</v>
      </c>
      <c r="BI226" s="15">
        <v>1.2500000000000001E-2</v>
      </c>
      <c r="BJ226" s="15">
        <v>5.0236274940738985</v>
      </c>
      <c r="BK226" s="15">
        <v>4.8125048356650151</v>
      </c>
      <c r="BL226" s="15">
        <v>7.6189999989999997</v>
      </c>
      <c r="BM226" s="15">
        <v>3.6085450347722481</v>
      </c>
      <c r="BN226" s="15">
        <v>0.72332730560578662</v>
      </c>
      <c r="BO226" s="15">
        <v>1.4099999999999999E-9</v>
      </c>
      <c r="BP226" s="15">
        <v>0.71428599899999989</v>
      </c>
      <c r="BQ226" s="15">
        <v>7.1653768988248778</v>
      </c>
      <c r="BR226" s="15">
        <v>4.7823723716774786</v>
      </c>
      <c r="BS226" s="15">
        <v>126</v>
      </c>
      <c r="BT226" s="15">
        <v>2.681999999899999E-8</v>
      </c>
      <c r="BU226" s="15">
        <v>3.9100072879016836</v>
      </c>
      <c r="BV226" s="15">
        <v>28.905999999999999</v>
      </c>
      <c r="BW226" s="15">
        <v>4.4999999989999999</v>
      </c>
      <c r="BX226" s="15">
        <v>3.079999999</v>
      </c>
      <c r="BY226" s="15">
        <v>0.71931578734098867</v>
      </c>
      <c r="BZ226" s="15">
        <v>59.890999998999995</v>
      </c>
      <c r="CA226" s="15">
        <v>4.7749999989999994</v>
      </c>
      <c r="CB226" s="15">
        <v>1.8849983266820542</v>
      </c>
      <c r="CC226" s="15">
        <v>0.71931578734098867</v>
      </c>
      <c r="CD226" s="15">
        <v>5.1384820923899079</v>
      </c>
      <c r="CE226" s="15">
        <v>4.320027648363574</v>
      </c>
      <c r="CF226" s="15">
        <v>3.8199999989999998</v>
      </c>
      <c r="CG226" s="15">
        <v>7.1428999989999999</v>
      </c>
      <c r="CH226" s="15">
        <v>20.830105092741789</v>
      </c>
      <c r="CI226" s="15">
        <v>0.433639999</v>
      </c>
      <c r="CJ226" s="15">
        <v>9.0399999989999991</v>
      </c>
      <c r="CK226" s="15">
        <v>7.1429999989999993E-2</v>
      </c>
      <c r="CL226" s="15">
        <v>0.3591825007575814</v>
      </c>
      <c r="CM226" s="15">
        <v>1.6199999999999994E-5</v>
      </c>
      <c r="CN226" s="15">
        <v>4.4499999989999992</v>
      </c>
      <c r="CO226" s="15">
        <v>0.7142899989999999</v>
      </c>
      <c r="CP226" s="15">
        <v>0.71429999899999996</v>
      </c>
      <c r="CQ226" s="43">
        <v>45</v>
      </c>
      <c r="CR226" s="42" t="s">
        <v>21</v>
      </c>
      <c r="CS226" s="42" t="s">
        <v>21</v>
      </c>
      <c r="CT226" s="43">
        <v>1.1699999989999998E-3</v>
      </c>
      <c r="CU226" s="42" t="s">
        <v>21</v>
      </c>
      <c r="CV226" s="42" t="s">
        <v>21</v>
      </c>
      <c r="CW226" s="43">
        <v>2.5</v>
      </c>
      <c r="CX226" s="42" t="s">
        <v>21</v>
      </c>
      <c r="CY226" s="42" t="s">
        <v>21</v>
      </c>
      <c r="CZ226" s="42" t="s">
        <v>21</v>
      </c>
      <c r="DA226" s="43">
        <v>3.9999999999999996E-4</v>
      </c>
      <c r="DB226" s="43">
        <v>6</v>
      </c>
      <c r="DC226" s="42" t="s">
        <v>21</v>
      </c>
      <c r="DD226" s="43">
        <v>0.71854566409322818</v>
      </c>
      <c r="DE226" s="42" t="s">
        <v>21</v>
      </c>
      <c r="DF226" s="43">
        <v>1.4999999990066216E-2</v>
      </c>
      <c r="DG226" s="43">
        <v>7.2115384615384609E-4</v>
      </c>
    </row>
    <row r="227" spans="1:111" x14ac:dyDescent="0.25">
      <c r="A227" s="26" t="s">
        <v>273</v>
      </c>
      <c r="B227" s="15">
        <v>4.9370600039370593</v>
      </c>
      <c r="C227" s="15">
        <v>1.4449999999999998E-11</v>
      </c>
      <c r="D227" s="15">
        <v>0.90175391135759053</v>
      </c>
      <c r="E227" s="15">
        <v>25.840461000501424</v>
      </c>
      <c r="F227" s="15">
        <v>49.632999998999999</v>
      </c>
      <c r="G227" s="15">
        <v>245.04093411896096</v>
      </c>
      <c r="H227" s="15">
        <v>1.1879999999999996E-5</v>
      </c>
      <c r="I227" s="15">
        <v>0.71933131013201979</v>
      </c>
      <c r="J227" s="15">
        <v>5.8516540625631088E-13</v>
      </c>
      <c r="K227" s="15">
        <v>49.999999998999996</v>
      </c>
      <c r="L227" s="15">
        <v>1.0752999989999998</v>
      </c>
      <c r="M227" s="15">
        <v>2.5679250298451597E-3</v>
      </c>
      <c r="N227" s="15">
        <v>5.7487108779748306</v>
      </c>
      <c r="O227" s="15">
        <v>2.4618094544707518</v>
      </c>
      <c r="P227" s="15">
        <v>9</v>
      </c>
      <c r="Q227" s="15">
        <v>5.4999999999999998E-13</v>
      </c>
      <c r="R227" s="15">
        <v>6.6349999989999997</v>
      </c>
      <c r="S227" s="15">
        <v>0.35714299899999996</v>
      </c>
      <c r="T227" s="15">
        <v>6.9300069304871794</v>
      </c>
      <c r="U227" s="15">
        <v>0.99999999899999992</v>
      </c>
      <c r="V227" s="15">
        <v>18</v>
      </c>
      <c r="W227" s="15">
        <v>0.43478299999999998</v>
      </c>
      <c r="X227" s="15">
        <v>2.5</v>
      </c>
      <c r="Y227" s="15">
        <v>3.2189999991843314</v>
      </c>
      <c r="Z227" s="15">
        <v>4.9012400139636938</v>
      </c>
      <c r="AA227" s="15">
        <v>1.7961704780275922</v>
      </c>
      <c r="AB227" s="15">
        <v>3.9746999989999998</v>
      </c>
      <c r="AC227" s="15">
        <v>0.35714285714285715</v>
      </c>
      <c r="AD227" s="15">
        <v>30.000300003000028</v>
      </c>
      <c r="AE227" s="15">
        <v>0.99999999899999992</v>
      </c>
      <c r="AF227" s="15">
        <v>24.684999998999999</v>
      </c>
      <c r="AG227" s="15">
        <v>1.724323744755812</v>
      </c>
      <c r="AH227" s="15">
        <v>4.9999999989999999</v>
      </c>
      <c r="AI227" s="15">
        <v>2</v>
      </c>
      <c r="AJ227" s="15">
        <v>0.43059999992236281</v>
      </c>
      <c r="AK227" s="15">
        <v>4.8089999989999992</v>
      </c>
      <c r="AL227" s="32">
        <v>0.25</v>
      </c>
      <c r="AM227" s="15">
        <v>75.75</v>
      </c>
      <c r="AN227" s="15">
        <v>0.35714299899999996</v>
      </c>
      <c r="AO227" s="15">
        <v>0.35923411300040736</v>
      </c>
      <c r="AP227" s="15">
        <v>2.9962087903947154E-4</v>
      </c>
      <c r="AQ227" s="15">
        <v>625.00000390624996</v>
      </c>
      <c r="AR227" s="15">
        <v>0.7142899989999999</v>
      </c>
      <c r="AS227" s="15">
        <v>361.53290080091432</v>
      </c>
      <c r="AT227" s="15">
        <v>0.35714285727040812</v>
      </c>
      <c r="AU227" s="15">
        <v>7.1428599989999997</v>
      </c>
      <c r="AV227" s="15">
        <v>255.76999999899999</v>
      </c>
      <c r="AW227" s="15">
        <v>0.35714299899999996</v>
      </c>
      <c r="AX227" s="15">
        <v>0.12000023208866205</v>
      </c>
      <c r="AY227" s="15">
        <v>3.0506999989999999</v>
      </c>
      <c r="AZ227" s="15">
        <v>0.71933131013201979</v>
      </c>
      <c r="BA227" s="15">
        <v>1.0000002759241586</v>
      </c>
      <c r="BB227" s="15">
        <v>0.35714299899999996</v>
      </c>
      <c r="BC227" s="15">
        <v>245.03999994999998</v>
      </c>
      <c r="BD227" s="15">
        <v>0.7142899989999999</v>
      </c>
      <c r="BE227" s="15">
        <v>3.0840999989999998</v>
      </c>
      <c r="BF227" s="15">
        <v>0.35713999899999999</v>
      </c>
      <c r="BG227" s="15">
        <v>49.007999989999995</v>
      </c>
      <c r="BH227" s="15">
        <v>4.789776218829088</v>
      </c>
      <c r="BI227" s="15">
        <v>1.2500000000000001E-2</v>
      </c>
      <c r="BJ227" s="15">
        <v>5.0233199940741988</v>
      </c>
      <c r="BK227" s="15">
        <v>4.8135009305147118</v>
      </c>
      <c r="BL227" s="15">
        <v>7.6189999989999997</v>
      </c>
      <c r="BM227" s="15">
        <v>3.6007489559124566</v>
      </c>
      <c r="BN227" s="15">
        <v>0.72343196174740076</v>
      </c>
      <c r="BO227" s="15">
        <v>1.4099999999999999E-9</v>
      </c>
      <c r="BP227" s="15">
        <v>0.71428599899999989</v>
      </c>
      <c r="BQ227" s="15">
        <v>7.1653768988248778</v>
      </c>
      <c r="BR227" s="15">
        <v>4.7823723716774786</v>
      </c>
      <c r="BS227" s="15">
        <v>126</v>
      </c>
      <c r="BT227" s="15">
        <v>2.681999999899999E-8</v>
      </c>
      <c r="BU227" s="15">
        <v>3.9100072879016836</v>
      </c>
      <c r="BV227" s="15">
        <v>28.906999999999996</v>
      </c>
      <c r="BW227" s="15">
        <v>4.4999999989999999</v>
      </c>
      <c r="BX227" s="15">
        <v>3.079999999</v>
      </c>
      <c r="BY227" s="15">
        <v>0.71933131013201979</v>
      </c>
      <c r="BZ227" s="15">
        <v>59.879999998999999</v>
      </c>
      <c r="CA227" s="15">
        <v>4.7749999989999994</v>
      </c>
      <c r="CB227" s="15">
        <v>1.8849983266820542</v>
      </c>
      <c r="CC227" s="15">
        <v>0.71933131013201979</v>
      </c>
      <c r="CD227" s="15">
        <v>5.1610239474174771</v>
      </c>
      <c r="CE227" s="15">
        <v>4.3170436886684964</v>
      </c>
      <c r="CF227" s="15">
        <v>3.8199999989999998</v>
      </c>
      <c r="CG227" s="15">
        <v>7.1428999989999999</v>
      </c>
      <c r="CH227" s="15">
        <v>20.830105092741789</v>
      </c>
      <c r="CI227" s="15">
        <v>0.51999999899999994</v>
      </c>
      <c r="CJ227" s="15">
        <v>9.0399999989999991</v>
      </c>
      <c r="CK227" s="15">
        <v>7.1429999989999993E-2</v>
      </c>
      <c r="CL227" s="15">
        <v>0.35923411300040736</v>
      </c>
      <c r="CM227" s="15">
        <v>1.6199999999999994E-5</v>
      </c>
      <c r="CN227" s="15">
        <v>4.4499999989999992</v>
      </c>
      <c r="CO227" s="15">
        <v>0.7142899989999999</v>
      </c>
      <c r="CP227" s="15">
        <v>0.71429999899999996</v>
      </c>
      <c r="CQ227" s="43">
        <v>45</v>
      </c>
      <c r="CR227" s="42" t="s">
        <v>21</v>
      </c>
      <c r="CS227" s="42" t="s">
        <v>21</v>
      </c>
      <c r="CT227" s="43">
        <v>1.1699999989999998E-3</v>
      </c>
      <c r="CU227" s="42" t="s">
        <v>21</v>
      </c>
      <c r="CV227" s="42" t="s">
        <v>21</v>
      </c>
      <c r="CW227" s="43">
        <v>2.5</v>
      </c>
      <c r="CX227" s="42" t="s">
        <v>21</v>
      </c>
      <c r="CY227" s="42" t="s">
        <v>21</v>
      </c>
      <c r="CZ227" s="42" t="s">
        <v>21</v>
      </c>
      <c r="DA227" s="43">
        <v>3.9999999999999996E-4</v>
      </c>
      <c r="DB227" s="43">
        <v>6</v>
      </c>
      <c r="DC227" s="42" t="s">
        <v>21</v>
      </c>
      <c r="DD227" s="43">
        <v>0.71813285457809695</v>
      </c>
      <c r="DE227" s="42" t="s">
        <v>21</v>
      </c>
      <c r="DF227" s="43">
        <v>1.4999999990066216E-2</v>
      </c>
      <c r="DG227" s="43">
        <v>7.2115384615384609E-4</v>
      </c>
    </row>
    <row r="228" spans="1:111" x14ac:dyDescent="0.25">
      <c r="A228" s="26" t="s">
        <v>274</v>
      </c>
      <c r="B228" s="15">
        <v>4.9370600039370593</v>
      </c>
      <c r="C228" s="15">
        <v>1.5009999999899997E-11</v>
      </c>
      <c r="D228" s="15">
        <v>0.90130689500180849</v>
      </c>
      <c r="E228" s="15">
        <v>25.844467998305756</v>
      </c>
      <c r="F228" s="15">
        <v>49.625999998999994</v>
      </c>
      <c r="G228" s="15">
        <v>245.02093404271471</v>
      </c>
      <c r="H228" s="15">
        <v>1.1879999999999996E-5</v>
      </c>
      <c r="I228" s="15">
        <v>0.71905717275280767</v>
      </c>
      <c r="J228" s="15">
        <v>5.8516540625631088E-13</v>
      </c>
      <c r="K228" s="15">
        <v>49.999999998999996</v>
      </c>
      <c r="L228" s="15">
        <v>1.0738999999999999</v>
      </c>
      <c r="M228" s="15">
        <v>2.5859245043604292E-3</v>
      </c>
      <c r="N228" s="15">
        <v>5.7454085635941299</v>
      </c>
      <c r="O228" s="15">
        <v>2.4618094544707518</v>
      </c>
      <c r="P228" s="15">
        <v>9</v>
      </c>
      <c r="Q228" s="15">
        <v>5.4999999999999998E-13</v>
      </c>
      <c r="R228" s="15">
        <v>6.6349999989999997</v>
      </c>
      <c r="S228" s="15">
        <v>0.35714299899999996</v>
      </c>
      <c r="T228" s="15">
        <v>6.9300069304871794</v>
      </c>
      <c r="U228" s="15">
        <v>0.99999999899999992</v>
      </c>
      <c r="V228" s="15">
        <v>18</v>
      </c>
      <c r="W228" s="15">
        <v>0.43478299999999998</v>
      </c>
      <c r="X228" s="15">
        <v>2.5</v>
      </c>
      <c r="Y228" s="15">
        <v>3.2159999991841599</v>
      </c>
      <c r="Z228" s="15">
        <v>4.9007596179809241</v>
      </c>
      <c r="AA228" s="15">
        <v>1.7951386779464966</v>
      </c>
      <c r="AB228" s="15">
        <v>3.9765999989999998</v>
      </c>
      <c r="AC228" s="15">
        <v>0.35714285714285715</v>
      </c>
      <c r="AD228" s="15">
        <v>30.000300003000028</v>
      </c>
      <c r="AE228" s="15">
        <v>0.99999999899999992</v>
      </c>
      <c r="AF228" s="15">
        <v>24.684999998999999</v>
      </c>
      <c r="AG228" s="15">
        <v>1.7233332146473748</v>
      </c>
      <c r="AH228" s="15">
        <v>4.9999999989999999</v>
      </c>
      <c r="AI228" s="15">
        <v>2</v>
      </c>
      <c r="AJ228" s="15">
        <v>0.43059999992236281</v>
      </c>
      <c r="AK228" s="15">
        <v>4.8029999989999999</v>
      </c>
      <c r="AL228" s="32">
        <v>0.25</v>
      </c>
      <c r="AM228" s="15">
        <v>75.75</v>
      </c>
      <c r="AN228" s="15">
        <v>0.35714299899999996</v>
      </c>
      <c r="AO228" s="15">
        <v>0.35902775297419587</v>
      </c>
      <c r="AP228" s="15">
        <v>2.9962087903947154E-4</v>
      </c>
      <c r="AQ228" s="15">
        <v>625.00000390624996</v>
      </c>
      <c r="AR228" s="15">
        <v>0.7142899989999999</v>
      </c>
      <c r="AS228" s="15">
        <v>361.14120751585841</v>
      </c>
      <c r="AT228" s="15">
        <v>0.35714285727040812</v>
      </c>
      <c r="AU228" s="15">
        <v>7.1428599989999997</v>
      </c>
      <c r="AV228" s="15">
        <v>255.76999999899999</v>
      </c>
      <c r="AW228" s="15">
        <v>0.35714299899999996</v>
      </c>
      <c r="AX228" s="15">
        <v>0.12000023208866205</v>
      </c>
      <c r="AY228" s="15">
        <v>3.062099999</v>
      </c>
      <c r="AZ228" s="15">
        <v>0.71905717275280767</v>
      </c>
      <c r="BA228" s="15">
        <v>1.0000002759241586</v>
      </c>
      <c r="BB228" s="15">
        <v>0.35714299899999996</v>
      </c>
      <c r="BC228" s="15">
        <v>245.01999994999997</v>
      </c>
      <c r="BD228" s="15">
        <v>0.7142899989999999</v>
      </c>
      <c r="BE228" s="15">
        <v>3.0783999989999997</v>
      </c>
      <c r="BF228" s="15">
        <v>0.35713999899999999</v>
      </c>
      <c r="BG228" s="15">
        <v>49.00399998999999</v>
      </c>
      <c r="BH228" s="15">
        <v>4.7870247426277688</v>
      </c>
      <c r="BI228" s="15">
        <v>1.2500000000000001E-2</v>
      </c>
      <c r="BJ228" s="15">
        <v>5.0229099940745989</v>
      </c>
      <c r="BK228" s="15">
        <v>4.8069990136374514</v>
      </c>
      <c r="BL228" s="15">
        <v>7.6189999989999997</v>
      </c>
      <c r="BM228" s="15">
        <v>3.59401955159553</v>
      </c>
      <c r="BN228" s="15">
        <v>0.72301352035283051</v>
      </c>
      <c r="BO228" s="15">
        <v>1.4099999999999999E-9</v>
      </c>
      <c r="BP228" s="15">
        <v>0.71428599899999989</v>
      </c>
      <c r="BQ228" s="15">
        <v>7.1653768988248778</v>
      </c>
      <c r="BR228" s="15">
        <v>4.7823723716774786</v>
      </c>
      <c r="BS228" s="15">
        <v>126</v>
      </c>
      <c r="BT228" s="15">
        <v>2.681999999899999E-8</v>
      </c>
      <c r="BU228" s="15">
        <v>3.9100072879016836</v>
      </c>
      <c r="BV228" s="15">
        <v>28.867999999999999</v>
      </c>
      <c r="BW228" s="15">
        <v>4.4999999989999999</v>
      </c>
      <c r="BX228" s="15">
        <v>3.0749999989999997</v>
      </c>
      <c r="BY228" s="15">
        <v>0.71905717275280767</v>
      </c>
      <c r="BZ228" s="15">
        <v>59.868999998999996</v>
      </c>
      <c r="CA228" s="15">
        <v>4.7749999989999994</v>
      </c>
      <c r="CB228" s="15">
        <v>1.8849983266820542</v>
      </c>
      <c r="CC228" s="15">
        <v>0.71905717275280767</v>
      </c>
      <c r="CD228" s="15">
        <v>5.1557022069063576</v>
      </c>
      <c r="CE228" s="15">
        <v>4.3155532541133939</v>
      </c>
      <c r="CF228" s="15">
        <v>3.8199999989999998</v>
      </c>
      <c r="CG228" s="15">
        <v>7.1428999989999999</v>
      </c>
      <c r="CH228" s="15">
        <v>20.830105092741789</v>
      </c>
      <c r="CI228" s="15">
        <v>0.51999999899999994</v>
      </c>
      <c r="CJ228" s="15">
        <v>9.0399999989999991</v>
      </c>
      <c r="CK228" s="15">
        <v>7.1429999989999993E-2</v>
      </c>
      <c r="CL228" s="15">
        <v>0.35902775297419587</v>
      </c>
      <c r="CM228" s="15">
        <v>1.6699999999999993E-5</v>
      </c>
      <c r="CN228" s="15">
        <v>4.4499999989999992</v>
      </c>
      <c r="CO228" s="15">
        <v>0.7142899989999999</v>
      </c>
      <c r="CP228" s="15">
        <v>0.71429999899999996</v>
      </c>
      <c r="CQ228" s="43">
        <v>45</v>
      </c>
      <c r="CR228" s="42" t="s">
        <v>21</v>
      </c>
      <c r="CS228" s="42" t="s">
        <v>21</v>
      </c>
      <c r="CT228" s="43">
        <v>1.1699999989999998E-3</v>
      </c>
      <c r="CU228" s="42" t="s">
        <v>21</v>
      </c>
      <c r="CV228" s="42" t="s">
        <v>21</v>
      </c>
      <c r="CW228" s="43">
        <v>2.5</v>
      </c>
      <c r="CX228" s="42" t="s">
        <v>21</v>
      </c>
      <c r="CY228" s="42" t="s">
        <v>21</v>
      </c>
      <c r="CZ228" s="42" t="s">
        <v>21</v>
      </c>
      <c r="DA228" s="43">
        <v>3.9999999999999996E-4</v>
      </c>
      <c r="DB228" s="43">
        <v>6</v>
      </c>
      <c r="DC228" s="42" t="s">
        <v>21</v>
      </c>
      <c r="DD228" s="43">
        <v>0.71653768988248778</v>
      </c>
      <c r="DE228" s="42" t="s">
        <v>21</v>
      </c>
      <c r="DF228" s="43">
        <v>1.4999999990066216E-2</v>
      </c>
      <c r="DG228" s="43">
        <v>7.2115384615384609E-4</v>
      </c>
    </row>
    <row r="229" spans="1:111" x14ac:dyDescent="0.25">
      <c r="A229" s="26" t="s">
        <v>275</v>
      </c>
      <c r="B229" s="15">
        <v>4.9370600039370593</v>
      </c>
      <c r="C229" s="15">
        <v>1.5089999999899998E-11</v>
      </c>
      <c r="D229" s="15">
        <v>0.89944234574968263</v>
      </c>
      <c r="E229" s="15">
        <v>25.835120269159354</v>
      </c>
      <c r="F229" s="15">
        <v>49.638999998999999</v>
      </c>
      <c r="G229" s="15">
        <v>245.01593402365316</v>
      </c>
      <c r="H229" s="15">
        <v>1.1879999999999996E-5</v>
      </c>
      <c r="I229" s="15">
        <v>0.71770506679516344</v>
      </c>
      <c r="J229" s="15">
        <v>6.0188441786363405E-13</v>
      </c>
      <c r="K229" s="15">
        <v>49.999999998999996</v>
      </c>
      <c r="L229" s="15">
        <v>1.0745999989999999</v>
      </c>
      <c r="M229" s="15">
        <v>2.685921585000816E-3</v>
      </c>
      <c r="N229" s="15">
        <v>5.7332639988081278</v>
      </c>
      <c r="O229" s="15">
        <v>2.4618094544707518</v>
      </c>
      <c r="P229" s="15">
        <v>9</v>
      </c>
      <c r="Q229" s="15">
        <v>5.4999999999999998E-13</v>
      </c>
      <c r="R229" s="15">
        <v>6.6349999989999997</v>
      </c>
      <c r="S229" s="15">
        <v>0.35714299899999996</v>
      </c>
      <c r="T229" s="15">
        <v>6.9161076151128089</v>
      </c>
      <c r="U229" s="15">
        <v>0.99999999899999992</v>
      </c>
      <c r="V229" s="15">
        <v>18</v>
      </c>
      <c r="W229" s="15">
        <v>0.43478299999999998</v>
      </c>
      <c r="X229" s="15">
        <v>2.5</v>
      </c>
      <c r="Y229" s="15">
        <v>3.2169999991842171</v>
      </c>
      <c r="Z229" s="15">
        <v>4.9007596179809241</v>
      </c>
      <c r="AA229" s="15">
        <v>1.7913441386072595</v>
      </c>
      <c r="AB229" s="15">
        <v>3.9761999989999999</v>
      </c>
      <c r="AC229" s="15">
        <v>0.35714285714285715</v>
      </c>
      <c r="AD229" s="15">
        <v>30.000300003000028</v>
      </c>
      <c r="AE229" s="15">
        <v>0.99999999899999992</v>
      </c>
      <c r="AF229" s="15">
        <v>24.684999998999999</v>
      </c>
      <c r="AG229" s="15">
        <v>1.7196904557179706</v>
      </c>
      <c r="AH229" s="15">
        <v>4.9999999989999999</v>
      </c>
      <c r="AI229" s="15">
        <v>2</v>
      </c>
      <c r="AJ229" s="15">
        <v>0.43059999992236281</v>
      </c>
      <c r="AK229" s="15">
        <v>4.7959999989999993</v>
      </c>
      <c r="AL229" s="32">
        <v>0.25</v>
      </c>
      <c r="AM229" s="15">
        <v>75.75</v>
      </c>
      <c r="AN229" s="15">
        <v>0.35714299899999996</v>
      </c>
      <c r="AO229" s="15">
        <v>0.35826884506960049</v>
      </c>
      <c r="AP229" s="15">
        <v>2.9962087903947154E-4</v>
      </c>
      <c r="AQ229" s="15">
        <v>625.00000390624996</v>
      </c>
      <c r="AR229" s="15">
        <v>0.7142899989999999</v>
      </c>
      <c r="AS229" s="15">
        <v>359.19540358906391</v>
      </c>
      <c r="AT229" s="15">
        <v>0.35714285727040812</v>
      </c>
      <c r="AU229" s="15">
        <v>7.1428599989999997</v>
      </c>
      <c r="AV229" s="15">
        <v>255.76999999899999</v>
      </c>
      <c r="AW229" s="15">
        <v>0.35714299899999996</v>
      </c>
      <c r="AX229" s="15">
        <v>0.12000023208866205</v>
      </c>
      <c r="AY229" s="15">
        <v>3.0706999989999999</v>
      </c>
      <c r="AZ229" s="15">
        <v>0.71770506679516344</v>
      </c>
      <c r="BA229" s="15">
        <v>1.0000002759241586</v>
      </c>
      <c r="BB229" s="15">
        <v>0.35714299899999996</v>
      </c>
      <c r="BC229" s="15">
        <v>245.01499994999998</v>
      </c>
      <c r="BD229" s="15">
        <v>0.7142899989999999</v>
      </c>
      <c r="BE229" s="15">
        <v>3.0709999989999996</v>
      </c>
      <c r="BF229" s="15">
        <v>0.35713999899999999</v>
      </c>
      <c r="BG229" s="15">
        <v>49.002999989999992</v>
      </c>
      <c r="BH229" s="15">
        <v>4.7769059982715341</v>
      </c>
      <c r="BI229" s="15">
        <v>1.2500000000000001E-2</v>
      </c>
      <c r="BJ229" s="15">
        <v>5.0228074940746987</v>
      </c>
      <c r="BK229" s="15">
        <v>4.8019899676921636</v>
      </c>
      <c r="BL229" s="15">
        <v>7.6189999989999997</v>
      </c>
      <c r="BM229" s="15">
        <v>3.5931155906576517</v>
      </c>
      <c r="BN229" s="15">
        <v>0.72144866892720583</v>
      </c>
      <c r="BO229" s="15">
        <v>1.4099999999999999E-9</v>
      </c>
      <c r="BP229" s="15">
        <v>0.71428599899999989</v>
      </c>
      <c r="BQ229" s="15">
        <v>7.1530758231153841</v>
      </c>
      <c r="BR229" s="15">
        <v>4.7823723716774786</v>
      </c>
      <c r="BS229" s="15">
        <v>126</v>
      </c>
      <c r="BT229" s="15">
        <v>2.681999999899999E-8</v>
      </c>
      <c r="BU229" s="15">
        <v>3.9100072879016836</v>
      </c>
      <c r="BV229" s="15">
        <v>28.828999999999997</v>
      </c>
      <c r="BW229" s="15">
        <v>4.4999999989999999</v>
      </c>
      <c r="BX229" s="15">
        <v>3.0699999989999998</v>
      </c>
      <c r="BY229" s="15">
        <v>0.71770506679516344</v>
      </c>
      <c r="BZ229" s="15">
        <v>59.861999998999998</v>
      </c>
      <c r="CA229" s="15">
        <v>4.7749999989999994</v>
      </c>
      <c r="CB229" s="15">
        <v>1.8849983266820542</v>
      </c>
      <c r="CC229" s="15">
        <v>0.71770506679516344</v>
      </c>
      <c r="CD229" s="15">
        <v>5.144297546434708</v>
      </c>
      <c r="CE229" s="15">
        <v>4.3155532541133939</v>
      </c>
      <c r="CF229" s="15">
        <v>3.8199999989999998</v>
      </c>
      <c r="CG229" s="15">
        <v>7.1428999989999999</v>
      </c>
      <c r="CH229" s="15">
        <v>20.830105092741789</v>
      </c>
      <c r="CI229" s="15">
        <v>0.51999999899999994</v>
      </c>
      <c r="CJ229" s="15">
        <v>9.0399999989999991</v>
      </c>
      <c r="CK229" s="15">
        <v>7.1429999989999993E-2</v>
      </c>
      <c r="CL229" s="15">
        <v>0.35826884506960049</v>
      </c>
      <c r="CM229" s="15">
        <v>1.8199999999999992E-5</v>
      </c>
      <c r="CN229" s="15">
        <v>4.4499999989999992</v>
      </c>
      <c r="CO229" s="15">
        <v>0.7142899989999999</v>
      </c>
      <c r="CP229" s="15">
        <v>0.71429999899999996</v>
      </c>
      <c r="CQ229" s="43">
        <v>45</v>
      </c>
      <c r="CR229" s="42" t="s">
        <v>21</v>
      </c>
      <c r="CS229" s="42" t="s">
        <v>21</v>
      </c>
      <c r="CT229" s="43">
        <v>1.1699999989999998E-3</v>
      </c>
      <c r="CU229" s="42" t="s">
        <v>21</v>
      </c>
      <c r="CV229" s="42" t="s">
        <v>21</v>
      </c>
      <c r="CW229" s="43">
        <v>2.5</v>
      </c>
      <c r="CX229" s="42" t="s">
        <v>21</v>
      </c>
      <c r="CY229" s="42" t="s">
        <v>21</v>
      </c>
      <c r="CZ229" s="42" t="s">
        <v>21</v>
      </c>
      <c r="DA229" s="43">
        <v>3.9999999999999996E-4</v>
      </c>
      <c r="DB229" s="43">
        <v>6</v>
      </c>
      <c r="DC229" s="42" t="s">
        <v>21</v>
      </c>
      <c r="DD229" s="43">
        <v>0.71679449553207264</v>
      </c>
      <c r="DE229" s="42" t="s">
        <v>21</v>
      </c>
      <c r="DF229" s="43">
        <v>1.4999999990066216E-2</v>
      </c>
      <c r="DG229" s="43">
        <v>7.2115384615384609E-4</v>
      </c>
    </row>
    <row r="230" spans="1:111" x14ac:dyDescent="0.25">
      <c r="A230" s="26" t="s">
        <v>276</v>
      </c>
      <c r="B230" s="15">
        <v>4.9370600039370593</v>
      </c>
      <c r="C230" s="15">
        <v>1.4999999999999997E-11</v>
      </c>
      <c r="D230" s="15">
        <v>0.89919971226013484</v>
      </c>
      <c r="E230" s="15">
        <v>25.841796528372171</v>
      </c>
      <c r="F230" s="15">
        <v>49.627999998999996</v>
      </c>
      <c r="G230" s="15">
        <v>245.02093404271471</v>
      </c>
      <c r="H230" s="15">
        <v>1.1879999999999996E-5</v>
      </c>
      <c r="I230" s="15">
        <v>0.71756601658837971</v>
      </c>
      <c r="J230" s="15">
        <v>6.7239503167019241E-13</v>
      </c>
      <c r="K230" s="15">
        <v>57.142999999999994</v>
      </c>
      <c r="L230" s="15">
        <v>1.0737999989999998</v>
      </c>
      <c r="M230" s="15">
        <v>2.8179177314461264E-3</v>
      </c>
      <c r="N230" s="15">
        <v>5.732647849371169</v>
      </c>
      <c r="O230" s="15">
        <v>2.4618094544707518</v>
      </c>
      <c r="P230" s="15">
        <v>9</v>
      </c>
      <c r="Q230" s="15">
        <v>5.4999999999999998E-13</v>
      </c>
      <c r="R230" s="15">
        <v>6.6349999989999997</v>
      </c>
      <c r="S230" s="15">
        <v>0.35714299899999996</v>
      </c>
      <c r="T230" s="15">
        <v>6.9165859736420376</v>
      </c>
      <c r="U230" s="15">
        <v>0.99999999899999992</v>
      </c>
      <c r="V230" s="15">
        <v>18</v>
      </c>
      <c r="W230" s="15">
        <v>0.43478299999999998</v>
      </c>
      <c r="X230" s="15">
        <v>2.5</v>
      </c>
      <c r="Y230" s="15">
        <v>3.2169999991842171</v>
      </c>
      <c r="Z230" s="15">
        <v>4.9009998042002056</v>
      </c>
      <c r="AA230" s="15">
        <v>1.7911516244601076</v>
      </c>
      <c r="AB230" s="15">
        <v>3.9780999989999999</v>
      </c>
      <c r="AC230" s="15">
        <v>0.35714285714285715</v>
      </c>
      <c r="AD230" s="15">
        <v>30.000300003000028</v>
      </c>
      <c r="AE230" s="15">
        <v>0.99999999899999992</v>
      </c>
      <c r="AF230" s="15">
        <v>24.684999998999999</v>
      </c>
      <c r="AG230" s="15">
        <v>1.7195056450845878</v>
      </c>
      <c r="AH230" s="15">
        <v>4.9999999989999999</v>
      </c>
      <c r="AI230" s="15">
        <v>2</v>
      </c>
      <c r="AJ230" s="15">
        <v>0.43059999992236281</v>
      </c>
      <c r="AK230" s="15">
        <v>4.7939999989999995</v>
      </c>
      <c r="AL230" s="32">
        <v>0.25</v>
      </c>
      <c r="AM230" s="15">
        <v>75.75</v>
      </c>
      <c r="AN230" s="15">
        <v>0.35714299899999996</v>
      </c>
      <c r="AO230" s="15">
        <v>0.35823034223830569</v>
      </c>
      <c r="AP230" s="15">
        <v>2.9962087903947154E-4</v>
      </c>
      <c r="AQ230" s="15">
        <v>625.00000390624996</v>
      </c>
      <c r="AR230" s="15">
        <v>0.7142899989999999</v>
      </c>
      <c r="AS230" s="15">
        <v>358.93754615555468</v>
      </c>
      <c r="AT230" s="15">
        <v>0.35714285727040812</v>
      </c>
      <c r="AU230" s="15">
        <v>7.1428599989999997</v>
      </c>
      <c r="AV230" s="15">
        <v>255.76999999899999</v>
      </c>
      <c r="AW230" s="15">
        <v>0.35714299899999996</v>
      </c>
      <c r="AX230" s="15">
        <v>0.12000023208866205</v>
      </c>
      <c r="AY230" s="15">
        <v>3.0715999989999996</v>
      </c>
      <c r="AZ230" s="15">
        <v>0.71756601658837971</v>
      </c>
      <c r="BA230" s="15">
        <v>1.0000002759241586</v>
      </c>
      <c r="BB230" s="15">
        <v>0.35714299899999996</v>
      </c>
      <c r="BC230" s="15">
        <v>245.01999994999997</v>
      </c>
      <c r="BD230" s="15">
        <v>0.7142899989999999</v>
      </c>
      <c r="BE230" s="15">
        <v>3.0712999989999998</v>
      </c>
      <c r="BF230" s="15">
        <v>0.35713999899999999</v>
      </c>
      <c r="BG230" s="15">
        <v>49.00399998999999</v>
      </c>
      <c r="BH230" s="15">
        <v>4.7763926297529622</v>
      </c>
      <c r="BI230" s="15">
        <v>1.2500000000000001E-2</v>
      </c>
      <c r="BJ230" s="15">
        <v>5.0229099940745989</v>
      </c>
      <c r="BK230" s="15">
        <v>4.8009986307599917</v>
      </c>
      <c r="BL230" s="15">
        <v>7.6189999989999997</v>
      </c>
      <c r="BM230" s="15">
        <v>3.5936320840763876</v>
      </c>
      <c r="BN230" s="15">
        <v>0.72139662386380032</v>
      </c>
      <c r="BO230" s="15">
        <v>1.4099999999999999E-9</v>
      </c>
      <c r="BP230" s="15">
        <v>0.71428599899999989</v>
      </c>
      <c r="BQ230" s="15">
        <v>7.154611147396051</v>
      </c>
      <c r="BR230" s="15">
        <v>4.7801827318814576</v>
      </c>
      <c r="BS230" s="15">
        <v>126</v>
      </c>
      <c r="BT230" s="15">
        <v>2.681999999899999E-8</v>
      </c>
      <c r="BU230" s="15">
        <v>3.9100072879016836</v>
      </c>
      <c r="BV230" s="15">
        <v>28.826999999999998</v>
      </c>
      <c r="BW230" s="15">
        <v>4.4999999989999999</v>
      </c>
      <c r="BX230" s="15">
        <v>3.0699999989999998</v>
      </c>
      <c r="BY230" s="15">
        <v>0.71756601658837971</v>
      </c>
      <c r="BZ230" s="15">
        <v>59.866999998999994</v>
      </c>
      <c r="CA230" s="15">
        <v>4.7749999989999994</v>
      </c>
      <c r="CB230" s="15">
        <v>1.8849983266820542</v>
      </c>
      <c r="CC230" s="15">
        <v>0.71756601658837971</v>
      </c>
      <c r="CD230" s="15">
        <v>5.1374261497630318</v>
      </c>
      <c r="CE230" s="15">
        <v>4.319841030036712</v>
      </c>
      <c r="CF230" s="15">
        <v>3.8199999989999998</v>
      </c>
      <c r="CG230" s="15">
        <v>7.1428999989999999</v>
      </c>
      <c r="CH230" s="15">
        <v>20.830105092741789</v>
      </c>
      <c r="CI230" s="15">
        <v>0.51999999899999994</v>
      </c>
      <c r="CJ230" s="15">
        <v>9.0399999989999991</v>
      </c>
      <c r="CK230" s="15">
        <v>7.1429999989999993E-2</v>
      </c>
      <c r="CL230" s="15">
        <v>0.35823034223830569</v>
      </c>
      <c r="CM230" s="15">
        <v>1.8199999999999992E-5</v>
      </c>
      <c r="CN230" s="15">
        <v>4.4499999989999992</v>
      </c>
      <c r="CO230" s="15">
        <v>0.7142899989999999</v>
      </c>
      <c r="CP230" s="15">
        <v>0.71429999899999996</v>
      </c>
      <c r="CQ230" s="43">
        <v>45</v>
      </c>
      <c r="CR230" s="42" t="s">
        <v>21</v>
      </c>
      <c r="CS230" s="42" t="s">
        <v>21</v>
      </c>
      <c r="CT230" s="43">
        <v>1.1699999989999998E-3</v>
      </c>
      <c r="CU230" s="42" t="s">
        <v>21</v>
      </c>
      <c r="CV230" s="42" t="s">
        <v>21</v>
      </c>
      <c r="CW230" s="43">
        <v>2.5</v>
      </c>
      <c r="CX230" s="42" t="s">
        <v>21</v>
      </c>
      <c r="CY230" s="42" t="s">
        <v>21</v>
      </c>
      <c r="CZ230" s="42" t="s">
        <v>21</v>
      </c>
      <c r="DA230" s="43">
        <v>3.9999999999999996E-4</v>
      </c>
      <c r="DB230" s="43">
        <v>6</v>
      </c>
      <c r="DC230" s="42" t="s">
        <v>21</v>
      </c>
      <c r="DD230" s="43">
        <v>0.71633237873662781</v>
      </c>
      <c r="DE230" s="42" t="s">
        <v>21</v>
      </c>
      <c r="DF230" s="43">
        <v>1.4999999990066216E-2</v>
      </c>
      <c r="DG230" s="43">
        <v>7.2115384615384609E-4</v>
      </c>
    </row>
    <row r="231" spans="1:111" x14ac:dyDescent="0.25">
      <c r="A231" s="26" t="s">
        <v>277</v>
      </c>
      <c r="B231" s="15">
        <v>4.9370600039370593</v>
      </c>
      <c r="C231" s="15">
        <v>1.5079999999899996E-11</v>
      </c>
      <c r="D231" s="15">
        <v>0.89798850575115829</v>
      </c>
      <c r="E231" s="15">
        <v>25.852485723185151</v>
      </c>
      <c r="F231" s="15">
        <v>49.627999998999996</v>
      </c>
      <c r="G231" s="15">
        <v>245.03093413083803</v>
      </c>
      <c r="H231" s="15">
        <v>1.1879999999999996E-5</v>
      </c>
      <c r="I231" s="15">
        <v>0.71664552613724164</v>
      </c>
      <c r="J231" s="15">
        <v>6.7239503167019241E-13</v>
      </c>
      <c r="K231" s="15">
        <v>87.5</v>
      </c>
      <c r="L231" s="15">
        <v>1.0757999989999998</v>
      </c>
      <c r="M231" s="15">
        <v>2.9389141990209945E-3</v>
      </c>
      <c r="N231" s="15">
        <v>5.7250595564757596</v>
      </c>
      <c r="O231" s="15">
        <v>2.4618094544707518</v>
      </c>
      <c r="P231" s="15">
        <v>9</v>
      </c>
      <c r="Q231" s="15">
        <v>5.4999999999999998E-13</v>
      </c>
      <c r="R231" s="15">
        <v>6.6349999989999997</v>
      </c>
      <c r="S231" s="15">
        <v>0.35714299899999996</v>
      </c>
      <c r="T231" s="15">
        <v>6.915629322746585</v>
      </c>
      <c r="U231" s="15">
        <v>0.99999999899999992</v>
      </c>
      <c r="V231" s="15">
        <v>18</v>
      </c>
      <c r="W231" s="15">
        <v>0.43478299999999998</v>
      </c>
      <c r="X231" s="15">
        <v>2.5</v>
      </c>
      <c r="Y231" s="15">
        <v>3.2169999991842171</v>
      </c>
      <c r="Z231" s="15">
        <v>4.9009998042002056</v>
      </c>
      <c r="AA231" s="15">
        <v>1.7887806810525255</v>
      </c>
      <c r="AB231" s="15">
        <v>3.9781999989999997</v>
      </c>
      <c r="AC231" s="15">
        <v>0.35714285714285715</v>
      </c>
      <c r="AD231" s="15">
        <v>30.000300003000028</v>
      </c>
      <c r="AE231" s="15">
        <v>0.99999999899999992</v>
      </c>
      <c r="AF231" s="15">
        <v>24.684999998999999</v>
      </c>
      <c r="AG231" s="15">
        <v>1.7172295373309843</v>
      </c>
      <c r="AH231" s="15">
        <v>4.9999999989999999</v>
      </c>
      <c r="AI231" s="15">
        <v>2</v>
      </c>
      <c r="AJ231" s="15">
        <v>0.43059999992236281</v>
      </c>
      <c r="AK231" s="15">
        <v>4.7909999989999994</v>
      </c>
      <c r="AL231" s="32">
        <v>0.25</v>
      </c>
      <c r="AM231" s="15">
        <v>75.75</v>
      </c>
      <c r="AN231" s="15">
        <v>0.35714299899999996</v>
      </c>
      <c r="AO231" s="15">
        <v>0.35775615353382806</v>
      </c>
      <c r="AP231" s="15">
        <v>2.9962087903947154E-4</v>
      </c>
      <c r="AQ231" s="15">
        <v>625.00000390624996</v>
      </c>
      <c r="AR231" s="15">
        <v>0.7142899989999999</v>
      </c>
      <c r="AS231" s="15">
        <v>359.32447128754751</v>
      </c>
      <c r="AT231" s="15">
        <v>0.35714285727040812</v>
      </c>
      <c r="AU231" s="15">
        <v>7.1428599989999997</v>
      </c>
      <c r="AV231" s="15">
        <v>255.76999999899999</v>
      </c>
      <c r="AW231" s="15">
        <v>0.35714299899999996</v>
      </c>
      <c r="AX231" s="15">
        <v>0.12000023208866205</v>
      </c>
      <c r="AY231" s="15">
        <v>3.0699999989999998</v>
      </c>
      <c r="AZ231" s="15">
        <v>0.71664552613724164</v>
      </c>
      <c r="BA231" s="15">
        <v>1.0000002759241586</v>
      </c>
      <c r="BB231" s="15">
        <v>0.35714299899999996</v>
      </c>
      <c r="BC231" s="15">
        <v>245.03</v>
      </c>
      <c r="BD231" s="15">
        <v>0.7142899989999999</v>
      </c>
      <c r="BE231" s="15">
        <v>3.0670999989999999</v>
      </c>
      <c r="BF231" s="15">
        <v>0.35713999899999999</v>
      </c>
      <c r="BG231" s="15">
        <v>49.005999999999993</v>
      </c>
      <c r="BH231" s="15">
        <v>4.7700701225112372</v>
      </c>
      <c r="BI231" s="15">
        <v>1.2500000000000001E-2</v>
      </c>
      <c r="BJ231" s="15">
        <v>5.023114995099399</v>
      </c>
      <c r="BK231" s="15">
        <v>4.796002075690514</v>
      </c>
      <c r="BL231" s="15">
        <v>7.6189999989999997</v>
      </c>
      <c r="BM231" s="15">
        <v>3.5938903864723768</v>
      </c>
      <c r="BN231" s="15">
        <v>0.72040919294028471</v>
      </c>
      <c r="BO231" s="15">
        <v>1.4099999999999999E-9</v>
      </c>
      <c r="BP231" s="15">
        <v>0.71428599899999989</v>
      </c>
      <c r="BQ231" s="15">
        <v>7.1520526396189421</v>
      </c>
      <c r="BR231" s="15">
        <v>4.7744100451464933</v>
      </c>
      <c r="BS231" s="15">
        <v>126</v>
      </c>
      <c r="BT231" s="15">
        <v>2.681999999899999E-8</v>
      </c>
      <c r="BU231" s="15">
        <v>3.9100072879016836</v>
      </c>
      <c r="BV231" s="15">
        <v>28.787999999999997</v>
      </c>
      <c r="BW231" s="15">
        <v>4.4999999989999999</v>
      </c>
      <c r="BX231" s="15">
        <v>3.0699999989999998</v>
      </c>
      <c r="BY231" s="15">
        <v>0.71664552613724164</v>
      </c>
      <c r="BZ231" s="15">
        <v>59.871999998999996</v>
      </c>
      <c r="CA231" s="15">
        <v>4.7749999989999994</v>
      </c>
      <c r="CB231" s="15">
        <v>1.8849983266820542</v>
      </c>
      <c r="CC231" s="15">
        <v>0.71664552613724164</v>
      </c>
      <c r="CD231" s="15">
        <v>5.1363706407692424</v>
      </c>
      <c r="CE231" s="15">
        <v>4.3286295560699779</v>
      </c>
      <c r="CF231" s="15">
        <v>3.8199999989999998</v>
      </c>
      <c r="CG231" s="15">
        <v>7.1428999989999999</v>
      </c>
      <c r="CH231" s="15">
        <v>20.830105092741789</v>
      </c>
      <c r="CI231" s="15">
        <v>0.51999999899999994</v>
      </c>
      <c r="CJ231" s="15">
        <v>9.0399999989999991</v>
      </c>
      <c r="CK231" s="15">
        <v>7.1429999989999993E-2</v>
      </c>
      <c r="CL231" s="15">
        <v>0.35775615353382806</v>
      </c>
      <c r="CM231" s="15">
        <v>1.8199999999999992E-5</v>
      </c>
      <c r="CN231" s="15">
        <v>4.4499999989999992</v>
      </c>
      <c r="CO231" s="15">
        <v>0.7142899989999999</v>
      </c>
      <c r="CP231" s="15">
        <v>0.71429999899999996</v>
      </c>
      <c r="CQ231" s="43">
        <v>45</v>
      </c>
      <c r="CR231" s="42" t="s">
        <v>21</v>
      </c>
      <c r="CS231" s="42" t="s">
        <v>21</v>
      </c>
      <c r="CT231" s="43">
        <v>1.1699999989999998E-3</v>
      </c>
      <c r="CU231" s="42" t="s">
        <v>21</v>
      </c>
      <c r="CV231" s="42" t="s">
        <v>21</v>
      </c>
      <c r="CW231" s="43">
        <v>2.5</v>
      </c>
      <c r="CX231" s="42" t="s">
        <v>21</v>
      </c>
      <c r="CY231" s="42" t="s">
        <v>21</v>
      </c>
      <c r="CZ231" s="42" t="s">
        <v>21</v>
      </c>
      <c r="DA231" s="43">
        <v>3.9999999999999996E-4</v>
      </c>
      <c r="DB231" s="43">
        <v>6</v>
      </c>
      <c r="DC231" s="42" t="s">
        <v>21</v>
      </c>
      <c r="DD231" s="43">
        <v>0.71581961396980642</v>
      </c>
      <c r="DE231" s="42" t="s">
        <v>21</v>
      </c>
      <c r="DF231" s="43">
        <v>1.4999999990066216E-2</v>
      </c>
      <c r="DG231" s="43">
        <v>7.2115384615384609E-4</v>
      </c>
    </row>
    <row r="232" spans="1:111" x14ac:dyDescent="0.25">
      <c r="A232" s="26" t="s">
        <v>278</v>
      </c>
      <c r="B232" s="15">
        <v>4.9370600039370593</v>
      </c>
      <c r="C232" s="15">
        <v>1.4999999999999997E-11</v>
      </c>
      <c r="D232" s="15">
        <v>0.898876404494382</v>
      </c>
      <c r="E232" s="15">
        <v>25.84380007904166</v>
      </c>
      <c r="F232" s="15">
        <v>49.636999998999997</v>
      </c>
      <c r="G232" s="15">
        <v>245.07093423333032</v>
      </c>
      <c r="H232" s="15">
        <v>1.1879999999999996E-5</v>
      </c>
      <c r="I232" s="15">
        <v>0.71734467745840813</v>
      </c>
      <c r="J232" s="15">
        <v>6.7239503167019241E-13</v>
      </c>
      <c r="K232" s="15">
        <v>87.5</v>
      </c>
      <c r="L232" s="15">
        <v>1.0810999989999999</v>
      </c>
      <c r="M232" s="15">
        <v>2.9749131480515333E-3</v>
      </c>
      <c r="N232" s="15">
        <v>5.730800198194113</v>
      </c>
      <c r="O232" s="15">
        <v>2.4618094544707518</v>
      </c>
      <c r="P232" s="15">
        <v>9</v>
      </c>
      <c r="Q232" s="15">
        <v>5.4999999999999998E-13</v>
      </c>
      <c r="R232" s="15">
        <v>6.6349999989999997</v>
      </c>
      <c r="S232" s="15">
        <v>0.35714299899999996</v>
      </c>
      <c r="T232" s="15">
        <v>6.9189787592139327</v>
      </c>
      <c r="U232" s="15">
        <v>0.99999999899999992</v>
      </c>
      <c r="V232" s="15">
        <v>18</v>
      </c>
      <c r="W232" s="15">
        <v>0.43478299999999998</v>
      </c>
      <c r="X232" s="15">
        <v>2.5</v>
      </c>
      <c r="Y232" s="15">
        <v>3.2219999991845034</v>
      </c>
      <c r="Z232" s="15">
        <v>4.9019607845540172</v>
      </c>
      <c r="AA232" s="15">
        <v>1.7905743302105044</v>
      </c>
      <c r="AB232" s="15">
        <v>3.9768999989999996</v>
      </c>
      <c r="AC232" s="15">
        <v>0.35714285714285715</v>
      </c>
      <c r="AD232" s="15">
        <v>30.000300003000028</v>
      </c>
      <c r="AE232" s="15">
        <v>0.99999999899999992</v>
      </c>
      <c r="AF232" s="15">
        <v>24.684999998999999</v>
      </c>
      <c r="AG232" s="15">
        <v>1.7189514425766246</v>
      </c>
      <c r="AH232" s="15">
        <v>4.9999999989999999</v>
      </c>
      <c r="AI232" s="15">
        <v>2</v>
      </c>
      <c r="AJ232" s="15">
        <v>0.43059999992236281</v>
      </c>
      <c r="AK232" s="15">
        <v>4.7909999989999994</v>
      </c>
      <c r="AL232" s="32">
        <v>0.25</v>
      </c>
      <c r="AM232" s="15">
        <v>75.75</v>
      </c>
      <c r="AN232" s="15">
        <v>0.35714299899999996</v>
      </c>
      <c r="AO232" s="15">
        <v>0.35811488338279429</v>
      </c>
      <c r="AP232" s="15">
        <v>2.9962087903947154E-4</v>
      </c>
      <c r="AQ232" s="15">
        <v>625.00000390624996</v>
      </c>
      <c r="AR232" s="15">
        <v>0.7142899989999999</v>
      </c>
      <c r="AS232" s="15">
        <v>360.88054984078144</v>
      </c>
      <c r="AT232" s="15">
        <v>0.35714285727040812</v>
      </c>
      <c r="AU232" s="15">
        <v>7.1428599989999997</v>
      </c>
      <c r="AV232" s="15">
        <v>260.49</v>
      </c>
      <c r="AW232" s="15">
        <v>0.35714299899999996</v>
      </c>
      <c r="AX232" s="15">
        <v>0.12000023208866205</v>
      </c>
      <c r="AY232" s="15">
        <v>3.0722999989999997</v>
      </c>
      <c r="AZ232" s="15">
        <v>0.71734467745840813</v>
      </c>
      <c r="BA232" s="15">
        <v>1.0000002759241586</v>
      </c>
      <c r="BB232" s="15">
        <v>0.35714299899999996</v>
      </c>
      <c r="BC232" s="15">
        <v>245.06999994999998</v>
      </c>
      <c r="BD232" s="15">
        <v>0.7142899989999999</v>
      </c>
      <c r="BE232" s="15">
        <v>3.0701999989999997</v>
      </c>
      <c r="BF232" s="15">
        <v>0.35713999899999999</v>
      </c>
      <c r="BG232" s="15">
        <v>49.013999989999988</v>
      </c>
      <c r="BH232" s="15">
        <v>4.7748531860372614</v>
      </c>
      <c r="BI232" s="15">
        <v>1.2500000000000001E-2</v>
      </c>
      <c r="BJ232" s="15">
        <v>5.0239349940735982</v>
      </c>
      <c r="BK232" s="15">
        <v>4.7949902172369834</v>
      </c>
      <c r="BL232" s="15">
        <v>7.6189999989999997</v>
      </c>
      <c r="BM232" s="15">
        <v>3.5997120231677364</v>
      </c>
      <c r="BN232" s="15">
        <v>0.72113651114155919</v>
      </c>
      <c r="BO232" s="15">
        <v>1.4099999999999999E-9</v>
      </c>
      <c r="BP232" s="15">
        <v>0.71428599899999989</v>
      </c>
      <c r="BQ232" s="15">
        <v>7.1551230681167715</v>
      </c>
      <c r="BR232" s="15">
        <v>4.778192150248711</v>
      </c>
      <c r="BS232" s="15">
        <v>126</v>
      </c>
      <c r="BT232" s="15">
        <v>2.681999999899999E-8</v>
      </c>
      <c r="BU232" s="15">
        <v>3.9100072879016836</v>
      </c>
      <c r="BV232" s="15">
        <v>28.817999999999998</v>
      </c>
      <c r="BW232" s="15">
        <v>4.4999999989999999</v>
      </c>
      <c r="BX232" s="15">
        <v>3.0699999989999998</v>
      </c>
      <c r="BY232" s="15">
        <v>0.71734467745840813</v>
      </c>
      <c r="BZ232" s="15">
        <v>59.894999998999999</v>
      </c>
      <c r="CA232" s="15">
        <v>4.7749999989999994</v>
      </c>
      <c r="CB232" s="15">
        <v>1.8849983266820542</v>
      </c>
      <c r="CC232" s="15">
        <v>0.71734467745840813</v>
      </c>
      <c r="CD232" s="15">
        <v>5.1366344773544599</v>
      </c>
      <c r="CE232" s="15">
        <v>4.3440486535336245</v>
      </c>
      <c r="CF232" s="15">
        <v>3.8199999989999998</v>
      </c>
      <c r="CG232" s="15">
        <v>7.1428999989999999</v>
      </c>
      <c r="CH232" s="15">
        <v>20.830105092741789</v>
      </c>
      <c r="CI232" s="15">
        <v>0.51999999899999994</v>
      </c>
      <c r="CJ232" s="15">
        <v>9.0399999989999991</v>
      </c>
      <c r="CK232" s="15">
        <v>7.1429999989999993E-2</v>
      </c>
      <c r="CL232" s="15">
        <v>0.35811488338279429</v>
      </c>
      <c r="CM232" s="15">
        <v>2.0489999999999992E-5</v>
      </c>
      <c r="CN232" s="15">
        <v>4.4499999989999992</v>
      </c>
      <c r="CO232" s="15">
        <v>0.7142899989999999</v>
      </c>
      <c r="CP232" s="15">
        <v>0.71429999899999996</v>
      </c>
      <c r="CQ232" s="43">
        <v>45</v>
      </c>
      <c r="CR232" s="42" t="s">
        <v>21</v>
      </c>
      <c r="CS232" s="42" t="s">
        <v>21</v>
      </c>
      <c r="CT232" s="43">
        <v>1.1699999989999998E-3</v>
      </c>
      <c r="CU232" s="42" t="s">
        <v>21</v>
      </c>
      <c r="CV232" s="42" t="s">
        <v>21</v>
      </c>
      <c r="CW232" s="43">
        <v>2.5</v>
      </c>
      <c r="CX232" s="42" t="s">
        <v>21</v>
      </c>
      <c r="CY232" s="42" t="s">
        <v>21</v>
      </c>
      <c r="CZ232" s="42" t="s">
        <v>21</v>
      </c>
      <c r="DA232" s="43">
        <v>3.9999999999999996E-4</v>
      </c>
      <c r="DB232" s="43">
        <v>6</v>
      </c>
      <c r="DC232" s="42" t="s">
        <v>21</v>
      </c>
      <c r="DD232" s="43">
        <v>0.71669175087794734</v>
      </c>
      <c r="DE232" s="42" t="s">
        <v>21</v>
      </c>
      <c r="DF232" s="43">
        <v>1.4999999990066216E-2</v>
      </c>
      <c r="DG232" s="43">
        <v>7.2115384615384609E-4</v>
      </c>
    </row>
    <row r="233" spans="1:111" x14ac:dyDescent="0.25">
      <c r="A233" s="26" t="s">
        <v>280</v>
      </c>
      <c r="B233" s="15">
        <v>4.9370600039370593</v>
      </c>
      <c r="C233" s="15">
        <v>1.7149999999999997E-11</v>
      </c>
      <c r="D233" s="15">
        <v>0.89766606822665018</v>
      </c>
      <c r="E233" s="15">
        <v>25.839793288330696</v>
      </c>
      <c r="F233" s="15">
        <v>49.627999998999996</v>
      </c>
      <c r="G233" s="15">
        <v>245.08093427145346</v>
      </c>
      <c r="H233" s="15">
        <v>1.1879999999999996E-5</v>
      </c>
      <c r="I233" s="15">
        <v>0.71647095119863513</v>
      </c>
      <c r="J233" s="15">
        <v>6.7239503167019241E-13</v>
      </c>
      <c r="K233" s="15">
        <v>87.5</v>
      </c>
      <c r="L233" s="15">
        <v>1.0791999989999999</v>
      </c>
      <c r="M233" s="15">
        <v>3.0399112504677851E-3</v>
      </c>
      <c r="N233" s="15">
        <v>5.7236261928478118</v>
      </c>
      <c r="O233" s="15">
        <v>2.4618094544707518</v>
      </c>
      <c r="P233" s="15">
        <v>9</v>
      </c>
      <c r="Q233" s="15">
        <v>5.4999999999999998E-13</v>
      </c>
      <c r="R233" s="15">
        <v>6.6349999989999997</v>
      </c>
      <c r="S233" s="15">
        <v>0.35714299899999996</v>
      </c>
      <c r="T233" s="15">
        <v>6.9146729364482553</v>
      </c>
      <c r="U233" s="15">
        <v>0.99999999899999992</v>
      </c>
      <c r="V233" s="15">
        <v>18</v>
      </c>
      <c r="W233" s="15">
        <v>0.43478299999999998</v>
      </c>
      <c r="X233" s="15">
        <v>2.5</v>
      </c>
      <c r="Y233" s="15">
        <v>3.2239999991846182</v>
      </c>
      <c r="Z233" s="15">
        <v>4.9017205041371357</v>
      </c>
      <c r="AA233" s="15">
        <v>1.7883328301003509</v>
      </c>
      <c r="AB233" s="15">
        <v>3.9760999989999997</v>
      </c>
      <c r="AC233" s="15">
        <v>0.35714285714285715</v>
      </c>
      <c r="AD233" s="15">
        <v>30.000300003000028</v>
      </c>
      <c r="AE233" s="15">
        <v>0.99999999899999992</v>
      </c>
      <c r="AF233" s="15">
        <v>24.684999998999999</v>
      </c>
      <c r="AG233" s="15">
        <v>1.7167996013783606</v>
      </c>
      <c r="AH233" s="15">
        <v>4.9999999989999999</v>
      </c>
      <c r="AI233" s="15">
        <v>2</v>
      </c>
      <c r="AJ233" s="15">
        <v>0.43059999992236281</v>
      </c>
      <c r="AK233" s="15">
        <v>4.7879999989999993</v>
      </c>
      <c r="AL233" s="32">
        <v>0.25</v>
      </c>
      <c r="AM233" s="15">
        <v>75.75</v>
      </c>
      <c r="AN233" s="15">
        <v>0.35714299899999996</v>
      </c>
      <c r="AO233" s="15">
        <v>0.35766658333905593</v>
      </c>
      <c r="AP233" s="15">
        <v>2.9962087903947154E-4</v>
      </c>
      <c r="AQ233" s="15">
        <v>625.00000390624996</v>
      </c>
      <c r="AR233" s="15">
        <v>0.7142899989999999</v>
      </c>
      <c r="AS233" s="15">
        <v>362.18761449542779</v>
      </c>
      <c r="AT233" s="15">
        <v>0.35714285727040812</v>
      </c>
      <c r="AU233" s="15">
        <v>7.1428599989999997</v>
      </c>
      <c r="AV233" s="15">
        <v>259.12</v>
      </c>
      <c r="AW233" s="15">
        <v>0.35714299899999996</v>
      </c>
      <c r="AX233" s="15">
        <v>0.12000023208866205</v>
      </c>
      <c r="AY233" s="15">
        <v>3.0899999989999998</v>
      </c>
      <c r="AZ233" s="15">
        <v>0.71647095119863513</v>
      </c>
      <c r="BA233" s="15">
        <v>1.0000002759241586</v>
      </c>
      <c r="BB233" s="15">
        <v>0.35714299899999996</v>
      </c>
      <c r="BC233" s="15">
        <v>245.07999994999997</v>
      </c>
      <c r="BD233" s="15">
        <v>0.7142899989999999</v>
      </c>
      <c r="BE233" s="15">
        <v>3.0650999989999996</v>
      </c>
      <c r="BF233" s="15">
        <v>0.35713999899999999</v>
      </c>
      <c r="BG233" s="15">
        <v>49.01599998999999</v>
      </c>
      <c r="BH233" s="15">
        <v>4.7688758592179008</v>
      </c>
      <c r="BI233" s="15">
        <v>1.2500000000000001E-2</v>
      </c>
      <c r="BJ233" s="15">
        <v>5.0241399940733986</v>
      </c>
      <c r="BK233" s="15">
        <v>4.7940017679990881</v>
      </c>
      <c r="BL233" s="15">
        <v>7.6189999989999997</v>
      </c>
      <c r="BM233" s="15">
        <v>3.5997120231677364</v>
      </c>
      <c r="BN233" s="15">
        <v>0.72025352976105839</v>
      </c>
      <c r="BO233" s="15">
        <v>1.4099999999999999E-9</v>
      </c>
      <c r="BP233" s="15">
        <v>0.71428599899999989</v>
      </c>
      <c r="BQ233" s="15">
        <v>7.1515411571193592</v>
      </c>
      <c r="BR233" s="15">
        <v>4.7729171089219333</v>
      </c>
      <c r="BS233" s="15">
        <v>126</v>
      </c>
      <c r="BT233" s="15">
        <v>2.681999999899999E-8</v>
      </c>
      <c r="BU233" s="15">
        <v>3.9100072879016836</v>
      </c>
      <c r="BV233" s="15">
        <v>28.783999998999999</v>
      </c>
      <c r="BW233" s="15">
        <v>4.4999999989999999</v>
      </c>
      <c r="BX233" s="15">
        <v>3.0649999989999999</v>
      </c>
      <c r="BY233" s="15">
        <v>0.71647095119863513</v>
      </c>
      <c r="BZ233" s="15">
        <v>59.889999998999997</v>
      </c>
      <c r="CA233" s="15">
        <v>4.7749999989999994</v>
      </c>
      <c r="CB233" s="15">
        <v>1.8849983266820542</v>
      </c>
      <c r="CC233" s="15">
        <v>0.71647095119863513</v>
      </c>
      <c r="CD233" s="15">
        <v>5.1456210764639296</v>
      </c>
      <c r="CE233" s="15">
        <v>4.3442373693185727</v>
      </c>
      <c r="CF233" s="15">
        <v>3.8199999989999998</v>
      </c>
      <c r="CG233" s="15">
        <v>7.1428999989999999</v>
      </c>
      <c r="CH233" s="15">
        <v>20.830105092741789</v>
      </c>
      <c r="CI233" s="15">
        <v>0.51999999899999994</v>
      </c>
      <c r="CJ233" s="15">
        <v>9.0399999989999991</v>
      </c>
      <c r="CK233" s="15">
        <v>7.1429999989999993E-2</v>
      </c>
      <c r="CL233" s="15">
        <v>0.35766658333905593</v>
      </c>
      <c r="CM233" s="15">
        <v>2.2999999999999993E-5</v>
      </c>
      <c r="CN233" s="15">
        <v>4.4499999989999992</v>
      </c>
      <c r="CO233" s="15">
        <v>0.7142899989999999</v>
      </c>
      <c r="CP233" s="15">
        <v>0.71429999899999996</v>
      </c>
      <c r="CQ233" s="43">
        <v>45</v>
      </c>
      <c r="CR233" s="42" t="s">
        <v>21</v>
      </c>
      <c r="CS233" s="42" t="s">
        <v>21</v>
      </c>
      <c r="CT233" s="43">
        <v>1.1699999989999998E-3</v>
      </c>
      <c r="CU233" s="42" t="s">
        <v>21</v>
      </c>
      <c r="CV233" s="42" t="s">
        <v>21</v>
      </c>
      <c r="CW233" s="43">
        <v>2.5</v>
      </c>
      <c r="CX233" s="42" t="s">
        <v>21</v>
      </c>
      <c r="CY233" s="42" t="s">
        <v>21</v>
      </c>
      <c r="CZ233" s="42" t="s">
        <v>21</v>
      </c>
      <c r="DA233" s="43">
        <v>3.9999999999999996E-4</v>
      </c>
      <c r="DB233" s="43">
        <v>6</v>
      </c>
      <c r="DC233" s="42" t="s">
        <v>21</v>
      </c>
      <c r="DD233" s="43">
        <v>0.7144898547545655</v>
      </c>
      <c r="DE233" s="42" t="s">
        <v>21</v>
      </c>
      <c r="DF233" s="43">
        <v>1.4999999990066216E-2</v>
      </c>
      <c r="DG233" s="43">
        <v>7.2115384615384609E-4</v>
      </c>
    </row>
    <row r="234" spans="1:111" x14ac:dyDescent="0.25">
      <c r="A234" s="26" t="s">
        <v>281</v>
      </c>
      <c r="B234" s="15">
        <v>4.9370600039370593</v>
      </c>
      <c r="C234" s="15">
        <v>1.7149999999999997E-11</v>
      </c>
      <c r="D234" s="15">
        <v>0.89738412527482392</v>
      </c>
      <c r="E234" s="15">
        <v>25.839125610666166</v>
      </c>
      <c r="F234" s="15">
        <v>49.628999998999994</v>
      </c>
      <c r="G234" s="15">
        <v>245.12593444300751</v>
      </c>
      <c r="H234" s="15">
        <v>1.1879999999999996E-5</v>
      </c>
      <c r="I234" s="15">
        <v>0.71596311409299151</v>
      </c>
      <c r="J234" s="15">
        <v>6.7239503167019241E-13</v>
      </c>
      <c r="K234" s="15">
        <v>87.5</v>
      </c>
      <c r="L234" s="15">
        <v>1.0794999989999998</v>
      </c>
      <c r="M234" s="15">
        <v>3.112909119335267E-3</v>
      </c>
      <c r="N234" s="15">
        <v>5.7205571146219611</v>
      </c>
      <c r="O234" s="15">
        <v>2.4618094544707518</v>
      </c>
      <c r="P234" s="15">
        <v>9</v>
      </c>
      <c r="Q234" s="15">
        <v>5.4999999999999998E-13</v>
      </c>
      <c r="R234" s="15">
        <v>6.6349999989999997</v>
      </c>
      <c r="S234" s="15">
        <v>0.35714299899999996</v>
      </c>
      <c r="T234" s="15">
        <v>6.9175428887659098</v>
      </c>
      <c r="U234" s="15">
        <v>0.99999999899999992</v>
      </c>
      <c r="V234" s="15">
        <v>18</v>
      </c>
      <c r="W234" s="15">
        <v>0.43478299999999998</v>
      </c>
      <c r="X234" s="15">
        <v>2.5</v>
      </c>
      <c r="Y234" s="15">
        <v>3.2239999991846182</v>
      </c>
      <c r="Z234" s="15">
        <v>4.9026817671668717</v>
      </c>
      <c r="AA234" s="15">
        <v>1.7873739042241412</v>
      </c>
      <c r="AB234" s="15">
        <v>3.9843999989999999</v>
      </c>
      <c r="AC234" s="15">
        <v>0.35714285714285715</v>
      </c>
      <c r="AD234" s="15">
        <v>30.000300003000028</v>
      </c>
      <c r="AE234" s="15">
        <v>0.99999999899999992</v>
      </c>
      <c r="AF234" s="15">
        <v>24.684999998999999</v>
      </c>
      <c r="AG234" s="15">
        <v>1.7158790324911748</v>
      </c>
      <c r="AH234" s="15">
        <v>4.9999999989999999</v>
      </c>
      <c r="AI234" s="15">
        <v>2</v>
      </c>
      <c r="AJ234" s="15">
        <v>0.43059999992236281</v>
      </c>
      <c r="AK234" s="15">
        <v>4.7879999989999993</v>
      </c>
      <c r="AL234" s="32">
        <v>0.25</v>
      </c>
      <c r="AM234" s="15">
        <v>75.75</v>
      </c>
      <c r="AN234" s="15">
        <v>0.35714299899999996</v>
      </c>
      <c r="AO234" s="15">
        <v>0.35747479815452732</v>
      </c>
      <c r="AP234" s="15">
        <v>2.9962087903947154E-4</v>
      </c>
      <c r="AQ234" s="15">
        <v>625.00000390624996</v>
      </c>
      <c r="AR234" s="15">
        <v>0.7142899989999999</v>
      </c>
      <c r="AS234" s="15">
        <v>362.84470378390671</v>
      </c>
      <c r="AT234" s="15">
        <v>0.35714285727040812</v>
      </c>
      <c r="AU234" s="15">
        <v>7.1428599989999997</v>
      </c>
      <c r="AV234" s="15">
        <v>266.08999999899999</v>
      </c>
      <c r="AW234" s="15">
        <v>0.35714299899999996</v>
      </c>
      <c r="AX234" s="15">
        <v>0.12000023208866205</v>
      </c>
      <c r="AY234" s="15">
        <v>3.0899999989999998</v>
      </c>
      <c r="AZ234" s="15">
        <v>0.71596311409299151</v>
      </c>
      <c r="BA234" s="15">
        <v>1.0000002759241586</v>
      </c>
      <c r="BB234" s="15">
        <v>0.35714299899999996</v>
      </c>
      <c r="BC234" s="15">
        <v>245.12499994999999</v>
      </c>
      <c r="BD234" s="15">
        <v>0.7142899989999999</v>
      </c>
      <c r="BE234" s="15">
        <v>3.0644999989999997</v>
      </c>
      <c r="BF234" s="15">
        <v>0.35713999899999999</v>
      </c>
      <c r="BG234" s="15">
        <v>49.024999989999991</v>
      </c>
      <c r="BH234" s="15">
        <v>4.766318736202579</v>
      </c>
      <c r="BI234" s="15">
        <v>1.2500000000000001E-2</v>
      </c>
      <c r="BJ234" s="15">
        <v>5.0250624940724986</v>
      </c>
      <c r="BK234" s="15">
        <v>4.7925083739139378</v>
      </c>
      <c r="BL234" s="15">
        <v>7.6189999989999997</v>
      </c>
      <c r="BM234" s="15">
        <v>3.6012676463411579</v>
      </c>
      <c r="BN234" s="15">
        <v>0.71983875611862935</v>
      </c>
      <c r="BO234" s="15">
        <v>1.4099999999999999E-9</v>
      </c>
      <c r="BP234" s="15">
        <v>0.71428599899999989</v>
      </c>
      <c r="BQ234" s="15">
        <v>7.1520526396189421</v>
      </c>
      <c r="BR234" s="15">
        <v>4.770428881881001</v>
      </c>
      <c r="BS234" s="15">
        <v>126</v>
      </c>
      <c r="BT234" s="15">
        <v>2.681999999899999E-8</v>
      </c>
      <c r="BU234" s="15">
        <v>3.9100072879016836</v>
      </c>
      <c r="BV234" s="15">
        <v>28.766999998999999</v>
      </c>
      <c r="BW234" s="15">
        <v>4.4999999989999999</v>
      </c>
      <c r="BX234" s="15">
        <v>3.0649999989999999</v>
      </c>
      <c r="BY234" s="15">
        <v>0.71596311409299151</v>
      </c>
      <c r="BZ234" s="15">
        <v>59.899999998999995</v>
      </c>
      <c r="CA234" s="15">
        <v>4.7749999989999994</v>
      </c>
      <c r="CB234" s="15">
        <v>1.8849983266820542</v>
      </c>
      <c r="CC234" s="15">
        <v>0.71596311409299151</v>
      </c>
      <c r="CD234" s="15">
        <v>5.15171809825108</v>
      </c>
      <c r="CE234" s="15">
        <v>4.3470700749585758</v>
      </c>
      <c r="CF234" s="15">
        <v>3.8199999989999998</v>
      </c>
      <c r="CG234" s="15">
        <v>7.1428999989999999</v>
      </c>
      <c r="CH234" s="15">
        <v>20.830105092741789</v>
      </c>
      <c r="CI234" s="15">
        <v>0.51999999899999994</v>
      </c>
      <c r="CJ234" s="15">
        <v>9.0399999989999991</v>
      </c>
      <c r="CK234" s="15">
        <v>7.1429999989999993E-2</v>
      </c>
      <c r="CL234" s="15">
        <v>0.35747479815452732</v>
      </c>
      <c r="CM234" s="15">
        <v>2.2999999999999993E-5</v>
      </c>
      <c r="CN234" s="15">
        <v>4.4499999989999992</v>
      </c>
      <c r="CO234" s="15">
        <v>0.7142899989999999</v>
      </c>
      <c r="CP234" s="15">
        <v>0.71429999899999996</v>
      </c>
      <c r="CQ234" s="43">
        <v>45</v>
      </c>
      <c r="CR234" s="42" t="s">
        <v>21</v>
      </c>
      <c r="CS234" s="42" t="s">
        <v>21</v>
      </c>
      <c r="CT234" s="43">
        <v>1.1699999989999998E-3</v>
      </c>
      <c r="CU234" s="42" t="s">
        <v>21</v>
      </c>
      <c r="CV234" s="42" t="s">
        <v>21</v>
      </c>
      <c r="CW234" s="43">
        <v>2.5</v>
      </c>
      <c r="CX234" s="42" t="s">
        <v>21</v>
      </c>
      <c r="CY234" s="42" t="s">
        <v>21</v>
      </c>
      <c r="CZ234" s="42" t="s">
        <v>21</v>
      </c>
      <c r="DA234" s="43">
        <v>3.9999999999999996E-4</v>
      </c>
      <c r="DB234" s="43">
        <v>6</v>
      </c>
      <c r="DC234" s="42" t="s">
        <v>21</v>
      </c>
      <c r="DD234" s="43">
        <v>0.71612718470074999</v>
      </c>
      <c r="DE234" s="42" t="s">
        <v>21</v>
      </c>
      <c r="DF234" s="43">
        <v>1.4999999990066216E-2</v>
      </c>
      <c r="DG234" s="43">
        <v>7.2115384615384609E-4</v>
      </c>
    </row>
    <row r="235" spans="1:111" x14ac:dyDescent="0.25">
      <c r="A235" s="26" t="s">
        <v>282</v>
      </c>
      <c r="B235" s="15">
        <v>4.9370600039370593</v>
      </c>
      <c r="C235" s="15">
        <v>1.7149999999999997E-11</v>
      </c>
      <c r="D235" s="15">
        <v>0.8989168052496741</v>
      </c>
      <c r="E235" s="15">
        <v>25.831116169201849</v>
      </c>
      <c r="F235" s="15">
        <v>49.629999998999999</v>
      </c>
      <c r="G235" s="15">
        <v>245.02093404271471</v>
      </c>
      <c r="H235" s="15">
        <v>1.1879999999999996E-5</v>
      </c>
      <c r="I235" s="15">
        <v>0.71720576684874549</v>
      </c>
      <c r="J235" s="15">
        <v>6.7239503167019241E-13</v>
      </c>
      <c r="K235" s="15">
        <v>87.5</v>
      </c>
      <c r="L235" s="15">
        <v>1.082299999</v>
      </c>
      <c r="M235" s="15">
        <v>3.1499080391722101E-3</v>
      </c>
      <c r="N235" s="15">
        <v>5.730594976742271</v>
      </c>
      <c r="O235" s="15">
        <v>2.4618094544707518</v>
      </c>
      <c r="P235" s="15">
        <v>9</v>
      </c>
      <c r="Q235" s="15">
        <v>5.4999999999999998E-13</v>
      </c>
      <c r="R235" s="15">
        <v>6.6349999989999997</v>
      </c>
      <c r="S235" s="15">
        <v>0.35714299899999996</v>
      </c>
      <c r="T235" s="15">
        <v>6.9304872132510909</v>
      </c>
      <c r="U235" s="15">
        <v>0.99999999899999992</v>
      </c>
      <c r="V235" s="15">
        <v>18</v>
      </c>
      <c r="W235" s="15">
        <v>0.43478299999999998</v>
      </c>
      <c r="X235" s="15">
        <v>2.5</v>
      </c>
      <c r="Y235" s="15">
        <v>3.2239999991846182</v>
      </c>
      <c r="Z235" s="15">
        <v>4.9007596179809241</v>
      </c>
      <c r="AA235" s="15">
        <v>1.7905102093750218</v>
      </c>
      <c r="AB235" s="15">
        <v>3.9990999989999998</v>
      </c>
      <c r="AC235" s="15">
        <v>0.35714285714285715</v>
      </c>
      <c r="AD235" s="15">
        <v>30.000300003000028</v>
      </c>
      <c r="AE235" s="15">
        <v>0.99999999899999992</v>
      </c>
      <c r="AF235" s="15">
        <v>24.684999998999999</v>
      </c>
      <c r="AG235" s="15">
        <v>1.7188898846016916</v>
      </c>
      <c r="AH235" s="15">
        <v>4.9999999989999999</v>
      </c>
      <c r="AI235" s="15">
        <v>2</v>
      </c>
      <c r="AJ235" s="15">
        <v>0.43059999992236281</v>
      </c>
      <c r="AK235" s="15">
        <v>4.7939999989999995</v>
      </c>
      <c r="AL235" s="32">
        <v>0.25</v>
      </c>
      <c r="AM235" s="15">
        <v>75.75</v>
      </c>
      <c r="AN235" s="15">
        <v>0.35714299899999996</v>
      </c>
      <c r="AO235" s="15">
        <v>0.35810205921507682</v>
      </c>
      <c r="AP235" s="15">
        <v>2.9962087903947154E-4</v>
      </c>
      <c r="AQ235" s="15">
        <v>625.00000390624996</v>
      </c>
      <c r="AR235" s="15">
        <v>0.7142899989999999</v>
      </c>
      <c r="AS235" s="15">
        <v>361.79450203254157</v>
      </c>
      <c r="AT235" s="15">
        <v>0.35714285727040812</v>
      </c>
      <c r="AU235" s="15">
        <v>7.1428599989999997</v>
      </c>
      <c r="AV235" s="15">
        <v>268.16999999899997</v>
      </c>
      <c r="AW235" s="15">
        <v>0.35714299899999996</v>
      </c>
      <c r="AX235" s="15">
        <v>0.12000023208866205</v>
      </c>
      <c r="AY235" s="15">
        <v>3.0707999989999997</v>
      </c>
      <c r="AZ235" s="15">
        <v>0.71720576684874549</v>
      </c>
      <c r="BA235" s="15">
        <v>1.0000002759241586</v>
      </c>
      <c r="BB235" s="15">
        <v>0.35714299899999996</v>
      </c>
      <c r="BC235" s="15">
        <v>245.01999994999997</v>
      </c>
      <c r="BD235" s="15">
        <v>0.7142899989999999</v>
      </c>
      <c r="BE235" s="15">
        <v>3.0696999989999996</v>
      </c>
      <c r="BF235" s="15">
        <v>0.35713999899999999</v>
      </c>
      <c r="BG235" s="15">
        <v>49.00399998999999</v>
      </c>
      <c r="BH235" s="15">
        <v>4.7746821979884713</v>
      </c>
      <c r="BI235" s="15">
        <v>1.2500000000000001E-2</v>
      </c>
      <c r="BJ235" s="15">
        <v>5.0229099940745989</v>
      </c>
      <c r="BK235" s="15">
        <v>4.7974976482546587</v>
      </c>
      <c r="BL235" s="15">
        <v>7.6189999989999997</v>
      </c>
      <c r="BM235" s="15">
        <v>3.6055525510584299</v>
      </c>
      <c r="BN235" s="15">
        <v>0.72113651114155919</v>
      </c>
      <c r="BO235" s="15">
        <v>1.4099999999999999E-9</v>
      </c>
      <c r="BP235" s="15">
        <v>0.71428599899999989</v>
      </c>
      <c r="BQ235" s="15">
        <v>7.1551230681167715</v>
      </c>
      <c r="BR235" s="15">
        <v>4.7778935630037997</v>
      </c>
      <c r="BS235" s="15">
        <v>126</v>
      </c>
      <c r="BT235" s="15">
        <v>2.681999999899999E-8</v>
      </c>
      <c r="BU235" s="15">
        <v>3.9100072879016836</v>
      </c>
      <c r="BV235" s="15">
        <v>28.813999999999997</v>
      </c>
      <c r="BW235" s="15">
        <v>4.4999999989999999</v>
      </c>
      <c r="BX235" s="15">
        <v>3.0699999989999998</v>
      </c>
      <c r="BY235" s="15">
        <v>0.71720576684874549</v>
      </c>
      <c r="BZ235" s="15">
        <v>59.912999998999993</v>
      </c>
      <c r="CA235" s="15">
        <v>4.7749999989999994</v>
      </c>
      <c r="CB235" s="15">
        <v>1.8849983266820542</v>
      </c>
      <c r="CC235" s="15">
        <v>0.71720576684874549</v>
      </c>
      <c r="CD235" s="15">
        <v>5.1628891530364438</v>
      </c>
      <c r="CE235" s="15">
        <v>4.3336944747273538</v>
      </c>
      <c r="CF235" s="15">
        <v>3.8199999989999998</v>
      </c>
      <c r="CG235" s="15">
        <v>7.1428999989999999</v>
      </c>
      <c r="CH235" s="15">
        <v>20.830105092741789</v>
      </c>
      <c r="CI235" s="15">
        <v>0.51999999899999994</v>
      </c>
      <c r="CJ235" s="15">
        <v>9.0399999989999991</v>
      </c>
      <c r="CK235" s="15">
        <v>7.1429999989999993E-2</v>
      </c>
      <c r="CL235" s="15">
        <v>0.35810205921507682</v>
      </c>
      <c r="CM235" s="15">
        <v>2.2999999999999993E-5</v>
      </c>
      <c r="CN235" s="15">
        <v>4.4499999989999992</v>
      </c>
      <c r="CO235" s="15">
        <v>0.7142899989999999</v>
      </c>
      <c r="CP235" s="15">
        <v>0.71429999899999996</v>
      </c>
      <c r="CQ235" s="43">
        <v>45</v>
      </c>
      <c r="CR235" s="42" t="s">
        <v>21</v>
      </c>
      <c r="CS235" s="42" t="s">
        <v>21</v>
      </c>
      <c r="CT235" s="43">
        <v>1.1699999989999998E-3</v>
      </c>
      <c r="CU235" s="42" t="s">
        <v>21</v>
      </c>
      <c r="CV235" s="42" t="s">
        <v>21</v>
      </c>
      <c r="CW235" s="43">
        <v>2.5</v>
      </c>
      <c r="CX235" s="42" t="s">
        <v>21</v>
      </c>
      <c r="CY235" s="42" t="s">
        <v>21</v>
      </c>
      <c r="CZ235" s="42" t="s">
        <v>21</v>
      </c>
      <c r="DA235" s="43">
        <v>3.9999999999999996E-4</v>
      </c>
      <c r="DB235" s="43">
        <v>6</v>
      </c>
      <c r="DC235" s="42" t="s">
        <v>21</v>
      </c>
      <c r="DD235" s="43">
        <v>0.71638369510709932</v>
      </c>
      <c r="DE235" s="42" t="s">
        <v>21</v>
      </c>
      <c r="DF235" s="43">
        <v>1.4999999990066216E-2</v>
      </c>
      <c r="DG235" s="43">
        <v>7.2115384615384609E-4</v>
      </c>
    </row>
    <row r="236" spans="1:111" x14ac:dyDescent="0.25">
      <c r="A236" s="26" t="s">
        <v>283</v>
      </c>
      <c r="B236" s="15">
        <v>4.9370600039370593</v>
      </c>
      <c r="C236" s="15">
        <v>1.7159999999899997E-11</v>
      </c>
      <c r="D236" s="15">
        <v>0.89932101263950415</v>
      </c>
      <c r="E236" s="15">
        <v>25.822444875748189</v>
      </c>
      <c r="F236" s="15">
        <v>49.634999998999994</v>
      </c>
      <c r="G236" s="15">
        <v>245.01593407365334</v>
      </c>
      <c r="H236" s="15">
        <v>1.1879999999999996E-5</v>
      </c>
      <c r="I236" s="15">
        <v>0.71757631475593531</v>
      </c>
      <c r="J236" s="15">
        <v>6.7239503167019241E-13</v>
      </c>
      <c r="K236" s="15">
        <v>87.5</v>
      </c>
      <c r="L236" s="15">
        <v>1.0834999989999998</v>
      </c>
      <c r="M236" s="15">
        <v>3.1469081267529986E-3</v>
      </c>
      <c r="N236" s="15">
        <v>5.7330586003265669</v>
      </c>
      <c r="O236" s="15">
        <v>2.4618094544707518</v>
      </c>
      <c r="P236" s="15">
        <v>9</v>
      </c>
      <c r="Q236" s="15">
        <v>5.4999999999999998E-13</v>
      </c>
      <c r="R236" s="15">
        <v>6.6349999989999997</v>
      </c>
      <c r="S236" s="15">
        <v>0.35714299899999996</v>
      </c>
      <c r="T236" s="15">
        <v>6.9357747265179475</v>
      </c>
      <c r="U236" s="15">
        <v>0.99999999899999992</v>
      </c>
      <c r="V236" s="15">
        <v>18</v>
      </c>
      <c r="W236" s="15">
        <v>0.43478299999999998</v>
      </c>
      <c r="X236" s="15">
        <v>2.5</v>
      </c>
      <c r="Y236" s="15">
        <v>3.2239999991846182</v>
      </c>
      <c r="Z236" s="15">
        <v>4.9007596179809241</v>
      </c>
      <c r="AA236" s="15">
        <v>1.7912799626269187</v>
      </c>
      <c r="AB236" s="15">
        <v>4.0057999989999997</v>
      </c>
      <c r="AC236" s="40">
        <v>0.85470085470085477</v>
      </c>
      <c r="AD236" s="15">
        <v>30.000300003000028</v>
      </c>
      <c r="AE236" s="15">
        <v>0.99999999899999992</v>
      </c>
      <c r="AF236" s="15">
        <v>24.684999998999999</v>
      </c>
      <c r="AG236" s="15">
        <v>1.7196288477596124</v>
      </c>
      <c r="AH236" s="15">
        <v>4.9999999989999999</v>
      </c>
      <c r="AI236" s="15">
        <v>2</v>
      </c>
      <c r="AJ236" s="15">
        <v>0.43059999992236281</v>
      </c>
      <c r="AK236" s="15">
        <v>4.7949999989999998</v>
      </c>
      <c r="AL236" s="32">
        <v>0.25</v>
      </c>
      <c r="AM236" s="15">
        <v>75.75</v>
      </c>
      <c r="AN236" s="15">
        <v>0.35714299899999996</v>
      </c>
      <c r="AO236" s="15">
        <v>0.35825600987291084</v>
      </c>
      <c r="AP236" s="15">
        <v>2.9962087903947154E-4</v>
      </c>
      <c r="AQ236" s="15">
        <v>624.60962288950418</v>
      </c>
      <c r="AR236" s="15">
        <v>0.7142899989999999</v>
      </c>
      <c r="AS236" s="15">
        <v>362.31884189245955</v>
      </c>
      <c r="AT236" s="15">
        <v>0.35714285727040812</v>
      </c>
      <c r="AU236" s="15">
        <v>7.1428599989999997</v>
      </c>
      <c r="AV236" s="15">
        <v>271.66000000000003</v>
      </c>
      <c r="AW236" s="15">
        <v>0.35714299899999996</v>
      </c>
      <c r="AX236" s="15">
        <v>0.12000023208866205</v>
      </c>
      <c r="AY236" s="15">
        <v>3.0522999989999997</v>
      </c>
      <c r="AZ236" s="15">
        <v>0.71757631475593531</v>
      </c>
      <c r="BA236" s="15">
        <v>1.0000002759241586</v>
      </c>
      <c r="BB236" s="15">
        <v>0.35714299899999996</v>
      </c>
      <c r="BC236" s="15">
        <v>245.01499999999999</v>
      </c>
      <c r="BD236" s="15">
        <v>0.7142899989999999</v>
      </c>
      <c r="BE236" s="15">
        <v>3.0709999989999996</v>
      </c>
      <c r="BF236" s="15">
        <v>0.35713999899999999</v>
      </c>
      <c r="BG236" s="15">
        <v>49.002999999999993</v>
      </c>
      <c r="BH236" s="15">
        <v>4.7767348631708835</v>
      </c>
      <c r="BI236" s="15">
        <v>1.2500000000000001E-2</v>
      </c>
      <c r="BJ236" s="15">
        <v>5.0228074950996984</v>
      </c>
      <c r="BK236" s="15">
        <v>4.7989941538605221</v>
      </c>
      <c r="BL236" s="15">
        <v>7.6189999989999997</v>
      </c>
      <c r="BM236" s="15">
        <v>3.602175714261092</v>
      </c>
      <c r="BN236" s="15">
        <v>0.72144866892720583</v>
      </c>
      <c r="BO236" s="15">
        <v>1.4099999999999999E-9</v>
      </c>
      <c r="BP236" s="15">
        <v>0.71428599899999989</v>
      </c>
      <c r="BQ236" s="15">
        <v>7.1556350631238379</v>
      </c>
      <c r="BR236" s="15">
        <v>4.7808794354529187</v>
      </c>
      <c r="BS236" s="15">
        <v>126</v>
      </c>
      <c r="BT236" s="15">
        <v>2.681999999899999E-8</v>
      </c>
      <c r="BU236" s="15">
        <v>3.9100072879016836</v>
      </c>
      <c r="BV236" s="15">
        <v>28.826999999999998</v>
      </c>
      <c r="BW236" s="15">
        <v>4.4999999989999999</v>
      </c>
      <c r="BX236" s="15">
        <v>3.0699999989999998</v>
      </c>
      <c r="BY236" s="15">
        <v>0.71757631475593531</v>
      </c>
      <c r="BZ236" s="15">
        <v>59.910999998999998</v>
      </c>
      <c r="CA236" s="15">
        <v>4.7749999989999994</v>
      </c>
      <c r="CB236" s="15">
        <v>1.8849983266820542</v>
      </c>
      <c r="CC236" s="15">
        <v>0.71757631475593531</v>
      </c>
      <c r="CD236" s="15">
        <v>5.1666236117368447</v>
      </c>
      <c r="CE236" s="15">
        <v>4.3237634038535004</v>
      </c>
      <c r="CF236" s="15">
        <v>3.8199999989999998</v>
      </c>
      <c r="CG236" s="15">
        <v>7.1428999989999999</v>
      </c>
      <c r="CH236" s="15">
        <v>20.830105092741789</v>
      </c>
      <c r="CI236" s="15">
        <v>0.51999999899999994</v>
      </c>
      <c r="CJ236" s="15">
        <v>9.0399999989999991</v>
      </c>
      <c r="CK236" s="15">
        <v>7.1429999989999993E-2</v>
      </c>
      <c r="CL236" s="15">
        <v>0.35825600987291084</v>
      </c>
      <c r="CM236" s="15">
        <v>2.2999999999999993E-5</v>
      </c>
      <c r="CN236" s="15">
        <v>4.4499999989999992</v>
      </c>
      <c r="CO236" s="15">
        <v>0.7142899989999999</v>
      </c>
      <c r="CP236" s="15">
        <v>0.71429999899999996</v>
      </c>
      <c r="CQ236" s="43">
        <v>45</v>
      </c>
      <c r="CR236" s="42" t="s">
        <v>21</v>
      </c>
      <c r="CS236" s="42" t="s">
        <v>21</v>
      </c>
      <c r="CT236" s="43">
        <v>1.1699999989999998E-3</v>
      </c>
      <c r="CU236" s="42" t="s">
        <v>21</v>
      </c>
      <c r="CV236" s="42" t="s">
        <v>21</v>
      </c>
      <c r="CW236" s="43">
        <v>2.5</v>
      </c>
      <c r="CX236" s="42" t="s">
        <v>21</v>
      </c>
      <c r="CY236" s="42" t="s">
        <v>21</v>
      </c>
      <c r="CZ236" s="42" t="s">
        <v>21</v>
      </c>
      <c r="DA236" s="43">
        <v>3.9999999999999996E-4</v>
      </c>
      <c r="DB236" s="43">
        <v>6</v>
      </c>
      <c r="DC236" s="42" t="s">
        <v>21</v>
      </c>
      <c r="DD236" s="43">
        <v>0.71633237873662781</v>
      </c>
      <c r="DE236" s="42" t="s">
        <v>21</v>
      </c>
      <c r="DF236" s="43">
        <v>1.4999999990066216E-2</v>
      </c>
      <c r="DG236" s="43">
        <v>1.2019230769230768E-3</v>
      </c>
    </row>
    <row r="237" spans="1:111" x14ac:dyDescent="0.25">
      <c r="A237" s="26" t="s">
        <v>284</v>
      </c>
      <c r="B237" s="15">
        <v>4.9370600039370593</v>
      </c>
      <c r="C237" s="15">
        <v>1.7149999999999997E-11</v>
      </c>
      <c r="D237" s="15">
        <v>0.89940189773800416</v>
      </c>
      <c r="E237" s="15">
        <v>25.823778541943955</v>
      </c>
      <c r="F237" s="15">
        <v>49.631999998999994</v>
      </c>
      <c r="G237" s="15">
        <v>245.03593414989959</v>
      </c>
      <c r="H237" s="15">
        <v>1.1879999999999996E-5</v>
      </c>
      <c r="I237" s="15">
        <v>0.71762781002786391</v>
      </c>
      <c r="J237" s="15">
        <v>6.7239503167019241E-13</v>
      </c>
      <c r="K237" s="15">
        <v>87.5</v>
      </c>
      <c r="L237" s="15">
        <v>1.0783999989999999</v>
      </c>
      <c r="M237" s="15">
        <v>3.2279057620717118E-3</v>
      </c>
      <c r="N237" s="15">
        <v>5.7332639988081278</v>
      </c>
      <c r="O237" s="15">
        <v>2.4618094544707518</v>
      </c>
      <c r="P237" s="15">
        <v>9</v>
      </c>
      <c r="Q237" s="15">
        <v>5.4999999999999998E-13</v>
      </c>
      <c r="R237" s="15">
        <v>6.6349999989999997</v>
      </c>
      <c r="S237" s="15">
        <v>0.35714299899999996</v>
      </c>
      <c r="T237" s="15">
        <v>6.9420340164485959</v>
      </c>
      <c r="U237" s="15">
        <v>0.99999999899999992</v>
      </c>
      <c r="V237" s="15">
        <v>18</v>
      </c>
      <c r="W237" s="15">
        <v>0.43478299999999998</v>
      </c>
      <c r="X237" s="15">
        <v>2.5</v>
      </c>
      <c r="Y237" s="15">
        <v>3.2239999991846182</v>
      </c>
      <c r="Z237" s="15">
        <v>4.9012400139636938</v>
      </c>
      <c r="AA237" s="15">
        <v>1.7913441386072595</v>
      </c>
      <c r="AB237" s="15">
        <v>4.0121999989999999</v>
      </c>
      <c r="AC237" s="40">
        <v>0.85470085470085477</v>
      </c>
      <c r="AD237" s="15">
        <v>30.000300003000028</v>
      </c>
      <c r="AE237" s="15">
        <v>0.99999999899999992</v>
      </c>
      <c r="AF237" s="15">
        <v>24.684999998999999</v>
      </c>
      <c r="AG237" s="15">
        <v>1.7196904557179706</v>
      </c>
      <c r="AH237" s="15">
        <v>4.9999999989999999</v>
      </c>
      <c r="AI237" s="15">
        <v>2</v>
      </c>
      <c r="AJ237" s="15">
        <v>0.43059999992236281</v>
      </c>
      <c r="AK237" s="15">
        <v>4.7959999989999993</v>
      </c>
      <c r="AL237" s="32">
        <v>0.25</v>
      </c>
      <c r="AM237" s="15">
        <v>75.75</v>
      </c>
      <c r="AN237" s="15">
        <v>0.35714299899999996</v>
      </c>
      <c r="AO237" s="15">
        <v>0.35826884506960049</v>
      </c>
      <c r="AP237" s="15">
        <v>2.9962087903947154E-4</v>
      </c>
      <c r="AQ237" s="15">
        <v>624.60962288950418</v>
      </c>
      <c r="AR237" s="15">
        <v>0.7142899989999999</v>
      </c>
      <c r="AS237" s="15">
        <v>362.31884189245955</v>
      </c>
      <c r="AT237" s="15">
        <v>0.35714285727040812</v>
      </c>
      <c r="AU237" s="15">
        <v>7.1428599989999997</v>
      </c>
      <c r="AV237" s="15">
        <v>272.139999999</v>
      </c>
      <c r="AW237" s="15">
        <v>0.35714299899999996</v>
      </c>
      <c r="AX237" s="15">
        <v>0.12000023208866205</v>
      </c>
      <c r="AY237" s="15">
        <v>3.0651999989999998</v>
      </c>
      <c r="AZ237" s="15">
        <v>0.71762781002786391</v>
      </c>
      <c r="BA237" s="15">
        <v>1.0000002759241586</v>
      </c>
      <c r="BB237" s="15">
        <v>0.35714299899999996</v>
      </c>
      <c r="BC237" s="15">
        <v>245.035</v>
      </c>
      <c r="BD237" s="15">
        <v>0.7142899989999999</v>
      </c>
      <c r="BE237" s="15">
        <v>3.0709999989999996</v>
      </c>
      <c r="BF237" s="15">
        <v>0.35713999899999999</v>
      </c>
      <c r="BG237" s="15">
        <v>49.006999999999991</v>
      </c>
      <c r="BH237" s="15">
        <v>4.7769059982715341</v>
      </c>
      <c r="BI237" s="15">
        <v>1.2500000000000001E-2</v>
      </c>
      <c r="BJ237" s="15">
        <v>5.0232174950992983</v>
      </c>
      <c r="BK237" s="15">
        <v>4.7989941538605221</v>
      </c>
      <c r="BL237" s="15">
        <v>7.6189999989999997</v>
      </c>
      <c r="BM237" s="15">
        <v>3.598287215415001</v>
      </c>
      <c r="BN237" s="15">
        <v>0.72144866892720583</v>
      </c>
      <c r="BO237" s="15">
        <v>1.4099999999999999E-9</v>
      </c>
      <c r="BP237" s="15">
        <v>0.71428599899999989</v>
      </c>
      <c r="BQ237" s="15">
        <v>7.1540992988982683</v>
      </c>
      <c r="BR237" s="15">
        <v>4.7811780226978309</v>
      </c>
      <c r="BS237" s="15">
        <v>126</v>
      </c>
      <c r="BT237" s="15">
        <v>2.681999999899999E-8</v>
      </c>
      <c r="BU237" s="15">
        <v>3.9100072879016836</v>
      </c>
      <c r="BV237" s="15">
        <v>28.828999999999997</v>
      </c>
      <c r="BW237" s="15">
        <v>4.4999999989999999</v>
      </c>
      <c r="BX237" s="15">
        <v>3.0699999989999998</v>
      </c>
      <c r="BY237" s="15">
        <v>0.71762781002786391</v>
      </c>
      <c r="BZ237" s="15">
        <v>59.908999998999995</v>
      </c>
      <c r="CA237" s="15">
        <v>4.7749999989999994</v>
      </c>
      <c r="CB237" s="15">
        <v>1.8849983266820542</v>
      </c>
      <c r="CC237" s="15">
        <v>0.71762781002786391</v>
      </c>
      <c r="CD237" s="15">
        <v>5.1727705361666034</v>
      </c>
      <c r="CE237" s="15">
        <v>4.3176028670747204</v>
      </c>
      <c r="CF237" s="15">
        <v>3.8199999989999998</v>
      </c>
      <c r="CG237" s="15">
        <v>7.1428999989999999</v>
      </c>
      <c r="CH237" s="15">
        <v>20.830105092741789</v>
      </c>
      <c r="CI237" s="15">
        <v>0.51999999899999994</v>
      </c>
      <c r="CJ237" s="15">
        <v>9.0399999989999991</v>
      </c>
      <c r="CK237" s="15">
        <v>7.1429999989999993E-2</v>
      </c>
      <c r="CL237" s="15">
        <v>0.35826884506960049</v>
      </c>
      <c r="CM237" s="15">
        <v>2.2999999999999993E-5</v>
      </c>
      <c r="CN237" s="15">
        <v>4.4499999989999992</v>
      </c>
      <c r="CO237" s="15">
        <v>0.7142899989999999</v>
      </c>
      <c r="CP237" s="15">
        <v>0.71429999899999996</v>
      </c>
      <c r="CQ237" s="43">
        <v>45</v>
      </c>
      <c r="CR237" s="42" t="s">
        <v>21</v>
      </c>
      <c r="CS237" s="42" t="s">
        <v>21</v>
      </c>
      <c r="CT237" s="43">
        <v>1.1699999989999998E-3</v>
      </c>
      <c r="CU237" s="42" t="s">
        <v>21</v>
      </c>
      <c r="CV237" s="42" t="s">
        <v>21</v>
      </c>
      <c r="CW237" s="43">
        <v>2.5</v>
      </c>
      <c r="CX237" s="42" t="s">
        <v>21</v>
      </c>
      <c r="CY237" s="42" t="s">
        <v>21</v>
      </c>
      <c r="CZ237" s="42" t="s">
        <v>21</v>
      </c>
      <c r="DA237" s="43">
        <v>3.9999999999999996E-4</v>
      </c>
      <c r="DB237" s="43">
        <v>6</v>
      </c>
      <c r="DC237" s="42" t="s">
        <v>21</v>
      </c>
      <c r="DD237" s="43">
        <v>0.71664039036594551</v>
      </c>
      <c r="DE237" s="42" t="s">
        <v>21</v>
      </c>
      <c r="DF237" s="43">
        <v>1.4999999990066216E-2</v>
      </c>
      <c r="DG237" s="43">
        <v>1.2019230769230768E-3</v>
      </c>
    </row>
    <row r="238" spans="1:111" x14ac:dyDescent="0.25">
      <c r="A238" s="26" t="s">
        <v>285</v>
      </c>
      <c r="B238" s="15">
        <v>4.9370600039370593</v>
      </c>
      <c r="C238" s="15">
        <v>1.7889999999899997E-11</v>
      </c>
      <c r="D238" s="15">
        <v>0.89750493628117711</v>
      </c>
      <c r="E238" s="15">
        <v>25.825779299559873</v>
      </c>
      <c r="F238" s="15">
        <v>49.646999998999995</v>
      </c>
      <c r="G238" s="15">
        <v>245.07093423333032</v>
      </c>
      <c r="H238" s="15">
        <v>1.1879999999999996E-5</v>
      </c>
      <c r="I238" s="15">
        <v>0.71622463720803076</v>
      </c>
      <c r="J238" s="15">
        <v>6.7239503167019241E-13</v>
      </c>
      <c r="K238" s="15">
        <v>87.5</v>
      </c>
      <c r="L238" s="15">
        <v>1.0763999989999999</v>
      </c>
      <c r="M238" s="15">
        <v>3.2619047694894435E-3</v>
      </c>
      <c r="N238" s="15">
        <v>5.7228074504002651</v>
      </c>
      <c r="O238" s="15">
        <v>2.4618094544707518</v>
      </c>
      <c r="P238" s="15">
        <v>13.199999998999999</v>
      </c>
      <c r="Q238" s="15">
        <v>5.4999999999999998E-13</v>
      </c>
      <c r="R238" s="15">
        <v>6.6349999989999997</v>
      </c>
      <c r="S238" s="15">
        <v>0.35714299899999996</v>
      </c>
      <c r="T238" s="15">
        <v>6.9170643983480016</v>
      </c>
      <c r="U238" s="15">
        <v>0.99999999899999992</v>
      </c>
      <c r="V238" s="15">
        <v>18</v>
      </c>
      <c r="W238" s="15">
        <v>0.43478299999999998</v>
      </c>
      <c r="X238" s="15">
        <v>2.5</v>
      </c>
      <c r="Y238" s="15">
        <v>3.2239999991846182</v>
      </c>
      <c r="Z238" s="15">
        <v>4.9019607845540172</v>
      </c>
      <c r="AA238" s="15">
        <v>1.7880770159415353</v>
      </c>
      <c r="AB238" s="15">
        <v>4.0105999989999992</v>
      </c>
      <c r="AC238" s="40">
        <v>0.85470085470085477</v>
      </c>
      <c r="AD238" s="15">
        <v>30.000300003000028</v>
      </c>
      <c r="AE238" s="15">
        <v>0.99999999899999992</v>
      </c>
      <c r="AF238" s="15">
        <v>24.684999998999999</v>
      </c>
      <c r="AG238" s="15">
        <v>1.7165540207558054</v>
      </c>
      <c r="AH238" s="15">
        <v>4.9999999989999999</v>
      </c>
      <c r="AI238" s="15">
        <v>2</v>
      </c>
      <c r="AJ238" s="15">
        <v>0.43059999992236281</v>
      </c>
      <c r="AK238" s="15">
        <v>4.7889999989999996</v>
      </c>
      <c r="AL238" s="32">
        <v>0.25</v>
      </c>
      <c r="AM238" s="15">
        <v>75.75</v>
      </c>
      <c r="AN238" s="15">
        <v>0.35714299899999996</v>
      </c>
      <c r="AO238" s="15">
        <v>0.35761542050481543</v>
      </c>
      <c r="AP238" s="15">
        <v>2.9962087903947154E-4</v>
      </c>
      <c r="AQ238" s="15">
        <v>624.60962288950418</v>
      </c>
      <c r="AR238" s="15">
        <v>0.7142899989999999</v>
      </c>
      <c r="AS238" s="15">
        <v>362.31884189245955</v>
      </c>
      <c r="AT238" s="15">
        <v>0.35714285727040812</v>
      </c>
      <c r="AU238" s="15">
        <v>7.1428599989999997</v>
      </c>
      <c r="AV238" s="15">
        <v>272.08999999899999</v>
      </c>
      <c r="AW238" s="15">
        <v>0.35714299899999996</v>
      </c>
      <c r="AX238" s="15">
        <v>0.12000023208866205</v>
      </c>
      <c r="AY238" s="15">
        <v>3.0699999989999998</v>
      </c>
      <c r="AZ238" s="15">
        <v>0.71622463720803076</v>
      </c>
      <c r="BA238" s="15">
        <v>1.0000002759241586</v>
      </c>
      <c r="BB238" s="15">
        <v>0.35714299899999996</v>
      </c>
      <c r="BC238" s="15">
        <v>245.06999994999998</v>
      </c>
      <c r="BD238" s="15">
        <v>0.7142899989999999</v>
      </c>
      <c r="BE238" s="15">
        <v>3.0644999989999997</v>
      </c>
      <c r="BF238" s="15">
        <v>0.35713999899999999</v>
      </c>
      <c r="BG238" s="15">
        <v>49.013999989999988</v>
      </c>
      <c r="BH238" s="15">
        <v>4.7681936915042762</v>
      </c>
      <c r="BI238" s="15">
        <v>1.2500000000000001E-2</v>
      </c>
      <c r="BJ238" s="15">
        <v>5.0239349940735982</v>
      </c>
      <c r="BK238" s="15">
        <v>4.7924854058874979</v>
      </c>
      <c r="BL238" s="15">
        <v>7.6189999989999997</v>
      </c>
      <c r="BM238" s="15">
        <v>3.5995824485655512</v>
      </c>
      <c r="BN238" s="15">
        <v>0.72014979115656064</v>
      </c>
      <c r="BO238" s="15">
        <v>1.4099999999999999E-9</v>
      </c>
      <c r="BP238" s="15">
        <v>0.71428599899999989</v>
      </c>
      <c r="BQ238" s="15">
        <v>7.1479628311042145</v>
      </c>
      <c r="BR238" s="15">
        <v>4.7726185216770221</v>
      </c>
      <c r="BS238" s="15">
        <v>126</v>
      </c>
      <c r="BT238" s="15">
        <v>2.681999999899999E-8</v>
      </c>
      <c r="BU238" s="15">
        <v>3.9100072879016836</v>
      </c>
      <c r="BV238" s="15">
        <v>28.776999999999997</v>
      </c>
      <c r="BW238" s="15">
        <v>4.4999999989999999</v>
      </c>
      <c r="BX238" s="15">
        <v>3.0649999989999999</v>
      </c>
      <c r="BY238" s="15">
        <v>0.71622463720803076</v>
      </c>
      <c r="BZ238" s="15">
        <v>59.904999998999998</v>
      </c>
      <c r="CA238" s="15">
        <v>4.7749999989999994</v>
      </c>
      <c r="CB238" s="15">
        <v>1.8849983266820542</v>
      </c>
      <c r="CC238" s="15">
        <v>0.71622463720803076</v>
      </c>
      <c r="CD238" s="15">
        <v>5.1674245558685117</v>
      </c>
      <c r="CE238" s="15">
        <v>4.3174164581779388</v>
      </c>
      <c r="CF238" s="15">
        <v>3.8199999989999998</v>
      </c>
      <c r="CG238" s="15">
        <v>7.1428999989999999</v>
      </c>
      <c r="CH238" s="15">
        <v>20.830105092741789</v>
      </c>
      <c r="CI238" s="15">
        <v>0.51999999899999994</v>
      </c>
      <c r="CJ238" s="15">
        <v>9.0399999989999991</v>
      </c>
      <c r="CK238" s="15">
        <v>7.1429999989999993E-2</v>
      </c>
      <c r="CL238" s="15">
        <v>0.35761542050481543</v>
      </c>
      <c r="CM238" s="15">
        <v>2.2999999999999993E-5</v>
      </c>
      <c r="CN238" s="15">
        <v>4.4499999989999992</v>
      </c>
      <c r="CO238" s="15">
        <v>0.7142899989999999</v>
      </c>
      <c r="CP238" s="15">
        <v>0.71429999899999996</v>
      </c>
      <c r="CQ238" s="43">
        <v>45</v>
      </c>
      <c r="CR238" s="42" t="s">
        <v>21</v>
      </c>
      <c r="CS238" s="42" t="s">
        <v>21</v>
      </c>
      <c r="CT238" s="43">
        <v>1.1699999989999998E-3</v>
      </c>
      <c r="CU238" s="42" t="s">
        <v>21</v>
      </c>
      <c r="CV238" s="42" t="s">
        <v>21</v>
      </c>
      <c r="CW238" s="43">
        <v>2.5</v>
      </c>
      <c r="CX238" s="42" t="s">
        <v>21</v>
      </c>
      <c r="CY238" s="42" t="s">
        <v>21</v>
      </c>
      <c r="CZ238" s="42" t="s">
        <v>21</v>
      </c>
      <c r="DA238" s="43">
        <v>3.9999999999999996E-4</v>
      </c>
      <c r="DB238" s="43">
        <v>6</v>
      </c>
      <c r="DC238" s="42" t="s">
        <v>21</v>
      </c>
      <c r="DD238" s="43">
        <v>0.71382682612165516</v>
      </c>
      <c r="DE238" s="42" t="s">
        <v>21</v>
      </c>
      <c r="DF238" s="43">
        <v>1.4999999990066216E-2</v>
      </c>
      <c r="DG238" s="43">
        <v>1.2019230769230768E-3</v>
      </c>
    </row>
    <row r="239" spans="1:111" x14ac:dyDescent="0.25">
      <c r="A239" s="26" t="s">
        <v>286</v>
      </c>
      <c r="B239" s="15">
        <v>4.9370600039370593</v>
      </c>
      <c r="C239" s="15">
        <v>1.8049999999999998E-11</v>
      </c>
      <c r="D239" s="15">
        <v>0.89545556302169438</v>
      </c>
      <c r="E239" s="15">
        <v>25.835120269159354</v>
      </c>
      <c r="F239" s="15">
        <v>49.670999998999996</v>
      </c>
      <c r="G239" s="15">
        <v>245.15593455737687</v>
      </c>
      <c r="H239" s="15">
        <v>1.1879999999999996E-5</v>
      </c>
      <c r="I239" s="15">
        <v>0.71442349647033609</v>
      </c>
      <c r="J239" s="15">
        <v>6.7239503167019241E-13</v>
      </c>
      <c r="K239" s="15">
        <v>87.5</v>
      </c>
      <c r="L239" s="15">
        <v>1.0750999999999999</v>
      </c>
      <c r="M239" s="15">
        <v>3.3599019085170222E-3</v>
      </c>
      <c r="N239" s="15">
        <v>5.7074992765189085</v>
      </c>
      <c r="O239" s="15">
        <v>2.4618094544707518</v>
      </c>
      <c r="P239" s="15">
        <v>13.5</v>
      </c>
      <c r="Q239" s="15">
        <v>5.4999999999999998E-13</v>
      </c>
      <c r="R239" s="15">
        <v>6.6349999989999997</v>
      </c>
      <c r="S239" s="15">
        <v>0.35714299899999996</v>
      </c>
      <c r="T239" s="15">
        <v>6.8956006072883458</v>
      </c>
      <c r="U239" s="15">
        <v>0.99999999899999992</v>
      </c>
      <c r="V239" s="15">
        <v>18</v>
      </c>
      <c r="W239" s="15">
        <v>0.43478299999999998</v>
      </c>
      <c r="X239" s="15">
        <v>2.5</v>
      </c>
      <c r="Y239" s="15">
        <v>3.2239999991846182</v>
      </c>
      <c r="Z239" s="15">
        <v>4.9036434072918968</v>
      </c>
      <c r="AA239" s="15">
        <v>1.7832940151482033</v>
      </c>
      <c r="AB239" s="15">
        <v>4.0053999989999998</v>
      </c>
      <c r="AC239" s="40">
        <v>0.85470085470085477</v>
      </c>
      <c r="AD239" s="15">
        <v>30.000300003000028</v>
      </c>
      <c r="AE239" s="15">
        <v>0.99999999899999992</v>
      </c>
      <c r="AF239" s="15">
        <v>24.684999998999999</v>
      </c>
      <c r="AG239" s="15">
        <v>1.7119623368285897</v>
      </c>
      <c r="AH239" s="15">
        <v>4.9999999989999999</v>
      </c>
      <c r="AI239" s="15">
        <v>2</v>
      </c>
      <c r="AJ239" s="15">
        <v>0.43059999992236281</v>
      </c>
      <c r="AK239" s="15">
        <v>4.7769999989999992</v>
      </c>
      <c r="AL239" s="32">
        <v>0.25</v>
      </c>
      <c r="AM239" s="15">
        <v>75.75</v>
      </c>
      <c r="AN239" s="15">
        <v>0.35714299899999996</v>
      </c>
      <c r="AO239" s="15">
        <v>0.35665882029982837</v>
      </c>
      <c r="AP239" s="15">
        <v>2.9962087903947154E-4</v>
      </c>
      <c r="AQ239" s="15">
        <v>625.00000390624996</v>
      </c>
      <c r="AR239" s="15">
        <v>0.7142899989999999</v>
      </c>
      <c r="AS239" s="15">
        <v>362.31884189245955</v>
      </c>
      <c r="AT239" s="15">
        <v>0.35714285727040812</v>
      </c>
      <c r="AU239" s="15">
        <v>7.1428599989999997</v>
      </c>
      <c r="AV239" s="15">
        <v>271.95</v>
      </c>
      <c r="AW239" s="15">
        <v>0.35714299899999996</v>
      </c>
      <c r="AX239" s="15">
        <v>0.12000023208866205</v>
      </c>
      <c r="AY239" s="15">
        <v>3.0699999989999998</v>
      </c>
      <c r="AZ239" s="15">
        <v>0.71442349647033609</v>
      </c>
      <c r="BA239" s="15">
        <v>1.0000002759241586</v>
      </c>
      <c r="BB239" s="15">
        <v>0.35714299899999996</v>
      </c>
      <c r="BC239" s="15">
        <v>245.15499994999999</v>
      </c>
      <c r="BD239" s="15">
        <v>0.7142899989999999</v>
      </c>
      <c r="BE239" s="15">
        <v>3.0590999989999998</v>
      </c>
      <c r="BF239" s="15">
        <v>0.35713999899999999</v>
      </c>
      <c r="BG239" s="15">
        <v>49.030999989999991</v>
      </c>
      <c r="BH239" s="15">
        <v>4.7554390631499714</v>
      </c>
      <c r="BI239" s="15">
        <v>1.2500000000000001E-2</v>
      </c>
      <c r="BJ239" s="15">
        <v>5.0256774940718989</v>
      </c>
      <c r="BK239" s="15">
        <v>4.7824922752347829</v>
      </c>
      <c r="BL239" s="15">
        <v>7.6189999989999997</v>
      </c>
      <c r="BM239" s="15">
        <v>3.6007489559124566</v>
      </c>
      <c r="BN239" s="15">
        <v>0.71823601235365941</v>
      </c>
      <c r="BO239" s="15">
        <v>1.4099999999999999E-9</v>
      </c>
      <c r="BP239" s="15">
        <v>0.71428599899999989</v>
      </c>
      <c r="BQ239" s="15">
        <v>7.1438776968138304</v>
      </c>
      <c r="BR239" s="15">
        <v>4.7597792701458088</v>
      </c>
      <c r="BS239" s="15">
        <v>126</v>
      </c>
      <c r="BT239" s="15">
        <v>2.681999999899999E-8</v>
      </c>
      <c r="BU239" s="15">
        <v>3.9100072879016836</v>
      </c>
      <c r="BV239" s="15">
        <v>28.706999999999997</v>
      </c>
      <c r="BW239" s="15">
        <v>4.4999999989999999</v>
      </c>
      <c r="BX239" s="15">
        <v>3.059999999</v>
      </c>
      <c r="BY239" s="15">
        <v>0.71442349647033609</v>
      </c>
      <c r="BZ239" s="15">
        <v>59.893999998999995</v>
      </c>
      <c r="CA239" s="15">
        <v>4.7749999989999994</v>
      </c>
      <c r="CB239" s="15">
        <v>1.8849983266820542</v>
      </c>
      <c r="CC239" s="15">
        <v>0.71442349647033609</v>
      </c>
      <c r="CD239" s="15">
        <v>5.1735733874061554</v>
      </c>
      <c r="CE239" s="15">
        <v>4.3196544278323827</v>
      </c>
      <c r="CF239" s="15">
        <v>3.8199999989999998</v>
      </c>
      <c r="CG239" s="15">
        <v>7.1428999989999999</v>
      </c>
      <c r="CH239" s="15">
        <v>20.830105092741789</v>
      </c>
      <c r="CI239" s="15">
        <v>0.51999999899999994</v>
      </c>
      <c r="CJ239" s="15">
        <v>9.0399999989999991</v>
      </c>
      <c r="CK239" s="15">
        <v>7.1429999989999993E-2</v>
      </c>
      <c r="CL239" s="15">
        <v>0.35665882029982837</v>
      </c>
      <c r="CM239" s="15">
        <v>4.5509999999999989E-5</v>
      </c>
      <c r="CN239" s="15">
        <v>4.4499999989999992</v>
      </c>
      <c r="CO239" s="15">
        <v>0.7142899989999999</v>
      </c>
      <c r="CP239" s="15">
        <v>0.71429999899999996</v>
      </c>
      <c r="CQ239" s="43">
        <v>45</v>
      </c>
      <c r="CR239" s="42" t="s">
        <v>21</v>
      </c>
      <c r="CS239" s="42" t="s">
        <v>21</v>
      </c>
      <c r="CT239" s="43">
        <v>1.1699999989999998E-3</v>
      </c>
      <c r="CU239" s="42" t="s">
        <v>21</v>
      </c>
      <c r="CV239" s="42" t="s">
        <v>21</v>
      </c>
      <c r="CW239" s="43">
        <v>2.5</v>
      </c>
      <c r="CX239" s="42" t="s">
        <v>21</v>
      </c>
      <c r="CY239" s="42" t="s">
        <v>21</v>
      </c>
      <c r="CZ239" s="42" t="s">
        <v>21</v>
      </c>
      <c r="DA239" s="43">
        <v>3.9999999999999996E-4</v>
      </c>
      <c r="DB239" s="43">
        <v>6</v>
      </c>
      <c r="DC239" s="42" t="s">
        <v>21</v>
      </c>
      <c r="DD239" s="43">
        <v>0.71331764085406779</v>
      </c>
      <c r="DE239" s="42" t="s">
        <v>21</v>
      </c>
      <c r="DF239" s="43">
        <v>1.4999999990066216E-2</v>
      </c>
      <c r="DG239" s="43">
        <v>1.2019230769230768E-3</v>
      </c>
    </row>
    <row r="240" spans="1:111" x14ac:dyDescent="0.25">
      <c r="A240" s="26" t="s">
        <v>287</v>
      </c>
      <c r="B240" s="15">
        <v>4.9370600039370593</v>
      </c>
      <c r="C240" s="15">
        <v>1.7849999999999998E-11</v>
      </c>
      <c r="D240" s="15">
        <v>0.89525514772110681</v>
      </c>
      <c r="E240" s="15">
        <v>25.839793288330696</v>
      </c>
      <c r="F240" s="15">
        <v>49.632999998999999</v>
      </c>
      <c r="G240" s="15">
        <v>245.04093411896096</v>
      </c>
      <c r="H240" s="15">
        <v>1.1879999999999996E-5</v>
      </c>
      <c r="I240" s="15">
        <v>0.7142857147959184</v>
      </c>
      <c r="J240" s="15">
        <v>7.5017478132165246E-13</v>
      </c>
      <c r="K240" s="15">
        <v>87.5</v>
      </c>
      <c r="L240" s="15">
        <v>1.0748999989999999</v>
      </c>
      <c r="M240" s="15">
        <v>3.4129003612564275E-3</v>
      </c>
      <c r="N240" s="15">
        <v>5.7072957213467959</v>
      </c>
      <c r="O240" s="15">
        <v>2.4618094544707518</v>
      </c>
      <c r="P240" s="15">
        <v>13.5</v>
      </c>
      <c r="Q240" s="15">
        <v>5.4999999999999998E-13</v>
      </c>
      <c r="R240" s="15">
        <v>6.6349999989999997</v>
      </c>
      <c r="S240" s="15">
        <v>0.35714299899999996</v>
      </c>
      <c r="T240" s="15">
        <v>6.8936991594439334</v>
      </c>
      <c r="U240" s="15">
        <v>0.99999999899999992</v>
      </c>
      <c r="V240" s="15">
        <v>18</v>
      </c>
      <c r="W240" s="15">
        <v>0.43478299999999998</v>
      </c>
      <c r="X240" s="15">
        <v>2.5</v>
      </c>
      <c r="Y240" s="15">
        <v>3.2239999991846182</v>
      </c>
      <c r="Z240" s="15">
        <v>4.9012400139636938</v>
      </c>
      <c r="AA240" s="15">
        <v>1.7832304146626017</v>
      </c>
      <c r="AB240" s="15">
        <v>4.0003999989999999</v>
      </c>
      <c r="AC240" s="40">
        <v>0.85470085470085477</v>
      </c>
      <c r="AD240" s="15">
        <v>30.000300003000028</v>
      </c>
      <c r="AE240" s="15">
        <v>0.99999999899999992</v>
      </c>
      <c r="AF240" s="15">
        <v>24.684999998999999</v>
      </c>
      <c r="AG240" s="15">
        <v>1.7119012813363679</v>
      </c>
      <c r="AH240" s="15">
        <v>4.9999999989999999</v>
      </c>
      <c r="AI240" s="15">
        <v>2</v>
      </c>
      <c r="AJ240" s="15">
        <v>0.43059999992236281</v>
      </c>
      <c r="AK240" s="15">
        <v>4.7749999989999994</v>
      </c>
      <c r="AL240" s="32">
        <v>0.25</v>
      </c>
      <c r="AM240" s="15">
        <v>75.75</v>
      </c>
      <c r="AN240" s="15">
        <v>0.35714299899999996</v>
      </c>
      <c r="AO240" s="15">
        <v>0.35664610020209209</v>
      </c>
      <c r="AP240" s="15">
        <v>2.9962087903947154E-4</v>
      </c>
      <c r="AQ240" s="15">
        <v>625.00000390624996</v>
      </c>
      <c r="AR240" s="15">
        <v>0.7142899989999999</v>
      </c>
      <c r="AS240" s="15">
        <v>361.53290080091432</v>
      </c>
      <c r="AT240" s="15">
        <v>0.35714285727040812</v>
      </c>
      <c r="AU240" s="15">
        <v>7.1428599989999997</v>
      </c>
      <c r="AV240" s="15">
        <v>271.77999999899998</v>
      </c>
      <c r="AW240" s="15">
        <v>0.35714299899999996</v>
      </c>
      <c r="AX240" s="15">
        <v>0.12000023208866205</v>
      </c>
      <c r="AY240" s="15">
        <v>3.0699999989999998</v>
      </c>
      <c r="AZ240" s="15">
        <v>0.7142857147959184</v>
      </c>
      <c r="BA240" s="15">
        <v>1.0000002759241586</v>
      </c>
      <c r="BB240" s="15">
        <v>0.35714299899999996</v>
      </c>
      <c r="BC240" s="15">
        <v>245.03999994999998</v>
      </c>
      <c r="BD240" s="15">
        <v>0.7142899989999999</v>
      </c>
      <c r="BE240" s="15">
        <v>3.0577999989999998</v>
      </c>
      <c r="BF240" s="15">
        <v>0.35713999899999999</v>
      </c>
      <c r="BG240" s="15">
        <v>49.007999989999995</v>
      </c>
      <c r="BH240" s="15">
        <v>4.7552694626937813</v>
      </c>
      <c r="BI240" s="15">
        <v>1.2500000000000001E-2</v>
      </c>
      <c r="BJ240" s="15">
        <v>5.0233199940741988</v>
      </c>
      <c r="BK240" s="15">
        <v>4.7800005008484518</v>
      </c>
      <c r="BL240" s="15">
        <v>7.6189999989999997</v>
      </c>
      <c r="BM240" s="15">
        <v>3.6028246146275698</v>
      </c>
      <c r="BN240" s="15">
        <v>0.71818443027735157</v>
      </c>
      <c r="BO240" s="15">
        <v>1.4099999999999999E-9</v>
      </c>
      <c r="BP240" s="15">
        <v>0.71428599899999989</v>
      </c>
      <c r="BQ240" s="15">
        <v>7.1423469757261868</v>
      </c>
      <c r="BR240" s="15">
        <v>4.75898303749271</v>
      </c>
      <c r="BS240" s="15">
        <v>126</v>
      </c>
      <c r="BT240" s="15">
        <v>2.681999999899999E-8</v>
      </c>
      <c r="BU240" s="15">
        <v>3.9100072879016836</v>
      </c>
      <c r="BV240" s="15">
        <v>28.697999999999997</v>
      </c>
      <c r="BW240" s="15">
        <v>4.4999999989999999</v>
      </c>
      <c r="BX240" s="15">
        <v>3.059999999</v>
      </c>
      <c r="BY240" s="15">
        <v>0.7142857147959184</v>
      </c>
      <c r="BZ240" s="15">
        <v>59.890999998999995</v>
      </c>
      <c r="CA240" s="15">
        <v>4.7749999989999994</v>
      </c>
      <c r="CB240" s="15">
        <v>1.8849983266820542</v>
      </c>
      <c r="CC240" s="15">
        <v>0.7142857147959184</v>
      </c>
      <c r="CD240" s="15">
        <v>5.1735733874061554</v>
      </c>
      <c r="CE240" s="15">
        <v>4.3196544278323827</v>
      </c>
      <c r="CF240" s="15">
        <v>3.8199999989999998</v>
      </c>
      <c r="CG240" s="15">
        <v>7.1428999989999999</v>
      </c>
      <c r="CH240" s="15">
        <v>20.830105092741789</v>
      </c>
      <c r="CI240" s="15">
        <v>0.51999999899999994</v>
      </c>
      <c r="CJ240" s="15">
        <v>9.0399999989999991</v>
      </c>
      <c r="CK240" s="15">
        <v>7.1429999989999993E-2</v>
      </c>
      <c r="CL240" s="15">
        <v>0.35664610020209209</v>
      </c>
      <c r="CM240" s="15">
        <v>5.9129999999999978E-5</v>
      </c>
      <c r="CN240" s="15">
        <v>4.4499999989999992</v>
      </c>
      <c r="CO240" s="15">
        <v>0.7142899989999999</v>
      </c>
      <c r="CP240" s="15">
        <v>0.71429999899999996</v>
      </c>
      <c r="CQ240" s="43">
        <v>45</v>
      </c>
      <c r="CR240" s="42" t="s">
        <v>21</v>
      </c>
      <c r="CS240" s="42" t="s">
        <v>21</v>
      </c>
      <c r="CT240" s="43">
        <v>1.1699999989999998E-3</v>
      </c>
      <c r="CU240" s="42" t="s">
        <v>21</v>
      </c>
      <c r="CV240" s="42" t="s">
        <v>21</v>
      </c>
      <c r="CW240" s="43">
        <v>2.5</v>
      </c>
      <c r="CX240" s="42" t="s">
        <v>21</v>
      </c>
      <c r="CY240" s="42" t="s">
        <v>21</v>
      </c>
      <c r="CZ240" s="42" t="s">
        <v>21</v>
      </c>
      <c r="DA240" s="43">
        <v>3.9999999999999996E-4</v>
      </c>
      <c r="DB240" s="43">
        <v>6</v>
      </c>
      <c r="DC240" s="42" t="s">
        <v>21</v>
      </c>
      <c r="DD240" s="43">
        <v>0.71357214214357068</v>
      </c>
      <c r="DE240" s="42" t="s">
        <v>21</v>
      </c>
      <c r="DF240" s="43">
        <v>1.4999999990066216E-2</v>
      </c>
      <c r="DG240" s="43">
        <v>1.2019230769230768E-3</v>
      </c>
    </row>
    <row r="241" spans="1:111" x14ac:dyDescent="0.25">
      <c r="A241" s="26" t="s">
        <v>288</v>
      </c>
      <c r="B241" s="15">
        <v>4.9370600039370593</v>
      </c>
      <c r="C241" s="15">
        <v>1.8849999999999998E-11</v>
      </c>
      <c r="D241" s="15">
        <v>0.89577641421102594</v>
      </c>
      <c r="E241" s="15">
        <v>25.8531540914822</v>
      </c>
      <c r="F241" s="15">
        <v>49.645999998999997</v>
      </c>
      <c r="G241" s="15">
        <v>245.06093419520721</v>
      </c>
      <c r="H241" s="15">
        <v>1.1879999999999996E-5</v>
      </c>
      <c r="I241" s="15">
        <v>0.71467878812967045</v>
      </c>
      <c r="J241" s="15">
        <v>8.0687403844037913E-13</v>
      </c>
      <c r="K241" s="15">
        <v>87.5</v>
      </c>
      <c r="L241" s="15">
        <v>1.0757999989999998</v>
      </c>
      <c r="M241" s="15">
        <v>3.4358996898037164E-3</v>
      </c>
      <c r="N241" s="15">
        <v>5.7085172734165788</v>
      </c>
      <c r="O241" s="15">
        <v>2.4618094544707518</v>
      </c>
      <c r="P241" s="15">
        <v>13.5</v>
      </c>
      <c r="Q241" s="15">
        <v>5.4999999999999998E-13</v>
      </c>
      <c r="R241" s="15">
        <v>6.6349999989999997</v>
      </c>
      <c r="S241" s="15">
        <v>0.35714299899999996</v>
      </c>
      <c r="T241" s="15">
        <v>6.887052341597796</v>
      </c>
      <c r="U241" s="15">
        <v>0.99999999899999992</v>
      </c>
      <c r="V241" s="15">
        <v>18</v>
      </c>
      <c r="W241" s="15">
        <v>0.43478299999999998</v>
      </c>
      <c r="X241" s="15">
        <v>2.5</v>
      </c>
      <c r="Y241" s="15">
        <v>3.2239999991846182</v>
      </c>
      <c r="Z241" s="15">
        <v>4.9014802470346046</v>
      </c>
      <c r="AA241" s="15">
        <v>1.7836120856393716</v>
      </c>
      <c r="AB241" s="15">
        <v>4.0008999989999996</v>
      </c>
      <c r="AC241" s="40">
        <v>0.85470085470085477</v>
      </c>
      <c r="AD241" s="15">
        <v>30.000300003000028</v>
      </c>
      <c r="AE241" s="15">
        <v>0.99999999899999992</v>
      </c>
      <c r="AF241" s="15">
        <v>24.684999998999999</v>
      </c>
      <c r="AG241" s="15">
        <v>1.7122676854919658</v>
      </c>
      <c r="AH241" s="15">
        <v>4.9999999989999999</v>
      </c>
      <c r="AI241" s="15">
        <v>2</v>
      </c>
      <c r="AJ241" s="15">
        <v>0.43059999992236281</v>
      </c>
      <c r="AK241" s="15">
        <v>4.7749999989999994</v>
      </c>
      <c r="AL241" s="32">
        <v>10</v>
      </c>
      <c r="AM241" s="15">
        <v>75.75</v>
      </c>
      <c r="AN241" s="15">
        <v>0.35714299899999996</v>
      </c>
      <c r="AO241" s="15">
        <v>0.35672243440114237</v>
      </c>
      <c r="AP241" s="15">
        <v>2.9962087903947154E-4</v>
      </c>
      <c r="AQ241" s="15">
        <v>625.00000390624996</v>
      </c>
      <c r="AR241" s="15">
        <v>0.7142899989999999</v>
      </c>
      <c r="AS241" s="15">
        <v>361.14120751585841</v>
      </c>
      <c r="AT241" s="15">
        <v>0.35714285727040812</v>
      </c>
      <c r="AU241" s="15">
        <v>7.1428599989999997</v>
      </c>
      <c r="AV241" s="15">
        <v>271.77999999899998</v>
      </c>
      <c r="AW241" s="15">
        <v>0.35714299899999996</v>
      </c>
      <c r="AX241" s="15">
        <v>0.12000023208866205</v>
      </c>
      <c r="AY241" s="15">
        <v>3.0699999989999998</v>
      </c>
      <c r="AZ241" s="15">
        <v>0.71467878812967045</v>
      </c>
      <c r="BA241" s="15">
        <v>1.0000002759241586</v>
      </c>
      <c r="BB241" s="15">
        <v>0.35714299899999996</v>
      </c>
      <c r="BC241" s="15">
        <v>245.05999994999999</v>
      </c>
      <c r="BD241" s="15">
        <v>0.7142899989999999</v>
      </c>
      <c r="BE241" s="15">
        <v>3.0592999989999998</v>
      </c>
      <c r="BF241" s="15">
        <v>0.35713999899999999</v>
      </c>
      <c r="BG241" s="15">
        <v>49.011999989999993</v>
      </c>
      <c r="BH241" s="15">
        <v>4.7562872469313326</v>
      </c>
      <c r="BI241" s="15">
        <v>1.2500000000000001E-2</v>
      </c>
      <c r="BJ241" s="15">
        <v>5.0237299940737987</v>
      </c>
      <c r="BK241" s="15">
        <v>4.7810060421445968</v>
      </c>
      <c r="BL241" s="15">
        <v>7.6189999989999997</v>
      </c>
      <c r="BM241" s="15">
        <v>3.6069831194491049</v>
      </c>
      <c r="BN241" s="15">
        <v>0.71833920028614273</v>
      </c>
      <c r="BO241" s="15">
        <v>1.4099999999999999E-9</v>
      </c>
      <c r="BP241" s="15">
        <v>0.71428599899999989</v>
      </c>
      <c r="BQ241" s="15">
        <v>7.1433673838948044</v>
      </c>
      <c r="BR241" s="15">
        <v>4.7611726772887311</v>
      </c>
      <c r="BS241" s="15">
        <v>126</v>
      </c>
      <c r="BT241" s="15">
        <v>2.681999999899999E-8</v>
      </c>
      <c r="BU241" s="15">
        <v>3.9100072879016836</v>
      </c>
      <c r="BV241" s="15">
        <v>28.713999999999999</v>
      </c>
      <c r="BW241" s="15">
        <v>4.4999999989999999</v>
      </c>
      <c r="BX241" s="15">
        <v>3.059999999</v>
      </c>
      <c r="BY241" s="15">
        <v>0.71467878812967045</v>
      </c>
      <c r="BZ241" s="15">
        <v>59.893999998999995</v>
      </c>
      <c r="CA241" s="15">
        <v>4.7749999989999994</v>
      </c>
      <c r="CB241" s="15">
        <v>1.8849983266820542</v>
      </c>
      <c r="CC241" s="15">
        <v>0.71467878812967045</v>
      </c>
      <c r="CD241" s="15">
        <v>5.1741087600338442</v>
      </c>
      <c r="CE241" s="15">
        <v>4.3174164581779388</v>
      </c>
      <c r="CF241" s="15">
        <v>3.8199999989999998</v>
      </c>
      <c r="CG241" s="15">
        <v>7.1428999989999999</v>
      </c>
      <c r="CH241" s="15">
        <v>20.830105092741789</v>
      </c>
      <c r="CI241" s="15">
        <v>0.51999999899999994</v>
      </c>
      <c r="CJ241" s="15">
        <v>9.0399999989999991</v>
      </c>
      <c r="CK241" s="15">
        <v>7.1429999989999993E-2</v>
      </c>
      <c r="CL241" s="15">
        <v>0.35672243440114237</v>
      </c>
      <c r="CM241" s="15">
        <v>4.8899999999999982E-5</v>
      </c>
      <c r="CN241" s="15">
        <v>4.4499999989999992</v>
      </c>
      <c r="CO241" s="15">
        <v>0.7142899989999999</v>
      </c>
      <c r="CP241" s="15">
        <v>0.71429999899999996</v>
      </c>
      <c r="CQ241" s="43">
        <v>45</v>
      </c>
      <c r="CR241" s="42" t="s">
        <v>21</v>
      </c>
      <c r="CS241" s="42" t="s">
        <v>21</v>
      </c>
      <c r="CT241" s="43">
        <v>1.1699999989999998E-3</v>
      </c>
      <c r="CU241" s="42" t="s">
        <v>21</v>
      </c>
      <c r="CV241" s="42" t="s">
        <v>21</v>
      </c>
      <c r="CW241" s="43">
        <v>2.5</v>
      </c>
      <c r="CX241" s="42" t="s">
        <v>21</v>
      </c>
      <c r="CY241" s="42" t="s">
        <v>21</v>
      </c>
      <c r="CZ241" s="42" t="s">
        <v>21</v>
      </c>
      <c r="DA241" s="43">
        <v>3.9999999999999996E-4</v>
      </c>
      <c r="DB241" s="43">
        <v>6</v>
      </c>
      <c r="DC241" s="42" t="s">
        <v>21</v>
      </c>
      <c r="DD241" s="43">
        <v>0.71357214214357068</v>
      </c>
      <c r="DE241" s="42" t="s">
        <v>21</v>
      </c>
      <c r="DF241" s="43">
        <v>1.4999999990066216E-2</v>
      </c>
      <c r="DG241" s="43">
        <v>1.2019230769230768E-3</v>
      </c>
    </row>
    <row r="242" spans="1:111" x14ac:dyDescent="0.25">
      <c r="A242" s="26" t="s">
        <v>289</v>
      </c>
      <c r="B242" s="15">
        <v>4.9370600039370593</v>
      </c>
      <c r="C242" s="15">
        <v>1.8929999999899998E-11</v>
      </c>
      <c r="D242" s="15">
        <v>0.89517500671781924</v>
      </c>
      <c r="E242" s="15">
        <v>25.857833637384694</v>
      </c>
      <c r="F242" s="15">
        <v>49.703999998999997</v>
      </c>
      <c r="G242" s="15">
        <v>245.09593432863812</v>
      </c>
      <c r="H242" s="15">
        <v>1.1879999999999996E-5</v>
      </c>
      <c r="I242" s="15">
        <v>0.71423979938021109</v>
      </c>
      <c r="J242" s="15">
        <v>8.0687403844037913E-13</v>
      </c>
      <c r="K242" s="15">
        <v>87.5</v>
      </c>
      <c r="L242" s="15">
        <v>1.0745999989999999</v>
      </c>
      <c r="M242" s="15">
        <v>3.4828983177046979E-3</v>
      </c>
      <c r="N242" s="15">
        <v>5.7068886530096234</v>
      </c>
      <c r="O242" s="15">
        <v>2.4618094544707518</v>
      </c>
      <c r="P242" s="15">
        <v>13.5</v>
      </c>
      <c r="Q242" s="15">
        <v>5.4999999999999998E-13</v>
      </c>
      <c r="R242" s="15">
        <v>6.6349999989999997</v>
      </c>
      <c r="S242" s="15">
        <v>0.35714299899999996</v>
      </c>
      <c r="T242" s="15">
        <v>6.8880011025546217</v>
      </c>
      <c r="U242" s="15">
        <v>0.99999999899999992</v>
      </c>
      <c r="V242" s="15">
        <v>18</v>
      </c>
      <c r="W242" s="15">
        <v>0.43478299999999998</v>
      </c>
      <c r="X242" s="15">
        <v>2.5</v>
      </c>
      <c r="Y242" s="15">
        <v>3.2239999991846182</v>
      </c>
      <c r="Z242" s="15">
        <v>4.9022010885289573</v>
      </c>
      <c r="AA242" s="15">
        <v>1.7831032273001468</v>
      </c>
      <c r="AB242" s="15">
        <v>4.0114999989999998</v>
      </c>
      <c r="AC242" s="40">
        <v>0.85470085470085477</v>
      </c>
      <c r="AD242" s="15">
        <v>30.000300003000028</v>
      </c>
      <c r="AE242" s="15">
        <v>0.99999999899999992</v>
      </c>
      <c r="AF242" s="15">
        <v>24.684999998999999</v>
      </c>
      <c r="AG242" s="15">
        <v>1.7117791804857172</v>
      </c>
      <c r="AH242" s="15">
        <v>4.9999999989999999</v>
      </c>
      <c r="AI242" s="15">
        <v>2</v>
      </c>
      <c r="AJ242" s="15">
        <v>0.43059999992236281</v>
      </c>
      <c r="AK242" s="15">
        <v>4.7749999989999994</v>
      </c>
      <c r="AL242" s="32">
        <v>10</v>
      </c>
      <c r="AM242" s="15">
        <v>75.75</v>
      </c>
      <c r="AN242" s="15">
        <v>0.35714299899999996</v>
      </c>
      <c r="AO242" s="15">
        <v>0.3566206627283694</v>
      </c>
      <c r="AP242" s="15">
        <v>2.9962087903947154E-4</v>
      </c>
      <c r="AQ242" s="15">
        <v>624.92188866967808</v>
      </c>
      <c r="AR242" s="15">
        <v>0.7142899989999999</v>
      </c>
      <c r="AS242" s="15">
        <v>361.07600780312691</v>
      </c>
      <c r="AT242" s="15">
        <v>0.35714285727040812</v>
      </c>
      <c r="AU242" s="15">
        <v>7.1428599989999997</v>
      </c>
      <c r="AV242" s="15">
        <v>271.75999999899994</v>
      </c>
      <c r="AW242" s="15">
        <v>0.35714299899999996</v>
      </c>
      <c r="AX242" s="15">
        <v>0.12000023208866205</v>
      </c>
      <c r="AY242" s="15">
        <v>3.0847999989999999</v>
      </c>
      <c r="AZ242" s="15">
        <v>0.71423979938021109</v>
      </c>
      <c r="BA242" s="15">
        <v>1.0000002759241586</v>
      </c>
      <c r="BB242" s="15">
        <v>0.35714299899999996</v>
      </c>
      <c r="BC242" s="15">
        <v>245.09499994999999</v>
      </c>
      <c r="BD242" s="15">
        <v>0.7142899989999999</v>
      </c>
      <c r="BE242" s="15">
        <v>3.0567999989999999</v>
      </c>
      <c r="BF242" s="15">
        <v>0.35713999899999999</v>
      </c>
      <c r="BG242" s="15">
        <v>49.01899998999999</v>
      </c>
      <c r="BH242" s="15">
        <v>4.7549302980711268</v>
      </c>
      <c r="BI242" s="15">
        <v>1.2500000000000001E-2</v>
      </c>
      <c r="BJ242" s="15">
        <v>5.0244474940730983</v>
      </c>
      <c r="BK242" s="15">
        <v>4.7810060421445968</v>
      </c>
      <c r="BL242" s="15">
        <v>7.6189999989999997</v>
      </c>
      <c r="BM242" s="15">
        <v>3.6154597058322953</v>
      </c>
      <c r="BN242" s="15">
        <v>0.7349158521349306</v>
      </c>
      <c r="BO242" s="15">
        <v>1.4099999999999999E-9</v>
      </c>
      <c r="BP242" s="15">
        <v>0.71428599899999989</v>
      </c>
      <c r="BQ242" s="15">
        <v>7.1438776968138304</v>
      </c>
      <c r="BR242" s="15">
        <v>4.7582863339212489</v>
      </c>
      <c r="BS242" s="15">
        <v>126</v>
      </c>
      <c r="BT242" s="15">
        <v>2.681999999899999E-8</v>
      </c>
      <c r="BU242" s="15">
        <v>3.9149975880287111</v>
      </c>
      <c r="BV242" s="15">
        <v>28.695</v>
      </c>
      <c r="BW242" s="15">
        <v>4.4999999989999999</v>
      </c>
      <c r="BX242" s="15">
        <v>3.059999999</v>
      </c>
      <c r="BY242" s="15">
        <v>0.71423979938021109</v>
      </c>
      <c r="BZ242" s="15">
        <v>59.922999998999998</v>
      </c>
      <c r="CA242" s="15">
        <v>4.7749999989999994</v>
      </c>
      <c r="CB242" s="15">
        <v>1.8849983266820542</v>
      </c>
      <c r="CC242" s="15">
        <v>0.71423979938021109</v>
      </c>
      <c r="CD242" s="15">
        <v>5.1708981852821188</v>
      </c>
      <c r="CE242" s="15">
        <v>4.3286295560699779</v>
      </c>
      <c r="CF242" s="15">
        <v>3.8199999989999998</v>
      </c>
      <c r="CG242" s="15">
        <v>7.1428999989999999</v>
      </c>
      <c r="CH242" s="15">
        <v>20.830105092741789</v>
      </c>
      <c r="CI242" s="15">
        <v>0.51999999899999994</v>
      </c>
      <c r="CJ242" s="15">
        <v>9.0399999989999991</v>
      </c>
      <c r="CK242" s="15">
        <v>7.1429999989999993E-2</v>
      </c>
      <c r="CL242" s="15">
        <v>0.3566206627283694</v>
      </c>
      <c r="CM242" s="15">
        <v>2.8899999999999991E-5</v>
      </c>
      <c r="CN242" s="15">
        <v>4.4499999989999992</v>
      </c>
      <c r="CO242" s="15">
        <v>0.7142899989999999</v>
      </c>
      <c r="CP242" s="15">
        <v>0.71429999899999996</v>
      </c>
      <c r="CQ242" s="43">
        <v>45</v>
      </c>
      <c r="CR242" s="42" t="s">
        <v>21</v>
      </c>
      <c r="CS242" s="42" t="s">
        <v>21</v>
      </c>
      <c r="CT242" s="43">
        <v>1.1699999989999998E-3</v>
      </c>
      <c r="CU242" s="42" t="s">
        <v>21</v>
      </c>
      <c r="CV242" s="42" t="s">
        <v>21</v>
      </c>
      <c r="CW242" s="43">
        <v>2.5</v>
      </c>
      <c r="CX242" s="42" t="s">
        <v>21</v>
      </c>
      <c r="CY242" s="42" t="s">
        <v>21</v>
      </c>
      <c r="CZ242" s="42" t="s">
        <v>21</v>
      </c>
      <c r="DA242" s="43">
        <v>3.9999999999999996E-4</v>
      </c>
      <c r="DB242" s="43">
        <v>6</v>
      </c>
      <c r="DC242" s="42" t="s">
        <v>21</v>
      </c>
      <c r="DD242" s="43">
        <v>0.71336852668951956</v>
      </c>
      <c r="DE242" s="42" t="s">
        <v>21</v>
      </c>
      <c r="DF242" s="43">
        <v>1.4999999990066216E-2</v>
      </c>
      <c r="DG242" s="43">
        <v>1.25E-3</v>
      </c>
    </row>
    <row r="243" spans="1:111" x14ac:dyDescent="0.25">
      <c r="A243" s="26" t="s">
        <v>290</v>
      </c>
      <c r="B243" s="15">
        <v>4.9370600039370593</v>
      </c>
      <c r="C243" s="15">
        <v>1.8849999999999998E-11</v>
      </c>
      <c r="D243" s="15">
        <v>0.89589679268948219</v>
      </c>
      <c r="E243" s="15">
        <v>25.860508424283147</v>
      </c>
      <c r="F243" s="15">
        <v>49.729999998999993</v>
      </c>
      <c r="G243" s="15">
        <v>245.07093423333032</v>
      </c>
      <c r="H243" s="15">
        <v>1.1879999999999996E-5</v>
      </c>
      <c r="I243" s="15">
        <v>0.71457154341348794</v>
      </c>
      <c r="J243" s="15">
        <v>8.0687403844037913E-13</v>
      </c>
      <c r="K243" s="15">
        <v>87.5</v>
      </c>
      <c r="L243" s="15">
        <v>1.0762999999999998</v>
      </c>
      <c r="M243" s="15">
        <v>3.5108975002840063E-3</v>
      </c>
      <c r="N243" s="15">
        <v>5.7085172734165788</v>
      </c>
      <c r="O243" s="15">
        <v>2.4618094544707518</v>
      </c>
      <c r="P243" s="15">
        <v>13.5</v>
      </c>
      <c r="Q243" s="15">
        <v>5.4999999999999998E-13</v>
      </c>
      <c r="R243" s="15">
        <v>6.6349999989999997</v>
      </c>
      <c r="S243" s="15">
        <v>0.35714299899999996</v>
      </c>
      <c r="T243" s="15">
        <v>6.8984547466127522</v>
      </c>
      <c r="U243" s="15">
        <v>0.99999999899999992</v>
      </c>
      <c r="V243" s="15">
        <v>18</v>
      </c>
      <c r="W243" s="15">
        <v>0.43478299999999998</v>
      </c>
      <c r="X243" s="15">
        <v>2.5</v>
      </c>
      <c r="Y243" s="15">
        <v>3.2239999991846182</v>
      </c>
      <c r="Z243" s="15">
        <v>4.9017205041371357</v>
      </c>
      <c r="AA243" s="15">
        <v>1.7836120856393716</v>
      </c>
      <c r="AB243" s="15">
        <v>4.0149999989999996</v>
      </c>
      <c r="AC243" s="40">
        <v>0.85470085470085477</v>
      </c>
      <c r="AD243" s="15">
        <v>30.000300003000028</v>
      </c>
      <c r="AE243" s="15">
        <v>0.99999999899999992</v>
      </c>
      <c r="AF243" s="15">
        <v>24.684999998999999</v>
      </c>
      <c r="AG243" s="15">
        <v>1.7122676854919658</v>
      </c>
      <c r="AH243" s="15">
        <v>4.9999999989999999</v>
      </c>
      <c r="AI243" s="15">
        <v>2</v>
      </c>
      <c r="AJ243" s="15">
        <v>0.43059999992236281</v>
      </c>
      <c r="AK243" s="15">
        <v>4.7769999989999992</v>
      </c>
      <c r="AL243" s="32">
        <v>10</v>
      </c>
      <c r="AM243" s="15">
        <v>75.75</v>
      </c>
      <c r="AN243" s="15">
        <v>0.35714299899999996</v>
      </c>
      <c r="AO243" s="15">
        <v>0.35672243440114237</v>
      </c>
      <c r="AP243" s="15">
        <v>2.9962087903947154E-4</v>
      </c>
      <c r="AQ243" s="15">
        <v>624.88283837332267</v>
      </c>
      <c r="AR243" s="15">
        <v>0.7142899989999999</v>
      </c>
      <c r="AS243" s="15">
        <v>361.91234613988757</v>
      </c>
      <c r="AT243" s="15">
        <v>0.35714285727040812</v>
      </c>
      <c r="AU243" s="15">
        <v>7.1428599989999997</v>
      </c>
      <c r="AV243" s="15">
        <v>271.67999999899996</v>
      </c>
      <c r="AW243" s="15">
        <v>0.35714299899999996</v>
      </c>
      <c r="AX243" s="15">
        <v>0.12000023208866205</v>
      </c>
      <c r="AY243" s="15">
        <v>3.0932999989999996</v>
      </c>
      <c r="AZ243" s="15">
        <v>0.71457154341348794</v>
      </c>
      <c r="BA243" s="15">
        <v>1.0000002759241586</v>
      </c>
      <c r="BB243" s="15">
        <v>0.35714299899999996</v>
      </c>
      <c r="BC243" s="15">
        <v>245.06999994999998</v>
      </c>
      <c r="BD243" s="15">
        <v>0.7142899989999999</v>
      </c>
      <c r="BE243" s="15">
        <v>3.0589999989999996</v>
      </c>
      <c r="BF243" s="15">
        <v>0.35713999899999999</v>
      </c>
      <c r="BG243" s="15">
        <v>49.013999989999988</v>
      </c>
      <c r="BH243" s="15">
        <v>4.7562872469313326</v>
      </c>
      <c r="BI243" s="15">
        <v>1.2500000000000001E-2</v>
      </c>
      <c r="BJ243" s="15">
        <v>5.0239349940735982</v>
      </c>
      <c r="BK243" s="15">
        <v>4.7800005008484518</v>
      </c>
      <c r="BL243" s="15">
        <v>7.6189999989999997</v>
      </c>
      <c r="BM243" s="15">
        <v>3.6227946239040247</v>
      </c>
      <c r="BN243" s="15">
        <v>0.71833920028614273</v>
      </c>
      <c r="BO243" s="15">
        <v>1.4099999999999999E-9</v>
      </c>
      <c r="BP243" s="15">
        <v>0.71428599899999989</v>
      </c>
      <c r="BQ243" s="15">
        <v>7.1469411097160478</v>
      </c>
      <c r="BR243" s="15">
        <v>4.7604759737172699</v>
      </c>
      <c r="BS243" s="15">
        <v>126</v>
      </c>
      <c r="BT243" s="15">
        <v>2.681999999899999E-8</v>
      </c>
      <c r="BU243" s="15">
        <v>3.9200006425665053</v>
      </c>
      <c r="BV243" s="15">
        <v>28.709</v>
      </c>
      <c r="BW243" s="15">
        <v>4.4999999989999999</v>
      </c>
      <c r="BX243" s="15">
        <v>3.059999999</v>
      </c>
      <c r="BY243" s="15">
        <v>0.71457154341348794</v>
      </c>
      <c r="BZ243" s="15">
        <v>59.940999998999999</v>
      </c>
      <c r="CA243" s="15">
        <v>4.7749999989999994</v>
      </c>
      <c r="CB243" s="15">
        <v>1.8849983266820542</v>
      </c>
      <c r="CC243" s="15">
        <v>0.71457154341348794</v>
      </c>
      <c r="CD243" s="15">
        <v>5.1690271893502038</v>
      </c>
      <c r="CE243" s="15">
        <v>4.3333188891248131</v>
      </c>
      <c r="CF243" s="15">
        <v>3.8199999989999998</v>
      </c>
      <c r="CG243" s="15">
        <v>7.1428999989999999</v>
      </c>
      <c r="CH243" s="15">
        <v>20.830105092741789</v>
      </c>
      <c r="CI243" s="15">
        <v>0.51999999899999994</v>
      </c>
      <c r="CJ243" s="15">
        <v>9.0399999989999991</v>
      </c>
      <c r="CK243" s="15">
        <v>7.1429999989999993E-2</v>
      </c>
      <c r="CL243" s="15">
        <v>0.35672243440114237</v>
      </c>
      <c r="CM243" s="15">
        <v>2.8899999999999991E-5</v>
      </c>
      <c r="CN243" s="15">
        <v>4.4499999989999992</v>
      </c>
      <c r="CO243" s="15">
        <v>0.7142899989999999</v>
      </c>
      <c r="CP243" s="15">
        <v>0.71429999899999996</v>
      </c>
      <c r="CQ243" s="43">
        <v>45</v>
      </c>
      <c r="CR243" s="42" t="s">
        <v>21</v>
      </c>
      <c r="CS243" s="42" t="s">
        <v>21</v>
      </c>
      <c r="CT243" s="43">
        <v>1.1699999989999998E-3</v>
      </c>
      <c r="CU243" s="42" t="s">
        <v>21</v>
      </c>
      <c r="CV243" s="42" t="s">
        <v>21</v>
      </c>
      <c r="CW243" s="43">
        <v>2.5</v>
      </c>
      <c r="CX243" s="42" t="s">
        <v>21</v>
      </c>
      <c r="CY243" s="42" t="s">
        <v>21</v>
      </c>
      <c r="CZ243" s="42" t="s">
        <v>21</v>
      </c>
      <c r="DA243" s="43">
        <v>3.9999999999999996E-4</v>
      </c>
      <c r="DB243" s="43">
        <v>6</v>
      </c>
      <c r="DC243" s="42" t="s">
        <v>21</v>
      </c>
      <c r="DD243" s="43">
        <v>0.7142857147959184</v>
      </c>
      <c r="DE243" s="42" t="s">
        <v>21</v>
      </c>
      <c r="DF243" s="43">
        <v>1.4999999990066216E-2</v>
      </c>
      <c r="DG243" s="43">
        <v>1.25E-3</v>
      </c>
    </row>
    <row r="244" spans="1:111" x14ac:dyDescent="0.25">
      <c r="A244" s="26" t="s">
        <v>291</v>
      </c>
      <c r="B244" s="15">
        <v>4.9370600039370593</v>
      </c>
      <c r="C244" s="15">
        <v>1.8849999999999998E-11</v>
      </c>
      <c r="D244" s="15">
        <v>0.89798850574712641</v>
      </c>
      <c r="E244" s="15">
        <v>25.85582791029471</v>
      </c>
      <c r="F244" s="15">
        <v>49.777999998999995</v>
      </c>
      <c r="G244" s="15">
        <v>245.04593413802252</v>
      </c>
      <c r="H244" s="15">
        <v>1.1879999999999996E-5</v>
      </c>
      <c r="I244" s="15">
        <v>0.71635803625943484</v>
      </c>
      <c r="J244" s="15">
        <v>8.0687403844037913E-13</v>
      </c>
      <c r="K244" s="15">
        <v>87.5</v>
      </c>
      <c r="L244" s="15">
        <v>1.076199999</v>
      </c>
      <c r="M244" s="15">
        <v>3.6108945809243931E-3</v>
      </c>
      <c r="N244" s="15">
        <v>5.7246499507126121</v>
      </c>
      <c r="O244" s="15">
        <v>2.4618094544707518</v>
      </c>
      <c r="P244" s="15">
        <v>13.5</v>
      </c>
      <c r="Q244" s="15">
        <v>5.4999999999999998E-13</v>
      </c>
      <c r="R244" s="15">
        <v>6.6349999989999997</v>
      </c>
      <c r="S244" s="15">
        <v>0.35714299899999996</v>
      </c>
      <c r="T244" s="15">
        <v>6.9008350015113402</v>
      </c>
      <c r="U244" s="15">
        <v>0.99999999899999992</v>
      </c>
      <c r="V244" s="15">
        <v>18</v>
      </c>
      <c r="W244" s="15">
        <v>0.43478299999999998</v>
      </c>
      <c r="X244" s="15">
        <v>2.5</v>
      </c>
      <c r="Y244" s="15">
        <v>3.2239999991846182</v>
      </c>
      <c r="Z244" s="15">
        <v>4.9014802470346046</v>
      </c>
      <c r="AA244" s="15">
        <v>1.7886527007504798</v>
      </c>
      <c r="AB244" s="15">
        <v>4.013699999</v>
      </c>
      <c r="AC244" s="40">
        <v>0.85470085470085477</v>
      </c>
      <c r="AD244" s="15">
        <v>30.000300003000028</v>
      </c>
      <c r="AE244" s="15">
        <v>0.99999999899999992</v>
      </c>
      <c r="AF244" s="15">
        <v>24.684999998999999</v>
      </c>
      <c r="AG244" s="15">
        <v>1.7171066782006552</v>
      </c>
      <c r="AH244" s="15">
        <v>4.9999999989999999</v>
      </c>
      <c r="AI244" s="15">
        <v>2</v>
      </c>
      <c r="AJ244" s="15">
        <v>0.43059999992236281</v>
      </c>
      <c r="AK244" s="15">
        <v>4.7849999989999992</v>
      </c>
      <c r="AL244" s="32">
        <v>10</v>
      </c>
      <c r="AM244" s="15">
        <v>75.75</v>
      </c>
      <c r="AN244" s="15">
        <v>0.35714299899999996</v>
      </c>
      <c r="AO244" s="15">
        <v>0.35773055747217947</v>
      </c>
      <c r="AP244" s="15">
        <v>2.9962087903947154E-4</v>
      </c>
      <c r="AQ244" s="15">
        <v>624.88283837332267</v>
      </c>
      <c r="AR244" s="15">
        <v>0.7142899989999999</v>
      </c>
      <c r="AS244" s="15">
        <v>362.12203643716106</v>
      </c>
      <c r="AT244" s="15">
        <v>0.35714285727040812</v>
      </c>
      <c r="AU244" s="15">
        <v>7.1428599989999997</v>
      </c>
      <c r="AV244" s="15">
        <v>271.75</v>
      </c>
      <c r="AW244" s="15">
        <v>0.35714299899999996</v>
      </c>
      <c r="AX244" s="15">
        <v>0.12000023208866205</v>
      </c>
      <c r="AY244" s="15">
        <v>3.0915999989999996</v>
      </c>
      <c r="AZ244" s="15">
        <v>0.71635803625943484</v>
      </c>
      <c r="BA244" s="15">
        <v>1.0000002759241586</v>
      </c>
      <c r="BB244" s="15">
        <v>0.35714299899999996</v>
      </c>
      <c r="BC244" s="15">
        <v>245.04499994999998</v>
      </c>
      <c r="BD244" s="15">
        <v>0.7142899989999999</v>
      </c>
      <c r="BE244" s="15">
        <v>3.0652999989999996</v>
      </c>
      <c r="BF244" s="15">
        <v>0.35713999899999999</v>
      </c>
      <c r="BG244" s="15">
        <v>49.008999989999992</v>
      </c>
      <c r="BH244" s="15">
        <v>4.7697288433955114</v>
      </c>
      <c r="BI244" s="15">
        <v>1.2500000000000001E-2</v>
      </c>
      <c r="BJ244" s="15">
        <v>5.023422494074099</v>
      </c>
      <c r="BK244" s="15">
        <v>4.787483625788659</v>
      </c>
      <c r="BL244" s="15">
        <v>7.6189999989999997</v>
      </c>
      <c r="BM244" s="15">
        <v>3.6208269970171925</v>
      </c>
      <c r="BN244" s="15">
        <v>0.72035729721942088</v>
      </c>
      <c r="BO244" s="15">
        <v>1.4099999999999999E-9</v>
      </c>
      <c r="BP244" s="15">
        <v>0.71428599899999989</v>
      </c>
      <c r="BQ244" s="15">
        <v>7.152564194775235</v>
      </c>
      <c r="BR244" s="15">
        <v>4.7724194635137476</v>
      </c>
      <c r="BS244" s="15">
        <v>126</v>
      </c>
      <c r="BT244" s="15">
        <v>2.681999999899999E-8</v>
      </c>
      <c r="BU244" s="15">
        <v>3.9200006425665053</v>
      </c>
      <c r="BV244" s="15">
        <v>28.782999999999998</v>
      </c>
      <c r="BW244" s="15">
        <v>4.4999999989999999</v>
      </c>
      <c r="BX244" s="15">
        <v>3.059999999</v>
      </c>
      <c r="BY244" s="15">
        <v>0.71635803625943484</v>
      </c>
      <c r="BZ244" s="15">
        <v>59.944999998999997</v>
      </c>
      <c r="CA244" s="15">
        <v>4.7749999989999994</v>
      </c>
      <c r="CB244" s="15">
        <v>1.8849983266820542</v>
      </c>
      <c r="CC244" s="15">
        <v>0.71635803625943484</v>
      </c>
      <c r="CD244" s="15">
        <v>5.1588939334068771</v>
      </c>
      <c r="CE244" s="15">
        <v>4.3402777779661577</v>
      </c>
      <c r="CF244" s="15">
        <v>3.8199999989999998</v>
      </c>
      <c r="CG244" s="15">
        <v>7.1428999989999999</v>
      </c>
      <c r="CH244" s="15">
        <v>20.830105092741789</v>
      </c>
      <c r="CI244" s="15">
        <v>0.51999999899999994</v>
      </c>
      <c r="CJ244" s="15">
        <v>9.0399999989999991</v>
      </c>
      <c r="CK244" s="15">
        <v>7.1429999989999993E-2</v>
      </c>
      <c r="CL244" s="15">
        <v>0.35773055747217947</v>
      </c>
      <c r="CM244" s="15">
        <v>2.8899999999999991E-5</v>
      </c>
      <c r="CN244" s="15">
        <v>4.4499999989999992</v>
      </c>
      <c r="CO244" s="15">
        <v>0.7142899989999999</v>
      </c>
      <c r="CP244" s="15">
        <v>0.71429999899999996</v>
      </c>
      <c r="CQ244" s="43">
        <v>45</v>
      </c>
      <c r="CR244" s="42" t="s">
        <v>21</v>
      </c>
      <c r="CS244" s="42" t="s">
        <v>21</v>
      </c>
      <c r="CT244" s="43">
        <v>1.1699999989999998E-3</v>
      </c>
      <c r="CU244" s="42" t="s">
        <v>21</v>
      </c>
      <c r="CV244" s="42" t="s">
        <v>21</v>
      </c>
      <c r="CW244" s="43">
        <v>2.5</v>
      </c>
      <c r="CX244" s="42" t="s">
        <v>21</v>
      </c>
      <c r="CY244" s="42" t="s">
        <v>21</v>
      </c>
      <c r="CZ244" s="42" t="s">
        <v>21</v>
      </c>
      <c r="DA244" s="43">
        <v>3.9999999999999996E-4</v>
      </c>
      <c r="DB244" s="43">
        <v>6</v>
      </c>
      <c r="DC244" s="42" t="s">
        <v>21</v>
      </c>
      <c r="DD244" s="43">
        <v>0.71602463176000608</v>
      </c>
      <c r="DE244" s="42" t="s">
        <v>21</v>
      </c>
      <c r="DF244" s="43">
        <v>1.4999999990066216E-2</v>
      </c>
      <c r="DG244" s="43">
        <v>1.25E-3</v>
      </c>
    </row>
    <row r="245" spans="1:111" x14ac:dyDescent="0.25">
      <c r="A245" s="26" t="s">
        <v>292</v>
      </c>
      <c r="B245" s="15">
        <v>4.9370600039370593</v>
      </c>
      <c r="C245" s="15">
        <v>1.8949999999999997E-11</v>
      </c>
      <c r="D245" s="15">
        <v>0.89855332914008446</v>
      </c>
      <c r="E245" s="15">
        <v>25.855159403742576</v>
      </c>
      <c r="F245" s="15">
        <v>49.856999998999996</v>
      </c>
      <c r="G245" s="15">
        <v>245.03593409989941</v>
      </c>
      <c r="H245" s="15">
        <v>1.1879999999999996E-5</v>
      </c>
      <c r="I245" s="15">
        <v>0.71687157297169912</v>
      </c>
      <c r="J245" s="15">
        <v>8.0687403844037913E-13</v>
      </c>
      <c r="K245" s="15">
        <v>87.5</v>
      </c>
      <c r="L245" s="15">
        <v>1.0769999989999999</v>
      </c>
      <c r="M245" s="15">
        <v>3.6598931504381823E-3</v>
      </c>
      <c r="N245" s="15">
        <v>5.728338513935384</v>
      </c>
      <c r="O245" s="15">
        <v>2.4618094544707518</v>
      </c>
      <c r="P245" s="15">
        <v>13.5</v>
      </c>
      <c r="Q245" s="15">
        <v>5.4999999999999998E-13</v>
      </c>
      <c r="R245" s="15">
        <v>6.6349999989999997</v>
      </c>
      <c r="S245" s="15">
        <v>0.35714299899999996</v>
      </c>
      <c r="T245" s="15">
        <v>6.903693476486275</v>
      </c>
      <c r="U245" s="15">
        <v>0.99999999899999992</v>
      </c>
      <c r="V245" s="15">
        <v>18</v>
      </c>
      <c r="W245" s="15">
        <v>0.43478299999999998</v>
      </c>
      <c r="X245" s="15">
        <v>2.5</v>
      </c>
      <c r="Y245" s="15">
        <v>3.2239999991846182</v>
      </c>
      <c r="Z245" s="15">
        <v>4.9012400139636938</v>
      </c>
      <c r="AA245" s="15">
        <v>1.7898051831611697</v>
      </c>
      <c r="AB245" s="15">
        <v>4.015599999</v>
      </c>
      <c r="AC245" s="40">
        <v>0.85470085470085477</v>
      </c>
      <c r="AD245" s="15">
        <v>30.000300003000028</v>
      </c>
      <c r="AE245" s="15">
        <v>0.99999999899999992</v>
      </c>
      <c r="AF245" s="15">
        <v>24.684999998999999</v>
      </c>
      <c r="AG245" s="15">
        <v>1.7182130584192439</v>
      </c>
      <c r="AH245" s="15">
        <v>4.9999999989999999</v>
      </c>
      <c r="AI245" s="15">
        <v>2</v>
      </c>
      <c r="AJ245" s="15">
        <v>0.43059999992236281</v>
      </c>
      <c r="AK245" s="15">
        <v>4.7909999989999994</v>
      </c>
      <c r="AL245" s="32">
        <v>10</v>
      </c>
      <c r="AM245" s="15">
        <v>75.75</v>
      </c>
      <c r="AN245" s="15">
        <v>0.35714299899999996</v>
      </c>
      <c r="AO245" s="15">
        <v>0.35796105396547861</v>
      </c>
      <c r="AP245" s="15">
        <v>2.9962087903947154E-4</v>
      </c>
      <c r="AQ245" s="15">
        <v>624.57061160808576</v>
      </c>
      <c r="AR245" s="15">
        <v>0.7142899989999999</v>
      </c>
      <c r="AS245" s="15">
        <v>362.43702788024001</v>
      </c>
      <c r="AT245" s="15">
        <v>0.35714285727040812</v>
      </c>
      <c r="AU245" s="15">
        <v>7.1428599989999997</v>
      </c>
      <c r="AV245" s="15">
        <v>271.41999999899997</v>
      </c>
      <c r="AW245" s="15">
        <v>0.35714299899999996</v>
      </c>
      <c r="AX245" s="15">
        <v>0.12000023208866205</v>
      </c>
      <c r="AY245" s="15">
        <v>3.1026999989999999</v>
      </c>
      <c r="AZ245" s="15">
        <v>0.71687157297169912</v>
      </c>
      <c r="BA245" s="15">
        <v>1.0000002759241586</v>
      </c>
      <c r="BB245" s="15">
        <v>0.35714299899999996</v>
      </c>
      <c r="BC245" s="15">
        <v>245.03499994999999</v>
      </c>
      <c r="BD245" s="15">
        <v>0.7142899989999999</v>
      </c>
      <c r="BE245" s="15">
        <v>3.0683999989999999</v>
      </c>
      <c r="BF245" s="15">
        <v>0.35713999899999999</v>
      </c>
      <c r="BG245" s="15">
        <v>49.00699998999999</v>
      </c>
      <c r="BH245" s="15">
        <v>4.772802137382981</v>
      </c>
      <c r="BI245" s="15">
        <v>1.2500000000000001E-2</v>
      </c>
      <c r="BJ245" s="15">
        <v>5.0232174940742986</v>
      </c>
      <c r="BK245" s="15">
        <v>4.7949902172369834</v>
      </c>
      <c r="BL245" s="15">
        <v>7.6189999989999997</v>
      </c>
      <c r="BM245" s="15">
        <v>3.6313457768767288</v>
      </c>
      <c r="BN245" s="15">
        <v>0.72082462336913422</v>
      </c>
      <c r="BO245" s="15">
        <v>1.4099999999999999E-9</v>
      </c>
      <c r="BP245" s="15">
        <v>0.71428599899999989</v>
      </c>
      <c r="BQ245" s="15">
        <v>7.1551230681167715</v>
      </c>
      <c r="BR245" s="15">
        <v>4.7761020395343277</v>
      </c>
      <c r="BS245" s="15">
        <v>126</v>
      </c>
      <c r="BT245" s="15">
        <v>2.681999999899999E-8</v>
      </c>
      <c r="BU245" s="15">
        <v>3.9149975880287111</v>
      </c>
      <c r="BV245" s="15">
        <v>28.820999998999998</v>
      </c>
      <c r="BW245" s="15">
        <v>4.4999999989999999</v>
      </c>
      <c r="BX245" s="15">
        <v>3.059999999</v>
      </c>
      <c r="BY245" s="15">
        <v>0.71687157297169912</v>
      </c>
      <c r="BZ245" s="15">
        <v>59.954999998999995</v>
      </c>
      <c r="CA245" s="15">
        <v>4.7749999989999994</v>
      </c>
      <c r="CB245" s="15">
        <v>1.8849983266820542</v>
      </c>
      <c r="CC245" s="15">
        <v>0.71687157297169912</v>
      </c>
      <c r="CD245" s="15">
        <v>5.158627805003869</v>
      </c>
      <c r="CE245" s="15">
        <v>4.3286295560699779</v>
      </c>
      <c r="CF245" s="15">
        <v>3.8199999989999998</v>
      </c>
      <c r="CG245" s="15">
        <v>7.1428999989999999</v>
      </c>
      <c r="CH245" s="15">
        <v>20.830105092741789</v>
      </c>
      <c r="CI245" s="15">
        <v>0.51999999899999994</v>
      </c>
      <c r="CJ245" s="15">
        <v>9.0399999989999991</v>
      </c>
      <c r="CK245" s="15">
        <v>7.1429999989999993E-2</v>
      </c>
      <c r="CL245" s="15">
        <v>0.35796105396547861</v>
      </c>
      <c r="CM245" s="15">
        <v>2.8899999999999991E-5</v>
      </c>
      <c r="CN245" s="15">
        <v>4.4499999989999992</v>
      </c>
      <c r="CO245" s="15">
        <v>0.7142899989999999</v>
      </c>
      <c r="CP245" s="15">
        <v>0.71429999899999996</v>
      </c>
      <c r="CQ245" s="43">
        <v>45</v>
      </c>
      <c r="CR245" s="42" t="s">
        <v>21</v>
      </c>
      <c r="CS245" s="42" t="s">
        <v>21</v>
      </c>
      <c r="CT245" s="43">
        <v>1.1699999989999998E-3</v>
      </c>
      <c r="CU245" s="42" t="s">
        <v>21</v>
      </c>
      <c r="CV245" s="42" t="s">
        <v>21</v>
      </c>
      <c r="CW245" s="43">
        <v>2.5</v>
      </c>
      <c r="CX245" s="42" t="s">
        <v>21</v>
      </c>
      <c r="CY245" s="42" t="s">
        <v>21</v>
      </c>
      <c r="CZ245" s="42" t="s">
        <v>21</v>
      </c>
      <c r="DA245" s="43">
        <v>3.9999999999999996E-4</v>
      </c>
      <c r="DB245" s="43">
        <v>6</v>
      </c>
      <c r="DC245" s="42" t="s">
        <v>21</v>
      </c>
      <c r="DD245" s="43">
        <v>0.71587085740988676</v>
      </c>
      <c r="DE245" s="42" t="s">
        <v>21</v>
      </c>
      <c r="DF245" s="43">
        <v>1.4999999990066216E-2</v>
      </c>
      <c r="DG245" s="43">
        <v>1.25E-3</v>
      </c>
    </row>
    <row r="246" spans="1:111" x14ac:dyDescent="0.25">
      <c r="A246" s="26" t="s">
        <v>293</v>
      </c>
      <c r="B246" s="15">
        <v>4.9370600039370593</v>
      </c>
      <c r="C246" s="15">
        <v>2.0249999999999998E-11</v>
      </c>
      <c r="D246" s="15">
        <v>0.898876404494382</v>
      </c>
      <c r="E246" s="15">
        <v>25.852485723185151</v>
      </c>
      <c r="F246" s="15">
        <v>49.772999999</v>
      </c>
      <c r="G246" s="15">
        <v>245.0509341570841</v>
      </c>
      <c r="H246" s="15">
        <v>1.1879999999999996E-5</v>
      </c>
      <c r="I246" s="15">
        <v>0.71713376030315668</v>
      </c>
      <c r="J246" s="15">
        <v>8.0687403844037913E-13</v>
      </c>
      <c r="K246" s="15">
        <v>87.5</v>
      </c>
      <c r="L246" s="15">
        <v>1.0766999989999999</v>
      </c>
      <c r="M246" s="15">
        <v>3.7618901726913772E-3</v>
      </c>
      <c r="N246" s="15">
        <v>5.7303897702929483</v>
      </c>
      <c r="O246" s="15">
        <v>2.4618094544707518</v>
      </c>
      <c r="P246" s="15">
        <v>13.5</v>
      </c>
      <c r="Q246" s="15">
        <v>5.4999999999999998E-13</v>
      </c>
      <c r="R246" s="15">
        <v>6.6349999989999997</v>
      </c>
      <c r="S246" s="15">
        <v>0.35714299899999996</v>
      </c>
      <c r="T246" s="15">
        <v>6.9161076151128089</v>
      </c>
      <c r="U246" s="15">
        <v>0.99999999899999992</v>
      </c>
      <c r="V246" s="15">
        <v>18</v>
      </c>
      <c r="W246" s="15">
        <v>0.43478299999999998</v>
      </c>
      <c r="X246" s="15">
        <v>2.5</v>
      </c>
      <c r="Y246" s="15">
        <v>3.2239999991846182</v>
      </c>
      <c r="Z246" s="15">
        <v>4.9014802470346046</v>
      </c>
      <c r="AA246" s="15">
        <v>1.7904460931317354</v>
      </c>
      <c r="AB246" s="15">
        <v>4.0168999989999996</v>
      </c>
      <c r="AC246" s="40">
        <v>0.85470085470085477</v>
      </c>
      <c r="AD246" s="15">
        <v>30.000300003000028</v>
      </c>
      <c r="AE246" s="15">
        <v>0.99999999899999992</v>
      </c>
      <c r="AF246" s="15">
        <v>24.684999998999999</v>
      </c>
      <c r="AG246" s="15">
        <v>1.71882833398992</v>
      </c>
      <c r="AH246" s="15">
        <v>4.9999999989999999</v>
      </c>
      <c r="AI246" s="15">
        <v>2</v>
      </c>
      <c r="AJ246" s="15">
        <v>0.43059999992236281</v>
      </c>
      <c r="AK246" s="15">
        <v>4.7929999989999992</v>
      </c>
      <c r="AL246" s="32">
        <v>10</v>
      </c>
      <c r="AM246" s="15">
        <v>75.75</v>
      </c>
      <c r="AN246" s="15">
        <v>0.35714299899999996</v>
      </c>
      <c r="AO246" s="15">
        <v>0.35808923596579861</v>
      </c>
      <c r="AP246" s="15">
        <v>2.9962087903947154E-4</v>
      </c>
      <c r="AQ246" s="15">
        <v>624.60962288950418</v>
      </c>
      <c r="AR246" s="15">
        <v>0.7142899989999999</v>
      </c>
      <c r="AS246" s="15">
        <v>362.27946368974187</v>
      </c>
      <c r="AT246" s="15">
        <v>0.35714285727040812</v>
      </c>
      <c r="AU246" s="15">
        <v>7.1428599989999997</v>
      </c>
      <c r="AV246" s="15">
        <v>271.17999999899996</v>
      </c>
      <c r="AW246" s="15">
        <v>0.35714299899999996</v>
      </c>
      <c r="AX246" s="15">
        <v>0.12000023208866205</v>
      </c>
      <c r="AY246" s="15">
        <v>3.1090999989999997</v>
      </c>
      <c r="AZ246" s="15">
        <v>0.71713376030315668</v>
      </c>
      <c r="BA246" s="15">
        <v>1.0000002759241586</v>
      </c>
      <c r="BB246" s="15">
        <v>0.35714299899999996</v>
      </c>
      <c r="BC246" s="15">
        <v>245.04999994999997</v>
      </c>
      <c r="BD246" s="15">
        <v>0.7142899989999999</v>
      </c>
      <c r="BE246" s="15">
        <v>3.0717999989999996</v>
      </c>
      <c r="BF246" s="15">
        <v>0.35713999899999999</v>
      </c>
      <c r="BG246" s="15">
        <v>49.00999998999999</v>
      </c>
      <c r="BH246" s="15">
        <v>4.7745112221854455</v>
      </c>
      <c r="BI246" s="15">
        <v>1.2500000000000001E-2</v>
      </c>
      <c r="BJ246" s="15">
        <v>5.0235249940739983</v>
      </c>
      <c r="BK246" s="15">
        <v>4.7949902172369834</v>
      </c>
      <c r="BL246" s="15">
        <v>7.6189999989999997</v>
      </c>
      <c r="BM246" s="15">
        <v>3.6301593641278602</v>
      </c>
      <c r="BN246" s="15">
        <v>0.72108451110470151</v>
      </c>
      <c r="BO246" s="15">
        <v>1.4099999999999999E-9</v>
      </c>
      <c r="BP246" s="15">
        <v>0.71428599899999989</v>
      </c>
      <c r="BQ246" s="15">
        <v>7.1576837735308851</v>
      </c>
      <c r="BR246" s="15">
        <v>4.7780926211670742</v>
      </c>
      <c r="BS246" s="15">
        <v>126</v>
      </c>
      <c r="BT246" s="15">
        <v>2.681999999899999E-8</v>
      </c>
      <c r="BU246" s="15">
        <v>3.9100072879016836</v>
      </c>
      <c r="BV246" s="15">
        <v>28.837</v>
      </c>
      <c r="BW246" s="15">
        <v>4.4999999989999999</v>
      </c>
      <c r="BX246" s="15">
        <v>3.0649999989999999</v>
      </c>
      <c r="BY246" s="15">
        <v>0.71713376030315668</v>
      </c>
      <c r="BZ246" s="15">
        <v>59.938999998999996</v>
      </c>
      <c r="CA246" s="15">
        <v>4.7749999989999994</v>
      </c>
      <c r="CB246" s="15">
        <v>1.8849983266820542</v>
      </c>
      <c r="CC246" s="15">
        <v>0.71713376030315668</v>
      </c>
      <c r="CD246" s="15">
        <v>5.1551706364138141</v>
      </c>
      <c r="CE246" s="15">
        <v>4.3164846550833724</v>
      </c>
      <c r="CF246" s="15">
        <v>3.8199999989999998</v>
      </c>
      <c r="CG246" s="15">
        <v>7.1428999989999999</v>
      </c>
      <c r="CH246" s="15">
        <v>20.830105092741789</v>
      </c>
      <c r="CI246" s="15">
        <v>0.51999999899999994</v>
      </c>
      <c r="CJ246" s="15">
        <v>9.0399999989999991</v>
      </c>
      <c r="CK246" s="15">
        <v>7.1429999989999993E-2</v>
      </c>
      <c r="CL246" s="15">
        <v>0.35808923596579861</v>
      </c>
      <c r="CM246" s="15">
        <v>6.2129999999999976E-5</v>
      </c>
      <c r="CN246" s="15">
        <v>4.4499999989999992</v>
      </c>
      <c r="CO246" s="15">
        <v>0.7142899989999999</v>
      </c>
      <c r="CP246" s="15">
        <v>0.71429999899999996</v>
      </c>
      <c r="CQ246" s="43">
        <v>45</v>
      </c>
      <c r="CR246" s="42" t="s">
        <v>21</v>
      </c>
      <c r="CS246" s="42" t="s">
        <v>21</v>
      </c>
      <c r="CT246" s="43">
        <v>1.1699999989999998E-3</v>
      </c>
      <c r="CU246" s="42" t="s">
        <v>21</v>
      </c>
      <c r="CV246" s="42" t="s">
        <v>21</v>
      </c>
      <c r="CW246" s="43">
        <v>2.5</v>
      </c>
      <c r="CX246" s="42" t="s">
        <v>21</v>
      </c>
      <c r="CY246" s="42" t="s">
        <v>21</v>
      </c>
      <c r="CZ246" s="42" t="s">
        <v>21</v>
      </c>
      <c r="DA246" s="43">
        <v>3.9999999999999996E-4</v>
      </c>
      <c r="DB246" s="43">
        <v>6</v>
      </c>
      <c r="DC246" s="42" t="s">
        <v>21</v>
      </c>
      <c r="DD246" s="43">
        <v>0.71653768988248778</v>
      </c>
      <c r="DE246" s="42" t="s">
        <v>21</v>
      </c>
      <c r="DF246" s="43">
        <v>1.4999999990066216E-2</v>
      </c>
      <c r="DG246" s="43">
        <v>1.25E-3</v>
      </c>
    </row>
    <row r="247" spans="1:111" x14ac:dyDescent="0.25">
      <c r="A247" s="26" t="s">
        <v>294</v>
      </c>
      <c r="B247" s="15">
        <v>4.9370600039370593</v>
      </c>
      <c r="C247" s="15">
        <v>2.0479999999899998E-11</v>
      </c>
      <c r="D247" s="15">
        <v>0.89968511021952025</v>
      </c>
      <c r="E247" s="15">
        <v>25.84380007904166</v>
      </c>
      <c r="F247" s="15">
        <v>49.797999998999998</v>
      </c>
      <c r="G247" s="15">
        <v>245.01093405459179</v>
      </c>
      <c r="H247" s="15">
        <v>1.1879999999999996E-5</v>
      </c>
      <c r="I247" s="15">
        <v>0.71782355948447607</v>
      </c>
      <c r="J247" s="15">
        <v>8.0687403844037913E-13</v>
      </c>
      <c r="K247" s="15">
        <v>87.5</v>
      </c>
      <c r="L247" s="15">
        <v>1.0764999989999999</v>
      </c>
      <c r="M247" s="15">
        <v>3.8138886546243782E-3</v>
      </c>
      <c r="N247" s="15">
        <v>5.7357299187779329</v>
      </c>
      <c r="O247" s="15">
        <v>2.4618094544707518</v>
      </c>
      <c r="P247" s="15">
        <v>13.5</v>
      </c>
      <c r="Q247" s="15">
        <v>5.4999999999999998E-13</v>
      </c>
      <c r="R247" s="15">
        <v>6.6349999989999997</v>
      </c>
      <c r="S247" s="15">
        <v>0.35714299899999996</v>
      </c>
      <c r="T247" s="15">
        <v>6.9165859736420376</v>
      </c>
      <c r="U247" s="15">
        <v>0.99999999899999992</v>
      </c>
      <c r="V247" s="15">
        <v>18</v>
      </c>
      <c r="W247" s="15">
        <v>0.43478299999999998</v>
      </c>
      <c r="X247" s="15">
        <v>2.5</v>
      </c>
      <c r="Y247" s="15">
        <v>3.2239999991846182</v>
      </c>
      <c r="Z247" s="15">
        <v>4.9012400139636938</v>
      </c>
      <c r="AA247" s="15">
        <v>1.7921146092047859</v>
      </c>
      <c r="AB247" s="15">
        <v>4.0058999989999995</v>
      </c>
      <c r="AC247" s="40">
        <v>0.85470085470085477</v>
      </c>
      <c r="AD247" s="15">
        <v>30.000300003000028</v>
      </c>
      <c r="AE247" s="15">
        <v>0.99999999899999992</v>
      </c>
      <c r="AF247" s="15">
        <v>24.684999998999999</v>
      </c>
      <c r="AG247" s="15">
        <v>1.7204301075268817</v>
      </c>
      <c r="AH247" s="15">
        <v>4.9999999989999999</v>
      </c>
      <c r="AI247" s="15">
        <v>2</v>
      </c>
      <c r="AJ247" s="15">
        <v>0.43059999992236281</v>
      </c>
      <c r="AK247" s="15">
        <v>6.1849999989999995</v>
      </c>
      <c r="AL247" s="32">
        <v>10</v>
      </c>
      <c r="AM247" s="15">
        <v>75.75</v>
      </c>
      <c r="AN247" s="15">
        <v>0.35714299899999996</v>
      </c>
      <c r="AO247" s="15">
        <v>0.35842293919656731</v>
      </c>
      <c r="AP247" s="15">
        <v>2.9962087903947154E-4</v>
      </c>
      <c r="AQ247" s="15">
        <v>624.33664621550008</v>
      </c>
      <c r="AR247" s="15">
        <v>0.7142899989999999</v>
      </c>
      <c r="AS247" s="15">
        <v>362.52900363445838</v>
      </c>
      <c r="AT247" s="15">
        <v>0.35714285727040812</v>
      </c>
      <c r="AU247" s="15">
        <v>7.1428599989999997</v>
      </c>
      <c r="AV247" s="15">
        <v>271.17999999899996</v>
      </c>
      <c r="AW247" s="15">
        <v>0.35714299899999996</v>
      </c>
      <c r="AX247" s="15">
        <v>0.12000023208866205</v>
      </c>
      <c r="AY247" s="15">
        <v>3.1168999989999997</v>
      </c>
      <c r="AZ247" s="15">
        <v>0.71782355948447607</v>
      </c>
      <c r="BA247" s="15">
        <v>1.0000002759241586</v>
      </c>
      <c r="BB247" s="15">
        <v>0.35714299899999996</v>
      </c>
      <c r="BC247" s="15">
        <v>245.01</v>
      </c>
      <c r="BD247" s="15">
        <v>0.7142899989999999</v>
      </c>
      <c r="BE247" s="15">
        <v>3.0715999989999996</v>
      </c>
      <c r="BF247" s="15">
        <v>0.35713999899999999</v>
      </c>
      <c r="BG247" s="15">
        <v>49.001999999999988</v>
      </c>
      <c r="BH247" s="15">
        <v>4.7789605763613787</v>
      </c>
      <c r="BI247" s="15">
        <v>1.2500000000000001E-2</v>
      </c>
      <c r="BJ247" s="15">
        <v>5.0227049950997982</v>
      </c>
      <c r="BK247" s="15">
        <v>4.7949902172369834</v>
      </c>
      <c r="BL247" s="15">
        <v>7.6159999989999996</v>
      </c>
      <c r="BM247" s="15">
        <v>3.6172906494345192</v>
      </c>
      <c r="BN247" s="15">
        <v>0.72176109707686753</v>
      </c>
      <c r="BO247" s="15">
        <v>1.4099999999999999E-9</v>
      </c>
      <c r="BP247" s="15">
        <v>0.71428599899999989</v>
      </c>
      <c r="BQ247" s="15">
        <v>7.1576837735308851</v>
      </c>
      <c r="BR247" s="15">
        <v>4.781874726269292</v>
      </c>
      <c r="BS247" s="15">
        <v>126</v>
      </c>
      <c r="BT247" s="15">
        <v>2.681999999899999E-8</v>
      </c>
      <c r="BU247" s="15">
        <v>3.8999734953901282</v>
      </c>
      <c r="BV247" s="15">
        <v>28.861999999999998</v>
      </c>
      <c r="BW247" s="15">
        <v>4.4999999989999999</v>
      </c>
      <c r="BX247" s="15">
        <v>3.0699999989999998</v>
      </c>
      <c r="BY247" s="15">
        <v>0.71782355948447607</v>
      </c>
      <c r="BZ247" s="15">
        <v>59.963999998999995</v>
      </c>
      <c r="CA247" s="15">
        <v>4.7749999989999994</v>
      </c>
      <c r="CB247" s="15">
        <v>1.8849983266820542</v>
      </c>
      <c r="CC247" s="15">
        <v>0.71782355948447607</v>
      </c>
      <c r="CD247" s="15">
        <v>5.1591600890037226</v>
      </c>
      <c r="CE247" s="15">
        <v>4.3161120464550091</v>
      </c>
      <c r="CF247" s="15">
        <v>3.8199999989999998</v>
      </c>
      <c r="CG247" s="15">
        <v>7.1428999989999999</v>
      </c>
      <c r="CH247" s="15">
        <v>20.810104991835654</v>
      </c>
      <c r="CI247" s="15">
        <v>0.51999999899999994</v>
      </c>
      <c r="CJ247" s="15">
        <v>9.0399999989999991</v>
      </c>
      <c r="CK247" s="15">
        <v>7.1429999989999993E-2</v>
      </c>
      <c r="CL247" s="15">
        <v>0.35842293919656731</v>
      </c>
      <c r="CM247" s="15">
        <v>6.3889999999999973E-5</v>
      </c>
      <c r="CN247" s="15">
        <v>4.4499999989999992</v>
      </c>
      <c r="CO247" s="15">
        <v>0.7142899989999999</v>
      </c>
      <c r="CP247" s="15">
        <v>0.71429999899999996</v>
      </c>
      <c r="CQ247" s="43">
        <v>45</v>
      </c>
      <c r="CR247" s="42" t="s">
        <v>21</v>
      </c>
      <c r="CS247" s="42" t="s">
        <v>21</v>
      </c>
      <c r="CT247" s="43">
        <v>1.1699999989999998E-3</v>
      </c>
      <c r="CU247" s="42" t="s">
        <v>21</v>
      </c>
      <c r="CV247" s="42" t="s">
        <v>21</v>
      </c>
      <c r="CW247" s="43">
        <v>2.5</v>
      </c>
      <c r="CX247" s="42" t="s">
        <v>21</v>
      </c>
      <c r="CY247" s="42" t="s">
        <v>21</v>
      </c>
      <c r="CZ247" s="42" t="s">
        <v>21</v>
      </c>
      <c r="DA247" s="43">
        <v>3.9999999999999996E-4</v>
      </c>
      <c r="DB247" s="43">
        <v>6</v>
      </c>
      <c r="DC247" s="42" t="s">
        <v>21</v>
      </c>
      <c r="DD247" s="43">
        <v>0.71694866698949566</v>
      </c>
      <c r="DE247" s="42" t="s">
        <v>21</v>
      </c>
      <c r="DF247" s="43">
        <v>2.949999998046356E-2</v>
      </c>
      <c r="DG247" s="43">
        <v>1.25E-3</v>
      </c>
    </row>
    <row r="248" spans="1:111" x14ac:dyDescent="0.25">
      <c r="A248" s="26" t="s">
        <v>296</v>
      </c>
      <c r="B248" s="15">
        <v>4.9370600039370593</v>
      </c>
      <c r="C248" s="15">
        <v>2.0249999999999998E-11</v>
      </c>
      <c r="D248" s="15">
        <v>0.90000900009000084</v>
      </c>
      <c r="E248" s="15">
        <v>25.836455245016523</v>
      </c>
      <c r="F248" s="15">
        <v>49.732999998999993</v>
      </c>
      <c r="G248" s="15">
        <v>245.0459341880227</v>
      </c>
      <c r="H248" s="15">
        <v>1.1879999999999996E-5</v>
      </c>
      <c r="I248" s="15">
        <v>0.71806581842848838</v>
      </c>
      <c r="J248" s="15">
        <v>8.0687403844037913E-13</v>
      </c>
      <c r="K248" s="15">
        <v>87.5</v>
      </c>
      <c r="L248" s="15">
        <v>1.0748</v>
      </c>
      <c r="M248" s="15">
        <v>3.8788867570406296E-3</v>
      </c>
      <c r="N248" s="15">
        <v>5.7384037266472134</v>
      </c>
      <c r="O248" s="15">
        <v>2.4618094544707518</v>
      </c>
      <c r="P248" s="15">
        <v>13.5</v>
      </c>
      <c r="Q248" s="15">
        <v>5.4999999999999998E-13</v>
      </c>
      <c r="R248" s="15">
        <v>6.6349999989999997</v>
      </c>
      <c r="S248" s="15">
        <v>0.35714299899999996</v>
      </c>
      <c r="T248" s="15">
        <v>6.9232899473829956</v>
      </c>
      <c r="U248" s="15">
        <v>0.99999999899999992</v>
      </c>
      <c r="V248" s="15">
        <v>18</v>
      </c>
      <c r="W248" s="15">
        <v>0.43478299999999998</v>
      </c>
      <c r="X248" s="15">
        <v>2.5</v>
      </c>
      <c r="Y248" s="15">
        <v>3.2239999991846182</v>
      </c>
      <c r="Z248" s="15">
        <v>4.9012400139636938</v>
      </c>
      <c r="AA248" s="15">
        <v>1.7929500339520883</v>
      </c>
      <c r="AB248" s="15">
        <v>3.9922999989999997</v>
      </c>
      <c r="AC248" s="40">
        <v>0.85470085470085477</v>
      </c>
      <c r="AD248" s="15">
        <v>30.000300003000028</v>
      </c>
      <c r="AE248" s="15">
        <v>0.99999999899999992</v>
      </c>
      <c r="AF248" s="15">
        <v>24.684999998999999</v>
      </c>
      <c r="AG248" s="15">
        <v>1.721232117297645</v>
      </c>
      <c r="AH248" s="15">
        <v>4.9999999989999999</v>
      </c>
      <c r="AI248" s="15">
        <v>2</v>
      </c>
      <c r="AJ248" s="15">
        <v>0.43059999992236281</v>
      </c>
      <c r="AK248" s="15">
        <v>7.5749999989999992</v>
      </c>
      <c r="AL248" s="32">
        <v>10</v>
      </c>
      <c r="AM248" s="15">
        <v>75.75</v>
      </c>
      <c r="AN248" s="15">
        <v>0.35714299899999996</v>
      </c>
      <c r="AO248" s="15">
        <v>0.35859002415411839</v>
      </c>
      <c r="AP248" s="15">
        <v>2.9962087903947154E-4</v>
      </c>
      <c r="AQ248" s="15">
        <v>623.90816071874212</v>
      </c>
      <c r="AR248" s="15">
        <v>0.7142899989999999</v>
      </c>
      <c r="AS248" s="15">
        <v>362.66047857641428</v>
      </c>
      <c r="AT248" s="15">
        <v>0.35714285727040812</v>
      </c>
      <c r="AU248" s="15">
        <v>7.1428599989999997</v>
      </c>
      <c r="AV248" s="15">
        <v>271.17999999899996</v>
      </c>
      <c r="AW248" s="15">
        <v>0.35714299899999996</v>
      </c>
      <c r="AX248" s="15">
        <v>0.12000023208866205</v>
      </c>
      <c r="AY248" s="15">
        <v>3.1235999989999996</v>
      </c>
      <c r="AZ248" s="15">
        <v>0.71806581842848838</v>
      </c>
      <c r="BA248" s="15">
        <v>1.0000002759241586</v>
      </c>
      <c r="BB248" s="15">
        <v>0.35714299899999996</v>
      </c>
      <c r="BC248" s="15">
        <v>245.04499999999999</v>
      </c>
      <c r="BD248" s="15">
        <v>0.7142899989999999</v>
      </c>
      <c r="BE248" s="15">
        <v>3.0737999989999998</v>
      </c>
      <c r="BF248" s="15">
        <v>0.35713999899999999</v>
      </c>
      <c r="BG248" s="15">
        <v>49.008999999999993</v>
      </c>
      <c r="BH248" s="15">
        <v>4.7811883875146686</v>
      </c>
      <c r="BI248" s="15">
        <v>1.2500000000000001E-2</v>
      </c>
      <c r="BJ248" s="15">
        <v>5.0234224950990987</v>
      </c>
      <c r="BK248" s="15">
        <v>4.7949902172369834</v>
      </c>
      <c r="BL248" s="15">
        <v>7.6159999989999996</v>
      </c>
      <c r="BM248" s="15">
        <v>3.6076337531515437</v>
      </c>
      <c r="BN248" s="15">
        <v>0.7221259392851862</v>
      </c>
      <c r="BO248" s="15">
        <v>1.4099999999999999E-9</v>
      </c>
      <c r="BP248" s="15">
        <v>0.71428599899999989</v>
      </c>
      <c r="BQ248" s="15">
        <v>7.1561471308971045</v>
      </c>
      <c r="BR248" s="15">
        <v>4.7819742553509288</v>
      </c>
      <c r="BS248" s="15">
        <v>126</v>
      </c>
      <c r="BT248" s="15">
        <v>2.681999999899999E-8</v>
      </c>
      <c r="BU248" s="15">
        <v>3.8900062002419822</v>
      </c>
      <c r="BV248" s="15">
        <v>28.877999999999997</v>
      </c>
      <c r="BW248" s="15">
        <v>4.4999999989999999</v>
      </c>
      <c r="BX248" s="15">
        <v>3.0699999989999998</v>
      </c>
      <c r="BY248" s="15">
        <v>0.71806581842848838</v>
      </c>
      <c r="BZ248" s="15">
        <v>59.959999998999997</v>
      </c>
      <c r="CA248" s="15">
        <v>4.7749999989999994</v>
      </c>
      <c r="CB248" s="15">
        <v>1.8849983266820542</v>
      </c>
      <c r="CC248" s="15">
        <v>0.71806581842848838</v>
      </c>
      <c r="CD248" s="15">
        <v>5.1674245558685117</v>
      </c>
      <c r="CE248" s="15">
        <v>4.3170436886684964</v>
      </c>
      <c r="CF248" s="15">
        <v>3.8199999989999998</v>
      </c>
      <c r="CG248" s="15">
        <v>7.1428999989999999</v>
      </c>
      <c r="CH248" s="15">
        <v>20.810104991835654</v>
      </c>
      <c r="CI248" s="15">
        <v>0.51999999899999994</v>
      </c>
      <c r="CJ248" s="15">
        <v>9.0399999989999991</v>
      </c>
      <c r="CK248" s="15">
        <v>7.1429999989999993E-2</v>
      </c>
      <c r="CL248" s="15">
        <v>0.35859002415411839</v>
      </c>
      <c r="CM248" s="15">
        <v>6.3699999999999976E-5</v>
      </c>
      <c r="CN248" s="15">
        <v>4.4499999989999992</v>
      </c>
      <c r="CO248" s="15">
        <v>0.7142899989999999</v>
      </c>
      <c r="CP248" s="15">
        <v>0.71429999899999996</v>
      </c>
      <c r="CQ248" s="43">
        <v>45</v>
      </c>
      <c r="CR248" s="42" t="s">
        <v>21</v>
      </c>
      <c r="CS248" s="42" t="s">
        <v>21</v>
      </c>
      <c r="CT248" s="43">
        <v>1.1699999989999998E-3</v>
      </c>
      <c r="CU248" s="42" t="s">
        <v>21</v>
      </c>
      <c r="CV248" s="42" t="s">
        <v>21</v>
      </c>
      <c r="CW248" s="43">
        <v>2.5</v>
      </c>
      <c r="CX248" s="42" t="s">
        <v>21</v>
      </c>
      <c r="CY248" s="42" t="s">
        <v>21</v>
      </c>
      <c r="CZ248" s="42" t="s">
        <v>21</v>
      </c>
      <c r="DA248" s="43">
        <v>3.9999999999999996E-4</v>
      </c>
      <c r="DB248" s="43">
        <v>6</v>
      </c>
      <c r="DC248" s="42" t="s">
        <v>21</v>
      </c>
      <c r="DD248" s="43">
        <v>0.71679449553207264</v>
      </c>
      <c r="DE248" s="42" t="s">
        <v>21</v>
      </c>
      <c r="DF248" s="43">
        <v>2.949999998046356E-2</v>
      </c>
      <c r="DG248" s="43">
        <v>1.25E-3</v>
      </c>
    </row>
    <row r="249" spans="1:111" x14ac:dyDescent="0.25">
      <c r="A249" s="26" t="s">
        <v>297</v>
      </c>
      <c r="B249" s="15">
        <v>4.9370600039370593</v>
      </c>
      <c r="C249" s="15">
        <v>2.1549999999999996E-11</v>
      </c>
      <c r="D249" s="15">
        <v>0.90000900009000084</v>
      </c>
      <c r="E249" s="15">
        <v>25.827780367226556</v>
      </c>
      <c r="F249" s="15">
        <v>49.688999998999996</v>
      </c>
      <c r="G249" s="15">
        <v>245.13593448113062</v>
      </c>
      <c r="H249" s="15">
        <v>1.1879999999999996E-5</v>
      </c>
      <c r="I249" s="15">
        <v>0.71806066228031706</v>
      </c>
      <c r="J249" s="15">
        <v>8.0687403844037913E-13</v>
      </c>
      <c r="K249" s="15">
        <v>87.5</v>
      </c>
      <c r="L249" s="15">
        <v>1.0750999999999999</v>
      </c>
      <c r="M249" s="15">
        <v>3.956884479940131E-3</v>
      </c>
      <c r="N249" s="15">
        <v>5.7377864730248875</v>
      </c>
      <c r="O249" s="15">
        <v>2.4618094544707518</v>
      </c>
      <c r="P249" s="15">
        <v>13.5</v>
      </c>
      <c r="Q249" s="15">
        <v>5.4999999999999998E-13</v>
      </c>
      <c r="R249" s="15">
        <v>6.6349999989999997</v>
      </c>
      <c r="S249" s="15">
        <v>0.35714299899999996</v>
      </c>
      <c r="T249" s="15">
        <v>6.9271266283546078</v>
      </c>
      <c r="U249" s="15">
        <v>0.99999999899999992</v>
      </c>
      <c r="V249" s="15">
        <v>18</v>
      </c>
      <c r="W249" s="15">
        <v>0.43478299999999998</v>
      </c>
      <c r="X249" s="15">
        <v>2.5</v>
      </c>
      <c r="Y249" s="15">
        <v>3.2239999991846182</v>
      </c>
      <c r="Z249" s="15">
        <v>4.9034029618958224</v>
      </c>
      <c r="AA249" s="15">
        <v>1.7927571745005362</v>
      </c>
      <c r="AB249" s="15">
        <v>3.9907999989999996</v>
      </c>
      <c r="AC249" s="40">
        <v>0.85470085470085477</v>
      </c>
      <c r="AD249" s="15">
        <v>30.000300003000028</v>
      </c>
      <c r="AE249" s="15">
        <v>0.99999999899999992</v>
      </c>
      <c r="AF249" s="15">
        <v>24.684999998999999</v>
      </c>
      <c r="AG249" s="15">
        <v>1.7210469722148978</v>
      </c>
      <c r="AH249" s="15">
        <v>4.9999999989999999</v>
      </c>
      <c r="AI249" s="15">
        <v>2</v>
      </c>
      <c r="AJ249" s="15">
        <v>0.43059999992236281</v>
      </c>
      <c r="AK249" s="15">
        <v>7.5759999989999995</v>
      </c>
      <c r="AL249" s="32">
        <v>10</v>
      </c>
      <c r="AM249" s="15">
        <v>75.75</v>
      </c>
      <c r="AN249" s="15">
        <v>0.35714299899999996</v>
      </c>
      <c r="AO249" s="15">
        <v>0.3585514522619403</v>
      </c>
      <c r="AP249" s="15">
        <v>2.9962087903947154E-4</v>
      </c>
      <c r="AQ249" s="15">
        <v>623.48027073683068</v>
      </c>
      <c r="AR249" s="15">
        <v>0.7142899989999999</v>
      </c>
      <c r="AS249" s="15">
        <v>362.62102608195607</v>
      </c>
      <c r="AT249" s="15">
        <v>0.35714285727040812</v>
      </c>
      <c r="AU249" s="15">
        <v>7.1428599989999997</v>
      </c>
      <c r="AV249" s="15">
        <v>271.17999999899996</v>
      </c>
      <c r="AW249" s="15">
        <v>0.35714299899999996</v>
      </c>
      <c r="AX249" s="15">
        <v>0.12000023208866205</v>
      </c>
      <c r="AY249" s="15">
        <v>3.1499999989999998</v>
      </c>
      <c r="AZ249" s="15">
        <v>0.71806066228031706</v>
      </c>
      <c r="BA249" s="15">
        <v>1.0000002759241586</v>
      </c>
      <c r="BB249" s="15">
        <v>0.35714299899999996</v>
      </c>
      <c r="BC249" s="15">
        <v>245.13499994999998</v>
      </c>
      <c r="BD249" s="15">
        <v>0.7142899989999999</v>
      </c>
      <c r="BE249" s="15">
        <v>3.0724999989999997</v>
      </c>
      <c r="BF249" s="15">
        <v>0.35713999899999999</v>
      </c>
      <c r="BG249" s="15">
        <v>49.026999989999993</v>
      </c>
      <c r="BH249" s="15">
        <v>4.7806740981863065</v>
      </c>
      <c r="BI249" s="15">
        <v>1.2500000000000001E-2</v>
      </c>
      <c r="BJ249" s="15">
        <v>5.025267494072299</v>
      </c>
      <c r="BK249" s="15">
        <v>4.7949902172369834</v>
      </c>
      <c r="BL249" s="15">
        <v>7.6159999989999996</v>
      </c>
      <c r="BM249" s="15">
        <v>3.6108904457142663</v>
      </c>
      <c r="BN249" s="15">
        <v>0.72202166064981954</v>
      </c>
      <c r="BO249" s="15">
        <v>1.4099999999999999E-9</v>
      </c>
      <c r="BP249" s="15">
        <v>0.71428599899999989</v>
      </c>
      <c r="BQ249" s="15">
        <v>7.14898484415213</v>
      </c>
      <c r="BR249" s="15">
        <v>4.7823723716774786</v>
      </c>
      <c r="BS249" s="15">
        <v>126</v>
      </c>
      <c r="BT249" s="15">
        <v>2.681999999899999E-8</v>
      </c>
      <c r="BU249" s="15">
        <v>3.8900062002419822</v>
      </c>
      <c r="BV249" s="15">
        <v>28.872999999999998</v>
      </c>
      <c r="BW249" s="15">
        <v>4.4999999989999999</v>
      </c>
      <c r="BX249" s="15">
        <v>3.0699999989999998</v>
      </c>
      <c r="BY249" s="15">
        <v>0.71806066228031706</v>
      </c>
      <c r="BZ249" s="15">
        <v>59.923999998999996</v>
      </c>
      <c r="CA249" s="15">
        <v>4.7749999989999994</v>
      </c>
      <c r="CB249" s="15">
        <v>1.8849983266820542</v>
      </c>
      <c r="CC249" s="15">
        <v>0.71806066228031706</v>
      </c>
      <c r="CD249" s="15">
        <v>5.1658229155904536</v>
      </c>
      <c r="CE249" s="15">
        <v>4.3271311122599361</v>
      </c>
      <c r="CF249" s="15">
        <v>3.8199999989999998</v>
      </c>
      <c r="CG249" s="15">
        <v>7.1428999989999999</v>
      </c>
      <c r="CH249" s="15">
        <v>20.780104840476447</v>
      </c>
      <c r="CI249" s="15">
        <v>0.51999999899999994</v>
      </c>
      <c r="CJ249" s="15">
        <v>9.0399999989999991</v>
      </c>
      <c r="CK249" s="15">
        <v>7.1429999989999993E-2</v>
      </c>
      <c r="CL249" s="15">
        <v>0.3585514522619403</v>
      </c>
      <c r="CM249" s="15">
        <v>6.3779999999999975E-5</v>
      </c>
      <c r="CN249" s="15">
        <v>4.4499999989999992</v>
      </c>
      <c r="CO249" s="15">
        <v>0.7142899989999999</v>
      </c>
      <c r="CP249" s="15">
        <v>0.71429999899999996</v>
      </c>
      <c r="CQ249" s="43">
        <v>45</v>
      </c>
      <c r="CR249" s="42" t="s">
        <v>21</v>
      </c>
      <c r="CS249" s="42" t="s">
        <v>21</v>
      </c>
      <c r="CT249" s="43">
        <v>1.1699999989999998E-3</v>
      </c>
      <c r="CU249" s="42" t="s">
        <v>21</v>
      </c>
      <c r="CV249" s="42" t="s">
        <v>21</v>
      </c>
      <c r="CW249" s="43">
        <v>2.5</v>
      </c>
      <c r="CX249" s="42" t="s">
        <v>21</v>
      </c>
      <c r="CY249" s="42" t="s">
        <v>21</v>
      </c>
      <c r="CZ249" s="42" t="s">
        <v>21</v>
      </c>
      <c r="DA249" s="43">
        <v>3.9999999999999996E-4</v>
      </c>
      <c r="DB249" s="43">
        <v>6</v>
      </c>
      <c r="DC249" s="42" t="s">
        <v>21</v>
      </c>
      <c r="DD249" s="43">
        <v>0.71705148481073533</v>
      </c>
      <c r="DE249" s="42" t="s">
        <v>21</v>
      </c>
      <c r="DF249" s="43">
        <v>2.949999998046356E-2</v>
      </c>
      <c r="DG249" s="43">
        <v>1.25E-3</v>
      </c>
    </row>
    <row r="250" spans="1:111" x14ac:dyDescent="0.25">
      <c r="A250" s="26" t="s">
        <v>298</v>
      </c>
      <c r="B250" s="15">
        <v>4.9370600039370593</v>
      </c>
      <c r="C250" s="15">
        <v>2.1749999999999999E-11</v>
      </c>
      <c r="D250" s="15">
        <v>0.89984702601367628</v>
      </c>
      <c r="E250" s="15">
        <v>25.826446287661788</v>
      </c>
      <c r="F250" s="15">
        <v>49.902999998999995</v>
      </c>
      <c r="G250" s="15">
        <v>246.06093800751933</v>
      </c>
      <c r="H250" s="15">
        <v>1.1879999999999996E-5</v>
      </c>
      <c r="I250" s="15">
        <v>0.71802457080081283</v>
      </c>
      <c r="J250" s="15">
        <v>8.0687403844037913E-13</v>
      </c>
      <c r="K250" s="15">
        <v>87.5</v>
      </c>
      <c r="L250" s="15">
        <v>1.076199999</v>
      </c>
      <c r="M250" s="15">
        <v>4.0568815605805178E-3</v>
      </c>
      <c r="N250" s="15">
        <v>5.7369636738963194</v>
      </c>
      <c r="O250" s="15">
        <v>2.4618094544707518</v>
      </c>
      <c r="P250" s="15">
        <v>13.5</v>
      </c>
      <c r="Q250" s="15">
        <v>5.4999999999999998E-13</v>
      </c>
      <c r="R250" s="15">
        <v>6.6349999989999997</v>
      </c>
      <c r="S250" s="15">
        <v>0.35714299899999996</v>
      </c>
      <c r="T250" s="15">
        <v>6.9103724690760826</v>
      </c>
      <c r="U250" s="15">
        <v>0.99999999899999992</v>
      </c>
      <c r="V250" s="15">
        <v>18</v>
      </c>
      <c r="W250" s="15">
        <v>0.43478299999999998</v>
      </c>
      <c r="X250" s="15">
        <v>2.5</v>
      </c>
      <c r="Y250" s="15">
        <v>3.2239999991846182</v>
      </c>
      <c r="Z250" s="15">
        <v>4.9227133998682042</v>
      </c>
      <c r="AA250" s="15">
        <v>1.7925000930959125</v>
      </c>
      <c r="AB250" s="15">
        <v>3.9884999989999996</v>
      </c>
      <c r="AC250" s="40">
        <v>0.85470085470085477</v>
      </c>
      <c r="AD250" s="15">
        <v>30.000300003000028</v>
      </c>
      <c r="AE250" s="15">
        <v>0.99999999899999992</v>
      </c>
      <c r="AF250" s="15">
        <v>24.684999998999999</v>
      </c>
      <c r="AG250" s="15">
        <v>1.7208001720800172</v>
      </c>
      <c r="AH250" s="15">
        <v>4.9999999989999999</v>
      </c>
      <c r="AI250" s="15">
        <v>2</v>
      </c>
      <c r="AJ250" s="15">
        <v>0.43059999992236281</v>
      </c>
      <c r="AK250" s="15">
        <v>7.5759999989999995</v>
      </c>
      <c r="AL250" s="32">
        <v>10</v>
      </c>
      <c r="AM250" s="15">
        <v>75.75</v>
      </c>
      <c r="AN250" s="15">
        <v>0.35714299899999996</v>
      </c>
      <c r="AO250" s="15">
        <v>0.35850003597852587</v>
      </c>
      <c r="AP250" s="15">
        <v>2.9962087903947154E-4</v>
      </c>
      <c r="AQ250" s="15">
        <v>623.86924090005141</v>
      </c>
      <c r="AR250" s="15">
        <v>0.7142899989999999</v>
      </c>
      <c r="AS250" s="15">
        <v>362.66047857641428</v>
      </c>
      <c r="AT250" s="15">
        <v>0.35714285727040812</v>
      </c>
      <c r="AU250" s="15">
        <v>7.1428599989999997</v>
      </c>
      <c r="AV250" s="15">
        <v>271.17999999899996</v>
      </c>
      <c r="AW250" s="15">
        <v>0.35714299899999996</v>
      </c>
      <c r="AX250" s="15">
        <v>0.12000023208866205</v>
      </c>
      <c r="AY250" s="15">
        <v>3.1968999989999998</v>
      </c>
      <c r="AZ250" s="15">
        <v>0.71802457080081283</v>
      </c>
      <c r="BA250" s="15">
        <v>1.0000002759241586</v>
      </c>
      <c r="BB250" s="15">
        <v>0.35714299899999996</v>
      </c>
      <c r="BC250" s="15">
        <v>246.05999994999999</v>
      </c>
      <c r="BD250" s="15">
        <v>0.7142899989999999</v>
      </c>
      <c r="BE250" s="15">
        <v>3.0735999989999998</v>
      </c>
      <c r="BF250" s="15">
        <v>0.35713999899999999</v>
      </c>
      <c r="BG250" s="15">
        <v>49.211999989999988</v>
      </c>
      <c r="BH250" s="15">
        <v>4.7799885283143313</v>
      </c>
      <c r="BI250" s="15">
        <v>1.2500000000000001E-2</v>
      </c>
      <c r="BJ250" s="15">
        <v>5.0442299940537989</v>
      </c>
      <c r="BK250" s="15">
        <v>4.7949902172369834</v>
      </c>
      <c r="BL250" s="15">
        <v>7.6159999989999996</v>
      </c>
      <c r="BM250" s="15">
        <v>3.6196474464697452</v>
      </c>
      <c r="BN250" s="15">
        <v>0.72191741264799303</v>
      </c>
      <c r="BO250" s="15">
        <v>1.4099999999999999E-9</v>
      </c>
      <c r="BP250" s="15">
        <v>0.71428599899999989</v>
      </c>
      <c r="BQ250" s="15">
        <v>7.1484738013545259</v>
      </c>
      <c r="BR250" s="15">
        <v>4.7817751971876543</v>
      </c>
      <c r="BS250" s="15">
        <v>126</v>
      </c>
      <c r="BT250" s="15">
        <v>2.681999999899999E-8</v>
      </c>
      <c r="BU250" s="15">
        <v>3.8949910566915595</v>
      </c>
      <c r="BV250" s="15">
        <v>28.872999999999998</v>
      </c>
      <c r="BW250" s="15">
        <v>4.4999999989999999</v>
      </c>
      <c r="BX250" s="15">
        <v>3.0699999989999998</v>
      </c>
      <c r="BY250" s="15">
        <v>0.71802457080081283</v>
      </c>
      <c r="BZ250" s="15">
        <v>59.897999999</v>
      </c>
      <c r="CA250" s="15">
        <v>4.7749999989999994</v>
      </c>
      <c r="CB250" s="15">
        <v>1.8849983266820542</v>
      </c>
      <c r="CC250" s="15">
        <v>0.71802457080081283</v>
      </c>
      <c r="CD250" s="15">
        <v>5.1692943915828016</v>
      </c>
      <c r="CE250" s="15">
        <v>4.3286295560699779</v>
      </c>
      <c r="CF250" s="15">
        <v>3.8199999989999998</v>
      </c>
      <c r="CG250" s="15">
        <v>7.1428999989999999</v>
      </c>
      <c r="CH250" s="15">
        <v>20.750104690117247</v>
      </c>
      <c r="CI250" s="15">
        <v>0.51999999899999994</v>
      </c>
      <c r="CJ250" s="15">
        <v>9.0399999989999991</v>
      </c>
      <c r="CK250" s="15">
        <v>7.1429999989999993E-2</v>
      </c>
      <c r="CL250" s="15">
        <v>0.35850003597852587</v>
      </c>
      <c r="CM250" s="15">
        <v>6.4469999999999971E-5</v>
      </c>
      <c r="CN250" s="15">
        <v>4.4499999989999992</v>
      </c>
      <c r="CO250" s="15">
        <v>0.7142899989999999</v>
      </c>
      <c r="CP250" s="15">
        <v>0.71429999899999996</v>
      </c>
      <c r="CQ250" s="43">
        <v>45</v>
      </c>
      <c r="CR250" s="42" t="s">
        <v>21</v>
      </c>
      <c r="CS250" s="42" t="s">
        <v>21</v>
      </c>
      <c r="CT250" s="43">
        <v>1.1699999989999998E-3</v>
      </c>
      <c r="CU250" s="42" t="s">
        <v>21</v>
      </c>
      <c r="CV250" s="42" t="s">
        <v>21</v>
      </c>
      <c r="CW250" s="43">
        <v>2.5</v>
      </c>
      <c r="CX250" s="42" t="s">
        <v>21</v>
      </c>
      <c r="CY250" s="42" t="s">
        <v>21</v>
      </c>
      <c r="CZ250" s="42" t="s">
        <v>21</v>
      </c>
      <c r="DA250" s="43">
        <v>3.9999999999999996E-4</v>
      </c>
      <c r="DB250" s="43">
        <v>6</v>
      </c>
      <c r="DC250" s="42" t="s">
        <v>21</v>
      </c>
      <c r="DD250" s="43">
        <v>0.71648635144836736</v>
      </c>
      <c r="DE250" s="42" t="s">
        <v>21</v>
      </c>
      <c r="DF250" s="43">
        <v>2.949999998046356E-2</v>
      </c>
      <c r="DG250" s="43">
        <v>1.25E-3</v>
      </c>
    </row>
    <row r="251" spans="1:111" x14ac:dyDescent="0.25">
      <c r="A251" s="26" t="s">
        <v>299</v>
      </c>
      <c r="B251" s="15">
        <v>4.9370600039370593</v>
      </c>
      <c r="C251" s="15">
        <v>2.1839999999899997E-11</v>
      </c>
      <c r="D251" s="15">
        <v>0.89911886352184067</v>
      </c>
      <c r="E251" s="15">
        <v>25.839793288330696</v>
      </c>
      <c r="F251" s="15">
        <v>49.993999998999996</v>
      </c>
      <c r="G251" s="15">
        <v>246.92094128610773</v>
      </c>
      <c r="H251" s="15">
        <v>1.1879999999999996E-5</v>
      </c>
      <c r="I251" s="15">
        <v>0.71734467745840813</v>
      </c>
      <c r="J251" s="15">
        <v>8.0687403844037913E-13</v>
      </c>
      <c r="K251" s="15">
        <v>87.5</v>
      </c>
      <c r="L251" s="15">
        <v>1.0792999989999998</v>
      </c>
      <c r="M251" s="15">
        <v>4.0498817649356903E-3</v>
      </c>
      <c r="N251" s="15">
        <v>5.7328532178476932</v>
      </c>
      <c r="O251" s="15">
        <v>2.4618094544707518</v>
      </c>
      <c r="P251" s="15">
        <v>13.5</v>
      </c>
      <c r="Q251" s="15">
        <v>5.4999999999999998E-13</v>
      </c>
      <c r="R251" s="15">
        <v>6.6349999989999997</v>
      </c>
      <c r="S251" s="15">
        <v>0.35714299899999996</v>
      </c>
      <c r="T251" s="15">
        <v>6.902263942573164</v>
      </c>
      <c r="U251" s="15">
        <v>0.99999999899999992</v>
      </c>
      <c r="V251" s="15">
        <v>18</v>
      </c>
      <c r="W251" s="15">
        <v>0.43478299999999998</v>
      </c>
      <c r="X251" s="15">
        <v>2.5</v>
      </c>
      <c r="Y251" s="15">
        <v>3.2239999991846182</v>
      </c>
      <c r="Z251" s="15">
        <v>4.9390033093761545</v>
      </c>
      <c r="AA251" s="15">
        <v>1.7912157912446995</v>
      </c>
      <c r="AB251" s="15">
        <v>3.9825999989999996</v>
      </c>
      <c r="AC251" s="40">
        <v>0.85470085470085477</v>
      </c>
      <c r="AD251" s="15">
        <v>30.000300003000028</v>
      </c>
      <c r="AE251" s="15">
        <v>0.99999999899999992</v>
      </c>
      <c r="AF251" s="15">
        <v>24.684999998999999</v>
      </c>
      <c r="AG251" s="15">
        <v>1.7195672442153094</v>
      </c>
      <c r="AH251" s="15">
        <v>4.9999999989999999</v>
      </c>
      <c r="AI251" s="15">
        <v>2</v>
      </c>
      <c r="AJ251" s="15">
        <v>0.43059999992236281</v>
      </c>
      <c r="AK251" s="15">
        <v>7.5759999989999995</v>
      </c>
      <c r="AL251" s="32">
        <v>10</v>
      </c>
      <c r="AM251" s="15">
        <v>75.75</v>
      </c>
      <c r="AN251" s="15">
        <v>0.35714299899999996</v>
      </c>
      <c r="AO251" s="15">
        <v>0.35824317559584551</v>
      </c>
      <c r="AP251" s="15">
        <v>2.9962087903947154E-4</v>
      </c>
      <c r="AQ251" s="15">
        <v>624.88283837332267</v>
      </c>
      <c r="AR251" s="15">
        <v>0.7142899989999999</v>
      </c>
      <c r="AS251" s="15">
        <v>362.6736313156843</v>
      </c>
      <c r="AT251" s="15">
        <v>0.35714285727040812</v>
      </c>
      <c r="AU251" s="15">
        <v>7.1428599989999997</v>
      </c>
      <c r="AV251" s="15">
        <v>271.17999999899996</v>
      </c>
      <c r="AW251" s="15">
        <v>0.35714299899999996</v>
      </c>
      <c r="AX251" s="15">
        <v>0.12000023208866205</v>
      </c>
      <c r="AY251" s="15">
        <v>3.1595999989999997</v>
      </c>
      <c r="AZ251" s="15">
        <v>0.71734467745840813</v>
      </c>
      <c r="BA251" s="15">
        <v>1.0000002759241586</v>
      </c>
      <c r="BB251" s="15">
        <v>0.35714299899999996</v>
      </c>
      <c r="BC251" s="15">
        <v>246.91999994999998</v>
      </c>
      <c r="BD251" s="15">
        <v>0.7142899989999999</v>
      </c>
      <c r="BE251" s="15">
        <v>3.0709999989999996</v>
      </c>
      <c r="BF251" s="15">
        <v>0.35713999899999999</v>
      </c>
      <c r="BG251" s="15">
        <v>49.383999989999992</v>
      </c>
      <c r="BH251" s="15">
        <v>4.7765637403317989</v>
      </c>
      <c r="BI251" s="15">
        <v>1.2500000000000001E-2</v>
      </c>
      <c r="BJ251" s="15">
        <v>5.0618599940365989</v>
      </c>
      <c r="BK251" s="15">
        <v>4.7999846630890044</v>
      </c>
      <c r="BL251" s="15">
        <v>7.6159999989999996</v>
      </c>
      <c r="BM251" s="15">
        <v>3.6199095023934809</v>
      </c>
      <c r="BN251" s="15">
        <v>0.72139662386380032</v>
      </c>
      <c r="BO251" s="15">
        <v>1.4099999999999999E-9</v>
      </c>
      <c r="BP251" s="15">
        <v>0.71428599899999989</v>
      </c>
      <c r="BQ251" s="15">
        <v>7.1464303580361603</v>
      </c>
      <c r="BR251" s="15">
        <v>4.7791874410650843</v>
      </c>
      <c r="BS251" s="15">
        <v>126</v>
      </c>
      <c r="BT251" s="15">
        <v>2.681999999899999E-8</v>
      </c>
      <c r="BU251" s="15">
        <v>3.9000039152139303</v>
      </c>
      <c r="BV251" s="15">
        <v>28.845999999999997</v>
      </c>
      <c r="BW251" s="15">
        <v>4.4999999989999999</v>
      </c>
      <c r="BX251" s="15">
        <v>3.0699999989999998</v>
      </c>
      <c r="BY251" s="15">
        <v>0.71734467745840813</v>
      </c>
      <c r="BZ251" s="15">
        <v>59.895999998999997</v>
      </c>
      <c r="CA251" s="15">
        <v>4.7749999989999994</v>
      </c>
      <c r="CB251" s="15">
        <v>1.8849983266820542</v>
      </c>
      <c r="CC251" s="15">
        <v>0.71734467745840813</v>
      </c>
      <c r="CD251" s="15">
        <v>5.1733057426370053</v>
      </c>
      <c r="CE251" s="15">
        <v>4.33576135988275</v>
      </c>
      <c r="CF251" s="15">
        <v>3.8199999989999998</v>
      </c>
      <c r="CG251" s="15">
        <v>7.1428999989999999</v>
      </c>
      <c r="CH251" s="15">
        <v>20.750104690117247</v>
      </c>
      <c r="CI251" s="15">
        <v>0.51999999899999994</v>
      </c>
      <c r="CJ251" s="15">
        <v>9.0399999989999991</v>
      </c>
      <c r="CK251" s="15">
        <v>7.1429999989999993E-2</v>
      </c>
      <c r="CL251" s="15">
        <v>0.35824317559584551</v>
      </c>
      <c r="CM251" s="15">
        <v>6.7999999999999972E-5</v>
      </c>
      <c r="CN251" s="15">
        <v>4.4499999989999992</v>
      </c>
      <c r="CO251" s="15">
        <v>0.7142899989999999</v>
      </c>
      <c r="CP251" s="15">
        <v>0.71429999899999996</v>
      </c>
      <c r="CQ251" s="43">
        <v>45</v>
      </c>
      <c r="CR251" s="42" t="s">
        <v>21</v>
      </c>
      <c r="CS251" s="42" t="s">
        <v>21</v>
      </c>
      <c r="CT251" s="43">
        <v>1.1699999989999998E-3</v>
      </c>
      <c r="CU251" s="42" t="s">
        <v>21</v>
      </c>
      <c r="CV251" s="42" t="s">
        <v>21</v>
      </c>
      <c r="CW251" s="43">
        <v>2.5</v>
      </c>
      <c r="CX251" s="42" t="s">
        <v>21</v>
      </c>
      <c r="CY251" s="42" t="s">
        <v>21</v>
      </c>
      <c r="CZ251" s="42" t="s">
        <v>21</v>
      </c>
      <c r="DA251" s="43">
        <v>3.9999999999999996E-4</v>
      </c>
      <c r="DB251" s="43">
        <v>6</v>
      </c>
      <c r="DC251" s="42" t="s">
        <v>21</v>
      </c>
      <c r="DD251" s="43">
        <v>0.71658903670124618</v>
      </c>
      <c r="DE251" s="42" t="s">
        <v>21</v>
      </c>
      <c r="DF251" s="43">
        <v>2.949999998046356E-2</v>
      </c>
      <c r="DG251" s="43">
        <v>1.25E-3</v>
      </c>
    </row>
    <row r="252" spans="1:111" x14ac:dyDescent="0.25">
      <c r="A252" s="26" t="s">
        <v>300</v>
      </c>
      <c r="B252" s="15">
        <v>4.9370600039370593</v>
      </c>
      <c r="C252" s="15">
        <v>2.4549999999999999E-11</v>
      </c>
      <c r="D252" s="15">
        <v>0.89928057553956831</v>
      </c>
      <c r="E252" s="15">
        <v>25.861177207474185</v>
      </c>
      <c r="F252" s="15">
        <v>49.965999999999994</v>
      </c>
      <c r="G252" s="15">
        <v>247.15094216293954</v>
      </c>
      <c r="H252" s="15">
        <v>1.1879999999999996E-5</v>
      </c>
      <c r="I252" s="15">
        <v>0.71750938194998193</v>
      </c>
      <c r="J252" s="15">
        <v>8.0687403844037913E-13</v>
      </c>
      <c r="K252" s="15">
        <v>87.5</v>
      </c>
      <c r="L252" s="15">
        <v>1.081999999</v>
      </c>
      <c r="M252" s="15">
        <v>4.1558786704145E-3</v>
      </c>
      <c r="N252" s="15">
        <v>5.7332639988081278</v>
      </c>
      <c r="O252" s="15">
        <v>2.4618094544707518</v>
      </c>
      <c r="P252" s="15">
        <v>13.5</v>
      </c>
      <c r="Q252" s="15">
        <v>5.4999999999999998E-13</v>
      </c>
      <c r="R252" s="15">
        <v>6.6349999989999997</v>
      </c>
      <c r="S252" s="15">
        <v>0.35714299899999996</v>
      </c>
      <c r="T252" s="15">
        <v>6.9089401690554739</v>
      </c>
      <c r="U252" s="15">
        <v>0.99999999899999992</v>
      </c>
      <c r="V252" s="15">
        <v>18</v>
      </c>
      <c r="W252" s="15">
        <v>0.43478299999999998</v>
      </c>
      <c r="X252" s="15">
        <v>2.5</v>
      </c>
      <c r="Y252" s="15">
        <v>3.2239999991846182</v>
      </c>
      <c r="Z252" s="15">
        <v>4.9429093967150859</v>
      </c>
      <c r="AA252" s="15">
        <v>1.7913441386072595</v>
      </c>
      <c r="AB252" s="15">
        <v>3.9761999989999999</v>
      </c>
      <c r="AC252" s="40">
        <v>0.85470085470085477</v>
      </c>
      <c r="AD252" s="15">
        <v>30.000300003000028</v>
      </c>
      <c r="AE252" s="15">
        <v>0.99999999899999992</v>
      </c>
      <c r="AF252" s="15">
        <v>24.684999998999999</v>
      </c>
      <c r="AG252" s="15">
        <v>1.7196904557179706</v>
      </c>
      <c r="AH252" s="15">
        <v>4.9999999989999999</v>
      </c>
      <c r="AI252" s="15">
        <v>2</v>
      </c>
      <c r="AJ252" s="15">
        <v>0.43059999992236281</v>
      </c>
      <c r="AK252" s="15">
        <v>7.5759999989999995</v>
      </c>
      <c r="AL252" s="32">
        <v>10</v>
      </c>
      <c r="AM252" s="15">
        <v>75.75</v>
      </c>
      <c r="AN252" s="15">
        <v>0.35714299899999996</v>
      </c>
      <c r="AO252" s="15">
        <v>0.35826884506960049</v>
      </c>
      <c r="AP252" s="15">
        <v>2.9962087903947154E-4</v>
      </c>
      <c r="AQ252" s="15">
        <v>624.88283837332267</v>
      </c>
      <c r="AR252" s="15">
        <v>0.7142899989999999</v>
      </c>
      <c r="AS252" s="15">
        <v>362.60787715790798</v>
      </c>
      <c r="AT252" s="15">
        <v>0.35714285727040812</v>
      </c>
      <c r="AU252" s="15">
        <v>7.1428599989999997</v>
      </c>
      <c r="AV252" s="15">
        <v>271.17999999899996</v>
      </c>
      <c r="AW252" s="15">
        <v>0.35714299899999996</v>
      </c>
      <c r="AX252" s="15">
        <v>0.12000023208866205</v>
      </c>
      <c r="AY252" s="15">
        <v>3.1673999989999997</v>
      </c>
      <c r="AZ252" s="15">
        <v>0.71750938194998193</v>
      </c>
      <c r="BA252" s="15">
        <v>1.0000002759241586</v>
      </c>
      <c r="BB252" s="15">
        <v>0.35714299899999996</v>
      </c>
      <c r="BC252" s="15">
        <v>247.14999994999999</v>
      </c>
      <c r="BD252" s="15">
        <v>0.7142899989999999</v>
      </c>
      <c r="BE252" s="15">
        <v>3.0709999989999996</v>
      </c>
      <c r="BF252" s="15">
        <v>0.35713999899999999</v>
      </c>
      <c r="BG252" s="15">
        <v>49.429999989999992</v>
      </c>
      <c r="BH252" s="15">
        <v>4.7769059982715341</v>
      </c>
      <c r="BI252" s="15">
        <v>1.2500000000000001E-2</v>
      </c>
      <c r="BJ252" s="15">
        <v>5.0665749940319991</v>
      </c>
      <c r="BK252" s="15">
        <v>4.8049895241858636</v>
      </c>
      <c r="BL252" s="15">
        <v>7.6159999989999996</v>
      </c>
      <c r="BM252" s="15">
        <v>3.6178141168415694</v>
      </c>
      <c r="BN252" s="15">
        <v>0.72144866892720583</v>
      </c>
      <c r="BO252" s="15">
        <v>1.4099999999999999E-9</v>
      </c>
      <c r="BP252" s="15">
        <v>0.71428599899999989</v>
      </c>
      <c r="BQ252" s="15">
        <v>7.1454090751800932</v>
      </c>
      <c r="BR252" s="15">
        <v>4.7800832027998199</v>
      </c>
      <c r="BS252" s="15">
        <v>126</v>
      </c>
      <c r="BT252" s="15">
        <v>2.681999999899999E-8</v>
      </c>
      <c r="BU252" s="15">
        <v>3.9000039152139303</v>
      </c>
      <c r="BV252" s="15">
        <v>28.852999999999998</v>
      </c>
      <c r="BW252" s="15">
        <v>4.4999999989999999</v>
      </c>
      <c r="BX252" s="15">
        <v>3.0699999989999998</v>
      </c>
      <c r="BY252" s="15">
        <v>0.71750938194998193</v>
      </c>
      <c r="BZ252" s="15">
        <v>59.905999998999995</v>
      </c>
      <c r="CA252" s="15">
        <v>4.7749999989999994</v>
      </c>
      <c r="CB252" s="15">
        <v>1.8849983266820542</v>
      </c>
      <c r="CC252" s="15">
        <v>0.71750938194998193</v>
      </c>
      <c r="CD252" s="15">
        <v>5.1717004551096402</v>
      </c>
      <c r="CE252" s="15">
        <v>4.3213344282581279</v>
      </c>
      <c r="CF252" s="15">
        <v>3.8199999989999998</v>
      </c>
      <c r="CG252" s="15">
        <v>7.1428999989999999</v>
      </c>
      <c r="CH252" s="15">
        <v>20.750104690117247</v>
      </c>
      <c r="CI252" s="15">
        <v>0.51999999899999994</v>
      </c>
      <c r="CJ252" s="15">
        <v>9.0399999989999991</v>
      </c>
      <c r="CK252" s="15">
        <v>7.1429999989999993E-2</v>
      </c>
      <c r="CL252" s="15">
        <v>0.35826884506960049</v>
      </c>
      <c r="CM252" s="15">
        <v>6.9949999999999979E-5</v>
      </c>
      <c r="CN252" s="15">
        <v>4.4499999989999992</v>
      </c>
      <c r="CO252" s="15">
        <v>0.7142899989999999</v>
      </c>
      <c r="CP252" s="15">
        <v>0.71429999899999996</v>
      </c>
      <c r="CQ252" s="43">
        <v>45</v>
      </c>
      <c r="CR252" s="42" t="s">
        <v>21</v>
      </c>
      <c r="CS252" s="42" t="s">
        <v>21</v>
      </c>
      <c r="CT252" s="43">
        <v>1.1699999989999998E-3</v>
      </c>
      <c r="CU252" s="42" t="s">
        <v>21</v>
      </c>
      <c r="CV252" s="42" t="s">
        <v>21</v>
      </c>
      <c r="CW252" s="43">
        <v>2.5</v>
      </c>
      <c r="CX252" s="42" t="s">
        <v>21</v>
      </c>
      <c r="CY252" s="42" t="s">
        <v>21</v>
      </c>
      <c r="CZ252" s="42" t="s">
        <v>21</v>
      </c>
      <c r="DA252" s="43">
        <v>3.9999999999999996E-4</v>
      </c>
      <c r="DB252" s="43">
        <v>6</v>
      </c>
      <c r="DC252" s="42" t="s">
        <v>21</v>
      </c>
      <c r="DD252" s="43">
        <v>0.71669175087794734</v>
      </c>
      <c r="DE252" s="42" t="s">
        <v>21</v>
      </c>
      <c r="DF252" s="43">
        <v>2.949999998046356E-2</v>
      </c>
      <c r="DG252" s="43">
        <v>1.25E-3</v>
      </c>
    </row>
    <row r="253" spans="1:111" x14ac:dyDescent="0.25">
      <c r="A253" s="26" t="s">
        <v>301</v>
      </c>
      <c r="B253" s="15">
        <v>4.9370600039370593</v>
      </c>
      <c r="C253" s="15">
        <v>2.4729999999899997E-11</v>
      </c>
      <c r="D253" s="15">
        <v>0.89960417416336813</v>
      </c>
      <c r="E253" s="15">
        <v>25.872551816478886</v>
      </c>
      <c r="F253" s="15">
        <v>50.029999998999998</v>
      </c>
      <c r="G253" s="15">
        <v>247.51594355443345</v>
      </c>
      <c r="H253" s="15">
        <v>1.1879999999999996E-5</v>
      </c>
      <c r="I253" s="15">
        <v>0.71779779687599887</v>
      </c>
      <c r="J253" s="15">
        <v>8.0687403844037913E-13</v>
      </c>
      <c r="K253" s="15">
        <v>87.5</v>
      </c>
      <c r="L253" s="15">
        <v>1.0831</v>
      </c>
      <c r="M253" s="15">
        <v>4.2748751963765609E-3</v>
      </c>
      <c r="N253" s="15">
        <v>5.7355243442668211</v>
      </c>
      <c r="O253" s="15">
        <v>2.4618094544707518</v>
      </c>
      <c r="P253" s="15">
        <v>13.5</v>
      </c>
      <c r="Q253" s="15">
        <v>5.4999999999999998E-13</v>
      </c>
      <c r="R253" s="15">
        <v>6.6349999989999997</v>
      </c>
      <c r="S253" s="15">
        <v>0.35714299899999996</v>
      </c>
      <c r="T253" s="15">
        <v>6.9041701192284011</v>
      </c>
      <c r="U253" s="15">
        <v>0.99999999899999992</v>
      </c>
      <c r="V253" s="15">
        <v>18</v>
      </c>
      <c r="W253" s="15">
        <v>0.43478299999999998</v>
      </c>
      <c r="X253" s="15">
        <v>2.5</v>
      </c>
      <c r="Y253" s="15">
        <v>3.2239999991846182</v>
      </c>
      <c r="Z253" s="15">
        <v>4.9507401358953782</v>
      </c>
      <c r="AA253" s="15">
        <v>1.7920503780084185</v>
      </c>
      <c r="AB253" s="15">
        <v>3.9729999989999998</v>
      </c>
      <c r="AC253" s="40">
        <v>0.85470085470085477</v>
      </c>
      <c r="AD253" s="15">
        <v>30.000300003000028</v>
      </c>
      <c r="AE253" s="15">
        <v>0.99999999899999992</v>
      </c>
      <c r="AF253" s="15">
        <v>24.684999998999999</v>
      </c>
      <c r="AG253" s="15">
        <v>1.7203684465619833</v>
      </c>
      <c r="AH253" s="15">
        <v>4.9999999989999999</v>
      </c>
      <c r="AI253" s="15">
        <v>2</v>
      </c>
      <c r="AJ253" s="15">
        <v>0.43059999992236281</v>
      </c>
      <c r="AK253" s="15">
        <v>7.5759999989999995</v>
      </c>
      <c r="AL253" s="32">
        <v>10</v>
      </c>
      <c r="AM253" s="15">
        <v>75.75</v>
      </c>
      <c r="AN253" s="15">
        <v>0.35714299899999996</v>
      </c>
      <c r="AO253" s="15">
        <v>0.35841009295667181</v>
      </c>
      <c r="AP253" s="15">
        <v>2.9962087903947154E-4</v>
      </c>
      <c r="AQ253" s="15">
        <v>624.57061160808576</v>
      </c>
      <c r="AR253" s="15">
        <v>0.7142899989999999</v>
      </c>
      <c r="AS253" s="15">
        <v>362.62102608195607</v>
      </c>
      <c r="AT253" s="15">
        <v>0.35714285727040812</v>
      </c>
      <c r="AU253" s="15">
        <v>7.1428599989999997</v>
      </c>
      <c r="AV253" s="15">
        <v>271.17999999899996</v>
      </c>
      <c r="AW253" s="15">
        <v>0.35714299899999996</v>
      </c>
      <c r="AX253" s="15">
        <v>0.12000023208866205</v>
      </c>
      <c r="AY253" s="15">
        <v>3.1730999989999997</v>
      </c>
      <c r="AZ253" s="15">
        <v>0.71779779687599887</v>
      </c>
      <c r="BA253" s="15">
        <v>1.0000002759241586</v>
      </c>
      <c r="BB253" s="15">
        <v>0.35714299899999996</v>
      </c>
      <c r="BC253" s="15">
        <v>247.51499994999998</v>
      </c>
      <c r="BD253" s="15">
        <v>0.7142899989999999</v>
      </c>
      <c r="BE253" s="15">
        <v>3.0712999989999998</v>
      </c>
      <c r="BF253" s="15">
        <v>0.35713999899999999</v>
      </c>
      <c r="BG253" s="15">
        <v>49.502999989999992</v>
      </c>
      <c r="BH253" s="15">
        <v>4.778789294019087</v>
      </c>
      <c r="BI253" s="15">
        <v>1.2500000000000001E-2</v>
      </c>
      <c r="BJ253" s="15">
        <v>5.0740574940246983</v>
      </c>
      <c r="BK253" s="15">
        <v>4.8049895241858636</v>
      </c>
      <c r="BL253" s="15">
        <v>7.6159999989999996</v>
      </c>
      <c r="BM253" s="15">
        <v>3.6176832357867621</v>
      </c>
      <c r="BN253" s="15">
        <v>0.72176109707686753</v>
      </c>
      <c r="BO253" s="15">
        <v>1.4099999999999999E-9</v>
      </c>
      <c r="BP253" s="15">
        <v>0.71428599899999989</v>
      </c>
      <c r="BQ253" s="15">
        <v>7.1484738013545259</v>
      </c>
      <c r="BR253" s="15">
        <v>4.781874726269292</v>
      </c>
      <c r="BS253" s="15">
        <v>126</v>
      </c>
      <c r="BT253" s="15">
        <v>2.681999999899999E-8</v>
      </c>
      <c r="BU253" s="15">
        <v>3.9000039152139303</v>
      </c>
      <c r="BV253" s="15">
        <v>28.863999999999997</v>
      </c>
      <c r="BW253" s="15">
        <v>4.4999999989999999</v>
      </c>
      <c r="BX253" s="15">
        <v>3.0749999989999997</v>
      </c>
      <c r="BY253" s="15">
        <v>0.71779779687599887</v>
      </c>
      <c r="BZ253" s="15">
        <v>59.914999998999996</v>
      </c>
      <c r="CA253" s="15">
        <v>4.7749999989999994</v>
      </c>
      <c r="CB253" s="15">
        <v>1.8849983266820542</v>
      </c>
      <c r="CC253" s="15">
        <v>0.71779779687599887</v>
      </c>
      <c r="CD253" s="15">
        <v>5.1741087600338442</v>
      </c>
      <c r="CE253" s="15">
        <v>4.3235764626366713</v>
      </c>
      <c r="CF253" s="15">
        <v>3.8199999989999998</v>
      </c>
      <c r="CG253" s="15">
        <v>7.1428999989999999</v>
      </c>
      <c r="CH253" s="15">
        <v>20.750104690117247</v>
      </c>
      <c r="CI253" s="15">
        <v>0.51999999899999994</v>
      </c>
      <c r="CJ253" s="15">
        <v>9.0399999989999991</v>
      </c>
      <c r="CK253" s="15">
        <v>7.1429999989999993E-2</v>
      </c>
      <c r="CL253" s="15">
        <v>0.35841009295667181</v>
      </c>
      <c r="CM253" s="15">
        <v>7.5179999999999968E-5</v>
      </c>
      <c r="CN253" s="15">
        <v>4.4499999989999992</v>
      </c>
      <c r="CO253" s="15">
        <v>0.7142899989999999</v>
      </c>
      <c r="CP253" s="15">
        <v>0.71429999899999996</v>
      </c>
      <c r="CQ253" s="43">
        <v>45</v>
      </c>
      <c r="CR253" s="42" t="s">
        <v>21</v>
      </c>
      <c r="CS253" s="42" t="s">
        <v>21</v>
      </c>
      <c r="CT253" s="43">
        <v>1.1699999989999998E-3</v>
      </c>
      <c r="CU253" s="42" t="s">
        <v>21</v>
      </c>
      <c r="CV253" s="42" t="s">
        <v>21</v>
      </c>
      <c r="CW253" s="43">
        <v>2.5</v>
      </c>
      <c r="CX253" s="42" t="s">
        <v>21</v>
      </c>
      <c r="CY253" s="42" t="s">
        <v>21</v>
      </c>
      <c r="CZ253" s="42" t="s">
        <v>21</v>
      </c>
      <c r="DA253" s="43">
        <v>3.9999999999999996E-4</v>
      </c>
      <c r="DB253" s="43">
        <v>6</v>
      </c>
      <c r="DC253" s="42" t="s">
        <v>21</v>
      </c>
      <c r="DD253" s="43">
        <v>0.71679449553207264</v>
      </c>
      <c r="DE253" s="42" t="s">
        <v>21</v>
      </c>
      <c r="DF253" s="43">
        <v>2.949999998046356E-2</v>
      </c>
      <c r="DG253" s="43">
        <v>1.25E-3</v>
      </c>
    </row>
    <row r="254" spans="1:111" x14ac:dyDescent="0.25">
      <c r="A254" s="26" t="s">
        <v>302</v>
      </c>
      <c r="B254" s="15">
        <v>4.9370600039370593</v>
      </c>
      <c r="C254" s="15">
        <v>2.4559999999899996E-11</v>
      </c>
      <c r="D254" s="15">
        <v>0.89928057553956831</v>
      </c>
      <c r="E254" s="15">
        <v>25.874560139172676</v>
      </c>
      <c r="F254" s="15">
        <v>49.995999998999999</v>
      </c>
      <c r="G254" s="15">
        <v>247.53094361161814</v>
      </c>
      <c r="H254" s="15">
        <v>1.1879999999999996E-5</v>
      </c>
      <c r="I254" s="15">
        <v>0.71758146343563645</v>
      </c>
      <c r="J254" s="15">
        <v>8.0687403844037913E-13</v>
      </c>
      <c r="K254" s="15">
        <v>87.5</v>
      </c>
      <c r="L254" s="15">
        <v>1.0794999989999998</v>
      </c>
      <c r="M254" s="15">
        <v>4.5498671681376245E-3</v>
      </c>
      <c r="N254" s="15">
        <v>5.7336748377783016</v>
      </c>
      <c r="O254" s="15">
        <v>2.4618094544707518</v>
      </c>
      <c r="P254" s="15">
        <v>13.5</v>
      </c>
      <c r="Q254" s="15">
        <v>5.4999999999999998E-13</v>
      </c>
      <c r="R254" s="15">
        <v>6.6349999989999997</v>
      </c>
      <c r="S254" s="15">
        <v>0.35714299899999996</v>
      </c>
      <c r="T254" s="15">
        <v>6.9118053640386918</v>
      </c>
      <c r="U254" s="15">
        <v>0.99999999899999992</v>
      </c>
      <c r="V254" s="15">
        <v>18</v>
      </c>
      <c r="W254" s="15">
        <v>0.43478299999999998</v>
      </c>
      <c r="X254" s="15">
        <v>2.5</v>
      </c>
      <c r="Y254" s="15">
        <v>3.2239999991846182</v>
      </c>
      <c r="Z254" s="15">
        <v>4.9507401358953782</v>
      </c>
      <c r="AA254" s="15">
        <v>1.7914725043642818</v>
      </c>
      <c r="AB254" s="15">
        <v>3.9775999989999997</v>
      </c>
      <c r="AC254" s="40">
        <v>0.85470085470085477</v>
      </c>
      <c r="AD254" s="15">
        <v>30.000300003000028</v>
      </c>
      <c r="AE254" s="15">
        <v>0.99999999899999992</v>
      </c>
      <c r="AF254" s="15">
        <v>24.684999998999999</v>
      </c>
      <c r="AG254" s="15">
        <v>1.7198136878365109</v>
      </c>
      <c r="AH254" s="15">
        <v>4.9999999989999999</v>
      </c>
      <c r="AI254" s="15">
        <v>2</v>
      </c>
      <c r="AJ254" s="15">
        <v>0.43059999992236281</v>
      </c>
      <c r="AK254" s="15">
        <v>7.5729999989999994</v>
      </c>
      <c r="AL254" s="15">
        <v>137</v>
      </c>
      <c r="AM254" s="15">
        <v>75.75</v>
      </c>
      <c r="AN254" s="15">
        <v>0.35714299899999996</v>
      </c>
      <c r="AO254" s="15">
        <v>0.35829451822224812</v>
      </c>
      <c r="AP254" s="15">
        <v>2.9962087903947154E-4</v>
      </c>
      <c r="AQ254" s="15">
        <v>625.1562929804719</v>
      </c>
      <c r="AR254" s="15">
        <v>0.7142899989999999</v>
      </c>
      <c r="AS254" s="15">
        <v>362.62102608195607</v>
      </c>
      <c r="AT254" s="15">
        <v>0.35714285727040812</v>
      </c>
      <c r="AU254" s="15">
        <v>7.1428599989999997</v>
      </c>
      <c r="AV254" s="15">
        <v>270.37999999899995</v>
      </c>
      <c r="AW254" s="15">
        <v>0.35714299899999996</v>
      </c>
      <c r="AX254" s="15">
        <v>0.12000023208866205</v>
      </c>
      <c r="AY254" s="15">
        <v>3.176999999</v>
      </c>
      <c r="AZ254" s="15">
        <v>0.71758146343563645</v>
      </c>
      <c r="BA254" s="15">
        <v>1.0000002759241586</v>
      </c>
      <c r="BB254" s="15">
        <v>0.35714299899999996</v>
      </c>
      <c r="BC254" s="15">
        <v>247.52999994999999</v>
      </c>
      <c r="BD254" s="15">
        <v>0.7142899989999999</v>
      </c>
      <c r="BE254" s="15">
        <v>3.0706999989999999</v>
      </c>
      <c r="BF254" s="15">
        <v>0.35713999899999999</v>
      </c>
      <c r="BG254" s="15">
        <v>49.505999989999992</v>
      </c>
      <c r="BH254" s="15">
        <v>4.7772483052628028</v>
      </c>
      <c r="BI254" s="15">
        <v>1.2500000000000001E-2</v>
      </c>
      <c r="BJ254" s="15">
        <v>5.0743649940243989</v>
      </c>
      <c r="BK254" s="15">
        <v>4.8034892776680467</v>
      </c>
      <c r="BL254" s="15">
        <v>7.6159999989999996</v>
      </c>
      <c r="BM254" s="15">
        <v>3.6128472850757922</v>
      </c>
      <c r="BN254" s="15">
        <v>0.72150072202128479</v>
      </c>
      <c r="BO254" s="15">
        <v>1.4099999999999999E-9</v>
      </c>
      <c r="BP254" s="15">
        <v>0.71428599899999989</v>
      </c>
      <c r="BQ254" s="15">
        <v>7.1540992988982683</v>
      </c>
      <c r="BR254" s="15">
        <v>4.7805808482080066</v>
      </c>
      <c r="BS254" s="15">
        <v>126</v>
      </c>
      <c r="BT254" s="15">
        <v>2.681999999899999E-8</v>
      </c>
      <c r="BU254" s="15">
        <v>3.9099767118268063</v>
      </c>
      <c r="BV254" s="15">
        <v>28.856999999999999</v>
      </c>
      <c r="BW254" s="15">
        <v>4.4999999989999999</v>
      </c>
      <c r="BX254" s="15">
        <v>3.0749999989999997</v>
      </c>
      <c r="BY254" s="15">
        <v>0.71758146343563645</v>
      </c>
      <c r="BZ254" s="15">
        <v>59.924999998999994</v>
      </c>
      <c r="CA254" s="15">
        <v>4.7749999989999994</v>
      </c>
      <c r="CB254" s="15">
        <v>1.8849983266820542</v>
      </c>
      <c r="CC254" s="15">
        <v>0.71758146343563645</v>
      </c>
      <c r="CD254" s="15">
        <v>5.1714330043528687</v>
      </c>
      <c r="CE254" s="15">
        <v>4.3310667419260716</v>
      </c>
      <c r="CF254" s="15">
        <v>3.8199999989999998</v>
      </c>
      <c r="CG254" s="15">
        <v>7.1428999989999999</v>
      </c>
      <c r="CH254" s="15">
        <v>20.750104690117247</v>
      </c>
      <c r="CI254" s="15">
        <v>0.51999999899999994</v>
      </c>
      <c r="CJ254" s="15">
        <v>9.0399999989999991</v>
      </c>
      <c r="CK254" s="15">
        <v>7.1429999989999993E-2</v>
      </c>
      <c r="CL254" s="15">
        <v>0.35829451822224812</v>
      </c>
      <c r="CM254" s="15">
        <v>7.5919999999999978E-5</v>
      </c>
      <c r="CN254" s="15">
        <v>4.4499999989999992</v>
      </c>
      <c r="CO254" s="15">
        <v>0.7142899989999999</v>
      </c>
      <c r="CP254" s="15">
        <v>0.71429999899999996</v>
      </c>
      <c r="CQ254" s="43">
        <v>45</v>
      </c>
      <c r="CR254" s="42" t="s">
        <v>21</v>
      </c>
      <c r="CS254" s="42" t="s">
        <v>21</v>
      </c>
      <c r="CT254" s="43">
        <v>1.1699999989999998E-3</v>
      </c>
      <c r="CU254" s="42" t="s">
        <v>21</v>
      </c>
      <c r="CV254" s="42" t="s">
        <v>21</v>
      </c>
      <c r="CW254" s="43">
        <v>2.5</v>
      </c>
      <c r="CX254" s="42" t="s">
        <v>21</v>
      </c>
      <c r="CY254" s="42" t="s">
        <v>21</v>
      </c>
      <c r="CZ254" s="42" t="s">
        <v>21</v>
      </c>
      <c r="DA254" s="43">
        <v>3.9999999999999996E-4</v>
      </c>
      <c r="DB254" s="43">
        <v>6</v>
      </c>
      <c r="DC254" s="42" t="s">
        <v>21</v>
      </c>
      <c r="DD254" s="43">
        <v>0.71571714909513107</v>
      </c>
      <c r="DE254" s="42" t="s">
        <v>21</v>
      </c>
      <c r="DF254" s="43">
        <v>2.949999998046356E-2</v>
      </c>
      <c r="DG254" s="43">
        <v>1.25E-3</v>
      </c>
    </row>
    <row r="255" spans="1:111" x14ac:dyDescent="0.25">
      <c r="A255" s="26" t="s">
        <v>303</v>
      </c>
      <c r="B255" s="15">
        <v>4.9370600039370593</v>
      </c>
      <c r="C255" s="15">
        <v>2.5549999999999998E-11</v>
      </c>
      <c r="D255" s="15">
        <v>0.89831117499101687</v>
      </c>
      <c r="E255" s="15">
        <v>25.871213107875509</v>
      </c>
      <c r="F255" s="15">
        <v>49.739999998999998</v>
      </c>
      <c r="G255" s="15">
        <v>247.30094273478636</v>
      </c>
      <c r="H255" s="15">
        <v>1.1879999999999996E-5</v>
      </c>
      <c r="I255" s="15">
        <v>0.71675853173216064</v>
      </c>
      <c r="J255" s="15">
        <v>9.4171650162118105E-13</v>
      </c>
      <c r="K255" s="15">
        <v>87.5</v>
      </c>
      <c r="L255" s="15">
        <v>1.0805999999999998</v>
      </c>
      <c r="M255" s="15">
        <v>4.5498671681376245E-3</v>
      </c>
      <c r="N255" s="15">
        <v>5.7273134358489495</v>
      </c>
      <c r="O255" s="15">
        <v>2.4618094544707518</v>
      </c>
      <c r="P255" s="15">
        <v>13.5</v>
      </c>
      <c r="Q255" s="15">
        <v>5.4999999999999998E-13</v>
      </c>
      <c r="R255" s="15">
        <v>6.6349999989999997</v>
      </c>
      <c r="S255" s="15">
        <v>0.35714299899999996</v>
      </c>
      <c r="T255" s="15">
        <v>6.9232899473829956</v>
      </c>
      <c r="U255" s="15">
        <v>0.99999999899999992</v>
      </c>
      <c r="V255" s="15">
        <v>18</v>
      </c>
      <c r="W255" s="15">
        <v>0.43478299999999998</v>
      </c>
      <c r="X255" s="15">
        <v>2.5</v>
      </c>
      <c r="Y255" s="15">
        <v>3.2239999991846182</v>
      </c>
      <c r="Z255" s="15">
        <v>4.9463322948482134</v>
      </c>
      <c r="AA255" s="15">
        <v>1.7894849002107023</v>
      </c>
      <c r="AB255" s="15">
        <v>3.973099999</v>
      </c>
      <c r="AC255" s="15">
        <v>0.71429999899999996</v>
      </c>
      <c r="AD255" s="15">
        <v>30.000300003000028</v>
      </c>
      <c r="AE255" s="15">
        <v>0.99999999899999992</v>
      </c>
      <c r="AF255" s="15">
        <v>24.684999998999999</v>
      </c>
      <c r="AG255" s="15">
        <v>1.7179055887395933</v>
      </c>
      <c r="AH255" s="15">
        <v>4.9999999989999999</v>
      </c>
      <c r="AI255" s="15">
        <v>2</v>
      </c>
      <c r="AJ255" s="15">
        <v>0.43059999992236281</v>
      </c>
      <c r="AK255" s="15">
        <v>7.5729999989999994</v>
      </c>
      <c r="AL255" s="15">
        <v>137</v>
      </c>
      <c r="AM255" s="15">
        <v>75.75</v>
      </c>
      <c r="AN255" s="15">
        <v>0.35714299899999996</v>
      </c>
      <c r="AO255" s="15">
        <v>0.35789699737228337</v>
      </c>
      <c r="AP255" s="15">
        <v>2.9962087903947154E-4</v>
      </c>
      <c r="AQ255" s="15">
        <v>625.27356109093705</v>
      </c>
      <c r="AR255" s="15">
        <v>0.7142899989999999</v>
      </c>
      <c r="AS255" s="15">
        <v>362.63417595965393</v>
      </c>
      <c r="AT255" s="15">
        <v>0.35714285727040812</v>
      </c>
      <c r="AU255" s="15">
        <v>7.1428599989999997</v>
      </c>
      <c r="AV255" s="15">
        <v>269.84999999899998</v>
      </c>
      <c r="AW255" s="15">
        <v>0.35714299899999996</v>
      </c>
      <c r="AX255" s="15">
        <v>0.12000023208866205</v>
      </c>
      <c r="AY255" s="15">
        <v>3.1907999989999998</v>
      </c>
      <c r="AZ255" s="15">
        <v>0.71675853173216064</v>
      </c>
      <c r="BA255" s="15">
        <v>1.0000002759241586</v>
      </c>
      <c r="BB255" s="15">
        <v>0.35714299899999996</v>
      </c>
      <c r="BC255" s="15">
        <v>247.29999994999997</v>
      </c>
      <c r="BD255" s="15">
        <v>0.7142899989999999</v>
      </c>
      <c r="BE255" s="15">
        <v>3.0688999989999997</v>
      </c>
      <c r="BF255" s="15">
        <v>0.35713999899999999</v>
      </c>
      <c r="BG255" s="15">
        <v>49.459999989999993</v>
      </c>
      <c r="BH255" s="15">
        <v>4.7719480537378418</v>
      </c>
      <c r="BI255" s="15">
        <v>1.2500000000000001E-2</v>
      </c>
      <c r="BJ255" s="15">
        <v>5.0696499940289987</v>
      </c>
      <c r="BK255" s="15">
        <v>4.8049895241858636</v>
      </c>
      <c r="BL255" s="15">
        <v>7.6159999989999996</v>
      </c>
      <c r="BM255" s="15">
        <v>3.6108904457142663</v>
      </c>
      <c r="BN255" s="15">
        <v>0.72072072124015907</v>
      </c>
      <c r="BO255" s="15">
        <v>1.4099999999999999E-9</v>
      </c>
      <c r="BP255" s="15">
        <v>0.71428599899999989</v>
      </c>
      <c r="BQ255" s="15">
        <v>7.1530758231153841</v>
      </c>
      <c r="BR255" s="15">
        <v>4.7751067487179544</v>
      </c>
      <c r="BS255" s="15">
        <v>126</v>
      </c>
      <c r="BT255" s="15">
        <v>2.681999999899999E-8</v>
      </c>
      <c r="BU255" s="15">
        <v>3.9200006425665053</v>
      </c>
      <c r="BV255" s="15">
        <v>28.821999999999999</v>
      </c>
      <c r="BW255" s="15">
        <v>4.4999999989999999</v>
      </c>
      <c r="BX255" s="15">
        <v>3.0699999989999998</v>
      </c>
      <c r="BY255" s="15">
        <v>0.71675853173216064</v>
      </c>
      <c r="BZ255" s="15">
        <v>59.945999998999994</v>
      </c>
      <c r="CA255" s="15">
        <v>4.7749999989999994</v>
      </c>
      <c r="CB255" s="15">
        <v>1.8849983266820542</v>
      </c>
      <c r="CC255" s="15">
        <v>0.71675853173216064</v>
      </c>
      <c r="CD255" s="15">
        <v>5.1671575466335966</v>
      </c>
      <c r="CE255" s="15">
        <v>4.3363253980458918</v>
      </c>
      <c r="CF255" s="15">
        <v>3.8199999989999998</v>
      </c>
      <c r="CG255" s="15">
        <v>7.1428999989999999</v>
      </c>
      <c r="CH255" s="15">
        <v>20.750104690117247</v>
      </c>
      <c r="CI255" s="15">
        <v>0.51999999899999994</v>
      </c>
      <c r="CJ255" s="15">
        <v>9.0399999989999991</v>
      </c>
      <c r="CK255" s="15">
        <v>7.1429999989999993E-2</v>
      </c>
      <c r="CL255" s="15">
        <v>0.35789699737228337</v>
      </c>
      <c r="CM255" s="15">
        <v>7.7909999999999977E-5</v>
      </c>
      <c r="CN255" s="15">
        <v>4.4499999989999992</v>
      </c>
      <c r="CO255" s="15">
        <v>0.7142899989999999</v>
      </c>
      <c r="CP255" s="15">
        <v>0.71429999899999996</v>
      </c>
      <c r="CQ255" s="43">
        <v>45</v>
      </c>
      <c r="CR255" s="42" t="s">
        <v>21</v>
      </c>
      <c r="CS255" s="42" t="s">
        <v>21</v>
      </c>
      <c r="CT255" s="43">
        <v>1.1699999989999998E-3</v>
      </c>
      <c r="CU255" s="42" t="s">
        <v>21</v>
      </c>
      <c r="CV255" s="42" t="s">
        <v>21</v>
      </c>
      <c r="CW255" s="43">
        <v>2.5</v>
      </c>
      <c r="CX255" s="42" t="s">
        <v>21</v>
      </c>
      <c r="CY255" s="42" t="s">
        <v>21</v>
      </c>
      <c r="CZ255" s="42" t="s">
        <v>21</v>
      </c>
      <c r="DA255" s="43">
        <v>3.9999999999999996E-4</v>
      </c>
      <c r="DB255" s="43">
        <v>6</v>
      </c>
      <c r="DC255" s="42" t="s">
        <v>21</v>
      </c>
      <c r="DD255" s="43">
        <v>0.71597336630341035</v>
      </c>
      <c r="DE255" s="42" t="s">
        <v>21</v>
      </c>
      <c r="DF255" s="43">
        <v>2.949999998046356E-2</v>
      </c>
      <c r="DG255" s="43">
        <v>1.25E-3</v>
      </c>
    </row>
    <row r="256" spans="1:111" x14ac:dyDescent="0.25">
      <c r="A256" s="26" t="s">
        <v>304</v>
      </c>
      <c r="B256" s="15">
        <v>4.9370600039370593</v>
      </c>
      <c r="C256" s="15">
        <v>3.4999999999999995E-11</v>
      </c>
      <c r="D256" s="15">
        <v>0.89758549501840046</v>
      </c>
      <c r="E256" s="15">
        <v>25.853822494338999</v>
      </c>
      <c r="F256" s="15">
        <v>49.703999998999997</v>
      </c>
      <c r="G256" s="15">
        <v>247.4709433828794</v>
      </c>
      <c r="H256" s="15">
        <v>1.1879999999999996E-5</v>
      </c>
      <c r="I256" s="15">
        <v>0.71629646129226798</v>
      </c>
      <c r="J256" s="15">
        <v>9.8678514124268258E-13</v>
      </c>
      <c r="K256" s="15">
        <v>87.5</v>
      </c>
      <c r="L256" s="15">
        <v>1.081999999</v>
      </c>
      <c r="M256" s="15">
        <v>4.5618668178144701E-3</v>
      </c>
      <c r="N256" s="15">
        <v>5.7232167921190857</v>
      </c>
      <c r="O256" s="15">
        <v>2.4618094544707518</v>
      </c>
      <c r="P256" s="15">
        <v>13.528999999</v>
      </c>
      <c r="Q256" s="15">
        <v>5.4999999999999998E-13</v>
      </c>
      <c r="R256" s="15">
        <v>6.6349999989999997</v>
      </c>
      <c r="S256" s="15">
        <v>0.35714299899999996</v>
      </c>
      <c r="T256" s="15">
        <v>6.9122831275946828</v>
      </c>
      <c r="U256" s="15">
        <v>0.99999999899999992</v>
      </c>
      <c r="V256" s="15">
        <v>18</v>
      </c>
      <c r="W256" s="15">
        <v>0.43478299999999998</v>
      </c>
      <c r="X256" s="15">
        <v>2.5</v>
      </c>
      <c r="Y256" s="15">
        <v>3.2239999991846182</v>
      </c>
      <c r="Z256" s="15">
        <v>4.949759936888074</v>
      </c>
      <c r="AA256" s="15">
        <v>1.78820491387198</v>
      </c>
      <c r="AB256" s="15">
        <v>3.9736999989999999</v>
      </c>
      <c r="AC256" s="15">
        <v>0.71429999899999996</v>
      </c>
      <c r="AD256" s="15">
        <v>30.000300003000028</v>
      </c>
      <c r="AE256" s="15">
        <v>0.99999999899999992</v>
      </c>
      <c r="AF256" s="15">
        <v>24.684999998999999</v>
      </c>
      <c r="AG256" s="15">
        <v>1.7166768008106588</v>
      </c>
      <c r="AH256" s="15">
        <v>4.9999999989999999</v>
      </c>
      <c r="AI256" s="15">
        <v>2</v>
      </c>
      <c r="AJ256" s="15">
        <v>0.43059999992236281</v>
      </c>
      <c r="AK256" s="15">
        <v>7.5669999989999992</v>
      </c>
      <c r="AL256" s="15">
        <v>137</v>
      </c>
      <c r="AM256" s="15">
        <v>75.75</v>
      </c>
      <c r="AN256" s="15">
        <v>0.35714299899999996</v>
      </c>
      <c r="AO256" s="15">
        <v>0.35764100009214295</v>
      </c>
      <c r="AP256" s="15">
        <v>2.9962087903947154E-4</v>
      </c>
      <c r="AQ256" s="15">
        <v>624.7657128576783</v>
      </c>
      <c r="AR256" s="15">
        <v>0.7142899989999999</v>
      </c>
      <c r="AS256" s="15">
        <v>362.22697273237571</v>
      </c>
      <c r="AT256" s="15">
        <v>0.35714285727040812</v>
      </c>
      <c r="AU256" s="15">
        <v>7.1428599989999997</v>
      </c>
      <c r="AV256" s="15">
        <v>269.91000000000003</v>
      </c>
      <c r="AW256" s="15">
        <v>0.35714299899999996</v>
      </c>
      <c r="AX256" s="15">
        <v>0.12000023208866205</v>
      </c>
      <c r="AY256" s="15">
        <v>3.2029999989999998</v>
      </c>
      <c r="AZ256" s="15">
        <v>0.71629646129226798</v>
      </c>
      <c r="BA256" s="15">
        <v>1.0000002759241586</v>
      </c>
      <c r="BB256" s="15">
        <v>0.35714299899999996</v>
      </c>
      <c r="BC256" s="15">
        <v>247.46999994999999</v>
      </c>
      <c r="BD256" s="15">
        <v>0.7142899989999999</v>
      </c>
      <c r="BE256" s="15">
        <v>3.0691999989999998</v>
      </c>
      <c r="BF256" s="15">
        <v>0.35713999899999999</v>
      </c>
      <c r="BG256" s="15">
        <v>49.493999989999992</v>
      </c>
      <c r="BH256" s="15">
        <v>4.7685347509640357</v>
      </c>
      <c r="BI256" s="15">
        <v>1.2500000000000001E-2</v>
      </c>
      <c r="BJ256" s="15">
        <v>5.0731349940255983</v>
      </c>
      <c r="BK256" s="15">
        <v>4.7999846630890044</v>
      </c>
      <c r="BL256" s="15">
        <v>7.6159999989999996</v>
      </c>
      <c r="BM256" s="15">
        <v>3.6124557475475925</v>
      </c>
      <c r="BN256" s="15">
        <v>0.72020165646380985</v>
      </c>
      <c r="BO256" s="15">
        <v>1.4099999999999999E-9</v>
      </c>
      <c r="BP256" s="15">
        <v>0.71428599899999989</v>
      </c>
      <c r="BQ256" s="15">
        <v>7.1510297487951249</v>
      </c>
      <c r="BR256" s="15">
        <v>4.7722204053504731</v>
      </c>
      <c r="BS256" s="15">
        <v>126</v>
      </c>
      <c r="BT256" s="15">
        <v>2.681999999899999E-8</v>
      </c>
      <c r="BU256" s="15">
        <v>3.9200006425665053</v>
      </c>
      <c r="BV256" s="15">
        <v>28.802999999999997</v>
      </c>
      <c r="BW256" s="15">
        <v>4.4999999989999999</v>
      </c>
      <c r="BX256" s="15">
        <v>3.0749999989999997</v>
      </c>
      <c r="BY256" s="15">
        <v>0.71629646129226798</v>
      </c>
      <c r="BZ256" s="15">
        <v>59.969999998999995</v>
      </c>
      <c r="CA256" s="15">
        <v>4.7749999989999994</v>
      </c>
      <c r="CB256" s="15">
        <v>1.8849983266820542</v>
      </c>
      <c r="CC256" s="15">
        <v>0.71629646129226798</v>
      </c>
      <c r="CD256" s="15">
        <v>5.1634223165778605</v>
      </c>
      <c r="CE256" s="15">
        <v>4.3329433686179186</v>
      </c>
      <c r="CF256" s="15">
        <v>3.8199999989999998</v>
      </c>
      <c r="CG256" s="15">
        <v>7.1428999989999999</v>
      </c>
      <c r="CH256" s="15">
        <v>20.750104690117247</v>
      </c>
      <c r="CI256" s="15">
        <v>0.51999999899999994</v>
      </c>
      <c r="CJ256" s="15">
        <v>9.0399999989999991</v>
      </c>
      <c r="CK256" s="15">
        <v>7.1429999989999993E-2</v>
      </c>
      <c r="CL256" s="15">
        <v>0.35764100009214295</v>
      </c>
      <c r="CM256" s="15">
        <v>8.1909999999999966E-5</v>
      </c>
      <c r="CN256" s="15">
        <v>4.4499999989999992</v>
      </c>
      <c r="CO256" s="15">
        <v>0.7142899989999999</v>
      </c>
      <c r="CP256" s="15">
        <v>0.71429999899999996</v>
      </c>
      <c r="CQ256" s="43">
        <v>45</v>
      </c>
      <c r="CR256" s="42" t="s">
        <v>21</v>
      </c>
      <c r="CS256" s="42" t="s">
        <v>21</v>
      </c>
      <c r="CT256" s="43">
        <v>1.1699999989999998E-3</v>
      </c>
      <c r="CU256" s="42" t="s">
        <v>21</v>
      </c>
      <c r="CV256" s="42" t="s">
        <v>21</v>
      </c>
      <c r="CW256" s="43">
        <v>2.5</v>
      </c>
      <c r="CX256" s="42" t="s">
        <v>21</v>
      </c>
      <c r="CY256" s="42" t="s">
        <v>21</v>
      </c>
      <c r="CZ256" s="42" t="s">
        <v>21</v>
      </c>
      <c r="DA256" s="43">
        <v>3.9999999999999996E-4</v>
      </c>
      <c r="DB256" s="43">
        <v>6</v>
      </c>
      <c r="DC256" s="42" t="s">
        <v>21</v>
      </c>
      <c r="DD256" s="43">
        <v>0.71494959656463108</v>
      </c>
      <c r="DE256" s="42" t="s">
        <v>21</v>
      </c>
      <c r="DF256" s="43">
        <v>2.949999998046356E-2</v>
      </c>
      <c r="DG256" s="43">
        <v>1.25E-3</v>
      </c>
    </row>
    <row r="257" spans="1:111" x14ac:dyDescent="0.25">
      <c r="A257" s="26" t="s">
        <v>305</v>
      </c>
      <c r="B257" s="15">
        <v>4.9370600039370593</v>
      </c>
      <c r="C257" s="15">
        <v>3.4999999999999995E-11</v>
      </c>
      <c r="D257" s="15">
        <v>0.89670014348006366</v>
      </c>
      <c r="E257" s="15">
        <v>25.853822494338999</v>
      </c>
      <c r="F257" s="15">
        <v>49.695999998999994</v>
      </c>
      <c r="G257" s="15">
        <v>247.17594225824735</v>
      </c>
      <c r="H257" s="15">
        <v>1.1879999999999996E-5</v>
      </c>
      <c r="I257" s="15">
        <v>0.71549694891745097</v>
      </c>
      <c r="J257" s="15">
        <v>9.8678514124268258E-13</v>
      </c>
      <c r="K257" s="15">
        <v>87.5</v>
      </c>
      <c r="L257" s="15">
        <v>1.0823999989999999</v>
      </c>
      <c r="M257" s="15">
        <v>4.8328589063499185E-3</v>
      </c>
      <c r="N257" s="15">
        <v>5.7168785620797467</v>
      </c>
      <c r="O257" s="15">
        <v>2.4618094544707518</v>
      </c>
      <c r="P257" s="15">
        <v>13.798699998999998</v>
      </c>
      <c r="Q257" s="15">
        <v>5.4999999999999998E-13</v>
      </c>
      <c r="R257" s="15">
        <v>6.6349999989999997</v>
      </c>
      <c r="S257" s="15">
        <v>0.35714299899999996</v>
      </c>
      <c r="T257" s="15">
        <v>6.9098949700739283</v>
      </c>
      <c r="U257" s="15">
        <v>0.99999999899999992</v>
      </c>
      <c r="V257" s="15">
        <v>18</v>
      </c>
      <c r="W257" s="15">
        <v>0.43478299999999998</v>
      </c>
      <c r="X257" s="15">
        <v>2.5</v>
      </c>
      <c r="Y257" s="15">
        <v>3.2239999991846182</v>
      </c>
      <c r="Z257" s="15">
        <v>4.9438868841125174</v>
      </c>
      <c r="AA257" s="15">
        <v>1.7862245497554525</v>
      </c>
      <c r="AB257" s="15">
        <v>3.973299999</v>
      </c>
      <c r="AC257" s="15">
        <v>0.71429999899999996</v>
      </c>
      <c r="AD257" s="15">
        <v>30.000300003000028</v>
      </c>
      <c r="AE257" s="15">
        <v>0.99999999899999992</v>
      </c>
      <c r="AF257" s="15">
        <v>24.684999998999999</v>
      </c>
      <c r="AG257" s="15">
        <v>1.7147756521460711</v>
      </c>
      <c r="AH257" s="15">
        <v>4.9999999989999999</v>
      </c>
      <c r="AI257" s="15">
        <v>2</v>
      </c>
      <c r="AJ257" s="15">
        <v>0.43059999992236281</v>
      </c>
      <c r="AK257" s="15">
        <v>7.5589999989999992</v>
      </c>
      <c r="AL257" s="15">
        <v>137</v>
      </c>
      <c r="AM257" s="15">
        <v>75.75</v>
      </c>
      <c r="AN257" s="15">
        <v>0.35714299899999996</v>
      </c>
      <c r="AO257" s="15">
        <v>0.35724492724965878</v>
      </c>
      <c r="AP257" s="15">
        <v>2.9962087903947154E-4</v>
      </c>
      <c r="AQ257" s="15">
        <v>624.64863904459139</v>
      </c>
      <c r="AR257" s="15">
        <v>0.7142899989999999</v>
      </c>
      <c r="AS257" s="15">
        <v>361.99095153661881</v>
      </c>
      <c r="AT257" s="15">
        <v>0.35714285727040812</v>
      </c>
      <c r="AU257" s="15">
        <v>7.1428599989999997</v>
      </c>
      <c r="AV257" s="15">
        <v>270.05999999899996</v>
      </c>
      <c r="AW257" s="15">
        <v>0.35714299899999996</v>
      </c>
      <c r="AX257" s="15">
        <v>0.12000023208866205</v>
      </c>
      <c r="AY257" s="15">
        <v>3.2073999989999997</v>
      </c>
      <c r="AZ257" s="15">
        <v>0.71549694891745097</v>
      </c>
      <c r="BA257" s="15">
        <v>1.0000002759241586</v>
      </c>
      <c r="BB257" s="15">
        <v>0.35714299899999996</v>
      </c>
      <c r="BC257" s="15">
        <v>247.17499994999997</v>
      </c>
      <c r="BD257" s="15">
        <v>0.7142899989999999</v>
      </c>
      <c r="BE257" s="15">
        <v>3.0650999989999996</v>
      </c>
      <c r="BF257" s="15">
        <v>0.35713999899999999</v>
      </c>
      <c r="BG257" s="15">
        <v>49.434999989999994</v>
      </c>
      <c r="BH257" s="15">
        <v>4.7632538061112966</v>
      </c>
      <c r="BI257" s="15">
        <v>1.2500000000000001E-2</v>
      </c>
      <c r="BJ257" s="15">
        <v>5.0670874940314983</v>
      </c>
      <c r="BK257" s="15">
        <v>4.7920031281813058</v>
      </c>
      <c r="BL257" s="15">
        <v>7.6159999989999996</v>
      </c>
      <c r="BM257" s="15">
        <v>3.612325253896338</v>
      </c>
      <c r="BN257" s="15">
        <v>0.7194244609492263</v>
      </c>
      <c r="BO257" s="15">
        <v>1.4099999999999999E-9</v>
      </c>
      <c r="BP257" s="15">
        <v>0.71428599899999989</v>
      </c>
      <c r="BQ257" s="15">
        <v>7.1464303580361603</v>
      </c>
      <c r="BR257" s="15">
        <v>4.7668458349420577</v>
      </c>
      <c r="BS257" s="15">
        <v>126</v>
      </c>
      <c r="BT257" s="15">
        <v>2.681999999899999E-8</v>
      </c>
      <c r="BU257" s="15">
        <v>3.9200006425665053</v>
      </c>
      <c r="BV257" s="15">
        <v>28.77</v>
      </c>
      <c r="BW257" s="15">
        <v>4.4999999989999999</v>
      </c>
      <c r="BX257" s="15">
        <v>3.0699999989999998</v>
      </c>
      <c r="BY257" s="15">
        <v>0.71549694891745097</v>
      </c>
      <c r="BZ257" s="15">
        <v>59.987999998999996</v>
      </c>
      <c r="CA257" s="15">
        <v>4.7749999989999994</v>
      </c>
      <c r="CB257" s="15">
        <v>1.8849983266820542</v>
      </c>
      <c r="CC257" s="15">
        <v>0.71549694891745097</v>
      </c>
      <c r="CD257" s="15">
        <v>5.155436407957696</v>
      </c>
      <c r="CE257" s="15">
        <v>4.3241373347887286</v>
      </c>
      <c r="CF257" s="15">
        <v>3.8199999989999998</v>
      </c>
      <c r="CG257" s="15">
        <v>7.1428999989999999</v>
      </c>
      <c r="CH257" s="15">
        <v>20.750104690117247</v>
      </c>
      <c r="CI257" s="15">
        <v>0.51999999899999994</v>
      </c>
      <c r="CJ257" s="15">
        <v>9.0399999989999991</v>
      </c>
      <c r="CK257" s="15">
        <v>7.1429999989999993E-2</v>
      </c>
      <c r="CL257" s="15">
        <v>0.35724492724965878</v>
      </c>
      <c r="CM257" s="15">
        <v>8.5499999999999978E-5</v>
      </c>
      <c r="CN257" s="15">
        <v>4.4499999989999992</v>
      </c>
      <c r="CO257" s="15">
        <v>0.7142899989999999</v>
      </c>
      <c r="CP257" s="15">
        <v>0.71429999899999996</v>
      </c>
      <c r="CQ257" s="43">
        <v>45</v>
      </c>
      <c r="CR257" s="42" t="s">
        <v>21</v>
      </c>
      <c r="CS257" s="42" t="s">
        <v>21</v>
      </c>
      <c r="CT257" s="43">
        <v>1.1699999989999998E-3</v>
      </c>
      <c r="CU257" s="42" t="s">
        <v>21</v>
      </c>
      <c r="CV257" s="42" t="s">
        <v>21</v>
      </c>
      <c r="CW257" s="43">
        <v>2.5</v>
      </c>
      <c r="CX257" s="42" t="s">
        <v>21</v>
      </c>
      <c r="CY257" s="42" t="s">
        <v>21</v>
      </c>
      <c r="CZ257" s="42" t="s">
        <v>21</v>
      </c>
      <c r="DA257" s="43">
        <v>3.9999999999999996E-4</v>
      </c>
      <c r="DB257" s="43">
        <v>6</v>
      </c>
      <c r="DC257" s="42" t="s">
        <v>21</v>
      </c>
      <c r="DD257" s="43">
        <v>0.71464303631433079</v>
      </c>
      <c r="DE257" s="42" t="s">
        <v>21</v>
      </c>
      <c r="DF257" s="43">
        <v>2.949999998046356E-2</v>
      </c>
      <c r="DG257" s="43">
        <v>1.25E-3</v>
      </c>
    </row>
    <row r="258" spans="1:111" x14ac:dyDescent="0.25">
      <c r="A258" s="26" t="s">
        <v>306</v>
      </c>
      <c r="B258" s="15">
        <v>4.9370600039370593</v>
      </c>
      <c r="C258" s="15">
        <v>3.4999999999999995E-11</v>
      </c>
      <c r="D258" s="15">
        <v>0.89742439200302804</v>
      </c>
      <c r="E258" s="15">
        <v>25.849144400002363</v>
      </c>
      <c r="F258" s="15">
        <v>49.634999998999994</v>
      </c>
      <c r="G258" s="15">
        <v>245.94593756910342</v>
      </c>
      <c r="H258" s="15">
        <v>1.1879999999999996E-5</v>
      </c>
      <c r="I258" s="15">
        <v>0.71598874516957378</v>
      </c>
      <c r="J258" s="15">
        <v>9.8678514124268258E-13</v>
      </c>
      <c r="K258" s="15">
        <v>87.5</v>
      </c>
      <c r="L258" s="15">
        <v>1.082099999</v>
      </c>
      <c r="M258" s="15">
        <v>4.8328589063499185E-3</v>
      </c>
      <c r="N258" s="15">
        <v>5.7215797753025699</v>
      </c>
      <c r="O258" s="15">
        <v>2.4618094544707518</v>
      </c>
      <c r="P258" s="15">
        <v>14.042999999999999</v>
      </c>
      <c r="Q258" s="15">
        <v>5.4999999999999998E-13</v>
      </c>
      <c r="R258" s="15">
        <v>6.6349999989999997</v>
      </c>
      <c r="S258" s="15">
        <v>0.35714299899999996</v>
      </c>
      <c r="T258" s="15">
        <v>6.9189787592139327</v>
      </c>
      <c r="U258" s="15">
        <v>0.99999999899999992</v>
      </c>
      <c r="V258" s="15">
        <v>18</v>
      </c>
      <c r="W258" s="15">
        <v>0.43478299999999998</v>
      </c>
      <c r="X258" s="15">
        <v>2.5</v>
      </c>
      <c r="Y258" s="15">
        <v>3.2239999991846182</v>
      </c>
      <c r="Z258" s="15">
        <v>4.9215020426655594</v>
      </c>
      <c r="AA258" s="15">
        <v>1.787693431898506</v>
      </c>
      <c r="AB258" s="15">
        <v>3.9765999989999998</v>
      </c>
      <c r="AC258" s="15">
        <v>0.71429999899999996</v>
      </c>
      <c r="AD258" s="15">
        <v>30.000300003000028</v>
      </c>
      <c r="AE258" s="15">
        <v>0.99999999899999992</v>
      </c>
      <c r="AF258" s="15">
        <v>24.684999998999999</v>
      </c>
      <c r="AG258" s="15">
        <v>1.7161857800556657</v>
      </c>
      <c r="AH258" s="15">
        <v>4.9999999989999999</v>
      </c>
      <c r="AI258" s="15">
        <v>2</v>
      </c>
      <c r="AJ258" s="15">
        <v>0.43059999992236281</v>
      </c>
      <c r="AK258" s="15">
        <v>7.5609999989999999</v>
      </c>
      <c r="AL258" s="15">
        <v>137</v>
      </c>
      <c r="AM258" s="15">
        <v>75.75</v>
      </c>
      <c r="AN258" s="15">
        <v>0.35714299899999996</v>
      </c>
      <c r="AO258" s="15">
        <v>0.3575387036924948</v>
      </c>
      <c r="AP258" s="15">
        <v>2.9962087903947154E-4</v>
      </c>
      <c r="AQ258" s="15">
        <v>624.68766007426075</v>
      </c>
      <c r="AR258" s="15">
        <v>0.7142899989999999</v>
      </c>
      <c r="AS258" s="15">
        <v>361.95164457055029</v>
      </c>
      <c r="AT258" s="15">
        <v>0.35714285727040812</v>
      </c>
      <c r="AU258" s="15">
        <v>7.1428599989999997</v>
      </c>
      <c r="AV258" s="15">
        <v>270.16999999899997</v>
      </c>
      <c r="AW258" s="15">
        <v>0.35714299899999996</v>
      </c>
      <c r="AX258" s="15">
        <v>0.12000023208866205</v>
      </c>
      <c r="AY258" s="15">
        <v>3.2047999989999996</v>
      </c>
      <c r="AZ258" s="15">
        <v>0.71598874516957378</v>
      </c>
      <c r="BA258" s="15">
        <v>1.0000002759241586</v>
      </c>
      <c r="BB258" s="15">
        <v>0.35714299899999996</v>
      </c>
      <c r="BC258" s="15">
        <v>245.94499994999998</v>
      </c>
      <c r="BD258" s="15">
        <v>0.7142899989999999</v>
      </c>
      <c r="BE258" s="15">
        <v>3.0676999989999998</v>
      </c>
      <c r="BF258" s="15">
        <v>0.35713999899999999</v>
      </c>
      <c r="BG258" s="15">
        <v>49.188999989999992</v>
      </c>
      <c r="BH258" s="15">
        <v>4.7671708057849651</v>
      </c>
      <c r="BI258" s="15">
        <v>1.2500000000000001E-2</v>
      </c>
      <c r="BJ258" s="15">
        <v>5.0418724940560988</v>
      </c>
      <c r="BK258" s="15">
        <v>4.796002075690514</v>
      </c>
      <c r="BL258" s="15">
        <v>7.6159999989999996</v>
      </c>
      <c r="BM258" s="15">
        <v>3.6050326256752241</v>
      </c>
      <c r="BN258" s="15">
        <v>0.7199942400460797</v>
      </c>
      <c r="BO258" s="15">
        <v>1.4099999999999999E-9</v>
      </c>
      <c r="BP258" s="15">
        <v>0.71428599899999989</v>
      </c>
      <c r="BQ258" s="15">
        <v>7.1479628311042145</v>
      </c>
      <c r="BR258" s="15">
        <v>4.770030765554452</v>
      </c>
      <c r="BS258" s="15">
        <v>126</v>
      </c>
      <c r="BT258" s="15">
        <v>2.681999999899999E-8</v>
      </c>
      <c r="BU258" s="15">
        <v>3.9200006425665053</v>
      </c>
      <c r="BV258" s="15">
        <v>28.790999999999997</v>
      </c>
      <c r="BW258" s="15">
        <v>4.4999999989999999</v>
      </c>
      <c r="BX258" s="15">
        <v>3.0649999989999999</v>
      </c>
      <c r="BY258" s="15">
        <v>0.71598874516957378</v>
      </c>
      <c r="BZ258" s="15">
        <v>59.992999998999998</v>
      </c>
      <c r="CA258" s="15">
        <v>4.7749999989999994</v>
      </c>
      <c r="CB258" s="15">
        <v>1.8849983266820542</v>
      </c>
      <c r="CC258" s="15">
        <v>0.71598874516957378</v>
      </c>
      <c r="CD258" s="15">
        <v>5.1549048922704737</v>
      </c>
      <c r="CE258" s="15">
        <v>4.3161120464550091</v>
      </c>
      <c r="CF258" s="15">
        <v>3.8199999989999998</v>
      </c>
      <c r="CG258" s="15">
        <v>7.1428999989999999</v>
      </c>
      <c r="CH258" s="15">
        <v>20.750104690117247</v>
      </c>
      <c r="CI258" s="15">
        <v>0.51999999899999994</v>
      </c>
      <c r="CJ258" s="15">
        <v>9.0399999989999991</v>
      </c>
      <c r="CK258" s="15">
        <v>7.1429999989999993E-2</v>
      </c>
      <c r="CL258" s="15">
        <v>0.3575387036924948</v>
      </c>
      <c r="CM258" s="15">
        <v>8.5709999999999977E-5</v>
      </c>
      <c r="CN258" s="15">
        <v>4.4499999989999992</v>
      </c>
      <c r="CO258" s="15">
        <v>0.7142899989999999</v>
      </c>
      <c r="CP258" s="15">
        <v>0.71429999899999996</v>
      </c>
      <c r="CQ258" s="43">
        <v>45</v>
      </c>
      <c r="CR258" s="42" t="s">
        <v>21</v>
      </c>
      <c r="CS258" s="42" t="s">
        <v>21</v>
      </c>
      <c r="CT258" s="43">
        <v>1.1699999989999998E-3</v>
      </c>
      <c r="CU258" s="42" t="s">
        <v>21</v>
      </c>
      <c r="CV258" s="42" t="s">
        <v>21</v>
      </c>
      <c r="CW258" s="43">
        <v>2.5</v>
      </c>
      <c r="CX258" s="42" t="s">
        <v>21</v>
      </c>
      <c r="CY258" s="42" t="s">
        <v>21</v>
      </c>
      <c r="CZ258" s="42" t="s">
        <v>21</v>
      </c>
      <c r="DA258" s="43">
        <v>3.9999999999999996E-4</v>
      </c>
      <c r="DB258" s="43">
        <v>6</v>
      </c>
      <c r="DC258" s="42" t="s">
        <v>21</v>
      </c>
      <c r="DD258" s="43">
        <v>0.71561471303849999</v>
      </c>
      <c r="DE258" s="42" t="s">
        <v>21</v>
      </c>
      <c r="DF258" s="43">
        <v>2.949999998046356E-2</v>
      </c>
      <c r="DG258" s="43">
        <v>1.25E-3</v>
      </c>
    </row>
    <row r="259" spans="1:111" x14ac:dyDescent="0.25">
      <c r="A259" s="26" t="s">
        <v>307</v>
      </c>
      <c r="B259" s="15">
        <v>4.9370600039370593</v>
      </c>
      <c r="C259" s="15">
        <v>3.4999999999999995E-11</v>
      </c>
      <c r="D259" s="15">
        <v>0.89928057553956831</v>
      </c>
      <c r="E259" s="15">
        <v>25.841128747181024</v>
      </c>
      <c r="F259" s="15">
        <v>49.637999998999994</v>
      </c>
      <c r="G259" s="15">
        <v>245.38093546514727</v>
      </c>
      <c r="H259" s="15">
        <v>1.1879999999999996E-5</v>
      </c>
      <c r="I259" s="15">
        <v>0.71741157953756485</v>
      </c>
      <c r="J259" s="15">
        <v>9.8678514124268258E-13</v>
      </c>
      <c r="K259" s="15">
        <v>87.5</v>
      </c>
      <c r="L259" s="15">
        <v>1.0803999989999999</v>
      </c>
      <c r="M259" s="15">
        <v>4.8288590231243033E-3</v>
      </c>
      <c r="N259" s="15">
        <v>5.7330586003265669</v>
      </c>
      <c r="O259" s="15">
        <v>2.4618094544707518</v>
      </c>
      <c r="P259" s="15">
        <v>14.376999998999999</v>
      </c>
      <c r="Q259" s="15">
        <v>1.1099999999999999E-12</v>
      </c>
      <c r="R259" s="15">
        <v>6.6349999989999997</v>
      </c>
      <c r="S259" s="15">
        <v>0.35714299899999996</v>
      </c>
      <c r="T259" s="15">
        <v>6.9256873744719156</v>
      </c>
      <c r="U259" s="15">
        <v>0.99999999899999992</v>
      </c>
      <c r="V259" s="15">
        <v>18</v>
      </c>
      <c r="W259" s="15">
        <v>0.43478299999999998</v>
      </c>
      <c r="X259" s="15">
        <v>2.5</v>
      </c>
      <c r="Y259" s="15">
        <v>3.2239999991846182</v>
      </c>
      <c r="Z259" s="15">
        <v>4.9079754601226986</v>
      </c>
      <c r="AA259" s="15">
        <v>1.7912799626269187</v>
      </c>
      <c r="AB259" s="15">
        <v>3.9802999989999996</v>
      </c>
      <c r="AC259" s="15">
        <v>0.71429999899999996</v>
      </c>
      <c r="AD259" s="15">
        <v>30.000300003000028</v>
      </c>
      <c r="AE259" s="15">
        <v>0.99999999899999992</v>
      </c>
      <c r="AF259" s="15">
        <v>24.684999998999999</v>
      </c>
      <c r="AG259" s="15">
        <v>1.7196288477596124</v>
      </c>
      <c r="AH259" s="15">
        <v>4.9999999989999999</v>
      </c>
      <c r="AI259" s="15">
        <v>2</v>
      </c>
      <c r="AJ259" s="15">
        <v>0.43059999992236281</v>
      </c>
      <c r="AK259" s="15">
        <v>7.5699999989999993</v>
      </c>
      <c r="AL259" s="15">
        <v>137</v>
      </c>
      <c r="AM259" s="15">
        <v>75.75</v>
      </c>
      <c r="AN259" s="15">
        <v>0.35714299899999996</v>
      </c>
      <c r="AO259" s="15">
        <v>0.35825600987291084</v>
      </c>
      <c r="AP259" s="15">
        <v>2.9962087903947154E-4</v>
      </c>
      <c r="AQ259" s="15">
        <v>624.72668597942572</v>
      </c>
      <c r="AR259" s="15">
        <v>0.7142899989999999</v>
      </c>
      <c r="AS259" s="15">
        <v>361.96474594405743</v>
      </c>
      <c r="AT259" s="15">
        <v>0.35714285727040812</v>
      </c>
      <c r="AU259" s="15">
        <v>7.1428599989999997</v>
      </c>
      <c r="AV259" s="15">
        <v>270.04999999899997</v>
      </c>
      <c r="AW259" s="15">
        <v>0.35714299899999996</v>
      </c>
      <c r="AX259" s="15">
        <v>0.12000023208866205</v>
      </c>
      <c r="AY259" s="15">
        <v>3.2349999989999998</v>
      </c>
      <c r="AZ259" s="15">
        <v>0.71741157953756485</v>
      </c>
      <c r="BA259" s="15">
        <v>1.0000002759241586</v>
      </c>
      <c r="BB259" s="15">
        <v>0.35714299899999996</v>
      </c>
      <c r="BC259" s="15">
        <v>245.38</v>
      </c>
      <c r="BD259" s="15">
        <v>0.7142899989999999</v>
      </c>
      <c r="BE259" s="15">
        <v>3.0735999989999998</v>
      </c>
      <c r="BF259" s="15">
        <v>0.35713999899999999</v>
      </c>
      <c r="BG259" s="15">
        <v>49.075999999999993</v>
      </c>
      <c r="BH259" s="15">
        <v>4.7767348631708835</v>
      </c>
      <c r="BI259" s="15">
        <v>1.2500000000000001E-2</v>
      </c>
      <c r="BJ259" s="15">
        <v>5.0302899950923985</v>
      </c>
      <c r="BK259" s="15">
        <v>4.8039969485203535</v>
      </c>
      <c r="BL259" s="15">
        <v>7.6159999989999996</v>
      </c>
      <c r="BM259" s="15">
        <v>3.6028246146275698</v>
      </c>
      <c r="BN259" s="15">
        <v>0.72144866892720583</v>
      </c>
      <c r="BO259" s="15">
        <v>1.4099999999999999E-9</v>
      </c>
      <c r="BP259" s="15">
        <v>0.71428599899999989</v>
      </c>
      <c r="BQ259" s="15">
        <v>7.1469411097160478</v>
      </c>
      <c r="BR259" s="15">
        <v>4.7793864992283588</v>
      </c>
      <c r="BS259" s="15">
        <v>126</v>
      </c>
      <c r="BT259" s="15">
        <v>2.681999999899999E-8</v>
      </c>
      <c r="BU259" s="15">
        <v>3.9200006425665053</v>
      </c>
      <c r="BV259" s="15">
        <v>28.848999999999997</v>
      </c>
      <c r="BW259" s="15">
        <v>4.4999999989999999</v>
      </c>
      <c r="BX259" s="15">
        <v>3.079999999</v>
      </c>
      <c r="BY259" s="15">
        <v>0.71741157953756485</v>
      </c>
      <c r="BZ259" s="15">
        <v>59.990999998999996</v>
      </c>
      <c r="CA259" s="15">
        <v>4.7749999989999994</v>
      </c>
      <c r="CB259" s="15">
        <v>1.8849983266820542</v>
      </c>
      <c r="CC259" s="15">
        <v>0.71741157953756485</v>
      </c>
      <c r="CD259" s="15">
        <v>5.1506567089956556</v>
      </c>
      <c r="CE259" s="15">
        <v>4.3166709835239869</v>
      </c>
      <c r="CF259" s="15">
        <v>3.8199999989999998</v>
      </c>
      <c r="CG259" s="15">
        <v>7.1428999989999999</v>
      </c>
      <c r="CH259" s="15">
        <v>20.750104690117247</v>
      </c>
      <c r="CI259" s="15">
        <v>0.51999999899999994</v>
      </c>
      <c r="CJ259" s="15">
        <v>9.0399999989999991</v>
      </c>
      <c r="CK259" s="15">
        <v>7.1429999989999993E-2</v>
      </c>
      <c r="CL259" s="15">
        <v>0.35825600987291084</v>
      </c>
      <c r="CM259" s="15">
        <v>8.7699999999999963E-5</v>
      </c>
      <c r="CN259" s="15">
        <v>4.4499999989999992</v>
      </c>
      <c r="CO259" s="15">
        <v>0.7142899989999999</v>
      </c>
      <c r="CP259" s="15">
        <v>0.71429999899999996</v>
      </c>
      <c r="CQ259" s="43">
        <v>45</v>
      </c>
      <c r="CR259" s="42" t="s">
        <v>21</v>
      </c>
      <c r="CS259" s="42" t="s">
        <v>21</v>
      </c>
      <c r="CT259" s="43">
        <v>1.1699999989999998E-3</v>
      </c>
      <c r="CU259" s="42" t="s">
        <v>21</v>
      </c>
      <c r="CV259" s="42" t="s">
        <v>21</v>
      </c>
      <c r="CW259" s="43">
        <v>2.5</v>
      </c>
      <c r="CX259" s="42" t="s">
        <v>21</v>
      </c>
      <c r="CY259" s="42" t="s">
        <v>21</v>
      </c>
      <c r="CZ259" s="42" t="s">
        <v>21</v>
      </c>
      <c r="DA259" s="43">
        <v>3.9999999999999996E-4</v>
      </c>
      <c r="DB259" s="43">
        <v>6</v>
      </c>
      <c r="DC259" s="42" t="s">
        <v>21</v>
      </c>
      <c r="DD259" s="43">
        <v>0.71684587865006866</v>
      </c>
      <c r="DE259" s="42" t="s">
        <v>21</v>
      </c>
      <c r="DF259" s="43">
        <v>2.949999998046356E-2</v>
      </c>
      <c r="DG259" s="43">
        <v>1.25E-3</v>
      </c>
    </row>
    <row r="260" spans="1:111" x14ac:dyDescent="0.25">
      <c r="A260" s="26" t="s">
        <v>310</v>
      </c>
      <c r="B260" s="15">
        <v>4.9370600039370593</v>
      </c>
      <c r="C260" s="15">
        <v>3.4999999999999995E-11</v>
      </c>
      <c r="D260" s="15">
        <v>0.90049527240792882</v>
      </c>
      <c r="E260" s="15">
        <v>25.830448939874579</v>
      </c>
      <c r="F260" s="15">
        <v>49.628999998999994</v>
      </c>
      <c r="G260" s="15">
        <v>245.12593449300769</v>
      </c>
      <c r="H260" s="15">
        <v>1.1879999999999996E-5</v>
      </c>
      <c r="I260" s="15">
        <v>0.71838564429737262</v>
      </c>
      <c r="J260" s="15">
        <v>9.8678514124268258E-13</v>
      </c>
      <c r="K260" s="15">
        <v>87.5</v>
      </c>
      <c r="L260" s="15">
        <v>1.0777999989999998</v>
      </c>
      <c r="M260" s="15">
        <v>5.2058480171385604E-3</v>
      </c>
      <c r="N260" s="15">
        <v>5.7410800289352482</v>
      </c>
      <c r="O260" s="15">
        <v>2.4618094544707518</v>
      </c>
      <c r="P260" s="15">
        <v>14.584</v>
      </c>
      <c r="Q260" s="15">
        <v>1.67E-12</v>
      </c>
      <c r="R260" s="15">
        <v>6.6349999989999997</v>
      </c>
      <c r="S260" s="15">
        <v>0.35714299899999996</v>
      </c>
      <c r="T260" s="15">
        <v>6.9381808094732653</v>
      </c>
      <c r="U260" s="15">
        <v>0.99999999899999992</v>
      </c>
      <c r="V260" s="15">
        <v>18</v>
      </c>
      <c r="W260" s="15">
        <v>0.43478299999999998</v>
      </c>
      <c r="X260" s="15">
        <v>2.5</v>
      </c>
      <c r="Y260" s="15">
        <v>3.2239999991846182</v>
      </c>
      <c r="Z260" s="15">
        <v>4.903162540078605</v>
      </c>
      <c r="AA260" s="15">
        <v>1.7937862379576037</v>
      </c>
      <c r="AB260" s="15">
        <v>3.999599999</v>
      </c>
      <c r="AC260" s="15">
        <v>1.0203999989999999</v>
      </c>
      <c r="AD260" s="15">
        <v>30.000300003000028</v>
      </c>
      <c r="AE260" s="15">
        <v>0.99999999899999992</v>
      </c>
      <c r="AF260" s="15">
        <v>24.684999998999999</v>
      </c>
      <c r="AG260" s="15">
        <v>1.7220348721946099</v>
      </c>
      <c r="AH260" s="15">
        <v>4.9999999989999999</v>
      </c>
      <c r="AI260" s="15">
        <v>2</v>
      </c>
      <c r="AJ260" s="15">
        <v>0.43059999992236281</v>
      </c>
      <c r="AK260" s="15">
        <v>7.5759999989999995</v>
      </c>
      <c r="AL260" s="15">
        <v>137</v>
      </c>
      <c r="AM260" s="15">
        <v>75.75</v>
      </c>
      <c r="AN260" s="15">
        <v>0.35714299899999996</v>
      </c>
      <c r="AO260" s="15">
        <v>0.35875726496331967</v>
      </c>
      <c r="AP260" s="15">
        <v>2.9962087903947154E-4</v>
      </c>
      <c r="AQ260" s="15">
        <v>624.21972923982344</v>
      </c>
      <c r="AR260" s="15">
        <v>0.7142899989999999</v>
      </c>
      <c r="AS260" s="15">
        <v>362.05648212185548</v>
      </c>
      <c r="AT260" s="15">
        <v>0.35714285727040812</v>
      </c>
      <c r="AU260" s="15">
        <v>7.1428599989999997</v>
      </c>
      <c r="AV260" s="15">
        <v>270.14999999899999</v>
      </c>
      <c r="AW260" s="15">
        <v>0.35714299899999996</v>
      </c>
      <c r="AX260" s="15">
        <v>0.12000023208866205</v>
      </c>
      <c r="AY260" s="15">
        <v>3.2299999989999999</v>
      </c>
      <c r="AZ260" s="15">
        <v>0.71838564429737262</v>
      </c>
      <c r="BA260" s="15">
        <v>1.0000002759241586</v>
      </c>
      <c r="BB260" s="15">
        <v>0.35714299899999996</v>
      </c>
      <c r="BC260" s="15">
        <v>245.125</v>
      </c>
      <c r="BD260" s="15">
        <v>0.7142899989999999</v>
      </c>
      <c r="BE260" s="15">
        <v>3.0545999989999997</v>
      </c>
      <c r="BF260" s="15">
        <v>0.35713999899999999</v>
      </c>
      <c r="BG260" s="15">
        <v>49.024999999999999</v>
      </c>
      <c r="BH260" s="15">
        <v>4.7834182538359356</v>
      </c>
      <c r="BI260" s="15">
        <v>1.2500000000000001E-2</v>
      </c>
      <c r="BJ260" s="15">
        <v>5.0250624950974982</v>
      </c>
      <c r="BK260" s="15">
        <v>4.8100048331409564</v>
      </c>
      <c r="BL260" s="15">
        <v>7.6159999989999996</v>
      </c>
      <c r="BM260" s="15">
        <v>3.5886025982770615</v>
      </c>
      <c r="BN260" s="15">
        <v>0.72243895390839474</v>
      </c>
      <c r="BO260" s="15">
        <v>1.4099999999999999E-9</v>
      </c>
      <c r="BP260" s="15">
        <v>0.71428599899999989</v>
      </c>
      <c r="BQ260" s="15">
        <v>7.150007150518376</v>
      </c>
      <c r="BR260" s="15">
        <v>4.7823723716774786</v>
      </c>
      <c r="BS260" s="15">
        <v>126</v>
      </c>
      <c r="BT260" s="15">
        <v>2.681999999899999E-8</v>
      </c>
      <c r="BU260" s="15">
        <v>3.9250010947809302</v>
      </c>
      <c r="BV260" s="15">
        <v>28.886999998999997</v>
      </c>
      <c r="BW260" s="15">
        <v>4.4999999989999999</v>
      </c>
      <c r="BX260" s="15">
        <v>3.0899999989999998</v>
      </c>
      <c r="BY260" s="15">
        <v>0.71838564429737262</v>
      </c>
      <c r="BZ260" s="15">
        <v>59.973999998999993</v>
      </c>
      <c r="CA260" s="15">
        <v>4.7749999989999994</v>
      </c>
      <c r="CB260" s="15">
        <v>1.8849983266820542</v>
      </c>
      <c r="CC260" s="15">
        <v>0.71838564429737262</v>
      </c>
      <c r="CD260" s="15">
        <v>5.1514527096641247</v>
      </c>
      <c r="CE260" s="15">
        <v>4.3237634038535004</v>
      </c>
      <c r="CF260" s="15">
        <v>3.8199999989999998</v>
      </c>
      <c r="CG260" s="15">
        <v>7.1428999989999999</v>
      </c>
      <c r="CH260" s="15">
        <v>20.750104690117247</v>
      </c>
      <c r="CI260" s="15">
        <v>0.51999999899999994</v>
      </c>
      <c r="CJ260" s="15">
        <v>9.0399999989999991</v>
      </c>
      <c r="CK260" s="15">
        <v>7.1429999989999993E-2</v>
      </c>
      <c r="CL260" s="15">
        <v>0.35875726496331967</v>
      </c>
      <c r="CM260" s="15">
        <v>8.7699999999999963E-5</v>
      </c>
      <c r="CN260" s="15">
        <v>4.4499999989999992</v>
      </c>
      <c r="CO260" s="15">
        <v>0.7142899989999999</v>
      </c>
      <c r="CP260" s="15">
        <v>0.71429999899999996</v>
      </c>
      <c r="CQ260" s="43">
        <v>45</v>
      </c>
      <c r="CR260" s="42" t="s">
        <v>21</v>
      </c>
      <c r="CS260" s="42" t="s">
        <v>21</v>
      </c>
      <c r="CT260" s="43">
        <v>1.1699999989999998E-3</v>
      </c>
      <c r="CU260" s="42" t="s">
        <v>21</v>
      </c>
      <c r="CV260" s="42" t="s">
        <v>21</v>
      </c>
      <c r="CW260" s="43">
        <v>2.5</v>
      </c>
      <c r="CX260" s="42" t="s">
        <v>21</v>
      </c>
      <c r="CY260" s="42" t="s">
        <v>21</v>
      </c>
      <c r="CZ260" s="42" t="s">
        <v>21</v>
      </c>
      <c r="DA260" s="43">
        <v>3.9999999999999996E-4</v>
      </c>
      <c r="DB260" s="43">
        <v>6</v>
      </c>
      <c r="DC260" s="42" t="s">
        <v>21</v>
      </c>
      <c r="DD260" s="43">
        <v>0.71792662841404742</v>
      </c>
      <c r="DE260" s="42" t="s">
        <v>21</v>
      </c>
      <c r="DF260" s="43">
        <v>2.949999998046356E-2</v>
      </c>
      <c r="DG260" s="43">
        <v>1.25E-3</v>
      </c>
    </row>
    <row r="261" spans="1:111" x14ac:dyDescent="0.25">
      <c r="A261" s="26" t="s">
        <v>313</v>
      </c>
      <c r="B261" s="15">
        <v>4.9370600039370593</v>
      </c>
      <c r="C261" s="15">
        <v>3.4999999999999995E-11</v>
      </c>
      <c r="D261" s="15">
        <v>0.90114445346400951</v>
      </c>
      <c r="E261" s="15">
        <v>25.821111347299396</v>
      </c>
      <c r="F261" s="15">
        <v>49.627999998999996</v>
      </c>
      <c r="G261" s="15">
        <v>245.24093488142339</v>
      </c>
      <c r="H261" s="15">
        <v>1.1879999999999996E-5</v>
      </c>
      <c r="I261" s="15">
        <v>0.71902615149810978</v>
      </c>
      <c r="J261" s="15">
        <v>9.8678514124268258E-13</v>
      </c>
      <c r="K261" s="15">
        <v>87.5</v>
      </c>
      <c r="L261" s="15">
        <v>1.0757999989999998</v>
      </c>
      <c r="M261" s="15">
        <v>5.2058480171385604E-3</v>
      </c>
      <c r="N261" s="15">
        <v>5.745202294966492</v>
      </c>
      <c r="O261" s="15">
        <v>2.4618094544707518</v>
      </c>
      <c r="P261" s="15">
        <v>14.835999999999999</v>
      </c>
      <c r="Q261" s="15">
        <v>1.67E-12</v>
      </c>
      <c r="R261" s="15">
        <v>6.6349999989999997</v>
      </c>
      <c r="S261" s="15">
        <v>0.35714299899999996</v>
      </c>
      <c r="T261" s="15">
        <v>6.9429979870126353</v>
      </c>
      <c r="U261" s="15">
        <v>0.99999999899999992</v>
      </c>
      <c r="V261" s="15">
        <v>18</v>
      </c>
      <c r="W261" s="15">
        <v>0.43478299999999998</v>
      </c>
      <c r="X261" s="15">
        <v>2.5</v>
      </c>
      <c r="Y261" s="15">
        <v>3.2239999991846182</v>
      </c>
      <c r="Z261" s="15">
        <v>4.9053271855638831</v>
      </c>
      <c r="AA261" s="15">
        <v>1.7950742297997819</v>
      </c>
      <c r="AB261" s="15">
        <v>4.0018999989999999</v>
      </c>
      <c r="AC261" s="15">
        <v>1.0203999989999999</v>
      </c>
      <c r="AD261" s="15">
        <v>30.000300003000028</v>
      </c>
      <c r="AE261" s="15">
        <v>0.99999999899999992</v>
      </c>
      <c r="AF261" s="15">
        <v>24.684999998999999</v>
      </c>
      <c r="AG261" s="15">
        <v>1.7232713454133941</v>
      </c>
      <c r="AH261" s="15">
        <v>4.9999999989999999</v>
      </c>
      <c r="AI261" s="15">
        <v>2</v>
      </c>
      <c r="AJ261" s="15">
        <v>0.43059999992236281</v>
      </c>
      <c r="AK261" s="15">
        <v>7.5759999989999995</v>
      </c>
      <c r="AL261" s="15">
        <v>140.5</v>
      </c>
      <c r="AM261" s="15">
        <v>75.75</v>
      </c>
      <c r="AN261" s="15">
        <v>0.35714299899999996</v>
      </c>
      <c r="AO261" s="15">
        <v>0.35901486334422877</v>
      </c>
      <c r="AP261" s="15">
        <v>2.9962087903947154E-4</v>
      </c>
      <c r="AQ261" s="15">
        <v>623.40253490058308</v>
      </c>
      <c r="AR261" s="15">
        <v>0.7142899989999999</v>
      </c>
      <c r="AS261" s="15">
        <v>362.33196986242967</v>
      </c>
      <c r="AT261" s="15">
        <v>0.35714285727040812</v>
      </c>
      <c r="AU261" s="15">
        <v>7.1428599989999997</v>
      </c>
      <c r="AV261" s="15">
        <v>270.27999999899998</v>
      </c>
      <c r="AW261" s="15">
        <v>0.35714299899999996</v>
      </c>
      <c r="AX261" s="15">
        <v>0.12000023208866205</v>
      </c>
      <c r="AY261" s="15">
        <v>3.231499999</v>
      </c>
      <c r="AZ261" s="15">
        <v>0.71902615149810978</v>
      </c>
      <c r="BA261" s="15">
        <v>1.0000002759241586</v>
      </c>
      <c r="BB261" s="15">
        <v>0.35714299899999996</v>
      </c>
      <c r="BC261" s="15">
        <v>245.23999995</v>
      </c>
      <c r="BD261" s="15">
        <v>0.7142899989999999</v>
      </c>
      <c r="BE261" s="15">
        <v>3.0567999989999999</v>
      </c>
      <c r="BF261" s="15">
        <v>0.35713999899999999</v>
      </c>
      <c r="BG261" s="15">
        <v>49.047999989999994</v>
      </c>
      <c r="BH261" s="15">
        <v>4.7868528817538865</v>
      </c>
      <c r="BI261" s="15">
        <v>1.2500000000000001E-2</v>
      </c>
      <c r="BJ261" s="15">
        <v>5.0274199940701987</v>
      </c>
      <c r="BK261" s="15">
        <v>4.8119953651438081</v>
      </c>
      <c r="BL261" s="15">
        <v>7.6159999989999996</v>
      </c>
      <c r="BM261" s="15">
        <v>3.5975105228477</v>
      </c>
      <c r="BN261" s="15">
        <v>0.72296124979971177</v>
      </c>
      <c r="BO261" s="15">
        <v>1.4099999999999999E-9</v>
      </c>
      <c r="BP261" s="15">
        <v>0.71428599899999989</v>
      </c>
      <c r="BQ261" s="15">
        <v>7.152564194775235</v>
      </c>
      <c r="BR261" s="15">
        <v>4.7823723716774786</v>
      </c>
      <c r="BS261" s="15">
        <v>126</v>
      </c>
      <c r="BT261" s="15">
        <v>2.681999999899999E-8</v>
      </c>
      <c r="BU261" s="15">
        <v>3.9299988757452216</v>
      </c>
      <c r="BV261" s="15">
        <v>28.907999999999998</v>
      </c>
      <c r="BW261" s="15">
        <v>4.4999999989999999</v>
      </c>
      <c r="BX261" s="15">
        <v>3.0899999989999998</v>
      </c>
      <c r="BY261" s="15">
        <v>0.71902615149810978</v>
      </c>
      <c r="BZ261" s="15">
        <v>59.929999998999996</v>
      </c>
      <c r="CA261" s="15">
        <v>4.7749999989999994</v>
      </c>
      <c r="CB261" s="15">
        <v>1.8849983266820542</v>
      </c>
      <c r="CC261" s="15">
        <v>0.71902615149810978</v>
      </c>
      <c r="CD261" s="15">
        <v>5.1562338870349711</v>
      </c>
      <c r="CE261" s="15">
        <v>4.3363253980458918</v>
      </c>
      <c r="CF261" s="15">
        <v>3.8199999989999998</v>
      </c>
      <c r="CG261" s="15">
        <v>7.1428999989999999</v>
      </c>
      <c r="CH261" s="15">
        <v>20.750104690117247</v>
      </c>
      <c r="CI261" s="15">
        <v>0.51999999899999994</v>
      </c>
      <c r="CJ261" s="15">
        <v>9.0399999989999991</v>
      </c>
      <c r="CK261" s="15">
        <v>7.1429999989999993E-2</v>
      </c>
      <c r="CL261" s="15">
        <v>0.35901486334422877</v>
      </c>
      <c r="CM261" s="15">
        <v>9.4719999999999974E-5</v>
      </c>
      <c r="CN261" s="15">
        <v>4.4499999989999992</v>
      </c>
      <c r="CO261" s="15">
        <v>0.7142899989999999</v>
      </c>
      <c r="CP261" s="15">
        <v>0.71429999899999996</v>
      </c>
      <c r="CQ261" s="43">
        <v>45</v>
      </c>
      <c r="CR261" s="42" t="s">
        <v>21</v>
      </c>
      <c r="CS261" s="42" t="s">
        <v>21</v>
      </c>
      <c r="CT261" s="43">
        <v>1.1699999989999998E-3</v>
      </c>
      <c r="CU261" s="42" t="s">
        <v>21</v>
      </c>
      <c r="CV261" s="42" t="s">
        <v>21</v>
      </c>
      <c r="CW261" s="43">
        <v>2.5</v>
      </c>
      <c r="CX261" s="42" t="s">
        <v>21</v>
      </c>
      <c r="CY261" s="42" t="s">
        <v>21</v>
      </c>
      <c r="CZ261" s="42" t="s">
        <v>21</v>
      </c>
      <c r="DA261" s="43">
        <v>3.9999999999999996E-4</v>
      </c>
      <c r="DB261" s="43">
        <v>6</v>
      </c>
      <c r="DC261" s="42" t="s">
        <v>21</v>
      </c>
      <c r="DD261" s="43">
        <v>0.7180297269462409</v>
      </c>
      <c r="DE261" s="42" t="s">
        <v>21</v>
      </c>
      <c r="DF261" s="43">
        <v>2.949999998046356E-2</v>
      </c>
      <c r="DG261" s="43">
        <v>1.25E-3</v>
      </c>
    </row>
    <row r="262" spans="1:111" x14ac:dyDescent="0.25">
      <c r="A262" s="26" t="s">
        <v>314</v>
      </c>
      <c r="B262" s="15">
        <v>4.9370600039370593</v>
      </c>
      <c r="C262" s="15">
        <v>3.4999999999999995E-11</v>
      </c>
      <c r="D262" s="15">
        <v>0.90171325519298207</v>
      </c>
      <c r="E262" s="15">
        <v>25.826446287661788</v>
      </c>
      <c r="F262" s="15">
        <v>49.630999998999997</v>
      </c>
      <c r="G262" s="15">
        <v>245.29593509110055</v>
      </c>
      <c r="H262" s="15">
        <v>1.1879999999999996E-5</v>
      </c>
      <c r="I262" s="15">
        <v>0.71931578734098867</v>
      </c>
      <c r="J262" s="15">
        <v>9.8678514124268258E-13</v>
      </c>
      <c r="K262" s="15">
        <v>87.5</v>
      </c>
      <c r="L262" s="15">
        <v>1.0752999989999998</v>
      </c>
      <c r="M262" s="15">
        <v>5.1998481923001376E-3</v>
      </c>
      <c r="N262" s="15">
        <v>5.7485043723073987</v>
      </c>
      <c r="O262" s="15">
        <v>2.4618094544707518</v>
      </c>
      <c r="P262" s="15">
        <v>15.133999999999999</v>
      </c>
      <c r="Q262" s="15">
        <v>1.67E-12</v>
      </c>
      <c r="R262" s="15">
        <v>6.6349999989999997</v>
      </c>
      <c r="S262" s="15">
        <v>0.35714299899999996</v>
      </c>
      <c r="T262" s="15">
        <v>6.9362558091142397</v>
      </c>
      <c r="U262" s="15">
        <v>0.99999999899999992</v>
      </c>
      <c r="V262" s="15">
        <v>18</v>
      </c>
      <c r="W262" s="15">
        <v>0.43478299999999998</v>
      </c>
      <c r="X262" s="15">
        <v>2.5</v>
      </c>
      <c r="Y262" s="15">
        <v>3.2239999991846182</v>
      </c>
      <c r="Z262" s="15">
        <v>4.906289863845859</v>
      </c>
      <c r="AA262" s="15">
        <v>1.7961059557746046</v>
      </c>
      <c r="AB262" s="15">
        <v>4.001499999</v>
      </c>
      <c r="AC262" s="15">
        <v>1.0203999989999999</v>
      </c>
      <c r="AD262" s="15">
        <v>30.000300003000028</v>
      </c>
      <c r="AE262" s="15">
        <v>0.99999999899999992</v>
      </c>
      <c r="AF262" s="15">
        <v>24.684999998999999</v>
      </c>
      <c r="AG262" s="15">
        <v>1.7242618014077227</v>
      </c>
      <c r="AH262" s="15">
        <v>4.9999999989999999</v>
      </c>
      <c r="AI262" s="15">
        <v>2</v>
      </c>
      <c r="AJ262" s="15">
        <v>0.43059999992236281</v>
      </c>
      <c r="AK262" s="15">
        <v>7.5759999989999995</v>
      </c>
      <c r="AL262" s="15">
        <v>146</v>
      </c>
      <c r="AM262" s="15">
        <v>75.75</v>
      </c>
      <c r="AN262" s="15">
        <v>0.35714299899999996</v>
      </c>
      <c r="AO262" s="15">
        <v>0.35922120854918499</v>
      </c>
      <c r="AP262" s="15">
        <v>2.9962087903947154E-4</v>
      </c>
      <c r="AQ262" s="15">
        <v>623.09178530183669</v>
      </c>
      <c r="AR262" s="15">
        <v>0.7142899989999999</v>
      </c>
      <c r="AS262" s="15">
        <v>362.08270099964767</v>
      </c>
      <c r="AT262" s="15">
        <v>0.35714285727040812</v>
      </c>
      <c r="AU262" s="15">
        <v>7.1428599989999997</v>
      </c>
      <c r="AV262" s="15">
        <v>270.37999999899995</v>
      </c>
      <c r="AW262" s="15">
        <v>0.35714299899999996</v>
      </c>
      <c r="AX262" s="15">
        <v>0.12000023208866205</v>
      </c>
      <c r="AY262" s="15">
        <v>3.2299999989999999</v>
      </c>
      <c r="AZ262" s="15">
        <v>0.71931578734098867</v>
      </c>
      <c r="BA262" s="15">
        <v>1.0000002759241586</v>
      </c>
      <c r="BB262" s="15">
        <v>0.35714299899999996</v>
      </c>
      <c r="BC262" s="15">
        <v>245.29499994999998</v>
      </c>
      <c r="BD262" s="15">
        <v>0.7142899989999999</v>
      </c>
      <c r="BE262" s="15">
        <v>3.0769999989999999</v>
      </c>
      <c r="BF262" s="15">
        <v>0.35713999899999999</v>
      </c>
      <c r="BG262" s="15">
        <v>49.05899998999999</v>
      </c>
      <c r="BH262" s="15">
        <v>4.7896041603383024</v>
      </c>
      <c r="BI262" s="15">
        <v>1.2500000000000001E-2</v>
      </c>
      <c r="BJ262" s="15">
        <v>5.0285474940690982</v>
      </c>
      <c r="BK262" s="15">
        <v>4.8100048331409564</v>
      </c>
      <c r="BL262" s="15">
        <v>7.6159999989999996</v>
      </c>
      <c r="BM262" s="15">
        <v>3.5972516998308302</v>
      </c>
      <c r="BN262" s="15">
        <v>0.72337962962962965</v>
      </c>
      <c r="BO262" s="15">
        <v>1.4099999999999999E-9</v>
      </c>
      <c r="BP262" s="15">
        <v>0.71428599899999989</v>
      </c>
      <c r="BQ262" s="15">
        <v>7.1540992988982683</v>
      </c>
      <c r="BR262" s="15">
        <v>4.7823723716774786</v>
      </c>
      <c r="BS262" s="15">
        <v>126</v>
      </c>
      <c r="BT262" s="15">
        <v>3.253999999899999E-8</v>
      </c>
      <c r="BU262" s="15">
        <v>3.9299988757452216</v>
      </c>
      <c r="BV262" s="15">
        <v>28.91</v>
      </c>
      <c r="BW262" s="15">
        <v>4.4999999989999999</v>
      </c>
      <c r="BX262" s="15">
        <v>3.0899999989999998</v>
      </c>
      <c r="BY262" s="15">
        <v>0.71931578734098867</v>
      </c>
      <c r="BZ262" s="15">
        <v>59.883999998999997</v>
      </c>
      <c r="CA262" s="15">
        <v>4.7749999989999994</v>
      </c>
      <c r="CB262" s="15">
        <v>1.8849983266820542</v>
      </c>
      <c r="CC262" s="15">
        <v>0.71931578734098867</v>
      </c>
      <c r="CD262" s="15">
        <v>5.159692482594278</v>
      </c>
      <c r="CE262" s="15">
        <v>4.3427281017935471</v>
      </c>
      <c r="CF262" s="15">
        <v>3.8199999989999998</v>
      </c>
      <c r="CG262" s="15">
        <v>7.1428999989999999</v>
      </c>
      <c r="CH262" s="15">
        <v>20.750104690117247</v>
      </c>
      <c r="CI262" s="15">
        <v>0.51999999899999994</v>
      </c>
      <c r="CJ262" s="15">
        <v>9.0399999989999991</v>
      </c>
      <c r="CK262" s="15">
        <v>7.1429999989999993E-2</v>
      </c>
      <c r="CL262" s="15">
        <v>0.35922120854918499</v>
      </c>
      <c r="CM262" s="15">
        <v>9.799999999999997E-5</v>
      </c>
      <c r="CN262" s="15">
        <v>4.4499999989999992</v>
      </c>
      <c r="CO262" s="15">
        <v>0.7142899989999999</v>
      </c>
      <c r="CP262" s="15">
        <v>0.71429999899999996</v>
      </c>
      <c r="CQ262" s="43">
        <v>45</v>
      </c>
      <c r="CR262" s="42" t="s">
        <v>21</v>
      </c>
      <c r="CS262" s="42" t="s">
        <v>21</v>
      </c>
      <c r="CT262" s="43">
        <v>1.1699999989999998E-3</v>
      </c>
      <c r="CU262" s="42" t="s">
        <v>21</v>
      </c>
      <c r="CV262" s="42" t="s">
        <v>21</v>
      </c>
      <c r="CW262" s="43">
        <v>2.5</v>
      </c>
      <c r="CX262" s="42" t="s">
        <v>21</v>
      </c>
      <c r="CY262" s="42" t="s">
        <v>21</v>
      </c>
      <c r="CZ262" s="42" t="s">
        <v>21</v>
      </c>
      <c r="DA262" s="43">
        <v>3.9999999999999996E-4</v>
      </c>
      <c r="DB262" s="43">
        <v>6</v>
      </c>
      <c r="DC262" s="42" t="s">
        <v>21</v>
      </c>
      <c r="DD262" s="43">
        <v>0.71854566409322818</v>
      </c>
      <c r="DE262" s="42" t="s">
        <v>21</v>
      </c>
      <c r="DF262" s="43">
        <v>2.949999998046356E-2</v>
      </c>
      <c r="DG262" s="43">
        <v>1.25E-3</v>
      </c>
    </row>
    <row r="263" spans="1:111" x14ac:dyDescent="0.25">
      <c r="A263" s="26" t="s">
        <v>315</v>
      </c>
      <c r="B263" s="15">
        <v>4.9370600039370593</v>
      </c>
      <c r="C263" s="15">
        <v>3.4999999999999995E-11</v>
      </c>
      <c r="D263" s="15">
        <v>0.90187590188403566</v>
      </c>
      <c r="E263" s="15">
        <v>25.844467998305756</v>
      </c>
      <c r="F263" s="15">
        <v>49.629999998999999</v>
      </c>
      <c r="G263" s="15">
        <v>245.16093457643842</v>
      </c>
      <c r="H263" s="15">
        <v>1.1879999999999996E-5</v>
      </c>
      <c r="I263" s="15">
        <v>0.71939340799634066</v>
      </c>
      <c r="J263" s="15">
        <v>9.8678514124268258E-13</v>
      </c>
      <c r="K263" s="15">
        <v>87.5</v>
      </c>
      <c r="L263" s="15">
        <v>1.0732999999999999</v>
      </c>
      <c r="M263" s="15">
        <v>5.6818341209868015E-3</v>
      </c>
      <c r="N263" s="15">
        <v>5.749743630349597</v>
      </c>
      <c r="O263" s="15">
        <v>2.4618094544707518</v>
      </c>
      <c r="P263" s="15">
        <v>15.401999999999999</v>
      </c>
      <c r="Q263" s="15">
        <v>1.67E-12</v>
      </c>
      <c r="R263" s="15">
        <v>6.6349999989999997</v>
      </c>
      <c r="S263" s="15">
        <v>0.35714299899999996</v>
      </c>
      <c r="T263" s="15">
        <v>6.9367369594157005</v>
      </c>
      <c r="U263" s="15">
        <v>0.99999999899999992</v>
      </c>
      <c r="V263" s="15">
        <v>18</v>
      </c>
      <c r="W263" s="15">
        <v>0.43478299999999998</v>
      </c>
      <c r="X263" s="15">
        <v>2.5</v>
      </c>
      <c r="Y263" s="15">
        <v>3.852999999220637</v>
      </c>
      <c r="Z263" s="15">
        <v>4.9036434072918968</v>
      </c>
      <c r="AA263" s="15">
        <v>1.7964931588408062</v>
      </c>
      <c r="AB263" s="15">
        <v>4.0038999989999997</v>
      </c>
      <c r="AC263" s="15">
        <v>1.0203999989999999</v>
      </c>
      <c r="AD263" s="15">
        <v>30.000300003000028</v>
      </c>
      <c r="AE263" s="15">
        <v>0.99999999899999992</v>
      </c>
      <c r="AF263" s="15">
        <v>24.684999998999999</v>
      </c>
      <c r="AG263" s="15">
        <v>1.7246335163694357</v>
      </c>
      <c r="AH263" s="15">
        <v>4.9999999989999999</v>
      </c>
      <c r="AI263" s="15">
        <v>2</v>
      </c>
      <c r="AJ263" s="15">
        <v>0.43059999992236281</v>
      </c>
      <c r="AK263" s="15">
        <v>7.5759999989999995</v>
      </c>
      <c r="AL263" s="15">
        <v>150</v>
      </c>
      <c r="AM263" s="15">
        <v>75.5</v>
      </c>
      <c r="AN263" s="15">
        <v>0.35714299899999996</v>
      </c>
      <c r="AO263" s="15">
        <v>0.35929864916617515</v>
      </c>
      <c r="AP263" s="15">
        <v>2.9962087903947154E-4</v>
      </c>
      <c r="AQ263" s="15">
        <v>622.62624134628129</v>
      </c>
      <c r="AR263" s="15">
        <v>0.7142899989999999</v>
      </c>
      <c r="AS263" s="15">
        <v>362.03026704087415</v>
      </c>
      <c r="AT263" s="15">
        <v>0.35714285727040812</v>
      </c>
      <c r="AU263" s="15">
        <v>7.1428599989999997</v>
      </c>
      <c r="AV263" s="15">
        <v>270.37</v>
      </c>
      <c r="AW263" s="15">
        <v>0.35714299899999996</v>
      </c>
      <c r="AX263" s="15">
        <v>0.12000023208866205</v>
      </c>
      <c r="AY263" s="15">
        <v>3.223099999</v>
      </c>
      <c r="AZ263" s="15">
        <v>0.71939340799634066</v>
      </c>
      <c r="BA263" s="15">
        <v>1.0000002759241586</v>
      </c>
      <c r="BB263" s="15">
        <v>0.35714299899999996</v>
      </c>
      <c r="BC263" s="15">
        <v>245.15999994999999</v>
      </c>
      <c r="BD263" s="15">
        <v>0.7142899989999999</v>
      </c>
      <c r="BE263" s="15">
        <v>3.0828999989999999</v>
      </c>
      <c r="BF263" s="15">
        <v>0.35713999899999999</v>
      </c>
      <c r="BG263" s="15">
        <v>49.031999989999989</v>
      </c>
      <c r="BH263" s="15">
        <v>4.7906366967437046</v>
      </c>
      <c r="BI263" s="15">
        <v>1.2500000000000001E-2</v>
      </c>
      <c r="BJ263" s="15">
        <v>5.0257799940717982</v>
      </c>
      <c r="BK263" s="15">
        <v>4.8039969485203535</v>
      </c>
      <c r="BL263" s="15">
        <v>7.6159999989999996</v>
      </c>
      <c r="BM263" s="15">
        <v>3.5959581431765244</v>
      </c>
      <c r="BN263" s="15">
        <v>0.72353664713117716</v>
      </c>
      <c r="BO263" s="15">
        <v>1.4099999999999999E-9</v>
      </c>
      <c r="BP263" s="15">
        <v>0.71428599899999989</v>
      </c>
      <c r="BQ263" s="15">
        <v>7.1535875246550953</v>
      </c>
      <c r="BR263" s="15">
        <v>4.7823723716774786</v>
      </c>
      <c r="BS263" s="15">
        <v>126</v>
      </c>
      <c r="BT263" s="15">
        <v>3.8479999998999989E-8</v>
      </c>
      <c r="BU263" s="15">
        <v>3.9299988757452216</v>
      </c>
      <c r="BV263" s="15">
        <v>28.91</v>
      </c>
      <c r="BW263" s="15">
        <v>4.4999999989999999</v>
      </c>
      <c r="BX263" s="15">
        <v>3.0899999989999998</v>
      </c>
      <c r="BY263" s="15">
        <v>0.71939340799634066</v>
      </c>
      <c r="BZ263" s="15">
        <v>59.933999998999994</v>
      </c>
      <c r="CA263" s="15">
        <v>4.7749999989999994</v>
      </c>
      <c r="CB263" s="15">
        <v>1.8849983266820542</v>
      </c>
      <c r="CC263" s="15">
        <v>0.71939340799634066</v>
      </c>
      <c r="CD263" s="15">
        <v>5.1703634768197286</v>
      </c>
      <c r="CE263" s="15">
        <v>4.3412198829755253</v>
      </c>
      <c r="CF263" s="15">
        <v>3.8199999989999998</v>
      </c>
      <c r="CG263" s="15">
        <v>7.1428999989999999</v>
      </c>
      <c r="CH263" s="15">
        <v>20.750104690117247</v>
      </c>
      <c r="CI263" s="15">
        <v>0.51999999899999994</v>
      </c>
      <c r="CJ263" s="15">
        <v>9.0399999989999991</v>
      </c>
      <c r="CK263" s="15">
        <v>7.1429999989999993E-2</v>
      </c>
      <c r="CL263" s="15">
        <v>0.35929864916617515</v>
      </c>
      <c r="CM263" s="15">
        <v>9.799999999999997E-5</v>
      </c>
      <c r="CN263" s="15">
        <v>4.4499999989999992</v>
      </c>
      <c r="CO263" s="15">
        <v>0.7142899989999999</v>
      </c>
      <c r="CP263" s="15">
        <v>0.71429999899999996</v>
      </c>
      <c r="CQ263" s="43">
        <v>45</v>
      </c>
      <c r="CR263" s="42" t="s">
        <v>21</v>
      </c>
      <c r="CS263" s="42" t="s">
        <v>21</v>
      </c>
      <c r="CT263" s="43">
        <v>1.1699999989999998E-3</v>
      </c>
      <c r="CU263" s="42" t="s">
        <v>21</v>
      </c>
      <c r="CV263" s="42" t="s">
        <v>21</v>
      </c>
      <c r="CW263" s="43">
        <v>2.5</v>
      </c>
      <c r="CX263" s="42" t="s">
        <v>21</v>
      </c>
      <c r="CY263" s="42" t="s">
        <v>21</v>
      </c>
      <c r="CZ263" s="42" t="s">
        <v>21</v>
      </c>
      <c r="DA263" s="43">
        <v>3.9999999999999996E-4</v>
      </c>
      <c r="DB263" s="43">
        <v>6</v>
      </c>
      <c r="DC263" s="42" t="s">
        <v>21</v>
      </c>
      <c r="DD263" s="43">
        <v>0.71870058985101382</v>
      </c>
      <c r="DE263" s="42" t="s">
        <v>21</v>
      </c>
      <c r="DF263" s="43">
        <v>2.949999998046356E-2</v>
      </c>
      <c r="DG263" s="43">
        <v>1.25E-3</v>
      </c>
    </row>
    <row r="264" spans="1:111" x14ac:dyDescent="0.25">
      <c r="A264" s="26" t="s">
        <v>316</v>
      </c>
      <c r="B264" s="15">
        <v>4.9370600039370593</v>
      </c>
      <c r="C264" s="15">
        <v>3.4999999999999995E-11</v>
      </c>
      <c r="D264" s="15">
        <v>0.89863407620416957</v>
      </c>
      <c r="E264" s="15">
        <v>25.869205304705403</v>
      </c>
      <c r="F264" s="15">
        <v>49.633999998999997</v>
      </c>
      <c r="G264" s="15">
        <v>245.10093434769968</v>
      </c>
      <c r="H264" s="15">
        <v>1.1879999999999996E-5</v>
      </c>
      <c r="I264" s="15">
        <v>0.71604513999831376</v>
      </c>
      <c r="J264" s="15">
        <v>9.8678514124268258E-13</v>
      </c>
      <c r="K264" s="15">
        <v>87.5</v>
      </c>
      <c r="L264" s="15">
        <v>1.0750999999999999</v>
      </c>
      <c r="M264" s="15">
        <v>5.6818341209868015E-3</v>
      </c>
      <c r="N264" s="15">
        <v>5.5009991130116989</v>
      </c>
      <c r="O264" s="15">
        <v>2.4618094544707518</v>
      </c>
      <c r="P264" s="15">
        <v>15.63</v>
      </c>
      <c r="Q264" s="15">
        <v>1.67E-12</v>
      </c>
      <c r="R264" s="15">
        <v>6.6349999989999997</v>
      </c>
      <c r="S264" s="15">
        <v>0.38149399899999997</v>
      </c>
      <c r="T264" s="15">
        <v>7.1285999434793696</v>
      </c>
      <c r="U264" s="15">
        <v>0.99999999899999992</v>
      </c>
      <c r="V264" s="15">
        <v>18</v>
      </c>
      <c r="W264" s="15">
        <v>0.43478299999999998</v>
      </c>
      <c r="X264" s="15">
        <v>2.5</v>
      </c>
      <c r="Y264" s="15">
        <v>4.191999999240049</v>
      </c>
      <c r="Z264" s="15">
        <v>4.9017205041371357</v>
      </c>
      <c r="AA264" s="15">
        <v>1.8906449972698642</v>
      </c>
      <c r="AB264" s="15">
        <v>3.9884999989999996</v>
      </c>
      <c r="AC264" s="15">
        <v>1.0203999989999999</v>
      </c>
      <c r="AD264" s="15">
        <v>30.000300003000028</v>
      </c>
      <c r="AE264" s="15">
        <v>0.99999999899999992</v>
      </c>
      <c r="AF264" s="15">
        <v>24.684999998999999</v>
      </c>
      <c r="AG264" s="15">
        <v>1.815019285677997</v>
      </c>
      <c r="AH264" s="15">
        <v>4.9999999989999999</v>
      </c>
      <c r="AI264" s="15">
        <v>2</v>
      </c>
      <c r="AJ264" s="15">
        <v>0.43059999992236281</v>
      </c>
      <c r="AK264" s="15">
        <v>7.5419999989999997</v>
      </c>
      <c r="AL264" s="15">
        <v>179</v>
      </c>
      <c r="AM264" s="15">
        <v>75.25</v>
      </c>
      <c r="AN264" s="15">
        <v>0.35714299899999996</v>
      </c>
      <c r="AO264" s="15">
        <v>0.37812901776379376</v>
      </c>
      <c r="AP264" s="15">
        <v>3.2009497244050208E-4</v>
      </c>
      <c r="AQ264" s="15">
        <v>622.70378368954346</v>
      </c>
      <c r="AR264" s="15">
        <v>0.75757999899999995</v>
      </c>
      <c r="AS264" s="15">
        <v>362.04337410681501</v>
      </c>
      <c r="AT264" s="15">
        <v>0.35714285727040812</v>
      </c>
      <c r="AU264" s="15">
        <v>7.1428599989999997</v>
      </c>
      <c r="AV264" s="15">
        <v>270.41000000000003</v>
      </c>
      <c r="AW264" s="15">
        <v>0.35714299899999996</v>
      </c>
      <c r="AX264" s="15">
        <v>0.12000023208866205</v>
      </c>
      <c r="AY264" s="15">
        <v>3.1835999989999997</v>
      </c>
      <c r="AZ264" s="15">
        <v>0.71604513999831376</v>
      </c>
      <c r="BA264" s="15">
        <v>1.0000002759241586</v>
      </c>
      <c r="BB264" s="15">
        <v>0.35714299899999996</v>
      </c>
      <c r="BC264" s="15">
        <v>245.09999994999998</v>
      </c>
      <c r="BD264" s="15">
        <v>0.76298999899999997</v>
      </c>
      <c r="BE264" s="15">
        <v>3.0651999989999998</v>
      </c>
      <c r="BF264" s="15">
        <v>0.38292999899999997</v>
      </c>
      <c r="BG264" s="15">
        <v>49.019999989999988</v>
      </c>
      <c r="BH264" s="15">
        <v>5.0417076525988147</v>
      </c>
      <c r="BI264" s="15">
        <v>1.2500000000000001E-2</v>
      </c>
      <c r="BJ264" s="15">
        <v>5.0245499940729985</v>
      </c>
      <c r="BK264" s="15">
        <v>4.800007703052362</v>
      </c>
      <c r="BL264" s="15">
        <v>7.6159999989999996</v>
      </c>
      <c r="BM264" s="15">
        <v>3.5964754541843722</v>
      </c>
      <c r="BN264" s="15">
        <v>0.77924101985446981</v>
      </c>
      <c r="BO264" s="15">
        <v>1.4099999999999999E-9</v>
      </c>
      <c r="BP264" s="15">
        <v>0.71428599899999989</v>
      </c>
      <c r="BQ264" s="15">
        <v>7.1505184130962114</v>
      </c>
      <c r="BR264" s="15">
        <v>4.7641585497378509</v>
      </c>
      <c r="BS264" s="15">
        <v>126</v>
      </c>
      <c r="BT264" s="15">
        <v>3.8699999998999994E-8</v>
      </c>
      <c r="BU264" s="15">
        <v>3.9299988757452216</v>
      </c>
      <c r="BV264" s="15">
        <v>28.850999999999999</v>
      </c>
      <c r="BW264" s="15">
        <v>4.4999999989999999</v>
      </c>
      <c r="BX264" s="15">
        <v>3.0899999989999998</v>
      </c>
      <c r="BY264" s="15">
        <v>0.71604513999831376</v>
      </c>
      <c r="BZ264" s="15">
        <v>63.819999998999997</v>
      </c>
      <c r="CA264" s="15">
        <v>5.3509999989999999</v>
      </c>
      <c r="CB264" s="15">
        <v>1.8849983266820542</v>
      </c>
      <c r="CC264" s="15">
        <v>0.71604513999831376</v>
      </c>
      <c r="CD264" s="15">
        <v>5.174376487633241</v>
      </c>
      <c r="CE264" s="15">
        <v>4.3204009333932607</v>
      </c>
      <c r="CF264" s="15">
        <v>3.8199999989999998</v>
      </c>
      <c r="CG264" s="15">
        <v>7.1428999989999999</v>
      </c>
      <c r="CH264" s="15">
        <v>20.750104690117247</v>
      </c>
      <c r="CI264" s="15">
        <v>0.51999999899999994</v>
      </c>
      <c r="CJ264" s="15">
        <v>9.0399999989999991</v>
      </c>
      <c r="CK264" s="15">
        <v>7.1429999989999993E-2</v>
      </c>
      <c r="CL264" s="15">
        <v>0.37812901776379376</v>
      </c>
      <c r="CM264" s="15">
        <v>1.8847999999999993E-4</v>
      </c>
      <c r="CN264" s="15">
        <v>4.4499999989999992</v>
      </c>
      <c r="CO264" s="15">
        <v>0.7142899989999999</v>
      </c>
      <c r="CP264" s="15">
        <v>0.71429999899999996</v>
      </c>
      <c r="CQ264" s="43">
        <v>45</v>
      </c>
      <c r="CR264" s="42" t="s">
        <v>21</v>
      </c>
      <c r="CS264" s="42" t="s">
        <v>21</v>
      </c>
      <c r="CT264" s="43">
        <v>1.1699999989999998E-3</v>
      </c>
      <c r="CU264" s="42" t="s">
        <v>21</v>
      </c>
      <c r="CV264" s="42" t="s">
        <v>21</v>
      </c>
      <c r="CW264" s="43">
        <v>2.5</v>
      </c>
      <c r="CX264" s="42" t="s">
        <v>21</v>
      </c>
      <c r="CY264" s="42" t="s">
        <v>21</v>
      </c>
      <c r="CZ264" s="42" t="s">
        <v>21</v>
      </c>
      <c r="DA264" s="43">
        <v>3.9999999999999996E-4</v>
      </c>
      <c r="DB264" s="43">
        <v>6</v>
      </c>
      <c r="DC264" s="42" t="s">
        <v>21</v>
      </c>
      <c r="DD264" s="43">
        <v>0.82644628167474898</v>
      </c>
      <c r="DE264" s="42" t="s">
        <v>21</v>
      </c>
      <c r="DF264" s="43">
        <v>2.949999998046356E-2</v>
      </c>
      <c r="DG264" s="43">
        <v>1.25E-3</v>
      </c>
    </row>
    <row r="265" spans="1:111" x14ac:dyDescent="0.25">
      <c r="A265" s="26" t="s">
        <v>317</v>
      </c>
      <c r="B265" s="15">
        <v>4.9370600039370593</v>
      </c>
      <c r="C265" s="15">
        <v>3.4999999999999995E-11</v>
      </c>
      <c r="D265" s="15">
        <v>0.89405453733477025</v>
      </c>
      <c r="E265" s="15">
        <v>25.842464344077545</v>
      </c>
      <c r="F265" s="15">
        <v>49.650999999</v>
      </c>
      <c r="G265" s="15">
        <v>245.28093508391606</v>
      </c>
      <c r="H265" s="15">
        <v>1.1879999999999996E-5</v>
      </c>
      <c r="I265" s="15">
        <v>0.71289556843647428</v>
      </c>
      <c r="J265" s="15">
        <v>9.8678514124268258E-13</v>
      </c>
      <c r="K265" s="15">
        <v>87.5</v>
      </c>
      <c r="L265" s="15">
        <v>1.080199999</v>
      </c>
      <c r="M265" s="15">
        <v>5.6878339458252243E-3</v>
      </c>
      <c r="N265" s="15">
        <v>6.0450188050874614</v>
      </c>
      <c r="O265" s="15">
        <v>2.4618094544707518</v>
      </c>
      <c r="P265" s="15">
        <v>15.742999999999999</v>
      </c>
      <c r="Q265" s="15">
        <v>1.67E-12</v>
      </c>
      <c r="R265" s="15">
        <v>6.6349999989999997</v>
      </c>
      <c r="S265" s="15">
        <v>0.41666699899999998</v>
      </c>
      <c r="T265" s="15">
        <v>7.4604595648657455</v>
      </c>
      <c r="U265" s="15">
        <v>0.99999999899999992</v>
      </c>
      <c r="V265" s="15">
        <v>18</v>
      </c>
      <c r="W265" s="15">
        <v>0.43478299999999998</v>
      </c>
      <c r="X265" s="15">
        <v>2.5</v>
      </c>
      <c r="Y265" s="15">
        <v>4.203999999240736</v>
      </c>
      <c r="Z265" s="15">
        <v>4.9065305924589833</v>
      </c>
      <c r="AA265" s="15">
        <v>2.0776197789274735</v>
      </c>
      <c r="AB265" s="15">
        <v>3.9851999989999998</v>
      </c>
      <c r="AC265" s="15">
        <v>1.0203999989999999</v>
      </c>
      <c r="AD265" s="15">
        <v>30.000300003000028</v>
      </c>
      <c r="AE265" s="15">
        <v>0.99999999899999992</v>
      </c>
      <c r="AF265" s="15">
        <v>24.684999998999999</v>
      </c>
      <c r="AG265" s="15">
        <v>1.9945150874984094</v>
      </c>
      <c r="AH265" s="15">
        <v>4.9999999989999999</v>
      </c>
      <c r="AI265" s="15">
        <v>2</v>
      </c>
      <c r="AJ265" s="15">
        <v>0.57069999990035636</v>
      </c>
      <c r="AK265" s="15">
        <v>7.5269999989999992</v>
      </c>
      <c r="AL265" s="15">
        <v>220.5</v>
      </c>
      <c r="AM265" s="15">
        <v>75.25</v>
      </c>
      <c r="AN265" s="15">
        <v>0.35714299899999996</v>
      </c>
      <c r="AO265" s="15">
        <v>0.41552397590605994</v>
      </c>
      <c r="AP265" s="15">
        <v>3.4955769221271679E-4</v>
      </c>
      <c r="AQ265" s="15">
        <v>624.25869669928636</v>
      </c>
      <c r="AR265" s="15">
        <v>0.83332999899999993</v>
      </c>
      <c r="AS265" s="15">
        <v>361.88615192663173</v>
      </c>
      <c r="AT265" s="15">
        <v>0.35714285727040812</v>
      </c>
      <c r="AU265" s="15">
        <v>7.1428599989999997</v>
      </c>
      <c r="AV265" s="15">
        <v>274.18999999899995</v>
      </c>
      <c r="AW265" s="15">
        <v>0.35714299899999996</v>
      </c>
      <c r="AX265" s="15">
        <v>0.12000023208866205</v>
      </c>
      <c r="AY265" s="15">
        <v>3.1379999989999998</v>
      </c>
      <c r="AZ265" s="15">
        <v>0.71289556843647428</v>
      </c>
      <c r="BA265" s="15">
        <v>1.0000002759241586</v>
      </c>
      <c r="BB265" s="15">
        <v>0.35714299899999996</v>
      </c>
      <c r="BC265" s="15">
        <v>245.28</v>
      </c>
      <c r="BD265" s="15">
        <v>0.83332999899999993</v>
      </c>
      <c r="BE265" s="15">
        <v>3.0573999989999998</v>
      </c>
      <c r="BF265" s="15">
        <v>0.41666999899999996</v>
      </c>
      <c r="BG265" s="15">
        <v>49.05599999999999</v>
      </c>
      <c r="BH265" s="15">
        <v>5.5403058329708266</v>
      </c>
      <c r="BI265" s="15">
        <v>1.2500000000000001E-2</v>
      </c>
      <c r="BJ265" s="15">
        <v>5.028239995094399</v>
      </c>
      <c r="BK265" s="15">
        <v>4.800007703052362</v>
      </c>
      <c r="BL265" s="15">
        <v>9.4079999989999994</v>
      </c>
      <c r="BM265" s="15">
        <v>3.5966048051933752</v>
      </c>
      <c r="BN265" s="15">
        <v>0.89047195013357072</v>
      </c>
      <c r="BO265" s="15">
        <v>1.4099999999999999E-9</v>
      </c>
      <c r="BP265" s="15">
        <v>0.71428599899999989</v>
      </c>
      <c r="BQ265" s="15">
        <v>7.1448985429511929</v>
      </c>
      <c r="BR265" s="15">
        <v>4.7526131762679222</v>
      </c>
      <c r="BS265" s="15">
        <v>126</v>
      </c>
      <c r="BT265" s="15">
        <v>3.8699999998999994E-8</v>
      </c>
      <c r="BU265" s="15">
        <v>3.9299988757452216</v>
      </c>
      <c r="BV265" s="15">
        <v>28.748999999999999</v>
      </c>
      <c r="BW265" s="15">
        <v>4.4999999989999999</v>
      </c>
      <c r="BX265" s="15">
        <v>3.079999999</v>
      </c>
      <c r="BY265" s="15">
        <v>0.71289556843647428</v>
      </c>
      <c r="BZ265" s="15">
        <v>69.595999998999986</v>
      </c>
      <c r="CA265" s="15">
        <v>5.9279999989999999</v>
      </c>
      <c r="CB265" s="15">
        <v>1.8849983266820542</v>
      </c>
      <c r="CC265" s="15">
        <v>0.71289556843647428</v>
      </c>
      <c r="CD265" s="15">
        <v>5.1703634768197286</v>
      </c>
      <c r="CE265" s="15">
        <v>4.3181621903583283</v>
      </c>
      <c r="CF265" s="15">
        <v>3.8199999989999998</v>
      </c>
      <c r="CG265" s="15">
        <v>7.1428999989999999</v>
      </c>
      <c r="CH265" s="15">
        <v>20.800104941382582</v>
      </c>
      <c r="CI265" s="15">
        <v>0.51999999899999994</v>
      </c>
      <c r="CJ265" s="15">
        <v>9.0399999989999991</v>
      </c>
      <c r="CK265" s="15">
        <v>7.1429999989999993E-2</v>
      </c>
      <c r="CL265" s="15">
        <v>0.41552397590605994</v>
      </c>
      <c r="CM265" s="15">
        <v>1.9799999999999993E-4</v>
      </c>
      <c r="CN265" s="15">
        <v>4.4499999989999992</v>
      </c>
      <c r="CO265" s="15">
        <v>0.7142899989999999</v>
      </c>
      <c r="CP265" s="15">
        <v>0.71429999899999996</v>
      </c>
      <c r="CQ265" s="43">
        <v>45</v>
      </c>
      <c r="CR265" s="42" t="s">
        <v>21</v>
      </c>
      <c r="CS265" s="42" t="s">
        <v>21</v>
      </c>
      <c r="CT265" s="43">
        <v>1.1699999989999998E-3</v>
      </c>
      <c r="CU265" s="42" t="s">
        <v>21</v>
      </c>
      <c r="CV265" s="42" t="s">
        <v>21</v>
      </c>
      <c r="CW265" s="43">
        <v>2.5</v>
      </c>
      <c r="CX265" s="42" t="s">
        <v>21</v>
      </c>
      <c r="CY265" s="42" t="s">
        <v>21</v>
      </c>
      <c r="CZ265" s="42" t="s">
        <v>21</v>
      </c>
      <c r="DA265" s="43">
        <v>3.9999999999999996E-4</v>
      </c>
      <c r="DB265" s="43">
        <v>6</v>
      </c>
      <c r="DC265" s="42" t="s">
        <v>21</v>
      </c>
      <c r="DD265" s="43">
        <v>0.83111702127659581</v>
      </c>
      <c r="DE265" s="42" t="s">
        <v>21</v>
      </c>
      <c r="DF265" s="43">
        <v>2.949999998046356E-2</v>
      </c>
      <c r="DG265" s="43">
        <v>1.25E-3</v>
      </c>
    </row>
    <row r="266" spans="1:111" x14ac:dyDescent="0.25">
      <c r="A266" s="26" t="s">
        <v>318</v>
      </c>
      <c r="B266" s="15">
        <v>4.9370600039370593</v>
      </c>
      <c r="C266" s="15">
        <v>3.4999999999999995E-11</v>
      </c>
      <c r="D266" s="15">
        <v>0.89301661011692279</v>
      </c>
      <c r="E266" s="15">
        <v>25.874560139172676</v>
      </c>
      <c r="F266" s="15">
        <v>49.688999998999996</v>
      </c>
      <c r="G266" s="15">
        <v>246.19593852218145</v>
      </c>
      <c r="H266" s="15">
        <v>1.1879999999999996E-5</v>
      </c>
      <c r="I266" s="15">
        <v>0.71260092261339325</v>
      </c>
      <c r="J266" s="15">
        <v>1.1703308121491651E-12</v>
      </c>
      <c r="K266" s="15">
        <v>87.5</v>
      </c>
      <c r="L266" s="15">
        <v>1.0846999989999999</v>
      </c>
      <c r="M266" s="15">
        <v>6.0098245454872704E-3</v>
      </c>
      <c r="N266" s="15">
        <v>6.0384950419014833</v>
      </c>
      <c r="O266" s="15">
        <v>2.4618094544707518</v>
      </c>
      <c r="P266" s="15">
        <v>15.772899999</v>
      </c>
      <c r="Q266" s="15">
        <v>1.67E-12</v>
      </c>
      <c r="R266" s="15">
        <v>6.6349999989999997</v>
      </c>
      <c r="S266" s="15">
        <v>0.41666699899999998</v>
      </c>
      <c r="T266" s="15">
        <v>7.4576776797268751</v>
      </c>
      <c r="U266" s="15">
        <v>0.99999999899999992</v>
      </c>
      <c r="V266" s="15">
        <v>18</v>
      </c>
      <c r="W266" s="15">
        <v>0.43478299999999998</v>
      </c>
      <c r="X266" s="15">
        <v>2.5</v>
      </c>
      <c r="Y266" s="15">
        <v>4.203999999240736</v>
      </c>
      <c r="Z266" s="15">
        <v>4.9244103021088499</v>
      </c>
      <c r="AA266" s="15">
        <v>2.0753776191119937</v>
      </c>
      <c r="AB266" s="15">
        <v>4.0038999989999997</v>
      </c>
      <c r="AC266" s="15">
        <v>1.0203999989999999</v>
      </c>
      <c r="AD266" s="15">
        <v>30.000300003000028</v>
      </c>
      <c r="AE266" s="15">
        <v>0.99999999899999992</v>
      </c>
      <c r="AF266" s="15">
        <v>24.684999998999999</v>
      </c>
      <c r="AG266" s="15">
        <v>1.9923626126413583</v>
      </c>
      <c r="AH266" s="15">
        <v>4.9999999989999999</v>
      </c>
      <c r="AI266" s="15">
        <v>2</v>
      </c>
      <c r="AJ266" s="15">
        <v>0.57069999990035636</v>
      </c>
      <c r="AK266" s="15">
        <v>7.5409999989999994</v>
      </c>
      <c r="AL266" s="15">
        <v>250.5</v>
      </c>
      <c r="AM266" s="15">
        <v>75.25</v>
      </c>
      <c r="AN266" s="15">
        <v>0.35714299899999996</v>
      </c>
      <c r="AO266" s="15">
        <v>0.41507554392125001</v>
      </c>
      <c r="AP266" s="15">
        <v>3.4955769221271679E-4</v>
      </c>
      <c r="AQ266" s="15">
        <v>624.84379295703445</v>
      </c>
      <c r="AR266" s="15">
        <v>0.83332999899999993</v>
      </c>
      <c r="AS266" s="15">
        <v>362.16138042214027</v>
      </c>
      <c r="AT266" s="15">
        <v>0.35714285727040812</v>
      </c>
      <c r="AU266" s="15">
        <v>7.1428599989999997</v>
      </c>
      <c r="AV266" s="15">
        <v>274.59999999899998</v>
      </c>
      <c r="AW266" s="15">
        <v>0.35714299899999996</v>
      </c>
      <c r="AX266" s="15">
        <v>0.12000023208866205</v>
      </c>
      <c r="AY266" s="15">
        <v>3.1331999989999999</v>
      </c>
      <c r="AZ266" s="15">
        <v>0.71260092261339325</v>
      </c>
      <c r="BA266" s="15">
        <v>1.0000002759241586</v>
      </c>
      <c r="BB266" s="15">
        <v>0.35714299899999996</v>
      </c>
      <c r="BC266" s="15">
        <v>246.19499994999998</v>
      </c>
      <c r="BD266" s="15">
        <v>0.83332999899999993</v>
      </c>
      <c r="BE266" s="15">
        <v>3.0527999989999999</v>
      </c>
      <c r="BF266" s="15">
        <v>0.41666999899999996</v>
      </c>
      <c r="BG266" s="15">
        <v>49.238999989999989</v>
      </c>
      <c r="BH266" s="15">
        <v>5.534326769708489</v>
      </c>
      <c r="BI266" s="15">
        <v>1.2500000000000001E-2</v>
      </c>
      <c r="BJ266" s="15">
        <v>5.0469974940510989</v>
      </c>
      <c r="BK266" s="15">
        <v>4.800007703052362</v>
      </c>
      <c r="BL266" s="15">
        <v>10.125</v>
      </c>
      <c r="BM266" s="15">
        <v>3.6039932246226254</v>
      </c>
      <c r="BN266" s="15">
        <v>0.88952143746664303</v>
      </c>
      <c r="BO266" s="15">
        <v>1.4099999999999999E-9</v>
      </c>
      <c r="BP266" s="15">
        <v>0.71428599899999989</v>
      </c>
      <c r="BQ266" s="15">
        <v>7.1443880836710996</v>
      </c>
      <c r="BR266" s="15">
        <v>4.748233896675881</v>
      </c>
      <c r="BS266" s="15">
        <v>126</v>
      </c>
      <c r="BT266" s="15">
        <v>3.8699999998999994E-8</v>
      </c>
      <c r="BU266" s="15">
        <v>3.9299988757452216</v>
      </c>
      <c r="BV266" s="15">
        <v>28.747999999999998</v>
      </c>
      <c r="BW266" s="15">
        <v>4.4999999989999999</v>
      </c>
      <c r="BX266" s="15">
        <v>3.0699999989999998</v>
      </c>
      <c r="BY266" s="15">
        <v>0.71260092261339325</v>
      </c>
      <c r="BZ266" s="15">
        <v>69.615999998999996</v>
      </c>
      <c r="CA266" s="15">
        <v>5.9279999989999999</v>
      </c>
      <c r="CB266" s="15">
        <v>1.8849983266820542</v>
      </c>
      <c r="CC266" s="15">
        <v>0.71260092261339325</v>
      </c>
      <c r="CD266" s="15">
        <v>5.1636889396449286</v>
      </c>
      <c r="CE266" s="15">
        <v>4.344614850082313</v>
      </c>
      <c r="CF266" s="15">
        <v>3.8199999989999998</v>
      </c>
      <c r="CG266" s="15">
        <v>7.1428999989999999</v>
      </c>
      <c r="CH266" s="15">
        <v>20.800104941382582</v>
      </c>
      <c r="CI266" s="15">
        <v>0.51999999899999994</v>
      </c>
      <c r="CJ266" s="15">
        <v>9.0399999989999991</v>
      </c>
      <c r="CK266" s="15">
        <v>7.1429999989999993E-2</v>
      </c>
      <c r="CL266" s="15">
        <v>0.41507554392125001</v>
      </c>
      <c r="CM266" s="15">
        <v>1.9799999999999993E-4</v>
      </c>
      <c r="CN266" s="15">
        <v>4.4499999989999992</v>
      </c>
      <c r="CO266" s="15">
        <v>0.7142899989999999</v>
      </c>
      <c r="CP266" s="15">
        <v>0.71429999899999996</v>
      </c>
      <c r="CQ266" s="43">
        <v>45</v>
      </c>
      <c r="CR266" s="42" t="s">
        <v>21</v>
      </c>
      <c r="CS266" s="42" t="s">
        <v>21</v>
      </c>
      <c r="CT266" s="43">
        <v>1.1699999989999998E-3</v>
      </c>
      <c r="CU266" s="42" t="s">
        <v>21</v>
      </c>
      <c r="CV266" s="42" t="s">
        <v>21</v>
      </c>
      <c r="CW266" s="43">
        <v>2.5</v>
      </c>
      <c r="CX266" s="43">
        <v>59.999999998999996</v>
      </c>
      <c r="CY266" s="42" t="s">
        <v>21</v>
      </c>
      <c r="CZ266" s="42" t="s">
        <v>21</v>
      </c>
      <c r="DA266" s="43">
        <v>3.9999999999999996E-4</v>
      </c>
      <c r="DB266" s="43">
        <v>6</v>
      </c>
      <c r="DC266" s="42" t="s">
        <v>21</v>
      </c>
      <c r="DD266" s="43">
        <v>0.82911864756580611</v>
      </c>
      <c r="DE266" s="42" t="s">
        <v>21</v>
      </c>
      <c r="DF266" s="43">
        <v>2.949999998046356E-2</v>
      </c>
      <c r="DG266" s="43">
        <v>1.25E-3</v>
      </c>
    </row>
    <row r="267" spans="1:111" x14ac:dyDescent="0.25">
      <c r="A267" s="26" t="s">
        <v>319</v>
      </c>
      <c r="B267" s="15">
        <v>4.9370600039370593</v>
      </c>
      <c r="C267" s="15">
        <v>3.4999999999999995E-11</v>
      </c>
      <c r="D267" s="15">
        <v>0.89301661011692279</v>
      </c>
      <c r="E267" s="15">
        <v>25.876568773677466</v>
      </c>
      <c r="F267" s="15">
        <v>49.641999998999999</v>
      </c>
      <c r="G267" s="15">
        <v>246.08593815282731</v>
      </c>
      <c r="H267" s="15">
        <v>1.1879999999999996E-5</v>
      </c>
      <c r="I267" s="15">
        <v>0.71232681605038062</v>
      </c>
      <c r="J267" s="15">
        <v>1.1703308121491651E-12</v>
      </c>
      <c r="K267" s="15">
        <v>87.5</v>
      </c>
      <c r="L267" s="15">
        <v>1.0872999989999999</v>
      </c>
      <c r="M267" s="15">
        <v>6.2098187067680432E-3</v>
      </c>
      <c r="N267" s="15">
        <v>6.0382444088261007</v>
      </c>
      <c r="O267" s="15">
        <v>2.4618094544707518</v>
      </c>
      <c r="P267" s="15">
        <v>15.835499999</v>
      </c>
      <c r="Q267" s="15">
        <v>1.67E-12</v>
      </c>
      <c r="R267" s="15">
        <v>6.6349999989999997</v>
      </c>
      <c r="S267" s="15">
        <v>0.41666699899999998</v>
      </c>
      <c r="T267" s="15">
        <v>7.4560095436922156</v>
      </c>
      <c r="U267" s="15">
        <v>0.99999999899999992</v>
      </c>
      <c r="V267" s="15">
        <v>18</v>
      </c>
      <c r="W267" s="15">
        <v>0.43478299999999998</v>
      </c>
      <c r="X267" s="15">
        <v>2.5</v>
      </c>
      <c r="Y267" s="15">
        <v>4.1969999992403357</v>
      </c>
      <c r="Z267" s="15">
        <v>4.9224710807247094</v>
      </c>
      <c r="AA267" s="15">
        <v>2.0752914788380563</v>
      </c>
      <c r="AB267" s="15">
        <v>4.0020999989999995</v>
      </c>
      <c r="AC267" s="15">
        <v>1.0203999989999999</v>
      </c>
      <c r="AD267" s="15">
        <v>30.000300003000028</v>
      </c>
      <c r="AE267" s="15">
        <v>0.99999999899999992</v>
      </c>
      <c r="AF267" s="15">
        <v>24.684999998999999</v>
      </c>
      <c r="AG267" s="15">
        <v>1.9922799192972829</v>
      </c>
      <c r="AH267" s="15">
        <v>4.9999999989999999</v>
      </c>
      <c r="AI267" s="15">
        <v>2</v>
      </c>
      <c r="AJ267" s="15">
        <v>0.57069999990035636</v>
      </c>
      <c r="AK267" s="15">
        <v>7.5439999989999995</v>
      </c>
      <c r="AL267" s="15">
        <v>266</v>
      </c>
      <c r="AM267" s="15">
        <v>75.169999998999998</v>
      </c>
      <c r="AN267" s="15">
        <v>0.35714299899999996</v>
      </c>
      <c r="AO267" s="15">
        <v>0.4150583158656283</v>
      </c>
      <c r="AP267" s="15">
        <v>3.4955769221271679E-4</v>
      </c>
      <c r="AQ267" s="15">
        <v>624.84379295703445</v>
      </c>
      <c r="AR267" s="15">
        <v>0.83332999899999993</v>
      </c>
      <c r="AS267" s="15">
        <v>362.10892367507574</v>
      </c>
      <c r="AT267" s="15">
        <v>0.35714285727040812</v>
      </c>
      <c r="AU267" s="15">
        <v>7.1428599989999997</v>
      </c>
      <c r="AV267" s="15">
        <v>274.59999999899998</v>
      </c>
      <c r="AW267" s="15">
        <v>0.35714299899999996</v>
      </c>
      <c r="AX267" s="15">
        <v>0.12000023208866205</v>
      </c>
      <c r="AY267" s="15">
        <v>3.132399999</v>
      </c>
      <c r="AZ267" s="15">
        <v>0.71232681605038062</v>
      </c>
      <c r="BA267" s="15">
        <v>1.0000002759241586</v>
      </c>
      <c r="BB267" s="15">
        <v>0.35714299899999996</v>
      </c>
      <c r="BC267" s="15">
        <v>246.08500000000001</v>
      </c>
      <c r="BD267" s="15">
        <v>0.83332999899999993</v>
      </c>
      <c r="BE267" s="15">
        <v>3.0522999989999997</v>
      </c>
      <c r="BF267" s="15">
        <v>0.41666999899999996</v>
      </c>
      <c r="BG267" s="15">
        <v>49.216999999999992</v>
      </c>
      <c r="BH267" s="15">
        <v>5.5340970634470557</v>
      </c>
      <c r="BI267" s="15">
        <v>1.2500000000000001E-2</v>
      </c>
      <c r="BJ267" s="15">
        <v>5.0447424950782986</v>
      </c>
      <c r="BK267" s="15">
        <v>4.800007703052362</v>
      </c>
      <c r="BL267" s="15">
        <v>10.125</v>
      </c>
      <c r="BM267" s="15">
        <v>3.6076337531515437</v>
      </c>
      <c r="BN267" s="15">
        <v>0.88944232045667726</v>
      </c>
      <c r="BO267" s="15">
        <v>1.4099999999999999E-9</v>
      </c>
      <c r="BP267" s="15">
        <v>0.71428599899999989</v>
      </c>
      <c r="BQ267" s="15">
        <v>7.1423469757261868</v>
      </c>
      <c r="BR267" s="15">
        <v>4.7471390767778709</v>
      </c>
      <c r="BS267" s="15">
        <v>126</v>
      </c>
      <c r="BT267" s="15">
        <v>3.8699999998999994E-8</v>
      </c>
      <c r="BU267" s="15">
        <v>3.9299988757452216</v>
      </c>
      <c r="BV267" s="15">
        <v>28.748999999999999</v>
      </c>
      <c r="BW267" s="15">
        <v>4.4999999989999999</v>
      </c>
      <c r="BX267" s="15">
        <v>3.0699999989999998</v>
      </c>
      <c r="BY267" s="15">
        <v>0.71232681605038062</v>
      </c>
      <c r="BZ267" s="15">
        <v>69.711999999999989</v>
      </c>
      <c r="CA267" s="15">
        <v>5.9279999989999999</v>
      </c>
      <c r="CB267" s="15">
        <v>1.8849983266820542</v>
      </c>
      <c r="CC267" s="15">
        <v>0.71232681605038062</v>
      </c>
      <c r="CD267" s="15">
        <v>5.1650224681145103</v>
      </c>
      <c r="CE267" s="15">
        <v>4.3489605986061122</v>
      </c>
      <c r="CF267" s="15">
        <v>3.8199999989999998</v>
      </c>
      <c r="CG267" s="15">
        <v>7.1428999989999999</v>
      </c>
      <c r="CH267" s="15">
        <v>20.800104941382582</v>
      </c>
      <c r="CI267" s="15">
        <v>0.51999999899999994</v>
      </c>
      <c r="CJ267" s="15">
        <v>9.0399999989999991</v>
      </c>
      <c r="CK267" s="15">
        <v>7.1429999989999993E-2</v>
      </c>
      <c r="CL267" s="15">
        <v>0.4150583158656283</v>
      </c>
      <c r="CM267" s="15">
        <v>1.9799999999999993E-4</v>
      </c>
      <c r="CN267" s="15">
        <v>4.4499999989999992</v>
      </c>
      <c r="CO267" s="15">
        <v>0.7142899989999999</v>
      </c>
      <c r="CP267" s="15">
        <v>0.71429999899999996</v>
      </c>
      <c r="CQ267" s="43">
        <v>45</v>
      </c>
      <c r="CR267" s="42" t="s">
        <v>21</v>
      </c>
      <c r="CS267" s="42" t="s">
        <v>21</v>
      </c>
      <c r="CT267" s="43">
        <v>1.1699999989999998E-3</v>
      </c>
      <c r="CU267" s="42" t="s">
        <v>21</v>
      </c>
      <c r="CV267" s="42" t="s">
        <v>21</v>
      </c>
      <c r="CW267" s="43">
        <v>2.5</v>
      </c>
      <c r="CX267" s="43">
        <v>59.999999998999996</v>
      </c>
      <c r="CY267" s="42" t="s">
        <v>21</v>
      </c>
      <c r="CZ267" s="42" t="s">
        <v>21</v>
      </c>
      <c r="DA267" s="43">
        <v>3.9999999999999996E-4</v>
      </c>
      <c r="DB267" s="43">
        <v>6</v>
      </c>
      <c r="DC267" s="42" t="s">
        <v>21</v>
      </c>
      <c r="DD267" s="43">
        <v>0.83229296781713935</v>
      </c>
      <c r="DE267" s="42" t="s">
        <v>21</v>
      </c>
      <c r="DF267" s="43">
        <v>2.949999998046356E-2</v>
      </c>
      <c r="DG267" s="43">
        <v>1.25E-3</v>
      </c>
    </row>
    <row r="268" spans="1:111" x14ac:dyDescent="0.25">
      <c r="A268" s="26" t="s">
        <v>320</v>
      </c>
      <c r="B268" s="15">
        <v>4.9370600039370593</v>
      </c>
      <c r="C268" s="15">
        <v>3.4999999999999995E-11</v>
      </c>
      <c r="D268" s="15">
        <v>0.89653935807781959</v>
      </c>
      <c r="E268" s="15">
        <v>25.883266474927723</v>
      </c>
      <c r="F268" s="15">
        <v>49.654999998999998</v>
      </c>
      <c r="G268" s="15">
        <v>246.03093789314994</v>
      </c>
      <c r="H268" s="15">
        <v>1.1879999999999996E-5</v>
      </c>
      <c r="I268" s="15">
        <v>0.71514900180585783</v>
      </c>
      <c r="J268" s="15">
        <v>1.1703308121491651E-12</v>
      </c>
      <c r="K268" s="15">
        <v>87.5</v>
      </c>
      <c r="L268" s="15">
        <v>1.0849</v>
      </c>
      <c r="M268" s="15">
        <v>6.3698140357926619E-3</v>
      </c>
      <c r="N268" s="15">
        <v>6.0618951852336629</v>
      </c>
      <c r="O268" s="15">
        <v>2.4618094544707518</v>
      </c>
      <c r="P268" s="15">
        <v>15.941899998999999</v>
      </c>
      <c r="Q268" s="15">
        <v>1.67E-12</v>
      </c>
      <c r="R268" s="15">
        <v>6.6349999989999997</v>
      </c>
      <c r="S268" s="15">
        <v>0.41666699899999998</v>
      </c>
      <c r="T268" s="15">
        <v>7.4521201287318064</v>
      </c>
      <c r="U268" s="15">
        <v>0.99999999899999992</v>
      </c>
      <c r="V268" s="15">
        <v>18</v>
      </c>
      <c r="W268" s="15">
        <v>0.43478299999999998</v>
      </c>
      <c r="X268" s="15">
        <v>2.5</v>
      </c>
      <c r="Y268" s="15">
        <v>4.1909999992399918</v>
      </c>
      <c r="Z268" s="15">
        <v>4.9222287854362188</v>
      </c>
      <c r="AA268" s="15">
        <v>2.0834200424903782</v>
      </c>
      <c r="AB268" s="15">
        <v>3.9890999989999996</v>
      </c>
      <c r="AC268" s="15">
        <v>1.0203999989999999</v>
      </c>
      <c r="AD268" s="15">
        <v>30.000300003000028</v>
      </c>
      <c r="AE268" s="15">
        <v>0.99999999899999992</v>
      </c>
      <c r="AF268" s="15">
        <v>24.684999998999999</v>
      </c>
      <c r="AG268" s="15">
        <v>2.0000833394725888</v>
      </c>
      <c r="AH268" s="15">
        <v>4.9999999989999999</v>
      </c>
      <c r="AI268" s="15">
        <v>2</v>
      </c>
      <c r="AJ268" s="15">
        <v>0.57069999990035636</v>
      </c>
      <c r="AK268" s="15">
        <v>7.5579999989999997</v>
      </c>
      <c r="AL268" s="15">
        <v>266</v>
      </c>
      <c r="AM268" s="15">
        <v>75.089999999</v>
      </c>
      <c r="AN268" s="15">
        <v>0.35714299899999996</v>
      </c>
      <c r="AO268" s="15">
        <v>0.41668402867481313</v>
      </c>
      <c r="AP268" s="15">
        <v>3.4955769221271679E-4</v>
      </c>
      <c r="AQ268" s="15">
        <v>624.10285604507806</v>
      </c>
      <c r="AR268" s="15">
        <v>0.83332999899999993</v>
      </c>
      <c r="AS268" s="15">
        <v>362.05648212185548</v>
      </c>
      <c r="AT268" s="15">
        <v>0.35714285727040812</v>
      </c>
      <c r="AU268" s="15">
        <v>7.1428599989999997</v>
      </c>
      <c r="AV268" s="15">
        <v>274.64999999899999</v>
      </c>
      <c r="AW268" s="15">
        <v>0.35714299899999996</v>
      </c>
      <c r="AX268" s="15">
        <v>0.12000023208866205</v>
      </c>
      <c r="AY268" s="15">
        <v>3.1453999989999999</v>
      </c>
      <c r="AZ268" s="15">
        <v>0.71514900180585783</v>
      </c>
      <c r="BA268" s="15">
        <v>1.0000002759241586</v>
      </c>
      <c r="BB268" s="15">
        <v>0.35714299899999996</v>
      </c>
      <c r="BC268" s="15">
        <v>246.02999994999996</v>
      </c>
      <c r="BD268" s="15">
        <v>0.83332999899999993</v>
      </c>
      <c r="BE268" s="15">
        <v>3.0614999989999996</v>
      </c>
      <c r="BF268" s="15">
        <v>0.41666999899999996</v>
      </c>
      <c r="BG268" s="15">
        <v>49.205999989999988</v>
      </c>
      <c r="BH268" s="15">
        <v>5.5557731875374738</v>
      </c>
      <c r="BI268" s="15">
        <v>1.2500000000000001E-2</v>
      </c>
      <c r="BJ268" s="15">
        <v>5.0436149940543986</v>
      </c>
      <c r="BK268" s="15">
        <v>4.800007703052362</v>
      </c>
      <c r="BL268" s="15">
        <v>10.125</v>
      </c>
      <c r="BM268" s="15">
        <v>3.6064627814341628</v>
      </c>
      <c r="BN268" s="15">
        <v>0.89293686936333605</v>
      </c>
      <c r="BO268" s="15">
        <v>1.4099999999999999E-9</v>
      </c>
      <c r="BP268" s="15">
        <v>0.71428599899999989</v>
      </c>
      <c r="BQ268" s="15">
        <v>7.1403070332024274</v>
      </c>
      <c r="BR268" s="15">
        <v>4.7684383002482544</v>
      </c>
      <c r="BS268" s="15">
        <v>126</v>
      </c>
      <c r="BT268" s="15">
        <v>3.8699999998999994E-8</v>
      </c>
      <c r="BU268" s="15">
        <v>3.9299988757452216</v>
      </c>
      <c r="BV268" s="15">
        <v>28.731999999999999</v>
      </c>
      <c r="BW268" s="15">
        <v>4.4999999989999999</v>
      </c>
      <c r="BX268" s="15">
        <v>3.0699999989999998</v>
      </c>
      <c r="BY268" s="15">
        <v>0.71514900180585783</v>
      </c>
      <c r="BZ268" s="15">
        <v>69.71899999899999</v>
      </c>
      <c r="CA268" s="15">
        <v>5.9279999989999999</v>
      </c>
      <c r="CB268" s="15">
        <v>1.8849983266820542</v>
      </c>
      <c r="CC268" s="15">
        <v>0.71514900180585783</v>
      </c>
      <c r="CD268" s="15">
        <v>5.1692943915828016</v>
      </c>
      <c r="CE268" s="15">
        <v>4.3318171975019197</v>
      </c>
      <c r="CF268" s="15">
        <v>3.8199999989999998</v>
      </c>
      <c r="CG268" s="15">
        <v>7.1428999989999999</v>
      </c>
      <c r="CH268" s="15">
        <v>20.800104941382582</v>
      </c>
      <c r="CI268" s="15">
        <v>0.51999999899999994</v>
      </c>
      <c r="CJ268" s="15">
        <v>9.0399999989999991</v>
      </c>
      <c r="CK268" s="15">
        <v>7.1429999989999993E-2</v>
      </c>
      <c r="CL268" s="15">
        <v>0.41668402867481313</v>
      </c>
      <c r="CM268" s="15">
        <v>1.9799999999999993E-4</v>
      </c>
      <c r="CN268" s="15">
        <v>4.4499999989999992</v>
      </c>
      <c r="CO268" s="15">
        <v>0.7142899989999999</v>
      </c>
      <c r="CP268" s="15">
        <v>0.71429999899999996</v>
      </c>
      <c r="CQ268" s="43">
        <v>45</v>
      </c>
      <c r="CR268" s="42" t="s">
        <v>21</v>
      </c>
      <c r="CS268" s="42" t="s">
        <v>21</v>
      </c>
      <c r="CT268" s="43">
        <v>1.1699999989999998E-3</v>
      </c>
      <c r="CU268" s="42" t="s">
        <v>21</v>
      </c>
      <c r="CV268" s="42" t="s">
        <v>21</v>
      </c>
      <c r="CW268" s="43">
        <v>2.5</v>
      </c>
      <c r="CX268" s="43">
        <v>59.999999998999996</v>
      </c>
      <c r="CY268" s="42" t="s">
        <v>21</v>
      </c>
      <c r="CZ268" s="42" t="s">
        <v>21</v>
      </c>
      <c r="DA268" s="43">
        <v>3.9999999999999996E-4</v>
      </c>
      <c r="DB268" s="43">
        <v>6</v>
      </c>
      <c r="DC268" s="42" t="s">
        <v>21</v>
      </c>
      <c r="DD268" s="43">
        <v>0.83291687558963601</v>
      </c>
      <c r="DE268" s="42" t="s">
        <v>21</v>
      </c>
      <c r="DF268" s="43">
        <v>2.949999998046356E-2</v>
      </c>
      <c r="DG268" s="43">
        <v>1.25E-3</v>
      </c>
    </row>
    <row r="269" spans="1:111" x14ac:dyDescent="0.25">
      <c r="A269" s="26" t="s">
        <v>321</v>
      </c>
      <c r="B269" s="15">
        <v>4.9370600039370593</v>
      </c>
      <c r="C269" s="15">
        <v>3.4999999999999995E-11</v>
      </c>
      <c r="D269" s="15">
        <v>0.89573629524270626</v>
      </c>
      <c r="E269" s="15">
        <v>25.869874537801028</v>
      </c>
      <c r="F269" s="15">
        <v>49.732999998999993</v>
      </c>
      <c r="G269" s="15">
        <v>246.37593920839763</v>
      </c>
      <c r="H269" s="15">
        <v>1.1879999999999996E-5</v>
      </c>
      <c r="I269" s="15">
        <v>0.71463282216693313</v>
      </c>
      <c r="J269" s="15">
        <v>1.1703308121491651E-12</v>
      </c>
      <c r="K269" s="15">
        <v>87.5</v>
      </c>
      <c r="L269" s="15">
        <v>1.080099999</v>
      </c>
      <c r="M269" s="15">
        <v>6.5298093648172807E-3</v>
      </c>
      <c r="N269" s="15">
        <v>6.0568476018634607</v>
      </c>
      <c r="O269" s="15">
        <v>2.4618094544707518</v>
      </c>
      <c r="P269" s="15">
        <v>16.055299999999999</v>
      </c>
      <c r="Q269" s="15">
        <v>1.67E-12</v>
      </c>
      <c r="R269" s="15">
        <v>6.6349999989999997</v>
      </c>
      <c r="S269" s="15">
        <v>0.41666699899999998</v>
      </c>
      <c r="T269" s="15">
        <v>7.4554536649113139</v>
      </c>
      <c r="U269" s="15">
        <v>0.99999999899999992</v>
      </c>
      <c r="V269" s="15">
        <v>18</v>
      </c>
      <c r="W269" s="15">
        <v>0.43478299999999998</v>
      </c>
      <c r="X269" s="15">
        <v>2.5</v>
      </c>
      <c r="Y269" s="15">
        <v>4.1889999992398774</v>
      </c>
      <c r="Z269" s="15">
        <v>4.928536224984156</v>
      </c>
      <c r="AA269" s="15">
        <v>2.0816852325121462</v>
      </c>
      <c r="AB269" s="15">
        <v>3.9848999989999996</v>
      </c>
      <c r="AC269" s="15">
        <v>1.0203999989999999</v>
      </c>
      <c r="AD269" s="15">
        <v>30.000300003000028</v>
      </c>
      <c r="AE269" s="15">
        <v>0.99999999899999992</v>
      </c>
      <c r="AF269" s="15">
        <v>24.684999998999999</v>
      </c>
      <c r="AG269" s="15">
        <v>1.9984179204785664</v>
      </c>
      <c r="AH269" s="15">
        <v>4.9999999989999999</v>
      </c>
      <c r="AI269" s="15">
        <v>2</v>
      </c>
      <c r="AJ269" s="15">
        <v>0.57069999990035636</v>
      </c>
      <c r="AK269" s="15">
        <v>7.5729999989999994</v>
      </c>
      <c r="AL269" s="15">
        <v>276</v>
      </c>
      <c r="AM269" s="15">
        <v>75.089999999</v>
      </c>
      <c r="AN269" s="15">
        <v>0.35714299899999996</v>
      </c>
      <c r="AO269" s="15">
        <v>0.41633706666236608</v>
      </c>
      <c r="AP269" s="15">
        <v>3.4955769221271679E-4</v>
      </c>
      <c r="AQ269" s="15">
        <v>624.57061160808576</v>
      </c>
      <c r="AR269" s="15">
        <v>0.83332999899999993</v>
      </c>
      <c r="AS269" s="15">
        <v>362.27946368974187</v>
      </c>
      <c r="AT269" s="15">
        <v>0.35714285727040812</v>
      </c>
      <c r="AU269" s="15">
        <v>7.1428599989999997</v>
      </c>
      <c r="AV269" s="15">
        <v>274.75999999899994</v>
      </c>
      <c r="AW269" s="15">
        <v>0.35714299899999996</v>
      </c>
      <c r="AX269" s="15">
        <v>0.12000023208866205</v>
      </c>
      <c r="AY269" s="15">
        <v>3.1499999989999998</v>
      </c>
      <c r="AZ269" s="15">
        <v>0.71463282216693313</v>
      </c>
      <c r="BA269" s="15">
        <v>1.0000002759241586</v>
      </c>
      <c r="BB269" s="15">
        <v>0.35714299899999996</v>
      </c>
      <c r="BC269" s="15">
        <v>246.37499994999999</v>
      </c>
      <c r="BD269" s="15">
        <v>0.83332999899999993</v>
      </c>
      <c r="BE269" s="15">
        <v>3.0547999989999997</v>
      </c>
      <c r="BF269" s="15">
        <v>0.41666999899999996</v>
      </c>
      <c r="BG269" s="15">
        <v>49.274999989999991</v>
      </c>
      <c r="BH269" s="15">
        <v>5.5511470196307986</v>
      </c>
      <c r="BI269" s="15">
        <v>1.2500000000000001E-2</v>
      </c>
      <c r="BJ269" s="15">
        <v>5.0506874940474988</v>
      </c>
      <c r="BK269" s="15">
        <v>4.800007703052362</v>
      </c>
      <c r="BL269" s="15">
        <v>10.125</v>
      </c>
      <c r="BM269" s="15">
        <v>3.6189924726266285</v>
      </c>
      <c r="BN269" s="15">
        <v>0.89221984296930779</v>
      </c>
      <c r="BO269" s="15">
        <v>1.4099999999999999E-9</v>
      </c>
      <c r="BP269" s="15">
        <v>0.71428599899999989</v>
      </c>
      <c r="BQ269" s="15">
        <v>7.1428571428571423</v>
      </c>
      <c r="BR269" s="15">
        <v>4.7628646716765655</v>
      </c>
      <c r="BS269" s="15">
        <v>126</v>
      </c>
      <c r="BT269" s="15">
        <v>3.8699999998999994E-8</v>
      </c>
      <c r="BU269" s="15">
        <v>3.9299988757452216</v>
      </c>
      <c r="BV269" s="15">
        <v>28.715</v>
      </c>
      <c r="BW269" s="15">
        <v>4.4999999989999999</v>
      </c>
      <c r="BX269" s="15">
        <v>3.0749999989999997</v>
      </c>
      <c r="BY269" s="15">
        <v>0.71463282216693313</v>
      </c>
      <c r="BZ269" s="15">
        <v>69.66</v>
      </c>
      <c r="CA269" s="15">
        <v>5.9279999989999999</v>
      </c>
      <c r="CB269" s="15">
        <v>1.8849983266820542</v>
      </c>
      <c r="CC269" s="15">
        <v>0.71463282216693313</v>
      </c>
      <c r="CD269" s="15">
        <v>5.1711655809893049</v>
      </c>
      <c r="CE269" s="15">
        <v>4.3385830189742975</v>
      </c>
      <c r="CF269" s="15">
        <v>3.8199999989999998</v>
      </c>
      <c r="CG269" s="15">
        <v>7.1428999989999999</v>
      </c>
      <c r="CH269" s="15">
        <v>20.800104941382582</v>
      </c>
      <c r="CI269" s="15">
        <v>0.51999999899999994</v>
      </c>
      <c r="CJ269" s="15">
        <v>9.0399999989999991</v>
      </c>
      <c r="CK269" s="15">
        <v>7.1429999989999993E-2</v>
      </c>
      <c r="CL269" s="15">
        <v>0.41633706666236608</v>
      </c>
      <c r="CM269" s="15">
        <v>2.0424999999999992E-4</v>
      </c>
      <c r="CN269" s="15">
        <v>4.4499999989999992</v>
      </c>
      <c r="CO269" s="15">
        <v>0.7142899989999999</v>
      </c>
      <c r="CP269" s="15">
        <v>0.71429999899999996</v>
      </c>
      <c r="CQ269" s="43">
        <v>45</v>
      </c>
      <c r="CR269" s="42" t="s">
        <v>21</v>
      </c>
      <c r="CS269" s="42" t="s">
        <v>21</v>
      </c>
      <c r="CT269" s="43">
        <v>1.1699999989999998E-3</v>
      </c>
      <c r="CU269" s="42" t="s">
        <v>21</v>
      </c>
      <c r="CV269" s="42" t="s">
        <v>21</v>
      </c>
      <c r="CW269" s="43">
        <v>2.5</v>
      </c>
      <c r="CX269" s="43">
        <v>59.999999998999996</v>
      </c>
      <c r="CY269" s="42" t="s">
        <v>21</v>
      </c>
      <c r="CZ269" s="42" t="s">
        <v>21</v>
      </c>
      <c r="DA269" s="43">
        <v>3.9999999999999996E-4</v>
      </c>
      <c r="DB269" s="43">
        <v>6</v>
      </c>
      <c r="DC269" s="42" t="s">
        <v>21</v>
      </c>
      <c r="DD269" s="43">
        <v>0.83430669113966294</v>
      </c>
      <c r="DE269" s="42" t="s">
        <v>21</v>
      </c>
      <c r="DF269" s="43">
        <v>2.949999998046356E-2</v>
      </c>
      <c r="DG269" s="43">
        <v>1.25E-3</v>
      </c>
    </row>
    <row r="270" spans="1:111" x14ac:dyDescent="0.25">
      <c r="A270" s="26" t="s">
        <v>322</v>
      </c>
      <c r="B270" s="15">
        <v>4.9370600039370593</v>
      </c>
      <c r="C270" s="15">
        <v>3.4999999999999995E-11</v>
      </c>
      <c r="D270" s="15">
        <v>0.90049527240792882</v>
      </c>
      <c r="E270" s="15">
        <v>25.859839675681364</v>
      </c>
      <c r="F270" s="15">
        <v>49.725999998999995</v>
      </c>
      <c r="G270" s="15">
        <v>246.76094067613781</v>
      </c>
      <c r="H270" s="15">
        <v>1.1879999999999996E-5</v>
      </c>
      <c r="I270" s="15">
        <v>0.71815348427829417</v>
      </c>
      <c r="J270" s="15">
        <v>1.1703308121491651E-12</v>
      </c>
      <c r="K270" s="15">
        <v>87.5</v>
      </c>
      <c r="L270" s="15">
        <v>1.0778999999999999</v>
      </c>
      <c r="M270" s="15">
        <v>6.6598055696497835E-3</v>
      </c>
      <c r="N270" s="15">
        <v>6.0890433007619809</v>
      </c>
      <c r="O270" s="15">
        <v>2.4618094544707518</v>
      </c>
      <c r="P270" s="15">
        <v>16.186799998999998</v>
      </c>
      <c r="Q270" s="15">
        <v>1.67E-12</v>
      </c>
      <c r="R270" s="15">
        <v>6.6349999989999997</v>
      </c>
      <c r="S270" s="15">
        <v>0.41666699899999998</v>
      </c>
      <c r="T270" s="15">
        <v>7.4632435261932413</v>
      </c>
      <c r="U270" s="15">
        <v>0.99999999899999992</v>
      </c>
      <c r="V270" s="15">
        <v>18</v>
      </c>
      <c r="W270" s="15">
        <v>0.43478299999999998</v>
      </c>
      <c r="X270" s="15">
        <v>2.5</v>
      </c>
      <c r="Y270" s="15">
        <v>4.1879999992398202</v>
      </c>
      <c r="Z270" s="15">
        <v>4.9475559076265361</v>
      </c>
      <c r="AA270" s="15">
        <v>2.0927506110756693</v>
      </c>
      <c r="AB270" s="15">
        <v>3.9805999989999998</v>
      </c>
      <c r="AC270" s="15">
        <v>1.0203999989999999</v>
      </c>
      <c r="AD270" s="15">
        <v>30.000300003000028</v>
      </c>
      <c r="AE270" s="15">
        <v>0.99999999899999992</v>
      </c>
      <c r="AF270" s="15">
        <v>24.684999998999999</v>
      </c>
      <c r="AG270" s="15">
        <v>2.0090406871100766</v>
      </c>
      <c r="AH270" s="15">
        <v>4.9999999989999999</v>
      </c>
      <c r="AI270" s="15">
        <v>2</v>
      </c>
      <c r="AJ270" s="15">
        <v>0.57069999990035636</v>
      </c>
      <c r="AK270" s="15">
        <v>7.6019999989999993</v>
      </c>
      <c r="AL270" s="15">
        <v>293</v>
      </c>
      <c r="AM270" s="15">
        <v>75.089999999</v>
      </c>
      <c r="AN270" s="15">
        <v>0.35714299899999996</v>
      </c>
      <c r="AO270" s="15">
        <v>0.4185501424822326</v>
      </c>
      <c r="AP270" s="15">
        <v>3.4955769221271679E-4</v>
      </c>
      <c r="AQ270" s="15">
        <v>622.70378368954346</v>
      </c>
      <c r="AR270" s="15">
        <v>0.83332999899999993</v>
      </c>
      <c r="AS270" s="15">
        <v>362.26633952422236</v>
      </c>
      <c r="AT270" s="15">
        <v>0.35714285727040812</v>
      </c>
      <c r="AU270" s="15">
        <v>7.1428599989999997</v>
      </c>
      <c r="AV270" s="15">
        <v>274.75999999899994</v>
      </c>
      <c r="AW270" s="15">
        <v>0.35714299899999996</v>
      </c>
      <c r="AX270" s="15">
        <v>0.12000023208866205</v>
      </c>
      <c r="AY270" s="15">
        <v>3.1524999989999998</v>
      </c>
      <c r="AZ270" s="15">
        <v>0.71815348427829417</v>
      </c>
      <c r="BA270" s="15">
        <v>1.0000002759241586</v>
      </c>
      <c r="BB270" s="15">
        <v>0.35714299899999996</v>
      </c>
      <c r="BC270" s="15">
        <v>246.75999994999998</v>
      </c>
      <c r="BD270" s="15">
        <v>0.83332999899999993</v>
      </c>
      <c r="BE270" s="15">
        <v>3.0702999989999999</v>
      </c>
      <c r="BF270" s="15">
        <v>0.41666999899999996</v>
      </c>
      <c r="BG270" s="15">
        <v>49.351999989999989</v>
      </c>
      <c r="BH270" s="15">
        <v>5.5806546428225605</v>
      </c>
      <c r="BI270" s="15">
        <v>1.2500000000000001E-2</v>
      </c>
      <c r="BJ270" s="15">
        <v>5.0585799940397989</v>
      </c>
      <c r="BK270" s="15">
        <v>4.8049895241858636</v>
      </c>
      <c r="BL270" s="15">
        <v>10.125</v>
      </c>
      <c r="BM270" s="15">
        <v>3.6185996020849864</v>
      </c>
      <c r="BN270" s="15">
        <v>0.89694142972463908</v>
      </c>
      <c r="BO270" s="15">
        <v>1.4099999999999999E-9</v>
      </c>
      <c r="BP270" s="15">
        <v>0.71428599899999989</v>
      </c>
      <c r="BQ270" s="15">
        <v>7.1428571428571423</v>
      </c>
      <c r="BR270" s="15">
        <v>4.7834671915754887</v>
      </c>
      <c r="BS270" s="15">
        <v>126</v>
      </c>
      <c r="BT270" s="15">
        <v>3.8699999998999994E-8</v>
      </c>
      <c r="BU270" s="15">
        <v>3.9299988757452216</v>
      </c>
      <c r="BV270" s="15">
        <v>28.739999998999998</v>
      </c>
      <c r="BW270" s="15">
        <v>4.4999999989999999</v>
      </c>
      <c r="BX270" s="15">
        <v>3.0849999989999999</v>
      </c>
      <c r="BY270" s="15">
        <v>0.71815348427829417</v>
      </c>
      <c r="BZ270" s="15">
        <v>69.675999998999998</v>
      </c>
      <c r="CA270" s="15">
        <v>5.9279999989999999</v>
      </c>
      <c r="CB270" s="15">
        <v>1.8849983266820542</v>
      </c>
      <c r="CC270" s="15">
        <v>0.71815348427829417</v>
      </c>
      <c r="CD270" s="15">
        <v>5.1668905655247954</v>
      </c>
      <c r="CE270" s="15">
        <v>4.3256337055249432</v>
      </c>
      <c r="CF270" s="15">
        <v>3.8199999989999998</v>
      </c>
      <c r="CG270" s="15">
        <v>7.1428999989999999</v>
      </c>
      <c r="CH270" s="15">
        <v>20.800104941382582</v>
      </c>
      <c r="CI270" s="15">
        <v>0.51999999899999994</v>
      </c>
      <c r="CJ270" s="15">
        <v>9.0399999989999991</v>
      </c>
      <c r="CK270" s="15">
        <v>7.1429999989999993E-2</v>
      </c>
      <c r="CL270" s="15">
        <v>0.4185501424822326</v>
      </c>
      <c r="CM270" s="15">
        <v>2.479999999999999E-4</v>
      </c>
      <c r="CN270" s="15">
        <v>4.4499999989999992</v>
      </c>
      <c r="CO270" s="15">
        <v>0.7142899989999999</v>
      </c>
      <c r="CP270" s="15">
        <v>0.71429999899999996</v>
      </c>
      <c r="CQ270" s="43">
        <v>45</v>
      </c>
      <c r="CR270" s="42" t="s">
        <v>21</v>
      </c>
      <c r="CS270" s="42" t="s">
        <v>21</v>
      </c>
      <c r="CT270" s="43">
        <v>1.1699999989999998E-3</v>
      </c>
      <c r="CU270" s="42" t="s">
        <v>21</v>
      </c>
      <c r="CV270" s="42" t="s">
        <v>21</v>
      </c>
      <c r="CW270" s="43">
        <v>2.5</v>
      </c>
      <c r="CX270" s="43">
        <v>59.999999998999996</v>
      </c>
      <c r="CY270" s="42" t="s">
        <v>21</v>
      </c>
      <c r="CZ270" s="42" t="s">
        <v>21</v>
      </c>
      <c r="DA270" s="43">
        <v>3.9999999999999996E-4</v>
      </c>
      <c r="DB270" s="43">
        <v>6</v>
      </c>
      <c r="DC270" s="42" t="s">
        <v>21</v>
      </c>
      <c r="DD270" s="43">
        <v>0.83913736749109458</v>
      </c>
      <c r="DE270" s="42" t="s">
        <v>21</v>
      </c>
      <c r="DF270" s="43">
        <v>2.949999998046356E-2</v>
      </c>
      <c r="DG270" s="43">
        <v>1.25E-3</v>
      </c>
    </row>
    <row r="271" spans="1:111" x14ac:dyDescent="0.25">
      <c r="A271" s="26" t="s">
        <v>323</v>
      </c>
      <c r="B271" s="15">
        <v>4.9370600039370593</v>
      </c>
      <c r="C271" s="15">
        <v>3.4999999999999995E-11</v>
      </c>
      <c r="D271" s="15">
        <v>0.90220137135422407</v>
      </c>
      <c r="E271" s="15">
        <v>25.851149090259582</v>
      </c>
      <c r="F271" s="15">
        <v>49.857999998999993</v>
      </c>
      <c r="G271" s="15">
        <v>248.69594810296195</v>
      </c>
      <c r="H271" s="15">
        <v>1.1879999999999996E-5</v>
      </c>
      <c r="I271" s="15">
        <v>0.71954869957370249</v>
      </c>
      <c r="J271" s="15">
        <v>1.1703308121491651E-12</v>
      </c>
      <c r="K271" s="15">
        <v>87.5</v>
      </c>
      <c r="L271" s="15">
        <v>1.0767999989999999</v>
      </c>
      <c r="M271" s="15">
        <v>6.8098011906103642E-3</v>
      </c>
      <c r="N271" s="15">
        <v>6.1002776987524436</v>
      </c>
      <c r="O271" s="15">
        <v>2.4618094544707518</v>
      </c>
      <c r="P271" s="15">
        <v>16.269299998999998</v>
      </c>
      <c r="Q271" s="15">
        <v>1.67E-12</v>
      </c>
      <c r="R271" s="15">
        <v>6.6349999989999997</v>
      </c>
      <c r="S271" s="15">
        <v>0.41666699899999998</v>
      </c>
      <c r="T271" s="15">
        <v>7.4777536827936881</v>
      </c>
      <c r="U271" s="15">
        <v>0.99999999899999992</v>
      </c>
      <c r="V271" s="15">
        <v>18</v>
      </c>
      <c r="W271" s="15">
        <v>0.43478299999999998</v>
      </c>
      <c r="X271" s="15">
        <v>2.5</v>
      </c>
      <c r="Y271" s="15">
        <v>4.1869999992397631</v>
      </c>
      <c r="Z271" s="15">
        <v>4.9733923511699105</v>
      </c>
      <c r="AA271" s="15">
        <v>2.0966117745663575</v>
      </c>
      <c r="AB271" s="15">
        <v>3.9957999989999999</v>
      </c>
      <c r="AC271" s="15">
        <v>1.0203999989999999</v>
      </c>
      <c r="AD271" s="15">
        <v>30.000300003000028</v>
      </c>
      <c r="AE271" s="15">
        <v>0.99999999899999992</v>
      </c>
      <c r="AF271" s="15">
        <v>24.684999998999999</v>
      </c>
      <c r="AG271" s="15">
        <v>2.0127474015516587</v>
      </c>
      <c r="AH271" s="15">
        <v>4.9999999989999999</v>
      </c>
      <c r="AI271" s="15">
        <v>2</v>
      </c>
      <c r="AJ271" s="15">
        <v>0.57069999990035636</v>
      </c>
      <c r="AK271" s="15">
        <v>7.6219999989999998</v>
      </c>
      <c r="AL271" s="15">
        <v>301</v>
      </c>
      <c r="AM271" s="15">
        <v>75.089999999</v>
      </c>
      <c r="AN271" s="15">
        <v>0.35714299899999996</v>
      </c>
      <c r="AO271" s="15">
        <v>0.4193223752177635</v>
      </c>
      <c r="AP271" s="15">
        <v>3.4955769221271679E-4</v>
      </c>
      <c r="AQ271" s="15">
        <v>623.13061205839108</v>
      </c>
      <c r="AR271" s="15">
        <v>0.83332999899999993</v>
      </c>
      <c r="AS271" s="15">
        <v>361.84686771546848</v>
      </c>
      <c r="AT271" s="15">
        <v>0.35714285727040812</v>
      </c>
      <c r="AU271" s="15">
        <v>7.1428599989999997</v>
      </c>
      <c r="AV271" s="15">
        <v>274.75999999899994</v>
      </c>
      <c r="AW271" s="15">
        <v>0.35714299899999996</v>
      </c>
      <c r="AX271" s="15">
        <v>0.12000023208866205</v>
      </c>
      <c r="AY271" s="15">
        <v>3.1507999989999997</v>
      </c>
      <c r="AZ271" s="15">
        <v>0.71954869957370249</v>
      </c>
      <c r="BA271" s="15">
        <v>1.0000002759241586</v>
      </c>
      <c r="BB271" s="15">
        <v>0.35714299899999996</v>
      </c>
      <c r="BC271" s="15">
        <v>248.69499999999999</v>
      </c>
      <c r="BD271" s="15">
        <v>0.83332999899999993</v>
      </c>
      <c r="BE271" s="15">
        <v>3.0752999989999998</v>
      </c>
      <c r="BF271" s="15">
        <v>0.41666999899999996</v>
      </c>
      <c r="BG271" s="15">
        <v>49.73899999999999</v>
      </c>
      <c r="BH271" s="15">
        <v>5.5909510278703483</v>
      </c>
      <c r="BI271" s="15">
        <v>1.2500000000000001E-2</v>
      </c>
      <c r="BJ271" s="15">
        <v>5.098247495026099</v>
      </c>
      <c r="BK271" s="15">
        <v>4.8100048331409564</v>
      </c>
      <c r="BL271" s="15">
        <v>10.125</v>
      </c>
      <c r="BM271" s="15">
        <v>3.6205648082411503</v>
      </c>
      <c r="BN271" s="15">
        <v>0.89855332914008457</v>
      </c>
      <c r="BO271" s="15">
        <v>1.4099999999999999E-9</v>
      </c>
      <c r="BP271" s="15">
        <v>0.71428599899999989</v>
      </c>
      <c r="BQ271" s="15">
        <v>7.1428571428571423</v>
      </c>
      <c r="BR271" s="15">
        <v>4.7873488257593442</v>
      </c>
      <c r="BS271" s="15">
        <v>126</v>
      </c>
      <c r="BT271" s="15">
        <v>3.8699999998999994E-8</v>
      </c>
      <c r="BU271" s="15">
        <v>3.9299988757452216</v>
      </c>
      <c r="BV271" s="15">
        <v>28.728999999999999</v>
      </c>
      <c r="BW271" s="15">
        <v>4.4999999989999999</v>
      </c>
      <c r="BX271" s="15">
        <v>3.0899999989999998</v>
      </c>
      <c r="BY271" s="15">
        <v>0.71954869957370249</v>
      </c>
      <c r="BZ271" s="15">
        <v>69.717999999</v>
      </c>
      <c r="CA271" s="15">
        <v>5.9279999989999999</v>
      </c>
      <c r="CB271" s="15">
        <v>1.8849983266820542</v>
      </c>
      <c r="CC271" s="15">
        <v>0.71954869957370249</v>
      </c>
      <c r="CD271" s="15">
        <v>5.1674245558685117</v>
      </c>
      <c r="CE271" s="15">
        <v>4.3042224424010769</v>
      </c>
      <c r="CF271" s="15">
        <v>3.8199999989999998</v>
      </c>
      <c r="CG271" s="15">
        <v>7.1428999989999999</v>
      </c>
      <c r="CH271" s="15">
        <v>20.800104941382582</v>
      </c>
      <c r="CI271" s="15">
        <v>0.51999999899999994</v>
      </c>
      <c r="CJ271" s="15">
        <v>9.0399999989999991</v>
      </c>
      <c r="CK271" s="15">
        <v>7.1429999989999993E-2</v>
      </c>
      <c r="CL271" s="15">
        <v>0.4193223752177635</v>
      </c>
      <c r="CM271" s="15">
        <v>2.479999999999999E-4</v>
      </c>
      <c r="CN271" s="15">
        <v>4.4499999989999992</v>
      </c>
      <c r="CO271" s="15">
        <v>0.7142899989999999</v>
      </c>
      <c r="CP271" s="15">
        <v>0.71429999899999996</v>
      </c>
      <c r="CQ271" s="43">
        <v>45</v>
      </c>
      <c r="CR271" s="42" t="s">
        <v>21</v>
      </c>
      <c r="CS271" s="42" t="s">
        <v>21</v>
      </c>
      <c r="CT271" s="43">
        <v>1.1699999989999998E-3</v>
      </c>
      <c r="CU271" s="42" t="s">
        <v>21</v>
      </c>
      <c r="CV271" s="42" t="s">
        <v>21</v>
      </c>
      <c r="CW271" s="43">
        <v>2.5</v>
      </c>
      <c r="CX271" s="43">
        <v>59.999999998999996</v>
      </c>
      <c r="CY271" s="42" t="s">
        <v>21</v>
      </c>
      <c r="CZ271" s="42" t="s">
        <v>21</v>
      </c>
      <c r="DA271" s="43">
        <v>3.9999999999999996E-4</v>
      </c>
      <c r="DB271" s="43">
        <v>6</v>
      </c>
      <c r="DC271" s="42" t="s">
        <v>21</v>
      </c>
      <c r="DD271" s="43">
        <v>0.83941912267222285</v>
      </c>
      <c r="DE271" s="42" t="s">
        <v>21</v>
      </c>
      <c r="DF271" s="43">
        <v>2.949999998046356E-2</v>
      </c>
      <c r="DG271" s="43">
        <v>1.25E-3</v>
      </c>
    </row>
    <row r="272" spans="1:111" x14ac:dyDescent="0.25">
      <c r="A272" s="26" t="s">
        <v>324</v>
      </c>
      <c r="B272" s="15">
        <v>4.9370600039370593</v>
      </c>
      <c r="C272" s="15">
        <v>3.4999999999999995E-11</v>
      </c>
      <c r="D272" s="15">
        <v>0.90017103250427732</v>
      </c>
      <c r="E272" s="15">
        <v>25.835787739842861</v>
      </c>
      <c r="F272" s="15">
        <v>49.961999999</v>
      </c>
      <c r="G272" s="15">
        <v>248.67094795765396</v>
      </c>
      <c r="H272" s="15">
        <v>1.1879999999999996E-5</v>
      </c>
      <c r="I272" s="15">
        <v>0.71821537894351628</v>
      </c>
      <c r="J272" s="15">
        <v>1.1703308121491651E-12</v>
      </c>
      <c r="K272" s="15">
        <v>87.5</v>
      </c>
      <c r="L272" s="15">
        <v>1.0735999999999999</v>
      </c>
      <c r="M272" s="15">
        <v>6.959796811570944E-3</v>
      </c>
      <c r="N272" s="15">
        <v>6.0872598243583553</v>
      </c>
      <c r="O272" s="15">
        <v>2.4618094544707518</v>
      </c>
      <c r="P272" s="15">
        <v>16.311299998999999</v>
      </c>
      <c r="Q272" s="15">
        <v>1.67E-12</v>
      </c>
      <c r="R272" s="15">
        <v>6.6349999989999997</v>
      </c>
      <c r="S272" s="15">
        <v>0.41666699899999998</v>
      </c>
      <c r="T272" s="15">
        <v>7.5091987690552822</v>
      </c>
      <c r="U272" s="15">
        <v>0.99999999899999992</v>
      </c>
      <c r="V272" s="15">
        <v>18</v>
      </c>
      <c r="W272" s="15">
        <v>0.43478299999999998</v>
      </c>
      <c r="X272" s="15">
        <v>2.5</v>
      </c>
      <c r="Y272" s="15">
        <v>4.1869999992397631</v>
      </c>
      <c r="Z272" s="15">
        <v>4.9733923511699105</v>
      </c>
      <c r="AA272" s="15">
        <v>2.092137645918815</v>
      </c>
      <c r="AB272" s="15">
        <v>4.007599999</v>
      </c>
      <c r="AC272" s="15">
        <v>1.0203999989999999</v>
      </c>
      <c r="AD272" s="15">
        <v>30.000300003000028</v>
      </c>
      <c r="AE272" s="15">
        <v>0.99999999899999992</v>
      </c>
      <c r="AF272" s="15">
        <v>24.684999998999999</v>
      </c>
      <c r="AG272" s="15">
        <v>2.0084522378398773</v>
      </c>
      <c r="AH272" s="15">
        <v>4.9999999989999999</v>
      </c>
      <c r="AI272" s="15">
        <v>2</v>
      </c>
      <c r="AJ272" s="15">
        <v>0.57069999990035636</v>
      </c>
      <c r="AK272" s="15">
        <v>7.6039999989999991</v>
      </c>
      <c r="AL272" s="15">
        <v>304</v>
      </c>
      <c r="AM272" s="15">
        <v>75.089999999</v>
      </c>
      <c r="AN272" s="15">
        <v>0.35714299899999996</v>
      </c>
      <c r="AO272" s="15">
        <v>0.41842754944492555</v>
      </c>
      <c r="AP272" s="15">
        <v>3.4955769221271679E-4</v>
      </c>
      <c r="AQ272" s="15">
        <v>622.35499516028744</v>
      </c>
      <c r="AR272" s="15">
        <v>0.83332999899999993</v>
      </c>
      <c r="AS272" s="15">
        <v>360.49026806232973</v>
      </c>
      <c r="AT272" s="15">
        <v>0.35714285727040812</v>
      </c>
      <c r="AU272" s="15">
        <v>7.1428599989999997</v>
      </c>
      <c r="AV272" s="15">
        <v>274.76999999899999</v>
      </c>
      <c r="AW272" s="15">
        <v>0.35714299899999996</v>
      </c>
      <c r="AX272" s="15">
        <v>0.12000023208866205</v>
      </c>
      <c r="AY272" s="15">
        <v>3.1632999989999999</v>
      </c>
      <c r="AZ272" s="15">
        <v>0.71821537894351628</v>
      </c>
      <c r="BA272" s="15">
        <v>1.0000002759241586</v>
      </c>
      <c r="BB272" s="15">
        <v>0.35714299899999996</v>
      </c>
      <c r="BC272" s="15">
        <v>248.66999994999998</v>
      </c>
      <c r="BD272" s="15">
        <v>0.83332999899999993</v>
      </c>
      <c r="BE272" s="15">
        <v>3.0694999989999996</v>
      </c>
      <c r="BF272" s="15">
        <v>0.41666999899999996</v>
      </c>
      <c r="BG272" s="15">
        <v>49.733999989999994</v>
      </c>
      <c r="BH272" s="15">
        <v>5.5790200460215589</v>
      </c>
      <c r="BI272" s="15">
        <v>1.2500000000000001E-2</v>
      </c>
      <c r="BJ272" s="15">
        <v>5.0977349940015984</v>
      </c>
      <c r="BK272" s="15">
        <v>4.8049895241858636</v>
      </c>
      <c r="BL272" s="15">
        <v>10.125</v>
      </c>
      <c r="BM272" s="15">
        <v>3.6217449568513183</v>
      </c>
      <c r="BN272" s="15">
        <v>0.89670014347202287</v>
      </c>
      <c r="BO272" s="15">
        <v>1.4099999999999999E-9</v>
      </c>
      <c r="BP272" s="15">
        <v>0.71428599899999989</v>
      </c>
      <c r="BQ272" s="15">
        <v>7.1428571428571423</v>
      </c>
      <c r="BR272" s="15">
        <v>4.7843629533102243</v>
      </c>
      <c r="BS272" s="15">
        <v>126</v>
      </c>
      <c r="BT272" s="15">
        <v>3.8699999998999994E-8</v>
      </c>
      <c r="BU272" s="15">
        <v>3.9299988757452216</v>
      </c>
      <c r="BV272" s="15">
        <v>28.725999999999999</v>
      </c>
      <c r="BW272" s="15">
        <v>4.4999999989999999</v>
      </c>
      <c r="BX272" s="15">
        <v>3.0849999989999999</v>
      </c>
      <c r="BY272" s="15">
        <v>0.71821537894351628</v>
      </c>
      <c r="BZ272" s="15">
        <v>69.698999999999998</v>
      </c>
      <c r="CA272" s="15">
        <v>5.9279999989999999</v>
      </c>
      <c r="CB272" s="15">
        <v>1.8849983266820542</v>
      </c>
      <c r="CC272" s="15">
        <v>0.71821537894351628</v>
      </c>
      <c r="CD272" s="15">
        <v>5.1676915924328295</v>
      </c>
      <c r="CE272" s="15">
        <v>4.2983021708273501</v>
      </c>
      <c r="CF272" s="15">
        <v>3.8199999989999998</v>
      </c>
      <c r="CG272" s="15">
        <v>7.1428999989999999</v>
      </c>
      <c r="CH272" s="15">
        <v>20.810104991835654</v>
      </c>
      <c r="CI272" s="15">
        <v>0.51999999899999994</v>
      </c>
      <c r="CJ272" s="15">
        <v>9.0399999989999991</v>
      </c>
      <c r="CK272" s="15">
        <v>7.1429999989999993E-2</v>
      </c>
      <c r="CL272" s="15">
        <v>0.41842754944492555</v>
      </c>
      <c r="CM272" s="15">
        <v>2.479999999999999E-4</v>
      </c>
      <c r="CN272" s="15">
        <v>4.4499999989999992</v>
      </c>
      <c r="CO272" s="15">
        <v>0.7142899989999999</v>
      </c>
      <c r="CP272" s="15">
        <v>0.71429999899999996</v>
      </c>
      <c r="CQ272" s="43">
        <v>45</v>
      </c>
      <c r="CR272" s="42" t="s">
        <v>21</v>
      </c>
      <c r="CS272" s="42" t="s">
        <v>21</v>
      </c>
      <c r="CT272" s="43">
        <v>1.1699999989999998E-3</v>
      </c>
      <c r="CU272" s="42" t="s">
        <v>21</v>
      </c>
      <c r="CV272" s="42" t="s">
        <v>21</v>
      </c>
      <c r="CW272" s="43">
        <v>2.5</v>
      </c>
      <c r="CX272" s="43">
        <v>59.999999998999996</v>
      </c>
      <c r="CY272" s="42" t="s">
        <v>21</v>
      </c>
      <c r="CZ272" s="42" t="s">
        <v>21</v>
      </c>
      <c r="DA272" s="43">
        <v>3.9999999999999996E-4</v>
      </c>
      <c r="DB272" s="43">
        <v>6</v>
      </c>
      <c r="DC272" s="42" t="s">
        <v>21</v>
      </c>
      <c r="DD272" s="43">
        <v>0.83507306959087524</v>
      </c>
      <c r="DE272" s="42" t="s">
        <v>21</v>
      </c>
      <c r="DF272" s="43">
        <v>2.949999998046356E-2</v>
      </c>
      <c r="DG272" s="43">
        <v>1.25E-3</v>
      </c>
    </row>
    <row r="273" spans="1:111" x14ac:dyDescent="0.25">
      <c r="A273" s="26" t="s">
        <v>325</v>
      </c>
      <c r="B273" s="15">
        <v>4.9370600039370593</v>
      </c>
      <c r="C273" s="15">
        <v>3.4999999999999995E-11</v>
      </c>
      <c r="D273" s="15">
        <v>0.8997660608322815</v>
      </c>
      <c r="E273" s="15">
        <v>25.838457967505157</v>
      </c>
      <c r="F273" s="15">
        <v>50.039999998999996</v>
      </c>
      <c r="G273" s="15">
        <v>248.68594801483863</v>
      </c>
      <c r="H273" s="15">
        <v>1.1879999999999996E-5</v>
      </c>
      <c r="I273" s="15">
        <v>0.71775142884050946</v>
      </c>
      <c r="J273" s="15">
        <v>1.1994073540749445E-12</v>
      </c>
      <c r="K273" s="15">
        <v>87.5</v>
      </c>
      <c r="L273" s="15">
        <v>1.0725999989999999</v>
      </c>
      <c r="M273" s="15">
        <v>7.1197921405955628E-3</v>
      </c>
      <c r="N273" s="15">
        <v>6.0839504247882186</v>
      </c>
      <c r="O273" s="15">
        <v>2.4618094544707518</v>
      </c>
      <c r="P273" s="15">
        <v>16.39</v>
      </c>
      <c r="Q273" s="15">
        <v>1.67E-12</v>
      </c>
      <c r="R273" s="15">
        <v>6.6349999989999997</v>
      </c>
      <c r="S273" s="15">
        <v>0.41666699899999998</v>
      </c>
      <c r="T273" s="15">
        <v>7.5176665163133363</v>
      </c>
      <c r="U273" s="15">
        <v>0.99999999899999992</v>
      </c>
      <c r="V273" s="15">
        <v>18</v>
      </c>
      <c r="W273" s="15">
        <v>0.43478299999999998</v>
      </c>
      <c r="X273" s="15">
        <v>2.5</v>
      </c>
      <c r="Y273" s="15">
        <v>4.1869999992397631</v>
      </c>
      <c r="Z273" s="15">
        <v>4.97388709301039</v>
      </c>
      <c r="AA273" s="15">
        <v>2.091000234183773</v>
      </c>
      <c r="AB273" s="15">
        <v>4.0134999989999995</v>
      </c>
      <c r="AC273" s="15">
        <v>1.0203999989999999</v>
      </c>
      <c r="AD273" s="15">
        <v>30.000300003000028</v>
      </c>
      <c r="AE273" s="15">
        <v>0.99999999899999992</v>
      </c>
      <c r="AF273" s="15">
        <v>24.684999998999999</v>
      </c>
      <c r="AG273" s="15">
        <v>2.0073603238639817</v>
      </c>
      <c r="AH273" s="15">
        <v>4.9999999989999999</v>
      </c>
      <c r="AI273" s="15">
        <v>2</v>
      </c>
      <c r="AJ273" s="15">
        <v>0.57069999990035636</v>
      </c>
      <c r="AK273" s="15">
        <v>7.5959999989999991</v>
      </c>
      <c r="AL273" s="15">
        <v>308</v>
      </c>
      <c r="AM273" s="15">
        <v>75.089999999</v>
      </c>
      <c r="AN273" s="15">
        <v>0.35714299899999996</v>
      </c>
      <c r="AO273" s="15">
        <v>0.41820006708690199</v>
      </c>
      <c r="AP273" s="15">
        <v>3.4955769221271679E-4</v>
      </c>
      <c r="AQ273" s="15">
        <v>621.50404363893131</v>
      </c>
      <c r="AR273" s="15">
        <v>0.83332999899999993</v>
      </c>
      <c r="AS273" s="15">
        <v>359.67341783143331</v>
      </c>
      <c r="AT273" s="15">
        <v>0.35714285727040812</v>
      </c>
      <c r="AU273" s="15">
        <v>7.1428599989999997</v>
      </c>
      <c r="AV273" s="15">
        <v>275.35999999899997</v>
      </c>
      <c r="AW273" s="15">
        <v>0.35714299899999996</v>
      </c>
      <c r="AX273" s="15">
        <v>0.12000023208866205</v>
      </c>
      <c r="AY273" s="15">
        <v>3.1699999989999998</v>
      </c>
      <c r="AZ273" s="15">
        <v>0.71775142884050946</v>
      </c>
      <c r="BA273" s="15">
        <v>1.0000002759241586</v>
      </c>
      <c r="BB273" s="15">
        <v>0.35714299899999996</v>
      </c>
      <c r="BC273" s="15">
        <v>248.68499994999999</v>
      </c>
      <c r="BD273" s="15">
        <v>0.83332999899999993</v>
      </c>
      <c r="BE273" s="15">
        <v>3.0672999989999998</v>
      </c>
      <c r="BF273" s="15">
        <v>0.41666999899999996</v>
      </c>
      <c r="BG273" s="15">
        <v>49.736999989999994</v>
      </c>
      <c r="BH273" s="15">
        <v>5.5759869630748327</v>
      </c>
      <c r="BI273" s="15">
        <v>1.2500000000000001E-2</v>
      </c>
      <c r="BJ273" s="15">
        <v>5.0980424940012989</v>
      </c>
      <c r="BK273" s="15">
        <v>4.8049895241858636</v>
      </c>
      <c r="BL273" s="15">
        <v>10.125</v>
      </c>
      <c r="BM273" s="15">
        <v>3.6276572590737741</v>
      </c>
      <c r="BN273" s="15">
        <v>0.89621796101112927</v>
      </c>
      <c r="BO273" s="15">
        <v>1.4099999999999999E-9</v>
      </c>
      <c r="BP273" s="15">
        <v>0.71428599899999989</v>
      </c>
      <c r="BQ273" s="15">
        <v>7.1433673838948044</v>
      </c>
      <c r="BR273" s="15">
        <v>4.7816756681060175</v>
      </c>
      <c r="BS273" s="15">
        <v>126</v>
      </c>
      <c r="BT273" s="15">
        <v>3.8699999998999994E-8</v>
      </c>
      <c r="BU273" s="15">
        <v>3.9299988757452216</v>
      </c>
      <c r="BV273" s="15">
        <v>28.730999999999998</v>
      </c>
      <c r="BW273" s="15">
        <v>4.4999999989999999</v>
      </c>
      <c r="BX273" s="15">
        <v>3.079999999</v>
      </c>
      <c r="BY273" s="15">
        <v>0.71775142884050946</v>
      </c>
      <c r="BZ273" s="15">
        <v>69.650999998999993</v>
      </c>
      <c r="CA273" s="15">
        <v>5.9279999989999999</v>
      </c>
      <c r="CB273" s="15">
        <v>1.8849983266820542</v>
      </c>
      <c r="CC273" s="15">
        <v>0.71775142884050946</v>
      </c>
      <c r="CD273" s="15">
        <v>5.1628891530364438</v>
      </c>
      <c r="CE273" s="15">
        <v>4.3060758732423059</v>
      </c>
      <c r="CF273" s="15">
        <v>3.8199999989999998</v>
      </c>
      <c r="CG273" s="15">
        <v>7.1428999989999999</v>
      </c>
      <c r="CH273" s="15">
        <v>20.850105193647927</v>
      </c>
      <c r="CI273" s="15">
        <v>0.51999999899999994</v>
      </c>
      <c r="CJ273" s="15">
        <v>9.0399999989999991</v>
      </c>
      <c r="CK273" s="15">
        <v>7.1429999989999993E-2</v>
      </c>
      <c r="CL273" s="15">
        <v>0.41820006708690199</v>
      </c>
      <c r="CM273" s="15">
        <v>2.479999999999999E-4</v>
      </c>
      <c r="CN273" s="15">
        <v>4.4499999989999992</v>
      </c>
      <c r="CO273" s="15">
        <v>0.7142899989999999</v>
      </c>
      <c r="CP273" s="15">
        <v>0.71429999899999996</v>
      </c>
      <c r="CQ273" s="43">
        <v>45</v>
      </c>
      <c r="CR273" s="42" t="s">
        <v>21</v>
      </c>
      <c r="CS273" s="42" t="s">
        <v>21</v>
      </c>
      <c r="CT273" s="43">
        <v>1.1699999989999998E-3</v>
      </c>
      <c r="CU273" s="42" t="s">
        <v>21</v>
      </c>
      <c r="CV273" s="42" t="s">
        <v>21</v>
      </c>
      <c r="CW273" s="43">
        <v>2.5</v>
      </c>
      <c r="CX273" s="43">
        <v>59.999999998999996</v>
      </c>
      <c r="CY273" s="42" t="s">
        <v>21</v>
      </c>
      <c r="CZ273" s="42" t="s">
        <v>21</v>
      </c>
      <c r="DA273" s="43">
        <v>3.9999999999999996E-4</v>
      </c>
      <c r="DB273" s="43">
        <v>6</v>
      </c>
      <c r="DC273" s="42" t="s">
        <v>21</v>
      </c>
      <c r="DD273" s="43">
        <v>0.83906695754321192</v>
      </c>
      <c r="DE273" s="42" t="s">
        <v>21</v>
      </c>
      <c r="DF273" s="43">
        <v>2.949999998046356E-2</v>
      </c>
      <c r="DG273" s="43">
        <v>1.25E-3</v>
      </c>
    </row>
    <row r="274" spans="1:111" x14ac:dyDescent="0.25">
      <c r="A274" s="26" t="s">
        <v>326</v>
      </c>
      <c r="B274" s="15">
        <v>4.9370600039370593</v>
      </c>
      <c r="C274" s="15">
        <v>3.4999999999999995E-11</v>
      </c>
      <c r="D274" s="15">
        <v>0.90114445346400951</v>
      </c>
      <c r="E274" s="15">
        <v>25.838457967505157</v>
      </c>
      <c r="F274" s="15">
        <v>50.208999999</v>
      </c>
      <c r="G274" s="15">
        <v>248.67094795765396</v>
      </c>
      <c r="H274" s="15">
        <v>1.1879999999999996E-5</v>
      </c>
      <c r="I274" s="15">
        <v>0.71893310327474025</v>
      </c>
      <c r="J274" s="15">
        <v>1.3306152495150243E-12</v>
      </c>
      <c r="K274" s="15">
        <v>87.5</v>
      </c>
      <c r="L274" s="15">
        <v>1.073</v>
      </c>
      <c r="M274" s="15">
        <v>7.2497883454280656E-3</v>
      </c>
      <c r="N274" s="15">
        <v>6.0931237457724619</v>
      </c>
      <c r="O274" s="15">
        <v>2.4618094544707518</v>
      </c>
      <c r="P274" s="15">
        <v>16.489999998999998</v>
      </c>
      <c r="Q274" s="15">
        <v>1.67E-12</v>
      </c>
      <c r="R274" s="15">
        <v>6.6349999989999997</v>
      </c>
      <c r="S274" s="15">
        <v>0.41666699899999998</v>
      </c>
      <c r="T274" s="15">
        <v>7.506943923692436</v>
      </c>
      <c r="U274" s="15">
        <v>0.99999999899999992</v>
      </c>
      <c r="V274" s="15">
        <v>18</v>
      </c>
      <c r="W274" s="15">
        <v>0.43478299999999998</v>
      </c>
      <c r="X274" s="15">
        <v>2.5</v>
      </c>
      <c r="Y274" s="15">
        <v>4.1869999992397631</v>
      </c>
      <c r="Z274" s="15">
        <v>4.9736397097868119</v>
      </c>
      <c r="AA274" s="15">
        <v>2.0941530239501556</v>
      </c>
      <c r="AB274" s="15">
        <v>3.9743999989999996</v>
      </c>
      <c r="AC274" s="15">
        <v>1.0203999989999999</v>
      </c>
      <c r="AD274" s="15">
        <v>30.000300003000028</v>
      </c>
      <c r="AE274" s="15">
        <v>0.99999999899999992</v>
      </c>
      <c r="AF274" s="15">
        <v>24.684999998999999</v>
      </c>
      <c r="AG274" s="15">
        <v>2.0103870021918402</v>
      </c>
      <c r="AH274" s="15">
        <v>4.9999999989999999</v>
      </c>
      <c r="AI274" s="15">
        <v>2</v>
      </c>
      <c r="AJ274" s="15">
        <v>0.57069999990035636</v>
      </c>
      <c r="AK274" s="15">
        <v>7.5959999989999991</v>
      </c>
      <c r="AL274" s="15">
        <v>315.5</v>
      </c>
      <c r="AM274" s="15">
        <v>75.089999999</v>
      </c>
      <c r="AN274" s="15">
        <v>0.35714299899999996</v>
      </c>
      <c r="AO274" s="15">
        <v>0.41883062507071145</v>
      </c>
      <c r="AP274" s="15">
        <v>3.4955769221271679E-4</v>
      </c>
      <c r="AQ274" s="15">
        <v>622.31626499667846</v>
      </c>
      <c r="AR274" s="15">
        <v>0.83332999899999993</v>
      </c>
      <c r="AS274" s="15">
        <v>359.20830618631521</v>
      </c>
      <c r="AT274" s="15">
        <v>0.35714285727040812</v>
      </c>
      <c r="AU274" s="15">
        <v>7.1428599989999997</v>
      </c>
      <c r="AV274" s="15">
        <v>278.09999999899998</v>
      </c>
      <c r="AW274" s="15">
        <v>0.35714299899999996</v>
      </c>
      <c r="AX274" s="15">
        <v>0.12000023208866205</v>
      </c>
      <c r="AY274" s="15">
        <v>3.1699999989999998</v>
      </c>
      <c r="AZ274" s="15">
        <v>0.71893310327474025</v>
      </c>
      <c r="BA274" s="15">
        <v>1.0000002759241586</v>
      </c>
      <c r="BB274" s="15">
        <v>0.35714299899999996</v>
      </c>
      <c r="BC274" s="15">
        <v>248.66999994999998</v>
      </c>
      <c r="BD274" s="15">
        <v>0.83332999899999993</v>
      </c>
      <c r="BE274" s="15">
        <v>3.0723999989999999</v>
      </c>
      <c r="BF274" s="15">
        <v>0.41666999899999996</v>
      </c>
      <c r="BG274" s="15">
        <v>49.733999989999994</v>
      </c>
      <c r="BH274" s="15">
        <v>5.5843943920014896</v>
      </c>
      <c r="BI274" s="15">
        <v>1.2500000000000001E-2</v>
      </c>
      <c r="BJ274" s="15">
        <v>5.0977349940015984</v>
      </c>
      <c r="BK274" s="15">
        <v>4.8100048331409564</v>
      </c>
      <c r="BL274" s="15">
        <v>10.125</v>
      </c>
      <c r="BM274" s="15">
        <v>3.6358347877994412</v>
      </c>
      <c r="BN274" s="15">
        <v>0.89750493708266454</v>
      </c>
      <c r="BO274" s="15">
        <v>1.4099999999999999E-9</v>
      </c>
      <c r="BP274" s="15">
        <v>0.71428599899999989</v>
      </c>
      <c r="BQ274" s="15">
        <v>7.1443880836710996</v>
      </c>
      <c r="BR274" s="15">
        <v>4.7864530640246077</v>
      </c>
      <c r="BS274" s="15">
        <v>126</v>
      </c>
      <c r="BT274" s="15">
        <v>3.8699999998999994E-8</v>
      </c>
      <c r="BU274" s="15">
        <v>3.9299988757452216</v>
      </c>
      <c r="BV274" s="15">
        <v>28.738</v>
      </c>
      <c r="BW274" s="15">
        <v>4.4999999989999999</v>
      </c>
      <c r="BX274" s="15">
        <v>3.0849999989999999</v>
      </c>
      <c r="BY274" s="15">
        <v>0.71893310327474025</v>
      </c>
      <c r="BZ274" s="15">
        <v>69.662999998999993</v>
      </c>
      <c r="CA274" s="15">
        <v>5.9279999989999999</v>
      </c>
      <c r="CB274" s="15">
        <v>1.8849983266820542</v>
      </c>
      <c r="CC274" s="15">
        <v>0.71893310327474025</v>
      </c>
      <c r="CD274" s="15">
        <v>5.1623560995902302</v>
      </c>
      <c r="CE274" s="15">
        <v>4.3008902844738239</v>
      </c>
      <c r="CF274" s="15">
        <v>3.8199999989999998</v>
      </c>
      <c r="CG274" s="15">
        <v>7.1428999989999999</v>
      </c>
      <c r="CH274" s="15">
        <v>20.850105193647927</v>
      </c>
      <c r="CI274" s="15">
        <v>0.51999999899999994</v>
      </c>
      <c r="CJ274" s="15">
        <v>9.0399999989999991</v>
      </c>
      <c r="CK274" s="15">
        <v>7.1429999989999993E-2</v>
      </c>
      <c r="CL274" s="15">
        <v>0.41883062507071145</v>
      </c>
      <c r="CM274" s="15">
        <v>2.479999999999999E-4</v>
      </c>
      <c r="CN274" s="15">
        <v>4.4499999989999992</v>
      </c>
      <c r="CO274" s="15">
        <v>0.7142899989999999</v>
      </c>
      <c r="CP274" s="15">
        <v>0.71429999899999996</v>
      </c>
      <c r="CQ274" s="43">
        <v>45</v>
      </c>
      <c r="CR274" s="42" t="s">
        <v>21</v>
      </c>
      <c r="CS274" s="42" t="s">
        <v>21</v>
      </c>
      <c r="CT274" s="43">
        <v>1.1699999989999998E-3</v>
      </c>
      <c r="CU274" s="42" t="s">
        <v>21</v>
      </c>
      <c r="CV274" s="42" t="s">
        <v>21</v>
      </c>
      <c r="CW274" s="43">
        <v>2.5</v>
      </c>
      <c r="CX274" s="43">
        <v>59.999999998999996</v>
      </c>
      <c r="CY274" s="42" t="s">
        <v>21</v>
      </c>
      <c r="CZ274" s="42" t="s">
        <v>21</v>
      </c>
      <c r="DA274" s="43">
        <v>3.9999999999999996E-4</v>
      </c>
      <c r="DB274" s="43">
        <v>6</v>
      </c>
      <c r="DC274" s="42" t="s">
        <v>21</v>
      </c>
      <c r="DD274" s="43">
        <v>0.83696016139685325</v>
      </c>
      <c r="DE274" s="42" t="s">
        <v>21</v>
      </c>
      <c r="DF274" s="43">
        <v>2.949999998046356E-2</v>
      </c>
      <c r="DG274" s="43">
        <v>1.25E-3</v>
      </c>
    </row>
    <row r="275" spans="1:111" x14ac:dyDescent="0.25">
      <c r="A275" s="26" t="s">
        <v>327</v>
      </c>
      <c r="B275" s="15">
        <v>4.9370600039370593</v>
      </c>
      <c r="C275" s="15">
        <v>3.4999999999999995E-11</v>
      </c>
      <c r="D275" s="15">
        <v>0.90025207057976231</v>
      </c>
      <c r="E275" s="15">
        <v>25.835787739842861</v>
      </c>
      <c r="F275" s="15">
        <v>50.334999998999997</v>
      </c>
      <c r="G275" s="15">
        <v>248.67594797671552</v>
      </c>
      <c r="H275" s="15">
        <v>1.1879999999999996E-5</v>
      </c>
      <c r="I275" s="15">
        <v>0.71827212509303207</v>
      </c>
      <c r="J275" s="15">
        <v>1.3447900637038416E-12</v>
      </c>
      <c r="K275" s="15">
        <v>87.5</v>
      </c>
      <c r="L275" s="15">
        <v>1.0727</v>
      </c>
      <c r="M275" s="15">
        <v>7.3997839663886454E-3</v>
      </c>
      <c r="N275" s="15">
        <v>6.0872598243583553</v>
      </c>
      <c r="O275" s="15">
        <v>2.4618094544707518</v>
      </c>
      <c r="P275" s="15">
        <v>16.617399999</v>
      </c>
      <c r="Q275" s="15">
        <v>1.67E-12</v>
      </c>
      <c r="R275" s="15">
        <v>6.6349999989999997</v>
      </c>
      <c r="S275" s="15">
        <v>0.41666699899999998</v>
      </c>
      <c r="T275" s="15">
        <v>7.506943923692436</v>
      </c>
      <c r="U275" s="15">
        <v>0.99999999899999992</v>
      </c>
      <c r="V275" s="15">
        <v>18</v>
      </c>
      <c r="W275" s="15">
        <v>0.43478299999999998</v>
      </c>
      <c r="X275" s="15">
        <v>2.5</v>
      </c>
      <c r="Y275" s="15">
        <v>4.1869999992397631</v>
      </c>
      <c r="Z275" s="15">
        <v>4.9741345008443156</v>
      </c>
      <c r="AA275" s="15">
        <v>2.092137645918815</v>
      </c>
      <c r="AB275" s="15">
        <v>3.9811999989999998</v>
      </c>
      <c r="AC275" s="15">
        <v>1.0203999989999999</v>
      </c>
      <c r="AD275" s="15">
        <v>30.000300003000028</v>
      </c>
      <c r="AE275" s="15">
        <v>0.99999999899999992</v>
      </c>
      <c r="AF275" s="15">
        <v>24.684999998999999</v>
      </c>
      <c r="AG275" s="15">
        <v>2.0084522378398773</v>
      </c>
      <c r="AH275" s="15">
        <v>4.9999999989999999</v>
      </c>
      <c r="AI275" s="15">
        <v>2</v>
      </c>
      <c r="AJ275" s="15">
        <v>0.57069999990035636</v>
      </c>
      <c r="AK275" s="15">
        <v>7.5839999989999995</v>
      </c>
      <c r="AL275" s="15">
        <v>323.5</v>
      </c>
      <c r="AM275" s="15">
        <v>75.089999999</v>
      </c>
      <c r="AN275" s="15">
        <v>0.35714299899999996</v>
      </c>
      <c r="AO275" s="15">
        <v>0.41842754944492555</v>
      </c>
      <c r="AP275" s="15">
        <v>3.4955769221271679E-4</v>
      </c>
      <c r="AQ275" s="15">
        <v>622.85892633359651</v>
      </c>
      <c r="AR275" s="15">
        <v>0.83332999899999993</v>
      </c>
      <c r="AS275" s="15">
        <v>358.55145341897259</v>
      </c>
      <c r="AT275" s="15">
        <v>0.35714285727040812</v>
      </c>
      <c r="AU275" s="15">
        <v>7.1428599989999997</v>
      </c>
      <c r="AV275" s="15">
        <v>280.27999999899998</v>
      </c>
      <c r="AW275" s="15">
        <v>0.35714299899999996</v>
      </c>
      <c r="AX275" s="15">
        <v>0.12000023208866205</v>
      </c>
      <c r="AY275" s="15">
        <v>3.1699999989999998</v>
      </c>
      <c r="AZ275" s="15">
        <v>0.71827212509303207</v>
      </c>
      <c r="BA275" s="15">
        <v>1.0000002759241586</v>
      </c>
      <c r="BB275" s="15">
        <v>0.35714299899999996</v>
      </c>
      <c r="BC275" s="15">
        <v>248.67499994999997</v>
      </c>
      <c r="BD275" s="15">
        <v>0.83332999899999993</v>
      </c>
      <c r="BE275" s="15">
        <v>3.0688999989999997</v>
      </c>
      <c r="BF275" s="15">
        <v>0.41666999899999996</v>
      </c>
      <c r="BG275" s="15">
        <v>49.734999989999991</v>
      </c>
      <c r="BH275" s="15">
        <v>5.5790200460215589</v>
      </c>
      <c r="BI275" s="15">
        <v>1.2500000000000001E-2</v>
      </c>
      <c r="BJ275" s="15">
        <v>5.0978374940014985</v>
      </c>
      <c r="BK275" s="15">
        <v>4.8100048331409564</v>
      </c>
      <c r="BL275" s="15">
        <v>10.125</v>
      </c>
      <c r="BM275" s="15">
        <v>3.6384805706461387</v>
      </c>
      <c r="BN275" s="15">
        <v>0.89670014347202287</v>
      </c>
      <c r="BO275" s="15">
        <v>1.4099999999999999E-9</v>
      </c>
      <c r="BP275" s="15">
        <v>0.71428599899999989</v>
      </c>
      <c r="BQ275" s="15">
        <v>7.1438776968138304</v>
      </c>
      <c r="BR275" s="15">
        <v>4.7860549476980587</v>
      </c>
      <c r="BS275" s="15">
        <v>126</v>
      </c>
      <c r="BT275" s="15">
        <v>3.8699999998999994E-8</v>
      </c>
      <c r="BU275" s="15">
        <v>3.9299988757452216</v>
      </c>
      <c r="BV275" s="15">
        <v>28.733999999999998</v>
      </c>
      <c r="BW275" s="15">
        <v>4.4999999989999999</v>
      </c>
      <c r="BX275" s="15">
        <v>3.0849999989999999</v>
      </c>
      <c r="BY275" s="15">
        <v>0.71827212509303207</v>
      </c>
      <c r="BZ275" s="15">
        <v>69.676999999999992</v>
      </c>
      <c r="CA275" s="15">
        <v>5.9279999989999999</v>
      </c>
      <c r="CB275" s="15">
        <v>1.8849983266820542</v>
      </c>
      <c r="CC275" s="15">
        <v>0.71827212509303207</v>
      </c>
      <c r="CD275" s="15">
        <v>5.171967934066303</v>
      </c>
      <c r="CE275" s="15">
        <v>4.2973785992392513</v>
      </c>
      <c r="CF275" s="15">
        <v>3.8199999989999998</v>
      </c>
      <c r="CG275" s="15">
        <v>7.1428999989999999</v>
      </c>
      <c r="CH275" s="15">
        <v>20.850105193647927</v>
      </c>
      <c r="CI275" s="15">
        <v>0.51999999899999994</v>
      </c>
      <c r="CJ275" s="15">
        <v>9.0399999989999991</v>
      </c>
      <c r="CK275" s="15">
        <v>7.1429999989999993E-2</v>
      </c>
      <c r="CL275" s="15">
        <v>0.41842754944492555</v>
      </c>
      <c r="CM275" s="15">
        <v>2.479999999999999E-4</v>
      </c>
      <c r="CN275" s="15">
        <v>4.4499999989999992</v>
      </c>
      <c r="CO275" s="15">
        <v>0.7142899989999999</v>
      </c>
      <c r="CP275" s="15">
        <v>0.71429999899999996</v>
      </c>
      <c r="CQ275" s="43">
        <v>45</v>
      </c>
      <c r="CR275" s="42" t="s">
        <v>21</v>
      </c>
      <c r="CS275" s="42" t="s">
        <v>21</v>
      </c>
      <c r="CT275" s="43">
        <v>1.1699999989999998E-3</v>
      </c>
      <c r="CU275" s="42" t="s">
        <v>21</v>
      </c>
      <c r="CV275" s="42" t="s">
        <v>21</v>
      </c>
      <c r="CW275" s="43">
        <v>2.5</v>
      </c>
      <c r="CX275" s="43">
        <v>59.999999998999996</v>
      </c>
      <c r="CY275" s="42" t="s">
        <v>21</v>
      </c>
      <c r="CZ275" s="42" t="s">
        <v>21</v>
      </c>
      <c r="DA275" s="43">
        <v>3.9999999999999996E-4</v>
      </c>
      <c r="DB275" s="43">
        <v>6</v>
      </c>
      <c r="DC275" s="42" t="s">
        <v>21</v>
      </c>
      <c r="DD275" s="43">
        <v>0.83640013452358664</v>
      </c>
      <c r="DE275" s="42" t="s">
        <v>21</v>
      </c>
      <c r="DF275" s="43">
        <v>2.949999998046356E-2</v>
      </c>
      <c r="DG275" s="43">
        <v>1.25E-3</v>
      </c>
    </row>
    <row r="276" spans="1:111" x14ac:dyDescent="0.25">
      <c r="A276" s="26" t="s">
        <v>328</v>
      </c>
      <c r="B276" s="15">
        <v>4.9370600039370593</v>
      </c>
      <c r="C276" s="15">
        <v>3.4999999999999995E-11</v>
      </c>
      <c r="D276" s="15">
        <v>0.90179457120481366</v>
      </c>
      <c r="E276" s="15">
        <v>25.863852686184526</v>
      </c>
      <c r="F276" s="15">
        <v>50.153999999</v>
      </c>
      <c r="G276" s="15">
        <v>248.41594703551456</v>
      </c>
      <c r="H276" s="15">
        <v>1.1879999999999996E-5</v>
      </c>
      <c r="I276" s="15">
        <v>0.71877807726864329</v>
      </c>
      <c r="J276" s="15">
        <v>1.3564206804741534E-12</v>
      </c>
      <c r="K276" s="15">
        <v>87.5</v>
      </c>
      <c r="L276" s="15">
        <v>1.073</v>
      </c>
      <c r="M276" s="15">
        <v>7.5297801712211482E-3</v>
      </c>
      <c r="N276" s="15">
        <v>6.0938894383141813</v>
      </c>
      <c r="O276" s="15">
        <v>2.4618094544707518</v>
      </c>
      <c r="P276" s="15">
        <v>16.755999998999997</v>
      </c>
      <c r="Q276" s="15">
        <v>1.67E-12</v>
      </c>
      <c r="R276" s="15">
        <v>6.6349999989999997</v>
      </c>
      <c r="S276" s="15">
        <v>0.41666699899999998</v>
      </c>
      <c r="T276" s="15">
        <v>7.5142771271050703</v>
      </c>
      <c r="U276" s="15">
        <v>0.99999999899999992</v>
      </c>
      <c r="V276" s="15">
        <v>18</v>
      </c>
      <c r="W276" s="15">
        <v>0.43478299999999998</v>
      </c>
      <c r="X276" s="15">
        <v>2.5</v>
      </c>
      <c r="Y276" s="15">
        <v>4.1869999992397631</v>
      </c>
      <c r="Z276" s="15">
        <v>4.9699319121798089</v>
      </c>
      <c r="AA276" s="15">
        <v>2.0944161856422125</v>
      </c>
      <c r="AB276" s="15">
        <v>3.9763999989999999</v>
      </c>
      <c r="AC276" s="15">
        <v>1.0203999989999999</v>
      </c>
      <c r="AD276" s="15">
        <v>30.000300003000028</v>
      </c>
      <c r="AE276" s="15">
        <v>0.99999999899999992</v>
      </c>
      <c r="AF276" s="15">
        <v>24.684999998999999</v>
      </c>
      <c r="AG276" s="15">
        <v>2.0106396374289139</v>
      </c>
      <c r="AH276" s="15">
        <v>4.9999999989999999</v>
      </c>
      <c r="AI276" s="15">
        <v>2</v>
      </c>
      <c r="AJ276" s="15">
        <v>0.72584999987598597</v>
      </c>
      <c r="AK276" s="15">
        <v>7.5819999989999998</v>
      </c>
      <c r="AL276" s="15">
        <v>326</v>
      </c>
      <c r="AM276" s="15">
        <v>75.089999999</v>
      </c>
      <c r="AN276" s="15">
        <v>0.35714299899999996</v>
      </c>
      <c r="AO276" s="15">
        <v>0.41888325741167143</v>
      </c>
      <c r="AP276" s="15">
        <v>3.4955769221271679E-4</v>
      </c>
      <c r="AQ276" s="15">
        <v>623.55802596220008</v>
      </c>
      <c r="AR276" s="15">
        <v>0.83332999899999993</v>
      </c>
      <c r="AS276" s="15">
        <v>358.10206036921056</v>
      </c>
      <c r="AT276" s="15">
        <v>0.35714285727040812</v>
      </c>
      <c r="AU276" s="15">
        <v>7.1428599989999997</v>
      </c>
      <c r="AV276" s="15">
        <v>281.45</v>
      </c>
      <c r="AW276" s="15">
        <v>0.35714299899999996</v>
      </c>
      <c r="AX276" s="15">
        <v>0.12000023208866205</v>
      </c>
      <c r="AY276" s="15">
        <v>3.1699999989999998</v>
      </c>
      <c r="AZ276" s="15">
        <v>0.71877807726864329</v>
      </c>
      <c r="BA276" s="15">
        <v>1.0000002759241586</v>
      </c>
      <c r="BB276" s="15">
        <v>0.35714299899999996</v>
      </c>
      <c r="BC276" s="15">
        <v>248.41499999999999</v>
      </c>
      <c r="BD276" s="15">
        <v>0.83332999899999993</v>
      </c>
      <c r="BE276" s="15">
        <v>3.0684999989999997</v>
      </c>
      <c r="BF276" s="15">
        <v>0.41666999899999996</v>
      </c>
      <c r="BG276" s="15">
        <v>49.682999999999993</v>
      </c>
      <c r="BH276" s="15">
        <v>5.5850961530432954</v>
      </c>
      <c r="BI276" s="15">
        <v>1.2500000000000001E-2</v>
      </c>
      <c r="BJ276" s="15">
        <v>5.0925074950316986</v>
      </c>
      <c r="BK276" s="15">
        <v>4.8100048331409564</v>
      </c>
      <c r="BL276" s="15">
        <v>10.125</v>
      </c>
      <c r="BM276" s="15">
        <v>3.6289737263619166</v>
      </c>
      <c r="BN276" s="15">
        <v>0.89766606822262118</v>
      </c>
      <c r="BO276" s="15">
        <v>1.4099999999999999E-9</v>
      </c>
      <c r="BP276" s="15">
        <v>0.71428599899999989</v>
      </c>
      <c r="BQ276" s="15">
        <v>7.1433673838948044</v>
      </c>
      <c r="BR276" s="15">
        <v>4.7863535349429709</v>
      </c>
      <c r="BS276" s="15">
        <v>126</v>
      </c>
      <c r="BT276" s="15">
        <v>3.8699999998999994E-8</v>
      </c>
      <c r="BU276" s="15">
        <v>3.9299988757452216</v>
      </c>
      <c r="BV276" s="15">
        <v>28.721999999999998</v>
      </c>
      <c r="BW276" s="15">
        <v>4.4999999989999999</v>
      </c>
      <c r="BX276" s="15">
        <v>3.079999999</v>
      </c>
      <c r="BY276" s="15">
        <v>0.71877807726864329</v>
      </c>
      <c r="BZ276" s="15">
        <v>69.676999999999992</v>
      </c>
      <c r="CA276" s="15">
        <v>5.9279999989999999</v>
      </c>
      <c r="CB276" s="15">
        <v>1.8849983266820542</v>
      </c>
      <c r="CC276" s="15">
        <v>0.71877807726864329</v>
      </c>
      <c r="CD276" s="15">
        <v>5.1751798377671783</v>
      </c>
      <c r="CE276" s="15">
        <v>4.2999656004600952</v>
      </c>
      <c r="CF276" s="15">
        <v>3.8199999989999998</v>
      </c>
      <c r="CG276" s="15">
        <v>7.1428999989999999</v>
      </c>
      <c r="CH276" s="15">
        <v>20.850105193647927</v>
      </c>
      <c r="CI276" s="15">
        <v>0.51999999899999994</v>
      </c>
      <c r="CJ276" s="15">
        <v>9.0399999989999991</v>
      </c>
      <c r="CK276" s="15">
        <v>7.1429999989999993E-2</v>
      </c>
      <c r="CL276" s="15">
        <v>0.41888325741167143</v>
      </c>
      <c r="CM276" s="15">
        <v>2.479999999999999E-4</v>
      </c>
      <c r="CN276" s="15">
        <v>4.4499999989999992</v>
      </c>
      <c r="CO276" s="15">
        <v>0.7142899989999999</v>
      </c>
      <c r="CP276" s="15">
        <v>0.71429999899999996</v>
      </c>
      <c r="CQ276" s="43">
        <v>45</v>
      </c>
      <c r="CR276" s="42" t="s">
        <v>21</v>
      </c>
      <c r="CS276" s="42" t="s">
        <v>21</v>
      </c>
      <c r="CT276" s="43">
        <v>1.1699999989999998E-3</v>
      </c>
      <c r="CU276" s="42" t="s">
        <v>21</v>
      </c>
      <c r="CV276" s="42" t="s">
        <v>21</v>
      </c>
      <c r="CW276" s="43">
        <v>2.5</v>
      </c>
      <c r="CX276" s="43">
        <v>59.999999998999996</v>
      </c>
      <c r="CY276" s="42" t="s">
        <v>21</v>
      </c>
      <c r="CZ276" s="42" t="s">
        <v>21</v>
      </c>
      <c r="DA276" s="43">
        <v>3.9999999999999996E-4</v>
      </c>
      <c r="DB276" s="43">
        <v>6</v>
      </c>
      <c r="DC276" s="42" t="s">
        <v>21</v>
      </c>
      <c r="DD276" s="43">
        <v>0.83871508918788484</v>
      </c>
      <c r="DE276" s="42" t="s">
        <v>21</v>
      </c>
      <c r="DF276" s="43">
        <v>2.949999998046356E-2</v>
      </c>
      <c r="DG276" s="43">
        <v>1.25E-3</v>
      </c>
    </row>
    <row r="277" spans="1:111" x14ac:dyDescent="0.25">
      <c r="A277" s="26" t="s">
        <v>329</v>
      </c>
      <c r="B277" s="15">
        <v>4.9370600039370593</v>
      </c>
      <c r="C277" s="15">
        <v>3.4999999999999995E-11</v>
      </c>
      <c r="D277" s="15">
        <v>0.90236419418877456</v>
      </c>
      <c r="E277" s="15">
        <v>25.852485723185151</v>
      </c>
      <c r="F277" s="15">
        <v>50.152999998999995</v>
      </c>
      <c r="G277" s="15">
        <v>247.51094358537208</v>
      </c>
      <c r="H277" s="15">
        <v>1.1879999999999996E-5</v>
      </c>
      <c r="I277" s="15">
        <v>0.71961601341336623</v>
      </c>
      <c r="J277" s="15">
        <v>1.3876779630443663E-12</v>
      </c>
      <c r="K277" s="15">
        <v>87.5</v>
      </c>
      <c r="L277" s="15">
        <v>1.0730999989999999</v>
      </c>
      <c r="M277" s="15">
        <v>7.6697760841176891E-3</v>
      </c>
      <c r="N277" s="15">
        <v>6.1018128744722402</v>
      </c>
      <c r="O277" s="15">
        <v>2.4618094544707518</v>
      </c>
      <c r="P277" s="15">
        <v>16.861599998999999</v>
      </c>
      <c r="Q277" s="15">
        <v>1.67E-12</v>
      </c>
      <c r="R277" s="15">
        <v>6.6349999989999997</v>
      </c>
      <c r="S277" s="15">
        <v>0.41666699899999998</v>
      </c>
      <c r="T277" s="15">
        <v>7.4962518746249058</v>
      </c>
      <c r="U277" s="15">
        <v>0.99999999899999992</v>
      </c>
      <c r="V277" s="15">
        <v>18</v>
      </c>
      <c r="W277" s="15">
        <v>0.43478299999999998</v>
      </c>
      <c r="X277" s="15">
        <v>2.5</v>
      </c>
      <c r="Y277" s="15">
        <v>4.1869999992397631</v>
      </c>
      <c r="Z277" s="15">
        <v>4.9507401358953782</v>
      </c>
      <c r="AA277" s="15">
        <v>2.097139401051245</v>
      </c>
      <c r="AB277" s="15">
        <v>3.9941999989999997</v>
      </c>
      <c r="AC277" s="15">
        <v>1.0203999989999999</v>
      </c>
      <c r="AD277" s="15">
        <v>30.000300003000028</v>
      </c>
      <c r="AE277" s="15">
        <v>0.99999999899999992</v>
      </c>
      <c r="AF277" s="15">
        <v>24.684999998999999</v>
      </c>
      <c r="AG277" s="15">
        <v>2.013253923001932</v>
      </c>
      <c r="AH277" s="15">
        <v>4.9999999989999999</v>
      </c>
      <c r="AI277" s="15">
        <v>2</v>
      </c>
      <c r="AJ277" s="15">
        <v>0.88099999985161548</v>
      </c>
      <c r="AK277" s="15">
        <v>7.6049999989999995</v>
      </c>
      <c r="AL277" s="15">
        <v>326</v>
      </c>
      <c r="AM277" s="15">
        <v>75.089999999</v>
      </c>
      <c r="AN277" s="15">
        <v>0.35714299899999996</v>
      </c>
      <c r="AO277" s="15">
        <v>0.41942790051985063</v>
      </c>
      <c r="AP277" s="15">
        <v>3.4955769221271679E-4</v>
      </c>
      <c r="AQ277" s="15">
        <v>623.98602660667677</v>
      </c>
      <c r="AR277" s="15">
        <v>0.83332999899999993</v>
      </c>
      <c r="AS277" s="15">
        <v>357.90980800969862</v>
      </c>
      <c r="AT277" s="15">
        <v>0.35714285727040812</v>
      </c>
      <c r="AU277" s="15">
        <v>7.1428599989999997</v>
      </c>
      <c r="AV277" s="15">
        <v>281.64999999899999</v>
      </c>
      <c r="AW277" s="15">
        <v>0.35714299899999996</v>
      </c>
      <c r="AX277" s="15">
        <v>0.12000023208866205</v>
      </c>
      <c r="AY277" s="15">
        <v>3.1742999989999996</v>
      </c>
      <c r="AZ277" s="15">
        <v>0.71961601341336623</v>
      </c>
      <c r="BA277" s="15">
        <v>1.0000002759241586</v>
      </c>
      <c r="BB277" s="15">
        <v>0.35714299899999996</v>
      </c>
      <c r="BC277" s="15">
        <v>247.51</v>
      </c>
      <c r="BD277" s="15">
        <v>0.83332999899999993</v>
      </c>
      <c r="BE277" s="15">
        <v>3.0646999989999997</v>
      </c>
      <c r="BF277" s="15">
        <v>0.41666999899999996</v>
      </c>
      <c r="BG277" s="15">
        <v>49.501999999999988</v>
      </c>
      <c r="BH277" s="15">
        <v>5.5923580248634783</v>
      </c>
      <c r="BI277" s="15">
        <v>1.2500000000000001E-2</v>
      </c>
      <c r="BJ277" s="15">
        <v>5.0739549950497986</v>
      </c>
      <c r="BK277" s="15">
        <v>4.8100048331409564</v>
      </c>
      <c r="BL277" s="15">
        <v>10.125</v>
      </c>
      <c r="BM277" s="15">
        <v>3.6088054855145728</v>
      </c>
      <c r="BN277" s="15">
        <v>0.89879561387740436</v>
      </c>
      <c r="BO277" s="15">
        <v>1.4099999999999999E-9</v>
      </c>
      <c r="BP277" s="15">
        <v>0.71428599899999989</v>
      </c>
      <c r="BQ277" s="15">
        <v>7.1428571428571423</v>
      </c>
      <c r="BR277" s="15">
        <v>4.7864530640246077</v>
      </c>
      <c r="BS277" s="15">
        <v>126</v>
      </c>
      <c r="BT277" s="15">
        <v>3.8699999998999994E-8</v>
      </c>
      <c r="BU277" s="15">
        <v>3.9299988757452216</v>
      </c>
      <c r="BV277" s="15">
        <v>28.675000000000001</v>
      </c>
      <c r="BW277" s="15">
        <v>4.4999999989999999</v>
      </c>
      <c r="BX277" s="15">
        <v>3.079999999</v>
      </c>
      <c r="BY277" s="15">
        <v>0.71961601341336623</v>
      </c>
      <c r="BZ277" s="15">
        <v>69.711999999999989</v>
      </c>
      <c r="CA277" s="15">
        <v>5.9279999989999999</v>
      </c>
      <c r="CB277" s="15">
        <v>1.8849983266820542</v>
      </c>
      <c r="CC277" s="15">
        <v>0.71961601341336623</v>
      </c>
      <c r="CD277" s="15">
        <v>5.1751798377671783</v>
      </c>
      <c r="CE277" s="15">
        <v>4.2994109808804941</v>
      </c>
      <c r="CF277" s="15">
        <v>3.8199999989999998</v>
      </c>
      <c r="CG277" s="15">
        <v>7.1428999989999999</v>
      </c>
      <c r="CH277" s="15">
        <v>20.850105193647927</v>
      </c>
      <c r="CI277" s="15">
        <v>0.51999999899999994</v>
      </c>
      <c r="CJ277" s="15">
        <v>9.0399999989999991</v>
      </c>
      <c r="CK277" s="15">
        <v>7.1429999989999993E-2</v>
      </c>
      <c r="CL277" s="15">
        <v>0.41942790051985063</v>
      </c>
      <c r="CM277" s="15">
        <v>2.479999999999999E-4</v>
      </c>
      <c r="CN277" s="15">
        <v>4.4499999989999992</v>
      </c>
      <c r="CO277" s="15">
        <v>0.7142899989999999</v>
      </c>
      <c r="CP277" s="15">
        <v>0.71429999899999996</v>
      </c>
      <c r="CQ277" s="43">
        <v>45</v>
      </c>
      <c r="CR277" s="42" t="s">
        <v>21</v>
      </c>
      <c r="CS277" s="42" t="s">
        <v>21</v>
      </c>
      <c r="CT277" s="43">
        <v>1.1699999989999998E-3</v>
      </c>
      <c r="CU277" s="42" t="s">
        <v>21</v>
      </c>
      <c r="CV277" s="42" t="s">
        <v>21</v>
      </c>
      <c r="CW277" s="43">
        <v>2.5</v>
      </c>
      <c r="CX277" s="43">
        <v>59.999999998999996</v>
      </c>
      <c r="CY277" s="42" t="s">
        <v>21</v>
      </c>
      <c r="CZ277" s="42" t="s">
        <v>21</v>
      </c>
      <c r="DA277" s="43">
        <v>3.9999999999999996E-4</v>
      </c>
      <c r="DB277" s="43">
        <v>6</v>
      </c>
      <c r="DC277" s="42" t="s">
        <v>21</v>
      </c>
      <c r="DD277" s="43">
        <v>0.83878543938834549</v>
      </c>
      <c r="DE277" s="42" t="s">
        <v>21</v>
      </c>
      <c r="DF277" s="43">
        <v>2.949999998046356E-2</v>
      </c>
      <c r="DG277" s="43">
        <v>1.25E-3</v>
      </c>
    </row>
    <row r="278" spans="1:111" x14ac:dyDescent="0.25">
      <c r="A278" s="26" t="s">
        <v>330</v>
      </c>
      <c r="B278" s="15">
        <v>4.9370600039370593</v>
      </c>
      <c r="C278" s="15">
        <v>3.4999999999999995E-11</v>
      </c>
      <c r="D278" s="15">
        <v>0.90130689499774663</v>
      </c>
      <c r="E278" s="15">
        <v>25.859839675681364</v>
      </c>
      <c r="F278" s="15">
        <v>50.188999998999996</v>
      </c>
      <c r="G278" s="15">
        <v>247.51594355443345</v>
      </c>
      <c r="H278" s="15">
        <v>1.1879999999999996E-5</v>
      </c>
      <c r="I278" s="15">
        <v>0.71914508084567519</v>
      </c>
      <c r="J278" s="15">
        <v>1.3920394443332333E-12</v>
      </c>
      <c r="K278" s="15">
        <v>87.5</v>
      </c>
      <c r="L278" s="15">
        <v>1.0727</v>
      </c>
      <c r="M278" s="15">
        <v>7.4047838204206644E-3</v>
      </c>
      <c r="N278" s="15">
        <v>6.0946553228881379</v>
      </c>
      <c r="O278" s="15">
        <v>2.4618094544707518</v>
      </c>
      <c r="P278" s="15">
        <v>16.882599999999996</v>
      </c>
      <c r="Q278" s="15">
        <v>1.67E-12</v>
      </c>
      <c r="R278" s="15">
        <v>6.6349999989999997</v>
      </c>
      <c r="S278" s="15">
        <v>0.41666699899999998</v>
      </c>
      <c r="T278" s="15">
        <v>7.5091987690552822</v>
      </c>
      <c r="U278" s="15">
        <v>0.99999999899999992</v>
      </c>
      <c r="V278" s="15">
        <v>18</v>
      </c>
      <c r="W278" s="15">
        <v>0.43478299999999998</v>
      </c>
      <c r="X278" s="15">
        <v>2.5</v>
      </c>
      <c r="Y278" s="15">
        <v>4.1869999992397631</v>
      </c>
      <c r="Z278" s="15">
        <v>4.9507401358953782</v>
      </c>
      <c r="AA278" s="15">
        <v>2.0946795184220348</v>
      </c>
      <c r="AB278" s="15">
        <v>4.003399999</v>
      </c>
      <c r="AC278" s="15">
        <v>1.0203999989999999</v>
      </c>
      <c r="AD278" s="15">
        <v>30.000300003000028</v>
      </c>
      <c r="AE278" s="15">
        <v>0.99999999899999992</v>
      </c>
      <c r="AF278" s="15">
        <v>24.684999998999999</v>
      </c>
      <c r="AG278" s="15">
        <v>2.0108923361687703</v>
      </c>
      <c r="AH278" s="15">
        <v>4.9999999989999999</v>
      </c>
      <c r="AI278" s="15">
        <v>2</v>
      </c>
      <c r="AJ278" s="15">
        <v>0.88099999985161548</v>
      </c>
      <c r="AK278" s="15">
        <v>7.6189999989999997</v>
      </c>
      <c r="AL278" s="15">
        <v>326</v>
      </c>
      <c r="AM278" s="15">
        <v>75.089999999</v>
      </c>
      <c r="AN278" s="15">
        <v>0.36004099899999997</v>
      </c>
      <c r="AO278" s="15">
        <v>0.41893590298237782</v>
      </c>
      <c r="AP278" s="15">
        <v>3.4955769221271679E-4</v>
      </c>
      <c r="AQ278" s="15">
        <v>624.14180891363003</v>
      </c>
      <c r="AR278" s="15">
        <v>0.83332999899999993</v>
      </c>
      <c r="AS278" s="15">
        <v>357.98668417694091</v>
      </c>
      <c r="AT278" s="15">
        <v>0.35714285727040812</v>
      </c>
      <c r="AU278" s="15">
        <v>7.1428599989999997</v>
      </c>
      <c r="AV278" s="15">
        <v>281.59999999899998</v>
      </c>
      <c r="AW278" s="15">
        <v>0.35714299899999996</v>
      </c>
      <c r="AX278" s="15">
        <v>0.12000023208866205</v>
      </c>
      <c r="AY278" s="15">
        <v>3.2029999989999998</v>
      </c>
      <c r="AZ278" s="15">
        <v>0.71914508084567519</v>
      </c>
      <c r="BA278" s="15">
        <v>1.0000002759241586</v>
      </c>
      <c r="BB278" s="15">
        <v>0.35714299899999996</v>
      </c>
      <c r="BC278" s="15">
        <v>247.51499994999998</v>
      </c>
      <c r="BD278" s="15">
        <v>0.83332999899999993</v>
      </c>
      <c r="BE278" s="15">
        <v>3.058099999</v>
      </c>
      <c r="BF278" s="15">
        <v>0.41666999899999996</v>
      </c>
      <c r="BG278" s="15">
        <v>49.502999989999992</v>
      </c>
      <c r="BH278" s="15">
        <v>5.5857980904803997</v>
      </c>
      <c r="BI278" s="15">
        <v>1.2500000000000001E-2</v>
      </c>
      <c r="BJ278" s="15">
        <v>5.0740574940246983</v>
      </c>
      <c r="BK278" s="15">
        <v>4.8100048331409564</v>
      </c>
      <c r="BL278" s="15">
        <v>10.125</v>
      </c>
      <c r="BM278" s="15">
        <v>3.6184686641923021</v>
      </c>
      <c r="BN278" s="15">
        <v>0.89774665669965592</v>
      </c>
      <c r="BO278" s="15">
        <v>1.4099999999999999E-9</v>
      </c>
      <c r="BP278" s="15">
        <v>0.71428599899999989</v>
      </c>
      <c r="BQ278" s="15">
        <v>7.14898484415213</v>
      </c>
      <c r="BR278" s="15">
        <v>4.7864530640246077</v>
      </c>
      <c r="BS278" s="15">
        <v>126</v>
      </c>
      <c r="BT278" s="15">
        <v>3.8699999998999994E-8</v>
      </c>
      <c r="BU278" s="15">
        <v>3.9299988757452216</v>
      </c>
      <c r="BV278" s="15">
        <v>28.622</v>
      </c>
      <c r="BW278" s="15">
        <v>4.4999999989999999</v>
      </c>
      <c r="BX278" s="15">
        <v>3.0749999989999997</v>
      </c>
      <c r="BY278" s="15">
        <v>0.71914508084567519</v>
      </c>
      <c r="BZ278" s="15">
        <v>69.729999998999986</v>
      </c>
      <c r="CA278" s="15">
        <v>5.9279999989999999</v>
      </c>
      <c r="CB278" s="15">
        <v>1.8849983266820542</v>
      </c>
      <c r="CC278" s="15">
        <v>0.71914508084567519</v>
      </c>
      <c r="CD278" s="15">
        <v>5.170630817227023</v>
      </c>
      <c r="CE278" s="15">
        <v>4.3204009333932607</v>
      </c>
      <c r="CF278" s="15">
        <v>3.8199999989999998</v>
      </c>
      <c r="CG278" s="15">
        <v>7.1428999989999999</v>
      </c>
      <c r="CH278" s="15">
        <v>20.850105193647927</v>
      </c>
      <c r="CI278" s="15">
        <v>0.51999999899999994</v>
      </c>
      <c r="CJ278" s="15">
        <v>9.0399999989999991</v>
      </c>
      <c r="CK278" s="15">
        <v>7.1429999989999993E-2</v>
      </c>
      <c r="CL278" s="15">
        <v>0.41893590298237782</v>
      </c>
      <c r="CM278" s="15">
        <v>2.479999999999999E-4</v>
      </c>
      <c r="CN278" s="15">
        <v>4.4499999989999992</v>
      </c>
      <c r="CO278" s="15">
        <v>0.7142899989999999</v>
      </c>
      <c r="CP278" s="15">
        <v>0.71429999899999996</v>
      </c>
      <c r="CQ278" s="43">
        <v>45</v>
      </c>
      <c r="CR278" s="42" t="s">
        <v>21</v>
      </c>
      <c r="CS278" s="42" t="s">
        <v>21</v>
      </c>
      <c r="CT278" s="43">
        <v>1.1699999989999998E-3</v>
      </c>
      <c r="CU278" s="42" t="s">
        <v>21</v>
      </c>
      <c r="CV278" s="42" t="s">
        <v>21</v>
      </c>
      <c r="CW278" s="43">
        <v>2.5</v>
      </c>
      <c r="CX278" s="43">
        <v>59.999999998999996</v>
      </c>
      <c r="CY278" s="42" t="s">
        <v>21</v>
      </c>
      <c r="CZ278" s="42" t="s">
        <v>21</v>
      </c>
      <c r="DA278" s="43">
        <v>3.9999999999999996E-4</v>
      </c>
      <c r="DB278" s="43">
        <v>6</v>
      </c>
      <c r="DC278" s="42" t="s">
        <v>21</v>
      </c>
      <c r="DD278" s="43">
        <v>0.83682008438227617</v>
      </c>
      <c r="DE278" s="42" t="s">
        <v>21</v>
      </c>
      <c r="DF278" s="43">
        <v>2.949999998046356E-2</v>
      </c>
      <c r="DG278" s="43">
        <v>1.25E-3</v>
      </c>
    </row>
    <row r="279" spans="1:111" x14ac:dyDescent="0.25">
      <c r="A279" s="26" t="s">
        <v>331</v>
      </c>
      <c r="B279" s="15">
        <v>4.9370600039370593</v>
      </c>
      <c r="C279" s="15">
        <v>3.4999999999999995E-11</v>
      </c>
      <c r="D279" s="15">
        <v>0.89968511021952025</v>
      </c>
      <c r="E279" s="15">
        <v>25.873221222735634</v>
      </c>
      <c r="F279" s="15">
        <v>50.172999998999998</v>
      </c>
      <c r="G279" s="15">
        <v>247.65594408815716</v>
      </c>
      <c r="H279" s="15">
        <v>1.1879999999999996E-5</v>
      </c>
      <c r="I279" s="15">
        <v>0.71780810169747844</v>
      </c>
      <c r="J279" s="15">
        <v>1.4192987023886515E-12</v>
      </c>
      <c r="K279" s="15">
        <v>87.5</v>
      </c>
      <c r="L279" s="15">
        <v>1.0743999989999999</v>
      </c>
      <c r="M279" s="15">
        <v>7.5797787115413412E-3</v>
      </c>
      <c r="N279" s="15">
        <v>6.0831872276654213</v>
      </c>
      <c r="O279" s="15">
        <v>2.4618094544707518</v>
      </c>
      <c r="P279" s="15">
        <v>16.937599999</v>
      </c>
      <c r="Q279" s="15">
        <v>1.67E-12</v>
      </c>
      <c r="R279" s="15">
        <v>6.6349999989999997</v>
      </c>
      <c r="S279" s="15">
        <v>0.41666699899999998</v>
      </c>
      <c r="T279" s="15">
        <v>7.5255869963520157</v>
      </c>
      <c r="U279" s="15">
        <v>0.99999999899999992</v>
      </c>
      <c r="V279" s="15">
        <v>18</v>
      </c>
      <c r="W279" s="15">
        <v>0.43478299999999998</v>
      </c>
      <c r="X279" s="15">
        <v>2.5</v>
      </c>
      <c r="Y279" s="15">
        <v>4.1869999992397631</v>
      </c>
      <c r="Z279" s="15">
        <v>4.9534376859992788</v>
      </c>
      <c r="AA279" s="15">
        <v>2.0907380305247751</v>
      </c>
      <c r="AB279" s="15">
        <v>4.0183999989999997</v>
      </c>
      <c r="AC279" s="15">
        <v>1.0203999989999999</v>
      </c>
      <c r="AD279" s="15">
        <v>30.000300003000028</v>
      </c>
      <c r="AE279" s="15">
        <v>0.99999999899999992</v>
      </c>
      <c r="AF279" s="15">
        <v>24.684999998999999</v>
      </c>
      <c r="AG279" s="15">
        <v>2.0071085119894403</v>
      </c>
      <c r="AH279" s="15">
        <v>4.9999999989999999</v>
      </c>
      <c r="AI279" s="15">
        <v>2</v>
      </c>
      <c r="AJ279" s="15">
        <v>0.88099999985161548</v>
      </c>
      <c r="AK279" s="15">
        <v>7.5959999989999991</v>
      </c>
      <c r="AL279" s="15">
        <v>326</v>
      </c>
      <c r="AM279" s="15">
        <v>75.089999999</v>
      </c>
      <c r="AN279" s="15">
        <v>0.35936599899999999</v>
      </c>
      <c r="AO279" s="15">
        <v>0.41814760627980246</v>
      </c>
      <c r="AP279" s="15">
        <v>3.4955769221271679E-4</v>
      </c>
      <c r="AQ279" s="15">
        <v>625.86056218463239</v>
      </c>
      <c r="AR279" s="15">
        <v>0.83332999899999993</v>
      </c>
      <c r="AS279" s="15">
        <v>357.84576975432373</v>
      </c>
      <c r="AT279" s="15">
        <v>0.35714285727040812</v>
      </c>
      <c r="AU279" s="15">
        <v>7.1428599989999997</v>
      </c>
      <c r="AV279" s="15">
        <v>282.08999999899999</v>
      </c>
      <c r="AW279" s="15">
        <v>0.35714299899999996</v>
      </c>
      <c r="AX279" s="15">
        <v>0.12000023208866205</v>
      </c>
      <c r="AY279" s="15">
        <v>3.2353999989999997</v>
      </c>
      <c r="AZ279" s="15">
        <v>0.71780810169747844</v>
      </c>
      <c r="BA279" s="15">
        <v>1.0000002759241586</v>
      </c>
      <c r="BB279" s="15">
        <v>0.35714299899999996</v>
      </c>
      <c r="BC279" s="15">
        <v>247.65499994999999</v>
      </c>
      <c r="BD279" s="15">
        <v>0.83332999899999993</v>
      </c>
      <c r="BE279" s="15">
        <v>3.0524999989999997</v>
      </c>
      <c r="BF279" s="15">
        <v>0.41666999899999996</v>
      </c>
      <c r="BG279" s="15">
        <v>49.530999989999991</v>
      </c>
      <c r="BH279" s="15">
        <v>5.5752874891418482</v>
      </c>
      <c r="BI279" s="15">
        <v>1.2500000000000001E-2</v>
      </c>
      <c r="BJ279" s="15">
        <v>5.0769274940218985</v>
      </c>
      <c r="BK279" s="15">
        <v>4.8100048331409564</v>
      </c>
      <c r="BL279" s="15">
        <v>10.125</v>
      </c>
      <c r="BM279" s="15">
        <v>3.6256843480521259</v>
      </c>
      <c r="BN279" s="15">
        <v>0.89605734767025091</v>
      </c>
      <c r="BO279" s="15">
        <v>1.4099999999999999E-9</v>
      </c>
      <c r="BP279" s="15">
        <v>0.71428599899999989</v>
      </c>
      <c r="BQ279" s="15">
        <v>7.14898484415213</v>
      </c>
      <c r="BR279" s="15">
        <v>4.7485324839207923</v>
      </c>
      <c r="BS279" s="15">
        <v>126</v>
      </c>
      <c r="BT279" s="15">
        <v>3.8699999998999994E-8</v>
      </c>
      <c r="BU279" s="15">
        <v>3.9299988757452216</v>
      </c>
      <c r="BV279" s="15">
        <v>28.566999999999997</v>
      </c>
      <c r="BW279" s="15">
        <v>4.4999999989999999</v>
      </c>
      <c r="BX279" s="15">
        <v>3.0749999989999997</v>
      </c>
      <c r="BY279" s="15">
        <v>0.71780810169747844</v>
      </c>
      <c r="BZ279" s="15">
        <v>69.723999998999986</v>
      </c>
      <c r="CA279" s="15">
        <v>5.9279999989999999</v>
      </c>
      <c r="CB279" s="15">
        <v>1.8849983266820542</v>
      </c>
      <c r="CC279" s="15">
        <v>0.71780810169747844</v>
      </c>
      <c r="CD279" s="15">
        <v>5.174376487633241</v>
      </c>
      <c r="CE279" s="15">
        <v>4.3205876001002625</v>
      </c>
      <c r="CF279" s="15">
        <v>3.8199999989999998</v>
      </c>
      <c r="CG279" s="15">
        <v>7.1428999989999999</v>
      </c>
      <c r="CH279" s="15">
        <v>20.850105193647927</v>
      </c>
      <c r="CI279" s="15">
        <v>0.51999999899999994</v>
      </c>
      <c r="CJ279" s="15">
        <v>9.0399999989999991</v>
      </c>
      <c r="CK279" s="15">
        <v>7.1429999989999993E-2</v>
      </c>
      <c r="CL279" s="15">
        <v>0.41814760627980246</v>
      </c>
      <c r="CM279" s="15">
        <v>2.479999999999999E-4</v>
      </c>
      <c r="CN279" s="15">
        <v>4.4499999989999992</v>
      </c>
      <c r="CO279" s="15">
        <v>0.7142899989999999</v>
      </c>
      <c r="CP279" s="15">
        <v>0.71429999899999996</v>
      </c>
      <c r="CQ279" s="43">
        <v>45</v>
      </c>
      <c r="CR279" s="42" t="s">
        <v>21</v>
      </c>
      <c r="CS279" s="42" t="s">
        <v>21</v>
      </c>
      <c r="CT279" s="43">
        <v>1.1699999989999998E-3</v>
      </c>
      <c r="CU279" s="42" t="s">
        <v>21</v>
      </c>
      <c r="CV279" s="42" t="s">
        <v>21</v>
      </c>
      <c r="CW279" s="43">
        <v>2.5</v>
      </c>
      <c r="CX279" s="43">
        <v>59.999999998999996</v>
      </c>
      <c r="CY279" s="42" t="s">
        <v>21</v>
      </c>
      <c r="CZ279" s="42" t="s">
        <v>21</v>
      </c>
      <c r="DA279" s="43">
        <v>3.9999999999999996E-4</v>
      </c>
      <c r="DB279" s="43">
        <v>6</v>
      </c>
      <c r="DC279" s="42" t="s">
        <v>21</v>
      </c>
      <c r="DD279" s="43">
        <v>0.83549168755576209</v>
      </c>
      <c r="DE279" s="42" t="s">
        <v>21</v>
      </c>
      <c r="DF279" s="43">
        <v>2.949999998046356E-2</v>
      </c>
      <c r="DG279" s="43">
        <v>1.25E-3</v>
      </c>
    </row>
    <row r="280" spans="1:111" x14ac:dyDescent="0.25">
      <c r="A280" s="26" t="s">
        <v>332</v>
      </c>
      <c r="B280" s="15">
        <v>4.9370600039370593</v>
      </c>
      <c r="C280" s="15">
        <v>3.4999999999999995E-11</v>
      </c>
      <c r="D280" s="15">
        <v>0.8995232526841731</v>
      </c>
      <c r="E280" s="15">
        <v>25.859170961666148</v>
      </c>
      <c r="F280" s="15">
        <v>50.282999998999998</v>
      </c>
      <c r="G280" s="15">
        <v>247.94594524372786</v>
      </c>
      <c r="H280" s="15">
        <v>1.1879999999999996E-5</v>
      </c>
      <c r="I280" s="15">
        <v>0.71772567140920107</v>
      </c>
      <c r="J280" s="15">
        <v>1.4414695656070583E-12</v>
      </c>
      <c r="K280" s="15">
        <v>87.5</v>
      </c>
      <c r="L280" s="15">
        <v>1.0766999989999999</v>
      </c>
      <c r="M280" s="15">
        <v>7.7557735734684217E-3</v>
      </c>
      <c r="N280" s="15">
        <v>6.0824242225748621</v>
      </c>
      <c r="O280" s="15">
        <v>2.4618094544707518</v>
      </c>
      <c r="P280" s="15">
        <v>17.042599998999997</v>
      </c>
      <c r="Q280" s="15">
        <v>1.67E-12</v>
      </c>
      <c r="R280" s="15">
        <v>6.6349999989999997</v>
      </c>
      <c r="S280" s="15">
        <v>0.41666699899999998</v>
      </c>
      <c r="T280" s="15">
        <v>7.506943923692436</v>
      </c>
      <c r="U280" s="15">
        <v>0.99999999899999992</v>
      </c>
      <c r="V280" s="15">
        <v>18</v>
      </c>
      <c r="W280" s="15">
        <v>0.43478299999999998</v>
      </c>
      <c r="X280" s="15">
        <v>2.5</v>
      </c>
      <c r="Y280" s="15">
        <v>4.1869999992397631</v>
      </c>
      <c r="Z280" s="15">
        <v>4.9585957259363616</v>
      </c>
      <c r="AA280" s="15">
        <v>2.090475792290325</v>
      </c>
      <c r="AB280" s="15">
        <v>4.0190999989999998</v>
      </c>
      <c r="AC280" s="15">
        <v>1.0203999989999999</v>
      </c>
      <c r="AD280" s="15">
        <v>30.000300003000028</v>
      </c>
      <c r="AE280" s="15">
        <v>0.99999999899999992</v>
      </c>
      <c r="AF280" s="15">
        <v>24.684999998999999</v>
      </c>
      <c r="AG280" s="15">
        <v>2.0068567632836949</v>
      </c>
      <c r="AH280" s="15">
        <v>4.9999999989999999</v>
      </c>
      <c r="AI280" s="15">
        <v>2</v>
      </c>
      <c r="AJ280" s="15">
        <v>0.88099999985161548</v>
      </c>
      <c r="AK280" s="15">
        <v>7.5789999989999997</v>
      </c>
      <c r="AL280" s="15">
        <v>326</v>
      </c>
      <c r="AM280" s="15">
        <v>75.089999999</v>
      </c>
      <c r="AN280" s="15">
        <v>0.35935799899999998</v>
      </c>
      <c r="AO280" s="15">
        <v>0.41809515863286861</v>
      </c>
      <c r="AP280" s="15">
        <v>3.4955769221271679E-4</v>
      </c>
      <c r="AQ280" s="15">
        <v>628.49601300041491</v>
      </c>
      <c r="AR280" s="15">
        <v>0.83332999899999993</v>
      </c>
      <c r="AS280" s="15">
        <v>357.97386918909564</v>
      </c>
      <c r="AT280" s="15">
        <v>0.35714285727040812</v>
      </c>
      <c r="AU280" s="15">
        <v>7.1428599989999997</v>
      </c>
      <c r="AV280" s="15">
        <v>282.67999999899996</v>
      </c>
      <c r="AW280" s="15">
        <v>0.35714299899999996</v>
      </c>
      <c r="AX280" s="15">
        <v>0.12000023208866205</v>
      </c>
      <c r="AY280" s="15">
        <v>3.2607999989999996</v>
      </c>
      <c r="AZ280" s="15">
        <v>0.71772567140920107</v>
      </c>
      <c r="BA280" s="15">
        <v>1.0000002759241586</v>
      </c>
      <c r="BB280" s="15">
        <v>0.35714299899999996</v>
      </c>
      <c r="BC280" s="15">
        <v>247.94499999999999</v>
      </c>
      <c r="BD280" s="15">
        <v>0.83332999899999993</v>
      </c>
      <c r="BE280" s="15">
        <v>3.0601999989999999</v>
      </c>
      <c r="BF280" s="15">
        <v>0.41666999899999996</v>
      </c>
      <c r="BG280" s="15">
        <v>49.588999999999992</v>
      </c>
      <c r="BH280" s="15">
        <v>5.5745881906764252</v>
      </c>
      <c r="BI280" s="15">
        <v>1.2500000000000001E-2</v>
      </c>
      <c r="BJ280" s="15">
        <v>5.0828724950410988</v>
      </c>
      <c r="BK280" s="15">
        <v>4.8060056076761786</v>
      </c>
      <c r="BL280" s="15">
        <v>10.125</v>
      </c>
      <c r="BM280" s="15">
        <v>3.6277888628198003</v>
      </c>
      <c r="BN280" s="15">
        <v>0.89597706378996256</v>
      </c>
      <c r="BO280" s="15">
        <v>1.4099999999999999E-9</v>
      </c>
      <c r="BP280" s="15">
        <v>0.71428599899999989</v>
      </c>
      <c r="BQ280" s="15">
        <v>7.1423469757261868</v>
      </c>
      <c r="BR280" s="15">
        <v>4.7828700170856644</v>
      </c>
      <c r="BS280" s="15">
        <v>126</v>
      </c>
      <c r="BT280" s="15">
        <v>3.8699999998999994E-8</v>
      </c>
      <c r="BU280" s="15">
        <v>3.9299988757452216</v>
      </c>
      <c r="BV280" s="15">
        <v>28.558</v>
      </c>
      <c r="BW280" s="15">
        <v>4.4999999989999999</v>
      </c>
      <c r="BX280" s="15">
        <v>3.0749999989999997</v>
      </c>
      <c r="BY280" s="15">
        <v>0.71772567140920107</v>
      </c>
      <c r="BZ280" s="15">
        <v>69.745000000000005</v>
      </c>
      <c r="CA280" s="15">
        <v>5.9279999989999999</v>
      </c>
      <c r="CB280" s="15">
        <v>1.8849983266820542</v>
      </c>
      <c r="CC280" s="15">
        <v>0.71772567140920107</v>
      </c>
      <c r="CD280" s="15">
        <v>5.170630817227023</v>
      </c>
      <c r="CE280" s="15">
        <v>4.2990413139718431</v>
      </c>
      <c r="CF280" s="15">
        <v>3.8199999989999998</v>
      </c>
      <c r="CG280" s="15">
        <v>7.1428999989999999</v>
      </c>
      <c r="CH280" s="15">
        <v>20.850105193647927</v>
      </c>
      <c r="CI280" s="15">
        <v>0.51999999899999994</v>
      </c>
      <c r="CJ280" s="15">
        <v>9.0399999989999991</v>
      </c>
      <c r="CK280" s="15">
        <v>7.1429999989999993E-2</v>
      </c>
      <c r="CL280" s="15">
        <v>0.41809515863286861</v>
      </c>
      <c r="CM280" s="15">
        <v>2.479999999999999E-4</v>
      </c>
      <c r="CN280" s="15">
        <v>4.4499999989999992</v>
      </c>
      <c r="CO280" s="15">
        <v>0.7142899989999999</v>
      </c>
      <c r="CP280" s="15">
        <v>0.71429999899999996</v>
      </c>
      <c r="CQ280" s="43">
        <v>45</v>
      </c>
      <c r="CR280" s="42" t="s">
        <v>21</v>
      </c>
      <c r="CS280" s="42" t="s">
        <v>21</v>
      </c>
      <c r="CT280" s="43">
        <v>1.1699999989999998E-3</v>
      </c>
      <c r="CU280" s="42" t="s">
        <v>21</v>
      </c>
      <c r="CV280" s="42" t="s">
        <v>21</v>
      </c>
      <c r="CW280" s="43">
        <v>2.5</v>
      </c>
      <c r="CX280" s="43">
        <v>59.999999998999996</v>
      </c>
      <c r="CY280" s="42" t="s">
        <v>21</v>
      </c>
      <c r="CZ280" s="42" t="s">
        <v>21</v>
      </c>
      <c r="DA280" s="43">
        <v>3.9999999999999996E-4</v>
      </c>
      <c r="DB280" s="43">
        <v>6</v>
      </c>
      <c r="DC280" s="42" t="s">
        <v>21</v>
      </c>
      <c r="DD280" s="43">
        <v>0.83514281011787439</v>
      </c>
      <c r="DE280" s="42" t="s">
        <v>21</v>
      </c>
      <c r="DF280" s="43">
        <v>2.949999998046356E-2</v>
      </c>
      <c r="DG280" s="43">
        <v>1.25E-3</v>
      </c>
    </row>
    <row r="281" spans="1:111" x14ac:dyDescent="0.25">
      <c r="A281" s="26" t="s">
        <v>334</v>
      </c>
      <c r="B281" s="15">
        <v>4.9370600039370593</v>
      </c>
      <c r="C281" s="15">
        <v>3.4999999999999995E-11</v>
      </c>
      <c r="D281" s="15">
        <v>0.89895720963682124</v>
      </c>
      <c r="E281" s="15">
        <v>25.860508424283147</v>
      </c>
      <c r="F281" s="15">
        <v>50.253999998999994</v>
      </c>
      <c r="G281" s="15">
        <v>248.19594619680589</v>
      </c>
      <c r="H281" s="15">
        <v>1.1879999999999996E-5</v>
      </c>
      <c r="I281" s="15">
        <v>0.71712347483407446</v>
      </c>
      <c r="J281" s="15">
        <v>1.4538270959255145E-12</v>
      </c>
      <c r="K281" s="15">
        <v>87.5</v>
      </c>
      <c r="L281" s="15">
        <v>1.076199999</v>
      </c>
      <c r="M281" s="15">
        <v>7.9157689024930405E-3</v>
      </c>
      <c r="N281" s="15">
        <v>6.0788660602433247</v>
      </c>
      <c r="O281" s="15">
        <v>2.4618094544707518</v>
      </c>
      <c r="P281" s="15">
        <v>17.125699998999998</v>
      </c>
      <c r="Q281" s="15">
        <v>1.67E-12</v>
      </c>
      <c r="R281" s="15">
        <v>6.6349999989999997</v>
      </c>
      <c r="S281" s="15">
        <v>0.41666699899999998</v>
      </c>
      <c r="T281" s="15">
        <v>7.5272864138146245</v>
      </c>
      <c r="U281" s="15">
        <v>0.99999999899999992</v>
      </c>
      <c r="V281" s="15">
        <v>18</v>
      </c>
      <c r="W281" s="15">
        <v>0.43478299999999998</v>
      </c>
      <c r="X281" s="15">
        <v>2.5</v>
      </c>
      <c r="Y281" s="15">
        <v>4.1869999992397631</v>
      </c>
      <c r="Z281" s="15">
        <v>4.9640109210704395</v>
      </c>
      <c r="AA281" s="15">
        <v>2.0892528831689785</v>
      </c>
      <c r="AB281" s="15">
        <v>4.0115999989999995</v>
      </c>
      <c r="AC281" s="15">
        <v>1.0203999989999999</v>
      </c>
      <c r="AD281" s="15">
        <v>30.000300003000028</v>
      </c>
      <c r="AE281" s="15">
        <v>0.99999999899999992</v>
      </c>
      <c r="AF281" s="15">
        <v>24.684999998999999</v>
      </c>
      <c r="AG281" s="15">
        <v>2.0056827691831405</v>
      </c>
      <c r="AH281" s="15">
        <v>4.9999999989999999</v>
      </c>
      <c r="AI281" s="15">
        <v>2</v>
      </c>
      <c r="AJ281" s="15">
        <v>0.88099999985161548</v>
      </c>
      <c r="AK281" s="15">
        <v>7.5839999989999995</v>
      </c>
      <c r="AL281" s="15">
        <v>326</v>
      </c>
      <c r="AM281" s="15">
        <v>75.089999999</v>
      </c>
      <c r="AN281" s="15">
        <v>0.35897599899999999</v>
      </c>
      <c r="AO281" s="15">
        <v>0.41785057680839482</v>
      </c>
      <c r="AP281" s="15">
        <v>3.4955769221271679E-4</v>
      </c>
      <c r="AQ281" s="15">
        <v>627.07719713474125</v>
      </c>
      <c r="AR281" s="15">
        <v>0.83332999899999993</v>
      </c>
      <c r="AS281" s="15">
        <v>358.20467943620258</v>
      </c>
      <c r="AT281" s="15">
        <v>0.35714285727040812</v>
      </c>
      <c r="AU281" s="15">
        <v>7.1428599989999997</v>
      </c>
      <c r="AV281" s="15">
        <v>282.84999999899998</v>
      </c>
      <c r="AW281" s="15">
        <v>0.35714299899999996</v>
      </c>
      <c r="AX281" s="15">
        <v>0.12000023208866205</v>
      </c>
      <c r="AY281" s="15">
        <v>3.2783999989999999</v>
      </c>
      <c r="AZ281" s="15">
        <v>0.71712347483407446</v>
      </c>
      <c r="BA281" s="15">
        <v>1.0000002759241586</v>
      </c>
      <c r="BB281" s="15">
        <v>0.35714299899999996</v>
      </c>
      <c r="BC281" s="15">
        <v>248.19499999999999</v>
      </c>
      <c r="BD281" s="15">
        <v>0.83332999899999993</v>
      </c>
      <c r="BE281" s="15">
        <v>3.0594999989999998</v>
      </c>
      <c r="BF281" s="15">
        <v>0.41666999899999996</v>
      </c>
      <c r="BG281" s="15">
        <v>49.638999999999989</v>
      </c>
      <c r="BH281" s="15">
        <v>5.5713271159699813</v>
      </c>
      <c r="BI281" s="15">
        <v>1.2500000000000001E-2</v>
      </c>
      <c r="BJ281" s="15">
        <v>5.0879974950360989</v>
      </c>
      <c r="BK281" s="15">
        <v>4.8060056076761786</v>
      </c>
      <c r="BL281" s="15">
        <v>10.125</v>
      </c>
      <c r="BM281" s="15">
        <v>3.6337209303645972</v>
      </c>
      <c r="BN281" s="15">
        <v>0.89541547277936973</v>
      </c>
      <c r="BO281" s="15">
        <v>1.4099999999999999E-9</v>
      </c>
      <c r="BP281" s="15">
        <v>0.71428599899999989</v>
      </c>
      <c r="BQ281" s="15">
        <v>7.139287499617283</v>
      </c>
      <c r="BR281" s="15">
        <v>4.7788888538201721</v>
      </c>
      <c r="BS281" s="15">
        <v>126</v>
      </c>
      <c r="BT281" s="15">
        <v>3.8699999998999994E-8</v>
      </c>
      <c r="BU281" s="15">
        <v>3.9299988757452216</v>
      </c>
      <c r="BV281" s="15">
        <v>28.547999999999998</v>
      </c>
      <c r="BW281" s="15">
        <v>4.4999999989999999</v>
      </c>
      <c r="BX281" s="15">
        <v>3.079999999</v>
      </c>
      <c r="BY281" s="15">
        <v>0.71712347483407446</v>
      </c>
      <c r="BZ281" s="15">
        <v>69.83199999899999</v>
      </c>
      <c r="CA281" s="15">
        <v>5.9279999989999999</v>
      </c>
      <c r="CB281" s="15">
        <v>1.8849983266820542</v>
      </c>
      <c r="CC281" s="15">
        <v>0.71712347483407446</v>
      </c>
      <c r="CD281" s="15">
        <v>5.1679586565978273</v>
      </c>
      <c r="CE281" s="15">
        <v>4.3224551547146079</v>
      </c>
      <c r="CF281" s="15">
        <v>3.8199999989999998</v>
      </c>
      <c r="CG281" s="15">
        <v>7.1428999989999999</v>
      </c>
      <c r="CH281" s="15">
        <v>20.850105193647927</v>
      </c>
      <c r="CI281" s="15">
        <v>0.51999999899999994</v>
      </c>
      <c r="CJ281" s="15">
        <v>9.0399999989999991</v>
      </c>
      <c r="CK281" s="15">
        <v>7.1429999989999993E-2</v>
      </c>
      <c r="CL281" s="15">
        <v>0.41785057680839482</v>
      </c>
      <c r="CM281" s="15">
        <v>2.479999999999999E-4</v>
      </c>
      <c r="CN281" s="15">
        <v>4.4499999989999992</v>
      </c>
      <c r="CO281" s="15">
        <v>0.7142899989999999</v>
      </c>
      <c r="CP281" s="15">
        <v>0.71429999899999996</v>
      </c>
      <c r="CQ281" s="43">
        <v>45</v>
      </c>
      <c r="CR281" s="42" t="s">
        <v>21</v>
      </c>
      <c r="CS281" s="42" t="s">
        <v>21</v>
      </c>
      <c r="CT281" s="43">
        <v>1.1699999989999998E-3</v>
      </c>
      <c r="CU281" s="42" t="s">
        <v>21</v>
      </c>
      <c r="CV281" s="42" t="s">
        <v>21</v>
      </c>
      <c r="CW281" s="43">
        <v>2.5</v>
      </c>
      <c r="CX281" s="43">
        <v>59.999999998999996</v>
      </c>
      <c r="CY281" s="42" t="s">
        <v>21</v>
      </c>
      <c r="CZ281" s="42" t="s">
        <v>21</v>
      </c>
      <c r="DA281" s="43">
        <v>3.9999999999999996E-4</v>
      </c>
      <c r="DB281" s="43">
        <v>6</v>
      </c>
      <c r="DC281" s="42" t="s">
        <v>21</v>
      </c>
      <c r="DD281" s="43">
        <v>0.83850410937322173</v>
      </c>
      <c r="DE281" s="42" t="s">
        <v>21</v>
      </c>
      <c r="DF281" s="43">
        <v>2.949999998046356E-2</v>
      </c>
      <c r="DG281" s="43">
        <v>1.25E-3</v>
      </c>
    </row>
    <row r="282" spans="1:111" x14ac:dyDescent="0.25">
      <c r="A282" s="26" t="s">
        <v>335</v>
      </c>
      <c r="B282" s="15">
        <v>4.9370600039370593</v>
      </c>
      <c r="C282" s="15">
        <v>3.4999999999999995E-11</v>
      </c>
      <c r="D282" s="15">
        <v>0.90146939512216229</v>
      </c>
      <c r="E282" s="15">
        <v>25.875899194192385</v>
      </c>
      <c r="F282" s="15">
        <v>50.185999998999996</v>
      </c>
      <c r="G282" s="15">
        <v>248.57594764548449</v>
      </c>
      <c r="H282" s="15">
        <v>1.1879999999999996E-5</v>
      </c>
      <c r="I282" s="15">
        <v>0.71911922329307643</v>
      </c>
      <c r="J282" s="15">
        <v>1.4632769720513928E-12</v>
      </c>
      <c r="K282" s="15">
        <v>87.5</v>
      </c>
      <c r="L282" s="15">
        <v>1.0769999989999999</v>
      </c>
      <c r="M282" s="15">
        <v>8.1517620138043239E-3</v>
      </c>
      <c r="N282" s="15">
        <v>6.0951660196220745</v>
      </c>
      <c r="O282" s="15">
        <v>2.4618094544707518</v>
      </c>
      <c r="P282" s="15">
        <v>17.167699999</v>
      </c>
      <c r="Q282" s="15">
        <v>1.67E-12</v>
      </c>
      <c r="R282" s="15">
        <v>6.6349999989999997</v>
      </c>
      <c r="S282" s="15">
        <v>0.41666699899999998</v>
      </c>
      <c r="T282" s="15">
        <v>7.5363629518076989</v>
      </c>
      <c r="U282" s="15">
        <v>0.99999999899999992</v>
      </c>
      <c r="V282" s="15">
        <v>18</v>
      </c>
      <c r="W282" s="15">
        <v>0.43478299999999998</v>
      </c>
      <c r="X282" s="15">
        <v>2.5</v>
      </c>
      <c r="Y282" s="15">
        <v>4.1989999992404501</v>
      </c>
      <c r="Z282" s="15">
        <v>4.9714143676346714</v>
      </c>
      <c r="AA282" s="15">
        <v>2.0948550360315066</v>
      </c>
      <c r="AB282" s="15">
        <v>3.9910999989999998</v>
      </c>
      <c r="AC282" s="15">
        <v>1.0203999989999999</v>
      </c>
      <c r="AD282" s="15">
        <v>30.000300003000028</v>
      </c>
      <c r="AE282" s="15">
        <v>0.99999999899999992</v>
      </c>
      <c r="AF282" s="15">
        <v>24.684999998999999</v>
      </c>
      <c r="AG282" s="15">
        <v>2.0110608345902463</v>
      </c>
      <c r="AH282" s="15">
        <v>4.9999999989999999</v>
      </c>
      <c r="AI282" s="15">
        <v>2</v>
      </c>
      <c r="AJ282" s="15">
        <v>0.88099999985161548</v>
      </c>
      <c r="AK282" s="15">
        <v>7.5729999989999994</v>
      </c>
      <c r="AL282" s="15">
        <v>326</v>
      </c>
      <c r="AM282" s="15">
        <v>75.089999999</v>
      </c>
      <c r="AN282" s="15">
        <v>0.36010999899999996</v>
      </c>
      <c r="AO282" s="15">
        <v>0.41897100738183801</v>
      </c>
      <c r="AP282" s="15">
        <v>3.4955769221271679E-4</v>
      </c>
      <c r="AQ282" s="15">
        <v>628.18016601658496</v>
      </c>
      <c r="AR282" s="15">
        <v>0.83332999899999993</v>
      </c>
      <c r="AS282" s="15">
        <v>358.43578751365919</v>
      </c>
      <c r="AT282" s="15">
        <v>0.35714285727040812</v>
      </c>
      <c r="AU282" s="15">
        <v>7.1428599989999997</v>
      </c>
      <c r="AV282" s="15">
        <v>284.51999999899999</v>
      </c>
      <c r="AW282" s="15">
        <v>0.35714299899999996</v>
      </c>
      <c r="AX282" s="15">
        <v>0.12000023208866205</v>
      </c>
      <c r="AY282" s="15">
        <v>3.3199999989999998</v>
      </c>
      <c r="AZ282" s="15">
        <v>0.71911922329307643</v>
      </c>
      <c r="BA282" s="15">
        <v>1.0000002759241586</v>
      </c>
      <c r="BB282" s="15">
        <v>0.35714299899999996</v>
      </c>
      <c r="BC282" s="15">
        <v>248.57499999999999</v>
      </c>
      <c r="BD282" s="15">
        <v>0.83332999899999993</v>
      </c>
      <c r="BE282" s="15">
        <v>3.0625999989999997</v>
      </c>
      <c r="BF282" s="15">
        <v>0.41666999899999996</v>
      </c>
      <c r="BG282" s="15">
        <v>49.715000000000003</v>
      </c>
      <c r="BH282" s="15">
        <v>5.5862661468020356</v>
      </c>
      <c r="BI282" s="15">
        <v>1.2500000000000001E-2</v>
      </c>
      <c r="BJ282" s="15">
        <v>5.0957874950284987</v>
      </c>
      <c r="BK282" s="15">
        <v>4.8100048331409564</v>
      </c>
      <c r="BL282" s="15">
        <v>10.125</v>
      </c>
      <c r="BM282" s="15">
        <v>3.6407325155146442</v>
      </c>
      <c r="BN282" s="15">
        <v>0.89782725803555397</v>
      </c>
      <c r="BO282" s="15">
        <v>1.4099999999999999E-9</v>
      </c>
      <c r="BP282" s="15">
        <v>0.71428599899999989</v>
      </c>
      <c r="BQ282" s="15">
        <v>7.1433673838948044</v>
      </c>
      <c r="BR282" s="15">
        <v>4.7864530640246077</v>
      </c>
      <c r="BS282" s="15">
        <v>126</v>
      </c>
      <c r="BT282" s="15">
        <v>3.8699999998999994E-8</v>
      </c>
      <c r="BU282" s="15">
        <v>3.9299988757452216</v>
      </c>
      <c r="BV282" s="15">
        <v>28.585999999999999</v>
      </c>
      <c r="BW282" s="15">
        <v>4.4999999989999999</v>
      </c>
      <c r="BX282" s="15">
        <v>3.0849999989999999</v>
      </c>
      <c r="BY282" s="15">
        <v>0.71911922329307643</v>
      </c>
      <c r="BZ282" s="15">
        <v>69.952999998999999</v>
      </c>
      <c r="CA282" s="15">
        <v>5.9429999989999995</v>
      </c>
      <c r="CB282" s="15">
        <v>1.8849983266820542</v>
      </c>
      <c r="CC282" s="15">
        <v>0.71911922329307643</v>
      </c>
      <c r="CD282" s="15">
        <v>5.1714330043528687</v>
      </c>
      <c r="CE282" s="15">
        <v>4.3258208246885763</v>
      </c>
      <c r="CF282" s="15">
        <v>3.8199999989999998</v>
      </c>
      <c r="CG282" s="15">
        <v>7.1428999989999999</v>
      </c>
      <c r="CH282" s="15">
        <v>20.870105294554062</v>
      </c>
      <c r="CI282" s="15">
        <v>0.51999999899999994</v>
      </c>
      <c r="CJ282" s="15">
        <v>9.0399999989999991</v>
      </c>
      <c r="CK282" s="15">
        <v>7.1429999989999993E-2</v>
      </c>
      <c r="CL282" s="15">
        <v>0.41897100738183801</v>
      </c>
      <c r="CM282" s="15">
        <v>2.479999999999999E-4</v>
      </c>
      <c r="CN282" s="15">
        <v>4.4499999989999992</v>
      </c>
      <c r="CO282" s="15">
        <v>0.7142899989999999</v>
      </c>
      <c r="CP282" s="15">
        <v>0.71429999899999996</v>
      </c>
      <c r="CQ282" s="43">
        <v>45</v>
      </c>
      <c r="CR282" s="42" t="s">
        <v>21</v>
      </c>
      <c r="CS282" s="42" t="s">
        <v>21</v>
      </c>
      <c r="CT282" s="43">
        <v>1.1699999989999998E-3</v>
      </c>
      <c r="CU282" s="42" t="s">
        <v>21</v>
      </c>
      <c r="CV282" s="42" t="s">
        <v>21</v>
      </c>
      <c r="CW282" s="43">
        <v>2.5</v>
      </c>
      <c r="CX282" s="43">
        <v>59.999999998999996</v>
      </c>
      <c r="CY282" s="42" t="s">
        <v>21</v>
      </c>
      <c r="CZ282" s="42" t="s">
        <v>21</v>
      </c>
      <c r="DA282" s="43">
        <v>3.9999999999999996E-4</v>
      </c>
      <c r="DB282" s="43">
        <v>6</v>
      </c>
      <c r="DC282" s="42" t="s">
        <v>21</v>
      </c>
      <c r="DD282" s="43">
        <v>0.83696016139685325</v>
      </c>
      <c r="DE282" s="42" t="s">
        <v>21</v>
      </c>
      <c r="DF282" s="43">
        <v>2.949999998046356E-2</v>
      </c>
      <c r="DG282" s="43">
        <v>1.25E-3</v>
      </c>
    </row>
    <row r="283" spans="1:111" x14ac:dyDescent="0.25">
      <c r="A283" s="26" t="s">
        <v>336</v>
      </c>
      <c r="B283" s="15">
        <v>4.9370600039370593</v>
      </c>
      <c r="C283" s="15">
        <v>3.4999999999999995E-11</v>
      </c>
      <c r="D283" s="15">
        <v>0.90033312325560455</v>
      </c>
      <c r="E283" s="15">
        <v>25.875229649358353</v>
      </c>
      <c r="F283" s="15">
        <v>50.323999998999994</v>
      </c>
      <c r="G283" s="15">
        <v>248.60594775985385</v>
      </c>
      <c r="H283" s="15">
        <v>1.1879999999999996E-5</v>
      </c>
      <c r="I283" s="15">
        <v>0.71833403969513898</v>
      </c>
      <c r="J283" s="15">
        <v>1.4719999346291267E-12</v>
      </c>
      <c r="K283" s="15">
        <v>87.5</v>
      </c>
      <c r="L283" s="15">
        <v>1.0794999989999998</v>
      </c>
      <c r="M283" s="15">
        <v>8.5267510662057743E-3</v>
      </c>
      <c r="N283" s="15">
        <v>6.0877692828844259</v>
      </c>
      <c r="O283" s="15">
        <v>2.4618094544707518</v>
      </c>
      <c r="P283" s="15">
        <v>17.265699998999999</v>
      </c>
      <c r="Q283" s="15">
        <v>1.67E-12</v>
      </c>
      <c r="R283" s="15">
        <v>6.6349999989999997</v>
      </c>
      <c r="S283" s="15">
        <v>0.41666699899999998</v>
      </c>
      <c r="T283" s="15">
        <v>7.5289865984038542</v>
      </c>
      <c r="U283" s="15">
        <v>0.99999999899999992</v>
      </c>
      <c r="V283" s="15">
        <v>18</v>
      </c>
      <c r="W283" s="15">
        <v>0.43478299999999998</v>
      </c>
      <c r="X283" s="15">
        <v>2.5</v>
      </c>
      <c r="Y283" s="15">
        <v>4.2099999992410799</v>
      </c>
      <c r="Z283" s="15">
        <v>4.9726504229225581</v>
      </c>
      <c r="AA283" s="15">
        <v>2.0923128426162276</v>
      </c>
      <c r="AB283" s="15">
        <v>4.0013999989999993</v>
      </c>
      <c r="AC283" s="15">
        <v>1.0203999989999999</v>
      </c>
      <c r="AD283" s="15">
        <v>30.000300003000028</v>
      </c>
      <c r="AE283" s="15">
        <v>0.99999999899999992</v>
      </c>
      <c r="AF283" s="15">
        <v>24.684999998999999</v>
      </c>
      <c r="AG283" s="15">
        <v>2.0086203316012825</v>
      </c>
      <c r="AH283" s="15">
        <v>4.9999999989999999</v>
      </c>
      <c r="AI283" s="15">
        <v>2</v>
      </c>
      <c r="AJ283" s="15">
        <v>0.88099999985161548</v>
      </c>
      <c r="AK283" s="15">
        <v>7.5699999989999993</v>
      </c>
      <c r="AL283" s="15">
        <v>326</v>
      </c>
      <c r="AM283" s="15">
        <v>75.089999999</v>
      </c>
      <c r="AN283" s="15">
        <v>0.35960299899999998</v>
      </c>
      <c r="AO283" s="15">
        <v>0.41846256869835652</v>
      </c>
      <c r="AP283" s="15">
        <v>3.4955769221271679E-4</v>
      </c>
      <c r="AQ283" s="15">
        <v>627.11652218184202</v>
      </c>
      <c r="AR283" s="15">
        <v>0.83332999899999993</v>
      </c>
      <c r="AS283" s="15">
        <v>358.68005867532298</v>
      </c>
      <c r="AT283" s="15">
        <v>0.35714285727040812</v>
      </c>
      <c r="AU283" s="15">
        <v>7.1428599989999997</v>
      </c>
      <c r="AV283" s="15">
        <v>285</v>
      </c>
      <c r="AW283" s="15">
        <v>0.35714299899999996</v>
      </c>
      <c r="AX283" s="15">
        <v>0.12000023208866205</v>
      </c>
      <c r="AY283" s="15">
        <v>3.2755999989999998</v>
      </c>
      <c r="AZ283" s="15">
        <v>0.71833403969513898</v>
      </c>
      <c r="BA283" s="15">
        <v>1.0000002759241586</v>
      </c>
      <c r="BB283" s="15">
        <v>0.35714299899999996</v>
      </c>
      <c r="BC283" s="15">
        <v>248.60499999999999</v>
      </c>
      <c r="BD283" s="15">
        <v>0.83332999899999993</v>
      </c>
      <c r="BE283" s="15">
        <v>3.0573999989999998</v>
      </c>
      <c r="BF283" s="15">
        <v>0.41666999899999996</v>
      </c>
      <c r="BG283" s="15">
        <v>49.720999999999989</v>
      </c>
      <c r="BH283" s="15">
        <v>5.5794869670660958</v>
      </c>
      <c r="BI283" s="15">
        <v>1.2500000000000001E-2</v>
      </c>
      <c r="BJ283" s="15">
        <v>5.096402495027899</v>
      </c>
      <c r="BK283" s="15">
        <v>4.8100048331409564</v>
      </c>
      <c r="BL283" s="15">
        <v>10.125</v>
      </c>
      <c r="BM283" s="15">
        <v>3.6464410736452173</v>
      </c>
      <c r="BN283" s="15">
        <v>0.89670014347202287</v>
      </c>
      <c r="BO283" s="15">
        <v>1.4099999999999999E-9</v>
      </c>
      <c r="BP283" s="15">
        <v>0.71428599899999989</v>
      </c>
      <c r="BQ283" s="15">
        <v>7.1357214219448917</v>
      </c>
      <c r="BR283" s="15">
        <v>4.7862540058613332</v>
      </c>
      <c r="BS283" s="15">
        <v>126</v>
      </c>
      <c r="BT283" s="15">
        <v>3.8699999998999994E-8</v>
      </c>
      <c r="BU283" s="15">
        <v>3.9299988757452216</v>
      </c>
      <c r="BV283" s="15">
        <v>28.571999999999999</v>
      </c>
      <c r="BW283" s="15">
        <v>4.4999999989999999</v>
      </c>
      <c r="BX283" s="15">
        <v>3.079999999</v>
      </c>
      <c r="BY283" s="15">
        <v>0.71833403969513898</v>
      </c>
      <c r="BZ283" s="15">
        <v>69.957999998999995</v>
      </c>
      <c r="CA283" s="15">
        <v>5.9579999989999992</v>
      </c>
      <c r="CB283" s="15">
        <v>1.8849983266820542</v>
      </c>
      <c r="CC283" s="15">
        <v>0.71833403969513898</v>
      </c>
      <c r="CD283" s="15">
        <v>5.1741087600338442</v>
      </c>
      <c r="CE283" s="15">
        <v>4.3148084226922165</v>
      </c>
      <c r="CF283" s="15">
        <v>3.8199999989999998</v>
      </c>
      <c r="CG283" s="15">
        <v>7.1428999989999999</v>
      </c>
      <c r="CH283" s="15">
        <v>20.928105587181861</v>
      </c>
      <c r="CI283" s="15">
        <v>0.51999999899999994</v>
      </c>
      <c r="CJ283" s="15">
        <v>9.0399999989999991</v>
      </c>
      <c r="CK283" s="15">
        <v>7.1429999989999993E-2</v>
      </c>
      <c r="CL283" s="15">
        <v>0.41846256869835652</v>
      </c>
      <c r="CM283" s="15">
        <v>2.479999999999999E-4</v>
      </c>
      <c r="CN283" s="15">
        <v>4.4499999989999992</v>
      </c>
      <c r="CO283" s="15">
        <v>0.7142899989999999</v>
      </c>
      <c r="CP283" s="15">
        <v>0.71429999899999996</v>
      </c>
      <c r="CQ283" s="43">
        <v>45</v>
      </c>
      <c r="CR283" s="42" t="s">
        <v>21</v>
      </c>
      <c r="CS283" s="42" t="s">
        <v>21</v>
      </c>
      <c r="CT283" s="43">
        <v>1.1699999989999998E-3</v>
      </c>
      <c r="CU283" s="42" t="s">
        <v>21</v>
      </c>
      <c r="CV283" s="42" t="s">
        <v>21</v>
      </c>
      <c r="CW283" s="43">
        <v>2.5</v>
      </c>
      <c r="CX283" s="43">
        <v>59.999999998999996</v>
      </c>
      <c r="CY283" s="42" t="s">
        <v>21</v>
      </c>
      <c r="CZ283" s="42" t="s">
        <v>21</v>
      </c>
      <c r="DA283" s="43">
        <v>3.9999999999999996E-4</v>
      </c>
      <c r="DB283" s="43">
        <v>6</v>
      </c>
      <c r="DC283" s="42" t="s">
        <v>21</v>
      </c>
      <c r="DD283" s="43">
        <v>0.8363301838557583</v>
      </c>
      <c r="DE283" s="42" t="s">
        <v>21</v>
      </c>
      <c r="DF283" s="43">
        <v>2.949999998046356E-2</v>
      </c>
      <c r="DG283" s="43">
        <v>1.25E-3</v>
      </c>
    </row>
    <row r="284" spans="1:111" x14ac:dyDescent="0.25">
      <c r="A284" s="26" t="s">
        <v>337</v>
      </c>
      <c r="B284" s="15">
        <v>4.9370600039370593</v>
      </c>
      <c r="C284" s="15">
        <v>3.4999999999999995E-11</v>
      </c>
      <c r="D284" s="15">
        <v>0.90000900009000084</v>
      </c>
      <c r="E284" s="15">
        <v>25.863852686184526</v>
      </c>
      <c r="F284" s="15">
        <v>50.279999998999998</v>
      </c>
      <c r="G284" s="15">
        <v>248.60094769079211</v>
      </c>
      <c r="H284" s="15">
        <v>1.1879999999999996E-5</v>
      </c>
      <c r="I284" s="15">
        <v>0.71801426027874338</v>
      </c>
      <c r="J284" s="15">
        <v>1.4869016623660886E-12</v>
      </c>
      <c r="K284" s="15">
        <v>87.5</v>
      </c>
      <c r="L284" s="15">
        <v>1.0805999999999998</v>
      </c>
      <c r="M284" s="15">
        <v>8.840741899416589E-3</v>
      </c>
      <c r="N284" s="15">
        <v>6.0857319618662764</v>
      </c>
      <c r="O284" s="15">
        <v>2.4618094544707518</v>
      </c>
      <c r="P284" s="15">
        <v>17.331899998999997</v>
      </c>
      <c r="Q284" s="15">
        <v>1.67E-12</v>
      </c>
      <c r="R284" s="15">
        <v>6.6349999989999997</v>
      </c>
      <c r="S284" s="15">
        <v>0.41666699899999998</v>
      </c>
      <c r="T284" s="15">
        <v>7.5289865984038542</v>
      </c>
      <c r="U284" s="15">
        <v>0.99999999899999992</v>
      </c>
      <c r="V284" s="15">
        <v>18</v>
      </c>
      <c r="W284" s="15">
        <v>0.43478299999999998</v>
      </c>
      <c r="X284" s="15">
        <v>2.5</v>
      </c>
      <c r="Y284" s="15">
        <v>4.2129999992412515</v>
      </c>
      <c r="Z284" s="15">
        <v>4.9726504229225581</v>
      </c>
      <c r="AA284" s="15">
        <v>2.0916126333403051</v>
      </c>
      <c r="AB284" s="15">
        <v>3.999399999</v>
      </c>
      <c r="AC284" s="15">
        <v>1.0203999989999999</v>
      </c>
      <c r="AD284" s="15">
        <v>30.000300003000028</v>
      </c>
      <c r="AE284" s="15">
        <v>0.99999999899999992</v>
      </c>
      <c r="AF284" s="15">
        <v>24.684999998999999</v>
      </c>
      <c r="AG284" s="15">
        <v>2.0079481293506447</v>
      </c>
      <c r="AH284" s="15">
        <v>4.9999999989999999</v>
      </c>
      <c r="AI284" s="15">
        <v>2</v>
      </c>
      <c r="AJ284" s="15">
        <v>0.88099999985161548</v>
      </c>
      <c r="AK284" s="15">
        <v>7.5839999989999995</v>
      </c>
      <c r="AL284" s="15">
        <v>326</v>
      </c>
      <c r="AM284" s="15">
        <v>75.089999999</v>
      </c>
      <c r="AN284" s="15">
        <v>0.35946299899999995</v>
      </c>
      <c r="AO284" s="15">
        <v>0.41832252684305476</v>
      </c>
      <c r="AP284" s="15">
        <v>3.4955769221271679E-4</v>
      </c>
      <c r="AQ284" s="15">
        <v>627.90406020283842</v>
      </c>
      <c r="AR284" s="15">
        <v>0.83332999899999993</v>
      </c>
      <c r="AS284" s="15">
        <v>359.59581559781299</v>
      </c>
      <c r="AT284" s="15">
        <v>0.35714285727040812</v>
      </c>
      <c r="AU284" s="15">
        <v>7.1428599989999997</v>
      </c>
      <c r="AV284" s="15">
        <v>285.41000000000003</v>
      </c>
      <c r="AW284" s="15">
        <v>0.35714299899999996</v>
      </c>
      <c r="AX284" s="15">
        <v>0.12000023208866205</v>
      </c>
      <c r="AY284" s="15">
        <v>3.2380999989999997</v>
      </c>
      <c r="AZ284" s="15">
        <v>0.71801426027874338</v>
      </c>
      <c r="BA284" s="15">
        <v>1.0000002759241586</v>
      </c>
      <c r="BB284" s="15">
        <v>0.35714299899999996</v>
      </c>
      <c r="BC284" s="15">
        <v>248.59999994999998</v>
      </c>
      <c r="BD284" s="15">
        <v>0.83332999899999993</v>
      </c>
      <c r="BE284" s="15">
        <v>3.0594999989999998</v>
      </c>
      <c r="BF284" s="15">
        <v>0.41666999899999996</v>
      </c>
      <c r="BG284" s="15">
        <v>49.719999989999991</v>
      </c>
      <c r="BH284" s="15">
        <v>5.5776197516633967</v>
      </c>
      <c r="BI284" s="15">
        <v>1.2500000000000001E-2</v>
      </c>
      <c r="BJ284" s="15">
        <v>5.0962999940029983</v>
      </c>
      <c r="BK284" s="15">
        <v>4.8100048331409564</v>
      </c>
      <c r="BL284" s="15">
        <v>10.125</v>
      </c>
      <c r="BM284" s="15">
        <v>3.6404674361513147</v>
      </c>
      <c r="BN284" s="15">
        <v>0.89645898780498345</v>
      </c>
      <c r="BO284" s="15">
        <v>1.4099999999999999E-9</v>
      </c>
      <c r="BP284" s="15">
        <v>0.71428599899999989</v>
      </c>
      <c r="BQ284" s="15">
        <v>7.1403070332024274</v>
      </c>
      <c r="BR284" s="15">
        <v>4.7852587150449608</v>
      </c>
      <c r="BS284" s="15">
        <v>126</v>
      </c>
      <c r="BT284" s="15">
        <v>3.8699999998999994E-8</v>
      </c>
      <c r="BU284" s="15">
        <v>3.9299988757452216</v>
      </c>
      <c r="BV284" s="15">
        <v>28.576999999999998</v>
      </c>
      <c r="BW284" s="15">
        <v>4.4999999989999999</v>
      </c>
      <c r="BX284" s="15">
        <v>3.079999999</v>
      </c>
      <c r="BY284" s="15">
        <v>0.71801426027874338</v>
      </c>
      <c r="BZ284" s="15">
        <v>69.897999999999996</v>
      </c>
      <c r="CA284" s="15">
        <v>5.9579999989999992</v>
      </c>
      <c r="CB284" s="15">
        <v>1.8849983266820542</v>
      </c>
      <c r="CC284" s="15">
        <v>0.71801426027874338</v>
      </c>
      <c r="CD284" s="15">
        <v>5.1714330043528687</v>
      </c>
      <c r="CE284" s="15">
        <v>4.3109022720313357</v>
      </c>
      <c r="CF284" s="15">
        <v>3.8199999989999998</v>
      </c>
      <c r="CG284" s="15">
        <v>7.1428999989999999</v>
      </c>
      <c r="CH284" s="15">
        <v>20.928105587181861</v>
      </c>
      <c r="CI284" s="15">
        <v>0.51999999899999994</v>
      </c>
      <c r="CJ284" s="15">
        <v>9.0399999989999991</v>
      </c>
      <c r="CK284" s="15">
        <v>7.1429999989999993E-2</v>
      </c>
      <c r="CL284" s="15">
        <v>0.41832252684305476</v>
      </c>
      <c r="CM284" s="15">
        <v>2.479999999999999E-4</v>
      </c>
      <c r="CN284" s="15">
        <v>4.4499999989999992</v>
      </c>
      <c r="CO284" s="15">
        <v>0.7142899989999999</v>
      </c>
      <c r="CP284" s="15">
        <v>0.71429999899999996</v>
      </c>
      <c r="CQ284" s="43">
        <v>45</v>
      </c>
      <c r="CR284" s="42" t="s">
        <v>21</v>
      </c>
      <c r="CS284" s="42" t="s">
        <v>21</v>
      </c>
      <c r="CT284" s="43">
        <v>1.1699999989999998E-3</v>
      </c>
      <c r="CU284" s="42" t="s">
        <v>21</v>
      </c>
      <c r="CV284" s="42" t="s">
        <v>21</v>
      </c>
      <c r="CW284" s="43">
        <v>2.5</v>
      </c>
      <c r="CX284" s="43">
        <v>59.999999998999996</v>
      </c>
      <c r="CY284" s="42" t="s">
        <v>21</v>
      </c>
      <c r="CZ284" s="42" t="s">
        <v>21</v>
      </c>
      <c r="DA284" s="43">
        <v>3.9999999999999996E-4</v>
      </c>
      <c r="DB284" s="43">
        <v>6</v>
      </c>
      <c r="DC284" s="42" t="s">
        <v>21</v>
      </c>
      <c r="DD284" s="43">
        <v>0.8366100567527901</v>
      </c>
      <c r="DE284" s="42" t="s">
        <v>21</v>
      </c>
      <c r="DF284" s="43">
        <v>2.949999998046356E-2</v>
      </c>
      <c r="DG284" s="43">
        <v>1.25E-3</v>
      </c>
    </row>
    <row r="285" spans="1:111" x14ac:dyDescent="0.25">
      <c r="A285" s="26" t="s">
        <v>338</v>
      </c>
      <c r="B285" s="15">
        <v>4.9370600039370593</v>
      </c>
      <c r="C285" s="15">
        <v>3.4999999999999995E-11</v>
      </c>
      <c r="D285" s="15">
        <v>0.90195724722648141</v>
      </c>
      <c r="E285" s="15">
        <v>25.861177207474185</v>
      </c>
      <c r="F285" s="15">
        <v>50.271999998999995</v>
      </c>
      <c r="G285" s="15">
        <v>268.18602240492504</v>
      </c>
      <c r="H285" s="15">
        <v>1.1879999999999996E-5</v>
      </c>
      <c r="I285" s="15">
        <v>0.71909853858977479</v>
      </c>
      <c r="J285" s="15">
        <v>1.4927169707512445E-12</v>
      </c>
      <c r="K285" s="15">
        <v>87.5</v>
      </c>
      <c r="L285" s="15">
        <v>1.078099999</v>
      </c>
      <c r="M285" s="15">
        <v>9.0967344248560067E-3</v>
      </c>
      <c r="N285" s="15">
        <v>6.0987432951622687</v>
      </c>
      <c r="O285" s="15">
        <v>2.4618094544707518</v>
      </c>
      <c r="P285" s="15">
        <v>17.436799998999998</v>
      </c>
      <c r="Q285" s="15">
        <v>1.67E-12</v>
      </c>
      <c r="R285" s="15">
        <v>6.6349999989999997</v>
      </c>
      <c r="S285" s="15">
        <v>0.41666699899999998</v>
      </c>
      <c r="T285" s="15">
        <v>7.5289865984038542</v>
      </c>
      <c r="U285" s="15">
        <v>0.99999999899999992</v>
      </c>
      <c r="V285" s="15">
        <v>18</v>
      </c>
      <c r="W285" s="15">
        <v>0.43478299999999998</v>
      </c>
      <c r="X285" s="15">
        <v>2.5</v>
      </c>
      <c r="Y285" s="15">
        <v>4.2129999992412515</v>
      </c>
      <c r="Z285" s="15">
        <v>5.3685510283657356</v>
      </c>
      <c r="AA285" s="15">
        <v>2.0960845141276097</v>
      </c>
      <c r="AB285" s="15">
        <v>3.987399999</v>
      </c>
      <c r="AC285" s="15">
        <v>1.0203999989999999</v>
      </c>
      <c r="AD285" s="15">
        <v>30.000300003000028</v>
      </c>
      <c r="AE285" s="15">
        <v>0.99999999899999992</v>
      </c>
      <c r="AF285" s="15">
        <v>24.684999998999999</v>
      </c>
      <c r="AG285" s="15">
        <v>2.0122411349122098</v>
      </c>
      <c r="AH285" s="15">
        <v>4.9999999989999999</v>
      </c>
      <c r="AI285" s="15">
        <v>2</v>
      </c>
      <c r="AJ285" s="15">
        <v>0.88099999985161548</v>
      </c>
      <c r="AK285" s="15">
        <v>7.5989999989999992</v>
      </c>
      <c r="AL285" s="15">
        <v>326</v>
      </c>
      <c r="AM285" s="15">
        <v>75.089999999</v>
      </c>
      <c r="AN285" s="15">
        <v>0.36016799899999996</v>
      </c>
      <c r="AO285" s="15">
        <v>0.41921690300126474</v>
      </c>
      <c r="AP285" s="15">
        <v>3.4955769221271679E-4</v>
      </c>
      <c r="AQ285" s="15">
        <v>628.3380498167644</v>
      </c>
      <c r="AR285" s="15">
        <v>0.83332999899999993</v>
      </c>
      <c r="AS285" s="15">
        <v>359.58288514772704</v>
      </c>
      <c r="AT285" s="15">
        <v>0.35714285727040812</v>
      </c>
      <c r="AU285" s="15">
        <v>7.1428599989999997</v>
      </c>
      <c r="AV285" s="15">
        <v>286.93999999899995</v>
      </c>
      <c r="AW285" s="15">
        <v>0.35714299899999996</v>
      </c>
      <c r="AX285" s="15">
        <v>0.12000023208866205</v>
      </c>
      <c r="AY285" s="15">
        <v>3.2563999989999997</v>
      </c>
      <c r="AZ285" s="15">
        <v>0.71909853858977479</v>
      </c>
      <c r="BA285" s="15">
        <v>1.0000002759241586</v>
      </c>
      <c r="BB285" s="15">
        <v>0.35714299899999996</v>
      </c>
      <c r="BC285" s="15">
        <v>268.185</v>
      </c>
      <c r="BD285" s="15">
        <v>0.83332999899999993</v>
      </c>
      <c r="BE285" s="15">
        <v>3.0648999989999997</v>
      </c>
      <c r="BF285" s="15">
        <v>0.41666999899999996</v>
      </c>
      <c r="BG285" s="15">
        <v>53.636999999999979</v>
      </c>
      <c r="BH285" s="15">
        <v>5.5895447386797557</v>
      </c>
      <c r="BI285" s="15">
        <v>1.2500000000000001E-2</v>
      </c>
      <c r="BJ285" s="15">
        <v>4.8869207016362992</v>
      </c>
      <c r="BK285" s="15">
        <v>4.8100048331409564</v>
      </c>
      <c r="BL285" s="15">
        <v>10.125</v>
      </c>
      <c r="BM285" s="15">
        <v>3.6185996020849864</v>
      </c>
      <c r="BN285" s="15">
        <v>0.89839187853741798</v>
      </c>
      <c r="BO285" s="15">
        <v>1.4099999999999999E-9</v>
      </c>
      <c r="BP285" s="15">
        <v>0.71428599899999989</v>
      </c>
      <c r="BQ285" s="15">
        <v>7.1438776968138304</v>
      </c>
      <c r="BR285" s="15">
        <v>4.7858558895347842</v>
      </c>
      <c r="BS285" s="15">
        <v>126</v>
      </c>
      <c r="BT285" s="15">
        <v>3.8699999998999994E-8</v>
      </c>
      <c r="BU285" s="15">
        <v>3.9299988757452216</v>
      </c>
      <c r="BV285" s="15">
        <v>28.561999999999998</v>
      </c>
      <c r="BW285" s="15">
        <v>4.4999999989999999</v>
      </c>
      <c r="BX285" s="15">
        <v>3.079999999</v>
      </c>
      <c r="BY285" s="15">
        <v>0.71909853858977479</v>
      </c>
      <c r="BZ285" s="15">
        <v>69.742999998999991</v>
      </c>
      <c r="CA285" s="15">
        <v>5.9579999989999992</v>
      </c>
      <c r="CB285" s="15">
        <v>1.8849983266820542</v>
      </c>
      <c r="CC285" s="15">
        <v>0.71909853858977479</v>
      </c>
      <c r="CD285" s="15">
        <v>5.1692943915828016</v>
      </c>
      <c r="CE285" s="15">
        <v>4.3051489581539517</v>
      </c>
      <c r="CF285" s="15">
        <v>3.8199999989999998</v>
      </c>
      <c r="CG285" s="15">
        <v>7.1428999989999999</v>
      </c>
      <c r="CH285" s="15">
        <v>20.928105587181861</v>
      </c>
      <c r="CI285" s="15">
        <v>0.51999999899999994</v>
      </c>
      <c r="CJ285" s="15">
        <v>9.0399999989999991</v>
      </c>
      <c r="CK285" s="15">
        <v>7.1429999989999993E-2</v>
      </c>
      <c r="CL285" s="15">
        <v>0.41921690300126474</v>
      </c>
      <c r="CM285" s="15">
        <v>2.479999999999999E-4</v>
      </c>
      <c r="CN285" s="15">
        <v>4.4499999989999992</v>
      </c>
      <c r="CO285" s="15">
        <v>0.7142899989999999</v>
      </c>
      <c r="CP285" s="15">
        <v>0.71429999899999996</v>
      </c>
      <c r="CQ285" s="43">
        <v>45</v>
      </c>
      <c r="CR285" s="42" t="s">
        <v>21</v>
      </c>
      <c r="CS285" s="42" t="s">
        <v>21</v>
      </c>
      <c r="CT285" s="43">
        <v>1.1699999989999998E-3</v>
      </c>
      <c r="CU285" s="42" t="s">
        <v>21</v>
      </c>
      <c r="CV285" s="42" t="s">
        <v>21</v>
      </c>
      <c r="CW285" s="43">
        <v>2.5</v>
      </c>
      <c r="CX285" s="43">
        <v>59.999999998999996</v>
      </c>
      <c r="CY285" s="42" t="s">
        <v>21</v>
      </c>
      <c r="CZ285" s="42" t="s">
        <v>21</v>
      </c>
      <c r="DA285" s="43">
        <v>3.9999999999999996E-4</v>
      </c>
      <c r="DB285" s="43">
        <v>6</v>
      </c>
      <c r="DC285" s="42" t="s">
        <v>21</v>
      </c>
      <c r="DD285" s="43">
        <v>0.83984211038871437</v>
      </c>
      <c r="DE285" s="42" t="s">
        <v>21</v>
      </c>
      <c r="DF285" s="43">
        <v>2.949999998046356E-2</v>
      </c>
      <c r="DG285" s="43">
        <v>1.25E-3</v>
      </c>
    </row>
    <row r="286" spans="1:111" x14ac:dyDescent="0.25">
      <c r="A286" s="26" t="s">
        <v>339</v>
      </c>
      <c r="B286" s="15">
        <v>4.9370600039370593</v>
      </c>
      <c r="C286" s="15">
        <v>3.4999999999999995E-11</v>
      </c>
      <c r="D286" s="15">
        <v>0.9024456276590781</v>
      </c>
      <c r="E286" s="15">
        <v>25.881926657318612</v>
      </c>
      <c r="F286" s="15">
        <v>50.324999998999999</v>
      </c>
      <c r="G286" s="15">
        <v>277.65105843845902</v>
      </c>
      <c r="H286" s="15">
        <v>1.1879999999999996E-5</v>
      </c>
      <c r="I286" s="15">
        <v>0.71964190670536554</v>
      </c>
      <c r="J286" s="15">
        <v>1.508345612036351E-12</v>
      </c>
      <c r="K286" s="15">
        <v>87.5</v>
      </c>
      <c r="L286" s="15">
        <v>1.0781999999999998</v>
      </c>
      <c r="M286" s="15">
        <v>9.3277276811353001E-3</v>
      </c>
      <c r="N286" s="15">
        <v>6.1020688124381888</v>
      </c>
      <c r="O286" s="15">
        <v>2.4618094544707518</v>
      </c>
      <c r="P286" s="15">
        <v>17.548699998999997</v>
      </c>
      <c r="Q286" s="15">
        <v>1.67E-12</v>
      </c>
      <c r="R286" s="15">
        <v>6.6349999989999997</v>
      </c>
      <c r="S286" s="15">
        <v>0.41666699899999998</v>
      </c>
      <c r="T286" s="15">
        <v>7.5261533830059451</v>
      </c>
      <c r="U286" s="15">
        <v>0.99999999899999992</v>
      </c>
      <c r="V286" s="15">
        <v>18</v>
      </c>
      <c r="W286" s="15">
        <v>0.43478299999999998</v>
      </c>
      <c r="X286" s="15">
        <v>2.5</v>
      </c>
      <c r="Y286" s="15">
        <v>4.2129999992412515</v>
      </c>
      <c r="Z286" s="15">
        <v>5.5540127742293803</v>
      </c>
      <c r="AA286" s="15">
        <v>2.0972274696892481</v>
      </c>
      <c r="AB286" s="15">
        <v>3.9664999989999998</v>
      </c>
      <c r="AC286" s="15">
        <v>1.0203999989999999</v>
      </c>
      <c r="AD286" s="15">
        <v>30.000300003000028</v>
      </c>
      <c r="AE286" s="15">
        <v>0.99999999899999992</v>
      </c>
      <c r="AF286" s="15">
        <v>24.684999998999999</v>
      </c>
      <c r="AG286" s="15">
        <v>2.0133383666792497</v>
      </c>
      <c r="AH286" s="15">
        <v>4.9999999989999999</v>
      </c>
      <c r="AI286" s="15">
        <v>2</v>
      </c>
      <c r="AJ286" s="15">
        <v>0.88099999985161548</v>
      </c>
      <c r="AK286" s="15">
        <v>7.6129999989999995</v>
      </c>
      <c r="AL286" s="15">
        <v>326</v>
      </c>
      <c r="AM286" s="15">
        <v>75.089999999</v>
      </c>
      <c r="AN286" s="15">
        <v>0.36046299899999995</v>
      </c>
      <c r="AO286" s="15">
        <v>0.41944549323411162</v>
      </c>
      <c r="AP286" s="15">
        <v>3.4955769221271679E-4</v>
      </c>
      <c r="AQ286" s="15">
        <v>629.52471280783573</v>
      </c>
      <c r="AR286" s="15">
        <v>0.83332999899999993</v>
      </c>
      <c r="AS286" s="15">
        <v>358.32019621011966</v>
      </c>
      <c r="AT286" s="15">
        <v>0.35714285727040812</v>
      </c>
      <c r="AU286" s="15">
        <v>7.1428599989999997</v>
      </c>
      <c r="AV286" s="15">
        <v>288.25999999899994</v>
      </c>
      <c r="AW286" s="15">
        <v>0.35714299899999996</v>
      </c>
      <c r="AX286" s="15">
        <v>0.12000023208866205</v>
      </c>
      <c r="AY286" s="15">
        <v>3.271499999</v>
      </c>
      <c r="AZ286" s="15">
        <v>0.71964190670536554</v>
      </c>
      <c r="BA286" s="15">
        <v>1.0000002759241586</v>
      </c>
      <c r="BB286" s="15">
        <v>0.35714299899999996</v>
      </c>
      <c r="BC286" s="15">
        <v>277.64999994999994</v>
      </c>
      <c r="BD286" s="15">
        <v>0.83332999899999993</v>
      </c>
      <c r="BE286" s="15">
        <v>3.0647999989999999</v>
      </c>
      <c r="BF286" s="15">
        <v>0.41666999899999996</v>
      </c>
      <c r="BG286" s="15">
        <v>55.529999989999979</v>
      </c>
      <c r="BH286" s="15">
        <v>5.5925925932139915</v>
      </c>
      <c r="BI286" s="15">
        <v>1.2500000000000001E-2</v>
      </c>
      <c r="BJ286" s="15">
        <v>5.0593938235358893</v>
      </c>
      <c r="BK286" s="15">
        <v>4.8100048331409564</v>
      </c>
      <c r="BL286" s="15">
        <v>10.125</v>
      </c>
      <c r="BM286" s="15">
        <v>3.6154597058322953</v>
      </c>
      <c r="BN286" s="15">
        <v>0.89944234655463429</v>
      </c>
      <c r="BO286" s="15">
        <v>1.4099999999999999E-9</v>
      </c>
      <c r="BP286" s="15">
        <v>0.71428599899999989</v>
      </c>
      <c r="BQ286" s="15">
        <v>7.1484738013545259</v>
      </c>
      <c r="BR286" s="15">
        <v>4.7864530640246077</v>
      </c>
      <c r="BS286" s="15">
        <v>126</v>
      </c>
      <c r="BT286" s="15">
        <v>3.8699999998999994E-8</v>
      </c>
      <c r="BU286" s="15">
        <v>3.9299988757452216</v>
      </c>
      <c r="BV286" s="15">
        <v>28.538999998999998</v>
      </c>
      <c r="BW286" s="15">
        <v>4.4999999989999999</v>
      </c>
      <c r="BX286" s="15">
        <v>3.079999999</v>
      </c>
      <c r="BY286" s="15">
        <v>0.71964190670536554</v>
      </c>
      <c r="BZ286" s="15">
        <v>69.748999998999992</v>
      </c>
      <c r="CA286" s="15">
        <v>5.9579999989999992</v>
      </c>
      <c r="CB286" s="15">
        <v>1.8849983266820542</v>
      </c>
      <c r="CC286" s="15">
        <v>0.71964190670536554</v>
      </c>
      <c r="CD286" s="15">
        <v>5.1733057426370053</v>
      </c>
      <c r="CE286" s="15">
        <v>4.2983021708273501</v>
      </c>
      <c r="CF286" s="15">
        <v>3.8199999989999998</v>
      </c>
      <c r="CG286" s="15">
        <v>7.1428999989999999</v>
      </c>
      <c r="CH286" s="15">
        <v>20.928105587181861</v>
      </c>
      <c r="CI286" s="15">
        <v>0.51999999899999994</v>
      </c>
      <c r="CJ286" s="15">
        <v>9.0399999989999991</v>
      </c>
      <c r="CK286" s="15">
        <v>7.1429999989999993E-2</v>
      </c>
      <c r="CL286" s="15">
        <v>0.41944549323411162</v>
      </c>
      <c r="CM286" s="15">
        <v>2.479999999999999E-4</v>
      </c>
      <c r="CN286" s="15">
        <v>4.4499999989999992</v>
      </c>
      <c r="CO286" s="15">
        <v>0.7142899989999999</v>
      </c>
      <c r="CP286" s="15">
        <v>0.71429999899999996</v>
      </c>
      <c r="CQ286" s="43">
        <v>45</v>
      </c>
      <c r="CR286" s="42" t="s">
        <v>21</v>
      </c>
      <c r="CS286" s="42" t="s">
        <v>21</v>
      </c>
      <c r="CT286" s="43">
        <v>1.1699999989999998E-3</v>
      </c>
      <c r="CU286" s="42" t="s">
        <v>21</v>
      </c>
      <c r="CV286" s="42" t="s">
        <v>21</v>
      </c>
      <c r="CW286" s="43">
        <v>2.5</v>
      </c>
      <c r="CX286" s="43">
        <v>59.999999998999996</v>
      </c>
      <c r="CY286" s="42" t="s">
        <v>21</v>
      </c>
      <c r="CZ286" s="42" t="s">
        <v>21</v>
      </c>
      <c r="DA286" s="43">
        <v>3.9999999999999996E-4</v>
      </c>
      <c r="DB286" s="43">
        <v>6</v>
      </c>
      <c r="DC286" s="42" t="s">
        <v>21</v>
      </c>
      <c r="DD286" s="43">
        <v>0.83934866614012815</v>
      </c>
      <c r="DE286" s="42" t="s">
        <v>21</v>
      </c>
      <c r="DF286" s="43">
        <v>2.949999998046356E-2</v>
      </c>
      <c r="DG286" s="43">
        <v>1.25E-3</v>
      </c>
    </row>
    <row r="287" spans="1:111" x14ac:dyDescent="0.25">
      <c r="A287" s="26" t="s">
        <v>340</v>
      </c>
      <c r="B287" s="15">
        <v>4.9370600039370593</v>
      </c>
      <c r="C287" s="15">
        <v>3.4999999999999995E-11</v>
      </c>
      <c r="D287" s="15">
        <v>0.90009000900900171</v>
      </c>
      <c r="E287" s="15">
        <v>25.877238387816281</v>
      </c>
      <c r="F287" s="15">
        <v>49.948999998999994</v>
      </c>
      <c r="G287" s="15">
        <v>279.22106442378913</v>
      </c>
      <c r="H287" s="15">
        <v>1.1879999999999996E-5</v>
      </c>
      <c r="I287" s="15">
        <v>0.71826180694434316</v>
      </c>
      <c r="J287" s="15">
        <v>1.5283357346103244E-12</v>
      </c>
      <c r="K287" s="15">
        <v>87.5</v>
      </c>
      <c r="L287" s="15">
        <v>1.0778999999999999</v>
      </c>
      <c r="M287" s="15">
        <v>9.4637237108062267E-3</v>
      </c>
      <c r="N287" s="15">
        <v>6.0862411643493646</v>
      </c>
      <c r="O287" s="15">
        <v>2.4618094544707518</v>
      </c>
      <c r="P287" s="15">
        <v>17.615199999999998</v>
      </c>
      <c r="Q287" s="15">
        <v>1.67E-12</v>
      </c>
      <c r="R287" s="15">
        <v>6.6349999989999997</v>
      </c>
      <c r="S287" s="15">
        <v>0.41666699899999998</v>
      </c>
      <c r="T287" s="15">
        <v>7.5204933443633895</v>
      </c>
      <c r="U287" s="15">
        <v>0.99999999899999992</v>
      </c>
      <c r="V287" s="15">
        <v>18</v>
      </c>
      <c r="W287" s="15">
        <v>0.43478299999999998</v>
      </c>
      <c r="X287" s="15">
        <v>2.5</v>
      </c>
      <c r="Y287" s="15">
        <v>4.2139999992413086</v>
      </c>
      <c r="Z287" s="15">
        <v>5.5844083319372322</v>
      </c>
      <c r="AA287" s="15">
        <v>2.0917876417186125</v>
      </c>
      <c r="AB287" s="15">
        <v>3.7306999989999996</v>
      </c>
      <c r="AC287" s="15">
        <v>1.0203999989999999</v>
      </c>
      <c r="AD287" s="15">
        <v>30.000300003000028</v>
      </c>
      <c r="AE287" s="15">
        <v>0.99999999899999992</v>
      </c>
      <c r="AF287" s="15">
        <v>24.684999998999999</v>
      </c>
      <c r="AG287" s="15">
        <v>2.0081161387382216</v>
      </c>
      <c r="AH287" s="15">
        <v>4.9999999989999999</v>
      </c>
      <c r="AI287" s="15">
        <v>2</v>
      </c>
      <c r="AJ287" s="15">
        <v>0.88099999985161548</v>
      </c>
      <c r="AK287" s="15">
        <v>7.5899999989999998</v>
      </c>
      <c r="AL287" s="15">
        <v>326</v>
      </c>
      <c r="AM287" s="15">
        <v>75.734999998999996</v>
      </c>
      <c r="AN287" s="15">
        <v>0.35958799899999999</v>
      </c>
      <c r="AO287" s="15">
        <v>0.41835752851874558</v>
      </c>
      <c r="AP287" s="15">
        <v>3.4955769221271679E-4</v>
      </c>
      <c r="AQ287" s="15">
        <v>628.02236154005118</v>
      </c>
      <c r="AR287" s="15">
        <v>0.83332999899999993</v>
      </c>
      <c r="AS287" s="15">
        <v>358.28168234130516</v>
      </c>
      <c r="AT287" s="15">
        <v>0.35714285727040812</v>
      </c>
      <c r="AU287" s="15">
        <v>7.1428599989999997</v>
      </c>
      <c r="AV287" s="15">
        <v>290.17999999899996</v>
      </c>
      <c r="AW287" s="15">
        <v>0.35714299899999996</v>
      </c>
      <c r="AX287" s="15">
        <v>0.12000023208866205</v>
      </c>
      <c r="AY287" s="15">
        <v>3.2449999989999996</v>
      </c>
      <c r="AZ287" s="15">
        <v>0.71826180694434316</v>
      </c>
      <c r="BA287" s="15">
        <v>1.0000002759241586</v>
      </c>
      <c r="BB287" s="15">
        <v>0.35714299899999996</v>
      </c>
      <c r="BC287" s="15">
        <v>279.21999994999999</v>
      </c>
      <c r="BD287" s="15">
        <v>0.83332999899999993</v>
      </c>
      <c r="BE287" s="15">
        <v>3.0585999989999997</v>
      </c>
      <c r="BF287" s="15">
        <v>0.41666999899999996</v>
      </c>
      <c r="BG287" s="15">
        <v>55.843999989999986</v>
      </c>
      <c r="BH287" s="15">
        <v>5.5780864383398212</v>
      </c>
      <c r="BI287" s="15">
        <v>1.2500000000000001E-2</v>
      </c>
      <c r="BJ287" s="15">
        <v>5.0880026775044893</v>
      </c>
      <c r="BK287" s="15">
        <v>4.8100048331409564</v>
      </c>
      <c r="BL287" s="15">
        <v>10.125</v>
      </c>
      <c r="BM287" s="15">
        <v>3.5966048051933752</v>
      </c>
      <c r="BN287" s="15">
        <v>0.89726334759736504</v>
      </c>
      <c r="BO287" s="15">
        <v>1.4099999999999999E-9</v>
      </c>
      <c r="BP287" s="15">
        <v>0.71428599899999989</v>
      </c>
      <c r="BQ287" s="15">
        <v>7.150007150518376</v>
      </c>
      <c r="BR287" s="15">
        <v>4.784064366065313</v>
      </c>
      <c r="BS287" s="15">
        <v>126</v>
      </c>
      <c r="BT287" s="15">
        <v>3.8699999998999994E-8</v>
      </c>
      <c r="BU287" s="15">
        <v>3.9349939162436307</v>
      </c>
      <c r="BV287" s="15">
        <v>28.536999999999999</v>
      </c>
      <c r="BW287" s="15">
        <v>4.4999999989999999</v>
      </c>
      <c r="BX287" s="15">
        <v>3.0749999989999997</v>
      </c>
      <c r="BY287" s="15">
        <v>0.71826180694434316</v>
      </c>
      <c r="BZ287" s="15">
        <v>69.908999998999988</v>
      </c>
      <c r="CA287" s="15">
        <v>5.9579999989999992</v>
      </c>
      <c r="CB287" s="15">
        <v>1.8849983266820542</v>
      </c>
      <c r="CC287" s="15">
        <v>0.71826180694434316</v>
      </c>
      <c r="CD287" s="15">
        <v>5.163955590248591</v>
      </c>
      <c r="CE287" s="15">
        <v>4.3049636232427124</v>
      </c>
      <c r="CF287" s="15">
        <v>3.8199999989999998</v>
      </c>
      <c r="CG287" s="15">
        <v>7.1428999989999999</v>
      </c>
      <c r="CH287" s="15">
        <v>20.928105587181861</v>
      </c>
      <c r="CI287" s="15">
        <v>0.51999999899999994</v>
      </c>
      <c r="CJ287" s="15">
        <v>9.0399999989999991</v>
      </c>
      <c r="CK287" s="15">
        <v>7.1429999989999993E-2</v>
      </c>
      <c r="CL287" s="15">
        <v>0.41835752851874558</v>
      </c>
      <c r="CM287" s="15">
        <v>2.479999999999999E-4</v>
      </c>
      <c r="CN287" s="15">
        <v>4.4499999989999992</v>
      </c>
      <c r="CO287" s="15">
        <v>0.7142899989999999</v>
      </c>
      <c r="CP287" s="15">
        <v>0.71429999899999996</v>
      </c>
      <c r="CQ287" s="43">
        <v>45</v>
      </c>
      <c r="CR287" s="42" t="s">
        <v>21</v>
      </c>
      <c r="CS287" s="42" t="s">
        <v>21</v>
      </c>
      <c r="CT287" s="43">
        <v>1.1699999989999998E-3</v>
      </c>
      <c r="CU287" s="42" t="s">
        <v>21</v>
      </c>
      <c r="CV287" s="42" t="s">
        <v>21</v>
      </c>
      <c r="CW287" s="43">
        <v>2.5</v>
      </c>
      <c r="CX287" s="43">
        <v>59.999999998999996</v>
      </c>
      <c r="CY287" s="42" t="s">
        <v>21</v>
      </c>
      <c r="CZ287" s="42" t="s">
        <v>21</v>
      </c>
      <c r="DA287" s="43">
        <v>3.9999999999999996E-4</v>
      </c>
      <c r="DB287" s="43">
        <v>6</v>
      </c>
      <c r="DC287" s="42" t="s">
        <v>21</v>
      </c>
      <c r="DD287" s="43">
        <v>0.83479422392085667</v>
      </c>
      <c r="DE287" s="42" t="s">
        <v>21</v>
      </c>
      <c r="DF287" s="43">
        <v>2.949999998046356E-2</v>
      </c>
      <c r="DG287" s="43">
        <v>1.25E-3</v>
      </c>
    </row>
    <row r="288" spans="1:111" x14ac:dyDescent="0.25">
      <c r="A288" s="26" t="s">
        <v>341</v>
      </c>
      <c r="B288" s="15">
        <v>4.9370600039370593</v>
      </c>
      <c r="C288" s="15">
        <v>3.4999999999999995E-11</v>
      </c>
      <c r="D288" s="15">
        <v>0.89782725804361485</v>
      </c>
      <c r="E288" s="15">
        <v>25.892649083631351</v>
      </c>
      <c r="F288" s="15">
        <v>49.697999998999997</v>
      </c>
      <c r="G288" s="15">
        <v>278.8560630322952</v>
      </c>
      <c r="H288" s="15">
        <v>1.1879999999999996E-5</v>
      </c>
      <c r="I288" s="15">
        <v>0.71631698510513175</v>
      </c>
      <c r="J288" s="15">
        <v>1.5461451165398641E-12</v>
      </c>
      <c r="K288" s="15">
        <v>87.5</v>
      </c>
      <c r="L288" s="15">
        <v>1.0757999989999998</v>
      </c>
      <c r="M288" s="15">
        <v>9.6437184559589224E-3</v>
      </c>
      <c r="N288" s="15">
        <v>6.0704954120089054</v>
      </c>
      <c r="O288" s="15">
        <v>2.4618094544707518</v>
      </c>
      <c r="P288" s="15">
        <v>17.690699999</v>
      </c>
      <c r="Q288" s="15">
        <v>1.67E-12</v>
      </c>
      <c r="R288" s="15">
        <v>6.6349999989999997</v>
      </c>
      <c r="S288" s="15">
        <v>0.41666699899999998</v>
      </c>
      <c r="T288" s="15">
        <v>7.4996250193115062</v>
      </c>
      <c r="U288" s="15">
        <v>0.99999999899999992</v>
      </c>
      <c r="V288" s="15">
        <v>18</v>
      </c>
      <c r="W288" s="15">
        <v>0.43478299999999998</v>
      </c>
      <c r="X288" s="15">
        <v>2.5</v>
      </c>
      <c r="Y288" s="15">
        <v>4.2089999992410227</v>
      </c>
      <c r="Z288" s="15">
        <v>5.5778670239612822</v>
      </c>
      <c r="AA288" s="15">
        <v>2.0863759649488838</v>
      </c>
      <c r="AB288" s="15">
        <v>3.6896999989999997</v>
      </c>
      <c r="AC288" s="15">
        <v>1.0203999989999999</v>
      </c>
      <c r="AD288" s="15">
        <v>30.000300003000028</v>
      </c>
      <c r="AE288" s="15">
        <v>0.99999999899999992</v>
      </c>
      <c r="AF288" s="15">
        <v>24.684999998999999</v>
      </c>
      <c r="AG288" s="15">
        <v>2.0029209276881588</v>
      </c>
      <c r="AH288" s="15">
        <v>4.9999999989999999</v>
      </c>
      <c r="AI288" s="15">
        <v>2</v>
      </c>
      <c r="AJ288" s="15">
        <v>0.88099999985161548</v>
      </c>
      <c r="AK288" s="15">
        <v>7.5699999989999993</v>
      </c>
      <c r="AL288" s="15">
        <v>326</v>
      </c>
      <c r="AM288" s="15">
        <v>76.379999998999992</v>
      </c>
      <c r="AN288" s="15">
        <v>0.35861599899999996</v>
      </c>
      <c r="AO288" s="15">
        <v>0.41727519316389533</v>
      </c>
      <c r="AP288" s="15">
        <v>3.4955769221271679E-4</v>
      </c>
      <c r="AQ288" s="15">
        <v>626.13487337132847</v>
      </c>
      <c r="AR288" s="15">
        <v>0.83332999899999993</v>
      </c>
      <c r="AS288" s="15">
        <v>357.76895409026133</v>
      </c>
      <c r="AT288" s="15">
        <v>0.35714285727040812</v>
      </c>
      <c r="AU288" s="15">
        <v>7.1428599989999997</v>
      </c>
      <c r="AV288" s="15">
        <v>303.87</v>
      </c>
      <c r="AW288" s="15">
        <v>0.35714299899999996</v>
      </c>
      <c r="AX288" s="15">
        <v>0.12000023208866205</v>
      </c>
      <c r="AY288" s="15">
        <v>3.2307999989999998</v>
      </c>
      <c r="AZ288" s="15">
        <v>0.71631698510513175</v>
      </c>
      <c r="BA288" s="15">
        <v>1.0000002759241586</v>
      </c>
      <c r="BB288" s="15">
        <v>0.35714299899999996</v>
      </c>
      <c r="BC288" s="15">
        <v>278.85499994999998</v>
      </c>
      <c r="BD288" s="15">
        <v>0.83332999899999993</v>
      </c>
      <c r="BE288" s="15">
        <v>3.0567999989999999</v>
      </c>
      <c r="BF288" s="15">
        <v>0.41666999899999996</v>
      </c>
      <c r="BG288" s="15">
        <v>55.770999989999986</v>
      </c>
      <c r="BH288" s="15">
        <v>5.56365534136589</v>
      </c>
      <c r="BI288" s="15">
        <v>1.2500000000000001E-2</v>
      </c>
      <c r="BJ288" s="15">
        <v>5.081351574511789</v>
      </c>
      <c r="BK288" s="15">
        <v>4.8039969485203535</v>
      </c>
      <c r="BL288" s="15">
        <v>10.125</v>
      </c>
      <c r="BM288" s="15">
        <v>3.6038633416319685</v>
      </c>
      <c r="BN288" s="15">
        <v>0.89477451762238247</v>
      </c>
      <c r="BO288" s="15">
        <v>1.4099999999999999E-9</v>
      </c>
      <c r="BP288" s="15">
        <v>0.71428599899999989</v>
      </c>
      <c r="BQ288" s="15">
        <v>7.1484738013545259</v>
      </c>
      <c r="BR288" s="15">
        <v>4.7736138124933953</v>
      </c>
      <c r="BS288" s="15">
        <v>126</v>
      </c>
      <c r="BT288" s="15">
        <v>3.8699999998999994E-8</v>
      </c>
      <c r="BU288" s="15">
        <v>3.9400016703243081</v>
      </c>
      <c r="BV288" s="15">
        <v>28.536999999999999</v>
      </c>
      <c r="BW288" s="15">
        <v>4.4999999989999999</v>
      </c>
      <c r="BX288" s="15">
        <v>3.0749999989999997</v>
      </c>
      <c r="BY288" s="15">
        <v>0.71631698510513175</v>
      </c>
      <c r="BZ288" s="15">
        <v>69.992999998999991</v>
      </c>
      <c r="CA288" s="15">
        <v>5.9579999989999992</v>
      </c>
      <c r="CB288" s="15">
        <v>1.8849983266820542</v>
      </c>
      <c r="CC288" s="15">
        <v>0.71631698510513175</v>
      </c>
      <c r="CD288" s="15">
        <v>5.1668905655247954</v>
      </c>
      <c r="CE288" s="15">
        <v>4.3256337055249432</v>
      </c>
      <c r="CF288" s="15">
        <v>3.8199999989999998</v>
      </c>
      <c r="CG288" s="15">
        <v>7.1428999989999999</v>
      </c>
      <c r="CH288" s="15">
        <v>20.928105587181861</v>
      </c>
      <c r="CI288" s="15">
        <v>0.51999999899999994</v>
      </c>
      <c r="CJ288" s="15">
        <v>9.0399999989999991</v>
      </c>
      <c r="CK288" s="15">
        <v>7.1429999989999993E-2</v>
      </c>
      <c r="CL288" s="15">
        <v>0.41727519316389533</v>
      </c>
      <c r="CM288" s="15">
        <v>2.479999999999999E-4</v>
      </c>
      <c r="CN288" s="15">
        <v>4.4499999989999992</v>
      </c>
      <c r="CO288" s="15">
        <v>0.7142899989999999</v>
      </c>
      <c r="CP288" s="15">
        <v>0.71429999899999996</v>
      </c>
      <c r="CQ288" s="43">
        <v>45</v>
      </c>
      <c r="CR288" s="42" t="s">
        <v>21</v>
      </c>
      <c r="CS288" s="42" t="s">
        <v>21</v>
      </c>
      <c r="CT288" s="43">
        <v>1.1699999989999998E-3</v>
      </c>
      <c r="CU288" s="42" t="s">
        <v>21</v>
      </c>
      <c r="CV288" s="42" t="s">
        <v>21</v>
      </c>
      <c r="CW288" s="43">
        <v>2.5</v>
      </c>
      <c r="CX288" s="43">
        <v>59.999999998999996</v>
      </c>
      <c r="CY288" s="42" t="s">
        <v>21</v>
      </c>
      <c r="CZ288" s="42" t="s">
        <v>21</v>
      </c>
      <c r="DA288" s="43">
        <v>3.9999999999999996E-4</v>
      </c>
      <c r="DB288" s="43">
        <v>6</v>
      </c>
      <c r="DC288" s="42" t="s">
        <v>21</v>
      </c>
      <c r="DD288" s="43">
        <v>0.83458521184659096</v>
      </c>
      <c r="DE288" s="42" t="s">
        <v>21</v>
      </c>
      <c r="DF288" s="43">
        <v>2.949999998046356E-2</v>
      </c>
      <c r="DG288" s="43">
        <v>1.25E-3</v>
      </c>
    </row>
    <row r="289" spans="1:111" x14ac:dyDescent="0.25">
      <c r="A289" s="26" t="s">
        <v>342</v>
      </c>
      <c r="B289" s="15">
        <v>4.9370600039370593</v>
      </c>
      <c r="C289" s="15">
        <v>3.4999999999999995E-11</v>
      </c>
      <c r="D289" s="15">
        <v>0.89742439200302804</v>
      </c>
      <c r="E289" s="15">
        <v>25.871882444859743</v>
      </c>
      <c r="F289" s="15">
        <v>49.680999998999994</v>
      </c>
      <c r="G289" s="15">
        <v>278.51606173610901</v>
      </c>
      <c r="H289" s="15">
        <v>1.1879999999999996E-5</v>
      </c>
      <c r="I289" s="15">
        <v>0.7160964157341394</v>
      </c>
      <c r="J289" s="15">
        <v>1.5675890662101264E-12</v>
      </c>
      <c r="K289" s="15">
        <v>87.5</v>
      </c>
      <c r="L289" s="15">
        <v>1.0741999999999998</v>
      </c>
      <c r="M289" s="15">
        <v>9.7037167053431253E-3</v>
      </c>
      <c r="N289" s="15">
        <v>6.0684696349287108</v>
      </c>
      <c r="O289" s="15">
        <v>2.4618094544707518</v>
      </c>
      <c r="P289" s="15">
        <v>17.796499998999998</v>
      </c>
      <c r="Q289" s="15">
        <v>1.67E-12</v>
      </c>
      <c r="R289" s="15">
        <v>6.6349999989999997</v>
      </c>
      <c r="S289" s="15">
        <v>0.41666699899999998</v>
      </c>
      <c r="T289" s="15">
        <v>7.4917590655897328</v>
      </c>
      <c r="U289" s="15">
        <v>0.99999999899999992</v>
      </c>
      <c r="V289" s="15">
        <v>18</v>
      </c>
      <c r="W289" s="15">
        <v>0.43478299999999998</v>
      </c>
      <c r="X289" s="15">
        <v>2.5</v>
      </c>
      <c r="Y289" s="15">
        <v>4.2019999992406216</v>
      </c>
      <c r="Z289" s="15">
        <v>5.5704099824849829</v>
      </c>
      <c r="AA289" s="15">
        <v>2.0856797230217325</v>
      </c>
      <c r="AB289" s="15">
        <v>3.6851999989999999</v>
      </c>
      <c r="AC289" s="15">
        <v>1.0203999989999999</v>
      </c>
      <c r="AD289" s="15">
        <v>30.000300003000028</v>
      </c>
      <c r="AE289" s="15">
        <v>0.99999999899999992</v>
      </c>
      <c r="AF289" s="15">
        <v>24.684999998999999</v>
      </c>
      <c r="AG289" s="15">
        <v>2.0022525381098784</v>
      </c>
      <c r="AH289" s="15">
        <v>4.9999999989999999</v>
      </c>
      <c r="AI289" s="15">
        <v>2</v>
      </c>
      <c r="AJ289" s="15">
        <v>0.88099999985161548</v>
      </c>
      <c r="AK289" s="15">
        <v>7.563999999</v>
      </c>
      <c r="AL289" s="15">
        <v>326</v>
      </c>
      <c r="AM289" s="15">
        <v>76.379999998999992</v>
      </c>
      <c r="AN289" s="15">
        <v>0.35845399899999997</v>
      </c>
      <c r="AO289" s="15">
        <v>0.41713594477834892</v>
      </c>
      <c r="AP289" s="15">
        <v>3.4955769221271679E-4</v>
      </c>
      <c r="AQ289" s="15">
        <v>627.03787701929946</v>
      </c>
      <c r="AR289" s="15">
        <v>0.83332999899999993</v>
      </c>
      <c r="AS289" s="15">
        <v>357.74335619698547</v>
      </c>
      <c r="AT289" s="15">
        <v>0.35714285727040812</v>
      </c>
      <c r="AU289" s="15">
        <v>7.1428599989999997</v>
      </c>
      <c r="AV289" s="15">
        <v>304.52999999899998</v>
      </c>
      <c r="AW289" s="15">
        <v>0.35714299899999996</v>
      </c>
      <c r="AX289" s="15">
        <v>0.12000023208866205</v>
      </c>
      <c r="AY289" s="15">
        <v>3.2399999989999997</v>
      </c>
      <c r="AZ289" s="15">
        <v>0.7160964157341394</v>
      </c>
      <c r="BA289" s="15">
        <v>1.0000002759241586</v>
      </c>
      <c r="BB289" s="15">
        <v>0.35714299899999996</v>
      </c>
      <c r="BC289" s="15">
        <v>278.51499994999995</v>
      </c>
      <c r="BD289" s="15">
        <v>0.83332999899999993</v>
      </c>
      <c r="BE289" s="15">
        <v>3.0787999989999997</v>
      </c>
      <c r="BF289" s="15">
        <v>0.41666999899999996</v>
      </c>
      <c r="BG289" s="15">
        <v>55.702999989999981</v>
      </c>
      <c r="BH289" s="15">
        <v>5.5617987055013618</v>
      </c>
      <c r="BI289" s="15">
        <v>1.2500000000000001E-2</v>
      </c>
      <c r="BJ289" s="15">
        <v>5.0751560265185898</v>
      </c>
      <c r="BK289" s="15">
        <v>4.7949902172369834</v>
      </c>
      <c r="BL289" s="15">
        <v>10.125</v>
      </c>
      <c r="BM289" s="15">
        <v>3.620302657433216</v>
      </c>
      <c r="BN289" s="15">
        <v>0.89453439564767379</v>
      </c>
      <c r="BO289" s="15">
        <v>1.4099999999999999E-9</v>
      </c>
      <c r="BP289" s="15">
        <v>0.71428599899999989</v>
      </c>
      <c r="BQ289" s="15">
        <v>7.1428571428571423</v>
      </c>
      <c r="BR289" s="15">
        <v>4.7728175798402965</v>
      </c>
      <c r="BS289" s="15">
        <v>126</v>
      </c>
      <c r="BT289" s="15">
        <v>3.8699999998999994E-8</v>
      </c>
      <c r="BU289" s="15">
        <v>3.9400016703243081</v>
      </c>
      <c r="BV289" s="15">
        <v>28.536999999999999</v>
      </c>
      <c r="BW289" s="15">
        <v>4.4999999989999999</v>
      </c>
      <c r="BX289" s="15">
        <v>3.0849999989999999</v>
      </c>
      <c r="BY289" s="15">
        <v>0.7160964157341394</v>
      </c>
      <c r="BZ289" s="15">
        <v>69.979999998999986</v>
      </c>
      <c r="CA289" s="15">
        <v>5.9579999989999992</v>
      </c>
      <c r="CB289" s="15">
        <v>1.8849983266820542</v>
      </c>
      <c r="CC289" s="15">
        <v>0.7160964157341394</v>
      </c>
      <c r="CD289" s="15">
        <v>5.1674245558685117</v>
      </c>
      <c r="CE289" s="15">
        <v>4.3097875276606379</v>
      </c>
      <c r="CF289" s="15">
        <v>3.8199999989999998</v>
      </c>
      <c r="CG289" s="15">
        <v>7.1428999989999999</v>
      </c>
      <c r="CH289" s="15">
        <v>20.928105587181861</v>
      </c>
      <c r="CI289" s="15">
        <v>0.51999999899999994</v>
      </c>
      <c r="CJ289" s="15">
        <v>9.0399999989999991</v>
      </c>
      <c r="CK289" s="15">
        <v>7.1429999989999993E-2</v>
      </c>
      <c r="CL289" s="15">
        <v>0.41713594477834892</v>
      </c>
      <c r="CM289" s="15">
        <v>2.479999999999999E-4</v>
      </c>
      <c r="CN289" s="15">
        <v>4.4499999989999992</v>
      </c>
      <c r="CO289" s="15">
        <v>0.7142899989999999</v>
      </c>
      <c r="CP289" s="15">
        <v>0.71429999899999996</v>
      </c>
      <c r="CQ289" s="43">
        <v>45</v>
      </c>
      <c r="CR289" s="42" t="s">
        <v>21</v>
      </c>
      <c r="CS289" s="42" t="s">
        <v>21</v>
      </c>
      <c r="CT289" s="43">
        <v>1.1699999989999998E-3</v>
      </c>
      <c r="CU289" s="42" t="s">
        <v>21</v>
      </c>
      <c r="CV289" s="42" t="s">
        <v>21</v>
      </c>
      <c r="CW289" s="43">
        <v>2.5</v>
      </c>
      <c r="CX289" s="43">
        <v>59.999999998999996</v>
      </c>
      <c r="CY289" s="42" t="s">
        <v>21</v>
      </c>
      <c r="CZ289" s="42" t="s">
        <v>21</v>
      </c>
      <c r="DA289" s="43">
        <v>3.9999999999999996E-4</v>
      </c>
      <c r="DB289" s="43">
        <v>6</v>
      </c>
      <c r="DC289" s="42" t="s">
        <v>21</v>
      </c>
      <c r="DD289" s="43">
        <v>0.83312505276441318</v>
      </c>
      <c r="DE289" s="42" t="s">
        <v>21</v>
      </c>
      <c r="DF289" s="43">
        <v>2.949999998046356E-2</v>
      </c>
      <c r="DG289" s="43">
        <v>1.25E-3</v>
      </c>
    </row>
    <row r="290" spans="1:111" x14ac:dyDescent="0.25">
      <c r="A290" s="26" t="s">
        <v>343</v>
      </c>
      <c r="B290" s="15">
        <v>4.9370600039370593</v>
      </c>
      <c r="C290" s="15">
        <v>3.4999999989999996E-11</v>
      </c>
      <c r="D290" s="15">
        <v>0.89621796020792255</v>
      </c>
      <c r="E290" s="15">
        <v>25.873890663632665</v>
      </c>
      <c r="F290" s="15">
        <v>49.684999998999999</v>
      </c>
      <c r="G290" s="15">
        <v>277.65605850752081</v>
      </c>
      <c r="H290" s="15">
        <v>1.1879999999999996E-5</v>
      </c>
      <c r="I290" s="15">
        <v>0.71511831683683025</v>
      </c>
      <c r="J290" s="15">
        <v>1.5810369668507995E-12</v>
      </c>
      <c r="K290" s="15">
        <v>87.5</v>
      </c>
      <c r="L290" s="15">
        <v>1.0727999989999999</v>
      </c>
      <c r="M290" s="15">
        <v>9.8787115954638311E-3</v>
      </c>
      <c r="N290" s="15">
        <v>6.0603800268743093</v>
      </c>
      <c r="O290" s="15">
        <v>2.4618094544707518</v>
      </c>
      <c r="P290" s="15">
        <v>17.898399998999999</v>
      </c>
      <c r="Q290" s="15">
        <v>1.67E-12</v>
      </c>
      <c r="R290" s="15">
        <v>6.6349999989999997</v>
      </c>
      <c r="S290" s="15">
        <v>0.41666699899999998</v>
      </c>
      <c r="T290" s="15">
        <v>7.4968138546740244</v>
      </c>
      <c r="U290" s="15">
        <v>0.99999999899999992</v>
      </c>
      <c r="V290" s="15">
        <v>18</v>
      </c>
      <c r="W290" s="15">
        <v>0.43478299999999998</v>
      </c>
      <c r="X290" s="15">
        <v>2.5</v>
      </c>
      <c r="Y290" s="15">
        <v>4.1959999992402786</v>
      </c>
      <c r="Z290" s="15">
        <v>5.5540127742293803</v>
      </c>
      <c r="AA290" s="15">
        <v>2.0828993959591751</v>
      </c>
      <c r="AB290" s="15">
        <v>3.6862999989999996</v>
      </c>
      <c r="AC290" s="15">
        <v>1.0203999989999999</v>
      </c>
      <c r="AD290" s="15">
        <v>30.000300003000028</v>
      </c>
      <c r="AE290" s="15">
        <v>0.99999999899999992</v>
      </c>
      <c r="AF290" s="15">
        <v>24.684999998999999</v>
      </c>
      <c r="AG290" s="15">
        <v>1.999583422786364</v>
      </c>
      <c r="AH290" s="15">
        <v>4.9999999989999999</v>
      </c>
      <c r="AI290" s="15">
        <v>2</v>
      </c>
      <c r="AJ290" s="15">
        <v>0.88099999985161548</v>
      </c>
      <c r="AK290" s="15">
        <v>7.5529999989999999</v>
      </c>
      <c r="AL290" s="15">
        <v>326</v>
      </c>
      <c r="AM290" s="15">
        <v>76.379999998999992</v>
      </c>
      <c r="AN290" s="15">
        <v>0.35797599899999999</v>
      </c>
      <c r="AO290" s="15">
        <v>0.41657987936537383</v>
      </c>
      <c r="AP290" s="15">
        <v>3.4955769221271679E-4</v>
      </c>
      <c r="AQ290" s="15">
        <v>629.32662447656776</v>
      </c>
      <c r="AR290" s="15">
        <v>0.83332999899999993</v>
      </c>
      <c r="AS290" s="15">
        <v>357.72999999899997</v>
      </c>
      <c r="AT290" s="15">
        <v>0.35714285727040812</v>
      </c>
      <c r="AU290" s="15">
        <v>7.1428599989999997</v>
      </c>
      <c r="AV290" s="15">
        <v>304.84999999899998</v>
      </c>
      <c r="AW290" s="15">
        <v>0.35714299899999996</v>
      </c>
      <c r="AX290" s="15">
        <v>0.12000023208866205</v>
      </c>
      <c r="AY290" s="15">
        <v>3.2699999989999999</v>
      </c>
      <c r="AZ290" s="15">
        <v>0.71511831683683025</v>
      </c>
      <c r="BA290" s="15">
        <v>1.0000002759241586</v>
      </c>
      <c r="BB290" s="15">
        <v>0.35714299899999996</v>
      </c>
      <c r="BC290" s="15">
        <v>277.65499999999997</v>
      </c>
      <c r="BD290" s="15">
        <v>0.83332999899999993</v>
      </c>
      <c r="BE290" s="15">
        <v>3.0763999989999999</v>
      </c>
      <c r="BF290" s="15">
        <v>0.41666999899999996</v>
      </c>
      <c r="BG290" s="15">
        <v>55.530999999999985</v>
      </c>
      <c r="BH290" s="15">
        <v>5.5543845061555075</v>
      </c>
      <c r="BI290" s="15">
        <v>1.2500000000000001E-2</v>
      </c>
      <c r="BJ290" s="15">
        <v>5.0594849354468998</v>
      </c>
      <c r="BK290" s="15">
        <v>4.7920031281813058</v>
      </c>
      <c r="BL290" s="15">
        <v>10.125</v>
      </c>
      <c r="BM290" s="15">
        <v>3.633456870998963</v>
      </c>
      <c r="BN290" s="15">
        <v>0.89325591782045555</v>
      </c>
      <c r="BO290" s="15">
        <v>1.4099999999999999E-9</v>
      </c>
      <c r="BP290" s="15">
        <v>0.71428599899999989</v>
      </c>
      <c r="BQ290" s="15">
        <v>7.1515411571193592</v>
      </c>
      <c r="BR290" s="15">
        <v>4.7651538405542233</v>
      </c>
      <c r="BS290" s="15">
        <v>126</v>
      </c>
      <c r="BT290" s="15">
        <v>3.8699999998999994E-8</v>
      </c>
      <c r="BU290" s="15">
        <v>3.94</v>
      </c>
      <c r="BV290" s="15">
        <v>28.536999999999999</v>
      </c>
      <c r="BW290" s="15">
        <v>4.4999999989999999</v>
      </c>
      <c r="BX290" s="15">
        <v>3.0899999989999998</v>
      </c>
      <c r="BY290" s="15">
        <v>0.71511831683683025</v>
      </c>
      <c r="BZ290" s="15">
        <v>69.916999998999998</v>
      </c>
      <c r="CA290" s="15">
        <v>5.9579999989999992</v>
      </c>
      <c r="CB290" s="15">
        <v>1.8849983266820542</v>
      </c>
      <c r="CC290" s="15">
        <v>0.71511831683683025</v>
      </c>
      <c r="CD290" s="15">
        <v>5.1666236117368447</v>
      </c>
      <c r="CE290" s="15">
        <v>4.3129999999999997</v>
      </c>
      <c r="CF290" s="15">
        <v>3.8199999989999998</v>
      </c>
      <c r="CG290" s="15">
        <v>7.1428999989999999</v>
      </c>
      <c r="CH290" s="15">
        <v>20.928105587181861</v>
      </c>
      <c r="CI290" s="15">
        <v>0.51999999899999994</v>
      </c>
      <c r="CJ290" s="15">
        <v>9.0399999989999991</v>
      </c>
      <c r="CK290" s="15">
        <v>7.1429999989999993E-2</v>
      </c>
      <c r="CL290" s="15">
        <v>0.41657987936537383</v>
      </c>
      <c r="CM290" s="15">
        <v>2.479999999999999E-4</v>
      </c>
      <c r="CN290" s="15">
        <v>4.4499999989999992</v>
      </c>
      <c r="CO290" s="15">
        <v>0.7142899989999999</v>
      </c>
      <c r="CP290" s="15">
        <v>0.71429999899999996</v>
      </c>
      <c r="CQ290" s="43">
        <v>45</v>
      </c>
      <c r="CR290" s="42" t="s">
        <v>21</v>
      </c>
      <c r="CS290" s="42" t="s">
        <v>21</v>
      </c>
      <c r="CT290" s="43">
        <v>1.1699999989999998E-3</v>
      </c>
      <c r="CU290" s="42" t="s">
        <v>21</v>
      </c>
      <c r="CV290" s="42" t="s">
        <v>21</v>
      </c>
      <c r="CW290" s="43">
        <v>2.5</v>
      </c>
      <c r="CX290" s="43">
        <v>59.999999998999996</v>
      </c>
      <c r="CY290" s="42" t="s">
        <v>21</v>
      </c>
      <c r="CZ290" s="42" t="s">
        <v>21</v>
      </c>
      <c r="DA290" s="43">
        <v>3.9999999999999996E-4</v>
      </c>
      <c r="DB290" s="43">
        <v>6</v>
      </c>
      <c r="DC290" s="42" t="s">
        <v>21</v>
      </c>
      <c r="DD290" s="43">
        <v>0.83250083319389012</v>
      </c>
      <c r="DE290" s="42" t="s">
        <v>21</v>
      </c>
      <c r="DF290" s="43">
        <v>2.949999998046356E-2</v>
      </c>
      <c r="DG290" s="43">
        <v>1.25E-3</v>
      </c>
    </row>
    <row r="291" spans="1:111" x14ac:dyDescent="0.25">
      <c r="A291" s="26" t="s">
        <v>344</v>
      </c>
      <c r="B291" s="15">
        <v>4.9370600039370593</v>
      </c>
      <c r="C291" s="15">
        <v>3.4999999989999996E-11</v>
      </c>
      <c r="D291" s="15">
        <v>0.89469446184928592</v>
      </c>
      <c r="E291" s="15">
        <v>25.864521642362082</v>
      </c>
      <c r="F291" s="15">
        <v>49.668999998999993</v>
      </c>
      <c r="G291" s="15">
        <v>277.20105677291878</v>
      </c>
      <c r="H291" s="15">
        <v>1.1879999999999996E-5</v>
      </c>
      <c r="I291" s="15">
        <v>0.71386249631565746</v>
      </c>
      <c r="J291" s="15">
        <v>1.6003001758766283E-12</v>
      </c>
      <c r="K291" s="15">
        <v>87.5</v>
      </c>
      <c r="L291" s="15">
        <v>1.0730999989999999</v>
      </c>
      <c r="M291" s="15">
        <v>1.0010707741909142E-2</v>
      </c>
      <c r="N291" s="15">
        <v>6.0497950909132037</v>
      </c>
      <c r="O291" s="15">
        <v>2.4618094544707518</v>
      </c>
      <c r="P291" s="15">
        <v>17.997099999</v>
      </c>
      <c r="Q291" s="15">
        <v>1.67E-12</v>
      </c>
      <c r="R291" s="15">
        <v>6.6349999989999997</v>
      </c>
      <c r="S291" s="15">
        <v>0.41666699899999998</v>
      </c>
      <c r="T291" s="15">
        <v>7.4979380675937568</v>
      </c>
      <c r="U291" s="15">
        <v>0.99999999899999992</v>
      </c>
      <c r="V291" s="15">
        <v>18</v>
      </c>
      <c r="W291" s="15">
        <v>0.43478299999999998</v>
      </c>
      <c r="X291" s="15">
        <v>2.5</v>
      </c>
      <c r="Y291" s="15">
        <v>4.1899999992399346</v>
      </c>
      <c r="Z291" s="15">
        <v>5.5450815130057158</v>
      </c>
      <c r="AA291" s="15">
        <v>2.0792614463342618</v>
      </c>
      <c r="AB291" s="15">
        <v>3.6885999989999996</v>
      </c>
      <c r="AC291" s="15">
        <v>1.0203999989999999</v>
      </c>
      <c r="AD291" s="15">
        <v>30.000300003000028</v>
      </c>
      <c r="AE291" s="15">
        <v>0.99999999899999992</v>
      </c>
      <c r="AF291" s="15">
        <v>24.684999998999999</v>
      </c>
      <c r="AG291" s="15">
        <v>1.9960909911371443</v>
      </c>
      <c r="AH291" s="15">
        <v>4.9999999989999999</v>
      </c>
      <c r="AI291" s="15">
        <v>2</v>
      </c>
      <c r="AJ291" s="15">
        <v>0.88099999985161548</v>
      </c>
      <c r="AK291" s="15">
        <v>7.5409999989999994</v>
      </c>
      <c r="AL291" s="15">
        <v>326</v>
      </c>
      <c r="AM291" s="15">
        <v>76.379999998999992</v>
      </c>
      <c r="AN291" s="15">
        <v>0.34822499899999998</v>
      </c>
      <c r="AO291" s="15">
        <v>0.41585228943978553</v>
      </c>
      <c r="AP291" s="15">
        <v>3.4955769221271679E-4</v>
      </c>
      <c r="AQ291" s="15">
        <v>629.48508516609013</v>
      </c>
      <c r="AR291" s="15">
        <v>0.83332999899999993</v>
      </c>
      <c r="AS291" s="15">
        <v>357.64999999899999</v>
      </c>
      <c r="AT291" s="15">
        <v>0.35714285727040812</v>
      </c>
      <c r="AU291" s="15">
        <v>7.1428599989999997</v>
      </c>
      <c r="AV291" s="15">
        <v>305.85999999899997</v>
      </c>
      <c r="AW291" s="15">
        <v>0.35714299899999996</v>
      </c>
      <c r="AX291" s="15">
        <v>0.12000023208866205</v>
      </c>
      <c r="AY291" s="15">
        <v>3.289999999</v>
      </c>
      <c r="AZ291" s="15">
        <v>0.71386249631565746</v>
      </c>
      <c r="BA291" s="15">
        <v>1.0000002759241586</v>
      </c>
      <c r="BB291" s="15">
        <v>0.35714299899999996</v>
      </c>
      <c r="BC291" s="15">
        <v>277.2</v>
      </c>
      <c r="BD291" s="15">
        <v>0.83332999899999993</v>
      </c>
      <c r="BE291" s="15">
        <v>3.0729999989999999</v>
      </c>
      <c r="BF291" s="15">
        <v>0.41666999899999996</v>
      </c>
      <c r="BG291" s="15">
        <v>55.44</v>
      </c>
      <c r="BH291" s="15">
        <v>5.5446833556090986</v>
      </c>
      <c r="BI291" s="15">
        <v>1.2500000000000001E-2</v>
      </c>
      <c r="BJ291" s="15">
        <v>5.051193834455999</v>
      </c>
      <c r="BK291" s="15">
        <v>4.7920031281813058</v>
      </c>
      <c r="BL291" s="15">
        <v>10.125</v>
      </c>
      <c r="BM291" s="15">
        <v>3.6382158190947473</v>
      </c>
      <c r="BN291" s="15">
        <v>0.89174246477617258</v>
      </c>
      <c r="BO291" s="15">
        <v>1.4099999999999999E-9</v>
      </c>
      <c r="BP291" s="15">
        <v>0.71428599899999989</v>
      </c>
      <c r="BQ291" s="15">
        <v>7.1479628311042145</v>
      </c>
      <c r="BR291" s="15">
        <v>4.7499258910637154</v>
      </c>
      <c r="BS291" s="15">
        <v>126</v>
      </c>
      <c r="BT291" s="15">
        <v>3.8699999998999994E-8</v>
      </c>
      <c r="BU291" s="15">
        <v>4.2042999989999998</v>
      </c>
      <c r="BV291" s="15">
        <v>28.536999999999999</v>
      </c>
      <c r="BW291" s="15">
        <v>4.4999999989999999</v>
      </c>
      <c r="BX291" s="15">
        <v>3.0899999989999998</v>
      </c>
      <c r="BY291" s="15">
        <v>0.71386249631565746</v>
      </c>
      <c r="BZ291" s="15">
        <v>69.87</v>
      </c>
      <c r="CA291" s="15">
        <v>5.9579999989999992</v>
      </c>
      <c r="CB291" s="15">
        <v>1.8849983266820542</v>
      </c>
      <c r="CC291" s="15">
        <v>0.71386249631565746</v>
      </c>
      <c r="CD291" s="15">
        <v>5.1800051802735041</v>
      </c>
      <c r="CE291" s="15">
        <v>4.2989999999999995</v>
      </c>
      <c r="CF291" s="15">
        <v>3.8199999989999998</v>
      </c>
      <c r="CG291" s="15">
        <v>7.1428999989999999</v>
      </c>
      <c r="CH291" s="15">
        <v>20.928105587181861</v>
      </c>
      <c r="CI291" s="15">
        <v>0.51999999899999994</v>
      </c>
      <c r="CJ291" s="15">
        <v>9.0399999989999991</v>
      </c>
      <c r="CK291" s="15">
        <v>7.1429999989999993E-2</v>
      </c>
      <c r="CL291" s="15">
        <v>0.41585228943978553</v>
      </c>
      <c r="CM291" s="15">
        <v>2.479999999999999E-4</v>
      </c>
      <c r="CN291" s="15">
        <v>4.4499999989999992</v>
      </c>
      <c r="CO291" s="15">
        <v>0.7142899989999999</v>
      </c>
      <c r="CP291" s="15">
        <v>0.71369999899999992</v>
      </c>
      <c r="CQ291" s="43">
        <v>45</v>
      </c>
      <c r="CR291" s="42" t="s">
        <v>21</v>
      </c>
      <c r="CS291" s="42" t="s">
        <v>21</v>
      </c>
      <c r="CT291" s="43">
        <v>1.1699999989999998E-3</v>
      </c>
      <c r="CU291" s="42" t="s">
        <v>21</v>
      </c>
      <c r="CV291" s="42" t="s">
        <v>21</v>
      </c>
      <c r="CW291" s="43">
        <v>2.5</v>
      </c>
      <c r="CX291" s="43">
        <v>59.999999998999996</v>
      </c>
      <c r="CY291" s="42" t="s">
        <v>21</v>
      </c>
      <c r="CZ291" s="42" t="s">
        <v>21</v>
      </c>
      <c r="DA291" s="43">
        <v>3.9999999999999996E-4</v>
      </c>
      <c r="DB291" s="43">
        <v>6</v>
      </c>
      <c r="DC291" s="42" t="s">
        <v>21</v>
      </c>
      <c r="DD291" s="43">
        <v>0.83084081159092793</v>
      </c>
      <c r="DE291" s="42" t="s">
        <v>21</v>
      </c>
      <c r="DF291" s="43">
        <v>2.949999998046356E-2</v>
      </c>
      <c r="DG291" s="43">
        <v>1.25E-3</v>
      </c>
    </row>
    <row r="292" spans="1:111" x14ac:dyDescent="0.25">
      <c r="A292" s="26" t="s">
        <v>345</v>
      </c>
      <c r="B292" s="15">
        <v>4.9370600039370593</v>
      </c>
      <c r="C292" s="15">
        <v>3.4999999989999996E-11</v>
      </c>
      <c r="D292" s="15">
        <v>0.89421443262094247</v>
      </c>
      <c r="E292" s="15">
        <v>25.864521642362082</v>
      </c>
      <c r="F292" s="15">
        <v>49.663999998999998</v>
      </c>
      <c r="G292" s="15">
        <v>277.15605660136475</v>
      </c>
      <c r="H292" s="15">
        <v>1.1879999999999996E-5</v>
      </c>
      <c r="I292" s="15">
        <v>0.71347032014374312</v>
      </c>
      <c r="J292" s="15">
        <v>1.6064789410358565E-12</v>
      </c>
      <c r="K292" s="15">
        <v>87.5</v>
      </c>
      <c r="L292" s="15">
        <v>1.0727</v>
      </c>
      <c r="M292" s="15">
        <v>1.0253700647865282E-2</v>
      </c>
      <c r="N292" s="15">
        <v>6.0467776113495519</v>
      </c>
      <c r="O292" s="15">
        <v>2.4618094544707518</v>
      </c>
      <c r="P292" s="15">
        <v>18.093899998999998</v>
      </c>
      <c r="Q292" s="15">
        <v>1.67E-12</v>
      </c>
      <c r="R292" s="15">
        <v>6.6349999989999997</v>
      </c>
      <c r="S292" s="15">
        <v>0.41666699899999998</v>
      </c>
      <c r="T292" s="15">
        <v>7.4962518746249058</v>
      </c>
      <c r="U292" s="15">
        <v>0.99999999899999992</v>
      </c>
      <c r="V292" s="15">
        <v>18</v>
      </c>
      <c r="W292" s="15">
        <v>0.43478299999999998</v>
      </c>
      <c r="X292" s="15">
        <v>2.5</v>
      </c>
      <c r="Y292" s="15">
        <v>4.1839999992395907</v>
      </c>
      <c r="Z292" s="15">
        <v>5.5438518685854232</v>
      </c>
      <c r="AA292" s="15">
        <v>2.0782243651024563</v>
      </c>
      <c r="AB292" s="15">
        <v>3.6741999989999998</v>
      </c>
      <c r="AC292" s="15">
        <v>1.0203999989999999</v>
      </c>
      <c r="AD292" s="15">
        <v>30.000300003000028</v>
      </c>
      <c r="AE292" s="15">
        <v>0.99999999899999992</v>
      </c>
      <c r="AF292" s="15">
        <v>24.684999998999999</v>
      </c>
      <c r="AG292" s="15">
        <v>1.9950953931519619</v>
      </c>
      <c r="AH292" s="15">
        <v>4.9999999989999999</v>
      </c>
      <c r="AI292" s="15">
        <v>2</v>
      </c>
      <c r="AJ292" s="15">
        <v>0.88099999985161548</v>
      </c>
      <c r="AK292" s="15">
        <v>7.5359999989999995</v>
      </c>
      <c r="AL292" s="15">
        <v>326</v>
      </c>
      <c r="AM292" s="15">
        <v>76.379999998999992</v>
      </c>
      <c r="AN292" s="15">
        <v>0.35717599899999997</v>
      </c>
      <c r="AO292" s="15">
        <v>0.41564487319325194</v>
      </c>
      <c r="AP292" s="15">
        <v>3.4955769221271679E-4</v>
      </c>
      <c r="AQ292" s="15">
        <v>629.04951015317044</v>
      </c>
      <c r="AR292" s="15">
        <v>0.83332999899999993</v>
      </c>
      <c r="AS292" s="15">
        <v>357.51999999899999</v>
      </c>
      <c r="AT292" s="15">
        <v>0.35714285727040812</v>
      </c>
      <c r="AU292" s="15">
        <v>7.1428599989999997</v>
      </c>
      <c r="AV292" s="15">
        <v>306.62999999899995</v>
      </c>
      <c r="AW292" s="15">
        <v>0.35714299899999996</v>
      </c>
      <c r="AX292" s="15">
        <v>0.12000023208866205</v>
      </c>
      <c r="AY292" s="15">
        <v>3.3035999989999998</v>
      </c>
      <c r="AZ292" s="15">
        <v>0.71347032014374312</v>
      </c>
      <c r="BA292" s="15">
        <v>1.0000002759241586</v>
      </c>
      <c r="BB292" s="15">
        <v>0.35714299899999996</v>
      </c>
      <c r="BC292" s="15">
        <v>277.15499999999997</v>
      </c>
      <c r="BD292" s="15">
        <v>0.83332999899999993</v>
      </c>
      <c r="BE292" s="15">
        <v>3.0714999989999998</v>
      </c>
      <c r="BF292" s="15">
        <v>0.41666999899999996</v>
      </c>
      <c r="BG292" s="15">
        <v>55.430999999999983</v>
      </c>
      <c r="BH292" s="15">
        <v>5.5419177887419941</v>
      </c>
      <c r="BI292" s="15">
        <v>1.2500000000000001E-2</v>
      </c>
      <c r="BJ292" s="15">
        <v>5.0503738354568997</v>
      </c>
      <c r="BK292" s="15">
        <v>4.7920031281813058</v>
      </c>
      <c r="BL292" s="15">
        <v>10.125</v>
      </c>
      <c r="BM292" s="15">
        <v>3.6330608539012919</v>
      </c>
      <c r="BN292" s="15">
        <v>0.89118616879066037</v>
      </c>
      <c r="BO292" s="15">
        <v>1.4099999999999999E-9</v>
      </c>
      <c r="BP292" s="15">
        <v>0.71428599899999989</v>
      </c>
      <c r="BQ292" s="15">
        <v>7.1423469757261868</v>
      </c>
      <c r="BR292" s="15">
        <v>4.7550018742272178</v>
      </c>
      <c r="BS292" s="15">
        <v>126</v>
      </c>
      <c r="BT292" s="15">
        <v>3.8699999998999994E-8</v>
      </c>
      <c r="BU292" s="15">
        <v>6.0961999989999995</v>
      </c>
      <c r="BV292" s="15">
        <v>28.550999998999998</v>
      </c>
      <c r="BW292" s="15">
        <v>4.4999999989999999</v>
      </c>
      <c r="BX292" s="15">
        <v>3.0899999989999998</v>
      </c>
      <c r="BY292" s="15">
        <v>0.71347032014374312</v>
      </c>
      <c r="BZ292" s="15">
        <v>69.810999998999989</v>
      </c>
      <c r="CA292" s="15">
        <v>5.9579999989999992</v>
      </c>
      <c r="CB292" s="15">
        <v>1.8849983266820542</v>
      </c>
      <c r="CC292" s="15">
        <v>0.71347032014374312</v>
      </c>
      <c r="CD292" s="15">
        <v>5.1996672215682018</v>
      </c>
      <c r="CE292" s="15">
        <v>4.3089999999999993</v>
      </c>
      <c r="CF292" s="15">
        <v>3.8199999989999998</v>
      </c>
      <c r="CG292" s="15">
        <v>7.1428999989999999</v>
      </c>
      <c r="CH292" s="15">
        <v>20.928105587181861</v>
      </c>
      <c r="CI292" s="15">
        <v>0.51999999899999994</v>
      </c>
      <c r="CJ292" s="15">
        <v>9.0399999989999991</v>
      </c>
      <c r="CK292" s="15">
        <v>7.1429999989999993E-2</v>
      </c>
      <c r="CL292" s="15">
        <v>0.41564487319325194</v>
      </c>
      <c r="CM292" s="15">
        <v>2.479999999999999E-4</v>
      </c>
      <c r="CN292" s="15">
        <v>4.4499999989999992</v>
      </c>
      <c r="CO292" s="15">
        <v>0.7142899989999999</v>
      </c>
      <c r="CP292" s="15">
        <v>0.71319999899999997</v>
      </c>
      <c r="CQ292" s="43">
        <v>45</v>
      </c>
      <c r="CR292" s="42" t="s">
        <v>21</v>
      </c>
      <c r="CS292" s="42" t="s">
        <v>21</v>
      </c>
      <c r="CT292" s="43">
        <v>1.1699999989999998E-3</v>
      </c>
      <c r="CU292" s="42" t="s">
        <v>21</v>
      </c>
      <c r="CV292" s="42" t="s">
        <v>21</v>
      </c>
      <c r="CW292" s="43">
        <v>2.5</v>
      </c>
      <c r="CX292" s="43">
        <v>59.999999998999996</v>
      </c>
      <c r="CY292" s="42" t="s">
        <v>21</v>
      </c>
      <c r="CZ292" s="42" t="s">
        <v>21</v>
      </c>
      <c r="DA292" s="43">
        <v>3.9999999999999996E-4</v>
      </c>
      <c r="DB292" s="43">
        <v>6</v>
      </c>
      <c r="DC292" s="42" t="s">
        <v>21</v>
      </c>
      <c r="DD292" s="43">
        <v>0.83097889382664025</v>
      </c>
      <c r="DE292" s="42" t="s">
        <v>21</v>
      </c>
      <c r="DF292" s="43">
        <v>2.949999998046356E-2</v>
      </c>
      <c r="DG292" s="43">
        <v>1.25E-3</v>
      </c>
    </row>
    <row r="293" spans="1:111" x14ac:dyDescent="0.25">
      <c r="A293" s="26" t="s">
        <v>348</v>
      </c>
      <c r="B293" s="15">
        <v>4.9370600039370593</v>
      </c>
      <c r="C293" s="15">
        <v>3.4999999989999996E-11</v>
      </c>
      <c r="D293" s="15">
        <v>0.89413447783345967</v>
      </c>
      <c r="E293" s="15">
        <v>25.872551816478886</v>
      </c>
      <c r="F293" s="15">
        <v>49.676999998999996</v>
      </c>
      <c r="G293" s="15">
        <v>276.58105435928508</v>
      </c>
      <c r="H293" s="15">
        <v>1.1879999999999996E-5</v>
      </c>
      <c r="I293" s="15">
        <v>0.71335834894163175</v>
      </c>
      <c r="J293" s="15">
        <v>1.6319209152209136E-12</v>
      </c>
      <c r="K293" s="15">
        <v>87.5</v>
      </c>
      <c r="L293" s="15">
        <v>1.0727999989999999</v>
      </c>
      <c r="M293" s="15">
        <v>1.057369130691449E-2</v>
      </c>
      <c r="N293" s="15">
        <v>6.045772453607273</v>
      </c>
      <c r="O293" s="15">
        <v>2.4618094544707518</v>
      </c>
      <c r="P293" s="15">
        <v>18.198999998999998</v>
      </c>
      <c r="Q293" s="15">
        <v>1.67E-12</v>
      </c>
      <c r="R293" s="15">
        <v>6.6349999989999997</v>
      </c>
      <c r="S293" s="15">
        <v>0.41666699899999998</v>
      </c>
      <c r="T293" s="15">
        <v>7.5046904320829029</v>
      </c>
      <c r="U293" s="15">
        <v>0.99999999899999992</v>
      </c>
      <c r="V293" s="15">
        <v>18</v>
      </c>
      <c r="W293" s="15">
        <v>0.43478299999999998</v>
      </c>
      <c r="X293" s="15">
        <v>2.5</v>
      </c>
      <c r="Y293" s="15">
        <v>4.1769999992391904</v>
      </c>
      <c r="Z293" s="15">
        <v>5.5321973888028326</v>
      </c>
      <c r="AA293" s="15">
        <v>2.0778789012176366</v>
      </c>
      <c r="AB293" s="15">
        <v>3.6420999989999996</v>
      </c>
      <c r="AC293" s="15">
        <v>1.0203999989999999</v>
      </c>
      <c r="AD293" s="15">
        <v>30.000300003000028</v>
      </c>
      <c r="AE293" s="15">
        <v>0.99999999899999992</v>
      </c>
      <c r="AF293" s="15">
        <v>24.684999998999999</v>
      </c>
      <c r="AG293" s="15">
        <v>1.9947637491480139</v>
      </c>
      <c r="AH293" s="15">
        <v>4.9999999989999999</v>
      </c>
      <c r="AI293" s="15">
        <v>2</v>
      </c>
      <c r="AJ293" s="15">
        <v>0.88099999985161548</v>
      </c>
      <c r="AK293" s="15">
        <v>7.5359999989999995</v>
      </c>
      <c r="AL293" s="15">
        <v>352</v>
      </c>
      <c r="AM293" s="15">
        <v>76.379999998999992</v>
      </c>
      <c r="AN293" s="15">
        <v>0.35710699899999998</v>
      </c>
      <c r="AO293" s="15">
        <v>0.41557578041623067</v>
      </c>
      <c r="AP293" s="15">
        <v>3.4955769221271679E-4</v>
      </c>
      <c r="AQ293" s="15">
        <v>629.12866076834632</v>
      </c>
      <c r="AR293" s="15">
        <v>0.83332999899999993</v>
      </c>
      <c r="AS293" s="15">
        <v>357.98999999899996</v>
      </c>
      <c r="AT293" s="15">
        <v>0.35714285727040812</v>
      </c>
      <c r="AU293" s="15">
        <v>7.1428599989999997</v>
      </c>
      <c r="AV293" s="15">
        <v>307.72999999899997</v>
      </c>
      <c r="AW293" s="15">
        <v>0.35714299899999996</v>
      </c>
      <c r="AX293" s="15">
        <v>0.12000023208866205</v>
      </c>
      <c r="AY293" s="15">
        <v>3.2682999989999999</v>
      </c>
      <c r="AZ293" s="15">
        <v>0.71335834894163175</v>
      </c>
      <c r="BA293" s="15">
        <v>1.0000002759241586</v>
      </c>
      <c r="BB293" s="15">
        <v>0.35714299899999996</v>
      </c>
      <c r="BC293" s="15">
        <v>276.57999994999994</v>
      </c>
      <c r="BD293" s="15">
        <v>0.83332999899999993</v>
      </c>
      <c r="BE293" s="15">
        <v>3.0696999989999996</v>
      </c>
      <c r="BF293" s="15">
        <v>0.41666999899999996</v>
      </c>
      <c r="BG293" s="15">
        <v>55.31599998999998</v>
      </c>
      <c r="BH293" s="15">
        <v>5.5409965563205086</v>
      </c>
      <c r="BI293" s="15">
        <v>1.2500000000000001E-2</v>
      </c>
      <c r="BJ293" s="15">
        <v>5.0398960695572894</v>
      </c>
      <c r="BK293" s="15">
        <v>4.7849866488584771</v>
      </c>
      <c r="BL293" s="15">
        <v>10.125</v>
      </c>
      <c r="BM293" s="15">
        <v>3.6320052302194461</v>
      </c>
      <c r="BN293" s="15">
        <v>0.89110675538327111</v>
      </c>
      <c r="BO293" s="15">
        <v>1.4099999999999999E-9</v>
      </c>
      <c r="BP293" s="15">
        <v>0.71428599899999989</v>
      </c>
      <c r="BQ293" s="15">
        <v>7.1423469757261868</v>
      </c>
      <c r="BR293" s="15">
        <v>4.7541061124924822</v>
      </c>
      <c r="BS293" s="15">
        <v>126</v>
      </c>
      <c r="BT293" s="15">
        <v>3.8699999998999994E-8</v>
      </c>
      <c r="BU293" s="15">
        <v>6.1627999989999998</v>
      </c>
      <c r="BV293" s="15">
        <v>28.561999999999998</v>
      </c>
      <c r="BW293" s="15">
        <v>4.4999999989999999</v>
      </c>
      <c r="BX293" s="15">
        <v>3.0899999989999998</v>
      </c>
      <c r="BY293" s="15">
        <v>0.71335834894163175</v>
      </c>
      <c r="BZ293" s="15">
        <v>69.775999998999993</v>
      </c>
      <c r="CA293" s="15">
        <v>5.9579999989999992</v>
      </c>
      <c r="CB293" s="15">
        <v>1.8849983266820542</v>
      </c>
      <c r="CC293" s="15">
        <v>0.71335834894163175</v>
      </c>
      <c r="CD293" s="15">
        <v>5.1993968699630848</v>
      </c>
      <c r="CE293" s="15">
        <v>4.3019999999999996</v>
      </c>
      <c r="CF293" s="15">
        <v>3.8199999989999998</v>
      </c>
      <c r="CG293" s="15">
        <v>7.1428999989999999</v>
      </c>
      <c r="CH293" s="15">
        <v>20.928105587181861</v>
      </c>
      <c r="CI293" s="15">
        <v>0.51999999899999994</v>
      </c>
      <c r="CJ293" s="15">
        <v>9.0399999989999991</v>
      </c>
      <c r="CK293" s="15">
        <v>7.1429999989999993E-2</v>
      </c>
      <c r="CL293" s="15">
        <v>0.41557578041623067</v>
      </c>
      <c r="CM293" s="15">
        <v>2.479999999999999E-4</v>
      </c>
      <c r="CN293" s="15">
        <v>4.4499999989999992</v>
      </c>
      <c r="CO293" s="15">
        <v>0.7142899989999999</v>
      </c>
      <c r="CP293" s="15">
        <v>0.71339999899999995</v>
      </c>
      <c r="CQ293" s="43">
        <v>45</v>
      </c>
      <c r="CR293" s="42" t="s">
        <v>21</v>
      </c>
      <c r="CS293" s="42" t="s">
        <v>21</v>
      </c>
      <c r="CT293" s="43">
        <v>1.1699999989999998E-3</v>
      </c>
      <c r="CU293" s="42" t="s">
        <v>21</v>
      </c>
      <c r="CV293" s="42" t="s">
        <v>21</v>
      </c>
      <c r="CW293" s="43">
        <v>2.5</v>
      </c>
      <c r="CX293" s="43">
        <v>59.999999998999996</v>
      </c>
      <c r="CY293" s="42" t="s">
        <v>21</v>
      </c>
      <c r="CZ293" s="42" t="s">
        <v>21</v>
      </c>
      <c r="DA293" s="43">
        <v>3.9999999999999996E-4</v>
      </c>
      <c r="DB293" s="43">
        <v>6</v>
      </c>
      <c r="DC293" s="42" t="s">
        <v>21</v>
      </c>
      <c r="DD293" s="43">
        <v>0.8312551960359561</v>
      </c>
      <c r="DE293" s="42" t="s">
        <v>21</v>
      </c>
      <c r="DF293" s="43">
        <v>2.949999998046356E-2</v>
      </c>
      <c r="DG293" s="43">
        <v>1.25E-3</v>
      </c>
    </row>
    <row r="294" spans="1:111" x14ac:dyDescent="0.25">
      <c r="A294" s="26" t="s">
        <v>350</v>
      </c>
      <c r="B294" s="15">
        <v>4.9370600039370593</v>
      </c>
      <c r="C294" s="15">
        <v>3.4999999989999996E-11</v>
      </c>
      <c r="D294" s="15">
        <v>0.89501476775167821</v>
      </c>
      <c r="E294" s="15">
        <v>25.897342939321838</v>
      </c>
      <c r="F294" s="15">
        <v>49.645999998999997</v>
      </c>
      <c r="G294" s="15">
        <v>276.06605239594433</v>
      </c>
      <c r="H294" s="15">
        <v>1.1879999999999996E-5</v>
      </c>
      <c r="I294" s="15">
        <v>0.7140307038300826</v>
      </c>
      <c r="J294" s="15">
        <v>1.6428246184430808E-12</v>
      </c>
      <c r="K294" s="15">
        <v>87.5</v>
      </c>
      <c r="L294" s="15">
        <v>1.0727999989999999</v>
      </c>
      <c r="M294" s="15">
        <v>1.0903681672027795E-2</v>
      </c>
      <c r="N294" s="15">
        <v>6.0515566786422372</v>
      </c>
      <c r="O294" s="15">
        <v>2.4618094544707518</v>
      </c>
      <c r="P294" s="15">
        <v>18.284199998999998</v>
      </c>
      <c r="Q294" s="15">
        <v>1.67E-12</v>
      </c>
      <c r="R294" s="15">
        <v>6.6349999989999997</v>
      </c>
      <c r="S294" s="15">
        <v>0.41666699899999998</v>
      </c>
      <c r="T294" s="15">
        <v>7.5052536775743013</v>
      </c>
      <c r="U294" s="15">
        <v>0.99999999899999992</v>
      </c>
      <c r="V294" s="15">
        <v>18</v>
      </c>
      <c r="W294" s="15">
        <v>0.43478299999999998</v>
      </c>
      <c r="X294" s="15">
        <v>2.5</v>
      </c>
      <c r="Y294" s="15">
        <v>4.1759999992391332</v>
      </c>
      <c r="Z294" s="15">
        <v>5.5224210293792799</v>
      </c>
      <c r="AA294" s="15">
        <v>2.0798668885191347</v>
      </c>
      <c r="AB294" s="15">
        <v>3.6331999989999999</v>
      </c>
      <c r="AC294" s="15">
        <v>1.0203999989999999</v>
      </c>
      <c r="AD294" s="15">
        <v>30.000300003000028</v>
      </c>
      <c r="AE294" s="15">
        <v>0.99999999899999992</v>
      </c>
      <c r="AF294" s="15">
        <v>24.684999998999999</v>
      </c>
      <c r="AG294" s="15">
        <v>1.9966722143072693</v>
      </c>
      <c r="AH294" s="15">
        <v>4.9999999989999999</v>
      </c>
      <c r="AI294" s="15">
        <v>2</v>
      </c>
      <c r="AJ294" s="15">
        <v>0.88099999985161548</v>
      </c>
      <c r="AK294" s="15">
        <v>7.5409999989999994</v>
      </c>
      <c r="AL294" s="15">
        <v>378</v>
      </c>
      <c r="AM294" s="15">
        <v>76.379999998999992</v>
      </c>
      <c r="AN294" s="15">
        <v>0.35748499899999997</v>
      </c>
      <c r="AO294" s="15">
        <v>0.41597337787686078</v>
      </c>
      <c r="AP294" s="15">
        <v>3.4955769221271679E-4</v>
      </c>
      <c r="AQ294" s="15">
        <v>629.04951015317044</v>
      </c>
      <c r="AR294" s="15">
        <v>0.83332999899999993</v>
      </c>
      <c r="AS294" s="15">
        <v>358.889999999</v>
      </c>
      <c r="AT294" s="15">
        <v>0.35714285727040812</v>
      </c>
      <c r="AU294" s="15">
        <v>7.1428599989999997</v>
      </c>
      <c r="AV294" s="15">
        <v>308.75999999899994</v>
      </c>
      <c r="AW294" s="15">
        <v>0.35714299899999996</v>
      </c>
      <c r="AX294" s="15">
        <v>0.12000023208866205</v>
      </c>
      <c r="AY294" s="15">
        <v>3.2651999989999996</v>
      </c>
      <c r="AZ294" s="15">
        <v>0.7140307038300826</v>
      </c>
      <c r="BA294" s="15">
        <v>1.0000002759241586</v>
      </c>
      <c r="BB294" s="15">
        <v>0.35714299899999996</v>
      </c>
      <c r="BC294" s="15">
        <v>276.06499994999996</v>
      </c>
      <c r="BD294" s="15">
        <v>0.83332999899999993</v>
      </c>
      <c r="BE294" s="15">
        <v>3.0730999989999996</v>
      </c>
      <c r="BF294" s="15">
        <v>0.41666999899999996</v>
      </c>
      <c r="BG294" s="15">
        <v>55.212999989999986</v>
      </c>
      <c r="BH294" s="15">
        <v>5.5462978600441648</v>
      </c>
      <c r="BI294" s="15">
        <v>1.2500000000000001E-2</v>
      </c>
      <c r="BJ294" s="15">
        <v>5.0305116365675895</v>
      </c>
      <c r="BK294" s="15">
        <v>4.7814861087380995</v>
      </c>
      <c r="BL294" s="15">
        <v>10.125</v>
      </c>
      <c r="BM294" s="15">
        <v>3.6277888628198003</v>
      </c>
      <c r="BN294" s="15">
        <v>0.89190153407063855</v>
      </c>
      <c r="BO294" s="15">
        <v>1.4099999999999999E-9</v>
      </c>
      <c r="BP294" s="15">
        <v>0.71428599899999989</v>
      </c>
      <c r="BQ294" s="15">
        <v>7.1494959610459352</v>
      </c>
      <c r="BR294" s="15">
        <v>4.7583858630028866</v>
      </c>
      <c r="BS294" s="15">
        <v>126</v>
      </c>
      <c r="BT294" s="15">
        <v>3.8699999998999994E-8</v>
      </c>
      <c r="BU294" s="15">
        <v>6.1212999989999997</v>
      </c>
      <c r="BV294" s="15">
        <v>28.588999999999999</v>
      </c>
      <c r="BW294" s="15">
        <v>4.4999999989999999</v>
      </c>
      <c r="BX294" s="15">
        <v>3.0899999989999998</v>
      </c>
      <c r="BY294" s="15">
        <v>0.7140307038300826</v>
      </c>
      <c r="BZ294" s="15">
        <v>69.694999999999993</v>
      </c>
      <c r="CA294" s="15">
        <v>5.9579999989999992</v>
      </c>
      <c r="CB294" s="15">
        <v>1.8849983266820542</v>
      </c>
      <c r="CC294" s="15">
        <v>0.7140307038300826</v>
      </c>
      <c r="CD294" s="15">
        <v>5.1993968699630848</v>
      </c>
      <c r="CE294" s="15">
        <v>4.3099999999999996</v>
      </c>
      <c r="CF294" s="15">
        <v>3.8199999989999998</v>
      </c>
      <c r="CG294" s="15">
        <v>7.1428999989999999</v>
      </c>
      <c r="CH294" s="15">
        <v>20.928105587181861</v>
      </c>
      <c r="CI294" s="15">
        <v>0.51999999899999994</v>
      </c>
      <c r="CJ294" s="15">
        <v>9.0399999989999991</v>
      </c>
      <c r="CK294" s="15">
        <v>7.1429999989999993E-2</v>
      </c>
      <c r="CL294" s="15">
        <v>0.41597337787686078</v>
      </c>
      <c r="CM294" s="15">
        <v>2.479999999999999E-4</v>
      </c>
      <c r="CN294" s="15">
        <v>4.4499999989999992</v>
      </c>
      <c r="CO294" s="15">
        <v>0.7142899989999999</v>
      </c>
      <c r="CP294" s="15">
        <v>0.713999999</v>
      </c>
      <c r="CQ294" s="43">
        <v>45</v>
      </c>
      <c r="CR294" s="43">
        <v>7.5471999989999992</v>
      </c>
      <c r="CS294" s="42" t="s">
        <v>21</v>
      </c>
      <c r="CT294" s="43">
        <v>1.1699999989999998E-3</v>
      </c>
      <c r="CU294" s="42" t="s">
        <v>21</v>
      </c>
      <c r="CV294" s="42" t="s">
        <v>21</v>
      </c>
      <c r="CW294" s="43">
        <v>2.5</v>
      </c>
      <c r="CX294" s="43">
        <v>59.999999998999996</v>
      </c>
      <c r="CY294" s="42" t="s">
        <v>21</v>
      </c>
      <c r="CZ294" s="42" t="s">
        <v>21</v>
      </c>
      <c r="DA294" s="43">
        <v>3.9999999999999996E-4</v>
      </c>
      <c r="DB294" s="43">
        <v>6</v>
      </c>
      <c r="DC294" s="42" t="s">
        <v>21</v>
      </c>
      <c r="DD294" s="43">
        <v>0.83277814859491861</v>
      </c>
      <c r="DE294" s="42" t="s">
        <v>21</v>
      </c>
      <c r="DF294" s="43">
        <v>2.949999998046356E-2</v>
      </c>
      <c r="DG294" s="43">
        <v>1.25E-3</v>
      </c>
    </row>
    <row r="295" spans="1:111" x14ac:dyDescent="0.25">
      <c r="A295" s="26" t="s">
        <v>351</v>
      </c>
      <c r="B295" s="15">
        <v>4.9370600039370593</v>
      </c>
      <c r="C295" s="15">
        <v>3.9999999989999998E-11</v>
      </c>
      <c r="D295" s="15">
        <v>0.89726334679228348</v>
      </c>
      <c r="E295" s="15">
        <v>25.894660527705902</v>
      </c>
      <c r="F295" s="15">
        <v>49.640999998999995</v>
      </c>
      <c r="G295" s="15">
        <v>276.02605224345183</v>
      </c>
      <c r="H295" s="15">
        <v>1.1879999999999996E-5</v>
      </c>
      <c r="I295" s="15">
        <v>0.71579911864785484</v>
      </c>
      <c r="J295" s="15">
        <v>1.6573628894059705E-12</v>
      </c>
      <c r="K295" s="15">
        <v>87.5</v>
      </c>
      <c r="L295" s="15">
        <v>1.0383999989999999</v>
      </c>
      <c r="M295" s="15">
        <v>1.1169673906531223E-2</v>
      </c>
      <c r="N295" s="15">
        <v>6.0672042104937924</v>
      </c>
      <c r="O295" s="15">
        <v>2.4618094544707518</v>
      </c>
      <c r="P295" s="15">
        <v>18.377699998999997</v>
      </c>
      <c r="Q295" s="15">
        <v>1.67E-12</v>
      </c>
      <c r="R295" s="15">
        <v>6.6349999989999997</v>
      </c>
      <c r="S295" s="15">
        <v>0.41666699899999998</v>
      </c>
      <c r="T295" s="15">
        <v>7.4996250193115062</v>
      </c>
      <c r="U295" s="15">
        <v>0.99999999899999992</v>
      </c>
      <c r="V295" s="15">
        <v>18</v>
      </c>
      <c r="W295" s="15">
        <v>0.43478299999999998</v>
      </c>
      <c r="X295" s="15">
        <v>2.5</v>
      </c>
      <c r="Y295" s="15">
        <v>4.1809999992394191</v>
      </c>
      <c r="Z295" s="15">
        <v>5.5215062672144839</v>
      </c>
      <c r="AA295" s="15">
        <v>2.0852448120886744</v>
      </c>
      <c r="AB295" s="15">
        <v>3.632399999</v>
      </c>
      <c r="AC295" s="15">
        <v>1.0203999989999999</v>
      </c>
      <c r="AD295" s="15">
        <v>30.000300003000028</v>
      </c>
      <c r="AE295" s="15">
        <v>0.99999999899999992</v>
      </c>
      <c r="AF295" s="15">
        <v>24.684999998999999</v>
      </c>
      <c r="AG295" s="15">
        <v>2.0018350181023736</v>
      </c>
      <c r="AH295" s="15">
        <v>4.9999999989999999</v>
      </c>
      <c r="AI295" s="15">
        <v>2</v>
      </c>
      <c r="AJ295" s="15">
        <v>0.88099999985161548</v>
      </c>
      <c r="AK295" s="15">
        <v>7.5549999989999996</v>
      </c>
      <c r="AL295" s="15">
        <v>378</v>
      </c>
      <c r="AM295" s="15">
        <v>76.379999998999992</v>
      </c>
      <c r="AN295" s="15">
        <v>0.35825499899999996</v>
      </c>
      <c r="AO295" s="15">
        <v>0.41704896172201555</v>
      </c>
      <c r="AP295" s="15">
        <v>3.4955769221271679E-4</v>
      </c>
      <c r="AQ295" s="15">
        <v>629.04951015317044</v>
      </c>
      <c r="AR295" s="15">
        <v>0.83332999899999993</v>
      </c>
      <c r="AS295" s="15">
        <v>358.75999999899994</v>
      </c>
      <c r="AT295" s="15">
        <v>0.35714285727040812</v>
      </c>
      <c r="AU295" s="15">
        <v>7.1428599989999997</v>
      </c>
      <c r="AV295" s="15">
        <v>309.889999999</v>
      </c>
      <c r="AW295" s="15">
        <v>0.35714299899999996</v>
      </c>
      <c r="AX295" s="15">
        <v>0.12000023208866205</v>
      </c>
      <c r="AY295" s="15">
        <v>3.2699999989999999</v>
      </c>
      <c r="AZ295" s="15">
        <v>0.71579911864785484</v>
      </c>
      <c r="BA295" s="15">
        <v>1.0000002759241586</v>
      </c>
      <c r="BB295" s="15">
        <v>0.35714299899999996</v>
      </c>
      <c r="BC295" s="15">
        <v>276.02499994999994</v>
      </c>
      <c r="BD295" s="15">
        <v>0.83332999899999993</v>
      </c>
      <c r="BE295" s="15">
        <v>3.0805999989999999</v>
      </c>
      <c r="BF295" s="15">
        <v>0.41666999899999996</v>
      </c>
      <c r="BG295" s="15">
        <v>55.204999989999976</v>
      </c>
      <c r="BH295" s="15">
        <v>5.5606389372097595</v>
      </c>
      <c r="BI295" s="15">
        <v>1.2500000000000001E-2</v>
      </c>
      <c r="BJ295" s="15">
        <v>5.0297827485683895</v>
      </c>
      <c r="BK295" s="15">
        <v>4.7850095450652654</v>
      </c>
      <c r="BL295" s="15">
        <v>10.125</v>
      </c>
      <c r="BM295" s="15">
        <v>3.6247643904460189</v>
      </c>
      <c r="BN295" s="15">
        <v>0.89413447782546507</v>
      </c>
      <c r="BO295" s="15">
        <v>1.4099999999999999E-9</v>
      </c>
      <c r="BP295" s="15">
        <v>0.71428599899999989</v>
      </c>
      <c r="BQ295" s="15">
        <v>7.1505184130962114</v>
      </c>
      <c r="BR295" s="15">
        <v>4.7699312364728144</v>
      </c>
      <c r="BS295" s="15">
        <v>126</v>
      </c>
      <c r="BT295" s="15">
        <v>3.8699999998999994E-8</v>
      </c>
      <c r="BU295" s="15">
        <v>6.1923999989999992</v>
      </c>
      <c r="BV295" s="15">
        <v>28.636999998999997</v>
      </c>
      <c r="BW295" s="15">
        <v>4.4999999989999999</v>
      </c>
      <c r="BX295" s="15">
        <v>3.0949999989999997</v>
      </c>
      <c r="BY295" s="15">
        <v>0.71579911864785484</v>
      </c>
      <c r="BZ295" s="15">
        <v>69.636999999999986</v>
      </c>
      <c r="CA295" s="15">
        <v>5.9579999989999992</v>
      </c>
      <c r="CB295" s="15">
        <v>1.8849983266820542</v>
      </c>
      <c r="CC295" s="15">
        <v>0.71579911864785484</v>
      </c>
      <c r="CD295" s="15">
        <v>5.1904910207199464</v>
      </c>
      <c r="CE295" s="15">
        <v>4.3139999999999992</v>
      </c>
      <c r="CF295" s="15">
        <v>3.8199999989999998</v>
      </c>
      <c r="CG295" s="15">
        <v>7.1428999989999999</v>
      </c>
      <c r="CH295" s="15">
        <v>20.928105587181861</v>
      </c>
      <c r="CI295" s="15">
        <v>0.51999999899999994</v>
      </c>
      <c r="CJ295" s="15">
        <v>9.0399999989999991</v>
      </c>
      <c r="CK295" s="15">
        <v>7.1429999989999993E-2</v>
      </c>
      <c r="CL295" s="15">
        <v>0.41704896172201555</v>
      </c>
      <c r="CM295" s="15">
        <v>2.479999999999999E-4</v>
      </c>
      <c r="CN295" s="15">
        <v>4.4499999989999992</v>
      </c>
      <c r="CO295" s="15">
        <v>0.7142899989999999</v>
      </c>
      <c r="CP295" s="15">
        <v>0.71549999899999994</v>
      </c>
      <c r="CQ295" s="43">
        <v>45</v>
      </c>
      <c r="CR295" s="42" t="s">
        <v>21</v>
      </c>
      <c r="CS295" s="42" t="s">
        <v>21</v>
      </c>
      <c r="CT295" s="43">
        <v>1.1699999989999998E-3</v>
      </c>
      <c r="CU295" s="42" t="s">
        <v>21</v>
      </c>
      <c r="CV295" s="42" t="s">
        <v>21</v>
      </c>
      <c r="CW295" s="43">
        <v>2.5</v>
      </c>
      <c r="CX295" s="43">
        <v>59.999999998999996</v>
      </c>
      <c r="CY295" s="42" t="s">
        <v>21</v>
      </c>
      <c r="CZ295" s="42" t="s">
        <v>21</v>
      </c>
      <c r="DA295" s="43">
        <v>3.9999999999999996E-4</v>
      </c>
      <c r="DB295" s="43">
        <v>6</v>
      </c>
      <c r="DC295" s="42" t="s">
        <v>21</v>
      </c>
      <c r="DD295" s="43">
        <v>0.83500334071059068</v>
      </c>
      <c r="DE295" s="42" t="s">
        <v>21</v>
      </c>
      <c r="DF295" s="43">
        <v>2.949999998046356E-2</v>
      </c>
      <c r="DG295" s="43">
        <v>1.25E-3</v>
      </c>
    </row>
    <row r="296" spans="1:111" x14ac:dyDescent="0.25">
      <c r="A296" s="26" t="s">
        <v>352</v>
      </c>
      <c r="B296" s="15">
        <v>4.9370600039370593</v>
      </c>
      <c r="C296" s="15">
        <v>3.9999999989999998E-11</v>
      </c>
      <c r="D296" s="15">
        <v>0.89992800575953924</v>
      </c>
      <c r="E296" s="15">
        <v>25.859839675681364</v>
      </c>
      <c r="F296" s="15">
        <v>49.629999998999999</v>
      </c>
      <c r="G296" s="15">
        <v>275.88605170972818</v>
      </c>
      <c r="H296" s="15">
        <v>1.1879999999999996E-5</v>
      </c>
      <c r="I296" s="15">
        <v>0.71796786427389603</v>
      </c>
      <c r="J296" s="15">
        <v>1.6751722713355104E-12</v>
      </c>
      <c r="K296" s="15">
        <v>87.5</v>
      </c>
      <c r="L296" s="15">
        <v>1.0319999989999999</v>
      </c>
      <c r="M296" s="15">
        <v>1.1533663280062232E-2</v>
      </c>
      <c r="N296" s="15">
        <v>6.0852228443974612</v>
      </c>
      <c r="O296" s="15">
        <v>2.4618094544707518</v>
      </c>
      <c r="P296" s="15">
        <v>18.477099999</v>
      </c>
      <c r="Q296" s="15">
        <v>1.67E-12</v>
      </c>
      <c r="R296" s="15">
        <v>6.6349999989999997</v>
      </c>
      <c r="S296" s="15">
        <v>0.41666699899999998</v>
      </c>
      <c r="T296" s="15">
        <v>7.5018754694299981</v>
      </c>
      <c r="U296" s="15">
        <v>0.99999999899999992</v>
      </c>
      <c r="V296" s="15">
        <v>18</v>
      </c>
      <c r="W296" s="15">
        <v>0.43478299999999998</v>
      </c>
      <c r="X296" s="15">
        <v>2.5</v>
      </c>
      <c r="Y296" s="15">
        <v>4.1759999992391332</v>
      </c>
      <c r="Z296" s="15">
        <v>5.51876379721406</v>
      </c>
      <c r="AA296" s="15">
        <v>2.0914376542435269</v>
      </c>
      <c r="AB296" s="15">
        <v>3.6312999989999999</v>
      </c>
      <c r="AC296" s="15">
        <v>1.0203999989999999</v>
      </c>
      <c r="AD296" s="15">
        <v>30.000300003000028</v>
      </c>
      <c r="AE296" s="15">
        <v>0.99999999899999992</v>
      </c>
      <c r="AF296" s="15">
        <v>24.684999998999999</v>
      </c>
      <c r="AG296" s="15">
        <v>2.0077801521049667</v>
      </c>
      <c r="AH296" s="15">
        <v>4.9999999989999999</v>
      </c>
      <c r="AI296" s="15">
        <v>2</v>
      </c>
      <c r="AJ296" s="15">
        <v>0.88099999985161548</v>
      </c>
      <c r="AK296" s="15">
        <v>7.5749999989999992</v>
      </c>
      <c r="AL296" s="15">
        <v>378</v>
      </c>
      <c r="AM296" s="15">
        <v>76.379999998999992</v>
      </c>
      <c r="AN296" s="15">
        <v>0.35942099899999996</v>
      </c>
      <c r="AO296" s="15">
        <v>0.41828753102366983</v>
      </c>
      <c r="AP296" s="15">
        <v>3.4955769221271679E-4</v>
      </c>
      <c r="AQ296" s="15">
        <v>629.20783130439713</v>
      </c>
      <c r="AR296" s="15">
        <v>0.83332999899999993</v>
      </c>
      <c r="AS296" s="15">
        <v>359.30999999899996</v>
      </c>
      <c r="AT296" s="15">
        <v>0.35714285727040812</v>
      </c>
      <c r="AU296" s="15">
        <v>7.1428599989999997</v>
      </c>
      <c r="AV296" s="15">
        <v>311.43999999899995</v>
      </c>
      <c r="AW296" s="15">
        <v>0.35714299899999996</v>
      </c>
      <c r="AX296" s="15">
        <v>0.12000023208866205</v>
      </c>
      <c r="AY296" s="15">
        <v>3.2699999989999999</v>
      </c>
      <c r="AZ296" s="15">
        <v>0.71796786427389603</v>
      </c>
      <c r="BA296" s="15">
        <v>1.0000002759241586</v>
      </c>
      <c r="BB296" s="15">
        <v>0.35714299899999996</v>
      </c>
      <c r="BC296" s="15">
        <v>275.88499994999995</v>
      </c>
      <c r="BD296" s="15">
        <v>0.83332999899999993</v>
      </c>
      <c r="BE296" s="15">
        <v>3.0899999989999998</v>
      </c>
      <c r="BF296" s="15">
        <v>0.41666999899999996</v>
      </c>
      <c r="BG296" s="15">
        <v>55.176999989999985</v>
      </c>
      <c r="BH296" s="15">
        <v>5.5771531430704639</v>
      </c>
      <c r="BI296" s="15">
        <v>1.2500000000000001E-2</v>
      </c>
      <c r="BJ296" s="15">
        <v>5.0272316405711894</v>
      </c>
      <c r="BK296" s="15">
        <v>4.7850095450652654</v>
      </c>
      <c r="BL296" s="15">
        <v>10.125</v>
      </c>
      <c r="BM296" s="15">
        <v>3.6108904457142663</v>
      </c>
      <c r="BN296" s="15">
        <v>0.89686098654708513</v>
      </c>
      <c r="BO296" s="15">
        <v>1.4099999999999999E-9</v>
      </c>
      <c r="BP296" s="15">
        <v>0.71428599899999989</v>
      </c>
      <c r="BQ296" s="15">
        <v>7.1679449501827825</v>
      </c>
      <c r="BR296" s="15">
        <v>4.784462482391862</v>
      </c>
      <c r="BS296" s="15">
        <v>126</v>
      </c>
      <c r="BT296" s="15">
        <v>3.8699999998999994E-8</v>
      </c>
      <c r="BU296" s="15">
        <v>6.2302999989999996</v>
      </c>
      <c r="BV296" s="15">
        <v>28.688999999999997</v>
      </c>
      <c r="BW296" s="15">
        <v>4.4999999989999999</v>
      </c>
      <c r="BX296" s="15">
        <v>3.0999999989999996</v>
      </c>
      <c r="BY296" s="15">
        <v>0.71796786427389603</v>
      </c>
      <c r="BZ296" s="15">
        <v>69.611999998999991</v>
      </c>
      <c r="CA296" s="15">
        <v>5.9579999989999992</v>
      </c>
      <c r="CB296" s="15">
        <v>1.8849983266820542</v>
      </c>
      <c r="CC296" s="15">
        <v>0.71796786427389603</v>
      </c>
      <c r="CD296" s="15">
        <v>5.1861840058085269</v>
      </c>
      <c r="CE296" s="15">
        <v>4.3029999999999999</v>
      </c>
      <c r="CF296" s="15">
        <v>3.8199999989999998</v>
      </c>
      <c r="CG296" s="15">
        <v>7.1428999989999999</v>
      </c>
      <c r="CH296" s="15">
        <v>20.928105587181861</v>
      </c>
      <c r="CI296" s="15">
        <v>0.51999999899999994</v>
      </c>
      <c r="CJ296" s="15">
        <v>9.0399999989999991</v>
      </c>
      <c r="CK296" s="15">
        <v>7.1429999989999993E-2</v>
      </c>
      <c r="CL296" s="15">
        <v>0.41828753102366983</v>
      </c>
      <c r="CM296" s="15">
        <v>2.479999999999999E-4</v>
      </c>
      <c r="CN296" s="15">
        <v>4.4499999989999992</v>
      </c>
      <c r="CO296" s="15">
        <v>0.7142899989999999</v>
      </c>
      <c r="CP296" s="15">
        <v>0.71719999899999998</v>
      </c>
      <c r="CQ296" s="43">
        <v>45</v>
      </c>
      <c r="CR296" s="42" t="s">
        <v>21</v>
      </c>
      <c r="CS296" s="42" t="s">
        <v>21</v>
      </c>
      <c r="CT296" s="43">
        <v>1.1699999989999998E-3</v>
      </c>
      <c r="CU296" s="42" t="s">
        <v>21</v>
      </c>
      <c r="CV296" s="42" t="s">
        <v>21</v>
      </c>
      <c r="CW296" s="43">
        <v>2.5</v>
      </c>
      <c r="CX296" s="43">
        <v>59.999999998999996</v>
      </c>
      <c r="CY296" s="42" t="s">
        <v>21</v>
      </c>
      <c r="CZ296" s="42" t="s">
        <v>21</v>
      </c>
      <c r="DA296" s="43">
        <v>3.9999999999999996E-4</v>
      </c>
      <c r="DB296" s="43">
        <v>6</v>
      </c>
      <c r="DC296" s="42" t="s">
        <v>21</v>
      </c>
      <c r="DD296" s="43">
        <v>0.83654007096916516</v>
      </c>
      <c r="DE296" s="42" t="s">
        <v>21</v>
      </c>
      <c r="DF296" s="43">
        <v>2.949999998046356E-2</v>
      </c>
      <c r="DG296" s="43">
        <v>1.25E-3</v>
      </c>
    </row>
    <row r="297" spans="1:111" x14ac:dyDescent="0.25">
      <c r="A297" s="26" t="s">
        <v>353</v>
      </c>
      <c r="B297" s="15">
        <v>4.9370600039370593</v>
      </c>
      <c r="C297" s="15">
        <v>3.9999999989999998E-11</v>
      </c>
      <c r="D297" s="15">
        <v>0.9009820704567979</v>
      </c>
      <c r="E297" s="15">
        <v>25.881256800528302</v>
      </c>
      <c r="F297" s="15">
        <v>49.636999998999997</v>
      </c>
      <c r="G297" s="15">
        <v>276.05105233875969</v>
      </c>
      <c r="H297" s="15">
        <v>1.1879999999999996E-5</v>
      </c>
      <c r="I297" s="15">
        <v>0.7186541051093821</v>
      </c>
      <c r="J297" s="15">
        <v>1.6900739990724724E-12</v>
      </c>
      <c r="K297" s="15">
        <v>87.5</v>
      </c>
      <c r="L297" s="15">
        <v>1.0213999989999998</v>
      </c>
      <c r="M297" s="15">
        <v>1.221864328244888E-2</v>
      </c>
      <c r="N297" s="15">
        <v>6.0918480196081264</v>
      </c>
      <c r="O297" s="15">
        <v>2.4618094544707518</v>
      </c>
      <c r="P297" s="15">
        <v>18.546499998999998</v>
      </c>
      <c r="Q297" s="15">
        <v>1.67E-12</v>
      </c>
      <c r="R297" s="15">
        <v>6.6349999989999997</v>
      </c>
      <c r="S297" s="15">
        <v>0.41666699899999998</v>
      </c>
      <c r="T297" s="15">
        <v>7.5024382924450439</v>
      </c>
      <c r="U297" s="15">
        <v>0.99999999899999992</v>
      </c>
      <c r="V297" s="15">
        <v>21.666699998999999</v>
      </c>
      <c r="W297" s="15">
        <v>0.43478299999999998</v>
      </c>
      <c r="X297" s="15">
        <v>2.5</v>
      </c>
      <c r="Y297" s="15">
        <v>4.1759999992391332</v>
      </c>
      <c r="Z297" s="15">
        <v>5.5221160751848322</v>
      </c>
      <c r="AA297" s="15">
        <v>2.0937146729486091</v>
      </c>
      <c r="AB297" s="15">
        <v>3.6312999989999999</v>
      </c>
      <c r="AC297" s="15">
        <v>1.0203999989999999</v>
      </c>
      <c r="AD297" s="15">
        <v>30.000300003000028</v>
      </c>
      <c r="AE297" s="15">
        <v>0.99999999899999992</v>
      </c>
      <c r="AF297" s="15">
        <v>24.684999998999999</v>
      </c>
      <c r="AG297" s="15">
        <v>2.0099660831690236</v>
      </c>
      <c r="AH297" s="15">
        <v>4.9999999989999999</v>
      </c>
      <c r="AI297" s="15">
        <v>2</v>
      </c>
      <c r="AJ297" s="15">
        <v>0.88099999985161548</v>
      </c>
      <c r="AK297" s="15">
        <v>7.5959999989999991</v>
      </c>
      <c r="AL297" s="15">
        <v>378</v>
      </c>
      <c r="AM297" s="15">
        <v>76.379999998999992</v>
      </c>
      <c r="AN297" s="15">
        <v>0.35979099899999994</v>
      </c>
      <c r="AO297" s="15">
        <v>0.41874293388833922</v>
      </c>
      <c r="AP297" s="15">
        <v>3.4955769221271679E-4</v>
      </c>
      <c r="AQ297" s="15">
        <v>627.82521740221762</v>
      </c>
      <c r="AR297" s="15">
        <v>0.83332999899999993</v>
      </c>
      <c r="AS297" s="15">
        <v>358.18999999899995</v>
      </c>
      <c r="AT297" s="15">
        <v>0.35714285727040812</v>
      </c>
      <c r="AU297" s="15">
        <v>7.1428599989999997</v>
      </c>
      <c r="AV297" s="15">
        <v>312.50999999899994</v>
      </c>
      <c r="AW297" s="15">
        <v>0.35714299899999996</v>
      </c>
      <c r="AX297" s="15">
        <v>0.12000023208866205</v>
      </c>
      <c r="AY297" s="15">
        <v>3.2699999989999999</v>
      </c>
      <c r="AZ297" s="15">
        <v>0.7186541051093821</v>
      </c>
      <c r="BA297" s="15">
        <v>1.0000002759241586</v>
      </c>
      <c r="BB297" s="15">
        <v>0.35714299899999996</v>
      </c>
      <c r="BC297" s="15">
        <v>276.04999994999997</v>
      </c>
      <c r="BD297" s="15">
        <v>0.83332999899999993</v>
      </c>
      <c r="BE297" s="15">
        <v>3.0931999989999999</v>
      </c>
      <c r="BF297" s="15">
        <v>0.41666999899999996</v>
      </c>
      <c r="BG297" s="15">
        <v>55.209999989999986</v>
      </c>
      <c r="BH297" s="15">
        <v>5.5832251820741376</v>
      </c>
      <c r="BI297" s="15">
        <v>1.2500000000000001E-2</v>
      </c>
      <c r="BJ297" s="15">
        <v>5.0302383035678897</v>
      </c>
      <c r="BK297" s="15">
        <v>4.7964621525393047</v>
      </c>
      <c r="BL297" s="15">
        <v>10.125</v>
      </c>
      <c r="BM297" s="15">
        <v>3.6003600361332264</v>
      </c>
      <c r="BN297" s="15">
        <v>0.89782725803555397</v>
      </c>
      <c r="BO297" s="15">
        <v>1.4099999999999999E-9</v>
      </c>
      <c r="BP297" s="15">
        <v>0.71428599899999989</v>
      </c>
      <c r="BQ297" s="15">
        <v>7.1438776968138304</v>
      </c>
      <c r="BR297" s="15">
        <v>4.7860549476980587</v>
      </c>
      <c r="BS297" s="15">
        <v>126</v>
      </c>
      <c r="BT297" s="15">
        <v>3.8699999998999994E-8</v>
      </c>
      <c r="BU297" s="15">
        <v>6.2694999989999998</v>
      </c>
      <c r="BV297" s="15">
        <v>28.695999998999998</v>
      </c>
      <c r="BW297" s="15">
        <v>4.4999999989999999</v>
      </c>
      <c r="BX297" s="15">
        <v>3.0999999989999996</v>
      </c>
      <c r="BY297" s="15">
        <v>0.7186541051093821</v>
      </c>
      <c r="BZ297" s="15">
        <v>69.608999999999995</v>
      </c>
      <c r="CA297" s="15">
        <v>5.9579999989999992</v>
      </c>
      <c r="CB297" s="15">
        <v>1.8849983266820542</v>
      </c>
      <c r="CC297" s="15">
        <v>0.7186541051093821</v>
      </c>
      <c r="CD297" s="15">
        <v>5.1797368696353328</v>
      </c>
      <c r="CE297" s="15">
        <v>4.3009999999999993</v>
      </c>
      <c r="CF297" s="15">
        <v>3.8199999989999998</v>
      </c>
      <c r="CG297" s="15">
        <v>7.1428999989999999</v>
      </c>
      <c r="CH297" s="15">
        <v>20.928105587181861</v>
      </c>
      <c r="CI297" s="15">
        <v>0.51999999899999994</v>
      </c>
      <c r="CJ297" s="15">
        <v>12.961999999</v>
      </c>
      <c r="CK297" s="15">
        <v>7.1429999989999993E-2</v>
      </c>
      <c r="CL297" s="15">
        <v>0.41874293388833922</v>
      </c>
      <c r="CM297" s="15">
        <v>2.479999999999999E-4</v>
      </c>
      <c r="CN297" s="15">
        <v>4.4499999989999992</v>
      </c>
      <c r="CO297" s="15">
        <v>0.7142899989999999</v>
      </c>
      <c r="CP297" s="15">
        <v>0.71879999899999991</v>
      </c>
      <c r="CQ297" s="43">
        <v>45</v>
      </c>
      <c r="CR297" s="42" t="s">
        <v>21</v>
      </c>
      <c r="CS297" s="42" t="s">
        <v>21</v>
      </c>
      <c r="CT297" s="43">
        <v>1.1699999989999998E-3</v>
      </c>
      <c r="CU297" s="42" t="s">
        <v>21</v>
      </c>
      <c r="CV297" s="42" t="s">
        <v>21</v>
      </c>
      <c r="CW297" s="43">
        <v>2.5</v>
      </c>
      <c r="CX297" s="43">
        <v>59.999999998999996</v>
      </c>
      <c r="CY297" s="42" t="s">
        <v>21</v>
      </c>
      <c r="CZ297" s="42" t="s">
        <v>21</v>
      </c>
      <c r="DA297" s="43">
        <v>3.9999999999999996E-4</v>
      </c>
      <c r="DB297" s="43">
        <v>6</v>
      </c>
      <c r="DC297" s="42" t="s">
        <v>21</v>
      </c>
      <c r="DD297" s="43">
        <v>0.83913736749109458</v>
      </c>
      <c r="DE297" s="42" t="s">
        <v>21</v>
      </c>
      <c r="DF297" s="43">
        <v>2.949999998046356E-2</v>
      </c>
      <c r="DG297" s="43">
        <v>1.25E-3</v>
      </c>
    </row>
    <row r="298" spans="1:111" x14ac:dyDescent="0.25">
      <c r="A298" s="26" t="s">
        <v>354</v>
      </c>
      <c r="B298" s="15">
        <v>4.9370600039370593</v>
      </c>
      <c r="C298" s="15">
        <v>3.9999999989999998E-11</v>
      </c>
      <c r="D298" s="15">
        <v>0.90195724722648141</v>
      </c>
      <c r="E298" s="15">
        <v>25.850480825625706</v>
      </c>
      <c r="F298" s="15">
        <v>49.633999998999997</v>
      </c>
      <c r="G298" s="15">
        <v>276.01105218626719</v>
      </c>
      <c r="H298" s="15">
        <v>1.1879999999999996E-5</v>
      </c>
      <c r="I298" s="15">
        <v>0.71945551658305795</v>
      </c>
      <c r="J298" s="15">
        <v>1.7009777022946396E-12</v>
      </c>
      <c r="K298" s="15">
        <v>87.5</v>
      </c>
      <c r="L298" s="15">
        <v>1.0158999989999999</v>
      </c>
      <c r="M298" s="15">
        <v>1.2399637999407952E-2</v>
      </c>
      <c r="N298" s="15">
        <v>6.0989989750848981</v>
      </c>
      <c r="O298" s="15">
        <v>2.4618094544707518</v>
      </c>
      <c r="P298" s="15">
        <v>18.684699998999999</v>
      </c>
      <c r="Q298" s="15">
        <v>1.67E-12</v>
      </c>
      <c r="R298" s="15">
        <v>6.6349999989999997</v>
      </c>
      <c r="S298" s="15">
        <v>0.41666699899999998</v>
      </c>
      <c r="T298" s="15">
        <v>7.5013127297277018</v>
      </c>
      <c r="U298" s="15">
        <v>0.99999999899999992</v>
      </c>
      <c r="V298" s="15">
        <v>24.999999999</v>
      </c>
      <c r="W298" s="15">
        <v>0.43478299999999998</v>
      </c>
      <c r="X298" s="15">
        <v>2.5</v>
      </c>
      <c r="Y298" s="15">
        <v>4.1759999992391332</v>
      </c>
      <c r="Z298" s="15">
        <v>5.5212014137323981</v>
      </c>
      <c r="AA298" s="15">
        <v>2.0961723892172892</v>
      </c>
      <c r="AB298" s="15">
        <v>3.6313999989999997</v>
      </c>
      <c r="AC298" s="15">
        <v>1.0203999989999999</v>
      </c>
      <c r="AD298" s="15">
        <v>30.000300003000028</v>
      </c>
      <c r="AE298" s="15">
        <v>0.99999999899999992</v>
      </c>
      <c r="AF298" s="15">
        <v>24.684999998999999</v>
      </c>
      <c r="AG298" s="15">
        <v>2.0123254936485977</v>
      </c>
      <c r="AH298" s="15">
        <v>4.9999999989999999</v>
      </c>
      <c r="AI298" s="15">
        <v>2</v>
      </c>
      <c r="AJ298" s="15">
        <v>0.88099999985161548</v>
      </c>
      <c r="AK298" s="15">
        <v>7.5989999989999992</v>
      </c>
      <c r="AL298" s="15">
        <v>378</v>
      </c>
      <c r="AM298" s="15">
        <v>76.379999998999992</v>
      </c>
      <c r="AN298" s="15">
        <v>0.36032599899999995</v>
      </c>
      <c r="AO298" s="15">
        <v>0.41923447801921537</v>
      </c>
      <c r="AP298" s="15">
        <v>3.4955769221271679E-4</v>
      </c>
      <c r="AQ298" s="15">
        <v>624.80475241989848</v>
      </c>
      <c r="AR298" s="15">
        <v>0.83332999899999993</v>
      </c>
      <c r="AS298" s="15">
        <v>357.90999999899998</v>
      </c>
      <c r="AT298" s="15">
        <v>0.35714285727040812</v>
      </c>
      <c r="AU298" s="15">
        <v>7.1428599989999997</v>
      </c>
      <c r="AV298" s="15">
        <v>313.389999999</v>
      </c>
      <c r="AW298" s="15">
        <v>0.35714299899999996</v>
      </c>
      <c r="AX298" s="15">
        <v>0.12000023208866205</v>
      </c>
      <c r="AY298" s="15">
        <v>3.2699999989999999</v>
      </c>
      <c r="AZ298" s="15">
        <v>0.71945551658305795</v>
      </c>
      <c r="BA298" s="15">
        <v>1.0000002759241586</v>
      </c>
      <c r="BB298" s="15">
        <v>0.35714299899999996</v>
      </c>
      <c r="BC298" s="15">
        <v>276.00999994999995</v>
      </c>
      <c r="BD298" s="15">
        <v>0.83332999899999993</v>
      </c>
      <c r="BE298" s="15">
        <v>3.086299999</v>
      </c>
      <c r="BF298" s="15">
        <v>0.41666999899999996</v>
      </c>
      <c r="BG298" s="15">
        <v>55.201999989999983</v>
      </c>
      <c r="BH298" s="15">
        <v>5.5897790710812352</v>
      </c>
      <c r="BI298" s="15">
        <v>1.2500000000000001E-2</v>
      </c>
      <c r="BJ298" s="15">
        <v>5.0295094155686897</v>
      </c>
      <c r="BK298" s="15">
        <v>4.8064907081234054</v>
      </c>
      <c r="BL298" s="15">
        <v>10.125</v>
      </c>
      <c r="BM298" s="15">
        <v>3.5990642434262758</v>
      </c>
      <c r="BN298" s="15">
        <v>0.89903802930863985</v>
      </c>
      <c r="BO298" s="15">
        <v>1.4099999999999999E-9</v>
      </c>
      <c r="BP298" s="15">
        <v>0.71428599899999989</v>
      </c>
      <c r="BQ298" s="15">
        <v>7.1459196803734395</v>
      </c>
      <c r="BR298" s="15">
        <v>4.7864530640246077</v>
      </c>
      <c r="BS298" s="15">
        <v>126</v>
      </c>
      <c r="BT298" s="15">
        <v>3.8699999998999994E-8</v>
      </c>
      <c r="BU298" s="15">
        <v>6.370399999</v>
      </c>
      <c r="BV298" s="15">
        <v>28.707999998999998</v>
      </c>
      <c r="BW298" s="15">
        <v>4.4999999989999999</v>
      </c>
      <c r="BX298" s="15">
        <v>3.0999999989999996</v>
      </c>
      <c r="BY298" s="15">
        <v>0.71945551658305795</v>
      </c>
      <c r="BZ298" s="15">
        <v>69.60799999999999</v>
      </c>
      <c r="CA298" s="15">
        <v>5.9579999989999992</v>
      </c>
      <c r="CB298" s="15">
        <v>1.8849983266820542</v>
      </c>
      <c r="CC298" s="15">
        <v>0.71945551658305795</v>
      </c>
      <c r="CD298" s="15">
        <v>5.2015604684110048</v>
      </c>
      <c r="CE298" s="15">
        <v>4.3059999999999992</v>
      </c>
      <c r="CF298" s="15">
        <v>3.8199999989999998</v>
      </c>
      <c r="CG298" s="15">
        <v>7.1428999989999999</v>
      </c>
      <c r="CH298" s="15">
        <v>20.928105587181861</v>
      </c>
      <c r="CI298" s="15">
        <v>0.51999999899999994</v>
      </c>
      <c r="CJ298" s="15">
        <v>14.924999998999999</v>
      </c>
      <c r="CK298" s="15">
        <v>7.1429999989999993E-2</v>
      </c>
      <c r="CL298" s="15">
        <v>0.41923447801921537</v>
      </c>
      <c r="CM298" s="15">
        <v>2.479999999999999E-4</v>
      </c>
      <c r="CN298" s="15">
        <v>4.4499999989999992</v>
      </c>
      <c r="CO298" s="15">
        <v>0.7142899989999999</v>
      </c>
      <c r="CP298" s="15">
        <v>0.71929999899999997</v>
      </c>
      <c r="CQ298" s="43">
        <v>45</v>
      </c>
      <c r="CR298" s="42" t="s">
        <v>21</v>
      </c>
      <c r="CS298" s="42" t="s">
        <v>21</v>
      </c>
      <c r="CT298" s="43">
        <v>1.1699999989999998E-3</v>
      </c>
      <c r="CU298" s="42" t="s">
        <v>21</v>
      </c>
      <c r="CV298" s="42" t="s">
        <v>21</v>
      </c>
      <c r="CW298" s="43">
        <v>2.5</v>
      </c>
      <c r="CX298" s="43">
        <v>59.999999998999996</v>
      </c>
      <c r="CY298" s="42" t="s">
        <v>21</v>
      </c>
      <c r="CZ298" s="42" t="s">
        <v>21</v>
      </c>
      <c r="DA298" s="43">
        <v>3.9999999999999996E-4</v>
      </c>
      <c r="DB298" s="43">
        <v>6</v>
      </c>
      <c r="DC298" s="42" t="s">
        <v>21</v>
      </c>
      <c r="DD298" s="43">
        <v>0.83752093802345051</v>
      </c>
      <c r="DE298" s="42" t="s">
        <v>21</v>
      </c>
      <c r="DF298" s="43">
        <v>2.949999998046356E-2</v>
      </c>
      <c r="DG298" s="43">
        <v>1.25E-3</v>
      </c>
    </row>
    <row r="299" spans="1:111" x14ac:dyDescent="0.25">
      <c r="A299" s="26" t="s">
        <v>355</v>
      </c>
      <c r="B299" s="15">
        <v>4.9370600039370593</v>
      </c>
      <c r="C299" s="15">
        <v>3.9999999989999998E-11</v>
      </c>
      <c r="D299" s="15">
        <v>0.90114445346400951</v>
      </c>
      <c r="E299" s="15">
        <v>25.841128747181024</v>
      </c>
      <c r="F299" s="15">
        <v>49.633999998999997</v>
      </c>
      <c r="G299" s="15">
        <v>276.15105271999084</v>
      </c>
      <c r="H299" s="15">
        <v>1.1879999999999996E-5</v>
      </c>
      <c r="I299" s="15">
        <v>0.71902615149810978</v>
      </c>
      <c r="J299" s="15">
        <v>1.7155159732575293E-12</v>
      </c>
      <c r="K299" s="15">
        <v>87.5</v>
      </c>
      <c r="L299" s="15">
        <v>1.0213999989999998</v>
      </c>
      <c r="M299" s="15">
        <v>1.2191644070675975E-2</v>
      </c>
      <c r="N299" s="15">
        <v>6.0936341854632472</v>
      </c>
      <c r="O299" s="15">
        <v>2.4618094544707518</v>
      </c>
      <c r="P299" s="15">
        <v>18.817099999</v>
      </c>
      <c r="Q299" s="15">
        <v>1.67E-12</v>
      </c>
      <c r="R299" s="15">
        <v>6.6349999989999997</v>
      </c>
      <c r="S299" s="15">
        <v>0.41666699899999998</v>
      </c>
      <c r="T299" s="15">
        <v>7.5013127297277018</v>
      </c>
      <c r="U299" s="15">
        <v>0.99999999899999992</v>
      </c>
      <c r="V299" s="15">
        <v>24.999999999</v>
      </c>
      <c r="W299" s="15">
        <v>0.43478299999999998</v>
      </c>
      <c r="X299" s="15">
        <v>2.5</v>
      </c>
      <c r="Y299" s="15">
        <v>4.1759999992391332</v>
      </c>
      <c r="Z299" s="15">
        <v>5.5236411845737763</v>
      </c>
      <c r="AA299" s="15">
        <v>2.0943285582642202</v>
      </c>
      <c r="AB299" s="15">
        <v>3.6322999989999998</v>
      </c>
      <c r="AC299" s="15">
        <v>1.0203999989999999</v>
      </c>
      <c r="AD299" s="15">
        <v>30.000300003000028</v>
      </c>
      <c r="AE299" s="15">
        <v>0.99999999899999992</v>
      </c>
      <c r="AF299" s="15">
        <v>24.684999998999999</v>
      </c>
      <c r="AG299" s="15">
        <v>2.0105554199759847</v>
      </c>
      <c r="AH299" s="15">
        <v>4.9999999989999999</v>
      </c>
      <c r="AI299" s="15">
        <v>2</v>
      </c>
      <c r="AJ299" s="15">
        <v>0.88099999985161548</v>
      </c>
      <c r="AK299" s="15">
        <v>7.5899999989999998</v>
      </c>
      <c r="AL299" s="15">
        <v>378</v>
      </c>
      <c r="AM299" s="15">
        <v>76.379999998999992</v>
      </c>
      <c r="AN299" s="15">
        <v>0.35995199899999997</v>
      </c>
      <c r="AO299" s="15">
        <v>0.41886571182829258</v>
      </c>
      <c r="AP299" s="15">
        <v>3.4955769221271679E-4</v>
      </c>
      <c r="AQ299" s="15">
        <v>622.97533405790762</v>
      </c>
      <c r="AR299" s="15">
        <v>0.83332999899999993</v>
      </c>
      <c r="AS299" s="15">
        <v>357.70999999899999</v>
      </c>
      <c r="AT299" s="15">
        <v>0.35714285727040812</v>
      </c>
      <c r="AU299" s="15">
        <v>7.1428599989999997</v>
      </c>
      <c r="AV299" s="15">
        <v>314.16999999899997</v>
      </c>
      <c r="AW299" s="15">
        <v>0.35714299899999996</v>
      </c>
      <c r="AX299" s="15">
        <v>0.12000023208866205</v>
      </c>
      <c r="AY299" s="15">
        <v>3.2506999989999996</v>
      </c>
      <c r="AZ299" s="15">
        <v>0.71902615149810978</v>
      </c>
      <c r="BA299" s="15">
        <v>1.0000002759241586</v>
      </c>
      <c r="BB299" s="15">
        <v>0.35714299899999996</v>
      </c>
      <c r="BC299" s="15">
        <v>276.14999994999994</v>
      </c>
      <c r="BD299" s="15">
        <v>0.83332999899999993</v>
      </c>
      <c r="BE299" s="15">
        <v>3.0812999989999996</v>
      </c>
      <c r="BF299" s="15">
        <v>0.41666999899999996</v>
      </c>
      <c r="BG299" s="15">
        <v>55.229999989999982</v>
      </c>
      <c r="BH299" s="15">
        <v>5.584862213099834</v>
      </c>
      <c r="BI299" s="15">
        <v>1.2500000000000001E-2</v>
      </c>
      <c r="BJ299" s="15">
        <v>5.0320605235658897</v>
      </c>
      <c r="BK299" s="15">
        <v>4.8064907081234054</v>
      </c>
      <c r="BL299" s="15">
        <v>10.125</v>
      </c>
      <c r="BM299" s="15">
        <v>3.5995824485655512</v>
      </c>
      <c r="BN299" s="15">
        <v>0.88004928353432144</v>
      </c>
      <c r="BO299" s="15">
        <v>1.4099999999999999E-9</v>
      </c>
      <c r="BP299" s="15">
        <v>0.71428599899999989</v>
      </c>
      <c r="BQ299" s="15">
        <v>7.1464303580361603</v>
      </c>
      <c r="BR299" s="15">
        <v>4.7864530640246077</v>
      </c>
      <c r="BS299" s="15">
        <v>126</v>
      </c>
      <c r="BT299" s="15">
        <v>3.8699999998999994E-8</v>
      </c>
      <c r="BU299" s="15">
        <v>6.4349999989999995</v>
      </c>
      <c r="BV299" s="15">
        <v>28.693999999999999</v>
      </c>
      <c r="BW299" s="15">
        <v>4.4999999989999999</v>
      </c>
      <c r="BX299" s="15">
        <v>3.0999999989999996</v>
      </c>
      <c r="BY299" s="15">
        <v>0.71902615149810978</v>
      </c>
      <c r="BZ299" s="15">
        <v>69.610999998999986</v>
      </c>
      <c r="CA299" s="15">
        <v>5.9579999989999992</v>
      </c>
      <c r="CB299" s="15">
        <v>1.8849983266820542</v>
      </c>
      <c r="CC299" s="15">
        <v>0.71902615149810978</v>
      </c>
      <c r="CD299" s="15">
        <v>5.1861840058085269</v>
      </c>
      <c r="CE299" s="15">
        <v>4.33</v>
      </c>
      <c r="CF299" s="15">
        <v>3.8199999989999998</v>
      </c>
      <c r="CG299" s="15">
        <v>7.1428999989999999</v>
      </c>
      <c r="CH299" s="15">
        <v>20.928105587181861</v>
      </c>
      <c r="CI299" s="15">
        <v>0.51999999899999994</v>
      </c>
      <c r="CJ299" s="15">
        <v>14.924999998999999</v>
      </c>
      <c r="CK299" s="15">
        <v>7.1429999989999993E-2</v>
      </c>
      <c r="CL299" s="15">
        <v>0.41886571182829258</v>
      </c>
      <c r="CM299" s="15">
        <v>2.479999999999999E-4</v>
      </c>
      <c r="CN299" s="15">
        <v>4.4499999989999992</v>
      </c>
      <c r="CO299" s="15">
        <v>0.7142899989999999</v>
      </c>
      <c r="CP299" s="15">
        <v>0.71859999899999993</v>
      </c>
      <c r="CQ299" s="43">
        <v>45</v>
      </c>
      <c r="CR299" s="42" t="s">
        <v>21</v>
      </c>
      <c r="CS299" s="42" t="s">
        <v>21</v>
      </c>
      <c r="CT299" s="43">
        <v>1.1699999989999998E-3</v>
      </c>
      <c r="CU299" s="42" t="s">
        <v>21</v>
      </c>
      <c r="CV299" s="42" t="s">
        <v>21</v>
      </c>
      <c r="CW299" s="43">
        <v>2.5</v>
      </c>
      <c r="CX299" s="43">
        <v>59.999999998999996</v>
      </c>
      <c r="CY299" s="42" t="s">
        <v>21</v>
      </c>
      <c r="CZ299" s="42" t="s">
        <v>21</v>
      </c>
      <c r="DA299" s="43">
        <v>3.9999999999999996E-4</v>
      </c>
      <c r="DB299" s="43">
        <v>6</v>
      </c>
      <c r="DC299" s="42" t="s">
        <v>21</v>
      </c>
      <c r="DD299" s="43">
        <v>0.83675006345640535</v>
      </c>
      <c r="DE299" s="42" t="s">
        <v>21</v>
      </c>
      <c r="DF299" s="43">
        <v>2.949999998046356E-2</v>
      </c>
      <c r="DG299" s="43">
        <v>1.25E-3</v>
      </c>
    </row>
    <row r="300" spans="1:111" x14ac:dyDescent="0.25">
      <c r="A300" s="26" t="s">
        <v>356</v>
      </c>
      <c r="B300" s="15">
        <v>4.9370600039370593</v>
      </c>
      <c r="C300" s="15">
        <v>3.9999999989999998E-11</v>
      </c>
      <c r="D300" s="15">
        <v>0.90000900009000084</v>
      </c>
      <c r="E300" s="15">
        <v>25.85582791029471</v>
      </c>
      <c r="F300" s="15">
        <v>49.629999998999999</v>
      </c>
      <c r="G300" s="15">
        <v>275.92605186222067</v>
      </c>
      <c r="H300" s="15">
        <v>1.1879999999999996E-5</v>
      </c>
      <c r="I300" s="15">
        <v>0.71812769798287102</v>
      </c>
      <c r="J300" s="15">
        <v>1.755496218405476E-12</v>
      </c>
      <c r="K300" s="15">
        <v>87.5</v>
      </c>
      <c r="L300" s="15">
        <v>1.02</v>
      </c>
      <c r="M300" s="15">
        <v>1.2030648770844954E-2</v>
      </c>
      <c r="N300" s="15">
        <v>6.0859865526060579</v>
      </c>
      <c r="O300" s="15">
        <v>2.4618094544707518</v>
      </c>
      <c r="P300" s="15">
        <v>18.915699999999998</v>
      </c>
      <c r="Q300" s="15">
        <v>1.67E-12</v>
      </c>
      <c r="R300" s="15">
        <v>6.6349999989999997</v>
      </c>
      <c r="S300" s="15">
        <v>0.41666699899999998</v>
      </c>
      <c r="T300" s="15">
        <v>7.4985002999400114</v>
      </c>
      <c r="U300" s="15">
        <v>0.99999999899999992</v>
      </c>
      <c r="V300" s="15">
        <v>24.999999999</v>
      </c>
      <c r="W300" s="15">
        <v>0.43478299999999998</v>
      </c>
      <c r="X300" s="15">
        <v>2.5</v>
      </c>
      <c r="Y300" s="15">
        <v>4.1769999992391904</v>
      </c>
      <c r="Z300" s="15">
        <v>5.51876379721406</v>
      </c>
      <c r="AA300" s="15">
        <v>2.0917001338688084</v>
      </c>
      <c r="AB300" s="15">
        <v>3.630699999</v>
      </c>
      <c r="AC300" s="15">
        <v>1.0203999989999999</v>
      </c>
      <c r="AD300" s="15">
        <v>30.000300003000028</v>
      </c>
      <c r="AE300" s="15">
        <v>0.99999999899999992</v>
      </c>
      <c r="AF300" s="15">
        <v>24.684999998999999</v>
      </c>
      <c r="AG300" s="15">
        <v>2.0080321325462491</v>
      </c>
      <c r="AH300" s="15">
        <v>4.9999999989999999</v>
      </c>
      <c r="AI300" s="15">
        <v>2</v>
      </c>
      <c r="AJ300" s="15">
        <v>0.88099999985161548</v>
      </c>
      <c r="AK300" s="15">
        <v>7.5869999989999997</v>
      </c>
      <c r="AL300" s="15">
        <v>378</v>
      </c>
      <c r="AM300" s="15">
        <v>76.379999998999992</v>
      </c>
      <c r="AN300" s="15">
        <v>0.35858699899999996</v>
      </c>
      <c r="AO300" s="15">
        <v>0.41834002694877004</v>
      </c>
      <c r="AP300" s="15">
        <v>3.4955769221271679E-4</v>
      </c>
      <c r="AQ300" s="15">
        <v>622.50996015936255</v>
      </c>
      <c r="AR300" s="15">
        <v>0.83332999899999993</v>
      </c>
      <c r="AS300" s="15">
        <v>357.62</v>
      </c>
      <c r="AT300" s="15">
        <v>0.35714285727040812</v>
      </c>
      <c r="AU300" s="15">
        <v>7.1428599989999997</v>
      </c>
      <c r="AV300" s="15">
        <v>315.16999999899997</v>
      </c>
      <c r="AW300" s="15">
        <v>0.35714299899999996</v>
      </c>
      <c r="AX300" s="15">
        <v>0.12000023208866205</v>
      </c>
      <c r="AY300" s="15">
        <v>3.2499999989999999</v>
      </c>
      <c r="AZ300" s="15">
        <v>0.71812769798287102</v>
      </c>
      <c r="BA300" s="15">
        <v>1.0000002759241586</v>
      </c>
      <c r="BB300" s="15">
        <v>0.35714299899999996</v>
      </c>
      <c r="BC300" s="15">
        <v>275.92499994999997</v>
      </c>
      <c r="BD300" s="15">
        <v>0.83332999899999993</v>
      </c>
      <c r="BE300" s="15">
        <v>3.0806999989999997</v>
      </c>
      <c r="BF300" s="15">
        <v>0.41666999899999996</v>
      </c>
      <c r="BG300" s="15">
        <v>55.184999989999987</v>
      </c>
      <c r="BH300" s="15">
        <v>5.5778530852399477</v>
      </c>
      <c r="BI300" s="15">
        <v>1.2500000000000001E-2</v>
      </c>
      <c r="BJ300" s="15">
        <v>5.0279605285703894</v>
      </c>
      <c r="BK300" s="15">
        <v>4.8079928303595549</v>
      </c>
      <c r="BL300" s="15">
        <v>10.125</v>
      </c>
      <c r="BM300" s="15">
        <v>3.5980282806317425</v>
      </c>
      <c r="BN300" s="15">
        <v>0.89702188813869921</v>
      </c>
      <c r="BO300" s="15">
        <v>1.4099999999999999E-9</v>
      </c>
      <c r="BP300" s="15">
        <v>0.71428599899999989</v>
      </c>
      <c r="BQ300" s="15">
        <v>7.1448985429511929</v>
      </c>
      <c r="BR300" s="15">
        <v>4.7852587150449608</v>
      </c>
      <c r="BS300" s="15">
        <v>126</v>
      </c>
      <c r="BT300" s="15">
        <v>3.8699999998999994E-8</v>
      </c>
      <c r="BU300" s="15">
        <v>6.4349999989999995</v>
      </c>
      <c r="BV300" s="15">
        <v>28.656999999999996</v>
      </c>
      <c r="BW300" s="15">
        <v>4.4999999989999999</v>
      </c>
      <c r="BX300" s="15">
        <v>3.0999999989999996</v>
      </c>
      <c r="BY300" s="15">
        <v>0.71812769798287102</v>
      </c>
      <c r="BZ300" s="15">
        <v>69.608999999999995</v>
      </c>
      <c r="CA300" s="15">
        <v>5.9579999989999992</v>
      </c>
      <c r="CB300" s="15">
        <v>1.8849983266820542</v>
      </c>
      <c r="CC300" s="15">
        <v>0.71812769798287102</v>
      </c>
      <c r="CD300" s="15">
        <v>5.1749120267633471</v>
      </c>
      <c r="CE300" s="15">
        <v>4.319</v>
      </c>
      <c r="CF300" s="15">
        <v>3.8199999989999998</v>
      </c>
      <c r="CG300" s="15">
        <v>7.1428999989999999</v>
      </c>
      <c r="CH300" s="15">
        <v>20.928105587181861</v>
      </c>
      <c r="CI300" s="15">
        <v>0.51999999899999994</v>
      </c>
      <c r="CJ300" s="15">
        <v>14.924999998999999</v>
      </c>
      <c r="CK300" s="15">
        <v>7.1429999989999993E-2</v>
      </c>
      <c r="CL300" s="15">
        <v>0.41834002694877004</v>
      </c>
      <c r="CM300" s="15">
        <v>2.479999999999999E-4</v>
      </c>
      <c r="CN300" s="15">
        <v>4.4499999989999992</v>
      </c>
      <c r="CO300" s="15">
        <v>0.7142899989999999</v>
      </c>
      <c r="CP300" s="15">
        <v>0.71819999899999998</v>
      </c>
      <c r="CQ300" s="43">
        <v>45</v>
      </c>
      <c r="CR300" s="42" t="s">
        <v>21</v>
      </c>
      <c r="CS300" s="42" t="s">
        <v>21</v>
      </c>
      <c r="CT300" s="43">
        <v>1.1699999989999998E-3</v>
      </c>
      <c r="CU300" s="42" t="s">
        <v>21</v>
      </c>
      <c r="CV300" s="42" t="s">
        <v>21</v>
      </c>
      <c r="CW300" s="43">
        <v>2.5</v>
      </c>
      <c r="CX300" s="43">
        <v>59.999999998999996</v>
      </c>
      <c r="CY300" s="42" t="s">
        <v>21</v>
      </c>
      <c r="CZ300" s="42" t="s">
        <v>21</v>
      </c>
      <c r="DA300" s="43">
        <v>3.9999999999999996E-4</v>
      </c>
      <c r="DB300" s="43">
        <v>6</v>
      </c>
      <c r="DC300" s="42" t="s">
        <v>21</v>
      </c>
      <c r="DD300" s="43">
        <v>0.83724045615977938</v>
      </c>
      <c r="DE300" s="42" t="s">
        <v>21</v>
      </c>
      <c r="DF300" s="43">
        <v>2.949999998046356E-2</v>
      </c>
      <c r="DG300" s="43">
        <v>1.25E-3</v>
      </c>
    </row>
    <row r="301" spans="1:111" x14ac:dyDescent="0.25">
      <c r="A301" s="26" t="s">
        <v>357</v>
      </c>
      <c r="B301" s="15">
        <v>4.9370600039370593</v>
      </c>
      <c r="C301" s="15">
        <v>3.9999999989999998E-11</v>
      </c>
      <c r="D301" s="15">
        <v>0.89992800575953924</v>
      </c>
      <c r="E301" s="15">
        <v>25.852485723185151</v>
      </c>
      <c r="F301" s="15">
        <v>49.656999999</v>
      </c>
      <c r="G301" s="15">
        <v>276.1260526246831</v>
      </c>
      <c r="H301" s="15">
        <v>1.1879999999999996E-5</v>
      </c>
      <c r="I301" s="15">
        <v>0.71809160028012153</v>
      </c>
      <c r="J301" s="15">
        <v>1.7773036248498106E-12</v>
      </c>
      <c r="K301" s="15">
        <v>87.5</v>
      </c>
      <c r="L301" s="15">
        <v>1.017399999</v>
      </c>
      <c r="M301" s="15">
        <v>1.2165644829709476E-2</v>
      </c>
      <c r="N301" s="15">
        <v>6.0852228443974612</v>
      </c>
      <c r="O301" s="15">
        <v>2.4618094544707518</v>
      </c>
      <c r="P301" s="15">
        <v>19.025799998999997</v>
      </c>
      <c r="Q301" s="15">
        <v>1.67E-12</v>
      </c>
      <c r="R301" s="15">
        <v>6.6349999989999997</v>
      </c>
      <c r="S301" s="15">
        <v>0.41666699899999998</v>
      </c>
      <c r="T301" s="15">
        <v>7.4883929914249201</v>
      </c>
      <c r="U301" s="15">
        <v>0.99999999899999992</v>
      </c>
      <c r="V301" s="15">
        <v>24.999999999</v>
      </c>
      <c r="W301" s="15">
        <v>0.43478299999999998</v>
      </c>
      <c r="X301" s="15">
        <v>2.5</v>
      </c>
      <c r="Y301" s="15">
        <v>4.1769999992391904</v>
      </c>
      <c r="Z301" s="15">
        <v>5.5227260178672735</v>
      </c>
      <c r="AA301" s="15">
        <v>2.0914376542435269</v>
      </c>
      <c r="AB301" s="15">
        <v>3.644599999</v>
      </c>
      <c r="AC301" s="15">
        <v>1.0203999989999999</v>
      </c>
      <c r="AD301" s="15">
        <v>30.000300003000028</v>
      </c>
      <c r="AE301" s="15">
        <v>0.99999999899999992</v>
      </c>
      <c r="AF301" s="15">
        <v>24.684999998999999</v>
      </c>
      <c r="AG301" s="15">
        <v>2.0077801521049667</v>
      </c>
      <c r="AH301" s="15">
        <v>4.9999999989999999</v>
      </c>
      <c r="AI301" s="15">
        <v>2</v>
      </c>
      <c r="AJ301" s="15">
        <v>0.88099999985161548</v>
      </c>
      <c r="AK301" s="15">
        <v>7.5809999989999994</v>
      </c>
      <c r="AL301" s="15">
        <v>378</v>
      </c>
      <c r="AM301" s="15">
        <v>76.379999998999992</v>
      </c>
      <c r="AN301" s="15">
        <v>0.35946699899999995</v>
      </c>
      <c r="AO301" s="15">
        <v>0.41828753102366983</v>
      </c>
      <c r="AP301" s="15">
        <v>3.4955769221271679E-4</v>
      </c>
      <c r="AQ301" s="15">
        <v>623.48027073683068</v>
      </c>
      <c r="AR301" s="15">
        <v>0.83332999899999993</v>
      </c>
      <c r="AS301" s="15">
        <v>357.54999999899997</v>
      </c>
      <c r="AT301" s="15">
        <v>0.35714285727040812</v>
      </c>
      <c r="AU301" s="15">
        <v>7.1428599989999997</v>
      </c>
      <c r="AV301" s="15">
        <v>316.26999999899999</v>
      </c>
      <c r="AW301" s="15">
        <v>0.35714299899999996</v>
      </c>
      <c r="AX301" s="15">
        <v>0.12000023208866205</v>
      </c>
      <c r="AY301" s="15">
        <v>3.2499999989999999</v>
      </c>
      <c r="AZ301" s="15">
        <v>0.71809160028012153</v>
      </c>
      <c r="BA301" s="15">
        <v>1.0000002759241586</v>
      </c>
      <c r="BB301" s="15">
        <v>0.35714299899999996</v>
      </c>
      <c r="BC301" s="15">
        <v>276.12499994999996</v>
      </c>
      <c r="BD301" s="15">
        <v>0.83332999899999993</v>
      </c>
      <c r="BE301" s="15">
        <v>3.0808999989999997</v>
      </c>
      <c r="BF301" s="15">
        <v>0.41666999899999996</v>
      </c>
      <c r="BG301" s="15">
        <v>55.224999989999986</v>
      </c>
      <c r="BH301" s="15">
        <v>5.5771531430704639</v>
      </c>
      <c r="BI301" s="15">
        <v>1.2500000000000001E-2</v>
      </c>
      <c r="BJ301" s="15">
        <v>5.0316049685663895</v>
      </c>
      <c r="BK301" s="15">
        <v>4.8049895241858636</v>
      </c>
      <c r="BL301" s="15">
        <v>10.125</v>
      </c>
      <c r="BM301" s="15">
        <v>3.6019162195584742</v>
      </c>
      <c r="BN301" s="15">
        <v>0.89702188813869921</v>
      </c>
      <c r="BO301" s="15">
        <v>1.4099999999999999E-9</v>
      </c>
      <c r="BP301" s="15">
        <v>0.71428599899999989</v>
      </c>
      <c r="BQ301" s="15">
        <v>7.132158905009069</v>
      </c>
      <c r="BR301" s="15">
        <v>4.784860598718411</v>
      </c>
      <c r="BS301" s="15">
        <v>126</v>
      </c>
      <c r="BT301" s="15">
        <v>3.8699999998999994E-8</v>
      </c>
      <c r="BU301" s="15">
        <v>6.4349999989999995</v>
      </c>
      <c r="BV301" s="15">
        <v>28.651999999999997</v>
      </c>
      <c r="BW301" s="15">
        <v>4.4999999989999999</v>
      </c>
      <c r="BX301" s="15">
        <v>3.0899999989999998</v>
      </c>
      <c r="BY301" s="15">
        <v>0.71809160028012153</v>
      </c>
      <c r="BZ301" s="15">
        <v>69.611999998999991</v>
      </c>
      <c r="CA301" s="15">
        <v>5.9579999989999992</v>
      </c>
      <c r="CB301" s="15">
        <v>1.8849983266820542</v>
      </c>
      <c r="CC301" s="15">
        <v>0.71809160028012153</v>
      </c>
      <c r="CD301" s="15">
        <v>5.170630817227023</v>
      </c>
      <c r="CE301" s="15">
        <v>4.3119999999999994</v>
      </c>
      <c r="CF301" s="15">
        <v>3.8199999989999998</v>
      </c>
      <c r="CG301" s="15">
        <v>7.1428999989999999</v>
      </c>
      <c r="CH301" s="15">
        <v>20.928105587181861</v>
      </c>
      <c r="CI301" s="15">
        <v>0.51999999899999994</v>
      </c>
      <c r="CJ301" s="15">
        <v>14.924999998999999</v>
      </c>
      <c r="CK301" s="15">
        <v>7.1429999989999993E-2</v>
      </c>
      <c r="CL301" s="15">
        <v>0.41828753102366983</v>
      </c>
      <c r="CM301" s="15">
        <v>2.479999999999999E-4</v>
      </c>
      <c r="CN301" s="15">
        <v>4.4499999989999992</v>
      </c>
      <c r="CO301" s="15">
        <v>0.7142899989999999</v>
      </c>
      <c r="CP301" s="15">
        <v>0.71719999899999998</v>
      </c>
      <c r="CQ301" s="43">
        <v>45</v>
      </c>
      <c r="CR301" s="42" t="s">
        <v>21</v>
      </c>
      <c r="CS301" s="42" t="s">
        <v>21</v>
      </c>
      <c r="CT301" s="43">
        <v>1.1699999989999998E-3</v>
      </c>
      <c r="CU301" s="42" t="s">
        <v>21</v>
      </c>
      <c r="CV301" s="42" t="s">
        <v>21</v>
      </c>
      <c r="CW301" s="43">
        <v>2.5</v>
      </c>
      <c r="CX301" s="43">
        <v>59.999999998999996</v>
      </c>
      <c r="CY301" s="42" t="s">
        <v>21</v>
      </c>
      <c r="CZ301" s="42" t="s">
        <v>21</v>
      </c>
      <c r="DA301" s="43">
        <v>3.9999999999999996E-4</v>
      </c>
      <c r="DB301" s="43">
        <v>6</v>
      </c>
      <c r="DC301" s="42" t="s">
        <v>21</v>
      </c>
      <c r="DD301" s="43">
        <v>0.83549168755576209</v>
      </c>
      <c r="DE301" s="42" t="s">
        <v>21</v>
      </c>
      <c r="DF301" s="43">
        <v>2.949999998046356E-2</v>
      </c>
      <c r="DG301" s="43">
        <v>1.25E-3</v>
      </c>
    </row>
    <row r="302" spans="1:111" x14ac:dyDescent="0.25">
      <c r="A302" s="26" t="s">
        <v>358</v>
      </c>
      <c r="B302" s="15">
        <v>4.9370600039370593</v>
      </c>
      <c r="C302" s="15">
        <v>3.9999999989999998E-11</v>
      </c>
      <c r="D302" s="15">
        <v>0.89429440171704522</v>
      </c>
      <c r="E302" s="15">
        <v>25.863183764609641</v>
      </c>
      <c r="F302" s="15">
        <v>49.636999998999997</v>
      </c>
      <c r="G302" s="15">
        <v>275.9310518812822</v>
      </c>
      <c r="H302" s="15">
        <v>1.1879999999999996E-5</v>
      </c>
      <c r="I302" s="15">
        <v>0.71398991897213293</v>
      </c>
      <c r="J302" s="15">
        <v>1.7991110312941453E-12</v>
      </c>
      <c r="K302" s="15">
        <v>87.5</v>
      </c>
      <c r="L302" s="15">
        <v>1.011599999</v>
      </c>
      <c r="M302" s="15">
        <v>1.2208643574384842E-2</v>
      </c>
      <c r="N302" s="15">
        <v>6.0482859745681621</v>
      </c>
      <c r="O302" s="15">
        <v>2.4618094544707518</v>
      </c>
      <c r="P302" s="15">
        <v>19.146499999</v>
      </c>
      <c r="Q302" s="15">
        <v>1.67E-12</v>
      </c>
      <c r="R302" s="15">
        <v>6.6349999989999997</v>
      </c>
      <c r="S302" s="15">
        <v>0.41764116288742115</v>
      </c>
      <c r="T302" s="15">
        <v>7.4844697258801336</v>
      </c>
      <c r="U302" s="15">
        <v>0.99999999899999992</v>
      </c>
      <c r="V302" s="15">
        <v>24.999999999</v>
      </c>
      <c r="W302" s="15">
        <v>0.43478299999999998</v>
      </c>
      <c r="X302" s="15">
        <v>2.5</v>
      </c>
      <c r="Y302" s="15">
        <v>4.1759999992391332</v>
      </c>
      <c r="Z302" s="15">
        <v>5.5190683815618442</v>
      </c>
      <c r="AA302" s="15">
        <v>2.078742776368852</v>
      </c>
      <c r="AB302" s="15">
        <v>3.6369999989999999</v>
      </c>
      <c r="AC302" s="15">
        <v>1.0203999989999999</v>
      </c>
      <c r="AD302" s="15">
        <v>30.000300003000028</v>
      </c>
      <c r="AE302" s="15">
        <v>0.99999999899999992</v>
      </c>
      <c r="AF302" s="15">
        <v>24.684999998999999</v>
      </c>
      <c r="AG302" s="15">
        <v>1.9955930679690257</v>
      </c>
      <c r="AH302" s="15">
        <v>4.9999999989999999</v>
      </c>
      <c r="AI302" s="15">
        <v>2</v>
      </c>
      <c r="AJ302" s="15">
        <v>0.88099999985161548</v>
      </c>
      <c r="AK302" s="15">
        <v>7.5389999989999996</v>
      </c>
      <c r="AL302" s="15">
        <v>378</v>
      </c>
      <c r="AM302" s="15">
        <v>76.379999998999992</v>
      </c>
      <c r="AN302" s="15">
        <v>0.35738799899999996</v>
      </c>
      <c r="AO302" s="15">
        <v>0.41574855544661726</v>
      </c>
      <c r="AP302" s="15">
        <v>3.4955769221271679E-4</v>
      </c>
      <c r="AQ302" s="15">
        <v>623.24712136645132</v>
      </c>
      <c r="AR302" s="15">
        <v>0.8333299999999999</v>
      </c>
      <c r="AS302" s="15">
        <v>357.95999999899999</v>
      </c>
      <c r="AT302" s="15">
        <v>0.35714285727040812</v>
      </c>
      <c r="AU302" s="15">
        <v>7.1428599989999997</v>
      </c>
      <c r="AV302" s="15">
        <v>317.72999999899997</v>
      </c>
      <c r="AW302" s="15">
        <v>0.35714299899999996</v>
      </c>
      <c r="AX302" s="15">
        <v>0.12000023208866205</v>
      </c>
      <c r="AY302" s="15">
        <v>3.2515999989999997</v>
      </c>
      <c r="AZ302" s="15">
        <v>0.71398991897213293</v>
      </c>
      <c r="BA302" s="15">
        <v>1.0000002759241586</v>
      </c>
      <c r="BB302" s="15">
        <v>0.35714299899999996</v>
      </c>
      <c r="BC302" s="15">
        <v>275.92999994999997</v>
      </c>
      <c r="BD302" s="15">
        <v>0.83332999899999993</v>
      </c>
      <c r="BE302" s="15">
        <v>3.0666999989999999</v>
      </c>
      <c r="BF302" s="15">
        <v>0.41666999899999996</v>
      </c>
      <c r="BG302" s="15">
        <v>55.185999989999985</v>
      </c>
      <c r="BH302" s="15">
        <v>5.5433002426025348</v>
      </c>
      <c r="BI302" s="15">
        <v>1.2500000000000001E-2</v>
      </c>
      <c r="BJ302" s="15">
        <v>5.0280516395702897</v>
      </c>
      <c r="BK302" s="15">
        <v>4.7834302206760428</v>
      </c>
      <c r="BL302" s="15">
        <v>10.125</v>
      </c>
      <c r="BM302" s="15">
        <v>3.5945363049458856</v>
      </c>
      <c r="BN302" s="15">
        <v>0.89158345300604813</v>
      </c>
      <c r="BO302" s="15">
        <v>1.4099999999999999E-9</v>
      </c>
      <c r="BP302" s="15">
        <v>0.71428599899999989</v>
      </c>
      <c r="BQ302" s="15">
        <v>7.1413268590403005</v>
      </c>
      <c r="BR302" s="15">
        <v>4.7588835084110732</v>
      </c>
      <c r="BS302" s="15">
        <v>126</v>
      </c>
      <c r="BT302" s="15">
        <v>3.8699999998999994E-8</v>
      </c>
      <c r="BU302" s="15">
        <v>6.4349999989999995</v>
      </c>
      <c r="BV302" s="15">
        <v>28.572999999999997</v>
      </c>
      <c r="BW302" s="15">
        <v>4.4999999989999999</v>
      </c>
      <c r="BX302" s="15">
        <v>3.079999999</v>
      </c>
      <c r="BY302" s="15">
        <v>0.71398991897213293</v>
      </c>
      <c r="BZ302" s="15">
        <v>69.609999998999996</v>
      </c>
      <c r="CA302" s="15">
        <v>5.9579999989999992</v>
      </c>
      <c r="CB302" s="15">
        <v>1.8849983266820542</v>
      </c>
      <c r="CC302" s="15">
        <v>0.71398991897213293</v>
      </c>
      <c r="CD302" s="15">
        <v>5.163955590248591</v>
      </c>
      <c r="CE302" s="15">
        <v>4.3039999999999994</v>
      </c>
      <c r="CF302" s="15">
        <v>3.8199999989999998</v>
      </c>
      <c r="CG302" s="15">
        <v>7.1428999989999999</v>
      </c>
      <c r="CH302" s="15">
        <v>20.928105587181861</v>
      </c>
      <c r="CI302" s="15">
        <v>0.51999999899999994</v>
      </c>
      <c r="CJ302" s="15">
        <v>14.924999998999999</v>
      </c>
      <c r="CK302" s="15">
        <v>7.1429999989999993E-2</v>
      </c>
      <c r="CL302" s="15">
        <v>0.41574855544661726</v>
      </c>
      <c r="CM302" s="15">
        <v>2.479999999999999E-4</v>
      </c>
      <c r="CN302" s="15">
        <v>4.4499999989999992</v>
      </c>
      <c r="CO302" s="15">
        <v>0.7142899989999999</v>
      </c>
      <c r="CP302" s="15">
        <v>0.71329999899999996</v>
      </c>
      <c r="CQ302" s="43">
        <v>45</v>
      </c>
      <c r="CR302" s="42" t="s">
        <v>21</v>
      </c>
      <c r="CS302" s="42" t="s">
        <v>21</v>
      </c>
      <c r="CT302" s="43">
        <v>1.1699999989999998E-3</v>
      </c>
      <c r="CU302" s="42" t="s">
        <v>21</v>
      </c>
      <c r="CV302" s="42" t="s">
        <v>21</v>
      </c>
      <c r="CW302" s="43">
        <v>2.5</v>
      </c>
      <c r="CX302" s="43">
        <v>59.999999998999996</v>
      </c>
      <c r="CY302" s="42" t="s">
        <v>21</v>
      </c>
      <c r="CZ302" s="42" t="s">
        <v>21</v>
      </c>
      <c r="DA302" s="43">
        <v>3.9999999999999996E-4</v>
      </c>
      <c r="DB302" s="43">
        <v>6</v>
      </c>
      <c r="DC302" s="42" t="s">
        <v>21</v>
      </c>
      <c r="DD302" s="43">
        <v>0.82726671147192821</v>
      </c>
      <c r="DE302" s="42" t="s">
        <v>21</v>
      </c>
      <c r="DF302" s="43">
        <v>2.949999998046356E-2</v>
      </c>
      <c r="DG302" s="43">
        <v>1.4999999999999998E-3</v>
      </c>
    </row>
    <row r="303" spans="1:111" x14ac:dyDescent="0.25">
      <c r="A303" s="26" t="s">
        <v>359</v>
      </c>
      <c r="B303" s="15">
        <v>4.9370600039370593</v>
      </c>
      <c r="C303" s="15">
        <v>3.9999999989999998E-11</v>
      </c>
      <c r="D303" s="15">
        <v>0.88983804948291367</v>
      </c>
      <c r="E303" s="15">
        <v>25.872551816478886</v>
      </c>
      <c r="F303" s="15">
        <v>49.628999998999994</v>
      </c>
      <c r="G303" s="15">
        <v>275.89105172878971</v>
      </c>
      <c r="H303" s="15">
        <v>1.1879999999999996E-5</v>
      </c>
      <c r="I303" s="15">
        <v>0.71003564429346888</v>
      </c>
      <c r="J303" s="15">
        <v>1.8172838699977574E-12</v>
      </c>
      <c r="K303" s="15">
        <v>87.5</v>
      </c>
      <c r="L303" s="15">
        <v>1.007499999</v>
      </c>
      <c r="M303" s="15">
        <v>1.2208643574384842E-2</v>
      </c>
      <c r="N303" s="15">
        <v>6.0162699038249734</v>
      </c>
      <c r="O303" s="15">
        <v>2.4618094544707518</v>
      </c>
      <c r="P303" s="15">
        <v>19.279299998999999</v>
      </c>
      <c r="Q303" s="15">
        <v>1.67E-12</v>
      </c>
      <c r="R303" s="15">
        <v>6.6349999989999997</v>
      </c>
      <c r="S303" s="15">
        <v>0.41461088785381273</v>
      </c>
      <c r="T303" s="15">
        <v>7.4855902393506693</v>
      </c>
      <c r="U303" s="15">
        <v>0.99999999899999992</v>
      </c>
      <c r="V303" s="15">
        <v>24.999999999</v>
      </c>
      <c r="W303" s="15">
        <v>0.43478299999999998</v>
      </c>
      <c r="X303" s="15">
        <v>2.5</v>
      </c>
      <c r="Y303" s="15">
        <v>4.1759999992391332</v>
      </c>
      <c r="Z303" s="15">
        <v>5.5181547293631024</v>
      </c>
      <c r="AA303" s="15">
        <v>2.0677391340308504</v>
      </c>
      <c r="AB303" s="15">
        <v>3.6313999989999997</v>
      </c>
      <c r="AC303" s="15">
        <v>1.0203999989999999</v>
      </c>
      <c r="AD303" s="15">
        <v>30.000300003000028</v>
      </c>
      <c r="AE303" s="15">
        <v>0.99999999899999992</v>
      </c>
      <c r="AF303" s="15">
        <v>24.684999998999999</v>
      </c>
      <c r="AG303" s="15">
        <v>1.985029569983064</v>
      </c>
      <c r="AH303" s="15">
        <v>4.9999999989999999</v>
      </c>
      <c r="AI303" s="15">
        <v>2</v>
      </c>
      <c r="AJ303" s="15">
        <v>0.88099999985161548</v>
      </c>
      <c r="AK303" s="15">
        <v>7.5049999989999998</v>
      </c>
      <c r="AL303" s="15">
        <v>378</v>
      </c>
      <c r="AM303" s="15">
        <v>76.379999998999992</v>
      </c>
      <c r="AN303" s="15">
        <v>0.35544099899999998</v>
      </c>
      <c r="AO303" s="15">
        <v>0.41354782697719195</v>
      </c>
      <c r="AP303" s="15">
        <v>3.4955769221271679E-4</v>
      </c>
      <c r="AQ303" s="15">
        <v>623.59691084807253</v>
      </c>
      <c r="AR303" s="15">
        <v>0.8333299999999999</v>
      </c>
      <c r="AS303" s="15">
        <v>357.43999999899995</v>
      </c>
      <c r="AT303" s="15">
        <v>0.35714285727040812</v>
      </c>
      <c r="AU303" s="15">
        <v>7.1428599989999997</v>
      </c>
      <c r="AV303" s="15">
        <v>319.47999999899997</v>
      </c>
      <c r="AW303" s="15">
        <v>0.35714299899999996</v>
      </c>
      <c r="AX303" s="15">
        <v>0.12000023208866205</v>
      </c>
      <c r="AY303" s="15">
        <v>3.2509999989999998</v>
      </c>
      <c r="AZ303" s="15">
        <v>0.71003564429346888</v>
      </c>
      <c r="BA303" s="15">
        <v>1.0000002759241586</v>
      </c>
      <c r="BB303" s="15">
        <v>0.35714299899999996</v>
      </c>
      <c r="BC303" s="15">
        <v>275.88999994999995</v>
      </c>
      <c r="BD303" s="15">
        <v>0.83332999899999993</v>
      </c>
      <c r="BE303" s="15">
        <v>3.0558999989999998</v>
      </c>
      <c r="BF303" s="15">
        <v>0.41666999899999996</v>
      </c>
      <c r="BG303" s="15">
        <v>55.177999989999982</v>
      </c>
      <c r="BH303" s="15">
        <v>5.5139572511606367</v>
      </c>
      <c r="BI303" s="15">
        <v>1.2500000000000001E-2</v>
      </c>
      <c r="BJ303" s="15">
        <v>5.0273227515710897</v>
      </c>
      <c r="BK303" s="15">
        <v>4.7649906833234406</v>
      </c>
      <c r="BL303" s="15">
        <v>10.125</v>
      </c>
      <c r="BM303" s="15">
        <v>3.5953117136548252</v>
      </c>
      <c r="BN303" s="15">
        <v>0.88676066408332066</v>
      </c>
      <c r="BO303" s="15">
        <v>1.4099999999999999E-9</v>
      </c>
      <c r="BP303" s="15">
        <v>0.71428599899999989</v>
      </c>
      <c r="BQ303" s="15">
        <v>7.1423469757261868</v>
      </c>
      <c r="BR303" s="15">
        <v>4.7317120691240877</v>
      </c>
      <c r="BS303" s="15">
        <v>126</v>
      </c>
      <c r="BT303" s="15">
        <v>3.8699999998999994E-8</v>
      </c>
      <c r="BU303" s="15">
        <v>6.4349999989999995</v>
      </c>
      <c r="BV303" s="15">
        <v>28.541999999999998</v>
      </c>
      <c r="BW303" s="15">
        <v>4.4999999989999999</v>
      </c>
      <c r="BX303" s="15">
        <v>3.079999999</v>
      </c>
      <c r="BY303" s="15">
        <v>0.71003564429346888</v>
      </c>
      <c r="BZ303" s="15">
        <v>69.611999998999991</v>
      </c>
      <c r="CA303" s="15">
        <v>5.9579999989999992</v>
      </c>
      <c r="CB303" s="15">
        <v>1.8849983266820542</v>
      </c>
      <c r="CC303" s="15">
        <v>0.71003564429346888</v>
      </c>
      <c r="CD303" s="15">
        <v>5.1727705361666034</v>
      </c>
      <c r="CE303" s="15">
        <v>4.2969999999999997</v>
      </c>
      <c r="CF303" s="15">
        <v>3.8199999989999998</v>
      </c>
      <c r="CG303" s="15">
        <v>7.1428999989999999</v>
      </c>
      <c r="CH303" s="15">
        <v>20.928105587181861</v>
      </c>
      <c r="CI303" s="15">
        <v>0.51999999899999994</v>
      </c>
      <c r="CJ303" s="15">
        <v>14.924999998999999</v>
      </c>
      <c r="CK303" s="15">
        <v>7.1429999989999993E-2</v>
      </c>
      <c r="CL303" s="15">
        <v>0.41354782697719195</v>
      </c>
      <c r="CM303" s="15">
        <v>2.479999999999999E-4</v>
      </c>
      <c r="CN303" s="15">
        <v>4.4499999989999992</v>
      </c>
      <c r="CO303" s="15">
        <v>0.7142899989999999</v>
      </c>
      <c r="CP303" s="15">
        <v>0.71019999899999997</v>
      </c>
      <c r="CQ303" s="43">
        <v>45</v>
      </c>
      <c r="CR303" s="42" t="s">
        <v>21</v>
      </c>
      <c r="CS303" s="42" t="s">
        <v>21</v>
      </c>
      <c r="CT303" s="43">
        <v>1.1699999989999998E-3</v>
      </c>
      <c r="CU303" s="42" t="s">
        <v>21</v>
      </c>
      <c r="CV303" s="42" t="s">
        <v>21</v>
      </c>
      <c r="CW303" s="43">
        <v>2.5</v>
      </c>
      <c r="CX303" s="43">
        <v>59.999999998999996</v>
      </c>
      <c r="CY303" s="42" t="s">
        <v>21</v>
      </c>
      <c r="CZ303" s="42" t="s">
        <v>21</v>
      </c>
      <c r="DA303" s="43">
        <v>3.9999999999999996E-4</v>
      </c>
      <c r="DB303" s="43">
        <v>6</v>
      </c>
      <c r="DC303" s="42" t="s">
        <v>21</v>
      </c>
      <c r="DD303" s="43">
        <v>0.82774604751262315</v>
      </c>
      <c r="DE303" s="42" t="s">
        <v>21</v>
      </c>
      <c r="DF303" s="43">
        <v>2.949999998046356E-2</v>
      </c>
      <c r="DG303" s="43">
        <v>1.4999999999999998E-3</v>
      </c>
    </row>
    <row r="304" spans="1:111" x14ac:dyDescent="0.25">
      <c r="A304" s="26" t="s">
        <v>360</v>
      </c>
      <c r="B304" s="15">
        <v>4.9370600039370593</v>
      </c>
      <c r="C304" s="15">
        <v>3.9999999989999998E-11</v>
      </c>
      <c r="D304" s="15">
        <v>0.88952143747455537</v>
      </c>
      <c r="E304" s="15">
        <v>25.859839675681364</v>
      </c>
      <c r="F304" s="15">
        <v>49.635999998999999</v>
      </c>
      <c r="G304" s="15">
        <v>275.76605125225069</v>
      </c>
      <c r="H304" s="15">
        <v>1.1879999999999996E-5</v>
      </c>
      <c r="I304" s="15">
        <v>0.70977862055219254</v>
      </c>
      <c r="J304" s="15">
        <v>1.8383643628939475E-12</v>
      </c>
      <c r="K304" s="15">
        <v>87.5</v>
      </c>
      <c r="L304" s="15">
        <v>1.0062999989999999</v>
      </c>
      <c r="M304" s="15">
        <v>1.2208643574384842E-2</v>
      </c>
      <c r="N304" s="15">
        <v>6.0145287975342905</v>
      </c>
      <c r="O304" s="15">
        <v>2.4618094544707518</v>
      </c>
      <c r="P304" s="15">
        <v>19.408999998999999</v>
      </c>
      <c r="Q304" s="15">
        <v>1.67E-12</v>
      </c>
      <c r="R304" s="15">
        <v>6.6349999989999997</v>
      </c>
      <c r="S304" s="15">
        <v>0.41397582398326538</v>
      </c>
      <c r="T304" s="15">
        <v>7.480550568521843</v>
      </c>
      <c r="U304" s="15">
        <v>0.99999999899999992</v>
      </c>
      <c r="V304" s="15">
        <v>24.999999999</v>
      </c>
      <c r="W304" s="15">
        <v>0.43478299999999998</v>
      </c>
      <c r="X304" s="15">
        <v>2.5</v>
      </c>
      <c r="Y304" s="15">
        <v>4.1759999992391332</v>
      </c>
      <c r="Z304" s="15">
        <v>5.5160240501691229</v>
      </c>
      <c r="AA304" s="15">
        <v>2.0671407309409622</v>
      </c>
      <c r="AB304" s="15">
        <v>3.6313999989999997</v>
      </c>
      <c r="AC304" s="15">
        <v>1.0203999989999999</v>
      </c>
      <c r="AD304" s="15">
        <v>30.000300003000028</v>
      </c>
      <c r="AE304" s="15">
        <v>0.99999999899999992</v>
      </c>
      <c r="AF304" s="15">
        <v>24.684999998999999</v>
      </c>
      <c r="AG304" s="15">
        <v>1.9844551043286986</v>
      </c>
      <c r="AH304" s="15">
        <v>4.9999999989999999</v>
      </c>
      <c r="AI304" s="15">
        <v>2</v>
      </c>
      <c r="AJ304" s="15">
        <v>0.88099999985161548</v>
      </c>
      <c r="AK304" s="15">
        <v>7.5049999989999998</v>
      </c>
      <c r="AL304" s="15">
        <v>378</v>
      </c>
      <c r="AM304" s="15">
        <v>76.379999998999992</v>
      </c>
      <c r="AN304" s="15">
        <v>0.35535099899999995</v>
      </c>
      <c r="AO304" s="15">
        <v>0.41342814635911529</v>
      </c>
      <c r="AP304" s="15">
        <v>3.4955769221271679E-4</v>
      </c>
      <c r="AQ304" s="15">
        <v>622.54871831257367</v>
      </c>
      <c r="AR304" s="15">
        <v>0.8333299999999999</v>
      </c>
      <c r="AS304" s="15">
        <v>357.389999999</v>
      </c>
      <c r="AT304" s="15">
        <v>0.35714285727040812</v>
      </c>
      <c r="AU304" s="15">
        <v>7.1428599989999997</v>
      </c>
      <c r="AV304" s="15">
        <v>321.34999999899998</v>
      </c>
      <c r="AW304" s="15">
        <v>0.35714299899999996</v>
      </c>
      <c r="AX304" s="15">
        <v>0.12000023208866205</v>
      </c>
      <c r="AY304" s="15">
        <v>3.2555999989999997</v>
      </c>
      <c r="AZ304" s="15">
        <v>0.70977862055219254</v>
      </c>
      <c r="BA304" s="15">
        <v>1.0000002759241586</v>
      </c>
      <c r="BB304" s="15">
        <v>0.35714299899999996</v>
      </c>
      <c r="BC304" s="15">
        <v>275.76499994999995</v>
      </c>
      <c r="BD304" s="15">
        <v>0.83332999899999993</v>
      </c>
      <c r="BE304" s="15">
        <v>3.0553999989999996</v>
      </c>
      <c r="BF304" s="15">
        <v>0.41666999899999996</v>
      </c>
      <c r="BG304" s="15">
        <v>55.152999989999984</v>
      </c>
      <c r="BH304" s="15">
        <v>5.5123615175581966</v>
      </c>
      <c r="BI304" s="15">
        <v>1.2500000000000001E-2</v>
      </c>
      <c r="BJ304" s="15">
        <v>5.0250449765735894</v>
      </c>
      <c r="BK304" s="15">
        <v>4.7649906833234406</v>
      </c>
      <c r="BL304" s="15">
        <v>10.125</v>
      </c>
      <c r="BM304" s="15">
        <v>3.5950532069167043</v>
      </c>
      <c r="BN304" s="15">
        <v>0.88652482348096184</v>
      </c>
      <c r="BO304" s="15">
        <v>1.4099999999999999E-9</v>
      </c>
      <c r="BP304" s="15">
        <v>0.71428599899999989</v>
      </c>
      <c r="BQ304" s="15">
        <v>7.1377587437544605</v>
      </c>
      <c r="BR304" s="15">
        <v>4.7296219584097035</v>
      </c>
      <c r="BS304" s="15">
        <v>126</v>
      </c>
      <c r="BT304" s="15">
        <v>3.8699999998999994E-8</v>
      </c>
      <c r="BU304" s="15">
        <v>6.4349999989999995</v>
      </c>
      <c r="BV304" s="15">
        <v>28.538999998999998</v>
      </c>
      <c r="BW304" s="15">
        <v>4.4999999989999999</v>
      </c>
      <c r="BX304" s="15">
        <v>3.0749999989999997</v>
      </c>
      <c r="BY304" s="15">
        <v>0.70977862055219254</v>
      </c>
      <c r="BZ304" s="15">
        <v>69.609999998999996</v>
      </c>
      <c r="CA304" s="15">
        <v>5.9579999989999992</v>
      </c>
      <c r="CB304" s="15">
        <v>1.8849983266820542</v>
      </c>
      <c r="CC304" s="15">
        <v>0.70977862055219254</v>
      </c>
      <c r="CD304" s="15">
        <v>5.1628891530364438</v>
      </c>
      <c r="CE304" s="15">
        <v>4.3</v>
      </c>
      <c r="CF304" s="15">
        <v>3.8199999989999998</v>
      </c>
      <c r="CG304" s="15">
        <v>7.1428999989999999</v>
      </c>
      <c r="CH304" s="15">
        <v>20.928105587181861</v>
      </c>
      <c r="CI304" s="15">
        <v>0.51999999899999994</v>
      </c>
      <c r="CJ304" s="15">
        <v>14.924999998999999</v>
      </c>
      <c r="CK304" s="15">
        <v>7.1429999989999993E-2</v>
      </c>
      <c r="CL304" s="15">
        <v>0.41342814635911529</v>
      </c>
      <c r="CM304" s="15">
        <v>2.479999999999999E-4</v>
      </c>
      <c r="CN304" s="15">
        <v>4.4499999989999992</v>
      </c>
      <c r="CO304" s="15">
        <v>0.7142899989999999</v>
      </c>
      <c r="CP304" s="15">
        <v>0.71009999899999998</v>
      </c>
      <c r="CQ304" s="43">
        <v>45</v>
      </c>
      <c r="CR304" s="42" t="s">
        <v>21</v>
      </c>
      <c r="CS304" s="42" t="s">
        <v>21</v>
      </c>
      <c r="CT304" s="43">
        <v>1.1699999989999998E-3</v>
      </c>
      <c r="CU304" s="42" t="s">
        <v>21</v>
      </c>
      <c r="CV304" s="42" t="s">
        <v>21</v>
      </c>
      <c r="CW304" s="43">
        <v>2.5</v>
      </c>
      <c r="CX304" s="43">
        <v>59.999999998999996</v>
      </c>
      <c r="CY304" s="42" t="s">
        <v>21</v>
      </c>
      <c r="CZ304" s="42" t="s">
        <v>21</v>
      </c>
      <c r="DA304" s="43">
        <v>3.9999999999999996E-4</v>
      </c>
      <c r="DB304" s="43">
        <v>6</v>
      </c>
      <c r="DC304" s="42" t="s">
        <v>21</v>
      </c>
      <c r="DD304" s="43">
        <v>0.82747207350225249</v>
      </c>
      <c r="DE304" s="42" t="s">
        <v>21</v>
      </c>
      <c r="DF304" s="43">
        <v>2.949999998046356E-2</v>
      </c>
      <c r="DG304" s="43">
        <v>1.4999999999999998E-3</v>
      </c>
    </row>
    <row r="305" spans="1:111" x14ac:dyDescent="0.25">
      <c r="A305" s="26" t="s">
        <v>362</v>
      </c>
      <c r="B305" s="15">
        <v>4.9370600039370593</v>
      </c>
      <c r="C305" s="15">
        <v>4.0399999989999998E-11</v>
      </c>
      <c r="D305" s="15">
        <v>0.88983804948291367</v>
      </c>
      <c r="E305" s="15">
        <v>25.842464344077545</v>
      </c>
      <c r="F305" s="15">
        <v>49.638999998999999</v>
      </c>
      <c r="G305" s="15">
        <v>275.78105130943544</v>
      </c>
      <c r="H305" s="15">
        <v>1.1879999999999996E-5</v>
      </c>
      <c r="I305" s="15">
        <v>0.70991970858500208</v>
      </c>
      <c r="J305" s="15">
        <v>1.8572641151457041E-12</v>
      </c>
      <c r="K305" s="15">
        <v>87.5</v>
      </c>
      <c r="L305" s="15">
        <v>1.007599999</v>
      </c>
      <c r="M305" s="15">
        <v>1.2208643574384842E-2</v>
      </c>
      <c r="N305" s="15">
        <v>6.0162699038249734</v>
      </c>
      <c r="O305" s="15">
        <v>2.4618094544707518</v>
      </c>
      <c r="P305" s="15">
        <v>19.556299998999997</v>
      </c>
      <c r="Q305" s="15">
        <v>1.67E-12</v>
      </c>
      <c r="R305" s="15">
        <v>6.6349999989999997</v>
      </c>
      <c r="S305" s="15">
        <v>0.41354782697719195</v>
      </c>
      <c r="T305" s="15">
        <v>7.4889537931550958</v>
      </c>
      <c r="U305" s="15">
        <v>0.99999999899999992</v>
      </c>
      <c r="V305" s="15">
        <v>24.999999999</v>
      </c>
      <c r="W305" s="15">
        <v>0.43478299999999998</v>
      </c>
      <c r="X305" s="15">
        <v>2.5</v>
      </c>
      <c r="Y305" s="15">
        <v>4.1769999992391904</v>
      </c>
      <c r="Z305" s="15">
        <v>5.5169369968838655</v>
      </c>
      <c r="AA305" s="15">
        <v>2.0677391340308504</v>
      </c>
      <c r="AB305" s="15">
        <v>3.6342999989999996</v>
      </c>
      <c r="AC305" s="15">
        <v>1.0203999989999999</v>
      </c>
      <c r="AD305" s="15">
        <v>30.000300003000028</v>
      </c>
      <c r="AE305" s="15">
        <v>0.99999999899999992</v>
      </c>
      <c r="AF305" s="15">
        <v>24.684999998999999</v>
      </c>
      <c r="AG305" s="15">
        <v>1.985029569983064</v>
      </c>
      <c r="AH305" s="15">
        <v>4.9999999989999999</v>
      </c>
      <c r="AI305" s="15">
        <v>2</v>
      </c>
      <c r="AJ305" s="15">
        <v>0.88099999985161548</v>
      </c>
      <c r="AK305" s="15">
        <v>7.4989999989999996</v>
      </c>
      <c r="AL305" s="15">
        <v>378</v>
      </c>
      <c r="AM305" s="15">
        <v>76.379999998999992</v>
      </c>
      <c r="AN305" s="15">
        <v>0.35547599899999999</v>
      </c>
      <c r="AO305" s="15">
        <v>0.41354782697719195</v>
      </c>
      <c r="AP305" s="15">
        <v>3.4955769221271679E-4</v>
      </c>
      <c r="AQ305" s="15">
        <v>622.27753965325155</v>
      </c>
      <c r="AR305" s="15">
        <v>0.8333299999999999</v>
      </c>
      <c r="AS305" s="15">
        <v>357.39999999899999</v>
      </c>
      <c r="AT305" s="15">
        <v>0.35714285727040812</v>
      </c>
      <c r="AU305" s="15">
        <v>7.1428599989999997</v>
      </c>
      <c r="AV305" s="15">
        <v>323.25</v>
      </c>
      <c r="AW305" s="15">
        <v>0.35714299899999996</v>
      </c>
      <c r="AX305" s="15">
        <v>0.12000023208866205</v>
      </c>
      <c r="AY305" s="15">
        <v>3.2699999989999999</v>
      </c>
      <c r="AZ305" s="15">
        <v>0.70991970858500208</v>
      </c>
      <c r="BA305" s="15">
        <v>1.0000002759241586</v>
      </c>
      <c r="BB305" s="15">
        <v>0.35714299899999996</v>
      </c>
      <c r="BC305" s="15">
        <v>275.77999994999999</v>
      </c>
      <c r="BD305" s="15">
        <v>0.83332999899999993</v>
      </c>
      <c r="BE305" s="15">
        <v>3.0563999989999999</v>
      </c>
      <c r="BF305" s="15">
        <v>0.41666999899999996</v>
      </c>
      <c r="BG305" s="15">
        <v>55.155999989999991</v>
      </c>
      <c r="BH305" s="15">
        <v>5.5139572511606367</v>
      </c>
      <c r="BI305" s="15">
        <v>1.2500000000000001E-2</v>
      </c>
      <c r="BJ305" s="15">
        <v>5.0253183095732892</v>
      </c>
      <c r="BK305" s="15">
        <v>4.7649906833234406</v>
      </c>
      <c r="BL305" s="15">
        <v>10.125</v>
      </c>
      <c r="BM305" s="15">
        <v>3.6002304148761604</v>
      </c>
      <c r="BN305" s="15">
        <v>0.88683930471798511</v>
      </c>
      <c r="BO305" s="15">
        <v>1.4099999999999999E-9</v>
      </c>
      <c r="BP305" s="15">
        <v>0.71428599899999989</v>
      </c>
      <c r="BQ305" s="15">
        <v>7.1285999434793696</v>
      </c>
      <c r="BR305" s="15">
        <v>4.7314134818791755</v>
      </c>
      <c r="BS305" s="15">
        <v>126</v>
      </c>
      <c r="BT305" s="15">
        <v>3.8699999998999994E-8</v>
      </c>
      <c r="BU305" s="15">
        <v>6.4349999989999995</v>
      </c>
      <c r="BV305" s="15">
        <v>28.540999999999997</v>
      </c>
      <c r="BW305" s="15">
        <v>4.4999999989999999</v>
      </c>
      <c r="BX305" s="15">
        <v>3.0699999989999998</v>
      </c>
      <c r="BY305" s="15">
        <v>0.70991970858500208</v>
      </c>
      <c r="BZ305" s="15">
        <v>69.588999998999995</v>
      </c>
      <c r="CA305" s="15">
        <v>5.9579999989999992</v>
      </c>
      <c r="CB305" s="15">
        <v>1.8849983266820542</v>
      </c>
      <c r="CC305" s="15">
        <v>0.70991970858500208</v>
      </c>
      <c r="CD305" s="15">
        <v>5.16315572104312</v>
      </c>
      <c r="CE305" s="15">
        <v>4.2989999999999995</v>
      </c>
      <c r="CF305" s="15">
        <v>3.8199999989999998</v>
      </c>
      <c r="CG305" s="15">
        <v>7.1428999989999999</v>
      </c>
      <c r="CH305" s="15">
        <v>20.928105587181861</v>
      </c>
      <c r="CI305" s="15">
        <v>0.51999999899999994</v>
      </c>
      <c r="CJ305" s="15">
        <v>14.924999998999999</v>
      </c>
      <c r="CK305" s="15">
        <v>7.1429999989999993E-2</v>
      </c>
      <c r="CL305" s="15">
        <v>0.41354782697719195</v>
      </c>
      <c r="CM305" s="15">
        <v>2.479999999999999E-4</v>
      </c>
      <c r="CN305" s="15">
        <v>4.4499999989999992</v>
      </c>
      <c r="CO305" s="15">
        <v>0.7142899989999999</v>
      </c>
      <c r="CP305" s="15">
        <v>0.7097999989999999</v>
      </c>
      <c r="CQ305" s="43">
        <v>45</v>
      </c>
      <c r="CR305" s="42" t="s">
        <v>21</v>
      </c>
      <c r="CS305" s="42" t="s">
        <v>21</v>
      </c>
      <c r="CT305" s="43">
        <v>1.1699999989999998E-3</v>
      </c>
      <c r="CU305" s="42" t="s">
        <v>21</v>
      </c>
      <c r="CV305" s="42" t="s">
        <v>21</v>
      </c>
      <c r="CW305" s="43">
        <v>2.5</v>
      </c>
      <c r="CX305" s="43">
        <v>59.999999998999996</v>
      </c>
      <c r="CY305" s="42" t="s">
        <v>21</v>
      </c>
      <c r="CZ305" s="42" t="s">
        <v>21</v>
      </c>
      <c r="DA305" s="43">
        <v>3.9999999999999996E-4</v>
      </c>
      <c r="DB305" s="43">
        <v>6</v>
      </c>
      <c r="DC305" s="42" t="s">
        <v>21</v>
      </c>
      <c r="DD305" s="43">
        <v>0.82665123652694983</v>
      </c>
      <c r="DE305" s="42" t="s">
        <v>21</v>
      </c>
      <c r="DF305" s="43">
        <v>2.949999998046356E-2</v>
      </c>
      <c r="DG305" s="43">
        <v>1.4999999999999998E-3</v>
      </c>
    </row>
    <row r="306" spans="1:111" x14ac:dyDescent="0.25">
      <c r="A306" s="26" t="s">
        <v>363</v>
      </c>
      <c r="B306" s="15">
        <v>4.9370600039370593</v>
      </c>
      <c r="C306" s="15">
        <v>4.1199999989999991E-11</v>
      </c>
      <c r="D306" s="15">
        <v>0.88952143747455537</v>
      </c>
      <c r="E306" s="15">
        <v>24.751999998999999</v>
      </c>
      <c r="F306" s="15">
        <v>49.629999998999999</v>
      </c>
      <c r="G306" s="15">
        <v>276.30105329183772</v>
      </c>
      <c r="H306" s="15">
        <v>1.1879999999999996E-5</v>
      </c>
      <c r="I306" s="15">
        <v>0.70971817141802984</v>
      </c>
      <c r="J306" s="15">
        <v>1.8881579409418447E-12</v>
      </c>
      <c r="K306" s="15">
        <v>87.5</v>
      </c>
      <c r="L306" s="15">
        <v>1.0086999989999998</v>
      </c>
      <c r="M306" s="15">
        <v>1.2208643574384842E-2</v>
      </c>
      <c r="N306" s="15">
        <v>6.0145287975342905</v>
      </c>
      <c r="O306" s="15">
        <v>2.4618094544707518</v>
      </c>
      <c r="P306" s="15">
        <v>19.680299999999999</v>
      </c>
      <c r="Q306" s="15">
        <v>1.67E-12</v>
      </c>
      <c r="R306" s="15">
        <v>6.6349999989999997</v>
      </c>
      <c r="S306" s="15">
        <v>0.41332561809263685</v>
      </c>
      <c r="T306" s="15">
        <v>7.4996250193115062</v>
      </c>
      <c r="U306" s="15">
        <v>0.99999999899999992</v>
      </c>
      <c r="V306" s="15">
        <v>24.999999999</v>
      </c>
      <c r="W306" s="15">
        <v>0.43478299999999998</v>
      </c>
      <c r="X306" s="15">
        <v>2.5</v>
      </c>
      <c r="Y306" s="15">
        <v>4.1959999992402786</v>
      </c>
      <c r="Z306" s="15">
        <v>5.5266939319955064</v>
      </c>
      <c r="AA306" s="15">
        <v>2.0671407309409622</v>
      </c>
      <c r="AB306" s="15">
        <v>3.5483999989999999</v>
      </c>
      <c r="AC306" s="15">
        <v>1.0203999989999999</v>
      </c>
      <c r="AD306" s="15">
        <v>30.000300003000028</v>
      </c>
      <c r="AE306" s="15">
        <v>0.99999999899999992</v>
      </c>
      <c r="AF306" s="15">
        <v>24.684999998999999</v>
      </c>
      <c r="AG306" s="15">
        <v>1.9844551043286986</v>
      </c>
      <c r="AH306" s="15">
        <v>4.9999999989999999</v>
      </c>
      <c r="AI306" s="15">
        <v>2</v>
      </c>
      <c r="AJ306" s="15">
        <v>0.88099999985161548</v>
      </c>
      <c r="AK306" s="15">
        <v>7.4989999989999996</v>
      </c>
      <c r="AL306" s="15">
        <v>378</v>
      </c>
      <c r="AM306" s="15">
        <v>76.379999998999992</v>
      </c>
      <c r="AN306" s="15">
        <v>0.355238999</v>
      </c>
      <c r="AO306" s="15">
        <v>0.41342814635911529</v>
      </c>
      <c r="AP306" s="15">
        <v>3.4955769221271679E-4</v>
      </c>
      <c r="AQ306" s="15">
        <v>622.70378368954346</v>
      </c>
      <c r="AR306" s="15">
        <v>0.8333299999999999</v>
      </c>
      <c r="AS306" s="15">
        <v>357.37999999899995</v>
      </c>
      <c r="AT306" s="15">
        <v>0.35714285727040812</v>
      </c>
      <c r="AU306" s="15">
        <v>7.1428599989999997</v>
      </c>
      <c r="AV306" s="15">
        <v>325.64999999899999</v>
      </c>
      <c r="AW306" s="15">
        <v>0.35714299899999996</v>
      </c>
      <c r="AX306" s="15">
        <v>0.12000023208866205</v>
      </c>
      <c r="AY306" s="15">
        <v>3.2641999989999997</v>
      </c>
      <c r="AZ306" s="15">
        <v>0.70971817141802984</v>
      </c>
      <c r="BA306" s="15">
        <v>1.0000002759241586</v>
      </c>
      <c r="BB306" s="15">
        <v>0.35714299899999996</v>
      </c>
      <c r="BC306" s="15">
        <v>276.29999994999997</v>
      </c>
      <c r="BD306" s="15">
        <v>0.83332999899999993</v>
      </c>
      <c r="BE306" s="15">
        <v>3.0511999989999996</v>
      </c>
      <c r="BF306" s="15">
        <v>0.41666999899999996</v>
      </c>
      <c r="BG306" s="15">
        <v>55.259999989999983</v>
      </c>
      <c r="BH306" s="15">
        <v>5.5123615175581966</v>
      </c>
      <c r="BI306" s="15">
        <v>1.2500000000000001E-2</v>
      </c>
      <c r="BJ306" s="15">
        <v>5.0347938535628893</v>
      </c>
      <c r="BK306" s="15">
        <v>4.7649906833234406</v>
      </c>
      <c r="BL306" s="15">
        <v>10.125</v>
      </c>
      <c r="BM306" s="15">
        <v>3.5530999989999996</v>
      </c>
      <c r="BN306" s="15">
        <v>0.88644623703572378</v>
      </c>
      <c r="BO306" s="15">
        <v>1.4099999999999999E-9</v>
      </c>
      <c r="BP306" s="15">
        <v>0.71428599899999989</v>
      </c>
      <c r="BQ306" s="15">
        <v>7.3768073183370317</v>
      </c>
      <c r="BR306" s="15">
        <v>4.7293233711647922</v>
      </c>
      <c r="BS306" s="15">
        <v>126</v>
      </c>
      <c r="BT306" s="15">
        <v>3.8699999998999994E-8</v>
      </c>
      <c r="BU306" s="15">
        <v>6.4349999989999995</v>
      </c>
      <c r="BV306" s="15">
        <v>28.536999999999999</v>
      </c>
      <c r="BW306" s="15">
        <v>4.4999999989999999</v>
      </c>
      <c r="BX306" s="15">
        <v>3.0649999989999999</v>
      </c>
      <c r="BY306" s="15">
        <v>0.70971817141802984</v>
      </c>
      <c r="BZ306" s="15">
        <v>69.601999998999986</v>
      </c>
      <c r="CA306" s="15">
        <v>5.9579999989999992</v>
      </c>
      <c r="CB306" s="15">
        <v>1.8849983266820542</v>
      </c>
      <c r="CC306" s="15">
        <v>0.70971817141802984</v>
      </c>
      <c r="CD306" s="15">
        <v>5.1660897869073761</v>
      </c>
      <c r="CE306" s="15">
        <v>4.0879999999999992</v>
      </c>
      <c r="CF306" s="15">
        <v>3.8199999989999998</v>
      </c>
      <c r="CG306" s="15">
        <v>7.1428999989999999</v>
      </c>
      <c r="CH306" s="15">
        <v>20.928105587181861</v>
      </c>
      <c r="CI306" s="15">
        <v>0.51999999899999994</v>
      </c>
      <c r="CJ306" s="15">
        <v>14.924999998999999</v>
      </c>
      <c r="CK306" s="15">
        <v>7.1429999989999993E-2</v>
      </c>
      <c r="CL306" s="15">
        <v>0.41342814635911529</v>
      </c>
      <c r="CM306" s="15">
        <v>2.479999999999999E-4</v>
      </c>
      <c r="CN306" s="15">
        <v>4.4499999989999992</v>
      </c>
      <c r="CO306" s="15">
        <v>0.7142899989999999</v>
      </c>
      <c r="CP306" s="15">
        <v>0.70959999899999993</v>
      </c>
      <c r="CQ306" s="43">
        <v>45</v>
      </c>
      <c r="CR306" s="42" t="s">
        <v>21</v>
      </c>
      <c r="CS306" s="42" t="s">
        <v>21</v>
      </c>
      <c r="CT306" s="43">
        <v>1.1699999989999998E-3</v>
      </c>
      <c r="CU306" s="42" t="s">
        <v>21</v>
      </c>
      <c r="CV306" s="42" t="s">
        <v>21</v>
      </c>
      <c r="CW306" s="43">
        <v>2.5</v>
      </c>
      <c r="CX306" s="43">
        <v>59.999999998999996</v>
      </c>
      <c r="CY306" s="42" t="s">
        <v>21</v>
      </c>
      <c r="CZ306" s="42" t="s">
        <v>21</v>
      </c>
      <c r="DA306" s="43">
        <v>3.9999999999999996E-4</v>
      </c>
      <c r="DB306" s="43">
        <v>6</v>
      </c>
      <c r="DC306" s="42" t="s">
        <v>21</v>
      </c>
      <c r="DD306" s="43">
        <v>0.82706145134981512</v>
      </c>
      <c r="DE306" s="42" t="s">
        <v>21</v>
      </c>
      <c r="DF306" s="43">
        <v>2.949999998046356E-2</v>
      </c>
      <c r="DG306" s="43">
        <v>1.4999999999999998E-3</v>
      </c>
    </row>
    <row r="307" spans="1:111" x14ac:dyDescent="0.25">
      <c r="A307" s="26" t="s">
        <v>364</v>
      </c>
      <c r="B307" s="15">
        <v>4.9370600039370593</v>
      </c>
      <c r="C307" s="15">
        <v>4.3999999989999997E-11</v>
      </c>
      <c r="D307" s="15">
        <v>0.88944231967348075</v>
      </c>
      <c r="E307" s="15">
        <v>24.751999998999999</v>
      </c>
      <c r="F307" s="15">
        <v>49.724999998999998</v>
      </c>
      <c r="G307" s="15">
        <v>276.35605350151491</v>
      </c>
      <c r="H307" s="15">
        <v>1.1879999999999996E-5</v>
      </c>
      <c r="I307" s="15">
        <v>0.70971313445494966</v>
      </c>
      <c r="J307" s="15">
        <v>1.9099653473861791E-12</v>
      </c>
      <c r="K307" s="15">
        <v>87.5</v>
      </c>
      <c r="L307" s="15">
        <v>1.0211999999999999</v>
      </c>
      <c r="M307" s="15">
        <v>1.2208643574384842E-2</v>
      </c>
      <c r="N307" s="15">
        <v>6.0140315230536334</v>
      </c>
      <c r="O307" s="15">
        <v>2.4618094544707518</v>
      </c>
      <c r="P307" s="15">
        <v>19.796699998999998</v>
      </c>
      <c r="Q307" s="15">
        <v>1.67E-12</v>
      </c>
      <c r="R307" s="15">
        <v>6.6349999989999997</v>
      </c>
      <c r="S307" s="15">
        <v>0.41344523934900779</v>
      </c>
      <c r="T307" s="15">
        <v>7.4951281672534193</v>
      </c>
      <c r="U307" s="15">
        <v>0.99999999899999992</v>
      </c>
      <c r="V307" s="15">
        <v>24.999999999</v>
      </c>
      <c r="W307" s="15">
        <v>0.43478299999999998</v>
      </c>
      <c r="X307" s="15">
        <v>2.5</v>
      </c>
      <c r="Y307" s="15">
        <v>4.1989999992404501</v>
      </c>
      <c r="Z307" s="15">
        <v>5.5273048864430301</v>
      </c>
      <c r="AA307" s="15">
        <v>2.0669698265129592</v>
      </c>
      <c r="AB307" s="15">
        <v>3.5129999989999998</v>
      </c>
      <c r="AC307" s="15">
        <v>1.0203999989999999</v>
      </c>
      <c r="AD307" s="15">
        <v>30.000300003000028</v>
      </c>
      <c r="AE307" s="15">
        <v>0.99999999899999992</v>
      </c>
      <c r="AF307" s="15">
        <v>24.684999998999999</v>
      </c>
      <c r="AG307" s="15">
        <v>1.9842910306634416</v>
      </c>
      <c r="AH307" s="15">
        <v>4.9999999989999999</v>
      </c>
      <c r="AI307" s="15">
        <v>2</v>
      </c>
      <c r="AJ307" s="15">
        <v>0.88099999985161548</v>
      </c>
      <c r="AK307" s="15">
        <v>7.5019999989999997</v>
      </c>
      <c r="AL307" s="15">
        <v>378</v>
      </c>
      <c r="AM307" s="15">
        <v>76.379999998999992</v>
      </c>
      <c r="AN307" s="15">
        <v>0.35522099899999998</v>
      </c>
      <c r="AO307" s="15">
        <v>0.41339396461901362</v>
      </c>
      <c r="AP307" s="15">
        <v>3.4955769221271679E-4</v>
      </c>
      <c r="AQ307" s="15">
        <v>624.64863904459139</v>
      </c>
      <c r="AR307" s="15">
        <v>0.8333299999999999</v>
      </c>
      <c r="AS307" s="15">
        <v>357.37</v>
      </c>
      <c r="AT307" s="15">
        <v>0.35714285727040812</v>
      </c>
      <c r="AU307" s="15">
        <v>7.1428599989999997</v>
      </c>
      <c r="AV307" s="15">
        <v>332.17999999899996</v>
      </c>
      <c r="AW307" s="15">
        <v>0.35714299899999996</v>
      </c>
      <c r="AX307" s="15">
        <v>0.12000023208866205</v>
      </c>
      <c r="AY307" s="15">
        <v>3.2707999989999998</v>
      </c>
      <c r="AZ307" s="15">
        <v>0.70971313445494966</v>
      </c>
      <c r="BA307" s="15">
        <v>1.0000002759241586</v>
      </c>
      <c r="BB307" s="15">
        <v>0.35714299899999996</v>
      </c>
      <c r="BC307" s="15">
        <v>276.35499994999998</v>
      </c>
      <c r="BD307" s="15">
        <v>0.83332999899999993</v>
      </c>
      <c r="BE307" s="15">
        <v>3.0459999989999997</v>
      </c>
      <c r="BF307" s="15">
        <v>0.41666999899999996</v>
      </c>
      <c r="BG307" s="15">
        <v>55.270999989999986</v>
      </c>
      <c r="BH307" s="15">
        <v>5.5119057632999269</v>
      </c>
      <c r="BI307" s="15">
        <v>1.2500000000000001E-2</v>
      </c>
      <c r="BJ307" s="15">
        <v>5.0357960745617891</v>
      </c>
      <c r="BK307" s="15">
        <v>4.7649906833234406</v>
      </c>
      <c r="BL307" s="15">
        <v>10.125</v>
      </c>
      <c r="BM307" s="15">
        <v>3.563999999</v>
      </c>
      <c r="BN307" s="15">
        <v>0.88644623703572378</v>
      </c>
      <c r="BO307" s="15">
        <v>1.4099999999999999E-9</v>
      </c>
      <c r="BP307" s="15">
        <v>0.71428599899999989</v>
      </c>
      <c r="BQ307" s="15">
        <v>7.1113639601131675</v>
      </c>
      <c r="BR307" s="15">
        <v>4.72902478391988</v>
      </c>
      <c r="BS307" s="15">
        <v>126</v>
      </c>
      <c r="BT307" s="15">
        <v>3.8699999998999994E-8</v>
      </c>
      <c r="BU307" s="15">
        <v>6.4349999989999995</v>
      </c>
      <c r="BV307" s="15">
        <v>28.536999999999999</v>
      </c>
      <c r="BW307" s="15">
        <v>4.4999999989999999</v>
      </c>
      <c r="BX307" s="15">
        <v>3.059999999</v>
      </c>
      <c r="BY307" s="15">
        <v>0.70971313445494966</v>
      </c>
      <c r="BZ307" s="15">
        <v>69.598999998999986</v>
      </c>
      <c r="CA307" s="15">
        <v>5.9579999989999992</v>
      </c>
      <c r="CB307" s="15">
        <v>1.8849983266820542</v>
      </c>
      <c r="CC307" s="15">
        <v>0.70971313445494966</v>
      </c>
      <c r="CD307" s="15">
        <v>5.1626226125535686</v>
      </c>
      <c r="CE307" s="15">
        <v>4.0919999999999996</v>
      </c>
      <c r="CF307" s="15">
        <v>3.8199999989999998</v>
      </c>
      <c r="CG307" s="15">
        <v>7.1428999989999999</v>
      </c>
      <c r="CH307" s="15">
        <v>20.928105587181861</v>
      </c>
      <c r="CI307" s="15">
        <v>0.51999999899999994</v>
      </c>
      <c r="CJ307" s="15">
        <v>14.924999998999999</v>
      </c>
      <c r="CK307" s="15">
        <v>7.1429999989999993E-2</v>
      </c>
      <c r="CL307" s="15">
        <v>0.41339396461901362</v>
      </c>
      <c r="CM307" s="15">
        <v>2.479999999999999E-4</v>
      </c>
      <c r="CN307" s="15">
        <v>4.4499999989999992</v>
      </c>
      <c r="CO307" s="15">
        <v>0.7142899989999999</v>
      </c>
      <c r="CP307" s="15">
        <v>0.70959999899999993</v>
      </c>
      <c r="CQ307" s="43">
        <v>45</v>
      </c>
      <c r="CR307" s="42" t="s">
        <v>21</v>
      </c>
      <c r="CS307" s="42" t="s">
        <v>21</v>
      </c>
      <c r="CT307" s="43">
        <v>1.1699999989999998E-3</v>
      </c>
      <c r="CU307" s="42" t="s">
        <v>21</v>
      </c>
      <c r="CV307" s="42" t="s">
        <v>21</v>
      </c>
      <c r="CW307" s="43">
        <v>2.5</v>
      </c>
      <c r="CX307" s="43">
        <v>59.999999998999996</v>
      </c>
      <c r="CY307" s="42" t="s">
        <v>21</v>
      </c>
      <c r="CZ307" s="42" t="s">
        <v>21</v>
      </c>
      <c r="DA307" s="43">
        <v>3.9999999999999996E-4</v>
      </c>
      <c r="DB307" s="43">
        <v>6</v>
      </c>
      <c r="DC307" s="42" t="s">
        <v>21</v>
      </c>
      <c r="DD307" s="43">
        <v>0.82665123652694983</v>
      </c>
      <c r="DE307" s="42" t="s">
        <v>21</v>
      </c>
      <c r="DF307" s="43">
        <v>2.949999998046356E-2</v>
      </c>
      <c r="DG307" s="43">
        <v>1.4999999999999998E-3</v>
      </c>
    </row>
    <row r="308" spans="1:111" x14ac:dyDescent="0.25">
      <c r="A308" s="26" t="s">
        <v>365</v>
      </c>
      <c r="B308" s="15">
        <v>4.9370600039370593</v>
      </c>
      <c r="C308" s="15">
        <v>4.6999999989999993E-11</v>
      </c>
      <c r="D308" s="15">
        <v>0.88952143747455537</v>
      </c>
      <c r="E308" s="15">
        <v>24.751999998999999</v>
      </c>
      <c r="F308" s="15">
        <v>49.669999998999998</v>
      </c>
      <c r="G308" s="15">
        <v>275.66605087101954</v>
      </c>
      <c r="H308" s="15">
        <v>1.1879999999999996E-5</v>
      </c>
      <c r="I308" s="15">
        <v>0.70972824555868264</v>
      </c>
      <c r="J308" s="15">
        <v>1.9208690506083464E-12</v>
      </c>
      <c r="K308" s="15">
        <v>87.5</v>
      </c>
      <c r="L308" s="15">
        <v>1.0210999989999998</v>
      </c>
      <c r="M308" s="15">
        <v>1.2208643574384842E-2</v>
      </c>
      <c r="N308" s="15">
        <v>6.0150261540287158</v>
      </c>
      <c r="O308" s="15">
        <v>2.4618094544707518</v>
      </c>
      <c r="P308" s="15">
        <v>19.968399998999999</v>
      </c>
      <c r="Q308" s="15">
        <v>1.67E-12</v>
      </c>
      <c r="R308" s="15">
        <v>6.6349999989999997</v>
      </c>
      <c r="S308" s="15">
        <v>0.41332561809263685</v>
      </c>
      <c r="T308" s="15">
        <v>7.4996250193115062</v>
      </c>
      <c r="U308" s="15">
        <v>0.99999999899999992</v>
      </c>
      <c r="V308" s="15">
        <v>24.999999999</v>
      </c>
      <c r="W308" s="15">
        <v>0.43478299999999998</v>
      </c>
      <c r="X308" s="15">
        <v>2.5</v>
      </c>
      <c r="Y308" s="15">
        <v>4.1819999992394763</v>
      </c>
      <c r="Z308" s="15">
        <v>5.5138950157429365</v>
      </c>
      <c r="AA308" s="15">
        <v>2.0673116669999998</v>
      </c>
      <c r="AB308" s="15">
        <v>3.4819999989999997</v>
      </c>
      <c r="AC308" s="15">
        <v>1.0203999989999999</v>
      </c>
      <c r="AD308" s="15">
        <v>30.000300003000028</v>
      </c>
      <c r="AE308" s="15">
        <v>0.99999999899999992</v>
      </c>
      <c r="AF308" s="15">
        <v>24.684999998999999</v>
      </c>
      <c r="AG308" s="15">
        <v>1.9846192051294849</v>
      </c>
      <c r="AH308" s="15">
        <v>4.9999999989999999</v>
      </c>
      <c r="AI308" s="15">
        <v>2</v>
      </c>
      <c r="AJ308" s="15">
        <v>0.88099999985161548</v>
      </c>
      <c r="AK308" s="15">
        <v>7.5019999989999997</v>
      </c>
      <c r="AL308" s="15">
        <v>378</v>
      </c>
      <c r="AM308" s="15">
        <v>76.379999998999992</v>
      </c>
      <c r="AN308" s="15">
        <v>0.35525799899999999</v>
      </c>
      <c r="AO308" s="15">
        <v>0.41346233375236185</v>
      </c>
      <c r="AP308" s="15">
        <v>3.4955769221271679E-4</v>
      </c>
      <c r="AQ308" s="15">
        <v>623.13061205839108</v>
      </c>
      <c r="AR308" s="15">
        <v>0.8333299999999999</v>
      </c>
      <c r="AS308" s="15">
        <v>357.37</v>
      </c>
      <c r="AT308" s="15">
        <v>0.35714285727040812</v>
      </c>
      <c r="AU308" s="15">
        <v>7.1428599989999997</v>
      </c>
      <c r="AV308" s="15">
        <v>370.79999999899997</v>
      </c>
      <c r="AW308" s="15">
        <v>0.35714299899999996</v>
      </c>
      <c r="AX308" s="15">
        <v>0.12000023208866205</v>
      </c>
      <c r="AY308" s="15">
        <v>3.2699999989999999</v>
      </c>
      <c r="AZ308" s="15">
        <v>0.70972824555868264</v>
      </c>
      <c r="BA308" s="15">
        <v>1.0000002759241586</v>
      </c>
      <c r="BB308" s="15">
        <v>0.35714299899999996</v>
      </c>
      <c r="BC308" s="15">
        <v>275.66499994999998</v>
      </c>
      <c r="BD308" s="15">
        <v>0.83332999899999993</v>
      </c>
      <c r="BE308" s="15">
        <v>3.0460999989999999</v>
      </c>
      <c r="BF308" s="15">
        <v>0.41666999899999996</v>
      </c>
      <c r="BG308" s="15">
        <v>55.132999989999988</v>
      </c>
      <c r="BH308" s="15">
        <v>5.5128173471911666</v>
      </c>
      <c r="BI308" s="15">
        <v>1.2500000000000001E-2</v>
      </c>
      <c r="BJ308" s="15">
        <v>5.0232227565755894</v>
      </c>
      <c r="BK308" s="15">
        <v>4.7873919475464231</v>
      </c>
      <c r="BL308" s="15">
        <v>10.125</v>
      </c>
      <c r="BM308" s="15">
        <v>3.559999999</v>
      </c>
      <c r="BN308" s="15">
        <v>0.88652482348096184</v>
      </c>
      <c r="BO308" s="15">
        <v>1.4099999999999999E-9</v>
      </c>
      <c r="BP308" s="15">
        <v>0.71428599899999989</v>
      </c>
      <c r="BQ308" s="15">
        <v>7.105805443551894</v>
      </c>
      <c r="BR308" s="15">
        <v>4.7296219584097035</v>
      </c>
      <c r="BS308" s="15">
        <v>126</v>
      </c>
      <c r="BT308" s="15">
        <v>3.8699999998999994E-8</v>
      </c>
      <c r="BU308" s="15">
        <v>6.4349999989999995</v>
      </c>
      <c r="BV308" s="15">
        <v>28.536999999999999</v>
      </c>
      <c r="BW308" s="15">
        <v>4.4999999989999999</v>
      </c>
      <c r="BX308" s="15">
        <v>3.059999999</v>
      </c>
      <c r="BY308" s="15">
        <v>0.70972824555868264</v>
      </c>
      <c r="BZ308" s="15">
        <v>69.569999999999993</v>
      </c>
      <c r="CA308" s="15">
        <v>5.9579999989999992</v>
      </c>
      <c r="CB308" s="15">
        <v>1.8849983266820542</v>
      </c>
      <c r="CC308" s="15">
        <v>0.70972824555868264</v>
      </c>
      <c r="CD308" s="15">
        <v>5.1623560995902302</v>
      </c>
      <c r="CE308" s="15">
        <v>4.0939999999999994</v>
      </c>
      <c r="CF308" s="15">
        <v>3.8199999989999998</v>
      </c>
      <c r="CG308" s="15">
        <v>7.1428999989999999</v>
      </c>
      <c r="CH308" s="15">
        <v>20.928105587181861</v>
      </c>
      <c r="CI308" s="15">
        <v>0.51999999899999994</v>
      </c>
      <c r="CJ308" s="15">
        <v>14.924999998999999</v>
      </c>
      <c r="CK308" s="15">
        <v>7.1429999989999993E-2</v>
      </c>
      <c r="CL308" s="15">
        <v>0.41346233375236185</v>
      </c>
      <c r="CM308" s="15">
        <v>2.479999999999999E-4</v>
      </c>
      <c r="CN308" s="15">
        <v>4.4499999989999992</v>
      </c>
      <c r="CO308" s="15">
        <v>0.7142899989999999</v>
      </c>
      <c r="CP308" s="15">
        <v>0.70969999899999991</v>
      </c>
      <c r="CQ308" s="43">
        <v>45</v>
      </c>
      <c r="CR308" s="42" t="s">
        <v>21</v>
      </c>
      <c r="CS308" s="42" t="s">
        <v>21</v>
      </c>
      <c r="CT308" s="43">
        <v>1.1699999989999998E-3</v>
      </c>
      <c r="CU308" s="42" t="s">
        <v>21</v>
      </c>
      <c r="CV308" s="42" t="s">
        <v>21</v>
      </c>
      <c r="CW308" s="43">
        <v>2.5</v>
      </c>
      <c r="CX308" s="43">
        <v>59.999999998999996</v>
      </c>
      <c r="CY308" s="42" t="s">
        <v>21</v>
      </c>
      <c r="CZ308" s="42" t="s">
        <v>21</v>
      </c>
      <c r="DA308" s="43">
        <v>3.9999999999999996E-4</v>
      </c>
      <c r="DB308" s="43">
        <v>6</v>
      </c>
      <c r="DC308" s="42" t="s">
        <v>21</v>
      </c>
      <c r="DD308" s="43">
        <v>0.82685629306007624</v>
      </c>
      <c r="DE308" s="42" t="s">
        <v>21</v>
      </c>
      <c r="DF308" s="43">
        <v>2.949999998046356E-2</v>
      </c>
      <c r="DG308" s="43">
        <v>1.4999999999999998E-3</v>
      </c>
    </row>
    <row r="309" spans="1:111" x14ac:dyDescent="0.25">
      <c r="A309" s="26" t="s">
        <v>366</v>
      </c>
      <c r="B309" s="15">
        <v>4.9370600039370593</v>
      </c>
      <c r="C309" s="15">
        <v>4.9999999989999996E-11</v>
      </c>
      <c r="D309" s="15">
        <v>0.88362640276472226</v>
      </c>
      <c r="E309" s="15">
        <v>24.751999998999999</v>
      </c>
      <c r="F309" s="15">
        <v>49.125</v>
      </c>
      <c r="G309" s="15">
        <v>275.73105116881999</v>
      </c>
      <c r="H309" s="15">
        <v>1.1879999999999996E-5</v>
      </c>
      <c r="I309" s="15">
        <v>0.71080278116571849</v>
      </c>
      <c r="J309" s="15">
        <v>1.9583050983377874E-12</v>
      </c>
      <c r="K309" s="15">
        <v>87.5</v>
      </c>
      <c r="L309" s="15">
        <v>1.0132999989999998</v>
      </c>
      <c r="M309" s="15">
        <v>1.2208643574384842E-2</v>
      </c>
      <c r="N309" s="15">
        <v>5.9794255055194609</v>
      </c>
      <c r="O309" s="15">
        <v>2.4618094544707518</v>
      </c>
      <c r="P309" s="15">
        <v>20.144799999999996</v>
      </c>
      <c r="Q309" s="15">
        <v>1.67E-12</v>
      </c>
      <c r="R309" s="15">
        <v>6.6349999989999997</v>
      </c>
      <c r="S309" s="15">
        <v>0.40848004591662107</v>
      </c>
      <c r="T309" s="15">
        <v>7.4432452554851682</v>
      </c>
      <c r="U309" s="15">
        <v>0.99999999899999992</v>
      </c>
      <c r="V309" s="15">
        <v>24.999999999</v>
      </c>
      <c r="W309" s="15">
        <v>0.43478299999999998</v>
      </c>
      <c r="X309" s="15">
        <v>2.5</v>
      </c>
      <c r="Y309" s="15">
        <v>4.1709999992388465</v>
      </c>
      <c r="Z309" s="15">
        <v>5.5157198014340869</v>
      </c>
      <c r="AA309" s="15">
        <v>2.0550760369999996</v>
      </c>
      <c r="AB309" s="15">
        <v>3.4163999989999998</v>
      </c>
      <c r="AC309" s="15">
        <v>1.0203999989999999</v>
      </c>
      <c r="AD309" s="15">
        <v>30.000300003000028</v>
      </c>
      <c r="AE309" s="15">
        <v>0.99999999899999992</v>
      </c>
      <c r="AF309" s="15">
        <v>24.684999998999999</v>
      </c>
      <c r="AG309" s="15">
        <v>1.972873000193091</v>
      </c>
      <c r="AH309" s="15">
        <v>4.9999999989999999</v>
      </c>
      <c r="AI309" s="15">
        <v>2</v>
      </c>
      <c r="AJ309" s="15">
        <v>0.87845999985201451</v>
      </c>
      <c r="AK309" s="15">
        <v>7.5469999989999996</v>
      </c>
      <c r="AL309" s="15">
        <v>396.5</v>
      </c>
      <c r="AM309" s="15">
        <v>76.379999998999992</v>
      </c>
      <c r="AN309" s="15">
        <v>0.35525299899999996</v>
      </c>
      <c r="AO309" s="15">
        <v>0.41101520773161332</v>
      </c>
      <c r="AP309" s="15">
        <v>3.7182951088798416E-4</v>
      </c>
      <c r="AQ309" s="15">
        <v>618.92678479251583</v>
      </c>
      <c r="AR309" s="15">
        <v>0.8333299999999999</v>
      </c>
      <c r="AS309" s="15">
        <v>355.51999999899999</v>
      </c>
      <c r="AT309" s="15">
        <v>0.35714285727040812</v>
      </c>
      <c r="AU309" s="15">
        <v>7.1428599989999997</v>
      </c>
      <c r="AV309" s="15">
        <v>370.79999999899997</v>
      </c>
      <c r="AW309" s="15">
        <v>0.35714299899999996</v>
      </c>
      <c r="AX309" s="15">
        <v>0.12000023208866205</v>
      </c>
      <c r="AY309" s="15">
        <v>3.2374999989999997</v>
      </c>
      <c r="AZ309" s="15">
        <v>0.71080278116571849</v>
      </c>
      <c r="BA309" s="15">
        <v>1.0000002759241586</v>
      </c>
      <c r="BB309" s="15">
        <v>0.35714299899999996</v>
      </c>
      <c r="BC309" s="15">
        <v>275.73</v>
      </c>
      <c r="BD309" s="15">
        <v>0.83332999899999993</v>
      </c>
      <c r="BE309" s="15">
        <v>3.0264999989999999</v>
      </c>
      <c r="BF309" s="15">
        <v>0.39085999899999996</v>
      </c>
      <c r="BG309" s="15">
        <v>55.145999999999987</v>
      </c>
      <c r="BH309" s="15">
        <v>5.480189072660818</v>
      </c>
      <c r="BI309" s="15">
        <v>1.2500000000000001E-2</v>
      </c>
      <c r="BJ309" s="15">
        <v>5.024407200485399</v>
      </c>
      <c r="BK309" s="15">
        <v>4.8100048331409564</v>
      </c>
      <c r="BL309" s="15">
        <v>10.125</v>
      </c>
      <c r="BM309" s="15">
        <v>3.4869999989999996</v>
      </c>
      <c r="BN309" s="15">
        <v>0.87973959707926463</v>
      </c>
      <c r="BO309" s="15">
        <v>1.4099999999999999E-9</v>
      </c>
      <c r="BP309" s="15">
        <v>0.71428599899999989</v>
      </c>
      <c r="BQ309" s="15">
        <v>7.020499860082877</v>
      </c>
      <c r="BR309" s="15">
        <v>4.7090194385107802</v>
      </c>
      <c r="BS309" s="15">
        <v>126</v>
      </c>
      <c r="BT309" s="15">
        <v>3.8699999998999994E-8</v>
      </c>
      <c r="BU309" s="15">
        <v>6.4244999989999991</v>
      </c>
      <c r="BV309" s="15">
        <v>28.354999998999997</v>
      </c>
      <c r="BW309" s="15">
        <v>4.4999999989999999</v>
      </c>
      <c r="BX309" s="15">
        <v>3.039999999</v>
      </c>
      <c r="BY309" s="15">
        <v>0.71080278116571849</v>
      </c>
      <c r="BZ309" s="15">
        <v>69.503999998999987</v>
      </c>
      <c r="CA309" s="15">
        <v>5.9579999989999992</v>
      </c>
      <c r="CB309" s="15">
        <v>1.8849983266820542</v>
      </c>
      <c r="CC309" s="15">
        <v>0.71080278116571849</v>
      </c>
      <c r="CD309" s="15">
        <v>5.1276792126514037</v>
      </c>
      <c r="CE309" s="15">
        <v>4.0179999999999998</v>
      </c>
      <c r="CF309" s="15">
        <v>3.8199999989999998</v>
      </c>
      <c r="CG309" s="15">
        <v>7.1428999989999999</v>
      </c>
      <c r="CH309" s="15">
        <v>20.928105587181861</v>
      </c>
      <c r="CI309" s="15">
        <v>0.51999999899999994</v>
      </c>
      <c r="CJ309" s="15">
        <v>14.924999998999999</v>
      </c>
      <c r="CK309" s="15">
        <v>7.1429999989999993E-2</v>
      </c>
      <c r="CL309" s="15">
        <v>0.41101520773161332</v>
      </c>
      <c r="CM309" s="15">
        <v>2.479999999999999E-4</v>
      </c>
      <c r="CN309" s="15">
        <v>4.4499999989999992</v>
      </c>
      <c r="CO309" s="15">
        <v>0.7142899989999999</v>
      </c>
      <c r="CP309" s="15">
        <v>0.71159999899999993</v>
      </c>
      <c r="CQ309" s="43">
        <v>45</v>
      </c>
      <c r="CR309" s="42" t="s">
        <v>21</v>
      </c>
      <c r="CS309" s="42" t="s">
        <v>21</v>
      </c>
      <c r="CT309" s="43">
        <v>1.1699999989999998E-3</v>
      </c>
      <c r="CU309" s="42" t="s">
        <v>21</v>
      </c>
      <c r="CV309" s="42" t="s">
        <v>21</v>
      </c>
      <c r="CW309" s="43">
        <v>2.5</v>
      </c>
      <c r="CX309" s="43">
        <v>59.999999998999996</v>
      </c>
      <c r="CY309" s="42" t="s">
        <v>21</v>
      </c>
      <c r="CZ309" s="42" t="s">
        <v>21</v>
      </c>
      <c r="DA309" s="43">
        <v>3.9999999999999996E-4</v>
      </c>
      <c r="DB309" s="43">
        <v>6</v>
      </c>
      <c r="DC309" s="42" t="s">
        <v>21</v>
      </c>
      <c r="DD309" s="43">
        <v>0.81546114394149982</v>
      </c>
      <c r="DE309" s="42" t="s">
        <v>21</v>
      </c>
      <c r="DF309" s="43">
        <v>2.949999998046356E-2</v>
      </c>
      <c r="DG309" s="43">
        <v>1.4999999999999998E-3</v>
      </c>
    </row>
    <row r="310" spans="1:111" x14ac:dyDescent="0.25">
      <c r="A310" s="26" t="s">
        <v>367</v>
      </c>
      <c r="B310" s="15">
        <v>4.9370600039370593</v>
      </c>
      <c r="C310" s="15">
        <v>4.9999999989999996E-11</v>
      </c>
      <c r="D310" s="15">
        <v>0.87123192193761978</v>
      </c>
      <c r="E310" s="15">
        <v>24.371999999</v>
      </c>
      <c r="F310" s="15">
        <v>47.812999998999999</v>
      </c>
      <c r="G310" s="15">
        <v>276.02105227439046</v>
      </c>
      <c r="H310" s="15">
        <v>1.1879999999999996E-5</v>
      </c>
      <c r="I310" s="15">
        <v>0.71339397232986901</v>
      </c>
      <c r="J310" s="15">
        <v>1.989198924133928E-12</v>
      </c>
      <c r="K310" s="15">
        <v>87.5</v>
      </c>
      <c r="L310" s="15">
        <v>1.0128999999999999</v>
      </c>
      <c r="M310" s="15">
        <v>1.2208643574384842E-2</v>
      </c>
      <c r="N310" s="15">
        <v>5.8905706178794421</v>
      </c>
      <c r="O310" s="15">
        <v>2.4618094544707518</v>
      </c>
      <c r="P310" s="15">
        <v>20.307299998999998</v>
      </c>
      <c r="Q310" s="15">
        <v>1.67E-12</v>
      </c>
      <c r="R310" s="15">
        <v>6.6349999989999997</v>
      </c>
      <c r="S310" s="15">
        <v>0.40485829959514169</v>
      </c>
      <c r="T310" s="15">
        <v>7.3209999989999996</v>
      </c>
      <c r="U310" s="15">
        <v>0.99999999899999992</v>
      </c>
      <c r="V310" s="15">
        <v>24.999999999</v>
      </c>
      <c r="W310" s="15">
        <v>0.43478299999999998</v>
      </c>
      <c r="X310" s="15">
        <v>2.5</v>
      </c>
      <c r="Y310" s="15">
        <v>4.161999999238331</v>
      </c>
      <c r="Z310" s="15">
        <v>5.5212014137323981</v>
      </c>
      <c r="AA310" s="15">
        <v>2.0245373929999997</v>
      </c>
      <c r="AB310" s="15">
        <v>3.3616999989999998</v>
      </c>
      <c r="AC310" s="15">
        <v>1.0203999989999999</v>
      </c>
      <c r="AD310" s="15">
        <v>30.000300003000028</v>
      </c>
      <c r="AE310" s="15">
        <v>0.99999999899999992</v>
      </c>
      <c r="AF310" s="15">
        <v>24.684999998999999</v>
      </c>
      <c r="AG310" s="15">
        <v>1.9435558987365629</v>
      </c>
      <c r="AH310" s="15">
        <v>4.9999999989999999</v>
      </c>
      <c r="AI310" s="15">
        <v>2</v>
      </c>
      <c r="AJ310" s="15">
        <v>0.87455999986262711</v>
      </c>
      <c r="AK310" s="15">
        <v>7.5759999989999995</v>
      </c>
      <c r="AL310" s="15">
        <v>415</v>
      </c>
      <c r="AM310" s="15">
        <v>76.379999998999992</v>
      </c>
      <c r="AN310" s="15">
        <v>0.35714299999999999</v>
      </c>
      <c r="AO310" s="15">
        <v>0.40490747880508055</v>
      </c>
      <c r="AP310" s="15">
        <v>4.1946923065526014E-4</v>
      </c>
      <c r="AQ310" s="15">
        <v>613.5</v>
      </c>
      <c r="AR310" s="15">
        <v>0.8333299999999999</v>
      </c>
      <c r="AS310" s="15">
        <v>337.39999999899999</v>
      </c>
      <c r="AT310" s="15">
        <v>0.35714285727040812</v>
      </c>
      <c r="AU310" s="15">
        <v>7.1428599989999997</v>
      </c>
      <c r="AV310" s="15">
        <v>370.79999999899997</v>
      </c>
      <c r="AW310" s="15">
        <v>0.35714299899999996</v>
      </c>
      <c r="AX310" s="15">
        <v>0.12000023208866205</v>
      </c>
      <c r="AY310" s="15">
        <v>3.1853999989999999</v>
      </c>
      <c r="AZ310" s="15">
        <v>0.71339397232986901</v>
      </c>
      <c r="BA310" s="15">
        <v>1.0000002759241586</v>
      </c>
      <c r="BB310" s="15">
        <v>0.35714299899999996</v>
      </c>
      <c r="BC310" s="15">
        <v>276.02</v>
      </c>
      <c r="BD310" s="15">
        <v>0.83332999899999993</v>
      </c>
      <c r="BE310" s="15">
        <v>2.9941999989999997</v>
      </c>
      <c r="BF310" s="15">
        <v>0.39431999899999998</v>
      </c>
      <c r="BG310" s="15">
        <v>55.203999999999979</v>
      </c>
      <c r="BH310" s="15">
        <v>5.3987528870033517</v>
      </c>
      <c r="BI310" s="15">
        <v>1.2500000000000001E-2</v>
      </c>
      <c r="BJ310" s="15">
        <v>5.0296916384795987</v>
      </c>
      <c r="BK310" s="15">
        <v>4.8100048331409564</v>
      </c>
      <c r="BL310" s="15">
        <v>10.125</v>
      </c>
      <c r="BM310" s="15">
        <v>3.414999999</v>
      </c>
      <c r="BN310" s="15">
        <v>0.86805555555555558</v>
      </c>
      <c r="BO310" s="15">
        <v>1.4099999999999999E-9</v>
      </c>
      <c r="BP310" s="15">
        <v>0.71428599899999989</v>
      </c>
      <c r="BQ310" s="15">
        <v>6.8994066515040293</v>
      </c>
      <c r="BR310" s="15">
        <v>4.770428882876292</v>
      </c>
      <c r="BS310" s="15">
        <v>126</v>
      </c>
      <c r="BT310" s="15">
        <v>3.8699999998999994E-8</v>
      </c>
      <c r="BU310" s="15">
        <v>6.4104999989999998</v>
      </c>
      <c r="BV310" s="15">
        <v>27.796999999999997</v>
      </c>
      <c r="BW310" s="15">
        <v>4.4999999989999999</v>
      </c>
      <c r="BX310" s="15">
        <v>3</v>
      </c>
      <c r="BY310" s="15">
        <v>0.71339397232986901</v>
      </c>
      <c r="BZ310" s="15">
        <v>69.277999998999988</v>
      </c>
      <c r="CA310" s="15">
        <v>5.9579999989999992</v>
      </c>
      <c r="CB310" s="15">
        <v>1.8849983266820542</v>
      </c>
      <c r="CC310" s="15">
        <v>0.71339397232986901</v>
      </c>
      <c r="CD310" s="15">
        <v>5.0759999989999995</v>
      </c>
      <c r="CE310" s="15">
        <v>3.9809999989999998</v>
      </c>
      <c r="CF310" s="15">
        <v>3.8199999989999998</v>
      </c>
      <c r="CG310" s="15">
        <v>7.1428999989999999</v>
      </c>
      <c r="CH310" s="15">
        <v>20.928105587181861</v>
      </c>
      <c r="CI310" s="15">
        <v>0.51999999899999994</v>
      </c>
      <c r="CJ310" s="15">
        <v>14.924999998999999</v>
      </c>
      <c r="CK310" s="15">
        <v>7.1429999989999993E-2</v>
      </c>
      <c r="CL310" s="15">
        <v>0.40490747880508055</v>
      </c>
      <c r="CM310" s="15">
        <v>2.479999999999999E-4</v>
      </c>
      <c r="CN310" s="15">
        <v>4.4499999989999992</v>
      </c>
      <c r="CO310" s="15">
        <v>0.7142899989999999</v>
      </c>
      <c r="CP310" s="15">
        <v>0.71339999899999995</v>
      </c>
      <c r="CQ310" s="43">
        <v>45</v>
      </c>
      <c r="CR310" s="42" t="s">
        <v>21</v>
      </c>
      <c r="CS310" s="42" t="s">
        <v>21</v>
      </c>
      <c r="CT310" s="43">
        <v>1.1699999989999998E-3</v>
      </c>
      <c r="CU310" s="42" t="s">
        <v>21</v>
      </c>
      <c r="CV310" s="42" t="s">
        <v>21</v>
      </c>
      <c r="CW310" s="43">
        <v>2.5</v>
      </c>
      <c r="CX310" s="43">
        <v>59.999999998999996</v>
      </c>
      <c r="CY310" s="42" t="s">
        <v>21</v>
      </c>
      <c r="CZ310" s="42" t="s">
        <v>21</v>
      </c>
      <c r="DA310" s="43">
        <v>3.9999999999999996E-4</v>
      </c>
      <c r="DB310" s="43">
        <v>6</v>
      </c>
      <c r="DC310" s="42" t="s">
        <v>21</v>
      </c>
      <c r="DD310" s="43">
        <v>0.80482897449080804</v>
      </c>
      <c r="DE310" s="42" t="s">
        <v>21</v>
      </c>
      <c r="DF310" s="43">
        <v>2.949999998046356E-2</v>
      </c>
      <c r="DG310" s="43">
        <v>1.4999999999999998E-3</v>
      </c>
    </row>
    <row r="311" spans="1:111" x14ac:dyDescent="0.25">
      <c r="A311" s="26" t="s">
        <v>368</v>
      </c>
      <c r="B311" s="15">
        <v>4.9370600039370593</v>
      </c>
      <c r="C311" s="15">
        <v>4.9999999989999996E-11</v>
      </c>
      <c r="D311" s="15">
        <v>0.86385625432674373</v>
      </c>
      <c r="E311" s="15">
        <v>24.194999998999997</v>
      </c>
      <c r="F311" s="15">
        <v>46.816999998999997</v>
      </c>
      <c r="G311" s="15">
        <v>276.65605464520854</v>
      </c>
      <c r="H311" s="15">
        <v>1.1879999999999996E-5</v>
      </c>
      <c r="I311" s="15">
        <v>0.71339397232986901</v>
      </c>
      <c r="J311" s="15">
        <v>2.0008295409042398E-12</v>
      </c>
      <c r="K311" s="15">
        <v>87.5</v>
      </c>
      <c r="L311" s="15">
        <v>1.0043999989999999</v>
      </c>
      <c r="M311" s="15">
        <v>1.2208643574384842E-2</v>
      </c>
      <c r="N311" s="15">
        <v>5.8402016281139977</v>
      </c>
      <c r="O311" s="15">
        <v>2.4618094544707518</v>
      </c>
      <c r="P311" s="15">
        <v>20.459699999999998</v>
      </c>
      <c r="Q311" s="15">
        <v>1.67E-12</v>
      </c>
      <c r="R311" s="15">
        <v>6.6349999989999997</v>
      </c>
      <c r="S311" s="15">
        <v>0.4029171201107688</v>
      </c>
      <c r="T311" s="15">
        <v>7.2669999989999994</v>
      </c>
      <c r="U311" s="15">
        <v>0.99999999899999992</v>
      </c>
      <c r="V311" s="15">
        <v>24.999999999</v>
      </c>
      <c r="W311" s="15">
        <v>0.43478299999999998</v>
      </c>
      <c r="X311" s="15">
        <v>2.5</v>
      </c>
      <c r="Y311" s="15">
        <v>4.161999999238331</v>
      </c>
      <c r="Z311" s="15">
        <v>5.5331156977553881</v>
      </c>
      <c r="AA311" s="15">
        <v>2.0072260129999999</v>
      </c>
      <c r="AB311" s="15">
        <v>3.3260999989999998</v>
      </c>
      <c r="AC311" s="15">
        <v>1.0203999989999999</v>
      </c>
      <c r="AD311" s="15">
        <v>30.000300003000028</v>
      </c>
      <c r="AE311" s="15">
        <v>0.99999999899999992</v>
      </c>
      <c r="AF311" s="15">
        <v>24.684999998999999</v>
      </c>
      <c r="AG311" s="15">
        <v>1.9269369743408666</v>
      </c>
      <c r="AH311" s="15">
        <v>4.9999999989999999</v>
      </c>
      <c r="AI311" s="15">
        <v>2</v>
      </c>
      <c r="AJ311" s="15">
        <v>0.8741999998526836</v>
      </c>
      <c r="AK311" s="15">
        <v>7.5589999989999992</v>
      </c>
      <c r="AL311" s="15">
        <v>415</v>
      </c>
      <c r="AM311" s="15">
        <v>76.379999998999992</v>
      </c>
      <c r="AN311" s="15">
        <v>0.34506099899999998</v>
      </c>
      <c r="AO311" s="15">
        <v>0.40144520289098562</v>
      </c>
      <c r="AP311" s="15">
        <v>4.1946923065526014E-4</v>
      </c>
      <c r="AQ311" s="15">
        <v>612.36999999699992</v>
      </c>
      <c r="AR311" s="15">
        <v>0.8333299999999999</v>
      </c>
      <c r="AS311" s="15">
        <v>330.41999999899997</v>
      </c>
      <c r="AT311" s="15">
        <v>0.35714285727040812</v>
      </c>
      <c r="AU311" s="15">
        <v>7.1428599989999997</v>
      </c>
      <c r="AV311" s="15">
        <v>370.79999999899997</v>
      </c>
      <c r="AW311" s="15">
        <v>0.35714299899999996</v>
      </c>
      <c r="AX311" s="15">
        <v>0.12000023208866205</v>
      </c>
      <c r="AY311" s="15">
        <v>3.1699999989999998</v>
      </c>
      <c r="AZ311" s="15">
        <v>0.71339397232986901</v>
      </c>
      <c r="BA311" s="15">
        <v>1.0000002759241586</v>
      </c>
      <c r="BB311" s="15">
        <v>0.35714299899999996</v>
      </c>
      <c r="BC311" s="15">
        <v>276.65499994999999</v>
      </c>
      <c r="BD311" s="15">
        <v>0.83332999899999993</v>
      </c>
      <c r="BE311" s="15">
        <v>2.9621999989999996</v>
      </c>
      <c r="BF311" s="15">
        <v>0.39229999899999995</v>
      </c>
      <c r="BG311" s="15">
        <v>55.330999989999988</v>
      </c>
      <c r="BH311" s="15">
        <v>5.3525893233816992</v>
      </c>
      <c r="BI311" s="15">
        <v>1.2500000000000001E-2</v>
      </c>
      <c r="BJ311" s="15">
        <v>5.0412627345557892</v>
      </c>
      <c r="BK311" s="15">
        <v>4.8100048331409564</v>
      </c>
      <c r="BL311" s="15">
        <v>10.125</v>
      </c>
      <c r="BM311" s="15">
        <v>3.3579999989999996</v>
      </c>
      <c r="BN311" s="15">
        <v>0.86058519867520245</v>
      </c>
      <c r="BO311" s="15">
        <v>1.4099999999999999E-9</v>
      </c>
      <c r="BP311" s="15">
        <v>0.71428599899999989</v>
      </c>
      <c r="BQ311" s="15">
        <v>6.8497842322658933</v>
      </c>
      <c r="BR311" s="15">
        <v>4.770428882876292</v>
      </c>
      <c r="BS311" s="15">
        <v>126</v>
      </c>
      <c r="BT311" s="15">
        <v>3.8699999998999994E-8</v>
      </c>
      <c r="BU311" s="15">
        <v>6.4323999989999994</v>
      </c>
      <c r="BV311" s="15">
        <v>27.465999999999998</v>
      </c>
      <c r="BW311" s="15">
        <v>4.4999999989999999</v>
      </c>
      <c r="BX311" s="15">
        <v>2.9749999989999996</v>
      </c>
      <c r="BY311" s="15">
        <v>0.71339397232986901</v>
      </c>
      <c r="BZ311" s="15">
        <v>68.888999998999992</v>
      </c>
      <c r="CA311" s="15">
        <v>5.9579999989999992</v>
      </c>
      <c r="CB311" s="15">
        <v>1.8849983266820542</v>
      </c>
      <c r="CC311" s="15">
        <v>0.71339397232986901</v>
      </c>
      <c r="CD311" s="15">
        <v>5.0299999989999993</v>
      </c>
      <c r="CE311" s="15">
        <v>3.9809999999999999</v>
      </c>
      <c r="CF311" s="15">
        <v>3.8199999989999998</v>
      </c>
      <c r="CG311" s="15">
        <v>7.1428999989999999</v>
      </c>
      <c r="CH311" s="15">
        <v>20.928105587181861</v>
      </c>
      <c r="CI311" s="15">
        <v>0.51999999899999994</v>
      </c>
      <c r="CJ311" s="15">
        <v>14.924999998999999</v>
      </c>
      <c r="CK311" s="15">
        <v>7.1429999989999993E-2</v>
      </c>
      <c r="CL311" s="15">
        <v>0.40144520289098562</v>
      </c>
      <c r="CM311" s="15">
        <v>2.479999999999999E-4</v>
      </c>
      <c r="CN311" s="15">
        <v>4.4499999989999992</v>
      </c>
      <c r="CO311" s="15">
        <v>0.7142899989999999</v>
      </c>
      <c r="CP311" s="15">
        <v>0.71339999899999995</v>
      </c>
      <c r="CQ311" s="43">
        <v>45</v>
      </c>
      <c r="CR311" s="42" t="s">
        <v>21</v>
      </c>
      <c r="CS311" s="42" t="s">
        <v>21</v>
      </c>
      <c r="CT311" s="43">
        <v>1.1699999989999998E-3</v>
      </c>
      <c r="CU311" s="42" t="s">
        <v>21</v>
      </c>
      <c r="CV311" s="42" t="s">
        <v>21</v>
      </c>
      <c r="CW311" s="43">
        <v>2.5</v>
      </c>
      <c r="CX311" s="43">
        <v>59.999999998999996</v>
      </c>
      <c r="CY311" s="42" t="s">
        <v>21</v>
      </c>
      <c r="CZ311" s="42" t="s">
        <v>21</v>
      </c>
      <c r="DA311" s="43">
        <v>3.9999999999999996E-4</v>
      </c>
      <c r="DB311" s="43">
        <v>6</v>
      </c>
      <c r="DC311" s="42" t="s">
        <v>21</v>
      </c>
      <c r="DD311" s="43">
        <v>0.8028259479791473</v>
      </c>
      <c r="DE311" s="42" t="s">
        <v>21</v>
      </c>
      <c r="DF311" s="43">
        <v>2.949999998046356E-2</v>
      </c>
      <c r="DG311" s="43">
        <v>1.4999999999999998E-3</v>
      </c>
    </row>
    <row r="312" spans="1:111" x14ac:dyDescent="0.25">
      <c r="A312" s="26" t="s">
        <v>369</v>
      </c>
      <c r="B312" s="15">
        <v>4.9370600039370593</v>
      </c>
      <c r="C312" s="15">
        <v>4.9999999989999996E-11</v>
      </c>
      <c r="D312" s="15">
        <v>0.86288722064770806</v>
      </c>
      <c r="E312" s="15">
        <v>24.194999998999997</v>
      </c>
      <c r="F312" s="15">
        <v>46.320999998999994</v>
      </c>
      <c r="G312" s="15">
        <v>276.22105298685278</v>
      </c>
      <c r="H312" s="15">
        <v>1.1879999999999996E-5</v>
      </c>
      <c r="I312" s="15">
        <v>0.71339397232986901</v>
      </c>
      <c r="J312" s="15">
        <v>2.0342675641188863E-12</v>
      </c>
      <c r="K312" s="15">
        <v>87.5</v>
      </c>
      <c r="L312" s="15">
        <v>1.0036999999999998</v>
      </c>
      <c r="M312" s="15">
        <v>1.2208643574384842E-2</v>
      </c>
      <c r="N312" s="15">
        <v>5.8355163475658944</v>
      </c>
      <c r="O312" s="15">
        <v>2.4618094544707518</v>
      </c>
      <c r="P312" s="15">
        <v>20.629699999</v>
      </c>
      <c r="Q312" s="15">
        <v>1.67E-12</v>
      </c>
      <c r="R312" s="15">
        <v>6.6349999989999997</v>
      </c>
      <c r="S312" s="15">
        <v>0.40089801170658196</v>
      </c>
      <c r="T312" s="15">
        <v>7.2619999989999995</v>
      </c>
      <c r="U312" s="15">
        <v>0.99999999899999992</v>
      </c>
      <c r="V312" s="15">
        <v>24.999999999</v>
      </c>
      <c r="W312" s="15">
        <v>0.43478299999999998</v>
      </c>
      <c r="X312" s="15">
        <v>2.5</v>
      </c>
      <c r="Y312" s="15">
        <v>4.161999999238331</v>
      </c>
      <c r="Z312" s="15">
        <v>5.5260831125953853</v>
      </c>
      <c r="AA312" s="15">
        <v>2.0056157239999997</v>
      </c>
      <c r="AB312" s="15">
        <v>3.3313999989999998</v>
      </c>
      <c r="AC312" s="15">
        <v>1.0203999989999999</v>
      </c>
      <c r="AD312" s="15">
        <v>30.000300003000028</v>
      </c>
      <c r="AE312" s="15">
        <v>0.99999999899999992</v>
      </c>
      <c r="AF312" s="15">
        <v>24.684999998999999</v>
      </c>
      <c r="AG312" s="15">
        <v>1.925391098773316</v>
      </c>
      <c r="AH312" s="15">
        <v>4.9999999989999999</v>
      </c>
      <c r="AI312" s="15">
        <v>2</v>
      </c>
      <c r="AJ312" s="15">
        <v>0.8741999998526836</v>
      </c>
      <c r="AK312" s="15">
        <v>7.5589999989999992</v>
      </c>
      <c r="AL312" s="15">
        <v>415</v>
      </c>
      <c r="AM312" s="15">
        <v>76.379999998999992</v>
      </c>
      <c r="AN312" s="15">
        <v>0.34452799899999997</v>
      </c>
      <c r="AO312" s="15">
        <v>0.40112314496635504</v>
      </c>
      <c r="AP312" s="15">
        <v>4.1946923065526014E-4</v>
      </c>
      <c r="AQ312" s="15">
        <v>612.74000000199999</v>
      </c>
      <c r="AR312" s="15">
        <v>0.8333299999999999</v>
      </c>
      <c r="AS312" s="15">
        <v>328.39999999899999</v>
      </c>
      <c r="AT312" s="15">
        <v>0.35714285727040812</v>
      </c>
      <c r="AU312" s="15">
        <v>7.1428599989999997</v>
      </c>
      <c r="AV312" s="15">
        <v>370.79999999899997</v>
      </c>
      <c r="AW312" s="15">
        <v>0.35714299899999996</v>
      </c>
      <c r="AX312" s="15">
        <v>0.12000023208866205</v>
      </c>
      <c r="AY312" s="15">
        <v>3.1699999989999998</v>
      </c>
      <c r="AZ312" s="15">
        <v>0.71339397232986901</v>
      </c>
      <c r="BA312" s="15">
        <v>1.0000002759241586</v>
      </c>
      <c r="BB312" s="15">
        <v>0.35714299899999996</v>
      </c>
      <c r="BC312" s="15">
        <v>276.21999994999999</v>
      </c>
      <c r="BD312" s="15">
        <v>0.83332999899999993</v>
      </c>
      <c r="BE312" s="15">
        <v>2.9588999989999998</v>
      </c>
      <c r="BF312" s="15">
        <v>0.39125999899999997</v>
      </c>
      <c r="BG312" s="15">
        <v>55.243999989999992</v>
      </c>
      <c r="BH312" s="15">
        <v>5.3482952391823684</v>
      </c>
      <c r="BI312" s="15">
        <v>1.2500000000000001E-2</v>
      </c>
      <c r="BJ312" s="15">
        <v>5.0333360775644893</v>
      </c>
      <c r="BK312" s="15">
        <v>4.8100048331409564</v>
      </c>
      <c r="BL312" s="15">
        <v>10.125</v>
      </c>
      <c r="BM312" s="15">
        <v>3.3319999989999998</v>
      </c>
      <c r="BN312" s="15">
        <v>0.85910652920962194</v>
      </c>
      <c r="BO312" s="15">
        <v>1.4099999999999999E-9</v>
      </c>
      <c r="BP312" s="15">
        <v>0.71428599899999989</v>
      </c>
      <c r="BQ312" s="15">
        <v>6.8596515301728385</v>
      </c>
      <c r="BR312" s="15">
        <v>4.770428882876292</v>
      </c>
      <c r="BS312" s="15">
        <v>126</v>
      </c>
      <c r="BT312" s="15">
        <v>3.8699999998999994E-8</v>
      </c>
      <c r="BU312" s="15">
        <v>6.4330999989999995</v>
      </c>
      <c r="BV312" s="15">
        <v>27.435999999</v>
      </c>
      <c r="BW312" s="15">
        <v>4.4999999989999999</v>
      </c>
      <c r="BX312" s="15">
        <v>2.9699999989999997</v>
      </c>
      <c r="BY312" s="15">
        <v>0.71339397232986901</v>
      </c>
      <c r="BZ312" s="15">
        <v>68.534999999999997</v>
      </c>
      <c r="CA312" s="15">
        <v>5.9579999989999992</v>
      </c>
      <c r="CB312" s="15">
        <v>1.8849983266820542</v>
      </c>
      <c r="CC312" s="15">
        <v>0.71339397232986901</v>
      </c>
      <c r="CD312" s="15">
        <v>5.0079999989999999</v>
      </c>
      <c r="CE312" s="15">
        <v>3.9789999989999996</v>
      </c>
      <c r="CF312" s="15">
        <v>3.8199999989999998</v>
      </c>
      <c r="CG312" s="15">
        <v>7.1428999989999999</v>
      </c>
      <c r="CH312" s="15">
        <v>20.928105587181861</v>
      </c>
      <c r="CI312" s="15">
        <v>0.51999999899999994</v>
      </c>
      <c r="CJ312" s="15">
        <v>14.924999998999999</v>
      </c>
      <c r="CK312" s="15">
        <v>7.1429999989999993E-2</v>
      </c>
      <c r="CL312" s="15">
        <v>0.40112314496635504</v>
      </c>
      <c r="CM312" s="15">
        <v>2.479999999999999E-4</v>
      </c>
      <c r="CN312" s="15">
        <v>4.4499999989999992</v>
      </c>
      <c r="CO312" s="15">
        <v>0.7142899989999999</v>
      </c>
      <c r="CP312" s="15">
        <v>0.71339999899999995</v>
      </c>
      <c r="CQ312" s="43">
        <v>45</v>
      </c>
      <c r="CR312" s="42" t="s">
        <v>21</v>
      </c>
      <c r="CS312" s="42" t="s">
        <v>21</v>
      </c>
      <c r="CT312" s="43">
        <v>1.1699999989999998E-3</v>
      </c>
      <c r="CU312" s="42" t="s">
        <v>21</v>
      </c>
      <c r="CV312" s="42" t="s">
        <v>21</v>
      </c>
      <c r="CW312" s="43">
        <v>2.5</v>
      </c>
      <c r="CX312" s="43">
        <v>59.999999998999996</v>
      </c>
      <c r="CY312" s="42" t="s">
        <v>21</v>
      </c>
      <c r="CZ312" s="42" t="s">
        <v>21</v>
      </c>
      <c r="DA312" s="43">
        <v>3.9999999999999996E-4</v>
      </c>
      <c r="DB312" s="43">
        <v>6</v>
      </c>
      <c r="DC312" s="42" t="s">
        <v>21</v>
      </c>
      <c r="DD312" s="43">
        <v>0.80198893319591713</v>
      </c>
      <c r="DE312" s="42" t="s">
        <v>21</v>
      </c>
      <c r="DF312" s="43">
        <v>2.949999998046356E-2</v>
      </c>
      <c r="DG312" s="43">
        <v>1.4999999999999998E-3</v>
      </c>
    </row>
    <row r="313" spans="1:111" x14ac:dyDescent="0.25">
      <c r="A313" s="26" t="s">
        <v>370</v>
      </c>
      <c r="B313" s="15">
        <v>4.6439999989999992</v>
      </c>
      <c r="C313" s="15">
        <v>4.9999999989999996E-11</v>
      </c>
      <c r="D313" s="15">
        <v>0.85120871638450124</v>
      </c>
      <c r="E313" s="15">
        <v>24.063006583426287</v>
      </c>
      <c r="F313" s="15">
        <v>47.7327287212782</v>
      </c>
      <c r="G313" s="15">
        <v>267.95590531257801</v>
      </c>
      <c r="H313" s="15">
        <v>1.1879999999999996E-5</v>
      </c>
      <c r="I313" s="15">
        <v>0.72545735210870066</v>
      </c>
      <c r="J313" s="15">
        <v>2.0480789215336315E-12</v>
      </c>
      <c r="K313" s="15">
        <v>87.500000083461984</v>
      </c>
      <c r="L313" s="15">
        <v>0.99919999899999989</v>
      </c>
      <c r="M313" s="15">
        <v>1.2208643574384842E-2</v>
      </c>
      <c r="N313" s="15">
        <v>5.7592803863460071</v>
      </c>
      <c r="O313" s="15">
        <v>2.4618094544707518</v>
      </c>
      <c r="P313" s="15">
        <v>20.805199998999999</v>
      </c>
      <c r="Q313" s="15">
        <v>1.67E-12</v>
      </c>
      <c r="R313" s="15">
        <v>6.6349999989999997</v>
      </c>
      <c r="S313" s="15">
        <v>0.39494470789689756</v>
      </c>
      <c r="T313" s="15">
        <v>7.26605558304328</v>
      </c>
      <c r="U313" s="15">
        <v>1</v>
      </c>
      <c r="V313" s="15">
        <v>25.000000023157078</v>
      </c>
      <c r="W313" s="15">
        <v>0.43478299999999998</v>
      </c>
      <c r="X313" s="15">
        <v>2.5000000014473174</v>
      </c>
      <c r="Y313" s="15">
        <v>4.1562234688886752</v>
      </c>
      <c r="Z313" s="15">
        <v>5.3911262065551311</v>
      </c>
      <c r="AA313" s="15">
        <v>1.9794140929999999</v>
      </c>
      <c r="AB313" s="15">
        <v>3.4697221173964898</v>
      </c>
      <c r="AC313" s="15">
        <v>1.1937999989999999</v>
      </c>
      <c r="AD313" s="15">
        <v>30.000000027981475</v>
      </c>
      <c r="AE313" s="15">
        <v>1</v>
      </c>
      <c r="AF313" s="15">
        <v>23.818023951001564</v>
      </c>
      <c r="AG313" s="15">
        <v>2.0951659601458568</v>
      </c>
      <c r="AH313" s="15">
        <v>5.0000000038595136</v>
      </c>
      <c r="AI313" s="15">
        <v>2.0000000009648784</v>
      </c>
      <c r="AJ313" s="15">
        <v>0.87999999992760247</v>
      </c>
      <c r="AK313" s="15">
        <v>7.4032227001188948</v>
      </c>
      <c r="AL313" s="15">
        <v>415</v>
      </c>
      <c r="AM313" s="15">
        <v>75.750000072124664</v>
      </c>
      <c r="AN313" s="15">
        <v>0.34060799899999999</v>
      </c>
      <c r="AO313" s="15">
        <v>0.39588281884239224</v>
      </c>
      <c r="AP313" s="15">
        <v>4.1999907934823388E-4</v>
      </c>
      <c r="AQ313" s="15">
        <v>605.70146719674017</v>
      </c>
      <c r="AR313" s="15">
        <v>0.82696999999999998</v>
      </c>
      <c r="AS313" s="15">
        <v>336.39231989134726</v>
      </c>
      <c r="AT313" s="15">
        <v>0.37413546832703154</v>
      </c>
      <c r="AU313" s="15">
        <v>7.1428599055797566</v>
      </c>
      <c r="AV313" s="15">
        <v>372.12999999899995</v>
      </c>
      <c r="AW313" s="15">
        <v>0.34459957482111114</v>
      </c>
      <c r="AX313" s="15">
        <v>0.12000023208866205</v>
      </c>
      <c r="AY313" s="15">
        <v>3.1366999989999997</v>
      </c>
      <c r="AZ313" s="15">
        <v>0.72545735210870066</v>
      </c>
      <c r="BA313" s="15">
        <v>1</v>
      </c>
      <c r="BB313" s="15">
        <v>0.34733599899999995</v>
      </c>
      <c r="BC313" s="15">
        <v>267.95590531257801</v>
      </c>
      <c r="BD313" s="15">
        <v>0.80406503261681306</v>
      </c>
      <c r="BE313" s="15">
        <v>2.9537051350383106</v>
      </c>
      <c r="BF313" s="15">
        <v>0.39988131937464427</v>
      </c>
      <c r="BG313" s="15">
        <v>54.154999989999993</v>
      </c>
      <c r="BH313" s="15">
        <v>5.3604303399849771</v>
      </c>
      <c r="BI313" s="15">
        <v>1.25000000110961E-2</v>
      </c>
      <c r="BJ313" s="15">
        <v>4.9341161986733892</v>
      </c>
      <c r="BK313" s="15">
        <v>4.7972115050146771</v>
      </c>
      <c r="BL313" s="15">
        <v>10.125048252725827</v>
      </c>
      <c r="BM313" s="15">
        <v>3.4558664631955485</v>
      </c>
      <c r="BN313" s="15">
        <v>0.83668005354752351</v>
      </c>
      <c r="BO313" s="15">
        <v>1.4099999999999999E-9</v>
      </c>
      <c r="BP313" s="15">
        <v>0.69712399899999999</v>
      </c>
      <c r="BQ313" s="15">
        <v>6.9191431936695711</v>
      </c>
      <c r="BR313" s="15">
        <v>4.7618969546139489</v>
      </c>
      <c r="BS313" s="15">
        <v>126</v>
      </c>
      <c r="BT313" s="15">
        <v>3.8699999998999994E-8</v>
      </c>
      <c r="BU313" s="15">
        <v>6.4349999989999995</v>
      </c>
      <c r="BV313" s="15">
        <v>28.018043252622579</v>
      </c>
      <c r="BW313" s="15">
        <v>4.3419529171574229</v>
      </c>
      <c r="BX313" s="15">
        <v>2.934999999</v>
      </c>
      <c r="BY313" s="15">
        <v>0.72545735210870066</v>
      </c>
      <c r="BZ313" s="15">
        <v>67.417999998999989</v>
      </c>
      <c r="CA313" s="15">
        <v>5.7433133970892642</v>
      </c>
      <c r="CB313" s="15">
        <v>1.7707738332408083</v>
      </c>
      <c r="CC313" s="15">
        <v>0.72545735210870066</v>
      </c>
      <c r="CD313" s="15">
        <v>5.011182944819744</v>
      </c>
      <c r="CE313" s="15">
        <v>3.9029999989999999</v>
      </c>
      <c r="CF313" s="15">
        <v>3.8199999989999998</v>
      </c>
      <c r="CG313" s="15">
        <v>7.1428599055797566</v>
      </c>
      <c r="CH313" s="15">
        <v>20.799980721536066</v>
      </c>
      <c r="CI313" s="15">
        <v>0.5</v>
      </c>
      <c r="CJ313" s="15">
        <v>14.666152078026006</v>
      </c>
      <c r="CK313" s="15">
        <v>7.1429949895243094E-2</v>
      </c>
      <c r="CL313" s="15">
        <v>0.39588281884239224</v>
      </c>
      <c r="CM313" s="15">
        <v>2.479999999999999E-4</v>
      </c>
      <c r="CN313" s="15">
        <v>4.4108699999999992</v>
      </c>
      <c r="CO313" s="15">
        <v>0.71428598968958512</v>
      </c>
      <c r="CP313" s="15">
        <v>0.68919915060710069</v>
      </c>
      <c r="CQ313" s="43">
        <v>45</v>
      </c>
      <c r="CR313" s="43">
        <v>7.4310999989999997</v>
      </c>
      <c r="CS313" s="42" t="s">
        <v>21</v>
      </c>
      <c r="CT313" s="43">
        <v>1.0799999999999998E-3</v>
      </c>
      <c r="CU313" s="42" t="s">
        <v>21</v>
      </c>
      <c r="CV313" s="42" t="s">
        <v>21</v>
      </c>
      <c r="CW313" s="43">
        <v>2.2999999989999997</v>
      </c>
      <c r="CX313" s="43">
        <v>55.259999998999994</v>
      </c>
      <c r="CY313" s="42" t="s">
        <v>21</v>
      </c>
      <c r="CZ313" s="42" t="s">
        <v>21</v>
      </c>
      <c r="DA313" s="43">
        <v>3.6799999989999997E-4</v>
      </c>
      <c r="DB313" s="43">
        <v>5.5299999989999993</v>
      </c>
      <c r="DC313" s="42" t="s">
        <v>21</v>
      </c>
      <c r="DD313" s="43">
        <v>0.78351484822025763</v>
      </c>
      <c r="DE313" s="42" t="s">
        <v>21</v>
      </c>
      <c r="DF313" s="43">
        <v>2.949999998046356E-2</v>
      </c>
      <c r="DG313" s="43">
        <v>1.6999999999999999E-3</v>
      </c>
    </row>
    <row r="314" spans="1:111" x14ac:dyDescent="0.25">
      <c r="A314" s="26" t="s">
        <v>371</v>
      </c>
      <c r="B314" s="15">
        <v>4.5989752934261992</v>
      </c>
      <c r="C314" s="15">
        <v>4.9999999989999996E-11</v>
      </c>
      <c r="D314" s="15">
        <v>0.83963056255952662</v>
      </c>
      <c r="E314" s="15">
        <v>23.440999998999999</v>
      </c>
      <c r="F314" s="15">
        <v>44.419999998999998</v>
      </c>
      <c r="G314" s="15">
        <v>258.69098620702152</v>
      </c>
      <c r="H314" s="15">
        <v>1.1879999999999996E-5</v>
      </c>
      <c r="I314" s="15">
        <v>0.76082656255578884</v>
      </c>
      <c r="J314" s="15">
        <v>2.0538942299187874E-12</v>
      </c>
      <c r="K314" s="15">
        <v>87.5</v>
      </c>
      <c r="L314" s="15">
        <v>1.0058999999999998</v>
      </c>
      <c r="M314" s="15">
        <v>1.6041531676330833E-2</v>
      </c>
      <c r="N314" s="15">
        <v>5.6329999999999991</v>
      </c>
      <c r="O314" s="15">
        <v>2.2673087074201943</v>
      </c>
      <c r="P314" s="15">
        <v>20.992299998999997</v>
      </c>
      <c r="Q314" s="15">
        <v>1.67E-12</v>
      </c>
      <c r="R314" s="15">
        <v>6.6349999989999997</v>
      </c>
      <c r="S314" s="15">
        <v>0.38902937186890851</v>
      </c>
      <c r="T314" s="15">
        <v>7.0369999989999998</v>
      </c>
      <c r="U314" s="15">
        <v>0.99999999899999992</v>
      </c>
      <c r="V314" s="15">
        <v>24.999999999</v>
      </c>
      <c r="W314" s="15">
        <v>0.43478299999999998</v>
      </c>
      <c r="X314" s="15">
        <v>2.5</v>
      </c>
      <c r="Y314" s="15">
        <v>4.1469999992374724</v>
      </c>
      <c r="Z314" s="15">
        <v>5.1735733874061554</v>
      </c>
      <c r="AA314" s="15">
        <v>1.9440124409999999</v>
      </c>
      <c r="AB314" s="15">
        <v>3.2317999989999997</v>
      </c>
      <c r="AC314" s="15">
        <v>1.818199999</v>
      </c>
      <c r="AD314" s="15">
        <v>30.000300003000028</v>
      </c>
      <c r="AE314" s="15">
        <v>0.99999999899999992</v>
      </c>
      <c r="AF314" s="15">
        <v>22.735999998999997</v>
      </c>
      <c r="AG314" s="15">
        <v>2.0262052898883094</v>
      </c>
      <c r="AH314" s="15">
        <v>4.9999999989999999</v>
      </c>
      <c r="AI314" s="15">
        <v>2</v>
      </c>
      <c r="AJ314" s="15">
        <v>0.8741999998526836</v>
      </c>
      <c r="AK314" s="15">
        <v>7.3746313228217648</v>
      </c>
      <c r="AL314" s="15">
        <v>415</v>
      </c>
      <c r="AM314" s="15">
        <v>76.379999998999992</v>
      </c>
      <c r="AN314" s="15">
        <v>0.33467799899999995</v>
      </c>
      <c r="AO314" s="15">
        <v>0.3888024884870927</v>
      </c>
      <c r="AP314" s="15">
        <v>4.1946923065526014E-4</v>
      </c>
      <c r="AQ314" s="15">
        <v>590.67000000099995</v>
      </c>
      <c r="AR314" s="15">
        <v>0.76745999999999992</v>
      </c>
      <c r="AS314" s="15">
        <v>312.22999999899997</v>
      </c>
      <c r="AT314" s="15">
        <v>0.35714285727040812</v>
      </c>
      <c r="AU314" s="15">
        <v>7.1428599989999997</v>
      </c>
      <c r="AV314" s="15">
        <v>374.68999999899995</v>
      </c>
      <c r="AW314" s="15">
        <v>0.32894699899999996</v>
      </c>
      <c r="AX314" s="15">
        <v>0.12000023208866205</v>
      </c>
      <c r="AY314" s="15">
        <v>3.1420999989999996</v>
      </c>
      <c r="AZ314" s="15">
        <v>0.76082656255578884</v>
      </c>
      <c r="BA314" s="15">
        <v>1.0000002759241586</v>
      </c>
      <c r="BB314" s="15">
        <v>0.32894699899999996</v>
      </c>
      <c r="BC314" s="15">
        <v>258.69</v>
      </c>
      <c r="BD314" s="15">
        <v>0.78326899899999991</v>
      </c>
      <c r="BE314" s="15">
        <v>2.8709999989999999</v>
      </c>
      <c r="BF314" s="15">
        <v>0.37975999899999996</v>
      </c>
      <c r="BG314" s="15">
        <v>51.737999999999992</v>
      </c>
      <c r="BH314" s="15">
        <v>5.1840202244803093</v>
      </c>
      <c r="BI314" s="15">
        <v>1.2500000000000001E-2</v>
      </c>
      <c r="BJ314" s="15">
        <v>4.7139009128261993</v>
      </c>
      <c r="BK314" s="15">
        <v>5.468993571028518</v>
      </c>
      <c r="BL314" s="15">
        <v>10.125</v>
      </c>
      <c r="BM314" s="15">
        <v>3.2159999989999997</v>
      </c>
      <c r="BN314" s="15">
        <v>0.83668005354752351</v>
      </c>
      <c r="BO314" s="15">
        <v>1.4099999999999999E-9</v>
      </c>
      <c r="BP314" s="15">
        <v>0.65789499899999992</v>
      </c>
      <c r="BQ314" s="15">
        <v>6.7055589087846545</v>
      </c>
      <c r="BR314" s="15">
        <v>4.770428882876292</v>
      </c>
      <c r="BS314" s="15">
        <v>126</v>
      </c>
      <c r="BT314" s="15">
        <v>3.8699999998999994E-8</v>
      </c>
      <c r="BU314" s="15">
        <v>6.4349999989999995</v>
      </c>
      <c r="BV314" s="15">
        <v>27.38</v>
      </c>
      <c r="BW314" s="15">
        <v>4.1499999989999994</v>
      </c>
      <c r="BX314" s="15">
        <v>2.8799999989999998</v>
      </c>
      <c r="BY314" s="15">
        <v>0.76082656255578884</v>
      </c>
      <c r="BZ314" s="15">
        <v>65.907999998999998</v>
      </c>
      <c r="CA314" s="15">
        <v>5.9579999989999992</v>
      </c>
      <c r="CB314" s="15">
        <v>1.7849984153991865</v>
      </c>
      <c r="CC314" s="15">
        <v>0.76082656255578884</v>
      </c>
      <c r="CD314" s="15">
        <v>4.8289999989999997</v>
      </c>
      <c r="CE314" s="15">
        <v>3.8899999989999996</v>
      </c>
      <c r="CF314" s="15">
        <v>3.8199999989999998</v>
      </c>
      <c r="CG314" s="15">
        <v>7.1428999989999999</v>
      </c>
      <c r="CH314" s="15">
        <v>20.928105587181861</v>
      </c>
      <c r="CI314" s="15">
        <v>0.48034999899999997</v>
      </c>
      <c r="CJ314" s="15">
        <v>14.15</v>
      </c>
      <c r="CK314" s="15">
        <v>7.1429999989999993E-2</v>
      </c>
      <c r="CL314" s="15">
        <v>0.3888024884870927</v>
      </c>
      <c r="CM314" s="15">
        <v>2.479999999999999E-4</v>
      </c>
      <c r="CN314" s="15">
        <v>4.3499999989999996</v>
      </c>
      <c r="CO314" s="15">
        <v>0.7142899989999999</v>
      </c>
      <c r="CP314" s="15">
        <v>0.66629999899999992</v>
      </c>
      <c r="CQ314" s="43">
        <v>45</v>
      </c>
      <c r="CR314" s="43">
        <v>7.3127072239999995</v>
      </c>
      <c r="CS314" s="42" t="s">
        <v>21</v>
      </c>
      <c r="CT314" s="43">
        <v>1.0799999999999998E-3</v>
      </c>
      <c r="CU314" s="42" t="s">
        <v>21</v>
      </c>
      <c r="CV314" s="42" t="s">
        <v>21</v>
      </c>
      <c r="CW314" s="43">
        <v>2.2999999989999997</v>
      </c>
      <c r="CX314" s="43">
        <v>55.259999998999994</v>
      </c>
      <c r="CY314" s="42" t="s">
        <v>21</v>
      </c>
      <c r="CZ314" s="42" t="s">
        <v>21</v>
      </c>
      <c r="DA314" s="43">
        <v>3.6799999989999997E-4</v>
      </c>
      <c r="DB314" s="43">
        <v>5.5299999989999993</v>
      </c>
      <c r="DC314" s="42" t="s">
        <v>21</v>
      </c>
      <c r="DD314" s="43">
        <v>0.77106947335954967</v>
      </c>
      <c r="DE314" s="42" t="s">
        <v>21</v>
      </c>
      <c r="DF314" s="43">
        <v>2.949999998046356E-2</v>
      </c>
      <c r="DG314" s="43">
        <v>1.6999999999999999E-3</v>
      </c>
    </row>
    <row r="315" spans="1:111" x14ac:dyDescent="0.25">
      <c r="A315" s="26" t="s">
        <v>372</v>
      </c>
      <c r="B315" s="15">
        <v>4.5229746000116995</v>
      </c>
      <c r="C315" s="15">
        <v>4.9999999989999996E-11</v>
      </c>
      <c r="D315" s="15">
        <v>0.83963056255952662</v>
      </c>
      <c r="E315" s="15">
        <v>23.169999998999998</v>
      </c>
      <c r="F315" s="15">
        <v>43.830999998999999</v>
      </c>
      <c r="G315" s="15">
        <v>254.41596990938726</v>
      </c>
      <c r="H315" s="15">
        <v>1.1879999999999996E-5</v>
      </c>
      <c r="I315" s="15">
        <v>0.75081839261105987</v>
      </c>
      <c r="J315" s="15">
        <v>2.1025974376444679E-12</v>
      </c>
      <c r="K315" s="15">
        <v>87.5</v>
      </c>
      <c r="L315" s="15">
        <v>1.0046999999999999</v>
      </c>
      <c r="M315" s="15">
        <v>1.6574516115144124E-2</v>
      </c>
      <c r="N315" s="15">
        <v>5.5809999999999995</v>
      </c>
      <c r="O315" s="15">
        <v>2.2673087074201943</v>
      </c>
      <c r="P315" s="15">
        <v>21.165199998999999</v>
      </c>
      <c r="Q315" s="15">
        <v>1.67E-12</v>
      </c>
      <c r="R315" s="15">
        <v>6.6349999989999997</v>
      </c>
      <c r="S315" s="15">
        <v>0.3840688252809728</v>
      </c>
      <c r="T315" s="15">
        <v>6.993499999</v>
      </c>
      <c r="U315" s="15">
        <v>0.99999999899999992</v>
      </c>
      <c r="V315" s="15">
        <v>24.999999999</v>
      </c>
      <c r="W315" s="15">
        <v>0.43478299999999998</v>
      </c>
      <c r="X315" s="15">
        <v>2.5</v>
      </c>
      <c r="Y315" s="15">
        <v>4.1429999992372428</v>
      </c>
      <c r="Z315" s="15">
        <v>5.089058524432013</v>
      </c>
      <c r="AA315" s="15">
        <v>1.9201228869999998</v>
      </c>
      <c r="AB315" s="15">
        <v>3.1863999989999998</v>
      </c>
      <c r="AC315" s="15">
        <v>1.2820512820512819</v>
      </c>
      <c r="AD315" s="15">
        <v>30.000300003000028</v>
      </c>
      <c r="AE315" s="15">
        <v>0.99999999899999992</v>
      </c>
      <c r="AF315" s="15">
        <v>22.735999998999997</v>
      </c>
      <c r="AG315" s="15">
        <v>2.0013056838490337</v>
      </c>
      <c r="AH315" s="15">
        <v>4.9999999989999999</v>
      </c>
      <c r="AI315" s="15">
        <v>2</v>
      </c>
      <c r="AJ315" s="15">
        <v>0.8741999998526836</v>
      </c>
      <c r="AK315" s="15">
        <v>7.2838517538338676</v>
      </c>
      <c r="AL315" s="15">
        <v>415</v>
      </c>
      <c r="AM315" s="15">
        <v>76.379999998999992</v>
      </c>
      <c r="AN315" s="15">
        <v>0.33005599899999999</v>
      </c>
      <c r="AO315" s="15">
        <v>0.38402457772043957</v>
      </c>
      <c r="AP315" s="15">
        <v>4.1946923065526014E-4</v>
      </c>
      <c r="AQ315" s="15">
        <v>586.8500000009999</v>
      </c>
      <c r="AR315" s="15">
        <v>0.76745999999999992</v>
      </c>
      <c r="AS315" s="15">
        <v>304.97999999899997</v>
      </c>
      <c r="AT315" s="15">
        <v>0.35714285727040812</v>
      </c>
      <c r="AU315" s="15">
        <v>7.1428599989999997</v>
      </c>
      <c r="AV315" s="15">
        <v>379.139999999</v>
      </c>
      <c r="AW315" s="15">
        <v>0.32894699899999996</v>
      </c>
      <c r="AX315" s="15">
        <v>0.12000023208866205</v>
      </c>
      <c r="AY315" s="15">
        <v>3.1412999989999997</v>
      </c>
      <c r="AZ315" s="15">
        <v>0.75081839261105987</v>
      </c>
      <c r="BA315" s="15">
        <v>1.0000002759241586</v>
      </c>
      <c r="BB315" s="15">
        <v>0.32894699899999996</v>
      </c>
      <c r="BC315" s="15">
        <v>254.41499999999999</v>
      </c>
      <c r="BD315" s="15">
        <v>0.77291699899999999</v>
      </c>
      <c r="BE315" s="15">
        <v>2.8406999999999996</v>
      </c>
      <c r="BF315" s="15">
        <v>0.37475999899999995</v>
      </c>
      <c r="BG315" s="15">
        <v>50.882999999999988</v>
      </c>
      <c r="BH315" s="15">
        <v>5.1203149067400178</v>
      </c>
      <c r="BI315" s="15">
        <v>1.2500000000000001E-2</v>
      </c>
      <c r="BJ315" s="15">
        <v>4.6360010079116991</v>
      </c>
      <c r="BK315" s="15">
        <v>5.468993571028518</v>
      </c>
      <c r="BL315" s="15">
        <v>10.125</v>
      </c>
      <c r="BM315" s="15">
        <v>3.1779999989999999</v>
      </c>
      <c r="BN315" s="15">
        <v>0.83668005354752351</v>
      </c>
      <c r="BO315" s="15">
        <v>1.4099999999999999E-9</v>
      </c>
      <c r="BP315" s="15">
        <v>0.65789499899999992</v>
      </c>
      <c r="BQ315" s="15">
        <v>6.6538026486561845</v>
      </c>
      <c r="BR315" s="15">
        <v>4.770428882876292</v>
      </c>
      <c r="BS315" s="15">
        <v>126</v>
      </c>
      <c r="BT315" s="15">
        <v>3.8699999998999994E-8</v>
      </c>
      <c r="BU315" s="15">
        <v>6.4349999989999995</v>
      </c>
      <c r="BV315" s="15">
        <v>27.233999999999998</v>
      </c>
      <c r="BW315" s="15">
        <v>4.1499999989999994</v>
      </c>
      <c r="BX315" s="15">
        <v>2.8549999989999999</v>
      </c>
      <c r="BY315" s="15">
        <v>0.75081839261105987</v>
      </c>
      <c r="BZ315" s="15">
        <v>65.907999998999998</v>
      </c>
      <c r="CA315" s="15">
        <v>5.9579999989999992</v>
      </c>
      <c r="CB315" s="15">
        <v>1.7849984153991865</v>
      </c>
      <c r="CC315" s="15">
        <v>0.75081839261105987</v>
      </c>
      <c r="CD315" s="15">
        <v>4.8009999989999992</v>
      </c>
      <c r="CE315" s="15">
        <v>3.8579999989999996</v>
      </c>
      <c r="CF315" s="15">
        <v>3.8199999989999998</v>
      </c>
      <c r="CG315" s="15">
        <v>7.1428999989999999</v>
      </c>
      <c r="CH315" s="15">
        <v>20.928105587181861</v>
      </c>
      <c r="CI315" s="15">
        <v>0.47904999899999995</v>
      </c>
      <c r="CJ315" s="15">
        <v>14.15</v>
      </c>
      <c r="CK315" s="15">
        <v>7.1429999989999993E-2</v>
      </c>
      <c r="CL315" s="15">
        <v>0.38402457772043957</v>
      </c>
      <c r="CM315" s="15">
        <v>2.479999999999999E-4</v>
      </c>
      <c r="CN315" s="15">
        <v>4.3499999989999996</v>
      </c>
      <c r="CO315" s="15">
        <v>0.7142899989999999</v>
      </c>
      <c r="CP315" s="15">
        <v>0.65959999899999999</v>
      </c>
      <c r="CQ315" s="43">
        <v>45</v>
      </c>
      <c r="CR315" s="43">
        <v>7.2784727549999992</v>
      </c>
      <c r="CS315" s="42" t="s">
        <v>21</v>
      </c>
      <c r="CT315" s="43">
        <v>1.0799999999999998E-3</v>
      </c>
      <c r="CU315" s="42" t="s">
        <v>21</v>
      </c>
      <c r="CV315" s="42" t="s">
        <v>21</v>
      </c>
      <c r="CW315" s="43">
        <v>2.2999999989999997</v>
      </c>
      <c r="CX315" s="43">
        <v>55.259999998999994</v>
      </c>
      <c r="CY315" s="42" t="s">
        <v>21</v>
      </c>
      <c r="CZ315" s="42" t="s">
        <v>21</v>
      </c>
      <c r="DA315" s="43">
        <v>3.6799999989999997E-4</v>
      </c>
      <c r="DB315" s="43">
        <v>5.5299999989999993</v>
      </c>
      <c r="DC315" s="42" t="s">
        <v>21</v>
      </c>
      <c r="DD315" s="43">
        <v>0.76745970895430526</v>
      </c>
      <c r="DE315" s="42" t="s">
        <v>21</v>
      </c>
      <c r="DF315" s="43">
        <v>2.949999998046356E-2</v>
      </c>
      <c r="DG315" s="43">
        <v>1.6999999999999999E-3</v>
      </c>
    </row>
    <row r="316" spans="1:111" x14ac:dyDescent="0.25">
      <c r="A316" s="26" t="s">
        <v>373</v>
      </c>
      <c r="B316" s="15">
        <v>4.4803964337595996</v>
      </c>
      <c r="C316" s="15">
        <v>4.9999999989999996E-11</v>
      </c>
      <c r="D316" s="15">
        <v>0.83963056255952662</v>
      </c>
      <c r="E316" s="15">
        <v>23.056999998999999</v>
      </c>
      <c r="F316" s="15">
        <v>43.919999998999998</v>
      </c>
      <c r="G316" s="15">
        <v>252.02096077889973</v>
      </c>
      <c r="H316" s="15">
        <v>1.1879999999999996E-5</v>
      </c>
      <c r="I316" s="15">
        <v>0.74650820841501997</v>
      </c>
      <c r="J316" s="15">
        <v>2.1127742273184908E-12</v>
      </c>
      <c r="K316" s="15">
        <v>87.5</v>
      </c>
      <c r="L316" s="15">
        <v>0.99839999899999998</v>
      </c>
      <c r="M316" s="15">
        <v>1.6416520728732283E-2</v>
      </c>
      <c r="N316" s="15">
        <v>5.5559999999999992</v>
      </c>
      <c r="O316" s="15">
        <v>2.2673087074201943</v>
      </c>
      <c r="P316" s="15">
        <v>21.332299999</v>
      </c>
      <c r="Q316" s="15">
        <v>1.67E-12</v>
      </c>
      <c r="R316" s="15">
        <v>6.6349999989999997</v>
      </c>
      <c r="S316" s="15">
        <v>0.38150465450232895</v>
      </c>
      <c r="T316" s="15">
        <v>6.9639999989999994</v>
      </c>
      <c r="U316" s="15">
        <v>0.99999999899999992</v>
      </c>
      <c r="V316" s="15">
        <v>24.999999999</v>
      </c>
      <c r="W316" s="15">
        <v>0.43478299999999998</v>
      </c>
      <c r="X316" s="15">
        <v>2.5</v>
      </c>
      <c r="Y316" s="15">
        <v>4.1419999992371856</v>
      </c>
      <c r="Z316" s="15">
        <v>5.0415931436875017</v>
      </c>
      <c r="AA316" s="15">
        <v>1.9076688279999998</v>
      </c>
      <c r="AB316" s="15">
        <v>3.1699999989999998</v>
      </c>
      <c r="AC316" s="15">
        <v>1.2820512820512819</v>
      </c>
      <c r="AD316" s="15">
        <v>30.000300003000028</v>
      </c>
      <c r="AE316" s="15">
        <v>0.99999999899999992</v>
      </c>
      <c r="AF316" s="15">
        <v>22.735999998999997</v>
      </c>
      <c r="AG316" s="15">
        <v>1.9883250681874707</v>
      </c>
      <c r="AH316" s="15">
        <v>4.9999999989999999</v>
      </c>
      <c r="AI316" s="15">
        <v>2</v>
      </c>
      <c r="AJ316" s="15">
        <v>0.8741999998526836</v>
      </c>
      <c r="AK316" s="15">
        <v>7.2369373804960002</v>
      </c>
      <c r="AL316" s="15">
        <v>415</v>
      </c>
      <c r="AM316" s="15">
        <v>76.379999998999992</v>
      </c>
      <c r="AN316" s="15">
        <v>0.32838699899999996</v>
      </c>
      <c r="AO316" s="15">
        <v>0.38153376588383586</v>
      </c>
      <c r="AP316" s="15">
        <v>4.1946923065526014E-4</v>
      </c>
      <c r="AQ316" s="15">
        <v>582.75</v>
      </c>
      <c r="AR316" s="15">
        <v>0.76745999999999992</v>
      </c>
      <c r="AS316" s="15">
        <v>302.43999999899995</v>
      </c>
      <c r="AT316" s="15">
        <v>0.35714285727040812</v>
      </c>
      <c r="AU316" s="15">
        <v>7.1428599989999997</v>
      </c>
      <c r="AV316" s="15">
        <v>384.55999999899996</v>
      </c>
      <c r="AW316" s="15">
        <v>0.32894699899999996</v>
      </c>
      <c r="AX316" s="15">
        <v>0.12000023208866205</v>
      </c>
      <c r="AY316" s="15">
        <v>3.1195999989999996</v>
      </c>
      <c r="AZ316" s="15">
        <v>0.74650820841501997</v>
      </c>
      <c r="BA316" s="15">
        <v>1.0000002759241586</v>
      </c>
      <c r="BB316" s="15">
        <v>0.32894699899999996</v>
      </c>
      <c r="BC316" s="15">
        <v>252.02</v>
      </c>
      <c r="BD316" s="15">
        <v>0.7666359989999999</v>
      </c>
      <c r="BE316" s="15">
        <v>2.8149999989999999</v>
      </c>
      <c r="BF316" s="15">
        <v>0.37260999899999997</v>
      </c>
      <c r="BG316" s="15">
        <v>50.403999999999989</v>
      </c>
      <c r="BH316" s="15">
        <v>5.0871041700717408</v>
      </c>
      <c r="BI316" s="15">
        <v>1.2500000000000001E-2</v>
      </c>
      <c r="BJ316" s="15">
        <v>4.5923588389595995</v>
      </c>
      <c r="BK316" s="15">
        <v>5.4624809794363864</v>
      </c>
      <c r="BL316" s="15">
        <v>10.125</v>
      </c>
      <c r="BM316" s="15">
        <v>3.1839999989999996</v>
      </c>
      <c r="BN316" s="15">
        <v>0.83668005354752351</v>
      </c>
      <c r="BO316" s="15">
        <v>1.4099999999999999E-9</v>
      </c>
      <c r="BP316" s="15">
        <v>0.65789499899999992</v>
      </c>
      <c r="BQ316" s="15">
        <v>6.5958709851985926</v>
      </c>
      <c r="BR316" s="15">
        <v>4.770428882876292</v>
      </c>
      <c r="BS316" s="15">
        <v>126</v>
      </c>
      <c r="BT316" s="15">
        <v>3.8699999998999994E-8</v>
      </c>
      <c r="BU316" s="15">
        <v>6.4349999989999995</v>
      </c>
      <c r="BV316" s="15">
        <v>27.066999999999997</v>
      </c>
      <c r="BW316" s="15">
        <v>4.1499999989999994</v>
      </c>
      <c r="BX316" s="15">
        <v>2.8399999989999998</v>
      </c>
      <c r="BY316" s="15">
        <v>0.74650820841501997</v>
      </c>
      <c r="BZ316" s="15">
        <v>65.045999999999992</v>
      </c>
      <c r="CA316" s="15">
        <v>5.9579999989999992</v>
      </c>
      <c r="CB316" s="15">
        <v>1.7849984153991865</v>
      </c>
      <c r="CC316" s="15">
        <v>0.74650820841501997</v>
      </c>
      <c r="CD316" s="15">
        <v>4.7779999989999995</v>
      </c>
      <c r="CE316" s="15">
        <v>3.8519999989999998</v>
      </c>
      <c r="CF316" s="15">
        <v>3.8199999989999998</v>
      </c>
      <c r="CG316" s="15">
        <v>7.1428999989999999</v>
      </c>
      <c r="CH316" s="15">
        <v>20.928105587181861</v>
      </c>
      <c r="CI316" s="15">
        <v>0.47635</v>
      </c>
      <c r="CJ316" s="15">
        <v>14.15</v>
      </c>
      <c r="CK316" s="15">
        <v>7.1429999989999993E-2</v>
      </c>
      <c r="CL316" s="15">
        <v>0.38153376588383586</v>
      </c>
      <c r="CM316" s="15">
        <v>4.9499999999999978E-4</v>
      </c>
      <c r="CN316" s="15">
        <v>4.3499999989999996</v>
      </c>
      <c r="CO316" s="15">
        <v>0.7142899989999999</v>
      </c>
      <c r="CP316" s="15">
        <v>0.65649999899999989</v>
      </c>
      <c r="CQ316" s="43">
        <v>45</v>
      </c>
      <c r="CR316" s="43">
        <v>7.25120422</v>
      </c>
      <c r="CS316" s="42" t="s">
        <v>21</v>
      </c>
      <c r="CT316" s="43">
        <v>1.0799999999999998E-3</v>
      </c>
      <c r="CU316" s="42" t="s">
        <v>21</v>
      </c>
      <c r="CV316" s="42" t="s">
        <v>21</v>
      </c>
      <c r="CW316" s="43">
        <v>2.2999999989999997</v>
      </c>
      <c r="CX316" s="43">
        <v>55.259999998999994</v>
      </c>
      <c r="CY316" s="42" t="s">
        <v>21</v>
      </c>
      <c r="CZ316" s="42" t="s">
        <v>21</v>
      </c>
      <c r="DA316" s="43">
        <v>3.6799999989999997E-4</v>
      </c>
      <c r="DB316" s="43">
        <v>5.5299999989999993</v>
      </c>
      <c r="DC316" s="42" t="s">
        <v>21</v>
      </c>
      <c r="DD316" s="43">
        <v>0.7645844489369098</v>
      </c>
      <c r="DE316" s="42" t="s">
        <v>21</v>
      </c>
      <c r="DF316" s="43">
        <v>2.949999998046356E-2</v>
      </c>
      <c r="DG316" s="43">
        <v>1.6999999999999999E-3</v>
      </c>
    </row>
    <row r="317" spans="1:111" x14ac:dyDescent="0.25">
      <c r="A317" s="26" t="s">
        <v>384</v>
      </c>
      <c r="B317" s="15">
        <v>4.4771075148632997</v>
      </c>
      <c r="C317" s="15">
        <v>4.9999999989999996E-11</v>
      </c>
      <c r="D317" s="15">
        <v>0.83963056255952662</v>
      </c>
      <c r="E317" s="15">
        <v>23.120999998999999</v>
      </c>
      <c r="F317" s="15">
        <v>44.099999998999998</v>
      </c>
      <c r="G317" s="15">
        <v>251.83596007362198</v>
      </c>
      <c r="H317" s="15">
        <v>1.1879999999999996E-5</v>
      </c>
      <c r="I317" s="15">
        <v>0.74876640790455207</v>
      </c>
      <c r="J317" s="15">
        <v>2.1244048440888026E-12</v>
      </c>
      <c r="K317" s="15">
        <v>87.5</v>
      </c>
      <c r="L317" s="15">
        <v>0.99559999899999996</v>
      </c>
      <c r="M317" s="15">
        <v>1.5853537163726936E-2</v>
      </c>
      <c r="N317" s="15">
        <v>5.5729999999999995</v>
      </c>
      <c r="O317" s="15">
        <v>2.2673087074201943</v>
      </c>
      <c r="P317" s="15">
        <v>21.498999998999999</v>
      </c>
      <c r="Q317" s="15">
        <v>1.67E-12</v>
      </c>
      <c r="R317" s="15">
        <v>6.6349999989999997</v>
      </c>
      <c r="S317" s="15">
        <v>0.38309772823047161</v>
      </c>
      <c r="T317" s="15">
        <v>6.9979999989999992</v>
      </c>
      <c r="U317" s="15">
        <v>0.99999999899999992</v>
      </c>
      <c r="V317" s="15">
        <v>24.999999999</v>
      </c>
      <c r="W317" s="15">
        <v>0.43478299999999998</v>
      </c>
      <c r="X317" s="15">
        <v>2.5</v>
      </c>
      <c r="Y317" s="15">
        <v>4.1379999992369569</v>
      </c>
      <c r="Z317" s="15">
        <v>5.0372758414788077</v>
      </c>
      <c r="AA317" s="15">
        <v>1.9157088119999999</v>
      </c>
      <c r="AB317" s="15">
        <v>3.1777999989999999</v>
      </c>
      <c r="AC317" s="15">
        <v>1.2820512820512819</v>
      </c>
      <c r="AD317" s="15">
        <v>30.000300003000028</v>
      </c>
      <c r="AE317" s="15">
        <v>0.99999999899999992</v>
      </c>
      <c r="AF317" s="15">
        <v>22.735999998999997</v>
      </c>
      <c r="AG317" s="15">
        <v>1.9967049815317368</v>
      </c>
      <c r="AH317" s="15">
        <v>4.9999999989999999</v>
      </c>
      <c r="AI317" s="15">
        <v>2</v>
      </c>
      <c r="AJ317" s="15">
        <v>0.8741999998526836</v>
      </c>
      <c r="AK317" s="15">
        <v>7.2674418604651168</v>
      </c>
      <c r="AL317" s="15">
        <v>415</v>
      </c>
      <c r="AM317" s="15">
        <v>76.379999998999992</v>
      </c>
      <c r="AN317" s="15">
        <v>0.32924499899999998</v>
      </c>
      <c r="AO317" s="15">
        <v>0.38314176259890487</v>
      </c>
      <c r="AP317" s="15">
        <v>4.1946923065526014E-4</v>
      </c>
      <c r="AQ317" s="15">
        <v>583.42999999899996</v>
      </c>
      <c r="AR317" s="15">
        <v>0.76745999999999992</v>
      </c>
      <c r="AS317" s="15">
        <v>303.55999999899996</v>
      </c>
      <c r="AT317" s="15">
        <v>0.35714285727040812</v>
      </c>
      <c r="AU317" s="15">
        <v>7.1428599989999997</v>
      </c>
      <c r="AV317" s="15">
        <v>389.83</v>
      </c>
      <c r="AW317" s="15">
        <v>0.32894699899999996</v>
      </c>
      <c r="AX317" s="15">
        <v>0.30000058022165504</v>
      </c>
      <c r="AY317" s="15">
        <v>3.0703999989999997</v>
      </c>
      <c r="AZ317" s="15">
        <v>0.74876640790455207</v>
      </c>
      <c r="BA317" s="15">
        <v>1.0000002759241586</v>
      </c>
      <c r="BB317" s="15">
        <v>0.32894699899999996</v>
      </c>
      <c r="BC317" s="15">
        <v>251.83500000000001</v>
      </c>
      <c r="BD317" s="15">
        <v>0.76923099899999992</v>
      </c>
      <c r="BE317" s="15">
        <v>2.8244999989999999</v>
      </c>
      <c r="BF317" s="15">
        <v>0.37358999899999995</v>
      </c>
      <c r="BG317" s="15">
        <v>50.36699999999999</v>
      </c>
      <c r="BH317" s="15">
        <v>5.1085440711210683</v>
      </c>
      <c r="BI317" s="15">
        <v>1.2500000000000001E-2</v>
      </c>
      <c r="BJ317" s="15">
        <v>4.5889877319632992</v>
      </c>
      <c r="BK317" s="15">
        <v>5.4560136479780761</v>
      </c>
      <c r="BL317" s="15">
        <v>10.125</v>
      </c>
      <c r="BM317" s="15">
        <v>3.2099999989999999</v>
      </c>
      <c r="BN317" s="15">
        <v>0.83668005354752351</v>
      </c>
      <c r="BO317" s="15">
        <v>1.4099999999999999E-9</v>
      </c>
      <c r="BP317" s="15">
        <v>0.65789499899999992</v>
      </c>
      <c r="BQ317" s="15">
        <v>6.6002244080654888</v>
      </c>
      <c r="BR317" s="15">
        <v>4.770428882876292</v>
      </c>
      <c r="BS317" s="15">
        <v>126</v>
      </c>
      <c r="BT317" s="15">
        <v>3.8699999998999994E-8</v>
      </c>
      <c r="BU317" s="15">
        <v>6.5748999989999994</v>
      </c>
      <c r="BV317" s="15">
        <v>27.090999999999998</v>
      </c>
      <c r="BW317" s="15">
        <v>4.1499999989999994</v>
      </c>
      <c r="BX317" s="15">
        <v>2.829999999</v>
      </c>
      <c r="BY317" s="15">
        <v>0.74876640790455207</v>
      </c>
      <c r="BZ317" s="15">
        <v>64.552999999999997</v>
      </c>
      <c r="CA317" s="15">
        <v>5.9579999989999992</v>
      </c>
      <c r="CB317" s="15">
        <v>1.7849984153991865</v>
      </c>
      <c r="CC317" s="15">
        <v>0.74876640790455207</v>
      </c>
      <c r="CD317" s="15">
        <v>4.7889999989999996</v>
      </c>
      <c r="CE317" s="15">
        <v>3.8569999989999997</v>
      </c>
      <c r="CF317" s="15">
        <v>3.8199999989999998</v>
      </c>
      <c r="CG317" s="15">
        <v>7.1428999989999999</v>
      </c>
      <c r="CH317" s="15">
        <v>20.928105587181861</v>
      </c>
      <c r="CI317" s="15">
        <v>0.47564999999999996</v>
      </c>
      <c r="CJ317" s="15">
        <v>14.15</v>
      </c>
      <c r="CK317" s="15">
        <v>7.1429999989999993E-2</v>
      </c>
      <c r="CL317" s="15">
        <v>0.38314176259890487</v>
      </c>
      <c r="CM317" s="15">
        <v>5.1193999999999979E-4</v>
      </c>
      <c r="CN317" s="15">
        <v>4.3499999989999996</v>
      </c>
      <c r="CO317" s="15">
        <v>0.7142899989999999</v>
      </c>
      <c r="CP317" s="15">
        <v>0.65579999899999997</v>
      </c>
      <c r="CQ317" s="43">
        <v>45</v>
      </c>
      <c r="CR317" s="43">
        <v>7.2642564429999998</v>
      </c>
      <c r="CS317" s="42" t="s">
        <v>21</v>
      </c>
      <c r="CT317" s="43">
        <v>1.0799999999999998E-3</v>
      </c>
      <c r="CU317" s="42" t="s">
        <v>21</v>
      </c>
      <c r="CV317" s="42" t="s">
        <v>21</v>
      </c>
      <c r="CW317" s="43">
        <v>2.2999999989999997</v>
      </c>
      <c r="CX317" s="43">
        <v>55.259999998999994</v>
      </c>
      <c r="CY317" s="42" t="s">
        <v>21</v>
      </c>
      <c r="CZ317" s="42" t="s">
        <v>21</v>
      </c>
      <c r="DA317" s="43">
        <v>3.6799999989999997E-4</v>
      </c>
      <c r="DB317" s="43">
        <v>5.5299999989999993</v>
      </c>
      <c r="DC317" s="42" t="s">
        <v>21</v>
      </c>
      <c r="DD317" s="43">
        <v>0.76596070621577106</v>
      </c>
      <c r="DE317" s="42" t="s">
        <v>21</v>
      </c>
      <c r="DF317" s="43">
        <v>2.949999998046356E-2</v>
      </c>
      <c r="DG317" s="43">
        <v>1.6999999999999999E-3</v>
      </c>
    </row>
    <row r="318" spans="1:111" x14ac:dyDescent="0.25">
      <c r="A318" s="26" t="s">
        <v>385</v>
      </c>
      <c r="B318" s="15">
        <v>4.4565739941863995</v>
      </c>
      <c r="C318" s="15">
        <v>4.9999999989999996E-11</v>
      </c>
      <c r="D318" s="15">
        <v>0.83963056255952662</v>
      </c>
      <c r="E318" s="15">
        <v>23.104999998999997</v>
      </c>
      <c r="F318" s="15">
        <v>43.966999998999995</v>
      </c>
      <c r="G318" s="15">
        <v>250.68095567040149</v>
      </c>
      <c r="H318" s="15">
        <v>1.1879999999999996E-5</v>
      </c>
      <c r="I318" s="15">
        <v>0.74811661697784582</v>
      </c>
      <c r="J318" s="15">
        <v>2.1451218802109203E-12</v>
      </c>
      <c r="K318" s="15">
        <v>87.5</v>
      </c>
      <c r="L318" s="15">
        <v>0.98869999899999994</v>
      </c>
      <c r="M318" s="15">
        <v>1.642152058176433E-2</v>
      </c>
      <c r="N318" s="15">
        <v>5.5639999999999992</v>
      </c>
      <c r="O318" s="15">
        <v>2.2673087074201943</v>
      </c>
      <c r="P318" s="15">
        <v>21.667099998999998</v>
      </c>
      <c r="Q318" s="15">
        <v>1.67E-12</v>
      </c>
      <c r="R318" s="15">
        <v>6.6349999989999997</v>
      </c>
      <c r="S318" s="15">
        <v>0.38283373545531707</v>
      </c>
      <c r="T318" s="15">
        <v>6.9779999989999997</v>
      </c>
      <c r="U318" s="15">
        <v>0.99999999899999992</v>
      </c>
      <c r="V318" s="15">
        <v>24.999999999</v>
      </c>
      <c r="W318" s="15">
        <v>0.43478299999999998</v>
      </c>
      <c r="X318" s="15">
        <v>2.5</v>
      </c>
      <c r="Y318" s="15">
        <v>4.1369999992368998</v>
      </c>
      <c r="Z318" s="15">
        <v>5.014039310319597</v>
      </c>
      <c r="AA318" s="15">
        <v>1.9142419599999998</v>
      </c>
      <c r="AB318" s="15">
        <v>3.1794999989999999</v>
      </c>
      <c r="AC318" s="15">
        <v>1.2820512820512819</v>
      </c>
      <c r="AD318" s="15">
        <v>30.000300003000028</v>
      </c>
      <c r="AE318" s="15">
        <v>0.99999999899999992</v>
      </c>
      <c r="AF318" s="15">
        <v>22.735999998999997</v>
      </c>
      <c r="AG318" s="15">
        <v>1.9951761110828505</v>
      </c>
      <c r="AH318" s="15">
        <v>4.9999999989999999</v>
      </c>
      <c r="AI318" s="15">
        <v>2</v>
      </c>
      <c r="AJ318" s="15">
        <v>0.8741999998526836</v>
      </c>
      <c r="AK318" s="15">
        <v>7.2616368256599868</v>
      </c>
      <c r="AL318" s="15">
        <v>415</v>
      </c>
      <c r="AM318" s="15">
        <v>76.379999998999992</v>
      </c>
      <c r="AN318" s="15">
        <v>0.32891699899999999</v>
      </c>
      <c r="AO318" s="15">
        <v>0.38284839218332634</v>
      </c>
      <c r="AP318" s="15">
        <v>4.1946923065526014E-4</v>
      </c>
      <c r="AQ318" s="15">
        <v>582.07000000000005</v>
      </c>
      <c r="AR318" s="15">
        <v>0.76745999999999992</v>
      </c>
      <c r="AS318" s="15">
        <v>304.43999999899995</v>
      </c>
      <c r="AT318" s="15">
        <v>0.35714285727040812</v>
      </c>
      <c r="AU318" s="15">
        <v>7.1428599989999997</v>
      </c>
      <c r="AV318" s="15">
        <v>394.58999999899999</v>
      </c>
      <c r="AW318" s="15">
        <v>0.32894699899999996</v>
      </c>
      <c r="AX318" s="15">
        <v>0.30000058022165504</v>
      </c>
      <c r="AY318" s="15">
        <v>3.0612999989999996</v>
      </c>
      <c r="AZ318" s="15">
        <v>0.74811661697784582</v>
      </c>
      <c r="BA318" s="15">
        <v>1.0000002759241586</v>
      </c>
      <c r="BB318" s="15">
        <v>0.32894699899999996</v>
      </c>
      <c r="BC318" s="15">
        <v>250.68</v>
      </c>
      <c r="BD318" s="15">
        <v>0.76775399899999996</v>
      </c>
      <c r="BE318" s="15">
        <v>2.813999999</v>
      </c>
      <c r="BF318" s="15">
        <v>0.35268999899999998</v>
      </c>
      <c r="BG318" s="15">
        <v>50.135999999999989</v>
      </c>
      <c r="BH318" s="15">
        <v>5.1046324851185032</v>
      </c>
      <c r="BI318" s="15">
        <v>1.2500000000000001E-2</v>
      </c>
      <c r="BJ318" s="15">
        <v>4.5679410909863991</v>
      </c>
      <c r="BK318" s="15">
        <v>5.4560136479780761</v>
      </c>
      <c r="BL318" s="15">
        <v>10.125</v>
      </c>
      <c r="BM318" s="15">
        <v>3.2119999989999997</v>
      </c>
      <c r="BN318" s="15">
        <v>0.83668005354752351</v>
      </c>
      <c r="BO318" s="15">
        <v>1.4099999999999999E-9</v>
      </c>
      <c r="BP318" s="15">
        <v>0.65789499899999992</v>
      </c>
      <c r="BQ318" s="15">
        <v>6.5728933881012805</v>
      </c>
      <c r="BR318" s="15">
        <v>7.8747409391440062</v>
      </c>
      <c r="BS318" s="15">
        <v>126</v>
      </c>
      <c r="BT318" s="15">
        <v>3.8699999998999994E-8</v>
      </c>
      <c r="BU318" s="15">
        <v>6.7673999999999994</v>
      </c>
      <c r="BV318" s="15">
        <v>27.071999999999999</v>
      </c>
      <c r="BW318" s="15">
        <v>4.1499999989999994</v>
      </c>
      <c r="BX318" s="15">
        <v>2.829999999</v>
      </c>
      <c r="BY318" s="15">
        <v>0.74811661697784582</v>
      </c>
      <c r="BZ318" s="15">
        <v>64.545999999999992</v>
      </c>
      <c r="CA318" s="15">
        <v>5.9579999989999992</v>
      </c>
      <c r="CB318" s="15">
        <v>1.7849984153991865</v>
      </c>
      <c r="CC318" s="15">
        <v>0.74811661697784582</v>
      </c>
      <c r="CD318" s="15">
        <v>4.7599999989999997</v>
      </c>
      <c r="CE318" s="15">
        <v>3.8599999989999998</v>
      </c>
      <c r="CF318" s="15">
        <v>3.8199999989999998</v>
      </c>
      <c r="CG318" s="15">
        <v>7.1428999989999999</v>
      </c>
      <c r="CH318" s="15">
        <v>20.928105587181861</v>
      </c>
      <c r="CI318" s="15">
        <v>0.47549999999999998</v>
      </c>
      <c r="CJ318" s="15">
        <v>14.15</v>
      </c>
      <c r="CK318" s="15">
        <v>7.1429999989999993E-2</v>
      </c>
      <c r="CL318" s="15">
        <v>0.38284839218332634</v>
      </c>
      <c r="CM318" s="15">
        <v>5.3399999999999986E-4</v>
      </c>
      <c r="CN318" s="15">
        <v>4.3499999989999996</v>
      </c>
      <c r="CO318" s="15">
        <v>0.7142899989999999</v>
      </c>
      <c r="CP318" s="15">
        <v>0.65629999899999991</v>
      </c>
      <c r="CQ318" s="43">
        <v>45</v>
      </c>
      <c r="CR318" s="43">
        <v>7.259252171</v>
      </c>
      <c r="CS318" s="42" t="s">
        <v>21</v>
      </c>
      <c r="CT318" s="43">
        <v>1.0799999999999998E-3</v>
      </c>
      <c r="CU318" s="42" t="s">
        <v>21</v>
      </c>
      <c r="CV318" s="42" t="s">
        <v>21</v>
      </c>
      <c r="CW318" s="43">
        <v>2.2999999989999997</v>
      </c>
      <c r="CX318" s="43">
        <v>55.259999998999994</v>
      </c>
      <c r="CY318" s="42" t="s">
        <v>21</v>
      </c>
      <c r="CZ318" s="42" t="s">
        <v>21</v>
      </c>
      <c r="DA318" s="43">
        <v>3.6799999989999997E-4</v>
      </c>
      <c r="DB318" s="43">
        <v>5.5299999989999993</v>
      </c>
      <c r="DC318" s="42" t="s">
        <v>21</v>
      </c>
      <c r="DD318" s="43">
        <v>0.7654330437444985</v>
      </c>
      <c r="DE318" s="42" t="s">
        <v>21</v>
      </c>
      <c r="DF318" s="43">
        <v>2.949999998046356E-2</v>
      </c>
      <c r="DG318" s="43">
        <v>1.6999999999999999E-3</v>
      </c>
    </row>
    <row r="319" spans="1:111" x14ac:dyDescent="0.25">
      <c r="A319" s="26" t="s">
        <v>386</v>
      </c>
      <c r="B319" s="15">
        <v>4.4564851044864993</v>
      </c>
      <c r="C319" s="15">
        <v>4.9999999989999996E-11</v>
      </c>
      <c r="D319" s="15">
        <v>0.83963056255952662</v>
      </c>
      <c r="E319" s="15">
        <v>23.003999998999998</v>
      </c>
      <c r="F319" s="15">
        <v>43.939999998999994</v>
      </c>
      <c r="G319" s="15">
        <v>250.67595565133993</v>
      </c>
      <c r="H319" s="15">
        <v>1.1879999999999996E-5</v>
      </c>
      <c r="I319" s="15">
        <v>0.75286465056002938</v>
      </c>
      <c r="J319" s="15">
        <v>2.1498468182738596E-12</v>
      </c>
      <c r="K319" s="15">
        <v>87.5</v>
      </c>
      <c r="L319" s="15">
        <v>0.97939999899999997</v>
      </c>
      <c r="M319" s="15">
        <v>1.6538517166113584E-2</v>
      </c>
      <c r="N319" s="15">
        <v>5.7189999999999994</v>
      </c>
      <c r="O319" s="15">
        <v>2.2673087074201943</v>
      </c>
      <c r="P319" s="15">
        <v>21.819999998999997</v>
      </c>
      <c r="Q319" s="15">
        <v>1.67E-12</v>
      </c>
      <c r="R319" s="15">
        <v>6.6349999989999997</v>
      </c>
      <c r="S319" s="15">
        <v>0.38629427913095155</v>
      </c>
      <c r="T319" s="15">
        <v>6.9539999989999997</v>
      </c>
      <c r="U319" s="15">
        <v>0.99999999899999992</v>
      </c>
      <c r="V319" s="15">
        <v>24.999999999</v>
      </c>
      <c r="W319" s="15">
        <v>0.43478299999999998</v>
      </c>
      <c r="X319" s="15">
        <v>2.5</v>
      </c>
      <c r="Y319" s="15">
        <v>4.1389999992370141</v>
      </c>
      <c r="Z319" s="15">
        <v>5.0157997695247936</v>
      </c>
      <c r="AA319" s="15">
        <v>1.9409937879999999</v>
      </c>
      <c r="AB319" s="15">
        <v>3.1710999989999999</v>
      </c>
      <c r="AC319" s="15">
        <v>1.2820512820512819</v>
      </c>
      <c r="AD319" s="15">
        <v>30.000300003000028</v>
      </c>
      <c r="AE319" s="15">
        <v>0.99999999899999992</v>
      </c>
      <c r="AF319" s="15">
        <v>22.735999998999997</v>
      </c>
      <c r="AG319" s="15">
        <v>2.0230590086559714</v>
      </c>
      <c r="AH319" s="15">
        <v>4.9999999989999999</v>
      </c>
      <c r="AI319" s="15">
        <v>2</v>
      </c>
      <c r="AJ319" s="15">
        <v>0.8741999998526836</v>
      </c>
      <c r="AK319" s="15">
        <v>7.3632280933895009</v>
      </c>
      <c r="AL319" s="15">
        <v>415</v>
      </c>
      <c r="AM319" s="15">
        <v>76.379999998999992</v>
      </c>
      <c r="AN319" s="15">
        <v>0.32990799899999995</v>
      </c>
      <c r="AO319" s="15">
        <v>0.3881987579146734</v>
      </c>
      <c r="AP319" s="15">
        <v>4.1946923065526014E-4</v>
      </c>
      <c r="AQ319" s="15">
        <v>581.399999998</v>
      </c>
      <c r="AR319" s="15">
        <v>0.76745999999999992</v>
      </c>
      <c r="AS319" s="15">
        <v>303.67999999899996</v>
      </c>
      <c r="AT319" s="15">
        <v>0.35714285727040812</v>
      </c>
      <c r="AU319" s="15">
        <v>7.1428599989999997</v>
      </c>
      <c r="AV319" s="15">
        <v>398.55999999899996</v>
      </c>
      <c r="AW319" s="15">
        <v>0.32894699899999996</v>
      </c>
      <c r="AX319" s="15">
        <v>0.30000058022165504</v>
      </c>
      <c r="AY319" s="15">
        <v>3.0474999989999998</v>
      </c>
      <c r="AZ319" s="15">
        <v>0.75286465056002938</v>
      </c>
      <c r="BA319" s="15">
        <v>1.0000002759241586</v>
      </c>
      <c r="BB319" s="15">
        <v>0.32894699899999996</v>
      </c>
      <c r="BC319" s="15">
        <v>250.67500000000001</v>
      </c>
      <c r="BD319" s="15">
        <v>0.77718199899999996</v>
      </c>
      <c r="BE319" s="15">
        <v>2.8210999989999999</v>
      </c>
      <c r="BF319" s="15">
        <v>0.374469999</v>
      </c>
      <c r="BG319" s="15">
        <v>50.134999999999998</v>
      </c>
      <c r="BH319" s="15">
        <v>5.1759704969267597</v>
      </c>
      <c r="BI319" s="15">
        <v>1.2500000000000001E-2</v>
      </c>
      <c r="BJ319" s="15">
        <v>4.5678499799864998</v>
      </c>
      <c r="BK319" s="15">
        <v>5.4560136479780761</v>
      </c>
      <c r="BL319" s="15">
        <v>10.125</v>
      </c>
      <c r="BM319" s="15">
        <v>3.1979999989999999</v>
      </c>
      <c r="BN319" s="15">
        <v>0.83668005354752351</v>
      </c>
      <c r="BO319" s="15">
        <v>1.4099999999999999E-9</v>
      </c>
      <c r="BP319" s="15">
        <v>0.65789499899999992</v>
      </c>
      <c r="BQ319" s="15">
        <v>6.5346664057070285</v>
      </c>
      <c r="BR319" s="15">
        <v>10.97905299541172</v>
      </c>
      <c r="BS319" s="15">
        <v>126</v>
      </c>
      <c r="BT319" s="15">
        <v>3.8699999998999994E-8</v>
      </c>
      <c r="BU319" s="15">
        <v>6.7717999989999997</v>
      </c>
      <c r="BV319" s="15">
        <v>27.078999999999997</v>
      </c>
      <c r="BW319" s="15">
        <v>4.1499999989999994</v>
      </c>
      <c r="BX319" s="15">
        <v>2.8199999989999998</v>
      </c>
      <c r="BY319" s="15">
        <v>0.75286465056002938</v>
      </c>
      <c r="BZ319" s="15">
        <v>64.45699999899999</v>
      </c>
      <c r="CA319" s="15">
        <v>5.9579999989999992</v>
      </c>
      <c r="CB319" s="15">
        <v>1.7849984153991865</v>
      </c>
      <c r="CC319" s="15">
        <v>0.75286465056002938</v>
      </c>
      <c r="CD319" s="15">
        <v>4.7459999989999995</v>
      </c>
      <c r="CE319" s="15">
        <v>3.8199999989999998</v>
      </c>
      <c r="CF319" s="15">
        <v>3.8199999989999998</v>
      </c>
      <c r="CG319" s="15">
        <v>7.1428999989999999</v>
      </c>
      <c r="CH319" s="15">
        <v>20.928105587181861</v>
      </c>
      <c r="CI319" s="15">
        <v>0.475599999</v>
      </c>
      <c r="CJ319" s="15">
        <v>14.15</v>
      </c>
      <c r="CK319" s="15">
        <v>7.1429999989999993E-2</v>
      </c>
      <c r="CL319" s="15">
        <v>0.3881987579146734</v>
      </c>
      <c r="CM319" s="15">
        <v>5.4058999999999976E-4</v>
      </c>
      <c r="CN319" s="15">
        <v>4.3499999989999996</v>
      </c>
      <c r="CO319" s="15">
        <v>0.7142899989999999</v>
      </c>
      <c r="CP319" s="15">
        <v>0.67599999899999996</v>
      </c>
      <c r="CQ319" s="43">
        <v>45</v>
      </c>
      <c r="CR319" s="43">
        <v>7.7609247129999996</v>
      </c>
      <c r="CS319" s="42" t="s">
        <v>21</v>
      </c>
      <c r="CT319" s="43">
        <v>1.0799999999999998E-3</v>
      </c>
      <c r="CU319" s="42" t="s">
        <v>21</v>
      </c>
      <c r="CV319" s="42" t="s">
        <v>21</v>
      </c>
      <c r="CW319" s="43">
        <v>2.2999999989999997</v>
      </c>
      <c r="CX319" s="43">
        <v>55.259999998999994</v>
      </c>
      <c r="CY319" s="42" t="s">
        <v>21</v>
      </c>
      <c r="CZ319" s="42" t="s">
        <v>21</v>
      </c>
      <c r="DA319" s="43">
        <v>3.6799999989999997E-4</v>
      </c>
      <c r="DB319" s="43">
        <v>5.5299999989999993</v>
      </c>
      <c r="DC319" s="42" t="s">
        <v>21</v>
      </c>
      <c r="DD319" s="43">
        <v>0.81833060623431308</v>
      </c>
      <c r="DE319" s="42" t="s">
        <v>21</v>
      </c>
      <c r="DF319" s="43">
        <v>2.949999998046356E-2</v>
      </c>
      <c r="DG319" s="43">
        <v>1.6999999999999999E-3</v>
      </c>
    </row>
    <row r="320" spans="1:111" x14ac:dyDescent="0.25">
      <c r="A320" s="26" t="s">
        <v>388</v>
      </c>
      <c r="B320" s="15">
        <v>4.4464405683977999</v>
      </c>
      <c r="C320" s="15">
        <v>4.9999999989999996E-11</v>
      </c>
      <c r="D320" s="15">
        <v>0.83963056255952662</v>
      </c>
      <c r="E320" s="15">
        <v>22.888999998999999</v>
      </c>
      <c r="F320" s="15">
        <v>43.818999998999999</v>
      </c>
      <c r="G320" s="15">
        <v>250.11095349738358</v>
      </c>
      <c r="H320" s="15">
        <v>1.1879999999999996E-5</v>
      </c>
      <c r="I320" s="15">
        <v>0.79975687454994226</v>
      </c>
      <c r="J320" s="15">
        <v>2.1600236079478825E-12</v>
      </c>
      <c r="K320" s="15">
        <v>87.5</v>
      </c>
      <c r="L320" s="15">
        <v>0.98389999899999991</v>
      </c>
      <c r="M320" s="15">
        <v>1.6435520173053986E-2</v>
      </c>
      <c r="N320" s="15">
        <v>5.7089999999999996</v>
      </c>
      <c r="O320" s="15">
        <v>2.2174085157604373</v>
      </c>
      <c r="P320" s="15">
        <v>21.957099998999997</v>
      </c>
      <c r="Q320" s="15">
        <v>1.67E-12</v>
      </c>
      <c r="R320" s="15">
        <v>6.6349999989999997</v>
      </c>
      <c r="S320" s="15">
        <v>0.3821899485504261</v>
      </c>
      <c r="T320" s="15">
        <v>6.9639999989999994</v>
      </c>
      <c r="U320" s="15">
        <v>0.99999999899999992</v>
      </c>
      <c r="V320" s="15">
        <v>24.999999999</v>
      </c>
      <c r="W320" s="15">
        <v>0.43478299999999998</v>
      </c>
      <c r="X320" s="15">
        <v>2.5</v>
      </c>
      <c r="Y320" s="15">
        <v>4.1369999992368998</v>
      </c>
      <c r="Z320" s="15">
        <v>5.0025012508755626</v>
      </c>
      <c r="AA320" s="15">
        <v>2.0466639369999999</v>
      </c>
      <c r="AB320" s="15">
        <v>3.1600999989999998</v>
      </c>
      <c r="AC320" s="15">
        <v>1.2820512820512819</v>
      </c>
      <c r="AD320" s="15">
        <v>30.000300003000028</v>
      </c>
      <c r="AE320" s="15">
        <v>0.99999999899999992</v>
      </c>
      <c r="AF320" s="15">
        <v>22.735999998999997</v>
      </c>
      <c r="AG320" s="15">
        <v>2.1331968906470924</v>
      </c>
      <c r="AH320" s="15">
        <v>4.9999999989999999</v>
      </c>
      <c r="AI320" s="15">
        <v>2</v>
      </c>
      <c r="AJ320" s="15">
        <v>0.8741999998526836</v>
      </c>
      <c r="AK320" s="15">
        <v>7.7639752155588138</v>
      </c>
      <c r="AL320" s="15">
        <v>415</v>
      </c>
      <c r="AM320" s="15">
        <v>76.379999998999992</v>
      </c>
      <c r="AN320" s="15">
        <v>0.33566099899999996</v>
      </c>
      <c r="AO320" s="15">
        <v>0.40933278772383658</v>
      </c>
      <c r="AP320" s="15">
        <v>4.1946923065526014E-4</v>
      </c>
      <c r="AQ320" s="15">
        <v>580.71999999799993</v>
      </c>
      <c r="AR320" s="15">
        <v>0.76745999999999992</v>
      </c>
      <c r="AS320" s="15">
        <v>301.10999999899997</v>
      </c>
      <c r="AT320" s="15">
        <v>0.35714285727040812</v>
      </c>
      <c r="AU320" s="15">
        <v>7.1428599989999997</v>
      </c>
      <c r="AV320" s="15">
        <v>399.37999999899995</v>
      </c>
      <c r="AW320" s="15">
        <v>0.32802199899999995</v>
      </c>
      <c r="AX320" s="15">
        <v>0.30000058022165504</v>
      </c>
      <c r="AY320" s="15">
        <v>3.0041999989999999</v>
      </c>
      <c r="AZ320" s="15">
        <v>0.79975687454994226</v>
      </c>
      <c r="BA320" s="15">
        <v>1.0000002759241586</v>
      </c>
      <c r="BB320" s="15">
        <v>0.32894699899999996</v>
      </c>
      <c r="BC320" s="15">
        <v>250.11</v>
      </c>
      <c r="BD320" s="15">
        <v>0.81980699899999998</v>
      </c>
      <c r="BE320" s="15">
        <v>2.7780999989999997</v>
      </c>
      <c r="BF320" s="15">
        <v>0.38685999899999995</v>
      </c>
      <c r="BG320" s="15">
        <v>50.021999999999991</v>
      </c>
      <c r="BH320" s="15">
        <v>5.4577568582199962</v>
      </c>
      <c r="BI320" s="15">
        <v>1.2500000000000001E-2</v>
      </c>
      <c r="BJ320" s="15">
        <v>4.5575544369977994</v>
      </c>
      <c r="BK320" s="15">
        <v>5.4560136479780761</v>
      </c>
      <c r="BL320" s="15">
        <v>10.125</v>
      </c>
      <c r="BM320" s="15">
        <v>3.1819999989999999</v>
      </c>
      <c r="BN320" s="15">
        <v>0.83668005354752351</v>
      </c>
      <c r="BO320" s="15">
        <v>1.4099999999999999E-9</v>
      </c>
      <c r="BP320" s="15">
        <v>0.65789499899999992</v>
      </c>
      <c r="BQ320" s="15">
        <v>6.5074510318544574</v>
      </c>
      <c r="BR320" s="15">
        <v>10.97905299541172</v>
      </c>
      <c r="BS320" s="15">
        <v>126</v>
      </c>
      <c r="BT320" s="15">
        <v>3.8699999998999994E-8</v>
      </c>
      <c r="BU320" s="15">
        <v>6.777799999</v>
      </c>
      <c r="BV320" s="15">
        <v>26.957999998999998</v>
      </c>
      <c r="BW320" s="15">
        <v>4.1499999989999994</v>
      </c>
      <c r="BX320" s="15">
        <v>2.7999999989999997</v>
      </c>
      <c r="BY320" s="15">
        <v>0.79975687454994226</v>
      </c>
      <c r="BZ320" s="15">
        <v>63.465999998999997</v>
      </c>
      <c r="CA320" s="15">
        <v>6.1769999989999995</v>
      </c>
      <c r="CB320" s="15">
        <v>1.7849984153991865</v>
      </c>
      <c r="CC320" s="15">
        <v>0.79975687454994226</v>
      </c>
      <c r="CD320" s="15">
        <v>4.7369999989999991</v>
      </c>
      <c r="CE320" s="15">
        <v>3.7639999989999997</v>
      </c>
      <c r="CF320" s="15">
        <v>3.8199999989999998</v>
      </c>
      <c r="CG320" s="15">
        <v>7.1428999989999999</v>
      </c>
      <c r="CH320" s="15">
        <v>20.928105587181861</v>
      </c>
      <c r="CI320" s="15">
        <v>0.47619999999999996</v>
      </c>
      <c r="CJ320" s="15">
        <v>14.15</v>
      </c>
      <c r="CK320" s="15">
        <v>7.1429999989999993E-2</v>
      </c>
      <c r="CL320" s="15">
        <v>0.40933278772383658</v>
      </c>
      <c r="CM320" s="15">
        <v>5.6599999999999977E-4</v>
      </c>
      <c r="CN320" s="15">
        <v>4.3499999989999996</v>
      </c>
      <c r="CO320" s="15">
        <v>0.7142899989999999</v>
      </c>
      <c r="CP320" s="15">
        <v>0.679699999</v>
      </c>
      <c r="CQ320" s="43">
        <v>45</v>
      </c>
      <c r="CR320" s="43">
        <v>7.7416023829999991</v>
      </c>
      <c r="CS320" s="42" t="s">
        <v>21</v>
      </c>
      <c r="CT320" s="43">
        <v>1.0799999999999998E-3</v>
      </c>
      <c r="CU320" s="42" t="s">
        <v>21</v>
      </c>
      <c r="CV320" s="42" t="s">
        <v>21</v>
      </c>
      <c r="CW320" s="43">
        <v>2.2999999989999997</v>
      </c>
      <c r="CX320" s="43">
        <v>55.259999998999994</v>
      </c>
      <c r="CY320" s="42" t="s">
        <v>21</v>
      </c>
      <c r="CZ320" s="42" t="s">
        <v>21</v>
      </c>
      <c r="DA320" s="43">
        <v>3.6799999989999997E-4</v>
      </c>
      <c r="DB320" s="43">
        <v>5.5299999989999993</v>
      </c>
      <c r="DC320" s="42" t="s">
        <v>21</v>
      </c>
      <c r="DD320" s="43">
        <v>0.81629321318827253</v>
      </c>
      <c r="DE320" s="42" t="s">
        <v>21</v>
      </c>
      <c r="DF320" s="43">
        <v>0.10749999992880789</v>
      </c>
      <c r="DG320" s="43">
        <v>1.6999999999999999E-3</v>
      </c>
    </row>
    <row r="321" spans="1:111" x14ac:dyDescent="0.25">
      <c r="A321" s="26" t="s">
        <v>389</v>
      </c>
      <c r="B321" s="15">
        <v>4.4475961344964992</v>
      </c>
      <c r="C321" s="15">
        <v>4.9999999989999996E-11</v>
      </c>
      <c r="D321" s="15">
        <v>0.83956007052304582</v>
      </c>
      <c r="E321" s="15">
        <v>22.998999998999999</v>
      </c>
      <c r="F321" s="15">
        <v>43.860999998999993</v>
      </c>
      <c r="G321" s="15">
        <v>250.17595374518388</v>
      </c>
      <c r="H321" s="15">
        <v>1.1879999999999996E-5</v>
      </c>
      <c r="I321" s="15">
        <v>0.79746088517955704</v>
      </c>
      <c r="J321" s="15">
        <v>2.1680196569774717E-12</v>
      </c>
      <c r="K321" s="15">
        <v>87.5</v>
      </c>
      <c r="L321" s="15">
        <v>0.98219999899999999</v>
      </c>
      <c r="M321" s="15">
        <v>1.6409520932087484E-2</v>
      </c>
      <c r="N321" s="15">
        <v>5.6829999999999998</v>
      </c>
      <c r="O321" s="15">
        <v>2.2174085157604373</v>
      </c>
      <c r="P321" s="15">
        <v>22.088399999</v>
      </c>
      <c r="Q321" s="15">
        <v>1.67E-12</v>
      </c>
      <c r="R321" s="15">
        <v>6.6349999989999997</v>
      </c>
      <c r="S321" s="15">
        <v>0.3821899485504261</v>
      </c>
      <c r="T321" s="15">
        <v>6.9299999989999996</v>
      </c>
      <c r="U321" s="15">
        <v>0.99999999899999992</v>
      </c>
      <c r="V321" s="15">
        <v>24.999999999</v>
      </c>
      <c r="W321" s="15">
        <v>0.43478299999999998</v>
      </c>
      <c r="X321" s="15">
        <v>2.5</v>
      </c>
      <c r="Y321" s="15">
        <v>4.1359999992368426</v>
      </c>
      <c r="Z321" s="15">
        <v>5.0035024519665523</v>
      </c>
      <c r="AA321" s="15">
        <v>2.0408163259999998</v>
      </c>
      <c r="AB321" s="15">
        <v>3.1857999989999999</v>
      </c>
      <c r="AC321" s="15">
        <v>1.2820512820512819</v>
      </c>
      <c r="AD321" s="15">
        <v>30.000300003000028</v>
      </c>
      <c r="AE321" s="15">
        <v>0.99999999899999992</v>
      </c>
      <c r="AF321" s="15">
        <v>22.735999998999997</v>
      </c>
      <c r="AG321" s="15">
        <v>2.1271020429196397</v>
      </c>
      <c r="AH321" s="15">
        <v>4.9999999989999999</v>
      </c>
      <c r="AI321" s="15">
        <v>2</v>
      </c>
      <c r="AJ321" s="15">
        <v>0.8741999998526836</v>
      </c>
      <c r="AK321" s="15">
        <v>7.7417356971432998</v>
      </c>
      <c r="AL321" s="15">
        <v>415</v>
      </c>
      <c r="AM321" s="15">
        <v>76.379999998999992</v>
      </c>
      <c r="AN321" s="15">
        <v>0.33566099899999996</v>
      </c>
      <c r="AO321" s="15">
        <v>0.40816326547271969</v>
      </c>
      <c r="AP321" s="15">
        <v>4.1946923065526014E-4</v>
      </c>
      <c r="AQ321" s="15">
        <v>581.399999998</v>
      </c>
      <c r="AR321" s="15">
        <v>0.76745999999999992</v>
      </c>
      <c r="AS321" s="15">
        <v>301.09999999899998</v>
      </c>
      <c r="AT321" s="15">
        <v>0.35714285727040812</v>
      </c>
      <c r="AU321" s="15">
        <v>7.1428599989999997</v>
      </c>
      <c r="AV321" s="15">
        <v>399.10999999899997</v>
      </c>
      <c r="AW321" s="15">
        <v>0.32717199899999999</v>
      </c>
      <c r="AX321" s="15">
        <v>0.30000058022165504</v>
      </c>
      <c r="AY321" s="15">
        <v>2.9903999989999996</v>
      </c>
      <c r="AZ321" s="15">
        <v>0.79746088517955704</v>
      </c>
      <c r="BA321" s="15">
        <v>1.0000002759241586</v>
      </c>
      <c r="BB321" s="15">
        <v>0.32894699899999996</v>
      </c>
      <c r="BC321" s="15">
        <v>250.17500000000001</v>
      </c>
      <c r="BD321" s="15">
        <v>0.81846499899999992</v>
      </c>
      <c r="BE321" s="15">
        <v>2.7730999989999998</v>
      </c>
      <c r="BF321" s="15">
        <v>0.38823999899999995</v>
      </c>
      <c r="BG321" s="15">
        <v>50.034999999999997</v>
      </c>
      <c r="BH321" s="15">
        <v>5.4421632764465633</v>
      </c>
      <c r="BI321" s="15">
        <v>1.2500000000000001E-2</v>
      </c>
      <c r="BJ321" s="15">
        <v>4.5587388799964987</v>
      </c>
      <c r="BK321" s="15">
        <v>5.4560136479780761</v>
      </c>
      <c r="BL321" s="15">
        <v>10.125</v>
      </c>
      <c r="BM321" s="15">
        <v>3.2079999989999997</v>
      </c>
      <c r="BN321" s="15">
        <v>0.83668005354752351</v>
      </c>
      <c r="BO321" s="15">
        <v>1.4099999999999999E-9</v>
      </c>
      <c r="BP321" s="15">
        <v>0.65789499899999992</v>
      </c>
      <c r="BQ321" s="15">
        <v>6.5210303232162392</v>
      </c>
      <c r="BR321" s="15">
        <v>10.97905299541172</v>
      </c>
      <c r="BS321" s="15">
        <v>126</v>
      </c>
      <c r="BT321" s="15">
        <v>3.8699999998999994E-8</v>
      </c>
      <c r="BU321" s="15">
        <v>6.7794999989999996</v>
      </c>
      <c r="BV321" s="15">
        <v>26.917999999999999</v>
      </c>
      <c r="BW321" s="15">
        <v>4.1499999989999994</v>
      </c>
      <c r="BX321" s="15">
        <v>2.7849999989999996</v>
      </c>
      <c r="BY321" s="15">
        <v>0.79746088517955704</v>
      </c>
      <c r="BZ321" s="15">
        <v>63.472999998999995</v>
      </c>
      <c r="CA321" s="15">
        <v>6.3999999989999994</v>
      </c>
      <c r="CB321" s="15">
        <v>1.7849984153991865</v>
      </c>
      <c r="CC321" s="15">
        <v>0.79746088517955704</v>
      </c>
      <c r="CD321" s="15">
        <v>4.7329999989999996</v>
      </c>
      <c r="CE321" s="15">
        <v>3.7809999989999996</v>
      </c>
      <c r="CF321" s="15">
        <v>3.8199999989999998</v>
      </c>
      <c r="CG321" s="15">
        <v>7.1428999989999999</v>
      </c>
      <c r="CH321" s="15">
        <v>20.928105587181861</v>
      </c>
      <c r="CI321" s="15">
        <v>0.47619999999999996</v>
      </c>
      <c r="CJ321" s="15">
        <v>14.15</v>
      </c>
      <c r="CK321" s="15">
        <v>7.1429999989999993E-2</v>
      </c>
      <c r="CL321" s="15">
        <v>0.40816326547271969</v>
      </c>
      <c r="CM321" s="15">
        <v>5.801799999999998E-4</v>
      </c>
      <c r="CN321" s="15">
        <v>4.3499999989999996</v>
      </c>
      <c r="CO321" s="15">
        <v>0.7142899989999999</v>
      </c>
      <c r="CP321" s="15">
        <v>0.66389999899999996</v>
      </c>
      <c r="CQ321" s="43">
        <v>45</v>
      </c>
      <c r="CR321" s="43">
        <v>7.7466612209999992</v>
      </c>
      <c r="CS321" s="42" t="s">
        <v>21</v>
      </c>
      <c r="CT321" s="43">
        <v>1.0799999999999998E-3</v>
      </c>
      <c r="CU321" s="42" t="s">
        <v>21</v>
      </c>
      <c r="CV321" s="42" t="s">
        <v>21</v>
      </c>
      <c r="CW321" s="43">
        <v>2.2999999989999997</v>
      </c>
      <c r="CX321" s="43">
        <v>55.259999998999994</v>
      </c>
      <c r="CY321" s="42" t="s">
        <v>21</v>
      </c>
      <c r="CZ321" s="42" t="s">
        <v>21</v>
      </c>
      <c r="DA321" s="43">
        <v>3.6799999989999997E-4</v>
      </c>
      <c r="DB321" s="43">
        <v>5.5299999989999993</v>
      </c>
      <c r="DC321" s="42" t="s">
        <v>21</v>
      </c>
      <c r="DD321" s="43">
        <v>0.81682662921529636</v>
      </c>
      <c r="DE321" s="42" t="s">
        <v>21</v>
      </c>
      <c r="DF321" s="43">
        <v>0.10874999992798007</v>
      </c>
      <c r="DG321" s="43">
        <v>1.6999999999999999E-3</v>
      </c>
    </row>
    <row r="322" spans="1:111" x14ac:dyDescent="0.25">
      <c r="A322" s="26" t="s">
        <v>390</v>
      </c>
      <c r="B322" s="15">
        <v>4.448929479106102</v>
      </c>
      <c r="C322" s="15">
        <v>4.9999999989999996E-11</v>
      </c>
      <c r="D322" s="15">
        <v>0.83963056255952662</v>
      </c>
      <c r="E322" s="15">
        <v>23.056999998999999</v>
      </c>
      <c r="F322" s="15">
        <v>43.954999998999995</v>
      </c>
      <c r="G322" s="15">
        <v>250.2509539811071</v>
      </c>
      <c r="H322" s="15">
        <v>1.1879999999999996E-5</v>
      </c>
      <c r="I322" s="15">
        <v>0.7999808011007582</v>
      </c>
      <c r="J322" s="15">
        <v>2.1876463227773727E-12</v>
      </c>
      <c r="K322" s="15">
        <v>87.5</v>
      </c>
      <c r="L322" s="15">
        <v>0.98289999899999991</v>
      </c>
      <c r="M322" s="15">
        <v>3.0267116367232273E-2</v>
      </c>
      <c r="N322" s="15">
        <v>5.6589999989999997</v>
      </c>
      <c r="O322" s="15">
        <v>2.2174085157604373</v>
      </c>
      <c r="P322" s="15">
        <v>22.248699998999999</v>
      </c>
      <c r="Q322" s="15">
        <v>1.67E-12</v>
      </c>
      <c r="R322" s="15">
        <v>6.6349999989999997</v>
      </c>
      <c r="S322" s="15">
        <v>0.3821899485504261</v>
      </c>
      <c r="T322" s="15">
        <v>6.9059999989999996</v>
      </c>
      <c r="U322" s="15">
        <v>0.99999999899999992</v>
      </c>
      <c r="V322" s="15">
        <v>24.999999999</v>
      </c>
      <c r="W322" s="15">
        <v>0.43478299999999998</v>
      </c>
      <c r="X322" s="15">
        <v>2.5</v>
      </c>
      <c r="Y322" s="15">
        <v>4.1389999992370141</v>
      </c>
      <c r="Z322" s="15">
        <v>5.0057566203637061</v>
      </c>
      <c r="AA322" s="15">
        <v>2.0483408429999996</v>
      </c>
      <c r="AB322" s="15">
        <v>3.1922999989999998</v>
      </c>
      <c r="AC322" s="15">
        <v>1.2820512820512819</v>
      </c>
      <c r="AD322" s="15">
        <v>30.000300003000028</v>
      </c>
      <c r="AE322" s="15">
        <v>0.99999999899999992</v>
      </c>
      <c r="AF322" s="15">
        <v>22.735999998999997</v>
      </c>
      <c r="AG322" s="15">
        <v>2.1349446962217935</v>
      </c>
      <c r="AH322" s="15">
        <v>4.9999999989999999</v>
      </c>
      <c r="AI322" s="15">
        <v>2</v>
      </c>
      <c r="AJ322" s="15">
        <v>0.8741999998526836</v>
      </c>
      <c r="AK322" s="15">
        <v>7.7706116075111629</v>
      </c>
      <c r="AL322" s="15">
        <v>415</v>
      </c>
      <c r="AM322" s="15">
        <v>76.379999998999992</v>
      </c>
      <c r="AN322" s="15">
        <v>0.33566099899999996</v>
      </c>
      <c r="AO322" s="15">
        <v>0.40966816895111352</v>
      </c>
      <c r="AP322" s="15">
        <v>4.1946923065526014E-4</v>
      </c>
      <c r="AQ322" s="15">
        <v>581.399999998</v>
      </c>
      <c r="AR322" s="15">
        <v>0.76745999999999992</v>
      </c>
      <c r="AS322" s="15">
        <v>301.09999999899998</v>
      </c>
      <c r="AT322" s="15">
        <v>0.35714285727040812</v>
      </c>
      <c r="AU322" s="15">
        <v>7.1428599989999997</v>
      </c>
      <c r="AV322" s="15">
        <v>398.75999999899994</v>
      </c>
      <c r="AW322" s="15">
        <v>0.32732199899999997</v>
      </c>
      <c r="AX322" s="15">
        <v>0.30000058022165504</v>
      </c>
      <c r="AY322" s="15">
        <v>2.9908999989999998</v>
      </c>
      <c r="AZ322" s="15">
        <v>0.7999808011007582</v>
      </c>
      <c r="BA322" s="15">
        <v>1.0000002759241586</v>
      </c>
      <c r="BB322" s="15">
        <v>0.32894699899999996</v>
      </c>
      <c r="BC322" s="15">
        <v>250.24999994999999</v>
      </c>
      <c r="BD322" s="15">
        <v>0.82128599899999999</v>
      </c>
      <c r="BE322" s="15">
        <v>2.7699999989999999</v>
      </c>
      <c r="BF322" s="15">
        <v>0.38922999899999999</v>
      </c>
      <c r="BG322" s="15">
        <v>50.049999989999989</v>
      </c>
      <c r="BH322" s="15">
        <v>5.4622286153845296</v>
      </c>
      <c r="BI322" s="15">
        <v>1.2500000000000001E-2</v>
      </c>
      <c r="BJ322" s="15">
        <v>4.5601055440838891</v>
      </c>
      <c r="BK322" s="15">
        <v>5.4560136479780761</v>
      </c>
      <c r="BL322" s="15">
        <v>10.125</v>
      </c>
      <c r="BM322" s="15">
        <v>3.2279999989999997</v>
      </c>
      <c r="BN322" s="15">
        <v>0.83668005354752351</v>
      </c>
      <c r="BO322" s="15">
        <v>1.4099999999999999E-9</v>
      </c>
      <c r="BP322" s="15">
        <v>0.65789499899999992</v>
      </c>
      <c r="BQ322" s="15">
        <v>6.5750542446298272</v>
      </c>
      <c r="BR322" s="15">
        <v>10.97905299541172</v>
      </c>
      <c r="BS322" s="15">
        <v>126</v>
      </c>
      <c r="BT322" s="15">
        <v>3.8699999998999994E-8</v>
      </c>
      <c r="BU322" s="15">
        <v>6.7794999989999996</v>
      </c>
      <c r="BV322" s="15">
        <v>26.918999998999997</v>
      </c>
      <c r="BW322" s="15">
        <v>4.1499999989999994</v>
      </c>
      <c r="BX322" s="15">
        <v>2.7749999989999998</v>
      </c>
      <c r="BY322" s="15">
        <v>0.7999808011007582</v>
      </c>
      <c r="BZ322" s="15">
        <v>63.464999999</v>
      </c>
      <c r="CA322" s="15">
        <v>6.3999999989999994</v>
      </c>
      <c r="CB322" s="15">
        <v>1.7849984153991865</v>
      </c>
      <c r="CC322" s="15">
        <v>0.7999808011007582</v>
      </c>
      <c r="CD322" s="15">
        <v>4.7349999989999993</v>
      </c>
      <c r="CE322" s="15">
        <v>3.7859999989999999</v>
      </c>
      <c r="CF322" s="15">
        <v>3.8199999989999998</v>
      </c>
      <c r="CG322" s="15">
        <v>7.1428999989999999</v>
      </c>
      <c r="CH322" s="15">
        <v>20.928105587181861</v>
      </c>
      <c r="CI322" s="15">
        <v>0.475599999</v>
      </c>
      <c r="CJ322" s="15">
        <v>14.15</v>
      </c>
      <c r="CK322" s="15">
        <v>7.1429999989999993E-2</v>
      </c>
      <c r="CL322" s="15">
        <v>0.40966816895111352</v>
      </c>
      <c r="CM322" s="15">
        <v>6.1885999999999983E-4</v>
      </c>
      <c r="CN322" s="15">
        <v>4.3499999989999996</v>
      </c>
      <c r="CO322" s="15">
        <v>0.7142899989999999</v>
      </c>
      <c r="CP322" s="15">
        <v>0.66719999899999993</v>
      </c>
      <c r="CQ322" s="43">
        <v>45</v>
      </c>
      <c r="CR322" s="43">
        <v>7.8369210419999993</v>
      </c>
      <c r="CS322" s="42" t="s">
        <v>21</v>
      </c>
      <c r="CT322" s="43">
        <v>1.0799999999999998E-3</v>
      </c>
      <c r="CU322" s="42" t="s">
        <v>21</v>
      </c>
      <c r="CV322" s="42" t="s">
        <v>21</v>
      </c>
      <c r="CW322" s="43">
        <v>2.2999999989999997</v>
      </c>
      <c r="CX322" s="43">
        <v>55.259999998999994</v>
      </c>
      <c r="CY322" s="42" t="s">
        <v>21</v>
      </c>
      <c r="CZ322" s="42" t="s">
        <v>21</v>
      </c>
      <c r="DA322" s="43">
        <v>3.6799999989999997E-4</v>
      </c>
      <c r="DB322" s="43">
        <v>5.5299999989999993</v>
      </c>
      <c r="DC322" s="42" t="s">
        <v>21</v>
      </c>
      <c r="DD322" s="43">
        <v>0.82634384235536407</v>
      </c>
      <c r="DE322" s="42" t="s">
        <v>21</v>
      </c>
      <c r="DF322" s="43">
        <v>0.10874999992798007</v>
      </c>
      <c r="DG322" s="43">
        <v>1.6999999999999999E-3</v>
      </c>
    </row>
    <row r="323" spans="1:111" x14ac:dyDescent="0.25">
      <c r="A323" s="26" t="s">
        <v>391</v>
      </c>
      <c r="B323" s="15">
        <v>4.4649296250881028</v>
      </c>
      <c r="C323" s="15">
        <v>4.9999999989999996E-11</v>
      </c>
      <c r="D323" s="15">
        <v>0.83984210968337947</v>
      </c>
      <c r="E323" s="15">
        <v>23.190999998999999</v>
      </c>
      <c r="F323" s="15">
        <v>44.169999998999998</v>
      </c>
      <c r="G323" s="15">
        <v>251.15095741218801</v>
      </c>
      <c r="H323" s="15">
        <v>1.2599999999999996E-5</v>
      </c>
      <c r="I323" s="15">
        <v>0.80316124329614258</v>
      </c>
      <c r="J323" s="15">
        <v>2.2025480505143349E-12</v>
      </c>
      <c r="K323" s="15">
        <v>87.5</v>
      </c>
      <c r="L323" s="15">
        <v>0.98259999899999995</v>
      </c>
      <c r="M323" s="15">
        <v>3.0440111316740143E-2</v>
      </c>
      <c r="N323" s="15">
        <v>5.6509999999999998</v>
      </c>
      <c r="O323" s="15">
        <v>2.2174085157604373</v>
      </c>
      <c r="P323" s="15">
        <v>22.393899998999999</v>
      </c>
      <c r="Q323" s="15">
        <v>1.67E-12</v>
      </c>
      <c r="R323" s="15">
        <v>6.6349999989999997</v>
      </c>
      <c r="S323" s="15">
        <v>0.38274581864842722</v>
      </c>
      <c r="T323" s="15">
        <v>6.9159999989999994</v>
      </c>
      <c r="U323" s="15">
        <v>0.99999999899999992</v>
      </c>
      <c r="V323" s="15">
        <v>24.999999999</v>
      </c>
      <c r="W323" s="15">
        <v>0.43478299999999998</v>
      </c>
      <c r="X323" s="15">
        <v>2.5</v>
      </c>
      <c r="Y323" s="15">
        <v>4.1519999992377583</v>
      </c>
      <c r="Z323" s="15">
        <v>5.0236109718187283</v>
      </c>
      <c r="AA323" s="15">
        <v>2.0868113519999998</v>
      </c>
      <c r="AB323" s="15">
        <v>3.2066999989999996</v>
      </c>
      <c r="AC323" s="15">
        <v>1.2820512820512819</v>
      </c>
      <c r="AD323" s="15">
        <v>30.000300003000028</v>
      </c>
      <c r="AE323" s="15">
        <v>0.99999999899999992</v>
      </c>
      <c r="AF323" s="15">
        <v>22.735999998999997</v>
      </c>
      <c r="AG323" s="15">
        <v>2.175041738833464</v>
      </c>
      <c r="AH323" s="15">
        <v>4.9999999989999999</v>
      </c>
      <c r="AI323" s="15">
        <v>2</v>
      </c>
      <c r="AJ323" s="15">
        <v>0.8741999998526836</v>
      </c>
      <c r="AK323" s="15">
        <v>7.916402849243215</v>
      </c>
      <c r="AL323" s="15">
        <v>415</v>
      </c>
      <c r="AM323" s="15">
        <v>76.379999998999992</v>
      </c>
      <c r="AN323" s="15">
        <v>0.33566099899999996</v>
      </c>
      <c r="AO323" s="15">
        <v>0.41736227062494252</v>
      </c>
      <c r="AP323" s="15">
        <v>4.1946923065526014E-4</v>
      </c>
      <c r="AQ323" s="15">
        <v>581.399999998</v>
      </c>
      <c r="AR323" s="15">
        <v>0.76745999999999992</v>
      </c>
      <c r="AS323" s="15">
        <v>301.09999999899998</v>
      </c>
      <c r="AT323" s="15">
        <v>0.35714285727040812</v>
      </c>
      <c r="AU323" s="15">
        <v>7.1428599989999997</v>
      </c>
      <c r="AV323" s="15">
        <v>398.58</v>
      </c>
      <c r="AW323" s="15">
        <v>0.32739699899999997</v>
      </c>
      <c r="AX323" s="15">
        <v>0.30000058022165504</v>
      </c>
      <c r="AY323" s="15">
        <v>3.017699999</v>
      </c>
      <c r="AZ323" s="15">
        <v>0.80316124329614258</v>
      </c>
      <c r="BA323" s="15">
        <v>1.0000002759241586</v>
      </c>
      <c r="BB323" s="15">
        <v>0.32894699899999996</v>
      </c>
      <c r="BC323" s="15">
        <v>251.14999994999997</v>
      </c>
      <c r="BD323" s="15">
        <v>0.83584099899999997</v>
      </c>
      <c r="BE323" s="15">
        <v>2.7699999989999999</v>
      </c>
      <c r="BF323" s="15">
        <v>0.39320999899999998</v>
      </c>
      <c r="BG323" s="15">
        <v>50.229999989999989</v>
      </c>
      <c r="BH323" s="15">
        <v>5.5648163683775769</v>
      </c>
      <c r="BI323" s="15">
        <v>1.2500000000000001E-2</v>
      </c>
      <c r="BJ323" s="15">
        <v>4.5765055240658894</v>
      </c>
      <c r="BK323" s="15">
        <v>5.4560136479780761</v>
      </c>
      <c r="BL323" s="15">
        <v>10.125</v>
      </c>
      <c r="BM323" s="15">
        <v>3.2389999989999998</v>
      </c>
      <c r="BN323" s="15">
        <v>0.83668005354752351</v>
      </c>
      <c r="BO323" s="15">
        <v>1.4099999999999999E-9</v>
      </c>
      <c r="BP323" s="15">
        <v>0.65789499899999992</v>
      </c>
      <c r="BQ323" s="15">
        <v>6.6045835814414229</v>
      </c>
      <c r="BR323" s="15">
        <v>10.97905299541172</v>
      </c>
      <c r="BS323" s="15">
        <v>126</v>
      </c>
      <c r="BT323" s="15">
        <v>3.8699999998999994E-8</v>
      </c>
      <c r="BU323" s="15">
        <v>6.7811999989999991</v>
      </c>
      <c r="BV323" s="15">
        <v>27.031999999999996</v>
      </c>
      <c r="BW323" s="15">
        <v>4.1499999989999994</v>
      </c>
      <c r="BX323" s="15">
        <v>2.7699999989999999</v>
      </c>
      <c r="BY323" s="15">
        <v>0.80316124329614258</v>
      </c>
      <c r="BZ323" s="15">
        <v>63.484999998999996</v>
      </c>
      <c r="CA323" s="15">
        <v>6.4619999989999997</v>
      </c>
      <c r="CB323" s="15">
        <v>1.7849984153991865</v>
      </c>
      <c r="CC323" s="15">
        <v>0.80316124329614258</v>
      </c>
      <c r="CD323" s="15">
        <v>4.7509999989999994</v>
      </c>
      <c r="CE323" s="15">
        <v>3.7969999989999996</v>
      </c>
      <c r="CF323" s="15">
        <v>3.8199999989999998</v>
      </c>
      <c r="CG323" s="15">
        <v>7.1428999989999999</v>
      </c>
      <c r="CH323" s="15">
        <v>20.928105587181861</v>
      </c>
      <c r="CI323" s="15">
        <v>0.47639999999999999</v>
      </c>
      <c r="CJ323" s="15">
        <v>14.15</v>
      </c>
      <c r="CK323" s="15">
        <v>7.1429999989999993E-2</v>
      </c>
      <c r="CL323" s="15">
        <v>0.41736227062494252</v>
      </c>
      <c r="CM323" s="15">
        <v>6.4099999999999975E-4</v>
      </c>
      <c r="CN323" s="15">
        <v>4.3499999989999996</v>
      </c>
      <c r="CO323" s="15">
        <v>0.7142899989999999</v>
      </c>
      <c r="CP323" s="15">
        <v>0.66689999899999997</v>
      </c>
      <c r="CQ323" s="43">
        <v>45</v>
      </c>
      <c r="CR323" s="43">
        <v>8.0989325359999995</v>
      </c>
      <c r="CS323" s="42" t="s">
        <v>21</v>
      </c>
      <c r="CT323" s="43">
        <v>1.0799999999999998E-3</v>
      </c>
      <c r="CU323" s="42" t="s">
        <v>21</v>
      </c>
      <c r="CV323" s="42" t="s">
        <v>21</v>
      </c>
      <c r="CW323" s="43">
        <v>2.2999999989999997</v>
      </c>
      <c r="CX323" s="43">
        <v>55.259999998999994</v>
      </c>
      <c r="CY323" s="42" t="s">
        <v>21</v>
      </c>
      <c r="CZ323" s="42" t="s">
        <v>21</v>
      </c>
      <c r="DA323" s="43">
        <v>3.6799999989999997E-4</v>
      </c>
      <c r="DB323" s="43">
        <v>5.5299999989999993</v>
      </c>
      <c r="DC323" s="42" t="s">
        <v>21</v>
      </c>
      <c r="DD323" s="43">
        <v>0.8539709649871905</v>
      </c>
      <c r="DE323" s="42" t="s">
        <v>21</v>
      </c>
      <c r="DF323" s="43">
        <v>0.11124999992632445</v>
      </c>
      <c r="DG323" s="43">
        <v>1.6999999999999999E-3</v>
      </c>
    </row>
    <row r="324" spans="1:111" x14ac:dyDescent="0.25">
      <c r="A324" s="26" t="s">
        <v>392</v>
      </c>
      <c r="B324" s="15">
        <v>4.4816408895581992</v>
      </c>
      <c r="C324" s="15">
        <v>4.9999999989999996E-11</v>
      </c>
      <c r="D324" s="15">
        <v>0.83970106642740527</v>
      </c>
      <c r="E324" s="15">
        <v>23.201999998999998</v>
      </c>
      <c r="F324" s="15">
        <v>44.084999998999997</v>
      </c>
      <c r="G324" s="15">
        <v>252.09096104576159</v>
      </c>
      <c r="H324" s="15">
        <v>2.000999999999999E-5</v>
      </c>
      <c r="I324" s="15">
        <v>0.78284014465542529</v>
      </c>
      <c r="J324" s="15">
        <v>2.2243554569586692E-12</v>
      </c>
      <c r="K324" s="15">
        <v>87.5</v>
      </c>
      <c r="L324" s="15">
        <v>0.97819999899999999</v>
      </c>
      <c r="M324" s="15">
        <v>3.1082092574451426E-2</v>
      </c>
      <c r="N324" s="15">
        <v>5.6579999999999995</v>
      </c>
      <c r="O324" s="15">
        <v>2.2272085534010309</v>
      </c>
      <c r="P324" s="15">
        <v>22.526299998999999</v>
      </c>
      <c r="Q324" s="15">
        <v>1.67E-12</v>
      </c>
      <c r="R324" s="15">
        <v>6.6349999989999997</v>
      </c>
      <c r="S324" s="15">
        <v>0.38336208563671154</v>
      </c>
      <c r="T324" s="15">
        <v>6.8969999989999993</v>
      </c>
      <c r="U324" s="15">
        <v>0.99999999899999992</v>
      </c>
      <c r="V324" s="15">
        <v>24.999999999</v>
      </c>
      <c r="W324" s="15">
        <v>0.43478299999999998</v>
      </c>
      <c r="X324" s="15">
        <v>2.5</v>
      </c>
      <c r="Y324" s="15">
        <v>4.1709999992388465</v>
      </c>
      <c r="Z324" s="15">
        <v>5.0405766422219154</v>
      </c>
      <c r="AA324" s="15">
        <v>2.1258503399999999</v>
      </c>
      <c r="AB324" s="15">
        <v>3.2040999989999999</v>
      </c>
      <c r="AC324" s="15">
        <v>1.2820512820512819</v>
      </c>
      <c r="AD324" s="15">
        <v>30.000300003000028</v>
      </c>
      <c r="AE324" s="15">
        <v>0.99999999899999992</v>
      </c>
      <c r="AF324" s="15">
        <v>22.735999998999997</v>
      </c>
      <c r="AG324" s="15">
        <v>2.2157312964753655</v>
      </c>
      <c r="AH324" s="15">
        <v>4.9999999989999999</v>
      </c>
      <c r="AI324" s="15">
        <v>2</v>
      </c>
      <c r="AJ324" s="15">
        <v>0.8741999998526836</v>
      </c>
      <c r="AK324" s="15">
        <v>8.0645161940686787</v>
      </c>
      <c r="AL324" s="15">
        <v>415</v>
      </c>
      <c r="AM324" s="15">
        <v>76.379999998999992</v>
      </c>
      <c r="AN324" s="15">
        <v>0.33566099899999996</v>
      </c>
      <c r="AO324" s="15">
        <v>0.42517006820798048</v>
      </c>
      <c r="AP324" s="15">
        <v>4.1946923065526014E-4</v>
      </c>
      <c r="AQ324" s="15">
        <v>584.45000000199991</v>
      </c>
      <c r="AR324" s="15">
        <v>0.76745999999999992</v>
      </c>
      <c r="AS324" s="15">
        <v>301.09999999899998</v>
      </c>
      <c r="AT324" s="15">
        <v>0.35714285727040812</v>
      </c>
      <c r="AU324" s="15">
        <v>7.1428599989999997</v>
      </c>
      <c r="AV324" s="15">
        <v>398.65999999899998</v>
      </c>
      <c r="AW324" s="15">
        <v>0.32742299899999999</v>
      </c>
      <c r="AX324" s="15">
        <v>0.30000058022165504</v>
      </c>
      <c r="AY324" s="15">
        <v>3.0118999989999997</v>
      </c>
      <c r="AZ324" s="15">
        <v>0.78284014465542529</v>
      </c>
      <c r="BA324" s="15">
        <v>1.0000002759241586</v>
      </c>
      <c r="BB324" s="15">
        <v>0.32894699899999996</v>
      </c>
      <c r="BC324" s="15">
        <v>252.09</v>
      </c>
      <c r="BD324" s="15">
        <v>0.85331499899999996</v>
      </c>
      <c r="BE324" s="15">
        <v>2.7699999989999999</v>
      </c>
      <c r="BF324" s="15">
        <v>0.39657999899999996</v>
      </c>
      <c r="BG324" s="15">
        <v>50.417999999999992</v>
      </c>
      <c r="BH324" s="15">
        <v>5.6689200680626417</v>
      </c>
      <c r="BI324" s="15">
        <v>1.2500000000000001E-2</v>
      </c>
      <c r="BJ324" s="15">
        <v>4.5936343929581991</v>
      </c>
      <c r="BK324" s="15">
        <v>5.4560136479780761</v>
      </c>
      <c r="BL324" s="15">
        <v>10.125</v>
      </c>
      <c r="BM324" s="15">
        <v>3.2299999989999999</v>
      </c>
      <c r="BN324" s="15">
        <v>0.83668005354752351</v>
      </c>
      <c r="BO324" s="15">
        <v>1.4099999999999999E-9</v>
      </c>
      <c r="BP324" s="15">
        <v>0.65789499899999992</v>
      </c>
      <c r="BQ324" s="15">
        <v>6.6032752249473896</v>
      </c>
      <c r="BR324" s="15">
        <v>10.97905299541172</v>
      </c>
      <c r="BS324" s="15">
        <v>126</v>
      </c>
      <c r="BT324" s="15">
        <v>3.8699999998999994E-8</v>
      </c>
      <c r="BU324" s="15">
        <v>6.7805999989999997</v>
      </c>
      <c r="BV324" s="15">
        <v>26.982999999999997</v>
      </c>
      <c r="BW324" s="15">
        <v>4.1499999989999994</v>
      </c>
      <c r="BX324" s="15">
        <v>2.7699999989999999</v>
      </c>
      <c r="BY324" s="15">
        <v>0.78284014465542529</v>
      </c>
      <c r="BZ324" s="15">
        <v>63.470999998999993</v>
      </c>
      <c r="CA324" s="15">
        <v>6.6119999989999991</v>
      </c>
      <c r="CB324" s="15">
        <v>1.7849984153991865</v>
      </c>
      <c r="CC324" s="15">
        <v>0.78284014465542529</v>
      </c>
      <c r="CD324" s="15">
        <v>4.7459999989999995</v>
      </c>
      <c r="CE324" s="15">
        <v>3.7949999989999998</v>
      </c>
      <c r="CF324" s="15">
        <v>3.8199999989999998</v>
      </c>
      <c r="CG324" s="15">
        <v>7.1428999989999999</v>
      </c>
      <c r="CH324" s="15">
        <v>20.928105587181861</v>
      </c>
      <c r="CI324" s="15">
        <v>0.47749999999999998</v>
      </c>
      <c r="CJ324" s="15">
        <v>14.15</v>
      </c>
      <c r="CK324" s="15">
        <v>7.1429999989999993E-2</v>
      </c>
      <c r="CL324" s="15">
        <v>0.42517006820798048</v>
      </c>
      <c r="CM324" s="15">
        <v>6.7562999999999976E-4</v>
      </c>
      <c r="CN324" s="15">
        <v>4.3499999989999996</v>
      </c>
      <c r="CO324" s="15">
        <v>0.7142899989999999</v>
      </c>
      <c r="CP324" s="15">
        <v>0.65869999899999998</v>
      </c>
      <c r="CQ324" s="43">
        <v>45</v>
      </c>
      <c r="CR324" s="43">
        <v>8.0620988649999994</v>
      </c>
      <c r="CS324" s="42" t="s">
        <v>21</v>
      </c>
      <c r="CT324" s="43">
        <v>1.0799999999999998E-3</v>
      </c>
      <c r="CU324" s="42" t="s">
        <v>21</v>
      </c>
      <c r="CV324" s="42" t="s">
        <v>21</v>
      </c>
      <c r="CW324" s="43">
        <v>2.2999999989999997</v>
      </c>
      <c r="CX324" s="43">
        <v>55.259999998999994</v>
      </c>
      <c r="CY324" s="42" t="s">
        <v>21</v>
      </c>
      <c r="CZ324" s="42" t="s">
        <v>21</v>
      </c>
      <c r="DA324" s="43">
        <v>3.6799999989999997E-4</v>
      </c>
      <c r="DB324" s="43">
        <v>5.5299999989999993</v>
      </c>
      <c r="DC324" s="42" t="s">
        <v>21</v>
      </c>
      <c r="DD324" s="43">
        <v>0.85008713465387609</v>
      </c>
      <c r="DE324" s="42" t="s">
        <v>21</v>
      </c>
      <c r="DF324" s="43">
        <v>0.11124999992632445</v>
      </c>
      <c r="DG324" s="43">
        <v>1.6999999999999999E-3</v>
      </c>
    </row>
    <row r="325" spans="1:111" x14ac:dyDescent="0.25">
      <c r="A325" s="26" t="s">
        <v>393</v>
      </c>
      <c r="B325" s="15">
        <v>4.4841298011553992</v>
      </c>
      <c r="C325" s="15">
        <v>4.9999999989999996E-11</v>
      </c>
      <c r="D325" s="15">
        <v>0.8282259400364419</v>
      </c>
      <c r="E325" s="15">
        <v>23.147999999</v>
      </c>
      <c r="F325" s="15">
        <v>44.106999998999996</v>
      </c>
      <c r="G325" s="15">
        <v>252.23096157948527</v>
      </c>
      <c r="H325" s="15">
        <v>2.000999999999999E-5</v>
      </c>
      <c r="I325" s="15">
        <v>0.78284014465542529</v>
      </c>
      <c r="J325" s="15">
        <v>2.2497974311437262E-12</v>
      </c>
      <c r="K325" s="15">
        <v>87.5</v>
      </c>
      <c r="L325" s="15">
        <v>0.99669999899999995</v>
      </c>
      <c r="M325" s="15">
        <v>2.7542195919781739E-2</v>
      </c>
      <c r="N325" s="15">
        <v>5.7109999999999994</v>
      </c>
      <c r="O325" s="15">
        <v>2.2401086029483426</v>
      </c>
      <c r="P325" s="15">
        <v>22.697399998999998</v>
      </c>
      <c r="Q325" s="15">
        <v>1.67E-12</v>
      </c>
      <c r="R325" s="15">
        <v>6.6349999989999997</v>
      </c>
      <c r="S325" s="15">
        <v>0.38336208563671154</v>
      </c>
      <c r="T325" s="15">
        <v>6.8539999989999991</v>
      </c>
      <c r="U325" s="15">
        <v>0.99999999899999992</v>
      </c>
      <c r="V325" s="15">
        <v>24.999999999</v>
      </c>
      <c r="W325" s="15">
        <v>0.43478299999999998</v>
      </c>
      <c r="X325" s="15">
        <v>2.5</v>
      </c>
      <c r="Y325" s="15">
        <v>4.1749999992390761</v>
      </c>
      <c r="Z325" s="15">
        <v>5.0872462735921049</v>
      </c>
      <c r="AA325" s="15">
        <v>2.1321961619999996</v>
      </c>
      <c r="AB325" s="15">
        <v>3.1980999989999996</v>
      </c>
      <c r="AC325" s="15">
        <v>1.2820512820512819</v>
      </c>
      <c r="AD325" s="15">
        <v>30.000300003000028</v>
      </c>
      <c r="AE325" s="15">
        <v>0.99999999899999992</v>
      </c>
      <c r="AF325" s="15">
        <v>22.735999998999997</v>
      </c>
      <c r="AG325" s="15">
        <v>2.2223454191751704</v>
      </c>
      <c r="AH325" s="15">
        <v>4.9999999989999999</v>
      </c>
      <c r="AI325" s="15">
        <v>2</v>
      </c>
      <c r="AJ325" s="15">
        <v>0.91119999985687183</v>
      </c>
      <c r="AK325" s="15">
        <v>8.0886516872009349</v>
      </c>
      <c r="AL325" s="15">
        <v>415</v>
      </c>
      <c r="AM325" s="15">
        <v>76.379999998999992</v>
      </c>
      <c r="AN325" s="15">
        <v>0.33566099899999996</v>
      </c>
      <c r="AO325" s="15">
        <v>0.42643923259123206</v>
      </c>
      <c r="AP325" s="15">
        <v>4.1946923065526014E-4</v>
      </c>
      <c r="AQ325" s="15">
        <v>582.07000000000005</v>
      </c>
      <c r="AR325" s="15">
        <v>0.76745999999999992</v>
      </c>
      <c r="AS325" s="15">
        <v>301.22999999899997</v>
      </c>
      <c r="AT325" s="15">
        <v>0.35714285727040812</v>
      </c>
      <c r="AU325" s="15">
        <v>7.1428599989999997</v>
      </c>
      <c r="AV325" s="15">
        <v>398.86999999899996</v>
      </c>
      <c r="AW325" s="15">
        <v>0.32759999899999998</v>
      </c>
      <c r="AX325" s="15">
        <v>0.30000058022165504</v>
      </c>
      <c r="AY325" s="15">
        <v>3.0112999989999998</v>
      </c>
      <c r="AZ325" s="15">
        <v>0.78284014465542529</v>
      </c>
      <c r="BA325" s="15">
        <v>1.0000002759241586</v>
      </c>
      <c r="BB325" s="15">
        <v>0.32894699899999996</v>
      </c>
      <c r="BC325" s="15">
        <v>252.23</v>
      </c>
      <c r="BD325" s="15">
        <v>0.85506599899999991</v>
      </c>
      <c r="BE325" s="15">
        <v>2.809999999</v>
      </c>
      <c r="BF325" s="15">
        <v>0.39691999899999997</v>
      </c>
      <c r="BG325" s="15">
        <v>50.445999999999991</v>
      </c>
      <c r="BH325" s="15">
        <v>5.6858422397455959</v>
      </c>
      <c r="BI325" s="15">
        <v>1.2500000000000001E-2</v>
      </c>
      <c r="BJ325" s="15">
        <v>4.5961855009553991</v>
      </c>
      <c r="BK325" s="15">
        <v>5.4288522072564867</v>
      </c>
      <c r="BL325" s="15">
        <v>10.125</v>
      </c>
      <c r="BM325" s="15">
        <v>3.2289999989999996</v>
      </c>
      <c r="BN325" s="15">
        <v>0.83668005354752351</v>
      </c>
      <c r="BO325" s="15">
        <v>1.4099999999999999E-9</v>
      </c>
      <c r="BP325" s="15">
        <v>0.65789499899999992</v>
      </c>
      <c r="BQ325" s="15">
        <v>6.5845789166118767</v>
      </c>
      <c r="BR325" s="15">
        <v>10.97905299541172</v>
      </c>
      <c r="BS325" s="15">
        <v>126</v>
      </c>
      <c r="BT325" s="15">
        <v>3.8699999998999994E-8</v>
      </c>
      <c r="BU325" s="15">
        <v>6.7803999989999992</v>
      </c>
      <c r="BV325" s="15">
        <v>26.907999999999998</v>
      </c>
      <c r="BW325" s="15">
        <v>4.1499999989999994</v>
      </c>
      <c r="BX325" s="15">
        <v>2.7949999989999998</v>
      </c>
      <c r="BY325" s="15">
        <v>0.78284014465542529</v>
      </c>
      <c r="BZ325" s="15">
        <v>63.478999998999996</v>
      </c>
      <c r="CA325" s="15">
        <v>6.6979999989999994</v>
      </c>
      <c r="CB325" s="15">
        <v>1.7849984153991865</v>
      </c>
      <c r="CC325" s="15">
        <v>0.78284014465542529</v>
      </c>
      <c r="CD325" s="15">
        <v>4.7439999989999997</v>
      </c>
      <c r="CE325" s="15">
        <v>3.7709999989999998</v>
      </c>
      <c r="CF325" s="15">
        <v>3.8199999989999998</v>
      </c>
      <c r="CG325" s="15">
        <v>7.1428999989999999</v>
      </c>
      <c r="CH325" s="15">
        <v>20.928105587181861</v>
      </c>
      <c r="CI325" s="15">
        <v>0.48059999999999997</v>
      </c>
      <c r="CJ325" s="15">
        <v>14.15</v>
      </c>
      <c r="CK325" s="15">
        <v>7.1429999989999993E-2</v>
      </c>
      <c r="CL325" s="15">
        <v>0.42643923259123206</v>
      </c>
      <c r="CM325" s="15">
        <v>7.1070999999999971E-4</v>
      </c>
      <c r="CN325" s="15">
        <v>4.3499999989999996</v>
      </c>
      <c r="CO325" s="15">
        <v>0.71461999899999995</v>
      </c>
      <c r="CP325" s="15">
        <v>0.65289999899999995</v>
      </c>
      <c r="CQ325" s="43">
        <v>45</v>
      </c>
      <c r="CR325" s="43">
        <v>8.0778927639999996</v>
      </c>
      <c r="CS325" s="42" t="s">
        <v>21</v>
      </c>
      <c r="CT325" s="43">
        <v>1.0799999999999998E-3</v>
      </c>
      <c r="CU325" s="42" t="s">
        <v>21</v>
      </c>
      <c r="CV325" s="42" t="s">
        <v>21</v>
      </c>
      <c r="CW325" s="43">
        <v>2.2999999989999997</v>
      </c>
      <c r="CX325" s="43">
        <v>55.259999998999994</v>
      </c>
      <c r="CY325" s="42" t="s">
        <v>21</v>
      </c>
      <c r="CZ325" s="42" t="s">
        <v>21</v>
      </c>
      <c r="DA325" s="43">
        <v>3.6799999989999997E-4</v>
      </c>
      <c r="DB325" s="43">
        <v>5.5299999989999993</v>
      </c>
      <c r="DC325" s="42" t="s">
        <v>21</v>
      </c>
      <c r="DD325" s="43">
        <v>0.85175248072910015</v>
      </c>
      <c r="DE325" s="42" t="s">
        <v>21</v>
      </c>
      <c r="DF325" s="43">
        <v>0.11624999992301319</v>
      </c>
      <c r="DG325" s="43">
        <v>1.6999999999999999E-3</v>
      </c>
    </row>
    <row r="326" spans="1:111" x14ac:dyDescent="0.25">
      <c r="A326" s="26" t="s">
        <v>394</v>
      </c>
      <c r="B326" s="15">
        <v>4.5182634459169995</v>
      </c>
      <c r="C326" s="15">
        <v>4.9999999989999996E-11</v>
      </c>
      <c r="D326" s="15">
        <v>0.78641082101289705</v>
      </c>
      <c r="E326" s="15">
        <v>23.120999998999999</v>
      </c>
      <c r="F326" s="15">
        <v>44.119999998999994</v>
      </c>
      <c r="G326" s="15">
        <v>254.15096889912454</v>
      </c>
      <c r="H326" s="15">
        <v>2.000999999999999E-5</v>
      </c>
      <c r="I326" s="15">
        <v>0.78284014465542529</v>
      </c>
      <c r="J326" s="15">
        <v>2.2588838504955324E-12</v>
      </c>
      <c r="K326" s="15">
        <v>87.5</v>
      </c>
      <c r="L326" s="15">
        <v>0.99909999899999991</v>
      </c>
      <c r="M326" s="15">
        <v>3.1639076313618376E-2</v>
      </c>
      <c r="N326" s="15">
        <v>5.6749999999999998</v>
      </c>
      <c r="O326" s="15">
        <v>2.2401086029483426</v>
      </c>
      <c r="P326" s="15">
        <v>22.882599999</v>
      </c>
      <c r="Q326" s="15">
        <v>1.67E-12</v>
      </c>
      <c r="R326" s="15">
        <v>6.6349999989999997</v>
      </c>
      <c r="S326" s="15">
        <v>0.38336208563671154</v>
      </c>
      <c r="T326" s="15">
        <v>6.8819999989999996</v>
      </c>
      <c r="U326" s="15">
        <v>0.99999999899999992</v>
      </c>
      <c r="V326" s="15">
        <v>24.999999999</v>
      </c>
      <c r="W326" s="15">
        <v>0.43478299999999998</v>
      </c>
      <c r="X326" s="15">
        <v>2.5</v>
      </c>
      <c r="Y326" s="15">
        <v>4.1749999992390761</v>
      </c>
      <c r="Z326" s="15">
        <v>5.0836256420661696</v>
      </c>
      <c r="AA326" s="15">
        <v>2.1222410859999998</v>
      </c>
      <c r="AB326" s="15">
        <v>3.1972999989999997</v>
      </c>
      <c r="AC326" s="15">
        <v>1.2820512820512819</v>
      </c>
      <c r="AD326" s="15">
        <v>30.000300003000028</v>
      </c>
      <c r="AE326" s="15">
        <v>0.99999999899999992</v>
      </c>
      <c r="AF326" s="15">
        <v>22.735999998999997</v>
      </c>
      <c r="AG326" s="15">
        <v>2.2119694440045143</v>
      </c>
      <c r="AH326" s="15">
        <v>4.9999999989999999</v>
      </c>
      <c r="AI326" s="15">
        <v>2</v>
      </c>
      <c r="AJ326" s="15">
        <v>0.97899999983622199</v>
      </c>
      <c r="AK326" s="15">
        <v>8.0508816363487767</v>
      </c>
      <c r="AL326" s="15">
        <v>415</v>
      </c>
      <c r="AM326" s="15">
        <v>76.379999998999992</v>
      </c>
      <c r="AN326" s="15">
        <v>0.33566099899999996</v>
      </c>
      <c r="AO326" s="15">
        <v>0.42444821749764355</v>
      </c>
      <c r="AP326" s="15">
        <v>4.1946923065526014E-4</v>
      </c>
      <c r="AQ326" s="15">
        <v>585.14</v>
      </c>
      <c r="AR326" s="15">
        <v>0.90908999899999998</v>
      </c>
      <c r="AS326" s="15">
        <v>301.95999999899999</v>
      </c>
      <c r="AT326" s="15">
        <v>0.35799949892886529</v>
      </c>
      <c r="AU326" s="15">
        <v>7.1428599989999997</v>
      </c>
      <c r="AV326" s="15">
        <v>398.84999999899998</v>
      </c>
      <c r="AW326" s="15">
        <v>0.32700199899999999</v>
      </c>
      <c r="AX326" s="15">
        <v>0.30000058022165504</v>
      </c>
      <c r="AY326" s="15">
        <v>3.0182999989999999</v>
      </c>
      <c r="AZ326" s="15">
        <v>0.78284014465542529</v>
      </c>
      <c r="BA326" s="15">
        <v>1.0000002759241586</v>
      </c>
      <c r="BB326" s="15">
        <v>0.32894699899999996</v>
      </c>
      <c r="BC326" s="15">
        <v>254.15</v>
      </c>
      <c r="BD326" s="15">
        <v>0.85178899899999994</v>
      </c>
      <c r="BE326" s="15">
        <v>2.8101999989999999</v>
      </c>
      <c r="BF326" s="15">
        <v>0.39654999899999999</v>
      </c>
      <c r="BG326" s="15">
        <v>50.83</v>
      </c>
      <c r="BH326" s="15">
        <v>5.6592954400153417</v>
      </c>
      <c r="BI326" s="15">
        <v>1.2500000000000001E-2</v>
      </c>
      <c r="BJ326" s="15">
        <v>4.6300099989999994</v>
      </c>
      <c r="BK326" s="15">
        <v>5.4019890415358338</v>
      </c>
      <c r="BL326" s="15">
        <v>10.125</v>
      </c>
      <c r="BM326" s="15">
        <v>3.2189999989999998</v>
      </c>
      <c r="BN326" s="15">
        <v>0.83668005354752351</v>
      </c>
      <c r="BO326" s="15">
        <v>1.4099999999999999E-9</v>
      </c>
      <c r="BP326" s="15">
        <v>0.65789499899999992</v>
      </c>
      <c r="BQ326" s="15">
        <v>6.6189999989999997</v>
      </c>
      <c r="BR326" s="15">
        <v>10.979052994416429</v>
      </c>
      <c r="BS326" s="15">
        <v>126</v>
      </c>
      <c r="BT326" s="15">
        <v>3.8699999998999994E-8</v>
      </c>
      <c r="BU326" s="15">
        <v>6.7813999989999996</v>
      </c>
      <c r="BV326" s="15">
        <v>26.882999999999999</v>
      </c>
      <c r="BW326" s="15">
        <v>4.1499999989999994</v>
      </c>
      <c r="BX326" s="15">
        <v>2.8049999989999996</v>
      </c>
      <c r="BY326" s="15">
        <v>0.78284014465542529</v>
      </c>
      <c r="BZ326" s="15">
        <v>63.469999998999995</v>
      </c>
      <c r="CA326" s="15">
        <v>6.6899999989999994</v>
      </c>
      <c r="CB326" s="15">
        <v>1.7849984153991865</v>
      </c>
      <c r="CC326" s="15">
        <v>0.78284014465542529</v>
      </c>
      <c r="CD326" s="15">
        <v>4.7419999989999999</v>
      </c>
      <c r="CE326" s="15">
        <v>3.71</v>
      </c>
      <c r="CF326" s="15">
        <v>3.8199999989999998</v>
      </c>
      <c r="CG326" s="15">
        <v>7.1428999989999999</v>
      </c>
      <c r="CH326" s="15">
        <v>20.928105587181861</v>
      </c>
      <c r="CI326" s="15">
        <v>0.47904999899999995</v>
      </c>
      <c r="CJ326" s="15">
        <v>14.15</v>
      </c>
      <c r="CK326" s="15">
        <v>7.1428999989999992E-2</v>
      </c>
      <c r="CL326" s="15">
        <v>0.42444821749764355</v>
      </c>
      <c r="CM326" s="15">
        <v>7.5004999999999972E-4</v>
      </c>
      <c r="CN326" s="15">
        <v>4.3499999989999996</v>
      </c>
      <c r="CO326" s="15">
        <v>0.71494999899999989</v>
      </c>
      <c r="CP326" s="15">
        <v>0.65169999899999997</v>
      </c>
      <c r="CQ326" s="43">
        <v>45</v>
      </c>
      <c r="CR326" s="43">
        <v>7.9622617739999999</v>
      </c>
      <c r="CS326" s="42" t="s">
        <v>21</v>
      </c>
      <c r="CT326" s="43">
        <v>1.0799999999999998E-3</v>
      </c>
      <c r="CU326" s="42" t="s">
        <v>21</v>
      </c>
      <c r="CV326" s="42" t="s">
        <v>21</v>
      </c>
      <c r="CW326" s="43">
        <v>2.2999999989999997</v>
      </c>
      <c r="CX326" s="43">
        <v>55.259999998999994</v>
      </c>
      <c r="CY326" s="42" t="s">
        <v>21</v>
      </c>
      <c r="CZ326" s="42" t="s">
        <v>21</v>
      </c>
      <c r="DA326" s="43">
        <v>3.6799999989999997E-4</v>
      </c>
      <c r="DB326" s="43">
        <v>5.5299999989999993</v>
      </c>
      <c r="DC326" s="42" t="s">
        <v>21</v>
      </c>
      <c r="DD326" s="43">
        <v>0.83956007122790699</v>
      </c>
      <c r="DE326" s="42" t="s">
        <v>21</v>
      </c>
      <c r="DF326" s="43">
        <v>0.11874999992135755</v>
      </c>
      <c r="DG326" s="43">
        <v>1.6999999999999999E-3</v>
      </c>
    </row>
    <row r="327" spans="1:111" x14ac:dyDescent="0.25">
      <c r="A327" s="26" t="s">
        <v>395</v>
      </c>
      <c r="B327" s="15">
        <v>4.2782612561869993</v>
      </c>
      <c r="C327" s="15">
        <v>4.9999999989999996E-11</v>
      </c>
      <c r="D327" s="15">
        <v>0.73822530636895189</v>
      </c>
      <c r="E327" s="15">
        <v>21.693999998999999</v>
      </c>
      <c r="F327" s="15">
        <v>41.748999998999999</v>
      </c>
      <c r="G327" s="15">
        <v>240.65091743291097</v>
      </c>
      <c r="H327" s="15">
        <v>2.000999999999999E-5</v>
      </c>
      <c r="I327" s="15">
        <v>0.73307333719399559</v>
      </c>
      <c r="J327" s="15">
        <v>2.2199939756698022E-12</v>
      </c>
      <c r="K327" s="15">
        <v>85.312999999999988</v>
      </c>
      <c r="L327" s="15">
        <v>0.99549999899999997</v>
      </c>
      <c r="M327" s="15">
        <v>3.2486051586642452E-2</v>
      </c>
      <c r="N327" s="15">
        <v>5.1349999999999998</v>
      </c>
      <c r="O327" s="15">
        <v>2.1295081781473573</v>
      </c>
      <c r="P327" s="15">
        <v>23.017899998999997</v>
      </c>
      <c r="Q327" s="15">
        <v>1.67E-12</v>
      </c>
      <c r="R327" s="15">
        <v>6.6349999989999997</v>
      </c>
      <c r="S327" s="15">
        <v>0.36496350378283338</v>
      </c>
      <c r="T327" s="15">
        <v>6.5149999989999996</v>
      </c>
      <c r="U327" s="15">
        <v>0.99999999899999992</v>
      </c>
      <c r="V327" s="15">
        <v>24.999999999</v>
      </c>
      <c r="W327" s="15">
        <v>0.43478299999999998</v>
      </c>
      <c r="X327" s="15">
        <v>2.5</v>
      </c>
      <c r="Y327" s="15">
        <v>4.0169999992300278</v>
      </c>
      <c r="Z327" s="15">
        <v>4.7648544339240892</v>
      </c>
      <c r="AA327" s="15">
        <v>2.06100577</v>
      </c>
      <c r="AB327" s="15">
        <v>3.0100999989999999</v>
      </c>
      <c r="AC327" s="15">
        <v>1.1499999989999998</v>
      </c>
      <c r="AD327" s="15">
        <v>30.000300003000028</v>
      </c>
      <c r="AE327" s="15">
        <v>0.99999999899999992</v>
      </c>
      <c r="AF327" s="15">
        <v>21.399999998999998</v>
      </c>
      <c r="AG327" s="15">
        <v>2.1481450950770413</v>
      </c>
      <c r="AH327" s="15">
        <v>4.9999999989999999</v>
      </c>
      <c r="AI327" s="15">
        <v>2</v>
      </c>
      <c r="AJ327" s="15">
        <v>0.972499999847243</v>
      </c>
      <c r="AK327" s="15">
        <v>7.8186083488554212</v>
      </c>
      <c r="AL327" s="15">
        <v>415</v>
      </c>
      <c r="AM327" s="15">
        <v>72.549999998999994</v>
      </c>
      <c r="AN327" s="15">
        <v>0.31701499899999996</v>
      </c>
      <c r="AO327" s="15">
        <v>0.41220115433314147</v>
      </c>
      <c r="AP327" s="15">
        <v>4.1946923065526014E-4</v>
      </c>
      <c r="AQ327" s="15">
        <v>574.67999999899996</v>
      </c>
      <c r="AR327" s="15">
        <v>0.90908999899999998</v>
      </c>
      <c r="AS327" s="15">
        <v>279.09999999899998</v>
      </c>
      <c r="AT327" s="15">
        <v>0.33777963943299621</v>
      </c>
      <c r="AU327" s="15">
        <v>7.1428599989999997</v>
      </c>
      <c r="AV327" s="15">
        <v>398.89999999899999</v>
      </c>
      <c r="AW327" s="15">
        <v>0.30997799899999995</v>
      </c>
      <c r="AX327" s="15">
        <v>0.30000058022165504</v>
      </c>
      <c r="AY327" s="15">
        <v>2.8777999989999996</v>
      </c>
      <c r="AZ327" s="15">
        <v>0.73307333719399559</v>
      </c>
      <c r="BA327" s="15">
        <v>1.0000002759241586</v>
      </c>
      <c r="BB327" s="15">
        <v>0.31085499899999997</v>
      </c>
      <c r="BC327" s="15">
        <v>240.65</v>
      </c>
      <c r="BD327" s="15">
        <v>0.8280199989999999</v>
      </c>
      <c r="BE327" s="15">
        <v>2.6263999989999998</v>
      </c>
      <c r="BF327" s="15">
        <v>0.38125999899999996</v>
      </c>
      <c r="BG327" s="15">
        <v>48.13</v>
      </c>
      <c r="BH327" s="15">
        <v>5.4960016752692464</v>
      </c>
      <c r="BI327" s="15">
        <v>1.2500000000000001E-2</v>
      </c>
      <c r="BJ327" s="15">
        <v>4.323079999</v>
      </c>
      <c r="BK327" s="15">
        <v>5.1177858673254235</v>
      </c>
      <c r="BL327" s="15">
        <v>10.276999999999999</v>
      </c>
      <c r="BM327" s="15">
        <v>3.0229999989999996</v>
      </c>
      <c r="BN327" s="15">
        <v>0.753465943907072</v>
      </c>
      <c r="BO327" s="15">
        <v>1.4099999999999999E-9</v>
      </c>
      <c r="BP327" s="15">
        <v>0.65789499899999992</v>
      </c>
      <c r="BQ327" s="15">
        <v>6.2349999989999993</v>
      </c>
      <c r="BR327" s="15">
        <v>9.8533790820937384</v>
      </c>
      <c r="BS327" s="15">
        <v>126</v>
      </c>
      <c r="BT327" s="15">
        <v>3.8699999998999994E-8</v>
      </c>
      <c r="BU327" s="15">
        <v>6.7761999989999993</v>
      </c>
      <c r="BV327" s="15">
        <v>26.116999999999997</v>
      </c>
      <c r="BW327" s="15">
        <v>3.9819999989999997</v>
      </c>
      <c r="BX327" s="15">
        <v>2.664999999</v>
      </c>
      <c r="BY327" s="15">
        <v>0.73307333719399559</v>
      </c>
      <c r="BZ327" s="15">
        <v>61.080999998999999</v>
      </c>
      <c r="CA327" s="15">
        <v>6.555999999</v>
      </c>
      <c r="CB327" s="15">
        <v>1.7849984153991865</v>
      </c>
      <c r="CC327" s="15">
        <v>0.73307333719399559</v>
      </c>
      <c r="CD327" s="15">
        <v>4.5809999989999994</v>
      </c>
      <c r="CE327" s="15">
        <v>3.418999999</v>
      </c>
      <c r="CF327" s="15">
        <v>3.8319999989999998</v>
      </c>
      <c r="CG327" s="15">
        <v>7.1428999989999999</v>
      </c>
      <c r="CH327" s="15">
        <v>20.928105587181861</v>
      </c>
      <c r="CI327" s="15">
        <v>0.45339999999999997</v>
      </c>
      <c r="CJ327" s="15">
        <v>14.15</v>
      </c>
      <c r="CK327" s="15">
        <v>7.1428999989999992E-2</v>
      </c>
      <c r="CL327" s="15">
        <v>0.41220115433314147</v>
      </c>
      <c r="CM327" s="15">
        <v>7.9816999999999974E-4</v>
      </c>
      <c r="CN327" s="15">
        <v>4.3239999999999998</v>
      </c>
      <c r="CO327" s="15">
        <v>0.6792099989999999</v>
      </c>
      <c r="CP327" s="15">
        <v>0.62249999899999997</v>
      </c>
      <c r="CQ327" s="43">
        <v>45</v>
      </c>
      <c r="CR327" s="43">
        <v>7.6175501999999993</v>
      </c>
      <c r="CS327" s="42" t="s">
        <v>21</v>
      </c>
      <c r="CT327" s="43">
        <v>9.6999999899999995E-4</v>
      </c>
      <c r="CU327" s="42" t="s">
        <v>21</v>
      </c>
      <c r="CV327" s="42" t="s">
        <v>21</v>
      </c>
      <c r="CW327" s="43">
        <v>2.0699999989999998</v>
      </c>
      <c r="CX327" s="43">
        <v>49.736599998999999</v>
      </c>
      <c r="CY327" s="42" t="s">
        <v>21</v>
      </c>
      <c r="CZ327" s="42" t="s">
        <v>21</v>
      </c>
      <c r="DA327" s="43">
        <v>3.3199999989999996E-4</v>
      </c>
      <c r="DB327" s="43">
        <v>20</v>
      </c>
      <c r="DC327" s="42" t="s">
        <v>21</v>
      </c>
      <c r="DD327" s="43">
        <v>0.80321285205077342</v>
      </c>
      <c r="DE327" s="42" t="s">
        <v>21</v>
      </c>
      <c r="DF327" s="43">
        <v>0.11874999992135755</v>
      </c>
      <c r="DG327" s="43">
        <v>1.6999999999999999E-3</v>
      </c>
    </row>
    <row r="328" spans="1:111" x14ac:dyDescent="0.25">
      <c r="A328" s="26" t="s">
        <v>396</v>
      </c>
      <c r="B328" s="15">
        <v>4.0267034054699993</v>
      </c>
      <c r="C328" s="15">
        <v>4.9999999989999996E-11</v>
      </c>
      <c r="D328" s="15">
        <v>0.70776417297756378</v>
      </c>
      <c r="E328" s="15">
        <v>20.599999998999998</v>
      </c>
      <c r="F328" s="15">
        <v>39.685999998999996</v>
      </c>
      <c r="G328" s="15">
        <v>226.50086348869451</v>
      </c>
      <c r="H328" s="15">
        <v>2.000999999999999E-5</v>
      </c>
      <c r="I328" s="15">
        <v>0.7045726771680213</v>
      </c>
      <c r="J328" s="15">
        <v>2.1916443472921675E-12</v>
      </c>
      <c r="K328" s="15">
        <v>78.75</v>
      </c>
      <c r="L328" s="15">
        <v>0.99659999899999996</v>
      </c>
      <c r="M328" s="15">
        <v>2.8722161471338301E-2</v>
      </c>
      <c r="N328" s="15">
        <v>5.12</v>
      </c>
      <c r="O328" s="15">
        <v>1.9901076427291176</v>
      </c>
      <c r="P328" s="15">
        <v>23.132899998999999</v>
      </c>
      <c r="Q328" s="15">
        <v>1.67E-12</v>
      </c>
      <c r="R328" s="15">
        <v>6.6410999989999997</v>
      </c>
      <c r="S328" s="15">
        <v>0.34602076136540511</v>
      </c>
      <c r="T328" s="15">
        <v>6.1799999989999996</v>
      </c>
      <c r="U328" s="15">
        <v>0.99999999899999992</v>
      </c>
      <c r="V328" s="15">
        <v>24.999999999</v>
      </c>
      <c r="W328" s="15">
        <v>0.43478299999999998</v>
      </c>
      <c r="X328" s="15">
        <v>2.5</v>
      </c>
      <c r="Y328" s="15">
        <v>3.8809999992222401</v>
      </c>
      <c r="Z328" s="15">
        <v>4.5063313958139029</v>
      </c>
      <c r="AA328" s="15">
        <v>1.6148566809999998</v>
      </c>
      <c r="AB328" s="15">
        <v>2.8268999999999997</v>
      </c>
      <c r="AC328" s="15">
        <v>1.1499999989999998</v>
      </c>
      <c r="AD328" s="15">
        <v>30.000300003000028</v>
      </c>
      <c r="AE328" s="15">
        <v>0.99999999899999992</v>
      </c>
      <c r="AF328" s="15">
        <v>20.649999998999998</v>
      </c>
      <c r="AG328" s="15">
        <v>2.079999999</v>
      </c>
      <c r="AH328" s="15">
        <v>4.9999999989999999</v>
      </c>
      <c r="AI328" s="15">
        <v>2</v>
      </c>
      <c r="AJ328" s="15">
        <v>0.96799999983794982</v>
      </c>
      <c r="AK328" s="15">
        <v>7.6575542358339401</v>
      </c>
      <c r="AL328" s="15">
        <v>415</v>
      </c>
      <c r="AM328" s="15">
        <v>68.719999998999995</v>
      </c>
      <c r="AN328" s="15">
        <v>0.30209399899999995</v>
      </c>
      <c r="AO328" s="15">
        <v>0.40371417053036501</v>
      </c>
      <c r="AP328" s="15">
        <v>4.1946923065526014E-4</v>
      </c>
      <c r="AQ328" s="15">
        <v>573.57999999799995</v>
      </c>
      <c r="AR328" s="15">
        <v>0.90908999899999998</v>
      </c>
      <c r="AS328" s="15">
        <v>265.25999999899994</v>
      </c>
      <c r="AT328" s="15">
        <v>0.32666501167065143</v>
      </c>
      <c r="AU328" s="15">
        <v>7.1428599989999997</v>
      </c>
      <c r="AV328" s="15">
        <v>398.86999999899996</v>
      </c>
      <c r="AW328" s="15">
        <v>0.29408799899999999</v>
      </c>
      <c r="AX328" s="15">
        <v>0.30000058022165504</v>
      </c>
      <c r="AY328" s="15">
        <v>2.6951999989999997</v>
      </c>
      <c r="AZ328" s="15">
        <v>0.7045726771680213</v>
      </c>
      <c r="BA328" s="15">
        <v>1.0000002759241586</v>
      </c>
      <c r="BB328" s="15">
        <v>0.29605099899999998</v>
      </c>
      <c r="BC328" s="15">
        <v>226.5</v>
      </c>
      <c r="BD328" s="15">
        <v>0.80919199899999994</v>
      </c>
      <c r="BE328" s="15">
        <v>2.5004999990000001</v>
      </c>
      <c r="BF328" s="15">
        <v>0.37040999899999999</v>
      </c>
      <c r="BG328" s="15">
        <v>45.3</v>
      </c>
      <c r="BH328" s="15">
        <v>5.3828421604695871</v>
      </c>
      <c r="BI328" s="15">
        <v>1.2500000000000001E-2</v>
      </c>
      <c r="BJ328" s="15">
        <v>4.1248599989999999</v>
      </c>
      <c r="BK328" s="15">
        <v>4.8619923708630148</v>
      </c>
      <c r="BL328" s="15">
        <v>10.559999998999999</v>
      </c>
      <c r="BM328" s="15">
        <v>2.9029999989999999</v>
      </c>
      <c r="BN328" s="15">
        <v>0.753465943907072</v>
      </c>
      <c r="BO328" s="15">
        <v>1.4099999999999999E-9</v>
      </c>
      <c r="BP328" s="15">
        <v>0.65789499899999992</v>
      </c>
      <c r="BQ328" s="15">
        <v>5.9189999989999995</v>
      </c>
      <c r="BR328" s="15">
        <v>9.8533790820937384</v>
      </c>
      <c r="BS328" s="15">
        <v>126</v>
      </c>
      <c r="BT328" s="15">
        <v>3.8699999998999994E-8</v>
      </c>
      <c r="BU328" s="15">
        <v>6.7718999989999995</v>
      </c>
      <c r="BV328" s="15">
        <v>25.190999998999999</v>
      </c>
      <c r="BW328" s="15">
        <v>3.7299999989999999</v>
      </c>
      <c r="BX328" s="15">
        <v>2.5149999989999996</v>
      </c>
      <c r="BY328" s="15">
        <v>0.7045726771680213</v>
      </c>
      <c r="BZ328" s="15">
        <v>58.234999998999996</v>
      </c>
      <c r="CA328" s="15">
        <v>6.3949999989999995</v>
      </c>
      <c r="CB328" s="15">
        <v>1.7849984153991865</v>
      </c>
      <c r="CC328" s="15">
        <v>0.7045726771680213</v>
      </c>
      <c r="CD328" s="15">
        <v>4.4779999989999997</v>
      </c>
      <c r="CE328" s="15">
        <v>3.2069999989999998</v>
      </c>
      <c r="CF328" s="15">
        <v>3.8499999989999996</v>
      </c>
      <c r="CG328" s="15">
        <v>7.1428999989999999</v>
      </c>
      <c r="CH328" s="15">
        <v>20.928105587181861</v>
      </c>
      <c r="CI328" s="15">
        <v>0.43069999999999997</v>
      </c>
      <c r="CJ328" s="15">
        <v>14.15</v>
      </c>
      <c r="CK328" s="15">
        <v>7.1428999989999992E-2</v>
      </c>
      <c r="CL328" s="15">
        <v>0.40371417053036501</v>
      </c>
      <c r="CM328" s="15">
        <v>8.1609999999999972E-4</v>
      </c>
      <c r="CN328" s="15">
        <v>4.2849999989999992</v>
      </c>
      <c r="CO328" s="15">
        <v>0.64345999899999995</v>
      </c>
      <c r="CP328" s="15">
        <v>0.59069999899999992</v>
      </c>
      <c r="CQ328" s="43">
        <v>45</v>
      </c>
      <c r="CR328" s="43">
        <v>7.6553658629999992</v>
      </c>
      <c r="CS328" s="42" t="s">
        <v>21</v>
      </c>
      <c r="CT328" s="43">
        <v>9.6999999899999995E-4</v>
      </c>
      <c r="CU328" s="42" t="s">
        <v>21</v>
      </c>
      <c r="CV328" s="42" t="s">
        <v>21</v>
      </c>
      <c r="CW328" s="43">
        <v>2.0699999989999998</v>
      </c>
      <c r="CX328" s="43">
        <v>49.736599998999999</v>
      </c>
      <c r="CY328" s="42" t="s">
        <v>21</v>
      </c>
      <c r="CZ328" s="42" t="s">
        <v>21</v>
      </c>
      <c r="DA328" s="43">
        <v>3.3199999989999996E-4</v>
      </c>
      <c r="DB328" s="43">
        <v>20</v>
      </c>
      <c r="DC328" s="42" t="s">
        <v>21</v>
      </c>
      <c r="DD328" s="43">
        <v>0.80720022666763547</v>
      </c>
      <c r="DE328" s="42" t="s">
        <v>21</v>
      </c>
      <c r="DF328" s="43">
        <v>0.11874999992135755</v>
      </c>
      <c r="DG328" s="43">
        <v>1.6999999999999999E-3</v>
      </c>
    </row>
    <row r="329" spans="1:111" x14ac:dyDescent="0.25">
      <c r="A329" s="26" t="s">
        <v>411</v>
      </c>
      <c r="B329" s="15">
        <v>4.0468813673472992</v>
      </c>
      <c r="C329" s="15">
        <v>4.9999999989999996E-11</v>
      </c>
      <c r="D329" s="15">
        <v>0.70671378091872783</v>
      </c>
      <c r="E329" s="15">
        <v>20.690999998999999</v>
      </c>
      <c r="F329" s="15">
        <v>40.150999999</v>
      </c>
      <c r="G329" s="15">
        <v>227.63586781566877</v>
      </c>
      <c r="H329" s="15">
        <v>2.000999999999999E-5</v>
      </c>
      <c r="I329" s="15">
        <v>0.7045726771680213</v>
      </c>
      <c r="J329" s="15">
        <v>2.1981865692254679E-12</v>
      </c>
      <c r="K329" s="15">
        <v>78.75</v>
      </c>
      <c r="L329" s="15">
        <v>1.0005999989999999</v>
      </c>
      <c r="M329" s="15">
        <v>3.0330114528035721E-2</v>
      </c>
      <c r="N329" s="15">
        <v>5.1489999999999991</v>
      </c>
      <c r="O329" s="15">
        <v>2.0064077053354108</v>
      </c>
      <c r="P329" s="15">
        <v>23.249699998999997</v>
      </c>
      <c r="Q329" s="15">
        <v>1.67E-12</v>
      </c>
      <c r="R329" s="15">
        <v>6.6499999989999994</v>
      </c>
      <c r="S329" s="15">
        <v>0.3460806369081435</v>
      </c>
      <c r="T329" s="15">
        <v>6.2189999989999993</v>
      </c>
      <c r="U329" s="15">
        <v>0.99999999899999992</v>
      </c>
      <c r="V329" s="15">
        <v>24.999999999</v>
      </c>
      <c r="W329" s="15">
        <v>0.43478299999999998</v>
      </c>
      <c r="X329" s="15">
        <v>2.5</v>
      </c>
      <c r="Y329" s="15">
        <v>3.8839999992224121</v>
      </c>
      <c r="Z329" s="15">
        <v>4.5539414365205122</v>
      </c>
      <c r="AA329" s="15">
        <v>1.6109544899999999</v>
      </c>
      <c r="AB329" s="15">
        <v>2.8367999989999997</v>
      </c>
      <c r="AC329" s="15">
        <v>1.1499999989999998</v>
      </c>
      <c r="AD329" s="15">
        <v>30.000300003000028</v>
      </c>
      <c r="AE329" s="15">
        <v>0.99999999899999992</v>
      </c>
      <c r="AF329" s="15">
        <v>20.649999998999998</v>
      </c>
      <c r="AG329" s="15">
        <v>2.0749999989999997</v>
      </c>
      <c r="AH329" s="15">
        <v>4.9999999989999999</v>
      </c>
      <c r="AI329" s="15">
        <v>2</v>
      </c>
      <c r="AJ329" s="15">
        <v>0.96489999984843677</v>
      </c>
      <c r="AK329" s="15">
        <v>7.6388358997695809</v>
      </c>
      <c r="AL329" s="15">
        <v>415</v>
      </c>
      <c r="AM329" s="15">
        <v>68.719999998999995</v>
      </c>
      <c r="AN329" s="15">
        <v>0.30209399899999995</v>
      </c>
      <c r="AO329" s="15">
        <v>0.402738622796109</v>
      </c>
      <c r="AP329" s="15">
        <v>4.1946923065526014E-4</v>
      </c>
      <c r="AQ329" s="15">
        <v>589</v>
      </c>
      <c r="AR329" s="15">
        <v>0.90908999899999998</v>
      </c>
      <c r="AS329" s="15">
        <v>265.51999999899999</v>
      </c>
      <c r="AT329" s="15">
        <v>0.32827785448371011</v>
      </c>
      <c r="AU329" s="15">
        <v>7.1428599989999997</v>
      </c>
      <c r="AV329" s="15">
        <v>398.92999999899996</v>
      </c>
      <c r="AW329" s="15">
        <v>0.29457699899999995</v>
      </c>
      <c r="AX329" s="15">
        <v>0.30000058022165504</v>
      </c>
      <c r="AY329" s="15">
        <v>2.6737999989999999</v>
      </c>
      <c r="AZ329" s="15">
        <v>0.7045726771680213</v>
      </c>
      <c r="BA329" s="15">
        <v>1.0000002759241586</v>
      </c>
      <c r="BB329" s="15">
        <v>0.29605099899999998</v>
      </c>
      <c r="BC329" s="15">
        <v>227.63499999999999</v>
      </c>
      <c r="BD329" s="15">
        <v>0.80762399899999993</v>
      </c>
      <c r="BE329" s="15">
        <v>2.4869999989999996</v>
      </c>
      <c r="BF329" s="15">
        <v>0.37398999899999996</v>
      </c>
      <c r="BG329" s="15">
        <v>45.526999999999994</v>
      </c>
      <c r="BH329" s="15">
        <v>5.36983489341804</v>
      </c>
      <c r="BI329" s="15">
        <v>1.2500000000000001E-2</v>
      </c>
      <c r="BJ329" s="15">
        <v>4.1473599989999999</v>
      </c>
      <c r="BK329" s="15">
        <v>4.8619923708630148</v>
      </c>
      <c r="BL329" s="15">
        <v>10.559999998999999</v>
      </c>
      <c r="BM329" s="15">
        <v>2.9489999989999998</v>
      </c>
      <c r="BN329" s="15">
        <v>0.753465943907072</v>
      </c>
      <c r="BO329" s="15">
        <v>1.4099999999999999E-9</v>
      </c>
      <c r="BP329" s="15">
        <v>0.65789499899999992</v>
      </c>
      <c r="BQ329" s="15">
        <v>5.922999999</v>
      </c>
      <c r="BR329" s="15">
        <v>9.8533790820937384</v>
      </c>
      <c r="BS329" s="15">
        <v>126</v>
      </c>
      <c r="BT329" s="15">
        <v>3.8699999998999994E-8</v>
      </c>
      <c r="BU329" s="15">
        <v>6.7661999989999995</v>
      </c>
      <c r="BV329" s="15">
        <v>25.407999999999998</v>
      </c>
      <c r="BW329" s="15">
        <v>3.7299999989999999</v>
      </c>
      <c r="BX329" s="15">
        <v>2.4899999989999997</v>
      </c>
      <c r="BY329" s="15">
        <v>0.7045726771680213</v>
      </c>
      <c r="BZ329" s="15">
        <v>58.029999998999998</v>
      </c>
      <c r="CA329" s="15">
        <v>6.337999999</v>
      </c>
      <c r="CB329" s="15">
        <v>1.7849984153991865</v>
      </c>
      <c r="CC329" s="15">
        <v>0.7045726771680213</v>
      </c>
      <c r="CD329" s="15">
        <v>4.5129999989999998</v>
      </c>
      <c r="CE329" s="15">
        <v>3.2379999989999999</v>
      </c>
      <c r="CF329" s="15">
        <v>3.8499999989999996</v>
      </c>
      <c r="CG329" s="15">
        <v>7.1428999989999999</v>
      </c>
      <c r="CH329" s="15">
        <v>20.928105587181861</v>
      </c>
      <c r="CI329" s="15">
        <v>0.42984999999999995</v>
      </c>
      <c r="CJ329" s="15">
        <v>14.15</v>
      </c>
      <c r="CK329" s="15">
        <v>7.1428999989999992E-2</v>
      </c>
      <c r="CL329" s="15">
        <v>0.402738622796109</v>
      </c>
      <c r="CM329" s="15">
        <v>8.3799999999999977E-4</v>
      </c>
      <c r="CN329" s="15">
        <v>4.2849999989999992</v>
      </c>
      <c r="CO329" s="15">
        <v>0.64345999899999995</v>
      </c>
      <c r="CP329" s="15">
        <v>0.5898999989999999</v>
      </c>
      <c r="CQ329" s="43">
        <v>45</v>
      </c>
      <c r="CR329" s="43">
        <v>7.6190801359999991</v>
      </c>
      <c r="CS329" s="42" t="s">
        <v>21</v>
      </c>
      <c r="CT329" s="43">
        <v>9.6999999899999995E-4</v>
      </c>
      <c r="CU329" s="42" t="s">
        <v>21</v>
      </c>
      <c r="CV329" s="42" t="s">
        <v>21</v>
      </c>
      <c r="CW329" s="43">
        <v>2.0699999989999998</v>
      </c>
      <c r="CX329" s="43">
        <v>49.736599998999999</v>
      </c>
      <c r="CY329" s="42" t="s">
        <v>21</v>
      </c>
      <c r="CZ329" s="42" t="s">
        <v>21</v>
      </c>
      <c r="DA329" s="43">
        <v>3.3199999989999996E-4</v>
      </c>
      <c r="DB329" s="43">
        <v>20</v>
      </c>
      <c r="DC329" s="42" t="s">
        <v>21</v>
      </c>
      <c r="DD329" s="43">
        <v>0.80337417216579565</v>
      </c>
      <c r="DE329" s="42" t="s">
        <v>21</v>
      </c>
      <c r="DF329" s="43">
        <v>0.11874999992135755</v>
      </c>
      <c r="DG329" s="43">
        <v>1.6999999999999999E-3</v>
      </c>
    </row>
    <row r="330" spans="1:111" x14ac:dyDescent="0.25">
      <c r="A330" s="26" t="s">
        <v>412</v>
      </c>
      <c r="B330" s="15">
        <v>3.9847474671171996</v>
      </c>
      <c r="C330" s="15">
        <v>4.9999999989999996E-11</v>
      </c>
      <c r="D330" s="15">
        <v>0.70671378091872783</v>
      </c>
      <c r="E330" s="15">
        <v>20.361999998999998</v>
      </c>
      <c r="F330" s="15">
        <v>39.441999998999997</v>
      </c>
      <c r="G330" s="15">
        <v>224.1408544916379</v>
      </c>
      <c r="H330" s="15">
        <v>2.000999999999999E-5</v>
      </c>
      <c r="I330" s="15">
        <v>0.7045726771680213</v>
      </c>
      <c r="J330" s="15">
        <v>2.2170863214772245E-12</v>
      </c>
      <c r="K330" s="15">
        <v>78.75</v>
      </c>
      <c r="L330" s="15">
        <v>1.0004999989999999</v>
      </c>
      <c r="M330" s="15">
        <v>3.1050093508646504E-2</v>
      </c>
      <c r="N330" s="15">
        <v>5.1389999999999993</v>
      </c>
      <c r="O330" s="15">
        <v>1.9833076166111545</v>
      </c>
      <c r="P330" s="15">
        <v>23.361299999</v>
      </c>
      <c r="Q330" s="15">
        <v>1.67E-12</v>
      </c>
      <c r="R330" s="15">
        <v>6.6499999989999994</v>
      </c>
      <c r="S330" s="15">
        <v>0.34447123677039998</v>
      </c>
      <c r="T330" s="15">
        <v>6.1689999989999995</v>
      </c>
      <c r="U330" s="15">
        <v>0.99999999899999992</v>
      </c>
      <c r="V330" s="15">
        <v>24.999999999</v>
      </c>
      <c r="W330" s="15">
        <v>0.43478299999999998</v>
      </c>
      <c r="X330" s="15">
        <v>2.5</v>
      </c>
      <c r="Y330" s="15">
        <v>3.8659999992213812</v>
      </c>
      <c r="Z330" s="15">
        <v>4.4760753773097033</v>
      </c>
      <c r="AA330" s="15">
        <v>1.5804030019999999</v>
      </c>
      <c r="AB330" s="15">
        <v>2.7926999989999999</v>
      </c>
      <c r="AC330" s="15">
        <v>1.1499999989999998</v>
      </c>
      <c r="AD330" s="15">
        <v>30.000300003000028</v>
      </c>
      <c r="AE330" s="15">
        <v>0.99999999899999992</v>
      </c>
      <c r="AF330" s="15">
        <v>20.649999998999998</v>
      </c>
      <c r="AG330" s="15">
        <v>2.0359999989999999</v>
      </c>
      <c r="AH330" s="15">
        <v>4.9999999989999999</v>
      </c>
      <c r="AI330" s="15">
        <v>2</v>
      </c>
      <c r="AJ330" s="15">
        <v>0.91299999984658908</v>
      </c>
      <c r="AK330" s="15">
        <v>7.4940048523231777</v>
      </c>
      <c r="AL330" s="15">
        <v>415</v>
      </c>
      <c r="AM330" s="15">
        <v>68.719999998999995</v>
      </c>
      <c r="AN330" s="15">
        <v>0.30209399899999995</v>
      </c>
      <c r="AO330" s="15">
        <v>0.39510075084753093</v>
      </c>
      <c r="AP330" s="15">
        <v>4.1946923065526014E-4</v>
      </c>
      <c r="AQ330" s="15">
        <v>589.149999998</v>
      </c>
      <c r="AR330" s="15">
        <v>0.90908999899999998</v>
      </c>
      <c r="AS330" s="15">
        <v>264.72999999899997</v>
      </c>
      <c r="AT330" s="15">
        <v>0.32900039819872295</v>
      </c>
      <c r="AU330" s="15">
        <v>7.1428599989999997</v>
      </c>
      <c r="AV330" s="15">
        <v>398.89999999899999</v>
      </c>
      <c r="AW330" s="15">
        <v>0.29333899899999999</v>
      </c>
      <c r="AX330" s="15">
        <v>0.30000058022165504</v>
      </c>
      <c r="AY330" s="15">
        <v>2.5472999989999998</v>
      </c>
      <c r="AZ330" s="15">
        <v>0.7045726771680213</v>
      </c>
      <c r="BA330" s="15">
        <v>1.0000002759241586</v>
      </c>
      <c r="BB330" s="15">
        <v>0.29605099899999998</v>
      </c>
      <c r="BC330" s="15">
        <v>224.14</v>
      </c>
      <c r="BD330" s="15">
        <v>0.79327299899999992</v>
      </c>
      <c r="BE330" s="15">
        <v>2.4864999989999998</v>
      </c>
      <c r="BF330" s="15">
        <v>0.36985999899999999</v>
      </c>
      <c r="BG330" s="15">
        <v>44.827999999999989</v>
      </c>
      <c r="BH330" s="15">
        <v>5.2679968548373015</v>
      </c>
      <c r="BI330" s="15">
        <v>1.2500000000000001E-2</v>
      </c>
      <c r="BJ330" s="15">
        <v>4.1163099989999994</v>
      </c>
      <c r="BK330" s="15">
        <v>4.8619923708630148</v>
      </c>
      <c r="BL330" s="15">
        <v>10.559999998999999</v>
      </c>
      <c r="BM330" s="15">
        <v>2.8995999989999999</v>
      </c>
      <c r="BN330" s="15">
        <v>0.753465943907072</v>
      </c>
      <c r="BO330" s="15">
        <v>1.4099999999999999E-9</v>
      </c>
      <c r="BP330" s="15">
        <v>0.65789499899999992</v>
      </c>
      <c r="BQ330" s="15">
        <v>5.8489999989999992</v>
      </c>
      <c r="BR330" s="15">
        <v>9.8533790820937384</v>
      </c>
      <c r="BS330" s="15">
        <v>126</v>
      </c>
      <c r="BT330" s="15">
        <v>3.8699999998999994E-8</v>
      </c>
      <c r="BU330" s="15">
        <v>6.7631999989999994</v>
      </c>
      <c r="BV330" s="15">
        <v>25.052</v>
      </c>
      <c r="BW330" s="15">
        <v>3.7299999989999999</v>
      </c>
      <c r="BX330" s="15">
        <v>2.4899999989999997</v>
      </c>
      <c r="BY330" s="15">
        <v>0.7045726771680213</v>
      </c>
      <c r="BZ330" s="15">
        <v>58.062999998999999</v>
      </c>
      <c r="CA330" s="15">
        <v>6.2249999989999996</v>
      </c>
      <c r="CB330" s="15">
        <v>1.7849984153991865</v>
      </c>
      <c r="CC330" s="15">
        <v>0.7045726771680213</v>
      </c>
      <c r="CD330" s="15">
        <v>4.4369999989999993</v>
      </c>
      <c r="CE330" s="15">
        <v>3.1719999989999996</v>
      </c>
      <c r="CF330" s="15">
        <v>3.8499999989999996</v>
      </c>
      <c r="CG330" s="15">
        <v>7.1428999989999999</v>
      </c>
      <c r="CH330" s="15">
        <v>20.928105587181861</v>
      </c>
      <c r="CI330" s="15">
        <v>0.42324999899999999</v>
      </c>
      <c r="CJ330" s="15">
        <v>14.15</v>
      </c>
      <c r="CK330" s="15">
        <v>7.1428999989999992E-2</v>
      </c>
      <c r="CL330" s="15">
        <v>0.39510075084753093</v>
      </c>
      <c r="CM330" s="15">
        <v>8.529999999999997E-4</v>
      </c>
      <c r="CN330" s="15">
        <v>4.2849999989999992</v>
      </c>
      <c r="CO330" s="15">
        <v>0.64345999899999995</v>
      </c>
      <c r="CP330" s="15">
        <v>0.58559999899999993</v>
      </c>
      <c r="CQ330" s="43">
        <v>45</v>
      </c>
      <c r="CR330" s="43">
        <v>7.389053369</v>
      </c>
      <c r="CS330" s="42" t="s">
        <v>21</v>
      </c>
      <c r="CT330" s="43">
        <v>9.6999999899999995E-4</v>
      </c>
      <c r="CU330" s="42" t="s">
        <v>21</v>
      </c>
      <c r="CV330" s="42" t="s">
        <v>21</v>
      </c>
      <c r="CW330" s="43">
        <v>2.0699999989999998</v>
      </c>
      <c r="CX330" s="43">
        <v>49.736599998999999</v>
      </c>
      <c r="CY330" s="42" t="s">
        <v>21</v>
      </c>
      <c r="CZ330" s="42" t="s">
        <v>21</v>
      </c>
      <c r="DA330" s="43">
        <v>3.3199999989999996E-4</v>
      </c>
      <c r="DB330" s="43">
        <v>20</v>
      </c>
      <c r="DC330" s="42" t="s">
        <v>21</v>
      </c>
      <c r="DD330" s="43">
        <v>0.77911959485781068</v>
      </c>
      <c r="DE330" s="42" t="s">
        <v>21</v>
      </c>
      <c r="DF330" s="43">
        <v>0.12499999991721848</v>
      </c>
      <c r="DG330" s="43">
        <v>1.6999999999999999E-3</v>
      </c>
    </row>
    <row r="331" spans="1:111" x14ac:dyDescent="0.25">
      <c r="A331" s="26" t="s">
        <v>413</v>
      </c>
      <c r="B331" s="15">
        <v>3.7786122530490998</v>
      </c>
      <c r="C331" s="15">
        <v>4.9999999989999996E-11</v>
      </c>
      <c r="D331" s="15">
        <v>0.70631445119367142</v>
      </c>
      <c r="E331" s="15">
        <v>19.066999998999997</v>
      </c>
      <c r="F331" s="15">
        <v>37.468999998999998</v>
      </c>
      <c r="G331" s="15">
        <v>212.54581028787891</v>
      </c>
      <c r="H331" s="15">
        <v>2.000999999999999E-5</v>
      </c>
      <c r="I331" s="15">
        <v>0.67275736378194406</v>
      </c>
      <c r="J331" s="15">
        <v>2.2170863214772245E-12</v>
      </c>
      <c r="K331" s="15">
        <v>78.75</v>
      </c>
      <c r="L331" s="15">
        <v>0.99829999899999999</v>
      </c>
      <c r="M331" s="15">
        <v>3.4794984178628988E-2</v>
      </c>
      <c r="N331" s="15">
        <v>5.0539999999999994</v>
      </c>
      <c r="O331" s="15">
        <v>1.9164073606564938</v>
      </c>
      <c r="P331" s="15">
        <v>23.470299998999998</v>
      </c>
      <c r="Q331" s="15">
        <v>1.67E-12</v>
      </c>
      <c r="R331" s="15">
        <v>6.6499999989999994</v>
      </c>
      <c r="S331" s="15">
        <v>0.3409943394939644</v>
      </c>
      <c r="T331" s="15">
        <v>5.8479999989999998</v>
      </c>
      <c r="U331" s="15">
        <v>0.99999999899999992</v>
      </c>
      <c r="V331" s="15">
        <v>24.999999999</v>
      </c>
      <c r="W331" s="15">
        <v>0.43478299999999998</v>
      </c>
      <c r="X331" s="15">
        <v>2.5</v>
      </c>
      <c r="Y331" s="15">
        <v>3.7349999992138798</v>
      </c>
      <c r="Z331" s="15">
        <v>4.2603953648713526</v>
      </c>
      <c r="AA331" s="15">
        <v>1.5527950309999998</v>
      </c>
      <c r="AB331" s="15">
        <v>2.5784999989999999</v>
      </c>
      <c r="AC331" s="15">
        <v>1.1499999989999998</v>
      </c>
      <c r="AD331" s="15">
        <v>30.000300003000028</v>
      </c>
      <c r="AE331" s="15">
        <v>0.99999999899999992</v>
      </c>
      <c r="AF331" s="15">
        <v>20.649999998999998</v>
      </c>
      <c r="AG331" s="15">
        <v>1.9999999989999999</v>
      </c>
      <c r="AH331" s="15">
        <v>4.9999999989999999</v>
      </c>
      <c r="AI331" s="15">
        <v>2</v>
      </c>
      <c r="AJ331" s="15">
        <v>0.90079999985850545</v>
      </c>
      <c r="AK331" s="15">
        <v>7.3632280933895009</v>
      </c>
      <c r="AL331" s="15">
        <v>415</v>
      </c>
      <c r="AM331" s="15">
        <v>67.939299998999999</v>
      </c>
      <c r="AN331" s="15">
        <v>0.30209399899999995</v>
      </c>
      <c r="AO331" s="15">
        <v>0.3881987579146734</v>
      </c>
      <c r="AP331" s="15">
        <v>4.1946923065526014E-4</v>
      </c>
      <c r="AQ331" s="15">
        <v>596.67999999899996</v>
      </c>
      <c r="AR331" s="15">
        <v>0.90908999899999998</v>
      </c>
      <c r="AS331" s="15">
        <v>264.7</v>
      </c>
      <c r="AT331" s="15">
        <v>0.32354606497566807</v>
      </c>
      <c r="AU331" s="15">
        <v>6.8999999989999994</v>
      </c>
      <c r="AV331" s="15">
        <v>398.85999999899997</v>
      </c>
      <c r="AW331" s="15">
        <v>0.29122499899999998</v>
      </c>
      <c r="AX331" s="15">
        <v>0.30000058022165504</v>
      </c>
      <c r="AY331" s="15">
        <v>2.4991999989999996</v>
      </c>
      <c r="AZ331" s="15">
        <v>0.67275736378194406</v>
      </c>
      <c r="BA331" s="15">
        <v>1.0000002759241586</v>
      </c>
      <c r="BB331" s="15">
        <v>0.29605099899999998</v>
      </c>
      <c r="BC331" s="15">
        <v>212.54499999999999</v>
      </c>
      <c r="BD331" s="15">
        <v>0.77863399899999997</v>
      </c>
      <c r="BE331" s="15">
        <v>2.4464999989999998</v>
      </c>
      <c r="BF331" s="15">
        <v>0.35967999899999997</v>
      </c>
      <c r="BG331" s="15">
        <v>42.508999999999993</v>
      </c>
      <c r="BH331" s="15">
        <v>5.1759704969267597</v>
      </c>
      <c r="BI331" s="15">
        <v>1.2500000000000001E-2</v>
      </c>
      <c r="BJ331" s="15">
        <v>3.9919599989999996</v>
      </c>
      <c r="BK331" s="15">
        <v>4.8619923708630148</v>
      </c>
      <c r="BL331" s="15">
        <v>10.559999998999999</v>
      </c>
      <c r="BM331" s="15">
        <v>2.7289999989999996</v>
      </c>
      <c r="BN331" s="15">
        <v>0.753465943907072</v>
      </c>
      <c r="BO331" s="15">
        <v>1.4099999999999999E-9</v>
      </c>
      <c r="BP331" s="15">
        <v>0.65789499899999992</v>
      </c>
      <c r="BQ331" s="15">
        <v>5.5209999989999998</v>
      </c>
      <c r="BR331" s="15">
        <v>9.8533790820937384</v>
      </c>
      <c r="BS331" s="15">
        <v>126</v>
      </c>
      <c r="BT331" s="15">
        <v>3.8699999998999994E-8</v>
      </c>
      <c r="BU331" s="15">
        <v>6.7591999989999998</v>
      </c>
      <c r="BV331" s="15">
        <v>23.536999999999999</v>
      </c>
      <c r="BW331" s="15">
        <v>3.7299999989999999</v>
      </c>
      <c r="BX331" s="15">
        <v>2.3591999989999999</v>
      </c>
      <c r="BY331" s="15">
        <v>0.67275736378194406</v>
      </c>
      <c r="BZ331" s="15">
        <v>58.043999998999993</v>
      </c>
      <c r="CA331" s="15">
        <v>6.1019999989999993</v>
      </c>
      <c r="CB331" s="15">
        <v>1.7849984153991865</v>
      </c>
      <c r="CC331" s="15">
        <v>0.67275736378194406</v>
      </c>
      <c r="CD331" s="15">
        <v>4.2139999989999994</v>
      </c>
      <c r="CE331" s="15">
        <v>3.0499999989999997</v>
      </c>
      <c r="CF331" s="15">
        <v>3.8499999989999996</v>
      </c>
      <c r="CG331" s="15">
        <v>7.1428999989999999</v>
      </c>
      <c r="CH331" s="15">
        <v>20.928105587181861</v>
      </c>
      <c r="CI331" s="15">
        <v>0.40329999899999996</v>
      </c>
      <c r="CJ331" s="15">
        <v>14.15</v>
      </c>
      <c r="CK331" s="15">
        <v>7.1428999989999992E-2</v>
      </c>
      <c r="CL331" s="15">
        <v>0.3881987579146734</v>
      </c>
      <c r="CM331" s="15">
        <v>8.5828999999999973E-4</v>
      </c>
      <c r="CN331" s="15">
        <v>4.2849999989999992</v>
      </c>
      <c r="CO331" s="15">
        <v>0.64345999899999995</v>
      </c>
      <c r="CP331" s="15">
        <v>0.56959999899999991</v>
      </c>
      <c r="CQ331" s="43">
        <v>45</v>
      </c>
      <c r="CR331" s="43">
        <v>7.3461270329999993</v>
      </c>
      <c r="CS331" s="42" t="s">
        <v>21</v>
      </c>
      <c r="CT331" s="43">
        <v>9.6999999899999995E-4</v>
      </c>
      <c r="CU331" s="42" t="s">
        <v>21</v>
      </c>
      <c r="CV331" s="42" t="s">
        <v>21</v>
      </c>
      <c r="CW331" s="43">
        <v>2.0699999989999998</v>
      </c>
      <c r="CX331" s="43">
        <v>49.736599998999999</v>
      </c>
      <c r="CY331" s="42" t="s">
        <v>21</v>
      </c>
      <c r="CZ331" s="42" t="s">
        <v>21</v>
      </c>
      <c r="DA331" s="43">
        <v>3.3199999989999996E-4</v>
      </c>
      <c r="DB331" s="43">
        <v>20</v>
      </c>
      <c r="DC331" s="42" t="s">
        <v>21</v>
      </c>
      <c r="DD331" s="43">
        <v>0.77459333909728378</v>
      </c>
      <c r="DE331" s="42" t="s">
        <v>21</v>
      </c>
      <c r="DF331" s="43">
        <v>0.12499999991721848</v>
      </c>
      <c r="DG331" s="43">
        <v>1.6999999999999999E-3</v>
      </c>
    </row>
    <row r="332" spans="1:111" x14ac:dyDescent="0.25">
      <c r="A332" s="26" t="s">
        <v>415</v>
      </c>
      <c r="B332" s="15">
        <v>3.6041217721453997</v>
      </c>
      <c r="C332" s="15">
        <v>4.9999999989999996E-11</v>
      </c>
      <c r="D332" s="15">
        <v>0.70531809846240645</v>
      </c>
      <c r="E332" s="15">
        <v>17.173999998999999</v>
      </c>
      <c r="F332" s="15">
        <v>35.467999999</v>
      </c>
      <c r="G332" s="15">
        <v>202.73077287003548</v>
      </c>
      <c r="H332" s="15">
        <v>2.000999999999999E-5</v>
      </c>
      <c r="I332" s="15">
        <v>0.67116346231159674</v>
      </c>
      <c r="J332" s="15">
        <v>2.2254458272808859E-12</v>
      </c>
      <c r="K332" s="15">
        <v>78.75</v>
      </c>
      <c r="L332" s="15">
        <v>0.99939999899999998</v>
      </c>
      <c r="M332" s="15">
        <v>4.1752781049587094E-2</v>
      </c>
      <c r="N332" s="15">
        <v>5.03</v>
      </c>
      <c r="O332" s="15">
        <v>1.8772072100941193</v>
      </c>
      <c r="P332" s="15">
        <v>23.595199998999998</v>
      </c>
      <c r="Q332" s="15">
        <v>1.67E-12</v>
      </c>
      <c r="R332" s="15">
        <v>6.6499999989999994</v>
      </c>
      <c r="S332" s="15">
        <v>0.33417992258193419</v>
      </c>
      <c r="T332" s="15">
        <v>5.5359999989999995</v>
      </c>
      <c r="U332" s="15">
        <v>0.99999999899999992</v>
      </c>
      <c r="V332" s="15">
        <v>24.999999999</v>
      </c>
      <c r="W332" s="15">
        <v>0.43478299999999998</v>
      </c>
      <c r="X332" s="15">
        <v>2.5</v>
      </c>
      <c r="Y332" s="15">
        <v>3.6309999992079245</v>
      </c>
      <c r="Z332" s="15">
        <v>4.0559724195520577</v>
      </c>
      <c r="AA332" s="15">
        <v>1.5735641219999998</v>
      </c>
      <c r="AB332" s="15">
        <v>2.334199999</v>
      </c>
      <c r="AC332" s="15">
        <v>1.1499999989999998</v>
      </c>
      <c r="AD332" s="15">
        <v>30.000300003000028</v>
      </c>
      <c r="AE332" s="15">
        <v>0.99999999899999992</v>
      </c>
      <c r="AF332" s="15">
        <v>20.649999998999998</v>
      </c>
      <c r="AG332" s="15">
        <v>2.0249999989999998</v>
      </c>
      <c r="AH332" s="15">
        <v>4.9999999989999999</v>
      </c>
      <c r="AI332" s="15">
        <v>2</v>
      </c>
      <c r="AJ332" s="15">
        <v>0.87439999985265227</v>
      </c>
      <c r="AK332" s="15">
        <v>7.4615729552422998</v>
      </c>
      <c r="AL332" s="15">
        <v>415</v>
      </c>
      <c r="AM332" s="15">
        <v>67.625</v>
      </c>
      <c r="AN332" s="15">
        <v>0.29664499899999996</v>
      </c>
      <c r="AO332" s="15">
        <v>0.39339103083925686</v>
      </c>
      <c r="AP332" s="15">
        <v>4.1946923065526014E-4</v>
      </c>
      <c r="AQ332" s="15">
        <v>580.11999999699992</v>
      </c>
      <c r="AR332" s="15">
        <v>0.90908999899999998</v>
      </c>
      <c r="AS332" s="15">
        <v>264.41000000000003</v>
      </c>
      <c r="AT332" s="15">
        <v>0.31744217800806368</v>
      </c>
      <c r="AU332" s="15">
        <v>6.8999999989999994</v>
      </c>
      <c r="AV332" s="15">
        <v>398.699999999</v>
      </c>
      <c r="AW332" s="15">
        <v>0.28999399899999995</v>
      </c>
      <c r="AX332" s="15">
        <v>0.30000058022165504</v>
      </c>
      <c r="AY332" s="15">
        <v>2.3700999999999999</v>
      </c>
      <c r="AZ332" s="15">
        <v>0.67116346231159674</v>
      </c>
      <c r="BA332" s="15">
        <v>1.0000002759241586</v>
      </c>
      <c r="BB332" s="15">
        <v>0.29605099899999998</v>
      </c>
      <c r="BC332" s="15">
        <v>202.73</v>
      </c>
      <c r="BD332" s="15">
        <v>0.78895499899999999</v>
      </c>
      <c r="BE332" s="15">
        <v>2.3003999989999997</v>
      </c>
      <c r="BF332" s="15">
        <v>0.34816999899999995</v>
      </c>
      <c r="BG332" s="15">
        <v>40.545999999999999</v>
      </c>
      <c r="BH332" s="15">
        <v>5.2452006466535126</v>
      </c>
      <c r="BI332" s="15">
        <v>1.2500000000000001E-2</v>
      </c>
      <c r="BJ332" s="15">
        <v>3.8475199989999997</v>
      </c>
      <c r="BK332" s="15">
        <v>4.8619923708630148</v>
      </c>
      <c r="BL332" s="15">
        <v>10.559999998999999</v>
      </c>
      <c r="BM332" s="15">
        <v>2.5809999989999999</v>
      </c>
      <c r="BN332" s="15">
        <v>0.7396449709612759</v>
      </c>
      <c r="BO332" s="15">
        <v>1.4099999999999999E-9</v>
      </c>
      <c r="BP332" s="15">
        <v>0.65789499899999992</v>
      </c>
      <c r="BQ332" s="15">
        <v>5.2859999989999995</v>
      </c>
      <c r="BR332" s="15">
        <v>9.8533790820937384</v>
      </c>
      <c r="BS332" s="15">
        <v>126</v>
      </c>
      <c r="BT332" s="15">
        <v>3.8699999998999994E-8</v>
      </c>
      <c r="BU332" s="15">
        <v>6.7582999989999992</v>
      </c>
      <c r="BV332" s="15">
        <v>22.316999999999997</v>
      </c>
      <c r="BW332" s="15">
        <v>3.7299999989999999</v>
      </c>
      <c r="BX332" s="15">
        <v>2.3002999989999999</v>
      </c>
      <c r="BY332" s="15">
        <v>0.67116346231159674</v>
      </c>
      <c r="BZ332" s="15">
        <v>57.546999998999993</v>
      </c>
      <c r="CA332" s="15">
        <v>6.1489999989999999</v>
      </c>
      <c r="CB332" s="15">
        <v>1.7849984153991865</v>
      </c>
      <c r="CC332" s="15">
        <v>0.67116346231159674</v>
      </c>
      <c r="CD332" s="15">
        <v>4.0369999989999998</v>
      </c>
      <c r="CE332" s="15">
        <v>2.8149999989999999</v>
      </c>
      <c r="CF332" s="15">
        <v>3.8269999989999999</v>
      </c>
      <c r="CG332" s="15">
        <v>6.8999999989999994</v>
      </c>
      <c r="CH332" s="15">
        <v>20.375102798127177</v>
      </c>
      <c r="CI332" s="15">
        <v>0.38879999999999998</v>
      </c>
      <c r="CJ332" s="15">
        <v>14.15</v>
      </c>
      <c r="CK332" s="15">
        <v>6.8999999989999991E-2</v>
      </c>
      <c r="CL332" s="15">
        <v>0.39339103083925686</v>
      </c>
      <c r="CM332" s="15">
        <v>8.6799999999999974E-4</v>
      </c>
      <c r="CN332" s="15">
        <v>4.2849999989999992</v>
      </c>
      <c r="CO332" s="15">
        <v>0.64345999899999995</v>
      </c>
      <c r="CP332" s="15">
        <v>0.55579999899999999</v>
      </c>
      <c r="CQ332" s="43">
        <v>45</v>
      </c>
      <c r="CR332" s="43">
        <v>7.5478312769999993</v>
      </c>
      <c r="CS332" s="42" t="s">
        <v>21</v>
      </c>
      <c r="CT332" s="43">
        <v>9.6999999899999995E-4</v>
      </c>
      <c r="CU332" s="42" t="s">
        <v>21</v>
      </c>
      <c r="CV332" s="42" t="s">
        <v>21</v>
      </c>
      <c r="CW332" s="43">
        <v>2.0699999989999998</v>
      </c>
      <c r="CX332" s="43">
        <v>46.752399998999998</v>
      </c>
      <c r="CY332" s="42" t="s">
        <v>21</v>
      </c>
      <c r="CZ332" s="42" t="s">
        <v>21</v>
      </c>
      <c r="DA332" s="43">
        <v>3.3199999989999996E-4</v>
      </c>
      <c r="DB332" s="43">
        <v>20</v>
      </c>
      <c r="DC332" s="42" t="s">
        <v>21</v>
      </c>
      <c r="DD332" s="43">
        <v>0.79586152009550337</v>
      </c>
      <c r="DE332" s="42" t="s">
        <v>21</v>
      </c>
      <c r="DF332" s="43">
        <v>0.12499999991721848</v>
      </c>
      <c r="DG332" s="43">
        <v>1.5499999999999999E-3</v>
      </c>
    </row>
    <row r="333" spans="1:111" x14ac:dyDescent="0.25">
      <c r="A333" s="26" t="s">
        <v>416</v>
      </c>
      <c r="B333" s="15">
        <v>3.7732788710550995</v>
      </c>
      <c r="C333" s="15">
        <v>4.9999999989999996E-11</v>
      </c>
      <c r="D333" s="15">
        <v>0.70681368391791632</v>
      </c>
      <c r="E333" s="15">
        <v>17.869999998999997</v>
      </c>
      <c r="F333" s="15">
        <v>36.963999998999995</v>
      </c>
      <c r="G333" s="15">
        <v>212.24580914418527</v>
      </c>
      <c r="H333" s="15">
        <v>2.000999999999999E-5</v>
      </c>
      <c r="I333" s="15">
        <v>0.67116346231159674</v>
      </c>
      <c r="J333" s="15">
        <v>2.2279900246993918E-12</v>
      </c>
      <c r="K333" s="15">
        <v>78.75</v>
      </c>
      <c r="L333" s="15">
        <v>1.0037999989999999</v>
      </c>
      <c r="M333" s="15">
        <v>3.7872894320740084E-2</v>
      </c>
      <c r="N333" s="15">
        <v>5.1079999999999997</v>
      </c>
      <c r="O333" s="15">
        <v>1.9220073811654004</v>
      </c>
      <c r="P333" s="15">
        <v>23.764799998999997</v>
      </c>
      <c r="Q333" s="15">
        <v>1.67E-12</v>
      </c>
      <c r="R333" s="15">
        <v>6.6499999989999994</v>
      </c>
      <c r="S333" s="15">
        <v>0.33961623377130795</v>
      </c>
      <c r="T333" s="15">
        <v>5.7079999989999992</v>
      </c>
      <c r="U333" s="15">
        <v>0.99999999899999992</v>
      </c>
      <c r="V333" s="15">
        <v>24.999999999</v>
      </c>
      <c r="W333" s="15">
        <v>0.43478299999999998</v>
      </c>
      <c r="X333" s="15">
        <v>2.5</v>
      </c>
      <c r="Y333" s="15">
        <v>3.6719999992102723</v>
      </c>
      <c r="Z333" s="15">
        <v>4.2504356696561398</v>
      </c>
      <c r="AA333" s="15">
        <v>1.6148566809999998</v>
      </c>
      <c r="AB333" s="15">
        <v>2.4241999989999998</v>
      </c>
      <c r="AC333" s="15">
        <v>1.1499999989999998</v>
      </c>
      <c r="AD333" s="15">
        <v>30.000300003000028</v>
      </c>
      <c r="AE333" s="15">
        <v>0.99999999899999992</v>
      </c>
      <c r="AF333" s="15">
        <v>20.649999998999998</v>
      </c>
      <c r="AG333" s="15">
        <v>2.0779999989999998</v>
      </c>
      <c r="AH333" s="15">
        <v>4.9999999989999999</v>
      </c>
      <c r="AI333" s="15">
        <v>2</v>
      </c>
      <c r="AJ333" s="15">
        <v>0.86999999986334342</v>
      </c>
      <c r="AK333" s="15">
        <v>7.6575542358339401</v>
      </c>
      <c r="AL333" s="15">
        <v>415</v>
      </c>
      <c r="AM333" s="15">
        <v>67.625</v>
      </c>
      <c r="AN333" s="15">
        <v>0.29531399899999999</v>
      </c>
      <c r="AO333" s="15">
        <v>0.40371417053036501</v>
      </c>
      <c r="AP333" s="15">
        <v>4.1946923065526014E-4</v>
      </c>
      <c r="AQ333" s="15">
        <v>578.57000000000005</v>
      </c>
      <c r="AR333" s="15">
        <v>0.90908999899999998</v>
      </c>
      <c r="AS333" s="15">
        <v>265.10999999899997</v>
      </c>
      <c r="AT333" s="15">
        <v>0.32123972846288062</v>
      </c>
      <c r="AU333" s="15">
        <v>6.8999999989999994</v>
      </c>
      <c r="AV333" s="15">
        <v>398.56999999899995</v>
      </c>
      <c r="AW333" s="15">
        <v>0.28958199899999998</v>
      </c>
      <c r="AX333" s="15">
        <v>0.30000058022165504</v>
      </c>
      <c r="AY333" s="15">
        <v>2.5227999989999996</v>
      </c>
      <c r="AZ333" s="15">
        <v>0.67116346231159674</v>
      </c>
      <c r="BA333" s="15">
        <v>1.0000002759241586</v>
      </c>
      <c r="BB333" s="15">
        <v>0.29605099899999998</v>
      </c>
      <c r="BC333" s="15">
        <v>212.245</v>
      </c>
      <c r="BD333" s="15">
        <v>0.81063599899999994</v>
      </c>
      <c r="BE333" s="15">
        <v>2.2800999989999999</v>
      </c>
      <c r="BF333" s="15">
        <v>0.35590999899999998</v>
      </c>
      <c r="BG333" s="15">
        <v>42.448999999999998</v>
      </c>
      <c r="BH333" s="15">
        <v>5.3828421604695871</v>
      </c>
      <c r="BI333" s="15">
        <v>1.2500000000000001E-2</v>
      </c>
      <c r="BJ333" s="15">
        <v>3.9466399989999998</v>
      </c>
      <c r="BK333" s="15">
        <v>4.8619923708630148</v>
      </c>
      <c r="BL333" s="15">
        <v>10.559999998999999</v>
      </c>
      <c r="BM333" s="15">
        <v>2.6579999989999998</v>
      </c>
      <c r="BN333" s="15">
        <v>0.74426912771658227</v>
      </c>
      <c r="BO333" s="15">
        <v>1.4099999999999999E-9</v>
      </c>
      <c r="BP333" s="15">
        <v>0.65789499899999992</v>
      </c>
      <c r="BQ333" s="15">
        <v>5.5209999989999998</v>
      </c>
      <c r="BR333" s="15">
        <v>9.8533790820937384</v>
      </c>
      <c r="BS333" s="15">
        <v>126</v>
      </c>
      <c r="BT333" s="15">
        <v>3.8699999998999994E-8</v>
      </c>
      <c r="BU333" s="15">
        <v>6.7466999989999996</v>
      </c>
      <c r="BV333" s="15">
        <v>23.239999998999998</v>
      </c>
      <c r="BW333" s="15">
        <v>3.6126099989999996</v>
      </c>
      <c r="BX333" s="15">
        <v>2.3115999999999999</v>
      </c>
      <c r="BY333" s="15">
        <v>0.67116346231159674</v>
      </c>
      <c r="BZ333" s="15">
        <v>56.907999998999998</v>
      </c>
      <c r="CA333" s="15">
        <v>6.2719999989999993</v>
      </c>
      <c r="CB333" s="15">
        <v>1.7849984153991865</v>
      </c>
      <c r="CC333" s="15">
        <v>0.67116346231159674</v>
      </c>
      <c r="CD333" s="15">
        <v>4.1479999989999996</v>
      </c>
      <c r="CE333" s="15">
        <v>2.9709999989999996</v>
      </c>
      <c r="CF333" s="15">
        <v>3.7999999989999997</v>
      </c>
      <c r="CG333" s="15">
        <v>6.8999999989999994</v>
      </c>
      <c r="CH333" s="15">
        <v>20.375102798127177</v>
      </c>
      <c r="CI333" s="15">
        <v>0.39629999999999999</v>
      </c>
      <c r="CJ333" s="15">
        <v>14.15</v>
      </c>
      <c r="CK333" s="15">
        <v>6.8999999989999991E-2</v>
      </c>
      <c r="CL333" s="15">
        <v>0.40371417053036501</v>
      </c>
      <c r="CM333" s="15">
        <v>8.6799999999999974E-4</v>
      </c>
      <c r="CN333" s="15">
        <v>4.2849999989999992</v>
      </c>
      <c r="CO333" s="15">
        <v>0.64345999899999995</v>
      </c>
      <c r="CP333" s="15">
        <v>0.55709999899999996</v>
      </c>
      <c r="CQ333" s="43">
        <v>45</v>
      </c>
      <c r="CR333" s="43">
        <v>7.7151515149999996</v>
      </c>
      <c r="CS333" s="42" t="s">
        <v>21</v>
      </c>
      <c r="CT333" s="43">
        <v>9.6999999899999995E-4</v>
      </c>
      <c r="CU333" s="42" t="s">
        <v>21</v>
      </c>
      <c r="CV333" s="42" t="s">
        <v>21</v>
      </c>
      <c r="CW333" s="43">
        <v>2.0699999989999998</v>
      </c>
      <c r="CX333" s="43">
        <v>46.752399998999998</v>
      </c>
      <c r="CY333" s="42" t="s">
        <v>21</v>
      </c>
      <c r="CZ333" s="42" t="s">
        <v>21</v>
      </c>
      <c r="DA333" s="43">
        <v>3.3199999989999996E-4</v>
      </c>
      <c r="DB333" s="43">
        <v>20</v>
      </c>
      <c r="DC333" s="42" t="s">
        <v>21</v>
      </c>
      <c r="DD333" s="43">
        <v>0.81350416920886715</v>
      </c>
      <c r="DE333" s="42" t="s">
        <v>21</v>
      </c>
      <c r="DF333" s="43">
        <v>0.12499999991721848</v>
      </c>
      <c r="DG333" s="43">
        <v>1.5199999998999998E-3</v>
      </c>
    </row>
    <row r="334" spans="1:111" x14ac:dyDescent="0.25">
      <c r="A334" s="26" t="s">
        <v>417</v>
      </c>
      <c r="B334" s="15">
        <v>3.7869678848396999</v>
      </c>
      <c r="C334" s="15">
        <v>4.9999999989999996E-11</v>
      </c>
      <c r="D334" s="15">
        <v>0.68105972893822786</v>
      </c>
      <c r="E334" s="15">
        <v>17.956</v>
      </c>
      <c r="F334" s="15">
        <v>36.941999998999997</v>
      </c>
      <c r="G334" s="15">
        <v>213.01581207966561</v>
      </c>
      <c r="H334" s="15">
        <v>2.000999999999999E-5</v>
      </c>
      <c r="I334" s="15">
        <v>0.67116346231159674</v>
      </c>
      <c r="J334" s="15">
        <v>2.2319880492141862E-12</v>
      </c>
      <c r="K334" s="15">
        <v>78.75</v>
      </c>
      <c r="L334" s="15">
        <v>1.0080999989999999</v>
      </c>
      <c r="M334" s="15">
        <v>4.6231650291470014E-2</v>
      </c>
      <c r="N334" s="15">
        <v>5.1150000000000002</v>
      </c>
      <c r="O334" s="15">
        <v>1.9213073794767903</v>
      </c>
      <c r="P334" s="15">
        <v>23.966699998999999</v>
      </c>
      <c r="Q334" s="15">
        <v>1.67E-12</v>
      </c>
      <c r="R334" s="15">
        <v>6.6499999989999994</v>
      </c>
      <c r="S334" s="15">
        <v>0.34501794105196587</v>
      </c>
      <c r="T334" s="15">
        <v>5.7209999989999991</v>
      </c>
      <c r="U334" s="15">
        <v>0.99999999899999992</v>
      </c>
      <c r="V334" s="15">
        <v>24.999999999</v>
      </c>
      <c r="W334" s="15">
        <v>0.43478299999999998</v>
      </c>
      <c r="X334" s="15">
        <v>2.5</v>
      </c>
      <c r="Y334" s="15">
        <v>3.7119999992125625</v>
      </c>
      <c r="Z334" s="15">
        <v>4.2614847014515247</v>
      </c>
      <c r="AA334" s="15">
        <v>1.6522098299999999</v>
      </c>
      <c r="AB334" s="15">
        <v>2.4235999989999999</v>
      </c>
      <c r="AC334" s="15">
        <v>1.1499999989999998</v>
      </c>
      <c r="AD334" s="15">
        <v>30.000300003000028</v>
      </c>
      <c r="AE334" s="15">
        <v>0.99999999899999992</v>
      </c>
      <c r="AF334" s="15">
        <v>20.649999998999998</v>
      </c>
      <c r="AG334" s="15">
        <v>2.1259999989999998</v>
      </c>
      <c r="AH334" s="15">
        <v>4.9999999989999999</v>
      </c>
      <c r="AI334" s="15">
        <v>2</v>
      </c>
      <c r="AJ334" s="15">
        <v>0.85349999985593517</v>
      </c>
      <c r="AK334" s="15">
        <v>7.8345346900229922</v>
      </c>
      <c r="AL334" s="15">
        <v>415</v>
      </c>
      <c r="AM334" s="15">
        <v>67.625</v>
      </c>
      <c r="AN334" s="15">
        <v>0.29531399899999999</v>
      </c>
      <c r="AO334" s="15">
        <v>0.41305245783273542</v>
      </c>
      <c r="AP334" s="15">
        <v>4.1946923065526014E-4</v>
      </c>
      <c r="AQ334" s="15">
        <v>564.45000000199991</v>
      </c>
      <c r="AR334" s="15">
        <v>0.90908999899999998</v>
      </c>
      <c r="AS334" s="15">
        <v>265.49</v>
      </c>
      <c r="AT334" s="15">
        <v>0.3229995026850947</v>
      </c>
      <c r="AU334" s="15">
        <v>6.8999999989999994</v>
      </c>
      <c r="AV334" s="15">
        <v>397.81999999899995</v>
      </c>
      <c r="AW334" s="15">
        <v>0.28957799899999997</v>
      </c>
      <c r="AX334" s="15">
        <v>0.30000058022165504</v>
      </c>
      <c r="AY334" s="15">
        <v>2.5411999989999998</v>
      </c>
      <c r="AZ334" s="15">
        <v>0.67116346231159674</v>
      </c>
      <c r="BA334" s="15">
        <v>1.0000002759241586</v>
      </c>
      <c r="BB334" s="15">
        <v>0.29605099899999998</v>
      </c>
      <c r="BC334" s="15">
        <v>213.01499999999999</v>
      </c>
      <c r="BD334" s="15">
        <v>0.827540999</v>
      </c>
      <c r="BE334" s="15">
        <v>2.3111999989999998</v>
      </c>
      <c r="BF334" s="15">
        <v>0.35818999899999998</v>
      </c>
      <c r="BG334" s="15">
        <v>42.602999999999994</v>
      </c>
      <c r="BH334" s="15">
        <v>5.5073523622160527</v>
      </c>
      <c r="BI334" s="15">
        <v>1.2500000000000001E-2</v>
      </c>
      <c r="BJ334" s="15">
        <v>3.9557599989999996</v>
      </c>
      <c r="BK334" s="15">
        <v>4.8619923708630148</v>
      </c>
      <c r="BL334" s="15">
        <v>10.559999998999999</v>
      </c>
      <c r="BM334" s="15">
        <v>2.5969999989999999</v>
      </c>
      <c r="BN334" s="15">
        <v>0.69381808089918828</v>
      </c>
      <c r="BO334" s="15">
        <v>1.4099999999999999E-9</v>
      </c>
      <c r="BP334" s="15">
        <v>0.65789499899999992</v>
      </c>
      <c r="BQ334" s="15">
        <v>5.5489999989999994</v>
      </c>
      <c r="BR334" s="15">
        <v>9.8533790820937384</v>
      </c>
      <c r="BS334" s="15">
        <v>126</v>
      </c>
      <c r="BT334" s="15">
        <v>3.8699999998999994E-8</v>
      </c>
      <c r="BU334" s="15">
        <v>6.7391999989999993</v>
      </c>
      <c r="BV334" s="15">
        <v>23.418999998999997</v>
      </c>
      <c r="BW334" s="15">
        <v>3.5499999989999997</v>
      </c>
      <c r="BX334" s="15">
        <v>2.3395999989999998</v>
      </c>
      <c r="BY334" s="15">
        <v>0.67116346231159674</v>
      </c>
      <c r="BZ334" s="15">
        <v>56.765999998999995</v>
      </c>
      <c r="CA334" s="15">
        <v>6.3899999989999996</v>
      </c>
      <c r="CB334" s="15">
        <v>1.7849984153991865</v>
      </c>
      <c r="CC334" s="15">
        <v>0.67116346231159674</v>
      </c>
      <c r="CD334" s="15">
        <v>4.204999999</v>
      </c>
      <c r="CE334" s="15">
        <v>3.0129999989999998</v>
      </c>
      <c r="CF334" s="15">
        <v>3.7999999989999997</v>
      </c>
      <c r="CG334" s="15">
        <v>6.8999999989999994</v>
      </c>
      <c r="CH334" s="15">
        <v>20.375102798127177</v>
      </c>
      <c r="CI334" s="15">
        <v>0.40259999999999996</v>
      </c>
      <c r="CJ334" s="15">
        <v>14.15</v>
      </c>
      <c r="CK334" s="15">
        <v>6.8999999989999991E-2</v>
      </c>
      <c r="CL334" s="15">
        <v>0.41305245783273542</v>
      </c>
      <c r="CM334" s="15">
        <v>8.809499999999997E-4</v>
      </c>
      <c r="CN334" s="15">
        <v>4.2849999989999992</v>
      </c>
      <c r="CO334" s="15">
        <v>0.64345999899999995</v>
      </c>
      <c r="CP334" s="15">
        <v>0.55999999899999997</v>
      </c>
      <c r="CQ334" s="43">
        <v>45</v>
      </c>
      <c r="CR334" s="43">
        <v>7.8590014499999992</v>
      </c>
      <c r="CS334" s="42" t="s">
        <v>21</v>
      </c>
      <c r="CT334" s="43">
        <v>9.6999999899999995E-4</v>
      </c>
      <c r="CU334" s="42" t="s">
        <v>21</v>
      </c>
      <c r="CV334" s="42" t="s">
        <v>21</v>
      </c>
      <c r="CW334" s="43">
        <v>2.0699999989999998</v>
      </c>
      <c r="CX334" s="43">
        <v>46.752399998999998</v>
      </c>
      <c r="CY334" s="42" t="s">
        <v>21</v>
      </c>
      <c r="CZ334" s="42" t="s">
        <v>21</v>
      </c>
      <c r="DA334" s="43">
        <v>3.3199999989999996E-4</v>
      </c>
      <c r="DB334" s="43">
        <v>20</v>
      </c>
      <c r="DC334" s="42" t="s">
        <v>21</v>
      </c>
      <c r="DD334" s="43">
        <v>0.82867205372170882</v>
      </c>
      <c r="DE334" s="42" t="s">
        <v>21</v>
      </c>
      <c r="DF334" s="43">
        <v>0.12749999991556285</v>
      </c>
      <c r="DG334" s="43">
        <v>1.5199999998999998E-3</v>
      </c>
    </row>
    <row r="335" spans="1:111" x14ac:dyDescent="0.25">
      <c r="A335" s="26" t="s">
        <v>418</v>
      </c>
      <c r="B335" s="15">
        <v>3.7459008434858996</v>
      </c>
      <c r="C335" s="15">
        <v>4.9999999989999996E-11</v>
      </c>
      <c r="D335" s="15">
        <v>0.67467278370445738</v>
      </c>
      <c r="E335" s="15">
        <v>17.877999998999996</v>
      </c>
      <c r="F335" s="15">
        <v>36.585999998999995</v>
      </c>
      <c r="G335" s="15">
        <v>210.7058032732246</v>
      </c>
      <c r="H335" s="15">
        <v>2.000999999999999E-5</v>
      </c>
      <c r="I335" s="15">
        <v>0.67116346231159674</v>
      </c>
      <c r="J335" s="15">
        <v>2.2388937279215588E-12</v>
      </c>
      <c r="K335" s="15">
        <v>78.75</v>
      </c>
      <c r="L335" s="15">
        <v>1.0008999989999998</v>
      </c>
      <c r="M335" s="15">
        <v>4.8496584167974768E-2</v>
      </c>
      <c r="N335" s="15">
        <v>5.0759999999999996</v>
      </c>
      <c r="O335" s="15">
        <v>1.9113073400680176</v>
      </c>
      <c r="P335" s="15">
        <v>24.178099998999997</v>
      </c>
      <c r="Q335" s="15">
        <v>1.67E-12</v>
      </c>
      <c r="R335" s="15">
        <v>6.6499999989999994</v>
      </c>
      <c r="S335" s="15">
        <v>0.34468495806724281</v>
      </c>
      <c r="T335" s="15">
        <v>5.6469999989999993</v>
      </c>
      <c r="U335" s="15">
        <v>0.99999999899999992</v>
      </c>
      <c r="V335" s="15">
        <v>24.999999999</v>
      </c>
      <c r="W335" s="15">
        <v>0.43478299999999998</v>
      </c>
      <c r="X335" s="15">
        <v>2.5</v>
      </c>
      <c r="Y335" s="15">
        <v>3.7009999992119327</v>
      </c>
      <c r="Z335" s="15">
        <v>4.2162071002705206</v>
      </c>
      <c r="AA335" s="15">
        <v>1.6474464569999998</v>
      </c>
      <c r="AB335" s="15">
        <v>2.4125999989999998</v>
      </c>
      <c r="AC335" s="15">
        <v>1.1499999989999998</v>
      </c>
      <c r="AD335" s="15">
        <v>28.839999999</v>
      </c>
      <c r="AE335" s="15">
        <v>0.99999999899999992</v>
      </c>
      <c r="AF335" s="15">
        <v>20.649999998999998</v>
      </c>
      <c r="AG335" s="15">
        <v>2.1199999989999996</v>
      </c>
      <c r="AH335" s="15">
        <v>4.9999999989999999</v>
      </c>
      <c r="AI335" s="15">
        <v>2</v>
      </c>
      <c r="AJ335" s="15">
        <v>0.83999999986805574</v>
      </c>
      <c r="AK335" s="15">
        <v>7.8118897571431116</v>
      </c>
      <c r="AL335" s="15">
        <v>415</v>
      </c>
      <c r="AM335" s="15">
        <v>67.625</v>
      </c>
      <c r="AN335" s="15">
        <v>0.29531399899999999</v>
      </c>
      <c r="AO335" s="15">
        <v>0.41186161466715882</v>
      </c>
      <c r="AP335" s="15">
        <v>4.1946923065526014E-4</v>
      </c>
      <c r="AQ335" s="15">
        <v>565.82999999799995</v>
      </c>
      <c r="AR335" s="15">
        <v>0.90908999899999998</v>
      </c>
      <c r="AS335" s="15">
        <v>266.33</v>
      </c>
      <c r="AT335" s="15">
        <v>0.32314667314785145</v>
      </c>
      <c r="AU335" s="15">
        <v>6.8999999989999994</v>
      </c>
      <c r="AV335" s="15">
        <v>397.25999999899994</v>
      </c>
      <c r="AW335" s="15">
        <v>0.28959099899999996</v>
      </c>
      <c r="AX335" s="15">
        <v>0.30000058022165504</v>
      </c>
      <c r="AY335" s="15">
        <v>2.5135999989999998</v>
      </c>
      <c r="AZ335" s="15">
        <v>0.67116346231159674</v>
      </c>
      <c r="BA335" s="15">
        <v>1.0000002759241586</v>
      </c>
      <c r="BB335" s="15">
        <v>0.29605099899999998</v>
      </c>
      <c r="BC335" s="15">
        <v>210.70500000000001</v>
      </c>
      <c r="BD335" s="15">
        <v>0.85785399899999992</v>
      </c>
      <c r="BE335" s="15">
        <v>2.2833999999999999</v>
      </c>
      <c r="BF335" s="15">
        <v>0.35561999899999996</v>
      </c>
      <c r="BG335" s="15">
        <v>42.140999999999998</v>
      </c>
      <c r="BH335" s="15">
        <v>5.4914744721532953</v>
      </c>
      <c r="BI335" s="15">
        <v>1.2500000000000001E-2</v>
      </c>
      <c r="BJ335" s="15">
        <v>3.9325999989999998</v>
      </c>
      <c r="BK335" s="15">
        <v>4.8619923708630148</v>
      </c>
      <c r="BL335" s="15">
        <v>10.559999998999999</v>
      </c>
      <c r="BM335" s="15">
        <v>2.4979999989999997</v>
      </c>
      <c r="BN335" s="15">
        <v>0.67567567613221324</v>
      </c>
      <c r="BO335" s="15">
        <v>1.4099999999999999E-9</v>
      </c>
      <c r="BP335" s="15">
        <v>0.65789499899999992</v>
      </c>
      <c r="BQ335" s="15">
        <v>5.4819999989999992</v>
      </c>
      <c r="BR335" s="15">
        <v>9.8533790820937384</v>
      </c>
      <c r="BS335" s="15">
        <v>126</v>
      </c>
      <c r="BT335" s="15">
        <v>3.8699999998999994E-8</v>
      </c>
      <c r="BU335" s="15">
        <v>6.7395999989999993</v>
      </c>
      <c r="BV335" s="15">
        <v>23.257999999999999</v>
      </c>
      <c r="BW335" s="15">
        <v>3.5499999989999997</v>
      </c>
      <c r="BX335" s="15">
        <v>2.3286999989999999</v>
      </c>
      <c r="BY335" s="15">
        <v>0.67116346231159674</v>
      </c>
      <c r="BZ335" s="15">
        <v>56.884999998999994</v>
      </c>
      <c r="CA335" s="15">
        <v>6.4659999989999992</v>
      </c>
      <c r="CB335" s="15">
        <v>1.7849984153991865</v>
      </c>
      <c r="CC335" s="15">
        <v>0.67116346231159674</v>
      </c>
      <c r="CD335" s="15">
        <v>4.1789999989999993</v>
      </c>
      <c r="CE335" s="15">
        <v>3.0249999989999998</v>
      </c>
      <c r="CF335" s="15">
        <v>3.7999999989999997</v>
      </c>
      <c r="CG335" s="15">
        <v>6.8999999989999994</v>
      </c>
      <c r="CH335" s="15">
        <v>20.375102798127177</v>
      </c>
      <c r="CI335" s="15">
        <v>0.400499999</v>
      </c>
      <c r="CJ335" s="15">
        <v>14.15</v>
      </c>
      <c r="CK335" s="15">
        <v>6.8999999989999991E-2</v>
      </c>
      <c r="CL335" s="15">
        <v>0.41186161466715882</v>
      </c>
      <c r="CM335" s="15">
        <v>9.0614999999999966E-4</v>
      </c>
      <c r="CN335" s="15">
        <v>4.2849999989999992</v>
      </c>
      <c r="CO335" s="15">
        <v>0.64345999899999995</v>
      </c>
      <c r="CP335" s="15">
        <v>0.55789999899999998</v>
      </c>
      <c r="CQ335" s="43">
        <v>45</v>
      </c>
      <c r="CR335" s="43">
        <v>7.7768347679999996</v>
      </c>
      <c r="CS335" s="42" t="s">
        <v>21</v>
      </c>
      <c r="CT335" s="43">
        <v>9.6999999899999995E-4</v>
      </c>
      <c r="CU335" s="42" t="s">
        <v>21</v>
      </c>
      <c r="CV335" s="42" t="s">
        <v>21</v>
      </c>
      <c r="CW335" s="43">
        <v>2.0699999989999998</v>
      </c>
      <c r="CX335" s="43">
        <v>46.752399998999998</v>
      </c>
      <c r="CY335" s="42" t="s">
        <v>21</v>
      </c>
      <c r="CZ335" s="42" t="s">
        <v>21</v>
      </c>
      <c r="DA335" s="43">
        <v>3.3199999989999996E-4</v>
      </c>
      <c r="DB335" s="43">
        <v>20</v>
      </c>
      <c r="DC335" s="42" t="s">
        <v>21</v>
      </c>
      <c r="DD335" s="43">
        <v>0.82000820075441427</v>
      </c>
      <c r="DE335" s="42" t="s">
        <v>21</v>
      </c>
      <c r="DF335" s="43">
        <v>0.1312499999130794</v>
      </c>
      <c r="DG335" s="43">
        <v>1.5199999998999998E-3</v>
      </c>
    </row>
    <row r="336" spans="1:111" x14ac:dyDescent="0.25">
      <c r="A336" s="26" t="s">
        <v>419</v>
      </c>
      <c r="B336" s="15">
        <v>3.9266136033825996</v>
      </c>
      <c r="C336" s="15">
        <v>4.9999999989999996E-11</v>
      </c>
      <c r="D336" s="15">
        <v>0.67467278370445738</v>
      </c>
      <c r="E336" s="15">
        <v>19.011999998999997</v>
      </c>
      <c r="F336" s="15">
        <v>38.721999998999998</v>
      </c>
      <c r="G336" s="15">
        <v>220.8708420253773</v>
      </c>
      <c r="H336" s="15">
        <v>2.000999999999999E-5</v>
      </c>
      <c r="I336" s="15">
        <v>0.67116346231159674</v>
      </c>
      <c r="J336" s="15">
        <v>2.2388937279215588E-12</v>
      </c>
      <c r="K336" s="15">
        <v>78.75</v>
      </c>
      <c r="L336" s="15">
        <v>0.99879999899999994</v>
      </c>
      <c r="M336" s="15">
        <v>0.26470727201519972</v>
      </c>
      <c r="N336" s="15">
        <v>5.0789999999999997</v>
      </c>
      <c r="O336" s="15">
        <v>1.9701075659115794</v>
      </c>
      <c r="P336" s="15">
        <v>24.374299998999998</v>
      </c>
      <c r="Q336" s="15">
        <v>1.67E-12</v>
      </c>
      <c r="R336" s="15">
        <v>6.6499999989999994</v>
      </c>
      <c r="S336" s="15">
        <v>0.35130862475015229</v>
      </c>
      <c r="T336" s="15">
        <v>5.9609999989999993</v>
      </c>
      <c r="U336" s="15">
        <v>0.99999999899999992</v>
      </c>
      <c r="V336" s="15">
        <v>24.999999999</v>
      </c>
      <c r="W336" s="15">
        <v>0.43478299999999998</v>
      </c>
      <c r="X336" s="15">
        <v>2.5</v>
      </c>
      <c r="Y336" s="15">
        <v>3.7429999992143377</v>
      </c>
      <c r="Z336" s="15">
        <v>4.4078106406491742</v>
      </c>
      <c r="AA336" s="15">
        <v>1.6736401669999998</v>
      </c>
      <c r="AB336" s="15">
        <v>2.5793999989999996</v>
      </c>
      <c r="AC336" s="15">
        <v>1.1499999989999998</v>
      </c>
      <c r="AD336" s="15">
        <v>28.069999998999997</v>
      </c>
      <c r="AE336" s="15">
        <v>0.99999999899999992</v>
      </c>
      <c r="AF336" s="15">
        <v>20.649999998999998</v>
      </c>
      <c r="AG336" s="15">
        <v>2.1539999989999998</v>
      </c>
      <c r="AH336" s="15">
        <v>4.9999999989999999</v>
      </c>
      <c r="AI336" s="15">
        <v>2</v>
      </c>
      <c r="AJ336" s="15">
        <v>0.83999999986805574</v>
      </c>
      <c r="AK336" s="15">
        <v>7.9365079365079367</v>
      </c>
      <c r="AL336" s="15">
        <v>415</v>
      </c>
      <c r="AM336" s="15">
        <v>67.625</v>
      </c>
      <c r="AN336" s="15">
        <v>0.29531399899999999</v>
      </c>
      <c r="AO336" s="15">
        <v>0.41841004201607113</v>
      </c>
      <c r="AP336" s="15">
        <v>4.1946923065526014E-4</v>
      </c>
      <c r="AQ336" s="15">
        <v>591.83999999599996</v>
      </c>
      <c r="AR336" s="15">
        <v>0.90908999899999998</v>
      </c>
      <c r="AS336" s="15">
        <v>277.80999999899996</v>
      </c>
      <c r="AT336" s="15">
        <v>0.32649756280229514</v>
      </c>
      <c r="AU336" s="15">
        <v>6.8999999989999994</v>
      </c>
      <c r="AV336" s="15">
        <v>397.04</v>
      </c>
      <c r="AW336" s="15">
        <v>0.29222399899999996</v>
      </c>
      <c r="AX336" s="15">
        <v>0.30000058022165504</v>
      </c>
      <c r="AY336" s="15">
        <v>2.5491999989999998</v>
      </c>
      <c r="AZ336" s="15">
        <v>0.67116346231159674</v>
      </c>
      <c r="BA336" s="15">
        <v>1.0000002759241586</v>
      </c>
      <c r="BB336" s="15">
        <v>0.29605099899999998</v>
      </c>
      <c r="BC336" s="15">
        <v>220.87</v>
      </c>
      <c r="BD336" s="15">
        <v>0.83388899899999991</v>
      </c>
      <c r="BE336" s="15">
        <v>2.3897999989999996</v>
      </c>
      <c r="BF336" s="15">
        <v>0.371749999</v>
      </c>
      <c r="BG336" s="15">
        <v>44.173999999999999</v>
      </c>
      <c r="BH336" s="15">
        <v>5.578786614803886</v>
      </c>
      <c r="BI336" s="15">
        <v>1.2500000000000001E-2</v>
      </c>
      <c r="BJ336" s="15">
        <v>4.0801499989999996</v>
      </c>
      <c r="BK336" s="15">
        <v>4.8619923708630148</v>
      </c>
      <c r="BL336" s="15">
        <v>10.559999998999999</v>
      </c>
      <c r="BM336" s="15">
        <v>2.6829999989999997</v>
      </c>
      <c r="BN336" s="15">
        <v>0.68624759813340652</v>
      </c>
      <c r="BO336" s="15">
        <v>1.4099999999999999E-9</v>
      </c>
      <c r="BP336" s="15">
        <v>0.65789499899999992</v>
      </c>
      <c r="BQ336" s="15">
        <v>5.6209999989999995</v>
      </c>
      <c r="BR336" s="15">
        <v>9.8533790820937384</v>
      </c>
      <c r="BS336" s="15">
        <v>126</v>
      </c>
      <c r="BT336" s="15">
        <v>3.8699999998999994E-8</v>
      </c>
      <c r="BU336" s="15">
        <v>6.7381999989999999</v>
      </c>
      <c r="BV336" s="15">
        <v>24.357999999999997</v>
      </c>
      <c r="BW336" s="15">
        <v>3.5499999989999997</v>
      </c>
      <c r="BX336" s="15">
        <v>2.4381999989999996</v>
      </c>
      <c r="BY336" s="15">
        <v>0.67116346231159674</v>
      </c>
      <c r="BZ336" s="15">
        <v>57.199999998999999</v>
      </c>
      <c r="CA336" s="15">
        <v>6.5529999989999999</v>
      </c>
      <c r="CB336" s="15">
        <v>1.7849984153991865</v>
      </c>
      <c r="CC336" s="15">
        <v>0.67116346231159674</v>
      </c>
      <c r="CD336" s="15">
        <v>4.3419999989999996</v>
      </c>
      <c r="CE336" s="15">
        <v>3.1609999989999999</v>
      </c>
      <c r="CF336" s="15">
        <v>3.7999999989999997</v>
      </c>
      <c r="CG336" s="15">
        <v>6.8999999989999994</v>
      </c>
      <c r="CH336" s="15">
        <v>20.375102798127177</v>
      </c>
      <c r="CI336" s="15">
        <v>0.41489999899999996</v>
      </c>
      <c r="CJ336" s="15">
        <v>14.15</v>
      </c>
      <c r="CK336" s="15">
        <v>6.8999999989999991E-2</v>
      </c>
      <c r="CL336" s="15">
        <v>0.41841004201607113</v>
      </c>
      <c r="CM336" s="15">
        <v>9.2109999999999978E-4</v>
      </c>
      <c r="CN336" s="15">
        <v>4.2849999989999992</v>
      </c>
      <c r="CO336" s="15">
        <v>0.64345999899999995</v>
      </c>
      <c r="CP336" s="15">
        <v>0.57569999899999991</v>
      </c>
      <c r="CQ336" s="43">
        <v>45</v>
      </c>
      <c r="CR336" s="43">
        <v>8.095475884999999</v>
      </c>
      <c r="CS336" s="42" t="s">
        <v>21</v>
      </c>
      <c r="CT336" s="43">
        <v>9.6999999899999995E-4</v>
      </c>
      <c r="CU336" s="42" t="s">
        <v>21</v>
      </c>
      <c r="CV336" s="42" t="s">
        <v>21</v>
      </c>
      <c r="CW336" s="43">
        <v>2.0699999989999998</v>
      </c>
      <c r="CX336" s="43">
        <v>46.752399998999998</v>
      </c>
      <c r="CY336" s="42" t="s">
        <v>21</v>
      </c>
      <c r="CZ336" s="42" t="s">
        <v>21</v>
      </c>
      <c r="DA336" s="43">
        <v>3.3199999989999996E-4</v>
      </c>
      <c r="DB336" s="43">
        <v>20</v>
      </c>
      <c r="DC336" s="42" t="s">
        <v>21</v>
      </c>
      <c r="DD336" s="43">
        <v>0.85360648813794837</v>
      </c>
      <c r="DE336" s="42" t="s">
        <v>21</v>
      </c>
      <c r="DF336" s="43">
        <v>0.13374999991142375</v>
      </c>
      <c r="DG336" s="43">
        <v>1.5499999999999999E-3</v>
      </c>
    </row>
    <row r="337" spans="1:111" x14ac:dyDescent="0.25">
      <c r="A337" s="26" t="s">
        <v>420</v>
      </c>
      <c r="B337" s="15">
        <v>4.0795927769104994</v>
      </c>
      <c r="C337" s="15">
        <v>4.9999999989999996E-11</v>
      </c>
      <c r="D337" s="15">
        <v>0.67417245331355757</v>
      </c>
      <c r="E337" s="15">
        <v>19.534999998999997</v>
      </c>
      <c r="F337" s="15">
        <v>40.418999998999993</v>
      </c>
      <c r="G337" s="15">
        <v>229.47587483032305</v>
      </c>
      <c r="H337" s="15">
        <v>2.000999999999999E-5</v>
      </c>
      <c r="I337" s="15">
        <v>0.67116346231159674</v>
      </c>
      <c r="J337" s="15">
        <v>2.251251258240015E-12</v>
      </c>
      <c r="K337" s="15">
        <v>78.75</v>
      </c>
      <c r="L337" s="15">
        <v>0.99939999899999998</v>
      </c>
      <c r="M337" s="15">
        <v>0.23161923800310213</v>
      </c>
      <c r="N337" s="15">
        <v>5.0779999999999994</v>
      </c>
      <c r="O337" s="15">
        <v>2.0052077007263582</v>
      </c>
      <c r="P337" s="15">
        <v>24.649999998999998</v>
      </c>
      <c r="Q337" s="15">
        <v>1.67E-12</v>
      </c>
      <c r="R337" s="15">
        <v>6.6499999989999994</v>
      </c>
      <c r="S337" s="15">
        <v>0.35870578964011252</v>
      </c>
      <c r="T337" s="15">
        <v>6.2079999989999992</v>
      </c>
      <c r="U337" s="15">
        <v>0.99999999899999992</v>
      </c>
      <c r="V337" s="15">
        <v>24.999999999</v>
      </c>
      <c r="W337" s="15">
        <v>0.43478299999999998</v>
      </c>
      <c r="X337" s="15">
        <v>2.5</v>
      </c>
      <c r="Y337" s="15">
        <v>3.8369999992197208</v>
      </c>
      <c r="Z337" s="15">
        <v>4.596221905804855</v>
      </c>
      <c r="AA337" s="15">
        <v>1.7248814139999999</v>
      </c>
      <c r="AB337" s="15">
        <v>2.654899999</v>
      </c>
      <c r="AC337" s="15">
        <v>1.1499999989999998</v>
      </c>
      <c r="AD337" s="15">
        <v>28.589999999</v>
      </c>
      <c r="AE337" s="15">
        <v>0.99999999899999992</v>
      </c>
      <c r="AF337" s="15">
        <v>20.649999998999998</v>
      </c>
      <c r="AG337" s="15">
        <v>2.2199999989999997</v>
      </c>
      <c r="AH337" s="15">
        <v>4.9999999989999999</v>
      </c>
      <c r="AI337" s="15">
        <v>2</v>
      </c>
      <c r="AJ337" s="15">
        <v>0.83999999986805574</v>
      </c>
      <c r="AK337" s="15">
        <v>8.1792901045255189</v>
      </c>
      <c r="AL337" s="15">
        <v>415</v>
      </c>
      <c r="AM337" s="15">
        <v>67.625</v>
      </c>
      <c r="AN337" s="15">
        <v>0.29531399899999999</v>
      </c>
      <c r="AO337" s="15">
        <v>0.43122035378664092</v>
      </c>
      <c r="AP337" s="15">
        <v>4.1946923065526014E-4</v>
      </c>
      <c r="AQ337" s="15">
        <v>606.9099999959999</v>
      </c>
      <c r="AR337" s="15">
        <v>0.90908999899999998</v>
      </c>
      <c r="AS337" s="15">
        <v>280</v>
      </c>
      <c r="AT337" s="15">
        <v>0.3282563026287606</v>
      </c>
      <c r="AU337" s="15">
        <v>6.8999999989999994</v>
      </c>
      <c r="AV337" s="15">
        <v>397.15999999899998</v>
      </c>
      <c r="AW337" s="15">
        <v>0.29574299899999995</v>
      </c>
      <c r="AX337" s="15">
        <v>0.30000058022165504</v>
      </c>
      <c r="AY337" s="15">
        <v>2.5162999989999997</v>
      </c>
      <c r="AZ337" s="15">
        <v>0.67116346231159674</v>
      </c>
      <c r="BA337" s="15">
        <v>1.0000002759241586</v>
      </c>
      <c r="BB337" s="15">
        <v>0.29605099899999998</v>
      </c>
      <c r="BC337" s="15">
        <v>229.47499999999999</v>
      </c>
      <c r="BD337" s="15">
        <v>0.84373899899999993</v>
      </c>
      <c r="BE337" s="15">
        <v>2.3885999989999998</v>
      </c>
      <c r="BF337" s="15">
        <v>0.38416999899999998</v>
      </c>
      <c r="BG337" s="15">
        <v>45.895000000000003</v>
      </c>
      <c r="BH337" s="15">
        <v>5.7495903675594677</v>
      </c>
      <c r="BI337" s="15">
        <v>1.2500000000000001E-2</v>
      </c>
      <c r="BJ337" s="15">
        <v>4.1867999989999998</v>
      </c>
      <c r="BK337" s="15">
        <v>4.8619923708630148</v>
      </c>
      <c r="BL337" s="15">
        <v>10.559999998999999</v>
      </c>
      <c r="BM337" s="15">
        <v>2.8069999999999999</v>
      </c>
      <c r="BN337" s="15">
        <v>0.69808027923211169</v>
      </c>
      <c r="BO337" s="15">
        <v>1.4099999999999999E-9</v>
      </c>
      <c r="BP337" s="15">
        <v>0.65789499899999992</v>
      </c>
      <c r="BQ337" s="15">
        <v>5.664999999</v>
      </c>
      <c r="BR337" s="15">
        <v>9.8533790820937384</v>
      </c>
      <c r="BS337" s="15">
        <v>126</v>
      </c>
      <c r="BT337" s="15">
        <v>3.8699999998999994E-8</v>
      </c>
      <c r="BU337" s="15">
        <v>6.7352999989999995</v>
      </c>
      <c r="BV337" s="15">
        <v>25.401999999999997</v>
      </c>
      <c r="BW337" s="15">
        <v>3.5499999989999997</v>
      </c>
      <c r="BX337" s="15">
        <v>2.4457999999999998</v>
      </c>
      <c r="BY337" s="15">
        <v>0.67116346231159674</v>
      </c>
      <c r="BZ337" s="15">
        <v>56.891999998999999</v>
      </c>
      <c r="CA337" s="15">
        <v>6.6939999989999999</v>
      </c>
      <c r="CB337" s="15">
        <v>1.7849984153991865</v>
      </c>
      <c r="CC337" s="15">
        <v>0.67116346231159674</v>
      </c>
      <c r="CD337" s="15">
        <v>4.5309999989999996</v>
      </c>
      <c r="CE337" s="15">
        <v>3.196999999</v>
      </c>
      <c r="CF337" s="15">
        <v>3.7999999989999997</v>
      </c>
      <c r="CG337" s="15">
        <v>6.8999999989999994</v>
      </c>
      <c r="CH337" s="15">
        <v>20.375102798127177</v>
      </c>
      <c r="CI337" s="15">
        <v>0.43649999899999997</v>
      </c>
      <c r="CJ337" s="15">
        <v>14.15</v>
      </c>
      <c r="CK337" s="15">
        <v>6.8999999989999991E-2</v>
      </c>
      <c r="CL337" s="15">
        <v>0.43122035378664092</v>
      </c>
      <c r="CM337" s="15">
        <v>9.2799999999999968E-4</v>
      </c>
      <c r="CN337" s="15">
        <v>4.2849999989999992</v>
      </c>
      <c r="CO337" s="15">
        <v>0.64345999899999995</v>
      </c>
      <c r="CP337" s="15">
        <v>0.59939999899999996</v>
      </c>
      <c r="CQ337" s="43">
        <v>45</v>
      </c>
      <c r="CR337" s="43">
        <v>8.1644714179999998</v>
      </c>
      <c r="CS337" s="42" t="s">
        <v>21</v>
      </c>
      <c r="CT337" s="43">
        <v>9.6999999899999995E-4</v>
      </c>
      <c r="CU337" s="42" t="s">
        <v>21</v>
      </c>
      <c r="CV337" s="42" t="s">
        <v>21</v>
      </c>
      <c r="CW337" s="43">
        <v>2.0699999989999998</v>
      </c>
      <c r="CX337" s="43">
        <v>46.752399998999998</v>
      </c>
      <c r="CY337" s="42" t="s">
        <v>21</v>
      </c>
      <c r="CZ337" s="42" t="s">
        <v>21</v>
      </c>
      <c r="DA337" s="43">
        <v>3.3199999989999996E-4</v>
      </c>
      <c r="DB337" s="43">
        <v>20</v>
      </c>
      <c r="DC337" s="42" t="s">
        <v>21</v>
      </c>
      <c r="DD337" s="43">
        <v>0.86088154344084156</v>
      </c>
      <c r="DE337" s="42" t="s">
        <v>21</v>
      </c>
      <c r="DF337" s="43">
        <v>0.13749999990894032</v>
      </c>
      <c r="DG337" s="43">
        <v>1.5599999998999999E-3</v>
      </c>
    </row>
    <row r="338" spans="1:111" x14ac:dyDescent="0.25">
      <c r="A338" s="27" t="s">
        <v>421</v>
      </c>
      <c r="B338" s="15">
        <v>4.3476999989999996</v>
      </c>
      <c r="C338" s="15">
        <v>4.9999999989999996E-11</v>
      </c>
      <c r="D338" s="15">
        <v>0.67462726843874132</v>
      </c>
      <c r="E338" s="15">
        <v>20.681999998999999</v>
      </c>
      <c r="F338" s="15">
        <v>42.821999998999999</v>
      </c>
      <c r="G338" s="15">
        <v>252.70596339033352</v>
      </c>
      <c r="H338" s="15">
        <v>2.000999999999999E-5</v>
      </c>
      <c r="I338" s="15">
        <v>0.67116346231159674</v>
      </c>
      <c r="J338" s="15">
        <v>2.2625184182362546E-12</v>
      </c>
      <c r="K338" s="15">
        <v>78.75</v>
      </c>
      <c r="L338" s="15">
        <v>0.99139999899999998</v>
      </c>
      <c r="M338" s="15">
        <v>0.30387212861981355</v>
      </c>
      <c r="N338" s="15">
        <v>5.0959999999999992</v>
      </c>
      <c r="O338" s="15">
        <v>2.0358078182571919</v>
      </c>
      <c r="P338" s="15">
        <v>24.947099998999999</v>
      </c>
      <c r="Q338" s="15">
        <v>1.67E-12</v>
      </c>
      <c r="R338" s="15">
        <v>6.6499999989999994</v>
      </c>
      <c r="S338" s="15">
        <v>0.37444768979796589</v>
      </c>
      <c r="T338" s="15">
        <v>6.6599999989999992</v>
      </c>
      <c r="U338" s="15">
        <v>0.99999999899999992</v>
      </c>
      <c r="V338" s="15">
        <v>24.999999999</v>
      </c>
      <c r="W338" s="15">
        <v>0.39130499899999999</v>
      </c>
      <c r="X338" s="15">
        <v>2.5</v>
      </c>
      <c r="Y338" s="15">
        <v>3.9799999992279096</v>
      </c>
      <c r="Z338" s="15">
        <v>5.023863351169247</v>
      </c>
      <c r="AA338" s="15">
        <v>1.7985611509999999</v>
      </c>
      <c r="AB338" s="15">
        <v>2.8103999989999999</v>
      </c>
      <c r="AC338" s="15">
        <v>1.1499999989999998</v>
      </c>
      <c r="AD338" s="15">
        <v>30.000300003000028</v>
      </c>
      <c r="AE338" s="15">
        <v>0.99999999899999992</v>
      </c>
      <c r="AF338" s="15">
        <v>20.649999998999998</v>
      </c>
      <c r="AG338" s="15">
        <v>2.3149999989999999</v>
      </c>
      <c r="AH338" s="15">
        <v>4.9999999989999999</v>
      </c>
      <c r="AI338" s="15">
        <v>2</v>
      </c>
      <c r="AJ338" s="15">
        <v>0.8679999998536575</v>
      </c>
      <c r="AK338" s="15">
        <v>8.5287847209278009</v>
      </c>
      <c r="AL338" s="15">
        <v>415</v>
      </c>
      <c r="AM338" s="15">
        <v>67.625</v>
      </c>
      <c r="AN338" s="15">
        <v>0.29531399899999999</v>
      </c>
      <c r="AO338" s="15">
        <v>0.44964028797196054</v>
      </c>
      <c r="AP338" s="15">
        <v>4.1946923065526014E-4</v>
      </c>
      <c r="AQ338" s="15">
        <v>646.50999999699991</v>
      </c>
      <c r="AR338" s="15">
        <v>0.90908999899999998</v>
      </c>
      <c r="AS338" s="15">
        <v>298.639999999</v>
      </c>
      <c r="AT338" s="15">
        <v>0.33299999899999999</v>
      </c>
      <c r="AU338" s="15">
        <v>7.1428599989999997</v>
      </c>
      <c r="AV338" s="15">
        <v>397.77999999899998</v>
      </c>
      <c r="AW338" s="15">
        <v>0.297786999</v>
      </c>
      <c r="AX338" s="15">
        <v>0.30000058022165504</v>
      </c>
      <c r="AY338" s="15">
        <v>2.4860999989999999</v>
      </c>
      <c r="AZ338" s="15">
        <v>0.67116346231159674</v>
      </c>
      <c r="BA338" s="15">
        <v>1.0000002759241586</v>
      </c>
      <c r="BB338" s="15">
        <v>0.29605099899999998</v>
      </c>
      <c r="BC338" s="15">
        <v>252.70500000000001</v>
      </c>
      <c r="BD338" s="15">
        <v>0.85645799899999997</v>
      </c>
      <c r="BE338" s="15">
        <v>2.4967999989999998</v>
      </c>
      <c r="BF338" s="15">
        <v>0.40576999899999999</v>
      </c>
      <c r="BG338" s="15">
        <v>46.779999998999998</v>
      </c>
      <c r="BH338" s="15">
        <v>5.9951888489583327</v>
      </c>
      <c r="BI338" s="15">
        <v>1.2500000000000001E-2</v>
      </c>
      <c r="BJ338" s="15">
        <v>4.5382599989999992</v>
      </c>
      <c r="BK338" s="15">
        <v>4.8619923708630148</v>
      </c>
      <c r="BL338" s="15">
        <v>10.559999998999999</v>
      </c>
      <c r="BM338" s="15">
        <v>2.9362999989999996</v>
      </c>
      <c r="BN338" s="15">
        <v>0.7209285559801023</v>
      </c>
      <c r="BO338" s="15">
        <v>1.4099999999999999E-9</v>
      </c>
      <c r="BP338" s="15">
        <v>0.65789499899999992</v>
      </c>
      <c r="BQ338" s="15">
        <v>5.9789999989999991</v>
      </c>
      <c r="BR338" s="15">
        <v>9.8533790820937384</v>
      </c>
      <c r="BS338" s="15">
        <v>126</v>
      </c>
      <c r="BT338" s="15">
        <v>3.8699999998999994E-8</v>
      </c>
      <c r="BU338" s="15">
        <v>6.7309999989999998</v>
      </c>
      <c r="BV338" s="15">
        <v>26.924999998999997</v>
      </c>
      <c r="BW338" s="15">
        <v>3.5499999989999997</v>
      </c>
      <c r="BX338" s="15">
        <v>2.5148999989999998</v>
      </c>
      <c r="BY338" s="15">
        <v>0.67116346231159674</v>
      </c>
      <c r="BZ338" s="15">
        <v>58.054999998999996</v>
      </c>
      <c r="CA338" s="15">
        <v>6.829999999</v>
      </c>
      <c r="CB338" s="15">
        <v>1.7849984153991865</v>
      </c>
      <c r="CC338" s="15">
        <v>0.67116346231159674</v>
      </c>
      <c r="CD338" s="15">
        <v>4.7959999989999993</v>
      </c>
      <c r="CE338" s="15">
        <v>3.3669999989999999</v>
      </c>
      <c r="CF338" s="15">
        <v>3.8739999989999996</v>
      </c>
      <c r="CG338" s="15">
        <v>7.0478999989999993</v>
      </c>
      <c r="CH338" s="15">
        <v>20.375102798127177</v>
      </c>
      <c r="CI338" s="15">
        <v>0.46779999899999997</v>
      </c>
      <c r="CJ338" s="15">
        <v>14.15</v>
      </c>
      <c r="CK338" s="15">
        <v>7.0484999989999991E-2</v>
      </c>
      <c r="CL338" s="15">
        <v>0.44964028797196054</v>
      </c>
      <c r="CM338" s="15">
        <v>9.4526999999999968E-4</v>
      </c>
      <c r="CN338" s="15">
        <v>4.2849999989999992</v>
      </c>
      <c r="CO338" s="15">
        <v>0.64345999899999995</v>
      </c>
      <c r="CP338" s="15">
        <v>0.62339999899999998</v>
      </c>
      <c r="CQ338" s="43">
        <v>45</v>
      </c>
      <c r="CR338" s="43">
        <v>8.3301273599999988</v>
      </c>
      <c r="CS338" s="42" t="s">
        <v>21</v>
      </c>
      <c r="CT338" s="43">
        <v>9.6999999899999995E-4</v>
      </c>
      <c r="CU338" s="42" t="s">
        <v>21</v>
      </c>
      <c r="CV338" s="42" t="s">
        <v>21</v>
      </c>
      <c r="CW338" s="43">
        <v>2.0699999989999998</v>
      </c>
      <c r="CX338" s="43">
        <v>46.752399998999998</v>
      </c>
      <c r="CY338" s="42" t="s">
        <v>21</v>
      </c>
      <c r="CZ338" s="42" t="s">
        <v>21</v>
      </c>
      <c r="DA338" s="43">
        <v>3.3199999989999996E-4</v>
      </c>
      <c r="DB338" s="43">
        <v>20</v>
      </c>
      <c r="DC338" s="42" t="s">
        <v>21</v>
      </c>
      <c r="DD338" s="43">
        <v>0.87834870443566104</v>
      </c>
      <c r="DE338" s="42" t="s">
        <v>21</v>
      </c>
      <c r="DF338" s="43">
        <v>0.13999999990728468</v>
      </c>
      <c r="DG338" s="43">
        <v>1.6499999999999998E-3</v>
      </c>
    </row>
    <row r="339" spans="1:111" x14ac:dyDescent="0.25">
      <c r="A339" s="27" t="s">
        <v>422</v>
      </c>
      <c r="B339" s="15">
        <v>4.2738999989999993</v>
      </c>
      <c r="C339" s="15">
        <v>4.9999999989999996E-11</v>
      </c>
      <c r="D339" s="15">
        <v>0.67340067340067333</v>
      </c>
      <c r="E339" s="15">
        <v>19.962999998999997</v>
      </c>
      <c r="F339" s="15">
        <v>40.999999998999996</v>
      </c>
      <c r="G339" s="15">
        <v>247.77094457657324</v>
      </c>
      <c r="H339" s="15">
        <v>2.000999999999999E-5</v>
      </c>
      <c r="I339" s="15">
        <v>0.67116346231159674</v>
      </c>
      <c r="J339" s="15">
        <v>2.3159465640248744E-12</v>
      </c>
      <c r="K339" s="15">
        <v>78.75</v>
      </c>
      <c r="L339" s="15">
        <v>0.97669999899999993</v>
      </c>
      <c r="M339" s="15">
        <v>0.32597848323598383</v>
      </c>
      <c r="N339" s="15">
        <v>5.07</v>
      </c>
      <c r="O339" s="15">
        <v>2.018607752194109</v>
      </c>
      <c r="P339" s="15">
        <v>25.221799998999998</v>
      </c>
      <c r="Q339" s="15">
        <v>1.67E-12</v>
      </c>
      <c r="R339" s="15">
        <v>6.6499999989999994</v>
      </c>
      <c r="S339" s="15">
        <v>0.36972677205225229</v>
      </c>
      <c r="T339" s="15">
        <v>6.4319999989999994</v>
      </c>
      <c r="U339" s="15">
        <v>0.99999999899999992</v>
      </c>
      <c r="V339" s="15">
        <v>24.999999999</v>
      </c>
      <c r="W339" s="15">
        <v>0.39130499899999999</v>
      </c>
      <c r="X339" s="15">
        <v>2.5</v>
      </c>
      <c r="Y339" s="15">
        <v>3.9239999992247028</v>
      </c>
      <c r="Z339" s="15">
        <v>4.9536830636029965</v>
      </c>
      <c r="AA339" s="15">
        <v>1.7582417579999998</v>
      </c>
      <c r="AB339" s="15">
        <v>2.7140999989999997</v>
      </c>
      <c r="AC339" s="15">
        <v>1.1499999989999998</v>
      </c>
      <c r="AD339" s="15">
        <v>30.000300003000028</v>
      </c>
      <c r="AE339" s="15">
        <v>0.99999999899999992</v>
      </c>
      <c r="AF339" s="15">
        <v>20.649999998999998</v>
      </c>
      <c r="AG339" s="15">
        <v>2.2908324177490185</v>
      </c>
      <c r="AH339" s="15">
        <v>4.9999999989999999</v>
      </c>
      <c r="AI339" s="15">
        <v>2</v>
      </c>
      <c r="AJ339" s="15">
        <v>0.8617999998546314</v>
      </c>
      <c r="AK339" s="15">
        <v>8.3375021538894618</v>
      </c>
      <c r="AL339" s="15">
        <v>415</v>
      </c>
      <c r="AM339" s="15">
        <v>67.625</v>
      </c>
      <c r="AN339" s="15">
        <v>0.29531399899999999</v>
      </c>
      <c r="AO339" s="15">
        <v>0.43958099899999997</v>
      </c>
      <c r="AP339" s="15">
        <v>4.1946923065526014E-4</v>
      </c>
      <c r="AQ339" s="15">
        <v>653.51999999499992</v>
      </c>
      <c r="AR339" s="15">
        <v>0.90908999999999995</v>
      </c>
      <c r="AS339" s="15">
        <v>291.23999999899996</v>
      </c>
      <c r="AT339" s="15">
        <v>0.32999999899999999</v>
      </c>
      <c r="AU339" s="15">
        <v>7.1428599989999997</v>
      </c>
      <c r="AV339" s="15">
        <v>398.27999999899998</v>
      </c>
      <c r="AW339" s="15">
        <v>0.29726999899999995</v>
      </c>
      <c r="AX339" s="15">
        <v>0.30000058022165504</v>
      </c>
      <c r="AY339" s="15">
        <v>2.4075000000000002</v>
      </c>
      <c r="AZ339" s="15">
        <v>0.67116346231159674</v>
      </c>
      <c r="BA339" s="15">
        <v>1.0000002759241586</v>
      </c>
      <c r="BB339" s="15">
        <v>0.29605099899999998</v>
      </c>
      <c r="BC339" s="15">
        <v>247.77</v>
      </c>
      <c r="BD339" s="15">
        <v>0.84976199899999993</v>
      </c>
      <c r="BE339" s="15">
        <v>2.4702999999999999</v>
      </c>
      <c r="BF339" s="15">
        <v>0.39514999899999997</v>
      </c>
      <c r="BG339" s="15">
        <v>46.264999998999997</v>
      </c>
      <c r="BH339" s="15">
        <v>5.8607912281490799</v>
      </c>
      <c r="BI339" s="15">
        <v>1.2500000000000001E-2</v>
      </c>
      <c r="BJ339" s="15">
        <v>4.4833099989999994</v>
      </c>
      <c r="BK339" s="15">
        <v>4.8619923708630148</v>
      </c>
      <c r="BL339" s="15">
        <v>10.559999998999999</v>
      </c>
      <c r="BM339" s="15">
        <v>2.8266999989999997</v>
      </c>
      <c r="BN339" s="15">
        <v>0.70987435274357513</v>
      </c>
      <c r="BO339" s="15">
        <v>1.4099999999999999E-9</v>
      </c>
      <c r="BP339" s="15">
        <v>0.65789499899999992</v>
      </c>
      <c r="BQ339" s="15">
        <v>5.7859999989999995</v>
      </c>
      <c r="BR339" s="15">
        <v>9.8533790820937384</v>
      </c>
      <c r="BS339" s="15">
        <v>126</v>
      </c>
      <c r="BT339" s="15">
        <v>3.8699999998999994E-8</v>
      </c>
      <c r="BU339" s="15">
        <v>6.7188999989999996</v>
      </c>
      <c r="BV339" s="15">
        <v>26.135999998999999</v>
      </c>
      <c r="BW339" s="15">
        <v>3.5499999989999997</v>
      </c>
      <c r="BX339" s="15">
        <v>2.4764999989999996</v>
      </c>
      <c r="BY339" s="15">
        <v>0.67116346231159674</v>
      </c>
      <c r="BZ339" s="15">
        <v>59.047999998999998</v>
      </c>
      <c r="CA339" s="15">
        <v>6.8629999989999995</v>
      </c>
      <c r="CB339" s="15">
        <v>1.7849984153991865</v>
      </c>
      <c r="CC339" s="15">
        <v>0.67116346231159674</v>
      </c>
      <c r="CD339" s="15">
        <v>4.6799999989999996</v>
      </c>
      <c r="CE339" s="15">
        <v>3.1719999989999996</v>
      </c>
      <c r="CF339" s="15">
        <v>3.8849999989999997</v>
      </c>
      <c r="CG339" s="15">
        <v>7.1428999989999999</v>
      </c>
      <c r="CH339" s="15">
        <v>20.375102798127177</v>
      </c>
      <c r="CI339" s="15">
        <v>0.455399999</v>
      </c>
      <c r="CJ339" s="15">
        <v>14.15</v>
      </c>
      <c r="CK339" s="15">
        <v>7.1438999989999988E-2</v>
      </c>
      <c r="CL339" s="15">
        <v>0.43958099899999997</v>
      </c>
      <c r="CM339" s="15">
        <v>9.7188999999999967E-4</v>
      </c>
      <c r="CN339" s="15">
        <v>4.2849999989999992</v>
      </c>
      <c r="CO339" s="15">
        <v>0.64345999899999995</v>
      </c>
      <c r="CP339" s="15">
        <v>0.62379999899999994</v>
      </c>
      <c r="CQ339" s="43">
        <v>45</v>
      </c>
      <c r="CR339" s="43">
        <v>8.2271524609999993</v>
      </c>
      <c r="CS339" s="42" t="s">
        <v>21</v>
      </c>
      <c r="CT339" s="43">
        <v>9.6999999899999995E-4</v>
      </c>
      <c r="CU339" s="42" t="s">
        <v>21</v>
      </c>
      <c r="CV339" s="42" t="s">
        <v>21</v>
      </c>
      <c r="CW339" s="43">
        <v>2.0699999989999998</v>
      </c>
      <c r="CX339" s="43">
        <v>46.752399998999998</v>
      </c>
      <c r="CY339" s="42" t="s">
        <v>21</v>
      </c>
      <c r="CZ339" s="42" t="s">
        <v>21</v>
      </c>
      <c r="DA339" s="43">
        <v>3.3199999989999996E-4</v>
      </c>
      <c r="DB339" s="43">
        <v>20</v>
      </c>
      <c r="DC339" s="42" t="s">
        <v>21</v>
      </c>
      <c r="DD339" s="43">
        <v>0.86749078366297183</v>
      </c>
      <c r="DE339" s="42" t="s">
        <v>21</v>
      </c>
      <c r="DF339" s="43">
        <v>0.14374999990480125</v>
      </c>
      <c r="DG339" s="43">
        <v>1.5999999999999999E-3</v>
      </c>
    </row>
    <row r="340" spans="1:111" x14ac:dyDescent="0.25">
      <c r="A340" s="27" t="s">
        <v>423</v>
      </c>
      <c r="B340" s="15">
        <v>4.2073999989999997</v>
      </c>
      <c r="C340" s="15">
        <v>4.9999999989999996E-11</v>
      </c>
      <c r="D340" s="15">
        <v>0.67317401548753397</v>
      </c>
      <c r="E340" s="15">
        <v>19.355999998999998</v>
      </c>
      <c r="F340" s="15">
        <v>39.951999998999995</v>
      </c>
      <c r="G340" s="15">
        <v>241.17091941531325</v>
      </c>
      <c r="H340" s="15">
        <v>2.000999999999999E-5</v>
      </c>
      <c r="I340" s="15">
        <v>0.67116346231159674</v>
      </c>
      <c r="J340" s="15">
        <v>2.3461134762728706E-12</v>
      </c>
      <c r="K340" s="15">
        <v>78.75</v>
      </c>
      <c r="L340" s="15">
        <v>0.97199999899999989</v>
      </c>
      <c r="M340" s="15">
        <v>0.36691728805115809</v>
      </c>
      <c r="N340" s="15">
        <v>5.0609999999999999</v>
      </c>
      <c r="O340" s="15">
        <v>1.9904076438813805</v>
      </c>
      <c r="P340" s="15">
        <v>25.421599998999998</v>
      </c>
      <c r="Q340" s="15">
        <v>1.67E-12</v>
      </c>
      <c r="R340" s="15">
        <v>6.6499999989999994</v>
      </c>
      <c r="S340" s="15">
        <v>0.36416605985585071</v>
      </c>
      <c r="T340" s="15">
        <v>6.2449999989999991</v>
      </c>
      <c r="U340" s="15">
        <v>0.99999999899999992</v>
      </c>
      <c r="V340" s="15">
        <v>24.999999999</v>
      </c>
      <c r="W340" s="15">
        <v>0.39130499899999999</v>
      </c>
      <c r="X340" s="15">
        <v>2.5</v>
      </c>
      <c r="Y340" s="15">
        <v>3.8329999992194916</v>
      </c>
      <c r="Z340" s="15">
        <v>4.8211358598409575</v>
      </c>
      <c r="AA340" s="15">
        <v>1.7101325349999998</v>
      </c>
      <c r="AB340" s="15">
        <v>2.6212999989999997</v>
      </c>
      <c r="AC340" s="15">
        <v>1.1499999989999998</v>
      </c>
      <c r="AD340" s="15">
        <v>30.000300003000028</v>
      </c>
      <c r="AE340" s="15">
        <v>0.99999999899999992</v>
      </c>
      <c r="AF340" s="15">
        <v>20.649999998999998</v>
      </c>
      <c r="AG340" s="15">
        <v>2.2288063349609208</v>
      </c>
      <c r="AH340" s="15">
        <v>4.9999999989999999</v>
      </c>
      <c r="AI340" s="15">
        <v>2</v>
      </c>
      <c r="AJ340" s="15">
        <v>0.86679999985384604</v>
      </c>
      <c r="AK340" s="15">
        <v>8.1096424305380133</v>
      </c>
      <c r="AL340" s="15">
        <v>415</v>
      </c>
      <c r="AM340" s="15">
        <v>67.625</v>
      </c>
      <c r="AN340" s="15">
        <v>0.29531399899999999</v>
      </c>
      <c r="AO340" s="15">
        <v>0.42767899899999995</v>
      </c>
      <c r="AP340" s="15">
        <v>4.1946923065526014E-4</v>
      </c>
      <c r="AQ340" s="15">
        <v>636.71</v>
      </c>
      <c r="AR340" s="15">
        <v>0.90908999999999995</v>
      </c>
      <c r="AS340" s="15">
        <v>282.58</v>
      </c>
      <c r="AT340" s="15">
        <v>0.32499999899999998</v>
      </c>
      <c r="AU340" s="15">
        <v>7.1428599989999997</v>
      </c>
      <c r="AV340" s="15">
        <v>398.64999999899999</v>
      </c>
      <c r="AW340" s="15">
        <v>0.29557999899999998</v>
      </c>
      <c r="AX340" s="15">
        <v>0.30000058022165504</v>
      </c>
      <c r="AY340" s="15">
        <v>2.3913999989999999</v>
      </c>
      <c r="AZ340" s="15">
        <v>0.67116346231159674</v>
      </c>
      <c r="BA340" s="15">
        <v>1.0000002759241586</v>
      </c>
      <c r="BB340" s="15">
        <v>0.29605099899999998</v>
      </c>
      <c r="BC340" s="15">
        <v>241.17</v>
      </c>
      <c r="BD340" s="15">
        <v>0.84132599899999994</v>
      </c>
      <c r="BE340" s="15">
        <v>2.4258999989999999</v>
      </c>
      <c r="BF340" s="15">
        <v>0.38603999899999997</v>
      </c>
      <c r="BG340" s="15">
        <v>45.799999998999994</v>
      </c>
      <c r="BH340" s="15">
        <v>5.7004275514478122</v>
      </c>
      <c r="BI340" s="15">
        <v>1.2500000000000001E-2</v>
      </c>
      <c r="BJ340" s="15">
        <v>4.3979299989999996</v>
      </c>
      <c r="BK340" s="15">
        <v>4.8619923708630148</v>
      </c>
      <c r="BL340" s="15">
        <v>10.559999998999999</v>
      </c>
      <c r="BM340" s="15">
        <v>2.7528999989999998</v>
      </c>
      <c r="BN340" s="15">
        <v>0.69652434352580617</v>
      </c>
      <c r="BO340" s="15">
        <v>1.4099999999999999E-9</v>
      </c>
      <c r="BP340" s="15">
        <v>0.65789499899999992</v>
      </c>
      <c r="BQ340" s="15">
        <v>5.6599999989999992</v>
      </c>
      <c r="BR340" s="15">
        <v>9.8533790820937384</v>
      </c>
      <c r="BS340" s="15">
        <v>126</v>
      </c>
      <c r="BT340" s="15">
        <v>3.8699999998999994E-8</v>
      </c>
      <c r="BU340" s="15">
        <v>6.7233999989999997</v>
      </c>
      <c r="BV340" s="15">
        <v>25.289999998999999</v>
      </c>
      <c r="BW340" s="15">
        <v>3.5499999989999997</v>
      </c>
      <c r="BX340" s="15">
        <v>2.4605999989999998</v>
      </c>
      <c r="BY340" s="15">
        <v>0.67116346231159674</v>
      </c>
      <c r="BZ340" s="15">
        <v>59.067999998999994</v>
      </c>
      <c r="CA340" s="15">
        <v>6.688999999</v>
      </c>
      <c r="CB340" s="15">
        <v>1.7849984153991865</v>
      </c>
      <c r="CC340" s="15">
        <v>0.67116346231159674</v>
      </c>
      <c r="CD340" s="15">
        <v>4.5699999989999993</v>
      </c>
      <c r="CE340" s="15">
        <v>3.0819999989999998</v>
      </c>
      <c r="CF340" s="15">
        <v>3.7359999989999997</v>
      </c>
      <c r="CG340" s="15">
        <v>7.1428999989999999</v>
      </c>
      <c r="CH340" s="15">
        <v>20.375102798127177</v>
      </c>
      <c r="CI340" s="15">
        <v>0.43984999899999999</v>
      </c>
      <c r="CJ340" s="15">
        <v>14.15</v>
      </c>
      <c r="CK340" s="15">
        <v>7.1438999989999988E-2</v>
      </c>
      <c r="CL340" s="15">
        <v>0.42767899899999995</v>
      </c>
      <c r="CM340" s="15">
        <v>9.9817999999999955E-4</v>
      </c>
      <c r="CN340" s="15">
        <v>4.2849999989999992</v>
      </c>
      <c r="CO340" s="15">
        <v>0.64345999899999995</v>
      </c>
      <c r="CP340" s="15">
        <v>0.59619999899999998</v>
      </c>
      <c r="CQ340" s="43">
        <v>45</v>
      </c>
      <c r="CR340" s="43">
        <v>7.9230158729999998</v>
      </c>
      <c r="CS340" s="42" t="s">
        <v>21</v>
      </c>
      <c r="CT340" s="43">
        <v>9.6999999899999995E-4</v>
      </c>
      <c r="CU340" s="42" t="s">
        <v>21</v>
      </c>
      <c r="CV340" s="42" t="s">
        <v>21</v>
      </c>
      <c r="CW340" s="43">
        <v>2.0699999989999998</v>
      </c>
      <c r="CX340" s="43">
        <v>46.752399998999998</v>
      </c>
      <c r="CY340" s="42" t="s">
        <v>21</v>
      </c>
      <c r="CZ340" s="42" t="s">
        <v>21</v>
      </c>
      <c r="DA340" s="43">
        <v>3.3199999989999996E-4</v>
      </c>
      <c r="DB340" s="43">
        <v>20</v>
      </c>
      <c r="DC340" s="42" t="s">
        <v>21</v>
      </c>
      <c r="DD340" s="43">
        <v>0.83542188805346707</v>
      </c>
      <c r="DE340" s="42" t="s">
        <v>21</v>
      </c>
      <c r="DF340" s="43">
        <v>0.15124999989983434</v>
      </c>
      <c r="DG340" s="43">
        <v>1.5399999998999998E-3</v>
      </c>
    </row>
    <row r="341" spans="1:111" x14ac:dyDescent="0.25">
      <c r="A341" s="27" t="s">
        <v>436</v>
      </c>
      <c r="B341" s="15">
        <v>4.180999999</v>
      </c>
      <c r="C341" s="15">
        <v>4.9999999989999996E-11</v>
      </c>
      <c r="D341" s="15">
        <v>0.67380904251735052</v>
      </c>
      <c r="E341" s="15">
        <v>18.714999999</v>
      </c>
      <c r="F341" s="15">
        <v>38.872999998999994</v>
      </c>
      <c r="G341" s="15">
        <v>243.21092719242998</v>
      </c>
      <c r="H341" s="15">
        <v>2.000999999999999E-5</v>
      </c>
      <c r="I341" s="15">
        <v>0.67116346231159674</v>
      </c>
      <c r="J341" s="15">
        <v>2.3661035988468438E-12</v>
      </c>
      <c r="K341" s="15">
        <v>78.75</v>
      </c>
      <c r="L341" s="15">
        <v>0.96729999899999997</v>
      </c>
      <c r="M341" s="15">
        <v>0.41909876464073115</v>
      </c>
      <c r="N341" s="15">
        <v>5.0709999999999997</v>
      </c>
      <c r="O341" s="15">
        <v>1.9550075089143419</v>
      </c>
      <c r="P341" s="15">
        <v>25.500099999</v>
      </c>
      <c r="Q341" s="15">
        <v>1.67E-12</v>
      </c>
      <c r="R341" s="15">
        <v>6.9990999989999994</v>
      </c>
      <c r="S341" s="15">
        <v>0.35898908686063652</v>
      </c>
      <c r="T341" s="15">
        <v>6.0689999989999999</v>
      </c>
      <c r="U341" s="15">
        <v>0.99999999899999992</v>
      </c>
      <c r="V341" s="15">
        <v>24.999999999</v>
      </c>
      <c r="W341" s="15">
        <v>0.39130499899999999</v>
      </c>
      <c r="X341" s="15">
        <v>2.5</v>
      </c>
      <c r="Y341" s="15">
        <v>3.7489999992146812</v>
      </c>
      <c r="Z341" s="15">
        <v>4.8683121564124585</v>
      </c>
      <c r="AA341" s="15">
        <v>1.6750418759999999</v>
      </c>
      <c r="AB341" s="15">
        <v>2.5230999989999998</v>
      </c>
      <c r="AC341" s="15">
        <v>1.1499999989999998</v>
      </c>
      <c r="AD341" s="15">
        <v>30.000300003000028</v>
      </c>
      <c r="AE341" s="15">
        <v>0.99999999899999992</v>
      </c>
      <c r="AF341" s="15">
        <v>20.649999998999998</v>
      </c>
      <c r="AG341" s="15">
        <v>2.1825968511697877</v>
      </c>
      <c r="AH341" s="15">
        <v>4.9999999989999999</v>
      </c>
      <c r="AI341" s="15">
        <v>2</v>
      </c>
      <c r="AJ341" s="15">
        <v>0.88209999985144272</v>
      </c>
      <c r="AK341" s="15">
        <v>7.9428118184496563</v>
      </c>
      <c r="AL341" s="15">
        <v>415</v>
      </c>
      <c r="AM341" s="15">
        <v>67.625</v>
      </c>
      <c r="AN341" s="15">
        <v>0.29531399899999999</v>
      </c>
      <c r="AO341" s="15">
        <v>0.41881199899999999</v>
      </c>
      <c r="AP341" s="15">
        <v>4.1946923065526014E-4</v>
      </c>
      <c r="AQ341" s="15">
        <v>635.04999999699999</v>
      </c>
      <c r="AR341" s="15">
        <v>0.90908999999999995</v>
      </c>
      <c r="AS341" s="15">
        <v>277.77999999899998</v>
      </c>
      <c r="AT341" s="15">
        <v>0.31999999899999998</v>
      </c>
      <c r="AU341" s="15">
        <v>7.1428599989999997</v>
      </c>
      <c r="AV341" s="15">
        <v>398.95999999899999</v>
      </c>
      <c r="AW341" s="15">
        <v>0.29363999899999998</v>
      </c>
      <c r="AX341" s="15">
        <v>0.30000058022165504</v>
      </c>
      <c r="AY341" s="15">
        <v>2.289799999</v>
      </c>
      <c r="AZ341" s="15">
        <v>0.67116346231159674</v>
      </c>
      <c r="BA341" s="15">
        <v>1.0000002759241586</v>
      </c>
      <c r="BB341" s="15">
        <v>0.29605099899999998</v>
      </c>
      <c r="BC341" s="15">
        <v>243.21</v>
      </c>
      <c r="BD341" s="15">
        <v>0.83451599899999995</v>
      </c>
      <c r="BE341" s="15">
        <v>2.3834999989999996</v>
      </c>
      <c r="BF341" s="15">
        <v>0.38015999899999997</v>
      </c>
      <c r="BG341" s="15">
        <v>45.049999998999994</v>
      </c>
      <c r="BH341" s="15">
        <v>5.5834589848901937</v>
      </c>
      <c r="BI341" s="15">
        <v>1.2500000000000001E-2</v>
      </c>
      <c r="BJ341" s="15">
        <v>4.3758099989999995</v>
      </c>
      <c r="BK341" s="15">
        <v>4.8619923708630148</v>
      </c>
      <c r="BL341" s="15">
        <v>10.559999998999999</v>
      </c>
      <c r="BM341" s="15">
        <v>2.6755999989999997</v>
      </c>
      <c r="BN341" s="15">
        <v>0.68723799051611578</v>
      </c>
      <c r="BO341" s="15">
        <v>1.4099999999999999E-9</v>
      </c>
      <c r="BP341" s="15">
        <v>0.65789499899999992</v>
      </c>
      <c r="BQ341" s="15">
        <v>5.5049999989999998</v>
      </c>
      <c r="BR341" s="15">
        <v>9.8533790820937384</v>
      </c>
      <c r="BS341" s="15">
        <v>126</v>
      </c>
      <c r="BT341" s="15">
        <v>3.8699999998999994E-8</v>
      </c>
      <c r="BU341" s="15">
        <v>6.7218</v>
      </c>
      <c r="BV341" s="15">
        <v>25.048999998999999</v>
      </c>
      <c r="BW341" s="15">
        <v>3.5499999989999997</v>
      </c>
      <c r="BX341" s="15">
        <v>2.4221999999999997</v>
      </c>
      <c r="BY341" s="15">
        <v>0.67116346231159674</v>
      </c>
      <c r="BZ341" s="15">
        <v>58.450999998999997</v>
      </c>
      <c r="CA341" s="15">
        <v>6.5179999989999997</v>
      </c>
      <c r="CB341" s="15">
        <v>1.7849984153991865</v>
      </c>
      <c r="CC341" s="15">
        <v>0.67116346231159674</v>
      </c>
      <c r="CD341" s="15">
        <v>4.4029999989999995</v>
      </c>
      <c r="CE341" s="15">
        <v>3.0199999989999999</v>
      </c>
      <c r="CF341" s="15">
        <v>3.6999999989999997</v>
      </c>
      <c r="CG341" s="15">
        <v>7.1428999989999999</v>
      </c>
      <c r="CH341" s="15">
        <v>20.375102798127177</v>
      </c>
      <c r="CI341" s="15">
        <v>0.430199999</v>
      </c>
      <c r="CJ341" s="15">
        <v>14.15</v>
      </c>
      <c r="CK341" s="15">
        <v>7.1438999989999988E-2</v>
      </c>
      <c r="CL341" s="15">
        <v>0.41881199899999999</v>
      </c>
      <c r="CM341" s="15">
        <v>1.0133099999999997E-3</v>
      </c>
      <c r="CN341" s="15">
        <v>4.2849999989999992</v>
      </c>
      <c r="CO341" s="15">
        <v>0.64345999899999995</v>
      </c>
      <c r="CP341" s="15">
        <v>0.57949999899999993</v>
      </c>
      <c r="CQ341" s="43">
        <v>45</v>
      </c>
      <c r="CR341" s="43">
        <v>7.7966540609999999</v>
      </c>
      <c r="CS341" s="42" t="s">
        <v>21</v>
      </c>
      <c r="CT341" s="43">
        <v>9.6999999899999995E-4</v>
      </c>
      <c r="CU341" s="42" t="s">
        <v>21</v>
      </c>
      <c r="CV341" s="42" t="s">
        <v>21</v>
      </c>
      <c r="CW341" s="43">
        <v>2.0699999989999998</v>
      </c>
      <c r="CX341" s="43">
        <v>46.752399998999998</v>
      </c>
      <c r="CY341" s="42" t="s">
        <v>21</v>
      </c>
      <c r="CZ341" s="42" t="s">
        <v>21</v>
      </c>
      <c r="DA341" s="43">
        <v>3.3199999989999996E-4</v>
      </c>
      <c r="DB341" s="43">
        <v>20</v>
      </c>
      <c r="DC341" s="42" t="s">
        <v>21</v>
      </c>
      <c r="DD341" s="43">
        <v>0.82209799408089446</v>
      </c>
      <c r="DE341" s="42" t="s">
        <v>21</v>
      </c>
      <c r="DF341" s="43">
        <v>0.15499999989735092</v>
      </c>
      <c r="DG341" s="43">
        <v>1.5199999998999998E-3</v>
      </c>
    </row>
    <row r="342" spans="1:111" x14ac:dyDescent="0.25">
      <c r="A342" s="27" t="s">
        <v>437</v>
      </c>
      <c r="B342" s="15">
        <v>4.1439999989999992</v>
      </c>
      <c r="C342" s="15">
        <v>4.9999999989999996E-11</v>
      </c>
      <c r="D342" s="15">
        <v>0.67367286446155794</v>
      </c>
      <c r="E342" s="15">
        <v>17.931999998999999</v>
      </c>
      <c r="F342" s="15">
        <v>37.656999999</v>
      </c>
      <c r="G342" s="15">
        <v>243.8159294988788</v>
      </c>
      <c r="H342" s="15">
        <v>2.000999999999999E-5</v>
      </c>
      <c r="I342" s="15">
        <v>0.67116346231159674</v>
      </c>
      <c r="J342" s="15">
        <v>2.3824591536800949E-12</v>
      </c>
      <c r="K342" s="15">
        <v>78.75</v>
      </c>
      <c r="L342" s="15">
        <v>0.96209999899999998</v>
      </c>
      <c r="M342" s="15">
        <v>0.49168564550778143</v>
      </c>
      <c r="N342" s="15">
        <v>5.0549999999999997</v>
      </c>
      <c r="O342" s="15">
        <v>1.9011073018910769</v>
      </c>
      <c r="P342" s="15">
        <v>25.540299998999998</v>
      </c>
      <c r="Q342" s="15">
        <v>1.67E-12</v>
      </c>
      <c r="R342" s="15">
        <v>8.5699999989999984</v>
      </c>
      <c r="S342" s="15">
        <v>0.35621415595055744</v>
      </c>
      <c r="T342" s="15">
        <v>5.8799999989999998</v>
      </c>
      <c r="U342" s="15">
        <v>0.99999999899999992</v>
      </c>
      <c r="V342" s="15">
        <v>24.999999999</v>
      </c>
      <c r="W342" s="15">
        <v>0.39130499899999999</v>
      </c>
      <c r="X342" s="15">
        <v>2.5</v>
      </c>
      <c r="Y342" s="15">
        <v>3.6859999992110737</v>
      </c>
      <c r="Z342" s="15">
        <v>4.868549172583668</v>
      </c>
      <c r="AA342" s="15">
        <v>1.6570008279999999</v>
      </c>
      <c r="AB342" s="15">
        <v>2.4587999989999996</v>
      </c>
      <c r="AC342" s="15">
        <v>1.1499999989999998</v>
      </c>
      <c r="AD342" s="15">
        <v>30.000300003000028</v>
      </c>
      <c r="AE342" s="15">
        <v>0.99999999899999992</v>
      </c>
      <c r="AF342" s="15">
        <v>20.649999998999998</v>
      </c>
      <c r="AG342" s="15">
        <v>2.1592445677742687</v>
      </c>
      <c r="AH342" s="15">
        <v>4.9999999989999999</v>
      </c>
      <c r="AI342" s="15">
        <v>2</v>
      </c>
      <c r="AJ342" s="15">
        <v>0.9120999998467304</v>
      </c>
      <c r="AK342" s="15">
        <v>7.857311289835085</v>
      </c>
      <c r="AL342" s="15">
        <v>415</v>
      </c>
      <c r="AM342" s="15">
        <v>67.625</v>
      </c>
      <c r="AN342" s="15">
        <v>0.29531399899999999</v>
      </c>
      <c r="AO342" s="15">
        <v>0.41433099899999998</v>
      </c>
      <c r="AP342" s="15">
        <v>4.1946923065526014E-4</v>
      </c>
      <c r="AQ342" s="15">
        <v>631.46</v>
      </c>
      <c r="AR342" s="15">
        <v>0.90908999999999995</v>
      </c>
      <c r="AS342" s="15">
        <v>278.92999999899996</v>
      </c>
      <c r="AT342" s="15">
        <v>0.31699999899999998</v>
      </c>
      <c r="AU342" s="15">
        <v>7.1428599989999997</v>
      </c>
      <c r="AV342" s="15">
        <v>399</v>
      </c>
      <c r="AW342" s="15">
        <v>0.290599999</v>
      </c>
      <c r="AX342" s="15">
        <v>0.30000058022165504</v>
      </c>
      <c r="AY342" s="15">
        <v>2.3227999989999999</v>
      </c>
      <c r="AZ342" s="15">
        <v>0.67116346231159674</v>
      </c>
      <c r="BA342" s="15">
        <v>1.0000002759241586</v>
      </c>
      <c r="BB342" s="15">
        <v>0.29605099899999998</v>
      </c>
      <c r="BC342" s="15">
        <v>243.815</v>
      </c>
      <c r="BD342" s="15">
        <v>0.83153199899999997</v>
      </c>
      <c r="BE342" s="15">
        <v>2.374599999</v>
      </c>
      <c r="BF342" s="15">
        <v>0.37586999899999995</v>
      </c>
      <c r="BG342" s="15">
        <v>44.974999998999998</v>
      </c>
      <c r="BH342" s="15">
        <v>5.5233223057625951</v>
      </c>
      <c r="BI342" s="15">
        <v>1.2500000000000001E-2</v>
      </c>
      <c r="BJ342" s="15">
        <v>4.3358699989999998</v>
      </c>
      <c r="BK342" s="15">
        <v>4.8619923708630148</v>
      </c>
      <c r="BL342" s="15">
        <v>10.559999998999999</v>
      </c>
      <c r="BM342" s="15">
        <v>2.5969999989999999</v>
      </c>
      <c r="BN342" s="15">
        <v>0.68282690337999319</v>
      </c>
      <c r="BO342" s="15">
        <v>1.4099999999999999E-9</v>
      </c>
      <c r="BP342" s="15">
        <v>0.61716966032041576</v>
      </c>
      <c r="BQ342" s="15">
        <v>5.3349999989999999</v>
      </c>
      <c r="BR342" s="15">
        <v>9.8533790820937384</v>
      </c>
      <c r="BS342" s="15">
        <v>126</v>
      </c>
      <c r="BT342" s="15">
        <v>3.8699999998999994E-8</v>
      </c>
      <c r="BU342" s="15">
        <v>6.7175999999999991</v>
      </c>
      <c r="BV342" s="15">
        <v>24.456999998999997</v>
      </c>
      <c r="BW342" s="15">
        <v>3.5499999989999997</v>
      </c>
      <c r="BX342" s="15">
        <v>2.4062999989999998</v>
      </c>
      <c r="BY342" s="15">
        <v>0.67116346231159674</v>
      </c>
      <c r="BZ342" s="15">
        <v>57.416999998999998</v>
      </c>
      <c r="CA342" s="15">
        <v>6.4709999989999991</v>
      </c>
      <c r="CB342" s="15">
        <v>1.7849984153991865</v>
      </c>
      <c r="CC342" s="15">
        <v>0.67116346231159674</v>
      </c>
      <c r="CD342" s="15">
        <v>4.2709999989999998</v>
      </c>
      <c r="CE342" s="15">
        <v>2.9079999989999998</v>
      </c>
      <c r="CF342" s="15">
        <v>3.6999999989999997</v>
      </c>
      <c r="CG342" s="15">
        <v>7.1428999989999999</v>
      </c>
      <c r="CH342" s="15">
        <v>20.375102798127177</v>
      </c>
      <c r="CI342" s="15">
        <v>0.42079999899999998</v>
      </c>
      <c r="CJ342" s="15">
        <v>13.895</v>
      </c>
      <c r="CK342" s="15">
        <v>7.1438999989999988E-2</v>
      </c>
      <c r="CL342" s="15">
        <v>0.41433099899999998</v>
      </c>
      <c r="CM342" s="15">
        <v>1.0729999999999995E-3</v>
      </c>
      <c r="CN342" s="15">
        <v>4.2849999989999992</v>
      </c>
      <c r="CO342" s="15">
        <v>0.64345999899999995</v>
      </c>
      <c r="CP342" s="15">
        <v>0.57859999899999992</v>
      </c>
      <c r="CQ342" s="43">
        <v>45</v>
      </c>
      <c r="CR342" s="43">
        <v>7.9263267859999997</v>
      </c>
      <c r="CS342" s="42" t="s">
        <v>21</v>
      </c>
      <c r="CT342" s="43">
        <v>9.6999999899999995E-4</v>
      </c>
      <c r="CU342" s="42" t="s">
        <v>21</v>
      </c>
      <c r="CV342" s="42" t="s">
        <v>21</v>
      </c>
      <c r="CW342" s="43">
        <v>2.0699999989999998</v>
      </c>
      <c r="CX342" s="43">
        <v>46.752399998999998</v>
      </c>
      <c r="CY342" s="42" t="s">
        <v>21</v>
      </c>
      <c r="CZ342" s="42" t="s">
        <v>21</v>
      </c>
      <c r="DA342" s="43">
        <v>3.3199999989999996E-4</v>
      </c>
      <c r="DB342" s="43">
        <v>20</v>
      </c>
      <c r="DC342" s="42" t="s">
        <v>21</v>
      </c>
      <c r="DD342" s="43">
        <v>0.83577099944485678</v>
      </c>
      <c r="DE342" s="42" t="s">
        <v>21</v>
      </c>
      <c r="DF342" s="43">
        <v>0.15499999989735092</v>
      </c>
      <c r="DG342" s="43">
        <v>1.5199999998999998E-3</v>
      </c>
    </row>
    <row r="343" spans="1:111" x14ac:dyDescent="0.25">
      <c r="A343" s="27" t="s">
        <v>438</v>
      </c>
      <c r="B343" s="15">
        <v>4.1849999989999995</v>
      </c>
      <c r="C343" s="15">
        <v>4.9999999989999996E-11</v>
      </c>
      <c r="D343" s="15">
        <v>0.67412700553238591</v>
      </c>
      <c r="E343" s="15">
        <v>18.141999998999999</v>
      </c>
      <c r="F343" s="15">
        <v>37.947999998999997</v>
      </c>
      <c r="G343" s="15">
        <v>245.13093451206925</v>
      </c>
      <c r="H343" s="15">
        <v>2.000999999999999E-5</v>
      </c>
      <c r="I343" s="15">
        <v>0.67003919774199416</v>
      </c>
      <c r="J343" s="15">
        <v>2.4333431020502091E-12</v>
      </c>
      <c r="K343" s="15">
        <v>78.75</v>
      </c>
      <c r="L343" s="15">
        <v>0.96639999899999995</v>
      </c>
      <c r="M343" s="15">
        <v>0.51113407772053021</v>
      </c>
      <c r="N343" s="15">
        <v>5.05</v>
      </c>
      <c r="O343" s="15">
        <v>1.9395074483807462</v>
      </c>
      <c r="P343" s="15">
        <v>25.579299999</v>
      </c>
      <c r="Q343" s="15">
        <v>1.67E-12</v>
      </c>
      <c r="R343" s="15">
        <v>8.5699999989999984</v>
      </c>
      <c r="S343" s="15">
        <v>0.36045128513875618</v>
      </c>
      <c r="T343" s="15">
        <v>5.9739999989999992</v>
      </c>
      <c r="U343" s="15">
        <v>0.99999999899999992</v>
      </c>
      <c r="V343" s="15">
        <v>24.999999999</v>
      </c>
      <c r="W343" s="15">
        <v>0.39130499899999999</v>
      </c>
      <c r="X343" s="15">
        <v>2.5</v>
      </c>
      <c r="Y343" s="15">
        <v>3.6699999992101575</v>
      </c>
      <c r="Z343" s="15">
        <v>4.9000392005537066</v>
      </c>
      <c r="AA343" s="15">
        <v>1.6736401669999998</v>
      </c>
      <c r="AB343" s="15">
        <v>2.5257999989999997</v>
      </c>
      <c r="AC343" s="15">
        <v>1.1499999989999998</v>
      </c>
      <c r="AD343" s="15">
        <v>30.000300003000028</v>
      </c>
      <c r="AE343" s="15">
        <v>0.99999999899999992</v>
      </c>
      <c r="AF343" s="15">
        <v>20.649999998999998</v>
      </c>
      <c r="AG343" s="15">
        <v>2.1807676497701385</v>
      </c>
      <c r="AH343" s="15">
        <v>4.9999999989999999</v>
      </c>
      <c r="AI343" s="15">
        <v>2</v>
      </c>
      <c r="AJ343" s="15">
        <v>0.94399999984171967</v>
      </c>
      <c r="AK343" s="15">
        <v>7.9365079365079367</v>
      </c>
      <c r="AL343" s="15">
        <v>415</v>
      </c>
      <c r="AM343" s="15">
        <v>67.625</v>
      </c>
      <c r="AN343" s="15">
        <v>0.29531399899999999</v>
      </c>
      <c r="AO343" s="15">
        <v>0.41846099899999994</v>
      </c>
      <c r="AP343" s="15">
        <v>4.1946923065526014E-4</v>
      </c>
      <c r="AQ343" s="15">
        <v>649.32999999799995</v>
      </c>
      <c r="AR343" s="15">
        <v>0.90908999999999995</v>
      </c>
      <c r="AS343" s="15">
        <v>283.04999999899997</v>
      </c>
      <c r="AT343" s="15">
        <v>0.31799999899999998</v>
      </c>
      <c r="AU343" s="15">
        <v>7.1428599989999997</v>
      </c>
      <c r="AV343" s="15">
        <v>399</v>
      </c>
      <c r="AW343" s="15">
        <v>0.29139999899999997</v>
      </c>
      <c r="AX343" s="15">
        <v>0.30000058022165504</v>
      </c>
      <c r="AY343" s="15">
        <v>2.3062999989999997</v>
      </c>
      <c r="AZ343" s="15">
        <v>0.67003919774199416</v>
      </c>
      <c r="BA343" s="15">
        <v>1.0000002759241586</v>
      </c>
      <c r="BB343" s="15">
        <v>0.29605099899999998</v>
      </c>
      <c r="BC343" s="15">
        <v>245.13</v>
      </c>
      <c r="BD343" s="15">
        <v>0.83437599899999992</v>
      </c>
      <c r="BE343" s="15">
        <v>2.404899999</v>
      </c>
      <c r="BF343" s="15">
        <v>0.38058999899999996</v>
      </c>
      <c r="BG343" s="15">
        <v>45.389999998999997</v>
      </c>
      <c r="BH343" s="15">
        <v>5.578786614803886</v>
      </c>
      <c r="BI343" s="15">
        <v>1.2500000000000001E-2</v>
      </c>
      <c r="BJ343" s="15">
        <v>4.3772199989999994</v>
      </c>
      <c r="BK343" s="15">
        <v>4.8619923708630148</v>
      </c>
      <c r="BL343" s="15">
        <v>10.559999998999999</v>
      </c>
      <c r="BM343" s="15">
        <v>2.6490999989999997</v>
      </c>
      <c r="BN343" s="15">
        <v>0.68761603567875684</v>
      </c>
      <c r="BO343" s="15">
        <v>1.4099999999999999E-9</v>
      </c>
      <c r="BP343" s="15">
        <v>0.61716966032041576</v>
      </c>
      <c r="BQ343" s="15">
        <v>5.4409999989999998</v>
      </c>
      <c r="BR343" s="15">
        <v>9.8533790820937384</v>
      </c>
      <c r="BS343" s="15">
        <v>126</v>
      </c>
      <c r="BT343" s="15">
        <v>3.8699999998999994E-8</v>
      </c>
      <c r="BU343" s="15">
        <v>6.7156999999999991</v>
      </c>
      <c r="BV343" s="15">
        <v>24.968999998999998</v>
      </c>
      <c r="BW343" s="15">
        <v>3.5499999989999997</v>
      </c>
      <c r="BX343" s="15">
        <v>2.4405999989999998</v>
      </c>
      <c r="BY343" s="15">
        <v>0.67003919774199416</v>
      </c>
      <c r="BZ343" s="15">
        <v>57.273999998999997</v>
      </c>
      <c r="CA343" s="15">
        <v>6.4999999989999999</v>
      </c>
      <c r="CB343" s="15">
        <v>1.7849984153991865</v>
      </c>
      <c r="CC343" s="15">
        <v>0.67003919774199416</v>
      </c>
      <c r="CD343" s="15">
        <v>4.3709999989999995</v>
      </c>
      <c r="CE343" s="15">
        <v>2.9899999989999997</v>
      </c>
      <c r="CF343" s="15">
        <v>3.6999999989999997</v>
      </c>
      <c r="CG343" s="15">
        <v>7.1428999989999999</v>
      </c>
      <c r="CH343" s="15">
        <v>20.375102798127177</v>
      </c>
      <c r="CI343" s="15">
        <v>0.43169999899999995</v>
      </c>
      <c r="CJ343" s="15">
        <v>13.635</v>
      </c>
      <c r="CK343" s="15">
        <v>7.1438999989999988E-2</v>
      </c>
      <c r="CL343" s="15">
        <v>0.41846099899999994</v>
      </c>
      <c r="CM343" s="15">
        <v>1.1173999999999999E-3</v>
      </c>
      <c r="CN343" s="15">
        <v>4.2849999989999992</v>
      </c>
      <c r="CO343" s="15">
        <v>0.64345999899999995</v>
      </c>
      <c r="CP343" s="15">
        <v>0.57869999899999991</v>
      </c>
      <c r="CQ343" s="43">
        <v>45</v>
      </c>
      <c r="CR343" s="43">
        <v>7.9346161889999998</v>
      </c>
      <c r="CS343" s="42" t="s">
        <v>21</v>
      </c>
      <c r="CT343" s="43">
        <v>9.6999999899999995E-4</v>
      </c>
      <c r="CU343" s="42" t="s">
        <v>21</v>
      </c>
      <c r="CV343" s="42" t="s">
        <v>21</v>
      </c>
      <c r="CW343" s="43">
        <v>2.0699999989999998</v>
      </c>
      <c r="CX343" s="43">
        <v>46.752399998999998</v>
      </c>
      <c r="CY343" s="42" t="s">
        <v>21</v>
      </c>
      <c r="CZ343" s="42" t="s">
        <v>21</v>
      </c>
      <c r="DA343" s="43">
        <v>3.3199999989999996E-4</v>
      </c>
      <c r="DB343" s="43">
        <v>20</v>
      </c>
      <c r="DC343" s="42" t="s">
        <v>21</v>
      </c>
      <c r="DD343" s="43">
        <v>0.83664505333612216</v>
      </c>
      <c r="DE343" s="42" t="s">
        <v>21</v>
      </c>
      <c r="DF343" s="43">
        <v>0.15499999989735092</v>
      </c>
      <c r="DG343" s="43">
        <v>1.5199999998999998E-3</v>
      </c>
    </row>
    <row r="344" spans="1:111" x14ac:dyDescent="0.25">
      <c r="A344" s="27" t="s">
        <v>439</v>
      </c>
      <c r="B344" s="15">
        <v>4.1429999989999997</v>
      </c>
      <c r="C344" s="15">
        <v>4.9999999989999996E-11</v>
      </c>
      <c r="D344" s="15">
        <v>0.67572133252246769</v>
      </c>
      <c r="E344" s="15">
        <v>18.176999999</v>
      </c>
      <c r="F344" s="15">
        <v>37.932999998999996</v>
      </c>
      <c r="G344" s="15">
        <v>238.44590902676273</v>
      </c>
      <c r="H344" s="15">
        <v>2.000999999999999E-5</v>
      </c>
      <c r="I344" s="15">
        <v>0.66668889007412846</v>
      </c>
      <c r="J344" s="15">
        <v>2.4958576671906348E-12</v>
      </c>
      <c r="K344" s="15">
        <v>78.75</v>
      </c>
      <c r="L344" s="15">
        <v>0.976099999</v>
      </c>
      <c r="M344" s="15">
        <v>0.62810866271004184</v>
      </c>
      <c r="N344" s="15">
        <v>5.0669999999999993</v>
      </c>
      <c r="O344" s="15">
        <v>1.9463074744987092</v>
      </c>
      <c r="P344" s="15">
        <v>25.637699998999999</v>
      </c>
      <c r="Q344" s="15">
        <v>1.67E-12</v>
      </c>
      <c r="R344" s="15">
        <v>8.5699999989999984</v>
      </c>
      <c r="S344" s="15">
        <v>0.36055525522284304</v>
      </c>
      <c r="T344" s="15">
        <v>5.9339999989999992</v>
      </c>
      <c r="U344" s="15">
        <v>0.99999999899999992</v>
      </c>
      <c r="V344" s="15">
        <v>24.999999999</v>
      </c>
      <c r="W344" s="15">
        <v>0.39130499899999999</v>
      </c>
      <c r="X344" s="15">
        <v>2.5</v>
      </c>
      <c r="Y344" s="15">
        <v>3.693999999211532</v>
      </c>
      <c r="Z344" s="15">
        <v>4.7655356464337366</v>
      </c>
      <c r="AA344" s="15">
        <v>1.6750418759999999</v>
      </c>
      <c r="AB344" s="15">
        <v>2.5525999989999999</v>
      </c>
      <c r="AC344" s="15">
        <v>1.1499999989999998</v>
      </c>
      <c r="AD344" s="15">
        <v>30.000300003000028</v>
      </c>
      <c r="AE344" s="15">
        <v>0.99999999899999992</v>
      </c>
      <c r="AF344" s="15">
        <v>20.649999998999998</v>
      </c>
      <c r="AG344" s="15">
        <v>2.1819297919699157</v>
      </c>
      <c r="AH344" s="15">
        <v>4.9999999989999999</v>
      </c>
      <c r="AI344" s="15">
        <v>2</v>
      </c>
      <c r="AJ344" s="15">
        <v>0.95529999983994474</v>
      </c>
      <c r="AK344" s="15">
        <v>7.9428118184496563</v>
      </c>
      <c r="AL344" s="15">
        <v>415</v>
      </c>
      <c r="AM344" s="15">
        <v>67.625</v>
      </c>
      <c r="AN344" s="15">
        <v>0.29531399899999999</v>
      </c>
      <c r="AO344" s="15">
        <v>0.41868399899999997</v>
      </c>
      <c r="AP344" s="15">
        <v>4.1946923065526014E-4</v>
      </c>
      <c r="AQ344" s="15">
        <v>643.82000000000005</v>
      </c>
      <c r="AR344" s="15">
        <v>0.90908999999999995</v>
      </c>
      <c r="AS344" s="15">
        <v>290.91000000000003</v>
      </c>
      <c r="AT344" s="15">
        <v>0.31699999899999998</v>
      </c>
      <c r="AU344" s="15">
        <v>7.1428599989999997</v>
      </c>
      <c r="AV344" s="15">
        <v>399</v>
      </c>
      <c r="AW344" s="15">
        <v>0.29136999899999999</v>
      </c>
      <c r="AX344" s="15">
        <v>0.30000058022165504</v>
      </c>
      <c r="AY344" s="15">
        <v>2.2666999989999996</v>
      </c>
      <c r="AZ344" s="15">
        <v>0.66668889007412846</v>
      </c>
      <c r="BA344" s="15">
        <v>1.0000002759241586</v>
      </c>
      <c r="BB344" s="15">
        <v>0.29605099899999998</v>
      </c>
      <c r="BC344" s="15">
        <v>238.44499999999999</v>
      </c>
      <c r="BD344" s="15">
        <v>0.83458499899999994</v>
      </c>
      <c r="BE344" s="15">
        <v>2.410799999</v>
      </c>
      <c r="BF344" s="15">
        <v>0.37980999899999995</v>
      </c>
      <c r="BG344" s="15">
        <v>45.069999998999997</v>
      </c>
      <c r="BH344" s="15">
        <v>5.5834589848901937</v>
      </c>
      <c r="BI344" s="15">
        <v>1.2500000000000001E-2</v>
      </c>
      <c r="BJ344" s="15">
        <v>4.3278899989999999</v>
      </c>
      <c r="BK344" s="15">
        <v>4.8619923708630148</v>
      </c>
      <c r="BL344" s="15">
        <v>10.559999998999999</v>
      </c>
      <c r="BM344" s="15">
        <v>2.6340999989999996</v>
      </c>
      <c r="BN344" s="15">
        <v>0.68965517288941736</v>
      </c>
      <c r="BO344" s="15">
        <v>1.4099999999999999E-9</v>
      </c>
      <c r="BP344" s="15">
        <v>0.61640880231769712</v>
      </c>
      <c r="BQ344" s="15">
        <v>5.4139999989999996</v>
      </c>
      <c r="BR344" s="15">
        <v>9.8533790820937384</v>
      </c>
      <c r="BS344" s="15">
        <v>126</v>
      </c>
      <c r="BT344" s="15">
        <v>3.8699999998999994E-8</v>
      </c>
      <c r="BU344" s="15">
        <v>6.7345999989999994</v>
      </c>
      <c r="BV344" s="15">
        <v>25.089999999</v>
      </c>
      <c r="BW344" s="15">
        <v>3.5499999989999997</v>
      </c>
      <c r="BX344" s="15">
        <v>2.4611999989999997</v>
      </c>
      <c r="BY344" s="15">
        <v>0.66668889007412846</v>
      </c>
      <c r="BZ344" s="15">
        <v>57.043999998999993</v>
      </c>
      <c r="CA344" s="15">
        <v>6.5309999989999996</v>
      </c>
      <c r="CB344" s="15">
        <v>1.7849984153991865</v>
      </c>
      <c r="CC344" s="15">
        <v>0.66668889007412846</v>
      </c>
      <c r="CD344" s="15">
        <v>4.3769999989999997</v>
      </c>
      <c r="CE344" s="15">
        <v>2.9649999989999998</v>
      </c>
      <c r="CF344" s="15">
        <v>3.6999999989999997</v>
      </c>
      <c r="CG344" s="15">
        <v>7.1428999989999999</v>
      </c>
      <c r="CH344" s="15">
        <v>20.375102798127177</v>
      </c>
      <c r="CI344" s="15">
        <v>0.43534999899999999</v>
      </c>
      <c r="CJ344" s="15">
        <v>13.635</v>
      </c>
      <c r="CK344" s="15">
        <v>7.1438999989999988E-2</v>
      </c>
      <c r="CL344" s="15">
        <v>0.41868399899999997</v>
      </c>
      <c r="CM344" s="15">
        <v>1.1455899999999995E-3</v>
      </c>
      <c r="CN344" s="15">
        <v>4.2849999989999992</v>
      </c>
      <c r="CO344" s="15">
        <v>0.64345999899999995</v>
      </c>
      <c r="CP344" s="15">
        <v>0.57079999899999989</v>
      </c>
      <c r="CQ344" s="43">
        <v>45</v>
      </c>
      <c r="CR344" s="43">
        <v>7.9827027479999995</v>
      </c>
      <c r="CS344" s="42" t="s">
        <v>21</v>
      </c>
      <c r="CT344" s="43">
        <v>9.6999999899999995E-4</v>
      </c>
      <c r="CU344" s="42" t="s">
        <v>21</v>
      </c>
      <c r="CV344" s="42" t="s">
        <v>21</v>
      </c>
      <c r="CW344" s="43">
        <v>2.0699999989999998</v>
      </c>
      <c r="CX344" s="43">
        <v>46.752399998999998</v>
      </c>
      <c r="CY344" s="42" t="s">
        <v>21</v>
      </c>
      <c r="CZ344" s="42" t="s">
        <v>21</v>
      </c>
      <c r="DA344" s="43">
        <v>3.3199999989999996E-4</v>
      </c>
      <c r="DB344" s="43">
        <v>20</v>
      </c>
      <c r="DC344" s="42" t="s">
        <v>21</v>
      </c>
      <c r="DD344" s="43">
        <v>0.84171541672632921</v>
      </c>
      <c r="DE344" s="42" t="s">
        <v>21</v>
      </c>
      <c r="DF344" s="43">
        <v>0.15999999989403965</v>
      </c>
      <c r="DG344" s="43">
        <v>1.5199999998999998E-3</v>
      </c>
    </row>
    <row r="345" spans="1:111" x14ac:dyDescent="0.25">
      <c r="A345" s="27" t="s">
        <v>441</v>
      </c>
      <c r="B345" s="15">
        <v>4.1709999989999993</v>
      </c>
      <c r="C345" s="15">
        <v>4.9999999989999996E-11</v>
      </c>
      <c r="D345" s="15">
        <v>0.67458175930922826</v>
      </c>
      <c r="E345" s="15">
        <v>18.554999999</v>
      </c>
      <c r="F345" s="15">
        <v>38.702999998999999</v>
      </c>
      <c r="G345" s="15">
        <v>238.82091045637978</v>
      </c>
      <c r="H345" s="15">
        <v>2.000999999999999E-5</v>
      </c>
      <c r="I345" s="15">
        <v>0.67943090913252369</v>
      </c>
      <c r="J345" s="15">
        <v>2.5292956904052809E-12</v>
      </c>
      <c r="K345" s="15">
        <v>78.75</v>
      </c>
      <c r="L345" s="15">
        <v>0.97979999899999992</v>
      </c>
      <c r="M345" s="15">
        <v>0.63273852754669169</v>
      </c>
      <c r="N345" s="15">
        <v>5.0650000000000004</v>
      </c>
      <c r="O345" s="15">
        <v>1.9739075805069117</v>
      </c>
      <c r="P345" s="15">
        <v>25.808399998999999</v>
      </c>
      <c r="Q345" s="15">
        <v>1.67E-12</v>
      </c>
      <c r="R345" s="15">
        <v>8.5699999989999984</v>
      </c>
      <c r="S345" s="15">
        <v>0.3667167847617136</v>
      </c>
      <c r="T345" s="15">
        <v>6.0389999989999996</v>
      </c>
      <c r="U345" s="15">
        <v>0.99999999899999992</v>
      </c>
      <c r="V345" s="15">
        <v>24.999999999</v>
      </c>
      <c r="W345" s="15">
        <v>0.39130499899999999</v>
      </c>
      <c r="X345" s="15">
        <v>2.5</v>
      </c>
      <c r="Y345" s="15">
        <v>3.7519999992148532</v>
      </c>
      <c r="Z345" s="15">
        <v>4.7819433820190289</v>
      </c>
      <c r="AA345" s="15">
        <v>1.705029838</v>
      </c>
      <c r="AB345" s="15">
        <v>2.6169999989999999</v>
      </c>
      <c r="AC345" s="15">
        <v>1.1499999989999998</v>
      </c>
      <c r="AD345" s="15">
        <v>30.000300003000028</v>
      </c>
      <c r="AE345" s="15">
        <v>0.99999999899999992</v>
      </c>
      <c r="AF345" s="15">
        <v>20.649999998999998</v>
      </c>
      <c r="AG345" s="15">
        <v>2.2215312205623166</v>
      </c>
      <c r="AH345" s="15">
        <v>4.9999999989999999</v>
      </c>
      <c r="AI345" s="15">
        <v>2</v>
      </c>
      <c r="AJ345" s="15">
        <v>0.97649999983661473</v>
      </c>
      <c r="AK345" s="15">
        <v>8.0853816953863316</v>
      </c>
      <c r="AL345" s="15">
        <v>415</v>
      </c>
      <c r="AM345" s="15">
        <v>67.625</v>
      </c>
      <c r="AN345" s="15">
        <v>0.29531399899999999</v>
      </c>
      <c r="AO345" s="15">
        <v>0.426282999</v>
      </c>
      <c r="AP345" s="15">
        <v>4.1946923065526014E-4</v>
      </c>
      <c r="AQ345" s="15">
        <v>654.71</v>
      </c>
      <c r="AR345" s="15">
        <v>0.90908999999999995</v>
      </c>
      <c r="AS345" s="15">
        <v>302.21999999899998</v>
      </c>
      <c r="AT345" s="15">
        <v>0.32099999899999998</v>
      </c>
      <c r="AU345" s="15">
        <v>7.1428599989999997</v>
      </c>
      <c r="AV345" s="15">
        <v>399</v>
      </c>
      <c r="AW345" s="15">
        <v>0.29256999899999997</v>
      </c>
      <c r="AX345" s="15">
        <v>0.30000058022165504</v>
      </c>
      <c r="AY345" s="15">
        <v>2.2744999989999997</v>
      </c>
      <c r="AZ345" s="15">
        <v>0.67943090913252369</v>
      </c>
      <c r="BA345" s="15">
        <v>1.0000002759241586</v>
      </c>
      <c r="BB345" s="15">
        <v>0.29605099899999998</v>
      </c>
      <c r="BC345" s="15">
        <v>238.82</v>
      </c>
      <c r="BD345" s="15">
        <v>0.83984199899999989</v>
      </c>
      <c r="BE345" s="15">
        <v>2.4148999989999997</v>
      </c>
      <c r="BF345" s="15">
        <v>0.384959999</v>
      </c>
      <c r="BG345" s="15">
        <v>45.354999998999993</v>
      </c>
      <c r="BH345" s="15">
        <v>5.6834186131243465</v>
      </c>
      <c r="BI345" s="15">
        <v>1.2500000000000001E-2</v>
      </c>
      <c r="BJ345" s="15">
        <v>4.3573899989999996</v>
      </c>
      <c r="BK345" s="15">
        <v>4.8619923708630148</v>
      </c>
      <c r="BL345" s="15">
        <v>10.559999998999999</v>
      </c>
      <c r="BM345" s="15">
        <v>2.6702999989999996</v>
      </c>
      <c r="BN345" s="15">
        <v>0.69866554928992208</v>
      </c>
      <c r="BO345" s="15">
        <v>1.4099999999999999E-9</v>
      </c>
      <c r="BP345" s="15">
        <v>0.61621888132623792</v>
      </c>
      <c r="BQ345" s="15">
        <v>5.4899999989999992</v>
      </c>
      <c r="BR345" s="15">
        <v>9.8533790820937384</v>
      </c>
      <c r="BS345" s="15">
        <v>126</v>
      </c>
      <c r="BT345" s="15">
        <v>3.8699999998999994E-8</v>
      </c>
      <c r="BU345" s="15">
        <v>6.7427999989999998</v>
      </c>
      <c r="BV345" s="15">
        <v>25.520999998999997</v>
      </c>
      <c r="BW345" s="15">
        <v>3.5499999989999997</v>
      </c>
      <c r="BX345" s="15">
        <v>2.479399999</v>
      </c>
      <c r="BY345" s="15">
        <v>0.67943090913252369</v>
      </c>
      <c r="BZ345" s="15">
        <v>57.240999998999996</v>
      </c>
      <c r="CA345" s="15">
        <v>6.6019999989999993</v>
      </c>
      <c r="CB345" s="15">
        <v>1.7849984153991865</v>
      </c>
      <c r="CC345" s="15">
        <v>0.67943090913252369</v>
      </c>
      <c r="CD345" s="15">
        <v>4.4209999989999993</v>
      </c>
      <c r="CE345" s="15">
        <v>2.9809999989999998</v>
      </c>
      <c r="CF345" s="15">
        <v>3.6999999989999997</v>
      </c>
      <c r="CG345" s="15">
        <v>7.1428999989999999</v>
      </c>
      <c r="CH345" s="15">
        <v>20.375102798127177</v>
      </c>
      <c r="CI345" s="15">
        <v>0.43774999899999995</v>
      </c>
      <c r="CJ345" s="15">
        <v>13.635</v>
      </c>
      <c r="CK345" s="15">
        <v>7.1438999989999988E-2</v>
      </c>
      <c r="CL345" s="15">
        <v>0.426282999</v>
      </c>
      <c r="CM345" s="15">
        <v>1.2356399999999997E-3</v>
      </c>
      <c r="CN345" s="15">
        <v>4.2849999989999992</v>
      </c>
      <c r="CO345" s="15">
        <v>0.64345999899999995</v>
      </c>
      <c r="CP345" s="15">
        <v>0.57199999899999998</v>
      </c>
      <c r="CQ345" s="43">
        <v>45</v>
      </c>
      <c r="CR345" s="43">
        <v>8.1834929669999994</v>
      </c>
      <c r="CS345" s="42" t="s">
        <v>21</v>
      </c>
      <c r="CT345" s="43">
        <v>9.6999999899999995E-4</v>
      </c>
      <c r="CU345" s="42" t="s">
        <v>21</v>
      </c>
      <c r="CV345" s="42" t="s">
        <v>21</v>
      </c>
      <c r="CW345" s="43">
        <v>2.0699999989999998</v>
      </c>
      <c r="CX345" s="43">
        <v>46.752399998999998</v>
      </c>
      <c r="CY345" s="42" t="s">
        <v>21</v>
      </c>
      <c r="CZ345" s="42" t="s">
        <v>21</v>
      </c>
      <c r="DA345" s="43">
        <v>3.3199999989999996E-4</v>
      </c>
      <c r="DB345" s="43">
        <v>20</v>
      </c>
      <c r="DC345" s="42" t="s">
        <v>21</v>
      </c>
      <c r="DD345" s="43">
        <v>0.86288722138483664</v>
      </c>
      <c r="DE345" s="42" t="s">
        <v>21</v>
      </c>
      <c r="DF345" s="43">
        <v>0.1637499998915562</v>
      </c>
      <c r="DG345" s="43">
        <v>1.5799999998999999E-3</v>
      </c>
    </row>
    <row r="346" spans="1:111" x14ac:dyDescent="0.25">
      <c r="A346" s="27" t="s">
        <v>442</v>
      </c>
      <c r="B346" s="15">
        <v>4.1999999989999992</v>
      </c>
      <c r="C346" s="15">
        <v>4.9999999989999996E-11</v>
      </c>
      <c r="D346" s="15">
        <v>0.69027403879340099</v>
      </c>
      <c r="E346" s="15">
        <v>18.860999998999997</v>
      </c>
      <c r="F346" s="15">
        <v>39.414999998999996</v>
      </c>
      <c r="G346" s="15">
        <v>240.08591527895462</v>
      </c>
      <c r="H346" s="15">
        <v>2.000999999999999E-5</v>
      </c>
      <c r="I346" s="15">
        <v>0.69930069978972076</v>
      </c>
      <c r="J346" s="15">
        <v>2.5685490220050834E-12</v>
      </c>
      <c r="K346" s="15">
        <v>78.75</v>
      </c>
      <c r="L346" s="15">
        <v>0.98629999899999998</v>
      </c>
      <c r="M346" s="15">
        <v>0.64917604766335846</v>
      </c>
      <c r="N346" s="15">
        <v>5.0629999999999997</v>
      </c>
      <c r="O346" s="15">
        <v>2.0020076884355524</v>
      </c>
      <c r="P346" s="15">
        <v>26.276299998999999</v>
      </c>
      <c r="Q346" s="15">
        <v>1.67E-12</v>
      </c>
      <c r="R346" s="15">
        <v>8.5699999989999984</v>
      </c>
      <c r="S346" s="15">
        <v>0.37102997935998439</v>
      </c>
      <c r="T346" s="15">
        <v>6.2029999989999993</v>
      </c>
      <c r="U346" s="15">
        <v>0.99999999899999992</v>
      </c>
      <c r="V346" s="15">
        <v>24.999999999</v>
      </c>
      <c r="W346" s="15">
        <v>0.39130499899999999</v>
      </c>
      <c r="X346" s="15">
        <v>2.5</v>
      </c>
      <c r="Y346" s="15">
        <v>3.8139999992184035</v>
      </c>
      <c r="Z346" s="15">
        <v>4.8005376602179437</v>
      </c>
      <c r="AA346" s="15">
        <v>1.7271157159999999</v>
      </c>
      <c r="AB346" s="15">
        <v>2.6615999989999999</v>
      </c>
      <c r="AC346" s="15">
        <v>1.1499999989999998</v>
      </c>
      <c r="AD346" s="15">
        <v>30.000300003000028</v>
      </c>
      <c r="AE346" s="15">
        <v>0.99999999899999992</v>
      </c>
      <c r="AF346" s="15">
        <v>20.649999998999998</v>
      </c>
      <c r="AG346" s="15">
        <v>2.2501939205568169</v>
      </c>
      <c r="AH346" s="15">
        <v>4.9999999989999999</v>
      </c>
      <c r="AI346" s="15">
        <v>2</v>
      </c>
      <c r="AJ346" s="15">
        <v>1.1869999998135501</v>
      </c>
      <c r="AK346" s="15">
        <v>8.1900082570844255</v>
      </c>
      <c r="AL346" s="15">
        <v>415</v>
      </c>
      <c r="AM346" s="15">
        <v>67.625</v>
      </c>
      <c r="AN346" s="15">
        <v>0.29531399899999999</v>
      </c>
      <c r="AO346" s="15">
        <v>0.43178299899999995</v>
      </c>
      <c r="AP346" s="15">
        <v>4.1946923065526014E-4</v>
      </c>
      <c r="AQ346" s="15">
        <v>661.72999999599995</v>
      </c>
      <c r="AR346" s="15">
        <v>0.90908999999999995</v>
      </c>
      <c r="AS346" s="15">
        <v>299.62</v>
      </c>
      <c r="AT346" s="15">
        <v>0.31999999899999998</v>
      </c>
      <c r="AU346" s="15">
        <v>7.1428599989999997</v>
      </c>
      <c r="AV346" s="15">
        <v>399</v>
      </c>
      <c r="AW346" s="15">
        <v>0.29412999899999998</v>
      </c>
      <c r="AX346" s="15">
        <v>0.30000058022165504</v>
      </c>
      <c r="AY346" s="15">
        <v>2.257399999</v>
      </c>
      <c r="AZ346" s="15">
        <v>0.69930069978972076</v>
      </c>
      <c r="BA346" s="15">
        <v>1.0000002759241586</v>
      </c>
      <c r="BB346" s="15">
        <v>0.29605099899999998</v>
      </c>
      <c r="BC346" s="15">
        <v>240.08500000000001</v>
      </c>
      <c r="BD346" s="15">
        <v>0.84430899899999989</v>
      </c>
      <c r="BE346" s="15">
        <v>2.4118999989999996</v>
      </c>
      <c r="BF346" s="15">
        <v>0.38901999899999995</v>
      </c>
      <c r="BG346" s="15">
        <v>45.879999998999999</v>
      </c>
      <c r="BH346" s="15">
        <v>5.7570380048676215</v>
      </c>
      <c r="BI346" s="15">
        <v>1.2500000000000001E-2</v>
      </c>
      <c r="BJ346" s="15">
        <v>4.3913299989999999</v>
      </c>
      <c r="BK346" s="15">
        <v>4.8619923708630148</v>
      </c>
      <c r="BL346" s="15">
        <v>10.559999998999999</v>
      </c>
      <c r="BM346" s="15">
        <v>2.7120999989999999</v>
      </c>
      <c r="BN346" s="15">
        <v>0.7142857142857143</v>
      </c>
      <c r="BO346" s="15">
        <v>1.4099999999999999E-9</v>
      </c>
      <c r="BP346" s="15">
        <v>0.61618091071538605</v>
      </c>
      <c r="BQ346" s="15">
        <v>5.5679999989999995</v>
      </c>
      <c r="BR346" s="15">
        <v>9.8533790820937384</v>
      </c>
      <c r="BS346" s="15">
        <v>126</v>
      </c>
      <c r="BT346" s="15">
        <v>3.8699999998999994E-8</v>
      </c>
      <c r="BU346" s="15">
        <v>6.747299999</v>
      </c>
      <c r="BV346" s="15">
        <v>25.962999998999997</v>
      </c>
      <c r="BW346" s="15">
        <v>3.5499999989999997</v>
      </c>
      <c r="BX346" s="15">
        <v>2.4697999989999997</v>
      </c>
      <c r="BY346" s="15">
        <v>0.69930069978972076</v>
      </c>
      <c r="BZ346" s="15">
        <v>57.670999998999996</v>
      </c>
      <c r="CA346" s="15">
        <v>6.7039999989999997</v>
      </c>
      <c r="CB346" s="15">
        <v>1.7849984153991865</v>
      </c>
      <c r="CC346" s="15">
        <v>0.69930069978972076</v>
      </c>
      <c r="CD346" s="15">
        <v>4.4779999989999997</v>
      </c>
      <c r="CE346" s="15">
        <v>2.9969999989999998</v>
      </c>
      <c r="CF346" s="15">
        <v>3.6999999989999997</v>
      </c>
      <c r="CG346" s="15">
        <v>7.1428999989999999</v>
      </c>
      <c r="CH346" s="15">
        <v>20.375102798127177</v>
      </c>
      <c r="CI346" s="15">
        <v>0.44599999899999998</v>
      </c>
      <c r="CJ346" s="15">
        <v>13.755000000000001</v>
      </c>
      <c r="CK346" s="15">
        <v>7.1438999989999988E-2</v>
      </c>
      <c r="CL346" s="15">
        <v>0.43178299899999995</v>
      </c>
      <c r="CM346" s="15">
        <v>1.2999999999999995E-3</v>
      </c>
      <c r="CN346" s="15">
        <v>4.2849999989999992</v>
      </c>
      <c r="CO346" s="15">
        <v>0.64345999899999995</v>
      </c>
      <c r="CP346" s="15">
        <v>0.5767999989999999</v>
      </c>
      <c r="CQ346" s="43">
        <v>45</v>
      </c>
      <c r="CR346" s="43">
        <v>8.1326158719999988</v>
      </c>
      <c r="CS346" s="42" t="s">
        <v>21</v>
      </c>
      <c r="CT346" s="43">
        <v>9.6999999899999995E-4</v>
      </c>
      <c r="CU346" s="42" t="s">
        <v>21</v>
      </c>
      <c r="CV346" s="42" t="s">
        <v>21</v>
      </c>
      <c r="CW346" s="43">
        <v>2.0699999989999998</v>
      </c>
      <c r="CX346" s="43">
        <v>46.752399998999998</v>
      </c>
      <c r="CY346" s="42" t="s">
        <v>21</v>
      </c>
      <c r="CZ346" s="42" t="s">
        <v>21</v>
      </c>
      <c r="DA346" s="43">
        <v>3.3199999989999996E-4</v>
      </c>
      <c r="DB346" s="43">
        <v>20</v>
      </c>
      <c r="DC346" s="42" t="s">
        <v>21</v>
      </c>
      <c r="DD346" s="43">
        <v>0.85752261715902767</v>
      </c>
      <c r="DE346" s="42" t="s">
        <v>21</v>
      </c>
      <c r="DF346" s="43">
        <v>0.16749999988907274</v>
      </c>
      <c r="DG346" s="43">
        <v>1.6399999998999997E-3</v>
      </c>
    </row>
    <row r="347" spans="1:111" x14ac:dyDescent="0.25">
      <c r="A347" s="27" t="s">
        <v>443</v>
      </c>
      <c r="B347" s="15">
        <v>4.1709999989999993</v>
      </c>
      <c r="C347" s="15">
        <v>4.9999999989999996E-11</v>
      </c>
      <c r="D347" s="15">
        <v>0.7638252367916577</v>
      </c>
      <c r="E347" s="15">
        <v>18.479999998999997</v>
      </c>
      <c r="F347" s="15">
        <v>38.571999998999999</v>
      </c>
      <c r="G347" s="15">
        <v>236.74590254583214</v>
      </c>
      <c r="H347" s="15">
        <v>2.000999999999999E-5</v>
      </c>
      <c r="I347" s="15">
        <v>0.69930069978972076</v>
      </c>
      <c r="J347" s="15">
        <v>2.5972621071567903E-12</v>
      </c>
      <c r="K347" s="15">
        <v>78.75</v>
      </c>
      <c r="L347" s="15">
        <v>0.9829999989999999</v>
      </c>
      <c r="M347" s="15">
        <v>0.86418677054089876</v>
      </c>
      <c r="N347" s="15">
        <v>5.0429999999999993</v>
      </c>
      <c r="O347" s="15">
        <v>1.9662075509321595</v>
      </c>
      <c r="P347" s="15">
        <v>27.010999998999999</v>
      </c>
      <c r="Q347" s="15">
        <v>1.67E-12</v>
      </c>
      <c r="R347" s="15">
        <v>8.5699999989999984</v>
      </c>
      <c r="S347" s="15">
        <v>0.3673364435834906</v>
      </c>
      <c r="T347" s="15">
        <v>6.0279999989999995</v>
      </c>
      <c r="U347" s="15">
        <v>0.99999999899999992</v>
      </c>
      <c r="V347" s="15">
        <v>24.999999999</v>
      </c>
      <c r="W347" s="15">
        <v>0.39130499899999999</v>
      </c>
      <c r="X347" s="15">
        <v>2.5</v>
      </c>
      <c r="Y347" s="15">
        <v>3.804999999217888</v>
      </c>
      <c r="Z347" s="15">
        <v>4.7323837018944861</v>
      </c>
      <c r="AA347" s="15">
        <v>1.715265866</v>
      </c>
      <c r="AB347" s="15">
        <v>2.594099999</v>
      </c>
      <c r="AC347" s="15">
        <v>1.1499999989999998</v>
      </c>
      <c r="AD347" s="15">
        <v>30.000300003000028</v>
      </c>
      <c r="AE347" s="15">
        <v>0.99999999899999992</v>
      </c>
      <c r="AF347" s="15">
        <v>20.649999998999998</v>
      </c>
      <c r="AG347" s="15">
        <v>2.2344659153598347</v>
      </c>
      <c r="AH347" s="15">
        <v>4.9999999989999999</v>
      </c>
      <c r="AI347" s="15">
        <v>2</v>
      </c>
      <c r="AJ347" s="15">
        <v>1.1825999998042411</v>
      </c>
      <c r="AK347" s="15">
        <v>8.1333876220690335</v>
      </c>
      <c r="AL347" s="15">
        <v>415</v>
      </c>
      <c r="AM347" s="15">
        <v>67.625</v>
      </c>
      <c r="AN347" s="15">
        <v>0.29531399899999999</v>
      </c>
      <c r="AO347" s="15">
        <v>0.42876499899999998</v>
      </c>
      <c r="AP347" s="15">
        <v>4.1946923065526014E-4</v>
      </c>
      <c r="AQ347" s="15">
        <v>666.72999999599995</v>
      </c>
      <c r="AR347" s="15">
        <v>0.90908999999999995</v>
      </c>
      <c r="AS347" s="15">
        <v>299.47999999899997</v>
      </c>
      <c r="AT347" s="15">
        <v>0.317299999</v>
      </c>
      <c r="AU347" s="15">
        <v>7.1428599989999997</v>
      </c>
      <c r="AV347" s="15">
        <v>399</v>
      </c>
      <c r="AW347" s="15">
        <v>0.29241999899999999</v>
      </c>
      <c r="AX347" s="15">
        <v>0.30000058022165504</v>
      </c>
      <c r="AY347" s="15">
        <v>2.2347999989999998</v>
      </c>
      <c r="AZ347" s="15">
        <v>0.69930069978972076</v>
      </c>
      <c r="BA347" s="15">
        <v>1.0000002759241586</v>
      </c>
      <c r="BB347" s="15">
        <v>0.29605099899999998</v>
      </c>
      <c r="BC347" s="15">
        <v>236.745</v>
      </c>
      <c r="BD347" s="15">
        <v>0.84210499899999991</v>
      </c>
      <c r="BE347" s="15">
        <v>2.4069999989999999</v>
      </c>
      <c r="BF347" s="15">
        <v>0.38580999899999996</v>
      </c>
      <c r="BG347" s="15">
        <v>45.369999998999994</v>
      </c>
      <c r="BH347" s="15">
        <v>5.7175386016902863</v>
      </c>
      <c r="BI347" s="15">
        <v>1.2500000000000001E-2</v>
      </c>
      <c r="BJ347" s="15">
        <v>4.3459999989999991</v>
      </c>
      <c r="BK347" s="15">
        <v>4.8619923708630148</v>
      </c>
      <c r="BL347" s="15">
        <v>10.559999998999999</v>
      </c>
      <c r="BM347" s="15">
        <v>2.6572999989999997</v>
      </c>
      <c r="BN347" s="15">
        <v>0.76710647496709616</v>
      </c>
      <c r="BO347" s="15">
        <v>1.4099999999999999E-9</v>
      </c>
      <c r="BP347" s="15">
        <v>0.61621888132623792</v>
      </c>
      <c r="BQ347" s="15">
        <v>5.5199999989999995</v>
      </c>
      <c r="BR347" s="15">
        <v>9.8533790820937384</v>
      </c>
      <c r="BS347" s="15">
        <v>126</v>
      </c>
      <c r="BT347" s="15">
        <v>3.8699999998999994E-8</v>
      </c>
      <c r="BU347" s="15">
        <v>6.7723999989999992</v>
      </c>
      <c r="BV347" s="15">
        <v>25.554999999</v>
      </c>
      <c r="BW347" s="15">
        <v>3.5499999989999997</v>
      </c>
      <c r="BX347" s="15">
        <v>2.4165999989999998</v>
      </c>
      <c r="BY347" s="15">
        <v>0.69930069978972076</v>
      </c>
      <c r="BZ347" s="15">
        <v>57.414999998999996</v>
      </c>
      <c r="CA347" s="15">
        <v>6.7149999989999998</v>
      </c>
      <c r="CB347" s="15">
        <v>1.7849984153991865</v>
      </c>
      <c r="CC347" s="15">
        <v>0.69930069978972076</v>
      </c>
      <c r="CD347" s="15">
        <v>4.3959999989999998</v>
      </c>
      <c r="CE347" s="15">
        <v>2.8999999989999998</v>
      </c>
      <c r="CF347" s="15">
        <v>3.6999999989999997</v>
      </c>
      <c r="CG347" s="15">
        <v>7.1428999989999999</v>
      </c>
      <c r="CH347" s="15">
        <v>20.375102798127177</v>
      </c>
      <c r="CI347" s="15">
        <v>0.434749999</v>
      </c>
      <c r="CJ347" s="15">
        <v>13.989999998999998</v>
      </c>
      <c r="CK347" s="15">
        <v>7.1438999989999988E-2</v>
      </c>
      <c r="CL347" s="15">
        <v>0.42876499899999998</v>
      </c>
      <c r="CM347" s="15">
        <v>1.3714999999999995E-3</v>
      </c>
      <c r="CN347" s="15">
        <v>4.2849999989999992</v>
      </c>
      <c r="CO347" s="15">
        <v>0.64345999899999995</v>
      </c>
      <c r="CP347" s="15">
        <v>0.57399999899999998</v>
      </c>
      <c r="CQ347" s="43">
        <v>45</v>
      </c>
      <c r="CR347" s="43">
        <v>8.1273888069999991</v>
      </c>
      <c r="CS347" s="42" t="s">
        <v>21</v>
      </c>
      <c r="CT347" s="43">
        <v>9.6999999899999995E-4</v>
      </c>
      <c r="CU347" s="42" t="s">
        <v>21</v>
      </c>
      <c r="CV347" s="42" t="s">
        <v>21</v>
      </c>
      <c r="CW347" s="43">
        <v>2.0699999989999998</v>
      </c>
      <c r="CX347" s="43">
        <v>46.752399998999998</v>
      </c>
      <c r="CY347" s="42" t="s">
        <v>21</v>
      </c>
      <c r="CZ347" s="42" t="s">
        <v>21</v>
      </c>
      <c r="DA347" s="43">
        <v>3.3199999989999996E-4</v>
      </c>
      <c r="DB347" s="43">
        <v>20</v>
      </c>
      <c r="DC347" s="42" t="s">
        <v>21</v>
      </c>
      <c r="DD347" s="43">
        <v>0.85697146358468712</v>
      </c>
      <c r="DE347" s="42" t="s">
        <v>21</v>
      </c>
      <c r="DF347" s="43">
        <v>0.16749999988907274</v>
      </c>
      <c r="DG347" s="43">
        <v>1.7299999998999995E-3</v>
      </c>
    </row>
    <row r="348" spans="1:111" x14ac:dyDescent="0.25">
      <c r="A348" s="27" t="s">
        <v>444</v>
      </c>
      <c r="B348" s="15">
        <v>4.1009999989999999</v>
      </c>
      <c r="C348" s="15">
        <v>4.9999999989999996E-11</v>
      </c>
      <c r="D348" s="15">
        <v>0.76277650648941853</v>
      </c>
      <c r="E348" s="15">
        <v>17.947999998999997</v>
      </c>
      <c r="F348" s="15">
        <v>37.678999998999998</v>
      </c>
      <c r="G348" s="15">
        <v>233.68589088015707</v>
      </c>
      <c r="H348" s="15">
        <v>2.000999999999999E-5</v>
      </c>
      <c r="I348" s="15">
        <v>0.69351494226038368</v>
      </c>
      <c r="J348" s="15">
        <v>2.641240376819532E-12</v>
      </c>
      <c r="K348" s="15">
        <v>78.75</v>
      </c>
      <c r="L348" s="15">
        <v>0.98719999899999999</v>
      </c>
      <c r="M348" s="15">
        <v>0.79671874023382994</v>
      </c>
      <c r="N348" s="15">
        <v>4.9329999999999998</v>
      </c>
      <c r="O348" s="15">
        <v>1.9275074022902234</v>
      </c>
      <c r="P348" s="15">
        <v>27.563299998999998</v>
      </c>
      <c r="Q348" s="15">
        <v>1.67E-12</v>
      </c>
      <c r="R348" s="15">
        <v>8.5699999989999984</v>
      </c>
      <c r="S348" s="15">
        <v>0.36493686592219543</v>
      </c>
      <c r="T348" s="15">
        <v>5.8879999989999998</v>
      </c>
      <c r="U348" s="15">
        <v>0.99999999899999992</v>
      </c>
      <c r="V348" s="15">
        <v>24.999999999</v>
      </c>
      <c r="W348" s="15">
        <v>0.39130499899999999</v>
      </c>
      <c r="X348" s="15">
        <v>2.5</v>
      </c>
      <c r="Y348" s="15">
        <v>3.735999999213937</v>
      </c>
      <c r="Z348" s="15">
        <v>4.676393565501141</v>
      </c>
      <c r="AA348" s="15">
        <v>1.7182130579999999</v>
      </c>
      <c r="AB348" s="15">
        <v>2.5161999989999999</v>
      </c>
      <c r="AC348" s="15">
        <v>1.1499999989999998</v>
      </c>
      <c r="AD348" s="15">
        <v>30.000300003000028</v>
      </c>
      <c r="AE348" s="15">
        <v>0.99999999899999992</v>
      </c>
      <c r="AF348" s="15">
        <v>20.649999998999998</v>
      </c>
      <c r="AG348" s="15">
        <v>2.2387809545590067</v>
      </c>
      <c r="AH348" s="15">
        <v>4.9999999989999999</v>
      </c>
      <c r="AI348" s="15">
        <v>2</v>
      </c>
      <c r="AJ348" s="15">
        <v>1.1781999998049324</v>
      </c>
      <c r="AK348" s="15">
        <v>8.0775444917410706</v>
      </c>
      <c r="AL348" s="15">
        <v>415</v>
      </c>
      <c r="AM348" s="15">
        <v>67.625</v>
      </c>
      <c r="AN348" s="15">
        <v>0.29531399899999999</v>
      </c>
      <c r="AO348" s="15">
        <v>0.42959299899999998</v>
      </c>
      <c r="AP348" s="15">
        <v>5.479067141368469E-4</v>
      </c>
      <c r="AQ348" s="15">
        <v>666.1000000009999</v>
      </c>
      <c r="AR348" s="15">
        <v>0.90908999999999995</v>
      </c>
      <c r="AS348" s="15">
        <v>300.09999999899998</v>
      </c>
      <c r="AT348" s="15">
        <v>0.32649999899999999</v>
      </c>
      <c r="AU348" s="15">
        <v>7.1428599989999997</v>
      </c>
      <c r="AV348" s="15">
        <v>399</v>
      </c>
      <c r="AW348" s="15">
        <v>0.29103999899999999</v>
      </c>
      <c r="AX348" s="15">
        <v>0.30000058022165504</v>
      </c>
      <c r="AY348" s="15">
        <v>2.3619999989999996</v>
      </c>
      <c r="AZ348" s="15">
        <v>0.69351494226038368</v>
      </c>
      <c r="BA348" s="15">
        <v>1.0000002759241586</v>
      </c>
      <c r="BB348" s="15">
        <v>0.29605099899999998</v>
      </c>
      <c r="BC348" s="15">
        <v>233.685</v>
      </c>
      <c r="BD348" s="15">
        <v>0.84302799899999992</v>
      </c>
      <c r="BE348" s="15">
        <v>2.3250999999999999</v>
      </c>
      <c r="BF348" s="15">
        <v>0.38330999899999996</v>
      </c>
      <c r="BG348" s="15">
        <v>44.439999998999994</v>
      </c>
      <c r="BH348" s="15">
        <v>5.7273625593924633</v>
      </c>
      <c r="BI348" s="15">
        <v>1.2500000000000001E-2</v>
      </c>
      <c r="BJ348" s="15">
        <v>4.2963599989999999</v>
      </c>
      <c r="BK348" s="15">
        <v>4.8619923708630148</v>
      </c>
      <c r="BL348" s="15">
        <v>10.559999998999999</v>
      </c>
      <c r="BM348" s="15">
        <v>2.6026999989999999</v>
      </c>
      <c r="BN348" s="15">
        <v>0.76645972254158035</v>
      </c>
      <c r="BO348" s="15">
        <v>1.4099999999999999E-9</v>
      </c>
      <c r="BP348" s="15">
        <v>0.61621888132623792</v>
      </c>
      <c r="BQ348" s="15">
        <v>5.4509999989999995</v>
      </c>
      <c r="BR348" s="15">
        <v>9.8533790820937384</v>
      </c>
      <c r="BS348" s="15">
        <v>126</v>
      </c>
      <c r="BT348" s="15">
        <v>3.8699999998999994E-8</v>
      </c>
      <c r="BU348" s="15">
        <v>7.0664999999999996</v>
      </c>
      <c r="BV348" s="15">
        <v>25.076999998999998</v>
      </c>
      <c r="BW348" s="15">
        <v>3.5499999989999997</v>
      </c>
      <c r="BX348" s="15">
        <v>2.3314999999999997</v>
      </c>
      <c r="BY348" s="15">
        <v>0.69351494226038368</v>
      </c>
      <c r="BZ348" s="15">
        <v>57.075999998999997</v>
      </c>
      <c r="CA348" s="15">
        <v>6.6929999989999995</v>
      </c>
      <c r="CB348" s="15">
        <v>1.7849984153991865</v>
      </c>
      <c r="CC348" s="15">
        <v>0.69351494226038368</v>
      </c>
      <c r="CD348" s="15">
        <v>4.3169999989999992</v>
      </c>
      <c r="CE348" s="15">
        <v>2.7519999989999997</v>
      </c>
      <c r="CF348" s="15">
        <v>3.6999999989999997</v>
      </c>
      <c r="CG348" s="15">
        <v>7.1428999989999999</v>
      </c>
      <c r="CH348" s="15">
        <v>20.375102798127177</v>
      </c>
      <c r="CI348" s="15">
        <v>0.42409999899999995</v>
      </c>
      <c r="CJ348" s="15">
        <v>13.989999998999998</v>
      </c>
      <c r="CK348" s="15">
        <v>7.1438999989999988E-2</v>
      </c>
      <c r="CL348" s="15">
        <v>0.42959299899999998</v>
      </c>
      <c r="CM348" s="15">
        <v>1.4441899999999995E-3</v>
      </c>
      <c r="CN348" s="15">
        <v>4.2849999989999992</v>
      </c>
      <c r="CO348" s="15">
        <v>0.64345999899999995</v>
      </c>
      <c r="CP348" s="15">
        <v>0.56599999899999998</v>
      </c>
      <c r="CQ348" s="43">
        <v>45</v>
      </c>
      <c r="CR348" s="43">
        <v>8.1627146359999987</v>
      </c>
      <c r="CS348" s="42" t="s">
        <v>21</v>
      </c>
      <c r="CT348" s="43">
        <v>9.6999999899999995E-4</v>
      </c>
      <c r="CU348" s="42" t="s">
        <v>21</v>
      </c>
      <c r="CV348" s="42" t="s">
        <v>21</v>
      </c>
      <c r="CW348" s="43">
        <v>2.0699999989999998</v>
      </c>
      <c r="CX348" s="43">
        <v>46.752399998999998</v>
      </c>
      <c r="CY348" s="42" t="s">
        <v>21</v>
      </c>
      <c r="CZ348" s="42" t="s">
        <v>21</v>
      </c>
      <c r="DA348" s="43">
        <v>3.3199999989999996E-4</v>
      </c>
      <c r="DB348" s="43">
        <v>20</v>
      </c>
      <c r="DC348" s="42" t="s">
        <v>21</v>
      </c>
      <c r="DD348" s="43">
        <v>0.86069630330937741</v>
      </c>
      <c r="DE348" s="42" t="s">
        <v>21</v>
      </c>
      <c r="DF348" s="43">
        <v>0.16749999988907274</v>
      </c>
      <c r="DG348" s="43">
        <v>1.7119999998999997E-3</v>
      </c>
    </row>
    <row r="349" spans="1:111" x14ac:dyDescent="0.25">
      <c r="A349" s="27" t="s">
        <v>445</v>
      </c>
      <c r="B349" s="15">
        <v>4.0439999989999995</v>
      </c>
      <c r="C349" s="15">
        <v>4.9999999989999996E-11</v>
      </c>
      <c r="D349" s="15">
        <v>0.75918615245034304</v>
      </c>
      <c r="E349" s="15">
        <v>17.498999998999999</v>
      </c>
      <c r="F349" s="15">
        <v>36.863999998999994</v>
      </c>
      <c r="G349" s="15">
        <v>226.86586488018841</v>
      </c>
      <c r="H349" s="15">
        <v>2.000999999999999E-5</v>
      </c>
      <c r="I349" s="15">
        <v>0.68963139249655625</v>
      </c>
      <c r="J349" s="15">
        <v>2.6754053135823225E-12</v>
      </c>
      <c r="K349" s="15">
        <v>78.75</v>
      </c>
      <c r="L349" s="15">
        <v>0.9880999989999999</v>
      </c>
      <c r="M349" s="15">
        <v>1.124299999</v>
      </c>
      <c r="N349" s="15">
        <v>4.8049999999999997</v>
      </c>
      <c r="O349" s="15">
        <v>1.8769072079418523</v>
      </c>
      <c r="P349" s="15">
        <v>28.262599998999999</v>
      </c>
      <c r="Q349" s="15">
        <v>1.67E-12</v>
      </c>
      <c r="R349" s="15">
        <v>8.5699999989999984</v>
      </c>
      <c r="S349" s="15">
        <v>0.36174215019534073</v>
      </c>
      <c r="T349" s="15">
        <v>5.7867999989999994</v>
      </c>
      <c r="U349" s="15">
        <v>0.99999999899999992</v>
      </c>
      <c r="V349" s="15">
        <v>24.999999999</v>
      </c>
      <c r="W349" s="15">
        <v>0.39130499899999999</v>
      </c>
      <c r="X349" s="15">
        <v>2.5</v>
      </c>
      <c r="Y349" s="15">
        <v>3.6419999992085543</v>
      </c>
      <c r="Z349" s="15">
        <v>4.5230449140405735</v>
      </c>
      <c r="AA349" s="15">
        <v>1.717836728</v>
      </c>
      <c r="AB349" s="15">
        <v>2.4579999989999997</v>
      </c>
      <c r="AC349" s="15">
        <v>1.1499999989999998</v>
      </c>
      <c r="AD349" s="15">
        <v>30.000300003000028</v>
      </c>
      <c r="AE349" s="15">
        <v>0.99999999899999992</v>
      </c>
      <c r="AF349" s="15">
        <v>20.649999998999998</v>
      </c>
      <c r="AG349" s="15">
        <v>2.2381138953591346</v>
      </c>
      <c r="AH349" s="15">
        <v>4.9999999989999999</v>
      </c>
      <c r="AI349" s="15">
        <v>2</v>
      </c>
      <c r="AJ349" s="15">
        <v>1.1797999998046811</v>
      </c>
      <c r="AK349" s="15">
        <v>8.0775444917410706</v>
      </c>
      <c r="AL349" s="15">
        <v>415</v>
      </c>
      <c r="AM349" s="15">
        <v>67.625</v>
      </c>
      <c r="AN349" s="15">
        <v>0.29531399899999999</v>
      </c>
      <c r="AO349" s="15">
        <v>0.42946499899999996</v>
      </c>
      <c r="AP349" s="15">
        <v>5.9924175807894308E-4</v>
      </c>
      <c r="AQ349" s="15">
        <v>658.45000000199991</v>
      </c>
      <c r="AR349" s="15">
        <v>0.90908999999999995</v>
      </c>
      <c r="AS349" s="15">
        <v>300.43999999899995</v>
      </c>
      <c r="AT349" s="15">
        <v>0.32029999899999995</v>
      </c>
      <c r="AU349" s="15">
        <v>7.1428599989999997</v>
      </c>
      <c r="AV349" s="15">
        <v>467</v>
      </c>
      <c r="AW349" s="15">
        <v>0.29000999899999996</v>
      </c>
      <c r="AX349" s="15">
        <v>0.30000058022165504</v>
      </c>
      <c r="AY349" s="15">
        <v>2.3337999989999996</v>
      </c>
      <c r="AZ349" s="15">
        <v>0.68963139249655625</v>
      </c>
      <c r="BA349" s="15">
        <v>1.0000002759241586</v>
      </c>
      <c r="BB349" s="15">
        <v>0.29605099899999998</v>
      </c>
      <c r="BC349" s="15">
        <v>226.86500000000001</v>
      </c>
      <c r="BD349" s="15">
        <v>0.84260199899999999</v>
      </c>
      <c r="BE349" s="15">
        <v>2.3590999999999998</v>
      </c>
      <c r="BF349" s="15">
        <v>0.37928999899999999</v>
      </c>
      <c r="BG349" s="15">
        <v>43.624999998999996</v>
      </c>
      <c r="BH349" s="15">
        <v>5.7261081316198172</v>
      </c>
      <c r="BI349" s="15">
        <v>1.2500000000000001E-2</v>
      </c>
      <c r="BJ349" s="15">
        <v>4.2098299989999992</v>
      </c>
      <c r="BK349" s="15">
        <v>4.8358705768026704</v>
      </c>
      <c r="BL349" s="15">
        <v>10.559999998999999</v>
      </c>
      <c r="BM349" s="15">
        <v>2.5464999989999999</v>
      </c>
      <c r="BN349" s="15">
        <v>0.76365024818633065</v>
      </c>
      <c r="BO349" s="15">
        <v>1.4099999999999999E-9</v>
      </c>
      <c r="BP349" s="15">
        <v>0.61621888132623792</v>
      </c>
      <c r="BQ349" s="15">
        <v>5.3274999989999996</v>
      </c>
      <c r="BR349" s="15">
        <v>9.8533790820937384</v>
      </c>
      <c r="BS349" s="15">
        <v>126</v>
      </c>
      <c r="BT349" s="15">
        <v>3.8699999998999994E-8</v>
      </c>
      <c r="BU349" s="15">
        <v>7.0625</v>
      </c>
      <c r="BV349" s="15">
        <v>24.865999999</v>
      </c>
      <c r="BW349" s="15">
        <v>3.5499999989999997</v>
      </c>
      <c r="BX349" s="15">
        <v>2.3627999989999999</v>
      </c>
      <c r="BY349" s="15">
        <v>0.68963139249655625</v>
      </c>
      <c r="BZ349" s="15">
        <v>56.477999998999998</v>
      </c>
      <c r="CA349" s="15">
        <v>6.6929999989999995</v>
      </c>
      <c r="CB349" s="15">
        <v>1.7849984153991865</v>
      </c>
      <c r="CC349" s="15">
        <v>0.68963139249655625</v>
      </c>
      <c r="CD349" s="15">
        <v>4.1930999989999993</v>
      </c>
      <c r="CE349" s="15">
        <v>2.6169999989999999</v>
      </c>
      <c r="CF349" s="15">
        <v>3.6999999989999997</v>
      </c>
      <c r="CG349" s="15">
        <v>7.1428999989999999</v>
      </c>
      <c r="CH349" s="15">
        <v>20.375102798127177</v>
      </c>
      <c r="CI349" s="15">
        <v>0.41439999899999996</v>
      </c>
      <c r="CJ349" s="15">
        <v>13.989999998999998</v>
      </c>
      <c r="CK349" s="15">
        <v>7.1438999989999988E-2</v>
      </c>
      <c r="CL349" s="15">
        <v>0.42946499899999996</v>
      </c>
      <c r="CM349" s="15">
        <v>1.5696199999999994E-3</v>
      </c>
      <c r="CN349" s="15">
        <v>4.2849999989999992</v>
      </c>
      <c r="CO349" s="15">
        <v>0.64345999899999995</v>
      </c>
      <c r="CP349" s="15">
        <v>0.55519999899999994</v>
      </c>
      <c r="CQ349" s="43">
        <v>45</v>
      </c>
      <c r="CR349" s="43">
        <v>8.076516925</v>
      </c>
      <c r="CS349" s="42" t="s">
        <v>21</v>
      </c>
      <c r="CT349" s="43">
        <v>9.6999999899999995E-4</v>
      </c>
      <c r="CU349" s="42" t="s">
        <v>21</v>
      </c>
      <c r="CV349" s="42" t="s">
        <v>21</v>
      </c>
      <c r="CW349" s="43">
        <v>2.0699999989999998</v>
      </c>
      <c r="CX349" s="43">
        <v>46.752399998999998</v>
      </c>
      <c r="CY349" s="42" t="s">
        <v>21</v>
      </c>
      <c r="CZ349" s="42" t="s">
        <v>21</v>
      </c>
      <c r="DA349" s="43">
        <v>3.3199999989999996E-4</v>
      </c>
      <c r="DB349" s="43">
        <v>20</v>
      </c>
      <c r="DC349" s="42" t="s">
        <v>21</v>
      </c>
      <c r="DD349" s="43">
        <v>0.85160740970969329</v>
      </c>
      <c r="DE349" s="42" t="s">
        <v>21</v>
      </c>
      <c r="DF349" s="43">
        <v>0.17124999988658932</v>
      </c>
      <c r="DG349" s="43">
        <v>1.7051999998999997E-3</v>
      </c>
    </row>
    <row r="350" spans="1:111" x14ac:dyDescent="0.25">
      <c r="A350" s="27" t="s">
        <v>446</v>
      </c>
      <c r="B350" s="15">
        <v>3.942999999</v>
      </c>
      <c r="C350" s="15">
        <v>9.9999999999999991E-11</v>
      </c>
      <c r="D350" s="15">
        <v>0.75094499899999989</v>
      </c>
      <c r="E350" s="15">
        <v>16.791999999999998</v>
      </c>
      <c r="F350" s="15">
        <v>35.446999998999999</v>
      </c>
      <c r="G350" s="15">
        <v>218.26083207524266</v>
      </c>
      <c r="H350" s="15">
        <v>2.000999999999999E-5</v>
      </c>
      <c r="I350" s="15">
        <v>0.68748367273541755</v>
      </c>
      <c r="J350" s="15">
        <v>2.7099337071191857E-12</v>
      </c>
      <c r="K350" s="15">
        <v>78.75</v>
      </c>
      <c r="L350" s="15">
        <v>0.99479999899999993</v>
      </c>
      <c r="M350" s="15">
        <v>1.91</v>
      </c>
      <c r="N350" s="15">
        <v>4.7649999989999996</v>
      </c>
      <c r="O350" s="15">
        <v>1.8155069721120103</v>
      </c>
      <c r="P350" s="15">
        <v>28.871599998999997</v>
      </c>
      <c r="Q350" s="15">
        <v>1.67E-12</v>
      </c>
      <c r="R350" s="15">
        <v>8.5699999989999984</v>
      </c>
      <c r="S350" s="15">
        <v>0.35535339908153701</v>
      </c>
      <c r="T350" s="15">
        <v>5.6157999989999992</v>
      </c>
      <c r="U350" s="15">
        <v>0.99999999899999992</v>
      </c>
      <c r="V350" s="15">
        <v>24.999999999</v>
      </c>
      <c r="W350" s="15">
        <v>0.39130499899999999</v>
      </c>
      <c r="X350" s="15">
        <v>2.5</v>
      </c>
      <c r="Y350" s="15">
        <v>3.5429999992028849</v>
      </c>
      <c r="Z350" s="15">
        <v>4.3681474688493491</v>
      </c>
      <c r="AA350" s="15">
        <v>1.6932076969999998</v>
      </c>
      <c r="AB350" s="15">
        <v>2.3648999999999996</v>
      </c>
      <c r="AC350" s="15">
        <v>1.1499999989999998</v>
      </c>
      <c r="AD350" s="15">
        <v>30.000300003000028</v>
      </c>
      <c r="AE350" s="15">
        <v>0.99999999899999992</v>
      </c>
      <c r="AF350" s="15">
        <v>20.649999998999998</v>
      </c>
      <c r="AG350" s="15">
        <v>2.2061106879652757</v>
      </c>
      <c r="AH350" s="15">
        <v>4.9999999989999999</v>
      </c>
      <c r="AI350" s="15">
        <v>2</v>
      </c>
      <c r="AJ350" s="15">
        <v>1.1873999998034872</v>
      </c>
      <c r="AK350" s="15">
        <v>7.8864353312302837</v>
      </c>
      <c r="AL350" s="15">
        <v>414.99999999899995</v>
      </c>
      <c r="AM350" s="15">
        <v>67.625</v>
      </c>
      <c r="AN350" s="15">
        <v>0.29531399899999999</v>
      </c>
      <c r="AO350" s="15">
        <v>0.42332399899999995</v>
      </c>
      <c r="AP350" s="15">
        <v>5.9924175807894308E-4</v>
      </c>
      <c r="AQ350" s="15">
        <v>644.68999999699997</v>
      </c>
      <c r="AR350" s="15">
        <v>0.90908999999999995</v>
      </c>
      <c r="AS350" s="15">
        <v>299.639999999</v>
      </c>
      <c r="AT350" s="15">
        <v>0.31499999899999997</v>
      </c>
      <c r="AU350" s="15">
        <v>7.1428599989999997</v>
      </c>
      <c r="AV350" s="15">
        <v>484</v>
      </c>
      <c r="AW350" s="15">
        <v>0.28963299899999995</v>
      </c>
      <c r="AX350" s="15">
        <v>0.30000058022165504</v>
      </c>
      <c r="AY350" s="15">
        <v>2.3399999989999998</v>
      </c>
      <c r="AZ350" s="15">
        <v>0.68748367273541755</v>
      </c>
      <c r="BA350" s="15">
        <v>1.0000002759241586</v>
      </c>
      <c r="BB350" s="15">
        <v>0.29605099899999998</v>
      </c>
      <c r="BC350" s="15">
        <v>218.26</v>
      </c>
      <c r="BD350" s="15">
        <v>0.83843399899999993</v>
      </c>
      <c r="BE350" s="15">
        <v>2.3084999989999999</v>
      </c>
      <c r="BF350" s="15">
        <v>0.37209999899999996</v>
      </c>
      <c r="BG350" s="15">
        <v>42.734999998999996</v>
      </c>
      <c r="BH350" s="15">
        <v>5.644011577854438</v>
      </c>
      <c r="BI350" s="15">
        <v>1.2500000000000001E-2</v>
      </c>
      <c r="BJ350" s="15">
        <v>4.1031499989999993</v>
      </c>
      <c r="BK350" s="15">
        <v>5.4568472817089058</v>
      </c>
      <c r="BL350" s="15">
        <v>10.559999998999999</v>
      </c>
      <c r="BM350" s="15">
        <v>2.4564999999999997</v>
      </c>
      <c r="BN350" s="15">
        <v>0.75637243778836705</v>
      </c>
      <c r="BO350" s="15">
        <v>1.4099999999999999E-9</v>
      </c>
      <c r="BP350" s="15">
        <v>0.61595318755774553</v>
      </c>
      <c r="BQ350" s="15">
        <v>5.1083999989999995</v>
      </c>
      <c r="BR350" s="15">
        <v>9.8533790820937384</v>
      </c>
      <c r="BS350" s="15">
        <v>126</v>
      </c>
      <c r="BT350" s="15">
        <v>3.8699999998999994E-8</v>
      </c>
      <c r="BU350" s="15">
        <v>7.0663999989999997</v>
      </c>
      <c r="BV350" s="15">
        <v>24.529999998999998</v>
      </c>
      <c r="BW350" s="15">
        <v>3.5499999989999997</v>
      </c>
      <c r="BX350" s="15">
        <v>2.3076999989999996</v>
      </c>
      <c r="BY350" s="15">
        <v>0.68748367273541755</v>
      </c>
      <c r="BZ350" s="15">
        <v>56.195999998999994</v>
      </c>
      <c r="CA350" s="15">
        <v>6.5979999989999998</v>
      </c>
      <c r="CB350" s="15">
        <v>1.7849984153991865</v>
      </c>
      <c r="CC350" s="15">
        <v>0.68748367273541755</v>
      </c>
      <c r="CD350" s="15">
        <v>4.0407999989999999</v>
      </c>
      <c r="CE350" s="15">
        <v>2.5209999989999998</v>
      </c>
      <c r="CF350" s="15">
        <v>3.6999999989999997</v>
      </c>
      <c r="CG350" s="15">
        <v>7.1428999989999999</v>
      </c>
      <c r="CH350" s="15">
        <v>20.375102798127177</v>
      </c>
      <c r="CI350" s="15">
        <v>0.39969999899999997</v>
      </c>
      <c r="CJ350" s="15">
        <v>13.989999998999998</v>
      </c>
      <c r="CK350" s="15">
        <v>7.1438999989999988E-2</v>
      </c>
      <c r="CL350" s="15">
        <v>0.42332399899999995</v>
      </c>
      <c r="CM350" s="15">
        <v>1.6799999999999994E-3</v>
      </c>
      <c r="CN350" s="15">
        <v>4.2849999989999992</v>
      </c>
      <c r="CO350" s="15">
        <v>0.64345999899999995</v>
      </c>
      <c r="CP350" s="15">
        <v>0.54509999899999995</v>
      </c>
      <c r="CQ350" s="43">
        <v>45</v>
      </c>
      <c r="CR350" s="43">
        <v>7.9769955419999992</v>
      </c>
      <c r="CS350" s="42" t="s">
        <v>21</v>
      </c>
      <c r="CT350" s="43">
        <v>9.6999999899999995E-4</v>
      </c>
      <c r="CU350" s="42" t="s">
        <v>21</v>
      </c>
      <c r="CV350" s="42" t="s">
        <v>21</v>
      </c>
      <c r="CW350" s="43">
        <v>2.0699999989999998</v>
      </c>
      <c r="CX350" s="43">
        <v>46.285799998999998</v>
      </c>
      <c r="CY350" s="42" t="s">
        <v>21</v>
      </c>
      <c r="CZ350" s="42" t="s">
        <v>21</v>
      </c>
      <c r="DA350" s="43">
        <v>3.3199999989999996E-4</v>
      </c>
      <c r="DB350" s="43">
        <v>20</v>
      </c>
      <c r="DC350" s="42" t="s">
        <v>21</v>
      </c>
      <c r="DD350" s="43">
        <v>0.84111363515948656</v>
      </c>
      <c r="DE350" s="42" t="s">
        <v>21</v>
      </c>
      <c r="DF350" s="43">
        <v>0.17499999988410586</v>
      </c>
      <c r="DG350" s="43">
        <v>1.6999999999999999E-3</v>
      </c>
    </row>
    <row r="351" spans="1:111" x14ac:dyDescent="0.25">
      <c r="A351" s="27" t="s">
        <v>448</v>
      </c>
      <c r="B351" s="15">
        <v>3.8879999989999998</v>
      </c>
      <c r="C351" s="15">
        <v>9.9999999999999991E-11</v>
      </c>
      <c r="D351" s="15">
        <v>0.74070899899999998</v>
      </c>
      <c r="E351" s="15">
        <v>16.549999998999997</v>
      </c>
      <c r="F351" s="15">
        <v>34.801999998999996</v>
      </c>
      <c r="G351" s="15">
        <v>214.05081597540845</v>
      </c>
      <c r="H351" s="15">
        <v>2.000999999999999E-5</v>
      </c>
      <c r="I351" s="15">
        <v>0.67820059863288362</v>
      </c>
      <c r="J351" s="15">
        <v>2.753911976781927E-12</v>
      </c>
      <c r="K351" s="15">
        <v>78.75</v>
      </c>
      <c r="L351" s="15">
        <v>1.0004999989999999</v>
      </c>
      <c r="M351" s="15">
        <v>2.2250000000000001</v>
      </c>
      <c r="N351" s="15">
        <v>4.6569999999999991</v>
      </c>
      <c r="O351" s="15">
        <v>1.7867068614947557</v>
      </c>
      <c r="P351" s="15">
        <v>29.242899998999999</v>
      </c>
      <c r="Q351" s="15">
        <v>1.67E-12</v>
      </c>
      <c r="R351" s="15">
        <v>8.5699999989999984</v>
      </c>
      <c r="S351" s="15">
        <v>0.35170400603232299</v>
      </c>
      <c r="T351" s="15">
        <v>5.5383999989999992</v>
      </c>
      <c r="U351" s="15">
        <v>0.99999999899999992</v>
      </c>
      <c r="V351" s="15">
        <v>24.999999999</v>
      </c>
      <c r="W351" s="15">
        <v>0.39130499899999999</v>
      </c>
      <c r="X351" s="15">
        <v>2.5</v>
      </c>
      <c r="Y351" s="15">
        <v>3.4969999992002507</v>
      </c>
      <c r="Z351" s="15">
        <v>4.2753313383614939</v>
      </c>
      <c r="AA351" s="15">
        <v>1.6710671429999999</v>
      </c>
      <c r="AB351" s="15">
        <v>2.3292999989999998</v>
      </c>
      <c r="AC351" s="15">
        <v>1.1499999989999998</v>
      </c>
      <c r="AD351" s="15">
        <v>30.000300003000028</v>
      </c>
      <c r="AE351" s="15">
        <v>0.99999999899999992</v>
      </c>
      <c r="AF351" s="15">
        <v>20.649999998999998</v>
      </c>
      <c r="AG351" s="15">
        <v>2.1772916459708056</v>
      </c>
      <c r="AH351" s="15">
        <v>4.9999999989999999</v>
      </c>
      <c r="AI351" s="15">
        <v>2</v>
      </c>
      <c r="AJ351" s="15">
        <v>1.3793999997733286</v>
      </c>
      <c r="AK351" s="15">
        <v>7.830853624360639</v>
      </c>
      <c r="AL351" s="15">
        <v>414.99999999899995</v>
      </c>
      <c r="AM351" s="15">
        <v>67.526599998999998</v>
      </c>
      <c r="AN351" s="15">
        <v>0.29531399899999999</v>
      </c>
      <c r="AO351" s="15">
        <v>0.41779399899999997</v>
      </c>
      <c r="AP351" s="15">
        <v>5.9924175807894308E-4</v>
      </c>
      <c r="AQ351" s="15">
        <v>637.75</v>
      </c>
      <c r="AR351" s="15">
        <v>0.90908999999999995</v>
      </c>
      <c r="AS351" s="15">
        <v>292.16999999899997</v>
      </c>
      <c r="AT351" s="15">
        <v>0.31339999899999998</v>
      </c>
      <c r="AU351" s="15">
        <v>7.1428599989999997</v>
      </c>
      <c r="AV351" s="15">
        <v>484</v>
      </c>
      <c r="AW351" s="15">
        <v>0.28962399899999997</v>
      </c>
      <c r="AX351" s="15">
        <v>0.30000058022165504</v>
      </c>
      <c r="AY351" s="15">
        <v>2.3399999989999998</v>
      </c>
      <c r="AZ351" s="15">
        <v>0.67820059863288362</v>
      </c>
      <c r="BA351" s="15">
        <v>1.0000002759241586</v>
      </c>
      <c r="BB351" s="15">
        <v>0.29605099899999998</v>
      </c>
      <c r="BC351" s="15">
        <v>214.04999994999997</v>
      </c>
      <c r="BD351" s="15">
        <v>0.83437599899999992</v>
      </c>
      <c r="BE351" s="15">
        <v>2.2654999999999998</v>
      </c>
      <c r="BF351" s="15">
        <v>0.36805999899999997</v>
      </c>
      <c r="BG351" s="15">
        <v>41.564999998999994</v>
      </c>
      <c r="BH351" s="15">
        <v>5.5702099113552332</v>
      </c>
      <c r="BI351" s="15">
        <v>1.2500000000000001E-2</v>
      </c>
      <c r="BJ351" s="15">
        <v>4.0486399989999997</v>
      </c>
      <c r="BK351" s="15">
        <v>6.2519537746292828</v>
      </c>
      <c r="BL351" s="15">
        <v>10.559999998999999</v>
      </c>
      <c r="BM351" s="15">
        <v>2.4089999989999997</v>
      </c>
      <c r="BN351" s="15">
        <v>0.74727245609570503</v>
      </c>
      <c r="BO351" s="15">
        <v>1.4099999999999999E-9</v>
      </c>
      <c r="BP351" s="15">
        <v>0.6146659290675518</v>
      </c>
      <c r="BQ351" s="15">
        <v>5.0130999989999996</v>
      </c>
      <c r="BR351" s="15">
        <v>9.8533790820937384</v>
      </c>
      <c r="BS351" s="15">
        <v>126</v>
      </c>
      <c r="BT351" s="15">
        <v>3.8699999998999994E-8</v>
      </c>
      <c r="BU351" s="15">
        <v>7.0521999989999999</v>
      </c>
      <c r="BV351" s="15">
        <v>24.344999998999999</v>
      </c>
      <c r="BW351" s="15">
        <v>3.5499999989999997</v>
      </c>
      <c r="BX351" s="15">
        <v>2.2633999989999998</v>
      </c>
      <c r="BY351" s="15">
        <v>0.67820059863288362</v>
      </c>
      <c r="BZ351" s="15">
        <v>56.157999998999998</v>
      </c>
      <c r="CA351" s="15">
        <v>6.5029999989999991</v>
      </c>
      <c r="CB351" s="15">
        <v>1.7849984153991865</v>
      </c>
      <c r="CC351" s="15">
        <v>0.67820059863288362</v>
      </c>
      <c r="CD351" s="15">
        <v>3.9815999989999997</v>
      </c>
      <c r="CE351" s="15">
        <v>2.4769999989999998</v>
      </c>
      <c r="CF351" s="15">
        <v>3.6999999989999997</v>
      </c>
      <c r="CG351" s="15">
        <v>7.1428999989999999</v>
      </c>
      <c r="CH351" s="15">
        <v>20.375102798127177</v>
      </c>
      <c r="CI351" s="15">
        <v>0.39079999899999995</v>
      </c>
      <c r="CJ351" s="15">
        <v>13.989999998999998</v>
      </c>
      <c r="CK351" s="15">
        <v>7.1438999989999988E-2</v>
      </c>
      <c r="CL351" s="15">
        <v>0.41779399899999997</v>
      </c>
      <c r="CM351" s="15">
        <v>1.8799999999999995E-3</v>
      </c>
      <c r="CN351" s="15">
        <v>4.2849999989999992</v>
      </c>
      <c r="CO351" s="15">
        <v>0.64345999899999995</v>
      </c>
      <c r="CP351" s="15">
        <v>0.53569999899999998</v>
      </c>
      <c r="CQ351" s="43">
        <v>45</v>
      </c>
      <c r="CR351" s="43">
        <v>7.8159304429999992</v>
      </c>
      <c r="CS351" s="42" t="s">
        <v>21</v>
      </c>
      <c r="CT351" s="42" t="s">
        <v>21</v>
      </c>
      <c r="CU351" s="42" t="s">
        <v>21</v>
      </c>
      <c r="CV351" s="42" t="s">
        <v>21</v>
      </c>
      <c r="CW351" s="43">
        <v>2.0699999989999998</v>
      </c>
      <c r="CX351" s="43">
        <v>46.285799998999998</v>
      </c>
      <c r="CY351" s="42" t="s">
        <v>21</v>
      </c>
      <c r="CZ351" s="42" t="s">
        <v>21</v>
      </c>
      <c r="DA351" s="43">
        <v>3.3199999989999996E-4</v>
      </c>
      <c r="DB351" s="43">
        <v>20</v>
      </c>
      <c r="DC351" s="42" t="s">
        <v>21</v>
      </c>
      <c r="DD351" s="43">
        <v>0.82413054295708799</v>
      </c>
      <c r="DE351" s="42" t="s">
        <v>21</v>
      </c>
      <c r="DF351" s="43">
        <v>0.17499999988410586</v>
      </c>
      <c r="DG351" s="43">
        <v>1.7050999998999997E-3</v>
      </c>
    </row>
    <row r="352" spans="1:111" x14ac:dyDescent="0.25">
      <c r="A352" s="27" t="s">
        <v>449</v>
      </c>
      <c r="B352" s="15">
        <v>3.8359999989999998</v>
      </c>
      <c r="C352" s="15">
        <v>1.5099999998999998E-10</v>
      </c>
      <c r="D352" s="15">
        <v>0.73440299899999995</v>
      </c>
      <c r="E352" s="15">
        <v>16.452999998999999</v>
      </c>
      <c r="F352" s="15">
        <v>34.338999998999995</v>
      </c>
      <c r="G352" s="15">
        <v>210.01580064272926</v>
      </c>
      <c r="H352" s="15">
        <v>2.000999999999999E-5</v>
      </c>
      <c r="I352" s="15">
        <v>0.67116346231159674</v>
      </c>
      <c r="J352" s="15">
        <v>2.7848058025780676E-12</v>
      </c>
      <c r="K352" s="15">
        <v>78.75</v>
      </c>
      <c r="L352" s="15">
        <v>1.0002999989999999</v>
      </c>
      <c r="M352" s="15">
        <v>2.79</v>
      </c>
      <c r="N352" s="15">
        <v>4.7779999999999996</v>
      </c>
      <c r="O352" s="15">
        <v>1.7581067516456763</v>
      </c>
      <c r="P352" s="15">
        <v>29.655499999</v>
      </c>
      <c r="Q352" s="15">
        <v>1.67E-12</v>
      </c>
      <c r="R352" s="15">
        <v>8.5699999989999984</v>
      </c>
      <c r="S352" s="15">
        <v>0.34848062459871781</v>
      </c>
      <c r="T352" s="15">
        <v>5.4365999989999994</v>
      </c>
      <c r="U352" s="15">
        <v>0.99999999899999992</v>
      </c>
      <c r="V352" s="15">
        <v>24.999999999</v>
      </c>
      <c r="W352" s="15">
        <v>0.39130499899999999</v>
      </c>
      <c r="X352" s="15">
        <v>2.5</v>
      </c>
      <c r="Y352" s="15">
        <v>3.5089999992009382</v>
      </c>
      <c r="Z352" s="15">
        <v>4.2009746262897396</v>
      </c>
      <c r="AA352" s="15">
        <v>1.654601861</v>
      </c>
      <c r="AB352" s="15">
        <v>2.3164999999999996</v>
      </c>
      <c r="AC352" s="15">
        <v>1.1499999989999998</v>
      </c>
      <c r="AD352" s="15">
        <v>30.000300003000028</v>
      </c>
      <c r="AE352" s="15">
        <v>0.99999999899999992</v>
      </c>
      <c r="AF352" s="15">
        <v>20.649999998999998</v>
      </c>
      <c r="AG352" s="15">
        <v>2.1557216613749448</v>
      </c>
      <c r="AH352" s="15">
        <v>4.9999999989999999</v>
      </c>
      <c r="AI352" s="15">
        <v>2</v>
      </c>
      <c r="AJ352" s="15">
        <v>1.496199999764982</v>
      </c>
      <c r="AK352" s="15">
        <v>7.7459333849728891</v>
      </c>
      <c r="AL352" s="15">
        <v>414.99999999899995</v>
      </c>
      <c r="AM352" s="15">
        <v>66.640999998999987</v>
      </c>
      <c r="AN352" s="15">
        <v>0.29531399899999999</v>
      </c>
      <c r="AO352" s="15">
        <v>0.41365499899999997</v>
      </c>
      <c r="AP352" s="15">
        <v>5.9924175807894308E-4</v>
      </c>
      <c r="AQ352" s="15">
        <v>631</v>
      </c>
      <c r="AR352" s="15">
        <v>0.90908999999999995</v>
      </c>
      <c r="AS352" s="15">
        <v>288.02999999899998</v>
      </c>
      <c r="AT352" s="15">
        <v>0.31029999899999999</v>
      </c>
      <c r="AU352" s="15">
        <v>7.1428599989999997</v>
      </c>
      <c r="AV352" s="15">
        <v>484</v>
      </c>
      <c r="AW352" s="15">
        <v>0.287298999</v>
      </c>
      <c r="AX352" s="15">
        <v>0.37500072527706885</v>
      </c>
      <c r="AY352" s="15">
        <v>2.2433999989999998</v>
      </c>
      <c r="AZ352" s="15">
        <v>0.67116346231159674</v>
      </c>
      <c r="BA352" s="15">
        <v>1.0000002759241586</v>
      </c>
      <c r="BB352" s="15">
        <v>0.29605099899999998</v>
      </c>
      <c r="BC352" s="15">
        <v>210.01499999999999</v>
      </c>
      <c r="BD352" s="15">
        <v>0.8306339989999999</v>
      </c>
      <c r="BE352" s="15">
        <v>2.2422999989999997</v>
      </c>
      <c r="BF352" s="15">
        <v>0.36440999899999998</v>
      </c>
      <c r="BG352" s="15">
        <v>41.274999998999995</v>
      </c>
      <c r="BH352" s="15">
        <v>5.5153257583312314</v>
      </c>
      <c r="BI352" s="15">
        <v>1.2500000000000001E-2</v>
      </c>
      <c r="BJ352" s="15">
        <v>4.0041699989999993</v>
      </c>
      <c r="BK352" s="15">
        <v>6.2324712136645131</v>
      </c>
      <c r="BL352" s="15">
        <v>10.559999998999999</v>
      </c>
      <c r="BM352" s="15">
        <v>2.3708999989999997</v>
      </c>
      <c r="BN352" s="15">
        <v>0.7413997633017495</v>
      </c>
      <c r="BO352" s="15">
        <v>1.4099999999999999E-9</v>
      </c>
      <c r="BP352" s="15">
        <v>0.61383586066775264</v>
      </c>
      <c r="BQ352" s="15">
        <v>4.9111999989999999</v>
      </c>
      <c r="BR352" s="15">
        <v>9.8533790820937384</v>
      </c>
      <c r="BS352" s="15">
        <v>126</v>
      </c>
      <c r="BT352" s="15">
        <v>3.8699999998999994E-8</v>
      </c>
      <c r="BU352" s="15">
        <v>7.0260999989999995</v>
      </c>
      <c r="BV352" s="15">
        <v>24.204999998999998</v>
      </c>
      <c r="BW352" s="15">
        <v>3.5107099989999999</v>
      </c>
      <c r="BX352" s="15">
        <v>2.243499999</v>
      </c>
      <c r="BY352" s="15">
        <v>0.67116346231159674</v>
      </c>
      <c r="BZ352" s="15">
        <v>55.785999998999998</v>
      </c>
      <c r="CA352" s="15">
        <v>6.4569999989999998</v>
      </c>
      <c r="CB352" s="15">
        <v>1.7849984153991865</v>
      </c>
      <c r="CC352" s="15">
        <v>0.67116346231159674</v>
      </c>
      <c r="CD352" s="15">
        <v>3.9230999989999997</v>
      </c>
      <c r="CE352" s="15">
        <v>2.4739999989999997</v>
      </c>
      <c r="CF352" s="15">
        <v>3.6999999989999997</v>
      </c>
      <c r="CG352" s="15">
        <v>7.1428999989999999</v>
      </c>
      <c r="CH352" s="15">
        <v>20.375102798127177</v>
      </c>
      <c r="CI352" s="15">
        <v>0.38699999899999998</v>
      </c>
      <c r="CJ352" s="15">
        <v>13.989999998999998</v>
      </c>
      <c r="CK352" s="15">
        <v>7.1438999989999988E-2</v>
      </c>
      <c r="CL352" s="15">
        <v>0.41365499899999997</v>
      </c>
      <c r="CM352" s="15">
        <v>1.9999999999999992E-3</v>
      </c>
      <c r="CN352" s="15">
        <v>4.2849999989999992</v>
      </c>
      <c r="CO352" s="15">
        <v>0.64345999899999995</v>
      </c>
      <c r="CP352" s="15">
        <v>0.53319999899999992</v>
      </c>
      <c r="CQ352" s="43">
        <v>45</v>
      </c>
      <c r="CR352" s="43">
        <v>7.8736820249999999</v>
      </c>
      <c r="CS352" s="42" t="s">
        <v>21</v>
      </c>
      <c r="CT352" s="42" t="s">
        <v>21</v>
      </c>
      <c r="CU352" s="42" t="s">
        <v>21</v>
      </c>
      <c r="CV352" s="42" t="s">
        <v>21</v>
      </c>
      <c r="CW352" s="43">
        <v>2.0699999989999998</v>
      </c>
      <c r="CX352" s="43">
        <v>43.508499998999994</v>
      </c>
      <c r="CY352" s="42" t="s">
        <v>21</v>
      </c>
      <c r="CZ352" s="42" t="s">
        <v>21</v>
      </c>
      <c r="DA352" s="43">
        <v>3.3199999989999996E-4</v>
      </c>
      <c r="DB352" s="43">
        <v>20</v>
      </c>
      <c r="DC352" s="42" t="s">
        <v>21</v>
      </c>
      <c r="DD352" s="43">
        <v>0.83022000899146542</v>
      </c>
      <c r="DE352" s="42" t="s">
        <v>21</v>
      </c>
      <c r="DF352" s="43">
        <v>0.18124999987996679</v>
      </c>
      <c r="DG352" s="43">
        <v>1.6999999999999999E-3</v>
      </c>
    </row>
    <row r="353" spans="1:111" x14ac:dyDescent="0.25">
      <c r="A353" s="27" t="s">
        <v>450</v>
      </c>
      <c r="B353" s="15">
        <v>3.8719999989999998</v>
      </c>
      <c r="C353" s="15">
        <v>1.5099999998999998E-10</v>
      </c>
      <c r="D353" s="15">
        <v>0.74395799899999993</v>
      </c>
      <c r="E353" s="15">
        <v>16.834999998999997</v>
      </c>
      <c r="F353" s="15">
        <v>35.150999999</v>
      </c>
      <c r="G353" s="15">
        <v>209.86580007088244</v>
      </c>
      <c r="H353" s="15">
        <v>2.000999999999999E-5</v>
      </c>
      <c r="I353" s="15">
        <v>0.6790156993040195</v>
      </c>
      <c r="J353" s="15">
        <v>2.8360532077222541E-12</v>
      </c>
      <c r="K353" s="15">
        <v>78.75</v>
      </c>
      <c r="L353" s="15">
        <v>1.0110999999999999</v>
      </c>
      <c r="M353" s="15">
        <v>3.54</v>
      </c>
      <c r="N353" s="15">
        <v>4.9179999999999993</v>
      </c>
      <c r="O353" s="15">
        <v>1.7867068614947557</v>
      </c>
      <c r="P353" s="15">
        <v>30.050299999</v>
      </c>
      <c r="Q353" s="15">
        <v>1.67E-12</v>
      </c>
      <c r="R353" s="15">
        <v>8.5699999989999984</v>
      </c>
      <c r="S353" s="15">
        <v>0.35356928202579968</v>
      </c>
      <c r="T353" s="15">
        <v>5.5193999989999991</v>
      </c>
      <c r="U353" s="15">
        <v>0.99999999899999992</v>
      </c>
      <c r="V353" s="15">
        <v>24.999999999</v>
      </c>
      <c r="W353" s="15">
        <v>0.39130499899999999</v>
      </c>
      <c r="X353" s="15">
        <v>2.5</v>
      </c>
      <c r="Y353" s="15">
        <v>3.5689999992043742</v>
      </c>
      <c r="Z353" s="15">
        <v>4.2006216921868695</v>
      </c>
      <c r="AA353" s="15">
        <v>1.6876426579999999</v>
      </c>
      <c r="AB353" s="15">
        <v>2.3746999999999998</v>
      </c>
      <c r="AC353" s="15">
        <v>1.1499999989999998</v>
      </c>
      <c r="AD353" s="15">
        <v>30.137999998999998</v>
      </c>
      <c r="AE353" s="15">
        <v>0.99999999899999992</v>
      </c>
      <c r="AF353" s="15">
        <v>20.649999998999998</v>
      </c>
      <c r="AG353" s="15">
        <v>2.1988772647666637</v>
      </c>
      <c r="AH353" s="15">
        <v>4.9999999989999999</v>
      </c>
      <c r="AI353" s="15">
        <v>2</v>
      </c>
      <c r="AJ353" s="15">
        <v>1.5066999997533328</v>
      </c>
      <c r="AK353" s="15">
        <v>7.8988942172108549</v>
      </c>
      <c r="AL353" s="15">
        <v>414.99999999899995</v>
      </c>
      <c r="AM353" s="15">
        <v>66.640999998999987</v>
      </c>
      <c r="AN353" s="15">
        <v>0.29531399899999999</v>
      </c>
      <c r="AO353" s="15">
        <v>0.42193599899999995</v>
      </c>
      <c r="AP353" s="15">
        <v>5.9924175807894308E-4</v>
      </c>
      <c r="AQ353" s="15">
        <v>633.68999999699997</v>
      </c>
      <c r="AR353" s="15">
        <v>0.90908999999999995</v>
      </c>
      <c r="AS353" s="15">
        <v>292.12</v>
      </c>
      <c r="AT353" s="15">
        <v>0.31399999899999997</v>
      </c>
      <c r="AU353" s="15">
        <v>7.1428599989999997</v>
      </c>
      <c r="AV353" s="15">
        <v>484</v>
      </c>
      <c r="AW353" s="15">
        <v>0.28681499899999996</v>
      </c>
      <c r="AX353" s="15">
        <v>0.37500072527706885</v>
      </c>
      <c r="AY353" s="15">
        <v>2.2368999989999998</v>
      </c>
      <c r="AZ353" s="15">
        <v>0.6790156993040195</v>
      </c>
      <c r="BA353" s="15">
        <v>1.0000002759241586</v>
      </c>
      <c r="BB353" s="15">
        <v>0.29605099899999998</v>
      </c>
      <c r="BC353" s="15">
        <v>209.86500000000001</v>
      </c>
      <c r="BD353" s="15">
        <v>0.83674999899999991</v>
      </c>
      <c r="BE353" s="15">
        <v>2.2832999999999997</v>
      </c>
      <c r="BF353" s="15">
        <v>0.36820999899999995</v>
      </c>
      <c r="BG353" s="15">
        <v>41.724999998999998</v>
      </c>
      <c r="BH353" s="15">
        <v>5.6254614777004956</v>
      </c>
      <c r="BI353" s="15">
        <v>1.2500000000000001E-2</v>
      </c>
      <c r="BJ353" s="15">
        <v>4.0298399989999991</v>
      </c>
      <c r="BK353" s="15">
        <v>6.2461742573059889</v>
      </c>
      <c r="BL353" s="15">
        <v>10.559999998999999</v>
      </c>
      <c r="BM353" s="15">
        <v>2.4232999989999997</v>
      </c>
      <c r="BN353" s="15">
        <v>0.7510890797289238</v>
      </c>
      <c r="BO353" s="15">
        <v>1.4099999999999999E-9</v>
      </c>
      <c r="BP353" s="15">
        <v>0.61383586066775264</v>
      </c>
      <c r="BQ353" s="15">
        <v>4.9894999989999995</v>
      </c>
      <c r="BR353" s="15">
        <v>9.8533790820937384</v>
      </c>
      <c r="BS353" s="15">
        <v>126</v>
      </c>
      <c r="BT353" s="15">
        <v>3.8699999998999994E-8</v>
      </c>
      <c r="BU353" s="15">
        <v>7.0176999989999995</v>
      </c>
      <c r="BV353" s="15">
        <v>24.680999998999997</v>
      </c>
      <c r="BW353" s="15">
        <v>3.4749999989999996</v>
      </c>
      <c r="BX353" s="15">
        <v>2.2839999989999997</v>
      </c>
      <c r="BY353" s="15">
        <v>0.6790156993040195</v>
      </c>
      <c r="BZ353" s="15">
        <v>56.300999998999998</v>
      </c>
      <c r="CA353" s="15">
        <v>6.4839999989999999</v>
      </c>
      <c r="CB353" s="15">
        <v>1.7849984153991865</v>
      </c>
      <c r="CC353" s="15">
        <v>0.6790156993040195</v>
      </c>
      <c r="CD353" s="15">
        <v>3.9744999989999998</v>
      </c>
      <c r="CE353" s="15">
        <v>2.5579999989999997</v>
      </c>
      <c r="CF353" s="15">
        <v>3.6999999989999997</v>
      </c>
      <c r="CG353" s="15">
        <v>7.1428999989999999</v>
      </c>
      <c r="CH353" s="15">
        <v>20.375102798127177</v>
      </c>
      <c r="CI353" s="15">
        <v>0.39389999899999995</v>
      </c>
      <c r="CJ353" s="15">
        <v>14.064999998999999</v>
      </c>
      <c r="CK353" s="15">
        <v>7.1438999989999988E-2</v>
      </c>
      <c r="CL353" s="15">
        <v>0.42193599899999995</v>
      </c>
      <c r="CM353" s="15">
        <v>2.2299999999999993E-3</v>
      </c>
      <c r="CN353" s="15">
        <v>4.2849999989999992</v>
      </c>
      <c r="CO353" s="15">
        <v>0.64345999899999995</v>
      </c>
      <c r="CP353" s="15">
        <v>0.53839999899999991</v>
      </c>
      <c r="CQ353" s="43">
        <v>45</v>
      </c>
      <c r="CR353" s="43">
        <v>8.0607283999999986</v>
      </c>
      <c r="CS353" s="42" t="s">
        <v>21</v>
      </c>
      <c r="CT353" s="42" t="s">
        <v>21</v>
      </c>
      <c r="CU353" s="42" t="s">
        <v>21</v>
      </c>
      <c r="CV353" s="42" t="s">
        <v>21</v>
      </c>
      <c r="CW353" s="43">
        <v>2.0699999989999998</v>
      </c>
      <c r="CX353" s="43">
        <v>43.508499998999994</v>
      </c>
      <c r="CY353" s="42" t="s">
        <v>21</v>
      </c>
      <c r="CZ353" s="42" t="s">
        <v>21</v>
      </c>
      <c r="DA353" s="43">
        <v>3.3199999989999996E-4</v>
      </c>
      <c r="DB353" s="43">
        <v>20</v>
      </c>
      <c r="DC353" s="42" t="s">
        <v>21</v>
      </c>
      <c r="DD353" s="43">
        <v>0.84994262887255101</v>
      </c>
      <c r="DE353" s="42" t="s">
        <v>21</v>
      </c>
      <c r="DF353" s="43">
        <v>0.18874999987499991</v>
      </c>
      <c r="DG353" s="43">
        <v>1.7008999998999995E-3</v>
      </c>
    </row>
    <row r="354" spans="1:111" x14ac:dyDescent="0.25">
      <c r="A354" s="27" t="s">
        <v>451</v>
      </c>
      <c r="B354" s="15">
        <v>3.6419999989999998</v>
      </c>
      <c r="C354" s="15">
        <v>1.5099999998999998E-10</v>
      </c>
      <c r="D354" s="15">
        <v>0.744527999</v>
      </c>
      <c r="E354" s="15">
        <v>16.637999998999998</v>
      </c>
      <c r="F354" s="15">
        <v>34.892999998999997</v>
      </c>
      <c r="G354" s="15">
        <v>202.10577048734041</v>
      </c>
      <c r="H354" s="15">
        <v>2.000999999999999E-5</v>
      </c>
      <c r="I354" s="15">
        <v>0.68027210930630755</v>
      </c>
      <c r="J354" s="15">
        <v>2.8796680206109232E-12</v>
      </c>
      <c r="K354" s="15">
        <v>78.75</v>
      </c>
      <c r="L354" s="15">
        <v>1.0280999989999999</v>
      </c>
      <c r="M354" s="15">
        <v>4.05</v>
      </c>
      <c r="N354" s="15">
        <v>4.9069999999999991</v>
      </c>
      <c r="O354" s="15">
        <v>1.7762068211655482</v>
      </c>
      <c r="P354" s="15">
        <v>30.423199998999998</v>
      </c>
      <c r="Q354" s="15">
        <v>1.67E-12</v>
      </c>
      <c r="R354" s="15">
        <v>8.5699999989999984</v>
      </c>
      <c r="S354" s="15">
        <v>0.3545344963321756</v>
      </c>
      <c r="T354" s="15">
        <v>5.4618999989999999</v>
      </c>
      <c r="U354" s="15">
        <v>0.99999999899999992</v>
      </c>
      <c r="V354" s="15">
        <v>24.999999999</v>
      </c>
      <c r="W354" s="15">
        <v>0.39130499899999999</v>
      </c>
      <c r="X354" s="15">
        <v>2.5</v>
      </c>
      <c r="Y354" s="15">
        <v>3.5529999992034575</v>
      </c>
      <c r="Z354" s="15">
        <v>4.0559724195520577</v>
      </c>
      <c r="AA354" s="15">
        <v>1.722704818</v>
      </c>
      <c r="AB354" s="15">
        <v>2.3485999989999997</v>
      </c>
      <c r="AC354" s="15">
        <v>1.1499999989999998</v>
      </c>
      <c r="AD354" s="15">
        <v>30.178999998999998</v>
      </c>
      <c r="AE354" s="15">
        <v>0.99999999899999992</v>
      </c>
      <c r="AF354" s="15">
        <v>20.649999998999998</v>
      </c>
      <c r="AG354" s="15">
        <v>2.2445187059579057</v>
      </c>
      <c r="AH354" s="15">
        <v>4.9999999989999999</v>
      </c>
      <c r="AI354" s="15">
        <v>2</v>
      </c>
      <c r="AJ354" s="15">
        <v>1.5140999997521702</v>
      </c>
      <c r="AK354" s="15">
        <v>8.0710250853190075</v>
      </c>
      <c r="AL354" s="15">
        <v>414.99999999899995</v>
      </c>
      <c r="AM354" s="15">
        <v>66.640999998999987</v>
      </c>
      <c r="AN354" s="15">
        <v>0.29531399899999999</v>
      </c>
      <c r="AO354" s="15">
        <v>0.43069399899999999</v>
      </c>
      <c r="AP354" s="15">
        <v>5.9924175807894308E-4</v>
      </c>
      <c r="AQ354" s="15">
        <v>626.79999999699999</v>
      </c>
      <c r="AR354" s="15">
        <v>0.90908999999999995</v>
      </c>
      <c r="AS354" s="15">
        <v>291.46999999899998</v>
      </c>
      <c r="AT354" s="15">
        <v>0.312799999</v>
      </c>
      <c r="AU354" s="15">
        <v>7.1428599989999997</v>
      </c>
      <c r="AV354" s="15">
        <v>484</v>
      </c>
      <c r="AW354" s="15">
        <v>0.28571999899999995</v>
      </c>
      <c r="AX354" s="15">
        <v>0.37500072527706885</v>
      </c>
      <c r="AY354" s="15">
        <v>2.2289999989999996</v>
      </c>
      <c r="AZ354" s="15">
        <v>0.68027210930630755</v>
      </c>
      <c r="BA354" s="15">
        <v>1.0000002759241586</v>
      </c>
      <c r="BB354" s="15">
        <v>0.29605099899999998</v>
      </c>
      <c r="BC354" s="15">
        <v>202.10499999999999</v>
      </c>
      <c r="BD354" s="15">
        <v>0.84338399899999994</v>
      </c>
      <c r="BE354" s="15">
        <v>2.2577999999999996</v>
      </c>
      <c r="BF354" s="15">
        <v>0.367309999</v>
      </c>
      <c r="BG354" s="15">
        <v>41.844999998999995</v>
      </c>
      <c r="BH354" s="15">
        <v>5.7423350522151964</v>
      </c>
      <c r="BI354" s="15">
        <v>1.2500000000000001E-2</v>
      </c>
      <c r="BJ354" s="15">
        <v>3.8728299989999999</v>
      </c>
      <c r="BK354" s="15">
        <v>6.2889522372252653</v>
      </c>
      <c r="BL354" s="15">
        <v>10.559999998999999</v>
      </c>
      <c r="BM354" s="15">
        <v>2.4032999989999997</v>
      </c>
      <c r="BN354" s="15">
        <v>0.75625803581355067</v>
      </c>
      <c r="BO354" s="15">
        <v>1.4099999999999999E-9</v>
      </c>
      <c r="BP354" s="15">
        <v>0.61349693289171592</v>
      </c>
      <c r="BQ354" s="15">
        <v>4.9505999989999996</v>
      </c>
      <c r="BR354" s="15">
        <v>9.8533790820937384</v>
      </c>
      <c r="BS354" s="15">
        <v>126</v>
      </c>
      <c r="BT354" s="15">
        <v>3.8699999998999994E-8</v>
      </c>
      <c r="BU354" s="15">
        <v>7.0177999989999993</v>
      </c>
      <c r="BV354" s="15">
        <v>24.456999998999997</v>
      </c>
      <c r="BW354" s="15">
        <v>3.4899999989999997</v>
      </c>
      <c r="BX354" s="15">
        <v>2.2563999989999997</v>
      </c>
      <c r="BY354" s="15">
        <v>0.68027210930630755</v>
      </c>
      <c r="BZ354" s="15">
        <v>55.904999998999998</v>
      </c>
      <c r="CA354" s="15">
        <v>6.6749999989999997</v>
      </c>
      <c r="CB354" s="15">
        <v>1.7849984153991865</v>
      </c>
      <c r="CC354" s="15">
        <v>0.68027210930630755</v>
      </c>
      <c r="CD354" s="15">
        <v>3.9315999989999999</v>
      </c>
      <c r="CE354" s="15">
        <v>2.5039999999999996</v>
      </c>
      <c r="CF354" s="15">
        <v>3.6999999989999997</v>
      </c>
      <c r="CG354" s="15">
        <v>7.1428999989999999</v>
      </c>
      <c r="CH354" s="15">
        <v>20.375102798127177</v>
      </c>
      <c r="CI354" s="15">
        <v>0.38289999899999999</v>
      </c>
      <c r="CJ354" s="15">
        <v>14.14</v>
      </c>
      <c r="CK354" s="15">
        <v>7.1438999989999988E-2</v>
      </c>
      <c r="CL354" s="15">
        <v>0.43069399899999999</v>
      </c>
      <c r="CM354" s="15">
        <v>2.2999999999999991E-3</v>
      </c>
      <c r="CN354" s="15">
        <v>4.2849999989999992</v>
      </c>
      <c r="CO354" s="15">
        <v>0.64345999899999995</v>
      </c>
      <c r="CP354" s="15">
        <v>0.53779999899999997</v>
      </c>
      <c r="CQ354" s="43">
        <v>45</v>
      </c>
      <c r="CR354" s="43">
        <v>12.979146836999998</v>
      </c>
      <c r="CS354" s="42" t="s">
        <v>21</v>
      </c>
      <c r="CT354" s="42" t="s">
        <v>21</v>
      </c>
      <c r="CU354" s="42" t="s">
        <v>21</v>
      </c>
      <c r="CV354" s="42" t="s">
        <v>21</v>
      </c>
      <c r="CW354" s="43">
        <v>2.0699999989999998</v>
      </c>
      <c r="CX354" s="43">
        <v>43.508499998999994</v>
      </c>
      <c r="CY354" s="42" t="s">
        <v>21</v>
      </c>
      <c r="CZ354" s="42" t="s">
        <v>21</v>
      </c>
      <c r="DA354" s="43">
        <v>3.3199999989999996E-4</v>
      </c>
      <c r="DB354" s="43">
        <v>20</v>
      </c>
      <c r="DC354" s="42" t="s">
        <v>21</v>
      </c>
      <c r="DD354" s="43">
        <v>0.8652764558276369</v>
      </c>
      <c r="DE354" s="42" t="s">
        <v>21</v>
      </c>
      <c r="DF354" s="43">
        <v>0.19674999987499991</v>
      </c>
      <c r="DG354" s="43">
        <v>1.6999999999999999E-3</v>
      </c>
    </row>
    <row r="355" spans="1:111" x14ac:dyDescent="0.25">
      <c r="A355" s="27" t="s">
        <v>452</v>
      </c>
      <c r="B355" s="15">
        <v>3.825999999</v>
      </c>
      <c r="C355" s="15">
        <v>2.7899999999999997E-10</v>
      </c>
      <c r="D355" s="15">
        <v>0.74750499899999989</v>
      </c>
      <c r="E355" s="15">
        <v>16.557999999</v>
      </c>
      <c r="F355" s="15">
        <v>34.940999998999999</v>
      </c>
      <c r="G355" s="15">
        <v>200.2157632820705</v>
      </c>
      <c r="H355" s="15">
        <v>2.000999999999999E-5</v>
      </c>
      <c r="I355" s="15">
        <v>0.68337285553044957</v>
      </c>
      <c r="J355" s="15">
        <v>2.9036561676996912E-12</v>
      </c>
      <c r="K355" s="15">
        <v>78.75</v>
      </c>
      <c r="L355" s="15">
        <v>1.0264</v>
      </c>
      <c r="M355" s="15">
        <v>4.58</v>
      </c>
      <c r="N355" s="15">
        <v>4.9469999999999992</v>
      </c>
      <c r="O355" s="15">
        <v>1.7693067946634975</v>
      </c>
      <c r="P355" s="15">
        <v>30.823299999</v>
      </c>
      <c r="Q355" s="15">
        <v>1.67E-12</v>
      </c>
      <c r="R355" s="15">
        <v>8.5699999989999984</v>
      </c>
      <c r="S355" s="15">
        <v>0.35589721701042676</v>
      </c>
      <c r="T355" s="15">
        <v>5.4364999989999996</v>
      </c>
      <c r="U355" s="15">
        <v>0.99999999899999992</v>
      </c>
      <c r="V355" s="15">
        <v>24.999999999</v>
      </c>
      <c r="W355" s="15">
        <v>0.39130499899999999</v>
      </c>
      <c r="X355" s="15">
        <v>2.5</v>
      </c>
      <c r="Y355" s="15">
        <v>3.5389999992026562</v>
      </c>
      <c r="Z355" s="15">
        <v>4.0046453888112072</v>
      </c>
      <c r="AA355" s="15">
        <v>1.7524413689999998</v>
      </c>
      <c r="AB355" s="15">
        <v>2.3404999989999999</v>
      </c>
      <c r="AC355" s="15">
        <v>1.1499999989999998</v>
      </c>
      <c r="AD355" s="15">
        <v>30.171999998999997</v>
      </c>
      <c r="AE355" s="15">
        <v>0.99999999899999992</v>
      </c>
      <c r="AF355" s="15">
        <v>19.803999999999998</v>
      </c>
      <c r="AG355" s="15">
        <v>2.2836406857503988</v>
      </c>
      <c r="AH355" s="15">
        <v>4.9999999989999999</v>
      </c>
      <c r="AI355" s="15">
        <v>2</v>
      </c>
      <c r="AJ355" s="15">
        <v>1.532799999749233</v>
      </c>
      <c r="AK355" s="15">
        <v>8.1900082570844255</v>
      </c>
      <c r="AL355" s="15">
        <v>414.99999999899995</v>
      </c>
      <c r="AM355" s="15">
        <v>66.640999998999987</v>
      </c>
      <c r="AN355" s="15">
        <v>0.29531399899999999</v>
      </c>
      <c r="AO355" s="15">
        <v>0.43820099899999998</v>
      </c>
      <c r="AP355" s="15">
        <v>6.0523417565973249E-4</v>
      </c>
      <c r="AQ355" s="15">
        <v>625.42000000099995</v>
      </c>
      <c r="AR355" s="15">
        <v>0.90908999999999995</v>
      </c>
      <c r="AS355" s="15">
        <v>293.56999999899995</v>
      </c>
      <c r="AT355" s="15">
        <v>0.31199999899999997</v>
      </c>
      <c r="AU355" s="15">
        <v>7.1428599989999997</v>
      </c>
      <c r="AV355" s="15">
        <v>484</v>
      </c>
      <c r="AW355" s="15">
        <v>0.28540699899999999</v>
      </c>
      <c r="AX355" s="15">
        <v>0.37500072527706885</v>
      </c>
      <c r="AY355" s="15">
        <v>2.2266999989999996</v>
      </c>
      <c r="AZ355" s="15">
        <v>0.68337285553044957</v>
      </c>
      <c r="BA355" s="15">
        <v>1.0000002759241586</v>
      </c>
      <c r="BB355" s="15">
        <v>0.29605099899999998</v>
      </c>
      <c r="BC355" s="15">
        <v>200.215</v>
      </c>
      <c r="BD355" s="15">
        <v>0.845022999</v>
      </c>
      <c r="BE355" s="15">
        <v>2.2807999999999997</v>
      </c>
      <c r="BF355" s="15">
        <v>0.39839999899999995</v>
      </c>
      <c r="BG355" s="15">
        <v>41.579999998999995</v>
      </c>
      <c r="BH355" s="15">
        <v>5.8414566625513791</v>
      </c>
      <c r="BI355" s="15">
        <v>1.2500000000000001E-2</v>
      </c>
      <c r="BJ355" s="15">
        <v>3.8264199989999996</v>
      </c>
      <c r="BK355" s="15">
        <v>6.3286733602639895</v>
      </c>
      <c r="BL355" s="15">
        <v>10.559999998999999</v>
      </c>
      <c r="BM355" s="15">
        <v>2.408699999</v>
      </c>
      <c r="BN355" s="15">
        <v>0.76126674844798026</v>
      </c>
      <c r="BO355" s="15">
        <v>1.4099999999999999E-9</v>
      </c>
      <c r="BP355" s="15">
        <v>0.60775495357223464</v>
      </c>
      <c r="BQ355" s="15">
        <v>4.9016999989999999</v>
      </c>
      <c r="BR355" s="15">
        <v>9.8533790820937384</v>
      </c>
      <c r="BS355" s="15">
        <v>126</v>
      </c>
      <c r="BT355" s="15">
        <v>3.8699999998999994E-8</v>
      </c>
      <c r="BU355" s="15">
        <v>7.0149999989999996</v>
      </c>
      <c r="BV355" s="15">
        <v>24.370999998999999</v>
      </c>
      <c r="BW355" s="15">
        <v>3.4899999989999997</v>
      </c>
      <c r="BX355" s="15">
        <v>2.2767999989999996</v>
      </c>
      <c r="BY355" s="15">
        <v>0.68337285553044957</v>
      </c>
      <c r="BZ355" s="15">
        <v>55.797999998999998</v>
      </c>
      <c r="CA355" s="15">
        <v>6.8329999989999992</v>
      </c>
      <c r="CB355" s="15">
        <v>1.7849984153991865</v>
      </c>
      <c r="CC355" s="15">
        <v>0.68337285553044957</v>
      </c>
      <c r="CD355" s="15">
        <v>3.9164999989999996</v>
      </c>
      <c r="CE355" s="15">
        <v>2.4939999989999997</v>
      </c>
      <c r="CF355" s="15">
        <v>3.6999999989999997</v>
      </c>
      <c r="CG355" s="15">
        <v>7.1428999989999999</v>
      </c>
      <c r="CH355" s="15">
        <v>20.375102798127177</v>
      </c>
      <c r="CI355" s="15">
        <v>0.378299999</v>
      </c>
      <c r="CJ355" s="15">
        <v>14.14</v>
      </c>
      <c r="CK355" s="15">
        <v>7.1438999989999988E-2</v>
      </c>
      <c r="CL355" s="15">
        <v>0.43820099899999998</v>
      </c>
      <c r="CM355" s="15">
        <v>2.2999999999999995E-3</v>
      </c>
      <c r="CN355" s="15">
        <v>4.2849999989999992</v>
      </c>
      <c r="CO355" s="15">
        <v>0.64345999899999995</v>
      </c>
      <c r="CP355" s="15">
        <v>0.54559999899999989</v>
      </c>
      <c r="CQ355" s="43">
        <v>45</v>
      </c>
      <c r="CR355" s="43">
        <v>13.648771609999999</v>
      </c>
      <c r="CS355" s="42" t="s">
        <v>21</v>
      </c>
      <c r="CT355" s="42" t="s">
        <v>21</v>
      </c>
      <c r="CU355" s="42" t="s">
        <v>21</v>
      </c>
      <c r="CV355" s="42" t="s">
        <v>21</v>
      </c>
      <c r="CW355" s="43">
        <v>2.0699999989999998</v>
      </c>
      <c r="CX355" s="43">
        <v>43.508499998999994</v>
      </c>
      <c r="CY355" s="42" t="s">
        <v>21</v>
      </c>
      <c r="CZ355" s="42" t="s">
        <v>21</v>
      </c>
      <c r="DA355" s="43">
        <v>3.3199999989999996E-4</v>
      </c>
      <c r="DB355" s="43">
        <v>20</v>
      </c>
      <c r="DC355" s="42" t="s">
        <v>21</v>
      </c>
      <c r="DD355" s="43">
        <v>0.90991810737033663</v>
      </c>
      <c r="DE355" s="42" t="s">
        <v>21</v>
      </c>
      <c r="DF355" s="43">
        <v>0.20474999987499989</v>
      </c>
      <c r="DG355" s="43">
        <v>1.6999999999999999E-3</v>
      </c>
    </row>
    <row r="356" spans="1:111" x14ac:dyDescent="0.25">
      <c r="A356" s="27" t="s">
        <v>453</v>
      </c>
      <c r="B356" s="15">
        <v>3.966999999</v>
      </c>
      <c r="C356" s="15">
        <v>3.2799999998999996E-10</v>
      </c>
      <c r="D356" s="15">
        <v>0.7621109989999999</v>
      </c>
      <c r="E356" s="15">
        <v>17.400999999</v>
      </c>
      <c r="F356" s="15">
        <v>36.794999998999998</v>
      </c>
      <c r="G356" s="15">
        <v>211.24580533187316</v>
      </c>
      <c r="H356" s="15">
        <v>2.000999999999999E-5</v>
      </c>
      <c r="I356" s="15">
        <v>0.7142857147959184</v>
      </c>
      <c r="J356" s="15">
        <v>2.9501786347809385E-12</v>
      </c>
      <c r="K356" s="15">
        <v>78.75</v>
      </c>
      <c r="L356" s="15">
        <v>1.0306999999999999</v>
      </c>
      <c r="M356" s="15">
        <v>5.34</v>
      </c>
      <c r="N356" s="15">
        <v>5.0029999999999992</v>
      </c>
      <c r="O356" s="15">
        <v>1.8536071194494244</v>
      </c>
      <c r="P356" s="15">
        <v>31.180999998999997</v>
      </c>
      <c r="Q356" s="15">
        <v>1.67E-12</v>
      </c>
      <c r="R356" s="15">
        <v>8.5699999989999984</v>
      </c>
      <c r="S356" s="15">
        <v>0.36964477151134612</v>
      </c>
      <c r="T356" s="15">
        <v>5.711099999</v>
      </c>
      <c r="U356" s="15">
        <v>0.99999999899999992</v>
      </c>
      <c r="V356" s="15">
        <v>24.999999999</v>
      </c>
      <c r="W356" s="15">
        <v>0.39130499899999999</v>
      </c>
      <c r="X356" s="15">
        <v>2.5</v>
      </c>
      <c r="Y356" s="15">
        <v>3.6689999992101003</v>
      </c>
      <c r="Z356" s="15">
        <v>4.2267213324412154</v>
      </c>
      <c r="AA356" s="15">
        <v>1.8308479569999998</v>
      </c>
      <c r="AB356" s="15">
        <v>2.4662999999999999</v>
      </c>
      <c r="AC356" s="15">
        <v>1.1499999989999998</v>
      </c>
      <c r="AD356" s="15">
        <v>31.637999998999998</v>
      </c>
      <c r="AE356" s="15">
        <v>0.99999999899999992</v>
      </c>
      <c r="AF356" s="15">
        <v>20.344077352989622</v>
      </c>
      <c r="AG356" s="15">
        <v>2.3854141163308697</v>
      </c>
      <c r="AH356" s="15">
        <v>4.9999999989999999</v>
      </c>
      <c r="AI356" s="15">
        <v>2</v>
      </c>
      <c r="AJ356" s="15">
        <v>1.5683999997436411</v>
      </c>
      <c r="AK356" s="15">
        <v>8.4889644184122623</v>
      </c>
      <c r="AL356" s="15">
        <v>414.99999999899995</v>
      </c>
      <c r="AM356" s="15">
        <v>66.804099999999991</v>
      </c>
      <c r="AN356" s="15">
        <v>0.29531399899999999</v>
      </c>
      <c r="AO356" s="15">
        <v>0.457729999</v>
      </c>
      <c r="AP356" s="15">
        <v>6.112265932405219E-4</v>
      </c>
      <c r="AQ356" s="15">
        <v>648.97999999599995</v>
      </c>
      <c r="AR356" s="15">
        <v>0.90908999999999995</v>
      </c>
      <c r="AS356" s="15">
        <v>296.21999999899998</v>
      </c>
      <c r="AT356" s="15">
        <v>0.31949999899999998</v>
      </c>
      <c r="AU356" s="15">
        <v>7.1428599989999997</v>
      </c>
      <c r="AV356" s="15">
        <v>484</v>
      </c>
      <c r="AW356" s="15">
        <v>0.28907199899999997</v>
      </c>
      <c r="AX356" s="15">
        <v>0.37500072527706885</v>
      </c>
      <c r="AY356" s="15">
        <v>2.2654999989999998</v>
      </c>
      <c r="AZ356" s="15">
        <v>0.7142857147959184</v>
      </c>
      <c r="BA356" s="15">
        <v>1.0000002759241586</v>
      </c>
      <c r="BB356" s="15">
        <v>0.29605099899999998</v>
      </c>
      <c r="BC356" s="15">
        <v>211.245</v>
      </c>
      <c r="BD356" s="15">
        <v>0.86790499899999995</v>
      </c>
      <c r="BE356" s="15">
        <v>2.3014999999999999</v>
      </c>
      <c r="BF356" s="15">
        <v>0.38255999899999998</v>
      </c>
      <c r="BG356" s="15">
        <v>42.744999998999994</v>
      </c>
      <c r="BH356" s="15">
        <v>6.1028112911456036</v>
      </c>
      <c r="BI356" s="15">
        <v>1.2500000000000001E-2</v>
      </c>
      <c r="BJ356" s="15">
        <v>3.9976999989999999</v>
      </c>
      <c r="BK356" s="15">
        <v>6.4253312671095726</v>
      </c>
      <c r="BL356" s="15">
        <v>10.559999998999999</v>
      </c>
      <c r="BM356" s="15">
        <v>2.5503999989999997</v>
      </c>
      <c r="BN356" s="15">
        <v>0.78027465667915108</v>
      </c>
      <c r="BO356" s="15">
        <v>1.4099999999999999E-9</v>
      </c>
      <c r="BP356" s="15">
        <v>0.60775495357223464</v>
      </c>
      <c r="BQ356" s="15">
        <v>5.1885999989999991</v>
      </c>
      <c r="BR356" s="15">
        <v>9.8533790820937384</v>
      </c>
      <c r="BS356" s="15">
        <v>126</v>
      </c>
      <c r="BT356" s="15">
        <v>3.8699999998999994E-8</v>
      </c>
      <c r="BU356" s="15">
        <v>7.2718999989999995</v>
      </c>
      <c r="BV356" s="15">
        <v>25.499999999</v>
      </c>
      <c r="BW356" s="15">
        <v>3.4982599989999996</v>
      </c>
      <c r="BX356" s="15">
        <v>2.4038999989999996</v>
      </c>
      <c r="BY356" s="15">
        <v>0.7142857147959184</v>
      </c>
      <c r="BZ356" s="15">
        <v>57.245999998999999</v>
      </c>
      <c r="CA356" s="15">
        <v>6.9919999989999999</v>
      </c>
      <c r="CB356" s="15">
        <v>1.7849984153991865</v>
      </c>
      <c r="CC356" s="15">
        <v>0.7142857147959184</v>
      </c>
      <c r="CD356" s="15">
        <v>4.1202999989999993</v>
      </c>
      <c r="CE356" s="15">
        <v>2.608199999</v>
      </c>
      <c r="CF356" s="15">
        <v>3.6999999989999997</v>
      </c>
      <c r="CG356" s="15">
        <v>7.1428999989999999</v>
      </c>
      <c r="CH356" s="15">
        <v>20.375102798127177</v>
      </c>
      <c r="CI356" s="15">
        <v>0.39719999899999997</v>
      </c>
      <c r="CJ356" s="15">
        <v>14.327999998999999</v>
      </c>
      <c r="CK356" s="15">
        <v>7.1438999989999988E-2</v>
      </c>
      <c r="CL356" s="15">
        <v>0.457729999</v>
      </c>
      <c r="CM356" s="15">
        <v>2.2999999999999995E-3</v>
      </c>
      <c r="CN356" s="15">
        <v>4.2849999989999992</v>
      </c>
      <c r="CO356" s="15">
        <v>0.6429999999999999</v>
      </c>
      <c r="CP356" s="15">
        <v>0.56309999899999996</v>
      </c>
      <c r="CQ356" s="43">
        <v>45</v>
      </c>
      <c r="CR356" s="43">
        <v>13.971684052999999</v>
      </c>
      <c r="CS356" s="42" t="s">
        <v>21</v>
      </c>
      <c r="CT356" s="42" t="s">
        <v>21</v>
      </c>
      <c r="CU356" s="42" t="s">
        <v>21</v>
      </c>
      <c r="CV356" s="42" t="s">
        <v>21</v>
      </c>
      <c r="CW356" s="43">
        <v>2.0699999989999998</v>
      </c>
      <c r="CX356" s="43">
        <v>43.508499998999994</v>
      </c>
      <c r="CY356" s="42" t="s">
        <v>21</v>
      </c>
      <c r="CZ356" s="42" t="s">
        <v>21</v>
      </c>
      <c r="DA356" s="43">
        <v>3.3199999989999996E-4</v>
      </c>
      <c r="DB356" s="43">
        <v>20</v>
      </c>
      <c r="DC356" s="42" t="s">
        <v>21</v>
      </c>
      <c r="DD356" s="43">
        <v>0.93144560357675121</v>
      </c>
      <c r="DE356" s="42" t="s">
        <v>21</v>
      </c>
      <c r="DF356" s="43">
        <v>0.2127499998749999</v>
      </c>
      <c r="DG356" s="43">
        <v>1.7349999998999997E-3</v>
      </c>
    </row>
    <row r="357" spans="1:111" x14ac:dyDescent="0.25">
      <c r="A357" s="27" t="s">
        <v>454</v>
      </c>
      <c r="B357" s="15">
        <v>4.0599999989999995</v>
      </c>
      <c r="C357" s="15">
        <v>3.7799999998999994E-10</v>
      </c>
      <c r="D357" s="15">
        <v>0.77907899899999999</v>
      </c>
      <c r="E357" s="15">
        <v>18.165999998999997</v>
      </c>
      <c r="F357" s="15">
        <v>38.279999998999998</v>
      </c>
      <c r="G357" s="15">
        <v>218.79083409576808</v>
      </c>
      <c r="H357" s="15">
        <v>2.000999999999999E-5</v>
      </c>
      <c r="I357" s="15">
        <v>0.7142857147959184</v>
      </c>
      <c r="J357" s="15">
        <v>3.0123297431472919E-12</v>
      </c>
      <c r="K357" s="15">
        <v>78.75</v>
      </c>
      <c r="L357" s="15">
        <v>1.0352999999999999</v>
      </c>
      <c r="M357" s="15">
        <v>5.81</v>
      </c>
      <c r="N357" s="15">
        <v>5.0619999999999994</v>
      </c>
      <c r="O357" s="15">
        <v>1.9414074556784124</v>
      </c>
      <c r="P357" s="15">
        <v>31.522899999</v>
      </c>
      <c r="Q357" s="15">
        <v>1.67E-12</v>
      </c>
      <c r="R357" s="15">
        <v>8.5699999989999984</v>
      </c>
      <c r="S357" s="15">
        <v>0.38111208520946382</v>
      </c>
      <c r="T357" s="15">
        <v>5.9598999989999992</v>
      </c>
      <c r="U357" s="15">
        <v>0.99999999899999992</v>
      </c>
      <c r="V357" s="15">
        <v>24.999999999</v>
      </c>
      <c r="W357" s="15">
        <v>0.39130499899999999</v>
      </c>
      <c r="X357" s="15">
        <v>2.5</v>
      </c>
      <c r="Y357" s="15">
        <v>3.7909999992170866</v>
      </c>
      <c r="Z357" s="15">
        <v>4.3767507004716713</v>
      </c>
      <c r="AA357" s="15">
        <v>1.8917806849999999</v>
      </c>
      <c r="AB357" s="15">
        <v>2.5760999989999998</v>
      </c>
      <c r="AC357" s="15">
        <v>1.1499999989999998</v>
      </c>
      <c r="AD357" s="15">
        <v>33.199999998999999</v>
      </c>
      <c r="AE357" s="15">
        <v>0.99999999899999992</v>
      </c>
      <c r="AF357" s="15">
        <v>20.766461138348681</v>
      </c>
      <c r="AG357" s="15">
        <v>2.4648202181156327</v>
      </c>
      <c r="AH357" s="15">
        <v>4.9999999989999999</v>
      </c>
      <c r="AI357" s="15">
        <v>2</v>
      </c>
      <c r="AJ357" s="15">
        <v>1.6016999997384105</v>
      </c>
      <c r="AK357" s="15">
        <v>8.7950748354887835</v>
      </c>
      <c r="AL357" s="15">
        <v>414.99999999899995</v>
      </c>
      <c r="AM357" s="15">
        <v>67.779799998999991</v>
      </c>
      <c r="AN357" s="15">
        <v>0.29531399899999999</v>
      </c>
      <c r="AO357" s="15">
        <v>0.472966999</v>
      </c>
      <c r="AP357" s="15">
        <v>6.1721901082131131E-4</v>
      </c>
      <c r="AQ357" s="15">
        <v>668.1000000009999</v>
      </c>
      <c r="AR357" s="15">
        <v>0.90908999999999995</v>
      </c>
      <c r="AS357" s="15">
        <v>297.93999999899995</v>
      </c>
      <c r="AT357" s="15">
        <v>0.32599999899999998</v>
      </c>
      <c r="AU357" s="15">
        <v>7.1428599989999997</v>
      </c>
      <c r="AV357" s="15">
        <v>484</v>
      </c>
      <c r="AW357" s="15">
        <v>0.29248099899999996</v>
      </c>
      <c r="AX357" s="15">
        <v>0.37500072527706885</v>
      </c>
      <c r="AY357" s="15">
        <v>2.2727999989999996</v>
      </c>
      <c r="AZ357" s="15">
        <v>0.7142857147959184</v>
      </c>
      <c r="BA357" s="15">
        <v>1.0000002759241586</v>
      </c>
      <c r="BB357" s="15">
        <v>0.29605099899999998</v>
      </c>
      <c r="BC357" s="15">
        <v>218.79</v>
      </c>
      <c r="BD357" s="15">
        <v>0.886681999</v>
      </c>
      <c r="BE357" s="15">
        <v>2.5130999999999997</v>
      </c>
      <c r="BF357" s="15">
        <v>0.39399999899999999</v>
      </c>
      <c r="BG357" s="15">
        <v>44.254999998999999</v>
      </c>
      <c r="BH357" s="15">
        <v>6.3059198727192953</v>
      </c>
      <c r="BI357" s="15">
        <v>1.2500000000000001E-2</v>
      </c>
      <c r="BJ357" s="15">
        <v>4.1069999989999992</v>
      </c>
      <c r="BK357" s="15">
        <v>6.5688780131041105</v>
      </c>
      <c r="BL357" s="15">
        <v>10.559999998999999</v>
      </c>
      <c r="BM357" s="15">
        <v>2.6418999989999996</v>
      </c>
      <c r="BN357" s="15">
        <v>0.8907098965803063</v>
      </c>
      <c r="BO357" s="15">
        <v>1.4099999999999999E-9</v>
      </c>
      <c r="BP357" s="15">
        <v>0.61117222870747601</v>
      </c>
      <c r="BQ357" s="15">
        <v>5.4617999989999992</v>
      </c>
      <c r="BR357" s="15">
        <v>9.8533790820937384</v>
      </c>
      <c r="BS357" s="15">
        <v>126</v>
      </c>
      <c r="BT357" s="15">
        <v>3.8699999998999994E-8</v>
      </c>
      <c r="BU357" s="15">
        <v>7.5017999989999993</v>
      </c>
      <c r="BV357" s="15">
        <v>26.586999999</v>
      </c>
      <c r="BW357" s="15">
        <v>3.5273799989999999</v>
      </c>
      <c r="BX357" s="15">
        <v>2.4759999989999999</v>
      </c>
      <c r="BY357" s="15">
        <v>0.7142857147959184</v>
      </c>
      <c r="BZ357" s="15">
        <v>58.333999999</v>
      </c>
      <c r="CA357" s="15">
        <v>7.2559999989999993</v>
      </c>
      <c r="CB357" s="15">
        <v>1.7849984153991865</v>
      </c>
      <c r="CC357" s="15">
        <v>0.7142857147959184</v>
      </c>
      <c r="CD357" s="15">
        <v>4.3135999989999991</v>
      </c>
      <c r="CE357" s="15">
        <v>2.6802999989999998</v>
      </c>
      <c r="CF357" s="15">
        <v>3.6999999989999997</v>
      </c>
      <c r="CG357" s="15">
        <v>7.1428999989999999</v>
      </c>
      <c r="CH357" s="15">
        <v>20.375102798127177</v>
      </c>
      <c r="CI357" s="15">
        <v>0.415099999</v>
      </c>
      <c r="CJ357" s="15">
        <v>14.544999999</v>
      </c>
      <c r="CK357" s="15">
        <v>7.1438999989999988E-2</v>
      </c>
      <c r="CL357" s="15">
        <v>0.472966999</v>
      </c>
      <c r="CM357" s="15">
        <v>2.2999999999999995E-3</v>
      </c>
      <c r="CN357" s="15">
        <v>4.2849999989999992</v>
      </c>
      <c r="CO357" s="15">
        <v>0.6429999999999999</v>
      </c>
      <c r="CP357" s="15">
        <v>0.57059999899999991</v>
      </c>
      <c r="CQ357" s="43">
        <v>45</v>
      </c>
      <c r="CR357" s="43">
        <v>14.211274276999999</v>
      </c>
      <c r="CS357" s="42" t="s">
        <v>21</v>
      </c>
      <c r="CT357" s="42" t="s">
        <v>21</v>
      </c>
      <c r="CU357" s="42" t="s">
        <v>21</v>
      </c>
      <c r="CV357" s="42" t="s">
        <v>21</v>
      </c>
      <c r="CW357" s="43">
        <v>2.0699999989999998</v>
      </c>
      <c r="CX357" s="43">
        <v>43.508499998999994</v>
      </c>
      <c r="CY357" s="42" t="s">
        <v>21</v>
      </c>
      <c r="CZ357" s="42" t="s">
        <v>21</v>
      </c>
      <c r="DA357" s="43">
        <v>3.3199999989999996E-4</v>
      </c>
      <c r="DB357" s="43">
        <v>20</v>
      </c>
      <c r="DC357" s="42" t="s">
        <v>21</v>
      </c>
      <c r="DD357" s="43">
        <v>0.94741828517290394</v>
      </c>
      <c r="DE357" s="42" t="s">
        <v>21</v>
      </c>
      <c r="DF357" s="43">
        <v>0.22074999987499991</v>
      </c>
      <c r="DG357" s="43">
        <v>1.7626999998999998E-3</v>
      </c>
    </row>
    <row r="358" spans="1:111" x14ac:dyDescent="0.25">
      <c r="A358" s="27" t="s">
        <v>455</v>
      </c>
      <c r="B358" s="15">
        <v>4.0929999989999999</v>
      </c>
      <c r="C358" s="15">
        <v>5.5399999998999995E-10</v>
      </c>
      <c r="D358" s="15">
        <v>0.78660999899999995</v>
      </c>
      <c r="E358" s="15">
        <v>18.478999998999999</v>
      </c>
      <c r="F358" s="15">
        <v>39.211999999</v>
      </c>
      <c r="G358" s="15">
        <v>223.55085219237355</v>
      </c>
      <c r="H358" s="15">
        <v>2.000999999999999E-5</v>
      </c>
      <c r="I358" s="15">
        <v>0.7573175817011758</v>
      </c>
      <c r="J358" s="15">
        <v>3.0544907289396721E-12</v>
      </c>
      <c r="K358" s="15">
        <v>78.75</v>
      </c>
      <c r="L358" s="15">
        <v>1.0261999989999999</v>
      </c>
      <c r="M358" s="15">
        <v>6.19</v>
      </c>
      <c r="N358" s="15">
        <v>5.0639999999999992</v>
      </c>
      <c r="O358" s="15">
        <v>1.9639075430981465</v>
      </c>
      <c r="P358" s="15">
        <v>31.852299999</v>
      </c>
      <c r="Q358" s="15">
        <v>1.67E-12</v>
      </c>
      <c r="R358" s="15">
        <v>8.5699999989999984</v>
      </c>
      <c r="S358" s="15">
        <v>0.38669760262439967</v>
      </c>
      <c r="T358" s="15">
        <v>6.0697999989999998</v>
      </c>
      <c r="U358" s="15">
        <v>0.99999999899999992</v>
      </c>
      <c r="V358" s="15">
        <v>24.999999999</v>
      </c>
      <c r="W358" s="15">
        <v>0.39130499899999999</v>
      </c>
      <c r="X358" s="15">
        <v>2.5</v>
      </c>
      <c r="Y358" s="15">
        <v>3.8589999992209805</v>
      </c>
      <c r="Z358" s="15">
        <v>4.4708722673792138</v>
      </c>
      <c r="AA358" s="15">
        <v>1.917150347</v>
      </c>
      <c r="AB358" s="15">
        <v>2.6158999989999998</v>
      </c>
      <c r="AC358" s="15">
        <v>1.1499999989999998</v>
      </c>
      <c r="AD358" s="15">
        <v>34.005999998999997</v>
      </c>
      <c r="AE358" s="15">
        <v>0.99999999899999992</v>
      </c>
      <c r="AF358" s="15">
        <v>20.960779169357622</v>
      </c>
      <c r="AG358" s="15">
        <v>2.4982148693092245</v>
      </c>
      <c r="AH358" s="15">
        <v>4.9999999989999999</v>
      </c>
      <c r="AI358" s="15">
        <v>2</v>
      </c>
      <c r="AJ358" s="15">
        <v>1.6241999997348762</v>
      </c>
      <c r="AK358" s="15">
        <v>8.8652483055429805</v>
      </c>
      <c r="AL358" s="15">
        <v>414.99999999899995</v>
      </c>
      <c r="AM358" s="15">
        <v>68.158299999999997</v>
      </c>
      <c r="AN358" s="15">
        <v>0.29531399899999999</v>
      </c>
      <c r="AO358" s="15">
        <v>0.47937499899999997</v>
      </c>
      <c r="AP358" s="15">
        <v>6.611634064137671E-4</v>
      </c>
      <c r="AQ358" s="15">
        <v>677.71</v>
      </c>
      <c r="AR358" s="15">
        <v>0.90908999999999995</v>
      </c>
      <c r="AS358" s="15">
        <v>299.67999999899996</v>
      </c>
      <c r="AT358" s="15">
        <v>0.32849999899999999</v>
      </c>
      <c r="AU358" s="15">
        <v>7.1428599989999997</v>
      </c>
      <c r="AV358" s="15">
        <v>484</v>
      </c>
      <c r="AW358" s="15">
        <v>0.29388199899999995</v>
      </c>
      <c r="AX358" s="15">
        <v>0.37500072527706885</v>
      </c>
      <c r="AY358" s="15">
        <v>2.2994999999999997</v>
      </c>
      <c r="AZ358" s="15">
        <v>0.7573175817011758</v>
      </c>
      <c r="BA358" s="15">
        <v>1.0000002759241586</v>
      </c>
      <c r="BB358" s="15">
        <v>0.29605099899999998</v>
      </c>
      <c r="BC358" s="15">
        <v>223.54999994999997</v>
      </c>
      <c r="BD358" s="15">
        <v>0.894453999</v>
      </c>
      <c r="BE358" s="15">
        <v>2.5490999999999997</v>
      </c>
      <c r="BF358" s="15">
        <v>0.39913999899999997</v>
      </c>
      <c r="BG358" s="15">
        <v>45.084999998999997</v>
      </c>
      <c r="BH358" s="15">
        <v>6.3904851912615657</v>
      </c>
      <c r="BI358" s="15">
        <v>1.2500000000000001E-2</v>
      </c>
      <c r="BJ358" s="15">
        <v>4.170699999</v>
      </c>
      <c r="BK358" s="15">
        <v>6.6452689449656699</v>
      </c>
      <c r="BL358" s="15">
        <v>10.559999998999999</v>
      </c>
      <c r="BM358" s="15">
        <v>2.6843999989999996</v>
      </c>
      <c r="BN358" s="15">
        <v>0.94339622730509076</v>
      </c>
      <c r="BO358" s="15">
        <v>1.4099999999999999E-9</v>
      </c>
      <c r="BP358" s="15">
        <v>0.6178942168919267</v>
      </c>
      <c r="BQ358" s="15">
        <v>5.6000999989999993</v>
      </c>
      <c r="BR358" s="15">
        <v>9.8533790820937384</v>
      </c>
      <c r="BS358" s="15">
        <v>126</v>
      </c>
      <c r="BT358" s="15">
        <v>3.9849999998999994E-8</v>
      </c>
      <c r="BU358" s="15">
        <v>7.5090999989999991</v>
      </c>
      <c r="BV358" s="15">
        <v>27.013999998999999</v>
      </c>
      <c r="BW358" s="15">
        <v>3.5299999989999997</v>
      </c>
      <c r="BX358" s="15">
        <v>2.4942999989999999</v>
      </c>
      <c r="BY358" s="15">
        <v>0.7573175817011758</v>
      </c>
      <c r="BZ358" s="15">
        <v>59.080999998999999</v>
      </c>
      <c r="CA358" s="15">
        <v>7.4669999989999996</v>
      </c>
      <c r="CB358" s="15">
        <v>1.7849984153991865</v>
      </c>
      <c r="CC358" s="15">
        <v>0.7573175817011758</v>
      </c>
      <c r="CD358" s="15">
        <v>4.4396999989999992</v>
      </c>
      <c r="CE358" s="15">
        <v>2.7069999989999998</v>
      </c>
      <c r="CF358" s="15">
        <v>3.6999999989999997</v>
      </c>
      <c r="CG358" s="15">
        <v>7.1428999989999999</v>
      </c>
      <c r="CH358" s="15">
        <v>20.375102798127177</v>
      </c>
      <c r="CI358" s="15">
        <v>0.42349999899999996</v>
      </c>
      <c r="CJ358" s="15">
        <v>14.9</v>
      </c>
      <c r="CK358" s="15">
        <v>7.1438999989999988E-2</v>
      </c>
      <c r="CL358" s="15">
        <v>0.47937499899999997</v>
      </c>
      <c r="CM358" s="15">
        <v>2.2999999999999995E-3</v>
      </c>
      <c r="CN358" s="15">
        <v>4.2849999989999992</v>
      </c>
      <c r="CO358" s="15">
        <v>0.6429999999999999</v>
      </c>
      <c r="CP358" s="15">
        <v>0.59969999899999993</v>
      </c>
      <c r="CQ358" s="43">
        <v>45</v>
      </c>
      <c r="CR358" s="43">
        <v>14.699397324</v>
      </c>
      <c r="CS358" s="42" t="s">
        <v>21</v>
      </c>
      <c r="CT358" s="42" t="s">
        <v>21</v>
      </c>
      <c r="CU358" s="42" t="s">
        <v>21</v>
      </c>
      <c r="CV358" s="42" t="s">
        <v>21</v>
      </c>
      <c r="CW358" s="43">
        <v>2.0699999989999998</v>
      </c>
      <c r="CX358" s="43">
        <v>43.508499998999994</v>
      </c>
      <c r="CY358" s="42" t="s">
        <v>21</v>
      </c>
      <c r="CZ358" s="42" t="s">
        <v>21</v>
      </c>
      <c r="DA358" s="43">
        <v>3.3199999989999996E-4</v>
      </c>
      <c r="DB358" s="43">
        <v>20</v>
      </c>
      <c r="DC358" s="42" t="s">
        <v>21</v>
      </c>
      <c r="DD358" s="43">
        <v>0.9799598226076337</v>
      </c>
      <c r="DE358" s="42" t="s">
        <v>21</v>
      </c>
      <c r="DF358" s="43">
        <v>0.22877747438633425</v>
      </c>
      <c r="DG358" s="43">
        <v>1.7910999998999996E-3</v>
      </c>
    </row>
    <row r="359" spans="1:111" x14ac:dyDescent="0.25">
      <c r="A359" s="27" t="s">
        <v>456</v>
      </c>
      <c r="B359" s="15">
        <v>4.0619999989999993</v>
      </c>
      <c r="C359" s="15">
        <v>6.7999999999999993E-10</v>
      </c>
      <c r="D359" s="15">
        <v>0.79032399899999994</v>
      </c>
      <c r="E359" s="15">
        <v>18.295999998999999</v>
      </c>
      <c r="F359" s="15">
        <v>38.943999998999999</v>
      </c>
      <c r="G359" s="15">
        <v>220.47084045045224</v>
      </c>
      <c r="H359" s="15">
        <v>2.000999999999999E-5</v>
      </c>
      <c r="I359" s="15">
        <v>0.86956499899999995</v>
      </c>
      <c r="J359" s="15">
        <v>3.1086457882764363E-12</v>
      </c>
      <c r="K359" s="15">
        <v>78.75</v>
      </c>
      <c r="L359" s="15">
        <v>1.0249999999999999</v>
      </c>
      <c r="M359" s="15">
        <v>6.8</v>
      </c>
      <c r="N359" s="15">
        <v>5.0439999999999996</v>
      </c>
      <c r="O359" s="15">
        <v>1.9524074979280581</v>
      </c>
      <c r="P359" s="15">
        <v>32.168699998999998</v>
      </c>
      <c r="Q359" s="15">
        <v>1.67E-12</v>
      </c>
      <c r="R359" s="15">
        <v>8.5699999989999984</v>
      </c>
      <c r="S359" s="15">
        <v>0.38807823672309771</v>
      </c>
      <c r="T359" s="15">
        <v>6.0229999989999996</v>
      </c>
      <c r="U359" s="15">
        <v>0.99999999899999992</v>
      </c>
      <c r="V359" s="15">
        <v>24.999999999</v>
      </c>
      <c r="W359" s="15">
        <v>0.39130499899999999</v>
      </c>
      <c r="X359" s="15">
        <v>2.5</v>
      </c>
      <c r="Y359" s="15">
        <v>3.8759999992219538</v>
      </c>
      <c r="Z359" s="15">
        <v>4.4064510445230658</v>
      </c>
      <c r="AA359" s="15">
        <v>1.9456483139999998</v>
      </c>
      <c r="AB359" s="15">
        <v>2.5814999999999997</v>
      </c>
      <c r="AC359" s="15">
        <v>1.1499999989999998</v>
      </c>
      <c r="AD359" s="15">
        <v>34.568999998999999</v>
      </c>
      <c r="AE359" s="15">
        <v>0.99999999899999992</v>
      </c>
      <c r="AF359" s="15">
        <v>20.942996037125962</v>
      </c>
      <c r="AG359" s="15">
        <v>2.5499999989999997</v>
      </c>
      <c r="AH359" s="15">
        <v>4.9999999989999999</v>
      </c>
      <c r="AI359" s="15">
        <v>2</v>
      </c>
      <c r="AJ359" s="15">
        <v>1.6544999997301169</v>
      </c>
      <c r="AK359" s="15">
        <v>8.8809947502752635</v>
      </c>
      <c r="AL359" s="15">
        <v>414.99999999899995</v>
      </c>
      <c r="AM359" s="15">
        <v>68.655399998999997</v>
      </c>
      <c r="AN359" s="15">
        <v>0.29531399899999999</v>
      </c>
      <c r="AO359" s="15">
        <v>0.48642999899999995</v>
      </c>
      <c r="AP359" s="15">
        <v>6.9911538442543359E-4</v>
      </c>
      <c r="AQ359" s="15">
        <v>678.17000000099995</v>
      </c>
      <c r="AR359" s="15">
        <v>0.90908999999999995</v>
      </c>
      <c r="AS359" s="15">
        <v>302.37999999899995</v>
      </c>
      <c r="AT359" s="15">
        <v>0.327399999</v>
      </c>
      <c r="AU359" s="15">
        <v>7.3976499989999995</v>
      </c>
      <c r="AV359" s="15">
        <v>484</v>
      </c>
      <c r="AW359" s="15">
        <v>0.29329799899999998</v>
      </c>
      <c r="AX359" s="15">
        <v>0.37500072527706885</v>
      </c>
      <c r="AY359" s="15">
        <v>2.3549999989999999</v>
      </c>
      <c r="AZ359" s="15">
        <v>0.86956521814744814</v>
      </c>
      <c r="BA359" s="15">
        <v>1.0000002759241586</v>
      </c>
      <c r="BB359" s="15">
        <v>0.29605099899999998</v>
      </c>
      <c r="BC359" s="15">
        <v>220.46999994999999</v>
      </c>
      <c r="BD359" s="15">
        <v>0.89541499899999999</v>
      </c>
      <c r="BE359" s="15">
        <v>2.5672999999999999</v>
      </c>
      <c r="BF359" s="15">
        <v>0.39964999899999998</v>
      </c>
      <c r="BG359" s="15">
        <v>45.009999998999994</v>
      </c>
      <c r="BH359" s="15">
        <v>6.4854781874398535</v>
      </c>
      <c r="BI359" s="15">
        <v>1.2500000000000001E-2</v>
      </c>
      <c r="BJ359" s="15">
        <v>4.1395999989999996</v>
      </c>
      <c r="BK359" s="15">
        <v>6.6601397740889912</v>
      </c>
      <c r="BL359" s="15">
        <v>11.993999999</v>
      </c>
      <c r="BM359" s="15">
        <v>2.6564999989999998</v>
      </c>
      <c r="BN359" s="15">
        <v>0.95020904599011802</v>
      </c>
      <c r="BO359" s="15">
        <v>1.4099999999999999E-9</v>
      </c>
      <c r="BP359" s="15">
        <v>0.62593890875434333</v>
      </c>
      <c r="BQ359" s="15">
        <v>5.5261999989999993</v>
      </c>
      <c r="BR359" s="15">
        <v>9.8533790820937384</v>
      </c>
      <c r="BS359" s="15">
        <v>126</v>
      </c>
      <c r="BT359" s="15">
        <v>4.4999999999999993E-8</v>
      </c>
      <c r="BU359" s="15">
        <v>7.5000999989999997</v>
      </c>
      <c r="BV359" s="15">
        <v>26.815999998999999</v>
      </c>
      <c r="BW359" s="15">
        <v>3.5299999989999997</v>
      </c>
      <c r="BX359" s="15">
        <v>2.4783999989999996</v>
      </c>
      <c r="BY359" s="15">
        <v>0.86956521814744814</v>
      </c>
      <c r="BZ359" s="15">
        <v>59.186999998999994</v>
      </c>
      <c r="CA359" s="15">
        <v>7.5359999989999995</v>
      </c>
      <c r="CB359" s="15">
        <v>1.7849984153991865</v>
      </c>
      <c r="CC359" s="15">
        <v>0.86956521814744814</v>
      </c>
      <c r="CD359" s="15">
        <v>4.3927999989999993</v>
      </c>
      <c r="CE359" s="15">
        <v>2.6644999989999998</v>
      </c>
      <c r="CF359" s="15">
        <v>3.6999999989999997</v>
      </c>
      <c r="CG359" s="15">
        <v>7.6489999989999999</v>
      </c>
      <c r="CH359" s="15">
        <v>20.375102798127177</v>
      </c>
      <c r="CI359" s="15">
        <v>0.418099999</v>
      </c>
      <c r="CJ359" s="15">
        <v>14.917</v>
      </c>
      <c r="CK359" s="15">
        <v>8.2559999989999994E-2</v>
      </c>
      <c r="CL359" s="15">
        <v>0.48642999899999995</v>
      </c>
      <c r="CM359" s="15">
        <v>2.3899999999999993E-3</v>
      </c>
      <c r="CN359" s="15">
        <v>4.2849999989999992</v>
      </c>
      <c r="CO359" s="15">
        <v>0.6429999999999999</v>
      </c>
      <c r="CP359" s="15">
        <v>0.62449999899999997</v>
      </c>
      <c r="CQ359" s="43">
        <v>45</v>
      </c>
      <c r="CR359" s="43">
        <v>14.452955629</v>
      </c>
      <c r="CS359" s="42" t="s">
        <v>21</v>
      </c>
      <c r="CT359" s="42" t="s">
        <v>21</v>
      </c>
      <c r="CU359" s="42" t="s">
        <v>21</v>
      </c>
      <c r="CV359" s="42" t="s">
        <v>21</v>
      </c>
      <c r="CW359" s="43">
        <v>2.0699999989999998</v>
      </c>
      <c r="CX359" s="43">
        <v>43.508499998999994</v>
      </c>
      <c r="CY359" s="42" t="s">
        <v>21</v>
      </c>
      <c r="CZ359" s="42" t="s">
        <v>21</v>
      </c>
      <c r="DA359" s="43">
        <v>3.3199999989999996E-4</v>
      </c>
      <c r="DB359" s="43">
        <v>20</v>
      </c>
      <c r="DC359" s="42" t="s">
        <v>21</v>
      </c>
      <c r="DD359" s="43">
        <v>0.96353037622347204</v>
      </c>
      <c r="DE359" s="42" t="s">
        <v>21</v>
      </c>
      <c r="DF359" s="43">
        <v>0.22462746048982724</v>
      </c>
      <c r="DG359" s="43">
        <v>1.7802999998999995E-3</v>
      </c>
    </row>
    <row r="360" spans="1:111" x14ac:dyDescent="0.25">
      <c r="A360" s="27" t="s">
        <v>457</v>
      </c>
      <c r="B360" s="15">
        <v>4.087999999</v>
      </c>
      <c r="C360" s="15">
        <v>7.2499999999999998E-10</v>
      </c>
      <c r="D360" s="15">
        <v>0.79028799899999991</v>
      </c>
      <c r="E360" s="15">
        <v>18.313999999999997</v>
      </c>
      <c r="F360" s="15">
        <v>39.028999999</v>
      </c>
      <c r="G360" s="15">
        <v>220.26083969986689</v>
      </c>
      <c r="H360" s="15">
        <v>2.000999999999999E-5</v>
      </c>
      <c r="I360" s="15">
        <v>0.86956499899999995</v>
      </c>
      <c r="J360" s="15">
        <v>3.1849717111950641E-12</v>
      </c>
      <c r="K360" s="15">
        <v>78.75</v>
      </c>
      <c r="L360" s="15">
        <v>1.013699999</v>
      </c>
      <c r="M360" s="15">
        <v>7.44</v>
      </c>
      <c r="N360" s="15">
        <v>5.03</v>
      </c>
      <c r="O360" s="15">
        <v>1.9478074802600245</v>
      </c>
      <c r="P360" s="15">
        <v>32.513699998999996</v>
      </c>
      <c r="Q360" s="15">
        <v>1.67E-12</v>
      </c>
      <c r="R360" s="15">
        <v>8.5699999989999984</v>
      </c>
      <c r="S360" s="15">
        <v>0.3884551141624733</v>
      </c>
      <c r="T360" s="15">
        <v>6.0310999989999994</v>
      </c>
      <c r="U360" s="15">
        <v>0.99999999899999992</v>
      </c>
      <c r="V360" s="15">
        <v>24.999999999</v>
      </c>
      <c r="W360" s="15">
        <v>0.39130499899999999</v>
      </c>
      <c r="X360" s="15">
        <v>2.5</v>
      </c>
      <c r="Y360" s="15">
        <v>3.8659999992213812</v>
      </c>
      <c r="Z360" s="15">
        <v>4.4083935815732849</v>
      </c>
      <c r="AA360" s="15">
        <v>1.9508008029999999</v>
      </c>
      <c r="AB360" s="15">
        <v>2.5853999989999998</v>
      </c>
      <c r="AC360" s="15">
        <v>1.1499999989999998</v>
      </c>
      <c r="AD360" s="15">
        <v>35.071999998999999</v>
      </c>
      <c r="AE360" s="15">
        <v>0.99999999899999992</v>
      </c>
      <c r="AF360" s="15">
        <v>20.934115808253221</v>
      </c>
      <c r="AG360" s="15">
        <v>2.5499999989999997</v>
      </c>
      <c r="AH360" s="15">
        <v>4.9999999989999999</v>
      </c>
      <c r="AI360" s="15">
        <v>2</v>
      </c>
      <c r="AJ360" s="15">
        <v>1.6776999997264725</v>
      </c>
      <c r="AK360" s="15">
        <v>8.9047195806297381</v>
      </c>
      <c r="AL360" s="15">
        <v>414.99999999899995</v>
      </c>
      <c r="AM360" s="15">
        <v>69.274999998999988</v>
      </c>
      <c r="AN360" s="15">
        <v>0.29531399899999999</v>
      </c>
      <c r="AO360" s="15">
        <v>0.48772999899999997</v>
      </c>
      <c r="AP360" s="15">
        <v>7.041090657427581E-4</v>
      </c>
      <c r="AQ360" s="15">
        <v>678.8500000009999</v>
      </c>
      <c r="AR360" s="15">
        <v>0.90908999999999995</v>
      </c>
      <c r="AS360" s="15">
        <v>302.52999999899998</v>
      </c>
      <c r="AT360" s="15">
        <v>0.32859999899999998</v>
      </c>
      <c r="AU360" s="15">
        <v>8.1890499989999999</v>
      </c>
      <c r="AV360" s="15">
        <v>484</v>
      </c>
      <c r="AW360" s="15">
        <v>0.29310499899999998</v>
      </c>
      <c r="AX360" s="15">
        <v>0.37500072527706885</v>
      </c>
      <c r="AY360" s="15">
        <v>2.3899999989999996</v>
      </c>
      <c r="AZ360" s="15">
        <v>0.86956521814744814</v>
      </c>
      <c r="BA360" s="15">
        <v>1.0000002759241586</v>
      </c>
      <c r="BB360" s="15">
        <v>0.29605099899999998</v>
      </c>
      <c r="BC360" s="15">
        <v>220.26</v>
      </c>
      <c r="BD360" s="15">
        <v>0.89301699899999998</v>
      </c>
      <c r="BE360" s="15">
        <v>2.5681999999999996</v>
      </c>
      <c r="BF360" s="15">
        <v>0.39975999899999998</v>
      </c>
      <c r="BG360" s="15">
        <v>44.477999998999998</v>
      </c>
      <c r="BH360" s="15">
        <v>6.5026531084788717</v>
      </c>
      <c r="BI360" s="15">
        <v>1.2500000000000001E-2</v>
      </c>
      <c r="BJ360" s="15">
        <v>4.1419999989999994</v>
      </c>
      <c r="BK360" s="15">
        <v>6.6382549796089734</v>
      </c>
      <c r="BL360" s="15">
        <v>12.5</v>
      </c>
      <c r="BM360" s="15">
        <v>2.6549999989999997</v>
      </c>
      <c r="BN360" s="15">
        <v>0.95038966066374231</v>
      </c>
      <c r="BO360" s="15">
        <v>1.4099999999999999E-9</v>
      </c>
      <c r="BP360" s="15">
        <v>0.6178942168919267</v>
      </c>
      <c r="BQ360" s="15">
        <v>5.5132999989999991</v>
      </c>
      <c r="BR360" s="15">
        <v>9.8533790820937384</v>
      </c>
      <c r="BS360" s="15">
        <v>126</v>
      </c>
      <c r="BT360" s="15">
        <v>4.4999999999999993E-8</v>
      </c>
      <c r="BU360" s="15">
        <v>7.4974999989999995</v>
      </c>
      <c r="BV360" s="15">
        <v>26.798999998999999</v>
      </c>
      <c r="BW360" s="15">
        <v>3.5299999989999997</v>
      </c>
      <c r="BX360" s="15">
        <v>2.4766999989999996</v>
      </c>
      <c r="BY360" s="15">
        <v>0.86956521814744814</v>
      </c>
      <c r="BZ360" s="15">
        <v>59.246999998999996</v>
      </c>
      <c r="CA360" s="15">
        <v>7.5979999989999998</v>
      </c>
      <c r="CB360" s="15">
        <v>1.7849984153991865</v>
      </c>
      <c r="CC360" s="15">
        <v>0.86956521814744814</v>
      </c>
      <c r="CD360" s="15">
        <v>4.3838999989999996</v>
      </c>
      <c r="CE360" s="15">
        <v>2.6510999989999999</v>
      </c>
      <c r="CF360" s="15">
        <v>3.6999999989999997</v>
      </c>
      <c r="CG360" s="15">
        <v>8.2060999989999992</v>
      </c>
      <c r="CH360" s="15">
        <v>20.400102923259841</v>
      </c>
      <c r="CI360" s="15">
        <v>0.41739999899999997</v>
      </c>
      <c r="CJ360" s="15">
        <v>15.149999998999998</v>
      </c>
      <c r="CK360" s="15">
        <v>8.2559999989999994E-2</v>
      </c>
      <c r="CL360" s="15">
        <v>0.48772999899999997</v>
      </c>
      <c r="CM360" s="15">
        <v>2.5199999999999992E-3</v>
      </c>
      <c r="CN360" s="15">
        <v>4.2849999989999992</v>
      </c>
      <c r="CO360" s="15">
        <v>0.6429999999999999</v>
      </c>
      <c r="CP360" s="15">
        <v>0.62279999899999994</v>
      </c>
      <c r="CQ360" s="43">
        <v>45</v>
      </c>
      <c r="CR360" s="43">
        <v>14.875049582999999</v>
      </c>
      <c r="CS360" s="42" t="s">
        <v>21</v>
      </c>
      <c r="CT360" s="42" t="s">
        <v>21</v>
      </c>
      <c r="CU360" s="42" t="s">
        <v>21</v>
      </c>
      <c r="CV360" s="42" t="s">
        <v>21</v>
      </c>
      <c r="CW360" s="43">
        <v>2.0699999989999998</v>
      </c>
      <c r="CX360" s="43">
        <v>43.508499998999994</v>
      </c>
      <c r="CY360" s="42" t="s">
        <v>21</v>
      </c>
      <c r="CZ360" s="42" t="s">
        <v>21</v>
      </c>
      <c r="DA360" s="43">
        <v>3.3199999989999996E-4</v>
      </c>
      <c r="DB360" s="43">
        <v>20</v>
      </c>
      <c r="DC360" s="42" t="s">
        <v>21</v>
      </c>
      <c r="DD360" s="43">
        <v>0.99166997223324072</v>
      </c>
      <c r="DE360" s="42" t="s">
        <v>21</v>
      </c>
      <c r="DF360" s="43">
        <v>0.22745875399434567</v>
      </c>
      <c r="DG360" s="43">
        <v>1.7864999998999996E-3</v>
      </c>
    </row>
    <row r="361" spans="1:111" x14ac:dyDescent="0.25">
      <c r="A361" s="27" t="s">
        <v>458</v>
      </c>
      <c r="B361" s="15">
        <v>4.1158999989999998</v>
      </c>
      <c r="C361" s="15">
        <v>7.9199999999999995E-10</v>
      </c>
      <c r="D361" s="15">
        <v>0.79599499899999993</v>
      </c>
      <c r="E361" s="15">
        <v>18.518999998999998</v>
      </c>
      <c r="F361" s="15">
        <v>39.513999998999999</v>
      </c>
      <c r="G361" s="15">
        <v>222.92084979061693</v>
      </c>
      <c r="H361" s="15">
        <v>2.000999999999999E-5</v>
      </c>
      <c r="I361" s="15">
        <v>0.86956499899999995</v>
      </c>
      <c r="J361" s="15">
        <v>3.2656591146756449E-12</v>
      </c>
      <c r="K361" s="15">
        <v>78.75</v>
      </c>
      <c r="L361" s="15">
        <v>1.0137999999999998</v>
      </c>
      <c r="M361" s="15">
        <v>8.25</v>
      </c>
      <c r="N361" s="15">
        <v>5.0469999999999997</v>
      </c>
      <c r="O361" s="15">
        <v>1.9662075509321595</v>
      </c>
      <c r="P361" s="15">
        <v>32.841899998999999</v>
      </c>
      <c r="Q361" s="15">
        <v>1.67E-12</v>
      </c>
      <c r="R361" s="15">
        <v>8.5699999989999984</v>
      </c>
      <c r="S361" s="15">
        <v>0.39336008197362915</v>
      </c>
      <c r="T361" s="15">
        <v>6.1502999989999996</v>
      </c>
      <c r="U361" s="15">
        <v>0.99999999899999992</v>
      </c>
      <c r="V361" s="15">
        <v>24.999999999</v>
      </c>
      <c r="W361" s="15">
        <v>0.39130499899999999</v>
      </c>
      <c r="X361" s="15">
        <v>2.5</v>
      </c>
      <c r="Y361" s="15">
        <v>3.8729999992217823</v>
      </c>
      <c r="Z361" s="15">
        <v>4.4587123240796647</v>
      </c>
      <c r="AA361" s="15">
        <v>1.9786307869999999</v>
      </c>
      <c r="AB361" s="15">
        <v>2.6237999989999996</v>
      </c>
      <c r="AC361" s="15">
        <v>1.1499999989999998</v>
      </c>
      <c r="AD361" s="15">
        <v>35.640999998999995</v>
      </c>
      <c r="AE361" s="15">
        <v>0.99999999899999992</v>
      </c>
      <c r="AF361" s="15">
        <v>21.076749685368121</v>
      </c>
      <c r="AG361" s="15">
        <v>2.5499999989999997</v>
      </c>
      <c r="AH361" s="15">
        <v>4.9999999989999999</v>
      </c>
      <c r="AI361" s="15">
        <v>2</v>
      </c>
      <c r="AJ361" s="15">
        <v>1.7002999997229227</v>
      </c>
      <c r="AK361" s="15">
        <v>8.9525515573191718</v>
      </c>
      <c r="AL361" s="15">
        <v>414.99999999899995</v>
      </c>
      <c r="AM361" s="15">
        <v>69.274999998999988</v>
      </c>
      <c r="AN361" s="15">
        <v>0.29531399899999999</v>
      </c>
      <c r="AO361" s="15">
        <v>0.49465799899999996</v>
      </c>
      <c r="AP361" s="15">
        <v>7.0910274706008261E-4</v>
      </c>
      <c r="AQ361" s="15">
        <v>683.03000000099996</v>
      </c>
      <c r="AR361" s="15">
        <v>0.90908999999999995</v>
      </c>
      <c r="AS361" s="15">
        <v>305.7</v>
      </c>
      <c r="AT361" s="15">
        <v>0.32999999899999999</v>
      </c>
      <c r="AU361" s="15">
        <v>8.2458799989999996</v>
      </c>
      <c r="AV361" s="15">
        <v>484</v>
      </c>
      <c r="AW361" s="15">
        <v>0.29405199899999995</v>
      </c>
      <c r="AX361" s="15">
        <v>0.37500072527706885</v>
      </c>
      <c r="AY361" s="15">
        <v>2.4249999989999997</v>
      </c>
      <c r="AZ361" s="15">
        <v>0.86956521814744814</v>
      </c>
      <c r="BA361" s="15">
        <v>1.0000002759241586</v>
      </c>
      <c r="BB361" s="15">
        <v>0.29605099899999998</v>
      </c>
      <c r="BC361" s="15">
        <v>222.91999994999998</v>
      </c>
      <c r="BD361" s="15">
        <v>0.89992799899999998</v>
      </c>
      <c r="BE361" s="15">
        <v>2.5879999999999996</v>
      </c>
      <c r="BF361" s="15">
        <v>0.40379999899999997</v>
      </c>
      <c r="BG361" s="15">
        <v>44.952999998999999</v>
      </c>
      <c r="BH361" s="15">
        <v>6.5954194719431474</v>
      </c>
      <c r="BI361" s="15">
        <v>1.2500000000000001E-2</v>
      </c>
      <c r="BJ361" s="15">
        <v>4.1877999989999992</v>
      </c>
      <c r="BK361" s="15">
        <v>6.6683560279827958</v>
      </c>
      <c r="BL361" s="15">
        <v>12.5</v>
      </c>
      <c r="BM361" s="15">
        <v>2.6879999989999996</v>
      </c>
      <c r="BN361" s="15">
        <v>0.95904862468499918</v>
      </c>
      <c r="BO361" s="15">
        <v>1.4099999999999999E-9</v>
      </c>
      <c r="BP361" s="15">
        <v>0.62582139096678224</v>
      </c>
      <c r="BQ361" s="15">
        <v>5.5587999989999997</v>
      </c>
      <c r="BR361" s="15">
        <v>9.8533790820937384</v>
      </c>
      <c r="BS361" s="15">
        <v>126</v>
      </c>
      <c r="BT361" s="15">
        <v>4.4999999999999993E-8</v>
      </c>
      <c r="BU361" s="15">
        <v>7.4991999989999991</v>
      </c>
      <c r="BV361" s="15">
        <v>27.327999998999999</v>
      </c>
      <c r="BW361" s="15">
        <v>3.5299999989999997</v>
      </c>
      <c r="BX361" s="15">
        <v>2.4944999999999999</v>
      </c>
      <c r="BY361" s="15">
        <v>0.86956521814744814</v>
      </c>
      <c r="BZ361" s="15">
        <v>59.643999998999995</v>
      </c>
      <c r="CA361" s="15">
        <v>7.6869999989999993</v>
      </c>
      <c r="CB361" s="15">
        <v>1.7849984153991865</v>
      </c>
      <c r="CC361" s="15">
        <v>0.86956521814744814</v>
      </c>
      <c r="CD361" s="15">
        <v>4.4078999989999996</v>
      </c>
      <c r="CE361" s="15">
        <v>2.6362999989999998</v>
      </c>
      <c r="CF361" s="15">
        <v>3.6999999989999997</v>
      </c>
      <c r="CG361" s="15">
        <v>8.260299998999999</v>
      </c>
      <c r="CH361" s="15">
        <v>20.400102923259841</v>
      </c>
      <c r="CI361" s="15">
        <v>0.42329999899999998</v>
      </c>
      <c r="CJ361" s="15">
        <v>15.149999998999998</v>
      </c>
      <c r="CK361" s="15">
        <v>8.2559999989999994E-2</v>
      </c>
      <c r="CL361" s="15">
        <v>0.49465799899999996</v>
      </c>
      <c r="CM361" s="15">
        <v>2.6299999999999991E-3</v>
      </c>
      <c r="CN361" s="15">
        <v>4.2849999989999992</v>
      </c>
      <c r="CO361" s="15">
        <v>0.6429999999999999</v>
      </c>
      <c r="CP361" s="15">
        <v>0.62489999899999993</v>
      </c>
      <c r="CQ361" s="43">
        <v>45</v>
      </c>
      <c r="CR361" s="43">
        <v>14.825796885999999</v>
      </c>
      <c r="CS361" s="42" t="s">
        <v>21</v>
      </c>
      <c r="CT361" s="42" t="s">
        <v>21</v>
      </c>
      <c r="CU361" s="42" t="s">
        <v>21</v>
      </c>
      <c r="CV361" s="42" t="s">
        <v>21</v>
      </c>
      <c r="CW361" s="43">
        <v>2.0699999989999998</v>
      </c>
      <c r="CX361" s="43">
        <v>43.508499998999994</v>
      </c>
      <c r="CY361" s="42" t="s">
        <v>21</v>
      </c>
      <c r="CZ361" s="42" t="s">
        <v>21</v>
      </c>
      <c r="DA361" s="43">
        <v>3.3199999999999994E-4</v>
      </c>
      <c r="DB361" s="43">
        <v>20</v>
      </c>
      <c r="DC361" s="42" t="s">
        <v>21</v>
      </c>
      <c r="DD361" s="43">
        <v>0.98838645910551026</v>
      </c>
      <c r="DE361" s="42" t="s">
        <v>21</v>
      </c>
      <c r="DF361" s="43">
        <v>0.22752870184556453</v>
      </c>
      <c r="DG361" s="43">
        <v>1.7998999998999998E-3</v>
      </c>
    </row>
    <row r="362" spans="1:111" x14ac:dyDescent="0.25">
      <c r="A362" s="27" t="s">
        <v>470</v>
      </c>
      <c r="B362" s="15">
        <v>4.1160999989999993</v>
      </c>
      <c r="C362" s="15">
        <v>8.969999999999999E-10</v>
      </c>
      <c r="D362" s="15">
        <v>0.79439499899999999</v>
      </c>
      <c r="E362" s="15">
        <v>18.391999998999999</v>
      </c>
      <c r="F362" s="15">
        <v>39.298999998999996</v>
      </c>
      <c r="G362" s="15">
        <v>223.76585301202067</v>
      </c>
      <c r="H362" s="15">
        <v>2.000999999999999E-5</v>
      </c>
      <c r="I362" s="15">
        <v>0.86956499899999995</v>
      </c>
      <c r="J362" s="15">
        <v>3.3219949150202994E-12</v>
      </c>
      <c r="K362" s="15">
        <v>78.75</v>
      </c>
      <c r="L362" s="15">
        <v>1.0063999989999999</v>
      </c>
      <c r="M362" s="15">
        <v>9.19</v>
      </c>
      <c r="N362" s="15">
        <v>5.0119999999999996</v>
      </c>
      <c r="O362" s="15">
        <v>1.9662075509321595</v>
      </c>
      <c r="P362" s="15">
        <v>33.095799998999993</v>
      </c>
      <c r="Q362" s="15">
        <v>1.67E-12</v>
      </c>
      <c r="R362" s="15">
        <v>8.5699999989999984</v>
      </c>
      <c r="S362" s="15">
        <v>0.39298907505815805</v>
      </c>
      <c r="T362" s="15">
        <v>6.1580999989999992</v>
      </c>
      <c r="U362" s="15">
        <v>0.99999999899999992</v>
      </c>
      <c r="V362" s="15">
        <v>24.999999999</v>
      </c>
      <c r="W362" s="15">
        <v>0.39130499899999999</v>
      </c>
      <c r="X362" s="15">
        <v>2.5</v>
      </c>
      <c r="Y362" s="15">
        <v>3.8469999992202935</v>
      </c>
      <c r="Z362" s="15">
        <v>4.4764761182002983</v>
      </c>
      <c r="AA362" s="15">
        <v>1.9724157649999998</v>
      </c>
      <c r="AB362" s="15">
        <v>2.6031999989999997</v>
      </c>
      <c r="AC362" s="15">
        <v>1.1499999989999998</v>
      </c>
      <c r="AD362" s="15">
        <v>35.432999998999996</v>
      </c>
      <c r="AE362" s="15">
        <v>0.99999999899999992</v>
      </c>
      <c r="AF362" s="15">
        <v>21.065598269429522</v>
      </c>
      <c r="AG362" s="15">
        <v>2.5499999989999997</v>
      </c>
      <c r="AH362" s="15">
        <v>4.9999999989999999</v>
      </c>
      <c r="AI362" s="15">
        <v>2</v>
      </c>
      <c r="AJ362" s="15">
        <v>1.7122999997210377</v>
      </c>
      <c r="AK362" s="15">
        <v>8.9126560509149382</v>
      </c>
      <c r="AL362" s="15">
        <v>414.99999999899995</v>
      </c>
      <c r="AM362" s="15">
        <v>69.274999998999988</v>
      </c>
      <c r="AN362" s="15">
        <v>0.29531399899999999</v>
      </c>
      <c r="AO362" s="15">
        <v>0.49310599899999996</v>
      </c>
      <c r="AP362" s="15">
        <v>7.1609390090433692E-4</v>
      </c>
      <c r="AQ362" s="15">
        <v>702.60999999899991</v>
      </c>
      <c r="AR362" s="15">
        <v>0.90908999999999995</v>
      </c>
      <c r="AS362" s="15">
        <v>304.66000000000003</v>
      </c>
      <c r="AT362" s="15">
        <v>0.33019999899999997</v>
      </c>
      <c r="AU362" s="15">
        <v>8.2439999989999997</v>
      </c>
      <c r="AV362" s="15">
        <v>484</v>
      </c>
      <c r="AW362" s="15">
        <v>0.29385499899999995</v>
      </c>
      <c r="AX362" s="15">
        <v>0.37500072527706885</v>
      </c>
      <c r="AY362" s="15">
        <v>2.4399999989999999</v>
      </c>
      <c r="AZ362" s="15">
        <v>0.86956521814744814</v>
      </c>
      <c r="BA362" s="15">
        <v>1.0000002759241586</v>
      </c>
      <c r="BB362" s="15">
        <v>0.29605099899999998</v>
      </c>
      <c r="BC362" s="15">
        <v>223.76499994999998</v>
      </c>
      <c r="BD362" s="15">
        <v>0.89960399899999999</v>
      </c>
      <c r="BE362" s="15">
        <v>2.5845999989999999</v>
      </c>
      <c r="BF362" s="15">
        <v>0.40367999899999996</v>
      </c>
      <c r="BG362" s="15">
        <v>45.079999998999995</v>
      </c>
      <c r="BH362" s="15">
        <v>6.5826999989999999</v>
      </c>
      <c r="BI362" s="15">
        <v>1.2500000000000001E-2</v>
      </c>
      <c r="BJ362" s="15">
        <v>4.1840999989999998</v>
      </c>
      <c r="BK362" s="15">
        <v>6.6501300100416962</v>
      </c>
      <c r="BL362" s="15">
        <v>12.5</v>
      </c>
      <c r="BM362" s="15">
        <v>2.6715999989999997</v>
      </c>
      <c r="BN362" s="15">
        <v>0.95657164721637655</v>
      </c>
      <c r="BO362" s="15">
        <v>1.4099999999999999E-9</v>
      </c>
      <c r="BP362" s="15">
        <v>0.62165858549151964</v>
      </c>
      <c r="BQ362" s="15">
        <v>5.5562999989999993</v>
      </c>
      <c r="BR362" s="15">
        <v>9.8533790820937384</v>
      </c>
      <c r="BS362" s="15">
        <v>126</v>
      </c>
      <c r="BT362" s="15">
        <v>4.4999999999999993E-8</v>
      </c>
      <c r="BU362" s="15">
        <v>7.4855999989999997</v>
      </c>
      <c r="BV362" s="15">
        <v>27.380999998999997</v>
      </c>
      <c r="BW362" s="15">
        <v>3.5299999989999997</v>
      </c>
      <c r="BX362" s="15">
        <v>2.4849999999999999</v>
      </c>
      <c r="BY362" s="15">
        <v>0.86956521814744814</v>
      </c>
      <c r="BZ362" s="15">
        <v>59.709999998999997</v>
      </c>
      <c r="CA362" s="15">
        <v>7.712999999</v>
      </c>
      <c r="CB362" s="15">
        <v>1.7849984153991865</v>
      </c>
      <c r="CC362" s="15">
        <v>0.86956521814744814</v>
      </c>
      <c r="CD362" s="15">
        <v>4.3775999989999992</v>
      </c>
      <c r="CE362" s="15">
        <v>2.6014999989999996</v>
      </c>
      <c r="CF362" s="15">
        <v>3.6999999989999997</v>
      </c>
      <c r="CG362" s="15">
        <v>8.2682999989999999</v>
      </c>
      <c r="CH362" s="15">
        <v>20.400102923259841</v>
      </c>
      <c r="CI362" s="15">
        <v>0.42329999899999998</v>
      </c>
      <c r="CJ362" s="15">
        <v>15.149999998999998</v>
      </c>
      <c r="CK362" s="15">
        <v>8.1599999999999992E-2</v>
      </c>
      <c r="CL362" s="15">
        <v>0.49310599899999996</v>
      </c>
      <c r="CM362" s="15">
        <v>2.7499999999999994E-3</v>
      </c>
      <c r="CN362" s="15">
        <v>4.2849999989999992</v>
      </c>
      <c r="CO362" s="15">
        <v>0.6429999999999999</v>
      </c>
      <c r="CP362" s="15">
        <v>0.62499999899999992</v>
      </c>
      <c r="CQ362" s="43">
        <v>45</v>
      </c>
      <c r="CR362" s="43">
        <v>14.783999998999999</v>
      </c>
      <c r="CS362" s="42" t="s">
        <v>21</v>
      </c>
      <c r="CT362" s="42" t="s">
        <v>21</v>
      </c>
      <c r="CU362" s="42" t="s">
        <v>21</v>
      </c>
      <c r="CV362" s="42" t="s">
        <v>21</v>
      </c>
      <c r="CW362" s="43">
        <v>2.0699999989999998</v>
      </c>
      <c r="CX362" s="43">
        <v>41.299999998999994</v>
      </c>
      <c r="CY362" s="42" t="s">
        <v>21</v>
      </c>
      <c r="CZ362" s="42" t="s">
        <v>21</v>
      </c>
      <c r="DA362" s="43">
        <v>3.3199999989999996E-4</v>
      </c>
      <c r="DB362" s="43">
        <v>20</v>
      </c>
      <c r="DC362" s="42" t="s">
        <v>21</v>
      </c>
      <c r="DD362" s="43">
        <v>0.98565866737534735</v>
      </c>
      <c r="DE362" s="42" t="s">
        <v>21</v>
      </c>
      <c r="DF362" s="43">
        <v>0.22790053484740144</v>
      </c>
      <c r="DG362" s="43">
        <v>1.7998999998999998E-3</v>
      </c>
    </row>
    <row r="363" spans="1:111" x14ac:dyDescent="0.25">
      <c r="A363" s="27" t="s">
        <v>472</v>
      </c>
      <c r="B363" s="15">
        <v>4.1327999989999995</v>
      </c>
      <c r="C363" s="15">
        <v>9.879999999899999E-10</v>
      </c>
      <c r="D363" s="15">
        <v>0.79288699899999993</v>
      </c>
      <c r="E363" s="15">
        <v>18.284999998999997</v>
      </c>
      <c r="F363" s="15">
        <v>39.099999998999998</v>
      </c>
      <c r="G363" s="15">
        <v>223.48085192551173</v>
      </c>
      <c r="H363" s="15">
        <v>2.000999999999999E-5</v>
      </c>
      <c r="I363" s="15">
        <v>0.86956499899999995</v>
      </c>
      <c r="J363" s="15">
        <v>3.3888709614495921E-12</v>
      </c>
      <c r="K363" s="15">
        <v>78.75</v>
      </c>
      <c r="L363" s="15">
        <v>0.99369999899999994</v>
      </c>
      <c r="M363" s="15">
        <v>10.1</v>
      </c>
      <c r="N363" s="15">
        <v>4.9950000000000001</v>
      </c>
      <c r="O363" s="15">
        <v>1.951207493319006</v>
      </c>
      <c r="P363" s="15">
        <v>33.488999998999994</v>
      </c>
      <c r="Q363" s="15">
        <v>1.67E-12</v>
      </c>
      <c r="R363" s="15">
        <v>8.5699999989999984</v>
      </c>
      <c r="S363" s="15">
        <v>0.39517881857149922</v>
      </c>
      <c r="T363" s="15">
        <v>6.1383999989999998</v>
      </c>
      <c r="U363" s="15">
        <v>0.99999999899999992</v>
      </c>
      <c r="V363" s="15">
        <v>24.999999999</v>
      </c>
      <c r="W363" s="15">
        <v>0.39130499899999999</v>
      </c>
      <c r="X363" s="15">
        <v>2.5</v>
      </c>
      <c r="Y363" s="15">
        <v>3.837999999219778</v>
      </c>
      <c r="Z363" s="15">
        <v>4.4740727486230627</v>
      </c>
      <c r="AA363" s="15">
        <v>1.9735251589999998</v>
      </c>
      <c r="AB363" s="15">
        <v>2.5594999989999998</v>
      </c>
      <c r="AC363" s="15">
        <v>1.1499999989999998</v>
      </c>
      <c r="AD363" s="15">
        <v>35.163999998999998</v>
      </c>
      <c r="AE363" s="15">
        <v>0.99999999899999992</v>
      </c>
      <c r="AF363" s="15">
        <v>21.104680009664929</v>
      </c>
      <c r="AG363" s="15">
        <v>2.5499999989999997</v>
      </c>
      <c r="AH363" s="15">
        <v>4.9999999989999999</v>
      </c>
      <c r="AI363" s="15">
        <v>2</v>
      </c>
      <c r="AJ363" s="15">
        <v>1.7129999997209278</v>
      </c>
      <c r="AK363" s="15">
        <v>8.9206066808261077</v>
      </c>
      <c r="AL363" s="15">
        <v>414.99999999899995</v>
      </c>
      <c r="AM363" s="15">
        <v>69.274999998999988</v>
      </c>
      <c r="AN363" s="15">
        <v>0.29531399899999999</v>
      </c>
      <c r="AO363" s="15">
        <v>0.49338299899999999</v>
      </c>
      <c r="AP363" s="15">
        <v>7.3007620859284565E-4</v>
      </c>
      <c r="AQ363" s="15">
        <v>767.75999999699991</v>
      </c>
      <c r="AR363" s="15">
        <v>0.90908999999999995</v>
      </c>
      <c r="AS363" s="15">
        <v>301.89999999899999</v>
      </c>
      <c r="AT363" s="15">
        <v>0.32979999899999995</v>
      </c>
      <c r="AU363" s="15">
        <v>8.26</v>
      </c>
      <c r="AV363" s="15">
        <v>484</v>
      </c>
      <c r="AW363" s="15">
        <v>0.29349599899999995</v>
      </c>
      <c r="AX363" s="15">
        <v>0.37500072527706885</v>
      </c>
      <c r="AY363" s="15">
        <v>2.4436999989999997</v>
      </c>
      <c r="AZ363" s="15">
        <v>0.86956521814744814</v>
      </c>
      <c r="BA363" s="15">
        <v>1.0000002759241586</v>
      </c>
      <c r="BB363" s="15">
        <v>0.29605099899999998</v>
      </c>
      <c r="BC363" s="15">
        <v>223.47999994999998</v>
      </c>
      <c r="BD363" s="15">
        <v>0.90106299899999998</v>
      </c>
      <c r="BE363" s="15">
        <v>2.5682999989999997</v>
      </c>
      <c r="BF363" s="15">
        <v>0.40681999899999999</v>
      </c>
      <c r="BG363" s="15">
        <v>44.897999999</v>
      </c>
      <c r="BH363" s="15">
        <v>6.5948999989999999</v>
      </c>
      <c r="BI363" s="15">
        <v>1.2500000000000001E-2</v>
      </c>
      <c r="BJ363" s="15">
        <v>4.241669999</v>
      </c>
      <c r="BK363" s="15">
        <v>6.6580112963681302</v>
      </c>
      <c r="BL363" s="15">
        <v>12.5</v>
      </c>
      <c r="BM363" s="15">
        <v>2.6621999989999998</v>
      </c>
      <c r="BN363" s="15">
        <v>0.95456281114410357</v>
      </c>
      <c r="BO363" s="15">
        <v>1.4099999999999999E-9</v>
      </c>
      <c r="BP363" s="15">
        <v>0.62351914242643669</v>
      </c>
      <c r="BQ363" s="15">
        <v>5.5229999989999996</v>
      </c>
      <c r="BR363" s="15">
        <v>9.8533790820937384</v>
      </c>
      <c r="BS363" s="15">
        <v>126</v>
      </c>
      <c r="BT363" s="15">
        <v>4.4999999999999993E-8</v>
      </c>
      <c r="BU363" s="15">
        <v>7.4692999989999995</v>
      </c>
      <c r="BV363" s="15">
        <v>27.518999998999998</v>
      </c>
      <c r="BW363" s="15">
        <v>3.5299999989999997</v>
      </c>
      <c r="BX363" s="15">
        <v>2.4816999989999999</v>
      </c>
      <c r="BY363" s="15">
        <v>0.86956521814744814</v>
      </c>
      <c r="BZ363" s="15">
        <v>64.752999998999996</v>
      </c>
      <c r="CA363" s="15">
        <v>7.712999999</v>
      </c>
      <c r="CB363" s="15">
        <v>1.7849984153991865</v>
      </c>
      <c r="CC363" s="15">
        <v>0.86956521814744814</v>
      </c>
      <c r="CD363" s="15">
        <v>4.3736999989999994</v>
      </c>
      <c r="CE363" s="15">
        <v>2.5702999989999999</v>
      </c>
      <c r="CF363" s="15">
        <v>3.6999999989999997</v>
      </c>
      <c r="CG363" s="15">
        <v>8.2729999989999996</v>
      </c>
      <c r="CH363" s="15">
        <v>20.400102923259841</v>
      </c>
      <c r="CI363" s="15">
        <v>0.42004999899999995</v>
      </c>
      <c r="CJ363" s="15">
        <v>15.149999998999998</v>
      </c>
      <c r="CK363" s="15">
        <v>8.1599999999999992E-2</v>
      </c>
      <c r="CL363" s="15">
        <v>0.49338299899999999</v>
      </c>
      <c r="CM363" s="15">
        <v>2.8699999999999993E-3</v>
      </c>
      <c r="CN363" s="15">
        <v>4.2849999989999992</v>
      </c>
      <c r="CO363" s="15">
        <v>0.6429999999999999</v>
      </c>
      <c r="CP363" s="15">
        <v>0.62499999899999992</v>
      </c>
      <c r="CQ363" s="43">
        <v>45</v>
      </c>
      <c r="CR363" s="43">
        <v>14.800199999999998</v>
      </c>
      <c r="CS363" s="42" t="s">
        <v>21</v>
      </c>
      <c r="CT363" s="42" t="s">
        <v>21</v>
      </c>
      <c r="CU363" s="42" t="s">
        <v>21</v>
      </c>
      <c r="CV363" s="42" t="s">
        <v>21</v>
      </c>
      <c r="CW363" s="43">
        <v>2.0699999989999998</v>
      </c>
      <c r="CX363" s="43">
        <v>41.299999998999994</v>
      </c>
      <c r="CY363" s="42" t="s">
        <v>21</v>
      </c>
      <c r="CZ363" s="42" t="s">
        <v>21</v>
      </c>
      <c r="DA363" s="43">
        <v>3.3199999989999996E-4</v>
      </c>
      <c r="DB363" s="43">
        <v>20</v>
      </c>
      <c r="DC363" s="42" t="s">
        <v>21</v>
      </c>
      <c r="DD363" s="43">
        <v>0.98663114794534068</v>
      </c>
      <c r="DE363" s="42" t="s">
        <v>21</v>
      </c>
      <c r="DF363" s="43">
        <v>0.22790443481634282</v>
      </c>
      <c r="DG363" s="43">
        <v>1.7944999998999996E-3</v>
      </c>
    </row>
    <row r="364" spans="1:111" x14ac:dyDescent="0.25">
      <c r="A364" s="27" t="s">
        <v>474</v>
      </c>
      <c r="B364" s="15">
        <v>4.1479999989999996</v>
      </c>
      <c r="C364" s="15">
        <v>1.0649999999999999E-9</v>
      </c>
      <c r="D364" s="15">
        <v>0.7996349989999999</v>
      </c>
      <c r="E364" s="15">
        <v>18.378999998999998</v>
      </c>
      <c r="F364" s="15">
        <v>39.253999998999994</v>
      </c>
      <c r="G364" s="15">
        <v>231.1808813303152</v>
      </c>
      <c r="H364" s="15">
        <v>2.000999999999999E-5</v>
      </c>
      <c r="I364" s="15">
        <v>0.86956499899999995</v>
      </c>
      <c r="J364" s="15">
        <v>3.4884581171819299E-12</v>
      </c>
      <c r="K364" s="15">
        <v>78.75</v>
      </c>
      <c r="L364" s="15">
        <v>0.98579999899999993</v>
      </c>
      <c r="M364" s="15">
        <v>10.76</v>
      </c>
      <c r="N364" s="15">
        <v>4.9729999999999999</v>
      </c>
      <c r="O364" s="15">
        <v>1.9612075317277751</v>
      </c>
      <c r="P364" s="15">
        <v>33.791899998999995</v>
      </c>
      <c r="Q364" s="15">
        <v>2.28E-12</v>
      </c>
      <c r="R364" s="15">
        <v>8.5699999989999984</v>
      </c>
      <c r="S364" s="15">
        <v>0.40373046970153437</v>
      </c>
      <c r="T364" s="15">
        <v>6.1450999989999993</v>
      </c>
      <c r="U364" s="15">
        <v>0.99999999899999992</v>
      </c>
      <c r="V364" s="15">
        <v>24.999999999</v>
      </c>
      <c r="W364" s="15">
        <v>0.39130499899999999</v>
      </c>
      <c r="X364" s="15">
        <v>2.5</v>
      </c>
      <c r="Y364" s="15">
        <v>3.8519999992205793</v>
      </c>
      <c r="Z364" s="15">
        <v>4.6174447060996444</v>
      </c>
      <c r="AA364" s="15">
        <v>2.0561007069999997</v>
      </c>
      <c r="AB364" s="15">
        <v>2.5600999989999997</v>
      </c>
      <c r="AC364" s="15">
        <v>1.1499999989999998</v>
      </c>
      <c r="AD364" s="15">
        <v>35.760999998999999</v>
      </c>
      <c r="AE364" s="15">
        <v>0.99999999899999992</v>
      </c>
      <c r="AF364" s="15">
        <v>21.323261377594648</v>
      </c>
      <c r="AG364" s="15">
        <v>2.5499999989999997</v>
      </c>
      <c r="AH364" s="15">
        <v>4.9999999989999999</v>
      </c>
      <c r="AI364" s="15">
        <v>2</v>
      </c>
      <c r="AJ364" s="15">
        <v>1.74449999971598</v>
      </c>
      <c r="AK364" s="15">
        <v>8.9589680071579281</v>
      </c>
      <c r="AL364" s="15">
        <v>414.99999999899995</v>
      </c>
      <c r="AM364" s="15">
        <v>69.568499999999986</v>
      </c>
      <c r="AN364" s="15">
        <v>0.29531399899999999</v>
      </c>
      <c r="AO364" s="15">
        <v>0.51424699899999993</v>
      </c>
      <c r="AP364" s="15">
        <v>7.4405851628135428E-4</v>
      </c>
      <c r="AQ364" s="15">
        <v>825.71</v>
      </c>
      <c r="AR364" s="15">
        <v>0.90908999999999995</v>
      </c>
      <c r="AS364" s="15">
        <v>300.59999999899998</v>
      </c>
      <c r="AT364" s="15">
        <v>0.33119999899999997</v>
      </c>
      <c r="AU364" s="15">
        <v>8.3427299989999995</v>
      </c>
      <c r="AV364" s="15">
        <v>484</v>
      </c>
      <c r="AW364" s="15">
        <v>0.29376899899999998</v>
      </c>
      <c r="AX364" s="15">
        <v>0.37500072527706885</v>
      </c>
      <c r="AY364" s="15">
        <v>2.5186999999999999</v>
      </c>
      <c r="AZ364" s="15">
        <v>0.86956521814744814</v>
      </c>
      <c r="BA364" s="15">
        <v>1.0000002759241586</v>
      </c>
      <c r="BB364" s="15">
        <v>0.29605099899999998</v>
      </c>
      <c r="BC364" s="15">
        <v>231.18</v>
      </c>
      <c r="BD364" s="15">
        <v>0.91024899899999989</v>
      </c>
      <c r="BE364" s="15">
        <v>2.5586999989999999</v>
      </c>
      <c r="BF364" s="15">
        <v>0.41599999899999995</v>
      </c>
      <c r="BG364" s="15">
        <v>45.012999998999994</v>
      </c>
      <c r="BH364" s="15">
        <v>6.6631999989999997</v>
      </c>
      <c r="BI364" s="15">
        <v>1.2500000000000001E-2</v>
      </c>
      <c r="BJ364" s="15">
        <v>4.3569699989999995</v>
      </c>
      <c r="BK364" s="15">
        <v>6.7306980859960968</v>
      </c>
      <c r="BL364" s="15">
        <v>12.5</v>
      </c>
      <c r="BM364" s="15">
        <v>2.6913999989999997</v>
      </c>
      <c r="BN364" s="15">
        <v>0.97162844928099501</v>
      </c>
      <c r="BO364" s="15">
        <v>1.4099999999999999E-9</v>
      </c>
      <c r="BP364" s="15">
        <v>0.6250781351575686</v>
      </c>
      <c r="BQ364" s="15">
        <v>5.5466999989999994</v>
      </c>
      <c r="BR364" s="15">
        <v>9.8533790820937384</v>
      </c>
      <c r="BS364" s="15">
        <v>126</v>
      </c>
      <c r="BT364" s="15">
        <v>4.4999999999999993E-8</v>
      </c>
      <c r="BU364" s="15">
        <v>7.4582999989999994</v>
      </c>
      <c r="BV364" s="15">
        <v>28.703999998999997</v>
      </c>
      <c r="BW364" s="15">
        <v>3.5299999989999997</v>
      </c>
      <c r="BX364" s="15">
        <v>2.4870999989999998</v>
      </c>
      <c r="BY364" s="15">
        <v>0.86956521814744814</v>
      </c>
      <c r="BZ364" s="15">
        <v>66.935999998999989</v>
      </c>
      <c r="CA364" s="15">
        <v>7.8729999989999992</v>
      </c>
      <c r="CB364" s="15">
        <v>1.7849984153991865</v>
      </c>
      <c r="CC364" s="15">
        <v>0.86956521814744814</v>
      </c>
      <c r="CD364" s="15">
        <v>4.4025999989999995</v>
      </c>
      <c r="CE364" s="15">
        <v>2.5636999989999998</v>
      </c>
      <c r="CF364" s="15">
        <v>3.6999999989999997</v>
      </c>
      <c r="CG364" s="15">
        <v>8.3224999999999998</v>
      </c>
      <c r="CH364" s="15">
        <v>20.400102923259841</v>
      </c>
      <c r="CI364" s="15">
        <v>0.42809999899999995</v>
      </c>
      <c r="CJ364" s="15">
        <v>15.404999998999999</v>
      </c>
      <c r="CK364" s="15">
        <v>8.1599999999999992E-2</v>
      </c>
      <c r="CL364" s="15">
        <v>0.51424699899999993</v>
      </c>
      <c r="CM364" s="15">
        <v>2.939999999999999E-3</v>
      </c>
      <c r="CN364" s="15">
        <v>4.2849999989999992</v>
      </c>
      <c r="CO364" s="15">
        <v>0.6429999999999999</v>
      </c>
      <c r="CP364" s="15">
        <v>0.62559999899999996</v>
      </c>
      <c r="CQ364" s="43">
        <v>45</v>
      </c>
      <c r="CR364" s="43">
        <v>15.653999999</v>
      </c>
      <c r="CS364" s="42" t="s">
        <v>21</v>
      </c>
      <c r="CT364" s="42" t="s">
        <v>21</v>
      </c>
      <c r="CU364" s="42" t="s">
        <v>21</v>
      </c>
      <c r="CV364" s="42" t="s">
        <v>21</v>
      </c>
      <c r="CW364" s="43">
        <v>2.0699999989999998</v>
      </c>
      <c r="CX364" s="43">
        <v>41.699999998999999</v>
      </c>
      <c r="CY364" s="42" t="s">
        <v>21</v>
      </c>
      <c r="CZ364" s="42" t="s">
        <v>21</v>
      </c>
      <c r="DA364" s="43">
        <v>3.3199999989999996E-4</v>
      </c>
      <c r="DB364" s="43">
        <v>20</v>
      </c>
      <c r="DC364" s="42" t="s">
        <v>21</v>
      </c>
      <c r="DD364" s="43">
        <v>1.0440048035120371</v>
      </c>
      <c r="DE364" s="42" t="s">
        <v>21</v>
      </c>
      <c r="DF364" s="43">
        <v>0.23034838679732281</v>
      </c>
      <c r="DG364" s="43">
        <v>1.8177999998999995E-3</v>
      </c>
    </row>
    <row r="365" spans="1:111" x14ac:dyDescent="0.25">
      <c r="A365" s="27" t="s">
        <v>475</v>
      </c>
      <c r="B365" s="15">
        <v>4.1379999989999998</v>
      </c>
      <c r="C365" s="15">
        <v>1.357E-9</v>
      </c>
      <c r="D365" s="15">
        <v>0.8065419989999999</v>
      </c>
      <c r="E365" s="15">
        <v>18.182999999</v>
      </c>
      <c r="F365" s="15">
        <v>38.965999998999997</v>
      </c>
      <c r="G365" s="15">
        <v>233.50089017487932</v>
      </c>
      <c r="H365" s="15">
        <v>2.000999999999999E-5</v>
      </c>
      <c r="I365" s="15">
        <v>0.86956499899999995</v>
      </c>
      <c r="J365" s="15">
        <v>3.683270948084652E-12</v>
      </c>
      <c r="K365" s="15">
        <v>78.75</v>
      </c>
      <c r="L365" s="15">
        <v>0.98329999899999998</v>
      </c>
      <c r="M365" s="15">
        <v>11.51</v>
      </c>
      <c r="N365" s="15">
        <v>4.9289999999999994</v>
      </c>
      <c r="O365" s="15">
        <v>1.9643075436344934</v>
      </c>
      <c r="P365" s="15">
        <v>34.102299998999996</v>
      </c>
      <c r="Q365" s="15">
        <v>2.89E-12</v>
      </c>
      <c r="R365" s="15">
        <v>8.5699999989999984</v>
      </c>
      <c r="S365" s="15">
        <v>0.41052588382549604</v>
      </c>
      <c r="T365" s="15">
        <v>6.0422999989999999</v>
      </c>
      <c r="U365" s="15">
        <v>0.99999999899999992</v>
      </c>
      <c r="V365" s="15">
        <v>24.999999999</v>
      </c>
      <c r="W365" s="15">
        <v>0.39130499899999999</v>
      </c>
      <c r="X365" s="15">
        <v>2.5</v>
      </c>
      <c r="Y365" s="15">
        <v>3.8559999992208085</v>
      </c>
      <c r="Z365" s="15">
        <v>4.6704964739932979</v>
      </c>
      <c r="AA365" s="15">
        <v>2.1644787389999998</v>
      </c>
      <c r="AB365" s="15">
        <v>2.5362999989999997</v>
      </c>
      <c r="AC365" s="15">
        <v>1.1499999989999998</v>
      </c>
      <c r="AD365" s="15">
        <v>36.409999998999993</v>
      </c>
      <c r="AE365" s="15">
        <v>0.99999999899999992</v>
      </c>
      <c r="AF365" s="15">
        <v>21.437143966615555</v>
      </c>
      <c r="AG365" s="15">
        <v>2.5499999989999997</v>
      </c>
      <c r="AH365" s="15">
        <v>4.9999999989999999</v>
      </c>
      <c r="AI365" s="15">
        <v>2</v>
      </c>
      <c r="AJ365" s="15">
        <v>1.7891999997089585</v>
      </c>
      <c r="AK365" s="15">
        <v>9.0637180192487801</v>
      </c>
      <c r="AL365" s="15">
        <v>414.99999999899995</v>
      </c>
      <c r="AM365" s="15">
        <v>69.976999998999986</v>
      </c>
      <c r="AN365" s="15">
        <v>0.29531399899999999</v>
      </c>
      <c r="AO365" s="15">
        <v>0.54118499899999994</v>
      </c>
      <c r="AP365" s="15">
        <v>7.5854019210159541E-4</v>
      </c>
      <c r="AQ365" s="15">
        <v>879.17000000099995</v>
      </c>
      <c r="AR365" s="15">
        <v>0.90908999999999995</v>
      </c>
      <c r="AS365" s="15">
        <v>299.12999999899995</v>
      </c>
      <c r="AT365" s="15">
        <v>0.33099999899999999</v>
      </c>
      <c r="AU365" s="15">
        <v>8.3874999989999992</v>
      </c>
      <c r="AV365" s="15">
        <v>484</v>
      </c>
      <c r="AW365" s="15">
        <v>0.29313399899999998</v>
      </c>
      <c r="AX365" s="15">
        <v>0.37500072527706885</v>
      </c>
      <c r="AY365" s="15">
        <v>2.625</v>
      </c>
      <c r="AZ365" s="15">
        <v>0.86956521814744814</v>
      </c>
      <c r="BA365" s="15">
        <v>1.0000002759241586</v>
      </c>
      <c r="BB365" s="15">
        <v>0.29605099899999998</v>
      </c>
      <c r="BC365" s="15">
        <v>233.5</v>
      </c>
      <c r="BD365" s="15">
        <v>0.91482899899999992</v>
      </c>
      <c r="BE365" s="15">
        <v>2.5619999989999998</v>
      </c>
      <c r="BF365" s="15">
        <v>0.425199999</v>
      </c>
      <c r="BG365" s="15">
        <v>45.139999998999997</v>
      </c>
      <c r="BH365" s="15">
        <v>6.6987999989999993</v>
      </c>
      <c r="BI365" s="15">
        <v>1.2500000000000001E-2</v>
      </c>
      <c r="BJ365" s="15">
        <v>4.3995399989999999</v>
      </c>
      <c r="BK365" s="15">
        <v>6.785365370110231</v>
      </c>
      <c r="BL365" s="15">
        <v>12.5</v>
      </c>
      <c r="BM365" s="15">
        <v>2.6866999989999996</v>
      </c>
      <c r="BN365" s="15">
        <v>0.993443275375962</v>
      </c>
      <c r="BO365" s="15">
        <v>1.4099999999999999E-9</v>
      </c>
      <c r="BP365" s="15">
        <v>0.6250781351575686</v>
      </c>
      <c r="BQ365" s="15">
        <v>5.4945999989999992</v>
      </c>
      <c r="BR365" s="15">
        <v>9.8533790820937384</v>
      </c>
      <c r="BS365" s="15">
        <v>126</v>
      </c>
      <c r="BT365" s="15">
        <v>4.4999999999999993E-8</v>
      </c>
      <c r="BU365" s="15">
        <v>7.4353999989999995</v>
      </c>
      <c r="BV365" s="15">
        <v>29.657999998999998</v>
      </c>
      <c r="BW365" s="15">
        <v>3.5299999989999997</v>
      </c>
      <c r="BX365" s="15">
        <v>2.4819999989999997</v>
      </c>
      <c r="BY365" s="15">
        <v>0.86956521814744814</v>
      </c>
      <c r="BZ365" s="15">
        <v>67.270999998999997</v>
      </c>
      <c r="CA365" s="15">
        <v>8.1959999989999996</v>
      </c>
      <c r="CB365" s="15">
        <v>1.7849984153991865</v>
      </c>
      <c r="CC365" s="15">
        <v>0.86956521814744814</v>
      </c>
      <c r="CD365" s="15">
        <v>4.4019999989999992</v>
      </c>
      <c r="CE365" s="15">
        <v>2.5284999999999997</v>
      </c>
      <c r="CF365" s="15">
        <v>3.7319999989999997</v>
      </c>
      <c r="CG365" s="15">
        <v>8.4034999999999993</v>
      </c>
      <c r="CH365" s="15">
        <v>20.400102923259841</v>
      </c>
      <c r="CI365" s="15">
        <v>0.42809999899999995</v>
      </c>
      <c r="CJ365" s="15">
        <v>16.136999998999997</v>
      </c>
      <c r="CK365" s="15">
        <v>8.1599999999999992E-2</v>
      </c>
      <c r="CL365" s="15">
        <v>0.54118499899999994</v>
      </c>
      <c r="CM365" s="15">
        <v>3.0099999999999992E-3</v>
      </c>
      <c r="CN365" s="15">
        <v>4.2849999989999992</v>
      </c>
      <c r="CO365" s="15">
        <v>0.6429999999999999</v>
      </c>
      <c r="CP365" s="15">
        <v>0.62669999899999995</v>
      </c>
      <c r="CQ365" s="43">
        <v>45</v>
      </c>
      <c r="CR365" s="43">
        <v>15.263399998999999</v>
      </c>
      <c r="CS365" s="42" t="s">
        <v>21</v>
      </c>
      <c r="CT365" s="42" t="s">
        <v>21</v>
      </c>
      <c r="CU365" s="42" t="s">
        <v>21</v>
      </c>
      <c r="CV365" s="42" t="s">
        <v>21</v>
      </c>
      <c r="CW365" s="43">
        <v>2.0699999989999998</v>
      </c>
      <c r="CX365" s="43">
        <v>41.699999998999999</v>
      </c>
      <c r="CY365" s="42" t="s">
        <v>21</v>
      </c>
      <c r="CZ365" s="42" t="s">
        <v>21</v>
      </c>
      <c r="DA365" s="43">
        <v>3.3199999989999996E-4</v>
      </c>
      <c r="DB365" s="43">
        <v>20</v>
      </c>
      <c r="DC365" s="42" t="s">
        <v>21</v>
      </c>
      <c r="DD365" s="43">
        <v>1.084598699657916</v>
      </c>
      <c r="DE365" s="42" t="s">
        <v>21</v>
      </c>
      <c r="DF365" s="43">
        <v>0.23147540636697253</v>
      </c>
      <c r="DG365" s="43">
        <v>1.8086999998999998E-3</v>
      </c>
    </row>
    <row r="366" spans="1:111" x14ac:dyDescent="0.25">
      <c r="A366" s="27" t="s">
        <v>476</v>
      </c>
      <c r="B366" s="15">
        <v>4.1489999989999999</v>
      </c>
      <c r="C366" s="15">
        <v>1.3999999999999999E-9</v>
      </c>
      <c r="D366" s="15">
        <v>0.80930199899999999</v>
      </c>
      <c r="E366" s="15">
        <v>18.335999999999999</v>
      </c>
      <c r="F366" s="15">
        <v>39.187999998999999</v>
      </c>
      <c r="G366" s="15">
        <v>235.00089589334749</v>
      </c>
      <c r="H366" s="15">
        <v>2.000999999999999E-5</v>
      </c>
      <c r="I366" s="15">
        <v>0.86956499899999995</v>
      </c>
      <c r="J366" s="15">
        <v>3.7864926719211686E-12</v>
      </c>
      <c r="K366" s="15">
        <v>90</v>
      </c>
      <c r="L366" s="15">
        <v>0.9799999989999999</v>
      </c>
      <c r="M366" s="15">
        <v>12.56</v>
      </c>
      <c r="N366" s="15">
        <v>4.8969999999999994</v>
      </c>
      <c r="O366" s="15">
        <v>1.9685075607661802</v>
      </c>
      <c r="P366" s="15">
        <v>34.453499998999995</v>
      </c>
      <c r="Q366" s="15">
        <v>2.8999999999999998E-12</v>
      </c>
      <c r="R366" s="15">
        <v>8.5699999989999984</v>
      </c>
      <c r="S366" s="15">
        <v>0.41509277340711997</v>
      </c>
      <c r="T366" s="15">
        <v>6.0606999989999997</v>
      </c>
      <c r="U366" s="15">
        <v>0.99999999899999992</v>
      </c>
      <c r="V366" s="15">
        <v>24.999999999</v>
      </c>
      <c r="W366" s="15">
        <v>0.39130499899999999</v>
      </c>
      <c r="X366" s="15">
        <v>2.5</v>
      </c>
      <c r="Y366" s="15">
        <v>3.879999999222183</v>
      </c>
      <c r="Z366" s="15">
        <v>4.7373158370712645</v>
      </c>
      <c r="AA366" s="15">
        <v>2.2098226609999996</v>
      </c>
      <c r="AB366" s="15">
        <v>2.5608999989999996</v>
      </c>
      <c r="AC366" s="15">
        <v>1.1499999989999998</v>
      </c>
      <c r="AD366" s="15">
        <v>36.575999998999997</v>
      </c>
      <c r="AE366" s="15">
        <v>0.99999999899999992</v>
      </c>
      <c r="AF366" s="15">
        <v>21.500439844791092</v>
      </c>
      <c r="AG366" s="15">
        <v>2.5499999989999997</v>
      </c>
      <c r="AH366" s="15">
        <v>4.9999999989999999</v>
      </c>
      <c r="AI366" s="15">
        <v>2</v>
      </c>
      <c r="AJ366" s="15">
        <v>1.8146999997049531</v>
      </c>
      <c r="AK366" s="15">
        <v>9.0801780539378729</v>
      </c>
      <c r="AL366" s="15">
        <v>414.99999999899995</v>
      </c>
      <c r="AM366" s="15">
        <v>70.208299999999994</v>
      </c>
      <c r="AN366" s="15">
        <v>0.29531399899999999</v>
      </c>
      <c r="AO366" s="15">
        <v>0.55254899899999999</v>
      </c>
      <c r="AP366" s="15">
        <v>7.7352123605356894E-4</v>
      </c>
      <c r="AQ366" s="15">
        <v>857.07</v>
      </c>
      <c r="AR366" s="15">
        <v>0.90908999999999995</v>
      </c>
      <c r="AS366" s="15">
        <v>299.05999999899996</v>
      </c>
      <c r="AT366" s="15">
        <v>0.33199999899999999</v>
      </c>
      <c r="AU366" s="15">
        <v>8.4104799989999997</v>
      </c>
      <c r="AV366" s="15">
        <v>484</v>
      </c>
      <c r="AW366" s="15">
        <v>0.29355999899999996</v>
      </c>
      <c r="AX366" s="15">
        <v>0.37500072527706885</v>
      </c>
      <c r="AY366" s="15">
        <v>2.7749999989999998</v>
      </c>
      <c r="AZ366" s="15">
        <v>0.86956521814744814</v>
      </c>
      <c r="BA366" s="15">
        <v>1.0000002759241586</v>
      </c>
      <c r="BB366" s="15">
        <v>0.29605099899999998</v>
      </c>
      <c r="BC366" s="15">
        <v>235</v>
      </c>
      <c r="BD366" s="15">
        <v>0.91776799899999995</v>
      </c>
      <c r="BE366" s="15">
        <v>2.558099999</v>
      </c>
      <c r="BF366" s="15">
        <v>0.42799999899999996</v>
      </c>
      <c r="BG366" s="15">
        <v>45.369999998999994</v>
      </c>
      <c r="BH366" s="15">
        <v>6.7184999989999996</v>
      </c>
      <c r="BI366" s="15">
        <v>1.2500000000000001E-2</v>
      </c>
      <c r="BJ366" s="15">
        <v>4.4149899989999994</v>
      </c>
      <c r="BK366" s="15">
        <v>6.8223993479314435</v>
      </c>
      <c r="BL366" s="15">
        <v>12.5</v>
      </c>
      <c r="BM366" s="15">
        <v>2.7157999989999997</v>
      </c>
      <c r="BN366" s="15">
        <v>1.0029084344599337</v>
      </c>
      <c r="BO366" s="15">
        <v>1.4099999999999999E-9</v>
      </c>
      <c r="BP366" s="15">
        <v>0.6250781351575686</v>
      </c>
      <c r="BQ366" s="15">
        <v>5.4890999989999996</v>
      </c>
      <c r="BR366" s="15">
        <v>9.8533790820937384</v>
      </c>
      <c r="BS366" s="15">
        <v>126</v>
      </c>
      <c r="BT366" s="15">
        <v>4.4999999999999993E-8</v>
      </c>
      <c r="BU366" s="15">
        <v>7.4303999989999996</v>
      </c>
      <c r="BV366" s="15">
        <v>30.197999999999997</v>
      </c>
      <c r="BW366" s="15">
        <v>3.5299999989999997</v>
      </c>
      <c r="BX366" s="15">
        <v>2.4752999989999998</v>
      </c>
      <c r="BY366" s="15">
        <v>0.86956521814744814</v>
      </c>
      <c r="BZ366" s="15">
        <v>67.628999998999987</v>
      </c>
      <c r="CA366" s="15">
        <v>8.5019999989999988</v>
      </c>
      <c r="CB366" s="15">
        <v>1.7849984153991865</v>
      </c>
      <c r="CC366" s="15">
        <v>0.86956521814744814</v>
      </c>
      <c r="CD366" s="15">
        <v>4.4104999989999998</v>
      </c>
      <c r="CE366" s="15">
        <v>2.487599999</v>
      </c>
      <c r="CF366" s="15">
        <v>3.9249999989999997</v>
      </c>
      <c r="CG366" s="15">
        <v>8.4474999999999998</v>
      </c>
      <c r="CH366" s="15">
        <v>20.400102923259841</v>
      </c>
      <c r="CI366" s="15">
        <v>0.43144999899999997</v>
      </c>
      <c r="CJ366" s="15">
        <v>16.159999998999997</v>
      </c>
      <c r="CK366" s="15">
        <v>8.1599999999999992E-2</v>
      </c>
      <c r="CL366" s="15">
        <v>0.55254899899999999</v>
      </c>
      <c r="CM366" s="15">
        <v>3.0799999999999994E-3</v>
      </c>
      <c r="CN366" s="15">
        <v>4.2911899989999993</v>
      </c>
      <c r="CO366" s="15">
        <v>0.6429999999999999</v>
      </c>
      <c r="CP366" s="15">
        <v>0.62769999899999995</v>
      </c>
      <c r="CQ366" s="43">
        <v>45</v>
      </c>
      <c r="CR366" s="43">
        <v>15.970399999</v>
      </c>
      <c r="CS366" s="42" t="s">
        <v>21</v>
      </c>
      <c r="CT366" s="42" t="s">
        <v>21</v>
      </c>
      <c r="CU366" s="42" t="s">
        <v>21</v>
      </c>
      <c r="CV366" s="42" t="s">
        <v>21</v>
      </c>
      <c r="CW366" s="43">
        <v>2.0699999989999998</v>
      </c>
      <c r="CX366" s="43">
        <v>41.699999998999999</v>
      </c>
      <c r="CY366" s="42" t="s">
        <v>21</v>
      </c>
      <c r="CZ366" s="42" t="s">
        <v>21</v>
      </c>
      <c r="DA366" s="43">
        <v>3.3199999989999996E-4</v>
      </c>
      <c r="DB366" s="43">
        <v>20</v>
      </c>
      <c r="DC366" s="42" t="s">
        <v>21</v>
      </c>
      <c r="DD366" s="43">
        <v>1.133786849358035</v>
      </c>
      <c r="DE366" s="42" t="s">
        <v>21</v>
      </c>
      <c r="DF366" s="43">
        <v>0.23317553913401393</v>
      </c>
      <c r="DG366" s="43">
        <v>1.8267999998999996E-3</v>
      </c>
    </row>
    <row r="367" spans="1:111" x14ac:dyDescent="0.25">
      <c r="A367" s="27" t="s">
        <v>477</v>
      </c>
      <c r="B367" s="15">
        <v>4.1759999989999992</v>
      </c>
      <c r="C367" s="15">
        <v>1.3999999999999999E-9</v>
      </c>
      <c r="D367" s="15">
        <v>0.81293299899999993</v>
      </c>
      <c r="E367" s="15">
        <v>18.438999999999997</v>
      </c>
      <c r="F367" s="15">
        <v>39.634999998999994</v>
      </c>
      <c r="G367" s="15">
        <v>236.87090297237097</v>
      </c>
      <c r="H367" s="15">
        <v>2.000999999999999E-5</v>
      </c>
      <c r="I367" s="15">
        <v>0.86956499899999995</v>
      </c>
      <c r="J367" s="15">
        <v>3.8777203222133016E-12</v>
      </c>
      <c r="K367" s="15">
        <v>90</v>
      </c>
      <c r="L367" s="15">
        <v>0.97359999899999994</v>
      </c>
      <c r="M367" s="15">
        <v>13.54</v>
      </c>
      <c r="N367" s="15">
        <v>4.9279999989999999</v>
      </c>
      <c r="O367" s="15">
        <v>1.967707556693475</v>
      </c>
      <c r="P367" s="15">
        <v>34.649999998999995</v>
      </c>
      <c r="Q367" s="15">
        <v>2.9099999999999999E-12</v>
      </c>
      <c r="R367" s="15">
        <v>8.5699999989999984</v>
      </c>
      <c r="S367" s="15">
        <v>0.41680560204101597</v>
      </c>
      <c r="T367" s="15">
        <v>6.1257999989999998</v>
      </c>
      <c r="U367" s="15">
        <v>0.99999999899999992</v>
      </c>
      <c r="V367" s="15">
        <v>24.999999999</v>
      </c>
      <c r="W367" s="15">
        <v>0.39130499899999999</v>
      </c>
      <c r="X367" s="15">
        <v>2.5</v>
      </c>
      <c r="Y367" s="15">
        <v>3.9079999992237862</v>
      </c>
      <c r="Z367" s="15">
        <v>4.8423805144952965</v>
      </c>
      <c r="AA367" s="15">
        <v>2.2684610189999996</v>
      </c>
      <c r="AB367" s="15">
        <v>2.5762999999999998</v>
      </c>
      <c r="AC367" s="15">
        <v>1.1499999989999998</v>
      </c>
      <c r="AD367" s="15">
        <v>36.712999998999997</v>
      </c>
      <c r="AE367" s="15">
        <v>0.99999999899999992</v>
      </c>
      <c r="AF367" s="15">
        <v>21.581832506191496</v>
      </c>
      <c r="AG367" s="15">
        <v>2.5499999989999997</v>
      </c>
      <c r="AH367" s="15">
        <v>4.9999999989999999</v>
      </c>
      <c r="AI367" s="15">
        <v>2</v>
      </c>
      <c r="AJ367" s="15">
        <v>1.8407999997008535</v>
      </c>
      <c r="AK367" s="15">
        <v>9.0464990867242534</v>
      </c>
      <c r="AL367" s="15">
        <v>414.99999999899995</v>
      </c>
      <c r="AM367" s="15">
        <v>70.611399999</v>
      </c>
      <c r="AN367" s="15">
        <v>0.29531399899999999</v>
      </c>
      <c r="AO367" s="15">
        <v>0.56720499899999999</v>
      </c>
      <c r="AP367" s="15">
        <v>7.8850228000554258E-4</v>
      </c>
      <c r="AQ367" s="15">
        <v>848.86999999699992</v>
      </c>
      <c r="AR367" s="15">
        <v>0.90908999999999995</v>
      </c>
      <c r="AS367" s="15">
        <v>299.39999999899999</v>
      </c>
      <c r="AT367" s="15">
        <v>0.33409999899999998</v>
      </c>
      <c r="AU367" s="15">
        <v>8.4469999989999991</v>
      </c>
      <c r="AV367" s="15">
        <v>484</v>
      </c>
      <c r="AW367" s="15">
        <v>0.29425199899999999</v>
      </c>
      <c r="AX367" s="15">
        <v>1.9999999465758449</v>
      </c>
      <c r="AY367" s="15">
        <v>3</v>
      </c>
      <c r="AZ367" s="15">
        <v>0.86956521814744814</v>
      </c>
      <c r="BA367" s="15">
        <v>1.0000002759241586</v>
      </c>
      <c r="BB367" s="15">
        <v>0.29605099899999998</v>
      </c>
      <c r="BC367" s="15">
        <v>236.86999994999999</v>
      </c>
      <c r="BD367" s="15">
        <v>0.92182899899999993</v>
      </c>
      <c r="BE367" s="15">
        <v>2.5526999999999997</v>
      </c>
      <c r="BF367" s="15">
        <v>0.43239999899999998</v>
      </c>
      <c r="BG367" s="15">
        <v>45.719999998999995</v>
      </c>
      <c r="BH367" s="15">
        <v>6.7439999989999997</v>
      </c>
      <c r="BI367" s="15">
        <v>1.2500000000000001E-2</v>
      </c>
      <c r="BJ367" s="15">
        <v>4.4391799989999994</v>
      </c>
      <c r="BK367" s="15">
        <v>6.8335885006668793</v>
      </c>
      <c r="BL367" s="15">
        <v>12.5</v>
      </c>
      <c r="BM367" s="15">
        <v>2.7370999989999998</v>
      </c>
      <c r="BN367" s="15">
        <v>1.0144045445323595</v>
      </c>
      <c r="BO367" s="15">
        <v>1.4099999999999999E-9</v>
      </c>
      <c r="BP367" s="15">
        <v>0.62648790917584751</v>
      </c>
      <c r="BQ367" s="15">
        <v>5.5487999989999999</v>
      </c>
      <c r="BR367" s="15">
        <v>9.8533790820937384</v>
      </c>
      <c r="BS367" s="15">
        <v>126</v>
      </c>
      <c r="BT367" s="15">
        <v>4.6899999998999995E-8</v>
      </c>
      <c r="BU367" s="15">
        <v>7.4308999989999993</v>
      </c>
      <c r="BV367" s="15">
        <v>31.113999999999997</v>
      </c>
      <c r="BW367" s="15">
        <v>3.5299999989999997</v>
      </c>
      <c r="BX367" s="15">
        <v>2.4733999989999997</v>
      </c>
      <c r="BY367" s="15">
        <v>0.86956521814744814</v>
      </c>
      <c r="BZ367" s="15">
        <v>67.903999999999996</v>
      </c>
      <c r="CA367" s="15">
        <v>8.6609999989999995</v>
      </c>
      <c r="CB367" s="15">
        <v>1.7849984153991865</v>
      </c>
      <c r="CC367" s="15">
        <v>0.86956521814744814</v>
      </c>
      <c r="CD367" s="15">
        <v>4.4481999989999998</v>
      </c>
      <c r="CE367" s="15">
        <v>2.4698999989999999</v>
      </c>
      <c r="CF367" s="15">
        <v>3.9249999989999997</v>
      </c>
      <c r="CG367" s="15">
        <v>8.448599999999999</v>
      </c>
      <c r="CH367" s="15">
        <v>20.400102923259841</v>
      </c>
      <c r="CI367" s="15">
        <v>0.43449999899999997</v>
      </c>
      <c r="CJ367" s="15">
        <v>16.159999998999997</v>
      </c>
      <c r="CK367" s="15">
        <v>8.391999998999998E-2</v>
      </c>
      <c r="CL367" s="15">
        <v>0.56720499899999999</v>
      </c>
      <c r="CM367" s="15">
        <v>3.1999999999999993E-3</v>
      </c>
      <c r="CN367" s="15">
        <v>4.2924999989999995</v>
      </c>
      <c r="CO367" s="15">
        <v>0.6429999999999999</v>
      </c>
      <c r="CP367" s="15">
        <v>0.62849999899999998</v>
      </c>
      <c r="CQ367" s="43">
        <v>45</v>
      </c>
      <c r="CR367" s="43">
        <v>14.953799999999999</v>
      </c>
      <c r="CS367" s="42" t="s">
        <v>21</v>
      </c>
      <c r="CT367" s="42" t="s">
        <v>21</v>
      </c>
      <c r="CU367" s="42" t="s">
        <v>21</v>
      </c>
      <c r="CV367" s="42" t="s">
        <v>21</v>
      </c>
      <c r="CW367" s="43">
        <v>2.0699999989999998</v>
      </c>
      <c r="CX367" s="43">
        <v>41.699999998999999</v>
      </c>
      <c r="CY367" s="42" t="s">
        <v>21</v>
      </c>
      <c r="CZ367" s="42" t="s">
        <v>21</v>
      </c>
      <c r="DA367" s="43">
        <v>3.3199999989999996E-4</v>
      </c>
      <c r="DB367" s="43">
        <v>20</v>
      </c>
      <c r="DC367" s="42" t="s">
        <v>21</v>
      </c>
      <c r="DD367" s="43">
        <v>1.1227755022991921</v>
      </c>
      <c r="DE367" s="42" t="s">
        <v>21</v>
      </c>
      <c r="DF367" s="43">
        <v>0.23240445869243903</v>
      </c>
      <c r="DG367" s="43">
        <v>1.8213999998999996E-3</v>
      </c>
    </row>
    <row r="368" spans="1:111" x14ac:dyDescent="0.25">
      <c r="A368" s="27" t="s">
        <v>478</v>
      </c>
      <c r="B368" s="15">
        <v>4.1888999989999993</v>
      </c>
      <c r="C368" s="15">
        <v>1.3999999999999999E-9</v>
      </c>
      <c r="D368" s="15">
        <v>0.80807299899999996</v>
      </c>
      <c r="E368" s="15">
        <v>18.328999998999997</v>
      </c>
      <c r="F368" s="15">
        <v>39.694999998999997</v>
      </c>
      <c r="G368" s="15">
        <v>242.24092349448722</v>
      </c>
      <c r="H368" s="15">
        <v>2.000999999999999E-5</v>
      </c>
      <c r="I368" s="15">
        <v>0.86956499899999995</v>
      </c>
      <c r="J368" s="15">
        <v>3.9405983441277998E-12</v>
      </c>
      <c r="K368" s="15">
        <v>90</v>
      </c>
      <c r="L368" s="15">
        <v>0.97219999899999998</v>
      </c>
      <c r="M368" s="15">
        <v>12.82</v>
      </c>
      <c r="N368" s="15">
        <v>4.9319999999999995</v>
      </c>
      <c r="O368" s="15">
        <v>1.9569075152120041</v>
      </c>
      <c r="P368" s="15">
        <v>34.887699998999999</v>
      </c>
      <c r="Q368" s="15">
        <v>2.9099999999999999E-12</v>
      </c>
      <c r="R368" s="15">
        <v>8.5699999989999984</v>
      </c>
      <c r="S368" s="15">
        <v>0.41418157737499239</v>
      </c>
      <c r="T368" s="15">
        <v>6.1617999989999994</v>
      </c>
      <c r="U368" s="15">
        <v>0.99999999899999992</v>
      </c>
      <c r="V368" s="15">
        <v>24.999999999</v>
      </c>
      <c r="W368" s="15">
        <v>0.39130499899999999</v>
      </c>
      <c r="X368" s="15">
        <v>2.5</v>
      </c>
      <c r="Y368" s="15">
        <v>3.8929999992229276</v>
      </c>
      <c r="Z368" s="15">
        <v>4.9674631168331169</v>
      </c>
      <c r="AA368" s="15">
        <v>2.2392279139999998</v>
      </c>
      <c r="AB368" s="15">
        <v>2.5742999989999999</v>
      </c>
      <c r="AC368" s="15">
        <v>1.1499999989999998</v>
      </c>
      <c r="AD368" s="15">
        <v>36.794999998999998</v>
      </c>
      <c r="AE368" s="15">
        <v>0.99999999899999992</v>
      </c>
      <c r="AF368" s="15">
        <v>21.556390010528219</v>
      </c>
      <c r="AG368" s="15">
        <v>2.5499999989999997</v>
      </c>
      <c r="AH368" s="15">
        <v>4.9999999989999999</v>
      </c>
      <c r="AI368" s="15">
        <v>2</v>
      </c>
      <c r="AJ368" s="15">
        <v>1.8445999997002565</v>
      </c>
      <c r="AK368" s="15">
        <v>8.9301661808373467</v>
      </c>
      <c r="AL368" s="15">
        <v>414.99999999899995</v>
      </c>
      <c r="AM368" s="15">
        <v>70.625</v>
      </c>
      <c r="AN368" s="15">
        <v>0.29531399899999999</v>
      </c>
      <c r="AO368" s="15">
        <v>0.5598199989999999</v>
      </c>
      <c r="AP368" s="15">
        <v>8.023847139678311E-4</v>
      </c>
      <c r="AQ368" s="15">
        <v>837.13000000199997</v>
      </c>
      <c r="AR368" s="15">
        <v>0.90908999999999995</v>
      </c>
      <c r="AS368" s="15">
        <v>294.77999999899998</v>
      </c>
      <c r="AT368" s="15">
        <v>0.33339999899999995</v>
      </c>
      <c r="AU368" s="15">
        <v>8.4336399989999986</v>
      </c>
      <c r="AV368" s="15">
        <v>484</v>
      </c>
      <c r="AW368" s="15">
        <v>0.29443399899999995</v>
      </c>
      <c r="AX368" s="15">
        <v>1.9999999465758449</v>
      </c>
      <c r="AY368" s="15">
        <v>3.1499999989999998</v>
      </c>
      <c r="AZ368" s="15">
        <v>0.86956521814744814</v>
      </c>
      <c r="BA368" s="15">
        <v>1.0000002759241586</v>
      </c>
      <c r="BB368" s="15">
        <v>0.29605099899999998</v>
      </c>
      <c r="BC368" s="15">
        <v>242.24</v>
      </c>
      <c r="BD368" s="15">
        <v>0.92064099899999996</v>
      </c>
      <c r="BE368" s="15">
        <v>2.5213999989999998</v>
      </c>
      <c r="BF368" s="15">
        <v>0.43059999899999996</v>
      </c>
      <c r="BG368" s="15">
        <v>45.817999998999994</v>
      </c>
      <c r="BH368" s="15">
        <v>6.7359999989999997</v>
      </c>
      <c r="BI368" s="15">
        <v>1.2500000000000001E-2</v>
      </c>
      <c r="BJ368" s="15">
        <v>4.4752599989999995</v>
      </c>
      <c r="BK368" s="15">
        <v>6.8258920200264299</v>
      </c>
      <c r="BL368" s="15">
        <v>12.5</v>
      </c>
      <c r="BM368" s="15">
        <v>2.7282999989999999</v>
      </c>
      <c r="BN368" s="15">
        <v>1.0053282406809372</v>
      </c>
      <c r="BO368" s="15">
        <v>1.4099999999999999E-9</v>
      </c>
      <c r="BP368" s="15">
        <v>0.62656641643268574</v>
      </c>
      <c r="BQ368" s="15">
        <v>5.5842999989999997</v>
      </c>
      <c r="BR368" s="15">
        <v>9.8533790820937384</v>
      </c>
      <c r="BS368" s="15">
        <v>126</v>
      </c>
      <c r="BT368" s="15">
        <v>6.4999999999999986E-8</v>
      </c>
      <c r="BU368" s="15">
        <v>7.4297999989999992</v>
      </c>
      <c r="BV368" s="15">
        <v>31.386999998999997</v>
      </c>
      <c r="BW368" s="15">
        <v>3.5299999989999997</v>
      </c>
      <c r="BX368" s="15">
        <v>2.473299999</v>
      </c>
      <c r="BY368" s="15">
        <v>0.86956521814744814</v>
      </c>
      <c r="BZ368" s="15">
        <v>68.009999998999987</v>
      </c>
      <c r="CA368" s="15">
        <v>8.6799999989999996</v>
      </c>
      <c r="CB368" s="15">
        <v>1.7849984153991865</v>
      </c>
      <c r="CC368" s="15">
        <v>0.86956521814744814</v>
      </c>
      <c r="CD368" s="15">
        <v>4.4661999989999996</v>
      </c>
      <c r="CE368" s="15">
        <v>2.483399999</v>
      </c>
      <c r="CF368" s="15">
        <v>3.9249999989999997</v>
      </c>
      <c r="CG368" s="15">
        <v>8.4337999989999997</v>
      </c>
      <c r="CH368" s="15">
        <v>20.400102923259841</v>
      </c>
      <c r="CI368" s="15">
        <v>0.43659999899999996</v>
      </c>
      <c r="CJ368" s="15">
        <v>16.159999998999997</v>
      </c>
      <c r="CK368" s="15">
        <v>8.3839999989999983E-2</v>
      </c>
      <c r="CL368" s="15">
        <v>0.5598199989999999</v>
      </c>
      <c r="CM368" s="15">
        <v>3.3399999999999992E-3</v>
      </c>
      <c r="CN368" s="15">
        <v>4.2924999989999995</v>
      </c>
      <c r="CO368" s="15">
        <v>0.71599999999999997</v>
      </c>
      <c r="CP368" s="15">
        <v>0.62839999899999999</v>
      </c>
      <c r="CQ368" s="43">
        <v>45</v>
      </c>
      <c r="CR368" s="43">
        <v>14.962199998999999</v>
      </c>
      <c r="CS368" s="42" t="s">
        <v>21</v>
      </c>
      <c r="CT368" s="42" t="s">
        <v>21</v>
      </c>
      <c r="CU368" s="42" t="s">
        <v>21</v>
      </c>
      <c r="CV368" s="42" t="s">
        <v>21</v>
      </c>
      <c r="CW368" s="43">
        <v>2.0699999989999998</v>
      </c>
      <c r="CX368" s="43">
        <v>41.699999998999999</v>
      </c>
      <c r="CY368" s="42" t="s">
        <v>21</v>
      </c>
      <c r="CZ368" s="42" t="s">
        <v>21</v>
      </c>
      <c r="DA368" s="43">
        <v>3.3199999989999996E-4</v>
      </c>
      <c r="DB368" s="43">
        <v>20</v>
      </c>
      <c r="DC368" s="42" t="s">
        <v>21</v>
      </c>
      <c r="DD368" s="43">
        <v>1.1208877443489185</v>
      </c>
      <c r="DE368" s="42" t="s">
        <v>21</v>
      </c>
      <c r="DF368" s="43">
        <v>0.23223424948753565</v>
      </c>
      <c r="DG368" s="43">
        <v>1.8267999998999996E-3</v>
      </c>
    </row>
    <row r="369" spans="1:111" x14ac:dyDescent="0.25">
      <c r="A369" s="27" t="s">
        <v>479</v>
      </c>
      <c r="B369" s="15">
        <v>4.2059999989999994</v>
      </c>
      <c r="C369" s="15">
        <v>1.3999999999999999E-9</v>
      </c>
      <c r="D369" s="15">
        <v>0.8038199989999999</v>
      </c>
      <c r="E369" s="15">
        <v>17.952999998999999</v>
      </c>
      <c r="F369" s="15">
        <v>39.013999998999999</v>
      </c>
      <c r="G369" s="15">
        <v>248.11094587275934</v>
      </c>
      <c r="H369" s="15">
        <v>2.000999999999999E-5</v>
      </c>
      <c r="I369" s="15">
        <v>0.86956499899999995</v>
      </c>
      <c r="J369" s="15">
        <v>4.0172877234570432E-12</v>
      </c>
      <c r="K369" s="15">
        <v>90</v>
      </c>
      <c r="L369" s="15">
        <v>0.98529999899999998</v>
      </c>
      <c r="M369" s="15">
        <v>13.51</v>
      </c>
      <c r="N369" s="15">
        <v>4.91</v>
      </c>
      <c r="O369" s="15">
        <v>1.9387074453080446</v>
      </c>
      <c r="P369" s="15">
        <v>35.197099998999995</v>
      </c>
      <c r="Q369" s="15">
        <v>2.8999999999999998E-12</v>
      </c>
      <c r="R369" s="15">
        <v>8.5699999989999984</v>
      </c>
      <c r="S369" s="15">
        <v>0.41327437302693487</v>
      </c>
      <c r="T369" s="15">
        <v>6.0767999989999995</v>
      </c>
      <c r="U369" s="15">
        <v>0.99999999899999992</v>
      </c>
      <c r="V369" s="15">
        <v>24.999999999</v>
      </c>
      <c r="W369" s="15">
        <v>0.39130499899999999</v>
      </c>
      <c r="X369" s="15">
        <v>2.5</v>
      </c>
      <c r="Y369" s="15">
        <v>3.89199999922287</v>
      </c>
      <c r="Z369" s="15">
        <v>4.9178715454370936</v>
      </c>
      <c r="AA369" s="15">
        <v>2.2437749259999999</v>
      </c>
      <c r="AB369" s="15">
        <v>2.5276999989999998</v>
      </c>
      <c r="AC369" s="15">
        <v>1.1499999989999998</v>
      </c>
      <c r="AD369" s="15">
        <v>36.838999998999995</v>
      </c>
      <c r="AE369" s="15">
        <v>0.99999999899999992</v>
      </c>
      <c r="AF369" s="15">
        <v>21.493887590984507</v>
      </c>
      <c r="AG369" s="15">
        <v>2.5499999989999997</v>
      </c>
      <c r="AH369" s="15">
        <v>4.9999999989999999</v>
      </c>
      <c r="AI369" s="15">
        <v>2</v>
      </c>
      <c r="AJ369" s="15">
        <v>1.852999999698937</v>
      </c>
      <c r="AK369" s="15">
        <v>8.9405454532011213</v>
      </c>
      <c r="AL369" s="15">
        <v>414.99999999899995</v>
      </c>
      <c r="AM369" s="15">
        <v>70.625</v>
      </c>
      <c r="AN369" s="15">
        <v>0.29531399899999999</v>
      </c>
      <c r="AO369" s="15">
        <v>0.56094999899999998</v>
      </c>
      <c r="AP369" s="15">
        <v>8.1043452825135831E-4</v>
      </c>
      <c r="AQ369" s="15">
        <v>837.38000000199997</v>
      </c>
      <c r="AR369" s="15">
        <v>0.90908999999999995</v>
      </c>
      <c r="AS369" s="15">
        <v>290.73999999899996</v>
      </c>
      <c r="AT369" s="15">
        <v>0.33189999899999995</v>
      </c>
      <c r="AU369" s="15">
        <v>8.4124999989999996</v>
      </c>
      <c r="AV369" s="15">
        <v>484</v>
      </c>
      <c r="AW369" s="15">
        <v>0.29320599899999999</v>
      </c>
      <c r="AX369" s="15">
        <v>1.9999999465758449</v>
      </c>
      <c r="AY369" s="15">
        <v>3.2847999989999996</v>
      </c>
      <c r="AZ369" s="15">
        <v>0.86956521814744814</v>
      </c>
      <c r="BA369" s="15">
        <v>1.0000002759241586</v>
      </c>
      <c r="BB369" s="15">
        <v>0.29605099899999998</v>
      </c>
      <c r="BC369" s="15">
        <v>248.11</v>
      </c>
      <c r="BD369" s="15">
        <v>0.91785199899999992</v>
      </c>
      <c r="BE369" s="15">
        <v>2.4940999989999999</v>
      </c>
      <c r="BF369" s="15">
        <v>0.429199999</v>
      </c>
      <c r="BG369" s="15">
        <v>45.622999998999994</v>
      </c>
      <c r="BH369" s="15">
        <v>6.7164999989999998</v>
      </c>
      <c r="BI369" s="15">
        <v>1.2500000000000001E-2</v>
      </c>
      <c r="BJ369" s="15">
        <v>4.5086499989999993</v>
      </c>
      <c r="BK369" s="15">
        <v>6.8117571391421077</v>
      </c>
      <c r="BL369" s="15">
        <v>12.5</v>
      </c>
      <c r="BM369" s="15">
        <v>2.6755999989999997</v>
      </c>
      <c r="BN369" s="15">
        <v>0.99870168780585244</v>
      </c>
      <c r="BO369" s="15">
        <v>1.4099999999999999E-9</v>
      </c>
      <c r="BP369" s="15">
        <v>0.62656641643268574</v>
      </c>
      <c r="BQ369" s="15">
        <v>5.5072999989999998</v>
      </c>
      <c r="BR369" s="15">
        <v>9.8533790820937384</v>
      </c>
      <c r="BS369" s="15">
        <v>126</v>
      </c>
      <c r="BT369" s="15">
        <v>6.4999999999999986E-8</v>
      </c>
      <c r="BU369" s="15">
        <v>7.4296999989999994</v>
      </c>
      <c r="BV369" s="15">
        <v>31.239999998999998</v>
      </c>
      <c r="BW369" s="15">
        <v>3.5299999989999997</v>
      </c>
      <c r="BX369" s="15">
        <v>2.4623999989999996</v>
      </c>
      <c r="BY369" s="15">
        <v>0.86956521814744814</v>
      </c>
      <c r="BZ369" s="15">
        <v>68.103999999999999</v>
      </c>
      <c r="CA369" s="15">
        <v>8.6799999989999996</v>
      </c>
      <c r="CB369" s="15">
        <v>1.7849984153991865</v>
      </c>
      <c r="CC369" s="15">
        <v>0.86956521814744814</v>
      </c>
      <c r="CD369" s="15">
        <v>4.4092999989999999</v>
      </c>
      <c r="CE369" s="15">
        <v>2.4787999989999996</v>
      </c>
      <c r="CF369" s="15">
        <v>3.9249999989999997</v>
      </c>
      <c r="CG369" s="15">
        <v>8.4147999999999996</v>
      </c>
      <c r="CH369" s="15">
        <v>20.400102923259841</v>
      </c>
      <c r="CI369" s="15">
        <v>0.432749999</v>
      </c>
      <c r="CJ369" s="15">
        <v>16.159999998999997</v>
      </c>
      <c r="CK369" s="15">
        <v>8.3589999989999983E-2</v>
      </c>
      <c r="CL369" s="15">
        <v>0.56094999899999998</v>
      </c>
      <c r="CM369" s="15">
        <v>3.4499999999999991E-3</v>
      </c>
      <c r="CN369" s="15">
        <v>4.2924999989999995</v>
      </c>
      <c r="CO369" s="15">
        <v>0.6429999999999999</v>
      </c>
      <c r="CP369" s="15">
        <v>0.627299999</v>
      </c>
      <c r="CQ369" s="43">
        <v>45</v>
      </c>
      <c r="CR369" s="43">
        <v>15.012699998999999</v>
      </c>
      <c r="CS369" s="42" t="s">
        <v>21</v>
      </c>
      <c r="CT369" s="42" t="s">
        <v>21</v>
      </c>
      <c r="CU369" s="42" t="s">
        <v>21</v>
      </c>
      <c r="CV369" s="42" t="s">
        <v>21</v>
      </c>
      <c r="CW369" s="43">
        <v>2.0699999989999998</v>
      </c>
      <c r="CX369" s="43">
        <v>41.699999998999999</v>
      </c>
      <c r="CY369" s="42" t="s">
        <v>21</v>
      </c>
      <c r="CZ369" s="42" t="s">
        <v>21</v>
      </c>
      <c r="DA369" s="43">
        <v>3.3199999989999996E-4</v>
      </c>
      <c r="DB369" s="43">
        <v>20</v>
      </c>
      <c r="DC369" s="42" t="s">
        <v>21</v>
      </c>
      <c r="DD369" s="43">
        <v>1.1270145397577083</v>
      </c>
      <c r="DE369" s="42" t="s">
        <v>21</v>
      </c>
      <c r="DF369" s="43">
        <v>0.23146132598734864</v>
      </c>
      <c r="DG369" s="43">
        <v>1.8284999998999995E-3</v>
      </c>
    </row>
    <row r="370" spans="1:111" x14ac:dyDescent="0.25">
      <c r="A370" s="27" t="s">
        <v>480</v>
      </c>
      <c r="B370" s="15">
        <v>4.1849999989999995</v>
      </c>
      <c r="C370" s="15">
        <v>1.3999999999999999E-9</v>
      </c>
      <c r="D370" s="15">
        <v>0.80324299899999996</v>
      </c>
      <c r="E370" s="15">
        <v>17.672999998999998</v>
      </c>
      <c r="F370" s="15">
        <v>38.412999998999993</v>
      </c>
      <c r="G370" s="15">
        <v>245.37593544608572</v>
      </c>
      <c r="H370" s="15">
        <v>2.000999999999999E-5</v>
      </c>
      <c r="I370" s="15">
        <v>0.86956499899999995</v>
      </c>
      <c r="J370" s="15">
        <v>4.1114230279417539E-12</v>
      </c>
      <c r="K370" s="15">
        <v>90</v>
      </c>
      <c r="L370" s="15">
        <v>0.9749999989999999</v>
      </c>
      <c r="M370" s="15">
        <v>14.33</v>
      </c>
      <c r="N370" s="15">
        <v>4.8929999999999998</v>
      </c>
      <c r="O370" s="15">
        <v>1.9187073684905067</v>
      </c>
      <c r="P370" s="15">
        <v>35.246699998999993</v>
      </c>
      <c r="Q370" s="15">
        <v>2.89E-12</v>
      </c>
      <c r="R370" s="15">
        <v>8.5699999989999984</v>
      </c>
      <c r="S370" s="15">
        <v>0.41375315503899751</v>
      </c>
      <c r="T370" s="15">
        <v>5.9942999989999999</v>
      </c>
      <c r="U370" s="15">
        <v>0.99999999899999992</v>
      </c>
      <c r="V370" s="15">
        <v>24.999999999</v>
      </c>
      <c r="W370" s="15">
        <v>0.39130499899999999</v>
      </c>
      <c r="X370" s="15">
        <v>2.5</v>
      </c>
      <c r="Y370" s="15">
        <v>3.8889999992226985</v>
      </c>
      <c r="Z370" s="15">
        <v>4.9820645678050051</v>
      </c>
      <c r="AA370" s="15">
        <v>2.3114840299999999</v>
      </c>
      <c r="AB370" s="15">
        <v>2.4920999989999997</v>
      </c>
      <c r="AC370" s="15">
        <v>1.1499999989999998</v>
      </c>
      <c r="AD370" s="15">
        <v>36.917999998999996</v>
      </c>
      <c r="AE370" s="15">
        <v>0.99999999899999992</v>
      </c>
      <c r="AF370" s="15">
        <v>21.397378794789955</v>
      </c>
      <c r="AG370" s="15">
        <v>2.5499999989999997</v>
      </c>
      <c r="AH370" s="15">
        <v>4.9999999989999999</v>
      </c>
      <c r="AI370" s="15">
        <v>2</v>
      </c>
      <c r="AJ370" s="15">
        <v>1.8649999997070523</v>
      </c>
      <c r="AK370" s="15">
        <v>9.0293454539895759</v>
      </c>
      <c r="AL370" s="15">
        <v>414.99999999899995</v>
      </c>
      <c r="AM370" s="15">
        <v>70.625</v>
      </c>
      <c r="AN370" s="15">
        <v>0.29531399899999999</v>
      </c>
      <c r="AO370" s="15">
        <v>0.57811099899999996</v>
      </c>
      <c r="AP370" s="15">
        <v>8.2125084198468319E-4</v>
      </c>
      <c r="AQ370" s="15">
        <v>844.17000000099995</v>
      </c>
      <c r="AR370" s="15">
        <v>0.90908999999999995</v>
      </c>
      <c r="AS370" s="15">
        <v>287.66000000000003</v>
      </c>
      <c r="AT370" s="15">
        <v>0.33199999899999999</v>
      </c>
      <c r="AU370" s="15">
        <v>8.3747599989999983</v>
      </c>
      <c r="AV370" s="15">
        <v>484</v>
      </c>
      <c r="AW370" s="15">
        <v>0.29203699899999996</v>
      </c>
      <c r="AX370" s="15">
        <v>1.9999999465758449</v>
      </c>
      <c r="AY370" s="15">
        <v>3.3090999989999998</v>
      </c>
      <c r="AZ370" s="15">
        <v>0.86956521814744814</v>
      </c>
      <c r="BA370" s="15">
        <v>1.0000002759241586</v>
      </c>
      <c r="BB370" s="15">
        <v>0.29605099899999998</v>
      </c>
      <c r="BC370" s="15">
        <v>245.375</v>
      </c>
      <c r="BD370" s="15">
        <v>0.91399299899999997</v>
      </c>
      <c r="BE370" s="15">
        <v>2.5140999999999996</v>
      </c>
      <c r="BF370" s="15">
        <v>0.43078999899999998</v>
      </c>
      <c r="BG370" s="15">
        <v>45.039999998999996</v>
      </c>
      <c r="BH370" s="15">
        <v>6.6862999989999992</v>
      </c>
      <c r="BI370" s="15">
        <v>2.0045999998999999E-2</v>
      </c>
      <c r="BJ370" s="15">
        <v>4.4884999989999992</v>
      </c>
      <c r="BK370" s="15">
        <v>6.7871153863030269</v>
      </c>
      <c r="BL370" s="15">
        <v>12.5</v>
      </c>
      <c r="BM370" s="15">
        <v>2.6063999989999997</v>
      </c>
      <c r="BN370" s="15">
        <v>1.006441224845452</v>
      </c>
      <c r="BO370" s="15">
        <v>1.4099999999999999E-9</v>
      </c>
      <c r="BP370" s="15">
        <v>0.6283775296144134</v>
      </c>
      <c r="BQ370" s="15">
        <v>5.4316999989999992</v>
      </c>
      <c r="BR370" s="15">
        <v>9.8533790820937384</v>
      </c>
      <c r="BS370" s="15">
        <v>126</v>
      </c>
      <c r="BT370" s="15">
        <v>6.5139999998999985E-8</v>
      </c>
      <c r="BU370" s="15">
        <v>7.4289999989999993</v>
      </c>
      <c r="BV370" s="15">
        <v>31.195</v>
      </c>
      <c r="BW370" s="15">
        <v>3.5299999989999997</v>
      </c>
      <c r="BX370" s="15">
        <v>2.4605999989999998</v>
      </c>
      <c r="BY370" s="15">
        <v>0.86956521814744814</v>
      </c>
      <c r="BZ370" s="15">
        <v>67.854999998999986</v>
      </c>
      <c r="CA370" s="15">
        <v>8.7059999999999995</v>
      </c>
      <c r="CB370" s="15">
        <v>1.7849984153991865</v>
      </c>
      <c r="CC370" s="15">
        <v>0.86956521814744814</v>
      </c>
      <c r="CD370" s="15">
        <v>4.3518999989999996</v>
      </c>
      <c r="CE370" s="15">
        <v>2.4731999989999998</v>
      </c>
      <c r="CF370" s="15">
        <v>3.9249999989999997</v>
      </c>
      <c r="CG370" s="15">
        <v>8.3881999989999994</v>
      </c>
      <c r="CH370" s="15">
        <v>20.400102923259841</v>
      </c>
      <c r="CI370" s="15">
        <v>0.42754999899999996</v>
      </c>
      <c r="CJ370" s="15">
        <v>16.159999998999997</v>
      </c>
      <c r="CK370" s="15">
        <v>8.3209999989999991E-2</v>
      </c>
      <c r="CL370" s="15">
        <v>0.57811099899999996</v>
      </c>
      <c r="CM370" s="15">
        <v>3.579999999999999E-3</v>
      </c>
      <c r="CN370" s="15">
        <v>4.2924999989999995</v>
      </c>
      <c r="CO370" s="15">
        <v>0.8</v>
      </c>
      <c r="CP370" s="15">
        <v>0.62489999899999993</v>
      </c>
      <c r="CQ370" s="43">
        <v>45</v>
      </c>
      <c r="CR370" s="43">
        <v>16.055299999999999</v>
      </c>
      <c r="CS370" s="42" t="s">
        <v>21</v>
      </c>
      <c r="CT370" s="42" t="s">
        <v>21</v>
      </c>
      <c r="CU370" s="42" t="s">
        <v>21</v>
      </c>
      <c r="CV370" s="42" t="s">
        <v>21</v>
      </c>
      <c r="CW370" s="43">
        <v>2.0699999989999998</v>
      </c>
      <c r="CX370" s="43">
        <v>41.699999998999999</v>
      </c>
      <c r="CY370" s="42" t="s">
        <v>21</v>
      </c>
      <c r="CZ370" s="42" t="s">
        <v>21</v>
      </c>
      <c r="DA370" s="43">
        <v>3.3199999989999996E-4</v>
      </c>
      <c r="DB370" s="43">
        <v>20</v>
      </c>
      <c r="DC370" s="42" t="s">
        <v>21</v>
      </c>
      <c r="DD370" s="43">
        <v>1.1922503739997024</v>
      </c>
      <c r="DE370" s="42" t="s">
        <v>21</v>
      </c>
      <c r="DF370" s="43">
        <v>0.23019708934067099</v>
      </c>
      <c r="DG370" s="43">
        <v>1.8185999998999998E-3</v>
      </c>
    </row>
    <row r="371" spans="1:111" x14ac:dyDescent="0.25">
      <c r="A371" s="27" t="s">
        <v>481</v>
      </c>
      <c r="B371" s="15">
        <v>4.180999999</v>
      </c>
      <c r="C371" s="15">
        <v>1.3999999999999999E-9</v>
      </c>
      <c r="D371" s="15">
        <v>0.80936099899999991</v>
      </c>
      <c r="E371" s="15">
        <v>17.257999998999999</v>
      </c>
      <c r="F371" s="15">
        <v>37.308999998999994</v>
      </c>
      <c r="G371" s="15">
        <v>249.00094926571714</v>
      </c>
      <c r="H371" s="15">
        <v>2.000999999999999E-5</v>
      </c>
      <c r="I371" s="15">
        <v>0.86956499899999995</v>
      </c>
      <c r="J371" s="15">
        <v>4.1990161104931647E-12</v>
      </c>
      <c r="K371" s="15">
        <v>90</v>
      </c>
      <c r="L371" s="15">
        <v>0.97259999899999994</v>
      </c>
      <c r="M371" s="15">
        <v>15.17</v>
      </c>
      <c r="N371" s="15">
        <v>4.8609999999999998</v>
      </c>
      <c r="O371" s="15">
        <v>1.9077073262408608</v>
      </c>
      <c r="P371" s="15">
        <v>35.409999998999993</v>
      </c>
      <c r="Q371" s="15">
        <v>2.89E-12</v>
      </c>
      <c r="R371" s="15">
        <v>8.5699999989999984</v>
      </c>
      <c r="S371" s="15">
        <v>0.41744938443642221</v>
      </c>
      <c r="T371" s="15">
        <v>5.8972999989999995</v>
      </c>
      <c r="U371" s="15">
        <v>0.99999999899999992</v>
      </c>
      <c r="V371" s="15">
        <v>24.999999999</v>
      </c>
      <c r="W371" s="15">
        <v>0.39130499899999999</v>
      </c>
      <c r="X371" s="15">
        <v>2.5</v>
      </c>
      <c r="Y371" s="15">
        <v>3.8639999992212668</v>
      </c>
      <c r="Z371" s="15">
        <v>4.9895220040409898</v>
      </c>
      <c r="AA371" s="15">
        <v>2.4389351599999998</v>
      </c>
      <c r="AB371" s="15">
        <v>2.4294999989999999</v>
      </c>
      <c r="AC371" s="15">
        <v>1.1499999989999998</v>
      </c>
      <c r="AD371" s="15">
        <v>37.151999998999997</v>
      </c>
      <c r="AE371" s="15">
        <v>0.99999999899999992</v>
      </c>
      <c r="AF371" s="15">
        <v>21.37662586845687</v>
      </c>
      <c r="AG371" s="15">
        <v>2.5499999989999997</v>
      </c>
      <c r="AH371" s="15">
        <v>4.9999999989999999</v>
      </c>
      <c r="AI371" s="15">
        <v>2</v>
      </c>
      <c r="AJ371" s="15">
        <v>1.8855999996938164</v>
      </c>
      <c r="AK371" s="15">
        <v>8.9269774051685182</v>
      </c>
      <c r="AL371" s="15">
        <v>414.99999999899995</v>
      </c>
      <c r="AM371" s="15">
        <v>70.625</v>
      </c>
      <c r="AN371" s="15">
        <v>0.29531399899999999</v>
      </c>
      <c r="AO371" s="15">
        <v>0.60993299899999998</v>
      </c>
      <c r="AP371" s="15">
        <v>8.3996715956201546E-4</v>
      </c>
      <c r="AQ371" s="15">
        <v>855.07</v>
      </c>
      <c r="AR371" s="15">
        <v>0.90908999999999995</v>
      </c>
      <c r="AS371" s="15">
        <v>290.92999999899996</v>
      </c>
      <c r="AT371" s="15">
        <v>0.33239999899999995</v>
      </c>
      <c r="AU371" s="15">
        <v>8.3629999999999995</v>
      </c>
      <c r="AV371" s="15">
        <v>484</v>
      </c>
      <c r="AW371" s="15">
        <v>0.28995099899999999</v>
      </c>
      <c r="AX371" s="15">
        <v>1.9999999465758449</v>
      </c>
      <c r="AY371" s="15">
        <v>3.1775999989999999</v>
      </c>
      <c r="AZ371" s="15">
        <v>0.86956521814744814</v>
      </c>
      <c r="BA371" s="15">
        <v>1.0000002759241586</v>
      </c>
      <c r="BB371" s="15">
        <v>0.29605099899999998</v>
      </c>
      <c r="BC371" s="15">
        <v>249</v>
      </c>
      <c r="BD371" s="15">
        <v>0.91274199899999997</v>
      </c>
      <c r="BE371" s="15">
        <v>2.5259999989999997</v>
      </c>
      <c r="BF371" s="15">
        <v>0.43475999899999995</v>
      </c>
      <c r="BG371" s="15">
        <v>44.469999998999995</v>
      </c>
      <c r="BH371" s="15">
        <v>6.6798999989999999</v>
      </c>
      <c r="BI371" s="15">
        <v>2.0476199998999998E-2</v>
      </c>
      <c r="BJ371" s="15">
        <v>4.5115199989999999</v>
      </c>
      <c r="BK371" s="15">
        <v>6.7770880667481368</v>
      </c>
      <c r="BL371" s="15">
        <v>12.5</v>
      </c>
      <c r="BM371" s="15">
        <v>2.5472999989999998</v>
      </c>
      <c r="BN371" s="15">
        <v>1.032417923841026</v>
      </c>
      <c r="BO371" s="15">
        <v>1.4099999999999999E-9</v>
      </c>
      <c r="BP371" s="15">
        <v>0.62873310319316755</v>
      </c>
      <c r="BQ371" s="15">
        <v>5.3173999989999992</v>
      </c>
      <c r="BR371" s="15">
        <v>9.8533790820937384</v>
      </c>
      <c r="BS371" s="15">
        <v>126</v>
      </c>
      <c r="BT371" s="15">
        <v>6.6129999998999995E-8</v>
      </c>
      <c r="BU371" s="15">
        <v>7.4282999989999992</v>
      </c>
      <c r="BV371" s="15">
        <v>31.315999998999999</v>
      </c>
      <c r="BW371" s="15">
        <v>3.5299999989999997</v>
      </c>
      <c r="BX371" s="15">
        <v>2.4555999999999996</v>
      </c>
      <c r="BY371" s="15">
        <v>0.86956521814744814</v>
      </c>
      <c r="BZ371" s="15">
        <v>68.03</v>
      </c>
      <c r="CA371" s="15">
        <v>8.7559999989999984</v>
      </c>
      <c r="CB371" s="15">
        <v>1.7849984153991865</v>
      </c>
      <c r="CC371" s="15">
        <v>0.86956521814744814</v>
      </c>
      <c r="CD371" s="15">
        <v>4.2532999989999993</v>
      </c>
      <c r="CE371" s="15">
        <v>2.4491999989999997</v>
      </c>
      <c r="CF371" s="15">
        <v>3.9249999989999997</v>
      </c>
      <c r="CG371" s="15">
        <v>8.3752999989999992</v>
      </c>
      <c r="CH371" s="15">
        <v>20.400102923259841</v>
      </c>
      <c r="CI371" s="15">
        <v>0.42384999899999998</v>
      </c>
      <c r="CJ371" s="15">
        <v>16.664999998999999</v>
      </c>
      <c r="CK371" s="15">
        <v>8.3139999999999992E-2</v>
      </c>
      <c r="CL371" s="15">
        <v>0.60993299899999998</v>
      </c>
      <c r="CM371" s="15">
        <v>3.6799999999999988E-3</v>
      </c>
      <c r="CN371" s="15">
        <v>4.2924999989999995</v>
      </c>
      <c r="CO371" s="15">
        <v>0.79799999999999993</v>
      </c>
      <c r="CP371" s="15">
        <v>0.62289999899999993</v>
      </c>
      <c r="CQ371" s="43">
        <v>45</v>
      </c>
      <c r="CR371" s="43">
        <v>16.792499998999997</v>
      </c>
      <c r="CS371" s="42" t="s">
        <v>21</v>
      </c>
      <c r="CT371" s="42" t="s">
        <v>21</v>
      </c>
      <c r="CU371" s="42" t="s">
        <v>21</v>
      </c>
      <c r="CV371" s="42" t="s">
        <v>21</v>
      </c>
      <c r="CW371" s="43">
        <v>2.0699999989999998</v>
      </c>
      <c r="CX371" s="43">
        <v>41.699999998999999</v>
      </c>
      <c r="CY371" s="42" t="s">
        <v>21</v>
      </c>
      <c r="CZ371" s="42" t="s">
        <v>21</v>
      </c>
      <c r="DA371" s="43">
        <v>3.3199999989999996E-4</v>
      </c>
      <c r="DB371" s="43">
        <v>20</v>
      </c>
      <c r="DC371" s="42" t="s">
        <v>21</v>
      </c>
      <c r="DD371" s="43">
        <v>1.2453300140041468</v>
      </c>
      <c r="DE371" s="42" t="s">
        <v>21</v>
      </c>
      <c r="DF371" s="43">
        <v>0.2306715539881628</v>
      </c>
      <c r="DG371" s="43">
        <v>1.8248999998999997E-3</v>
      </c>
    </row>
    <row r="372" spans="1:111" x14ac:dyDescent="0.25">
      <c r="A372" s="27" t="s">
        <v>482</v>
      </c>
      <c r="B372" s="15">
        <v>4.1780999989999996</v>
      </c>
      <c r="C372" s="15">
        <v>1.3999999999999999E-9</v>
      </c>
      <c r="D372" s="15">
        <v>0.82765299899999989</v>
      </c>
      <c r="E372" s="15">
        <v>17.127999998999996</v>
      </c>
      <c r="F372" s="15">
        <v>36.972999998999995</v>
      </c>
      <c r="G372" s="15">
        <v>249.5009511718732</v>
      </c>
      <c r="H372" s="15">
        <v>2.000999999999999E-5</v>
      </c>
      <c r="I372" s="15">
        <v>0.86956499899999995</v>
      </c>
      <c r="J372" s="15">
        <v>4.3160491921078834E-12</v>
      </c>
      <c r="K372" s="15">
        <v>90</v>
      </c>
      <c r="L372" s="15">
        <v>0.98569999899999994</v>
      </c>
      <c r="M372" s="15">
        <v>16.13</v>
      </c>
      <c r="N372" s="15">
        <v>4.7839999989999997</v>
      </c>
      <c r="O372" s="15">
        <v>1.9026073076523924</v>
      </c>
      <c r="P372" s="15">
        <v>35.806299998999997</v>
      </c>
      <c r="Q372" s="15">
        <v>2.89E-12</v>
      </c>
      <c r="R372" s="15">
        <v>8.5699999989999984</v>
      </c>
      <c r="S372" s="15">
        <v>0.41828753102366983</v>
      </c>
      <c r="T372" s="15">
        <v>5.9032999989999997</v>
      </c>
      <c r="U372" s="15">
        <v>0.99999999899999992</v>
      </c>
      <c r="V372" s="15">
        <v>24.999999999</v>
      </c>
      <c r="W372" s="15">
        <v>0.39130499899999999</v>
      </c>
      <c r="X372" s="15">
        <v>2.5</v>
      </c>
      <c r="Y372" s="15">
        <v>3.8469999992202935</v>
      </c>
      <c r="Z372" s="15">
        <v>4.986287709049428</v>
      </c>
      <c r="AA372" s="15">
        <v>2.444554449</v>
      </c>
      <c r="AB372" s="15">
        <v>2.4109999989999999</v>
      </c>
      <c r="AC372" s="15">
        <v>1.1499999989999998</v>
      </c>
      <c r="AD372" s="15">
        <v>37.269999998999999</v>
      </c>
      <c r="AE372" s="15">
        <v>0.99999999899999992</v>
      </c>
      <c r="AF372" s="15">
        <v>21.389962392769871</v>
      </c>
      <c r="AG372" s="15">
        <v>2.5499999989999997</v>
      </c>
      <c r="AH372" s="15">
        <v>4.9999999989999999</v>
      </c>
      <c r="AI372" s="15">
        <v>2</v>
      </c>
      <c r="AJ372" s="15">
        <v>1.8988999996917273</v>
      </c>
      <c r="AK372" s="15">
        <v>8.9047195806297381</v>
      </c>
      <c r="AL372" s="15">
        <v>414.99999999899995</v>
      </c>
      <c r="AM372" s="15">
        <v>70.625</v>
      </c>
      <c r="AN372" s="15">
        <v>0.29531399899999999</v>
      </c>
      <c r="AO372" s="15">
        <v>0.61126799899999995</v>
      </c>
      <c r="AP372" s="15">
        <v>8.580842353812689E-4</v>
      </c>
      <c r="AQ372" s="15">
        <v>865.46999999799993</v>
      </c>
      <c r="AR372" s="15">
        <v>0.90908999999999995</v>
      </c>
      <c r="AS372" s="15">
        <v>295.04999999899997</v>
      </c>
      <c r="AT372" s="15">
        <v>0.33329999899999996</v>
      </c>
      <c r="AU372" s="15">
        <v>8.3683299989999984</v>
      </c>
      <c r="AV372" s="15">
        <v>484</v>
      </c>
      <c r="AW372" s="15">
        <v>0.28900699899999999</v>
      </c>
      <c r="AX372" s="15">
        <v>1.9999999465758449</v>
      </c>
      <c r="AY372" s="15">
        <v>2.8404999989999999</v>
      </c>
      <c r="AZ372" s="15">
        <v>0.86956521814744814</v>
      </c>
      <c r="BA372" s="15">
        <v>1.0000002759241586</v>
      </c>
      <c r="BB372" s="15">
        <v>0.29605099899999998</v>
      </c>
      <c r="BC372" s="15">
        <v>249.5</v>
      </c>
      <c r="BD372" s="15">
        <v>0.91282499899999991</v>
      </c>
      <c r="BE372" s="15">
        <v>2.5307999989999996</v>
      </c>
      <c r="BF372" s="15">
        <v>0.43447999899999995</v>
      </c>
      <c r="BG372" s="15">
        <v>44.189999998999994</v>
      </c>
      <c r="BH372" s="15">
        <v>6.6839999989999992</v>
      </c>
      <c r="BI372" s="15">
        <v>2.4378899998999996E-2</v>
      </c>
      <c r="BJ372" s="15">
        <v>4.5136299989999999</v>
      </c>
      <c r="BK372" s="15">
        <v>6.7740581131136155</v>
      </c>
      <c r="BL372" s="15">
        <v>12.5</v>
      </c>
      <c r="BM372" s="15">
        <v>2.5192999989999998</v>
      </c>
      <c r="BN372" s="15">
        <v>1.0404744574346836</v>
      </c>
      <c r="BO372" s="15">
        <v>1.4099999999999999E-9</v>
      </c>
      <c r="BP372" s="15">
        <v>0.63099444764701818</v>
      </c>
      <c r="BQ372" s="15">
        <v>5.2679999989999997</v>
      </c>
      <c r="BR372" s="15">
        <v>9.8533790820937384</v>
      </c>
      <c r="BS372" s="15">
        <v>126</v>
      </c>
      <c r="BT372" s="15">
        <v>6.718999999899998E-8</v>
      </c>
      <c r="BU372" s="15">
        <v>7.4281999989999994</v>
      </c>
      <c r="BV372" s="15">
        <v>31.466999998999999</v>
      </c>
      <c r="BW372" s="15">
        <v>3.5299999989999997</v>
      </c>
      <c r="BX372" s="15">
        <v>2.4552999999999998</v>
      </c>
      <c r="BY372" s="15">
        <v>0.86956521814744814</v>
      </c>
      <c r="BZ372" s="15">
        <v>68.325000000000003</v>
      </c>
      <c r="CA372" s="15">
        <v>8.7199999989999988</v>
      </c>
      <c r="CB372" s="15">
        <v>1.7849984153991865</v>
      </c>
      <c r="CC372" s="15">
        <v>0.86956521814744814</v>
      </c>
      <c r="CD372" s="15">
        <v>4.2144999989999992</v>
      </c>
      <c r="CE372" s="15">
        <v>2.4404999989999996</v>
      </c>
      <c r="CF372" s="15">
        <v>3.9249999989999997</v>
      </c>
      <c r="CG372" s="15">
        <v>8.385299998999999</v>
      </c>
      <c r="CH372" s="15">
        <v>20.400102923259841</v>
      </c>
      <c r="CI372" s="15">
        <v>0.42774999899999999</v>
      </c>
      <c r="CJ372" s="15">
        <v>16.664999998999999</v>
      </c>
      <c r="CK372" s="15">
        <v>8.3189999999999986E-2</v>
      </c>
      <c r="CL372" s="15">
        <v>0.61126799899999995</v>
      </c>
      <c r="CM372" s="15">
        <v>3.8199999999999992E-3</v>
      </c>
      <c r="CN372" s="15">
        <v>4.2924999989999995</v>
      </c>
      <c r="CO372" s="15">
        <v>0.798788999</v>
      </c>
      <c r="CP372" s="15">
        <v>0.62199999899999991</v>
      </c>
      <c r="CQ372" s="43">
        <v>45</v>
      </c>
      <c r="CR372" s="43">
        <v>15.461699998999999</v>
      </c>
      <c r="CS372" s="42" t="s">
        <v>21</v>
      </c>
      <c r="CT372" s="42" t="s">
        <v>21</v>
      </c>
      <c r="CU372" s="42" t="s">
        <v>21</v>
      </c>
      <c r="CV372" s="42" t="s">
        <v>21</v>
      </c>
      <c r="CW372" s="43">
        <v>2.0699999989999998</v>
      </c>
      <c r="CX372" s="43">
        <v>41.699999998999999</v>
      </c>
      <c r="CY372" s="42" t="s">
        <v>21</v>
      </c>
      <c r="CZ372" s="42" t="s">
        <v>21</v>
      </c>
      <c r="DA372" s="43">
        <v>3.3199999989999996E-4</v>
      </c>
      <c r="DB372" s="43">
        <v>20</v>
      </c>
      <c r="DC372" s="42" t="s">
        <v>21</v>
      </c>
      <c r="DD372" s="43">
        <v>1.2132977447382889</v>
      </c>
      <c r="DE372" s="42" t="s">
        <v>21</v>
      </c>
      <c r="DF372" s="43">
        <v>0.2316525631026182</v>
      </c>
      <c r="DG372" s="43">
        <v>1.8339999998999998E-3</v>
      </c>
    </row>
    <row r="373" spans="1:111" x14ac:dyDescent="0.25">
      <c r="A373" s="27" t="s">
        <v>483</v>
      </c>
      <c r="B373" s="15">
        <v>4.1669999989999997</v>
      </c>
      <c r="C373" s="15">
        <v>2.6909999999899997E-9</v>
      </c>
      <c r="D373" s="15">
        <v>0.95156499899999991</v>
      </c>
      <c r="E373" s="15">
        <v>16.920999998999999</v>
      </c>
      <c r="F373" s="15">
        <v>36.415999998999993</v>
      </c>
      <c r="G373" s="15">
        <v>249.375950645334</v>
      </c>
      <c r="H373" s="15">
        <v>2.000999999999999E-5</v>
      </c>
      <c r="I373" s="15">
        <v>0.86956499899999995</v>
      </c>
      <c r="J373" s="15">
        <v>4.4181805452587267E-12</v>
      </c>
      <c r="K373" s="15">
        <v>90</v>
      </c>
      <c r="L373" s="15">
        <v>1.0186999999999999</v>
      </c>
      <c r="M373" s="15">
        <v>17.03</v>
      </c>
      <c r="N373" s="15">
        <v>4.7429999999999994</v>
      </c>
      <c r="O373" s="15">
        <v>1.8932072705481457</v>
      </c>
      <c r="P373" s="15">
        <v>36.196799999</v>
      </c>
      <c r="Q373" s="15">
        <v>2.89E-12</v>
      </c>
      <c r="R373" s="15">
        <v>8.5699999989999984</v>
      </c>
      <c r="S373" s="15">
        <v>0.41467966013463803</v>
      </c>
      <c r="T373" s="15">
        <v>5.8363999989999993</v>
      </c>
      <c r="U373" s="15">
        <v>0.99999999899999992</v>
      </c>
      <c r="V373" s="15">
        <v>24.999999999</v>
      </c>
      <c r="W373" s="15">
        <v>0.39130499899999999</v>
      </c>
      <c r="X373" s="15">
        <v>2.5</v>
      </c>
      <c r="Y373" s="15">
        <v>3.8069999992180028</v>
      </c>
      <c r="Z373" s="15">
        <v>4.9731450169086937</v>
      </c>
      <c r="AA373" s="15">
        <v>2.3852970289999997</v>
      </c>
      <c r="AB373" s="15">
        <v>2.3850999989999999</v>
      </c>
      <c r="AC373" s="15">
        <v>1.1499999989999998</v>
      </c>
      <c r="AD373" s="15">
        <v>37.179999998999996</v>
      </c>
      <c r="AE373" s="15">
        <v>0.99999999899999992</v>
      </c>
      <c r="AF373" s="15">
        <v>21.356282676710627</v>
      </c>
      <c r="AG373" s="15">
        <v>2.5499999989999997</v>
      </c>
      <c r="AH373" s="15">
        <v>4.9999999989999999</v>
      </c>
      <c r="AI373" s="15">
        <v>2</v>
      </c>
      <c r="AJ373" s="15">
        <v>1.8989999996917115</v>
      </c>
      <c r="AK373" s="15">
        <v>8.8105727648508605</v>
      </c>
      <c r="AL373" s="15">
        <v>414.99999999899995</v>
      </c>
      <c r="AM373" s="15">
        <v>70.625</v>
      </c>
      <c r="AN373" s="15">
        <v>0.29531399899999999</v>
      </c>
      <c r="AO373" s="15">
        <v>0.59636099899999995</v>
      </c>
      <c r="AP373" s="15">
        <v>8.6777197713687839E-4</v>
      </c>
      <c r="AQ373" s="15">
        <v>867.60999999899991</v>
      </c>
      <c r="AR373" s="15">
        <v>0.90908999999999995</v>
      </c>
      <c r="AS373" s="15">
        <v>294.71999999899998</v>
      </c>
      <c r="AT373" s="15">
        <v>0.33249999899999999</v>
      </c>
      <c r="AU373" s="15">
        <v>8.3617999989999987</v>
      </c>
      <c r="AV373" s="15">
        <v>484</v>
      </c>
      <c r="AW373" s="15">
        <v>0.28794799899999995</v>
      </c>
      <c r="AX373" s="15">
        <v>1.9999999465758449</v>
      </c>
      <c r="AY373" s="15">
        <v>2.8946999989999997</v>
      </c>
      <c r="AZ373" s="15">
        <v>0.86956521814744814</v>
      </c>
      <c r="BA373" s="15">
        <v>1.0000002759241586</v>
      </c>
      <c r="BB373" s="15">
        <v>0.29605099899999998</v>
      </c>
      <c r="BC373" s="15">
        <v>249.37499994999999</v>
      </c>
      <c r="BD373" s="15">
        <v>0.91274199899999997</v>
      </c>
      <c r="BE373" s="15">
        <v>2.5280999989999997</v>
      </c>
      <c r="BF373" s="15">
        <v>0.429699999</v>
      </c>
      <c r="BG373" s="15">
        <v>43.904999998999998</v>
      </c>
      <c r="BH373" s="15">
        <v>6.6734999989999997</v>
      </c>
      <c r="BI373" s="15">
        <v>2.0209099998999999E-2</v>
      </c>
      <c r="BJ373" s="15">
        <v>4.4977399989999993</v>
      </c>
      <c r="BK373" s="15">
        <v>6.7518753789616657</v>
      </c>
      <c r="BL373" s="15">
        <v>12.5</v>
      </c>
      <c r="BM373" s="15">
        <v>2.4855999989999997</v>
      </c>
      <c r="BN373" s="15">
        <v>1.0817827791884278</v>
      </c>
      <c r="BO373" s="15">
        <v>1.4099999999999999E-9</v>
      </c>
      <c r="BP373" s="15">
        <v>0.63107408809794274</v>
      </c>
      <c r="BQ373" s="15">
        <v>5.2109999989999993</v>
      </c>
      <c r="BR373" s="15">
        <v>9.8533790820937384</v>
      </c>
      <c r="BS373" s="15">
        <v>126</v>
      </c>
      <c r="BT373" s="15">
        <v>6.8709999998999983E-8</v>
      </c>
      <c r="BU373" s="15">
        <v>7.4281999989999994</v>
      </c>
      <c r="BV373" s="15">
        <v>31.569999998999997</v>
      </c>
      <c r="BW373" s="15">
        <v>3.5299999989999997</v>
      </c>
      <c r="BX373" s="15">
        <v>2.4583999989999996</v>
      </c>
      <c r="BY373" s="15">
        <v>0.86956521814744814</v>
      </c>
      <c r="BZ373" s="15">
        <v>68.307999999999993</v>
      </c>
      <c r="CA373" s="15">
        <v>8.7439999989999997</v>
      </c>
      <c r="CB373" s="15">
        <v>1.7849984153991865</v>
      </c>
      <c r="CC373" s="15">
        <v>0.86956521814744814</v>
      </c>
      <c r="CD373" s="15">
        <v>4.1608999989999997</v>
      </c>
      <c r="CE373" s="15">
        <v>2.449099999</v>
      </c>
      <c r="CF373" s="15">
        <v>3.9249999989999997</v>
      </c>
      <c r="CG373" s="15">
        <v>8.360499999</v>
      </c>
      <c r="CH373" s="15">
        <v>20.400102923259841</v>
      </c>
      <c r="CI373" s="15">
        <v>0.43129999899999999</v>
      </c>
      <c r="CJ373" s="15">
        <v>16.664999998999999</v>
      </c>
      <c r="CK373" s="15">
        <v>8.3049999989999984E-2</v>
      </c>
      <c r="CL373" s="15">
        <v>0.59636099899999995</v>
      </c>
      <c r="CM373" s="15">
        <v>3.9099999999999985E-3</v>
      </c>
      <c r="CN373" s="15">
        <v>4.2924999989999995</v>
      </c>
      <c r="CO373" s="15">
        <v>0.79801699899999989</v>
      </c>
      <c r="CP373" s="15">
        <v>0.62039999899999998</v>
      </c>
      <c r="CQ373" s="43">
        <v>45</v>
      </c>
      <c r="CR373" s="43">
        <v>14.952999998999999</v>
      </c>
      <c r="CS373" s="42" t="s">
        <v>21</v>
      </c>
      <c r="CT373" s="42" t="s">
        <v>21</v>
      </c>
      <c r="CU373" s="42" t="s">
        <v>21</v>
      </c>
      <c r="CV373" s="42" t="s">
        <v>21</v>
      </c>
      <c r="CW373" s="43">
        <v>2.0699999989999998</v>
      </c>
      <c r="CX373" s="43">
        <v>41.299999998999994</v>
      </c>
      <c r="CY373" s="42" t="s">
        <v>21</v>
      </c>
      <c r="CZ373" s="42" t="s">
        <v>21</v>
      </c>
      <c r="DA373" s="43">
        <v>3.3199999989999996E-4</v>
      </c>
      <c r="DB373" s="43">
        <v>20</v>
      </c>
      <c r="DC373" s="42" t="s">
        <v>21</v>
      </c>
      <c r="DD373" s="43">
        <v>1.1748120314553712</v>
      </c>
      <c r="DE373" s="42" t="s">
        <v>21</v>
      </c>
      <c r="DF373" s="43">
        <v>0.22925793799803573</v>
      </c>
      <c r="DG373" s="43">
        <v>1.8230999998999997E-3</v>
      </c>
    </row>
    <row r="374" spans="1:111" x14ac:dyDescent="0.25">
      <c r="A374" s="27" t="s">
        <v>484</v>
      </c>
      <c r="B374" s="15">
        <v>4.1699999989999998</v>
      </c>
      <c r="C374" s="15">
        <v>2.8399999999999997E-9</v>
      </c>
      <c r="D374" s="15">
        <v>0.92039599899999991</v>
      </c>
      <c r="E374" s="15">
        <v>16.995999998999999</v>
      </c>
      <c r="F374" s="15">
        <v>36.697999998999997</v>
      </c>
      <c r="G374" s="15">
        <v>248.47094719519151</v>
      </c>
      <c r="H374" s="15">
        <v>2.000999999999999E-5</v>
      </c>
      <c r="I374" s="15">
        <v>0.86956499899999995</v>
      </c>
      <c r="J374" s="15">
        <v>4.5293983181248329E-12</v>
      </c>
      <c r="K374" s="15">
        <v>90</v>
      </c>
      <c r="L374" s="15">
        <v>1.0108999989999998</v>
      </c>
      <c r="M374" s="15">
        <v>17.96</v>
      </c>
      <c r="N374" s="15">
        <v>4.6719999999999997</v>
      </c>
      <c r="O374" s="15">
        <v>1.8972072859116533</v>
      </c>
      <c r="P374" s="15">
        <v>36.377499998999994</v>
      </c>
      <c r="Q374" s="15">
        <v>2.8799999999999998E-12</v>
      </c>
      <c r="R374" s="15">
        <v>8.5699999989999984</v>
      </c>
      <c r="S374" s="15">
        <v>0.41378739603591674</v>
      </c>
      <c r="T374" s="15">
        <v>5.8860999989999998</v>
      </c>
      <c r="U374" s="15">
        <v>0.99999999899999992</v>
      </c>
      <c r="V374" s="15">
        <v>24.999999999</v>
      </c>
      <c r="W374" s="15">
        <v>0.39130499899999999</v>
      </c>
      <c r="X374" s="15">
        <v>2.5</v>
      </c>
      <c r="Y374" s="15">
        <v>3.8099999992181748</v>
      </c>
      <c r="Z374" s="15">
        <v>4.9793357568580063</v>
      </c>
      <c r="AA374" s="15">
        <v>2.3346076399999998</v>
      </c>
      <c r="AB374" s="15">
        <v>2.390399999</v>
      </c>
      <c r="AC374" s="15">
        <v>1.1499999989999998</v>
      </c>
      <c r="AD374" s="15">
        <v>37.323999998999994</v>
      </c>
      <c r="AE374" s="15">
        <v>0.99999999899999992</v>
      </c>
      <c r="AF374" s="15">
        <v>21.332474934825886</v>
      </c>
      <c r="AG374" s="15">
        <v>2.5499999989999997</v>
      </c>
      <c r="AH374" s="15">
        <v>4.9999999989999999</v>
      </c>
      <c r="AI374" s="15">
        <v>2</v>
      </c>
      <c r="AJ374" s="15">
        <v>1.9065999996905179</v>
      </c>
      <c r="AK374" s="15">
        <v>8.8511241711021782</v>
      </c>
      <c r="AL374" s="15">
        <v>414.99999999899995</v>
      </c>
      <c r="AM374" s="15">
        <v>70.625</v>
      </c>
      <c r="AN374" s="15">
        <v>0.29531399899999999</v>
      </c>
      <c r="AO374" s="15">
        <v>0.5836569989999999</v>
      </c>
      <c r="AP374" s="15">
        <v>8.8554948272642742E-4</v>
      </c>
      <c r="AQ374" s="15">
        <v>879.18999999699997</v>
      </c>
      <c r="AR374" s="15">
        <v>0.90908999999999995</v>
      </c>
      <c r="AS374" s="15">
        <v>291.08</v>
      </c>
      <c r="AT374" s="15">
        <v>0.33239999899999995</v>
      </c>
      <c r="AU374" s="15">
        <v>8.3441999989999989</v>
      </c>
      <c r="AV374" s="15">
        <v>484</v>
      </c>
      <c r="AW374" s="15">
        <v>0.28848099899999996</v>
      </c>
      <c r="AX374" s="15">
        <v>1.9999999465758449</v>
      </c>
      <c r="AY374" s="15">
        <v>2.9961999989999999</v>
      </c>
      <c r="AZ374" s="15">
        <v>0.86956521814744814</v>
      </c>
      <c r="BA374" s="15">
        <v>1.0000002759241586</v>
      </c>
      <c r="BB374" s="15">
        <v>0.29605099899999998</v>
      </c>
      <c r="BC374" s="15">
        <v>248.46999994999999</v>
      </c>
      <c r="BD374" s="15">
        <v>0.91091299899999989</v>
      </c>
      <c r="BE374" s="15">
        <v>2.5182999989999999</v>
      </c>
      <c r="BF374" s="15">
        <v>0.42849999899999996</v>
      </c>
      <c r="BG374" s="15">
        <v>43.99</v>
      </c>
      <c r="BH374" s="15">
        <v>6.6660999989999992</v>
      </c>
      <c r="BI374" s="15">
        <v>2.0853499998999995E-2</v>
      </c>
      <c r="BJ374" s="15">
        <v>4.5012399989999992</v>
      </c>
      <c r="BK374" s="15">
        <v>6.7585834465976173</v>
      </c>
      <c r="BL374" s="15">
        <v>12.5</v>
      </c>
      <c r="BM374" s="15">
        <v>2.5010999989999996</v>
      </c>
      <c r="BN374" s="15">
        <v>1.0505305190151597</v>
      </c>
      <c r="BO374" s="15">
        <v>1.4099999999999999E-9</v>
      </c>
      <c r="BP374" s="15">
        <v>0.63115374945162439</v>
      </c>
      <c r="BQ374" s="15">
        <v>5.2711999989999994</v>
      </c>
      <c r="BR374" s="15">
        <v>9.8533790820937384</v>
      </c>
      <c r="BS374" s="15">
        <v>126</v>
      </c>
      <c r="BT374" s="15">
        <v>7.0181999999999986E-8</v>
      </c>
      <c r="BU374" s="15">
        <v>7.4278999989999992</v>
      </c>
      <c r="BV374" s="15">
        <v>31.993999999</v>
      </c>
      <c r="BW374" s="15">
        <v>3.5299999989999997</v>
      </c>
      <c r="BX374" s="15">
        <v>2.4583999989999996</v>
      </c>
      <c r="BY374" s="15">
        <v>0.86956521814744814</v>
      </c>
      <c r="BZ374" s="15">
        <v>68.589999999</v>
      </c>
      <c r="CA374" s="15">
        <v>8.77</v>
      </c>
      <c r="CB374" s="15">
        <v>1.7849984153991865</v>
      </c>
      <c r="CC374" s="15">
        <v>0.86956521814744814</v>
      </c>
      <c r="CD374" s="15">
        <v>4.2126999989999998</v>
      </c>
      <c r="CE374" s="15">
        <v>2.4887999989999998</v>
      </c>
      <c r="CF374" s="15">
        <v>3.9249999989999997</v>
      </c>
      <c r="CG374" s="15">
        <v>8.3574999989999998</v>
      </c>
      <c r="CH374" s="15">
        <v>20.400102923259841</v>
      </c>
      <c r="CI374" s="15">
        <v>0.43239999899999998</v>
      </c>
      <c r="CJ374" s="15">
        <v>16.664999998999999</v>
      </c>
      <c r="CK374" s="15">
        <v>8.2959999989999991E-2</v>
      </c>
      <c r="CL374" s="15">
        <v>0.5836569989999999</v>
      </c>
      <c r="CM374" s="15">
        <v>4.0199999999999984E-3</v>
      </c>
      <c r="CN374" s="15">
        <v>4.2924999989999995</v>
      </c>
      <c r="CO374" s="15">
        <v>0.7963299989999999</v>
      </c>
      <c r="CP374" s="15">
        <v>0.62149999899999997</v>
      </c>
      <c r="CQ374" s="43">
        <v>45</v>
      </c>
      <c r="CR374" s="43">
        <v>15.563999999999998</v>
      </c>
      <c r="CS374" s="42" t="s">
        <v>21</v>
      </c>
      <c r="CT374" s="42" t="s">
        <v>21</v>
      </c>
      <c r="CU374" s="42" t="s">
        <v>21</v>
      </c>
      <c r="CV374" s="42" t="s">
        <v>21</v>
      </c>
      <c r="CW374" s="43">
        <v>2.0699999989999998</v>
      </c>
      <c r="CX374" s="43">
        <v>41.299999998999994</v>
      </c>
      <c r="CY374" s="42" t="s">
        <v>21</v>
      </c>
      <c r="CZ374" s="42" t="s">
        <v>21</v>
      </c>
      <c r="DA374" s="43">
        <v>3.3199999989999996E-4</v>
      </c>
      <c r="DB374" s="43">
        <v>20</v>
      </c>
      <c r="DC374" s="42" t="s">
        <v>21</v>
      </c>
      <c r="DD374" s="43">
        <v>1.1667250042780597</v>
      </c>
      <c r="DE374" s="42" t="s">
        <v>21</v>
      </c>
      <c r="DF374" s="43">
        <v>0.23114797853579083</v>
      </c>
      <c r="DG374" s="43">
        <v>1.8393999998999996E-3</v>
      </c>
    </row>
    <row r="375" spans="1:111" x14ac:dyDescent="0.25">
      <c r="A375" s="27" t="s">
        <v>485</v>
      </c>
      <c r="B375" s="15">
        <v>4.1777999989999994</v>
      </c>
      <c r="C375" s="15">
        <v>3.0219999999999997E-9</v>
      </c>
      <c r="D375" s="15">
        <v>0.91623499899999994</v>
      </c>
      <c r="E375" s="15">
        <v>17.086999999</v>
      </c>
      <c r="F375" s="15">
        <v>36.892999998999997</v>
      </c>
      <c r="G375" s="15">
        <v>248.94094898697821</v>
      </c>
      <c r="H375" s="15">
        <v>2.000999999999999E-5</v>
      </c>
      <c r="I375" s="15">
        <v>0.86956499899999995</v>
      </c>
      <c r="J375" s="15">
        <v>4.6155375739434118E-12</v>
      </c>
      <c r="K375" s="15">
        <v>90</v>
      </c>
      <c r="L375" s="15">
        <v>1.0278999999999998</v>
      </c>
      <c r="M375" s="15">
        <v>19.04</v>
      </c>
      <c r="N375" s="15">
        <v>4.6509999999999998</v>
      </c>
      <c r="O375" s="15">
        <v>1.9102073358430529</v>
      </c>
      <c r="P375" s="15">
        <v>36.379999998999999</v>
      </c>
      <c r="Q375" s="15">
        <v>2.8799999999999998E-12</v>
      </c>
      <c r="R375" s="15">
        <v>8.5699999989999984</v>
      </c>
      <c r="S375" s="15">
        <v>0.41443905690846655</v>
      </c>
      <c r="T375" s="15">
        <v>5.9173999989999997</v>
      </c>
      <c r="U375" s="15">
        <v>0.99999999899999992</v>
      </c>
      <c r="V375" s="15">
        <v>24.999999999</v>
      </c>
      <c r="W375" s="15">
        <v>0.39130499899999999</v>
      </c>
      <c r="X375" s="15">
        <v>2.5</v>
      </c>
      <c r="Y375" s="15">
        <v>3.8309999992193773</v>
      </c>
      <c r="Z375" s="15">
        <v>4.9813200500613357</v>
      </c>
      <c r="AA375" s="15">
        <v>2.3391402489999997</v>
      </c>
      <c r="AB375" s="15">
        <v>2.4041999989999998</v>
      </c>
      <c r="AC375" s="15">
        <v>1.1499999989999998</v>
      </c>
      <c r="AD375" s="15">
        <v>37.383999998999997</v>
      </c>
      <c r="AE375" s="15">
        <v>0.99999999899999992</v>
      </c>
      <c r="AF375" s="15">
        <v>21.366079542130088</v>
      </c>
      <c r="AG375" s="15">
        <v>2.5499999989999997</v>
      </c>
      <c r="AH375" s="15">
        <v>4.9999999989999999</v>
      </c>
      <c r="AI375" s="15">
        <v>2</v>
      </c>
      <c r="AJ375" s="15">
        <v>1.9144999996892769</v>
      </c>
      <c r="AK375" s="15">
        <v>8.8550430253700796</v>
      </c>
      <c r="AL375" s="15">
        <v>414.99999999899995</v>
      </c>
      <c r="AM375" s="15">
        <v>70.625</v>
      </c>
      <c r="AN375" s="15">
        <v>0.29531399899999999</v>
      </c>
      <c r="AO375" s="15">
        <v>0.58479099899999998</v>
      </c>
      <c r="AP375" s="15">
        <v>8.9561674426215365E-4</v>
      </c>
      <c r="AQ375" s="15">
        <v>882.4099999959999</v>
      </c>
      <c r="AR375" s="15">
        <v>0.90908999999999995</v>
      </c>
      <c r="AS375" s="15">
        <v>285.06999999899995</v>
      </c>
      <c r="AT375" s="15">
        <v>0.33329999899999996</v>
      </c>
      <c r="AU375" s="15">
        <v>8.3620999989999998</v>
      </c>
      <c r="AV375" s="15">
        <v>484</v>
      </c>
      <c r="AW375" s="15">
        <v>0.28903399899999999</v>
      </c>
      <c r="AX375" s="15">
        <v>1.9999999465758449</v>
      </c>
      <c r="AY375" s="15">
        <v>3.051799999</v>
      </c>
      <c r="AZ375" s="15">
        <v>0.86956521814744814</v>
      </c>
      <c r="BA375" s="15">
        <v>1.0000002759241586</v>
      </c>
      <c r="BB375" s="15">
        <v>0.29605099899999998</v>
      </c>
      <c r="BC375" s="15">
        <v>248.93999994999999</v>
      </c>
      <c r="BD375" s="15">
        <v>0.91265899899999992</v>
      </c>
      <c r="BE375" s="15">
        <v>2.4985999989999996</v>
      </c>
      <c r="BF375" s="15">
        <v>0.42989999899999998</v>
      </c>
      <c r="BG375" s="15">
        <v>44.22</v>
      </c>
      <c r="BH375" s="15">
        <v>6.6765999989999996</v>
      </c>
      <c r="BI375" s="15">
        <v>2.2550999998999996E-2</v>
      </c>
      <c r="BJ375" s="15">
        <v>4.516819999</v>
      </c>
      <c r="BK375" s="15">
        <v>6.7742875602016532</v>
      </c>
      <c r="BL375" s="15">
        <v>12.5</v>
      </c>
      <c r="BM375" s="15">
        <v>2.5114999989999998</v>
      </c>
      <c r="BN375" s="15">
        <v>1.0483279180714202</v>
      </c>
      <c r="BO375" s="15">
        <v>1.4099999999999999E-9</v>
      </c>
      <c r="BP375" s="15">
        <v>0.63115374945162439</v>
      </c>
      <c r="BQ375" s="15">
        <v>5.2868999989999992</v>
      </c>
      <c r="BR375" s="15">
        <v>9.8533790820937384</v>
      </c>
      <c r="BS375" s="15">
        <v>126</v>
      </c>
      <c r="BT375" s="15">
        <v>7.1719999998999995E-8</v>
      </c>
      <c r="BU375" s="15">
        <v>7.4271999989999999</v>
      </c>
      <c r="BV375" s="15">
        <v>32.892999998999997</v>
      </c>
      <c r="BW375" s="15">
        <v>3.5299999989999997</v>
      </c>
      <c r="BX375" s="15">
        <v>2.4584999989999998</v>
      </c>
      <c r="BY375" s="15">
        <v>0.86956521814744814</v>
      </c>
      <c r="BZ375" s="15">
        <v>69.004999998999992</v>
      </c>
      <c r="CA375" s="15">
        <v>8.7109999999999985</v>
      </c>
      <c r="CB375" s="15">
        <v>1.7849984153991865</v>
      </c>
      <c r="CC375" s="15">
        <v>0.86956521814744814</v>
      </c>
      <c r="CD375" s="15">
        <v>4.2461999989999999</v>
      </c>
      <c r="CE375" s="15">
        <v>2.5189999999999997</v>
      </c>
      <c r="CF375" s="15">
        <v>3.9249999989999997</v>
      </c>
      <c r="CG375" s="15">
        <v>8.3812999999999995</v>
      </c>
      <c r="CH375" s="15">
        <v>20.400102923259841</v>
      </c>
      <c r="CI375" s="15">
        <v>0.43619999899999995</v>
      </c>
      <c r="CJ375" s="15">
        <v>16.664999998999999</v>
      </c>
      <c r="CK375" s="15">
        <v>8.3109999989999989E-2</v>
      </c>
      <c r="CL375" s="15">
        <v>0.58479099899999998</v>
      </c>
      <c r="CM375" s="15">
        <v>4.0799999999999986E-3</v>
      </c>
      <c r="CN375" s="15">
        <v>4.2924999989999995</v>
      </c>
      <c r="CO375" s="15">
        <v>0.79801499899999995</v>
      </c>
      <c r="CP375" s="15">
        <v>0.62289999899999993</v>
      </c>
      <c r="CQ375" s="43">
        <v>45</v>
      </c>
      <c r="CR375" s="43">
        <v>15.577599998999998</v>
      </c>
      <c r="CS375" s="42" t="s">
        <v>21</v>
      </c>
      <c r="CT375" s="42" t="s">
        <v>21</v>
      </c>
      <c r="CU375" s="42" t="s">
        <v>21</v>
      </c>
      <c r="CV375" s="42" t="s">
        <v>21</v>
      </c>
      <c r="CW375" s="43">
        <v>2.0699999989999998</v>
      </c>
      <c r="CX375" s="43">
        <v>41.299999998999994</v>
      </c>
      <c r="CY375" s="42" t="s">
        <v>21</v>
      </c>
      <c r="CZ375" s="42" t="s">
        <v>21</v>
      </c>
      <c r="DA375" s="43">
        <v>3.3199999989999996E-4</v>
      </c>
      <c r="DB375" s="43">
        <v>20</v>
      </c>
      <c r="DC375" s="42" t="s">
        <v>21</v>
      </c>
      <c r="DD375" s="43">
        <v>1.1701380776622257</v>
      </c>
      <c r="DE375" s="42" t="s">
        <v>21</v>
      </c>
      <c r="DF375" s="43">
        <v>0.23041215050510985</v>
      </c>
      <c r="DG375" s="43">
        <v>1.8393999998999996E-3</v>
      </c>
    </row>
    <row r="376" spans="1:111" x14ac:dyDescent="0.25">
      <c r="A376" s="27" t="s">
        <v>486</v>
      </c>
      <c r="B376" s="15">
        <v>4.1769999989999995</v>
      </c>
      <c r="C376" s="15">
        <v>3.2529999999899992E-9</v>
      </c>
      <c r="D376" s="15">
        <v>0.90930999899999998</v>
      </c>
      <c r="E376" s="15">
        <v>16.979999998999997</v>
      </c>
      <c r="F376" s="15">
        <v>36.678999998999998</v>
      </c>
      <c r="G376" s="15">
        <v>249.07094948257881</v>
      </c>
      <c r="H376" s="15">
        <v>2.000999999999999E-5</v>
      </c>
      <c r="I376" s="15">
        <v>0.86956499899999995</v>
      </c>
      <c r="J376" s="15">
        <v>4.7260284332613736E-12</v>
      </c>
      <c r="K376" s="15">
        <v>90</v>
      </c>
      <c r="L376" s="15">
        <v>1.0510999989999998</v>
      </c>
      <c r="M376" s="15">
        <v>18.38</v>
      </c>
      <c r="N376" s="15">
        <v>4.6329999999999991</v>
      </c>
      <c r="O376" s="15">
        <v>1.9011073018910769</v>
      </c>
      <c r="P376" s="15">
        <v>36.459999998999997</v>
      </c>
      <c r="Q376" s="15">
        <v>2.8799999999999998E-12</v>
      </c>
      <c r="R376" s="15">
        <v>8.5699999989999984</v>
      </c>
      <c r="S376" s="15">
        <v>0.41414727094100356</v>
      </c>
      <c r="T376" s="15">
        <v>5.8664999989999993</v>
      </c>
      <c r="U376" s="15">
        <v>0.99999999899999992</v>
      </c>
      <c r="V376" s="15">
        <v>24.999999999</v>
      </c>
      <c r="W376" s="15">
        <v>0.39130499899999999</v>
      </c>
      <c r="X376" s="15">
        <v>2.5</v>
      </c>
      <c r="Y376" s="15">
        <v>3.8119999992182891</v>
      </c>
      <c r="Z376" s="15">
        <v>4.9669696520621347</v>
      </c>
      <c r="AA376" s="15">
        <v>2.3294683569999997</v>
      </c>
      <c r="AB376" s="15">
        <v>2.3912999989999997</v>
      </c>
      <c r="AC376" s="15">
        <v>1.1499999989999998</v>
      </c>
      <c r="AD376" s="15">
        <v>37.346999998999998</v>
      </c>
      <c r="AE376" s="15">
        <v>0.99999999899999992</v>
      </c>
      <c r="AF376" s="15">
        <v>21.325287691631782</v>
      </c>
      <c r="AG376" s="15">
        <v>2.5499999989999997</v>
      </c>
      <c r="AH376" s="15">
        <v>4.9999999989999999</v>
      </c>
      <c r="AI376" s="15">
        <v>2</v>
      </c>
      <c r="AJ376" s="15">
        <v>1.9169999996888842</v>
      </c>
      <c r="AK376" s="15">
        <v>8.8214538534002624</v>
      </c>
      <c r="AL376" s="15">
        <v>414.99999999899995</v>
      </c>
      <c r="AM376" s="15">
        <v>70.625</v>
      </c>
      <c r="AN376" s="15">
        <v>0.29531399899999999</v>
      </c>
      <c r="AO376" s="15">
        <v>0.58236799899999991</v>
      </c>
      <c r="AP376" s="15">
        <v>9.1631055954127284E-4</v>
      </c>
      <c r="AQ376" s="15">
        <v>886.26999999499992</v>
      </c>
      <c r="AR376" s="15">
        <v>0.90908999999999995</v>
      </c>
      <c r="AS376" s="15">
        <v>280.56999999899995</v>
      </c>
      <c r="AT376" s="15">
        <v>0.33289999899999995</v>
      </c>
      <c r="AU376" s="15">
        <v>8.3476999989999996</v>
      </c>
      <c r="AV376" s="15">
        <v>484</v>
      </c>
      <c r="AW376" s="15">
        <v>0.28848699899999997</v>
      </c>
      <c r="AX376" s="15">
        <v>1.9999999465758449</v>
      </c>
      <c r="AY376" s="15">
        <v>3.0394999989999998</v>
      </c>
      <c r="AZ376" s="15">
        <v>0.86956521814744814</v>
      </c>
      <c r="BA376" s="15">
        <v>1.0000002759241586</v>
      </c>
      <c r="BB376" s="15">
        <v>0.29605099899999998</v>
      </c>
      <c r="BC376" s="15">
        <v>249.06999994999998</v>
      </c>
      <c r="BD376" s="15">
        <v>0.91074699899999989</v>
      </c>
      <c r="BE376" s="15">
        <v>2.4898999999999996</v>
      </c>
      <c r="BF376" s="15">
        <v>0.42888999899999997</v>
      </c>
      <c r="BG376" s="15">
        <v>44.52</v>
      </c>
      <c r="BH376" s="15">
        <v>6.6637999989999992</v>
      </c>
      <c r="BI376" s="15">
        <v>2.2674299998999996E-2</v>
      </c>
      <c r="BJ376" s="15">
        <v>4.5148999989999998</v>
      </c>
      <c r="BK376" s="15">
        <v>6.7532888972776739</v>
      </c>
      <c r="BL376" s="15">
        <v>12.5</v>
      </c>
      <c r="BM376" s="15">
        <v>2.495399999</v>
      </c>
      <c r="BN376" s="15">
        <v>1.0432968190331735</v>
      </c>
      <c r="BO376" s="15">
        <v>1.4099999999999999E-9</v>
      </c>
      <c r="BP376" s="15">
        <v>0.63115374945162439</v>
      </c>
      <c r="BQ376" s="15">
        <v>5.2516999989999995</v>
      </c>
      <c r="BR376" s="15">
        <v>9.8533790820937384</v>
      </c>
      <c r="BS376" s="15">
        <v>126</v>
      </c>
      <c r="BT376" s="15">
        <v>7.3429999998999988E-8</v>
      </c>
      <c r="BU376" s="15">
        <v>7.4261999989999996</v>
      </c>
      <c r="BV376" s="15">
        <v>38.794999998999998</v>
      </c>
      <c r="BW376" s="15">
        <v>3.5299999989999997</v>
      </c>
      <c r="BX376" s="15">
        <v>2.4613999999999998</v>
      </c>
      <c r="BY376" s="15">
        <v>0.86956521814744814</v>
      </c>
      <c r="BZ376" s="15">
        <v>68.772999999999996</v>
      </c>
      <c r="CA376" s="15">
        <v>7.9979999989999992</v>
      </c>
      <c r="CB376" s="15">
        <v>1.7849984153991865</v>
      </c>
      <c r="CC376" s="15">
        <v>0.86956521814744814</v>
      </c>
      <c r="CD376" s="15">
        <v>4.2135999989999995</v>
      </c>
      <c r="CE376" s="15">
        <v>2.5521999989999999</v>
      </c>
      <c r="CF376" s="15">
        <v>3.9249999989999997</v>
      </c>
      <c r="CG376" s="15">
        <v>8.3567999989999997</v>
      </c>
      <c r="CH376" s="15">
        <v>20.400102923259841</v>
      </c>
      <c r="CI376" s="15">
        <v>0.43719999899999995</v>
      </c>
      <c r="CJ376" s="15">
        <v>17.674999998999997</v>
      </c>
      <c r="CK376" s="15">
        <v>8.2929999989999989E-2</v>
      </c>
      <c r="CL376" s="15">
        <v>0.58236799899999991</v>
      </c>
      <c r="CM376" s="15">
        <v>4.1999999999999989E-3</v>
      </c>
      <c r="CN376" s="15">
        <v>4.2924999989999995</v>
      </c>
      <c r="CO376" s="15">
        <v>0.79645599899999997</v>
      </c>
      <c r="CP376" s="15">
        <v>0.62149999899999997</v>
      </c>
      <c r="CQ376" s="43">
        <v>45</v>
      </c>
      <c r="CR376" s="43">
        <v>15.521499999</v>
      </c>
      <c r="CS376" s="42" t="s">
        <v>21</v>
      </c>
      <c r="CT376" s="42" t="s">
        <v>21</v>
      </c>
      <c r="CU376" s="42" t="s">
        <v>21</v>
      </c>
      <c r="CV376" s="42" t="s">
        <v>21</v>
      </c>
      <c r="CW376" s="43">
        <v>2.0699999989999998</v>
      </c>
      <c r="CX376" s="43">
        <v>41.199999998999999</v>
      </c>
      <c r="CY376" s="42" t="s">
        <v>21</v>
      </c>
      <c r="CZ376" s="42" t="s">
        <v>21</v>
      </c>
      <c r="DA376" s="43">
        <v>3.3199999989999996E-4</v>
      </c>
      <c r="DB376" s="43">
        <v>20</v>
      </c>
      <c r="DC376" s="42" t="s">
        <v>21</v>
      </c>
      <c r="DD376" s="43">
        <v>1.1627230988462567</v>
      </c>
      <c r="DE376" s="42" t="s">
        <v>21</v>
      </c>
      <c r="DF376" s="43">
        <v>0.22978600892438139</v>
      </c>
      <c r="DG376" s="43">
        <v>1.8228999998999998E-3</v>
      </c>
    </row>
    <row r="377" spans="1:111" x14ac:dyDescent="0.25">
      <c r="A377" s="27" t="s">
        <v>501</v>
      </c>
      <c r="B377" s="15">
        <v>4.1682999989999994</v>
      </c>
      <c r="C377" s="15">
        <v>3.4499999999999995E-9</v>
      </c>
      <c r="D377" s="15">
        <v>0.90429999899999991</v>
      </c>
      <c r="E377" s="15">
        <v>16.852999999999998</v>
      </c>
      <c r="F377" s="15">
        <v>36.337999998999997</v>
      </c>
      <c r="G377" s="15">
        <v>248.22594626117504</v>
      </c>
      <c r="H377" s="15">
        <v>2.000999999999999E-5</v>
      </c>
      <c r="I377" s="15">
        <v>0.86956499899999995</v>
      </c>
      <c r="J377" s="15">
        <v>4.8514210199528405E-12</v>
      </c>
      <c r="K377" s="15">
        <v>90</v>
      </c>
      <c r="L377" s="15">
        <v>1.0510999989999998</v>
      </c>
      <c r="M377" s="15">
        <v>18.690000000000001</v>
      </c>
      <c r="N377" s="15">
        <v>4.6429999999999998</v>
      </c>
      <c r="O377" s="15">
        <v>1.8896072567209887</v>
      </c>
      <c r="P377" s="15">
        <v>36.532099998999996</v>
      </c>
      <c r="Q377" s="15">
        <v>2.8700000000000001E-12</v>
      </c>
      <c r="R377" s="15">
        <v>8.5699999989999984</v>
      </c>
      <c r="S377" s="15">
        <v>0.41281373861163051</v>
      </c>
      <c r="T377" s="15">
        <v>5.9778999989999999</v>
      </c>
      <c r="U377" s="15">
        <v>0.99999999899999992</v>
      </c>
      <c r="V377" s="15">
        <v>24.999999999</v>
      </c>
      <c r="W377" s="15">
        <v>0.39130499899999999</v>
      </c>
      <c r="X377" s="15">
        <v>2.5</v>
      </c>
      <c r="Y377" s="15">
        <v>4.0369999992311731</v>
      </c>
      <c r="Z377" s="15">
        <v>4.9529470037123797</v>
      </c>
      <c r="AA377" s="15">
        <v>2.3267041649999998</v>
      </c>
      <c r="AB377" s="15">
        <v>2.3728999989999999</v>
      </c>
      <c r="AC377" s="15">
        <v>1.1499999989999998</v>
      </c>
      <c r="AD377" s="15">
        <v>37.246999998999996</v>
      </c>
      <c r="AE377" s="15">
        <v>0.99999999899999992</v>
      </c>
      <c r="AF377" s="15">
        <v>21.271812300422944</v>
      </c>
      <c r="AG377" s="15">
        <v>2.5499999989999997</v>
      </c>
      <c r="AH377" s="15">
        <v>4.9999999989999999</v>
      </c>
      <c r="AI377" s="15">
        <v>2</v>
      </c>
      <c r="AJ377" s="15">
        <v>1.9225999996880045</v>
      </c>
      <c r="AK377" s="15">
        <v>8.8121255623204569</v>
      </c>
      <c r="AL377" s="15">
        <v>414.99999999899995</v>
      </c>
      <c r="AM377" s="15">
        <v>70.625</v>
      </c>
      <c r="AN377" s="15">
        <v>0.29531399899999999</v>
      </c>
      <c r="AO377" s="15">
        <v>0.58167699899999992</v>
      </c>
      <c r="AP377" s="15">
        <v>9.249696029455136E-4</v>
      </c>
      <c r="AQ377" s="15">
        <v>887.21999999799993</v>
      </c>
      <c r="AR377" s="15">
        <v>0.90908999999999995</v>
      </c>
      <c r="AS377" s="15">
        <v>275.12</v>
      </c>
      <c r="AT377" s="15">
        <v>0.33139999899999995</v>
      </c>
      <c r="AU377" s="15">
        <v>8.3241999989999993</v>
      </c>
      <c r="AV377" s="15">
        <v>484</v>
      </c>
      <c r="AW377" s="15">
        <v>0.28739699899999999</v>
      </c>
      <c r="AX377" s="15">
        <v>1.9999999465758449</v>
      </c>
      <c r="AY377" s="15">
        <v>3.0405999989999999</v>
      </c>
      <c r="AZ377" s="15">
        <v>0.86956521814744814</v>
      </c>
      <c r="BA377" s="15">
        <v>1.0000002759241586</v>
      </c>
      <c r="BB377" s="15">
        <v>0.29605099899999998</v>
      </c>
      <c r="BC377" s="15">
        <v>248.22499994999998</v>
      </c>
      <c r="BD377" s="15">
        <v>0.90826499899999991</v>
      </c>
      <c r="BE377" s="15">
        <v>2.4795999989999999</v>
      </c>
      <c r="BF377" s="15">
        <v>0.42749999899999996</v>
      </c>
      <c r="BG377" s="15">
        <v>45.3</v>
      </c>
      <c r="BH377" s="15">
        <v>6.6470999989999999</v>
      </c>
      <c r="BI377" s="15">
        <v>2.2621499998999997E-2</v>
      </c>
      <c r="BJ377" s="15">
        <v>4.5007999989999998</v>
      </c>
      <c r="BK377" s="15">
        <v>6.7408611230332598</v>
      </c>
      <c r="BL377" s="15">
        <v>12.5</v>
      </c>
      <c r="BM377" s="15">
        <v>2.4715999989999999</v>
      </c>
      <c r="BN377" s="15">
        <v>1.0386373089308654</v>
      </c>
      <c r="BO377" s="15">
        <v>1.4099999999999999E-9</v>
      </c>
      <c r="BP377" s="15">
        <v>0.63203134915436188</v>
      </c>
      <c r="BQ377" s="15">
        <v>5.2830999989999992</v>
      </c>
      <c r="BR377" s="15">
        <v>9.8533790820937384</v>
      </c>
      <c r="BS377" s="15">
        <v>126</v>
      </c>
      <c r="BT377" s="15">
        <v>7.5248999998999986E-8</v>
      </c>
      <c r="BU377" s="15">
        <v>7.4108999989999997</v>
      </c>
      <c r="BV377" s="15">
        <v>38.773299998999995</v>
      </c>
      <c r="BW377" s="15">
        <v>3.5299999989999997</v>
      </c>
      <c r="BX377" s="15">
        <v>2.4636999989999997</v>
      </c>
      <c r="BY377" s="15">
        <v>0.86956521814744814</v>
      </c>
      <c r="BZ377" s="15">
        <v>68.725999998999995</v>
      </c>
      <c r="CA377" s="15">
        <v>7.2859999989999995</v>
      </c>
      <c r="CB377" s="15">
        <v>1.7849984153991865</v>
      </c>
      <c r="CC377" s="15">
        <v>0.86956521814744814</v>
      </c>
      <c r="CD377" s="15">
        <v>4.3428999989999992</v>
      </c>
      <c r="CE377" s="15">
        <v>2.5250999989999996</v>
      </c>
      <c r="CF377" s="15">
        <v>3.9249999989999997</v>
      </c>
      <c r="CG377" s="15">
        <v>8.3282999989999986</v>
      </c>
      <c r="CH377" s="15">
        <v>20.400102923259841</v>
      </c>
      <c r="CI377" s="15">
        <v>0.43469999899999995</v>
      </c>
      <c r="CJ377" s="15">
        <v>17.674999998999997</v>
      </c>
      <c r="CK377" s="15">
        <v>8.360999999999999E-2</v>
      </c>
      <c r="CL377" s="15">
        <v>0.58167699899999992</v>
      </c>
      <c r="CM377" s="15">
        <v>4.2999999999999991E-3</v>
      </c>
      <c r="CN377" s="15">
        <v>4.2924999989999995</v>
      </c>
      <c r="CO377" s="15">
        <v>0.79424799899999998</v>
      </c>
      <c r="CP377" s="15">
        <v>0.62099999899999991</v>
      </c>
      <c r="CQ377" s="43">
        <v>45</v>
      </c>
      <c r="CR377" s="43">
        <v>15.527799998999999</v>
      </c>
      <c r="CS377" s="42" t="s">
        <v>21</v>
      </c>
      <c r="CT377" s="42" t="s">
        <v>21</v>
      </c>
      <c r="CU377" s="42" t="s">
        <v>21</v>
      </c>
      <c r="CV377" s="42" t="s">
        <v>21</v>
      </c>
      <c r="CW377" s="43">
        <v>2.0699999989999998</v>
      </c>
      <c r="CX377" s="43">
        <v>41.199999998999999</v>
      </c>
      <c r="CY377" s="42" t="s">
        <v>21</v>
      </c>
      <c r="CZ377" s="42" t="s">
        <v>21</v>
      </c>
      <c r="DA377" s="43">
        <v>3.3199999989999996E-4</v>
      </c>
      <c r="DB377" s="43">
        <v>20</v>
      </c>
      <c r="DC377" s="42" t="s">
        <v>21</v>
      </c>
      <c r="DD377" s="43">
        <v>1.1632641204714291</v>
      </c>
      <c r="DE377" s="42" t="s">
        <v>21</v>
      </c>
      <c r="DF377" s="43">
        <v>0.22918297906934451</v>
      </c>
      <c r="DG377" s="43">
        <v>1.8228999998999998E-3</v>
      </c>
    </row>
    <row r="378" spans="1:111" x14ac:dyDescent="0.25">
      <c r="A378" s="27" t="s">
        <v>502</v>
      </c>
      <c r="B378" s="15">
        <v>4.1615999989999999</v>
      </c>
      <c r="C378" s="15">
        <v>3.6299999999999997E-9</v>
      </c>
      <c r="D378" s="15">
        <v>0.90593199899999999</v>
      </c>
      <c r="E378" s="15">
        <v>16.781999999999996</v>
      </c>
      <c r="F378" s="15">
        <v>36.096999998999998</v>
      </c>
      <c r="G378" s="15">
        <v>247.63094404284953</v>
      </c>
      <c r="H378" s="15">
        <v>2.000999999999999E-5</v>
      </c>
      <c r="I378" s="15">
        <v>0.82815699899999995</v>
      </c>
      <c r="J378" s="15">
        <v>4.9786308908781251E-12</v>
      </c>
      <c r="K378" s="15">
        <v>90</v>
      </c>
      <c r="L378" s="15">
        <v>1.0485</v>
      </c>
      <c r="M378" s="15">
        <v>19.39</v>
      </c>
      <c r="N378" s="15">
        <v>4.68</v>
      </c>
      <c r="O378" s="15">
        <v>1.877607210630466</v>
      </c>
      <c r="P378" s="15">
        <v>36.499999998999996</v>
      </c>
      <c r="Q378" s="15">
        <v>2.8700000000000001E-12</v>
      </c>
      <c r="R378" s="15">
        <v>8.5699999989999984</v>
      </c>
      <c r="S378" s="15">
        <v>0.41213320162056266</v>
      </c>
      <c r="T378" s="15">
        <v>6.0059999989999993</v>
      </c>
      <c r="U378" s="15">
        <v>0.99999999899999992</v>
      </c>
      <c r="V378" s="15">
        <v>24.999999999</v>
      </c>
      <c r="W378" s="15">
        <v>0.39130499899999999</v>
      </c>
      <c r="X378" s="15">
        <v>2.5</v>
      </c>
      <c r="Y378" s="15">
        <v>4.0839999992338649</v>
      </c>
      <c r="Z378" s="15">
        <v>4.9407114626946989</v>
      </c>
      <c r="AA378" s="15">
        <v>2.3276112879999999</v>
      </c>
      <c r="AB378" s="15">
        <v>2.3582999989999998</v>
      </c>
      <c r="AC378" s="15">
        <v>1.1499999989999998</v>
      </c>
      <c r="AD378" s="15">
        <v>37.125999998999994</v>
      </c>
      <c r="AE378" s="15">
        <v>0.99999999899999992</v>
      </c>
      <c r="AF378" s="15">
        <v>21.247095092395629</v>
      </c>
      <c r="AG378" s="15">
        <v>2.5499999989999997</v>
      </c>
      <c r="AH378" s="15">
        <v>4.9999999989999999</v>
      </c>
      <c r="AI378" s="15">
        <v>2</v>
      </c>
      <c r="AJ378" s="15">
        <v>1.9306999996867322</v>
      </c>
      <c r="AK378" s="15">
        <v>8.8160099516530899</v>
      </c>
      <c r="AL378" s="15">
        <v>414.99999999899995</v>
      </c>
      <c r="AM378" s="15">
        <v>70.625</v>
      </c>
      <c r="AN378" s="15">
        <v>0.29531399899999999</v>
      </c>
      <c r="AO378" s="15">
        <v>0.58190099899999992</v>
      </c>
      <c r="AP378" s="15">
        <v>9.2718679745040571E-4</v>
      </c>
      <c r="AQ378" s="15">
        <v>886.22999999599995</v>
      </c>
      <c r="AR378" s="15">
        <v>0.90908999999999995</v>
      </c>
      <c r="AS378" s="15">
        <v>277.62</v>
      </c>
      <c r="AT378" s="15">
        <v>0.33069999899999997</v>
      </c>
      <c r="AU378" s="15">
        <v>8.3160999989999986</v>
      </c>
      <c r="AV378" s="15">
        <v>484</v>
      </c>
      <c r="AW378" s="15">
        <v>0.286991999</v>
      </c>
      <c r="AX378" s="15">
        <v>1.9999999465758449</v>
      </c>
      <c r="AY378" s="15">
        <v>3.0585999989999997</v>
      </c>
      <c r="AZ378" s="15">
        <v>0.86956521814744814</v>
      </c>
      <c r="BA378" s="15">
        <v>1.0000002759241586</v>
      </c>
      <c r="BB378" s="15">
        <v>0.29605099899999998</v>
      </c>
      <c r="BC378" s="15">
        <v>247.63</v>
      </c>
      <c r="BD378" s="15">
        <v>0.907275999</v>
      </c>
      <c r="BE378" s="15">
        <v>2.4826999989999998</v>
      </c>
      <c r="BF378" s="15">
        <v>0.42644999899999997</v>
      </c>
      <c r="BG378" s="15">
        <v>45.96</v>
      </c>
      <c r="BH378" s="15">
        <v>6.6393999989999992</v>
      </c>
      <c r="BI378" s="15">
        <v>2.2745499999E-2</v>
      </c>
      <c r="BJ378" s="15">
        <v>4.4938999989999999</v>
      </c>
      <c r="BK378" s="15">
        <v>7.0521364944685612</v>
      </c>
      <c r="BL378" s="15">
        <v>12.5</v>
      </c>
      <c r="BM378" s="15">
        <v>2.4562999989999996</v>
      </c>
      <c r="BN378" s="15">
        <v>1.0399334453410289</v>
      </c>
      <c r="BO378" s="15">
        <v>1.4099999999999999E-9</v>
      </c>
      <c r="BP378" s="15">
        <v>0.65133850061877152</v>
      </c>
      <c r="BQ378" s="15">
        <v>5.2725999989999996</v>
      </c>
      <c r="BR378" s="15">
        <v>9.8533790820937384</v>
      </c>
      <c r="BS378" s="15">
        <v>126</v>
      </c>
      <c r="BT378" s="15">
        <v>7.7108999999999993E-8</v>
      </c>
      <c r="BU378" s="15">
        <v>7.4048999989999995</v>
      </c>
      <c r="BV378" s="15">
        <v>38.726999998999993</v>
      </c>
      <c r="BW378" s="15">
        <v>3.5299999989999997</v>
      </c>
      <c r="BX378" s="15">
        <v>2.4635999989999999</v>
      </c>
      <c r="BY378" s="15">
        <v>0.86956521814744814</v>
      </c>
      <c r="BZ378" s="15">
        <v>68.934999998999999</v>
      </c>
      <c r="CA378" s="15">
        <v>7.2859999989999995</v>
      </c>
      <c r="CB378" s="15">
        <v>1.7849984153991865</v>
      </c>
      <c r="CC378" s="15">
        <v>0.86956521814744814</v>
      </c>
      <c r="CD378" s="15">
        <v>4.3515999989999994</v>
      </c>
      <c r="CE378" s="15">
        <v>2.519599999</v>
      </c>
      <c r="CF378" s="15">
        <v>3.9249999989999997</v>
      </c>
      <c r="CG378" s="15">
        <v>8.3182999989999988</v>
      </c>
      <c r="CH378" s="15">
        <v>20.400102923259841</v>
      </c>
      <c r="CI378" s="15">
        <v>0.43144999899999997</v>
      </c>
      <c r="CJ378" s="15">
        <v>17.674999998999997</v>
      </c>
      <c r="CK378" s="15">
        <v>8.2619999989999984E-2</v>
      </c>
      <c r="CL378" s="15">
        <v>0.58190099899999992</v>
      </c>
      <c r="CM378" s="15">
        <v>4.429999999999999E-3</v>
      </c>
      <c r="CN378" s="15">
        <v>4.2924999989999995</v>
      </c>
      <c r="CO378" s="15">
        <v>0.793429999</v>
      </c>
      <c r="CP378" s="15">
        <v>0.6210999989999999</v>
      </c>
      <c r="CQ378" s="43">
        <v>45</v>
      </c>
      <c r="CR378" s="43">
        <v>15.528699998999999</v>
      </c>
      <c r="CS378" s="42" t="s">
        <v>21</v>
      </c>
      <c r="CT378" s="42" t="s">
        <v>21</v>
      </c>
      <c r="CU378" s="42" t="s">
        <v>21</v>
      </c>
      <c r="CV378" s="42" t="s">
        <v>21</v>
      </c>
      <c r="CW378" s="43">
        <v>2.0699999989999998</v>
      </c>
      <c r="CX378" s="43">
        <v>41.199999998999999</v>
      </c>
      <c r="CY378" s="42" t="s">
        <v>21</v>
      </c>
      <c r="CZ378" s="42" t="s">
        <v>21</v>
      </c>
      <c r="DA378" s="43">
        <v>3.3199999989999996E-4</v>
      </c>
      <c r="DB378" s="43">
        <v>20</v>
      </c>
      <c r="DC378" s="42" t="s">
        <v>21</v>
      </c>
      <c r="DD378" s="43">
        <v>1.1644154647932177</v>
      </c>
      <c r="DE378" s="42" t="s">
        <v>21</v>
      </c>
      <c r="DF378" s="43">
        <v>0.22929938370921585</v>
      </c>
      <c r="DG378" s="43">
        <v>1.8260999998999997E-3</v>
      </c>
    </row>
    <row r="379" spans="1:111" x14ac:dyDescent="0.25">
      <c r="A379" s="27" t="s">
        <v>503</v>
      </c>
      <c r="B379" s="15">
        <v>4.1576999989999992</v>
      </c>
      <c r="C379" s="15">
        <v>3.8199999999999996E-9</v>
      </c>
      <c r="D379" s="15">
        <v>0.90242899899999995</v>
      </c>
      <c r="E379" s="15">
        <v>16.75</v>
      </c>
      <c r="F379" s="15">
        <v>36.068999998999999</v>
      </c>
      <c r="G379" s="15">
        <v>246.9909416029698</v>
      </c>
      <c r="H379" s="15">
        <v>2.000999999999999E-5</v>
      </c>
      <c r="I379" s="15">
        <v>0.82815699899999995</v>
      </c>
      <c r="J379" s="15">
        <v>5.106567675351555E-12</v>
      </c>
      <c r="K379" s="15">
        <v>90</v>
      </c>
      <c r="L379" s="15">
        <v>1.0574999989999998</v>
      </c>
      <c r="M379" s="15">
        <v>20.23</v>
      </c>
      <c r="N379" s="15">
        <v>4.6900000000000004</v>
      </c>
      <c r="O379" s="15">
        <v>1.8765072064055015</v>
      </c>
      <c r="P379" s="15">
        <v>36.499999998999996</v>
      </c>
      <c r="Q379" s="15">
        <v>2.8700000000000001E-12</v>
      </c>
      <c r="R379" s="15">
        <v>8.5699999989999984</v>
      </c>
      <c r="S379" s="15">
        <v>0.41179377384771609</v>
      </c>
      <c r="T379" s="15">
        <v>6.0431999989999996</v>
      </c>
      <c r="U379" s="15">
        <v>0.99999999899999992</v>
      </c>
      <c r="V379" s="15">
        <v>24.999999999</v>
      </c>
      <c r="W379" s="15">
        <v>0.39130499899999999</v>
      </c>
      <c r="X379" s="15">
        <v>2.5</v>
      </c>
      <c r="Y379" s="15">
        <v>4.0859999992339793</v>
      </c>
      <c r="Z379" s="15">
        <v>4.8527199497672013</v>
      </c>
      <c r="AA379" s="15">
        <v>2.326595899</v>
      </c>
      <c r="AB379" s="15">
        <v>2.3542999989999998</v>
      </c>
      <c r="AC379" s="15">
        <v>1.1499999989999998</v>
      </c>
      <c r="AD379" s="15">
        <v>37.101999998999993</v>
      </c>
      <c r="AE379" s="15">
        <v>0.99999999899999992</v>
      </c>
      <c r="AF379" s="15">
        <v>21.240148012596926</v>
      </c>
      <c r="AG379" s="15">
        <v>2.5499999989999997</v>
      </c>
      <c r="AH379" s="15">
        <v>4.9999999989999999</v>
      </c>
      <c r="AI379" s="15">
        <v>2</v>
      </c>
      <c r="AJ379" s="15">
        <v>1.9340999996861983</v>
      </c>
      <c r="AK379" s="15">
        <v>8.8129021663250384</v>
      </c>
      <c r="AL379" s="15">
        <v>414.99999999899995</v>
      </c>
      <c r="AM379" s="15">
        <v>70.625</v>
      </c>
      <c r="AN379" s="15">
        <v>0.29531399899999999</v>
      </c>
      <c r="AO379" s="15">
        <v>0.581648999</v>
      </c>
      <c r="AP379" s="15">
        <v>9.4051992656766213E-4</v>
      </c>
      <c r="AQ379" s="15">
        <v>885.14</v>
      </c>
      <c r="AR379" s="15">
        <v>0.90908999999999995</v>
      </c>
      <c r="AS379" s="15">
        <v>272.97999999899997</v>
      </c>
      <c r="AT379" s="15">
        <v>0.33099999899999999</v>
      </c>
      <c r="AU379" s="15">
        <v>8.3129999989999988</v>
      </c>
      <c r="AV379" s="15">
        <v>484</v>
      </c>
      <c r="AW379" s="15">
        <v>0.28741099899999994</v>
      </c>
      <c r="AX379" s="15">
        <v>1.9999999465758449</v>
      </c>
      <c r="AY379" s="15">
        <v>3.0706999989999999</v>
      </c>
      <c r="AZ379" s="15">
        <v>0.86956521814744814</v>
      </c>
      <c r="BA379" s="15">
        <v>1.0000002759241586</v>
      </c>
      <c r="BB379" s="15">
        <v>0.29605099899999998</v>
      </c>
      <c r="BC379" s="15">
        <v>246.99</v>
      </c>
      <c r="BD379" s="15">
        <v>0.90711199899999995</v>
      </c>
      <c r="BE379" s="15">
        <v>2.4815999989999997</v>
      </c>
      <c r="BF379" s="15">
        <v>0.42634999899999998</v>
      </c>
      <c r="BG379" s="15">
        <v>46.2</v>
      </c>
      <c r="BH379" s="15">
        <v>6.6371999989999999</v>
      </c>
      <c r="BI379" s="15">
        <v>2.2892599998999997E-2</v>
      </c>
      <c r="BJ379" s="15">
        <v>4.4900999989999999</v>
      </c>
      <c r="BK379" s="15">
        <v>7.3955745429207678</v>
      </c>
      <c r="BL379" s="15">
        <v>12.5</v>
      </c>
      <c r="BM379" s="15">
        <v>2.4785999989999996</v>
      </c>
      <c r="BN379" s="15">
        <v>1.0366991509814421</v>
      </c>
      <c r="BO379" s="15">
        <v>1.4099999999999999E-9</v>
      </c>
      <c r="BP379" s="15">
        <v>0.65138092799073799</v>
      </c>
      <c r="BQ379" s="15">
        <v>5.2862999989999997</v>
      </c>
      <c r="BR379" s="15">
        <v>9.8533790820937384</v>
      </c>
      <c r="BS379" s="15">
        <v>126</v>
      </c>
      <c r="BT379" s="15">
        <v>7.8980999998999983E-8</v>
      </c>
      <c r="BU379" s="15">
        <v>7.3980999989999994</v>
      </c>
      <c r="BV379" s="15">
        <v>38.731999998999996</v>
      </c>
      <c r="BW379" s="15">
        <v>3.5299999989999997</v>
      </c>
      <c r="BX379" s="15">
        <v>2.4642999989999996</v>
      </c>
      <c r="BY379" s="15">
        <v>0.86956521814744814</v>
      </c>
      <c r="BZ379" s="15">
        <v>69.308999998999994</v>
      </c>
      <c r="CA379" s="15">
        <v>7.2859999989999995</v>
      </c>
      <c r="CB379" s="15">
        <v>1.7849984153991865</v>
      </c>
      <c r="CC379" s="15">
        <v>0.86956521814744814</v>
      </c>
      <c r="CD379" s="15">
        <v>4.4159999989999994</v>
      </c>
      <c r="CE379" s="15">
        <v>2.4895999999999998</v>
      </c>
      <c r="CF379" s="15">
        <v>3.9249999989999997</v>
      </c>
      <c r="CG379" s="15">
        <v>8.3129999989999988</v>
      </c>
      <c r="CH379" s="15">
        <v>20.400102923259841</v>
      </c>
      <c r="CI379" s="15">
        <v>0.42954999899999996</v>
      </c>
      <c r="CJ379" s="15">
        <v>17.674999998999997</v>
      </c>
      <c r="CK379" s="15">
        <v>8.2599999999999979E-2</v>
      </c>
      <c r="CL379" s="15">
        <v>0.581648999</v>
      </c>
      <c r="CM379" s="15">
        <v>4.5699999999999985E-3</v>
      </c>
      <c r="CN379" s="15">
        <v>4.2924999989999995</v>
      </c>
      <c r="CO379" s="15">
        <v>0.79327199899999989</v>
      </c>
      <c r="CP379" s="15">
        <v>0.62069999899999995</v>
      </c>
      <c r="CQ379" s="43">
        <v>45</v>
      </c>
      <c r="CR379" s="43">
        <v>15.524199998999999</v>
      </c>
      <c r="CS379" s="42" t="s">
        <v>21</v>
      </c>
      <c r="CT379" s="42" t="s">
        <v>21</v>
      </c>
      <c r="CU379" s="42" t="s">
        <v>21</v>
      </c>
      <c r="CV379" s="42" t="s">
        <v>21</v>
      </c>
      <c r="CW379" s="43">
        <v>2.0699999989999998</v>
      </c>
      <c r="CX379" s="43">
        <v>41.199999998999999</v>
      </c>
      <c r="CY379" s="42" t="s">
        <v>21</v>
      </c>
      <c r="CZ379" s="42" t="s">
        <v>21</v>
      </c>
      <c r="DA379" s="43">
        <v>3.3199999989999996E-4</v>
      </c>
      <c r="DB379" s="43">
        <v>20</v>
      </c>
      <c r="DC379" s="42" t="s">
        <v>21</v>
      </c>
      <c r="DD379" s="43">
        <v>1.1626555065255848</v>
      </c>
      <c r="DE379" s="42" t="s">
        <v>21</v>
      </c>
      <c r="DF379" s="43">
        <v>0.22846350802702137</v>
      </c>
      <c r="DG379" s="43">
        <v>1.8236999998999996E-3</v>
      </c>
    </row>
    <row r="380" spans="1:111" x14ac:dyDescent="0.25">
      <c r="A380" s="27" t="s">
        <v>504</v>
      </c>
      <c r="B380" s="15">
        <v>4.1229999989999992</v>
      </c>
      <c r="C380" s="15">
        <v>4.0189999999899988E-9</v>
      </c>
      <c r="D380" s="15">
        <v>0.89101399899999989</v>
      </c>
      <c r="E380" s="15">
        <v>16.210999999999999</v>
      </c>
      <c r="F380" s="15">
        <v>35.529999998999998</v>
      </c>
      <c r="G380" s="15">
        <v>242.53592456911912</v>
      </c>
      <c r="H380" s="15">
        <v>2.000999999999999E-5</v>
      </c>
      <c r="I380" s="15">
        <v>0.82815699899999995</v>
      </c>
      <c r="J380" s="15">
        <v>5.2410466817582848E-12</v>
      </c>
      <c r="K380" s="15">
        <v>90</v>
      </c>
      <c r="L380" s="15">
        <v>1.0609999999999999</v>
      </c>
      <c r="M380" s="15">
        <v>20.96</v>
      </c>
      <c r="N380" s="15">
        <v>4.6529999999999996</v>
      </c>
      <c r="O380" s="15">
        <v>1.8536071194494244</v>
      </c>
      <c r="P380" s="15">
        <v>36.509999998999994</v>
      </c>
      <c r="Q380" s="15">
        <v>2.84E-12</v>
      </c>
      <c r="R380" s="15">
        <v>8.5699999989999984</v>
      </c>
      <c r="S380" s="15">
        <v>0.40716612394428586</v>
      </c>
      <c r="T380" s="15">
        <v>5.9618999989999999</v>
      </c>
      <c r="U380" s="15">
        <v>0.99999999899999992</v>
      </c>
      <c r="V380" s="15">
        <v>24.999999999</v>
      </c>
      <c r="W380" s="15">
        <v>0.39130499899999999</v>
      </c>
      <c r="X380" s="15">
        <v>2.5</v>
      </c>
      <c r="Y380" s="15">
        <v>4.0229999992303718</v>
      </c>
      <c r="Z380" s="15">
        <v>4.898359049958283</v>
      </c>
      <c r="AA380" s="15">
        <v>2.3230422559999999</v>
      </c>
      <c r="AB380" s="15">
        <v>2.2839999989999997</v>
      </c>
      <c r="AC380" s="15">
        <v>1.1499999989999998</v>
      </c>
      <c r="AD380" s="15">
        <v>36.629999998999999</v>
      </c>
      <c r="AE380" s="15">
        <v>0.99999999899999992</v>
      </c>
      <c r="AF380" s="15">
        <v>21.046021911167021</v>
      </c>
      <c r="AG380" s="15">
        <v>2.5499999989999997</v>
      </c>
      <c r="AH380" s="15">
        <v>4.9999999989999999</v>
      </c>
      <c r="AI380" s="15">
        <v>2</v>
      </c>
      <c r="AJ380" s="15">
        <v>1.9560999996827426</v>
      </c>
      <c r="AK380" s="15">
        <v>8.7989442041262134</v>
      </c>
      <c r="AL380" s="15">
        <v>414.99999999899995</v>
      </c>
      <c r="AM380" s="15">
        <v>70.625</v>
      </c>
      <c r="AN380" s="15">
        <v>0.29531399899999999</v>
      </c>
      <c r="AO380" s="15">
        <v>0.58076799899999998</v>
      </c>
      <c r="AP380" s="15">
        <v>9.5461209524515202E-4</v>
      </c>
      <c r="AQ380" s="15">
        <v>882.46</v>
      </c>
      <c r="AR380" s="15">
        <v>0.90908999999999995</v>
      </c>
      <c r="AS380" s="15">
        <v>264.81999999899995</v>
      </c>
      <c r="AT380" s="15">
        <v>0.32729999899999995</v>
      </c>
      <c r="AU380" s="15">
        <v>8.2360999989999986</v>
      </c>
      <c r="AV380" s="15">
        <v>484</v>
      </c>
      <c r="AW380" s="15">
        <v>0.28610099899999997</v>
      </c>
      <c r="AX380" s="15">
        <v>1.9999999465758449</v>
      </c>
      <c r="AY380" s="15">
        <v>3.1186999989999999</v>
      </c>
      <c r="AZ380" s="15">
        <v>0.86956521814744814</v>
      </c>
      <c r="BA380" s="15">
        <v>1.0000002759241586</v>
      </c>
      <c r="BB380" s="15">
        <v>0.29605099899999998</v>
      </c>
      <c r="BC380" s="15">
        <v>242.53499994999999</v>
      </c>
      <c r="BD380" s="15">
        <v>0.89895699899999992</v>
      </c>
      <c r="BE380" s="15">
        <v>2.4723999989999998</v>
      </c>
      <c r="BF380" s="15">
        <v>0.42216999899999996</v>
      </c>
      <c r="BG380" s="15">
        <v>46.11</v>
      </c>
      <c r="BH380" s="15">
        <v>6.5764999989999993</v>
      </c>
      <c r="BI380" s="15">
        <v>2.2911399998999996E-2</v>
      </c>
      <c r="BJ380" s="15">
        <v>4.5100499989999996</v>
      </c>
      <c r="BK380" s="15">
        <v>7.358676669747573</v>
      </c>
      <c r="BL380" s="15">
        <v>12.5</v>
      </c>
      <c r="BM380" s="15">
        <v>2.4398999989999997</v>
      </c>
      <c r="BN380" s="15">
        <v>1.0282776360187944</v>
      </c>
      <c r="BO380" s="15">
        <v>1.4099999999999999E-9</v>
      </c>
      <c r="BP380" s="15">
        <v>0.65129607962178981</v>
      </c>
      <c r="BQ380" s="15">
        <v>5.2579999989999999</v>
      </c>
      <c r="BR380" s="15">
        <v>9.8533790820937384</v>
      </c>
      <c r="BS380" s="15">
        <v>126</v>
      </c>
      <c r="BT380" s="15">
        <v>8.0766999998999983E-8</v>
      </c>
      <c r="BU380" s="15">
        <v>7.3960999989999996</v>
      </c>
      <c r="BV380" s="15">
        <v>38.477999998999998</v>
      </c>
      <c r="BW380" s="15">
        <v>3.5299999989999997</v>
      </c>
      <c r="BX380" s="15">
        <v>2.4556999989999997</v>
      </c>
      <c r="BY380" s="15">
        <v>0.86956521814744814</v>
      </c>
      <c r="BZ380" s="15">
        <v>80.519999998999992</v>
      </c>
      <c r="CA380" s="15">
        <v>7.2859999989999995</v>
      </c>
      <c r="CB380" s="15">
        <v>1.7849984153991865</v>
      </c>
      <c r="CC380" s="15">
        <v>0.86956521814744814</v>
      </c>
      <c r="CD380" s="15">
        <v>4.3495999989999996</v>
      </c>
      <c r="CE380" s="15">
        <v>2.4120999999999997</v>
      </c>
      <c r="CF380" s="15">
        <v>3.9249999989999997</v>
      </c>
      <c r="CG380" s="15">
        <v>8.2790999989999996</v>
      </c>
      <c r="CH380" s="15">
        <v>20.400102923259841</v>
      </c>
      <c r="CI380" s="15">
        <v>0.42159999899999995</v>
      </c>
      <c r="CJ380" s="15">
        <v>17.674999998999997</v>
      </c>
      <c r="CK380" s="15">
        <v>8.1919999999999993E-2</v>
      </c>
      <c r="CL380" s="15">
        <v>0.58076799899999998</v>
      </c>
      <c r="CM380" s="15">
        <v>4.6299999999999987E-3</v>
      </c>
      <c r="CN380" s="15">
        <v>4.2924999989999995</v>
      </c>
      <c r="CO380" s="15">
        <v>0.7863109989999999</v>
      </c>
      <c r="CP380" s="15">
        <v>0.61949999899999997</v>
      </c>
      <c r="CQ380" s="43">
        <v>45</v>
      </c>
      <c r="CR380" s="43">
        <v>15.371299999</v>
      </c>
      <c r="CS380" s="42" t="s">
        <v>21</v>
      </c>
      <c r="CT380" s="42" t="s">
        <v>21</v>
      </c>
      <c r="CU380" s="42" t="s">
        <v>21</v>
      </c>
      <c r="CV380" s="42" t="s">
        <v>21</v>
      </c>
      <c r="CW380" s="43">
        <v>2.0699999989999998</v>
      </c>
      <c r="CX380" s="43">
        <v>40.599999998999998</v>
      </c>
      <c r="CY380" s="42" t="s">
        <v>21</v>
      </c>
      <c r="CZ380" s="42" t="s">
        <v>21</v>
      </c>
      <c r="DA380" s="43">
        <v>3.3199999989999996E-4</v>
      </c>
      <c r="DB380" s="43">
        <v>20</v>
      </c>
      <c r="DC380" s="42" t="s">
        <v>21</v>
      </c>
      <c r="DD380" s="43">
        <v>1.15114539098785</v>
      </c>
      <c r="DE380" s="42" t="s">
        <v>21</v>
      </c>
      <c r="DF380" s="43">
        <v>0.22737720250493162</v>
      </c>
      <c r="DG380" s="43">
        <v>1.8181999998999998E-3</v>
      </c>
    </row>
    <row r="381" spans="1:111" x14ac:dyDescent="0.25">
      <c r="A381" s="27" t="s">
        <v>505</v>
      </c>
      <c r="B381" s="15">
        <v>4.1449999989999995</v>
      </c>
      <c r="C381" s="15">
        <v>4.2599999999999998E-9</v>
      </c>
      <c r="D381" s="15">
        <v>0.9044039989999999</v>
      </c>
      <c r="E381" s="15">
        <v>16.439999998999998</v>
      </c>
      <c r="F381" s="15">
        <v>35.565999998999999</v>
      </c>
      <c r="G381" s="15">
        <v>244.86093348274497</v>
      </c>
      <c r="H381" s="15">
        <v>2.000999999999999E-5</v>
      </c>
      <c r="I381" s="15">
        <v>0.82815699899999995</v>
      </c>
      <c r="J381" s="15">
        <v>5.3391800107577903E-12</v>
      </c>
      <c r="K381" s="15">
        <v>90</v>
      </c>
      <c r="L381" s="15">
        <v>1.0748999989999999</v>
      </c>
      <c r="M381" s="15">
        <v>21.96</v>
      </c>
      <c r="N381" s="15">
        <v>4.6509999999999998</v>
      </c>
      <c r="O381" s="15">
        <v>1.8467070919473698</v>
      </c>
      <c r="P381" s="15">
        <v>36.671399998999995</v>
      </c>
      <c r="Q381" s="15">
        <v>2.8599999999999999E-12</v>
      </c>
      <c r="R381" s="15">
        <v>8.5699999989999984</v>
      </c>
      <c r="S381" s="15">
        <v>0.40824658110154993</v>
      </c>
      <c r="T381" s="15">
        <v>6.0244999989999997</v>
      </c>
      <c r="U381" s="15">
        <v>0.99999999899999992</v>
      </c>
      <c r="V381" s="15">
        <v>24.999999999</v>
      </c>
      <c r="W381" s="15">
        <v>0.39130499899999999</v>
      </c>
      <c r="X381" s="15">
        <v>2.5</v>
      </c>
      <c r="Y381" s="15">
        <v>4.0409999992314019</v>
      </c>
      <c r="Z381" s="15">
        <v>4.9227133998682042</v>
      </c>
      <c r="AA381" s="15">
        <v>2.2988373629999996</v>
      </c>
      <c r="AB381" s="15">
        <v>2.3152999989999996</v>
      </c>
      <c r="AC381" s="15">
        <v>1.1499999989999998</v>
      </c>
      <c r="AD381" s="15">
        <v>36.674999998999994</v>
      </c>
      <c r="AE381" s="15">
        <v>0.99999999899999992</v>
      </c>
      <c r="AF381" s="15">
        <v>21.161126082398482</v>
      </c>
      <c r="AG381" s="15">
        <v>2.5499999989999997</v>
      </c>
      <c r="AH381" s="15">
        <v>4.9999999989999999</v>
      </c>
      <c r="AI381" s="15">
        <v>2</v>
      </c>
      <c r="AJ381" s="15">
        <v>1.988099999677716</v>
      </c>
      <c r="AK381" s="15">
        <v>8.7077674042821958</v>
      </c>
      <c r="AL381" s="15">
        <v>414.99999999899995</v>
      </c>
      <c r="AM381" s="15">
        <v>70.625</v>
      </c>
      <c r="AN381" s="15">
        <v>0.29531399899999999</v>
      </c>
      <c r="AO381" s="15">
        <v>0.57470999899999997</v>
      </c>
      <c r="AP381" s="15">
        <v>9.9382248094878416E-4</v>
      </c>
      <c r="AQ381" s="15">
        <v>882.25</v>
      </c>
      <c r="AR381" s="15">
        <v>0.90908999999999995</v>
      </c>
      <c r="AS381" s="15">
        <v>266.639999999</v>
      </c>
      <c r="AT381" s="15">
        <v>0.32919999899999997</v>
      </c>
      <c r="AU381" s="15">
        <v>8.2798999989999995</v>
      </c>
      <c r="AV381" s="15">
        <v>484</v>
      </c>
      <c r="AW381" s="15">
        <v>0.28659999899999999</v>
      </c>
      <c r="AX381" s="15">
        <v>1.9999999465758449</v>
      </c>
      <c r="AY381" s="15">
        <v>3.1198999989999998</v>
      </c>
      <c r="AZ381" s="15">
        <v>0.86956521814744814</v>
      </c>
      <c r="BA381" s="15">
        <v>1.0000002759241586</v>
      </c>
      <c r="BB381" s="15">
        <v>0.29605099899999998</v>
      </c>
      <c r="BC381" s="15">
        <v>244.86</v>
      </c>
      <c r="BD381" s="15">
        <v>0.90317899899999998</v>
      </c>
      <c r="BE381" s="15">
        <v>2.461299999</v>
      </c>
      <c r="BF381" s="15">
        <v>0.42197999899999999</v>
      </c>
      <c r="BG381" s="15">
        <v>46.16</v>
      </c>
      <c r="BH381" s="15">
        <v>6.6124999989999997</v>
      </c>
      <c r="BI381" s="15">
        <v>2.2837899998999996E-2</v>
      </c>
      <c r="BJ381" s="15">
        <v>4.5586499989999991</v>
      </c>
      <c r="BK381" s="15">
        <v>7.3690882033358998</v>
      </c>
      <c r="BL381" s="15">
        <v>12.5</v>
      </c>
      <c r="BM381" s="15">
        <v>2.4487999989999998</v>
      </c>
      <c r="BN381" s="15">
        <v>1.0305028864700152</v>
      </c>
      <c r="BO381" s="15">
        <v>1.4099999999999999E-9</v>
      </c>
      <c r="BP381" s="15">
        <v>0.65138092799073799</v>
      </c>
      <c r="BQ381" s="15">
        <v>5.3007999989999997</v>
      </c>
      <c r="BR381" s="15">
        <v>9.8533790820937384</v>
      </c>
      <c r="BS381" s="15">
        <v>126</v>
      </c>
      <c r="BT381" s="15">
        <v>8.0879999998999992E-8</v>
      </c>
      <c r="BU381" s="15">
        <v>7.3939999989999992</v>
      </c>
      <c r="BV381" s="15">
        <v>38.795999998999996</v>
      </c>
      <c r="BW381" s="15">
        <v>3.5249999989999998</v>
      </c>
      <c r="BX381" s="15">
        <v>2.4469999999999996</v>
      </c>
      <c r="BY381" s="15">
        <v>0.86956521814744814</v>
      </c>
      <c r="BZ381" s="15">
        <v>84.629999998999992</v>
      </c>
      <c r="CA381" s="15">
        <v>7.3129999989999996</v>
      </c>
      <c r="CB381" s="15">
        <v>1.7849984153991865</v>
      </c>
      <c r="CC381" s="15">
        <v>0.86956521814744814</v>
      </c>
      <c r="CD381" s="15">
        <v>4.4523999989999998</v>
      </c>
      <c r="CE381" s="15">
        <v>2.4060999989999998</v>
      </c>
      <c r="CF381" s="15">
        <v>3.9249999989999997</v>
      </c>
      <c r="CG381" s="15">
        <v>8.2898999989999993</v>
      </c>
      <c r="CH381" s="15">
        <v>20.400102923259841</v>
      </c>
      <c r="CI381" s="15">
        <v>0.431749999</v>
      </c>
      <c r="CJ381" s="15">
        <v>17.674999998999997</v>
      </c>
      <c r="CK381" s="15">
        <v>8.2349999989999992E-2</v>
      </c>
      <c r="CL381" s="15">
        <v>0.57470999899999997</v>
      </c>
      <c r="CM381" s="15">
        <v>4.7699999999999991E-3</v>
      </c>
      <c r="CN381" s="15">
        <v>4.2924999989999995</v>
      </c>
      <c r="CO381" s="15">
        <v>0.79007399899999997</v>
      </c>
      <c r="CP381" s="15">
        <v>0.62039999899999998</v>
      </c>
      <c r="CQ381" s="43">
        <v>45</v>
      </c>
      <c r="CR381" s="43">
        <v>15.318399998999999</v>
      </c>
      <c r="CS381" s="42" t="s">
        <v>21</v>
      </c>
      <c r="CT381" s="42" t="s">
        <v>21</v>
      </c>
      <c r="CU381" s="42" t="s">
        <v>21</v>
      </c>
      <c r="CV381" s="42" t="s">
        <v>21</v>
      </c>
      <c r="CW381" s="43">
        <v>2.0699999989999998</v>
      </c>
      <c r="CX381" s="43">
        <v>40.599999998999998</v>
      </c>
      <c r="CY381" s="42" t="s">
        <v>21</v>
      </c>
      <c r="CZ381" s="42" t="s">
        <v>21</v>
      </c>
      <c r="DA381" s="43">
        <v>3.3199999989999996E-4</v>
      </c>
      <c r="DB381" s="43">
        <v>20</v>
      </c>
      <c r="DC381" s="42" t="s">
        <v>21</v>
      </c>
      <c r="DD381" s="43">
        <v>1.1475127673963081</v>
      </c>
      <c r="DE381" s="42" t="s">
        <v>21</v>
      </c>
      <c r="DF381" s="43">
        <v>0.22924807217978446</v>
      </c>
      <c r="DG381" s="43">
        <v>1.8327999998999998E-3</v>
      </c>
    </row>
    <row r="382" spans="1:111" x14ac:dyDescent="0.25">
      <c r="A382" s="27" t="s">
        <v>506</v>
      </c>
      <c r="B382" s="15">
        <v>4.1559999989999996</v>
      </c>
      <c r="C382" s="15">
        <v>4.5489999999899993E-9</v>
      </c>
      <c r="D382" s="15">
        <v>0.90550699899999998</v>
      </c>
      <c r="E382" s="15">
        <v>16.547999998999998</v>
      </c>
      <c r="F382" s="15">
        <v>35.807999998999996</v>
      </c>
      <c r="G382" s="15">
        <v>246.10093816001179</v>
      </c>
      <c r="H382" s="15">
        <v>2.000999999999999E-5</v>
      </c>
      <c r="I382" s="15">
        <v>0.82815699899999995</v>
      </c>
      <c r="J382" s="15">
        <v>5.4264096365351284E-12</v>
      </c>
      <c r="K382" s="15">
        <v>90</v>
      </c>
      <c r="L382" s="15">
        <v>1.0732999999999999</v>
      </c>
      <c r="M382" s="15">
        <v>23.86</v>
      </c>
      <c r="N382" s="15">
        <v>4.665</v>
      </c>
      <c r="O382" s="15">
        <v>1.8484070994768642</v>
      </c>
      <c r="P382" s="15">
        <v>36.975499998999993</v>
      </c>
      <c r="Q382" s="15">
        <v>2.8700000000000001E-12</v>
      </c>
      <c r="R382" s="15">
        <v>8.5699999989999984</v>
      </c>
      <c r="S382" s="15">
        <v>0.40963460593150908</v>
      </c>
      <c r="T382" s="15">
        <v>6.1770999989999993</v>
      </c>
      <c r="U382" s="15">
        <v>0.99999999899999992</v>
      </c>
      <c r="V382" s="15">
        <v>24.999999999</v>
      </c>
      <c r="W382" s="15">
        <v>0.39130499899999999</v>
      </c>
      <c r="X382" s="15">
        <v>2.5</v>
      </c>
      <c r="Y382" s="15">
        <v>4.1799999992393619</v>
      </c>
      <c r="Z382" s="15">
        <v>4.8605035484038348</v>
      </c>
      <c r="AA382" s="15">
        <v>2.2944857769999998</v>
      </c>
      <c r="AB382" s="15">
        <v>2.3236999989999996</v>
      </c>
      <c r="AC382" s="15">
        <v>1.1499999989999998</v>
      </c>
      <c r="AD382" s="15">
        <v>36.763999998999999</v>
      </c>
      <c r="AE382" s="15">
        <v>0.99999999899999992</v>
      </c>
      <c r="AF382" s="15">
        <v>21.257341181352444</v>
      </c>
      <c r="AG382" s="15">
        <v>2.5499999989999997</v>
      </c>
      <c r="AH382" s="15">
        <v>4.9999999989999999</v>
      </c>
      <c r="AI382" s="15">
        <v>2</v>
      </c>
      <c r="AJ382" s="15">
        <v>2.0682999996651183</v>
      </c>
      <c r="AK382" s="15">
        <v>8.6918731742014188</v>
      </c>
      <c r="AL382" s="15">
        <v>414.99999999899995</v>
      </c>
      <c r="AM382" s="15">
        <v>70.625</v>
      </c>
      <c r="AN382" s="15">
        <v>0.29531399899999999</v>
      </c>
      <c r="AO382" s="15">
        <v>0.57361999899999994</v>
      </c>
      <c r="AP382" s="15">
        <v>1.0162540974262058E-3</v>
      </c>
      <c r="AQ382" s="15">
        <v>883.28999999899997</v>
      </c>
      <c r="AR382" s="15">
        <v>0.90908999999999995</v>
      </c>
      <c r="AS382" s="15">
        <v>267.04000000000002</v>
      </c>
      <c r="AT382" s="15">
        <v>0.33069999899999997</v>
      </c>
      <c r="AU382" s="15">
        <v>8.3192999989999983</v>
      </c>
      <c r="AV382" s="15">
        <v>484</v>
      </c>
      <c r="AW382" s="15">
        <v>0.28674199899999997</v>
      </c>
      <c r="AX382" s="15">
        <v>1.9999999465758449</v>
      </c>
      <c r="AY382" s="15">
        <v>3.1147999989999997</v>
      </c>
      <c r="AZ382" s="15">
        <v>0.86956521814744814</v>
      </c>
      <c r="BA382" s="15">
        <v>1.0000002759241586</v>
      </c>
      <c r="BB382" s="15">
        <v>0.29605099899999998</v>
      </c>
      <c r="BC382" s="15">
        <v>246.09999994999998</v>
      </c>
      <c r="BD382" s="15">
        <v>0.907522999</v>
      </c>
      <c r="BE382" s="15">
        <v>2.4608999989999996</v>
      </c>
      <c r="BF382" s="15">
        <v>0.42252999899999999</v>
      </c>
      <c r="BG382" s="15">
        <v>46.19</v>
      </c>
      <c r="BH382" s="15">
        <v>6.6425999989999998</v>
      </c>
      <c r="BI382" s="15">
        <v>2.2783899998999997E-2</v>
      </c>
      <c r="BJ382" s="15">
        <v>4.5673599989999998</v>
      </c>
      <c r="BK382" s="15">
        <v>7.4194434484047704</v>
      </c>
      <c r="BL382" s="15">
        <v>12.5</v>
      </c>
      <c r="BM382" s="15">
        <v>2.4630999989999998</v>
      </c>
      <c r="BN382" s="15">
        <v>1.0310341282926425</v>
      </c>
      <c r="BO382" s="15">
        <v>1.4099999999999999E-9</v>
      </c>
      <c r="BP382" s="15">
        <v>0.65138092799073799</v>
      </c>
      <c r="BQ382" s="15">
        <v>5.4853999989999993</v>
      </c>
      <c r="BR382" s="15">
        <v>9.8533790820937384</v>
      </c>
      <c r="BS382" s="15">
        <v>126</v>
      </c>
      <c r="BT382" s="15">
        <v>8.0879999998999992E-8</v>
      </c>
      <c r="BU382" s="15">
        <v>7.3933999989999997</v>
      </c>
      <c r="BV382" s="15">
        <v>40.592699998999997</v>
      </c>
      <c r="BW382" s="15">
        <v>3.5249999989999998</v>
      </c>
      <c r="BX382" s="15">
        <v>2.4454999989999999</v>
      </c>
      <c r="BY382" s="15">
        <v>0.86956521814744814</v>
      </c>
      <c r="BZ382" s="15">
        <v>84.548999998999989</v>
      </c>
      <c r="CA382" s="15">
        <v>7.9739999989999992</v>
      </c>
      <c r="CB382" s="15">
        <v>1.7849984153991865</v>
      </c>
      <c r="CC382" s="15">
        <v>0.86956521814744814</v>
      </c>
      <c r="CD382" s="15">
        <v>4.8542999989999993</v>
      </c>
      <c r="CE382" s="15">
        <v>2.3760999989999996</v>
      </c>
      <c r="CF382" s="15">
        <v>3.9249999989999997</v>
      </c>
      <c r="CG382" s="15">
        <v>8.3245999989999984</v>
      </c>
      <c r="CH382" s="15">
        <v>20.400102923259841</v>
      </c>
      <c r="CI382" s="15">
        <v>0.414099999</v>
      </c>
      <c r="CJ382" s="15">
        <v>18.317999998999998</v>
      </c>
      <c r="CK382" s="15">
        <v>8.2699999999999982E-2</v>
      </c>
      <c r="CL382" s="15">
        <v>0.57361999899999994</v>
      </c>
      <c r="CM382" s="15">
        <v>4.9299999999999986E-3</v>
      </c>
      <c r="CN382" s="15">
        <v>4.2924999989999995</v>
      </c>
      <c r="CO382" s="15">
        <v>0.7938359989999999</v>
      </c>
      <c r="CP382" s="15">
        <v>0.62179999899999994</v>
      </c>
      <c r="CQ382" s="43">
        <v>45</v>
      </c>
      <c r="CR382" s="43">
        <v>15.277199999999999</v>
      </c>
      <c r="CS382" s="42" t="s">
        <v>21</v>
      </c>
      <c r="CT382" s="42" t="s">
        <v>21</v>
      </c>
      <c r="CU382" s="42" t="s">
        <v>21</v>
      </c>
      <c r="CV382" s="42" t="s">
        <v>21</v>
      </c>
      <c r="CW382" s="43">
        <v>2.0699999989999998</v>
      </c>
      <c r="CX382" s="43">
        <v>40.599999998999998</v>
      </c>
      <c r="CY382" s="42" t="s">
        <v>21</v>
      </c>
      <c r="CZ382" s="42" t="s">
        <v>21</v>
      </c>
      <c r="DA382" s="43">
        <v>3.3199999989999996E-4</v>
      </c>
      <c r="DB382" s="43">
        <v>20</v>
      </c>
      <c r="DC382" s="42" t="s">
        <v>21</v>
      </c>
      <c r="DD382" s="43">
        <v>1.1451474390439706</v>
      </c>
      <c r="DE382" s="42" t="s">
        <v>21</v>
      </c>
      <c r="DF382" s="43">
        <v>0.22892100839156446</v>
      </c>
      <c r="DG382" s="43">
        <v>1.8308999999999997E-3</v>
      </c>
    </row>
    <row r="383" spans="1:111" x14ac:dyDescent="0.25">
      <c r="A383" s="27" t="s">
        <v>507</v>
      </c>
      <c r="B383" s="15">
        <v>4.1289999989999995</v>
      </c>
      <c r="C383" s="15">
        <v>4.938999999989999E-9</v>
      </c>
      <c r="D383" s="15">
        <v>0.89360199899999992</v>
      </c>
      <c r="E383" s="15">
        <v>16.253999998999998</v>
      </c>
      <c r="F383" s="15">
        <v>35.421999998999993</v>
      </c>
      <c r="G383" s="15">
        <v>242.96092618935177</v>
      </c>
      <c r="H383" s="15">
        <v>2.000999999999999E-5</v>
      </c>
      <c r="I383" s="15">
        <v>0.82815699899999995</v>
      </c>
      <c r="J383" s="15">
        <v>5.5030990158643718E-12</v>
      </c>
      <c r="K383" s="15">
        <v>90</v>
      </c>
      <c r="L383" s="15">
        <v>1.0987999989999999</v>
      </c>
      <c r="M383" s="15">
        <v>24.71</v>
      </c>
      <c r="N383" s="15">
        <v>4.6849999999999996</v>
      </c>
      <c r="O383" s="15">
        <v>1.8325070374069179</v>
      </c>
      <c r="P383" s="15">
        <v>37.229499998999998</v>
      </c>
      <c r="Q383" s="15">
        <v>2.84E-12</v>
      </c>
      <c r="R383" s="15">
        <v>8.5699999989999984</v>
      </c>
      <c r="S383" s="15">
        <v>0.40454710967456092</v>
      </c>
      <c r="T383" s="15">
        <v>6.1125999989999995</v>
      </c>
      <c r="U383" s="15">
        <v>0.99999999899999992</v>
      </c>
      <c r="V383" s="15">
        <v>24.999999999</v>
      </c>
      <c r="W383" s="15">
        <v>0.39130499899999999</v>
      </c>
      <c r="X383" s="15">
        <v>2.5</v>
      </c>
      <c r="Y383" s="15">
        <v>4.1519999992377583</v>
      </c>
      <c r="Z383" s="15">
        <v>4.8591999989999994</v>
      </c>
      <c r="AA383" s="15">
        <v>2.2594146979999996</v>
      </c>
      <c r="AB383" s="15">
        <v>2.2776999989999998</v>
      </c>
      <c r="AC383" s="15">
        <v>1.1499999989999998</v>
      </c>
      <c r="AD383" s="15">
        <v>36.444999998999997</v>
      </c>
      <c r="AE383" s="15">
        <v>0.99999999899999992</v>
      </c>
      <c r="AF383" s="15">
        <v>21.055536144163234</v>
      </c>
      <c r="AG383" s="15">
        <v>2.5499999989999997</v>
      </c>
      <c r="AH383" s="15">
        <v>4.9999999989999999</v>
      </c>
      <c r="AI383" s="15">
        <v>2</v>
      </c>
      <c r="AJ383" s="15">
        <v>2.0949999996609243</v>
      </c>
      <c r="AK383" s="15">
        <v>8.5770650019475507</v>
      </c>
      <c r="AL383" s="15">
        <v>414.99999999899995</v>
      </c>
      <c r="AM383" s="15">
        <v>70.625</v>
      </c>
      <c r="AN383" s="15">
        <v>0.29531399899999999</v>
      </c>
      <c r="AO383" s="15">
        <v>0.5648969989999999</v>
      </c>
      <c r="AP383" s="15">
        <v>1.0279093496208412E-3</v>
      </c>
      <c r="AQ383" s="15">
        <v>880.63000000199997</v>
      </c>
      <c r="AR383" s="15">
        <v>0.90908999999999995</v>
      </c>
      <c r="AS383" s="15">
        <v>255.06999999899998</v>
      </c>
      <c r="AT383" s="15">
        <v>0.32759999899999998</v>
      </c>
      <c r="AU383" s="15">
        <v>8.2496999989999988</v>
      </c>
      <c r="AV383" s="15">
        <v>484</v>
      </c>
      <c r="AW383" s="15">
        <v>0.28558899899999995</v>
      </c>
      <c r="AX383" s="15">
        <v>1.9999999465758449</v>
      </c>
      <c r="AY383" s="15">
        <v>3.0967999989999999</v>
      </c>
      <c r="AZ383" s="15">
        <v>0.86956521814744814</v>
      </c>
      <c r="BA383" s="15">
        <v>1.0000002759241586</v>
      </c>
      <c r="BB383" s="15">
        <v>0.29605099899999998</v>
      </c>
      <c r="BC383" s="15">
        <v>242.95999994999997</v>
      </c>
      <c r="BD383" s="15">
        <v>0.90000899899999998</v>
      </c>
      <c r="BE383" s="15">
        <v>2.4341999989999996</v>
      </c>
      <c r="BF383" s="15">
        <v>0.41774999899999998</v>
      </c>
      <c r="BG383" s="15">
        <v>46.16</v>
      </c>
      <c r="BH383" s="15">
        <v>6.5794999989999994</v>
      </c>
      <c r="BI383" s="15">
        <v>2.2677699999999995E-2</v>
      </c>
      <c r="BJ383" s="15">
        <v>4.5120499989999994</v>
      </c>
      <c r="BK383" s="15">
        <v>7.3630654455984734</v>
      </c>
      <c r="BL383" s="15">
        <v>12.5</v>
      </c>
      <c r="BM383" s="15">
        <v>2.4353999989999999</v>
      </c>
      <c r="BN383" s="15">
        <v>1.0177999999999998</v>
      </c>
      <c r="BO383" s="15">
        <v>1.4099999999999999E-9</v>
      </c>
      <c r="BP383" s="15">
        <v>0.65138092799073799</v>
      </c>
      <c r="BQ383" s="15">
        <v>5.485499999</v>
      </c>
      <c r="BR383" s="15">
        <v>9.8533790820937384</v>
      </c>
      <c r="BS383" s="15">
        <v>126</v>
      </c>
      <c r="BT383" s="15">
        <v>8.6439999998999983E-8</v>
      </c>
      <c r="BU383" s="15">
        <v>7.3891999989999997</v>
      </c>
      <c r="BV383" s="15">
        <v>40.623099998999997</v>
      </c>
      <c r="BW383" s="15">
        <v>3.5221399989999997</v>
      </c>
      <c r="BX383" s="15">
        <v>2.4191999989999999</v>
      </c>
      <c r="BY383" s="15">
        <v>0.86956521814744814</v>
      </c>
      <c r="BZ383" s="15">
        <v>83.981999998999996</v>
      </c>
      <c r="CA383" s="15">
        <v>8.5689999999999991</v>
      </c>
      <c r="CB383" s="15">
        <v>1.7849984153991865</v>
      </c>
      <c r="CC383" s="15">
        <v>0.86956521814744814</v>
      </c>
      <c r="CD383" s="15">
        <v>4.7975999989999991</v>
      </c>
      <c r="CE383" s="15">
        <v>2.2783999989999999</v>
      </c>
      <c r="CF383" s="15">
        <v>3.9249999989999997</v>
      </c>
      <c r="CG383" s="15">
        <v>8.2760999999999996</v>
      </c>
      <c r="CH383" s="15">
        <v>20.400102923259841</v>
      </c>
      <c r="CI383" s="15">
        <v>0.43029999899999999</v>
      </c>
      <c r="CJ383" s="15">
        <v>19.442999998999998</v>
      </c>
      <c r="CK383" s="15">
        <v>8.1799999989999983E-2</v>
      </c>
      <c r="CL383" s="15">
        <v>0.5648969989999999</v>
      </c>
      <c r="CM383" s="15">
        <v>5.1499999999999983E-3</v>
      </c>
      <c r="CN383" s="15">
        <v>4.2924999989999995</v>
      </c>
      <c r="CO383" s="15">
        <v>0.78690799899999997</v>
      </c>
      <c r="CP383" s="15">
        <v>0.6402999989999999</v>
      </c>
      <c r="CQ383" s="43">
        <v>45</v>
      </c>
      <c r="CR383" s="43">
        <v>14.498999998999999</v>
      </c>
      <c r="CS383" s="42" t="s">
        <v>21</v>
      </c>
      <c r="CT383" s="42" t="s">
        <v>21</v>
      </c>
      <c r="CU383" s="42" t="s">
        <v>21</v>
      </c>
      <c r="CV383" s="42" t="s">
        <v>21</v>
      </c>
      <c r="CW383" s="43">
        <v>2.0699999989999998</v>
      </c>
      <c r="CX383" s="43">
        <v>40.599999998999998</v>
      </c>
      <c r="CY383" s="42" t="s">
        <v>21</v>
      </c>
      <c r="CZ383" s="42" t="s">
        <v>21</v>
      </c>
      <c r="DA383" s="43">
        <v>3.3199999989999996E-4</v>
      </c>
      <c r="DB383" s="43">
        <v>20</v>
      </c>
      <c r="DC383" s="42" t="s">
        <v>21</v>
      </c>
      <c r="DD383" s="43">
        <v>1.0917030579603744</v>
      </c>
      <c r="DE383" s="42" t="s">
        <v>21</v>
      </c>
      <c r="DF383" s="43">
        <v>0.22572966728593427</v>
      </c>
      <c r="DG383" s="43">
        <v>1.8309999998999996E-3</v>
      </c>
    </row>
    <row r="384" spans="1:111" x14ac:dyDescent="0.25">
      <c r="A384" s="27" t="s">
        <v>508</v>
      </c>
      <c r="B384" s="15">
        <v>4.1179999989999994</v>
      </c>
      <c r="C384" s="15">
        <v>5.3660000000099988E-9</v>
      </c>
      <c r="D384" s="15">
        <v>0.8866979989999999</v>
      </c>
      <c r="E384" s="15">
        <v>15.979999998999999</v>
      </c>
      <c r="F384" s="15">
        <v>35.215999998999997</v>
      </c>
      <c r="G384" s="15">
        <v>242.69092516002749</v>
      </c>
      <c r="H384" s="15">
        <v>2.000999999999999E-5</v>
      </c>
      <c r="I384" s="15">
        <v>0.82815699899999995</v>
      </c>
      <c r="J384" s="15">
        <v>5.6037765422823833E-12</v>
      </c>
      <c r="K384" s="15">
        <v>90</v>
      </c>
      <c r="L384" s="15">
        <v>1.1091999989999999</v>
      </c>
      <c r="M384" s="15">
        <v>25.66</v>
      </c>
      <c r="N384" s="15">
        <v>4.6809999999999992</v>
      </c>
      <c r="O384" s="15">
        <v>1.8051069321668907</v>
      </c>
      <c r="P384" s="15">
        <v>37.454999998999995</v>
      </c>
      <c r="Q384" s="15">
        <v>2.8200000000000001E-12</v>
      </c>
      <c r="R384" s="15">
        <v>8.5699999989999984</v>
      </c>
      <c r="S384" s="15">
        <v>0.39823185074199829</v>
      </c>
      <c r="T384" s="15">
        <v>6.1192999989999999</v>
      </c>
      <c r="U384" s="15">
        <v>0.99999999899999992</v>
      </c>
      <c r="V384" s="15">
        <v>24.999999999</v>
      </c>
      <c r="W384" s="15">
        <v>0.39130499899999999</v>
      </c>
      <c r="X384" s="15">
        <v>2.5</v>
      </c>
      <c r="Y384" s="15">
        <v>4.1779999992392476</v>
      </c>
      <c r="Z384" s="15">
        <v>4.8537999989999996</v>
      </c>
      <c r="AA384" s="15">
        <v>2.1986236609999996</v>
      </c>
      <c r="AB384" s="15">
        <v>2.2414999989999997</v>
      </c>
      <c r="AC384" s="15">
        <v>1.1499999989999998</v>
      </c>
      <c r="AD384" s="15">
        <v>36.256999998999994</v>
      </c>
      <c r="AE384" s="15">
        <v>0.99999999899999992</v>
      </c>
      <c r="AF384" s="15">
        <v>20.876400710284916</v>
      </c>
      <c r="AG384" s="15">
        <v>2.5499999989999997</v>
      </c>
      <c r="AH384" s="15">
        <v>4.9999999989999999</v>
      </c>
      <c r="AI384" s="15">
        <v>2</v>
      </c>
      <c r="AJ384" s="15">
        <v>2.110899999658427</v>
      </c>
      <c r="AK384" s="15">
        <v>8.6303616866346911</v>
      </c>
      <c r="AL384" s="15">
        <v>414.99999999899995</v>
      </c>
      <c r="AM384" s="15">
        <v>70.625</v>
      </c>
      <c r="AN384" s="15">
        <v>0.29531399899999999</v>
      </c>
      <c r="AO384" s="15">
        <v>0.54967099899999994</v>
      </c>
      <c r="AP384" s="15">
        <v>1.5218543435425531E-3</v>
      </c>
      <c r="AQ384" s="15">
        <v>877.97999999599995</v>
      </c>
      <c r="AR384" s="15">
        <v>0.90908999999999995</v>
      </c>
      <c r="AS384" s="15">
        <v>244.80999999899998</v>
      </c>
      <c r="AT384" s="15">
        <v>0.32479999899999995</v>
      </c>
      <c r="AU384" s="15">
        <v>8.1708999989999995</v>
      </c>
      <c r="AV384" s="15">
        <v>484</v>
      </c>
      <c r="AW384" s="15">
        <v>0.284574999</v>
      </c>
      <c r="AX384" s="15">
        <v>1.9999999465758449</v>
      </c>
      <c r="AY384" s="15">
        <v>3.0733999989999998</v>
      </c>
      <c r="AZ384" s="15">
        <v>0.86956521814744814</v>
      </c>
      <c r="BA384" s="15">
        <v>1.0000002759241586</v>
      </c>
      <c r="BB384" s="15">
        <v>0.29605099899999998</v>
      </c>
      <c r="BC384" s="15">
        <v>242.68999994999999</v>
      </c>
      <c r="BD384" s="15">
        <v>0.88991699899999999</v>
      </c>
      <c r="BE384" s="15">
        <v>2.3859999989999996</v>
      </c>
      <c r="BF384" s="15">
        <v>0.41217999899999996</v>
      </c>
      <c r="BG384" s="15">
        <v>46.134999998999994</v>
      </c>
      <c r="BH384" s="15">
        <v>6.5234999989999993</v>
      </c>
      <c r="BI384" s="15">
        <v>2.2656499998999997E-2</v>
      </c>
      <c r="BJ384" s="15">
        <v>4.4773499989999994</v>
      </c>
      <c r="BK384" s="15">
        <v>7.2784971888878971</v>
      </c>
      <c r="BL384" s="15">
        <v>12.5</v>
      </c>
      <c r="BM384" s="15">
        <v>2.4192999989999997</v>
      </c>
      <c r="BN384" s="15">
        <v>1.0050999989999998</v>
      </c>
      <c r="BO384" s="15">
        <v>1.4099999999999999E-9</v>
      </c>
      <c r="BP384" s="15">
        <v>0.65138092799073799</v>
      </c>
      <c r="BQ384" s="15">
        <v>5.4526999989999991</v>
      </c>
      <c r="BR384" s="15">
        <v>9.8533790820937384</v>
      </c>
      <c r="BS384" s="15">
        <v>126</v>
      </c>
      <c r="BT384" s="15">
        <v>1.1068999999899998E-7</v>
      </c>
      <c r="BU384" s="15">
        <v>7.3868999989999997</v>
      </c>
      <c r="BV384" s="15">
        <v>40.643299999</v>
      </c>
      <c r="BW384" s="15">
        <v>3.5136399989999996</v>
      </c>
      <c r="BX384" s="15">
        <v>2.3832999999999998</v>
      </c>
      <c r="BY384" s="15">
        <v>0.86956521814744814</v>
      </c>
      <c r="BZ384" s="15">
        <v>82.870999998999991</v>
      </c>
      <c r="CA384" s="15">
        <v>12.239999998999998</v>
      </c>
      <c r="CB384" s="15">
        <v>1.7849984153991865</v>
      </c>
      <c r="CC384" s="15">
        <v>0.86956521814744814</v>
      </c>
      <c r="CD384" s="15">
        <v>4.7931999989999996</v>
      </c>
      <c r="CE384" s="15">
        <v>2.1986999989999996</v>
      </c>
      <c r="CF384" s="15">
        <v>3.9249999989999997</v>
      </c>
      <c r="CG384" s="15">
        <v>8.1899999989999994</v>
      </c>
      <c r="CH384" s="15">
        <v>20.400102923259841</v>
      </c>
      <c r="CI384" s="15">
        <v>0.42874999899999999</v>
      </c>
      <c r="CJ384" s="15">
        <v>19.442999998999998</v>
      </c>
      <c r="CK384" s="15">
        <v>8.2669999989999993E-2</v>
      </c>
      <c r="CL384" s="15">
        <v>0.54967099899999994</v>
      </c>
      <c r="CM384" s="15">
        <v>5.2999999999999983E-3</v>
      </c>
      <c r="CN384" s="15">
        <v>4.2924999989999995</v>
      </c>
      <c r="CO384" s="15">
        <v>0.77985399899999996</v>
      </c>
      <c r="CP384" s="15">
        <v>0.65779999899999997</v>
      </c>
      <c r="CQ384" s="43">
        <v>45</v>
      </c>
      <c r="CR384" s="43">
        <v>15.065999998999999</v>
      </c>
      <c r="CS384" s="42" t="s">
        <v>21</v>
      </c>
      <c r="CT384" s="42" t="s">
        <v>21</v>
      </c>
      <c r="CU384" s="42" t="s">
        <v>21</v>
      </c>
      <c r="CV384" s="42" t="s">
        <v>21</v>
      </c>
      <c r="CW384" s="43">
        <v>2.0699999989999998</v>
      </c>
      <c r="CX384" s="43">
        <v>40.599999998999998</v>
      </c>
      <c r="CY384" s="42" t="s">
        <v>21</v>
      </c>
      <c r="CZ384" s="42" t="s">
        <v>21</v>
      </c>
      <c r="DA384" s="43">
        <v>3.3199999989999996E-4</v>
      </c>
      <c r="DB384" s="43">
        <v>20</v>
      </c>
      <c r="DC384" s="42" t="s">
        <v>21</v>
      </c>
      <c r="DD384" s="43">
        <v>1.1019283758698935</v>
      </c>
      <c r="DE384" s="42" t="s">
        <v>21</v>
      </c>
      <c r="DF384" s="43">
        <v>0.22507922097353314</v>
      </c>
      <c r="DG384" s="43">
        <v>1.8253999998999997E-3</v>
      </c>
    </row>
    <row r="385" spans="1:111" x14ac:dyDescent="0.25">
      <c r="A385" s="27" t="s">
        <v>509</v>
      </c>
      <c r="B385" s="15">
        <v>4.0776999989999991</v>
      </c>
      <c r="C385" s="15">
        <v>5.7679999999699997E-9</v>
      </c>
      <c r="D385" s="15">
        <v>0.88207299899999991</v>
      </c>
      <c r="E385" s="15">
        <v>15.441999998999998</v>
      </c>
      <c r="F385" s="15">
        <v>33.796999998999993</v>
      </c>
      <c r="G385" s="15">
        <v>239.67591366590645</v>
      </c>
      <c r="H385" s="15">
        <v>2.000999999999999E-5</v>
      </c>
      <c r="I385" s="15">
        <v>0.82815699899999995</v>
      </c>
      <c r="J385" s="15">
        <v>5.7676955473889648E-12</v>
      </c>
      <c r="K385" s="15">
        <v>90</v>
      </c>
      <c r="L385" s="15">
        <v>1.0972</v>
      </c>
      <c r="M385" s="15">
        <v>27.59</v>
      </c>
      <c r="N385" s="15">
        <v>4.6399999989999996</v>
      </c>
      <c r="O385" s="15">
        <v>1.5170999989999998</v>
      </c>
      <c r="P385" s="15">
        <v>37.707399998999996</v>
      </c>
      <c r="Q385" s="15">
        <v>2.7799999999999999E-12</v>
      </c>
      <c r="R385" s="15">
        <v>8.5699999989999984</v>
      </c>
      <c r="S385" s="15">
        <v>0.39051821782735902</v>
      </c>
      <c r="T385" s="15">
        <v>5.9457999989999992</v>
      </c>
      <c r="U385" s="15">
        <v>0.99999999899999992</v>
      </c>
      <c r="V385" s="15">
        <v>24.999999999</v>
      </c>
      <c r="W385" s="15">
        <v>0.39130499899999999</v>
      </c>
      <c r="X385" s="15">
        <v>2.5</v>
      </c>
      <c r="Y385" s="15">
        <v>4.1189999992358688</v>
      </c>
      <c r="Z385" s="15">
        <v>4.7934999989999998</v>
      </c>
      <c r="AA385" s="15">
        <v>2.1576951499999999</v>
      </c>
      <c r="AB385" s="15">
        <v>2.1525999999999996</v>
      </c>
      <c r="AC385" s="15">
        <v>1.1499999989999998</v>
      </c>
      <c r="AD385" s="15">
        <v>35.759999998999994</v>
      </c>
      <c r="AE385" s="15">
        <v>0.99999999899999992</v>
      </c>
      <c r="AF385" s="15">
        <v>20.554468487601245</v>
      </c>
      <c r="AG385" s="15">
        <v>2.5499999989999997</v>
      </c>
      <c r="AH385" s="15">
        <v>4.9999999989999999</v>
      </c>
      <c r="AI385" s="15">
        <v>2</v>
      </c>
      <c r="AJ385" s="15">
        <v>2.1204999996569192</v>
      </c>
      <c r="AK385" s="15">
        <v>8.4882438544117118</v>
      </c>
      <c r="AL385" s="15">
        <v>414.99999999899995</v>
      </c>
      <c r="AM385" s="15">
        <v>70.524999998999988</v>
      </c>
      <c r="AN385" s="15">
        <v>0.29531399899999999</v>
      </c>
      <c r="AO385" s="15">
        <v>0.53955499899999992</v>
      </c>
      <c r="AP385" s="15">
        <v>1.5299441072766189E-3</v>
      </c>
      <c r="AQ385" s="15">
        <v>875.58999999599996</v>
      </c>
      <c r="AR385" s="15">
        <v>0.90908999999999995</v>
      </c>
      <c r="AS385" s="15">
        <v>241.29999999899999</v>
      </c>
      <c r="AT385" s="15">
        <v>0.31989999899999999</v>
      </c>
      <c r="AU385" s="15">
        <v>8.0555299999999992</v>
      </c>
      <c r="AV385" s="15">
        <v>484</v>
      </c>
      <c r="AW385" s="15">
        <v>0.28138299899999997</v>
      </c>
      <c r="AX385" s="15">
        <v>1.9999999465758449</v>
      </c>
      <c r="AY385" s="15">
        <v>3.0464999989999999</v>
      </c>
      <c r="AZ385" s="15">
        <v>0.86956521814744814</v>
      </c>
      <c r="BA385" s="15">
        <v>1.0000002759241586</v>
      </c>
      <c r="BB385" s="15">
        <v>0.29605099899999998</v>
      </c>
      <c r="BC385" s="15">
        <v>239.67499994999997</v>
      </c>
      <c r="BD385" s="15">
        <v>0.87857999899999994</v>
      </c>
      <c r="BE385" s="15">
        <v>2.3698999989999998</v>
      </c>
      <c r="BF385" s="15">
        <v>0.40350999899999995</v>
      </c>
      <c r="BG385" s="15">
        <v>46.1</v>
      </c>
      <c r="BH385" s="15">
        <v>6.4228999989999993</v>
      </c>
      <c r="BI385" s="15">
        <v>2.2668599998999995E-2</v>
      </c>
      <c r="BJ385" s="15">
        <v>4.3969299989999993</v>
      </c>
      <c r="BK385" s="15">
        <v>7.1691269234346349</v>
      </c>
      <c r="BL385" s="15">
        <v>12.5</v>
      </c>
      <c r="BM385" s="15">
        <v>2.33</v>
      </c>
      <c r="BN385" s="15">
        <v>0.99359999899999996</v>
      </c>
      <c r="BO385" s="15">
        <v>1.4099999999999999E-9</v>
      </c>
      <c r="BP385" s="15">
        <v>0.65138092799073799</v>
      </c>
      <c r="BQ385" s="15">
        <v>5.2477999989999997</v>
      </c>
      <c r="BR385" s="15">
        <v>9.8533790820937384</v>
      </c>
      <c r="BS385" s="15">
        <v>126</v>
      </c>
      <c r="BT385" s="15">
        <v>1.2448999999999997E-7</v>
      </c>
      <c r="BU385" s="15">
        <v>7.3790999989999992</v>
      </c>
      <c r="BV385" s="15">
        <v>40.275999999</v>
      </c>
      <c r="BW385" s="15">
        <v>3.5049999989999998</v>
      </c>
      <c r="BX385" s="15">
        <v>2.3521999989999998</v>
      </c>
      <c r="BY385" s="15">
        <v>0.86956521814744814</v>
      </c>
      <c r="BZ385" s="15">
        <v>81.651999998999997</v>
      </c>
      <c r="CA385" s="15">
        <v>15.755000000000001</v>
      </c>
      <c r="CB385" s="15">
        <v>1.7849984153991865</v>
      </c>
      <c r="CC385" s="15">
        <v>0.86956521814744814</v>
      </c>
      <c r="CD385" s="15">
        <v>4.749599999</v>
      </c>
      <c r="CE385" s="15">
        <v>2.0765999999999996</v>
      </c>
      <c r="CF385" s="15">
        <v>3.9249999989999997</v>
      </c>
      <c r="CG385" s="15">
        <v>8.0555999989999982</v>
      </c>
      <c r="CH385" s="15">
        <v>20.400102923259841</v>
      </c>
      <c r="CI385" s="15">
        <v>0.41939999899999997</v>
      </c>
      <c r="CJ385" s="15">
        <v>19.442999998999998</v>
      </c>
      <c r="CK385" s="15">
        <v>8.1809999989999993E-2</v>
      </c>
      <c r="CL385" s="15">
        <v>0.53955499899999992</v>
      </c>
      <c r="CM385" s="15">
        <v>5.3799999999999985E-3</v>
      </c>
      <c r="CN385" s="15">
        <v>4.2924999989999995</v>
      </c>
      <c r="CO385" s="15">
        <v>0.7679999999999999</v>
      </c>
      <c r="CP385" s="15">
        <v>0.65169999899999997</v>
      </c>
      <c r="CQ385" s="43">
        <v>45</v>
      </c>
      <c r="CR385" s="43">
        <v>14.395499998999998</v>
      </c>
      <c r="CS385" s="42" t="s">
        <v>21</v>
      </c>
      <c r="CT385" s="42" t="s">
        <v>21</v>
      </c>
      <c r="CU385" s="42" t="s">
        <v>21</v>
      </c>
      <c r="CV385" s="42" t="s">
        <v>21</v>
      </c>
      <c r="CW385" s="43">
        <v>2.0699999989999998</v>
      </c>
      <c r="CX385" s="43">
        <v>40.599999998999998</v>
      </c>
      <c r="CY385" s="42" t="s">
        <v>21</v>
      </c>
      <c r="CZ385" s="42" t="s">
        <v>21</v>
      </c>
      <c r="DA385" s="43">
        <v>3.3199999989999996E-4</v>
      </c>
      <c r="DB385" s="43">
        <v>20</v>
      </c>
      <c r="DC385" s="42" t="s">
        <v>21</v>
      </c>
      <c r="DD385" s="43">
        <v>1.0493179444378991</v>
      </c>
      <c r="DE385" s="42" t="s">
        <v>21</v>
      </c>
      <c r="DF385" s="43">
        <v>0.21927764641354716</v>
      </c>
      <c r="DG385" s="43">
        <v>1.8444999998999995E-3</v>
      </c>
    </row>
    <row r="386" spans="1:111" x14ac:dyDescent="0.25">
      <c r="A386" s="27" t="s">
        <v>510</v>
      </c>
      <c r="B386" s="15">
        <v>4.0425999989999992</v>
      </c>
      <c r="C386" s="15">
        <v>6.2049999999999991E-9</v>
      </c>
      <c r="D386" s="15">
        <v>0.87795999899999999</v>
      </c>
      <c r="E386" s="15">
        <v>15.203999998999999</v>
      </c>
      <c r="F386" s="15">
        <v>32.834999998999997</v>
      </c>
      <c r="G386" s="15">
        <v>235.84589906475105</v>
      </c>
      <c r="H386" s="15">
        <v>2.000999999999999E-5</v>
      </c>
      <c r="I386" s="15">
        <v>0.82815699899999995</v>
      </c>
      <c r="J386" s="15">
        <v>5.8567424570366628E-12</v>
      </c>
      <c r="K386" s="15">
        <v>90</v>
      </c>
      <c r="L386" s="15">
        <v>1.1010999989999999</v>
      </c>
      <c r="M386" s="15">
        <v>28.35</v>
      </c>
      <c r="N386" s="15">
        <v>4.6109999999999998</v>
      </c>
      <c r="O386" s="15">
        <v>1.7082065599859189</v>
      </c>
      <c r="P386" s="15">
        <v>38.032399998999999</v>
      </c>
      <c r="Q386" s="15">
        <v>2.7499999999999998E-12</v>
      </c>
      <c r="R386" s="15">
        <v>8.5699999989999984</v>
      </c>
      <c r="S386" s="15">
        <v>0.38340618065463006</v>
      </c>
      <c r="T386" s="15">
        <v>5.7742999989999992</v>
      </c>
      <c r="U386" s="15">
        <v>0.99999999899999992</v>
      </c>
      <c r="V386" s="15">
        <v>24.999999999</v>
      </c>
      <c r="W386" s="15">
        <v>0.39130499899999999</v>
      </c>
      <c r="X386" s="15">
        <v>2.5</v>
      </c>
      <c r="Y386" s="15">
        <v>4.0219999992303146</v>
      </c>
      <c r="Z386" s="15">
        <v>4.7168999989999998</v>
      </c>
      <c r="AA386" s="15">
        <v>2.0681453899999998</v>
      </c>
      <c r="AB386" s="15">
        <v>2.1183999989999998</v>
      </c>
      <c r="AC386" s="15">
        <v>1.1499999989999998</v>
      </c>
      <c r="AD386" s="15">
        <v>36.034999998999993</v>
      </c>
      <c r="AE386" s="15">
        <v>0.99999999899999992</v>
      </c>
      <c r="AF386" s="15">
        <v>20.33687039209839</v>
      </c>
      <c r="AG386" s="15">
        <v>2.5499999989999997</v>
      </c>
      <c r="AH386" s="15">
        <v>4.9999999989999999</v>
      </c>
      <c r="AI386" s="15">
        <v>2</v>
      </c>
      <c r="AJ386" s="15">
        <v>2.146899999652772</v>
      </c>
      <c r="AK386" s="15">
        <v>8.1122739361748515</v>
      </c>
      <c r="AL386" s="15">
        <v>414.99999999899995</v>
      </c>
      <c r="AM386" s="15">
        <v>70.474999998999991</v>
      </c>
      <c r="AN386" s="15">
        <v>0.29531399899999999</v>
      </c>
      <c r="AO386" s="15">
        <v>0.51708499899999993</v>
      </c>
      <c r="AP386" s="15">
        <v>1.5753266829885905E-3</v>
      </c>
      <c r="AQ386" s="15">
        <v>871.07999999799995</v>
      </c>
      <c r="AR386" s="15">
        <v>0.98229999999999995</v>
      </c>
      <c r="AS386" s="15">
        <v>241.12999999899998</v>
      </c>
      <c r="AT386" s="15">
        <v>0.31449999899999997</v>
      </c>
      <c r="AU386" s="15">
        <v>7.9593999989999995</v>
      </c>
      <c r="AV386" s="15">
        <v>484</v>
      </c>
      <c r="AW386" s="15">
        <v>0.27997699899999995</v>
      </c>
      <c r="AX386" s="15">
        <v>1.9999999465758449</v>
      </c>
      <c r="AY386" s="15">
        <v>2.9886999989999996</v>
      </c>
      <c r="AZ386" s="15">
        <v>0.86956521814744814</v>
      </c>
      <c r="BA386" s="15">
        <v>1.0000002759241586</v>
      </c>
      <c r="BB386" s="15">
        <v>0.29605099899999998</v>
      </c>
      <c r="BC386" s="15">
        <v>235.84499994999999</v>
      </c>
      <c r="BD386" s="15">
        <v>0.86805599899999997</v>
      </c>
      <c r="BE386" s="15">
        <v>2.3673999989999999</v>
      </c>
      <c r="BF386" s="15">
        <v>0.39462999899999995</v>
      </c>
      <c r="BG386" s="15">
        <v>46.07</v>
      </c>
      <c r="BH386" s="15">
        <v>6.3548999989999997</v>
      </c>
      <c r="BI386" s="15">
        <v>2.2723099998999997E-2</v>
      </c>
      <c r="BJ386" s="15">
        <v>4.3260999989999993</v>
      </c>
      <c r="BK386" s="15">
        <v>7.0874736493931252</v>
      </c>
      <c r="BL386" s="15">
        <v>12.5</v>
      </c>
      <c r="BM386" s="15">
        <v>2.2699999989999999</v>
      </c>
      <c r="BN386" s="15">
        <v>0.97949999899999995</v>
      </c>
      <c r="BO386" s="15">
        <v>1.4099999999999999E-9</v>
      </c>
      <c r="BP386" s="15">
        <v>0.62747066614009583</v>
      </c>
      <c r="BQ386" s="15">
        <v>5.1488999989999993</v>
      </c>
      <c r="BR386" s="15">
        <v>9.8533790820937384</v>
      </c>
      <c r="BS386" s="15">
        <v>126</v>
      </c>
      <c r="BT386" s="15">
        <v>1.3027999999999997E-7</v>
      </c>
      <c r="BU386" s="15">
        <v>7.3714999989999992</v>
      </c>
      <c r="BV386" s="15">
        <v>40.133999999999993</v>
      </c>
      <c r="BW386" s="15">
        <v>3.4677299989999999</v>
      </c>
      <c r="BX386" s="15">
        <v>2.3357999999999999</v>
      </c>
      <c r="BY386" s="15">
        <v>0.86956521814744814</v>
      </c>
      <c r="BZ386" s="15">
        <v>80.637999999999991</v>
      </c>
      <c r="CA386" s="15">
        <v>15.452999998999999</v>
      </c>
      <c r="CB386" s="15">
        <v>1.7849984153991865</v>
      </c>
      <c r="CC386" s="15">
        <v>0.86956521814744814</v>
      </c>
      <c r="CD386" s="15">
        <v>4.6650999989999997</v>
      </c>
      <c r="CE386" s="15">
        <v>1.987499999</v>
      </c>
      <c r="CF386" s="15">
        <v>3.9249999989999997</v>
      </c>
      <c r="CG386" s="15">
        <v>7.9606999989999991</v>
      </c>
      <c r="CH386" s="15">
        <v>20.400102923259841</v>
      </c>
      <c r="CI386" s="15">
        <v>0.416099999</v>
      </c>
      <c r="CJ386" s="15">
        <v>19.442999998999998</v>
      </c>
      <c r="CK386" s="15">
        <v>7.965999998999998E-2</v>
      </c>
      <c r="CL386" s="15">
        <v>0.51708499899999993</v>
      </c>
      <c r="CM386" s="15">
        <v>5.4399999999999987E-3</v>
      </c>
      <c r="CN386" s="15">
        <v>4.2924999989999995</v>
      </c>
      <c r="CO386" s="15">
        <v>0.7589999999999999</v>
      </c>
      <c r="CP386" s="15">
        <v>0.64689999899999995</v>
      </c>
      <c r="CQ386" s="43">
        <v>45</v>
      </c>
      <c r="CR386" s="43">
        <v>14.730799999999999</v>
      </c>
      <c r="CS386" s="42" t="s">
        <v>21</v>
      </c>
      <c r="CT386" s="42" t="s">
        <v>21</v>
      </c>
      <c r="CU386" s="42" t="s">
        <v>21</v>
      </c>
      <c r="CV386" s="42" t="s">
        <v>21</v>
      </c>
      <c r="CW386" s="43">
        <v>2.0699999989999998</v>
      </c>
      <c r="CX386" s="43">
        <v>39.799999998999994</v>
      </c>
      <c r="CY386" s="42" t="s">
        <v>21</v>
      </c>
      <c r="CZ386" s="42" t="s">
        <v>21</v>
      </c>
      <c r="DA386" s="42" t="s">
        <v>21</v>
      </c>
      <c r="DB386" s="43">
        <v>20</v>
      </c>
      <c r="DC386" s="42" t="s">
        <v>21</v>
      </c>
      <c r="DD386" s="43">
        <v>1.0254306819374801</v>
      </c>
      <c r="DE386" s="42" t="s">
        <v>21</v>
      </c>
      <c r="DF386" s="43">
        <v>0.21920365897541277</v>
      </c>
      <c r="DG386" s="43">
        <v>1.8352999999999996E-3</v>
      </c>
    </row>
    <row r="387" spans="1:111" x14ac:dyDescent="0.25">
      <c r="A387" s="27" t="s">
        <v>511</v>
      </c>
      <c r="B387" s="15">
        <v>4.0598999989999998</v>
      </c>
      <c r="C387" s="15">
        <v>6.6249999999999989E-9</v>
      </c>
      <c r="D387" s="15">
        <v>0.8797289989999999</v>
      </c>
      <c r="E387" s="15">
        <v>14.915999998999999</v>
      </c>
      <c r="F387" s="15">
        <v>32.294999998999998</v>
      </c>
      <c r="G387" s="15">
        <v>241.94592231985496</v>
      </c>
      <c r="H387" s="15">
        <v>2.000999999999999E-5</v>
      </c>
      <c r="I387" s="15">
        <v>0.82815699899999995</v>
      </c>
      <c r="J387" s="15">
        <v>5.9457893666843633E-12</v>
      </c>
      <c r="K387" s="15">
        <v>90</v>
      </c>
      <c r="L387" s="15">
        <v>1.1131999989999999</v>
      </c>
      <c r="M387" s="15">
        <v>29.12</v>
      </c>
      <c r="N387" s="15">
        <v>4.6119999999999992</v>
      </c>
      <c r="O387" s="15">
        <v>1.6773064413028227</v>
      </c>
      <c r="P387" s="15">
        <v>38.140999998999995</v>
      </c>
      <c r="Q387" s="15">
        <v>2.74E-12</v>
      </c>
      <c r="R387" s="15">
        <v>8.5699999989999984</v>
      </c>
      <c r="S387" s="15">
        <v>0.38167938945865626</v>
      </c>
      <c r="T387" s="15">
        <v>5.6741999989999998</v>
      </c>
      <c r="U387" s="15">
        <v>0.99999999899999992</v>
      </c>
      <c r="V387" s="15">
        <v>24.999999999</v>
      </c>
      <c r="W387" s="15">
        <v>0.39130499899999999</v>
      </c>
      <c r="X387" s="15">
        <v>2.5</v>
      </c>
      <c r="Y387" s="15">
        <v>4.089999999234208</v>
      </c>
      <c r="Z387" s="15">
        <v>4.8388999989999997</v>
      </c>
      <c r="AA387" s="15">
        <v>2.0621107759999999</v>
      </c>
      <c r="AB387" s="15">
        <v>2.0754999989999998</v>
      </c>
      <c r="AC387" s="15">
        <v>1.1499999989999998</v>
      </c>
      <c r="AD387" s="15">
        <v>36.192999998999994</v>
      </c>
      <c r="AE387" s="15">
        <v>0.99999999899999992</v>
      </c>
      <c r="AF387" s="15">
        <v>20.263250797684549</v>
      </c>
      <c r="AG387" s="15">
        <v>2.5499999989999997</v>
      </c>
      <c r="AH387" s="15">
        <v>4.9999999989999999</v>
      </c>
      <c r="AI387" s="15">
        <v>2</v>
      </c>
      <c r="AJ387" s="15">
        <v>2.4698999996020365</v>
      </c>
      <c r="AK387" s="15">
        <v>8.0847280142673448</v>
      </c>
      <c r="AL387" s="15">
        <v>414.99999999899995</v>
      </c>
      <c r="AM387" s="15">
        <v>70.474999998999991</v>
      </c>
      <c r="AN387" s="15">
        <v>0.29531399899999999</v>
      </c>
      <c r="AO387" s="15">
        <v>0.51553499899999999</v>
      </c>
      <c r="AP387" s="15">
        <v>1.6005647484662218E-3</v>
      </c>
      <c r="AQ387" s="15">
        <v>859.51999999499992</v>
      </c>
      <c r="AR387" s="15">
        <v>1.05</v>
      </c>
      <c r="AS387" s="15">
        <v>240.27999999899998</v>
      </c>
      <c r="AT387" s="15">
        <v>0.31299999899999997</v>
      </c>
      <c r="AU387" s="15">
        <v>7.9345899989999999</v>
      </c>
      <c r="AV387" s="15">
        <v>484</v>
      </c>
      <c r="AW387" s="15">
        <v>0.27923499899999998</v>
      </c>
      <c r="AX387" s="15">
        <v>1.9999999465758449</v>
      </c>
      <c r="AY387" s="15">
        <v>2.9656999989999999</v>
      </c>
      <c r="AZ387" s="15">
        <v>0.86956521814744814</v>
      </c>
      <c r="BA387" s="15">
        <v>1.0000002759241586</v>
      </c>
      <c r="BB387" s="15">
        <v>0.29605099899999998</v>
      </c>
      <c r="BC387" s="15">
        <v>241.94499994999998</v>
      </c>
      <c r="BD387" s="15">
        <v>0.8658759989999999</v>
      </c>
      <c r="BE387" s="15">
        <v>2.358199999</v>
      </c>
      <c r="BF387" s="15">
        <v>0.39099999899999999</v>
      </c>
      <c r="BG387" s="15">
        <v>46.1</v>
      </c>
      <c r="BH387" s="15">
        <v>6.3318999989999991</v>
      </c>
      <c r="BI387" s="15">
        <v>2.2724599998999995E-2</v>
      </c>
      <c r="BJ387" s="15">
        <v>4.3374999989999994</v>
      </c>
      <c r="BK387" s="15">
        <v>7.0416585009834272</v>
      </c>
      <c r="BL387" s="15">
        <v>12.5</v>
      </c>
      <c r="BM387" s="15">
        <v>2.2260999989999997</v>
      </c>
      <c r="BN387" s="15">
        <v>0.97519999899999998</v>
      </c>
      <c r="BO387" s="15">
        <v>1.4099999999999999E-9</v>
      </c>
      <c r="BP387" s="15">
        <v>0.62586055826761799</v>
      </c>
      <c r="BQ387" s="15">
        <v>5.2654999989999993</v>
      </c>
      <c r="BR387" s="15">
        <v>9.8533790820937384</v>
      </c>
      <c r="BS387" s="15">
        <v>126</v>
      </c>
      <c r="BT387" s="15">
        <v>1.3031599999899999E-7</v>
      </c>
      <c r="BU387" s="15">
        <v>7.3714999989999992</v>
      </c>
      <c r="BV387" s="15">
        <v>40.232999998999993</v>
      </c>
      <c r="BW387" s="15">
        <v>3.4619999989999997</v>
      </c>
      <c r="BX387" s="15">
        <v>2.3232999989999996</v>
      </c>
      <c r="BY387" s="15">
        <v>0.86956521814744814</v>
      </c>
      <c r="BZ387" s="15">
        <v>80.616999998999987</v>
      </c>
      <c r="CA387" s="15">
        <v>15.327999998999999</v>
      </c>
      <c r="CB387" s="15">
        <v>1.7849984153991865</v>
      </c>
      <c r="CC387" s="15">
        <v>0.86956521814744814</v>
      </c>
      <c r="CD387" s="15">
        <v>4.6418999989999996</v>
      </c>
      <c r="CE387" s="15">
        <v>1.9042999989999998</v>
      </c>
      <c r="CF387" s="15">
        <v>3.9249999989999997</v>
      </c>
      <c r="CG387" s="15">
        <v>7.9230999989999997</v>
      </c>
      <c r="CH387" s="15">
        <v>20.400102923259841</v>
      </c>
      <c r="CI387" s="15">
        <v>0.418099999</v>
      </c>
      <c r="CJ387" s="15">
        <v>19.442999998999998</v>
      </c>
      <c r="CK387" s="15">
        <v>7.9349999989999989E-2</v>
      </c>
      <c r="CL387" s="15">
        <v>0.51553499899999999</v>
      </c>
      <c r="CM387" s="15">
        <v>5.4099999999999981E-3</v>
      </c>
      <c r="CN387" s="15">
        <v>4.2924999989999995</v>
      </c>
      <c r="CO387" s="15">
        <v>0.7569999999999999</v>
      </c>
      <c r="CP387" s="15">
        <v>0.64489999899999995</v>
      </c>
      <c r="CQ387" s="43">
        <v>45</v>
      </c>
      <c r="CR387" s="43">
        <v>14.791499998999999</v>
      </c>
      <c r="CS387" s="42" t="s">
        <v>21</v>
      </c>
      <c r="CT387" s="42" t="s">
        <v>21</v>
      </c>
      <c r="CU387" s="42" t="s">
        <v>21</v>
      </c>
      <c r="CV387" s="42" t="s">
        <v>21</v>
      </c>
      <c r="CW387" s="43">
        <v>2.0699999989999998</v>
      </c>
      <c r="CX387" s="43">
        <v>39.799999998999994</v>
      </c>
      <c r="CY387" s="42" t="s">
        <v>21</v>
      </c>
      <c r="CZ387" s="42" t="s">
        <v>21</v>
      </c>
      <c r="DA387" s="42" t="s">
        <v>21</v>
      </c>
      <c r="DB387" s="43">
        <v>20</v>
      </c>
      <c r="DC387" s="42" t="s">
        <v>21</v>
      </c>
      <c r="DD387" s="43">
        <v>1.0339657768019084</v>
      </c>
      <c r="DE387" s="42" t="s">
        <v>21</v>
      </c>
      <c r="DF387" s="43">
        <v>0.21713438501029941</v>
      </c>
      <c r="DG387" s="43">
        <v>1.8232999999999995E-3</v>
      </c>
    </row>
    <row r="388" spans="1:111" x14ac:dyDescent="0.25">
      <c r="A388" s="27" t="s">
        <v>512</v>
      </c>
      <c r="B388" s="15">
        <v>4.0210999989999996</v>
      </c>
      <c r="C388" s="15">
        <v>7.0120000000199989E-9</v>
      </c>
      <c r="D388" s="15">
        <v>0.87816599899999992</v>
      </c>
      <c r="E388" s="15">
        <v>14.652999998999999</v>
      </c>
      <c r="F388" s="15">
        <v>31.660999998999998</v>
      </c>
      <c r="G388" s="15">
        <v>235.67589841665799</v>
      </c>
      <c r="H388" s="15">
        <v>2.000999999999999E-5</v>
      </c>
      <c r="I388" s="15">
        <v>0.82815699899999995</v>
      </c>
      <c r="J388" s="15">
        <v>6.066820472450419E-12</v>
      </c>
      <c r="K388" s="15">
        <v>90</v>
      </c>
      <c r="L388" s="15">
        <v>1.1255999989999999</v>
      </c>
      <c r="M388" s="15">
        <v>29.86</v>
      </c>
      <c r="N388" s="15">
        <v>4.6150000000000002</v>
      </c>
      <c r="O388" s="15">
        <v>1.6592063717829508</v>
      </c>
      <c r="P388" s="15">
        <v>38.326199998999996</v>
      </c>
      <c r="Q388" s="15">
        <v>2.71E-12</v>
      </c>
      <c r="R388" s="15">
        <v>8.5699999989999984</v>
      </c>
      <c r="S388" s="15">
        <v>0.37988147712349241</v>
      </c>
      <c r="T388" s="15">
        <v>5.5972999989999996</v>
      </c>
      <c r="U388" s="15">
        <v>0.99999999899999992</v>
      </c>
      <c r="V388" s="15">
        <v>24.999999999</v>
      </c>
      <c r="W388" s="15">
        <v>0.39130499899999999</v>
      </c>
      <c r="X388" s="15">
        <v>2.5</v>
      </c>
      <c r="Y388" s="15">
        <v>4.1799999992393619</v>
      </c>
      <c r="Z388" s="15">
        <v>4.7134999989999997</v>
      </c>
      <c r="AA388" s="15">
        <v>2.0963152009999999</v>
      </c>
      <c r="AB388" s="15">
        <v>2.0340999989999999</v>
      </c>
      <c r="AC388" s="15">
        <v>1.1499999989999998</v>
      </c>
      <c r="AD388" s="15">
        <v>36.748999998999999</v>
      </c>
      <c r="AE388" s="15">
        <v>0.99999999899999992</v>
      </c>
      <c r="AF388" s="15">
        <v>20.072776668433452</v>
      </c>
      <c r="AG388" s="15">
        <v>2.5499999989999997</v>
      </c>
      <c r="AH388" s="15">
        <v>4.9999999989999999</v>
      </c>
      <c r="AI388" s="15">
        <v>2</v>
      </c>
      <c r="AJ388" s="15">
        <v>2.5373999995914338</v>
      </c>
      <c r="AK388" s="15">
        <v>8.2182775165867632</v>
      </c>
      <c r="AL388" s="15">
        <v>414.99999999899995</v>
      </c>
      <c r="AM388" s="15">
        <v>70.474999998999991</v>
      </c>
      <c r="AN388" s="15">
        <v>0.29531399899999999</v>
      </c>
      <c r="AO388" s="15">
        <v>0.52416299899999996</v>
      </c>
      <c r="AP388" s="15">
        <v>1.640624059893926E-3</v>
      </c>
      <c r="AQ388" s="15">
        <v>854.93999999699997</v>
      </c>
      <c r="AR388" s="15">
        <v>1.05</v>
      </c>
      <c r="AS388" s="15">
        <v>231.50999999899997</v>
      </c>
      <c r="AT388" s="15">
        <v>0.31059999899999996</v>
      </c>
      <c r="AU388" s="15">
        <v>7.8582999989999998</v>
      </c>
      <c r="AV388" s="15">
        <v>484</v>
      </c>
      <c r="AW388" s="15">
        <v>0.27745099899999998</v>
      </c>
      <c r="AX388" s="15">
        <v>1.9999999465758449</v>
      </c>
      <c r="AY388" s="15">
        <v>2.939199999</v>
      </c>
      <c r="AZ388" s="15">
        <v>0.86956521814744814</v>
      </c>
      <c r="BA388" s="15">
        <v>1.0000002759241586</v>
      </c>
      <c r="BB388" s="15">
        <v>0.29605099899999998</v>
      </c>
      <c r="BC388" s="15">
        <v>235.67499994999997</v>
      </c>
      <c r="BD388" s="15">
        <v>0.85836899899999997</v>
      </c>
      <c r="BE388" s="15">
        <v>2.3547999999999996</v>
      </c>
      <c r="BF388" s="15">
        <v>0.38903999899999997</v>
      </c>
      <c r="BG388" s="15">
        <v>46.06</v>
      </c>
      <c r="BH388" s="15">
        <v>6.2723999989999992</v>
      </c>
      <c r="BI388" s="15">
        <v>2.2744799998999997E-2</v>
      </c>
      <c r="BJ388" s="15">
        <v>4.2787499989999995</v>
      </c>
      <c r="BK388" s="15">
        <v>6.9815826338828959</v>
      </c>
      <c r="BL388" s="15">
        <v>12.325999999999999</v>
      </c>
      <c r="BM388" s="15">
        <v>2.1752999989999999</v>
      </c>
      <c r="BN388" s="15">
        <v>0.97669999899999993</v>
      </c>
      <c r="BO388" s="15">
        <v>1.4099999999999999E-9</v>
      </c>
      <c r="BP388" s="15">
        <v>0.62185187527010255</v>
      </c>
      <c r="BQ388" s="15">
        <v>5.3237999989999993</v>
      </c>
      <c r="BR388" s="15">
        <v>9.8533790820937384</v>
      </c>
      <c r="BS388" s="15">
        <v>126</v>
      </c>
      <c r="BT388" s="15">
        <v>1.3031999999999997E-7</v>
      </c>
      <c r="BU388" s="15">
        <v>7.3734999989999999</v>
      </c>
      <c r="BV388" s="15">
        <v>40.750999999999998</v>
      </c>
      <c r="BW388" s="15">
        <v>3.454999999</v>
      </c>
      <c r="BX388" s="15">
        <v>2.3093999989999996</v>
      </c>
      <c r="BY388" s="15">
        <v>0.86956521814744814</v>
      </c>
      <c r="BZ388" s="15">
        <v>80.016999998999992</v>
      </c>
      <c r="CA388" s="15">
        <v>15.442999999</v>
      </c>
      <c r="CB388" s="15">
        <v>1.7849984153991865</v>
      </c>
      <c r="CC388" s="15">
        <v>0.86956521814744814</v>
      </c>
      <c r="CD388" s="15">
        <v>4.6057999989999994</v>
      </c>
      <c r="CE388" s="15">
        <v>1.8961999989999998</v>
      </c>
      <c r="CF388" s="15">
        <v>3.9249999989999997</v>
      </c>
      <c r="CG388" s="15">
        <v>7.8528999989999999</v>
      </c>
      <c r="CH388" s="15">
        <v>20.400102923259841</v>
      </c>
      <c r="CI388" s="15">
        <v>0.41629999899999998</v>
      </c>
      <c r="CJ388" s="15">
        <v>25.249999999</v>
      </c>
      <c r="CK388" s="15">
        <v>7.8459999989999987E-2</v>
      </c>
      <c r="CL388" s="15">
        <v>0.52416299899999996</v>
      </c>
      <c r="CM388" s="15">
        <v>5.1199999999999987E-3</v>
      </c>
      <c r="CN388" s="15">
        <v>4.2924999989999995</v>
      </c>
      <c r="CO388" s="15">
        <v>0.78199999999999992</v>
      </c>
      <c r="CP388" s="15">
        <v>0.64179999899999995</v>
      </c>
      <c r="CQ388" s="43">
        <v>45</v>
      </c>
      <c r="CR388" s="43">
        <v>15.414499998999998</v>
      </c>
      <c r="CS388" s="42" t="s">
        <v>21</v>
      </c>
      <c r="CT388" s="42" t="s">
        <v>21</v>
      </c>
      <c r="CU388" s="42" t="s">
        <v>21</v>
      </c>
      <c r="CV388" s="42" t="s">
        <v>21</v>
      </c>
      <c r="CW388" s="43">
        <v>2.0699999989999998</v>
      </c>
      <c r="CX388" s="43">
        <v>38.999999998999996</v>
      </c>
      <c r="CY388" s="42" t="s">
        <v>21</v>
      </c>
      <c r="CZ388" s="42" t="s">
        <v>21</v>
      </c>
      <c r="DA388" s="42" t="s">
        <v>21</v>
      </c>
      <c r="DB388" s="43">
        <v>18</v>
      </c>
      <c r="DC388" s="42" t="s">
        <v>21</v>
      </c>
      <c r="DD388" s="43">
        <v>1.0774120574017261</v>
      </c>
      <c r="DE388" s="42" t="s">
        <v>21</v>
      </c>
      <c r="DF388" s="43">
        <v>0.21538385348588043</v>
      </c>
      <c r="DG388" s="43">
        <v>1.8295999998999997E-3</v>
      </c>
    </row>
    <row r="389" spans="1:111" x14ac:dyDescent="0.25">
      <c r="A389" s="27" t="s">
        <v>513</v>
      </c>
      <c r="B389" s="15">
        <v>3.993499999</v>
      </c>
      <c r="C389" s="15">
        <v>7.4199999999999996E-9</v>
      </c>
      <c r="D389" s="15">
        <v>0.87610499899999994</v>
      </c>
      <c r="E389" s="15">
        <v>14.685999999</v>
      </c>
      <c r="F389" s="15">
        <v>31.778999999</v>
      </c>
      <c r="G389" s="15">
        <v>229.23587386536795</v>
      </c>
      <c r="H389" s="15">
        <v>2.000999999999999E-5</v>
      </c>
      <c r="I389" s="15">
        <v>0.82815699899999995</v>
      </c>
      <c r="J389" s="15">
        <v>6.1773113317683815E-12</v>
      </c>
      <c r="K389" s="15">
        <v>90</v>
      </c>
      <c r="L389" s="15">
        <v>1.1415999999999999</v>
      </c>
      <c r="M389" s="15">
        <v>30.61</v>
      </c>
      <c r="N389" s="15">
        <v>4.6239999999999997</v>
      </c>
      <c r="O389" s="15">
        <v>1.6923064989159762</v>
      </c>
      <c r="P389" s="15">
        <v>38.492499998999996</v>
      </c>
      <c r="Q389" s="15">
        <v>2.6999999999999998E-12</v>
      </c>
      <c r="R389" s="15">
        <v>8.5699999989999984</v>
      </c>
      <c r="S389" s="15">
        <v>0.38101043983121635</v>
      </c>
      <c r="T389" s="15">
        <v>5.608199999</v>
      </c>
      <c r="U389" s="15">
        <v>0.99999999899999992</v>
      </c>
      <c r="V389" s="15">
        <v>24.999999999</v>
      </c>
      <c r="W389" s="15">
        <v>0.39130499899999999</v>
      </c>
      <c r="X389" s="15">
        <v>2.5</v>
      </c>
      <c r="Y389" s="15">
        <v>4.1929999992401061</v>
      </c>
      <c r="Z389" s="15">
        <v>4.5846999989999997</v>
      </c>
      <c r="AA389" s="15">
        <v>2.1611691919999996</v>
      </c>
      <c r="AB389" s="15">
        <v>2.0403999989999999</v>
      </c>
      <c r="AC389" s="15">
        <v>1.1499999989999998</v>
      </c>
      <c r="AD389" s="15">
        <v>37.668999998999993</v>
      </c>
      <c r="AE389" s="15">
        <v>0.99999999899999992</v>
      </c>
      <c r="AF389" s="15">
        <v>20.026041259573638</v>
      </c>
      <c r="AG389" s="15">
        <v>2.5499999989999997</v>
      </c>
      <c r="AH389" s="15">
        <v>4.9999999989999999</v>
      </c>
      <c r="AI389" s="15">
        <v>2</v>
      </c>
      <c r="AJ389" s="15">
        <v>2.5464999995900044</v>
      </c>
      <c r="AK389" s="15">
        <v>8.4738582194208814</v>
      </c>
      <c r="AL389" s="15">
        <v>414.99999999899995</v>
      </c>
      <c r="AM389" s="15">
        <v>70.474999998999991</v>
      </c>
      <c r="AN389" s="15">
        <v>0.29531399899999999</v>
      </c>
      <c r="AO389" s="15">
        <v>0.54037399899999994</v>
      </c>
      <c r="AP389" s="15">
        <v>1.6513504874634125E-3</v>
      </c>
      <c r="AQ389" s="15">
        <v>857.67999999899996</v>
      </c>
      <c r="AR389" s="15">
        <v>1.05</v>
      </c>
      <c r="AS389" s="15">
        <v>221.67999999899999</v>
      </c>
      <c r="AT389" s="15">
        <v>0.30959999899999996</v>
      </c>
      <c r="AU389" s="15">
        <v>7.8334999989999998</v>
      </c>
      <c r="AV389" s="15">
        <v>484</v>
      </c>
      <c r="AW389" s="15">
        <v>0.27596299899999999</v>
      </c>
      <c r="AX389" s="15">
        <v>1.9999999465758449</v>
      </c>
      <c r="AY389" s="15">
        <v>2.937099999</v>
      </c>
      <c r="AZ389" s="15">
        <v>0.86956521814744814</v>
      </c>
      <c r="BA389" s="15">
        <v>1.0000002759241586</v>
      </c>
      <c r="BB389" s="15">
        <v>0.29605099899999998</v>
      </c>
      <c r="BC389" s="15">
        <v>229.23499994999997</v>
      </c>
      <c r="BD389" s="15">
        <v>0.85484699899999994</v>
      </c>
      <c r="BE389" s="15">
        <v>2.3760999989999996</v>
      </c>
      <c r="BF389" s="15">
        <v>0.39258999899999997</v>
      </c>
      <c r="BG389" s="15">
        <v>46.13</v>
      </c>
      <c r="BH389" s="15">
        <v>6.2577999989999995</v>
      </c>
      <c r="BI389" s="15">
        <v>2.2743199998999996E-2</v>
      </c>
      <c r="BJ389" s="15">
        <v>4.2453499989999992</v>
      </c>
      <c r="BK389" s="15">
        <v>7.0022617795706337</v>
      </c>
      <c r="BL389" s="15">
        <v>12</v>
      </c>
      <c r="BM389" s="15">
        <v>2.1795999989999997</v>
      </c>
      <c r="BN389" s="15">
        <v>0.97949999899999995</v>
      </c>
      <c r="BO389" s="15">
        <v>1.4099999999999999E-9</v>
      </c>
      <c r="BP389" s="15">
        <v>0.62270378019970352</v>
      </c>
      <c r="BQ389" s="15">
        <v>5.3639999989999998</v>
      </c>
      <c r="BR389" s="15">
        <v>9.8533790820937384</v>
      </c>
      <c r="BS389" s="15">
        <v>126</v>
      </c>
      <c r="BT389" s="15">
        <v>1.3031899999999999E-7</v>
      </c>
      <c r="BU389" s="15">
        <v>7.3667999989999995</v>
      </c>
      <c r="BV389" s="15">
        <v>41.401999999999994</v>
      </c>
      <c r="BW389" s="15">
        <v>3.4459999989999996</v>
      </c>
      <c r="BX389" s="15">
        <v>2.3218999989999998</v>
      </c>
      <c r="BY389" s="15">
        <v>0.86956521814744814</v>
      </c>
      <c r="BZ389" s="15">
        <v>80.147999999999996</v>
      </c>
      <c r="CA389" s="15">
        <v>15.736999998999998</v>
      </c>
      <c r="CB389" s="15">
        <v>1.7849984153991865</v>
      </c>
      <c r="CC389" s="15">
        <v>0.86956521814744814</v>
      </c>
      <c r="CD389" s="15">
        <v>4.5996999989999994</v>
      </c>
      <c r="CE389" s="15">
        <v>1.9022999999999999</v>
      </c>
      <c r="CF389" s="15">
        <v>3.9249999989999997</v>
      </c>
      <c r="CG389" s="15">
        <v>7.8498999989999998</v>
      </c>
      <c r="CH389" s="15">
        <v>20.400102923259841</v>
      </c>
      <c r="CI389" s="15">
        <v>0.41904999899999995</v>
      </c>
      <c r="CJ389" s="15">
        <v>25.249999999</v>
      </c>
      <c r="CK389" s="15">
        <v>7.8389999989999987E-2</v>
      </c>
      <c r="CL389" s="15">
        <v>0.54037399899999994</v>
      </c>
      <c r="CM389" s="15">
        <v>5.5199999999999989E-3</v>
      </c>
      <c r="CN389" s="15">
        <v>4.2924999989999995</v>
      </c>
      <c r="CO389" s="15">
        <v>0.83199999999999996</v>
      </c>
      <c r="CP389" s="15">
        <v>0.67009999899999995</v>
      </c>
      <c r="CQ389" s="43">
        <v>45</v>
      </c>
      <c r="CR389" s="43">
        <v>15.347799998999999</v>
      </c>
      <c r="CS389" s="42" t="s">
        <v>21</v>
      </c>
      <c r="CT389" s="42" t="s">
        <v>21</v>
      </c>
      <c r="CU389" s="42" t="s">
        <v>21</v>
      </c>
      <c r="CV389" s="42" t="s">
        <v>21</v>
      </c>
      <c r="CW389" s="43">
        <v>2.0699999989999998</v>
      </c>
      <c r="CX389" s="43">
        <v>37.829999998999995</v>
      </c>
      <c r="CY389" s="42" t="s">
        <v>21</v>
      </c>
      <c r="CZ389" s="42" t="s">
        <v>21</v>
      </c>
      <c r="DA389" s="42" t="s">
        <v>21</v>
      </c>
      <c r="DB389" s="43">
        <v>18</v>
      </c>
      <c r="DC389" s="42" t="s">
        <v>21</v>
      </c>
      <c r="DD389" s="43">
        <v>1.0921203528554799</v>
      </c>
      <c r="DE389" s="42" t="s">
        <v>21</v>
      </c>
      <c r="DF389" s="43">
        <v>0.21724241294867613</v>
      </c>
      <c r="DG389" s="43">
        <v>1.8533999998999998E-3</v>
      </c>
    </row>
    <row r="390" spans="1:111" x14ac:dyDescent="0.25">
      <c r="A390" s="27" t="s">
        <v>514</v>
      </c>
      <c r="B390" s="15">
        <v>4.0154999989999993</v>
      </c>
      <c r="C390" s="15">
        <v>7.7220000000199992E-9</v>
      </c>
      <c r="D390" s="15">
        <v>0.88612299899999991</v>
      </c>
      <c r="E390" s="15">
        <v>15.147999999</v>
      </c>
      <c r="F390" s="15">
        <v>32.878999998999994</v>
      </c>
      <c r="G390" s="15">
        <v>232.55088655318281</v>
      </c>
      <c r="H390" s="15">
        <v>2.000999999999999E-5</v>
      </c>
      <c r="I390" s="15">
        <v>0.82815699899999995</v>
      </c>
      <c r="J390" s="15">
        <v>6.3306900904268683E-12</v>
      </c>
      <c r="K390" s="15">
        <v>90</v>
      </c>
      <c r="L390" s="15">
        <v>1.1188999999999998</v>
      </c>
      <c r="M390" s="15">
        <v>31.3</v>
      </c>
      <c r="N390" s="15">
        <v>4.6509999999999998</v>
      </c>
      <c r="O390" s="15">
        <v>1.7316066498624385</v>
      </c>
      <c r="P390" s="15">
        <v>38.657599998999999</v>
      </c>
      <c r="Q390" s="15">
        <v>2.74E-12</v>
      </c>
      <c r="R390" s="15">
        <v>8.5699999989999984</v>
      </c>
      <c r="S390" s="15">
        <v>0.38937777446825705</v>
      </c>
      <c r="T390" s="15">
        <v>5.6999999989999992</v>
      </c>
      <c r="U390" s="15">
        <v>0.99999999899999992</v>
      </c>
      <c r="V390" s="15">
        <v>24.999999999</v>
      </c>
      <c r="W390" s="15">
        <v>0.39130499899999999</v>
      </c>
      <c r="X390" s="15">
        <v>2.5</v>
      </c>
      <c r="Y390" s="15">
        <v>4.2809999992451457</v>
      </c>
      <c r="Z390" s="15">
        <v>4.6509999999999998</v>
      </c>
      <c r="AA390" s="15">
        <v>2.2009464059999999</v>
      </c>
      <c r="AB390" s="15">
        <v>2.1059999989999998</v>
      </c>
      <c r="AC390" s="15">
        <v>1.1499999989999998</v>
      </c>
      <c r="AD390" s="15">
        <v>37.196999998999999</v>
      </c>
      <c r="AE390" s="15">
        <v>0.99999999899999992</v>
      </c>
      <c r="AF390" s="15">
        <v>20.285897441210562</v>
      </c>
      <c r="AG390" s="15">
        <v>2.5499999989999997</v>
      </c>
      <c r="AH390" s="15">
        <v>4.9999999989999999</v>
      </c>
      <c r="AI390" s="15">
        <v>2</v>
      </c>
      <c r="AJ390" s="15">
        <v>2.583699999584161</v>
      </c>
      <c r="AK390" s="15">
        <v>8.5829543265209374</v>
      </c>
      <c r="AL390" s="15">
        <v>414.99999999899995</v>
      </c>
      <c r="AM390" s="15">
        <v>70.474999998999991</v>
      </c>
      <c r="AN390" s="15">
        <v>0.29531399899999999</v>
      </c>
      <c r="AO390" s="15">
        <v>0.55024299899999995</v>
      </c>
      <c r="AP390" s="15">
        <v>1.6896320483421488E-3</v>
      </c>
      <c r="AQ390" s="15">
        <v>870.21999999799993</v>
      </c>
      <c r="AR390" s="15">
        <v>1.4209999999999998</v>
      </c>
      <c r="AS390" s="15">
        <v>226.39999999899999</v>
      </c>
      <c r="AT390" s="15">
        <v>0.31359999899999996</v>
      </c>
      <c r="AU390" s="15">
        <v>7.9398999989999997</v>
      </c>
      <c r="AV390" s="15">
        <v>484</v>
      </c>
      <c r="AW390" s="15">
        <v>0.27816199899999999</v>
      </c>
      <c r="AX390" s="15">
        <v>3.9999998931516898</v>
      </c>
      <c r="AY390" s="15">
        <v>2.9259999989999996</v>
      </c>
      <c r="AZ390" s="15">
        <v>0.86956521814744814</v>
      </c>
      <c r="BA390" s="15">
        <v>1.0000002759241586</v>
      </c>
      <c r="BB390" s="15">
        <v>0.29605099899999998</v>
      </c>
      <c r="BC390" s="15">
        <v>232.55</v>
      </c>
      <c r="BD390" s="15">
        <v>0.86617599899999997</v>
      </c>
      <c r="BE390" s="15">
        <v>2.400899999</v>
      </c>
      <c r="BF390" s="15">
        <v>0.40056999899999995</v>
      </c>
      <c r="BG390" s="15">
        <v>46.29</v>
      </c>
      <c r="BH390" s="15">
        <v>6.3389999989999994</v>
      </c>
      <c r="BI390" s="15">
        <v>2.2733499998999998E-2</v>
      </c>
      <c r="BJ390" s="15">
        <v>4.3142999989999993</v>
      </c>
      <c r="BK390" s="15">
        <v>7.0690862292015906</v>
      </c>
      <c r="BL390" s="15">
        <v>12</v>
      </c>
      <c r="BM390" s="15">
        <v>2.2545999999999999</v>
      </c>
      <c r="BN390" s="15">
        <v>0.99129999899999999</v>
      </c>
      <c r="BO390" s="15">
        <v>1.4099999999999999E-9</v>
      </c>
      <c r="BP390" s="15">
        <v>0.62711651864236573</v>
      </c>
      <c r="BQ390" s="15">
        <v>5.4491999989999993</v>
      </c>
      <c r="BR390" s="15">
        <v>9.8533790820937384</v>
      </c>
      <c r="BS390" s="15">
        <v>126</v>
      </c>
      <c r="BT390" s="15">
        <v>1.4251999999899998E-7</v>
      </c>
      <c r="BU390" s="15">
        <v>7.3634999989999992</v>
      </c>
      <c r="BV390" s="15">
        <v>45.150999999</v>
      </c>
      <c r="BW390" s="15">
        <v>3.4449999989999998</v>
      </c>
      <c r="BX390" s="15">
        <v>2.3368999989999999</v>
      </c>
      <c r="BY390" s="15">
        <v>0.86956521814744814</v>
      </c>
      <c r="BZ390" s="15">
        <v>81.097999999999999</v>
      </c>
      <c r="CA390" s="15">
        <v>15.89</v>
      </c>
      <c r="CB390" s="15">
        <v>1.7849984153991865</v>
      </c>
      <c r="CC390" s="15">
        <v>0.86956521814744814</v>
      </c>
      <c r="CD390" s="15">
        <v>4.6556999989999994</v>
      </c>
      <c r="CE390" s="15">
        <v>1.9628999989999998</v>
      </c>
      <c r="CF390" s="15">
        <v>3.9249999989999997</v>
      </c>
      <c r="CG390" s="15">
        <v>7.8789999989999995</v>
      </c>
      <c r="CH390" s="15">
        <v>20.400102923259841</v>
      </c>
      <c r="CI390" s="15">
        <v>0.42549999899999996</v>
      </c>
      <c r="CJ390" s="15">
        <v>25.249999999</v>
      </c>
      <c r="CK390" s="15">
        <v>7.9339999989999993E-2</v>
      </c>
      <c r="CL390" s="15">
        <v>0.55024299899999995</v>
      </c>
      <c r="CM390" s="15">
        <v>5.669999999999998E-3</v>
      </c>
      <c r="CN390" s="15">
        <v>4.2924999989999995</v>
      </c>
      <c r="CO390" s="15">
        <v>0.84199999999999997</v>
      </c>
      <c r="CP390" s="15">
        <v>0.70059999899999992</v>
      </c>
      <c r="CQ390" s="43">
        <v>45</v>
      </c>
      <c r="CR390" s="43">
        <v>15.305799999</v>
      </c>
      <c r="CS390" s="42" t="s">
        <v>21</v>
      </c>
      <c r="CT390" s="42" t="s">
        <v>21</v>
      </c>
      <c r="CU390" s="42" t="s">
        <v>21</v>
      </c>
      <c r="CV390" s="42" t="s">
        <v>21</v>
      </c>
      <c r="CW390" s="43">
        <v>2.0699999989999998</v>
      </c>
      <c r="CX390" s="43">
        <v>37.829999998999995</v>
      </c>
      <c r="CY390" s="42" t="s">
        <v>21</v>
      </c>
      <c r="CZ390" s="42" t="s">
        <v>21</v>
      </c>
      <c r="DA390" s="42" t="s">
        <v>21</v>
      </c>
      <c r="DB390" s="43">
        <v>18</v>
      </c>
      <c r="DC390" s="42" t="s">
        <v>21</v>
      </c>
      <c r="DD390" s="43">
        <v>1.0975743618676044</v>
      </c>
      <c r="DE390" s="42" t="s">
        <v>21</v>
      </c>
      <c r="DF390" s="43">
        <v>0.27294134536864467</v>
      </c>
      <c r="DG390" s="43">
        <v>1.8859999998999998E-3</v>
      </c>
    </row>
    <row r="391" spans="1:111" x14ac:dyDescent="0.25">
      <c r="A391" s="27" t="s">
        <v>515</v>
      </c>
      <c r="B391" s="15">
        <v>4.0067999989999992</v>
      </c>
      <c r="C391" s="15">
        <v>7.8510000000099992E-9</v>
      </c>
      <c r="D391" s="15">
        <v>0.87815999899999997</v>
      </c>
      <c r="E391" s="15">
        <v>14.989999998999998</v>
      </c>
      <c r="F391" s="15">
        <v>32.689999998999994</v>
      </c>
      <c r="G391" s="15">
        <v>229.10087340070601</v>
      </c>
      <c r="H391" s="15">
        <v>2.000999999999999E-5</v>
      </c>
      <c r="I391" s="15">
        <v>0.82815699899999995</v>
      </c>
      <c r="J391" s="15">
        <v>6.4713478619928271E-12</v>
      </c>
      <c r="K391" s="15">
        <v>90</v>
      </c>
      <c r="L391" s="15">
        <v>1.1215999989999998</v>
      </c>
      <c r="M391" s="15">
        <v>31.83</v>
      </c>
      <c r="N391" s="15">
        <v>4.6539999999999999</v>
      </c>
      <c r="O391" s="15">
        <v>1.7250066245126507</v>
      </c>
      <c r="P391" s="15">
        <v>38.809999998999999</v>
      </c>
      <c r="Q391" s="15">
        <v>2.7199999999999997E-12</v>
      </c>
      <c r="R391" s="15">
        <v>8.5699999989999984</v>
      </c>
      <c r="S391" s="15">
        <v>0.38393611317819859</v>
      </c>
      <c r="T391" s="15">
        <v>5.6437999989999996</v>
      </c>
      <c r="U391" s="15">
        <v>0.99999999899999992</v>
      </c>
      <c r="V391" s="15">
        <v>24.999999999</v>
      </c>
      <c r="W391" s="15">
        <v>0.39130499899999999</v>
      </c>
      <c r="X391" s="15">
        <v>2.5</v>
      </c>
      <c r="Y391" s="15">
        <v>4.2849999992453744</v>
      </c>
      <c r="Z391" s="15">
        <v>4.5819999999999999</v>
      </c>
      <c r="AA391" s="15">
        <v>2.1789459339999997</v>
      </c>
      <c r="AB391" s="15">
        <v>2.0840999989999998</v>
      </c>
      <c r="AC391" s="15">
        <v>2.75</v>
      </c>
      <c r="AD391" s="15">
        <v>37.214999999</v>
      </c>
      <c r="AE391" s="15">
        <v>0.99999999899999992</v>
      </c>
      <c r="AF391" s="15">
        <v>20.073103116089268</v>
      </c>
      <c r="AG391" s="15">
        <v>2.5499999989999997</v>
      </c>
      <c r="AH391" s="15">
        <v>4.9999999989999999</v>
      </c>
      <c r="AI391" s="15">
        <v>2</v>
      </c>
      <c r="AJ391" s="15">
        <v>2.5957999995822605</v>
      </c>
      <c r="AK391" s="15">
        <v>8.3375021538894618</v>
      </c>
      <c r="AL391" s="15">
        <v>414.99999999899995</v>
      </c>
      <c r="AM391" s="15">
        <v>70.474999998999991</v>
      </c>
      <c r="AN391" s="15">
        <v>0.29531399899999999</v>
      </c>
      <c r="AO391" s="15">
        <v>0.54476399899999994</v>
      </c>
      <c r="AP391" s="15">
        <v>1.7493365021720808E-3</v>
      </c>
      <c r="AQ391" s="15">
        <v>859.25999999699991</v>
      </c>
      <c r="AR391" s="15">
        <v>1.5647</v>
      </c>
      <c r="AS391" s="15">
        <v>214.33999999899999</v>
      </c>
      <c r="AT391" s="15">
        <v>0.31059999899999996</v>
      </c>
      <c r="AU391" s="15">
        <v>7.8629699989999997</v>
      </c>
      <c r="AV391" s="15">
        <v>484</v>
      </c>
      <c r="AW391" s="15">
        <v>0.27545699899999998</v>
      </c>
      <c r="AX391" s="15">
        <v>3.9999998931516898</v>
      </c>
      <c r="AY391" s="15">
        <v>2.8990999989999997</v>
      </c>
      <c r="AZ391" s="15">
        <v>0.86956521814744814</v>
      </c>
      <c r="BA391" s="15">
        <v>1.0000002759241586</v>
      </c>
      <c r="BB391" s="15">
        <v>0.29605099899999998</v>
      </c>
      <c r="BC391" s="15">
        <v>229.1</v>
      </c>
      <c r="BD391" s="15">
        <v>0.85807399899999992</v>
      </c>
      <c r="BE391" s="15">
        <v>2.3820999989999998</v>
      </c>
      <c r="BF391" s="15">
        <v>0.39690999899999996</v>
      </c>
      <c r="BG391" s="15">
        <v>46.24</v>
      </c>
      <c r="BH391" s="15">
        <v>6.2724999989999999</v>
      </c>
      <c r="BI391" s="15">
        <v>2.2796999998999996E-2</v>
      </c>
      <c r="BJ391" s="15">
        <v>4.2545999989999999</v>
      </c>
      <c r="BK391" s="15">
        <v>7.0265181286029748</v>
      </c>
      <c r="BL391" s="15">
        <v>12</v>
      </c>
      <c r="BM391" s="15">
        <v>2.2349999999999999</v>
      </c>
      <c r="BN391" s="15">
        <v>0.98019999899999999</v>
      </c>
      <c r="BO391" s="15">
        <v>1.4099999999999999E-9</v>
      </c>
      <c r="BP391" s="15">
        <v>0.64102564143655483</v>
      </c>
      <c r="BQ391" s="15">
        <v>5.4032999989999997</v>
      </c>
      <c r="BR391" s="15">
        <v>9.8533790820937384</v>
      </c>
      <c r="BS391" s="15">
        <v>126</v>
      </c>
      <c r="BT391" s="15">
        <v>1.5275099999899999E-7</v>
      </c>
      <c r="BU391" s="15">
        <v>7.3631999989999999</v>
      </c>
      <c r="BV391" s="15">
        <v>45.740999998999996</v>
      </c>
      <c r="BW391" s="15">
        <v>3.4449999989999998</v>
      </c>
      <c r="BX391" s="15">
        <v>2.3257999989999996</v>
      </c>
      <c r="BY391" s="15">
        <v>0.86956521814744814</v>
      </c>
      <c r="BZ391" s="15">
        <v>79.416999998999998</v>
      </c>
      <c r="CA391" s="15">
        <v>15.794999999</v>
      </c>
      <c r="CB391" s="15">
        <v>1.7849984153991865</v>
      </c>
      <c r="CC391" s="15">
        <v>0.86956521814744814</v>
      </c>
      <c r="CD391" s="15">
        <v>4.6095999989999994</v>
      </c>
      <c r="CE391" s="15">
        <v>1.8835999999999999</v>
      </c>
      <c r="CF391" s="15">
        <v>3.9249999989999997</v>
      </c>
      <c r="CG391" s="15">
        <v>7.8237999989999993</v>
      </c>
      <c r="CH391" s="15">
        <v>20.400102923259841</v>
      </c>
      <c r="CI391" s="15">
        <v>0.42299999899999996</v>
      </c>
      <c r="CJ391" s="15">
        <v>25.249999999</v>
      </c>
      <c r="CK391" s="15">
        <v>7.8819999989999986E-2</v>
      </c>
      <c r="CL391" s="15">
        <v>0.54476399899999994</v>
      </c>
      <c r="CM391" s="15">
        <v>5.8299999999999984E-3</v>
      </c>
      <c r="CN391" s="15">
        <v>4.2924999989999995</v>
      </c>
      <c r="CO391" s="15">
        <v>0.83499999999999996</v>
      </c>
      <c r="CP391" s="15">
        <v>0.69909999899999997</v>
      </c>
      <c r="CQ391" s="43">
        <v>45</v>
      </c>
      <c r="CR391" s="43">
        <v>15.063199998999998</v>
      </c>
      <c r="CS391" s="42" t="s">
        <v>21</v>
      </c>
      <c r="CT391" s="42" t="s">
        <v>21</v>
      </c>
      <c r="CU391" s="42" t="s">
        <v>21</v>
      </c>
      <c r="CV391" s="42" t="s">
        <v>21</v>
      </c>
      <c r="CW391" s="43">
        <v>2.0699999989999998</v>
      </c>
      <c r="CX391" s="43">
        <v>37.829999998999995</v>
      </c>
      <c r="CY391" s="42" t="s">
        <v>21</v>
      </c>
      <c r="CZ391" s="42" t="s">
        <v>21</v>
      </c>
      <c r="DA391" s="42" t="s">
        <v>21</v>
      </c>
      <c r="DB391" s="43">
        <v>18</v>
      </c>
      <c r="DC391" s="42" t="s">
        <v>21</v>
      </c>
      <c r="DD391" s="43">
        <v>1.0751532104882842</v>
      </c>
      <c r="DE391" s="42" t="s">
        <v>21</v>
      </c>
      <c r="DF391" s="43">
        <v>0.26860785954644723</v>
      </c>
      <c r="DG391" s="43">
        <v>1.8859999998999998E-3</v>
      </c>
    </row>
    <row r="392" spans="1:111" x14ac:dyDescent="0.25">
      <c r="A392" s="27" t="s">
        <v>516</v>
      </c>
      <c r="B392" s="15">
        <v>3.9575999989999997</v>
      </c>
      <c r="C392" s="15">
        <v>7.9820000000199995E-9</v>
      </c>
      <c r="D392" s="15">
        <v>0.87012199899999998</v>
      </c>
      <c r="E392" s="15">
        <v>14.800999998999998</v>
      </c>
      <c r="F392" s="15">
        <v>32.368999998999996</v>
      </c>
      <c r="G392" s="15">
        <v>221.95084614267438</v>
      </c>
      <c r="H392" s="15">
        <v>2.000999999999999E-5</v>
      </c>
      <c r="I392" s="15">
        <v>0.82815699899999995</v>
      </c>
      <c r="J392" s="15">
        <v>6.5858367458255828E-12</v>
      </c>
      <c r="K392" s="15">
        <v>90</v>
      </c>
      <c r="L392" s="15">
        <v>1.124499999</v>
      </c>
      <c r="M392" s="15">
        <v>32.29</v>
      </c>
      <c r="N392" s="15">
        <v>4.6529999999999996</v>
      </c>
      <c r="O392" s="15">
        <v>1.7150065861038819</v>
      </c>
      <c r="P392" s="15">
        <v>38.953499998999995</v>
      </c>
      <c r="Q392" s="15">
        <v>2.6699999999999997E-12</v>
      </c>
      <c r="R392" s="15">
        <v>8.5699999989999984</v>
      </c>
      <c r="S392" s="15">
        <v>0.37537537551628203</v>
      </c>
      <c r="T392" s="15">
        <v>5.6036999989999998</v>
      </c>
      <c r="U392" s="15">
        <v>0.99999999899999992</v>
      </c>
      <c r="V392" s="15">
        <v>24.999999999</v>
      </c>
      <c r="W392" s="15">
        <v>0.39130499899999999</v>
      </c>
      <c r="X392" s="15">
        <v>2.5</v>
      </c>
      <c r="Y392" s="15">
        <v>4.2089999992410227</v>
      </c>
      <c r="Z392" s="15">
        <v>4.4389999999999992</v>
      </c>
      <c r="AA392" s="15">
        <v>2.1106174609999999</v>
      </c>
      <c r="AB392" s="15">
        <v>2.053899999</v>
      </c>
      <c r="AC392" s="15">
        <v>2.75</v>
      </c>
      <c r="AD392" s="15">
        <v>36.735999998999993</v>
      </c>
      <c r="AE392" s="15">
        <v>0.99999999899999992</v>
      </c>
      <c r="AF392" s="15">
        <v>19.760570611069763</v>
      </c>
      <c r="AG392" s="15">
        <v>2.5499999989999997</v>
      </c>
      <c r="AH392" s="15">
        <v>4.9999999989999999</v>
      </c>
      <c r="AI392" s="15">
        <v>2</v>
      </c>
      <c r="AJ392" s="15">
        <v>2.5979999995819147</v>
      </c>
      <c r="AK392" s="15">
        <v>8.0886516872009349</v>
      </c>
      <c r="AL392" s="15">
        <v>414.99999999899995</v>
      </c>
      <c r="AM392" s="15">
        <v>70.474999998999991</v>
      </c>
      <c r="AN392" s="15">
        <v>0.29531399899999999</v>
      </c>
      <c r="AO392" s="15">
        <v>0.52772099899999991</v>
      </c>
      <c r="AP392" s="15">
        <v>1.7919725532593977E-3</v>
      </c>
      <c r="AQ392" s="15">
        <v>846.6599999959999</v>
      </c>
      <c r="AR392" s="15">
        <v>1.5873999999999999</v>
      </c>
      <c r="AS392" s="15">
        <v>199.89999999899999</v>
      </c>
      <c r="AT392" s="15">
        <v>0.30589999899999998</v>
      </c>
      <c r="AU392" s="15">
        <v>7.7359899989999992</v>
      </c>
      <c r="AV392" s="15">
        <v>484</v>
      </c>
      <c r="AW392" s="15">
        <v>0.27290399899999995</v>
      </c>
      <c r="AX392" s="15">
        <v>3.9999998931516898</v>
      </c>
      <c r="AY392" s="15">
        <v>2.9162999989999996</v>
      </c>
      <c r="AZ392" s="15">
        <v>0.86956521814744814</v>
      </c>
      <c r="BA392" s="15">
        <v>1.0000002759241586</v>
      </c>
      <c r="BB392" s="15">
        <v>0.29605099899999998</v>
      </c>
      <c r="BC392" s="15">
        <v>221.95</v>
      </c>
      <c r="BD392" s="15">
        <v>0.84416699899999992</v>
      </c>
      <c r="BE392" s="15">
        <v>2.3548999989999997</v>
      </c>
      <c r="BF392" s="15">
        <v>0.39026999899999998</v>
      </c>
      <c r="BG392" s="15">
        <v>46.18</v>
      </c>
      <c r="BH392" s="15">
        <v>6.174899999</v>
      </c>
      <c r="BI392" s="15">
        <v>2.2840999998999995E-2</v>
      </c>
      <c r="BJ392" s="15">
        <v>4.2627499989999995</v>
      </c>
      <c r="BK392" s="15">
        <v>6.9071745298436529</v>
      </c>
      <c r="BL392" s="15">
        <v>12</v>
      </c>
      <c r="BM392" s="15">
        <v>2.2170999989999998</v>
      </c>
      <c r="BN392" s="15">
        <v>0.9630199989999999</v>
      </c>
      <c r="BO392" s="15">
        <v>1.4099999999999999E-9</v>
      </c>
      <c r="BP392" s="15">
        <v>0.63942707375115226</v>
      </c>
      <c r="BQ392" s="15">
        <v>5.3941999989999996</v>
      </c>
      <c r="BR392" s="15">
        <v>9.8533790820937384</v>
      </c>
      <c r="BS392" s="15">
        <v>126</v>
      </c>
      <c r="BT392" s="15">
        <v>1.5801999999899998E-7</v>
      </c>
      <c r="BU392" s="15">
        <v>7.3609</v>
      </c>
      <c r="BV392" s="15">
        <v>45.547999998999998</v>
      </c>
      <c r="BW392" s="15">
        <v>3.4292899989999999</v>
      </c>
      <c r="BX392" s="15">
        <v>2.2983999989999999</v>
      </c>
      <c r="BY392" s="15">
        <v>0.86956521814744814</v>
      </c>
      <c r="BZ392" s="15">
        <v>77.614999999999995</v>
      </c>
      <c r="CA392" s="15">
        <v>15.636999998999999</v>
      </c>
      <c r="CB392" s="15">
        <v>1.7849984153991865</v>
      </c>
      <c r="CC392" s="15">
        <v>0.86956521814744814</v>
      </c>
      <c r="CD392" s="15">
        <v>4.5396999989999998</v>
      </c>
      <c r="CE392" s="15">
        <v>1.8009999989999999</v>
      </c>
      <c r="CF392" s="15">
        <v>3.9249999989999997</v>
      </c>
      <c r="CG392" s="15">
        <v>7.7305999989999998</v>
      </c>
      <c r="CH392" s="15">
        <v>20.400102923259841</v>
      </c>
      <c r="CI392" s="15">
        <v>0.41824999899999998</v>
      </c>
      <c r="CJ392" s="15">
        <v>25.249999999</v>
      </c>
      <c r="CK392" s="15">
        <v>7.7569999989999985E-2</v>
      </c>
      <c r="CL392" s="15">
        <v>0.52772099899999991</v>
      </c>
      <c r="CM392" s="15">
        <v>6.1099999999999982E-3</v>
      </c>
      <c r="CN392" s="15">
        <v>4.2924999989999995</v>
      </c>
      <c r="CO392" s="15">
        <v>0.81899999999999995</v>
      </c>
      <c r="CP392" s="15">
        <v>0.69359999899999991</v>
      </c>
      <c r="CQ392" s="43">
        <v>45</v>
      </c>
      <c r="CR392" s="43">
        <v>14.505699998999999</v>
      </c>
      <c r="CS392" s="42" t="s">
        <v>21</v>
      </c>
      <c r="CT392" s="42" t="s">
        <v>21</v>
      </c>
      <c r="CU392" s="42" t="s">
        <v>21</v>
      </c>
      <c r="CV392" s="42" t="s">
        <v>21</v>
      </c>
      <c r="CW392" s="43">
        <v>2.0699999989999998</v>
      </c>
      <c r="CX392" s="43">
        <v>37.829999998999995</v>
      </c>
      <c r="CY392" s="42" t="s">
        <v>21</v>
      </c>
      <c r="CZ392" s="42" t="s">
        <v>21</v>
      </c>
      <c r="DA392" s="42" t="s">
        <v>21</v>
      </c>
      <c r="DB392" s="43">
        <v>18</v>
      </c>
      <c r="DC392" s="42" t="s">
        <v>21</v>
      </c>
      <c r="DD392" s="43">
        <v>1.0353574582340501</v>
      </c>
      <c r="DE392" s="42" t="s">
        <v>21</v>
      </c>
      <c r="DF392" s="43">
        <v>0.26427341144196437</v>
      </c>
      <c r="DG392" s="43">
        <v>1.8802999998999996E-3</v>
      </c>
    </row>
    <row r="393" spans="1:111" x14ac:dyDescent="0.25">
      <c r="A393" s="27" t="s">
        <v>517</v>
      </c>
      <c r="B393" s="15">
        <v>3.9131999989999997</v>
      </c>
      <c r="C393" s="15">
        <v>8.1929999999699991E-9</v>
      </c>
      <c r="D393" s="15">
        <v>0.86597299899999991</v>
      </c>
      <c r="E393" s="15">
        <v>14.420999998999999</v>
      </c>
      <c r="F393" s="15">
        <v>31.504999998999999</v>
      </c>
      <c r="G393" s="15">
        <v>218.02083111028756</v>
      </c>
      <c r="H393" s="15">
        <v>2.000999999999999E-5</v>
      </c>
      <c r="I393" s="15">
        <v>0.82815699899999995</v>
      </c>
      <c r="J393" s="15">
        <v>6.7599325406061865E-12</v>
      </c>
      <c r="K393" s="15">
        <v>90</v>
      </c>
      <c r="L393" s="15">
        <v>1.1402999989999998</v>
      </c>
      <c r="M393" s="15">
        <v>32.729999999999997</v>
      </c>
      <c r="N393" s="15">
        <v>4.7069999999999999</v>
      </c>
      <c r="O393" s="15">
        <v>1.6946065087499969</v>
      </c>
      <c r="P393" s="15">
        <v>39.108599998999999</v>
      </c>
      <c r="Q393" s="15">
        <v>2.6299999999999999E-12</v>
      </c>
      <c r="R393" s="15">
        <v>8.5699999989999984</v>
      </c>
      <c r="S393" s="15">
        <v>0.3667167847617136</v>
      </c>
      <c r="T393" s="15">
        <v>5.4985999989999996</v>
      </c>
      <c r="U393" s="15">
        <v>0.99999999899999992</v>
      </c>
      <c r="V393" s="15">
        <v>24.999999999</v>
      </c>
      <c r="W393" s="15">
        <v>0.39130499899999999</v>
      </c>
      <c r="X393" s="15">
        <v>2.5</v>
      </c>
      <c r="Y393" s="15">
        <v>4.1129999992355248</v>
      </c>
      <c r="Z393" s="15">
        <v>4.3603999989999993</v>
      </c>
      <c r="AA393" s="15">
        <v>2.0597322339999997</v>
      </c>
      <c r="AB393" s="15">
        <v>1.9961999989999999</v>
      </c>
      <c r="AC393" s="15">
        <v>2.75</v>
      </c>
      <c r="AD393" s="15">
        <v>36.736999998999998</v>
      </c>
      <c r="AE393" s="15">
        <v>0.99999999899999992</v>
      </c>
      <c r="AF393" s="15">
        <v>19.429747592212255</v>
      </c>
      <c r="AG393" s="15">
        <v>2.5499999989999997</v>
      </c>
      <c r="AH393" s="15">
        <v>4.9999999989999999</v>
      </c>
      <c r="AI393" s="15">
        <v>2</v>
      </c>
      <c r="AJ393" s="15">
        <v>2.5979999995819147</v>
      </c>
      <c r="AK393" s="15">
        <v>8.0489376050300834</v>
      </c>
      <c r="AL393" s="15">
        <v>414.99999999899995</v>
      </c>
      <c r="AM393" s="15">
        <v>70.474999998999991</v>
      </c>
      <c r="AN393" s="15">
        <v>0.29531399899999999</v>
      </c>
      <c r="AO393" s="15">
        <v>0.51499399899999998</v>
      </c>
      <c r="AP393" s="15">
        <v>1.8206362840208403E-3</v>
      </c>
      <c r="AQ393" s="15">
        <v>837.25999999699991</v>
      </c>
      <c r="AR393" s="15">
        <v>1.6135999989999998</v>
      </c>
      <c r="AS393" s="15">
        <v>188.45</v>
      </c>
      <c r="AT393" s="15">
        <v>0.30139999899999997</v>
      </c>
      <c r="AU393" s="15">
        <v>7.6040199989999993</v>
      </c>
      <c r="AV393" s="15">
        <v>484</v>
      </c>
      <c r="AW393" s="15">
        <v>0.27247599899999997</v>
      </c>
      <c r="AX393" s="15">
        <v>3.9999998931516898</v>
      </c>
      <c r="AY393" s="15">
        <v>2.9438999989999997</v>
      </c>
      <c r="AZ393" s="15">
        <v>0.86956521814744814</v>
      </c>
      <c r="BA393" s="15">
        <v>1.0000002759241586</v>
      </c>
      <c r="BB393" s="15">
        <v>0.29605099899999998</v>
      </c>
      <c r="BC393" s="15">
        <v>218.01999994999997</v>
      </c>
      <c r="BD393" s="15">
        <v>0.82980699899999999</v>
      </c>
      <c r="BE393" s="15">
        <v>2.3004999989999999</v>
      </c>
      <c r="BF393" s="15">
        <v>0.38207999899999995</v>
      </c>
      <c r="BG393" s="15">
        <v>46.15</v>
      </c>
      <c r="BH393" s="15">
        <v>6.0714999989999994</v>
      </c>
      <c r="BI393" s="15">
        <v>2.2838499998999999E-2</v>
      </c>
      <c r="BJ393" s="15">
        <v>4.0676199989999997</v>
      </c>
      <c r="BK393" s="15">
        <v>6.8499719620372632</v>
      </c>
      <c r="BL393" s="15">
        <v>12</v>
      </c>
      <c r="BM393" s="15">
        <v>2.162899999</v>
      </c>
      <c r="BN393" s="15">
        <v>0.95201999899999989</v>
      </c>
      <c r="BO393" s="15">
        <v>1.4099999999999999E-9</v>
      </c>
      <c r="BP393" s="15">
        <v>0.64102564143655483</v>
      </c>
      <c r="BQ393" s="15">
        <v>5.2554999989999995</v>
      </c>
      <c r="BR393" s="15">
        <v>9.8533790820937384</v>
      </c>
      <c r="BS393" s="15">
        <v>126</v>
      </c>
      <c r="BT393" s="15">
        <v>1.6571699999899997E-7</v>
      </c>
      <c r="BU393" s="15">
        <v>7.3616999989999998</v>
      </c>
      <c r="BV393" s="15">
        <v>45.293999998999993</v>
      </c>
      <c r="BW393" s="15">
        <v>3.3545699989999997</v>
      </c>
      <c r="BX393" s="15">
        <v>2.2502999989999997</v>
      </c>
      <c r="BY393" s="15">
        <v>0.86956521814744814</v>
      </c>
      <c r="BZ393" s="15">
        <v>74.897999999999996</v>
      </c>
      <c r="CA393" s="15">
        <v>15.619999998999999</v>
      </c>
      <c r="CB393" s="15">
        <v>1.7849984153991865</v>
      </c>
      <c r="CC393" s="15">
        <v>0.86956521814744814</v>
      </c>
      <c r="CD393" s="15">
        <v>4.4461999989999992</v>
      </c>
      <c r="CE393" s="15">
        <v>1.6631999989999999</v>
      </c>
      <c r="CF393" s="15">
        <v>3.9249999989999997</v>
      </c>
      <c r="CG393" s="15">
        <v>7.6845999989999996</v>
      </c>
      <c r="CH393" s="15">
        <v>20.236102095829516</v>
      </c>
      <c r="CI393" s="15">
        <v>0.41394999899999996</v>
      </c>
      <c r="CJ393" s="15">
        <v>25.249999999</v>
      </c>
      <c r="CK393" s="15">
        <v>7.6099999989999986E-2</v>
      </c>
      <c r="CL393" s="15">
        <v>0.51499399899999998</v>
      </c>
      <c r="CM393" s="15">
        <v>6.2999999999999983E-3</v>
      </c>
      <c r="CN393" s="15">
        <v>4.2924999989999995</v>
      </c>
      <c r="CO393" s="15">
        <v>0.80500000000000005</v>
      </c>
      <c r="CP393" s="15">
        <v>0.68799999899999997</v>
      </c>
      <c r="CQ393" s="43">
        <v>45</v>
      </c>
      <c r="CR393" s="43">
        <v>14.673399998999999</v>
      </c>
      <c r="CS393" s="42" t="s">
        <v>21</v>
      </c>
      <c r="CT393" s="42" t="s">
        <v>21</v>
      </c>
      <c r="CU393" s="42" t="s">
        <v>21</v>
      </c>
      <c r="CV393" s="42" t="s">
        <v>21</v>
      </c>
      <c r="CW393" s="43">
        <v>2.0699999989999998</v>
      </c>
      <c r="CX393" s="43">
        <v>37.449999998999999</v>
      </c>
      <c r="CY393" s="42" t="s">
        <v>21</v>
      </c>
      <c r="CZ393" s="42" t="s">
        <v>21</v>
      </c>
      <c r="DA393" s="42" t="s">
        <v>21</v>
      </c>
      <c r="DB393" s="43">
        <v>18</v>
      </c>
      <c r="DC393" s="42" t="s">
        <v>21</v>
      </c>
      <c r="DD393" s="43">
        <v>1.0296010306611079</v>
      </c>
      <c r="DE393" s="42" t="s">
        <v>21</v>
      </c>
      <c r="DF393" s="43">
        <v>0.26199628594124702</v>
      </c>
      <c r="DG393" s="43">
        <v>1.8858999998999997E-3</v>
      </c>
    </row>
    <row r="394" spans="1:111" x14ac:dyDescent="0.25">
      <c r="A394" s="27" t="s">
        <v>518</v>
      </c>
      <c r="B394" s="15">
        <v>3.9089999989999997</v>
      </c>
      <c r="C394" s="15">
        <v>8.4929999999699985E-9</v>
      </c>
      <c r="D394" s="15">
        <v>0.867226999</v>
      </c>
      <c r="E394" s="15">
        <v>14.255000000000001</v>
      </c>
      <c r="F394" s="15">
        <v>31.055999998999997</v>
      </c>
      <c r="G394" s="15">
        <v>218.09583139621097</v>
      </c>
      <c r="H394" s="15">
        <v>2.000999999999999E-5</v>
      </c>
      <c r="I394" s="15">
        <v>0.82815699899999995</v>
      </c>
      <c r="J394" s="15">
        <v>6.923851545712768E-12</v>
      </c>
      <c r="K394" s="15">
        <v>90</v>
      </c>
      <c r="L394" s="15">
        <v>1.1662999989999998</v>
      </c>
      <c r="M394" s="15">
        <v>33.049999999999997</v>
      </c>
      <c r="N394" s="15">
        <v>4.7459999989999995</v>
      </c>
      <c r="O394" s="15">
        <v>1.6938065046772917</v>
      </c>
      <c r="P394" s="15">
        <v>39.448099998999993</v>
      </c>
      <c r="Q394" s="15">
        <v>2.6199999999999997E-12</v>
      </c>
      <c r="R394" s="15">
        <v>8.5699999989999984</v>
      </c>
      <c r="S394" s="15">
        <v>0.36472390413769196</v>
      </c>
      <c r="T394" s="15">
        <v>5.4335999989999992</v>
      </c>
      <c r="U394" s="15">
        <v>0.99999999899999992</v>
      </c>
      <c r="V394" s="15">
        <v>24.999999999</v>
      </c>
      <c r="W394" s="15">
        <v>0.39130499899999999</v>
      </c>
      <c r="X394" s="15">
        <v>2.5</v>
      </c>
      <c r="Y394" s="15">
        <v>4.0759999992334066</v>
      </c>
      <c r="Z394" s="15">
        <v>4.3618999989999994</v>
      </c>
      <c r="AA394" s="15">
        <v>2.0430678699999998</v>
      </c>
      <c r="AB394" s="15">
        <v>1.9707999989999998</v>
      </c>
      <c r="AC394" s="15">
        <v>2.75</v>
      </c>
      <c r="AD394" s="15">
        <v>36.950999998999997</v>
      </c>
      <c r="AE394" s="15">
        <v>0.99999999899999992</v>
      </c>
      <c r="AF394" s="15">
        <v>19.381236912529332</v>
      </c>
      <c r="AG394" s="15">
        <v>2.5499999989999997</v>
      </c>
      <c r="AH394" s="15">
        <v>4.9999999989999999</v>
      </c>
      <c r="AI394" s="15">
        <v>2</v>
      </c>
      <c r="AJ394" s="15">
        <v>3.0670999995082302</v>
      </c>
      <c r="AK394" s="15">
        <v>8.0141048887169806</v>
      </c>
      <c r="AL394" s="15">
        <v>414.99999999899995</v>
      </c>
      <c r="AM394" s="15">
        <v>70.474999998999991</v>
      </c>
      <c r="AN394" s="15">
        <v>0.29531399899999999</v>
      </c>
      <c r="AO394" s="15">
        <v>0.51080399899999995</v>
      </c>
      <c r="AP394" s="15">
        <v>1.8340193499512701E-3</v>
      </c>
      <c r="AQ394" s="15">
        <v>829.92000000099995</v>
      </c>
      <c r="AR394" s="15">
        <v>1.6359999989999998</v>
      </c>
      <c r="AS394" s="15">
        <v>190.16</v>
      </c>
      <c r="AT394" s="15">
        <v>0.29899999899999996</v>
      </c>
      <c r="AU394" s="15">
        <v>7.5875099989999999</v>
      </c>
      <c r="AV394" s="15">
        <v>484</v>
      </c>
      <c r="AW394" s="15">
        <v>0.27305899899999997</v>
      </c>
      <c r="AX394" s="15">
        <v>3.9999998931516898</v>
      </c>
      <c r="AY394" s="15">
        <v>2.9580999989999999</v>
      </c>
      <c r="AZ394" s="15">
        <v>0.86956521814744814</v>
      </c>
      <c r="BA394" s="15">
        <v>1.0000002759241586</v>
      </c>
      <c r="BB394" s="15">
        <v>0.29605099899999998</v>
      </c>
      <c r="BC394" s="15">
        <v>218.09499994999999</v>
      </c>
      <c r="BD394" s="15">
        <v>0.82884399899999994</v>
      </c>
      <c r="BE394" s="15">
        <v>2.295699999</v>
      </c>
      <c r="BF394" s="15">
        <v>0.37798999899999997</v>
      </c>
      <c r="BG394" s="15">
        <v>46.16</v>
      </c>
      <c r="BH394" s="15">
        <v>6.0562999989999993</v>
      </c>
      <c r="BI394" s="15">
        <v>2.2764199998999996E-2</v>
      </c>
      <c r="BJ394" s="15">
        <v>4.0252499989999997</v>
      </c>
      <c r="BK394" s="15">
        <v>6.7830640917006777</v>
      </c>
      <c r="BL394" s="15">
        <v>12</v>
      </c>
      <c r="BM394" s="15">
        <v>2.1404999989999998</v>
      </c>
      <c r="BN394" s="15">
        <v>0.94599999899999998</v>
      </c>
      <c r="BO394" s="15">
        <v>1.4099999999999999E-9</v>
      </c>
      <c r="BP394" s="15">
        <v>0.64</v>
      </c>
      <c r="BQ394" s="15">
        <v>5.2135999989999995</v>
      </c>
      <c r="BR394" s="15">
        <v>9.8533790820937384</v>
      </c>
      <c r="BS394" s="15">
        <v>126</v>
      </c>
      <c r="BT394" s="15">
        <v>1.7357599999899996E-7</v>
      </c>
      <c r="BU394" s="15">
        <v>7.3612999989999999</v>
      </c>
      <c r="BV394" s="15">
        <v>45.446999998999999</v>
      </c>
      <c r="BW394" s="15">
        <v>3.3249999989999997</v>
      </c>
      <c r="BX394" s="15">
        <v>2.2447999999999997</v>
      </c>
      <c r="BY394" s="15">
        <v>0.86956521814744814</v>
      </c>
      <c r="BZ394" s="15">
        <v>73.427999998999994</v>
      </c>
      <c r="CA394" s="15">
        <v>15.676999999</v>
      </c>
      <c r="CB394" s="15">
        <v>1.7849984153991865</v>
      </c>
      <c r="CC394" s="15">
        <v>0.86956521814744814</v>
      </c>
      <c r="CD394" s="15">
        <v>4.4214999989999999</v>
      </c>
      <c r="CE394" s="15">
        <v>1.5713999999999999</v>
      </c>
      <c r="CF394" s="15">
        <v>3.9249999989999997</v>
      </c>
      <c r="CG394" s="15">
        <v>7.6082999989999998</v>
      </c>
      <c r="CH394" s="15">
        <v>20.200101914198473</v>
      </c>
      <c r="CI394" s="15">
        <v>0.41354999899999995</v>
      </c>
      <c r="CJ394" s="15">
        <v>25.249999999</v>
      </c>
      <c r="CK394" s="15">
        <v>7.6119999989999992E-2</v>
      </c>
      <c r="CL394" s="15">
        <v>0.51080399899999995</v>
      </c>
      <c r="CM394" s="15">
        <v>6.4899999999999984E-3</v>
      </c>
      <c r="CN394" s="15">
        <v>4.2924999989999995</v>
      </c>
      <c r="CO394" s="15">
        <v>0.80299999999999994</v>
      </c>
      <c r="CP394" s="15">
        <v>0.68229999899999993</v>
      </c>
      <c r="CQ394" s="43">
        <v>45</v>
      </c>
      <c r="CR394" s="43">
        <v>14.937999998999999</v>
      </c>
      <c r="CS394" s="42" t="s">
        <v>21</v>
      </c>
      <c r="CT394" s="42" t="s">
        <v>21</v>
      </c>
      <c r="CU394" s="42" t="s">
        <v>21</v>
      </c>
      <c r="CV394" s="42" t="s">
        <v>21</v>
      </c>
      <c r="CW394" s="43">
        <v>2.0699999989999998</v>
      </c>
      <c r="CX394" s="43">
        <v>37.449999998999999</v>
      </c>
      <c r="CY394" s="42" t="s">
        <v>21</v>
      </c>
      <c r="CZ394" s="42" t="s">
        <v>21</v>
      </c>
      <c r="DA394" s="42" t="s">
        <v>21</v>
      </c>
      <c r="DB394" s="43">
        <v>18</v>
      </c>
      <c r="DC394" s="42" t="s">
        <v>21</v>
      </c>
      <c r="DD394" s="43">
        <v>1.0141473566392649</v>
      </c>
      <c r="DE394" s="42" t="s">
        <v>21</v>
      </c>
      <c r="DF394" s="43">
        <v>0.25989797601606301</v>
      </c>
      <c r="DG394" s="43">
        <v>1.8774999998999997E-3</v>
      </c>
    </row>
    <row r="395" spans="1:111" x14ac:dyDescent="0.25">
      <c r="A395" s="27" t="s">
        <v>519</v>
      </c>
      <c r="B395" s="15">
        <v>3.7974999989999998</v>
      </c>
      <c r="C395" s="15">
        <v>8.8589999999799989E-9</v>
      </c>
      <c r="D395" s="15">
        <v>0.85621199899999989</v>
      </c>
      <c r="E395" s="15">
        <v>13.469999998999999</v>
      </c>
      <c r="F395" s="15">
        <v>29.081999998999997</v>
      </c>
      <c r="G395" s="15">
        <v>211.19080507219579</v>
      </c>
      <c r="H395" s="15">
        <v>2.000999999999999E-5</v>
      </c>
      <c r="I395" s="15">
        <v>0.82815699899999995</v>
      </c>
      <c r="J395" s="15">
        <v>7.0288905534196469E-12</v>
      </c>
      <c r="K395" s="15">
        <v>90</v>
      </c>
      <c r="L395" s="15">
        <v>1.1826999999999999</v>
      </c>
      <c r="M395" s="15">
        <v>33.32</v>
      </c>
      <c r="N395" s="15">
        <v>4.734</v>
      </c>
      <c r="O395" s="15">
        <v>1.6573063644852848</v>
      </c>
      <c r="P395" s="15">
        <v>39.975699999</v>
      </c>
      <c r="Q395" s="15">
        <v>2.56E-12</v>
      </c>
      <c r="R395" s="15">
        <v>8.5699999989999984</v>
      </c>
      <c r="S395" s="15">
        <v>0.35366931931164253</v>
      </c>
      <c r="T395" s="15">
        <v>5.124599999</v>
      </c>
      <c r="U395" s="15">
        <v>0.99999999899999992</v>
      </c>
      <c r="V395" s="15">
        <v>24.999999999</v>
      </c>
      <c r="W395" s="15">
        <v>0.39130499899999999</v>
      </c>
      <c r="X395" s="15">
        <v>2.5</v>
      </c>
      <c r="Y395" s="15">
        <v>3.9389999992255618</v>
      </c>
      <c r="Z395" s="15">
        <v>4.2237999989999997</v>
      </c>
      <c r="AA395" s="15">
        <v>1.9934316419999998</v>
      </c>
      <c r="AB395" s="15">
        <v>1.8437999999999999</v>
      </c>
      <c r="AC395" s="15">
        <v>2.75</v>
      </c>
      <c r="AD395" s="15">
        <v>35.947999998999997</v>
      </c>
      <c r="AE395" s="15">
        <v>0.99999999899999992</v>
      </c>
      <c r="AF395" s="15">
        <v>18.622122992495505</v>
      </c>
      <c r="AG395" s="15">
        <v>2.5499999989999997</v>
      </c>
      <c r="AH395" s="15">
        <v>4.9999999989999999</v>
      </c>
      <c r="AI395" s="15">
        <v>2</v>
      </c>
      <c r="AJ395" s="15">
        <v>3.0744999995070681</v>
      </c>
      <c r="AK395" s="15">
        <v>7.9120184184826208</v>
      </c>
      <c r="AL395" s="15">
        <v>414.99999999899995</v>
      </c>
      <c r="AM395" s="15">
        <v>70.474999998999991</v>
      </c>
      <c r="AN395" s="15">
        <v>0.29531399899999999</v>
      </c>
      <c r="AO395" s="15">
        <v>0.49852499899999997</v>
      </c>
      <c r="AP395" s="15">
        <v>1.8320019027989447E-3</v>
      </c>
      <c r="AQ395" s="15">
        <v>811.28999999899997</v>
      </c>
      <c r="AR395" s="15">
        <v>1.6560999999999999</v>
      </c>
      <c r="AS395" s="15">
        <v>183.95</v>
      </c>
      <c r="AT395" s="15">
        <v>0.29529999899999998</v>
      </c>
      <c r="AU395" s="15">
        <v>7.4060099989999992</v>
      </c>
      <c r="AV395" s="15">
        <v>484</v>
      </c>
      <c r="AW395" s="15">
        <v>0.26965999899999998</v>
      </c>
      <c r="AX395" s="15">
        <v>3.9999998931516898</v>
      </c>
      <c r="AY395" s="15">
        <v>2.9680999989999997</v>
      </c>
      <c r="AZ395" s="15">
        <v>0.86956521814744814</v>
      </c>
      <c r="BA395" s="15">
        <v>1.0000002759241586</v>
      </c>
      <c r="BB395" s="15">
        <v>0.29605099899999998</v>
      </c>
      <c r="BC395" s="15">
        <v>211.18999994999999</v>
      </c>
      <c r="BD395" s="15">
        <v>0.80827699899999994</v>
      </c>
      <c r="BE395" s="15">
        <v>2.2060999989999996</v>
      </c>
      <c r="BF395" s="15">
        <v>0.36536999899999995</v>
      </c>
      <c r="BG395" s="15">
        <v>46.16</v>
      </c>
      <c r="BH395" s="15">
        <v>5.8190999989999996</v>
      </c>
      <c r="BI395" s="15">
        <v>2.2770799998999995E-2</v>
      </c>
      <c r="BJ395" s="15">
        <v>3.887749999</v>
      </c>
      <c r="BK395" s="15">
        <v>6.5824984964421489</v>
      </c>
      <c r="BL395" s="15">
        <v>12</v>
      </c>
      <c r="BM395" s="15">
        <v>2.0046999989999996</v>
      </c>
      <c r="BN395" s="15">
        <v>0.93204999899999996</v>
      </c>
      <c r="BO395" s="15">
        <v>1.4099999999999999E-9</v>
      </c>
      <c r="BP395" s="15">
        <v>0.64102564143655483</v>
      </c>
      <c r="BQ395" s="15">
        <v>4.9302999989999998</v>
      </c>
      <c r="BR395" s="15">
        <v>9.8533790820937384</v>
      </c>
      <c r="BS395" s="15">
        <v>126</v>
      </c>
      <c r="BT395" s="15">
        <v>1.8099999999999997E-7</v>
      </c>
      <c r="BU395" s="15">
        <v>7.359</v>
      </c>
      <c r="BV395" s="15">
        <v>44.641999998999999</v>
      </c>
      <c r="BW395" s="15">
        <v>3.3013599989999998</v>
      </c>
      <c r="BX395" s="15">
        <v>2.1739999989999998</v>
      </c>
      <c r="BY395" s="15">
        <v>0.86956521814744814</v>
      </c>
      <c r="BZ395" s="15">
        <v>69.861999998999991</v>
      </c>
      <c r="CA395" s="15">
        <v>15.606999998999999</v>
      </c>
      <c r="CB395" s="15">
        <v>1.7849984153991865</v>
      </c>
      <c r="CC395" s="15">
        <v>0.86956521814744814</v>
      </c>
      <c r="CD395" s="15">
        <v>4.2897999989999995</v>
      </c>
      <c r="CE395" s="15">
        <v>1.5369999989999998</v>
      </c>
      <c r="CF395" s="15">
        <v>3.9249999989999997</v>
      </c>
      <c r="CG395" s="15">
        <v>7.3512999989999992</v>
      </c>
      <c r="CH395" s="15">
        <v>20.200101914198473</v>
      </c>
      <c r="CI395" s="15">
        <v>0.40614999899999998</v>
      </c>
      <c r="CJ395" s="15">
        <v>25.249999999</v>
      </c>
      <c r="CK395" s="15">
        <v>7.4619999989999991E-2</v>
      </c>
      <c r="CL395" s="15">
        <v>0.49852499899999997</v>
      </c>
      <c r="CM395" s="15">
        <v>6.6299999999999979E-3</v>
      </c>
      <c r="CN395" s="15">
        <v>4.2924999989999995</v>
      </c>
      <c r="CO395" s="15">
        <v>0.77899999999999991</v>
      </c>
      <c r="CP395" s="15">
        <v>0.66939999899999991</v>
      </c>
      <c r="CQ395" s="43">
        <v>45</v>
      </c>
      <c r="CR395" s="43">
        <v>14.693099998999999</v>
      </c>
      <c r="CS395" s="42" t="s">
        <v>21</v>
      </c>
      <c r="CT395" s="42" t="s">
        <v>21</v>
      </c>
      <c r="CU395" s="42" t="s">
        <v>21</v>
      </c>
      <c r="CV395" s="42" t="s">
        <v>21</v>
      </c>
      <c r="CW395" s="43">
        <v>2.0699999989999998</v>
      </c>
      <c r="CX395" s="43">
        <v>37.449999998999999</v>
      </c>
      <c r="CY395" s="42" t="s">
        <v>21</v>
      </c>
      <c r="CZ395" s="42" t="s">
        <v>21</v>
      </c>
      <c r="DA395" s="42" t="s">
        <v>21</v>
      </c>
      <c r="DB395" s="43">
        <v>18</v>
      </c>
      <c r="DC395" s="42" t="s">
        <v>21</v>
      </c>
      <c r="DD395" s="43">
        <v>0.95693779995879225</v>
      </c>
      <c r="DE395" s="42" t="s">
        <v>21</v>
      </c>
      <c r="DF395" s="43">
        <v>0.24684902773734158</v>
      </c>
      <c r="DG395" s="43">
        <v>1.8736999998999998E-3</v>
      </c>
    </row>
    <row r="396" spans="1:111" x14ac:dyDescent="0.25">
      <c r="A396" s="27" t="s">
        <v>520</v>
      </c>
      <c r="B396" s="15">
        <v>3.9777999989999997</v>
      </c>
      <c r="C396" s="15">
        <v>9.3419999999499988E-9</v>
      </c>
      <c r="D396" s="15">
        <v>0.87190399899999993</v>
      </c>
      <c r="E396" s="15">
        <v>13.942999999</v>
      </c>
      <c r="F396" s="15">
        <v>29.947999998999997</v>
      </c>
      <c r="G396" s="15">
        <v>218.24583201805797</v>
      </c>
      <c r="H396" s="15">
        <v>2.000999999999999E-5</v>
      </c>
      <c r="I396" s="15">
        <v>0.82815699899999995</v>
      </c>
      <c r="J396" s="15">
        <v>7.2055305456187573E-12</v>
      </c>
      <c r="K396" s="15">
        <v>90</v>
      </c>
      <c r="L396" s="15">
        <v>1.1727999999999998</v>
      </c>
      <c r="M396" s="15">
        <v>33.57</v>
      </c>
      <c r="N396" s="15">
        <v>4.7949999999999999</v>
      </c>
      <c r="O396" s="15">
        <v>1.6348062780655543</v>
      </c>
      <c r="P396" s="15">
        <v>40.404799998999998</v>
      </c>
      <c r="Q396" s="15">
        <v>3.1899999999999999E-12</v>
      </c>
      <c r="R396" s="15">
        <v>8.5699999989999984</v>
      </c>
      <c r="S396" s="15">
        <v>0.36149369206575338</v>
      </c>
      <c r="T396" s="15">
        <v>5.2657999989999995</v>
      </c>
      <c r="U396" s="15">
        <v>0.99999999899999992</v>
      </c>
      <c r="V396" s="15">
        <v>24.999999999</v>
      </c>
      <c r="W396" s="15">
        <v>0.39130499899999999</v>
      </c>
      <c r="X396" s="15">
        <v>2.5</v>
      </c>
      <c r="Y396" s="15">
        <v>4.0079999992295123</v>
      </c>
      <c r="Z396" s="15">
        <v>4.3648999999999996</v>
      </c>
      <c r="AA396" s="15">
        <v>2.0374275429999997</v>
      </c>
      <c r="AB396" s="15">
        <v>1.8979999999999999</v>
      </c>
      <c r="AC396" s="15">
        <v>2.75</v>
      </c>
      <c r="AD396" s="15">
        <v>36.848999998999993</v>
      </c>
      <c r="AE396" s="15">
        <v>0.99999999899999992</v>
      </c>
      <c r="AF396" s="15">
        <v>19.210649207155477</v>
      </c>
      <c r="AG396" s="15">
        <v>2.5499999989999997</v>
      </c>
      <c r="AH396" s="15">
        <v>4.9999999989999999</v>
      </c>
      <c r="AI396" s="15">
        <v>2</v>
      </c>
      <c r="AJ396" s="15">
        <v>3.1384999994970149</v>
      </c>
      <c r="AK396" s="15">
        <v>8.2467426047067676</v>
      </c>
      <c r="AL396" s="15">
        <v>529.54500000099995</v>
      </c>
      <c r="AM396" s="15">
        <v>70.474999998999991</v>
      </c>
      <c r="AN396" s="15">
        <v>0.29531399899999999</v>
      </c>
      <c r="AO396" s="15">
        <v>0.50944199899999998</v>
      </c>
      <c r="AP396" s="15">
        <v>1.8654495802623841E-3</v>
      </c>
      <c r="AQ396" s="15">
        <v>843.94999999499998</v>
      </c>
      <c r="AR396" s="15">
        <v>1.6669999999999998</v>
      </c>
      <c r="AS396" s="15">
        <v>191.25999999899997</v>
      </c>
      <c r="AT396" s="15">
        <v>0.29689999899999997</v>
      </c>
      <c r="AU396" s="15">
        <v>7.4987999989999992</v>
      </c>
      <c r="AV396" s="15">
        <v>484</v>
      </c>
      <c r="AW396" s="15">
        <v>0.27278099899999997</v>
      </c>
      <c r="AX396" s="15">
        <v>3.9999998931516898</v>
      </c>
      <c r="AY396" s="15">
        <v>2.991399999</v>
      </c>
      <c r="AZ396" s="15">
        <v>0.86956521814744814</v>
      </c>
      <c r="BA396" s="15">
        <v>1.0000002759241586</v>
      </c>
      <c r="BB396" s="15">
        <v>0.29605099899999998</v>
      </c>
      <c r="BC396" s="15">
        <v>218.245</v>
      </c>
      <c r="BD396" s="15">
        <v>0.81940299899999991</v>
      </c>
      <c r="BE396" s="15">
        <v>2.1984999989999996</v>
      </c>
      <c r="BF396" s="15">
        <v>0.373079999</v>
      </c>
      <c r="BG396" s="15">
        <v>46.16</v>
      </c>
      <c r="BH396" s="15">
        <v>6.0029999989999991</v>
      </c>
      <c r="BI396" s="15">
        <v>2.2785799998999996E-2</v>
      </c>
      <c r="BJ396" s="15">
        <v>4.0160799989999996</v>
      </c>
      <c r="BK396" s="15">
        <v>6.5994839639106164</v>
      </c>
      <c r="BL396" s="15">
        <v>12</v>
      </c>
      <c r="BM396" s="15">
        <v>2.0566999999999998</v>
      </c>
      <c r="BN396" s="15">
        <v>0.94950999899999999</v>
      </c>
      <c r="BO396" s="15">
        <v>1.4099999999999999E-9</v>
      </c>
      <c r="BP396" s="15">
        <v>0.64766839420185773</v>
      </c>
      <c r="BQ396" s="15">
        <v>5.0624999989999999</v>
      </c>
      <c r="BR396" s="15">
        <v>9.8533790820937384</v>
      </c>
      <c r="BS396" s="15">
        <v>126</v>
      </c>
      <c r="BT396" s="15">
        <v>1.8774999999999997E-7</v>
      </c>
      <c r="BU396" s="15">
        <v>7.3649999989999992</v>
      </c>
      <c r="BV396" s="15">
        <v>46.434999998999999</v>
      </c>
      <c r="BW396" s="15">
        <v>3.319289999</v>
      </c>
      <c r="BX396" s="15">
        <v>2.1903999989999998</v>
      </c>
      <c r="BY396" s="15">
        <v>0.86956521814744814</v>
      </c>
      <c r="BZ396" s="15">
        <v>71.274999998999988</v>
      </c>
      <c r="CA396" s="15">
        <v>15.577999998999999</v>
      </c>
      <c r="CB396" s="15">
        <v>1.7849984153991865</v>
      </c>
      <c r="CC396" s="15">
        <v>0.86956521814744814</v>
      </c>
      <c r="CD396" s="15">
        <v>4.3679999989999994</v>
      </c>
      <c r="CE396" s="15">
        <v>1.6695999989999999</v>
      </c>
      <c r="CF396" s="15">
        <v>3.9249999989999997</v>
      </c>
      <c r="CG396" s="15">
        <v>7.3769999989999997</v>
      </c>
      <c r="CH396" s="15">
        <v>20.227102050421756</v>
      </c>
      <c r="CI396" s="15">
        <v>0.41424999899999998</v>
      </c>
      <c r="CJ396" s="15">
        <v>25.249999999</v>
      </c>
      <c r="CK396" s="15">
        <v>7.4349999989999985E-2</v>
      </c>
      <c r="CL396" s="15">
        <v>0.50944199899999998</v>
      </c>
      <c r="CM396" s="15">
        <v>6.7899999999999983E-3</v>
      </c>
      <c r="CN396" s="15">
        <v>4.2924999989999995</v>
      </c>
      <c r="CO396" s="15">
        <v>0.79699999999999993</v>
      </c>
      <c r="CP396" s="15">
        <v>0.67209999899999995</v>
      </c>
      <c r="CQ396" s="43">
        <v>45</v>
      </c>
      <c r="CR396" s="43">
        <v>15.702199998999999</v>
      </c>
      <c r="CS396" s="42" t="s">
        <v>21</v>
      </c>
      <c r="CT396" s="42" t="s">
        <v>21</v>
      </c>
      <c r="CU396" s="42" t="s">
        <v>21</v>
      </c>
      <c r="CV396" s="42" t="s">
        <v>21</v>
      </c>
      <c r="CW396" s="43">
        <v>2.0699999989999998</v>
      </c>
      <c r="CX396" s="43">
        <v>35.577999998999999</v>
      </c>
      <c r="CY396" s="42" t="s">
        <v>21</v>
      </c>
      <c r="CZ396" s="42" t="s">
        <v>21</v>
      </c>
      <c r="DA396" s="42" t="s">
        <v>21</v>
      </c>
      <c r="DB396" s="43">
        <v>18</v>
      </c>
      <c r="DC396" s="42" t="s">
        <v>21</v>
      </c>
      <c r="DD396" s="43">
        <v>1.0742292416738952</v>
      </c>
      <c r="DE396" s="42" t="s">
        <v>21</v>
      </c>
      <c r="DF396" s="43">
        <v>0.26166683705461813</v>
      </c>
      <c r="DG396" s="43">
        <v>1.8811999998999997E-3</v>
      </c>
    </row>
    <row r="397" spans="1:111" x14ac:dyDescent="0.25">
      <c r="A397" s="27" t="s">
        <v>521</v>
      </c>
      <c r="B397" s="15">
        <v>3.8962999989999996</v>
      </c>
      <c r="C397" s="15">
        <v>9.786000000009998E-9</v>
      </c>
      <c r="D397" s="15">
        <v>0.87622999899999998</v>
      </c>
      <c r="E397" s="15">
        <v>13.772999999</v>
      </c>
      <c r="F397" s="15">
        <v>29.805999998999997</v>
      </c>
      <c r="G397" s="15">
        <v>216.01082344754022</v>
      </c>
      <c r="H397" s="15">
        <v>2.000999999999999E-5</v>
      </c>
      <c r="I397" s="15">
        <v>0.82815699899999995</v>
      </c>
      <c r="J397" s="15">
        <v>7.4581330035989651E-12</v>
      </c>
      <c r="K397" s="15">
        <v>90</v>
      </c>
      <c r="L397" s="15">
        <v>1.1794999989999999</v>
      </c>
      <c r="M397" s="15">
        <v>33.840000000000003</v>
      </c>
      <c r="N397" s="15">
        <v>4.8019999999999996</v>
      </c>
      <c r="O397" s="15">
        <v>1.613906197791227</v>
      </c>
      <c r="P397" s="15">
        <v>40.785299998999996</v>
      </c>
      <c r="Q397" s="15">
        <v>3.4099999999999998E-12</v>
      </c>
      <c r="R397" s="15">
        <v>8.5699999989999984</v>
      </c>
      <c r="S397" s="15">
        <v>0.36088054866866853</v>
      </c>
      <c r="T397" s="15">
        <v>5.2513999989999993</v>
      </c>
      <c r="U397" s="15">
        <v>0.99999999899999992</v>
      </c>
      <c r="V397" s="15">
        <v>24.999999999</v>
      </c>
      <c r="W397" s="15">
        <v>0.39130499899999999</v>
      </c>
      <c r="X397" s="15">
        <v>2.5</v>
      </c>
      <c r="Y397" s="15">
        <v>4.0119999992297419</v>
      </c>
      <c r="Z397" s="15">
        <v>4.3201999989999997</v>
      </c>
      <c r="AA397" s="15">
        <v>2.0170338499999998</v>
      </c>
      <c r="AB397" s="15">
        <v>1.8822999989999998</v>
      </c>
      <c r="AC397" s="15">
        <v>2.75</v>
      </c>
      <c r="AD397" s="15">
        <v>36.665999998999993</v>
      </c>
      <c r="AE397" s="15">
        <v>0.99999999899999992</v>
      </c>
      <c r="AF397" s="15">
        <v>19.220222073765683</v>
      </c>
      <c r="AG397" s="15">
        <v>2.5499999989999997</v>
      </c>
      <c r="AH397" s="15">
        <v>4.9999999989999999</v>
      </c>
      <c r="AI397" s="15">
        <v>2</v>
      </c>
      <c r="AJ397" s="15">
        <v>3.1769999994909677</v>
      </c>
      <c r="AK397" s="15">
        <v>8.1940348098495139</v>
      </c>
      <c r="AL397" s="15">
        <v>625</v>
      </c>
      <c r="AM397" s="15">
        <v>70.474999998999991</v>
      </c>
      <c r="AN397" s="15">
        <v>0.29531399899999999</v>
      </c>
      <c r="AO397" s="15">
        <v>0.50440499899999991</v>
      </c>
      <c r="AP397" s="15">
        <v>1.8715318840070118E-3</v>
      </c>
      <c r="AQ397" s="15">
        <v>842.17999999899996</v>
      </c>
      <c r="AR397" s="15">
        <v>1.680999999</v>
      </c>
      <c r="AS397" s="15">
        <v>196.24</v>
      </c>
      <c r="AT397" s="15">
        <v>0.29709999899999995</v>
      </c>
      <c r="AU397" s="15">
        <v>7.5316099989999996</v>
      </c>
      <c r="AV397" s="15">
        <v>484</v>
      </c>
      <c r="AW397" s="15">
        <v>0.27350799899999995</v>
      </c>
      <c r="AX397" s="15">
        <v>3.9999998931516898</v>
      </c>
      <c r="AY397" s="15">
        <v>3.0308999989999998</v>
      </c>
      <c r="AZ397" s="15">
        <v>0.86956521814744814</v>
      </c>
      <c r="BA397" s="15">
        <v>1.0000002759241586</v>
      </c>
      <c r="BB397" s="15">
        <v>0.29605099899999998</v>
      </c>
      <c r="BC397" s="15">
        <v>216.00999994999998</v>
      </c>
      <c r="BD397" s="15">
        <v>0.82304499899999994</v>
      </c>
      <c r="BE397" s="15">
        <v>2.1972999989999997</v>
      </c>
      <c r="BF397" s="15">
        <v>0.37106999899999998</v>
      </c>
      <c r="BG397" s="15">
        <v>46.25</v>
      </c>
      <c r="BH397" s="15">
        <v>6.0059999989999993</v>
      </c>
      <c r="BI397" s="15">
        <v>2.2740899998999999E-2</v>
      </c>
      <c r="BJ397" s="15">
        <v>3.9839999989999999</v>
      </c>
      <c r="BK397" s="15">
        <v>6.6821246930039804</v>
      </c>
      <c r="BL397" s="15">
        <v>12</v>
      </c>
      <c r="BM397" s="15">
        <v>2.0404999989999997</v>
      </c>
      <c r="BN397" s="15">
        <v>0.94809999899999997</v>
      </c>
      <c r="BO397" s="15">
        <v>1.4099999999999999E-9</v>
      </c>
      <c r="BP397" s="15">
        <v>0.64808814040705653</v>
      </c>
      <c r="BQ397" s="15">
        <v>5.0961999989999995</v>
      </c>
      <c r="BR397" s="15">
        <v>9.8533790820937384</v>
      </c>
      <c r="BS397" s="15">
        <v>126</v>
      </c>
      <c r="BT397" s="15">
        <v>1.9361699999899998E-7</v>
      </c>
      <c r="BU397" s="15">
        <v>7.3711999989999999</v>
      </c>
      <c r="BV397" s="15">
        <v>46.469999998999995</v>
      </c>
      <c r="BW397" s="15">
        <v>3.3444999989999999</v>
      </c>
      <c r="BX397" s="15">
        <v>2.1772999989999997</v>
      </c>
      <c r="BY397" s="15">
        <v>0.86956521814744814</v>
      </c>
      <c r="BZ397" s="15">
        <v>71.000999999999991</v>
      </c>
      <c r="CA397" s="15">
        <v>15.562999998999999</v>
      </c>
      <c r="CB397" s="15">
        <v>1.7849984153991865</v>
      </c>
      <c r="CC397" s="15">
        <v>0.86956521814744814</v>
      </c>
      <c r="CD397" s="15">
        <v>4.3786999989999993</v>
      </c>
      <c r="CE397" s="15">
        <v>1.6772999989999999</v>
      </c>
      <c r="CF397" s="15">
        <v>3.9249999989999997</v>
      </c>
      <c r="CG397" s="15">
        <v>7.503399999</v>
      </c>
      <c r="CH397" s="15">
        <v>20.369102766855331</v>
      </c>
      <c r="CI397" s="15">
        <v>0.40984999899999996</v>
      </c>
      <c r="CJ397" s="15">
        <v>25.249999999</v>
      </c>
      <c r="CK397" s="15">
        <v>7.5499999989999983E-2</v>
      </c>
      <c r="CL397" s="15">
        <v>0.50440499899999991</v>
      </c>
      <c r="CM397" s="15">
        <v>6.9699999999999979E-3</v>
      </c>
      <c r="CN397" s="15">
        <v>4.2924999989999995</v>
      </c>
      <c r="CO397" s="15">
        <v>0.79799999999999993</v>
      </c>
      <c r="CP397" s="15">
        <v>0.67989999899999998</v>
      </c>
      <c r="CQ397" s="43">
        <v>45</v>
      </c>
      <c r="CR397" s="43">
        <v>14.933999999999999</v>
      </c>
      <c r="CS397" s="42" t="s">
        <v>21</v>
      </c>
      <c r="CT397" s="42" t="s">
        <v>21</v>
      </c>
      <c r="CU397" s="42" t="s">
        <v>21</v>
      </c>
      <c r="CV397" s="42" t="s">
        <v>21</v>
      </c>
      <c r="CW397" s="43">
        <v>2.0699999989999998</v>
      </c>
      <c r="CX397" s="43">
        <v>35.577999998999999</v>
      </c>
      <c r="CY397" s="42" t="s">
        <v>21</v>
      </c>
      <c r="CZ397" s="42" t="s">
        <v>21</v>
      </c>
      <c r="DA397" s="43">
        <v>3.3199999998999997E-3</v>
      </c>
      <c r="DB397" s="43">
        <v>18</v>
      </c>
      <c r="DC397" s="42" t="s">
        <v>21</v>
      </c>
      <c r="DD397" s="43">
        <v>1.0492078491755406</v>
      </c>
      <c r="DE397" s="42" t="s">
        <v>21</v>
      </c>
      <c r="DF397" s="43">
        <v>0.25556497987439636</v>
      </c>
      <c r="DG397" s="43">
        <v>1.8610999998999996E-3</v>
      </c>
    </row>
    <row r="398" spans="1:111" x14ac:dyDescent="0.25">
      <c r="A398" s="27" t="s">
        <v>522</v>
      </c>
      <c r="B398" s="15">
        <v>3.8646999989999999</v>
      </c>
      <c r="C398" s="15">
        <v>1.0381000000009999E-8</v>
      </c>
      <c r="D398" s="15">
        <v>0.87613499899999991</v>
      </c>
      <c r="E398" s="15">
        <v>13.530999998999999</v>
      </c>
      <c r="F398" s="15">
        <v>29.148999998999997</v>
      </c>
      <c r="G398" s="15">
        <v>212.06080838890733</v>
      </c>
      <c r="H398" s="15">
        <v>2.000999999999999E-5</v>
      </c>
      <c r="I398" s="15">
        <v>0.82815699899999995</v>
      </c>
      <c r="J398" s="15">
        <v>7.7147334860939684E-12</v>
      </c>
      <c r="K398" s="15">
        <v>90</v>
      </c>
      <c r="L398" s="15">
        <v>1.1898</v>
      </c>
      <c r="M398" s="15">
        <v>34.21</v>
      </c>
      <c r="N398" s="15">
        <v>4.7609999989999991</v>
      </c>
      <c r="O398" s="15">
        <v>1.5823060764195171</v>
      </c>
      <c r="P398" s="15">
        <v>41.146399998999996</v>
      </c>
      <c r="Q398" s="15">
        <v>5.1499999999999997E-12</v>
      </c>
      <c r="R398" s="15">
        <v>8.5699999989999984</v>
      </c>
      <c r="S398" s="15">
        <v>0.35608731273584987</v>
      </c>
      <c r="T398" s="15">
        <v>5.1281999989999996</v>
      </c>
      <c r="U398" s="15">
        <v>0.99999999899999992</v>
      </c>
      <c r="V398" s="15">
        <v>24.999999999</v>
      </c>
      <c r="W398" s="15">
        <v>0.69999999899999998</v>
      </c>
      <c r="X398" s="15">
        <v>2.5</v>
      </c>
      <c r="Y398" s="15">
        <v>3.966999999227165</v>
      </c>
      <c r="Z398" s="15">
        <v>4.241199999</v>
      </c>
      <c r="AA398" s="15">
        <v>1.9949428189999998</v>
      </c>
      <c r="AB398" s="15">
        <v>1.8472999989999999</v>
      </c>
      <c r="AC398" s="15">
        <v>2.75</v>
      </c>
      <c r="AD398" s="15">
        <v>36.256999998999994</v>
      </c>
      <c r="AE398" s="15">
        <v>0.99999999899999992</v>
      </c>
      <c r="AF398" s="15">
        <v>19.097400587188609</v>
      </c>
      <c r="AG398" s="15">
        <v>2.5499999989999997</v>
      </c>
      <c r="AH398" s="15">
        <v>4.9999999989999999</v>
      </c>
      <c r="AI398" s="15">
        <v>2</v>
      </c>
      <c r="AJ398" s="15">
        <v>3.198999999487512</v>
      </c>
      <c r="AK398" s="15">
        <v>8.1879964643248702</v>
      </c>
      <c r="AL398" s="15">
        <v>625</v>
      </c>
      <c r="AM398" s="15">
        <v>70.474999998999991</v>
      </c>
      <c r="AN398" s="15">
        <v>0.29531399899999999</v>
      </c>
      <c r="AO398" s="15">
        <v>0.49873570523659311</v>
      </c>
      <c r="AP398" s="15">
        <v>1.8975289889450033E-3</v>
      </c>
      <c r="AQ398" s="15">
        <v>836.03000000099996</v>
      </c>
      <c r="AR398" s="15">
        <v>1.7028999999999999</v>
      </c>
      <c r="AS398" s="15">
        <v>197.71999999899998</v>
      </c>
      <c r="AT398" s="15">
        <v>0.29489999899999997</v>
      </c>
      <c r="AU398" s="15">
        <v>7.4677299989999995</v>
      </c>
      <c r="AV398" s="15">
        <v>484</v>
      </c>
      <c r="AW398" s="15">
        <v>0.27322999899999995</v>
      </c>
      <c r="AX398" s="15">
        <v>3.9999998931516898</v>
      </c>
      <c r="AY398" s="15">
        <v>3.0566999989999997</v>
      </c>
      <c r="AZ398" s="15">
        <v>0.86956521814744814</v>
      </c>
      <c r="BA398" s="15">
        <v>1.0000002759241586</v>
      </c>
      <c r="BB398" s="15">
        <v>0.29605099899999998</v>
      </c>
      <c r="BC398" s="15">
        <v>212.05999994999999</v>
      </c>
      <c r="BD398" s="15">
        <v>0.81612699899999996</v>
      </c>
      <c r="BE398" s="15">
        <v>2.2098999999999998</v>
      </c>
      <c r="BF398" s="15">
        <v>0.36727999899999997</v>
      </c>
      <c r="BG398" s="15">
        <v>45.95</v>
      </c>
      <c r="BH398" s="15">
        <v>5.9675999989999999</v>
      </c>
      <c r="BI398" s="15">
        <v>2.2705699998999993E-2</v>
      </c>
      <c r="BJ398" s="15">
        <v>3.9311799989999998</v>
      </c>
      <c r="BK398" s="15">
        <v>6.6526075337626986</v>
      </c>
      <c r="BL398" s="15">
        <v>12</v>
      </c>
      <c r="BM398" s="15">
        <v>1.9946999989999998</v>
      </c>
      <c r="BN398" s="15">
        <v>0.94409999899999997</v>
      </c>
      <c r="BO398" s="15">
        <v>1.4099999999999999E-9</v>
      </c>
      <c r="BP398" s="15">
        <v>0.6480041472265422</v>
      </c>
      <c r="BQ398" s="15">
        <v>5.0649999989999994</v>
      </c>
      <c r="BR398" s="15">
        <v>9.8533790820937384</v>
      </c>
      <c r="BS398" s="15">
        <v>126</v>
      </c>
      <c r="BT398" s="15">
        <v>1.9891999999899998E-7</v>
      </c>
      <c r="BU398" s="15">
        <v>7.3761999989999998</v>
      </c>
      <c r="BV398" s="15">
        <v>46.740999998999996</v>
      </c>
      <c r="BW398" s="15">
        <v>3.3227299989999999</v>
      </c>
      <c r="BX398" s="15">
        <v>2.1677999989999996</v>
      </c>
      <c r="BY398" s="15">
        <v>0.86956521814744814</v>
      </c>
      <c r="BZ398" s="15">
        <v>69.910999998999998</v>
      </c>
      <c r="CA398" s="15">
        <v>15.512999999</v>
      </c>
      <c r="CB398" s="15">
        <v>1.7849984153991865</v>
      </c>
      <c r="CC398" s="15">
        <v>0.86956521814744814</v>
      </c>
      <c r="CD398" s="15">
        <v>4.3449999989999997</v>
      </c>
      <c r="CE398" s="15">
        <v>1.6722999989999998</v>
      </c>
      <c r="CF398" s="15">
        <v>3.9249999989999997</v>
      </c>
      <c r="CG398" s="15">
        <v>7.8534999989999994</v>
      </c>
      <c r="CH398" s="15">
        <v>20.398102913169229</v>
      </c>
      <c r="CI398" s="15">
        <v>0.40624999899999997</v>
      </c>
      <c r="CJ398" s="15">
        <v>25.249999999</v>
      </c>
      <c r="CK398" s="15">
        <v>7.4579999989999993E-2</v>
      </c>
      <c r="CL398" s="15">
        <v>0.49875899899999998</v>
      </c>
      <c r="CM398" s="15">
        <v>7.1099999999999983E-3</v>
      </c>
      <c r="CN398" s="15">
        <v>4.2924999989999995</v>
      </c>
      <c r="CO398" s="15">
        <v>0.79</v>
      </c>
      <c r="CP398" s="15">
        <v>0.67779999899999999</v>
      </c>
      <c r="CQ398" s="43">
        <v>45</v>
      </c>
      <c r="CR398" s="43">
        <v>15.636799998999999</v>
      </c>
      <c r="CS398" s="42" t="s">
        <v>21</v>
      </c>
      <c r="CT398" s="42" t="s">
        <v>21</v>
      </c>
      <c r="CU398" s="42" t="s">
        <v>21</v>
      </c>
      <c r="CV398" s="42" t="s">
        <v>21</v>
      </c>
      <c r="CW398" s="43">
        <v>2.0699999989999998</v>
      </c>
      <c r="CX398" s="43">
        <v>35.577999998999999</v>
      </c>
      <c r="CY398" s="42" t="s">
        <v>21</v>
      </c>
      <c r="CZ398" s="42" t="s">
        <v>21</v>
      </c>
      <c r="DA398" s="43">
        <v>3.3199999998999997E-3</v>
      </c>
      <c r="DB398" s="43">
        <v>18</v>
      </c>
      <c r="DC398" s="42" t="s">
        <v>21</v>
      </c>
      <c r="DD398" s="43">
        <v>1.0633772873919367</v>
      </c>
      <c r="DE398" s="42" t="s">
        <v>21</v>
      </c>
      <c r="DF398" s="43">
        <v>0.25901442318117868</v>
      </c>
      <c r="DG398" s="43">
        <v>1.8604999998999994E-3</v>
      </c>
    </row>
    <row r="399" spans="1:111" x14ac:dyDescent="0.25">
      <c r="A399" s="27" t="s">
        <v>523</v>
      </c>
      <c r="B399" s="15">
        <v>3.8765999989999997</v>
      </c>
      <c r="C399" s="15">
        <v>1.0787999999969999E-8</v>
      </c>
      <c r="D399" s="15">
        <v>0.88356999899999999</v>
      </c>
      <c r="E399" s="15">
        <v>13.590999999999999</v>
      </c>
      <c r="F399" s="15">
        <v>29.272999999</v>
      </c>
      <c r="G399" s="15">
        <v>213.81081511045375</v>
      </c>
      <c r="H399" s="15">
        <v>2.000999999999999E-5</v>
      </c>
      <c r="I399" s="15">
        <v>0.82815699899999995</v>
      </c>
      <c r="J399" s="15">
        <v>7.9753319931037674E-12</v>
      </c>
      <c r="K399" s="15">
        <v>90</v>
      </c>
      <c r="L399" s="15">
        <v>1.1954999999999998</v>
      </c>
      <c r="M399" s="15">
        <v>34.72</v>
      </c>
      <c r="N399" s="15">
        <v>4.8019999999999996</v>
      </c>
      <c r="O399" s="15">
        <v>1.5739060451561548</v>
      </c>
      <c r="P399" s="15">
        <v>41.438999998999996</v>
      </c>
      <c r="Q399" s="15">
        <v>5.1799999999999993E-12</v>
      </c>
      <c r="R399" s="15">
        <v>8.5699999989999984</v>
      </c>
      <c r="S399" s="15">
        <v>0.35799949892886529</v>
      </c>
      <c r="T399" s="15">
        <v>5.1475999989999996</v>
      </c>
      <c r="U399" s="15">
        <v>0.99999999899999992</v>
      </c>
      <c r="V399" s="15">
        <v>24.999999999</v>
      </c>
      <c r="W399" s="15">
        <v>0.69999999899999998</v>
      </c>
      <c r="X399" s="15">
        <v>2.5</v>
      </c>
      <c r="Y399" s="15">
        <v>3.9699999992273369</v>
      </c>
      <c r="Z399" s="15">
        <v>4.2761999999999993</v>
      </c>
      <c r="AA399" s="15">
        <v>1.9957888849999998</v>
      </c>
      <c r="AB399" s="15">
        <v>1.856199999</v>
      </c>
      <c r="AC399" s="15">
        <v>2.75</v>
      </c>
      <c r="AD399" s="15">
        <v>36.524999998999995</v>
      </c>
      <c r="AE399" s="15">
        <v>0.99999999899999992</v>
      </c>
      <c r="AF399" s="15">
        <v>19.173048557804311</v>
      </c>
      <c r="AG399" s="15">
        <v>2.5499999989999997</v>
      </c>
      <c r="AH399" s="15">
        <v>4.9999999989999999</v>
      </c>
      <c r="AI399" s="15">
        <v>2</v>
      </c>
      <c r="AJ399" s="15">
        <v>3.2279999994729565</v>
      </c>
      <c r="AK399" s="15">
        <v>8.212203401594838</v>
      </c>
      <c r="AL399" s="15">
        <v>595.06499999699997</v>
      </c>
      <c r="AM399" s="15">
        <v>70.474999998999991</v>
      </c>
      <c r="AN399" s="15">
        <v>0.29531399899999999</v>
      </c>
      <c r="AO399" s="15">
        <v>0.4989472216118726</v>
      </c>
      <c r="AP399" s="15">
        <v>1.9449589740969519E-3</v>
      </c>
      <c r="AQ399" s="15">
        <v>840.07999999799995</v>
      </c>
      <c r="AR399" s="15">
        <v>1.7242999999999999</v>
      </c>
      <c r="AS399" s="15">
        <v>200.55999999899998</v>
      </c>
      <c r="AT399" s="15">
        <v>0.29809999899999995</v>
      </c>
      <c r="AU399" s="15">
        <v>7.5035299989999995</v>
      </c>
      <c r="AV399" s="15">
        <v>484</v>
      </c>
      <c r="AW399" s="15">
        <v>0.274113999</v>
      </c>
      <c r="AX399" s="15">
        <v>3.9999998931516898</v>
      </c>
      <c r="AY399" s="15">
        <v>3.1596999989999999</v>
      </c>
      <c r="AZ399" s="15">
        <v>0.85573944518624268</v>
      </c>
      <c r="BA399" s="15">
        <v>1.0000002759241586</v>
      </c>
      <c r="BB399" s="15">
        <v>0.29605099899999998</v>
      </c>
      <c r="BC399" s="15">
        <v>213.81</v>
      </c>
      <c r="BD399" s="15">
        <v>0.81987399899999991</v>
      </c>
      <c r="BE399" s="15">
        <v>2.1979999989999999</v>
      </c>
      <c r="BF399" s="15">
        <v>0.36565999899999996</v>
      </c>
      <c r="BG399" s="15">
        <v>45.89</v>
      </c>
      <c r="BH399" s="15">
        <v>5.9912999989999998</v>
      </c>
      <c r="BI399" s="15">
        <v>2.2761899998999996E-2</v>
      </c>
      <c r="BJ399" s="15">
        <v>3.9464499989999999</v>
      </c>
      <c r="BK399" s="15">
        <v>6.6941573842858499</v>
      </c>
      <c r="BL399" s="15">
        <v>12</v>
      </c>
      <c r="BM399" s="15">
        <v>2.005699999</v>
      </c>
      <c r="BN399" s="15">
        <v>0.94831999899999997</v>
      </c>
      <c r="BO399" s="15">
        <v>1.4099999999999999E-9</v>
      </c>
      <c r="BP399" s="15">
        <v>0.64750064791990458</v>
      </c>
      <c r="BQ399" s="15">
        <v>5.0946999989999995</v>
      </c>
      <c r="BR399" s="15">
        <v>9.8533790820937384</v>
      </c>
      <c r="BS399" s="15">
        <v>126</v>
      </c>
      <c r="BT399" s="15">
        <v>2.0409999999899998E-7</v>
      </c>
      <c r="BU399" s="15">
        <v>7.3766999989999995</v>
      </c>
      <c r="BV399" s="15">
        <v>47.435999998999996</v>
      </c>
      <c r="BW399" s="15">
        <v>3.3559999989999998</v>
      </c>
      <c r="BX399" s="15">
        <v>2.1716999989999999</v>
      </c>
      <c r="BY399" s="15">
        <v>0.85573944518624268</v>
      </c>
      <c r="BZ399" s="15">
        <v>69.258999998999997</v>
      </c>
      <c r="CA399" s="15">
        <v>15.502999998999998</v>
      </c>
      <c r="CB399" s="15">
        <v>1.7849984153991865</v>
      </c>
      <c r="CC399" s="15">
        <v>0.85573944518624268</v>
      </c>
      <c r="CD399" s="15">
        <v>4.3625999989999995</v>
      </c>
      <c r="CE399" s="15">
        <v>1.6738999989999999</v>
      </c>
      <c r="CF399" s="15">
        <v>3.9249999989999997</v>
      </c>
      <c r="CG399" s="15">
        <v>8.2877999989999989</v>
      </c>
      <c r="CH399" s="15">
        <v>20.407102959576992</v>
      </c>
      <c r="CI399" s="15">
        <v>0.40784999899999996</v>
      </c>
      <c r="CJ399" s="15">
        <v>25.249999999</v>
      </c>
      <c r="CK399" s="15">
        <v>7.5009999989999993E-2</v>
      </c>
      <c r="CL399" s="15">
        <v>0.49896299899999996</v>
      </c>
      <c r="CM399" s="15">
        <v>7.2599999999999982E-3</v>
      </c>
      <c r="CN399" s="15">
        <v>4.2924999989999995</v>
      </c>
      <c r="CO399" s="15">
        <v>0.79500000000000004</v>
      </c>
      <c r="CP399" s="15">
        <v>0.67989999899999998</v>
      </c>
      <c r="CQ399" s="43">
        <v>45</v>
      </c>
      <c r="CR399" s="43">
        <v>15.377999998999998</v>
      </c>
      <c r="CS399" s="42" t="s">
        <v>21</v>
      </c>
      <c r="CT399" s="42" t="s">
        <v>21</v>
      </c>
      <c r="CU399" s="42" t="s">
        <v>21</v>
      </c>
      <c r="CV399" s="42" t="s">
        <v>21</v>
      </c>
      <c r="CW399" s="43">
        <v>2.0699999989999998</v>
      </c>
      <c r="CX399" s="43">
        <v>35.577999998999999</v>
      </c>
      <c r="CY399" s="42" t="s">
        <v>21</v>
      </c>
      <c r="CZ399" s="42" t="s">
        <v>21</v>
      </c>
      <c r="DA399" s="43">
        <v>3.3199999998999997E-3</v>
      </c>
      <c r="DB399" s="43">
        <v>18</v>
      </c>
      <c r="DC399" s="42" t="s">
        <v>21</v>
      </c>
      <c r="DD399" s="43">
        <v>1.0603329456688928</v>
      </c>
      <c r="DE399" s="42" t="s">
        <v>21</v>
      </c>
      <c r="DF399" s="43">
        <v>0.25826500782151685</v>
      </c>
      <c r="DG399" s="43">
        <v>1.8697999998999995E-3</v>
      </c>
    </row>
    <row r="400" spans="1:111" x14ac:dyDescent="0.25">
      <c r="A400" s="27" t="s">
        <v>524</v>
      </c>
      <c r="B400" s="15">
        <v>3.8780999989999998</v>
      </c>
      <c r="C400" s="15">
        <v>1.1366999999949999E-8</v>
      </c>
      <c r="D400" s="15">
        <v>0.891287999</v>
      </c>
      <c r="E400" s="15">
        <v>13.635</v>
      </c>
      <c r="F400" s="15">
        <v>29.428999998999998</v>
      </c>
      <c r="G400" s="15">
        <v>214.37581721440989</v>
      </c>
      <c r="H400" s="15">
        <v>2.000999999999999E-5</v>
      </c>
      <c r="I400" s="15">
        <v>0.82815699899999995</v>
      </c>
      <c r="J400" s="15">
        <v>8.2315690188246982E-12</v>
      </c>
      <c r="K400" s="15">
        <v>90</v>
      </c>
      <c r="L400" s="15">
        <v>1.1738999999999999</v>
      </c>
      <c r="M400" s="15">
        <v>35.24</v>
      </c>
      <c r="N400" s="15">
        <v>4.8829999999999991</v>
      </c>
      <c r="O400" s="15">
        <v>1.5716060353221342</v>
      </c>
      <c r="P400" s="15">
        <v>41.790999998999993</v>
      </c>
      <c r="Q400" s="15">
        <v>5.1799999999999993E-12</v>
      </c>
      <c r="R400" s="15">
        <v>8.5699999989999984</v>
      </c>
      <c r="S400" s="15">
        <v>0.35790980685680379</v>
      </c>
      <c r="T400" s="15">
        <v>5.1916999989999999</v>
      </c>
      <c r="U400" s="15">
        <v>0.99999999899999992</v>
      </c>
      <c r="V400" s="15">
        <v>24.999999999</v>
      </c>
      <c r="W400" s="15">
        <v>0.69999999899999998</v>
      </c>
      <c r="X400" s="15">
        <v>2.5</v>
      </c>
      <c r="Y400" s="15">
        <v>3.9829999992280811</v>
      </c>
      <c r="Z400" s="15">
        <v>4.2874999989999996</v>
      </c>
      <c r="AA400" s="15">
        <v>1.9629589639999998</v>
      </c>
      <c r="AB400" s="15">
        <v>1.8602999999999998</v>
      </c>
      <c r="AC400" s="15">
        <v>2.75</v>
      </c>
      <c r="AD400" s="15">
        <v>36.689999998999994</v>
      </c>
      <c r="AE400" s="15">
        <v>0.99999999899999992</v>
      </c>
      <c r="AF400" s="15">
        <v>19.181540579659764</v>
      </c>
      <c r="AG400" s="15">
        <v>2.5499999989999997</v>
      </c>
      <c r="AH400" s="15">
        <v>4.9999999989999999</v>
      </c>
      <c r="AI400" s="15">
        <v>2</v>
      </c>
      <c r="AJ400" s="15">
        <v>3.2492999994796108</v>
      </c>
      <c r="AK400" s="15">
        <v>8.1739415413923613</v>
      </c>
      <c r="AL400" s="15">
        <v>622.89400000099999</v>
      </c>
      <c r="AM400" s="15">
        <v>70.474999998999991</v>
      </c>
      <c r="AN400" s="15">
        <v>0.29531399899999999</v>
      </c>
      <c r="AO400" s="15">
        <v>0.49086741204434858</v>
      </c>
      <c r="AP400" s="15">
        <v>2.0254671042948575E-3</v>
      </c>
      <c r="AQ400" s="15">
        <v>841.21999999799993</v>
      </c>
      <c r="AR400" s="15">
        <v>1.7447999999999999</v>
      </c>
      <c r="AS400" s="15">
        <v>206.09999999899998</v>
      </c>
      <c r="AT400" s="15">
        <v>0.29879999899999998</v>
      </c>
      <c r="AU400" s="15">
        <v>7.5055999989999993</v>
      </c>
      <c r="AV400" s="15">
        <v>484</v>
      </c>
      <c r="AW400" s="15">
        <v>0.27521999899999999</v>
      </c>
      <c r="AX400" s="15">
        <v>3.9999998931516898</v>
      </c>
      <c r="AY400" s="15">
        <v>3.142699999</v>
      </c>
      <c r="AZ400" s="15">
        <v>0.84367538816970988</v>
      </c>
      <c r="BA400" s="15">
        <v>1.0000002759241586</v>
      </c>
      <c r="BB400" s="15">
        <v>0.29605099899999998</v>
      </c>
      <c r="BC400" s="15">
        <v>214.37499994999999</v>
      </c>
      <c r="BD400" s="15">
        <v>0.8200009989999999</v>
      </c>
      <c r="BE400" s="15">
        <v>2.2001999989999996</v>
      </c>
      <c r="BF400" s="15">
        <v>0.36298999899999995</v>
      </c>
      <c r="BG400" s="15">
        <v>45.9</v>
      </c>
      <c r="BH400" s="15">
        <v>5.9938999989999999</v>
      </c>
      <c r="BI400" s="15">
        <v>2.2805699998999996E-2</v>
      </c>
      <c r="BJ400" s="15">
        <v>3.9462999989999998</v>
      </c>
      <c r="BK400" s="15">
        <v>6.6908429571574821</v>
      </c>
      <c r="BL400" s="15">
        <v>12</v>
      </c>
      <c r="BM400" s="15">
        <v>2.0084999989999996</v>
      </c>
      <c r="BN400" s="15">
        <v>0.9481399989999999</v>
      </c>
      <c r="BO400" s="15">
        <v>1.4099999999999999E-9</v>
      </c>
      <c r="BP400" s="15">
        <v>0.63669935097204844</v>
      </c>
      <c r="BQ400" s="15">
        <v>5.0974999989999992</v>
      </c>
      <c r="BR400" s="15">
        <v>9.8533790820937384</v>
      </c>
      <c r="BS400" s="15">
        <v>126</v>
      </c>
      <c r="BT400" s="15">
        <v>2.0896899999899997E-7</v>
      </c>
      <c r="BU400" s="15">
        <v>7.3776999989999998</v>
      </c>
      <c r="BV400" s="15">
        <v>47.993999998999996</v>
      </c>
      <c r="BW400" s="15">
        <v>3.3549999989999999</v>
      </c>
      <c r="BX400" s="15">
        <v>2.1761999999999997</v>
      </c>
      <c r="BY400" s="15">
        <v>0.84367538816970988</v>
      </c>
      <c r="BZ400" s="15">
        <v>68.98299999999999</v>
      </c>
      <c r="CA400" s="15">
        <v>15.484999998999999</v>
      </c>
      <c r="CB400" s="15">
        <v>1.7849984153991865</v>
      </c>
      <c r="CC400" s="15">
        <v>0.84367538816970988</v>
      </c>
      <c r="CD400" s="15">
        <v>4.3658999989999998</v>
      </c>
      <c r="CE400" s="15">
        <v>1.6797999989999999</v>
      </c>
      <c r="CF400" s="15">
        <v>3.9249999989999997</v>
      </c>
      <c r="CG400" s="15">
        <v>8.2759999989999997</v>
      </c>
      <c r="CH400" s="15">
        <v>20.42210303425659</v>
      </c>
      <c r="CI400" s="15">
        <v>0.40814999899999999</v>
      </c>
      <c r="CJ400" s="15">
        <v>25.249999999</v>
      </c>
      <c r="CK400" s="15">
        <v>7.5019999989999989E-2</v>
      </c>
      <c r="CL400" s="15">
        <v>0.490755999</v>
      </c>
      <c r="CM400" s="15">
        <v>7.4099999999999982E-3</v>
      </c>
      <c r="CN400" s="15">
        <v>4.2924999989999995</v>
      </c>
      <c r="CO400" s="15">
        <v>0.79599999999999993</v>
      </c>
      <c r="CP400" s="15">
        <v>0.68029999899999993</v>
      </c>
      <c r="CQ400" s="43">
        <v>45</v>
      </c>
      <c r="CR400" s="43">
        <v>15.070499998999999</v>
      </c>
      <c r="CS400" s="42" t="s">
        <v>21</v>
      </c>
      <c r="CT400" s="42" t="s">
        <v>21</v>
      </c>
      <c r="CU400" s="42" t="s">
        <v>21</v>
      </c>
      <c r="CV400" s="42" t="s">
        <v>21</v>
      </c>
      <c r="CW400" s="43">
        <v>2.0699999989999998</v>
      </c>
      <c r="CX400" s="43">
        <v>35.577999998999999</v>
      </c>
      <c r="CY400" s="42" t="s">
        <v>21</v>
      </c>
      <c r="CZ400" s="42" t="s">
        <v>21</v>
      </c>
      <c r="DA400" s="43">
        <v>3.3199999998999997E-3</v>
      </c>
      <c r="DB400" s="43">
        <v>18</v>
      </c>
      <c r="DC400" s="42" t="s">
        <v>21</v>
      </c>
      <c r="DD400" s="43">
        <v>1.0622477172957803</v>
      </c>
      <c r="DE400" s="42" t="s">
        <v>21</v>
      </c>
      <c r="DF400" s="43">
        <v>0.25873665324888989</v>
      </c>
      <c r="DG400" s="43">
        <v>1.8697999998999995E-3</v>
      </c>
    </row>
    <row r="401" spans="1:111" x14ac:dyDescent="0.25">
      <c r="A401" s="27" t="s">
        <v>525</v>
      </c>
      <c r="B401" s="15">
        <v>3.9018999989999998</v>
      </c>
      <c r="C401" s="15">
        <v>1.1827999999969998E-8</v>
      </c>
      <c r="D401" s="15">
        <v>0.90149799899999994</v>
      </c>
      <c r="E401" s="15">
        <v>13.914999998999999</v>
      </c>
      <c r="F401" s="15">
        <v>30.025999999</v>
      </c>
      <c r="G401" s="15">
        <v>217.53082924225461</v>
      </c>
      <c r="H401" s="15">
        <v>2.000999999999999E-5</v>
      </c>
      <c r="I401" s="15">
        <v>0.82815699899999995</v>
      </c>
      <c r="J401" s="15">
        <v>8.5077961671196021E-12</v>
      </c>
      <c r="K401" s="15">
        <v>90</v>
      </c>
      <c r="L401" s="15">
        <v>1.1462999989999998</v>
      </c>
      <c r="M401" s="15">
        <v>35.770000000000003</v>
      </c>
      <c r="N401" s="15">
        <v>5.1059999989999998</v>
      </c>
      <c r="O401" s="15">
        <v>1.5828060783399556</v>
      </c>
      <c r="P401" s="15">
        <v>42.214699998999997</v>
      </c>
      <c r="Q401" s="15">
        <v>5.2099999999999998E-12</v>
      </c>
      <c r="R401" s="15">
        <v>8.5699999989999984</v>
      </c>
      <c r="S401" s="15">
        <v>0.36058125698626187</v>
      </c>
      <c r="T401" s="15">
        <v>5.2728999989999998</v>
      </c>
      <c r="U401" s="15">
        <v>0.99999999899999992</v>
      </c>
      <c r="V401" s="15">
        <v>24.999999999</v>
      </c>
      <c r="W401" s="15">
        <v>0.69999999899999998</v>
      </c>
      <c r="X401" s="15">
        <v>2.5</v>
      </c>
      <c r="Y401" s="15">
        <v>4.0119999992297419</v>
      </c>
      <c r="Z401" s="15">
        <v>4.3505999989999999</v>
      </c>
      <c r="AA401" s="15">
        <v>1.92932869</v>
      </c>
      <c r="AB401" s="15">
        <v>1.8937999989999998</v>
      </c>
      <c r="AC401" s="15">
        <v>2.75</v>
      </c>
      <c r="AD401" s="15">
        <v>37.068999998999999</v>
      </c>
      <c r="AE401" s="15">
        <v>0.99999999899999992</v>
      </c>
      <c r="AF401" s="15">
        <v>19.318443288374986</v>
      </c>
      <c r="AG401" s="15">
        <v>2.5499999989999997</v>
      </c>
      <c r="AH401" s="15">
        <v>4.9999999989999999</v>
      </c>
      <c r="AI401" s="15">
        <v>2</v>
      </c>
      <c r="AJ401" s="15">
        <v>3.2254999994733491</v>
      </c>
      <c r="AK401" s="15">
        <v>8.2081589773303687</v>
      </c>
      <c r="AL401" s="15">
        <v>624.40599999499989</v>
      </c>
      <c r="AM401" s="15">
        <v>70.474999998999991</v>
      </c>
      <c r="AN401" s="15">
        <v>0.29531399899999999</v>
      </c>
      <c r="AO401" s="15">
        <v>0.49415415657479722</v>
      </c>
      <c r="AP401" s="15">
        <v>2.1991173784235009E-3</v>
      </c>
      <c r="AQ401" s="15">
        <v>843.899999998</v>
      </c>
      <c r="AR401" s="15">
        <v>1.7559999999999998</v>
      </c>
      <c r="AS401" s="15">
        <v>215.80999999899998</v>
      </c>
      <c r="AT401" s="15">
        <v>0.302699999</v>
      </c>
      <c r="AU401" s="15">
        <v>7.5351699989999998</v>
      </c>
      <c r="AV401" s="15">
        <v>484</v>
      </c>
      <c r="AW401" s="15">
        <v>0.27737799899999999</v>
      </c>
      <c r="AX401" s="15">
        <v>3.9999998931516898</v>
      </c>
      <c r="AY401" s="15">
        <v>3.1797999989999997</v>
      </c>
      <c r="AZ401" s="15">
        <v>0.84712021554729922</v>
      </c>
      <c r="BA401" s="15">
        <v>1.0000002759241586</v>
      </c>
      <c r="BB401" s="15">
        <v>0.29605099899999998</v>
      </c>
      <c r="BC401" s="15">
        <v>217.52999994999999</v>
      </c>
      <c r="BD401" s="15">
        <v>0.82549099899999989</v>
      </c>
      <c r="BE401" s="15">
        <v>2.2204999989999998</v>
      </c>
      <c r="BF401" s="15">
        <v>0.36589999899999998</v>
      </c>
      <c r="BG401" s="15">
        <v>45.83</v>
      </c>
      <c r="BH401" s="15">
        <v>6.0366999989999997</v>
      </c>
      <c r="BI401" s="15">
        <v>2.2833099998999996E-2</v>
      </c>
      <c r="BJ401" s="15">
        <v>3.9761999989999999</v>
      </c>
      <c r="BK401" s="15">
        <v>6.7252209687359334</v>
      </c>
      <c r="BL401" s="15">
        <v>12</v>
      </c>
      <c r="BM401" s="15">
        <v>2.0470999989999998</v>
      </c>
      <c r="BN401" s="15">
        <v>0.95200999899999994</v>
      </c>
      <c r="BO401" s="15">
        <v>2.0100000000000003E-9</v>
      </c>
      <c r="BP401" s="15">
        <v>0.62084807886064941</v>
      </c>
      <c r="BQ401" s="15">
        <v>5.1419999989999994</v>
      </c>
      <c r="BR401" s="15">
        <v>9.8533790820937384</v>
      </c>
      <c r="BS401" s="15">
        <v>126</v>
      </c>
      <c r="BT401" s="15">
        <v>2.1378999999899998E-7</v>
      </c>
      <c r="BU401" s="15">
        <v>7.3795999989999999</v>
      </c>
      <c r="BV401" s="15">
        <v>48.804999998999996</v>
      </c>
      <c r="BW401" s="15">
        <v>3.3711899989999998</v>
      </c>
      <c r="BX401" s="15">
        <v>2.2019999989999999</v>
      </c>
      <c r="BY401" s="15">
        <v>0.84712021554729922</v>
      </c>
      <c r="BZ401" s="15">
        <v>67.970999998999986</v>
      </c>
      <c r="CA401" s="15">
        <v>15.526999999999999</v>
      </c>
      <c r="CB401" s="15">
        <v>1.7849984153991865</v>
      </c>
      <c r="CC401" s="15">
        <v>0.84712021554729922</v>
      </c>
      <c r="CD401" s="15">
        <v>4.3888999989999995</v>
      </c>
      <c r="CE401" s="15">
        <v>1.7139</v>
      </c>
      <c r="CF401" s="15">
        <v>3.9249999989999997</v>
      </c>
      <c r="CG401" s="15">
        <v>8.2716999989999991</v>
      </c>
      <c r="CH401" s="15">
        <v>20.4231030393019</v>
      </c>
      <c r="CI401" s="15">
        <v>0.41094999899999995</v>
      </c>
      <c r="CJ401" s="15">
        <v>26.331999998999997</v>
      </c>
      <c r="CK401" s="15">
        <v>7.540999998999999E-2</v>
      </c>
      <c r="CL401" s="15">
        <v>0.48235599899999998</v>
      </c>
      <c r="CM401" s="15">
        <v>7.5599999999999981E-3</v>
      </c>
      <c r="CN401" s="15">
        <v>4.2924999989999995</v>
      </c>
      <c r="CO401" s="15">
        <v>0.80099999999999993</v>
      </c>
      <c r="CP401" s="15">
        <v>0.68369999899999989</v>
      </c>
      <c r="CQ401" s="43">
        <v>45</v>
      </c>
      <c r="CR401" s="43">
        <v>15.474799998999998</v>
      </c>
      <c r="CS401" s="42" t="s">
        <v>21</v>
      </c>
      <c r="CT401" s="42" t="s">
        <v>21</v>
      </c>
      <c r="CU401" s="42" t="s">
        <v>21</v>
      </c>
      <c r="CV401" s="42" t="s">
        <v>21</v>
      </c>
      <c r="CW401" s="43">
        <v>2.0699999989999998</v>
      </c>
      <c r="CX401" s="43">
        <v>35.577999998999999</v>
      </c>
      <c r="CY401" s="42" t="s">
        <v>21</v>
      </c>
      <c r="CZ401" s="42" t="s">
        <v>21</v>
      </c>
      <c r="DA401" s="43">
        <v>3.3199999998999997E-3</v>
      </c>
      <c r="DB401" s="43">
        <v>18</v>
      </c>
      <c r="DC401" s="42" t="s">
        <v>21</v>
      </c>
      <c r="DD401" s="43">
        <v>1.0739984975555776</v>
      </c>
      <c r="DE401" s="42" t="s">
        <v>21</v>
      </c>
      <c r="DF401" s="43">
        <v>0.26160926866448952</v>
      </c>
      <c r="DG401" s="43">
        <v>1.9056999998999997E-3</v>
      </c>
    </row>
    <row r="402" spans="1:111" x14ac:dyDescent="0.25">
      <c r="A402" s="27" t="s">
        <v>526</v>
      </c>
      <c r="B402" s="15">
        <v>3.9218999989999999</v>
      </c>
      <c r="C402" s="15">
        <v>1.2379999999999999E-8</v>
      </c>
      <c r="D402" s="15">
        <v>0.90424799899999997</v>
      </c>
      <c r="E402" s="15">
        <v>14.055999998999999</v>
      </c>
      <c r="F402" s="15">
        <v>30.537999998999997</v>
      </c>
      <c r="G402" s="15">
        <v>220.36584005015948</v>
      </c>
      <c r="H402" s="15">
        <v>2.000999999999999E-5</v>
      </c>
      <c r="I402" s="15">
        <v>0.82815699899999995</v>
      </c>
      <c r="J402" s="15">
        <v>8.935948246976704E-12</v>
      </c>
      <c r="K402" s="15">
        <v>90</v>
      </c>
      <c r="L402" s="15">
        <v>1.1555999989999999</v>
      </c>
      <c r="M402" s="15">
        <v>36.25</v>
      </c>
      <c r="N402" s="15">
        <v>5.0650000000000004</v>
      </c>
      <c r="O402" s="15">
        <v>1.5898061062260977</v>
      </c>
      <c r="P402" s="15">
        <v>42.564799998999995</v>
      </c>
      <c r="Q402" s="15">
        <v>5.2399999999999995E-12</v>
      </c>
      <c r="R402" s="15">
        <v>8.5699999989999984</v>
      </c>
      <c r="S402" s="15">
        <v>0.36349096738158954</v>
      </c>
      <c r="T402" s="15">
        <v>5.3891999989999997</v>
      </c>
      <c r="U402" s="15">
        <v>0.99999999899999992</v>
      </c>
      <c r="V402" s="15">
        <v>24.999999999</v>
      </c>
      <c r="W402" s="15">
        <v>0.69999999899999998</v>
      </c>
      <c r="X402" s="15">
        <v>2.5</v>
      </c>
      <c r="Y402" s="15">
        <v>4.0129999992297991</v>
      </c>
      <c r="Z402" s="15">
        <v>4.4072999989999992</v>
      </c>
      <c r="AA402" s="15">
        <v>1.9446929329999998</v>
      </c>
      <c r="AB402" s="15">
        <v>1.9075999989999999</v>
      </c>
      <c r="AC402" s="15">
        <v>2.75</v>
      </c>
      <c r="AD402" s="15">
        <v>37.303999998999998</v>
      </c>
      <c r="AE402" s="15">
        <v>0.99999999899999992</v>
      </c>
      <c r="AF402" s="15">
        <v>19.426536569156003</v>
      </c>
      <c r="AG402" s="15">
        <v>2.5499999989999997</v>
      </c>
      <c r="AH402" s="15">
        <v>4.9999999989999999</v>
      </c>
      <c r="AI402" s="15">
        <v>2</v>
      </c>
      <c r="AJ402" s="15">
        <v>3.3331999994664319</v>
      </c>
      <c r="AK402" s="15">
        <v>8.2406263555057802</v>
      </c>
      <c r="AL402" s="15">
        <v>625.65299999699994</v>
      </c>
      <c r="AM402" s="15">
        <v>70.474999998999991</v>
      </c>
      <c r="AN402" s="15">
        <v>0.29531399899999999</v>
      </c>
      <c r="AO402" s="15">
        <v>0.50318263038880051</v>
      </c>
      <c r="AP402" s="15">
        <v>2.3583159388198068E-3</v>
      </c>
      <c r="AQ402" s="15">
        <v>851.8500000009999</v>
      </c>
      <c r="AR402" s="15">
        <v>1.7793999989999998</v>
      </c>
      <c r="AS402" s="15">
        <v>218.14999999899999</v>
      </c>
      <c r="AT402" s="15">
        <v>0.30589999899999998</v>
      </c>
      <c r="AU402" s="15">
        <v>7.6005899989999994</v>
      </c>
      <c r="AV402" s="15">
        <v>484</v>
      </c>
      <c r="AW402" s="15">
        <v>0.27839499899999998</v>
      </c>
      <c r="AX402" s="15">
        <v>3.9999998931516898</v>
      </c>
      <c r="AY402" s="15">
        <v>3.2496999989999997</v>
      </c>
      <c r="AZ402" s="15">
        <v>0.8456159050589952</v>
      </c>
      <c r="BA402" s="15">
        <v>1.0000002759241586</v>
      </c>
      <c r="BB402" s="15">
        <v>0.29605099899999998</v>
      </c>
      <c r="BC402" s="15">
        <v>220.36499994999997</v>
      </c>
      <c r="BD402" s="15">
        <v>0.83051599899999995</v>
      </c>
      <c r="BE402" s="15">
        <v>2.2256999989999997</v>
      </c>
      <c r="BF402" s="15">
        <v>0.36899999899999997</v>
      </c>
      <c r="BG402" s="15">
        <v>45.92</v>
      </c>
      <c r="BH402" s="15">
        <v>6.0704999989999999</v>
      </c>
      <c r="BI402" s="15">
        <v>2.2816599998999997E-2</v>
      </c>
      <c r="BJ402" s="15">
        <v>3.9945999989999996</v>
      </c>
      <c r="BK402" s="15">
        <v>6.7814081375636306</v>
      </c>
      <c r="BL402" s="15">
        <v>12</v>
      </c>
      <c r="BM402" s="15">
        <v>2.0779999989999998</v>
      </c>
      <c r="BN402" s="15">
        <v>0.95739999899999995</v>
      </c>
      <c r="BO402" s="15">
        <v>2.0100000000000003E-9</v>
      </c>
      <c r="BP402" s="15">
        <v>0.61599113010717699</v>
      </c>
      <c r="BQ402" s="15">
        <v>5.1881999989999992</v>
      </c>
      <c r="BR402" s="15">
        <v>9.8533790820937384</v>
      </c>
      <c r="BS402" s="15">
        <v>126</v>
      </c>
      <c r="BT402" s="15">
        <v>2.1879999999899997E-7</v>
      </c>
      <c r="BU402" s="15">
        <v>7.3782999989999993</v>
      </c>
      <c r="BV402" s="15">
        <v>49.543999998999993</v>
      </c>
      <c r="BW402" s="15">
        <v>3.3828299989999997</v>
      </c>
      <c r="BX402" s="15">
        <v>2.2063999989999998</v>
      </c>
      <c r="BY402" s="15">
        <v>0.8456159050589952</v>
      </c>
      <c r="BZ402" s="15">
        <v>66.070999998999994</v>
      </c>
      <c r="CA402" s="15">
        <v>15.587999998999999</v>
      </c>
      <c r="CB402" s="15">
        <v>1.7849984153991865</v>
      </c>
      <c r="CC402" s="15">
        <v>0.8456159050589952</v>
      </c>
      <c r="CD402" s="15">
        <v>4.3927999989999993</v>
      </c>
      <c r="CE402" s="15">
        <v>1.7263999989999999</v>
      </c>
      <c r="CF402" s="15">
        <v>3.9249999989999997</v>
      </c>
      <c r="CG402" s="15">
        <v>8.273599999</v>
      </c>
      <c r="CH402" s="15">
        <v>20.419103019120669</v>
      </c>
      <c r="CI402" s="15">
        <v>0.41319999899999998</v>
      </c>
      <c r="CJ402" s="15">
        <v>26.764999998999997</v>
      </c>
      <c r="CK402" s="15">
        <v>7.5929999989999983E-2</v>
      </c>
      <c r="CL402" s="15">
        <v>0.48618499899999995</v>
      </c>
      <c r="CM402" s="15">
        <v>7.6999999999999976E-3</v>
      </c>
      <c r="CN402" s="15">
        <v>4.2924999989999995</v>
      </c>
      <c r="CO402" s="15">
        <v>0.80599999999999994</v>
      </c>
      <c r="CP402" s="15">
        <v>0.68709999899999996</v>
      </c>
      <c r="CQ402" s="43">
        <v>43.5</v>
      </c>
      <c r="CR402" s="43">
        <v>15.935899998999998</v>
      </c>
      <c r="CS402" s="42" t="s">
        <v>21</v>
      </c>
      <c r="CT402" s="42" t="s">
        <v>21</v>
      </c>
      <c r="CU402" s="42" t="s">
        <v>21</v>
      </c>
      <c r="CV402" s="42" t="s">
        <v>21</v>
      </c>
      <c r="CW402" s="43">
        <v>2.0699999989999998</v>
      </c>
      <c r="CX402" s="43">
        <v>35.577999998999999</v>
      </c>
      <c r="CY402" s="42" t="s">
        <v>21</v>
      </c>
      <c r="CZ402" s="42" t="s">
        <v>21</v>
      </c>
      <c r="DA402" s="43">
        <v>3.3199999998999997E-3</v>
      </c>
      <c r="DB402" s="43">
        <v>18</v>
      </c>
      <c r="DC402" s="42" t="s">
        <v>21</v>
      </c>
      <c r="DD402" s="43">
        <v>1.0800302420132089</v>
      </c>
      <c r="DE402" s="42" t="s">
        <v>21</v>
      </c>
      <c r="DF402" s="43">
        <v>0.26238444999912075</v>
      </c>
      <c r="DG402" s="43">
        <v>1.9151999999999995E-3</v>
      </c>
    </row>
    <row r="403" spans="1:111" x14ac:dyDescent="0.25">
      <c r="A403" s="27" t="s">
        <v>527</v>
      </c>
      <c r="B403" s="15">
        <v>3.8821999989999996</v>
      </c>
      <c r="C403" s="15">
        <v>1.2919999999999999E-8</v>
      </c>
      <c r="D403" s="15">
        <v>0.89988799899999994</v>
      </c>
      <c r="E403" s="15">
        <v>13.838999998999999</v>
      </c>
      <c r="F403" s="15">
        <v>30.251999998999999</v>
      </c>
      <c r="G403" s="15">
        <v>218.24583196805779</v>
      </c>
      <c r="H403" s="15">
        <v>2.000999999999999E-5</v>
      </c>
      <c r="I403" s="15">
        <v>0.82815699899999995</v>
      </c>
      <c r="J403" s="15">
        <v>9.3244835384599321E-12</v>
      </c>
      <c r="K403" s="15">
        <v>90</v>
      </c>
      <c r="L403" s="15">
        <v>1.1722999989999998</v>
      </c>
      <c r="M403" s="15">
        <v>36.76</v>
      </c>
      <c r="N403" s="15">
        <v>5.1159999999999997</v>
      </c>
      <c r="O403" s="15">
        <v>1.5775060579833078</v>
      </c>
      <c r="P403" s="15">
        <v>42.692399998999996</v>
      </c>
      <c r="Q403" s="15">
        <v>5.22E-12</v>
      </c>
      <c r="R403" s="15">
        <v>8.5699999989999984</v>
      </c>
      <c r="S403" s="15">
        <v>0.35980282817968656</v>
      </c>
      <c r="T403" s="15">
        <v>5.4283999989999998</v>
      </c>
      <c r="U403" s="15">
        <v>0.99999999899999992</v>
      </c>
      <c r="V403" s="15">
        <v>24.999999999</v>
      </c>
      <c r="W403" s="15">
        <v>0.69999999899999998</v>
      </c>
      <c r="X403" s="15">
        <v>2.5</v>
      </c>
      <c r="Y403" s="15">
        <v>3.9729999992275085</v>
      </c>
      <c r="Z403" s="15">
        <v>4.3648999989999995</v>
      </c>
      <c r="AA403" s="15">
        <v>1.8956986589999998</v>
      </c>
      <c r="AB403" s="15">
        <v>1.8827999989999999</v>
      </c>
      <c r="AC403" s="15">
        <v>2.75</v>
      </c>
      <c r="AD403" s="15">
        <v>37.153999999</v>
      </c>
      <c r="AE403" s="15">
        <v>0.99999999899999992</v>
      </c>
      <c r="AF403" s="15">
        <v>19.329940110669071</v>
      </c>
      <c r="AG403" s="15">
        <v>2.5499999989999997</v>
      </c>
      <c r="AH403" s="15">
        <v>4.9999999989999999</v>
      </c>
      <c r="AI403" s="15">
        <v>2</v>
      </c>
      <c r="AJ403" s="15">
        <v>3.4123999994539918</v>
      </c>
      <c r="AK403" s="15">
        <v>8.0795023679365148</v>
      </c>
      <c r="AL403" s="15">
        <v>626.07000000000005</v>
      </c>
      <c r="AM403" s="15">
        <v>70.474999998999991</v>
      </c>
      <c r="AN403" s="15">
        <v>0.29531399899999999</v>
      </c>
      <c r="AO403" s="15">
        <v>0.4996876954401937</v>
      </c>
      <c r="AP403" s="15">
        <v>2.466878570658442E-3</v>
      </c>
      <c r="AQ403" s="15">
        <v>845.25999999699991</v>
      </c>
      <c r="AR403" s="15">
        <v>1.7814199989999999</v>
      </c>
      <c r="AS403" s="15">
        <v>218.889999999</v>
      </c>
      <c r="AT403" s="15">
        <v>0.30559999899999996</v>
      </c>
      <c r="AU403" s="15">
        <v>7.5707699989999995</v>
      </c>
      <c r="AV403" s="15">
        <v>484</v>
      </c>
      <c r="AW403" s="15">
        <v>0.27768299899999999</v>
      </c>
      <c r="AX403" s="15">
        <v>3.9999998931516898</v>
      </c>
      <c r="AY403" s="15">
        <v>3.2602999989999999</v>
      </c>
      <c r="AZ403" s="15">
        <v>0.84485147582444953</v>
      </c>
      <c r="BA403" s="15">
        <v>1.0000002759241586</v>
      </c>
      <c r="BB403" s="15">
        <v>0.29605099899999998</v>
      </c>
      <c r="BC403" s="15">
        <v>218.24499994999999</v>
      </c>
      <c r="BD403" s="15">
        <v>0.82708899899999999</v>
      </c>
      <c r="BE403" s="15">
        <v>2.198899999</v>
      </c>
      <c r="BF403" s="15">
        <v>0.36407999899999999</v>
      </c>
      <c r="BG403" s="15">
        <v>45.92</v>
      </c>
      <c r="BH403" s="15">
        <v>6.0402999989999993</v>
      </c>
      <c r="BI403" s="15">
        <v>2.2838999998999996E-2</v>
      </c>
      <c r="BJ403" s="15">
        <v>3.9600999989999996</v>
      </c>
      <c r="BK403" s="15">
        <v>6.7286600999115862</v>
      </c>
      <c r="BL403" s="15">
        <v>12</v>
      </c>
      <c r="BM403" s="15">
        <v>2.0673999989999996</v>
      </c>
      <c r="BN403" s="15">
        <v>0.96580999899999997</v>
      </c>
      <c r="BO403" s="15">
        <v>2.0100000000000003E-9</v>
      </c>
      <c r="BP403" s="15">
        <v>0.60745960393633824</v>
      </c>
      <c r="BQ403" s="15">
        <v>5.1572999989999992</v>
      </c>
      <c r="BR403" s="15">
        <v>9.8533790820937384</v>
      </c>
      <c r="BS403" s="15">
        <v>126</v>
      </c>
      <c r="BT403" s="15">
        <v>2.2328999999899998E-7</v>
      </c>
      <c r="BU403" s="15">
        <v>7.3738999989999998</v>
      </c>
      <c r="BV403" s="15">
        <v>49.503999998999994</v>
      </c>
      <c r="BW403" s="15">
        <v>3.3902399989999998</v>
      </c>
      <c r="BX403" s="15">
        <v>2.1924999989999998</v>
      </c>
      <c r="BY403" s="15">
        <v>0.84485147582444953</v>
      </c>
      <c r="BZ403" s="15">
        <v>66.08</v>
      </c>
      <c r="CA403" s="15">
        <v>15.614999998999998</v>
      </c>
      <c r="CB403" s="15">
        <v>1.7849984153991865</v>
      </c>
      <c r="CC403" s="15">
        <v>0.84485147582444953</v>
      </c>
      <c r="CD403" s="15">
        <v>4.342199999</v>
      </c>
      <c r="CE403" s="15">
        <v>1.698999999</v>
      </c>
      <c r="CF403" s="15">
        <v>3.9249999989999997</v>
      </c>
      <c r="CG403" s="15">
        <v>8.2544999989999983</v>
      </c>
      <c r="CH403" s="15">
        <v>20.418103014075367</v>
      </c>
      <c r="CI403" s="15">
        <v>0.41149999899999995</v>
      </c>
      <c r="CJ403" s="15">
        <v>31.982999998999997</v>
      </c>
      <c r="CK403" s="15">
        <v>7.6469999989999982E-2</v>
      </c>
      <c r="CL403" s="15">
        <v>0.47406099899999998</v>
      </c>
      <c r="CM403" s="15">
        <v>7.8099999999999984E-3</v>
      </c>
      <c r="CN403" s="15">
        <v>4.2924999989999995</v>
      </c>
      <c r="CO403" s="15">
        <v>0.80299999999999994</v>
      </c>
      <c r="CP403" s="15">
        <v>0.68429999899999994</v>
      </c>
      <c r="CQ403" s="43">
        <v>43.5</v>
      </c>
      <c r="CR403" s="43">
        <v>15.123699998999999</v>
      </c>
      <c r="CS403" s="42" t="s">
        <v>21</v>
      </c>
      <c r="CT403" s="42" t="s">
        <v>21</v>
      </c>
      <c r="CU403" s="42" t="s">
        <v>21</v>
      </c>
      <c r="CV403" s="42" t="s">
        <v>21</v>
      </c>
      <c r="CW403" s="43">
        <v>2.0699999989999998</v>
      </c>
      <c r="CX403" s="43">
        <v>35.577999998999999</v>
      </c>
      <c r="CY403" s="42" t="s">
        <v>21</v>
      </c>
      <c r="CZ403" s="42" t="s">
        <v>21</v>
      </c>
      <c r="DA403" s="43">
        <v>3.3199999998999997E-3</v>
      </c>
      <c r="DB403" s="43">
        <v>18</v>
      </c>
      <c r="DC403" s="42" t="s">
        <v>21</v>
      </c>
      <c r="DD403" s="43">
        <v>1.0585371028459161</v>
      </c>
      <c r="DE403" s="42" t="s">
        <v>21</v>
      </c>
      <c r="DF403" s="43">
        <v>0.25787894054130495</v>
      </c>
      <c r="DG403" s="43">
        <v>1.9075999999999995E-3</v>
      </c>
    </row>
    <row r="404" spans="1:111" x14ac:dyDescent="0.25">
      <c r="A404" s="27" t="s">
        <v>528</v>
      </c>
      <c r="B404" s="15">
        <v>3.8406999989999999</v>
      </c>
      <c r="C404" s="15">
        <v>1.3447999999969999E-8</v>
      </c>
      <c r="D404" s="15">
        <v>0.8865589989999999</v>
      </c>
      <c r="E404" s="15">
        <v>13.393999998999998</v>
      </c>
      <c r="F404" s="15">
        <v>29.211999999</v>
      </c>
      <c r="G404" s="15">
        <v>212.23080908700058</v>
      </c>
      <c r="H404" s="15">
        <v>2.000999999999999E-5</v>
      </c>
      <c r="I404" s="15">
        <v>0.82815699899999995</v>
      </c>
      <c r="J404" s="15">
        <v>9.491673654533164E-12</v>
      </c>
      <c r="K404" s="15">
        <v>90</v>
      </c>
      <c r="L404" s="15">
        <v>1.1633999989999999</v>
      </c>
      <c r="M404" s="15">
        <v>39</v>
      </c>
      <c r="N404" s="15">
        <v>5.1509999999999998</v>
      </c>
      <c r="O404" s="15">
        <v>1.5446059316184579</v>
      </c>
      <c r="P404" s="15">
        <v>42.742899998999995</v>
      </c>
      <c r="Q404" s="15">
        <v>5.12E-12</v>
      </c>
      <c r="R404" s="15">
        <v>8.5699999989999984</v>
      </c>
      <c r="S404" s="15">
        <v>0.3477172364643128</v>
      </c>
      <c r="T404" s="15">
        <v>5.2430999989999991</v>
      </c>
      <c r="U404" s="15">
        <v>0.99999999899999992</v>
      </c>
      <c r="V404" s="15">
        <v>24.999999999</v>
      </c>
      <c r="W404" s="15">
        <v>0.69999999899999998</v>
      </c>
      <c r="X404" s="15">
        <v>2.5</v>
      </c>
      <c r="Y404" s="15">
        <v>3.8509999992205222</v>
      </c>
      <c r="Z404" s="15">
        <v>4.2445999999999993</v>
      </c>
      <c r="AA404" s="15">
        <v>1.7698097009999998</v>
      </c>
      <c r="AB404" s="15">
        <v>1.823899999</v>
      </c>
      <c r="AC404" s="15">
        <v>2.75</v>
      </c>
      <c r="AD404" s="15">
        <v>36.613999998999994</v>
      </c>
      <c r="AE404" s="15">
        <v>0.99999999899999992</v>
      </c>
      <c r="AF404" s="15">
        <v>18.945263947217349</v>
      </c>
      <c r="AG404" s="15">
        <v>2.5499999989999997</v>
      </c>
      <c r="AH404" s="15">
        <v>4.9999999989999999</v>
      </c>
      <c r="AI404" s="15">
        <v>2</v>
      </c>
      <c r="AJ404" s="15">
        <v>3.502699999439808</v>
      </c>
      <c r="AK404" s="15">
        <v>7.871536585890559</v>
      </c>
      <c r="AL404" s="15">
        <v>625.42299999999989</v>
      </c>
      <c r="AM404" s="15">
        <v>70.474999998999991</v>
      </c>
      <c r="AN404" s="15">
        <v>0.29531399899999999</v>
      </c>
      <c r="AO404" s="15">
        <v>0.4831898261884971</v>
      </c>
      <c r="AP404" s="15">
        <v>2.5586624332708668E-3</v>
      </c>
      <c r="AQ404" s="15">
        <v>820.5</v>
      </c>
      <c r="AR404" s="15">
        <v>1.7814199989999999</v>
      </c>
      <c r="AS404" s="15">
        <v>216.41</v>
      </c>
      <c r="AT404" s="15">
        <v>0.30029999899999998</v>
      </c>
      <c r="AU404" s="15">
        <v>7.4175599989999998</v>
      </c>
      <c r="AV404" s="15">
        <v>484</v>
      </c>
      <c r="AW404" s="15">
        <v>0.27512299899999998</v>
      </c>
      <c r="AX404" s="15">
        <v>3.9999998931516898</v>
      </c>
      <c r="AY404" s="15">
        <v>3.2441999989999997</v>
      </c>
      <c r="AZ404" s="15">
        <v>0.84356151743520313</v>
      </c>
      <c r="BA404" s="15">
        <v>1.0000002759241586</v>
      </c>
      <c r="BB404" s="15">
        <v>0.29605099899999998</v>
      </c>
      <c r="BC404" s="15">
        <v>212.23</v>
      </c>
      <c r="BD404" s="15">
        <v>0.81014599899999995</v>
      </c>
      <c r="BE404" s="15">
        <v>2.154899999</v>
      </c>
      <c r="BF404" s="15">
        <v>0.35150999899999996</v>
      </c>
      <c r="BG404" s="15">
        <v>45.87</v>
      </c>
      <c r="BH404" s="15">
        <v>5.9200999989999996</v>
      </c>
      <c r="BI404" s="15">
        <v>2.2834699998999997E-2</v>
      </c>
      <c r="BJ404" s="15">
        <v>3.8645499989999998</v>
      </c>
      <c r="BK404" s="15">
        <v>6.6089922384589954</v>
      </c>
      <c r="BL404" s="15">
        <v>12</v>
      </c>
      <c r="BM404" s="15">
        <v>2.0071999989999996</v>
      </c>
      <c r="BN404" s="15">
        <v>0.9799999989999999</v>
      </c>
      <c r="BO404" s="15">
        <v>2.0100000000000003E-9</v>
      </c>
      <c r="BP404" s="15">
        <v>0.59035362216798726</v>
      </c>
      <c r="BQ404" s="15">
        <v>5.0423999989999997</v>
      </c>
      <c r="BR404" s="15">
        <v>9.8533790820937384</v>
      </c>
      <c r="BS404" s="15">
        <v>126</v>
      </c>
      <c r="BT404" s="15">
        <v>2.2806999999899998E-7</v>
      </c>
      <c r="BU404" s="15">
        <v>7.3705999989999995</v>
      </c>
      <c r="BV404" s="15">
        <v>48.650999999</v>
      </c>
      <c r="BW404" s="15">
        <v>3.359549999</v>
      </c>
      <c r="BX404" s="15">
        <v>2.1543999989999998</v>
      </c>
      <c r="BY404" s="15">
        <v>0.84356151743520313</v>
      </c>
      <c r="BZ404" s="15">
        <v>66.097999999999999</v>
      </c>
      <c r="CA404" s="15">
        <v>15.609999998999999</v>
      </c>
      <c r="CB404" s="15">
        <v>1.7849984153991865</v>
      </c>
      <c r="CC404" s="15">
        <v>0.84356151743520313</v>
      </c>
      <c r="CD404" s="15">
        <v>4.2195999989999997</v>
      </c>
      <c r="CE404" s="15">
        <v>1.6455999989999999</v>
      </c>
      <c r="CF404" s="15">
        <v>3.9249999989999997</v>
      </c>
      <c r="CG404" s="15">
        <v>8.2212999989999993</v>
      </c>
      <c r="CH404" s="15">
        <v>20.424103044347209</v>
      </c>
      <c r="CI404" s="15">
        <v>0.40604999899999999</v>
      </c>
      <c r="CJ404" s="15">
        <v>35.349999998999998</v>
      </c>
      <c r="CK404" s="15">
        <v>7.4329999989999992E-2</v>
      </c>
      <c r="CL404" s="15">
        <v>0.44262199899999999</v>
      </c>
      <c r="CM404" s="15">
        <v>7.9599999999999983E-3</v>
      </c>
      <c r="CN404" s="15">
        <v>4.2924999989999995</v>
      </c>
      <c r="CO404" s="15">
        <v>0.78599999999999992</v>
      </c>
      <c r="CP404" s="15">
        <v>0.679699999</v>
      </c>
      <c r="CQ404" s="43">
        <v>43.5</v>
      </c>
      <c r="CR404" s="43">
        <v>14.640599998999999</v>
      </c>
      <c r="CS404" s="42" t="s">
        <v>21</v>
      </c>
      <c r="CT404" s="42" t="s">
        <v>21</v>
      </c>
      <c r="CU404" s="42" t="s">
        <v>21</v>
      </c>
      <c r="CV404" s="42" t="s">
        <v>21</v>
      </c>
      <c r="CW404" s="43">
        <v>2.0699999989999998</v>
      </c>
      <c r="CX404" s="43">
        <v>35.577999998999999</v>
      </c>
      <c r="CY404" s="42" t="s">
        <v>21</v>
      </c>
      <c r="CZ404" s="42" t="s">
        <v>21</v>
      </c>
      <c r="DA404" s="43">
        <v>3.3199999998999997E-3</v>
      </c>
      <c r="DB404" s="43">
        <v>18</v>
      </c>
      <c r="DC404" s="42" t="s">
        <v>21</v>
      </c>
      <c r="DD404" s="43">
        <v>1.0461345339953285</v>
      </c>
      <c r="DE404" s="42" t="s">
        <v>21</v>
      </c>
      <c r="DF404" s="43">
        <v>0.25601302556304822</v>
      </c>
      <c r="DG404" s="43">
        <v>1.9075999999999995E-3</v>
      </c>
    </row>
    <row r="405" spans="1:111" x14ac:dyDescent="0.25">
      <c r="A405" s="27" t="s">
        <v>529</v>
      </c>
      <c r="B405" s="15">
        <v>3.8426999989999997</v>
      </c>
      <c r="C405" s="15">
        <v>1.3977999999969999E-8</v>
      </c>
      <c r="D405" s="15">
        <v>0.88618799899999989</v>
      </c>
      <c r="E405" s="15">
        <v>13.370999998999999</v>
      </c>
      <c r="F405" s="15">
        <v>29.289999998999999</v>
      </c>
      <c r="G405" s="15">
        <v>212.86581150781879</v>
      </c>
      <c r="H405" s="15">
        <v>2.000999999999999E-5</v>
      </c>
      <c r="I405" s="15">
        <v>0.82815699899999995</v>
      </c>
      <c r="J405" s="15">
        <v>9.809698331846376E-12</v>
      </c>
      <c r="K405" s="15">
        <v>90</v>
      </c>
      <c r="L405" s="15">
        <v>1.1705999989999998</v>
      </c>
      <c r="M405" s="15">
        <v>39</v>
      </c>
      <c r="N405" s="15">
        <v>5.1289999999999996</v>
      </c>
      <c r="O405" s="15">
        <v>1.5458059362275103</v>
      </c>
      <c r="P405" s="15">
        <v>42.798599998999997</v>
      </c>
      <c r="Q405" s="15">
        <v>5.5199999999999999E-12</v>
      </c>
      <c r="R405" s="15">
        <v>8.5699999989999984</v>
      </c>
      <c r="S405" s="15">
        <v>0.34891835322711734</v>
      </c>
      <c r="T405" s="15">
        <v>5.2718999989999995</v>
      </c>
      <c r="U405" s="15">
        <v>0.99999999899999992</v>
      </c>
      <c r="V405" s="15">
        <v>24.999999999</v>
      </c>
      <c r="W405" s="15">
        <v>0.69999999899999998</v>
      </c>
      <c r="X405" s="15">
        <v>2.5</v>
      </c>
      <c r="Y405" s="15">
        <v>3.8449999992201787</v>
      </c>
      <c r="Z405" s="15">
        <v>4.2572999999999999</v>
      </c>
      <c r="AA405" s="15">
        <v>1.7872222539999998</v>
      </c>
      <c r="AB405" s="15">
        <v>1.8290999999999999</v>
      </c>
      <c r="AC405" s="15">
        <v>2.75</v>
      </c>
      <c r="AD405" s="15">
        <v>36.795999998999996</v>
      </c>
      <c r="AE405" s="15">
        <v>0.99999999899999992</v>
      </c>
      <c r="AF405" s="15">
        <v>18.986793642164084</v>
      </c>
      <c r="AG405" s="15">
        <v>2.5499999989999997</v>
      </c>
      <c r="AH405" s="15">
        <v>4.9999999989999999</v>
      </c>
      <c r="AI405" s="15">
        <v>2</v>
      </c>
      <c r="AJ405" s="15">
        <v>3.6874999994107798</v>
      </c>
      <c r="AK405" s="15">
        <v>8.0218194129778553</v>
      </c>
      <c r="AL405" s="15">
        <v>625.59799999699999</v>
      </c>
      <c r="AM405" s="15">
        <v>70.474999998999991</v>
      </c>
      <c r="AN405" s="15">
        <v>0.29531399899999999</v>
      </c>
      <c r="AO405" s="15">
        <v>0.48586379318034961</v>
      </c>
      <c r="AP405" s="15">
        <v>2.6565985112662351E-3</v>
      </c>
      <c r="AQ405" s="15">
        <v>818.4099999959999</v>
      </c>
      <c r="AR405" s="15">
        <v>1.7814199989999999</v>
      </c>
      <c r="AS405" s="15">
        <v>217.91</v>
      </c>
      <c r="AT405" s="15">
        <v>0.30039999899999997</v>
      </c>
      <c r="AU405" s="15">
        <v>7.4299799989999995</v>
      </c>
      <c r="AV405" s="15">
        <v>484</v>
      </c>
      <c r="AW405" s="15">
        <v>0.27572099899999997</v>
      </c>
      <c r="AX405" s="15">
        <v>3.9999998931516898</v>
      </c>
      <c r="AY405" s="15">
        <v>3.2503999989999999</v>
      </c>
      <c r="AZ405" s="15">
        <v>0.83738768607791714</v>
      </c>
      <c r="BA405" s="15">
        <v>1.0000002759241586</v>
      </c>
      <c r="BB405" s="15">
        <v>0.29605099899999998</v>
      </c>
      <c r="BC405" s="15">
        <v>212.86500000000001</v>
      </c>
      <c r="BD405" s="15">
        <v>0.81174399899999994</v>
      </c>
      <c r="BE405" s="15">
        <v>2.1568999999999998</v>
      </c>
      <c r="BF405" s="15">
        <v>0.352819999</v>
      </c>
      <c r="BG405" s="15">
        <v>45.91</v>
      </c>
      <c r="BH405" s="15">
        <v>5.9330999989999995</v>
      </c>
      <c r="BI405" s="15">
        <v>2.2808399998999997E-2</v>
      </c>
      <c r="BJ405" s="15">
        <v>3.8746499989999998</v>
      </c>
      <c r="BK405" s="15">
        <v>6.5944791455828797</v>
      </c>
      <c r="BL405" s="15">
        <v>12</v>
      </c>
      <c r="BM405" s="15">
        <v>2.0078999989999997</v>
      </c>
      <c r="BN405" s="15">
        <v>0.98570999899999989</v>
      </c>
      <c r="BO405" s="15">
        <v>2.0100000000000003E-9</v>
      </c>
      <c r="BP405" s="15">
        <v>0.58028201739701846</v>
      </c>
      <c r="BQ405" s="15">
        <v>5.0303999989999992</v>
      </c>
      <c r="BR405" s="15">
        <v>9.8533790820937384</v>
      </c>
      <c r="BS405" s="15">
        <v>126</v>
      </c>
      <c r="BT405" s="15">
        <v>2.3237999999899997E-7</v>
      </c>
      <c r="BU405" s="15">
        <v>7.3716999989999996</v>
      </c>
      <c r="BV405" s="15">
        <v>49.153999999</v>
      </c>
      <c r="BW405" s="15">
        <v>3.3549999989999999</v>
      </c>
      <c r="BX405" s="15">
        <v>2.1551999989999997</v>
      </c>
      <c r="BY405" s="15">
        <v>0.83738768607791714</v>
      </c>
      <c r="BZ405" s="15">
        <v>66.045999999999992</v>
      </c>
      <c r="CA405" s="15">
        <v>15.604999998999999</v>
      </c>
      <c r="CB405" s="15">
        <v>1.7849984153991865</v>
      </c>
      <c r="CC405" s="15">
        <v>0.83738768607791714</v>
      </c>
      <c r="CD405" s="15">
        <v>4.2197999989999992</v>
      </c>
      <c r="CE405" s="15">
        <v>1.6555999989999999</v>
      </c>
      <c r="CF405" s="15">
        <v>3.9249999989999997</v>
      </c>
      <c r="CG405" s="15">
        <v>8.211099999</v>
      </c>
      <c r="CH405" s="15">
        <v>20.424103044347209</v>
      </c>
      <c r="CI405" s="15">
        <v>0.406549999</v>
      </c>
      <c r="CJ405" s="15">
        <v>35.349999998999998</v>
      </c>
      <c r="CK405" s="15">
        <v>7.4189999989999991E-2</v>
      </c>
      <c r="CL405" s="15">
        <v>0.44683399899999998</v>
      </c>
      <c r="CM405" s="15">
        <v>8.0699999999999973E-3</v>
      </c>
      <c r="CN405" s="15">
        <v>4.2924999989999995</v>
      </c>
      <c r="CO405" s="15">
        <v>0.78799999999999992</v>
      </c>
      <c r="CP405" s="15">
        <v>0.6785999989999999</v>
      </c>
      <c r="CQ405" s="43">
        <v>43.5</v>
      </c>
      <c r="CR405" s="43">
        <v>15.405599999</v>
      </c>
      <c r="CS405" s="42" t="s">
        <v>21</v>
      </c>
      <c r="CT405" s="42" t="s">
        <v>21</v>
      </c>
      <c r="CU405" s="42" t="s">
        <v>21</v>
      </c>
      <c r="CV405" s="42" t="s">
        <v>21</v>
      </c>
      <c r="CW405" s="43">
        <v>2.0699999989999998</v>
      </c>
      <c r="CX405" s="43">
        <v>35.577999998999999</v>
      </c>
      <c r="CY405" s="42" t="s">
        <v>21</v>
      </c>
      <c r="CZ405" s="42" t="s">
        <v>21</v>
      </c>
      <c r="DA405" s="43">
        <v>3.3199999998999997E-3</v>
      </c>
      <c r="DB405" s="43">
        <v>18</v>
      </c>
      <c r="DC405" s="42" t="s">
        <v>21</v>
      </c>
      <c r="DD405" s="43">
        <v>1.0522992750208346</v>
      </c>
      <c r="DE405" s="42" t="s">
        <v>21</v>
      </c>
      <c r="DF405" s="43">
        <v>0.25605437216877197</v>
      </c>
      <c r="DG405" s="43">
        <v>1.9132999998999999E-3</v>
      </c>
    </row>
    <row r="406" spans="1:111" x14ac:dyDescent="0.25">
      <c r="A406" s="27" t="s">
        <v>530</v>
      </c>
      <c r="B406" s="15">
        <v>3.8208999989999999</v>
      </c>
      <c r="C406" s="15">
        <v>1.4497999999969998E-8</v>
      </c>
      <c r="D406" s="15">
        <v>0.88755999899999993</v>
      </c>
      <c r="E406" s="15">
        <v>12.970999999999998</v>
      </c>
      <c r="F406" s="15">
        <v>28.848999998999997</v>
      </c>
      <c r="G406" s="15">
        <v>210.00580060460612</v>
      </c>
      <c r="H406" s="15">
        <v>2.000999999999999E-5</v>
      </c>
      <c r="I406" s="15">
        <v>0.78870599899999994</v>
      </c>
      <c r="J406" s="15">
        <v>1.0464647438724558E-11</v>
      </c>
      <c r="K406" s="15">
        <v>90</v>
      </c>
      <c r="L406" s="15">
        <v>1.1651999999999998</v>
      </c>
      <c r="M406" s="15">
        <v>39</v>
      </c>
      <c r="N406" s="15">
        <v>5.0559999999999992</v>
      </c>
      <c r="O406" s="15">
        <v>1.5328058872961143</v>
      </c>
      <c r="P406" s="15">
        <v>42.891999998999999</v>
      </c>
      <c r="Q406" s="15">
        <v>6.8199999999999996E-12</v>
      </c>
      <c r="R406" s="15">
        <v>8.5699999989999984</v>
      </c>
      <c r="S406" s="15">
        <v>0.34820153917204694</v>
      </c>
      <c r="T406" s="15">
        <v>5.1929999989999995</v>
      </c>
      <c r="U406" s="15">
        <v>0.99999999899999992</v>
      </c>
      <c r="V406" s="15">
        <v>24.999999999</v>
      </c>
      <c r="W406" s="15">
        <v>0.69999999899999998</v>
      </c>
      <c r="X406" s="15">
        <v>2.5</v>
      </c>
      <c r="Y406" s="15">
        <v>3.8209999992188046</v>
      </c>
      <c r="Z406" s="15">
        <v>4.2000999999999999</v>
      </c>
      <c r="AA406" s="15">
        <v>1.8205816749999999</v>
      </c>
      <c r="AB406" s="15">
        <v>1.7954999989999998</v>
      </c>
      <c r="AC406" s="15">
        <v>2.75</v>
      </c>
      <c r="AD406" s="15">
        <v>36.883999998999997</v>
      </c>
      <c r="AE406" s="15">
        <v>0.99999999899999992</v>
      </c>
      <c r="AF406" s="15">
        <v>18.923043915280864</v>
      </c>
      <c r="AG406" s="15">
        <v>2.5499999989999997</v>
      </c>
      <c r="AH406" s="15">
        <v>4.9999999989999999</v>
      </c>
      <c r="AI406" s="15">
        <v>2</v>
      </c>
      <c r="AJ406" s="15">
        <v>3.7926999993942556</v>
      </c>
      <c r="AK406" s="15">
        <v>8.1011018154658281</v>
      </c>
      <c r="AL406" s="15">
        <v>625.75</v>
      </c>
      <c r="AM406" s="15">
        <v>70.474999998999991</v>
      </c>
      <c r="AN406" s="15">
        <v>0.29531399899999999</v>
      </c>
      <c r="AO406" s="15">
        <v>0.47846432114451742</v>
      </c>
      <c r="AP406" s="15">
        <v>2.8205310815513649E-3</v>
      </c>
      <c r="AQ406" s="15">
        <v>811.13000000199997</v>
      </c>
      <c r="AR406" s="15">
        <v>1.7814199989999999</v>
      </c>
      <c r="AS406" s="15">
        <v>222.25999999899997</v>
      </c>
      <c r="AT406" s="15">
        <v>0.29959999899999995</v>
      </c>
      <c r="AU406" s="15">
        <v>7.4101399989999992</v>
      </c>
      <c r="AV406" s="15">
        <v>484</v>
      </c>
      <c r="AW406" s="15">
        <v>0.27634999899999996</v>
      </c>
      <c r="AX406" s="15">
        <v>3.9999998931516898</v>
      </c>
      <c r="AY406" s="15">
        <v>3.2694999989999998</v>
      </c>
      <c r="AZ406" s="15">
        <v>0.83225833367921298</v>
      </c>
      <c r="BA406" s="15">
        <v>1.0000002759241586</v>
      </c>
      <c r="BB406" s="15">
        <v>0.29605099899999998</v>
      </c>
      <c r="BC406" s="15">
        <v>210.005</v>
      </c>
      <c r="BD406" s="15">
        <v>0.80830299899999991</v>
      </c>
      <c r="BE406" s="15">
        <v>2.1555999989999997</v>
      </c>
      <c r="BF406" s="15">
        <v>0.35053999899999999</v>
      </c>
      <c r="BG406" s="15">
        <v>45.89</v>
      </c>
      <c r="BH406" s="15">
        <v>5.9131999989999997</v>
      </c>
      <c r="BI406" s="15">
        <v>2.2780899998999998E-2</v>
      </c>
      <c r="BJ406" s="15">
        <v>3.8389999989999999</v>
      </c>
      <c r="BK406" s="15">
        <v>6.573066247128005</v>
      </c>
      <c r="BL406" s="15">
        <v>12</v>
      </c>
      <c r="BM406" s="15">
        <v>1.9768999989999998</v>
      </c>
      <c r="BN406" s="15">
        <v>0.99571999899999997</v>
      </c>
      <c r="BO406" s="15">
        <v>2.0100000000000003E-9</v>
      </c>
      <c r="BP406" s="15">
        <v>0.57487783878981191</v>
      </c>
      <c r="BQ406" s="15">
        <v>4.9830999989999993</v>
      </c>
      <c r="BR406" s="15">
        <v>9.8533790820937384</v>
      </c>
      <c r="BS406" s="15">
        <v>126</v>
      </c>
      <c r="BT406" s="15">
        <v>2.3627999999899997E-7</v>
      </c>
      <c r="BU406" s="15">
        <v>7.3721999989999993</v>
      </c>
      <c r="BV406" s="15">
        <v>49.272599998999993</v>
      </c>
      <c r="BW406" s="15">
        <v>3.3549999989999999</v>
      </c>
      <c r="BX406" s="15">
        <v>2.1509999989999997</v>
      </c>
      <c r="BY406" s="15">
        <v>0.83225833367921298</v>
      </c>
      <c r="BZ406" s="15">
        <v>66.040999999999997</v>
      </c>
      <c r="CA406" s="15">
        <v>15.627999998999998</v>
      </c>
      <c r="CB406" s="15">
        <v>1.7849984153991865</v>
      </c>
      <c r="CC406" s="15">
        <v>0.83226</v>
      </c>
      <c r="CD406" s="15">
        <v>4.1921999989999996</v>
      </c>
      <c r="CE406" s="15">
        <v>1.6131999989999999</v>
      </c>
      <c r="CF406" s="15">
        <v>3.9249999989999997</v>
      </c>
      <c r="CG406" s="15">
        <v>8.2230999989999987</v>
      </c>
      <c r="CH406" s="15">
        <v>20.4231030393019</v>
      </c>
      <c r="CI406" s="15">
        <v>0.40394999899999995</v>
      </c>
      <c r="CJ406" s="15">
        <v>35.349999998999998</v>
      </c>
      <c r="CK406" s="15">
        <v>7.4169999989999985E-2</v>
      </c>
      <c r="CL406" s="15">
        <v>0.455312999</v>
      </c>
      <c r="CM406" s="15">
        <v>8.1699999999999967E-3</v>
      </c>
      <c r="CN406" s="15">
        <v>4.2924999989999995</v>
      </c>
      <c r="CO406" s="15">
        <v>0.79</v>
      </c>
      <c r="CP406" s="15">
        <v>0.67479999899999998</v>
      </c>
      <c r="CQ406" s="43">
        <v>43.5</v>
      </c>
      <c r="CR406" s="43">
        <v>15.760199999999999</v>
      </c>
      <c r="CS406" s="42" t="s">
        <v>21</v>
      </c>
      <c r="CT406" s="42" t="s">
        <v>21</v>
      </c>
      <c r="CU406" s="42" t="s">
        <v>21</v>
      </c>
      <c r="CV406" s="42" t="s">
        <v>21</v>
      </c>
      <c r="CW406" s="43">
        <v>2.0699999989999998</v>
      </c>
      <c r="CX406" s="43">
        <v>35.577999998999999</v>
      </c>
      <c r="CY406" s="42" t="s">
        <v>21</v>
      </c>
      <c r="CZ406" s="42" t="s">
        <v>21</v>
      </c>
      <c r="DA406" s="43">
        <v>3.3199999998999997E-3</v>
      </c>
      <c r="DB406" s="43">
        <v>18</v>
      </c>
      <c r="DC406" s="42" t="s">
        <v>21</v>
      </c>
      <c r="DD406" s="43">
        <v>1.0374520189204812</v>
      </c>
      <c r="DE406" s="42" t="s">
        <v>21</v>
      </c>
      <c r="DF406" s="43">
        <v>0.25266363128640751</v>
      </c>
      <c r="DG406" s="43">
        <v>1.9056999998999997E-3</v>
      </c>
    </row>
    <row r="407" spans="1:111" x14ac:dyDescent="0.25">
      <c r="A407" s="27" t="s">
        <v>531</v>
      </c>
      <c r="B407" s="15">
        <v>3.8230999989999996</v>
      </c>
      <c r="C407" s="15">
        <v>1.4991999999949998E-8</v>
      </c>
      <c r="D407" s="15">
        <v>0.89742799899999992</v>
      </c>
      <c r="E407" s="15">
        <v>12.872999999999999</v>
      </c>
      <c r="F407" s="15">
        <v>28.850999998999999</v>
      </c>
      <c r="G407" s="15">
        <v>209.83079988745132</v>
      </c>
      <c r="H407" s="15">
        <v>2.000999999999999E-5</v>
      </c>
      <c r="I407" s="15">
        <v>0.78870599899999994</v>
      </c>
      <c r="J407" s="15">
        <v>1.0961129392107242E-11</v>
      </c>
      <c r="K407" s="15">
        <v>90</v>
      </c>
      <c r="L407" s="15">
        <v>1.1752999999999998</v>
      </c>
      <c r="M407" s="15">
        <v>39</v>
      </c>
      <c r="N407" s="15">
        <v>4.9959999989999995</v>
      </c>
      <c r="O407" s="15">
        <v>1.5256058586417969</v>
      </c>
      <c r="P407" s="15">
        <v>43.139099998999995</v>
      </c>
      <c r="Q407" s="15">
        <v>6.8299999999999998E-12</v>
      </c>
      <c r="R407" s="15">
        <v>8.5699999989999984</v>
      </c>
      <c r="S407" s="15">
        <v>0.35116058585917076</v>
      </c>
      <c r="T407" s="15">
        <v>5.2313999989999997</v>
      </c>
      <c r="U407" s="15">
        <v>0.99999999899999992</v>
      </c>
      <c r="V407" s="15">
        <v>24.999999999</v>
      </c>
      <c r="W407" s="15">
        <v>0.69999999899999998</v>
      </c>
      <c r="X407" s="15">
        <v>2.5</v>
      </c>
      <c r="Y407" s="15">
        <v>3.7799999992164568</v>
      </c>
      <c r="Z407" s="15">
        <v>4.1965999989999991</v>
      </c>
      <c r="AA407" s="15">
        <v>1.8630039999999999</v>
      </c>
      <c r="AB407" s="15">
        <v>1.7888999989999999</v>
      </c>
      <c r="AC407" s="15">
        <v>2.75</v>
      </c>
      <c r="AD407" s="15">
        <v>37.334999998999997</v>
      </c>
      <c r="AE407" s="15">
        <v>0.99999999899999992</v>
      </c>
      <c r="AF407" s="15">
        <v>19.010481257757334</v>
      </c>
      <c r="AG407" s="15">
        <v>2.5499999989999997</v>
      </c>
      <c r="AH407" s="15">
        <v>4.9999999989999999</v>
      </c>
      <c r="AI407" s="15">
        <v>2</v>
      </c>
      <c r="AJ407" s="15">
        <v>3.8484999993754907</v>
      </c>
      <c r="AK407" s="15">
        <v>8.2088327713744267</v>
      </c>
      <c r="AL407" s="15">
        <v>626.36500000199999</v>
      </c>
      <c r="AM407" s="15">
        <v>70.474999998999991</v>
      </c>
      <c r="AN407" s="15">
        <v>0.29531399899999999</v>
      </c>
      <c r="AO407" s="15">
        <v>0.47973135067389366</v>
      </c>
      <c r="AP407" s="15">
        <v>2.9818769249141197E-3</v>
      </c>
      <c r="AQ407" s="15">
        <v>825.38000000199997</v>
      </c>
      <c r="AR407" s="15">
        <v>1.7814199989999999</v>
      </c>
      <c r="AS407" s="15">
        <v>230.37</v>
      </c>
      <c r="AT407" s="15">
        <v>0.30079999899999998</v>
      </c>
      <c r="AU407" s="15">
        <v>7.4270199989999997</v>
      </c>
      <c r="AV407" s="15">
        <v>484</v>
      </c>
      <c r="AW407" s="15">
        <v>0.27928999899999996</v>
      </c>
      <c r="AX407" s="15">
        <v>3.9999998931516898</v>
      </c>
      <c r="AY407" s="15">
        <v>3.3152999989999996</v>
      </c>
      <c r="AZ407" s="15">
        <v>0.82747892065923501</v>
      </c>
      <c r="BA407" s="15">
        <v>1.0000002759241586</v>
      </c>
      <c r="BB407" s="15">
        <v>0.29605099899999998</v>
      </c>
      <c r="BC407" s="15">
        <v>209.82999994999997</v>
      </c>
      <c r="BD407" s="15">
        <v>0.81202099899999991</v>
      </c>
      <c r="BE407" s="15">
        <v>2.1678999999999999</v>
      </c>
      <c r="BF407" s="15">
        <v>0.35258999899999999</v>
      </c>
      <c r="BG407" s="15">
        <v>45.89</v>
      </c>
      <c r="BH407" s="15">
        <v>6.4806999989999996</v>
      </c>
      <c r="BI407" s="15">
        <v>2.2812699998999996E-2</v>
      </c>
      <c r="BJ407" s="15">
        <v>3.8509999989999999</v>
      </c>
      <c r="BK407" s="15">
        <v>6.5999630837664869</v>
      </c>
      <c r="BL407" s="15">
        <v>12</v>
      </c>
      <c r="BM407" s="15">
        <v>1.9845999989999998</v>
      </c>
      <c r="BN407" s="15">
        <v>1.0137799989999998</v>
      </c>
      <c r="BO407" s="15">
        <v>2.0100000000000003E-9</v>
      </c>
      <c r="BP407" s="15">
        <v>0.57510927109219534</v>
      </c>
      <c r="BQ407" s="15">
        <v>4.9676999989999997</v>
      </c>
      <c r="BR407" s="15">
        <v>9.8533790820937384</v>
      </c>
      <c r="BS407" s="15">
        <v>126</v>
      </c>
      <c r="BT407" s="15">
        <v>2.4008699999899997E-7</v>
      </c>
      <c r="BU407" s="15">
        <v>7.3708999989999997</v>
      </c>
      <c r="BV407" s="15">
        <v>49.905999998999995</v>
      </c>
      <c r="BW407" s="15">
        <v>3.352499999</v>
      </c>
      <c r="BX407" s="15">
        <v>2.1608999989999997</v>
      </c>
      <c r="BY407" s="15">
        <v>0.82747892065923501</v>
      </c>
      <c r="BZ407" s="15">
        <v>66.125999999999991</v>
      </c>
      <c r="CA407" s="15">
        <v>15.681999998999999</v>
      </c>
      <c r="CB407" s="15">
        <v>1.7849984153991865</v>
      </c>
      <c r="CC407" s="15">
        <v>0.82477999999999996</v>
      </c>
      <c r="CD407" s="15">
        <v>4.2105999989999994</v>
      </c>
      <c r="CE407" s="15">
        <v>1.6269999989999999</v>
      </c>
      <c r="CF407" s="15">
        <v>3.9249999989999997</v>
      </c>
      <c r="CG407" s="15">
        <v>8.2485999989999996</v>
      </c>
      <c r="CH407" s="15">
        <v>20.419103019120669</v>
      </c>
      <c r="CI407" s="15">
        <v>0.40304999899999999</v>
      </c>
      <c r="CJ407" s="15">
        <v>35.349999998999998</v>
      </c>
      <c r="CK407" s="15">
        <v>7.4149999989999993E-2</v>
      </c>
      <c r="CL407" s="15">
        <v>0.46586899899999995</v>
      </c>
      <c r="CM407" s="15">
        <v>8.2599999999999982E-3</v>
      </c>
      <c r="CN407" s="15">
        <v>4.2924999989999995</v>
      </c>
      <c r="CO407" s="15">
        <v>0.79099999999999993</v>
      </c>
      <c r="CP407" s="15">
        <v>0.67639999899999992</v>
      </c>
      <c r="CQ407" s="43">
        <v>42</v>
      </c>
      <c r="CR407" s="43">
        <v>16.696399999999997</v>
      </c>
      <c r="CS407" s="42" t="s">
        <v>21</v>
      </c>
      <c r="CT407" s="42" t="s">
        <v>21</v>
      </c>
      <c r="CU407" s="42" t="s">
        <v>21</v>
      </c>
      <c r="CV407" s="42" t="s">
        <v>21</v>
      </c>
      <c r="CW407" s="43">
        <v>2.0699999989999998</v>
      </c>
      <c r="CX407" s="43">
        <v>35.577999998999999</v>
      </c>
      <c r="CY407" s="42" t="s">
        <v>21</v>
      </c>
      <c r="CZ407" s="42" t="s">
        <v>21</v>
      </c>
      <c r="DA407" s="43">
        <v>3.3199999998999997E-3</v>
      </c>
      <c r="DB407" s="43">
        <v>18</v>
      </c>
      <c r="DC407" s="42" t="s">
        <v>21</v>
      </c>
      <c r="DD407" s="43">
        <v>1.0642826746107732</v>
      </c>
      <c r="DE407" s="42" t="s">
        <v>21</v>
      </c>
      <c r="DF407" s="43">
        <v>0.25894794569320156</v>
      </c>
      <c r="DG407" s="43">
        <v>1.9132999998999999E-3</v>
      </c>
    </row>
    <row r="408" spans="1:111" x14ac:dyDescent="0.25">
      <c r="A408" s="27" t="s">
        <v>532</v>
      </c>
      <c r="B408" s="15">
        <v>3.8162999989999999</v>
      </c>
      <c r="C408" s="15">
        <v>1.5486999999949997E-8</v>
      </c>
      <c r="D408" s="15">
        <v>0.91443999899999995</v>
      </c>
      <c r="E408" s="15">
        <v>12.750999998999999</v>
      </c>
      <c r="F408" s="15">
        <v>28.729999998999997</v>
      </c>
      <c r="G408" s="15">
        <v>208.03579309435125</v>
      </c>
      <c r="H408" s="15">
        <v>2.0219999999999993E-5</v>
      </c>
      <c r="I408" s="15">
        <v>0.78870599899999994</v>
      </c>
      <c r="J408" s="15">
        <v>1.1467424678389876E-11</v>
      </c>
      <c r="K408" s="15">
        <v>90</v>
      </c>
      <c r="L408" s="15">
        <v>1.1796</v>
      </c>
      <c r="M408" s="15">
        <v>39</v>
      </c>
      <c r="N408" s="15">
        <v>5.0169999999999995</v>
      </c>
      <c r="O408" s="15">
        <v>1.5258058604099758</v>
      </c>
      <c r="P408" s="15">
        <v>43.383799998999997</v>
      </c>
      <c r="Q408" s="15">
        <v>6.8799999999999998E-12</v>
      </c>
      <c r="R408" s="15">
        <v>8.5699999989999984</v>
      </c>
      <c r="S408" s="15">
        <v>0.35395724209045631</v>
      </c>
      <c r="T408" s="15">
        <v>5.2621999989999999</v>
      </c>
      <c r="U408" s="15">
        <v>0.99999999899999992</v>
      </c>
      <c r="V408" s="15">
        <v>24.999999999</v>
      </c>
      <c r="W408" s="15">
        <v>0.69999999899999998</v>
      </c>
      <c r="X408" s="15">
        <v>2.5</v>
      </c>
      <c r="Y408" s="15">
        <v>3.7939999992172586</v>
      </c>
      <c r="Z408" s="15">
        <v>4.1606999999999994</v>
      </c>
      <c r="AA408" s="15">
        <v>1.8783575639999999</v>
      </c>
      <c r="AB408" s="15">
        <v>1.7749999989999998</v>
      </c>
      <c r="AC408" s="15">
        <v>2.75</v>
      </c>
      <c r="AD408" s="15">
        <v>37.757999998999999</v>
      </c>
      <c r="AE408" s="15">
        <v>0.99999999899999992</v>
      </c>
      <c r="AF408" s="15">
        <v>19.078802975653318</v>
      </c>
      <c r="AG408" s="15">
        <v>2.5499999989999997</v>
      </c>
      <c r="AH408" s="15">
        <v>4.9999999989999999</v>
      </c>
      <c r="AI408" s="15">
        <v>2</v>
      </c>
      <c r="AJ408" s="15">
        <v>3.9112999993656259</v>
      </c>
      <c r="AK408" s="15">
        <v>8.1340491958194985</v>
      </c>
      <c r="AL408" s="15">
        <v>627.42000000099995</v>
      </c>
      <c r="AM408" s="15">
        <v>70.474999998999991</v>
      </c>
      <c r="AN408" s="15">
        <v>0.29531399899999999</v>
      </c>
      <c r="AO408" s="15">
        <v>0.47971063877295328</v>
      </c>
      <c r="AP408" s="15">
        <v>3.1768302435424695E-3</v>
      </c>
      <c r="AQ408" s="15">
        <v>825.5</v>
      </c>
      <c r="AR408" s="15">
        <v>1.7814199989999999</v>
      </c>
      <c r="AS408" s="15">
        <v>244.87999999899998</v>
      </c>
      <c r="AT408" s="15">
        <v>0.30009999899999995</v>
      </c>
      <c r="AU408" s="15">
        <v>7.4703799989999995</v>
      </c>
      <c r="AV408" s="15">
        <v>484</v>
      </c>
      <c r="AW408" s="15">
        <v>0.27915299899999996</v>
      </c>
      <c r="AX408" s="15">
        <v>3.9999998931516898</v>
      </c>
      <c r="AY408" s="15">
        <v>3.4073999989999999</v>
      </c>
      <c r="AZ408" s="15">
        <v>0.82953819677437246</v>
      </c>
      <c r="BA408" s="15">
        <v>1.0000002759241586</v>
      </c>
      <c r="BB408" s="15">
        <v>0.29605099899999998</v>
      </c>
      <c r="BC408" s="15">
        <v>208.035</v>
      </c>
      <c r="BD408" s="15">
        <v>0.81645899899999996</v>
      </c>
      <c r="BE408" s="15">
        <v>2.1924999989999998</v>
      </c>
      <c r="BF408" s="15">
        <v>0.35361999899999996</v>
      </c>
      <c r="BG408" s="15">
        <v>45.89</v>
      </c>
      <c r="BH408" s="15">
        <v>7.7287999989999996</v>
      </c>
      <c r="BI408" s="15">
        <v>2.2855199998999997E-2</v>
      </c>
      <c r="BJ408" s="15">
        <v>3.8350499989999998</v>
      </c>
      <c r="BK408" s="15">
        <v>6.6373737239649016</v>
      </c>
      <c r="BL408" s="15">
        <v>12</v>
      </c>
      <c r="BM408" s="15">
        <v>1.9762999989999999</v>
      </c>
      <c r="BN408" s="15">
        <v>1.0316699989999998</v>
      </c>
      <c r="BO408" s="15">
        <v>2.0100000000000003E-9</v>
      </c>
      <c r="BP408" s="15">
        <v>0.58034937032093314</v>
      </c>
      <c r="BQ408" s="15">
        <v>5.0229999989999996</v>
      </c>
      <c r="BR408" s="15">
        <v>9.8533790820937384</v>
      </c>
      <c r="BS408" s="15">
        <v>126</v>
      </c>
      <c r="BT408" s="15">
        <v>2.4383699999899999E-7</v>
      </c>
      <c r="BU408" s="15">
        <v>7.3717999989999994</v>
      </c>
      <c r="BV408" s="15">
        <v>50.242999998999998</v>
      </c>
      <c r="BW408" s="15">
        <v>3.3649999989999997</v>
      </c>
      <c r="BX408" s="15">
        <v>2.1859999999999999</v>
      </c>
      <c r="BY408" s="15">
        <v>0.82953819677437246</v>
      </c>
      <c r="BZ408" s="15">
        <v>66.415999999999997</v>
      </c>
      <c r="CA408" s="15">
        <v>15.622999999999999</v>
      </c>
      <c r="CB408" s="15">
        <v>1.7849984153991865</v>
      </c>
      <c r="CC408" s="15">
        <v>0.82953999999999994</v>
      </c>
      <c r="CD408" s="15">
        <v>4.2261999989999994</v>
      </c>
      <c r="CE408" s="15">
        <v>1.6471999989999999</v>
      </c>
      <c r="CF408" s="15">
        <v>3.9249999989999997</v>
      </c>
      <c r="CG408" s="15">
        <v>8.2504999989999988</v>
      </c>
      <c r="CH408" s="15">
        <v>20.425103049392511</v>
      </c>
      <c r="CI408" s="15">
        <v>0.40224999899999997</v>
      </c>
      <c r="CJ408" s="15">
        <v>35.349999998999998</v>
      </c>
      <c r="CK408" s="15">
        <v>7.4869999989999991E-2</v>
      </c>
      <c r="CL408" s="15">
        <v>0.46977999899999995</v>
      </c>
      <c r="CM408" s="15">
        <v>8.3399999999999967E-3</v>
      </c>
      <c r="CN408" s="15">
        <v>4.2924999989999995</v>
      </c>
      <c r="CO408" s="15">
        <v>0.79399999999999993</v>
      </c>
      <c r="CP408" s="15">
        <v>0.67889999899999998</v>
      </c>
      <c r="CQ408" s="43">
        <v>41.5</v>
      </c>
      <c r="CR408" s="43">
        <v>15.778099998999998</v>
      </c>
      <c r="CS408" s="42" t="s">
        <v>21</v>
      </c>
      <c r="CT408" s="42" t="s">
        <v>21</v>
      </c>
      <c r="CU408" s="42" t="s">
        <v>21</v>
      </c>
      <c r="CV408" s="42" t="s">
        <v>21</v>
      </c>
      <c r="CW408" s="43">
        <v>2.0699999989999998</v>
      </c>
      <c r="CX408" s="43">
        <v>35.577999998999999</v>
      </c>
      <c r="CY408" s="42" t="s">
        <v>21</v>
      </c>
      <c r="CZ408" s="42" t="s">
        <v>21</v>
      </c>
      <c r="DA408" s="43">
        <v>3.3199999998999997E-3</v>
      </c>
      <c r="DB408" s="43">
        <v>18</v>
      </c>
      <c r="DC408" s="42" t="s">
        <v>21</v>
      </c>
      <c r="DD408" s="43">
        <v>1.0410160327306017</v>
      </c>
      <c r="DE408" s="42" t="s">
        <v>21</v>
      </c>
      <c r="DF408" s="43">
        <v>0.25453728842898754</v>
      </c>
      <c r="DG408" s="43">
        <v>1.9104999998999996E-3</v>
      </c>
    </row>
    <row r="409" spans="1:111" x14ac:dyDescent="0.25">
      <c r="A409" s="27" t="s">
        <v>533</v>
      </c>
      <c r="B409" s="15">
        <v>3.7700999989999997</v>
      </c>
      <c r="C409" s="15">
        <v>1.5968999999979998E-8</v>
      </c>
      <c r="D409" s="15">
        <v>0.90688899899999997</v>
      </c>
      <c r="E409" s="15">
        <v>12.482999999999999</v>
      </c>
      <c r="F409" s="15">
        <v>28.224999998999998</v>
      </c>
      <c r="G409" s="15">
        <v>203.30077499305321</v>
      </c>
      <c r="H409" s="15">
        <v>2.4519999999999992E-5</v>
      </c>
      <c r="I409" s="15">
        <v>0.78870599899999994</v>
      </c>
      <c r="J409" s="15">
        <v>1.4637131205073905E-11</v>
      </c>
      <c r="K409" s="15">
        <v>90</v>
      </c>
      <c r="L409" s="15">
        <v>1.1695999989999999</v>
      </c>
      <c r="M409" s="15">
        <v>39</v>
      </c>
      <c r="N409" s="15">
        <v>4.95</v>
      </c>
      <c r="O409" s="15">
        <v>1.5067057860492232</v>
      </c>
      <c r="P409" s="15">
        <v>43.792599998999997</v>
      </c>
      <c r="Q409" s="15">
        <v>6.7799999999999998E-12</v>
      </c>
      <c r="R409" s="15">
        <v>8.5699999989999984</v>
      </c>
      <c r="S409" s="15">
        <v>0.34749973949595153</v>
      </c>
      <c r="T409" s="15">
        <v>5.3718999989999991</v>
      </c>
      <c r="U409" s="15">
        <v>0.99999999899999992</v>
      </c>
      <c r="V409" s="15">
        <v>24.999999999</v>
      </c>
      <c r="W409" s="15">
        <v>0.69999999899999998</v>
      </c>
      <c r="X409" s="15">
        <v>2.5</v>
      </c>
      <c r="Y409" s="15">
        <v>3.7349999992138798</v>
      </c>
      <c r="Z409" s="15">
        <v>4.0659999989999998</v>
      </c>
      <c r="AA409" s="15">
        <v>1.8186034029999998</v>
      </c>
      <c r="AB409" s="15">
        <v>1.7341999989999999</v>
      </c>
      <c r="AC409" s="15">
        <v>2.75</v>
      </c>
      <c r="AD409" s="15">
        <v>38.074999998999999</v>
      </c>
      <c r="AE409" s="15">
        <v>0.99999999899999992</v>
      </c>
      <c r="AF409" s="15">
        <v>18.81286439645838</v>
      </c>
      <c r="AG409" s="15">
        <v>2.5499999989999997</v>
      </c>
      <c r="AH409" s="15">
        <v>4.9999999989999999</v>
      </c>
      <c r="AI409" s="15">
        <v>2</v>
      </c>
      <c r="AJ409" s="15">
        <v>3.9218999993739612</v>
      </c>
      <c r="AK409" s="15">
        <v>8.0697224666698073</v>
      </c>
      <c r="AL409" s="15">
        <v>627.02199999899995</v>
      </c>
      <c r="AM409" s="15">
        <v>70.474999998999991</v>
      </c>
      <c r="AN409" s="15">
        <v>0.29531399899999999</v>
      </c>
      <c r="AO409" s="15">
        <v>0.47060373775635139</v>
      </c>
      <c r="AP409" s="15">
        <v>3.400876749525552E-3</v>
      </c>
      <c r="AQ409" s="15">
        <v>811.07999999799995</v>
      </c>
      <c r="AR409" s="15">
        <v>1.7814199989999999</v>
      </c>
      <c r="AS409" s="15">
        <v>240.62</v>
      </c>
      <c r="AT409" s="15">
        <v>0.29679999899999998</v>
      </c>
      <c r="AU409" s="15">
        <v>7.3652399989999999</v>
      </c>
      <c r="AV409" s="15">
        <v>484</v>
      </c>
      <c r="AW409" s="15">
        <v>0.27473599899999995</v>
      </c>
      <c r="AX409" s="15">
        <v>9.9999997328792265</v>
      </c>
      <c r="AY409" s="15">
        <v>3.3772999989999999</v>
      </c>
      <c r="AZ409" s="15">
        <v>0.82747892065923501</v>
      </c>
      <c r="BA409" s="15">
        <v>1.0000002759241586</v>
      </c>
      <c r="BB409" s="15">
        <v>0.29605099899999998</v>
      </c>
      <c r="BC409" s="15">
        <v>203.29999994999997</v>
      </c>
      <c r="BD409" s="15">
        <v>0.80476399899999995</v>
      </c>
      <c r="BE409" s="15">
        <v>2.1802999989999998</v>
      </c>
      <c r="BF409" s="15">
        <v>0.34564999899999999</v>
      </c>
      <c r="BG409" s="15">
        <v>45.85</v>
      </c>
      <c r="BH409" s="15">
        <v>7.6210999989999992</v>
      </c>
      <c r="BI409" s="15">
        <v>2.2810699998999994E-2</v>
      </c>
      <c r="BJ409" s="15">
        <v>3.7705299989999999</v>
      </c>
      <c r="BK409" s="15">
        <v>6.558753355187668</v>
      </c>
      <c r="BL409" s="15">
        <v>12</v>
      </c>
      <c r="BM409" s="15">
        <v>1.9176</v>
      </c>
      <c r="BN409" s="15">
        <v>1.0193699989999998</v>
      </c>
      <c r="BO409" s="15">
        <v>2.0100000000000003E-9</v>
      </c>
      <c r="BP409" s="15">
        <v>0.57061340941512118</v>
      </c>
      <c r="BQ409" s="15">
        <v>4.977499999</v>
      </c>
      <c r="BR409" s="15">
        <v>9.8533790820937384</v>
      </c>
      <c r="BS409" s="15">
        <v>126</v>
      </c>
      <c r="BT409" s="15">
        <v>2.4810399999899993E-7</v>
      </c>
      <c r="BU409" s="15">
        <v>7.4109999989999995</v>
      </c>
      <c r="BV409" s="15">
        <v>49.830999998999999</v>
      </c>
      <c r="BW409" s="15">
        <v>3.3649999989999997</v>
      </c>
      <c r="BX409" s="15">
        <v>2.1705999989999998</v>
      </c>
      <c r="BY409" s="15">
        <v>0.82747892065923501</v>
      </c>
      <c r="BZ409" s="15">
        <v>66.497999998999987</v>
      </c>
      <c r="CA409" s="15">
        <v>15.482999999999999</v>
      </c>
      <c r="CB409" s="15">
        <v>1.7849984153991865</v>
      </c>
      <c r="CC409" s="15">
        <v>0.82747999899999991</v>
      </c>
      <c r="CD409" s="15">
        <v>4.1791999989999997</v>
      </c>
      <c r="CE409" s="15">
        <v>1.5987999989999999</v>
      </c>
      <c r="CF409" s="15">
        <v>3.9249999989999997</v>
      </c>
      <c r="CG409" s="15">
        <v>8.2277999989999984</v>
      </c>
      <c r="CH409" s="15">
        <v>20.424103044347209</v>
      </c>
      <c r="CI409" s="15">
        <v>0.39779999899999996</v>
      </c>
      <c r="CJ409" s="15">
        <v>35.349999998999998</v>
      </c>
      <c r="CK409" s="15">
        <v>7.3809999989999986E-2</v>
      </c>
      <c r="CL409" s="15">
        <v>0.454675999</v>
      </c>
      <c r="CM409" s="15">
        <v>8.4099999999999973E-3</v>
      </c>
      <c r="CN409" s="15">
        <v>4.2924999989999995</v>
      </c>
      <c r="CO409" s="15">
        <v>0.78</v>
      </c>
      <c r="CP409" s="15">
        <v>0.67519999899999994</v>
      </c>
      <c r="CQ409" s="43">
        <v>42.25</v>
      </c>
      <c r="CR409" s="43">
        <v>15.642999998999999</v>
      </c>
      <c r="CS409" s="42" t="s">
        <v>21</v>
      </c>
      <c r="CT409" s="42" t="s">
        <v>21</v>
      </c>
      <c r="CU409" s="42" t="s">
        <v>21</v>
      </c>
      <c r="CV409" s="42" t="s">
        <v>21</v>
      </c>
      <c r="CW409" s="43">
        <v>2.0699999989999998</v>
      </c>
      <c r="CX409" s="43">
        <v>35.577999998999999</v>
      </c>
      <c r="CY409" s="42" t="s">
        <v>21</v>
      </c>
      <c r="CZ409" s="42" t="s">
        <v>21</v>
      </c>
      <c r="DA409" s="43">
        <v>3.9009999999999995E-3</v>
      </c>
      <c r="DB409" s="43">
        <v>18</v>
      </c>
      <c r="DC409" s="42" t="s">
        <v>21</v>
      </c>
      <c r="DD409" s="43">
        <v>1.0376673249327251</v>
      </c>
      <c r="DE409" s="42" t="s">
        <v>21</v>
      </c>
      <c r="DF409" s="43">
        <v>0.25274418720270853</v>
      </c>
      <c r="DG409" s="43">
        <v>1.9162999998999996E-3</v>
      </c>
    </row>
    <row r="410" spans="1:111" x14ac:dyDescent="0.25">
      <c r="A410" s="27" t="s">
        <v>534</v>
      </c>
      <c r="B410" s="15">
        <v>3.7532999989999998</v>
      </c>
      <c r="C410" s="15">
        <v>1.6424999999999997E-8</v>
      </c>
      <c r="D410" s="15">
        <v>0.9011219989999999</v>
      </c>
      <c r="E410" s="15">
        <v>12.383999998999998</v>
      </c>
      <c r="F410" s="15">
        <v>28.012999998999998</v>
      </c>
      <c r="G410" s="15">
        <v>201.91076969393936</v>
      </c>
      <c r="H410" s="15">
        <v>2.4519999999999992E-5</v>
      </c>
      <c r="I410" s="15">
        <v>0.78870599899999994</v>
      </c>
      <c r="J410" s="15">
        <v>1.5862343990471435E-11</v>
      </c>
      <c r="K410" s="15">
        <v>90</v>
      </c>
      <c r="L410" s="15">
        <v>1.1638999989999999</v>
      </c>
      <c r="M410" s="15">
        <v>39</v>
      </c>
      <c r="N410" s="15">
        <v>4.8650000000000002</v>
      </c>
      <c r="O410" s="15">
        <v>1.4937057361178236</v>
      </c>
      <c r="P410" s="15">
        <v>44.163599998999999</v>
      </c>
      <c r="Q410" s="15">
        <v>6.7299999999999998E-12</v>
      </c>
      <c r="R410" s="15">
        <v>8.5699999989999984</v>
      </c>
      <c r="S410" s="15">
        <v>0.34411562296769294</v>
      </c>
      <c r="T410" s="15">
        <v>5.3827999989999995</v>
      </c>
      <c r="U410" s="15">
        <v>0.99999999899999992</v>
      </c>
      <c r="V410" s="15">
        <v>24.999999999</v>
      </c>
      <c r="W410" s="15">
        <v>0.69999999899999998</v>
      </c>
      <c r="X410" s="15">
        <v>2.5</v>
      </c>
      <c r="Y410" s="15">
        <v>3.705999999212219</v>
      </c>
      <c r="Z410" s="15">
        <v>4.0381999989999997</v>
      </c>
      <c r="AA410" s="15">
        <v>1.7668078639999998</v>
      </c>
      <c r="AB410" s="15">
        <v>1.7235999989999999</v>
      </c>
      <c r="AC410" s="15">
        <v>2.75</v>
      </c>
      <c r="AD410" s="15">
        <v>38.512999998999994</v>
      </c>
      <c r="AE410" s="15">
        <v>0.99999999899999992</v>
      </c>
      <c r="AF410" s="15">
        <v>18.696027581850288</v>
      </c>
      <c r="AG410" s="15">
        <v>2.5499999989999997</v>
      </c>
      <c r="AH410" s="15">
        <v>4.9999999989999999</v>
      </c>
      <c r="AI410" s="15">
        <v>2</v>
      </c>
      <c r="AJ410" s="15">
        <v>3.9772999993652589</v>
      </c>
      <c r="AK410" s="15">
        <v>7.9358781678904702</v>
      </c>
      <c r="AL410" s="15">
        <v>626.74000000199999</v>
      </c>
      <c r="AM410" s="15">
        <v>70.474999998999991</v>
      </c>
      <c r="AN410" s="15">
        <v>0.29531399899999999</v>
      </c>
      <c r="AO410" s="15">
        <v>0.46649188792368751</v>
      </c>
      <c r="AP410" s="15">
        <v>3.6353999990122545E-3</v>
      </c>
      <c r="AQ410" s="15">
        <v>804.50999999699991</v>
      </c>
      <c r="AR410" s="15">
        <v>1.7814199989999999</v>
      </c>
      <c r="AS410" s="15">
        <v>237.95999999899999</v>
      </c>
      <c r="AT410" s="15">
        <v>0.29459999899999995</v>
      </c>
      <c r="AU410" s="15">
        <v>7.315899999</v>
      </c>
      <c r="AV410" s="15">
        <v>549.45000000199991</v>
      </c>
      <c r="AW410" s="15">
        <v>0.27167699899999997</v>
      </c>
      <c r="AX410" s="15">
        <v>9.9999997328792265</v>
      </c>
      <c r="AY410" s="15">
        <v>3.2721999989999997</v>
      </c>
      <c r="AZ410" s="15">
        <v>0.82127428986159423</v>
      </c>
      <c r="BA410" s="15">
        <v>1.0000002759241586</v>
      </c>
      <c r="BB410" s="15">
        <v>0.29605099899999998</v>
      </c>
      <c r="BC410" s="15">
        <v>201.90999994999999</v>
      </c>
      <c r="BD410" s="15">
        <v>0.79925399899999994</v>
      </c>
      <c r="BE410" s="15">
        <v>2.1807999999999996</v>
      </c>
      <c r="BF410" s="15">
        <v>0.34194999899999995</v>
      </c>
      <c r="BG410" s="15">
        <v>45.849999998999998</v>
      </c>
      <c r="BH410" s="15">
        <v>7.5736999989999996</v>
      </c>
      <c r="BI410" s="15">
        <v>2.2811199998999998E-2</v>
      </c>
      <c r="BJ410" s="15">
        <v>3.7422499989999998</v>
      </c>
      <c r="BK410" s="15">
        <v>6.5263927748028552</v>
      </c>
      <c r="BL410" s="15">
        <v>12</v>
      </c>
      <c r="BM410" s="15">
        <v>1.9035</v>
      </c>
      <c r="BN410" s="15">
        <v>1.0126599989999998</v>
      </c>
      <c r="BO410" s="15">
        <v>2.0100000000000003E-9</v>
      </c>
      <c r="BP410" s="15">
        <v>0.55432372536270713</v>
      </c>
      <c r="BQ410" s="15">
        <v>4.9108999989999997</v>
      </c>
      <c r="BR410" s="15">
        <v>9.8533790820937384</v>
      </c>
      <c r="BS410" s="15">
        <v>126</v>
      </c>
      <c r="BT410" s="15">
        <v>2.5283299999899997E-7</v>
      </c>
      <c r="BU410" s="15">
        <v>7.4166999989999995</v>
      </c>
      <c r="BV410" s="15">
        <v>49.832599998999996</v>
      </c>
      <c r="BW410" s="15">
        <v>3.3563599989999999</v>
      </c>
      <c r="BX410" s="15">
        <v>2.1538999989999996</v>
      </c>
      <c r="BY410" s="15">
        <v>0.82127428986159423</v>
      </c>
      <c r="BZ410" s="15">
        <v>66.092999999</v>
      </c>
      <c r="CA410" s="15">
        <v>15.456</v>
      </c>
      <c r="CB410" s="15">
        <v>1.7849984153991865</v>
      </c>
      <c r="CC410" s="15">
        <v>0.82081999999999999</v>
      </c>
      <c r="CD410" s="15">
        <v>4.1459999989999998</v>
      </c>
      <c r="CE410" s="15">
        <v>1.5929</v>
      </c>
      <c r="CF410" s="15">
        <v>3.9249999989999997</v>
      </c>
      <c r="CG410" s="15">
        <v>8.2170999999999985</v>
      </c>
      <c r="CH410" s="15">
        <v>20.42210303425659</v>
      </c>
      <c r="CI410" s="15">
        <v>0.39639999899999995</v>
      </c>
      <c r="CJ410" s="15">
        <v>43.383999998999997</v>
      </c>
      <c r="CK410" s="15">
        <v>7.3179999989999994E-2</v>
      </c>
      <c r="CL410" s="15">
        <v>0.44172499899999995</v>
      </c>
      <c r="CM410" s="15">
        <v>8.479999999999998E-3</v>
      </c>
      <c r="CN410" s="15">
        <v>4.2924999989999995</v>
      </c>
      <c r="CO410" s="15">
        <v>0.77500000000000002</v>
      </c>
      <c r="CP410" s="15">
        <v>0.67479999899999998</v>
      </c>
      <c r="CQ410" s="43">
        <v>42.949999998999999</v>
      </c>
      <c r="CR410" s="43">
        <v>15.304999999</v>
      </c>
      <c r="CS410" s="42" t="s">
        <v>21</v>
      </c>
      <c r="CT410" s="42" t="s">
        <v>21</v>
      </c>
      <c r="CU410" s="42" t="s">
        <v>21</v>
      </c>
      <c r="CV410" s="42" t="s">
        <v>21</v>
      </c>
      <c r="CW410" s="43">
        <v>2.0699999989999998</v>
      </c>
      <c r="CX410" s="43">
        <v>33.999999998999996</v>
      </c>
      <c r="CY410" s="42" t="s">
        <v>21</v>
      </c>
      <c r="CZ410" s="42" t="s">
        <v>21</v>
      </c>
      <c r="DA410" s="43">
        <v>3.3199999998999997E-3</v>
      </c>
      <c r="DB410" s="43">
        <v>18</v>
      </c>
      <c r="DC410" s="42" t="s">
        <v>21</v>
      </c>
      <c r="DD410" s="43">
        <v>1.0368066366374356</v>
      </c>
      <c r="DE410" s="42" t="s">
        <v>21</v>
      </c>
      <c r="DF410" s="43">
        <v>0.25304961476283266</v>
      </c>
      <c r="DG410" s="43">
        <v>1.9855999998999994E-3</v>
      </c>
    </row>
    <row r="411" spans="1:111" x14ac:dyDescent="0.25">
      <c r="A411" s="27" t="s">
        <v>535</v>
      </c>
      <c r="B411" s="15">
        <v>3.7763999989999997</v>
      </c>
      <c r="C411" s="15">
        <v>1.6861000000009997E-8</v>
      </c>
      <c r="D411" s="15">
        <v>0.90559199899999998</v>
      </c>
      <c r="E411" s="15">
        <v>12.525999999</v>
      </c>
      <c r="F411" s="15">
        <v>28.376999998999999</v>
      </c>
      <c r="G411" s="15">
        <v>204.78078063527514</v>
      </c>
      <c r="H411" s="15">
        <v>2.4519999999999992E-5</v>
      </c>
      <c r="I411" s="15">
        <v>0.78870599899999994</v>
      </c>
      <c r="J411" s="15">
        <v>1.6305397798065502E-11</v>
      </c>
      <c r="K411" s="15">
        <v>90</v>
      </c>
      <c r="L411" s="15">
        <v>1.1559999999999999</v>
      </c>
      <c r="M411" s="15">
        <v>39</v>
      </c>
      <c r="N411" s="15">
        <v>4.9000000000000004</v>
      </c>
      <c r="O411" s="15">
        <v>1.5006057626198741</v>
      </c>
      <c r="P411" s="15">
        <v>44.680999998999994</v>
      </c>
      <c r="Q411" s="15">
        <v>7.4599999999999993E-12</v>
      </c>
      <c r="R411" s="15">
        <v>8.5699999989999984</v>
      </c>
      <c r="S411" s="15">
        <v>0.34620045018043982</v>
      </c>
      <c r="T411" s="15">
        <v>5.4529999989999993</v>
      </c>
      <c r="U411" s="15">
        <v>0.99999999899999992</v>
      </c>
      <c r="V411" s="15">
        <v>24.999999999</v>
      </c>
      <c r="W411" s="15">
        <v>0.69999999899999998</v>
      </c>
      <c r="X411" s="15">
        <v>2.5</v>
      </c>
      <c r="Y411" s="15">
        <v>3.72399999921325</v>
      </c>
      <c r="Z411" s="15">
        <v>4.0955999989999992</v>
      </c>
      <c r="AA411" s="15">
        <v>1.7462749769999999</v>
      </c>
      <c r="AB411" s="15">
        <v>1.7471999989999998</v>
      </c>
      <c r="AC411" s="15">
        <v>2.75</v>
      </c>
      <c r="AD411" s="15">
        <v>39.024999998999995</v>
      </c>
      <c r="AE411" s="15">
        <v>0.99999999899999992</v>
      </c>
      <c r="AF411" s="15">
        <v>18.799826359039191</v>
      </c>
      <c r="AG411" s="15">
        <v>2.5499999989999997</v>
      </c>
      <c r="AH411" s="15">
        <v>4.9999999989999999</v>
      </c>
      <c r="AI411" s="15">
        <v>2</v>
      </c>
      <c r="AJ411" s="15">
        <v>4.0217999993482687</v>
      </c>
      <c r="AK411" s="15">
        <v>7.9295853455680394</v>
      </c>
      <c r="AL411" s="15">
        <v>629.33999999599996</v>
      </c>
      <c r="AM411" s="15">
        <v>70.474999998999991</v>
      </c>
      <c r="AN411" s="15">
        <v>0.29531399899999999</v>
      </c>
      <c r="AO411" s="15">
        <v>0.47223271650558779</v>
      </c>
      <c r="AP411" s="15">
        <v>3.8363999990129322E-3</v>
      </c>
      <c r="AQ411" s="15">
        <v>809.60999999899991</v>
      </c>
      <c r="AR411" s="15">
        <v>1.7814199989999999</v>
      </c>
      <c r="AS411" s="15">
        <v>244.04999999899999</v>
      </c>
      <c r="AT411" s="15">
        <v>0.29569999899999999</v>
      </c>
      <c r="AU411" s="15">
        <v>7.3533399989999992</v>
      </c>
      <c r="AV411" s="15">
        <v>580.07999999799995</v>
      </c>
      <c r="AW411" s="15">
        <v>0.27266399899999999</v>
      </c>
      <c r="AX411" s="15">
        <v>9.9999997328792265</v>
      </c>
      <c r="AY411" s="15">
        <v>3.3044999989999999</v>
      </c>
      <c r="AZ411" s="15">
        <v>0.81374910553817226</v>
      </c>
      <c r="BA411" s="15">
        <v>1.0000002759241586</v>
      </c>
      <c r="BB411" s="15">
        <v>0.29605099899999998</v>
      </c>
      <c r="BC411" s="15">
        <v>204.77999994999999</v>
      </c>
      <c r="BD411" s="15">
        <v>0.80344299899999994</v>
      </c>
      <c r="BE411" s="15">
        <v>2.178699999</v>
      </c>
      <c r="BF411" s="15">
        <v>0.34387999899999999</v>
      </c>
      <c r="BG411" s="15">
        <v>45.862999998999996</v>
      </c>
      <c r="BH411" s="15">
        <v>7.6157999989999992</v>
      </c>
      <c r="BI411" s="15">
        <v>2.2816999998999995E-2</v>
      </c>
      <c r="BJ411" s="15">
        <v>3.7854999989999998</v>
      </c>
      <c r="BK411" s="15">
        <v>6.5546692615815711</v>
      </c>
      <c r="BL411" s="15">
        <v>12</v>
      </c>
      <c r="BM411" s="15">
        <v>1.9261999999999999</v>
      </c>
      <c r="BN411" s="15">
        <v>1.01999</v>
      </c>
      <c r="BO411" s="15">
        <v>2.0100000000000003E-9</v>
      </c>
      <c r="BP411" s="15">
        <v>0.54776511861731214</v>
      </c>
      <c r="BQ411" s="15">
        <v>4.8823999989999995</v>
      </c>
      <c r="BR411" s="15">
        <v>9.8533790820937384</v>
      </c>
      <c r="BS411" s="15">
        <v>126</v>
      </c>
      <c r="BT411" s="15">
        <v>2.578799999989999E-7</v>
      </c>
      <c r="BU411" s="15">
        <v>7.4178999989999994</v>
      </c>
      <c r="BV411" s="15">
        <v>48.513999998999999</v>
      </c>
      <c r="BW411" s="15">
        <v>3.3549999989999999</v>
      </c>
      <c r="BX411" s="15">
        <v>2.1564999989999998</v>
      </c>
      <c r="BY411" s="15">
        <v>0.81374910553817226</v>
      </c>
      <c r="BZ411" s="15">
        <v>66.603999999999999</v>
      </c>
      <c r="CA411" s="15">
        <v>15.603</v>
      </c>
      <c r="CB411" s="15">
        <v>1.7849984153991865</v>
      </c>
      <c r="CC411" s="15">
        <v>0.81227999999999989</v>
      </c>
      <c r="CD411" s="15">
        <v>4.1689999989999995</v>
      </c>
      <c r="CE411" s="15">
        <v>1.6362999989999998</v>
      </c>
      <c r="CF411" s="15">
        <v>3.9249999989999997</v>
      </c>
      <c r="CG411" s="15">
        <v>8.2100999999999988</v>
      </c>
      <c r="CH411" s="15">
        <v>20.4231030393019</v>
      </c>
      <c r="CI411" s="15">
        <v>0.39889999899999995</v>
      </c>
      <c r="CJ411" s="15">
        <v>70.7</v>
      </c>
      <c r="CK411" s="15">
        <v>7.3269999989999987E-2</v>
      </c>
      <c r="CL411" s="15">
        <v>0.43658299899999997</v>
      </c>
      <c r="CM411" s="15">
        <v>8.5099999999999967E-3</v>
      </c>
      <c r="CN411" s="15">
        <v>4.2924999989999995</v>
      </c>
      <c r="CO411" s="15">
        <v>0.78</v>
      </c>
      <c r="CP411" s="15">
        <v>0.67699999899999996</v>
      </c>
      <c r="CQ411" s="43">
        <v>43.5</v>
      </c>
      <c r="CR411" s="43">
        <v>15.271399999</v>
      </c>
      <c r="CS411" s="42" t="s">
        <v>21</v>
      </c>
      <c r="CT411" s="42" t="s">
        <v>21</v>
      </c>
      <c r="CU411" s="42" t="s">
        <v>21</v>
      </c>
      <c r="CV411" s="42" t="s">
        <v>21</v>
      </c>
      <c r="CW411" s="43">
        <v>2.0699999989999998</v>
      </c>
      <c r="CX411" s="43">
        <v>33.499999998999996</v>
      </c>
      <c r="CY411" s="42" t="s">
        <v>21</v>
      </c>
      <c r="CZ411" s="42" t="s">
        <v>21</v>
      </c>
      <c r="DA411" s="43">
        <v>3.3199999998999997E-3</v>
      </c>
      <c r="DB411" s="43">
        <v>18</v>
      </c>
      <c r="DC411" s="42" t="s">
        <v>21</v>
      </c>
      <c r="DD411" s="43">
        <v>1.0450412802226368</v>
      </c>
      <c r="DE411" s="42" t="s">
        <v>21</v>
      </c>
      <c r="DF411" s="43">
        <v>0.25537288028591909</v>
      </c>
      <c r="DG411" s="43">
        <v>2.0089999998999996E-3</v>
      </c>
    </row>
    <row r="412" spans="1:111" x14ac:dyDescent="0.25">
      <c r="A412" s="27" t="s">
        <v>536</v>
      </c>
      <c r="B412" s="15">
        <v>3.8794999989999996</v>
      </c>
      <c r="C412" s="15">
        <v>1.7261999999949998E-8</v>
      </c>
      <c r="D412" s="15">
        <v>0.91710099899999997</v>
      </c>
      <c r="E412" s="15">
        <v>13.239999998999998</v>
      </c>
      <c r="F412" s="15">
        <v>29.955999998999999</v>
      </c>
      <c r="G412" s="15">
        <v>215.6808221894772</v>
      </c>
      <c r="H412" s="15">
        <v>2.4519999999999992E-5</v>
      </c>
      <c r="I412" s="15">
        <v>0.78870599899999994</v>
      </c>
      <c r="J412" s="15">
        <v>1.6906555302380989E-11</v>
      </c>
      <c r="K412" s="15">
        <v>90</v>
      </c>
      <c r="L412" s="15">
        <v>1.1730999989999999</v>
      </c>
      <c r="M412" s="15">
        <v>39</v>
      </c>
      <c r="N412" s="15">
        <v>5.0199999999999996</v>
      </c>
      <c r="O412" s="15">
        <v>1.5511059565841576</v>
      </c>
      <c r="P412" s="15">
        <v>45.323499998999999</v>
      </c>
      <c r="Q412" s="15">
        <v>9.9099999999999996E-12</v>
      </c>
      <c r="R412" s="15">
        <v>8.5699999989999984</v>
      </c>
      <c r="S412" s="15">
        <v>0.3601656763407764</v>
      </c>
      <c r="T412" s="15">
        <v>5.7727999989999992</v>
      </c>
      <c r="U412" s="15">
        <v>0.99999999899999992</v>
      </c>
      <c r="V412" s="15">
        <v>24.999999999</v>
      </c>
      <c r="W412" s="15">
        <v>0.69999999899999998</v>
      </c>
      <c r="X412" s="15">
        <v>2.5</v>
      </c>
      <c r="Y412" s="15">
        <v>3.8579999992209233</v>
      </c>
      <c r="Z412" s="15">
        <v>4.3135999989999991</v>
      </c>
      <c r="AA412" s="15">
        <v>1.8131708729999998</v>
      </c>
      <c r="AB412" s="15">
        <v>1.8493999989999999</v>
      </c>
      <c r="AC412" s="15">
        <v>2.75</v>
      </c>
      <c r="AD412" s="15">
        <v>40.348999998999993</v>
      </c>
      <c r="AE412" s="15">
        <v>0.99999999899999992</v>
      </c>
      <c r="AF412" s="15">
        <v>19.328729274489465</v>
      </c>
      <c r="AG412" s="15">
        <v>2.5499999989999997</v>
      </c>
      <c r="AH412" s="15">
        <v>4.9999999989999999</v>
      </c>
      <c r="AI412" s="15">
        <v>2</v>
      </c>
      <c r="AJ412" s="15">
        <v>4.0989999993461428</v>
      </c>
      <c r="AK412" s="15">
        <v>8.1135903295220295</v>
      </c>
      <c r="AL412" s="15">
        <v>629</v>
      </c>
      <c r="AM412" s="15">
        <v>70.474999998999991</v>
      </c>
      <c r="AN412" s="15">
        <v>0.29531399899999999</v>
      </c>
      <c r="AO412" s="15">
        <v>0.49793357590894466</v>
      </c>
      <c r="AP412" s="15">
        <v>4.0422999990136262E-3</v>
      </c>
      <c r="AQ412" s="15">
        <v>860.32999999799995</v>
      </c>
      <c r="AR412" s="15">
        <v>1.7814199989999999</v>
      </c>
      <c r="AS412" s="15">
        <v>248.62</v>
      </c>
      <c r="AT412" s="15">
        <v>0.30389999899999998</v>
      </c>
      <c r="AU412" s="15">
        <v>7.5495399989999994</v>
      </c>
      <c r="AV412" s="15">
        <v>583.5</v>
      </c>
      <c r="AW412" s="15">
        <v>0.27548199899999998</v>
      </c>
      <c r="AX412" s="15">
        <v>9.9999997328792265</v>
      </c>
      <c r="AY412" s="15">
        <v>3.3914999989999997</v>
      </c>
      <c r="AZ412" s="15">
        <v>0.8088520777863758</v>
      </c>
      <c r="BA412" s="15">
        <v>1.0000002759241586</v>
      </c>
      <c r="BB412" s="15">
        <v>0.29605099899999998</v>
      </c>
      <c r="BC412" s="15">
        <v>215.67999994999997</v>
      </c>
      <c r="BD412" s="15">
        <v>0.82531799899999991</v>
      </c>
      <c r="BE412" s="15">
        <v>2.2227999989999998</v>
      </c>
      <c r="BF412" s="15">
        <v>0.35685999899999998</v>
      </c>
      <c r="BG412" s="15">
        <v>45.919999998999998</v>
      </c>
      <c r="BH412" s="15">
        <v>7.8300999989999998</v>
      </c>
      <c r="BI412" s="15">
        <v>2.2847899998999999E-2</v>
      </c>
      <c r="BJ412" s="15">
        <v>3.9619499989999998</v>
      </c>
      <c r="BK412" s="15">
        <v>6.7067732152054162</v>
      </c>
      <c r="BL412" s="15">
        <v>12</v>
      </c>
      <c r="BM412" s="15">
        <v>2.0301999989999997</v>
      </c>
      <c r="BN412" s="15">
        <v>1.0460299989999999</v>
      </c>
      <c r="BO412" s="15">
        <v>2.0100000000000003E-9</v>
      </c>
      <c r="BP412" s="15">
        <v>0.55915902513931948</v>
      </c>
      <c r="BQ412" s="15">
        <v>5.0469999989999996</v>
      </c>
      <c r="BR412" s="15">
        <v>9.8533790820937384</v>
      </c>
      <c r="BS412" s="15">
        <v>126</v>
      </c>
      <c r="BT412" s="15">
        <v>2.635319999989999E-7</v>
      </c>
      <c r="BU412" s="15">
        <v>7.4258999989999994</v>
      </c>
      <c r="BV412" s="15">
        <v>49.694999998999997</v>
      </c>
      <c r="BW412" s="15">
        <v>3.336909999</v>
      </c>
      <c r="BX412" s="15">
        <v>2.2128999989999998</v>
      </c>
      <c r="BY412" s="15">
        <v>0.8088520777863758</v>
      </c>
      <c r="BZ412" s="15">
        <v>69.128999998999987</v>
      </c>
      <c r="CA412" s="15">
        <v>16.058999999999997</v>
      </c>
      <c r="CB412" s="15">
        <v>1.7849984153991865</v>
      </c>
      <c r="CC412" s="15">
        <v>0.80833999999999995</v>
      </c>
      <c r="CD412" s="15">
        <v>4.3395999989999998</v>
      </c>
      <c r="CE412" s="15">
        <v>1.7583999989999999</v>
      </c>
      <c r="CF412" s="15">
        <v>3.9249999989999997</v>
      </c>
      <c r="CG412" s="15">
        <v>8.2214999989999988</v>
      </c>
      <c r="CH412" s="15">
        <v>20.425103049392511</v>
      </c>
      <c r="CI412" s="15">
        <v>0.40784999899999996</v>
      </c>
      <c r="CJ412" s="15">
        <v>70.7</v>
      </c>
      <c r="CK412" s="15">
        <v>7.5129999989999988E-2</v>
      </c>
      <c r="CL412" s="15">
        <v>0.45335999899999996</v>
      </c>
      <c r="CM412" s="15">
        <v>8.6099999999999979E-3</v>
      </c>
      <c r="CN412" s="15">
        <v>4.2924999989999995</v>
      </c>
      <c r="CO412" s="15">
        <v>0.80699999999999994</v>
      </c>
      <c r="CP412" s="15">
        <v>0.66839999899999991</v>
      </c>
      <c r="CQ412" s="43">
        <v>43.5</v>
      </c>
      <c r="CR412" s="43">
        <v>16.033199998999997</v>
      </c>
      <c r="CS412" s="42" t="s">
        <v>21</v>
      </c>
      <c r="CT412" s="42" t="s">
        <v>21</v>
      </c>
      <c r="CU412" s="42" t="s">
        <v>21</v>
      </c>
      <c r="CV412" s="42" t="s">
        <v>21</v>
      </c>
      <c r="CW412" s="43">
        <v>2.0699999989999998</v>
      </c>
      <c r="CX412" s="43">
        <v>31.934499999</v>
      </c>
      <c r="CY412" s="42" t="s">
        <v>21</v>
      </c>
      <c r="CZ412" s="42" t="s">
        <v>21</v>
      </c>
      <c r="DA412" s="43">
        <v>3.3199999998999997E-3</v>
      </c>
      <c r="DB412" s="43">
        <v>18</v>
      </c>
      <c r="DC412" s="42" t="s">
        <v>21</v>
      </c>
      <c r="DD412" s="43">
        <v>1.0899182573187118</v>
      </c>
      <c r="DE412" s="42" t="s">
        <v>21</v>
      </c>
      <c r="DF412" s="43">
        <v>0.26610679529812387</v>
      </c>
      <c r="DG412" s="43">
        <v>2.0309999998999995E-3</v>
      </c>
    </row>
    <row r="413" spans="1:111" x14ac:dyDescent="0.25">
      <c r="A413" s="27" t="s">
        <v>537</v>
      </c>
      <c r="B413" s="15">
        <v>3.8960999989999996</v>
      </c>
      <c r="C413" s="15">
        <v>1.7679999999999997E-8</v>
      </c>
      <c r="D413" s="15">
        <v>0.91604199899999994</v>
      </c>
      <c r="E413" s="15">
        <v>13.365999999</v>
      </c>
      <c r="F413" s="15">
        <v>30.078999998999997</v>
      </c>
      <c r="G413" s="15">
        <v>217.12082767920666</v>
      </c>
      <c r="H413" s="15">
        <v>2.4519999999999992E-5</v>
      </c>
      <c r="I413" s="15">
        <v>0.78870599899999994</v>
      </c>
      <c r="J413" s="15">
        <v>1.7563685149903606E-11</v>
      </c>
      <c r="K413" s="15">
        <v>90</v>
      </c>
      <c r="L413" s="15">
        <v>1.1855999989999999</v>
      </c>
      <c r="M413" s="15">
        <v>39</v>
      </c>
      <c r="N413" s="15">
        <v>4.9929999999999994</v>
      </c>
      <c r="O413" s="15">
        <v>1.5470059408365624</v>
      </c>
      <c r="P413" s="15">
        <v>45.824499998999997</v>
      </c>
      <c r="Q413" s="15">
        <v>1.0059999999999999E-11</v>
      </c>
      <c r="R413" s="15">
        <v>8.5699999989999984</v>
      </c>
      <c r="S413" s="15">
        <v>0.36452447795156362</v>
      </c>
      <c r="T413" s="15">
        <v>5.8254999989999998</v>
      </c>
      <c r="U413" s="15">
        <v>0.99999999899999992</v>
      </c>
      <c r="V413" s="15">
        <v>24.999999999</v>
      </c>
      <c r="W413" s="15">
        <v>0.69999999899999998</v>
      </c>
      <c r="X413" s="15">
        <v>2.5</v>
      </c>
      <c r="Y413" s="15">
        <v>3.822999999218919</v>
      </c>
      <c r="Z413" s="15">
        <v>4.3423999989999995</v>
      </c>
      <c r="AA413" s="15">
        <v>1.8056815769999999</v>
      </c>
      <c r="AB413" s="15">
        <v>1.8727999989999999</v>
      </c>
      <c r="AC413" s="15">
        <v>2.75</v>
      </c>
      <c r="AD413" s="15">
        <v>42.362999998999996</v>
      </c>
      <c r="AE413" s="15">
        <v>0.99999999899999992</v>
      </c>
      <c r="AF413" s="15">
        <v>19.478962817214818</v>
      </c>
      <c r="AG413" s="15">
        <v>2.5499999989999997</v>
      </c>
      <c r="AH413" s="15">
        <v>4.9999999989999999</v>
      </c>
      <c r="AI413" s="15">
        <v>2</v>
      </c>
      <c r="AJ413" s="15">
        <v>4.3872999992908577</v>
      </c>
      <c r="AK413" s="15">
        <v>8.0508816363487767</v>
      </c>
      <c r="AL413" s="15">
        <v>628.91699999499997</v>
      </c>
      <c r="AM413" s="15">
        <v>70.474999998999991</v>
      </c>
      <c r="AN413" s="15">
        <v>0.29531399899999999</v>
      </c>
      <c r="AO413" s="15">
        <v>0.50075614202483554</v>
      </c>
      <c r="AP413" s="15">
        <v>4.2763999990144148E-3</v>
      </c>
      <c r="AQ413" s="15">
        <v>877.14</v>
      </c>
      <c r="AR413" s="15">
        <v>1.7814199989999999</v>
      </c>
      <c r="AS413" s="15">
        <v>251.669999999</v>
      </c>
      <c r="AT413" s="15">
        <v>0.30579999899999999</v>
      </c>
      <c r="AU413" s="15">
        <v>7.6155099989999995</v>
      </c>
      <c r="AV413" s="15">
        <v>589.649999998</v>
      </c>
      <c r="AW413" s="15">
        <v>0.27485499899999999</v>
      </c>
      <c r="AX413" s="15">
        <v>9.9999997328792265</v>
      </c>
      <c r="AY413" s="15">
        <v>3.4274999989999997</v>
      </c>
      <c r="AZ413" s="15">
        <v>0.80632806328572892</v>
      </c>
      <c r="BA413" s="15">
        <v>1.0000002759241586</v>
      </c>
      <c r="BB413" s="15">
        <v>0.29605099899999998</v>
      </c>
      <c r="BC413" s="15">
        <v>217.11999994999999</v>
      </c>
      <c r="BD413" s="15">
        <v>0.83117499899999991</v>
      </c>
      <c r="BE413" s="15">
        <v>2.2854999989999998</v>
      </c>
      <c r="BF413" s="15">
        <v>0.34677999899999995</v>
      </c>
      <c r="BG413" s="15">
        <v>45.939999998999994</v>
      </c>
      <c r="BH413" s="15">
        <v>7.8908999989999993</v>
      </c>
      <c r="BI413" s="15">
        <v>2.2825299998999998E-2</v>
      </c>
      <c r="BJ413" s="15">
        <v>3.9905999989999996</v>
      </c>
      <c r="BK413" s="15">
        <v>6.7340067793535807</v>
      </c>
      <c r="BL413" s="15">
        <v>12</v>
      </c>
      <c r="BM413" s="15">
        <v>2.0587999989999997</v>
      </c>
      <c r="BN413" s="15">
        <v>1.052849999</v>
      </c>
      <c r="BO413" s="15">
        <v>2.0100000000000003E-9</v>
      </c>
      <c r="BP413" s="15">
        <v>0.56996295273295128</v>
      </c>
      <c r="BQ413" s="15">
        <v>5.0588999989999994</v>
      </c>
      <c r="BR413" s="15">
        <v>9.8533790820937384</v>
      </c>
      <c r="BS413" s="15">
        <v>126</v>
      </c>
      <c r="BT413" s="15">
        <v>2.6957399999899992E-7</v>
      </c>
      <c r="BU413" s="15">
        <v>7.4433999989999995</v>
      </c>
      <c r="BV413" s="15">
        <v>50.345999998999993</v>
      </c>
      <c r="BW413" s="15">
        <v>3.3249999989999997</v>
      </c>
      <c r="BX413" s="15">
        <v>2.2400999989999999</v>
      </c>
      <c r="BY413" s="15">
        <v>0.80632806328572892</v>
      </c>
      <c r="BZ413" s="15">
        <v>71.610999998999986</v>
      </c>
      <c r="CA413" s="15">
        <v>16.225999998999999</v>
      </c>
      <c r="CB413" s="15">
        <v>1.7849984153991865</v>
      </c>
      <c r="CC413" s="15">
        <v>0.80670999999999993</v>
      </c>
      <c r="CD413" s="15">
        <v>4.3638999989999991</v>
      </c>
      <c r="CE413" s="15">
        <v>1.755699999</v>
      </c>
      <c r="CF413" s="15">
        <v>3.9249999989999997</v>
      </c>
      <c r="CG413" s="15">
        <v>8.2238999989999986</v>
      </c>
      <c r="CH413" s="15">
        <v>20.425103049392511</v>
      </c>
      <c r="CI413" s="15">
        <v>0.411049999</v>
      </c>
      <c r="CJ413" s="15">
        <v>74.269999998999992</v>
      </c>
      <c r="CK413" s="15">
        <v>7.6649999989999981E-2</v>
      </c>
      <c r="CL413" s="15">
        <v>0.45164699899999999</v>
      </c>
      <c r="CM413" s="15">
        <v>8.6899999999999981E-3</v>
      </c>
      <c r="CN413" s="15">
        <v>4.2924999989999995</v>
      </c>
      <c r="CO413" s="15">
        <v>0.81699999999999995</v>
      </c>
      <c r="CP413" s="15">
        <v>0.65279999899999996</v>
      </c>
      <c r="CQ413" s="43">
        <v>44.25</v>
      </c>
      <c r="CR413" s="43">
        <v>15.369399998999999</v>
      </c>
      <c r="CS413" s="42" t="s">
        <v>21</v>
      </c>
      <c r="CT413" s="42" t="s">
        <v>21</v>
      </c>
      <c r="CU413" s="42" t="s">
        <v>21</v>
      </c>
      <c r="CV413" s="42" t="s">
        <v>21</v>
      </c>
      <c r="CW413" s="43">
        <v>2.0699999989999998</v>
      </c>
      <c r="CX413" s="43">
        <v>32.967699998999997</v>
      </c>
      <c r="CY413" s="42" t="s">
        <v>21</v>
      </c>
      <c r="CZ413" s="42" t="s">
        <v>21</v>
      </c>
      <c r="DA413" s="43">
        <v>3.3199999998999997E-3</v>
      </c>
      <c r="DB413" s="43">
        <v>18</v>
      </c>
      <c r="DC413" s="42" t="s">
        <v>21</v>
      </c>
      <c r="DD413" s="43">
        <v>1.0550749114318156</v>
      </c>
      <c r="DE413" s="42" t="s">
        <v>21</v>
      </c>
      <c r="DF413" s="43">
        <v>0.25715394606805519</v>
      </c>
      <c r="DG413" s="43">
        <v>2.0810999998999999E-3</v>
      </c>
    </row>
    <row r="414" spans="1:111" x14ac:dyDescent="0.25">
      <c r="A414" s="27" t="s">
        <v>538</v>
      </c>
      <c r="B414" s="15">
        <v>3.8184999989999997</v>
      </c>
      <c r="C414" s="15">
        <v>1.8031000000009997E-8</v>
      </c>
      <c r="D414" s="15">
        <v>0.88469299899999998</v>
      </c>
      <c r="E414" s="15">
        <v>12.783999998999999</v>
      </c>
      <c r="F414" s="15">
        <v>28.776999998999997</v>
      </c>
      <c r="G414" s="15">
        <v>209.05579693290943</v>
      </c>
      <c r="H414" s="15">
        <v>2.4519999999999992E-5</v>
      </c>
      <c r="I414" s="15">
        <v>0.78870599899999994</v>
      </c>
      <c r="J414" s="15">
        <v>1.8096512780693512E-11</v>
      </c>
      <c r="K414" s="15">
        <v>90</v>
      </c>
      <c r="L414" s="15">
        <v>1.1730999989999999</v>
      </c>
      <c r="M414" s="15">
        <v>39</v>
      </c>
      <c r="N414" s="15">
        <v>4.9119999999999999</v>
      </c>
      <c r="O414" s="15">
        <v>1.4905057238270174</v>
      </c>
      <c r="P414" s="15">
        <v>46.437999998999999</v>
      </c>
      <c r="Q414" s="15">
        <v>9.7299999999999999E-12</v>
      </c>
      <c r="R414" s="15">
        <v>8.5699999989999984</v>
      </c>
      <c r="S414" s="15">
        <v>0.35292041657064421</v>
      </c>
      <c r="T414" s="15">
        <v>5.6036999989999998</v>
      </c>
      <c r="U414" s="15">
        <v>0.99999999899999992</v>
      </c>
      <c r="V414" s="15">
        <v>24.999999999</v>
      </c>
      <c r="W414" s="15">
        <v>0.69999999899999998</v>
      </c>
      <c r="X414" s="15">
        <v>2.5</v>
      </c>
      <c r="Y414" s="15">
        <v>3.6989999992118183</v>
      </c>
      <c r="Z414" s="15">
        <v>4.1810999989999997</v>
      </c>
      <c r="AA414" s="15">
        <v>1.7374081339999998</v>
      </c>
      <c r="AB414" s="15">
        <v>1.7916999999999998</v>
      </c>
      <c r="AC414" s="15">
        <v>2.75</v>
      </c>
      <c r="AD414" s="15">
        <v>43.211999999</v>
      </c>
      <c r="AE414" s="15">
        <v>0.99999999899999992</v>
      </c>
      <c r="AF414" s="15">
        <v>18.923043915280864</v>
      </c>
      <c r="AG414" s="15">
        <v>2.5499999989999997</v>
      </c>
      <c r="AH414" s="15">
        <v>4.9999999989999999</v>
      </c>
      <c r="AI414" s="15">
        <v>2</v>
      </c>
      <c r="AJ414" s="15">
        <v>4.4707999992877419</v>
      </c>
      <c r="AK414" s="15">
        <v>7.8789789464148985</v>
      </c>
      <c r="AL414" s="15">
        <v>627.22099999999989</v>
      </c>
      <c r="AM414" s="15">
        <v>70.398299998999988</v>
      </c>
      <c r="AN414" s="15">
        <v>0.29531399899999999</v>
      </c>
      <c r="AO414" s="15">
        <v>0.48244852297537993</v>
      </c>
      <c r="AP414" s="15">
        <v>4.4739999990150809E-3</v>
      </c>
      <c r="AQ414" s="15">
        <v>842.54999999699999</v>
      </c>
      <c r="AR414" s="15">
        <v>1.7814199989999999</v>
      </c>
      <c r="AS414" s="15">
        <v>228.34999999899998</v>
      </c>
      <c r="AT414" s="15">
        <v>0.29789999899999997</v>
      </c>
      <c r="AU414" s="15">
        <v>7.4035799989999997</v>
      </c>
      <c r="AV414" s="15">
        <v>593.6000000009999</v>
      </c>
      <c r="AW414" s="15">
        <v>0.26980599899999996</v>
      </c>
      <c r="AX414" s="15">
        <v>9.9999997328792265</v>
      </c>
      <c r="AY414" s="15">
        <v>3.4173999989999997</v>
      </c>
      <c r="AZ414" s="15">
        <v>0.7901016076909293</v>
      </c>
      <c r="BA414" s="15">
        <v>1.0000002759241586</v>
      </c>
      <c r="BB414" s="15">
        <v>0.29605099899999998</v>
      </c>
      <c r="BC414" s="15">
        <v>209.05499995</v>
      </c>
      <c r="BD414" s="15">
        <v>0.80951899899999991</v>
      </c>
      <c r="BE414" s="15">
        <v>2.1876999989999999</v>
      </c>
      <c r="BF414" s="15">
        <v>0.34502999899999998</v>
      </c>
      <c r="BG414" s="15">
        <v>45.899999998999995</v>
      </c>
      <c r="BH414" s="15">
        <v>7.6656999989999992</v>
      </c>
      <c r="BI414" s="15">
        <v>2.2836499998999997E-2</v>
      </c>
      <c r="BJ414" s="15">
        <v>3.8661499989999997</v>
      </c>
      <c r="BK414" s="15">
        <v>6.5808090879709988</v>
      </c>
      <c r="BL414" s="15">
        <v>12</v>
      </c>
      <c r="BM414" s="15">
        <v>1.973099999</v>
      </c>
      <c r="BN414" s="15">
        <v>1.0232299989999998</v>
      </c>
      <c r="BO414" s="15">
        <v>2.0100000000000003E-9</v>
      </c>
      <c r="BP414" s="15">
        <v>0.5611357390500733</v>
      </c>
      <c r="BQ414" s="15">
        <v>4.9118999989999992</v>
      </c>
      <c r="BR414" s="15">
        <v>9.8533790820937384</v>
      </c>
      <c r="BS414" s="15">
        <v>126</v>
      </c>
      <c r="BT414" s="15">
        <v>2.7562999999799988E-7</v>
      </c>
      <c r="BU414" s="15">
        <v>7.509499999</v>
      </c>
      <c r="BV414" s="15">
        <v>49.188999998999996</v>
      </c>
      <c r="BW414" s="15">
        <v>3.3249999989999997</v>
      </c>
      <c r="BX414" s="15">
        <v>2.1593999989999997</v>
      </c>
      <c r="BY414" s="15">
        <v>0.7901016076909293</v>
      </c>
      <c r="BZ414" s="15">
        <v>70.83799999899999</v>
      </c>
      <c r="CA414" s="15">
        <v>16.007999998999999</v>
      </c>
      <c r="CB414" s="15">
        <v>1.7849984153991865</v>
      </c>
      <c r="CC414" s="15">
        <v>0.79075999999999991</v>
      </c>
      <c r="CD414" s="15">
        <v>4.2137999989999999</v>
      </c>
      <c r="CE414" s="15">
        <v>1.662599999</v>
      </c>
      <c r="CF414" s="15">
        <v>3.9249999989999997</v>
      </c>
      <c r="CG414" s="15">
        <v>8.2012999989999997</v>
      </c>
      <c r="CH414" s="15">
        <v>20.412102983803525</v>
      </c>
      <c r="CI414" s="15">
        <v>0.402999999</v>
      </c>
      <c r="CJ414" s="15">
        <v>74.568999999999988</v>
      </c>
      <c r="CK414" s="15">
        <v>7.4279999989999984E-2</v>
      </c>
      <c r="CL414" s="15">
        <v>0.43443199899999996</v>
      </c>
      <c r="CM414" s="15">
        <v>8.8099999999999967E-3</v>
      </c>
      <c r="CN414" s="15">
        <v>4.2924999989999995</v>
      </c>
      <c r="CO414" s="15">
        <v>0.78399999999999992</v>
      </c>
      <c r="CP414" s="15">
        <v>0.64359999899999998</v>
      </c>
      <c r="CQ414" s="43">
        <v>44.25</v>
      </c>
      <c r="CR414" s="43">
        <v>14.770999998999999</v>
      </c>
      <c r="CS414" s="42" t="s">
        <v>21</v>
      </c>
      <c r="CT414" s="42" t="s">
        <v>21</v>
      </c>
      <c r="CU414" s="42" t="s">
        <v>21</v>
      </c>
      <c r="CV414" s="42" t="s">
        <v>21</v>
      </c>
      <c r="CW414" s="43">
        <v>2.0699999989999998</v>
      </c>
      <c r="CX414" s="43">
        <v>32.602199999</v>
      </c>
      <c r="CY414" s="42" t="s">
        <v>21</v>
      </c>
      <c r="CZ414" s="42" t="s">
        <v>21</v>
      </c>
      <c r="DA414" s="43">
        <v>3.3199999998999997E-3</v>
      </c>
      <c r="DB414" s="43">
        <v>18</v>
      </c>
      <c r="DC414" s="42" t="s">
        <v>21</v>
      </c>
      <c r="DD414" s="43">
        <v>1.0400416027457531</v>
      </c>
      <c r="DE414" s="42" t="s">
        <v>21</v>
      </c>
      <c r="DF414" s="43">
        <v>0.25389674772478482</v>
      </c>
      <c r="DG414" s="43">
        <v>2.0999999999999999E-3</v>
      </c>
    </row>
    <row r="415" spans="1:111" x14ac:dyDescent="0.25">
      <c r="A415" s="27" t="s">
        <v>539</v>
      </c>
      <c r="B415" s="15">
        <v>3.7905999989999999</v>
      </c>
      <c r="C415" s="15">
        <v>1.8393999999979998E-8</v>
      </c>
      <c r="D415" s="15">
        <v>0.867334999</v>
      </c>
      <c r="E415" s="15">
        <v>12.582999998999998</v>
      </c>
      <c r="F415" s="15">
        <v>28.308999998999997</v>
      </c>
      <c r="G415" s="15">
        <v>205.64078391386354</v>
      </c>
      <c r="H415" s="15">
        <v>2.4519999999999992E-5</v>
      </c>
      <c r="I415" s="15">
        <v>0.78366999899999989</v>
      </c>
      <c r="J415" s="15">
        <v>1.866786682953508E-11</v>
      </c>
      <c r="K415" s="15">
        <v>90</v>
      </c>
      <c r="L415" s="15">
        <v>1.1514999989999999</v>
      </c>
      <c r="M415" s="15">
        <v>39</v>
      </c>
      <c r="N415" s="15">
        <v>4.9219999999999997</v>
      </c>
      <c r="O415" s="15">
        <v>1.4650056258846567</v>
      </c>
      <c r="P415" s="15">
        <v>47.104199998999995</v>
      </c>
      <c r="Q415" s="15">
        <v>9.6199999999999998E-12</v>
      </c>
      <c r="R415" s="15">
        <v>8.5699999989999984</v>
      </c>
      <c r="S415" s="15">
        <v>0.3481409275686328</v>
      </c>
      <c r="T415" s="15">
        <v>5.4902999989999994</v>
      </c>
      <c r="U415" s="15">
        <v>0.99999999899999992</v>
      </c>
      <c r="V415" s="15">
        <v>24.999999999</v>
      </c>
      <c r="W415" s="15">
        <v>0.69999999899999998</v>
      </c>
      <c r="X415" s="15">
        <v>2.5</v>
      </c>
      <c r="Y415" s="15">
        <v>3.6529999992091842</v>
      </c>
      <c r="Z415" s="15">
        <v>4.1127999989999999</v>
      </c>
      <c r="AA415" s="15">
        <v>1.71153015</v>
      </c>
      <c r="AB415" s="15">
        <v>1.7670999989999998</v>
      </c>
      <c r="AC415" s="15">
        <v>2.75</v>
      </c>
      <c r="AD415" s="15">
        <v>43.319999998999997</v>
      </c>
      <c r="AE415" s="15">
        <v>0.99999999899999992</v>
      </c>
      <c r="AF415" s="15">
        <v>18.693903837708369</v>
      </c>
      <c r="AG415" s="15">
        <v>2.5499999989999997</v>
      </c>
      <c r="AH415" s="15">
        <v>4.9999999989999999</v>
      </c>
      <c r="AI415" s="15">
        <v>2</v>
      </c>
      <c r="AJ415" s="15">
        <v>4.6219999992639922</v>
      </c>
      <c r="AK415" s="15">
        <v>7.8320802618427345</v>
      </c>
      <c r="AL415" s="15">
        <v>625.4579999959999</v>
      </c>
      <c r="AM415" s="15">
        <v>69.919999998999998</v>
      </c>
      <c r="AN415" s="15">
        <v>0.29531399899999999</v>
      </c>
      <c r="AO415" s="15">
        <v>0.47309732107369312</v>
      </c>
      <c r="AP415" s="15">
        <v>4.7795999990161118E-3</v>
      </c>
      <c r="AQ415" s="15">
        <v>834.68999999699997</v>
      </c>
      <c r="AR415" s="15">
        <v>1.7814199989999999</v>
      </c>
      <c r="AS415" s="15">
        <v>218.04999999899999</v>
      </c>
      <c r="AT415" s="15">
        <v>0.29409999899999995</v>
      </c>
      <c r="AU415" s="15">
        <v>7.3164899989999999</v>
      </c>
      <c r="AV415" s="15">
        <v>598.95000000199991</v>
      </c>
      <c r="AW415" s="15">
        <v>0.267287999</v>
      </c>
      <c r="AX415" s="15">
        <v>9.9999997328792265</v>
      </c>
      <c r="AY415" s="15">
        <v>3.4068999989999997</v>
      </c>
      <c r="AZ415" s="15">
        <v>0.7750015500031</v>
      </c>
      <c r="BA415" s="15">
        <v>1.0000002759241586</v>
      </c>
      <c r="BB415" s="15">
        <v>0.29605099899999998</v>
      </c>
      <c r="BC415" s="15">
        <v>205.63999994999998</v>
      </c>
      <c r="BD415" s="15">
        <v>0.81585999899999995</v>
      </c>
      <c r="BE415" s="15">
        <v>2.1431999989999997</v>
      </c>
      <c r="BF415" s="15">
        <v>0.34087999899999999</v>
      </c>
      <c r="BG415" s="15">
        <v>45.877999998999996</v>
      </c>
      <c r="BH415" s="15">
        <v>7.5728999989999997</v>
      </c>
      <c r="BI415" s="15">
        <v>2.2881399998999997E-2</v>
      </c>
      <c r="BJ415" s="15">
        <v>3.8157499989999999</v>
      </c>
      <c r="BK415" s="15">
        <v>6.5183099750890401</v>
      </c>
      <c r="BL415" s="15">
        <v>12</v>
      </c>
      <c r="BM415" s="15">
        <v>1.9392999989999999</v>
      </c>
      <c r="BN415" s="15">
        <v>1.0122499989999998</v>
      </c>
      <c r="BO415" s="15">
        <v>2.0100000000000003E-9</v>
      </c>
      <c r="BP415" s="15">
        <v>0.54430655374717318</v>
      </c>
      <c r="BQ415" s="15">
        <v>4.8566999989999999</v>
      </c>
      <c r="BR415" s="15">
        <v>9.8533790820937384</v>
      </c>
      <c r="BS415" s="15">
        <v>126</v>
      </c>
      <c r="BT415" s="15">
        <v>2.8177099999899991E-7</v>
      </c>
      <c r="BU415" s="15">
        <v>7.5208999989999992</v>
      </c>
      <c r="BV415" s="15">
        <v>48.992999998999998</v>
      </c>
      <c r="BW415" s="15">
        <v>3.3249999989999997</v>
      </c>
      <c r="BX415" s="15">
        <v>2.1229999989999997</v>
      </c>
      <c r="BY415" s="15">
        <v>0.7750015500031</v>
      </c>
      <c r="BZ415" s="15">
        <v>70.006999999999991</v>
      </c>
      <c r="CA415" s="15">
        <v>16.037999998999997</v>
      </c>
      <c r="CB415" s="15">
        <v>1.7849984153991865</v>
      </c>
      <c r="CC415" s="15">
        <v>0.77618999999999994</v>
      </c>
      <c r="CD415" s="15">
        <v>4.1664999989999991</v>
      </c>
      <c r="CE415" s="15">
        <v>1.6331999989999999</v>
      </c>
      <c r="CF415" s="15">
        <v>3.9249999989999997</v>
      </c>
      <c r="CG415" s="15">
        <v>8.190199998999999</v>
      </c>
      <c r="CH415" s="15">
        <v>20.41010297371291</v>
      </c>
      <c r="CI415" s="15">
        <v>0.40024999899999997</v>
      </c>
      <c r="CJ415" s="15">
        <v>77.746999998999996</v>
      </c>
      <c r="CK415" s="15">
        <v>7.3209999989999983E-2</v>
      </c>
      <c r="CL415" s="15">
        <v>0.42788999899999997</v>
      </c>
      <c r="CM415" s="15">
        <v>8.929999999999997E-3</v>
      </c>
      <c r="CN415" s="15">
        <v>4.2924999989999995</v>
      </c>
      <c r="CO415" s="15">
        <v>0.77500000000000002</v>
      </c>
      <c r="CP415" s="15">
        <v>0.63659999899999997</v>
      </c>
      <c r="CQ415" s="43">
        <v>44.5</v>
      </c>
      <c r="CR415" s="43">
        <v>14.727099999999998</v>
      </c>
      <c r="CS415" s="42" t="s">
        <v>21</v>
      </c>
      <c r="CT415" s="42" t="s">
        <v>21</v>
      </c>
      <c r="CU415" s="42" t="s">
        <v>21</v>
      </c>
      <c r="CV415" s="42" t="s">
        <v>21</v>
      </c>
      <c r="CW415" s="43">
        <v>2.0699999989999998</v>
      </c>
      <c r="CX415" s="43">
        <v>32.243599998999997</v>
      </c>
      <c r="CY415" s="42" t="s">
        <v>21</v>
      </c>
      <c r="CZ415" s="42" t="s">
        <v>21</v>
      </c>
      <c r="DA415" s="43">
        <v>3.3199999998999997E-3</v>
      </c>
      <c r="DB415" s="43">
        <v>18</v>
      </c>
      <c r="DC415" s="42" t="s">
        <v>21</v>
      </c>
      <c r="DD415" s="43">
        <v>1.02838338238213</v>
      </c>
      <c r="DE415" s="42" t="s">
        <v>21</v>
      </c>
      <c r="DF415" s="43">
        <v>0.25139876782071507</v>
      </c>
      <c r="DG415" s="43">
        <v>2.7399999998999995E-3</v>
      </c>
    </row>
    <row r="416" spans="1:111" x14ac:dyDescent="0.25">
      <c r="A416" s="27" t="s">
        <v>540</v>
      </c>
      <c r="B416" s="15">
        <v>3.7643999989999997</v>
      </c>
      <c r="C416" s="15">
        <v>1.8699999999999999E-8</v>
      </c>
      <c r="D416" s="15">
        <v>0.8630459989999999</v>
      </c>
      <c r="E416" s="15">
        <v>12.400999999</v>
      </c>
      <c r="F416" s="15">
        <v>27.978999998999999</v>
      </c>
      <c r="G416" s="15">
        <v>202.76077293440466</v>
      </c>
      <c r="H416" s="15">
        <v>2.4519999999999992E-5</v>
      </c>
      <c r="I416" s="15">
        <v>0.77635999899999997</v>
      </c>
      <c r="J416" s="15">
        <v>1.9207600139032361E-11</v>
      </c>
      <c r="K416" s="15">
        <v>90</v>
      </c>
      <c r="L416" s="15">
        <v>1.1518999989999998</v>
      </c>
      <c r="M416" s="15">
        <v>39</v>
      </c>
      <c r="N416" s="15">
        <v>4.92</v>
      </c>
      <c r="O416" s="15">
        <v>1.4524999989999998</v>
      </c>
      <c r="P416" s="15">
        <v>47.521699998999999</v>
      </c>
      <c r="Q416" s="15">
        <v>9.5599999999999988E-12</v>
      </c>
      <c r="R416" s="15">
        <v>8.5699999989999984</v>
      </c>
      <c r="S416" s="15">
        <v>0.34497033267040511</v>
      </c>
      <c r="T416" s="15">
        <v>5.4108999989999997</v>
      </c>
      <c r="U416" s="15">
        <v>0.99999999899999992</v>
      </c>
      <c r="V416" s="15">
        <v>24.999999999</v>
      </c>
      <c r="W416" s="15">
        <v>0.69999999899999998</v>
      </c>
      <c r="X416" s="15">
        <v>2.5</v>
      </c>
      <c r="Y416" s="15">
        <v>3.6199999992072942</v>
      </c>
      <c r="Z416" s="15">
        <v>4.0551999989999992</v>
      </c>
      <c r="AA416" s="15">
        <v>1.6862055729999998</v>
      </c>
      <c r="AB416" s="15">
        <v>1.7470999989999998</v>
      </c>
      <c r="AC416" s="15">
        <v>2.75</v>
      </c>
      <c r="AD416" s="15">
        <v>43.088999998999995</v>
      </c>
      <c r="AE416" s="15">
        <v>0.99999999899999992</v>
      </c>
      <c r="AF416" s="15">
        <v>18.594909356168905</v>
      </c>
      <c r="AG416" s="15">
        <v>2.5499999989999997</v>
      </c>
      <c r="AH416" s="15">
        <v>4.9999999989999999</v>
      </c>
      <c r="AI416" s="15">
        <v>2</v>
      </c>
      <c r="AJ416" s="15">
        <v>4.8691999992151622</v>
      </c>
      <c r="AK416" s="15">
        <v>7.7483341682034261</v>
      </c>
      <c r="AL416" s="15">
        <v>625.53699999999992</v>
      </c>
      <c r="AM416" s="15">
        <v>69.503999998999987</v>
      </c>
      <c r="AN416" s="15">
        <v>0.29531399899999999</v>
      </c>
      <c r="AO416" s="15">
        <v>0.46549733757191808</v>
      </c>
      <c r="AP416" s="15">
        <v>5.1024999990171996E-3</v>
      </c>
      <c r="AQ416" s="15">
        <v>831.68999999699997</v>
      </c>
      <c r="AR416" s="15">
        <v>1.7814199989999999</v>
      </c>
      <c r="AS416" s="15">
        <v>220.95</v>
      </c>
      <c r="AT416" s="15">
        <v>0.29149999899999995</v>
      </c>
      <c r="AU416" s="15">
        <v>7.2740899989999992</v>
      </c>
      <c r="AV416" s="15">
        <v>605.399999998</v>
      </c>
      <c r="AW416" s="15">
        <v>0.26674399899999995</v>
      </c>
      <c r="AX416" s="15">
        <v>9.9999997328792265</v>
      </c>
      <c r="AY416" s="15">
        <v>3.4104999989999998</v>
      </c>
      <c r="AZ416" s="15">
        <v>0.76450261518340623</v>
      </c>
      <c r="BA416" s="15">
        <v>1.0000002759241586</v>
      </c>
      <c r="BB416" s="15">
        <v>0.29605099899999998</v>
      </c>
      <c r="BC416" s="15">
        <v>202.75999994999998</v>
      </c>
      <c r="BD416" s="15">
        <v>0.79442299899999991</v>
      </c>
      <c r="BE416" s="15">
        <v>2.1432999989999999</v>
      </c>
      <c r="BF416" s="15">
        <v>0.337779999</v>
      </c>
      <c r="BG416" s="15">
        <v>45.862999998999996</v>
      </c>
      <c r="BH416" s="15">
        <v>7.5327999989999999</v>
      </c>
      <c r="BI416" s="15">
        <v>2.2967499998999996E-2</v>
      </c>
      <c r="BJ416" s="15">
        <v>3.781599999</v>
      </c>
      <c r="BK416" s="15">
        <v>6.5036420818395033</v>
      </c>
      <c r="BL416" s="15">
        <v>12</v>
      </c>
      <c r="BM416" s="15">
        <v>1.9110999989999999</v>
      </c>
      <c r="BN416" s="15">
        <v>1.0131699989999998</v>
      </c>
      <c r="BO416" s="15">
        <v>2.0100000000000003E-9</v>
      </c>
      <c r="BP416" s="15">
        <v>0.54312404982789708</v>
      </c>
      <c r="BQ416" s="15">
        <v>4.8182999989999997</v>
      </c>
      <c r="BR416" s="15">
        <v>9.8533790820937384</v>
      </c>
      <c r="BS416" s="15">
        <v>126</v>
      </c>
      <c r="BT416" s="15">
        <v>2.8837399999799993E-7</v>
      </c>
      <c r="BU416" s="15">
        <v>7.5431999989999996</v>
      </c>
      <c r="BV416" s="15">
        <v>48.820999998999994</v>
      </c>
      <c r="BW416" s="15">
        <v>3.3171699989999999</v>
      </c>
      <c r="BX416" s="15">
        <v>2.1142999999999996</v>
      </c>
      <c r="BY416" s="15">
        <v>0.76450261518340623</v>
      </c>
      <c r="BZ416" s="15">
        <v>70.69799999899999</v>
      </c>
      <c r="CA416" s="15">
        <v>16.083999999</v>
      </c>
      <c r="CB416" s="15">
        <v>1.7849984153991865</v>
      </c>
      <c r="CC416" s="15">
        <v>0.76449999999999996</v>
      </c>
      <c r="CD416" s="15">
        <v>4.1257999989999998</v>
      </c>
      <c r="CE416" s="15">
        <v>1.6069999989999999</v>
      </c>
      <c r="CF416" s="15">
        <v>3.9249999989999997</v>
      </c>
      <c r="CG416" s="15">
        <v>8.1907999989999993</v>
      </c>
      <c r="CH416" s="15">
        <v>20.451103181570495</v>
      </c>
      <c r="CI416" s="15">
        <v>0.39769999899999997</v>
      </c>
      <c r="CJ416" s="15">
        <v>78.78</v>
      </c>
      <c r="CK416" s="15">
        <v>7.2969999989999992E-2</v>
      </c>
      <c r="CL416" s="15">
        <v>0.42156399899999997</v>
      </c>
      <c r="CM416" s="15">
        <v>9.0099999999999972E-3</v>
      </c>
      <c r="CN416" s="15">
        <v>4.2924999989999995</v>
      </c>
      <c r="CO416" s="15">
        <v>0.77699999999999991</v>
      </c>
      <c r="CP416" s="15">
        <v>0.63259999899999997</v>
      </c>
      <c r="CQ416" s="43">
        <v>44.5</v>
      </c>
      <c r="CR416" s="43">
        <v>15.478999998999999</v>
      </c>
      <c r="CS416" s="42" t="s">
        <v>21</v>
      </c>
      <c r="CT416" s="42" t="s">
        <v>21</v>
      </c>
      <c r="CU416" s="42" t="s">
        <v>21</v>
      </c>
      <c r="CV416" s="42" t="s">
        <v>21</v>
      </c>
      <c r="CW416" s="43">
        <v>2.0699999989999998</v>
      </c>
      <c r="CX416" s="43">
        <v>32.049699998999998</v>
      </c>
      <c r="CY416" s="42" t="s">
        <v>21</v>
      </c>
      <c r="CZ416" s="42" t="s">
        <v>21</v>
      </c>
      <c r="DA416" s="43">
        <v>3.3199999998999997E-3</v>
      </c>
      <c r="DB416" s="43">
        <v>18</v>
      </c>
      <c r="DC416" s="42" t="s">
        <v>21</v>
      </c>
      <c r="DD416" s="43">
        <v>1.0399334453410289</v>
      </c>
      <c r="DE416" s="42" t="s">
        <v>21</v>
      </c>
      <c r="DF416" s="43">
        <v>0.2537709604640021</v>
      </c>
      <c r="DG416" s="43">
        <v>2.7340999998999994E-3</v>
      </c>
    </row>
    <row r="417" spans="1:111" x14ac:dyDescent="0.25">
      <c r="A417" s="27" t="s">
        <v>541</v>
      </c>
      <c r="B417" s="15">
        <v>3.8065999989999999</v>
      </c>
      <c r="C417" s="15">
        <v>1.8981999999949999E-8</v>
      </c>
      <c r="D417" s="15">
        <v>0.864145999</v>
      </c>
      <c r="E417" s="15">
        <v>12.682999999</v>
      </c>
      <c r="F417" s="15">
        <v>28.634999998999998</v>
      </c>
      <c r="G417" s="15">
        <v>207.51079104288721</v>
      </c>
      <c r="H417" s="15">
        <v>2.4519999999999992E-5</v>
      </c>
      <c r="I417" s="15">
        <v>0.77791999899999997</v>
      </c>
      <c r="J417" s="15">
        <v>1.9861095418814251E-11</v>
      </c>
      <c r="K417" s="15">
        <v>90</v>
      </c>
      <c r="L417" s="15">
        <v>1.1590999999999998</v>
      </c>
      <c r="M417" s="15">
        <v>39</v>
      </c>
      <c r="N417" s="15">
        <v>4.9509999999999996</v>
      </c>
      <c r="O417" s="15">
        <v>1.4725999989999998</v>
      </c>
      <c r="P417" s="15">
        <v>48.024699998999999</v>
      </c>
      <c r="Q417" s="15">
        <v>9.669999999999999E-12</v>
      </c>
      <c r="R417" s="15">
        <v>8.5699999989999984</v>
      </c>
      <c r="S417" s="15">
        <v>0.34968703023033432</v>
      </c>
      <c r="T417" s="15">
        <v>5.5360999989999993</v>
      </c>
      <c r="U417" s="15">
        <v>0.99999999899999992</v>
      </c>
      <c r="V417" s="15">
        <v>24.999999999</v>
      </c>
      <c r="W417" s="15">
        <v>0.69999999899999998</v>
      </c>
      <c r="X417" s="15">
        <v>2.5</v>
      </c>
      <c r="Y417" s="15">
        <v>3.6649999992098712</v>
      </c>
      <c r="Z417" s="15">
        <v>4.1501999989999998</v>
      </c>
      <c r="AA417" s="15">
        <v>1.6883549929999999</v>
      </c>
      <c r="AB417" s="15">
        <v>1.7900999989999999</v>
      </c>
      <c r="AC417" s="15">
        <v>2.75</v>
      </c>
      <c r="AD417" s="15">
        <v>43.372999998999994</v>
      </c>
      <c r="AE417" s="15">
        <v>0.99999999899999992</v>
      </c>
      <c r="AF417" s="15">
        <v>18.798251572757717</v>
      </c>
      <c r="AG417" s="15">
        <v>2.5499999989999997</v>
      </c>
      <c r="AH417" s="15">
        <v>4.9999999989999999</v>
      </c>
      <c r="AI417" s="15">
        <v>2</v>
      </c>
      <c r="AJ417" s="15">
        <v>4.958799999201088</v>
      </c>
      <c r="AK417" s="15">
        <v>7.7669903515882748</v>
      </c>
      <c r="AL417" s="15">
        <v>626.46599999799992</v>
      </c>
      <c r="AM417" s="15">
        <v>70.335099998999993</v>
      </c>
      <c r="AN417" s="15">
        <v>0.29531399899999999</v>
      </c>
      <c r="AO417" s="15">
        <v>0.47443731756672358</v>
      </c>
      <c r="AP417" s="15">
        <v>5.4077999990182288E-3</v>
      </c>
      <c r="AQ417" s="15">
        <v>847.44999999499998</v>
      </c>
      <c r="AR417" s="15">
        <v>1.7814199989999999</v>
      </c>
      <c r="AS417" s="15">
        <v>224.45</v>
      </c>
      <c r="AT417" s="15">
        <v>0.29379999899999998</v>
      </c>
      <c r="AU417" s="15">
        <v>7.3575299989999996</v>
      </c>
      <c r="AV417" s="15">
        <v>615.899999998</v>
      </c>
      <c r="AW417" s="15">
        <v>0.26733999899999999</v>
      </c>
      <c r="AX417" s="15">
        <v>9.9999997328792265</v>
      </c>
      <c r="AY417" s="15">
        <v>3.4232999989999997</v>
      </c>
      <c r="AZ417" s="15">
        <v>0.76010367871945617</v>
      </c>
      <c r="BA417" s="15">
        <v>1.0000002759241586</v>
      </c>
      <c r="BB417" s="15">
        <v>0.29605099899999998</v>
      </c>
      <c r="BC417" s="15">
        <v>207.50999994999998</v>
      </c>
      <c r="BD417" s="15">
        <v>0.80379499899999995</v>
      </c>
      <c r="BE417" s="15">
        <v>2.1530999989999997</v>
      </c>
      <c r="BF417" s="15">
        <v>0.34141999899999997</v>
      </c>
      <c r="BG417" s="15">
        <v>45.874999998999996</v>
      </c>
      <c r="BH417" s="15">
        <v>7.6151999989999997</v>
      </c>
      <c r="BI417" s="15">
        <v>2.3022399998999996E-2</v>
      </c>
      <c r="BJ417" s="15">
        <v>3.8555999989999998</v>
      </c>
      <c r="BK417" s="15">
        <v>6.5192023529052978</v>
      </c>
      <c r="BL417" s="15">
        <v>12</v>
      </c>
      <c r="BM417" s="15">
        <v>1.9493999989999999</v>
      </c>
      <c r="BN417" s="15">
        <v>1.0229999999999999</v>
      </c>
      <c r="BO417" s="15">
        <v>2.0100000000000003E-9</v>
      </c>
      <c r="BP417" s="15">
        <v>0.54430655374717318</v>
      </c>
      <c r="BQ417" s="15">
        <v>4.8668999989999993</v>
      </c>
      <c r="BR417" s="15">
        <v>9.8533790820937384</v>
      </c>
      <c r="BS417" s="15">
        <v>126</v>
      </c>
      <c r="BT417" s="15">
        <v>2.9478399999899987E-7</v>
      </c>
      <c r="BU417" s="15">
        <v>7.5561999989999995</v>
      </c>
      <c r="BV417" s="15">
        <v>49.689999998999994</v>
      </c>
      <c r="BW417" s="15">
        <v>3.3149999989999999</v>
      </c>
      <c r="BX417" s="15">
        <v>2.1324999989999998</v>
      </c>
      <c r="BY417" s="15">
        <v>0.76010367871945617</v>
      </c>
      <c r="BZ417" s="15">
        <v>72.358999999999995</v>
      </c>
      <c r="CA417" s="15">
        <v>16.530999998999999</v>
      </c>
      <c r="CB417" s="15">
        <v>1.7849984153991865</v>
      </c>
      <c r="CC417" s="15">
        <v>0.75975999999999999</v>
      </c>
      <c r="CD417" s="15">
        <v>4.1753999989999997</v>
      </c>
      <c r="CE417" s="15">
        <v>1.6514</v>
      </c>
      <c r="CF417" s="15">
        <v>3.9249999989999997</v>
      </c>
      <c r="CG417" s="15">
        <v>8.1846999989999993</v>
      </c>
      <c r="CH417" s="15">
        <v>20.488103367246847</v>
      </c>
      <c r="CI417" s="15">
        <v>0.40189999899999995</v>
      </c>
      <c r="CJ417" s="15">
        <v>80.70399999899999</v>
      </c>
      <c r="CK417" s="15">
        <v>7.336999998999999E-2</v>
      </c>
      <c r="CL417" s="15">
        <v>0.42210199899999995</v>
      </c>
      <c r="CM417" s="15">
        <v>9.1899999999999968E-3</v>
      </c>
      <c r="CN417" s="15">
        <v>4.2924999989999995</v>
      </c>
      <c r="CO417" s="15">
        <v>0.77899999999999991</v>
      </c>
      <c r="CP417" s="15">
        <v>0.63039999899999999</v>
      </c>
      <c r="CQ417" s="43">
        <v>44.5</v>
      </c>
      <c r="CR417" s="43">
        <v>15.139799999999999</v>
      </c>
      <c r="CS417" s="42" t="s">
        <v>21</v>
      </c>
      <c r="CT417" s="42" t="s">
        <v>21</v>
      </c>
      <c r="CU417" s="42" t="s">
        <v>21</v>
      </c>
      <c r="CV417" s="42" t="s">
        <v>21</v>
      </c>
      <c r="CW417" s="43">
        <v>2.0699999989999998</v>
      </c>
      <c r="CX417" s="43">
        <v>31.785499998999999</v>
      </c>
      <c r="CY417" s="42" t="s">
        <v>21</v>
      </c>
      <c r="CZ417" s="42" t="s">
        <v>21</v>
      </c>
      <c r="DA417" s="43">
        <v>3.3199999998999997E-3</v>
      </c>
      <c r="DB417" s="43">
        <v>18</v>
      </c>
      <c r="DC417" s="42" t="s">
        <v>21</v>
      </c>
      <c r="DD417" s="43">
        <v>1.0384216002475821</v>
      </c>
      <c r="DE417" s="42" t="s">
        <v>21</v>
      </c>
      <c r="DF417" s="43">
        <v>0.25313619059533338</v>
      </c>
      <c r="DG417" s="43">
        <v>2.7449999998999997E-3</v>
      </c>
    </row>
    <row r="418" spans="1:111" x14ac:dyDescent="0.25">
      <c r="A418" s="27" t="s">
        <v>542</v>
      </c>
      <c r="B418" s="15">
        <v>3.8071999989999998</v>
      </c>
      <c r="C418" s="15">
        <v>1.9228999999979998E-8</v>
      </c>
      <c r="D418" s="15">
        <v>0.85489299899999993</v>
      </c>
      <c r="E418" s="15">
        <v>12.667999998999999</v>
      </c>
      <c r="F418" s="15">
        <v>28.701999998999998</v>
      </c>
      <c r="G418" s="15">
        <v>207.94079268218141</v>
      </c>
      <c r="H418" s="15">
        <v>2.4519999999999992E-5</v>
      </c>
      <c r="I418" s="15">
        <v>0.77296999899999996</v>
      </c>
      <c r="J418" s="15">
        <v>2.0574561066318064E-11</v>
      </c>
      <c r="K418" s="15">
        <v>90</v>
      </c>
      <c r="L418" s="15">
        <v>1.1645999999999999</v>
      </c>
      <c r="M418" s="15">
        <v>39</v>
      </c>
      <c r="N418" s="15">
        <v>4.9579999999999993</v>
      </c>
      <c r="O418" s="15">
        <v>1.4680999989999999</v>
      </c>
      <c r="P418" s="15">
        <v>48.559099998999997</v>
      </c>
      <c r="Q418" s="15">
        <v>9.63E-12</v>
      </c>
      <c r="R418" s="15">
        <v>8.5699999989999984</v>
      </c>
      <c r="S418" s="15">
        <v>0.34749973949595153</v>
      </c>
      <c r="T418" s="15">
        <v>5.5354999989999998</v>
      </c>
      <c r="U418" s="15">
        <v>0.99999999899999992</v>
      </c>
      <c r="V418" s="15">
        <v>24.999999999</v>
      </c>
      <c r="W418" s="15">
        <v>0.69999999899999998</v>
      </c>
      <c r="X418" s="15">
        <v>2.5</v>
      </c>
      <c r="Y418" s="15">
        <v>3.6549999992092985</v>
      </c>
      <c r="Z418" s="15">
        <v>4.1587999989999993</v>
      </c>
      <c r="AA418" s="15">
        <v>1.6652997329999999</v>
      </c>
      <c r="AB418" s="15">
        <v>1.7894999989999998</v>
      </c>
      <c r="AC418" s="15">
        <v>2.75</v>
      </c>
      <c r="AD418" s="15">
        <v>43.063999998999996</v>
      </c>
      <c r="AE418" s="15">
        <v>0.99999999899999992</v>
      </c>
      <c r="AF418" s="15">
        <v>18.724248321948668</v>
      </c>
      <c r="AG418" s="15">
        <v>2.5499999989999997</v>
      </c>
      <c r="AH418" s="15">
        <v>4.9999999989999999</v>
      </c>
      <c r="AI418" s="15">
        <v>2</v>
      </c>
      <c r="AJ418" s="15">
        <v>5.1281999991944796</v>
      </c>
      <c r="AK418" s="15">
        <v>7.725587204307689</v>
      </c>
      <c r="AL418" s="15">
        <v>625.21199999699991</v>
      </c>
      <c r="AM418" s="15">
        <v>70.017099998999996</v>
      </c>
      <c r="AN418" s="15">
        <v>0.29531399899999999</v>
      </c>
      <c r="AO418" s="15">
        <v>0.4752219288665111</v>
      </c>
      <c r="AP418" s="15">
        <v>5.7329999990193255E-3</v>
      </c>
      <c r="AQ418" s="15">
        <v>851.19999999499998</v>
      </c>
      <c r="AR418" s="15">
        <v>1.7814199989999999</v>
      </c>
      <c r="AS418" s="15">
        <v>214.84999999899998</v>
      </c>
      <c r="AT418" s="15">
        <v>0.29189999899999997</v>
      </c>
      <c r="AU418" s="15">
        <v>7.3266799989999996</v>
      </c>
      <c r="AV418" s="15">
        <v>618.70000000199991</v>
      </c>
      <c r="AW418" s="15">
        <v>0.26711699899999997</v>
      </c>
      <c r="AX418" s="15">
        <v>9.9999997328792265</v>
      </c>
      <c r="AY418" s="15">
        <v>3.4350999989999997</v>
      </c>
      <c r="AZ418" s="15">
        <v>0.7531027840350516</v>
      </c>
      <c r="BA418" s="15">
        <v>1.0000002759241586</v>
      </c>
      <c r="BB418" s="15">
        <v>0.29605099899999998</v>
      </c>
      <c r="BC418" s="15">
        <v>207.93999994999999</v>
      </c>
      <c r="BD418" s="15">
        <v>0.8003839989999999</v>
      </c>
      <c r="BE418" s="15">
        <v>2.1233999989999996</v>
      </c>
      <c r="BF418" s="15">
        <v>0.33971999899999999</v>
      </c>
      <c r="BG418" s="15">
        <v>45.899999998999995</v>
      </c>
      <c r="BH418" s="15">
        <v>7.5851999989999994</v>
      </c>
      <c r="BI418" s="15">
        <v>2.3002299998999998E-2</v>
      </c>
      <c r="BJ418" s="15">
        <v>3.8930999989999999</v>
      </c>
      <c r="BK418" s="15">
        <v>6.5362040768670928</v>
      </c>
      <c r="BL418" s="15">
        <v>12</v>
      </c>
      <c r="BM418" s="15">
        <v>1.9459999989999999</v>
      </c>
      <c r="BN418" s="15">
        <v>1.0168799989999999</v>
      </c>
      <c r="BO418" s="15">
        <v>2.0100000000000003E-9</v>
      </c>
      <c r="BP418" s="15">
        <v>0.53424511194264612</v>
      </c>
      <c r="BQ418" s="15">
        <v>4.8384999989999997</v>
      </c>
      <c r="BR418" s="15">
        <v>9.8533790820937384</v>
      </c>
      <c r="BS418" s="15">
        <v>126</v>
      </c>
      <c r="BT418" s="15">
        <v>3.0416999999799989E-7</v>
      </c>
      <c r="BU418" s="15">
        <v>7.5621999989999997</v>
      </c>
      <c r="BV418" s="15">
        <v>49.798999998999996</v>
      </c>
      <c r="BW418" s="15">
        <v>3.3149999989999999</v>
      </c>
      <c r="BX418" s="15">
        <v>2.1139999999999999</v>
      </c>
      <c r="BY418" s="15">
        <v>0.7531027840350516</v>
      </c>
      <c r="BZ418" s="15">
        <v>73.248999998999992</v>
      </c>
      <c r="CA418" s="15">
        <v>16.960999999999999</v>
      </c>
      <c r="CB418" s="15">
        <v>1.7849984153991865</v>
      </c>
      <c r="CC418" s="15">
        <v>0.7528999999999999</v>
      </c>
      <c r="CD418" s="15">
        <v>4.1541999989999994</v>
      </c>
      <c r="CE418" s="15">
        <v>1.6387999999999998</v>
      </c>
      <c r="CF418" s="15">
        <v>3.9249999989999997</v>
      </c>
      <c r="CG418" s="15">
        <v>8.1797999989999983</v>
      </c>
      <c r="CH418" s="15">
        <v>20.49710341265461</v>
      </c>
      <c r="CI418" s="15">
        <v>0.40219999899999997</v>
      </c>
      <c r="CJ418" s="15">
        <v>80.799999998999994</v>
      </c>
      <c r="CK418" s="15">
        <v>7.3109999989999994E-2</v>
      </c>
      <c r="CL418" s="15">
        <v>0.41633399899999995</v>
      </c>
      <c r="CM418" s="15">
        <v>9.3899999999999973E-3</v>
      </c>
      <c r="CN418" s="15">
        <v>4.2924999989999995</v>
      </c>
      <c r="CO418" s="15">
        <v>0.78</v>
      </c>
      <c r="CP418" s="15">
        <v>0.62899999899999992</v>
      </c>
      <c r="CQ418" s="43">
        <v>44.5</v>
      </c>
      <c r="CR418" s="43">
        <v>15.192399998999999</v>
      </c>
      <c r="CS418" s="42" t="s">
        <v>21</v>
      </c>
      <c r="CT418" s="42" t="s">
        <v>21</v>
      </c>
      <c r="CU418" s="42" t="s">
        <v>21</v>
      </c>
      <c r="CV418" s="42" t="s">
        <v>21</v>
      </c>
      <c r="CW418" s="43">
        <v>2.0699999989999998</v>
      </c>
      <c r="CX418" s="43">
        <v>32.239299998999996</v>
      </c>
      <c r="CY418" s="42" t="s">
        <v>21</v>
      </c>
      <c r="CZ418" s="42" t="s">
        <v>21</v>
      </c>
      <c r="DA418" s="43">
        <v>3.3199999998999997E-3</v>
      </c>
      <c r="DB418" s="43">
        <v>18</v>
      </c>
      <c r="DC418" s="42" t="s">
        <v>21</v>
      </c>
      <c r="DD418" s="43">
        <v>1.0405827274095554</v>
      </c>
      <c r="DE418" s="42" t="s">
        <v>21</v>
      </c>
      <c r="DF418" s="43">
        <v>0.2536858828812637</v>
      </c>
      <c r="DG418" s="43">
        <v>2.7949999998999994E-3</v>
      </c>
    </row>
    <row r="419" spans="1:111" x14ac:dyDescent="0.25">
      <c r="A419" s="27" t="s">
        <v>543</v>
      </c>
      <c r="B419" s="15">
        <v>3.8486999989999999</v>
      </c>
      <c r="C419" s="15">
        <v>1.9433999999979999E-8</v>
      </c>
      <c r="D419" s="15">
        <v>0.85188399899999989</v>
      </c>
      <c r="E419" s="15">
        <v>13.013999998999999</v>
      </c>
      <c r="F419" s="15">
        <v>29.498999998999999</v>
      </c>
      <c r="G419" s="15">
        <v>212.13080870576937</v>
      </c>
      <c r="H419" s="15">
        <v>2.4519999999999992E-5</v>
      </c>
      <c r="I419" s="15">
        <v>0.77413999899999997</v>
      </c>
      <c r="J419" s="15">
        <v>2.1365079549925193E-11</v>
      </c>
      <c r="K419" s="15">
        <v>90</v>
      </c>
      <c r="L419" s="15">
        <v>1.168999999</v>
      </c>
      <c r="M419" s="15">
        <v>39</v>
      </c>
      <c r="N419" s="15">
        <v>5.0279999999999996</v>
      </c>
      <c r="O419" s="15">
        <v>1.4802999989999999</v>
      </c>
      <c r="P419" s="15">
        <v>49.228699999</v>
      </c>
      <c r="Q419" s="15">
        <v>9.6999999999999995E-12</v>
      </c>
      <c r="R419" s="15">
        <v>8.5699999989999984</v>
      </c>
      <c r="S419" s="15">
        <v>0.35000525020125484</v>
      </c>
      <c r="T419" s="15">
        <v>5.6652999989999993</v>
      </c>
      <c r="U419" s="15">
        <v>0.99999999899999992</v>
      </c>
      <c r="V419" s="15">
        <v>24.999999999</v>
      </c>
      <c r="W419" s="15">
        <v>0.69999999899999998</v>
      </c>
      <c r="X419" s="15">
        <v>2.5</v>
      </c>
      <c r="Y419" s="15">
        <v>3.6949999992115892</v>
      </c>
      <c r="Z419" s="15">
        <v>4.2425999999999995</v>
      </c>
      <c r="AA419" s="15">
        <v>1.6556017279999999</v>
      </c>
      <c r="AB419" s="15">
        <v>1.8406999999999998</v>
      </c>
      <c r="AC419" s="15">
        <v>2.75</v>
      </c>
      <c r="AD419" s="15">
        <v>43.377999998999996</v>
      </c>
      <c r="AE419" s="15">
        <v>0.99999999899999992</v>
      </c>
      <c r="AF419" s="15">
        <v>18.868947080350807</v>
      </c>
      <c r="AG419" s="15">
        <v>2.5499999989999997</v>
      </c>
      <c r="AH419" s="15">
        <v>4.9999999989999999</v>
      </c>
      <c r="AI419" s="15">
        <v>2</v>
      </c>
      <c r="AJ419" s="15">
        <v>5.4068999991207027</v>
      </c>
      <c r="AK419" s="15">
        <v>7.7101002907486524</v>
      </c>
      <c r="AL419" s="15">
        <v>625.74000000199999</v>
      </c>
      <c r="AM419" s="15">
        <v>70.463799999999992</v>
      </c>
      <c r="AN419" s="15">
        <v>0.29531399899999999</v>
      </c>
      <c r="AO419" s="15">
        <v>0.48896169009068363</v>
      </c>
      <c r="AP419" s="15">
        <v>6.1197999990206288E-3</v>
      </c>
      <c r="AQ419" s="15">
        <v>873.4099999959999</v>
      </c>
      <c r="AR419" s="15">
        <v>1.7814199989999999</v>
      </c>
      <c r="AS419" s="15">
        <v>209.12</v>
      </c>
      <c r="AT419" s="15">
        <v>0.29469999899999999</v>
      </c>
      <c r="AU419" s="15">
        <v>7.3786399989999998</v>
      </c>
      <c r="AV419" s="15">
        <v>637.6599999959999</v>
      </c>
      <c r="AW419" s="15">
        <v>0.26749299899999995</v>
      </c>
      <c r="AX419" s="15">
        <v>9.9999997328792265</v>
      </c>
      <c r="AY419" s="15">
        <v>3.4767999989999998</v>
      </c>
      <c r="AZ419" s="15">
        <v>0.75030012061096951</v>
      </c>
      <c r="BA419" s="15">
        <v>1.0000002759241586</v>
      </c>
      <c r="BB419" s="15">
        <v>0.29604999899999995</v>
      </c>
      <c r="BC419" s="15">
        <v>212.13</v>
      </c>
      <c r="BD419" s="15">
        <v>0.805865999</v>
      </c>
      <c r="BE419" s="15">
        <v>2.130299999</v>
      </c>
      <c r="BF419" s="15">
        <v>0.34284999899999996</v>
      </c>
      <c r="BG419" s="15">
        <v>45.929999998999996</v>
      </c>
      <c r="BH419" s="15">
        <v>7.6437999989999996</v>
      </c>
      <c r="BI419" s="15">
        <v>2.3063399998999996E-2</v>
      </c>
      <c r="BJ419" s="15">
        <v>4.0130499989999997</v>
      </c>
      <c r="BK419" s="15">
        <v>6.5890043130897444</v>
      </c>
      <c r="BL419" s="15">
        <v>12</v>
      </c>
      <c r="BM419" s="15">
        <v>1.9966999989999998</v>
      </c>
      <c r="BN419" s="15">
        <v>1.0191999989999998</v>
      </c>
      <c r="BO419" s="15">
        <v>2.0100000000000003E-9</v>
      </c>
      <c r="BP419" s="15">
        <v>0.5311802828700628</v>
      </c>
      <c r="BQ419" s="15">
        <v>4.8953999989999994</v>
      </c>
      <c r="BR419" s="15">
        <v>9.8533790820937384</v>
      </c>
      <c r="BS419" s="15">
        <v>126</v>
      </c>
      <c r="BT419" s="15">
        <v>3.1458999999799996E-7</v>
      </c>
      <c r="BU419" s="15">
        <v>7.5668999989999994</v>
      </c>
      <c r="BV419" s="15">
        <v>50.590999998999997</v>
      </c>
      <c r="BW419" s="15">
        <v>3.3149999989999999</v>
      </c>
      <c r="BX419" s="15">
        <v>2.0894999999999997</v>
      </c>
      <c r="BY419" s="15">
        <v>0.75030012061096951</v>
      </c>
      <c r="BZ419" s="15">
        <v>74.405999998999988</v>
      </c>
      <c r="CA419" s="15">
        <v>17.414999998999999</v>
      </c>
      <c r="CB419" s="15">
        <v>1.7849984153991865</v>
      </c>
      <c r="CC419" s="15">
        <v>0.75018999999999991</v>
      </c>
      <c r="CD419" s="15">
        <v>4.1905999989999998</v>
      </c>
      <c r="CE419" s="15">
        <v>1.6599999989999998</v>
      </c>
      <c r="CF419" s="15">
        <v>3.9249999989999997</v>
      </c>
      <c r="CG419" s="15">
        <v>8.1753999989999997</v>
      </c>
      <c r="CH419" s="15">
        <v>20.55310369519179</v>
      </c>
      <c r="CI419" s="15">
        <v>0.40634999899999996</v>
      </c>
      <c r="CJ419" s="15">
        <v>83.040999999999997</v>
      </c>
      <c r="CK419" s="15">
        <v>7.3579999989999992E-2</v>
      </c>
      <c r="CL419" s="15">
        <v>0.41393499899999997</v>
      </c>
      <c r="CM419" s="15">
        <v>9.5799999999999965E-3</v>
      </c>
      <c r="CN419" s="15">
        <v>4.2924999989999995</v>
      </c>
      <c r="CO419" s="15">
        <v>0.78199999999999992</v>
      </c>
      <c r="CP419" s="15">
        <v>0.62849999899999998</v>
      </c>
      <c r="CQ419" s="43">
        <v>44.5</v>
      </c>
      <c r="CR419" s="43">
        <v>15.970499998999999</v>
      </c>
      <c r="CS419" s="42" t="s">
        <v>21</v>
      </c>
      <c r="CT419" s="42" t="s">
        <v>21</v>
      </c>
      <c r="CU419" s="42" t="s">
        <v>21</v>
      </c>
      <c r="CV419" s="42" t="s">
        <v>21</v>
      </c>
      <c r="CW419" s="43">
        <v>2.0699999989999998</v>
      </c>
      <c r="CX419" s="43">
        <v>32.239299998999996</v>
      </c>
      <c r="CY419" s="42" t="s">
        <v>21</v>
      </c>
      <c r="CZ419" s="42" t="s">
        <v>21</v>
      </c>
      <c r="DA419" s="43">
        <v>3.3199999998999997E-3</v>
      </c>
      <c r="DB419" s="43">
        <v>18</v>
      </c>
      <c r="DC419" s="42" t="s">
        <v>21</v>
      </c>
      <c r="DD419" s="43">
        <v>1.0549636048686186</v>
      </c>
      <c r="DE419" s="42" t="s">
        <v>21</v>
      </c>
      <c r="DF419" s="43">
        <v>0.25809083449589987</v>
      </c>
      <c r="DG419" s="43">
        <v>2.8484999998999996E-3</v>
      </c>
    </row>
    <row r="420" spans="1:111" x14ac:dyDescent="0.25">
      <c r="A420" s="27" t="s">
        <v>544</v>
      </c>
      <c r="B420" s="15">
        <v>3.9279999989999999</v>
      </c>
      <c r="C420" s="15">
        <v>1.9631000000009998E-8</v>
      </c>
      <c r="D420" s="15">
        <v>0.85666699899999998</v>
      </c>
      <c r="E420" s="15">
        <v>13.606999998999999</v>
      </c>
      <c r="F420" s="15">
        <v>30.850999999999999</v>
      </c>
      <c r="G420" s="15">
        <v>222.45084799883026</v>
      </c>
      <c r="H420" s="15">
        <v>2.4519999999999992E-5</v>
      </c>
      <c r="I420" s="15">
        <v>0.75001999899999994</v>
      </c>
      <c r="J420" s="15">
        <v>2.2287532842520546E-11</v>
      </c>
      <c r="K420" s="15">
        <v>90</v>
      </c>
      <c r="L420" s="15">
        <v>1.1859999999999999</v>
      </c>
      <c r="M420" s="15">
        <v>39</v>
      </c>
      <c r="N420" s="15">
        <v>5.0999999999999996</v>
      </c>
      <c r="O420" s="15">
        <v>1.5172999989999998</v>
      </c>
      <c r="P420" s="15">
        <v>49.929999998999996</v>
      </c>
      <c r="Q420" s="15">
        <v>9.8899999999999993E-12</v>
      </c>
      <c r="R420" s="15">
        <v>8.5699999989999984</v>
      </c>
      <c r="S420" s="15">
        <v>0.35997120243339492</v>
      </c>
      <c r="T420" s="15">
        <v>5.9044999989999996</v>
      </c>
      <c r="U420" s="15">
        <v>0.99999999899999992</v>
      </c>
      <c r="V420" s="15">
        <v>24.999999999</v>
      </c>
      <c r="W420" s="15">
        <v>0.69999999899999998</v>
      </c>
      <c r="X420" s="15">
        <v>2.5</v>
      </c>
      <c r="Y420" s="15">
        <v>3.7909999992170866</v>
      </c>
      <c r="Z420" s="15">
        <v>4.4489999989999998</v>
      </c>
      <c r="AA420" s="15">
        <v>1.6676185979999998</v>
      </c>
      <c r="AB420" s="15">
        <v>1.9200999989999998</v>
      </c>
      <c r="AC420" s="15">
        <v>2.75</v>
      </c>
      <c r="AD420" s="15">
        <v>44.764999998999997</v>
      </c>
      <c r="AE420" s="15">
        <v>0.99999999899999992</v>
      </c>
      <c r="AF420" s="15">
        <v>19.240596126393704</v>
      </c>
      <c r="AG420" s="15">
        <v>2.5499999989999997</v>
      </c>
      <c r="AH420" s="15">
        <v>4.9999999989999999</v>
      </c>
      <c r="AI420" s="15">
        <v>2</v>
      </c>
      <c r="AJ420" s="15">
        <v>5.6881999991065166</v>
      </c>
      <c r="AK420" s="15">
        <v>7.7688005575574941</v>
      </c>
      <c r="AL420" s="15">
        <v>626.97999999599995</v>
      </c>
      <c r="AM420" s="15">
        <v>71.975799999999992</v>
      </c>
      <c r="AN420" s="15">
        <v>0.29531399899999999</v>
      </c>
      <c r="AO420" s="15">
        <v>0.513188956437026</v>
      </c>
      <c r="AP420" s="15">
        <v>6.6888999990225477E-3</v>
      </c>
      <c r="AQ420" s="15">
        <v>909.67999999899996</v>
      </c>
      <c r="AR420" s="15">
        <v>1.7814199989999999</v>
      </c>
      <c r="AS420" s="15">
        <v>213.04</v>
      </c>
      <c r="AT420" s="15">
        <v>0.30249999899999996</v>
      </c>
      <c r="AU420" s="15">
        <v>7.5303999989999992</v>
      </c>
      <c r="AV420" s="15">
        <v>656.36999999699992</v>
      </c>
      <c r="AW420" s="15">
        <v>0.270727999</v>
      </c>
      <c r="AX420" s="15">
        <v>9.9999997328792265</v>
      </c>
      <c r="AY420" s="15">
        <v>3.5737999989999998</v>
      </c>
      <c r="AZ420" s="15">
        <v>0.75030012004801916</v>
      </c>
      <c r="BA420" s="15">
        <v>1.0000002759241586</v>
      </c>
      <c r="BB420" s="15">
        <v>0.29604999899999995</v>
      </c>
      <c r="BC420" s="15">
        <v>222.44999994999998</v>
      </c>
      <c r="BD420" s="15">
        <v>0.82263899899999993</v>
      </c>
      <c r="BE420" s="15">
        <v>2.1659999989999998</v>
      </c>
      <c r="BF420" s="15">
        <v>0.35047999899999999</v>
      </c>
      <c r="BG420" s="15">
        <v>46</v>
      </c>
      <c r="BH420" s="15">
        <v>7.7943999989999995</v>
      </c>
      <c r="BI420" s="15">
        <v>2.3145599998999997E-2</v>
      </c>
      <c r="BJ420" s="15">
        <v>4.2016499989999998</v>
      </c>
      <c r="BK420" s="15">
        <v>6.6760576990036498</v>
      </c>
      <c r="BL420" s="15">
        <v>12</v>
      </c>
      <c r="BM420" s="15">
        <v>2.0811999999999999</v>
      </c>
      <c r="BN420" s="15">
        <v>1.0328999989999998</v>
      </c>
      <c r="BO420" s="15">
        <v>2.0100000000000003E-9</v>
      </c>
      <c r="BP420" s="15">
        <v>0.52988554500311869</v>
      </c>
      <c r="BQ420" s="15">
        <v>5.0149999989999996</v>
      </c>
      <c r="BR420" s="15">
        <v>9.8533790820937384</v>
      </c>
      <c r="BS420" s="15">
        <v>126</v>
      </c>
      <c r="BT420" s="15">
        <v>3.2615499999899989E-7</v>
      </c>
      <c r="BU420" s="15">
        <v>7.5801999989999995</v>
      </c>
      <c r="BV420" s="15">
        <v>52.016999998999999</v>
      </c>
      <c r="BW420" s="15">
        <v>3.3149999989999999</v>
      </c>
      <c r="BX420" s="15">
        <v>2.0934999989999996</v>
      </c>
      <c r="BY420" s="15">
        <v>0.75030012004801916</v>
      </c>
      <c r="BZ420" s="15">
        <v>76.408999998999988</v>
      </c>
      <c r="CA420" s="15">
        <v>17.956</v>
      </c>
      <c r="CB420" s="15">
        <v>1.7849984153991865</v>
      </c>
      <c r="CC420" s="15">
        <v>0.75001999999999991</v>
      </c>
      <c r="CD420" s="15">
        <v>4.3020999989999993</v>
      </c>
      <c r="CE420" s="15">
        <v>1.7269999989999998</v>
      </c>
      <c r="CF420" s="15">
        <v>3.9249999989999997</v>
      </c>
      <c r="CG420" s="15">
        <v>8.1788999989999986</v>
      </c>
      <c r="CH420" s="15">
        <v>20.589103876822836</v>
      </c>
      <c r="CI420" s="15">
        <v>0.41454999899999995</v>
      </c>
      <c r="CJ420" s="15">
        <v>88.034999999999997</v>
      </c>
      <c r="CK420" s="15">
        <v>7.5049999989999991E-2</v>
      </c>
      <c r="CL420" s="15">
        <v>0.41697299899999996</v>
      </c>
      <c r="CM420" s="15">
        <v>9.7499999999999965E-3</v>
      </c>
      <c r="CN420" s="15">
        <v>4.2924999989999995</v>
      </c>
      <c r="CO420" s="15">
        <v>0.79899999999999993</v>
      </c>
      <c r="CP420" s="15">
        <v>0.62989999899999993</v>
      </c>
      <c r="CQ420" s="43">
        <v>44.539999998999996</v>
      </c>
      <c r="CR420" s="43">
        <v>16.488</v>
      </c>
      <c r="CS420" s="42" t="s">
        <v>21</v>
      </c>
      <c r="CT420" s="42" t="s">
        <v>21</v>
      </c>
      <c r="CU420" s="42" t="s">
        <v>21</v>
      </c>
      <c r="CV420" s="42" t="s">
        <v>21</v>
      </c>
      <c r="CW420" s="43">
        <v>2.0699999989999998</v>
      </c>
      <c r="CX420" s="43">
        <v>32.612999998999996</v>
      </c>
      <c r="CY420" s="42" t="s">
        <v>21</v>
      </c>
      <c r="CZ420" s="42" t="s">
        <v>21</v>
      </c>
      <c r="DA420" s="43">
        <v>3.3199999998999997E-3</v>
      </c>
      <c r="DB420" s="43">
        <v>18</v>
      </c>
      <c r="DC420" s="42" t="s">
        <v>21</v>
      </c>
      <c r="DD420" s="43">
        <v>1.0720411675300612</v>
      </c>
      <c r="DE420" s="42" t="s">
        <v>21</v>
      </c>
      <c r="DF420" s="43">
        <v>0.26078349217979141</v>
      </c>
      <c r="DG420" s="43">
        <v>2.8946999998999997E-3</v>
      </c>
    </row>
    <row r="421" spans="1:111" x14ac:dyDescent="0.25">
      <c r="A421" s="27" t="s">
        <v>545</v>
      </c>
      <c r="B421" s="15">
        <v>3.9800999989999997</v>
      </c>
      <c r="C421" s="15">
        <v>1.983E-8</v>
      </c>
      <c r="D421" s="15">
        <v>0.85641099899999995</v>
      </c>
      <c r="E421" s="15">
        <v>14</v>
      </c>
      <c r="F421" s="15">
        <v>31.722999998999999</v>
      </c>
      <c r="G421" s="15">
        <v>228.37087056771796</v>
      </c>
      <c r="H421" s="15">
        <v>2.4519999999999992E-5</v>
      </c>
      <c r="I421" s="15">
        <v>0.74808999899999995</v>
      </c>
      <c r="J421" s="15">
        <v>2.3214347616404764E-11</v>
      </c>
      <c r="K421" s="15">
        <v>90</v>
      </c>
      <c r="L421" s="15">
        <v>1.1967999989999998</v>
      </c>
      <c r="M421" s="15">
        <v>39</v>
      </c>
      <c r="N421" s="15">
        <v>5.1439999999999992</v>
      </c>
      <c r="O421" s="15">
        <v>1.541899999</v>
      </c>
      <c r="P421" s="15">
        <v>50.564699999999995</v>
      </c>
      <c r="Q421" s="15">
        <v>1.001E-11</v>
      </c>
      <c r="R421" s="15">
        <v>8.57</v>
      </c>
      <c r="S421" s="15">
        <v>0.36841911371934533</v>
      </c>
      <c r="T421" s="15">
        <v>6.0508999989999994</v>
      </c>
      <c r="U421" s="15">
        <v>0.99999999899999992</v>
      </c>
      <c r="V421" s="15">
        <v>24.999999999</v>
      </c>
      <c r="W421" s="15">
        <v>0.69999999899999998</v>
      </c>
      <c r="X421" s="15">
        <v>2.5</v>
      </c>
      <c r="Y421" s="15">
        <v>3.8719999992217247</v>
      </c>
      <c r="Z421" s="15">
        <v>4.5673999989999992</v>
      </c>
      <c r="AA421" s="15">
        <v>1.7078398379999999</v>
      </c>
      <c r="AB421" s="15">
        <v>1.9726999989999998</v>
      </c>
      <c r="AC421" s="15">
        <v>2.75</v>
      </c>
      <c r="AD421" s="15">
        <v>46.947999998999997</v>
      </c>
      <c r="AE421" s="15">
        <v>0.99999999899999992</v>
      </c>
      <c r="AF421" s="15">
        <v>19.479270251155459</v>
      </c>
      <c r="AG421" s="15">
        <v>2.5499999989999997</v>
      </c>
      <c r="AH421" s="15">
        <v>4.9999999989999999</v>
      </c>
      <c r="AI421" s="15">
        <v>2</v>
      </c>
      <c r="AJ421" s="15">
        <v>5.9421999990466192</v>
      </c>
      <c r="AK421" s="15">
        <v>7.8945291536632913</v>
      </c>
      <c r="AL421" s="15">
        <v>627.317000001</v>
      </c>
      <c r="AM421" s="15">
        <v>72.863299998999992</v>
      </c>
      <c r="AN421" s="15">
        <v>0.29531399899999999</v>
      </c>
      <c r="AO421" s="15">
        <v>0.52947592501004725</v>
      </c>
      <c r="AP421" s="15">
        <v>7.3953999990249292E-3</v>
      </c>
      <c r="AQ421" s="15">
        <v>935.10999999899991</v>
      </c>
      <c r="AR421" s="15">
        <v>1.7814199989999999</v>
      </c>
      <c r="AS421" s="15">
        <v>209.78</v>
      </c>
      <c r="AT421" s="15">
        <v>0.30869999899999995</v>
      </c>
      <c r="AU421" s="15">
        <v>7.6205499989999996</v>
      </c>
      <c r="AV421" s="15">
        <v>659.92999999899996</v>
      </c>
      <c r="AW421" s="15">
        <v>0.27237499899999995</v>
      </c>
      <c r="AX421" s="15">
        <v>9.9999997328792265</v>
      </c>
      <c r="AY421" s="15">
        <v>3.6937999989999999</v>
      </c>
      <c r="AZ421" s="15">
        <v>0.7523888345496953</v>
      </c>
      <c r="BA421" s="15">
        <v>1.0000002759241586</v>
      </c>
      <c r="BB421" s="15">
        <v>0.29604999899999995</v>
      </c>
      <c r="BC421" s="15">
        <v>228.36999994999996</v>
      </c>
      <c r="BD421" s="15">
        <v>0.83347199899999991</v>
      </c>
      <c r="BE421" s="15">
        <v>2.2077999989999997</v>
      </c>
      <c r="BF421" s="15">
        <v>0.35748999899999995</v>
      </c>
      <c r="BG421" s="15">
        <v>46.05</v>
      </c>
      <c r="BH421" s="15">
        <v>7.8909999989999999</v>
      </c>
      <c r="BI421" s="15">
        <v>2.3191599998999994E-2</v>
      </c>
      <c r="BJ421" s="15">
        <v>4.3325499989999994</v>
      </c>
      <c r="BK421" s="15">
        <v>6.7348231215556309</v>
      </c>
      <c r="BL421" s="15">
        <v>12</v>
      </c>
      <c r="BM421" s="15">
        <v>2.1418999989999996</v>
      </c>
      <c r="BN421" s="15">
        <v>1.047999999</v>
      </c>
      <c r="BO421" s="15">
        <v>2.0100000000000003E-9</v>
      </c>
      <c r="BP421" s="15">
        <v>0.54197604495256413</v>
      </c>
      <c r="BQ421" s="15">
        <v>5.168799999</v>
      </c>
      <c r="BR421" s="15">
        <v>9.8533790820937384</v>
      </c>
      <c r="BS421" s="15">
        <v>126</v>
      </c>
      <c r="BT421" s="15">
        <v>3.369699999989999E-7</v>
      </c>
      <c r="BU421" s="15">
        <v>7.5941999989999998</v>
      </c>
      <c r="BV421" s="15">
        <v>53.257999998999999</v>
      </c>
      <c r="BW421" s="15">
        <v>3.3204599989999997</v>
      </c>
      <c r="BX421" s="15">
        <v>2.1048999989999997</v>
      </c>
      <c r="BY421" s="15">
        <v>0.7523888345496953</v>
      </c>
      <c r="BZ421" s="15">
        <v>79.019999998999992</v>
      </c>
      <c r="CA421" s="15">
        <v>18.075999999999997</v>
      </c>
      <c r="CB421" s="15">
        <v>1.7849984153991865</v>
      </c>
      <c r="CC421" s="15">
        <v>0.75300999999999996</v>
      </c>
      <c r="CD421" s="15">
        <v>4.4079999989999994</v>
      </c>
      <c r="CE421" s="15">
        <v>1.7851999989999998</v>
      </c>
      <c r="CF421" s="15">
        <v>3.9249999989999997</v>
      </c>
      <c r="CG421" s="15">
        <v>8.1853999989999995</v>
      </c>
      <c r="CH421" s="15">
        <v>20.620104033227349</v>
      </c>
      <c r="CI421" s="15">
        <v>0.41929999899999998</v>
      </c>
      <c r="CJ421" s="15">
        <v>89.726999998999986</v>
      </c>
      <c r="CK421" s="15">
        <v>7.6239999989999988E-2</v>
      </c>
      <c r="CL421" s="15">
        <v>0.42699499899999999</v>
      </c>
      <c r="CM421" s="15">
        <v>9.9199999999999965E-3</v>
      </c>
      <c r="CN421" s="15">
        <v>4.2924999989999995</v>
      </c>
      <c r="CO421" s="15">
        <v>0.80899999999999994</v>
      </c>
      <c r="CP421" s="15">
        <v>0.63109999899999991</v>
      </c>
      <c r="CQ421" s="43">
        <v>45.849999998999998</v>
      </c>
      <c r="CR421" s="43">
        <v>16.250499998999999</v>
      </c>
      <c r="CS421" s="42" t="s">
        <v>21</v>
      </c>
      <c r="CT421" s="42" t="s">
        <v>21</v>
      </c>
      <c r="CU421" s="42" t="s">
        <v>21</v>
      </c>
      <c r="CV421" s="42" t="s">
        <v>21</v>
      </c>
      <c r="CW421" s="43">
        <v>2.0699999989999998</v>
      </c>
      <c r="CX421" s="43">
        <v>32.212599998999998</v>
      </c>
      <c r="CY421" s="42" t="s">
        <v>21</v>
      </c>
      <c r="CZ421" s="42" t="s">
        <v>21</v>
      </c>
      <c r="DA421" s="43">
        <v>4.6049999999999989E-3</v>
      </c>
      <c r="DB421" s="43">
        <v>18</v>
      </c>
      <c r="DC421" s="42" t="s">
        <v>21</v>
      </c>
      <c r="DD421" s="43">
        <v>1.0592098305891429</v>
      </c>
      <c r="DE421" s="42" t="s">
        <v>21</v>
      </c>
      <c r="DF421" s="43">
        <v>0.26105330855258557</v>
      </c>
      <c r="DG421" s="43">
        <v>2.9296999998999996E-3</v>
      </c>
    </row>
    <row r="422" spans="1:111" x14ac:dyDescent="0.25">
      <c r="A422" s="27" t="s">
        <v>546</v>
      </c>
      <c r="B422" s="15">
        <v>4.1134999989999992</v>
      </c>
      <c r="C422" s="15">
        <v>2.0113999999979999E-8</v>
      </c>
      <c r="D422" s="15">
        <v>0.84709999899999999</v>
      </c>
      <c r="E422" s="15">
        <v>14.240999999</v>
      </c>
      <c r="F422" s="15">
        <v>32.278999999</v>
      </c>
      <c r="G422" s="15">
        <v>232.0558846660883</v>
      </c>
      <c r="H422" s="15">
        <v>2.4519999999999992E-5</v>
      </c>
      <c r="I422" s="15">
        <v>0.74543999899999991</v>
      </c>
      <c r="J422" s="15">
        <v>2.4540964841768451E-11</v>
      </c>
      <c r="K422" s="15">
        <v>90</v>
      </c>
      <c r="L422" s="15">
        <v>1.1906999989999998</v>
      </c>
      <c r="M422" s="15">
        <v>39</v>
      </c>
      <c r="N422" s="15">
        <v>5.1839999999999993</v>
      </c>
      <c r="O422" s="15">
        <v>1.5486999989999999</v>
      </c>
      <c r="P422" s="15">
        <v>51.082499998999999</v>
      </c>
      <c r="Q422" s="15">
        <v>9.9999999999999994E-12</v>
      </c>
      <c r="R422" s="15">
        <v>13.27</v>
      </c>
      <c r="S422" s="15">
        <v>0.36844626224842353</v>
      </c>
      <c r="T422" s="15">
        <v>6.1721999989999992</v>
      </c>
      <c r="U422" s="15">
        <v>0.99999999899999992</v>
      </c>
      <c r="V422" s="15">
        <v>24.999999999</v>
      </c>
      <c r="W422" s="15">
        <v>0.69999999899999998</v>
      </c>
      <c r="X422" s="15">
        <v>2.5</v>
      </c>
      <c r="Y422" s="15">
        <v>3.8889999992226985</v>
      </c>
      <c r="Z422" s="15">
        <v>4.6410999999999998</v>
      </c>
      <c r="AA422" s="15">
        <v>1.6632984869999998</v>
      </c>
      <c r="AB422" s="15">
        <v>2.007599999</v>
      </c>
      <c r="AC422" s="15">
        <v>2.75</v>
      </c>
      <c r="AD422" s="15">
        <v>47.527999998999995</v>
      </c>
      <c r="AE422" s="15">
        <v>0.99999999899999992</v>
      </c>
      <c r="AF422" s="15">
        <v>19.469130559080327</v>
      </c>
      <c r="AG422" s="15">
        <v>2.5499999989999997</v>
      </c>
      <c r="AH422" s="15">
        <v>4.9999999989999999</v>
      </c>
      <c r="AI422" s="15">
        <v>2</v>
      </c>
      <c r="AJ422" s="15">
        <v>6.2389999989999998</v>
      </c>
      <c r="AK422" s="15">
        <v>7.942180985959661</v>
      </c>
      <c r="AL422" s="15">
        <v>627.3559999979999</v>
      </c>
      <c r="AM422" s="15">
        <v>72.740599999999986</v>
      </c>
      <c r="AN422" s="15">
        <v>0.29531399899999999</v>
      </c>
      <c r="AO422" s="15">
        <v>0.53788600073038784</v>
      </c>
      <c r="AP422" s="15">
        <v>8.0222999990270417E-3</v>
      </c>
      <c r="AQ422" s="15">
        <v>953.38000000199997</v>
      </c>
      <c r="AR422" s="15">
        <v>1.7814199989999999</v>
      </c>
      <c r="AS422" s="15">
        <v>202</v>
      </c>
      <c r="AT422" s="15">
        <v>0.30979999899999999</v>
      </c>
      <c r="AU422" s="15">
        <v>7.609959999</v>
      </c>
      <c r="AV422" s="15">
        <v>662.21999999799993</v>
      </c>
      <c r="AW422" s="15">
        <v>0.271312999</v>
      </c>
      <c r="AX422" s="15">
        <v>9.9999997328792265</v>
      </c>
      <c r="AY422" s="15">
        <v>3.7506999989999996</v>
      </c>
      <c r="AZ422" s="15">
        <v>0.74839999899999998</v>
      </c>
      <c r="BA422" s="15">
        <v>1.0000002759241586</v>
      </c>
      <c r="BB422" s="15">
        <v>0.29604999899999995</v>
      </c>
      <c r="BC422" s="15">
        <v>232.05500000000001</v>
      </c>
      <c r="BD422" s="15">
        <v>0.83201499899999998</v>
      </c>
      <c r="BE422" s="15">
        <v>2.221199999</v>
      </c>
      <c r="BF422" s="15">
        <v>0.35688999899999996</v>
      </c>
      <c r="BG422" s="15">
        <v>46.13</v>
      </c>
      <c r="BH422" s="15">
        <v>7.8868999989999997</v>
      </c>
      <c r="BI422" s="15">
        <v>2.3336899998999999E-2</v>
      </c>
      <c r="BJ422" s="15">
        <v>4.4580999989999999</v>
      </c>
      <c r="BK422" s="15">
        <v>6.8135207970015106</v>
      </c>
      <c r="BL422" s="15">
        <v>12</v>
      </c>
      <c r="BM422" s="15">
        <v>2.1814999989999997</v>
      </c>
      <c r="BN422" s="15">
        <v>1.039389999</v>
      </c>
      <c r="BO422" s="15">
        <v>2.0100000000000003E-9</v>
      </c>
      <c r="BP422" s="15">
        <v>0.53444497917505474</v>
      </c>
      <c r="BQ422" s="15">
        <v>5.2359999989999997</v>
      </c>
      <c r="BR422" s="15">
        <v>9.8533790820937384</v>
      </c>
      <c r="BS422" s="15">
        <v>126</v>
      </c>
      <c r="BT422" s="15">
        <v>3.4752999999899991E-7</v>
      </c>
      <c r="BU422" s="15">
        <v>7.6322999989999998</v>
      </c>
      <c r="BV422" s="15">
        <v>53.720999998999993</v>
      </c>
      <c r="BW422" s="15">
        <v>3.3249999989999997</v>
      </c>
      <c r="BX422" s="15">
        <v>2.0805999999999996</v>
      </c>
      <c r="BY422" s="15">
        <v>0.74840216194554787</v>
      </c>
      <c r="BZ422" s="15">
        <v>80.621999998999996</v>
      </c>
      <c r="CA422" s="15">
        <v>17.967999999</v>
      </c>
      <c r="CB422" s="15">
        <v>1.7849984153991865</v>
      </c>
      <c r="CC422" s="15">
        <v>0.748</v>
      </c>
      <c r="CD422" s="15">
        <v>4.4443999989999998</v>
      </c>
      <c r="CE422" s="15">
        <v>1.8208</v>
      </c>
      <c r="CF422" s="15">
        <v>3.9249999989999997</v>
      </c>
      <c r="CG422" s="15">
        <v>8.1850999999999985</v>
      </c>
      <c r="CH422" s="15">
        <v>20.672104295583306</v>
      </c>
      <c r="CI422" s="15">
        <v>0.42269999899999999</v>
      </c>
      <c r="CJ422" s="15">
        <v>90.654999998999998</v>
      </c>
      <c r="CK422" s="15">
        <v>7.5859999989999982E-2</v>
      </c>
      <c r="CL422" s="15">
        <v>0.41583499899999998</v>
      </c>
      <c r="CM422" s="15">
        <v>1.0089999999999997E-2</v>
      </c>
      <c r="CN422" s="15">
        <v>4.2924999989999995</v>
      </c>
      <c r="CO422" s="15">
        <v>0.80599999999999994</v>
      </c>
      <c r="CP422" s="15">
        <v>0.63409999899999991</v>
      </c>
      <c r="CQ422" s="43">
        <v>47.539999998999996</v>
      </c>
      <c r="CR422" s="43">
        <v>16.449699999</v>
      </c>
      <c r="CS422" s="42" t="s">
        <v>21</v>
      </c>
      <c r="CT422" s="42" t="s">
        <v>21</v>
      </c>
      <c r="CU422" s="42" t="s">
        <v>21</v>
      </c>
      <c r="CV422" s="42" t="s">
        <v>21</v>
      </c>
      <c r="CW422" s="43">
        <v>2.0699999989999998</v>
      </c>
      <c r="CX422" s="43">
        <v>32.553399999</v>
      </c>
      <c r="CY422" s="42" t="s">
        <v>21</v>
      </c>
      <c r="CZ422" s="42" t="s">
        <v>21</v>
      </c>
      <c r="DA422" s="43">
        <v>3.3199999998999997E-3</v>
      </c>
      <c r="DB422" s="43">
        <v>15</v>
      </c>
      <c r="DC422" s="42" t="s">
        <v>21</v>
      </c>
      <c r="DD422" s="43">
        <v>1.0944511339547456</v>
      </c>
      <c r="DE422" s="42" t="s">
        <v>21</v>
      </c>
      <c r="DF422" s="43">
        <v>0.30412499987499986</v>
      </c>
      <c r="DG422" s="43">
        <v>2.9479999998999994E-3</v>
      </c>
    </row>
    <row r="423" spans="1:111" x14ac:dyDescent="0.25">
      <c r="A423" s="27" t="s">
        <v>547</v>
      </c>
      <c r="B423" s="15">
        <v>4.1499999989999994</v>
      </c>
      <c r="C423" s="15">
        <v>2.2427999999969997E-8</v>
      </c>
      <c r="D423" s="15">
        <v>0.86082299899999992</v>
      </c>
      <c r="E423" s="15">
        <v>15.180999998999999</v>
      </c>
      <c r="F423" s="15">
        <v>34.563999998999996</v>
      </c>
      <c r="G423" s="15">
        <v>248.40594694739124</v>
      </c>
      <c r="H423" s="15">
        <v>2.4519999999999992E-5</v>
      </c>
      <c r="I423" s="15">
        <v>0.76806999899999995</v>
      </c>
      <c r="J423" s="15">
        <v>2.5627700596244458E-11</v>
      </c>
      <c r="K423" s="15">
        <v>90</v>
      </c>
      <c r="L423" s="15">
        <v>1.1987999989999998</v>
      </c>
      <c r="M423" s="15">
        <v>39</v>
      </c>
      <c r="N423" s="15">
        <v>5.3069999999999995</v>
      </c>
      <c r="O423" s="15">
        <v>1.6105999989999999</v>
      </c>
      <c r="P423" s="15">
        <v>51.709999998999997</v>
      </c>
      <c r="Q423" s="15">
        <v>1.0279999999999999E-11</v>
      </c>
      <c r="R423" s="15">
        <v>14.039999998999999</v>
      </c>
      <c r="S423" s="15">
        <v>0.38806317668516432</v>
      </c>
      <c r="T423" s="15">
        <v>6.6170999989999997</v>
      </c>
      <c r="U423" s="15">
        <v>0.99999999899999992</v>
      </c>
      <c r="V423" s="15">
        <v>24.999999999</v>
      </c>
      <c r="W423" s="15">
        <v>0.69999999899999998</v>
      </c>
      <c r="X423" s="15">
        <v>2.5</v>
      </c>
      <c r="Y423" s="15">
        <v>4.0729999992332351</v>
      </c>
      <c r="Z423" s="15">
        <v>4.9680999989999997</v>
      </c>
      <c r="AA423" s="15">
        <v>1.7420692289999999</v>
      </c>
      <c r="AB423" s="15">
        <v>2.1435999989999996</v>
      </c>
      <c r="AC423" s="15">
        <v>2.75</v>
      </c>
      <c r="AD423" s="15">
        <v>51.055999998999994</v>
      </c>
      <c r="AE423" s="15">
        <v>0.99999999899999992</v>
      </c>
      <c r="AF423" s="15">
        <v>20.032704401704198</v>
      </c>
      <c r="AG423" s="15">
        <v>2.5499999989999997</v>
      </c>
      <c r="AH423" s="15">
        <v>4.9999999989999999</v>
      </c>
      <c r="AI423" s="15">
        <v>2</v>
      </c>
      <c r="AJ423" s="15">
        <v>6.4335999989999992</v>
      </c>
      <c r="AK423" s="15">
        <v>8.1826365124182665</v>
      </c>
      <c r="AL423" s="15">
        <v>629.33999999599996</v>
      </c>
      <c r="AM423" s="15">
        <v>74.787599998999994</v>
      </c>
      <c r="AN423" s="15">
        <v>0.29531399899999999</v>
      </c>
      <c r="AO423" s="15">
        <v>0.57720057753373766</v>
      </c>
      <c r="AP423" s="15">
        <v>8.3937999990282945E-3</v>
      </c>
      <c r="AQ423" s="15">
        <v>1020.14</v>
      </c>
      <c r="AR423" s="15">
        <v>1.7814199989999999</v>
      </c>
      <c r="AS423" s="15">
        <v>205.889999999</v>
      </c>
      <c r="AT423" s="15">
        <v>0.32059999899999997</v>
      </c>
      <c r="AU423" s="15">
        <v>8.2222399989999992</v>
      </c>
      <c r="AV423" s="15">
        <v>667.74000000199999</v>
      </c>
      <c r="AW423" s="15">
        <v>0.27350999899999995</v>
      </c>
      <c r="AX423" s="15">
        <v>9.9999997328792265</v>
      </c>
      <c r="AY423" s="15">
        <v>3.925099999</v>
      </c>
      <c r="AZ423" s="15">
        <v>0.77261999999999997</v>
      </c>
      <c r="BA423" s="15">
        <v>1.0000002759241586</v>
      </c>
      <c r="BB423" s="15">
        <v>0.29604999899999995</v>
      </c>
      <c r="BC423" s="15">
        <v>248.40499994999999</v>
      </c>
      <c r="BD423" s="15">
        <v>0.85557799899999998</v>
      </c>
      <c r="BE423" s="15">
        <v>2.2678999989999999</v>
      </c>
      <c r="BF423" s="15">
        <v>0.37371999899999997</v>
      </c>
      <c r="BG423" s="15">
        <v>46.99</v>
      </c>
      <c r="BH423" s="15">
        <v>8.1151999999999997</v>
      </c>
      <c r="BI423" s="15">
        <v>2.3479899998999996E-2</v>
      </c>
      <c r="BJ423" s="15">
        <v>4.7591499989999999</v>
      </c>
      <c r="BK423" s="15">
        <v>6.9348609001092996</v>
      </c>
      <c r="BL423" s="15">
        <v>12</v>
      </c>
      <c r="BM423" s="15">
        <v>2.3364999989999999</v>
      </c>
      <c r="BN423" s="15">
        <v>1.0685999989999999</v>
      </c>
      <c r="BO423" s="15">
        <v>2.0100000000000003E-9</v>
      </c>
      <c r="BP423" s="15">
        <v>0.546119818986467</v>
      </c>
      <c r="BQ423" s="15">
        <v>5.4170999989999995</v>
      </c>
      <c r="BR423" s="15">
        <v>9.8533790820937384</v>
      </c>
      <c r="BS423" s="15">
        <v>126</v>
      </c>
      <c r="BT423" s="15">
        <v>3.6249199999899988E-7</v>
      </c>
      <c r="BU423" s="15">
        <v>7.6675999989999992</v>
      </c>
      <c r="BV423" s="15">
        <v>56.323999998999994</v>
      </c>
      <c r="BW423" s="15">
        <v>3.3314299999999997</v>
      </c>
      <c r="BX423" s="15">
        <v>2.0897999999999999</v>
      </c>
      <c r="BY423" s="15">
        <v>0.77261840436731699</v>
      </c>
      <c r="BZ423" s="15">
        <v>85.751999998999992</v>
      </c>
      <c r="CA423" s="15">
        <v>18.14</v>
      </c>
      <c r="CB423" s="15">
        <v>1.7849984153991865</v>
      </c>
      <c r="CC423" s="15">
        <v>0.77130999999999994</v>
      </c>
      <c r="CD423" s="15">
        <v>4.6103999989999993</v>
      </c>
      <c r="CE423" s="15">
        <v>1.9465999989999998</v>
      </c>
      <c r="CF423" s="15">
        <v>3.9249999989999997</v>
      </c>
      <c r="CG423" s="15">
        <v>8.2088999989999998</v>
      </c>
      <c r="CH423" s="15">
        <v>20.678104325855145</v>
      </c>
      <c r="CI423" s="15">
        <v>0.43579999899999999</v>
      </c>
      <c r="CJ423" s="15">
        <v>96.296999998999993</v>
      </c>
      <c r="CK423" s="15">
        <v>7.804999998999998E-2</v>
      </c>
      <c r="CL423" s="15">
        <v>0.43570799899999996</v>
      </c>
      <c r="CM423" s="15">
        <v>1.0229999999999998E-2</v>
      </c>
      <c r="CN423" s="15">
        <v>4.2924999989999995</v>
      </c>
      <c r="CO423" s="15">
        <v>0.82799999999999996</v>
      </c>
      <c r="CP423" s="15">
        <v>0.64479999899999996</v>
      </c>
      <c r="CQ423" s="43">
        <v>48.679999998999996</v>
      </c>
      <c r="CR423" s="43">
        <v>16.840399998999999</v>
      </c>
      <c r="CS423" s="42" t="s">
        <v>21</v>
      </c>
      <c r="CT423" s="42" t="s">
        <v>21</v>
      </c>
      <c r="CU423" s="42" t="s">
        <v>21</v>
      </c>
      <c r="CV423" s="42" t="s">
        <v>21</v>
      </c>
      <c r="CW423" s="43">
        <v>2.0699999989999998</v>
      </c>
      <c r="CX423" s="43">
        <v>32.995099998999997</v>
      </c>
      <c r="CY423" s="42" t="s">
        <v>21</v>
      </c>
      <c r="CZ423" s="42" t="s">
        <v>21</v>
      </c>
      <c r="DA423" s="43">
        <v>3.3199999998999997E-3</v>
      </c>
      <c r="DB423" s="43">
        <v>15</v>
      </c>
      <c r="DC423" s="42" t="s">
        <v>21</v>
      </c>
      <c r="DD423" s="43">
        <v>1.1122233356825972</v>
      </c>
      <c r="DE423" s="42" t="s">
        <v>21</v>
      </c>
      <c r="DF423" s="43">
        <v>0.31406249987499985</v>
      </c>
      <c r="DG423" s="43">
        <v>3.0439999998999995E-3</v>
      </c>
    </row>
    <row r="424" spans="1:111" x14ac:dyDescent="0.25">
      <c r="A424" s="27" t="s">
        <v>548</v>
      </c>
      <c r="B424" s="15">
        <v>4.1495999989999994</v>
      </c>
      <c r="C424" s="15">
        <v>2.332699999995E-8</v>
      </c>
      <c r="D424" s="15">
        <v>0.86018799899999998</v>
      </c>
      <c r="E424" s="15">
        <v>14.918999998999999</v>
      </c>
      <c r="F424" s="15">
        <v>34.558999998999994</v>
      </c>
      <c r="G424" s="15">
        <v>248.5009473095609</v>
      </c>
      <c r="H424" s="15">
        <v>2.4519999999999992E-5</v>
      </c>
      <c r="I424" s="15">
        <v>0.7785699989999999</v>
      </c>
      <c r="J424" s="15">
        <v>2.7031007200937389E-11</v>
      </c>
      <c r="K424" s="15">
        <v>90</v>
      </c>
      <c r="L424" s="15">
        <v>1.1911999999999998</v>
      </c>
      <c r="M424" s="15">
        <v>39</v>
      </c>
      <c r="N424" s="15">
        <v>5.2989999999999995</v>
      </c>
      <c r="O424" s="15">
        <v>1.6279999989999998</v>
      </c>
      <c r="P424" s="15">
        <v>52.239499998999996</v>
      </c>
      <c r="Q424" s="15">
        <v>1.034E-11</v>
      </c>
      <c r="R424" s="15">
        <v>18.149999998999998</v>
      </c>
      <c r="S424" s="15">
        <v>0.3916653612688647</v>
      </c>
      <c r="T424" s="15">
        <v>6.6258999989999996</v>
      </c>
      <c r="U424" s="15">
        <v>0.99999999899999992</v>
      </c>
      <c r="V424" s="15">
        <v>24.999999999</v>
      </c>
      <c r="W424" s="15">
        <v>0.69999999899999998</v>
      </c>
      <c r="X424" s="15">
        <v>2.5</v>
      </c>
      <c r="Y424" s="15">
        <v>4.0719999992331779</v>
      </c>
      <c r="Z424" s="15">
        <v>4.9699999989999997</v>
      </c>
      <c r="AA424" s="15">
        <v>1.794172527</v>
      </c>
      <c r="AB424" s="15">
        <v>2.1086999989999997</v>
      </c>
      <c r="AC424" s="15">
        <v>2.75</v>
      </c>
      <c r="AD424" s="15">
        <v>51.276999998999997</v>
      </c>
      <c r="AE424" s="15">
        <v>0.99999999899999992</v>
      </c>
      <c r="AF424" s="15">
        <v>20.096471660126671</v>
      </c>
      <c r="AG424" s="15">
        <v>2.5499999989999997</v>
      </c>
      <c r="AH424" s="15">
        <v>4.9999999989999999</v>
      </c>
      <c r="AI424" s="15">
        <v>2</v>
      </c>
      <c r="AJ424" s="15">
        <v>6.5282999989999997</v>
      </c>
      <c r="AK424" s="15">
        <v>8.2108548173976086</v>
      </c>
      <c r="AL424" s="15">
        <v>628.31099999599996</v>
      </c>
      <c r="AM424" s="15">
        <v>75.419199999</v>
      </c>
      <c r="AN424" s="15">
        <v>0.29531399899999999</v>
      </c>
      <c r="AO424" s="15">
        <v>0.5775339304519399</v>
      </c>
      <c r="AP424" s="15">
        <v>8.8179999990297235E-3</v>
      </c>
      <c r="AQ424" s="15">
        <v>1030.5600000019999</v>
      </c>
      <c r="AR424" s="15">
        <v>1.7814199989999999</v>
      </c>
      <c r="AS424" s="15">
        <v>208.81999999899998</v>
      </c>
      <c r="AT424" s="15">
        <v>0.32089999899999999</v>
      </c>
      <c r="AU424" s="15">
        <v>8.6584599989999997</v>
      </c>
      <c r="AV424" s="15">
        <v>671.56000000199992</v>
      </c>
      <c r="AW424" s="15">
        <v>0.27388499899999996</v>
      </c>
      <c r="AX424" s="15">
        <v>9.9999997328792265</v>
      </c>
      <c r="AY424" s="15">
        <v>3.9991999989999996</v>
      </c>
      <c r="AZ424" s="15">
        <v>0.79019999899999993</v>
      </c>
      <c r="BA424" s="15">
        <v>1.0000002759241586</v>
      </c>
      <c r="BB424" s="15">
        <v>0.29604999899999995</v>
      </c>
      <c r="BC424" s="15">
        <v>248.49999994999999</v>
      </c>
      <c r="BD424" s="15">
        <v>0.859400999</v>
      </c>
      <c r="BE424" s="15">
        <v>2.2816999989999998</v>
      </c>
      <c r="BF424" s="15">
        <v>0.375689999</v>
      </c>
      <c r="BG424" s="15">
        <v>47</v>
      </c>
      <c r="BH424" s="15">
        <v>8.1410999999999998</v>
      </c>
      <c r="BI424" s="15">
        <v>2.3651699998999996E-2</v>
      </c>
      <c r="BJ424" s="15">
        <v>4.7524999989999994</v>
      </c>
      <c r="BK424" s="15">
        <v>7.0140491896251635</v>
      </c>
      <c r="BL424" s="15">
        <v>12</v>
      </c>
      <c r="BM424" s="15">
        <v>2.3332999989999998</v>
      </c>
      <c r="BN424" s="15">
        <v>1.0858899999999998</v>
      </c>
      <c r="BO424" s="15">
        <v>2.0100000000000003E-9</v>
      </c>
      <c r="BP424" s="15">
        <v>0.57270488550066134</v>
      </c>
      <c r="BQ424" s="15">
        <v>5.3971999989999997</v>
      </c>
      <c r="BR424" s="15">
        <v>9.8533790820937384</v>
      </c>
      <c r="BS424" s="15">
        <v>126</v>
      </c>
      <c r="BT424" s="15">
        <v>3.8729899999799995E-7</v>
      </c>
      <c r="BU424" s="15">
        <v>7.7302999989999996</v>
      </c>
      <c r="BV424" s="15">
        <v>56.611999998999998</v>
      </c>
      <c r="BW424" s="15">
        <v>3.3443499989999999</v>
      </c>
      <c r="BX424" s="15">
        <v>2.0956999989999998</v>
      </c>
      <c r="BY424" s="15">
        <v>0.79020150200727102</v>
      </c>
      <c r="BZ424" s="15">
        <v>85.85</v>
      </c>
      <c r="CA424" s="15">
        <v>18.103999998999999</v>
      </c>
      <c r="CB424" s="15">
        <v>1.7849984153991865</v>
      </c>
      <c r="CC424" s="15">
        <v>0.7891999999999999</v>
      </c>
      <c r="CD424" s="15">
        <v>4.6069999989999992</v>
      </c>
      <c r="CE424" s="15">
        <v>1.9244999989999998</v>
      </c>
      <c r="CF424" s="15">
        <v>3.9249999989999997</v>
      </c>
      <c r="CG424" s="15">
        <v>8.2239999989999983</v>
      </c>
      <c r="CH424" s="15">
        <v>20.673104300628612</v>
      </c>
      <c r="CI424" s="15">
        <v>0.43954999899999997</v>
      </c>
      <c r="CJ424" s="15">
        <v>96.814999998999994</v>
      </c>
      <c r="CK424" s="15">
        <v>7.8689999989999981E-2</v>
      </c>
      <c r="CL424" s="15">
        <v>0.44862499899999997</v>
      </c>
      <c r="CM424" s="15">
        <v>1.0349999999999996E-2</v>
      </c>
      <c r="CN424" s="15">
        <v>4.2924999989999995</v>
      </c>
      <c r="CO424" s="15">
        <v>0.83399999999999996</v>
      </c>
      <c r="CP424" s="15">
        <v>0.65409999899999993</v>
      </c>
      <c r="CQ424" s="43">
        <v>48.799999998999994</v>
      </c>
      <c r="CR424" s="43">
        <v>16.735899998999997</v>
      </c>
      <c r="CS424" s="42" t="s">
        <v>21</v>
      </c>
      <c r="CT424" s="42" t="s">
        <v>21</v>
      </c>
      <c r="CU424" s="42" t="s">
        <v>21</v>
      </c>
      <c r="CV424" s="42" t="s">
        <v>21</v>
      </c>
      <c r="CW424" s="43">
        <v>2.0699999989999998</v>
      </c>
      <c r="CX424" s="43">
        <v>33.565499998999996</v>
      </c>
      <c r="CY424" s="42" t="s">
        <v>21</v>
      </c>
      <c r="CZ424" s="42" t="s">
        <v>21</v>
      </c>
      <c r="DA424" s="43">
        <v>3.3199999998999997E-3</v>
      </c>
      <c r="DB424" s="43">
        <v>15</v>
      </c>
      <c r="DC424" s="42" t="s">
        <v>21</v>
      </c>
      <c r="DD424" s="43">
        <v>1.1176930827290634</v>
      </c>
      <c r="DE424" s="42" t="s">
        <v>21</v>
      </c>
      <c r="DF424" s="43">
        <v>0.31406249987499985</v>
      </c>
      <c r="DG424" s="43">
        <v>3.1871999998999995E-3</v>
      </c>
    </row>
    <row r="425" spans="1:111" x14ac:dyDescent="0.25">
      <c r="A425" s="27" t="s">
        <v>549</v>
      </c>
      <c r="B425" s="15">
        <v>4.201199999</v>
      </c>
      <c r="C425" s="15">
        <v>3.0938999999979992E-8</v>
      </c>
      <c r="D425" s="15">
        <v>0.86699499899999999</v>
      </c>
      <c r="E425" s="15">
        <v>15.294999999</v>
      </c>
      <c r="F425" s="15">
        <v>35.339999999</v>
      </c>
      <c r="G425" s="15">
        <v>255.28097320703722</v>
      </c>
      <c r="H425" s="15">
        <v>2.4519999999999992E-5</v>
      </c>
      <c r="I425" s="15">
        <v>0.79323999899999997</v>
      </c>
      <c r="J425" s="15">
        <v>2.8699637250703053E-11</v>
      </c>
      <c r="K425" s="15">
        <v>90</v>
      </c>
      <c r="L425" s="15">
        <v>1.190799999</v>
      </c>
      <c r="M425" s="15">
        <v>39</v>
      </c>
      <c r="N425" s="15">
        <v>5.3550000000000004</v>
      </c>
      <c r="O425" s="15">
        <v>1.6619999989999998</v>
      </c>
      <c r="P425" s="15">
        <v>52.714499998999997</v>
      </c>
      <c r="Q425" s="15">
        <v>1.0469999999999999E-11</v>
      </c>
      <c r="R425" s="15">
        <v>18.809999998999999</v>
      </c>
      <c r="S425" s="15">
        <v>0.40068918555943789</v>
      </c>
      <c r="T425" s="15">
        <v>6.7955999989999993</v>
      </c>
      <c r="U425" s="15">
        <v>0.99999999899999992</v>
      </c>
      <c r="V425" s="15">
        <v>24.999999999</v>
      </c>
      <c r="W425" s="15">
        <v>0.69999999899999998</v>
      </c>
      <c r="X425" s="15">
        <v>2.5</v>
      </c>
      <c r="Y425" s="15">
        <v>4.1509999992377011</v>
      </c>
      <c r="Z425" s="15">
        <v>5.1055999999999999</v>
      </c>
      <c r="AA425" s="15">
        <v>1.8364629719999999</v>
      </c>
      <c r="AB425" s="15">
        <v>2.1601999989999996</v>
      </c>
      <c r="AC425" s="15">
        <v>2.75</v>
      </c>
      <c r="AD425" s="15">
        <v>52.499999998999996</v>
      </c>
      <c r="AE425" s="15">
        <v>0.99999999899999992</v>
      </c>
      <c r="AF425" s="15">
        <v>20.397197243001081</v>
      </c>
      <c r="AG425" s="15">
        <v>2.5499999989999997</v>
      </c>
      <c r="AH425" s="15">
        <v>4.9999999989999999</v>
      </c>
      <c r="AI425" s="15">
        <v>2</v>
      </c>
      <c r="AJ425" s="15">
        <v>6.6251999989999995</v>
      </c>
      <c r="AK425" s="15">
        <v>8.2508251505843653</v>
      </c>
      <c r="AL425" s="15">
        <v>628.85999999899991</v>
      </c>
      <c r="AM425" s="15">
        <v>76.243199998999998</v>
      </c>
      <c r="AN425" s="15">
        <v>0.29531399899999999</v>
      </c>
      <c r="AO425" s="15">
        <v>0.59161095698492039</v>
      </c>
      <c r="AP425" s="15">
        <v>9.254100000031195E-3</v>
      </c>
      <c r="AQ425" s="15">
        <v>1076.82</v>
      </c>
      <c r="AR425" s="15">
        <v>1.7814199989999999</v>
      </c>
      <c r="AS425" s="15">
        <v>215.139999999</v>
      </c>
      <c r="AT425" s="15">
        <v>0.325899999</v>
      </c>
      <c r="AU425" s="15">
        <v>8.3717999989999985</v>
      </c>
      <c r="AV425" s="15">
        <v>676.47999999599995</v>
      </c>
      <c r="AW425" s="15">
        <v>0.27525499899999994</v>
      </c>
      <c r="AX425" s="15">
        <v>9.9999997328792265</v>
      </c>
      <c r="AY425" s="15">
        <v>4.0227999989999992</v>
      </c>
      <c r="AZ425" s="15">
        <v>0.81011</v>
      </c>
      <c r="BA425" s="15">
        <v>1.0000002759241586</v>
      </c>
      <c r="BB425" s="15">
        <v>0.29604999899999995</v>
      </c>
      <c r="BC425" s="15">
        <v>255.28</v>
      </c>
      <c r="BD425" s="15">
        <v>0.87011699899999995</v>
      </c>
      <c r="BE425" s="15">
        <v>2.3152999989999996</v>
      </c>
      <c r="BF425" s="15">
        <v>0.38091999899999995</v>
      </c>
      <c r="BG425" s="15">
        <v>47.87</v>
      </c>
      <c r="BH425" s="15">
        <v>8.2628999989999983</v>
      </c>
      <c r="BI425" s="15">
        <v>2.3848099998999998E-2</v>
      </c>
      <c r="BJ425" s="15">
        <v>4.8889999989999993</v>
      </c>
      <c r="BK425" s="15">
        <v>7.0667383262199897</v>
      </c>
      <c r="BL425" s="15">
        <v>12</v>
      </c>
      <c r="BM425" s="15">
        <v>2.3933999999999997</v>
      </c>
      <c r="BN425" s="15">
        <v>1.1058299999999999</v>
      </c>
      <c r="BO425" s="15">
        <v>2.0100000000000003E-9</v>
      </c>
      <c r="BP425" s="15">
        <v>0.5771006466857691</v>
      </c>
      <c r="BQ425" s="15">
        <v>5.4756999989999997</v>
      </c>
      <c r="BR425" s="15">
        <v>9.8533790820937384</v>
      </c>
      <c r="BS425" s="15">
        <v>126</v>
      </c>
      <c r="BT425" s="15">
        <v>4.0147999999899988E-7</v>
      </c>
      <c r="BU425" s="15">
        <v>7.7903999989999999</v>
      </c>
      <c r="BV425" s="15">
        <v>58.087999998999997</v>
      </c>
      <c r="BW425" s="15">
        <v>3.3479999989999998</v>
      </c>
      <c r="BX425" s="15">
        <v>2.1096999999999997</v>
      </c>
      <c r="BY425" s="15">
        <v>0.81011017498379778</v>
      </c>
      <c r="BZ425" s="15">
        <v>87.527999998999988</v>
      </c>
      <c r="CA425" s="15">
        <v>18.215999999999998</v>
      </c>
      <c r="CB425" s="15">
        <v>1.7849984153991865</v>
      </c>
      <c r="CC425" s="15">
        <v>0.80918999899999999</v>
      </c>
      <c r="CD425" s="15">
        <v>4.6900999989999992</v>
      </c>
      <c r="CE425" s="15">
        <v>1.9703999989999998</v>
      </c>
      <c r="CF425" s="15">
        <v>3.9249999989999997</v>
      </c>
      <c r="CG425" s="15">
        <v>8.2316999999999982</v>
      </c>
      <c r="CH425" s="15">
        <v>20.739104633618865</v>
      </c>
      <c r="CI425" s="15">
        <v>0.47439999899999996</v>
      </c>
      <c r="CJ425" s="15">
        <v>98.011999999999986</v>
      </c>
      <c r="CK425" s="15">
        <v>7.9629999989999992E-2</v>
      </c>
      <c r="CL425" s="15">
        <v>0.45918599899999996</v>
      </c>
      <c r="CM425" s="15">
        <v>1.0479999999999996E-2</v>
      </c>
      <c r="CN425" s="15">
        <v>4.2924999989999995</v>
      </c>
      <c r="CO425" s="15">
        <v>0.84499999999999997</v>
      </c>
      <c r="CP425" s="15">
        <v>0.6624999989999999</v>
      </c>
      <c r="CQ425" s="43">
        <v>49.199999998999999</v>
      </c>
      <c r="CR425" s="43">
        <v>17.394399998999997</v>
      </c>
      <c r="CS425" s="42" t="s">
        <v>21</v>
      </c>
      <c r="CT425" s="42" t="s">
        <v>21</v>
      </c>
      <c r="CU425" s="42" t="s">
        <v>21</v>
      </c>
      <c r="CV425" s="42" t="s">
        <v>21</v>
      </c>
      <c r="CW425" s="43">
        <v>2.0699999989999998</v>
      </c>
      <c r="CX425" s="43">
        <v>33.565499998999996</v>
      </c>
      <c r="CY425" s="42" t="s">
        <v>21</v>
      </c>
      <c r="CZ425" s="42" t="s">
        <v>21</v>
      </c>
      <c r="DA425" s="43">
        <v>3.3199999998999997E-3</v>
      </c>
      <c r="DB425" s="43">
        <v>15</v>
      </c>
      <c r="DC425" s="42" t="s">
        <v>21</v>
      </c>
      <c r="DD425" s="43">
        <v>1.1396011408998303</v>
      </c>
      <c r="DE425" s="42" t="s">
        <v>21</v>
      </c>
      <c r="DF425" s="43">
        <v>0.31406249987499985</v>
      </c>
      <c r="DG425" s="43">
        <v>3.2921999998999996E-3</v>
      </c>
    </row>
    <row r="426" spans="1:111" x14ac:dyDescent="0.25">
      <c r="A426" s="27" t="s">
        <v>550</v>
      </c>
      <c r="B426" s="15">
        <v>4.3290999989999994</v>
      </c>
      <c r="C426" s="15">
        <v>3.2248999999979989E-8</v>
      </c>
      <c r="D426" s="15">
        <v>0.87687399899999996</v>
      </c>
      <c r="E426" s="15">
        <v>16.197999998999997</v>
      </c>
      <c r="F426" s="15">
        <v>37.393999998999995</v>
      </c>
      <c r="G426" s="15">
        <v>274.45104623906025</v>
      </c>
      <c r="H426" s="15">
        <v>2.4519999999999992E-5</v>
      </c>
      <c r="I426" s="15">
        <v>0.81739999899999993</v>
      </c>
      <c r="J426" s="15">
        <v>3.0544907293031285E-11</v>
      </c>
      <c r="K426" s="15">
        <v>90</v>
      </c>
      <c r="L426" s="15">
        <v>1.200899999</v>
      </c>
      <c r="M426" s="15">
        <v>39</v>
      </c>
      <c r="N426" s="15">
        <v>5.4469999999999992</v>
      </c>
      <c r="O426" s="15">
        <v>1.7226999989999998</v>
      </c>
      <c r="P426" s="15">
        <v>53.239499998999996</v>
      </c>
      <c r="Q426" s="15">
        <v>1.0759999999999999E-11</v>
      </c>
      <c r="R426" s="15">
        <v>18.919999998999998</v>
      </c>
      <c r="S426" s="15">
        <v>0.41983290667947137</v>
      </c>
      <c r="T426" s="15">
        <v>7.1967999989999996</v>
      </c>
      <c r="U426" s="15">
        <v>0.99999999899999992</v>
      </c>
      <c r="V426" s="15">
        <v>24.999999999</v>
      </c>
      <c r="W426" s="15">
        <v>0.69999999899999998</v>
      </c>
      <c r="X426" s="15">
        <v>2.5</v>
      </c>
      <c r="Y426" s="15">
        <v>4.3209999992474364</v>
      </c>
      <c r="Z426" s="15">
        <v>5.4889999989999998</v>
      </c>
      <c r="AA426" s="15">
        <v>1.9138939119999998</v>
      </c>
      <c r="AB426" s="15">
        <v>2.2914999989999996</v>
      </c>
      <c r="AC426" s="15">
        <v>2.75</v>
      </c>
      <c r="AD426" s="15">
        <v>55.883999998999997</v>
      </c>
      <c r="AE426" s="15">
        <v>0.99999999899999992</v>
      </c>
      <c r="AF426" s="15">
        <v>20.942640700378075</v>
      </c>
      <c r="AG426" s="15">
        <v>2.5499999989999997</v>
      </c>
      <c r="AH426" s="15">
        <v>4.9999999989999999</v>
      </c>
      <c r="AI426" s="15">
        <v>2</v>
      </c>
      <c r="AJ426" s="15">
        <v>6.8466999989999993</v>
      </c>
      <c r="AK426" s="15">
        <v>8.3913737382845817</v>
      </c>
      <c r="AL426" s="15">
        <v>629.649999998</v>
      </c>
      <c r="AM426" s="15">
        <v>78.189999998999994</v>
      </c>
      <c r="AN426" s="15">
        <v>0.29531399899999999</v>
      </c>
      <c r="AO426" s="15">
        <v>0.62660567744006879</v>
      </c>
      <c r="AP426" s="15">
        <v>1.0183300000034326E-2</v>
      </c>
      <c r="AQ426" s="15">
        <v>1141.4299999989998</v>
      </c>
      <c r="AR426" s="15">
        <v>1.7814199989999999</v>
      </c>
      <c r="AS426" s="15">
        <v>220.66</v>
      </c>
      <c r="AT426" s="15">
        <v>0.33209999899999998</v>
      </c>
      <c r="AU426" s="15">
        <v>8.6055699999999984</v>
      </c>
      <c r="AV426" s="15">
        <v>682.14</v>
      </c>
      <c r="AW426" s="15">
        <v>0.27737299899999995</v>
      </c>
      <c r="AX426" s="15">
        <v>9.9999997328792265</v>
      </c>
      <c r="AY426" s="15">
        <v>4.2118999989999999</v>
      </c>
      <c r="AZ426" s="15">
        <v>0.8368199999999999</v>
      </c>
      <c r="BA426" s="15">
        <v>1.0000002759241586</v>
      </c>
      <c r="BB426" s="15">
        <v>0.29604999899999995</v>
      </c>
      <c r="BC426" s="15">
        <v>274.44999994999995</v>
      </c>
      <c r="BD426" s="15">
        <v>0.89423799899999989</v>
      </c>
      <c r="BE426" s="15">
        <v>2.3367999989999997</v>
      </c>
      <c r="BF426" s="15">
        <v>0.38382999899999998</v>
      </c>
      <c r="BG426" s="15">
        <v>48.23</v>
      </c>
      <c r="BH426" s="15">
        <v>8.4838999989999984</v>
      </c>
      <c r="BI426" s="15">
        <v>2.4089499999999996E-2</v>
      </c>
      <c r="BJ426" s="15">
        <v>5.2311999989999993</v>
      </c>
      <c r="BK426" s="15">
        <v>7.2228762937977162</v>
      </c>
      <c r="BL426" s="15">
        <v>12</v>
      </c>
      <c r="BM426" s="15">
        <v>2.5447999989999999</v>
      </c>
      <c r="BN426" s="15">
        <v>1.1333999989999999</v>
      </c>
      <c r="BO426" s="15">
        <v>2.0100000000000003E-9</v>
      </c>
      <c r="BP426" s="15">
        <v>0.59941257603513309</v>
      </c>
      <c r="BQ426" s="15">
        <v>5.6675999989999992</v>
      </c>
      <c r="BR426" s="15">
        <v>9.8533790820937384</v>
      </c>
      <c r="BS426" s="15">
        <v>126</v>
      </c>
      <c r="BT426" s="15">
        <v>4.084499999989999E-7</v>
      </c>
      <c r="BU426" s="15">
        <v>7.8503999989999995</v>
      </c>
      <c r="BV426" s="15">
        <v>60.815999998999999</v>
      </c>
      <c r="BW426" s="15">
        <v>3.3675799999999998</v>
      </c>
      <c r="BX426" s="15">
        <v>2.1476999999999999</v>
      </c>
      <c r="BY426" s="15">
        <v>0.83682008368200844</v>
      </c>
      <c r="BZ426" s="15">
        <v>91.351999998999986</v>
      </c>
      <c r="CA426" s="15">
        <v>18.693999998999999</v>
      </c>
      <c r="CB426" s="15">
        <v>1.7849984153991865</v>
      </c>
      <c r="CC426" s="15">
        <v>0.83562999999999998</v>
      </c>
      <c r="CD426" s="15">
        <v>4.8926999989999995</v>
      </c>
      <c r="CE426" s="15">
        <v>2.0621999999999998</v>
      </c>
      <c r="CF426" s="15">
        <v>3.9249999989999997</v>
      </c>
      <c r="CG426" s="15">
        <v>8.2559999989999984</v>
      </c>
      <c r="CH426" s="15">
        <v>20.939105642680239</v>
      </c>
      <c r="CI426" s="15">
        <v>0.5072499989999999</v>
      </c>
      <c r="CJ426" s="15">
        <v>102.84999999899999</v>
      </c>
      <c r="CK426" s="15">
        <v>8.1449999999999981E-2</v>
      </c>
      <c r="CL426" s="15">
        <v>0.47852499899999995</v>
      </c>
      <c r="CM426" s="15">
        <v>1.0599999999999997E-2</v>
      </c>
      <c r="CN426" s="15">
        <v>4.2924999989999995</v>
      </c>
      <c r="CO426" s="15">
        <v>0.86699999999999999</v>
      </c>
      <c r="CP426" s="15">
        <v>0.67899999899999997</v>
      </c>
      <c r="CQ426" s="43">
        <v>49.329999998999995</v>
      </c>
      <c r="CR426" s="43">
        <v>17.565199998999997</v>
      </c>
      <c r="CS426" s="42" t="s">
        <v>21</v>
      </c>
      <c r="CT426" s="42" t="s">
        <v>21</v>
      </c>
      <c r="CU426" s="42" t="s">
        <v>21</v>
      </c>
      <c r="CV426" s="42" t="s">
        <v>21</v>
      </c>
      <c r="CW426" s="43">
        <v>2.0699999989999998</v>
      </c>
      <c r="CX426" s="43">
        <v>34.048999998999996</v>
      </c>
      <c r="CY426" s="42" t="s">
        <v>21</v>
      </c>
      <c r="CZ426" s="42" t="s">
        <v>21</v>
      </c>
      <c r="DA426" s="43">
        <v>3.3199999998999997E-3</v>
      </c>
      <c r="DB426" s="43">
        <v>15</v>
      </c>
      <c r="DC426" s="42" t="s">
        <v>21</v>
      </c>
      <c r="DD426" s="43">
        <v>1.1656370219904848</v>
      </c>
      <c r="DE426" s="42" t="s">
        <v>21</v>
      </c>
      <c r="DF426" s="43">
        <v>0.31406249987499985</v>
      </c>
      <c r="DG426" s="43">
        <v>3.3401999998999995E-3</v>
      </c>
    </row>
    <row r="427" spans="1:111" x14ac:dyDescent="0.25">
      <c r="A427" s="27" t="s">
        <v>551</v>
      </c>
      <c r="B427" s="15">
        <v>4.3965999989999993</v>
      </c>
      <c r="C427" s="15">
        <v>4.9628000000109988E-8</v>
      </c>
      <c r="D427" s="15">
        <v>0.87753899899999999</v>
      </c>
      <c r="E427" s="15">
        <v>16.782999998999998</v>
      </c>
      <c r="F427" s="15">
        <v>38.817999998999994</v>
      </c>
      <c r="G427" s="15">
        <v>283.06107906306761</v>
      </c>
      <c r="H427" s="15">
        <v>2.4519999999999992E-5</v>
      </c>
      <c r="I427" s="15">
        <v>0.84055999899999989</v>
      </c>
      <c r="J427" s="15">
        <v>3.2228802526944528E-11</v>
      </c>
      <c r="K427" s="15">
        <v>90</v>
      </c>
      <c r="L427" s="15">
        <v>1.2039999989999999</v>
      </c>
      <c r="M427" s="15">
        <v>39</v>
      </c>
      <c r="N427" s="15">
        <v>5.5209999999999999</v>
      </c>
      <c r="O427" s="15">
        <v>1.7604999989999999</v>
      </c>
      <c r="P427" s="15">
        <v>53.904399998999999</v>
      </c>
      <c r="Q427" s="15">
        <v>1.2799999999999999E-11</v>
      </c>
      <c r="R427" s="15">
        <v>18.429999999</v>
      </c>
      <c r="S427" s="15">
        <v>0.43569187889320837</v>
      </c>
      <c r="T427" s="15">
        <v>7.4566999989999996</v>
      </c>
      <c r="U427" s="15">
        <v>0.99999999899999992</v>
      </c>
      <c r="V427" s="15">
        <v>24.999999999</v>
      </c>
      <c r="W427" s="15">
        <v>0.69999999899999998</v>
      </c>
      <c r="X427" s="15">
        <v>2.5</v>
      </c>
      <c r="Y427" s="15">
        <v>4.4479999992547086</v>
      </c>
      <c r="Z427" s="15">
        <v>5.6611999989999999</v>
      </c>
      <c r="AA427" s="15">
        <v>2.0244554209999999</v>
      </c>
      <c r="AB427" s="15">
        <v>2.3757999989999998</v>
      </c>
      <c r="AC427" s="15">
        <v>2.75</v>
      </c>
      <c r="AD427" s="15">
        <v>58.056999998999999</v>
      </c>
      <c r="AE427" s="15">
        <v>0.99999999899999992</v>
      </c>
      <c r="AF427" s="15">
        <v>21.347417776771433</v>
      </c>
      <c r="AG427" s="15">
        <v>2.9999999989999999</v>
      </c>
      <c r="AH427" s="15">
        <v>4.9999999989999999</v>
      </c>
      <c r="AI427" s="15">
        <v>2</v>
      </c>
      <c r="AJ427" s="15">
        <v>7.2848999989999994</v>
      </c>
      <c r="AK427" s="15">
        <v>8.5866392631516337</v>
      </c>
      <c r="AL427" s="15">
        <v>630.67299999999989</v>
      </c>
      <c r="AM427" s="15">
        <v>79.94499999899999</v>
      </c>
      <c r="AN427" s="15">
        <v>0.29531399899999999</v>
      </c>
      <c r="AO427" s="15">
        <v>0.65070275940311217</v>
      </c>
      <c r="AP427" s="15">
        <v>1.1372499999038336E-2</v>
      </c>
      <c r="AQ427" s="15">
        <v>1184.030000001</v>
      </c>
      <c r="AR427" s="15">
        <v>1.7814199989999999</v>
      </c>
      <c r="AS427" s="15">
        <v>224.2</v>
      </c>
      <c r="AT427" s="15">
        <v>0.33629999899999996</v>
      </c>
      <c r="AU427" s="15">
        <v>8.7709499989999991</v>
      </c>
      <c r="AV427" s="15">
        <v>684.22999999599995</v>
      </c>
      <c r="AW427" s="15">
        <v>0.28019599899999997</v>
      </c>
      <c r="AX427" s="15">
        <v>29.999999198637678</v>
      </c>
      <c r="AY427" s="15">
        <v>4.3073999989999994</v>
      </c>
      <c r="AZ427" s="15">
        <v>0.86812999999999996</v>
      </c>
      <c r="BA427" s="15">
        <v>1.0000002759241586</v>
      </c>
      <c r="BB427" s="15">
        <v>0.29605299899999998</v>
      </c>
      <c r="BC427" s="15">
        <v>283.05999994999996</v>
      </c>
      <c r="BD427" s="15">
        <v>0.91299099899999991</v>
      </c>
      <c r="BE427" s="15">
        <v>2.3418999989999998</v>
      </c>
      <c r="BF427" s="15">
        <v>0.39183999899999999</v>
      </c>
      <c r="BG427" s="15">
        <v>48.72</v>
      </c>
      <c r="BH427" s="15">
        <v>8.6477999999999984</v>
      </c>
      <c r="BI427" s="15">
        <v>2.4334299998999998E-2</v>
      </c>
      <c r="BJ427" s="15">
        <v>5.3985499989999992</v>
      </c>
      <c r="BK427" s="15">
        <v>7.3974893468570979</v>
      </c>
      <c r="BL427" s="15">
        <v>12</v>
      </c>
      <c r="BM427" s="15">
        <v>2.6411999989999999</v>
      </c>
      <c r="BN427" s="15">
        <v>1.16455</v>
      </c>
      <c r="BO427" s="15">
        <v>2.0100000000000003E-9</v>
      </c>
      <c r="BP427" s="15">
        <v>0.63983620234169569</v>
      </c>
      <c r="BQ427" s="15">
        <v>5.9075999989999994</v>
      </c>
      <c r="BR427" s="15">
        <v>9.8533790820937384</v>
      </c>
      <c r="BS427" s="15">
        <v>126</v>
      </c>
      <c r="BT427" s="15">
        <v>4.1525999999899989E-7</v>
      </c>
      <c r="BU427" s="15">
        <v>7.9359999989999999</v>
      </c>
      <c r="BV427" s="15">
        <v>62.868999998999996</v>
      </c>
      <c r="BW427" s="15">
        <v>3.3959999999999999</v>
      </c>
      <c r="BX427" s="15">
        <v>2.144799999</v>
      </c>
      <c r="BY427" s="15">
        <v>0.86813091489550398</v>
      </c>
      <c r="BZ427" s="15">
        <v>94.545999999999992</v>
      </c>
      <c r="CA427" s="15">
        <v>18.716999998999999</v>
      </c>
      <c r="CB427" s="15">
        <v>1.7849984153991865</v>
      </c>
      <c r="CC427" s="15">
        <v>0.86573</v>
      </c>
      <c r="CD427" s="15">
        <v>5.047999999</v>
      </c>
      <c r="CE427" s="15">
        <v>2.0704999999999996</v>
      </c>
      <c r="CF427" s="15">
        <v>3.9249999989999997</v>
      </c>
      <c r="CG427" s="15">
        <v>8.2875999989999993</v>
      </c>
      <c r="CH427" s="15">
        <v>21.000105951443963</v>
      </c>
      <c r="CI427" s="15">
        <v>0.51719999899999991</v>
      </c>
      <c r="CJ427" s="15">
        <v>107.64699999899999</v>
      </c>
      <c r="CK427" s="15">
        <v>0.76749999999999996</v>
      </c>
      <c r="CL427" s="15">
        <v>0.50626399899999996</v>
      </c>
      <c r="CM427" s="15">
        <v>1.0719999999999997E-2</v>
      </c>
      <c r="CN427" s="15">
        <v>4.2924999989999995</v>
      </c>
      <c r="CO427" s="15">
        <v>0.8839999999999999</v>
      </c>
      <c r="CP427" s="15">
        <v>0.69339999899999993</v>
      </c>
      <c r="CQ427" s="43">
        <v>49.589999999</v>
      </c>
      <c r="CR427" s="43">
        <v>18.097999998999999</v>
      </c>
      <c r="CS427" s="42" t="s">
        <v>21</v>
      </c>
      <c r="CT427" s="42" t="s">
        <v>21</v>
      </c>
      <c r="CU427" s="42" t="s">
        <v>21</v>
      </c>
      <c r="CV427" s="42" t="s">
        <v>21</v>
      </c>
      <c r="CW427" s="43">
        <v>2.0699999989999998</v>
      </c>
      <c r="CX427" s="43">
        <v>34.728999998999996</v>
      </c>
      <c r="CY427" s="42" t="s">
        <v>21</v>
      </c>
      <c r="CZ427" s="42" t="s">
        <v>21</v>
      </c>
      <c r="DA427" s="43">
        <v>3.3199999998999997E-3</v>
      </c>
      <c r="DB427" s="43">
        <v>15</v>
      </c>
      <c r="DC427" s="42" t="s">
        <v>21</v>
      </c>
      <c r="DD427" s="43">
        <v>1.1914690827969368</v>
      </c>
      <c r="DE427" s="42" t="s">
        <v>21</v>
      </c>
      <c r="DF427" s="43">
        <v>0.32662499987499988</v>
      </c>
      <c r="DG427" s="43">
        <v>3.3937999998999995E-3</v>
      </c>
    </row>
    <row r="428" spans="1:111" x14ac:dyDescent="0.25">
      <c r="A428" s="27" t="s">
        <v>552</v>
      </c>
      <c r="B428" s="15">
        <v>4.4467999989999996</v>
      </c>
      <c r="C428" s="15">
        <v>4.7066000000229989E-8</v>
      </c>
      <c r="D428" s="15">
        <v>0.87540399899999999</v>
      </c>
      <c r="E428" s="15">
        <v>17.176999999</v>
      </c>
      <c r="F428" s="15">
        <v>39.939999998999994</v>
      </c>
      <c r="G428" s="15">
        <v>289.97110540614437</v>
      </c>
      <c r="H428" s="15">
        <v>2.4519999999999992E-5</v>
      </c>
      <c r="I428" s="15">
        <v>0.87398999899999996</v>
      </c>
      <c r="J428" s="15">
        <v>3.4150398491464479E-11</v>
      </c>
      <c r="K428" s="15">
        <v>90</v>
      </c>
      <c r="L428" s="15">
        <v>1.2114999989999999</v>
      </c>
      <c r="M428" s="15">
        <v>39</v>
      </c>
      <c r="N428" s="15">
        <v>5.6929999999999996</v>
      </c>
      <c r="O428" s="15">
        <v>1.7537999999999998</v>
      </c>
      <c r="P428" s="15">
        <v>54.572299998999995</v>
      </c>
      <c r="Q428" s="15">
        <v>1.8619999999999999E-11</v>
      </c>
      <c r="R428" s="15">
        <v>18.89</v>
      </c>
      <c r="S428" s="15">
        <v>0.44853106077595872</v>
      </c>
      <c r="T428" s="15">
        <v>7.6483999989999996</v>
      </c>
      <c r="U428" s="15">
        <v>0.99999999899999992</v>
      </c>
      <c r="V428" s="15">
        <v>24.999999999</v>
      </c>
      <c r="W428" s="15">
        <v>0.69999999899999998</v>
      </c>
      <c r="X428" s="15">
        <v>2.5</v>
      </c>
      <c r="Y428" s="15">
        <v>4.5429999992601484</v>
      </c>
      <c r="Z428" s="15">
        <v>5.7993999989999994</v>
      </c>
      <c r="AA428" s="15">
        <v>2.1325485549999996</v>
      </c>
      <c r="AB428" s="15">
        <v>2.4398999989999997</v>
      </c>
      <c r="AC428" s="15">
        <v>2.75</v>
      </c>
      <c r="AD428" s="15">
        <v>59.635999998999999</v>
      </c>
      <c r="AE428" s="15">
        <v>0.99999999899999992</v>
      </c>
      <c r="AF428" s="15">
        <v>21.735757700744703</v>
      </c>
      <c r="AG428" s="15">
        <v>2.9999999989999999</v>
      </c>
      <c r="AH428" s="15">
        <v>4.9999999989999999</v>
      </c>
      <c r="AI428" s="15">
        <v>2</v>
      </c>
      <c r="AJ428" s="15">
        <v>7.438999999</v>
      </c>
      <c r="AK428" s="15">
        <v>8.8699663728043845</v>
      </c>
      <c r="AL428" s="15">
        <v>632.42599999899994</v>
      </c>
      <c r="AM428" s="15">
        <v>81.132999998999992</v>
      </c>
      <c r="AN428" s="15">
        <v>0.29531399899999999</v>
      </c>
      <c r="AO428" s="15">
        <v>0.66916936052112863</v>
      </c>
      <c r="AP428" s="15">
        <v>1.2054599999040634E-2</v>
      </c>
      <c r="AQ428" s="15">
        <v>1214.46</v>
      </c>
      <c r="AR428" s="15">
        <v>1.7814199989999999</v>
      </c>
      <c r="AS428" s="15">
        <v>231.95999999899999</v>
      </c>
      <c r="AT428" s="15">
        <v>0.33679999899999996</v>
      </c>
      <c r="AU428" s="15">
        <v>8.9292699989999988</v>
      </c>
      <c r="AV428" s="15">
        <v>686.13000000199997</v>
      </c>
      <c r="AW428" s="15">
        <v>0.28297599899999998</v>
      </c>
      <c r="AX428" s="15">
        <v>29.999999198637678</v>
      </c>
      <c r="AY428" s="15">
        <v>4.3923999989999993</v>
      </c>
      <c r="AZ428" s="15">
        <v>0.92072999999999994</v>
      </c>
      <c r="BA428" s="15">
        <v>1.0000002759241586</v>
      </c>
      <c r="BB428" s="15">
        <v>0.29605299899999998</v>
      </c>
      <c r="BC428" s="15">
        <v>289.96999994999999</v>
      </c>
      <c r="BD428" s="15">
        <v>0.928780999</v>
      </c>
      <c r="BE428" s="15">
        <v>2.3514999989999996</v>
      </c>
      <c r="BF428" s="15">
        <v>0.40150999899999995</v>
      </c>
      <c r="BG428" s="15">
        <v>49.12</v>
      </c>
      <c r="BH428" s="15">
        <v>8.8050999989999994</v>
      </c>
      <c r="BI428" s="15">
        <v>2.4567499998999997E-2</v>
      </c>
      <c r="BJ428" s="15">
        <v>5.5295999989999993</v>
      </c>
      <c r="BK428" s="15">
        <v>7.5407957616263666</v>
      </c>
      <c r="BL428" s="15">
        <v>12</v>
      </c>
      <c r="BM428" s="15">
        <v>2.7145999989999998</v>
      </c>
      <c r="BN428" s="15">
        <v>1.192459999</v>
      </c>
      <c r="BO428" s="15">
        <v>2.0100000000000003E-9</v>
      </c>
      <c r="BP428" s="15">
        <v>0.6562541020188043</v>
      </c>
      <c r="BQ428" s="15">
        <v>6.0979999989999998</v>
      </c>
      <c r="BR428" s="15">
        <v>9.8533790820937384</v>
      </c>
      <c r="BS428" s="15">
        <v>126</v>
      </c>
      <c r="BT428" s="15">
        <v>4.2439099999799992E-7</v>
      </c>
      <c r="BU428" s="15">
        <v>7.9490999989999995</v>
      </c>
      <c r="BV428" s="15">
        <v>64.768999998999988</v>
      </c>
      <c r="BW428" s="15">
        <v>3.4049999989999997</v>
      </c>
      <c r="BX428" s="15">
        <v>2.1575999989999999</v>
      </c>
      <c r="BY428" s="15">
        <v>0.92072553171899463</v>
      </c>
      <c r="BZ428" s="15">
        <v>97.57299999899999</v>
      </c>
      <c r="CA428" s="15">
        <v>18.942999998999998</v>
      </c>
      <c r="CB428" s="15">
        <v>1.7849984153991865</v>
      </c>
      <c r="CC428" s="15">
        <v>0.91482999999999992</v>
      </c>
      <c r="CD428" s="15">
        <v>5.1806999989999998</v>
      </c>
      <c r="CE428" s="15">
        <v>2.0960999989999998</v>
      </c>
      <c r="CF428" s="15">
        <v>3.9249999989999997</v>
      </c>
      <c r="CG428" s="15">
        <v>8.3245999989999984</v>
      </c>
      <c r="CH428" s="15">
        <v>22.14311171722969</v>
      </c>
      <c r="CI428" s="15">
        <v>0.52514999899999992</v>
      </c>
      <c r="CJ428" s="15">
        <v>114.148</v>
      </c>
      <c r="CK428" s="15">
        <v>0.79389999998999983</v>
      </c>
      <c r="CL428" s="15">
        <v>0.533190999</v>
      </c>
      <c r="CM428" s="15">
        <v>1.0849999999999997E-2</v>
      </c>
      <c r="CN428" s="15">
        <v>4.2924999989999995</v>
      </c>
      <c r="CO428" s="15">
        <v>0.90299999999999991</v>
      </c>
      <c r="CP428" s="15">
        <v>0.712999999</v>
      </c>
      <c r="CQ428" s="43">
        <v>50.079999998999995</v>
      </c>
      <c r="CR428" s="43">
        <v>18.287999998999997</v>
      </c>
      <c r="CS428" s="42" t="s">
        <v>21</v>
      </c>
      <c r="CT428" s="42" t="s">
        <v>21</v>
      </c>
      <c r="CU428" s="42" t="s">
        <v>21</v>
      </c>
      <c r="CV428" s="42" t="s">
        <v>21</v>
      </c>
      <c r="CW428" s="43">
        <v>2.0699999989999998</v>
      </c>
      <c r="CX428" s="43">
        <v>35.073899998999998</v>
      </c>
      <c r="CY428" s="42" t="s">
        <v>21</v>
      </c>
      <c r="CZ428" s="42" t="s">
        <v>21</v>
      </c>
      <c r="DA428" s="43">
        <v>3.3199999998999997E-3</v>
      </c>
      <c r="DB428" s="43">
        <v>15</v>
      </c>
      <c r="DC428" s="42" t="s">
        <v>21</v>
      </c>
      <c r="DD428" s="43">
        <v>1.2149192093487051</v>
      </c>
      <c r="DE428" s="42" t="s">
        <v>21</v>
      </c>
      <c r="DF428" s="43">
        <v>1.1306249998749995</v>
      </c>
      <c r="DG428" s="43">
        <v>3.6914999998999996E-3</v>
      </c>
    </row>
    <row r="429" spans="1:111" x14ac:dyDescent="0.25">
      <c r="A429" s="27" t="s">
        <v>553</v>
      </c>
      <c r="B429" s="15">
        <v>4.5013999989999993</v>
      </c>
      <c r="C429" s="15">
        <v>5.1191000000229988E-8</v>
      </c>
      <c r="D429" s="15">
        <v>0.87810499899999994</v>
      </c>
      <c r="E429" s="15">
        <v>17.556999998999999</v>
      </c>
      <c r="F429" s="15">
        <v>40.863999998999994</v>
      </c>
      <c r="G429" s="15">
        <v>299.07614011724615</v>
      </c>
      <c r="H429" s="15">
        <v>2.4519999999999992E-5</v>
      </c>
      <c r="I429" s="15">
        <v>0.89317999899999989</v>
      </c>
      <c r="J429" s="15">
        <v>3.6316964322072577E-11</v>
      </c>
      <c r="K429" s="15">
        <v>90</v>
      </c>
      <c r="L429" s="15">
        <v>1.2229999989999998</v>
      </c>
      <c r="M429" s="15">
        <v>39</v>
      </c>
      <c r="N429" s="15">
        <v>5.9389999999999992</v>
      </c>
      <c r="O429" s="15">
        <v>1.7951999989999998</v>
      </c>
      <c r="P429" s="15">
        <v>55.302499998999998</v>
      </c>
      <c r="Q429" s="15">
        <v>1.886E-11</v>
      </c>
      <c r="R429" s="15">
        <v>18.869999998999997</v>
      </c>
      <c r="S429" s="15">
        <v>0.45987583373643404</v>
      </c>
      <c r="T429" s="15">
        <v>7.860499999</v>
      </c>
      <c r="U429" s="15">
        <v>0.99999999899999992</v>
      </c>
      <c r="V429" s="15">
        <v>24.999999999</v>
      </c>
      <c r="W429" s="15">
        <v>0.69999999899999998</v>
      </c>
      <c r="X429" s="15">
        <v>2.5</v>
      </c>
      <c r="Y429" s="15">
        <v>4.6289999992650737</v>
      </c>
      <c r="Z429" s="15">
        <v>5.9814999989999995</v>
      </c>
      <c r="AA429" s="15">
        <v>2.1987203439999998</v>
      </c>
      <c r="AB429" s="15">
        <v>2.5009999989999998</v>
      </c>
      <c r="AC429" s="15">
        <v>2.75</v>
      </c>
      <c r="AD429" s="15">
        <v>61.210999998999995</v>
      </c>
      <c r="AE429" s="15">
        <v>0.99999999899999992</v>
      </c>
      <c r="AF429" s="15">
        <v>21.994493646310385</v>
      </c>
      <c r="AG429" s="15">
        <v>2.9999999989999999</v>
      </c>
      <c r="AH429" s="15">
        <v>4.9999999989999999</v>
      </c>
      <c r="AI429" s="15">
        <v>2</v>
      </c>
      <c r="AJ429" s="15">
        <v>7.6272999989999999</v>
      </c>
      <c r="AK429" s="15">
        <v>8.9919972034169344</v>
      </c>
      <c r="AL429" s="15">
        <v>633.62399999699994</v>
      </c>
      <c r="AM429" s="15">
        <v>82.248499998999989</v>
      </c>
      <c r="AN429" s="15">
        <v>0.29531399899999999</v>
      </c>
      <c r="AO429" s="15">
        <v>0.68436901223950786</v>
      </c>
      <c r="AP429" s="15">
        <v>1.2478999999042065E-2</v>
      </c>
      <c r="AQ429" s="15">
        <v>1244</v>
      </c>
      <c r="AR429" s="15">
        <v>1.7814199989999999</v>
      </c>
      <c r="AS429" s="15">
        <v>233.68999999899998</v>
      </c>
      <c r="AT429" s="15">
        <v>0.34029999899999996</v>
      </c>
      <c r="AU429" s="15">
        <v>9.0479299999999991</v>
      </c>
      <c r="AV429" s="15">
        <v>686.56000000199992</v>
      </c>
      <c r="AW429" s="15">
        <v>0.28357599899999997</v>
      </c>
      <c r="AX429" s="15">
        <v>29.999999198637678</v>
      </c>
      <c r="AY429" s="15">
        <v>4.6722999989999998</v>
      </c>
      <c r="AZ429" s="15">
        <v>0.95021</v>
      </c>
      <c r="BA429" s="15">
        <v>1.0000002759241586</v>
      </c>
      <c r="BB429" s="15">
        <v>0.29605299899999998</v>
      </c>
      <c r="BC429" s="15">
        <v>299.07499994999995</v>
      </c>
      <c r="BD429" s="15">
        <v>0.94030599899999989</v>
      </c>
      <c r="BE429" s="15">
        <v>2.3746999999999998</v>
      </c>
      <c r="BF429" s="15">
        <v>0.40839999899999996</v>
      </c>
      <c r="BG429" s="15">
        <v>49.57</v>
      </c>
      <c r="BH429" s="15">
        <v>8.91</v>
      </c>
      <c r="BI429" s="15">
        <v>2.4778599998999996E-2</v>
      </c>
      <c r="BJ429" s="15">
        <v>5.7011899989999995</v>
      </c>
      <c r="BK429" s="15">
        <v>7.6205572732164635</v>
      </c>
      <c r="BL429" s="15">
        <v>12</v>
      </c>
      <c r="BM429" s="15">
        <v>2.7790999989999996</v>
      </c>
      <c r="BN429" s="15">
        <v>1.2141899989999998</v>
      </c>
      <c r="BO429" s="15">
        <v>2.0100000000000003E-9</v>
      </c>
      <c r="BP429" s="15">
        <v>0.69041701235184827</v>
      </c>
      <c r="BQ429" s="15">
        <v>6.1838999989999994</v>
      </c>
      <c r="BR429" s="15">
        <v>9.8533790820937384</v>
      </c>
      <c r="BS429" s="15">
        <v>126</v>
      </c>
      <c r="BT429" s="15">
        <v>4.3436199999799993E-7</v>
      </c>
      <c r="BU429" s="15">
        <v>7.9515999989999999</v>
      </c>
      <c r="BV429" s="15">
        <v>66.571999998999999</v>
      </c>
      <c r="BW429" s="15">
        <v>3.4127399989999998</v>
      </c>
      <c r="BX429" s="15">
        <v>2.1690999989999997</v>
      </c>
      <c r="BY429" s="15">
        <v>0.95020904599011802</v>
      </c>
      <c r="BZ429" s="15">
        <v>100.14499999899999</v>
      </c>
      <c r="CA429" s="15">
        <v>19.613999998999997</v>
      </c>
      <c r="CB429" s="15">
        <v>1.7849984153991865</v>
      </c>
      <c r="CC429" s="15">
        <v>0.9499399999999999</v>
      </c>
      <c r="CD429" s="15">
        <v>5.3023999989999995</v>
      </c>
      <c r="CE429" s="15">
        <v>2.1676999989999999</v>
      </c>
      <c r="CF429" s="15">
        <v>3.9249999989999997</v>
      </c>
      <c r="CG429" s="15">
        <v>8.3429999989999999</v>
      </c>
      <c r="CH429" s="15">
        <v>23.000116042057673</v>
      </c>
      <c r="CI429" s="15">
        <v>0.54279999899999998</v>
      </c>
      <c r="CJ429" s="15">
        <v>120.967999999</v>
      </c>
      <c r="CK429" s="15">
        <v>0.81659999999999988</v>
      </c>
      <c r="CL429" s="15">
        <v>0.54982499899999993</v>
      </c>
      <c r="CM429" s="15">
        <v>1.0979999999999997E-2</v>
      </c>
      <c r="CN429" s="15">
        <v>4.2924999989999995</v>
      </c>
      <c r="CO429" s="15">
        <v>0.91500000000000004</v>
      </c>
      <c r="CP429" s="15">
        <v>0.72379999899999992</v>
      </c>
      <c r="CQ429" s="43">
        <v>50.529999998999998</v>
      </c>
      <c r="CR429" s="43">
        <v>18.410299998999999</v>
      </c>
      <c r="CS429" s="42" t="s">
        <v>21</v>
      </c>
      <c r="CT429" s="42" t="s">
        <v>21</v>
      </c>
      <c r="CU429" s="42" t="s">
        <v>21</v>
      </c>
      <c r="CV429" s="42" t="s">
        <v>21</v>
      </c>
      <c r="CW429" s="43">
        <v>2.0699999989999998</v>
      </c>
      <c r="CX429" s="43">
        <v>35.607599998999994</v>
      </c>
      <c r="CY429" s="42" t="s">
        <v>21</v>
      </c>
      <c r="CZ429" s="42" t="s">
        <v>21</v>
      </c>
      <c r="DA429" s="43">
        <v>3.3199999998999997E-3</v>
      </c>
      <c r="DB429" s="43">
        <v>15</v>
      </c>
      <c r="DC429" s="42" t="s">
        <v>21</v>
      </c>
      <c r="DD429" s="43">
        <v>1.2105072039831826</v>
      </c>
      <c r="DE429" s="42" t="s">
        <v>21</v>
      </c>
      <c r="DF429" s="43">
        <v>1.1306249998749995</v>
      </c>
      <c r="DG429" s="43">
        <v>3.9130999998999993E-3</v>
      </c>
    </row>
    <row r="430" spans="1:111" x14ac:dyDescent="0.25">
      <c r="A430" s="27" t="s">
        <v>554</v>
      </c>
      <c r="B430" s="15">
        <v>4.3997999989999999</v>
      </c>
      <c r="C430" s="15">
        <v>5.5774999999999995E-8</v>
      </c>
      <c r="D430" s="15">
        <v>0.87105599899999997</v>
      </c>
      <c r="E430" s="15">
        <v>16.561999998999998</v>
      </c>
      <c r="F430" s="15">
        <v>38.568999999999996</v>
      </c>
      <c r="G430" s="15">
        <v>282.21607584166384</v>
      </c>
      <c r="H430" s="15">
        <v>2.4519999999999992E-5</v>
      </c>
      <c r="I430" s="15">
        <v>0.88288999899999998</v>
      </c>
      <c r="J430" s="15">
        <v>3.8266183001058559E-11</v>
      </c>
      <c r="K430" s="15">
        <v>90</v>
      </c>
      <c r="L430" s="15">
        <v>1.2006999999999999</v>
      </c>
      <c r="M430" s="15">
        <v>39</v>
      </c>
      <c r="N430" s="15">
        <v>6.0209999999999999</v>
      </c>
      <c r="O430" s="15">
        <v>1.7500999989999999</v>
      </c>
      <c r="P430" s="15">
        <v>56.030899998999999</v>
      </c>
      <c r="Q430" s="15">
        <v>1.8509999999999999E-11</v>
      </c>
      <c r="R430" s="15">
        <v>18.869999998999997</v>
      </c>
      <c r="S430" s="15">
        <v>0.44531528341882581</v>
      </c>
      <c r="T430" s="15">
        <v>7.3964999989999995</v>
      </c>
      <c r="U430" s="15">
        <v>0.99999999899999992</v>
      </c>
      <c r="V430" s="15">
        <v>24.999999999</v>
      </c>
      <c r="W430" s="15">
        <v>0.69999999899999998</v>
      </c>
      <c r="X430" s="15">
        <v>2.5</v>
      </c>
      <c r="Y430" s="15">
        <v>4.5039999992579158</v>
      </c>
      <c r="Z430" s="15">
        <v>5.6442999989999993</v>
      </c>
      <c r="AA430" s="15">
        <v>2.2043425539999997</v>
      </c>
      <c r="AB430" s="15">
        <v>2.3572999989999999</v>
      </c>
      <c r="AC430" s="15">
        <v>2.75</v>
      </c>
      <c r="AD430" s="15">
        <v>57.827999998999999</v>
      </c>
      <c r="AE430" s="15">
        <v>0.99999999899999992</v>
      </c>
      <c r="AF430" s="15">
        <v>21.589004933085835</v>
      </c>
      <c r="AG430" s="15">
        <v>2.9999999989999999</v>
      </c>
      <c r="AH430" s="15">
        <v>4.9999999989999999</v>
      </c>
      <c r="AI430" s="15">
        <v>2</v>
      </c>
      <c r="AJ430" s="15">
        <v>7.7852999989999994</v>
      </c>
      <c r="AK430" s="15">
        <v>9.0909091735537206</v>
      </c>
      <c r="AL430" s="15">
        <v>633.192000001</v>
      </c>
      <c r="AM430" s="15">
        <v>80.714399998999994</v>
      </c>
      <c r="AN430" s="15">
        <v>0.29531399899999999</v>
      </c>
      <c r="AO430" s="15">
        <v>0.64580709783706747</v>
      </c>
      <c r="AP430" s="15">
        <v>1.3083699999044103E-2</v>
      </c>
      <c r="AQ430" s="15">
        <v>1187.82</v>
      </c>
      <c r="AR430" s="15">
        <v>1.7814199989999999</v>
      </c>
      <c r="AS430" s="15">
        <v>230.01999999899999</v>
      </c>
      <c r="AT430" s="15">
        <v>0.33519999899999997</v>
      </c>
      <c r="AU430" s="15">
        <v>9.4715999989999986</v>
      </c>
      <c r="AV430" s="15">
        <v>684.97999999599995</v>
      </c>
      <c r="AW430" s="15">
        <v>0.28320499899999996</v>
      </c>
      <c r="AX430" s="15">
        <v>29.999999198637678</v>
      </c>
      <c r="AY430" s="15">
        <v>4.6239999989999996</v>
      </c>
      <c r="AZ430" s="15">
        <v>0.94660999999999995</v>
      </c>
      <c r="BA430" s="15">
        <v>1.0000002759241586</v>
      </c>
      <c r="BB430" s="15">
        <v>0.29605299899999998</v>
      </c>
      <c r="BC430" s="15">
        <v>282.21499994999994</v>
      </c>
      <c r="BD430" s="15">
        <v>0.92330899899999996</v>
      </c>
      <c r="BE430" s="15">
        <v>2.3542999989999998</v>
      </c>
      <c r="BF430" s="15">
        <v>0.40008999899999997</v>
      </c>
      <c r="BG430" s="15">
        <v>48.75</v>
      </c>
      <c r="BH430" s="15">
        <v>8.9845999989999985</v>
      </c>
      <c r="BI430" s="15">
        <v>2.5036399998999995E-2</v>
      </c>
      <c r="BJ430" s="15">
        <v>5.3916699989999994</v>
      </c>
      <c r="BK430" s="15">
        <v>7.5495059418348767</v>
      </c>
      <c r="BL430" s="15">
        <v>12.435999999</v>
      </c>
      <c r="BM430" s="15">
        <v>2.6154999989999999</v>
      </c>
      <c r="BN430" s="15">
        <v>1.208759999</v>
      </c>
      <c r="BO430" s="15">
        <v>2.0100000000000003E-9</v>
      </c>
      <c r="BP430" s="15">
        <v>0.66591196688147558</v>
      </c>
      <c r="BQ430" s="15">
        <v>5.9735999989999993</v>
      </c>
      <c r="BR430" s="15">
        <v>9.8533790820937384</v>
      </c>
      <c r="BS430" s="15">
        <v>126</v>
      </c>
      <c r="BT430" s="15">
        <v>4.4725899999799991E-7</v>
      </c>
      <c r="BU430" s="15">
        <v>7.9919999989999999</v>
      </c>
      <c r="BV430" s="15">
        <v>65.035499999999999</v>
      </c>
      <c r="BW430" s="15">
        <v>3.414999999</v>
      </c>
      <c r="BX430" s="15">
        <v>2.1460999989999996</v>
      </c>
      <c r="BY430" s="15">
        <v>0.94661113214691417</v>
      </c>
      <c r="BZ430" s="15">
        <v>96.177999998999994</v>
      </c>
      <c r="CA430" s="15">
        <v>20.239999998999998</v>
      </c>
      <c r="CB430" s="15">
        <v>1.7849984153991865</v>
      </c>
      <c r="CC430" s="15">
        <v>0.94651999999999992</v>
      </c>
      <c r="CD430" s="15">
        <v>5.4222999989999998</v>
      </c>
      <c r="CE430" s="15">
        <v>2.0271999989999996</v>
      </c>
      <c r="CF430" s="15">
        <v>3.9249999989999997</v>
      </c>
      <c r="CG430" s="15">
        <v>8.3570999999999991</v>
      </c>
      <c r="CH430" s="15">
        <v>23.000116042057673</v>
      </c>
      <c r="CI430" s="15">
        <v>0.51839999899999989</v>
      </c>
      <c r="CJ430" s="15">
        <v>121.54699999899999</v>
      </c>
      <c r="CK430" s="15">
        <v>0.80519999998999991</v>
      </c>
      <c r="CL430" s="15">
        <v>0.551201999</v>
      </c>
      <c r="CM430" s="15">
        <v>1.1109999999999997E-2</v>
      </c>
      <c r="CN430" s="15">
        <v>4.2924999989999995</v>
      </c>
      <c r="CO430" s="15">
        <v>0.90399999999999991</v>
      </c>
      <c r="CP430" s="15">
        <v>0.72069999899999992</v>
      </c>
      <c r="CQ430" s="43">
        <v>50.599999998999998</v>
      </c>
      <c r="CR430" s="43">
        <v>19.295399998999997</v>
      </c>
      <c r="CS430" s="42" t="s">
        <v>21</v>
      </c>
      <c r="CT430" s="42" t="s">
        <v>21</v>
      </c>
      <c r="CU430" s="42" t="s">
        <v>21</v>
      </c>
      <c r="CV430" s="42" t="s">
        <v>21</v>
      </c>
      <c r="CW430" s="43">
        <v>2.0699999989999998</v>
      </c>
      <c r="CX430" s="43">
        <v>35.953599998999998</v>
      </c>
      <c r="CY430" s="42" t="s">
        <v>21</v>
      </c>
      <c r="CZ430" s="42" t="s">
        <v>21</v>
      </c>
      <c r="DA430" s="43">
        <v>3.3199999998999997E-3</v>
      </c>
      <c r="DB430" s="43">
        <v>15</v>
      </c>
      <c r="DC430" s="42" t="s">
        <v>21</v>
      </c>
      <c r="DD430" s="43">
        <v>1.1883541309427856</v>
      </c>
      <c r="DE430" s="42" t="s">
        <v>21</v>
      </c>
      <c r="DF430" s="43">
        <v>1.1306249998749995</v>
      </c>
      <c r="DG430" s="43">
        <v>3.8332999998999997E-3</v>
      </c>
    </row>
    <row r="431" spans="1:111" x14ac:dyDescent="0.25">
      <c r="A431" s="27" t="s">
        <v>555</v>
      </c>
      <c r="B431" s="15">
        <v>4.3691999989999992</v>
      </c>
      <c r="C431" s="15">
        <v>6.0369999999999991E-8</v>
      </c>
      <c r="D431" s="15">
        <v>0.87406699899999996</v>
      </c>
      <c r="E431" s="15">
        <v>15.751999998999999</v>
      </c>
      <c r="F431" s="15">
        <v>37.613999998999994</v>
      </c>
      <c r="G431" s="15">
        <v>281.24107217465973</v>
      </c>
      <c r="H431" s="15">
        <v>2.4519999999999992E-5</v>
      </c>
      <c r="I431" s="15">
        <v>0.88211999899999993</v>
      </c>
      <c r="J431" s="15">
        <v>4.0513436235510693E-11</v>
      </c>
      <c r="K431" s="15">
        <v>90</v>
      </c>
      <c r="L431" s="15">
        <v>1.2027999989999998</v>
      </c>
      <c r="M431" s="15">
        <v>39</v>
      </c>
      <c r="N431" s="15">
        <v>5.9959999999999996</v>
      </c>
      <c r="O431" s="15">
        <v>1.7504999989999999</v>
      </c>
      <c r="P431" s="15">
        <v>56.790999998999993</v>
      </c>
      <c r="Q431" s="15">
        <v>1.833E-11</v>
      </c>
      <c r="R431" s="15">
        <v>30.439999998999998</v>
      </c>
      <c r="S431" s="15">
        <v>0.43609088152984643</v>
      </c>
      <c r="T431" s="15">
        <v>7.2223999989999994</v>
      </c>
      <c r="U431" s="15">
        <v>0.99999999899999992</v>
      </c>
      <c r="V431" s="15">
        <v>24.999999999</v>
      </c>
      <c r="W431" s="15">
        <v>0.69999999899999998</v>
      </c>
      <c r="X431" s="15">
        <v>2.5</v>
      </c>
      <c r="Y431" s="15">
        <v>4.4239999992533345</v>
      </c>
      <c r="Z431" s="15">
        <v>5.6247999999999996</v>
      </c>
      <c r="AA431" s="15">
        <v>2.1705039359999998</v>
      </c>
      <c r="AB431" s="15">
        <v>2.2521999989999997</v>
      </c>
      <c r="AC431" s="15">
        <v>2.75</v>
      </c>
      <c r="AD431" s="15">
        <v>56.497999998999994</v>
      </c>
      <c r="AE431" s="15">
        <v>0.99999999899999992</v>
      </c>
      <c r="AF431" s="15">
        <v>21.391445276687154</v>
      </c>
      <c r="AG431" s="15">
        <v>2.9999999989999999</v>
      </c>
      <c r="AH431" s="15">
        <v>4.9999999989999999</v>
      </c>
      <c r="AI431" s="15">
        <v>2</v>
      </c>
      <c r="AJ431" s="15">
        <v>7.6884999989999994</v>
      </c>
      <c r="AK431" s="15">
        <v>9.1566707184018927</v>
      </c>
      <c r="AL431" s="15">
        <v>634.12999999499993</v>
      </c>
      <c r="AM431" s="15">
        <v>79.9375</v>
      </c>
      <c r="AN431" s="15">
        <v>0.29531399899999999</v>
      </c>
      <c r="AO431" s="15">
        <v>0.63175983058207807</v>
      </c>
      <c r="AP431" s="15">
        <v>1.3739999999046315E-2</v>
      </c>
      <c r="AQ431" s="15">
        <v>1191.5</v>
      </c>
      <c r="AR431" s="15">
        <v>1.7814199989999999</v>
      </c>
      <c r="AS431" s="15">
        <v>231.37</v>
      </c>
      <c r="AT431" s="15">
        <v>0.33479999899999996</v>
      </c>
      <c r="AU431" s="15">
        <v>10.358199999999998</v>
      </c>
      <c r="AV431" s="15">
        <v>686.51999999499992</v>
      </c>
      <c r="AW431" s="15">
        <v>0.28218199899999996</v>
      </c>
      <c r="AX431" s="15">
        <v>29.999999198637678</v>
      </c>
      <c r="AY431" s="15">
        <v>4.6085999989999999</v>
      </c>
      <c r="AZ431" s="15">
        <v>0.95473999999999992</v>
      </c>
      <c r="BA431" s="15">
        <v>1.0000002759241586</v>
      </c>
      <c r="BB431" s="15">
        <v>0.29605299899999998</v>
      </c>
      <c r="BC431" s="15">
        <v>281.24</v>
      </c>
      <c r="BD431" s="15">
        <v>0.91408499899999995</v>
      </c>
      <c r="BE431" s="15">
        <v>2.2977999999999996</v>
      </c>
      <c r="BF431" s="15">
        <v>0.39267999899999995</v>
      </c>
      <c r="BG431" s="15">
        <v>49.65</v>
      </c>
      <c r="BH431" s="15">
        <v>10.398799999</v>
      </c>
      <c r="BI431" s="15">
        <v>2.5355799998999996E-2</v>
      </c>
      <c r="BJ431" s="15">
        <v>5.3213399989999992</v>
      </c>
      <c r="BK431" s="15">
        <v>7.4684830575109267</v>
      </c>
      <c r="BL431" s="15">
        <v>13.199999998999999</v>
      </c>
      <c r="BM431" s="15">
        <v>2.487199999</v>
      </c>
      <c r="BN431" s="15">
        <v>1.212419999</v>
      </c>
      <c r="BO431" s="15">
        <v>2.0100000000000003E-9</v>
      </c>
      <c r="BP431" s="15">
        <v>0.66089485206588783</v>
      </c>
      <c r="BQ431" s="15">
        <v>5.9131999989999997</v>
      </c>
      <c r="BR431" s="15">
        <v>9.8533790820937384</v>
      </c>
      <c r="BS431" s="15">
        <v>126</v>
      </c>
      <c r="BT431" s="15">
        <v>4.6201999999899992E-7</v>
      </c>
      <c r="BU431" s="15">
        <v>8.0639999999999983</v>
      </c>
      <c r="BV431" s="15">
        <v>64.495000000000005</v>
      </c>
      <c r="BW431" s="15">
        <v>3.414999999</v>
      </c>
      <c r="BX431" s="15">
        <v>2.0972999989999996</v>
      </c>
      <c r="BY431" s="15">
        <v>0.95534707759328974</v>
      </c>
      <c r="BZ431" s="15">
        <v>95.952999998999999</v>
      </c>
      <c r="CA431" s="15">
        <v>20.841999998999999</v>
      </c>
      <c r="CB431" s="15">
        <v>1.7849984153991865</v>
      </c>
      <c r="CC431" s="15">
        <v>0.95519999999999994</v>
      </c>
      <c r="CD431" s="15">
        <v>5.5368999989999992</v>
      </c>
      <c r="CE431" s="15">
        <v>1.8849999989999999</v>
      </c>
      <c r="CF431" s="15">
        <v>3.9249999989999997</v>
      </c>
      <c r="CG431" s="15">
        <v>8.3526999989999986</v>
      </c>
      <c r="CH431" s="15">
        <v>23.000116042057673</v>
      </c>
      <c r="CI431" s="15">
        <v>0.51254999899999998</v>
      </c>
      <c r="CJ431" s="15">
        <v>125.773</v>
      </c>
      <c r="CK431" s="15">
        <v>0.79129999998999989</v>
      </c>
      <c r="CL431" s="15">
        <v>0.54272299899999998</v>
      </c>
      <c r="CM431" s="15">
        <v>1.1239999999999997E-2</v>
      </c>
      <c r="CN431" s="15">
        <v>4.2924999989999995</v>
      </c>
      <c r="CO431" s="15">
        <v>0.8879999999999999</v>
      </c>
      <c r="CP431" s="15">
        <v>0.71939999899999996</v>
      </c>
      <c r="CQ431" s="43">
        <v>50.599999998999998</v>
      </c>
      <c r="CR431" s="43">
        <v>19.109299999999998</v>
      </c>
      <c r="CS431" s="42" t="s">
        <v>21</v>
      </c>
      <c r="CT431" s="42" t="s">
        <v>21</v>
      </c>
      <c r="CU431" s="42" t="s">
        <v>21</v>
      </c>
      <c r="CV431" s="42" t="s">
        <v>21</v>
      </c>
      <c r="CW431" s="43">
        <v>2.0699999989999998</v>
      </c>
      <c r="CX431" s="43">
        <v>34.526799998999998</v>
      </c>
      <c r="CY431" s="42" t="s">
        <v>21</v>
      </c>
      <c r="CZ431" s="42" t="s">
        <v>21</v>
      </c>
      <c r="DA431" s="43">
        <v>3.3199999998999997E-3</v>
      </c>
      <c r="DB431" s="43">
        <v>15</v>
      </c>
      <c r="DC431" s="42" t="s">
        <v>21</v>
      </c>
      <c r="DD431" s="43">
        <v>1.188212929168504</v>
      </c>
      <c r="DE431" s="42" t="s">
        <v>21</v>
      </c>
      <c r="DF431" s="43">
        <v>1.1306249998749995</v>
      </c>
      <c r="DG431" s="43">
        <v>3.8721999998999994E-3</v>
      </c>
    </row>
    <row r="432" spans="1:111" x14ac:dyDescent="0.25">
      <c r="A432" s="27" t="s">
        <v>556</v>
      </c>
      <c r="B432" s="15">
        <v>4.3508999989999992</v>
      </c>
      <c r="C432" s="15">
        <v>6.5066999999879982E-8</v>
      </c>
      <c r="D432" s="15">
        <v>0.87327199899999997</v>
      </c>
      <c r="E432" s="15">
        <v>15.616999998999999</v>
      </c>
      <c r="F432" s="15">
        <v>37.363999998999994</v>
      </c>
      <c r="G432" s="15">
        <v>280.73607019944194</v>
      </c>
      <c r="H432" s="15">
        <v>2.4519999999999992E-5</v>
      </c>
      <c r="I432" s="15">
        <v>0.881129999</v>
      </c>
      <c r="J432" s="15">
        <v>4.28715437856914E-11</v>
      </c>
      <c r="K432" s="15">
        <v>90</v>
      </c>
      <c r="L432" s="15">
        <v>1.1873999989999999</v>
      </c>
      <c r="M432" s="15">
        <v>39</v>
      </c>
      <c r="N432" s="15">
        <v>5.67</v>
      </c>
      <c r="O432" s="15">
        <v>1.7345999989999998</v>
      </c>
      <c r="P432" s="15">
        <v>57.660999998999998</v>
      </c>
      <c r="Q432" s="15">
        <v>1.817E-11</v>
      </c>
      <c r="R432" s="15">
        <v>36.509999998999994</v>
      </c>
      <c r="S432" s="15">
        <v>0.43038519493453203</v>
      </c>
      <c r="T432" s="15">
        <v>7.1667999989999993</v>
      </c>
      <c r="U432" s="15">
        <v>0.99999999899999992</v>
      </c>
      <c r="V432" s="15">
        <v>24.999999999</v>
      </c>
      <c r="W432" s="15">
        <v>0.69999999899999998</v>
      </c>
      <c r="X432" s="15">
        <v>2.5</v>
      </c>
      <c r="Y432" s="15">
        <v>4.3539999992493259</v>
      </c>
      <c r="Z432" s="15">
        <v>5.6146999989999999</v>
      </c>
      <c r="AA432" s="15">
        <v>2.1028835789999998</v>
      </c>
      <c r="AB432" s="15">
        <v>2.2244999989999998</v>
      </c>
      <c r="AC432" s="15">
        <v>2.75</v>
      </c>
      <c r="AD432" s="15">
        <v>56.268999998999995</v>
      </c>
      <c r="AE432" s="15">
        <v>0.99999999899999992</v>
      </c>
      <c r="AF432" s="15">
        <v>21.171652561127015</v>
      </c>
      <c r="AG432" s="15">
        <v>2.9999999989999999</v>
      </c>
      <c r="AH432" s="15">
        <v>4.9999999989999999</v>
      </c>
      <c r="AI432" s="15">
        <v>2</v>
      </c>
      <c r="AJ432" s="15">
        <v>8.002699998999999</v>
      </c>
      <c r="AK432" s="15">
        <v>9.1107872550181046</v>
      </c>
      <c r="AL432" s="15">
        <v>634.6599999959999</v>
      </c>
      <c r="AM432" s="15">
        <v>79.28</v>
      </c>
      <c r="AN432" s="15">
        <v>0.29531399899999999</v>
      </c>
      <c r="AO432" s="15">
        <v>0.62799080660896944</v>
      </c>
      <c r="AP432" s="15">
        <v>1.45065000000489E-2</v>
      </c>
      <c r="AQ432" s="15">
        <v>1189.4499999949999</v>
      </c>
      <c r="AR432" s="15">
        <v>1.7814199989999999</v>
      </c>
      <c r="AS432" s="15">
        <v>223.74</v>
      </c>
      <c r="AT432" s="15">
        <v>0.33469999899999997</v>
      </c>
      <c r="AU432" s="15">
        <v>10.263199998999999</v>
      </c>
      <c r="AV432" s="15">
        <v>688.11999999699992</v>
      </c>
      <c r="AW432" s="15">
        <v>0.28085099899999999</v>
      </c>
      <c r="AX432" s="15">
        <v>29.999999198637678</v>
      </c>
      <c r="AY432" s="15">
        <v>4.6168999989999993</v>
      </c>
      <c r="AZ432" s="15">
        <v>0.96236999999999995</v>
      </c>
      <c r="BA432" s="15">
        <v>1.0000002759241586</v>
      </c>
      <c r="BB432" s="15">
        <v>0.29605299899999998</v>
      </c>
      <c r="BC432" s="15">
        <v>280.73499994999997</v>
      </c>
      <c r="BD432" s="15">
        <v>0.90662799899999991</v>
      </c>
      <c r="BE432" s="15">
        <v>2.2586999989999996</v>
      </c>
      <c r="BF432" s="15">
        <v>0.38721999899999998</v>
      </c>
      <c r="BG432" s="15">
        <v>48.66</v>
      </c>
      <c r="BH432" s="15">
        <v>10.291899999</v>
      </c>
      <c r="BI432" s="15">
        <v>2.5683599998999995E-2</v>
      </c>
      <c r="BJ432" s="15">
        <v>5.2950999989999996</v>
      </c>
      <c r="BK432" s="15">
        <v>7.3817081817502634</v>
      </c>
      <c r="BL432" s="15">
        <v>13.199999998999999</v>
      </c>
      <c r="BM432" s="15">
        <v>2.4404999989999996</v>
      </c>
      <c r="BN432" s="15">
        <v>1.2030799989999998</v>
      </c>
      <c r="BO432" s="15">
        <v>2.0100000000000003E-9</v>
      </c>
      <c r="BP432" s="15">
        <v>0.63371356187180827</v>
      </c>
      <c r="BQ432" s="15">
        <v>5.8129999989999996</v>
      </c>
      <c r="BR432" s="15">
        <v>9.8533790820937384</v>
      </c>
      <c r="BS432" s="15">
        <v>126</v>
      </c>
      <c r="BT432" s="15">
        <v>4.7962199999799984E-7</v>
      </c>
      <c r="BU432" s="15">
        <v>8.1008999989999992</v>
      </c>
      <c r="BV432" s="15">
        <v>64.069999999999993</v>
      </c>
      <c r="BW432" s="15">
        <v>3.414999999</v>
      </c>
      <c r="BX432" s="15">
        <v>2.0622999989999999</v>
      </c>
      <c r="BY432" s="15">
        <v>0.96237128376707859</v>
      </c>
      <c r="BZ432" s="15">
        <v>95.411999998999988</v>
      </c>
      <c r="CA432" s="15">
        <v>20.951999998999998</v>
      </c>
      <c r="CB432" s="15">
        <v>1.7849984153991865</v>
      </c>
      <c r="CC432" s="15">
        <v>0.96236999999999995</v>
      </c>
      <c r="CD432" s="15">
        <v>5.4832999989999998</v>
      </c>
      <c r="CE432" s="15">
        <v>1.7853999989999998</v>
      </c>
      <c r="CF432" s="15">
        <v>3.9249999989999997</v>
      </c>
      <c r="CG432" s="15">
        <v>8.3190999989999987</v>
      </c>
      <c r="CH432" s="15">
        <v>23.000116042057673</v>
      </c>
      <c r="CI432" s="15">
        <v>0.51259999899999997</v>
      </c>
      <c r="CJ432" s="15">
        <v>128.47799999999998</v>
      </c>
      <c r="CK432" s="15">
        <v>0.78249999999999997</v>
      </c>
      <c r="CL432" s="15">
        <v>0.52582799899999999</v>
      </c>
      <c r="CM432" s="15">
        <v>1.1369999999999996E-2</v>
      </c>
      <c r="CN432" s="15">
        <v>4.2924999989999995</v>
      </c>
      <c r="CO432" s="15">
        <v>0.8819999999999999</v>
      </c>
      <c r="CP432" s="15">
        <v>0.71769999899999992</v>
      </c>
      <c r="CQ432" s="43">
        <v>50.599999998999998</v>
      </c>
      <c r="CR432" s="43">
        <v>18.954999998999998</v>
      </c>
      <c r="CS432" s="42" t="s">
        <v>21</v>
      </c>
      <c r="CT432" s="42" t="s">
        <v>21</v>
      </c>
      <c r="CU432" s="42" t="s">
        <v>21</v>
      </c>
      <c r="CV432" s="42" t="s">
        <v>21</v>
      </c>
      <c r="CW432" s="43">
        <v>2.0699999989999998</v>
      </c>
      <c r="CX432" s="43">
        <v>34.429699998999993</v>
      </c>
      <c r="CY432" s="42" t="s">
        <v>21</v>
      </c>
      <c r="CZ432" s="42" t="s">
        <v>21</v>
      </c>
      <c r="DA432" s="43">
        <v>3.3199999998999997E-3</v>
      </c>
      <c r="DB432" s="43">
        <v>15</v>
      </c>
      <c r="DC432" s="42" t="s">
        <v>21</v>
      </c>
      <c r="DD432" s="43">
        <v>1.1598237081417579</v>
      </c>
      <c r="DE432" s="42" t="s">
        <v>21</v>
      </c>
      <c r="DF432" s="43">
        <v>1.1306249998749995</v>
      </c>
      <c r="DG432" s="43">
        <v>3.9121999998999995E-3</v>
      </c>
    </row>
    <row r="433" spans="1:111" x14ac:dyDescent="0.25">
      <c r="A433" s="27" t="s">
        <v>557</v>
      </c>
      <c r="B433" s="15">
        <v>4.3815999989999996</v>
      </c>
      <c r="C433" s="15">
        <v>7.0168999999759983E-8</v>
      </c>
      <c r="D433" s="15">
        <v>0.88115199899999996</v>
      </c>
      <c r="E433" s="15">
        <v>15.839999999</v>
      </c>
      <c r="F433" s="15">
        <v>38.245999999999995</v>
      </c>
      <c r="G433" s="15">
        <v>285.7810894325566</v>
      </c>
      <c r="H433" s="15">
        <v>2.4519999999999992E-5</v>
      </c>
      <c r="I433" s="15">
        <v>0.88426999899999992</v>
      </c>
      <c r="J433" s="15">
        <v>4.5370672563848687E-11</v>
      </c>
      <c r="K433" s="15">
        <v>90</v>
      </c>
      <c r="L433" s="15">
        <v>1.1850999999999998</v>
      </c>
      <c r="M433" s="15">
        <v>39</v>
      </c>
      <c r="N433" s="15">
        <v>5.64</v>
      </c>
      <c r="O433" s="15">
        <v>1.7377999999999998</v>
      </c>
      <c r="P433" s="15">
        <v>58.638499998999997</v>
      </c>
      <c r="Q433" s="15">
        <v>1.8159999999999999E-11</v>
      </c>
      <c r="R433" s="15">
        <v>35.959999998999997</v>
      </c>
      <c r="S433" s="15">
        <v>0.43258208263727216</v>
      </c>
      <c r="T433" s="15">
        <v>7.3214999989999994</v>
      </c>
      <c r="U433" s="15">
        <v>0.99999999899999992</v>
      </c>
      <c r="V433" s="15">
        <v>24.999999999</v>
      </c>
      <c r="W433" s="15">
        <v>0.69999999899999998</v>
      </c>
      <c r="X433" s="15">
        <v>2.5</v>
      </c>
      <c r="Y433" s="15">
        <v>4.3749999992505284</v>
      </c>
      <c r="Z433" s="15">
        <v>5.7155999989999993</v>
      </c>
      <c r="AA433" s="15">
        <v>2.0986909409999996</v>
      </c>
      <c r="AB433" s="15">
        <v>2.2576999999999998</v>
      </c>
      <c r="AC433" s="15">
        <v>2.75</v>
      </c>
      <c r="AD433" s="15">
        <v>57.156999999</v>
      </c>
      <c r="AE433" s="15">
        <v>0.99999999899999992</v>
      </c>
      <c r="AF433" s="15">
        <v>21.20948896811483</v>
      </c>
      <c r="AG433" s="15">
        <v>2.9999999989999999</v>
      </c>
      <c r="AH433" s="15">
        <v>4.9999999989999999</v>
      </c>
      <c r="AI433" s="15">
        <v>2</v>
      </c>
      <c r="AJ433" s="15">
        <v>8.1896999989999983</v>
      </c>
      <c r="AK433" s="15">
        <v>9.117432614126848</v>
      </c>
      <c r="AL433" s="15">
        <v>638.85799999499989</v>
      </c>
      <c r="AM433" s="15">
        <v>79.295999999999992</v>
      </c>
      <c r="AN433" s="15">
        <v>0.29531399899999999</v>
      </c>
      <c r="AO433" s="15">
        <v>0.63494079217431709</v>
      </c>
      <c r="AP433" s="15">
        <v>1.5259099999051437E-2</v>
      </c>
      <c r="AQ433" s="15">
        <v>1207.589999996</v>
      </c>
      <c r="AR433" s="15">
        <v>1.7814199989999999</v>
      </c>
      <c r="AS433" s="15">
        <v>218.93999999899998</v>
      </c>
      <c r="AT433" s="15">
        <v>0.33779999899999996</v>
      </c>
      <c r="AU433" s="15">
        <v>10.260799999</v>
      </c>
      <c r="AV433" s="15">
        <v>695.6599999959999</v>
      </c>
      <c r="AW433" s="15">
        <v>0.28110199899999999</v>
      </c>
      <c r="AX433" s="15">
        <v>29.999999198637678</v>
      </c>
      <c r="AY433" s="15">
        <v>4.6351999989999992</v>
      </c>
      <c r="AZ433" s="15">
        <v>0.96939999999999993</v>
      </c>
      <c r="BA433" s="15">
        <v>1.0000002759241586</v>
      </c>
      <c r="BB433" s="15">
        <v>0.29605299899999998</v>
      </c>
      <c r="BC433" s="15">
        <v>285.77999994999999</v>
      </c>
      <c r="BD433" s="15">
        <v>0.90613999899999997</v>
      </c>
      <c r="BE433" s="15">
        <v>2.2476999989999999</v>
      </c>
      <c r="BF433" s="15">
        <v>0.38761999899999999</v>
      </c>
      <c r="BG433" s="15">
        <v>48.86</v>
      </c>
      <c r="BH433" s="15">
        <v>10.3103</v>
      </c>
      <c r="BI433" s="15">
        <v>2.6012899998999996E-2</v>
      </c>
      <c r="BJ433" s="15">
        <v>5.3401499989999994</v>
      </c>
      <c r="BK433" s="15">
        <v>7.3573231656892935</v>
      </c>
      <c r="BL433" s="15">
        <v>13.199999998999999</v>
      </c>
      <c r="BM433" s="15">
        <v>2.4747999989999996</v>
      </c>
      <c r="BN433" s="15">
        <v>1.2049699989999998</v>
      </c>
      <c r="BO433" s="15">
        <v>2.0100000000000003E-9</v>
      </c>
      <c r="BP433" s="15">
        <v>0.63568749643105171</v>
      </c>
      <c r="BQ433" s="15">
        <v>5.7911999989999998</v>
      </c>
      <c r="BR433" s="15">
        <v>9.8533790820937384</v>
      </c>
      <c r="BS433" s="15">
        <v>126</v>
      </c>
      <c r="BT433" s="15">
        <v>4.9765099999799988E-7</v>
      </c>
      <c r="BU433" s="15">
        <v>8.1311999989999997</v>
      </c>
      <c r="BV433" s="15">
        <v>65.184999998999999</v>
      </c>
      <c r="BW433" s="15">
        <v>3.414999999</v>
      </c>
      <c r="BX433" s="15">
        <v>2.0515999989999996</v>
      </c>
      <c r="BY433" s="15">
        <v>0.96939999999999993</v>
      </c>
      <c r="BZ433" s="15">
        <v>96.95099999899999</v>
      </c>
      <c r="CA433" s="15">
        <v>20.518999998999998</v>
      </c>
      <c r="CB433" s="15">
        <v>1.7849984153991865</v>
      </c>
      <c r="CC433" s="15">
        <v>0.96939999999999993</v>
      </c>
      <c r="CD433" s="15">
        <v>5.5430999989999998</v>
      </c>
      <c r="CE433" s="15">
        <v>1.8144999989999999</v>
      </c>
      <c r="CF433" s="15">
        <v>3.9249999989999997</v>
      </c>
      <c r="CG433" s="15">
        <v>8.3122999989999986</v>
      </c>
      <c r="CH433" s="15">
        <v>23.000116042057673</v>
      </c>
      <c r="CI433" s="15">
        <v>0.5172499989999999</v>
      </c>
      <c r="CJ433" s="15">
        <v>131.43299999899997</v>
      </c>
      <c r="CK433" s="15">
        <v>0.85559999998999992</v>
      </c>
      <c r="CL433" s="15">
        <v>0.52478399899999995</v>
      </c>
      <c r="CM433" s="15">
        <v>1.1499999999999996E-2</v>
      </c>
      <c r="CN433" s="15">
        <v>4.2924999989999995</v>
      </c>
      <c r="CO433" s="15">
        <v>0.87899999999999989</v>
      </c>
      <c r="CP433" s="15">
        <v>0.71979999899999991</v>
      </c>
      <c r="CQ433" s="43">
        <v>50.599999998999998</v>
      </c>
      <c r="CR433" s="43">
        <v>19.846899999999998</v>
      </c>
      <c r="CS433" s="42" t="s">
        <v>21</v>
      </c>
      <c r="CT433" s="42" t="s">
        <v>21</v>
      </c>
      <c r="CU433" s="42" t="s">
        <v>21</v>
      </c>
      <c r="CV433" s="42" t="s">
        <v>21</v>
      </c>
      <c r="CW433" s="43">
        <v>2.0699999989999998</v>
      </c>
      <c r="CX433" s="43">
        <v>34.429699998999993</v>
      </c>
      <c r="CY433" s="42" t="s">
        <v>21</v>
      </c>
      <c r="CZ433" s="42" t="s">
        <v>21</v>
      </c>
      <c r="DA433" s="43">
        <v>5.5839999999999996E-3</v>
      </c>
      <c r="DB433" s="43">
        <v>15</v>
      </c>
      <c r="DC433" s="42" t="s">
        <v>21</v>
      </c>
      <c r="DD433" s="43">
        <v>1.1742602174427668</v>
      </c>
      <c r="DE433" s="42" t="s">
        <v>21</v>
      </c>
      <c r="DF433" s="43">
        <v>1.1306249998749995</v>
      </c>
      <c r="DG433" s="43">
        <v>4.1822999998999992E-3</v>
      </c>
    </row>
    <row r="434" spans="1:111" x14ac:dyDescent="0.25">
      <c r="A434" s="27" t="s">
        <v>558</v>
      </c>
      <c r="B434" s="15">
        <v>4.4150999989999997</v>
      </c>
      <c r="C434" s="15">
        <v>9.9149999999999985E-8</v>
      </c>
      <c r="D434" s="15">
        <v>0.89688799899999994</v>
      </c>
      <c r="E434" s="15">
        <v>16.075999999999997</v>
      </c>
      <c r="F434" s="15">
        <v>39.015999998999995</v>
      </c>
      <c r="G434" s="15">
        <v>291.25611030496538</v>
      </c>
      <c r="H434" s="15">
        <v>2.4519999999999992E-5</v>
      </c>
      <c r="I434" s="15">
        <v>0.88701999899999995</v>
      </c>
      <c r="J434" s="15">
        <v>4.7689163325655528E-11</v>
      </c>
      <c r="K434" s="15">
        <v>90</v>
      </c>
      <c r="L434" s="15">
        <v>1.1923999989999998</v>
      </c>
      <c r="M434" s="15">
        <v>39</v>
      </c>
      <c r="N434" s="15">
        <v>5.7859999999999996</v>
      </c>
      <c r="O434" s="15">
        <v>1.767699999</v>
      </c>
      <c r="P434" s="15">
        <v>59.498399998999993</v>
      </c>
      <c r="Q434" s="15">
        <v>1.833E-11</v>
      </c>
      <c r="R434" s="15">
        <v>35.304999998999996</v>
      </c>
      <c r="S434" s="15">
        <v>0.44027599999999995</v>
      </c>
      <c r="T434" s="15">
        <v>7.4877999989999999</v>
      </c>
      <c r="U434" s="15">
        <v>0.99999999899999992</v>
      </c>
      <c r="V434" s="15">
        <v>24.999999999</v>
      </c>
      <c r="W434" s="15">
        <v>0.69999999899999998</v>
      </c>
      <c r="X434" s="15">
        <v>2.5</v>
      </c>
      <c r="Y434" s="15">
        <v>4.4089999992524751</v>
      </c>
      <c r="Z434" s="15">
        <v>5.8250999989999999</v>
      </c>
      <c r="AA434" s="15">
        <v>2.1200364639999996</v>
      </c>
      <c r="AB434" s="15">
        <v>2.2919999999999998</v>
      </c>
      <c r="AC434" s="15">
        <v>2.75</v>
      </c>
      <c r="AD434" s="15">
        <v>58.911999998999995</v>
      </c>
      <c r="AE434" s="15">
        <v>0.99999999899999992</v>
      </c>
      <c r="AF434" s="15">
        <v>21.404243511172382</v>
      </c>
      <c r="AG434" s="15">
        <v>2.9999999989999999</v>
      </c>
      <c r="AH434" s="15">
        <v>4.9999999989999999</v>
      </c>
      <c r="AI434" s="15">
        <v>2</v>
      </c>
      <c r="AJ434" s="15">
        <v>9.4278999999999993</v>
      </c>
      <c r="AK434" s="15">
        <v>9.1240876744898518</v>
      </c>
      <c r="AL434" s="15">
        <v>645.46699999999998</v>
      </c>
      <c r="AM434" s="15">
        <v>79.907199999999989</v>
      </c>
      <c r="AN434" s="15">
        <v>0.29531399899999999</v>
      </c>
      <c r="AO434" s="15">
        <v>0.64869773970918732</v>
      </c>
      <c r="AP434" s="15">
        <v>1.61676999990545E-2</v>
      </c>
      <c r="AQ434" s="15">
        <v>1227.1000000009999</v>
      </c>
      <c r="AR434" s="15">
        <v>1.7814199989999999</v>
      </c>
      <c r="AS434" s="15">
        <v>224.58999999899999</v>
      </c>
      <c r="AT434" s="15">
        <v>0.340999999</v>
      </c>
      <c r="AU434" s="15">
        <v>10.354699999999999</v>
      </c>
      <c r="AV434" s="15">
        <v>705.50999999699991</v>
      </c>
      <c r="AW434" s="15">
        <v>0.283078999</v>
      </c>
      <c r="AX434" s="15">
        <v>34.99999906507729</v>
      </c>
      <c r="AY434" s="15">
        <v>4.6972999989999993</v>
      </c>
      <c r="AZ434" s="15">
        <v>0.96609999999999996</v>
      </c>
      <c r="BA434" s="15">
        <v>1.0000002759241586</v>
      </c>
      <c r="BB434" s="15">
        <v>0.29605299899999998</v>
      </c>
      <c r="BC434" s="15">
        <v>291.25499994999996</v>
      </c>
      <c r="BD434" s="15">
        <v>0.91396899899999995</v>
      </c>
      <c r="BE434" s="15">
        <v>2.2570999989999998</v>
      </c>
      <c r="BF434" s="15">
        <v>0.39191999899999996</v>
      </c>
      <c r="BG434" s="15">
        <v>49.15</v>
      </c>
      <c r="BH434" s="15">
        <v>10.404999999999999</v>
      </c>
      <c r="BI434" s="15">
        <v>2.6431899998999996E-2</v>
      </c>
      <c r="BJ434" s="15">
        <v>5.4256999989999999</v>
      </c>
      <c r="BK434" s="15">
        <v>7.4415282476058984</v>
      </c>
      <c r="BL434" s="15">
        <v>13.199999998999999</v>
      </c>
      <c r="BM434" s="15">
        <v>2.5131999999999999</v>
      </c>
      <c r="BN434" s="15">
        <v>1.2286999989999998</v>
      </c>
      <c r="BO434" s="15">
        <v>2.0100000000000003E-9</v>
      </c>
      <c r="BP434" s="15">
        <v>0.64374919572791889</v>
      </c>
      <c r="BQ434" s="15">
        <v>5.8625999989999995</v>
      </c>
      <c r="BR434" s="15">
        <v>10.16191923417411</v>
      </c>
      <c r="BS434" s="15">
        <v>126</v>
      </c>
      <c r="BT434" s="15">
        <v>5.1862999999499984E-7</v>
      </c>
      <c r="BU434" s="15">
        <v>8.254199998999999</v>
      </c>
      <c r="BV434" s="15">
        <v>66.396999998999988</v>
      </c>
      <c r="BW434" s="15">
        <v>3.414999999</v>
      </c>
      <c r="BX434" s="15">
        <v>2.0596999989999998</v>
      </c>
      <c r="BY434" s="15">
        <v>0.96609999999999996</v>
      </c>
      <c r="BZ434" s="15">
        <v>98.419999998999998</v>
      </c>
      <c r="CA434" s="15">
        <v>20.596999998999998</v>
      </c>
      <c r="CB434" s="15">
        <v>1.7849984153991865</v>
      </c>
      <c r="CC434" s="15">
        <v>0.96609999999999996</v>
      </c>
      <c r="CD434" s="15">
        <v>5.6189999989999997</v>
      </c>
      <c r="CE434" s="15">
        <v>1.8439999989999998</v>
      </c>
      <c r="CF434" s="15">
        <v>3.9249999989999997</v>
      </c>
      <c r="CG434" s="15">
        <v>8.3282999989999986</v>
      </c>
      <c r="CH434" s="15">
        <v>23.000116042057673</v>
      </c>
      <c r="CI434" s="15">
        <v>0.52059999899999998</v>
      </c>
      <c r="CJ434" s="15">
        <v>137.01599999899997</v>
      </c>
      <c r="CK434" s="15">
        <v>0.86029999999999984</v>
      </c>
      <c r="CL434" s="15">
        <v>0.5300909989999999</v>
      </c>
      <c r="CM434" s="15">
        <v>1.1639999999999998E-2</v>
      </c>
      <c r="CN434" s="15">
        <v>4.2924999989999995</v>
      </c>
      <c r="CO434" s="15">
        <v>0.89</v>
      </c>
      <c r="CP434" s="15">
        <v>0.72109999899999999</v>
      </c>
      <c r="CQ434" s="43">
        <v>50.599999998999998</v>
      </c>
      <c r="CR434" s="43">
        <v>20.418799998999997</v>
      </c>
      <c r="CS434" s="42" t="s">
        <v>21</v>
      </c>
      <c r="CT434" s="42" t="s">
        <v>21</v>
      </c>
      <c r="CU434" s="42" t="s">
        <v>21</v>
      </c>
      <c r="CV434" s="42" t="s">
        <v>21</v>
      </c>
      <c r="CW434" s="43">
        <v>2.0699999989999998</v>
      </c>
      <c r="CX434" s="43">
        <v>34.429699998999993</v>
      </c>
      <c r="CY434" s="42" t="s">
        <v>21</v>
      </c>
      <c r="CZ434" s="42" t="s">
        <v>21</v>
      </c>
      <c r="DA434" s="43">
        <v>8.1219999998999991E-3</v>
      </c>
      <c r="DB434" s="43">
        <v>15</v>
      </c>
      <c r="DC434" s="42" t="s">
        <v>21</v>
      </c>
      <c r="DD434" s="43">
        <v>1.1916110595705565</v>
      </c>
      <c r="DE434" s="42" t="s">
        <v>21</v>
      </c>
      <c r="DF434" s="43">
        <v>1.1306249998749995</v>
      </c>
      <c r="DG434" s="43">
        <v>4.3677999998999991E-3</v>
      </c>
    </row>
    <row r="435" spans="1:111" x14ac:dyDescent="0.25">
      <c r="A435" s="27" t="s">
        <v>559</v>
      </c>
      <c r="B435" s="15">
        <v>4.473299999</v>
      </c>
      <c r="C435" s="15">
        <v>1.0027599999963999E-7</v>
      </c>
      <c r="D435" s="15">
        <v>0.92198899899999998</v>
      </c>
      <c r="E435" s="15">
        <v>16.599999998999998</v>
      </c>
      <c r="F435" s="15">
        <v>41.069999998999997</v>
      </c>
      <c r="G435" s="15">
        <v>300.87114696034644</v>
      </c>
      <c r="H435" s="15">
        <v>3.8489999999999986E-5</v>
      </c>
      <c r="I435" s="15">
        <v>0.90107999899999991</v>
      </c>
      <c r="J435" s="15">
        <v>4.996803729908849E-11</v>
      </c>
      <c r="K435" s="15">
        <v>90</v>
      </c>
      <c r="L435" s="15">
        <v>1.2139999989999999</v>
      </c>
      <c r="M435" s="15">
        <v>39</v>
      </c>
      <c r="N435" s="15">
        <v>5.8869999999999996</v>
      </c>
      <c r="O435" s="15">
        <v>1.8173999989999998</v>
      </c>
      <c r="P435" s="15">
        <v>60.239499998999996</v>
      </c>
      <c r="Q435" s="15">
        <v>1.866E-11</v>
      </c>
      <c r="R435" s="15">
        <v>34.934999998999999</v>
      </c>
      <c r="S435" s="15">
        <v>0.45158999999999999</v>
      </c>
      <c r="T435" s="15">
        <v>7.7914999989999991</v>
      </c>
      <c r="U435" s="15">
        <v>0.99999999899999992</v>
      </c>
      <c r="V435" s="15">
        <v>24.999999999</v>
      </c>
      <c r="W435" s="15">
        <v>0.69999999899999998</v>
      </c>
      <c r="X435" s="15">
        <v>2.5</v>
      </c>
      <c r="Y435" s="15">
        <v>4.5149999992585448</v>
      </c>
      <c r="Z435" s="15">
        <v>6.0173999989999993</v>
      </c>
      <c r="AA435" s="15">
        <v>2.1659789679999997</v>
      </c>
      <c r="AB435" s="15">
        <v>2.3664999989999997</v>
      </c>
      <c r="AC435" s="15">
        <v>2.75</v>
      </c>
      <c r="AD435" s="15">
        <v>60.999999998999996</v>
      </c>
      <c r="AE435" s="15">
        <v>0.99999999899999992</v>
      </c>
      <c r="AF435" s="15">
        <v>21.789863022376476</v>
      </c>
      <c r="AG435" s="15">
        <v>2.9999999989999999</v>
      </c>
      <c r="AH435" s="15">
        <v>4.9999999989999999</v>
      </c>
      <c r="AI435" s="15">
        <v>2</v>
      </c>
      <c r="AJ435" s="15">
        <v>9.6035999999999984</v>
      </c>
      <c r="AK435" s="15">
        <v>9.1861106851562617</v>
      </c>
      <c r="AL435" s="15">
        <v>648.1770000009999</v>
      </c>
      <c r="AM435" s="15">
        <v>81.389299998999988</v>
      </c>
      <c r="AN435" s="15">
        <v>0.29531399899999999</v>
      </c>
      <c r="AO435" s="15">
        <v>0.67173152279637227</v>
      </c>
      <c r="AP435" s="15">
        <v>1.7452999999058832E-2</v>
      </c>
      <c r="AQ435" s="15">
        <v>1265.8500000009999</v>
      </c>
      <c r="AR435" s="15">
        <v>1.7814199989999999</v>
      </c>
      <c r="AS435" s="15">
        <v>235.169999999</v>
      </c>
      <c r="AT435" s="15">
        <v>0.34499999899999995</v>
      </c>
      <c r="AU435" s="15">
        <v>10.536599999</v>
      </c>
      <c r="AV435" s="15">
        <v>709.82999999799995</v>
      </c>
      <c r="AW435" s="15">
        <v>0.28472399899999995</v>
      </c>
      <c r="AX435" s="15">
        <v>34.99999906507729</v>
      </c>
      <c r="AY435" s="15">
        <v>4.8590999989999997</v>
      </c>
      <c r="AZ435" s="15">
        <v>0.98</v>
      </c>
      <c r="BA435" s="15">
        <v>1.0000002759241586</v>
      </c>
      <c r="BB435" s="15">
        <v>0.29605299899999998</v>
      </c>
      <c r="BC435" s="15">
        <v>300.86999994999996</v>
      </c>
      <c r="BD435" s="15">
        <v>0.92995599899999992</v>
      </c>
      <c r="BE435" s="15">
        <v>2.3126999989999999</v>
      </c>
      <c r="BF435" s="15">
        <v>0.39987999899999999</v>
      </c>
      <c r="BG435" s="15">
        <v>47.78</v>
      </c>
      <c r="BH435" s="15">
        <v>10.592499999999999</v>
      </c>
      <c r="BI435" s="15">
        <v>3.1328299998999998E-2</v>
      </c>
      <c r="BJ435" s="15">
        <v>5.6855999989999999</v>
      </c>
      <c r="BK435" s="15">
        <v>7.5556093414199204</v>
      </c>
      <c r="BL435" s="15">
        <v>13.199999998999999</v>
      </c>
      <c r="BM435" s="15">
        <v>2.5956999989999998</v>
      </c>
      <c r="BN435" s="15">
        <v>1.259399999</v>
      </c>
      <c r="BO435" s="15">
        <v>2.0100000000000003E-9</v>
      </c>
      <c r="BP435" s="15">
        <v>0.65724613867893522</v>
      </c>
      <c r="BQ435" s="15">
        <v>5.9674999989999993</v>
      </c>
      <c r="BR435" s="15">
        <v>10.639658826033202</v>
      </c>
      <c r="BS435" s="15">
        <v>126</v>
      </c>
      <c r="BT435" s="15">
        <v>5.3964999999799994E-7</v>
      </c>
      <c r="BU435" s="15">
        <v>8.2829999989999994</v>
      </c>
      <c r="BV435" s="15">
        <v>68.45699999899999</v>
      </c>
      <c r="BW435" s="15">
        <v>3.42367</v>
      </c>
      <c r="BX435" s="15">
        <v>2.1085999989999999</v>
      </c>
      <c r="BY435" s="15">
        <v>0.98</v>
      </c>
      <c r="BZ435" s="15">
        <v>100.77399999999999</v>
      </c>
      <c r="CA435" s="15">
        <v>20.654999998999998</v>
      </c>
      <c r="CB435" s="15">
        <v>1.7849984153991865</v>
      </c>
      <c r="CC435" s="15">
        <v>0.98</v>
      </c>
      <c r="CD435" s="15">
        <v>5.7582999989999992</v>
      </c>
      <c r="CE435" s="15">
        <v>1.8910999989999999</v>
      </c>
      <c r="CF435" s="15">
        <v>3.9249999989999997</v>
      </c>
      <c r="CG435" s="15">
        <v>8.3467999989999999</v>
      </c>
      <c r="CH435" s="15">
        <v>23.000116042057673</v>
      </c>
      <c r="CI435" s="15">
        <v>0.53769999899999998</v>
      </c>
      <c r="CJ435" s="15">
        <v>143.94099999899998</v>
      </c>
      <c r="CK435" s="15">
        <v>0.85989999999999989</v>
      </c>
      <c r="CL435" s="15">
        <v>0.54153499899999991</v>
      </c>
      <c r="CM435" s="15">
        <v>1.1769999999999997E-2</v>
      </c>
      <c r="CN435" s="15">
        <v>4.2924999989999995</v>
      </c>
      <c r="CO435" s="15">
        <v>0.90399999999999991</v>
      </c>
      <c r="CP435" s="15">
        <v>0.72759999899999994</v>
      </c>
      <c r="CQ435" s="43">
        <v>50.599999998999998</v>
      </c>
      <c r="CR435" s="43">
        <v>21.099399998999999</v>
      </c>
      <c r="CS435" s="42" t="s">
        <v>21</v>
      </c>
      <c r="CT435" s="42" t="s">
        <v>21</v>
      </c>
      <c r="CU435" s="42" t="s">
        <v>21</v>
      </c>
      <c r="CV435" s="42" t="s">
        <v>21</v>
      </c>
      <c r="CW435" s="43">
        <v>2.0699999989999998</v>
      </c>
      <c r="CX435" s="43">
        <v>34.616899998999997</v>
      </c>
      <c r="CY435" s="42" t="s">
        <v>21</v>
      </c>
      <c r="CZ435" s="42" t="s">
        <v>21</v>
      </c>
      <c r="DA435" s="43">
        <v>8.2539999999999992E-3</v>
      </c>
      <c r="DB435" s="43">
        <v>15</v>
      </c>
      <c r="DC435" s="42" t="s">
        <v>21</v>
      </c>
      <c r="DD435" s="43">
        <v>1.2055455107963176</v>
      </c>
      <c r="DE435" s="42" t="s">
        <v>21</v>
      </c>
      <c r="DF435" s="43">
        <v>1.1401874999999995</v>
      </c>
      <c r="DG435" s="43">
        <v>4.4989999998999997E-3</v>
      </c>
    </row>
    <row r="436" spans="1:111" x14ac:dyDescent="0.25">
      <c r="A436" s="27" t="s">
        <v>560</v>
      </c>
      <c r="B436" s="15">
        <v>4.5090999989999991</v>
      </c>
      <c r="C436" s="15">
        <v>1.0846699999987999E-7</v>
      </c>
      <c r="D436" s="15">
        <v>0.94270699899999999</v>
      </c>
      <c r="E436" s="15">
        <v>16.707999998999998</v>
      </c>
      <c r="F436" s="15">
        <v>44.353999998999996</v>
      </c>
      <c r="G436" s="15">
        <v>307.10617073011247</v>
      </c>
      <c r="H436" s="15">
        <v>4.3149999999999985E-5</v>
      </c>
      <c r="I436" s="15">
        <v>0.92390999899999993</v>
      </c>
      <c r="J436" s="15">
        <v>5.2671065327863755E-11</v>
      </c>
      <c r="K436" s="15">
        <v>90</v>
      </c>
      <c r="L436" s="15">
        <v>1.2203999989999998</v>
      </c>
      <c r="M436" s="15">
        <v>39</v>
      </c>
      <c r="N436" s="15">
        <v>5.8279999999999994</v>
      </c>
      <c r="O436" s="15">
        <v>1.8378999989999998</v>
      </c>
      <c r="P436" s="15">
        <v>60.993199998999998</v>
      </c>
      <c r="Q436" s="15">
        <v>1.8819999999999999E-11</v>
      </c>
      <c r="R436" s="15">
        <v>35.544999998999998</v>
      </c>
      <c r="S436" s="15">
        <v>0.45896799999999999</v>
      </c>
      <c r="T436" s="15">
        <v>8.0323999999999991</v>
      </c>
      <c r="U436" s="15">
        <v>0.99999999899999992</v>
      </c>
      <c r="V436" s="15">
        <v>24.999999999</v>
      </c>
      <c r="W436" s="15">
        <v>0.69999999899999998</v>
      </c>
      <c r="X436" s="15">
        <v>2.5</v>
      </c>
      <c r="Y436" s="15">
        <v>4.5739999992619236</v>
      </c>
      <c r="Z436" s="15">
        <v>6.1420999989999991</v>
      </c>
      <c r="AA436" s="15">
        <v>2.2124872779999998</v>
      </c>
      <c r="AB436" s="15">
        <v>2.3790999989999997</v>
      </c>
      <c r="AC436" s="15">
        <v>2.75</v>
      </c>
      <c r="AD436" s="15">
        <v>61.749999998999996</v>
      </c>
      <c r="AE436" s="15">
        <v>0.99999999899999992</v>
      </c>
      <c r="AF436" s="15">
        <v>21.972371332543254</v>
      </c>
      <c r="AG436" s="15">
        <v>2.9999999989999999</v>
      </c>
      <c r="AH436" s="15">
        <v>4.9999999989999999</v>
      </c>
      <c r="AI436" s="15">
        <v>2</v>
      </c>
      <c r="AJ436" s="15">
        <v>9.9832999989999998</v>
      </c>
      <c r="AK436" s="15">
        <v>9.2755774907297788</v>
      </c>
      <c r="AL436" s="15">
        <v>648.36500000199999</v>
      </c>
      <c r="AM436" s="15">
        <v>82.042599998999989</v>
      </c>
      <c r="AN436" s="15">
        <v>0.29531399899999999</v>
      </c>
      <c r="AO436" s="15">
        <v>0.6789926469706693</v>
      </c>
      <c r="AP436" s="15">
        <v>1.8723899999063112E-2</v>
      </c>
      <c r="AQ436" s="15">
        <v>1292.5799999979999</v>
      </c>
      <c r="AR436" s="15">
        <v>1.7814199989999999</v>
      </c>
      <c r="AS436" s="15">
        <v>240.71999999899998</v>
      </c>
      <c r="AT436" s="15">
        <v>0.34729999899999997</v>
      </c>
      <c r="AU436" s="15">
        <v>10.631099999</v>
      </c>
      <c r="AV436" s="15">
        <v>714.88000000199997</v>
      </c>
      <c r="AW436" s="15">
        <v>0.28469899899999995</v>
      </c>
      <c r="AX436" s="15">
        <v>34.99999906507729</v>
      </c>
      <c r="AY436" s="15">
        <v>4.8505999989999999</v>
      </c>
      <c r="AZ436" s="15">
        <v>1.019599999</v>
      </c>
      <c r="BA436" s="15">
        <v>1.0000002759241586</v>
      </c>
      <c r="BB436" s="15">
        <v>0.29605299899999998</v>
      </c>
      <c r="BC436" s="15">
        <v>307.10499994999998</v>
      </c>
      <c r="BD436" s="15">
        <v>0.93906399899999993</v>
      </c>
      <c r="BE436" s="15">
        <v>2.3258999989999998</v>
      </c>
      <c r="BF436" s="15">
        <v>0.40398999899999999</v>
      </c>
      <c r="BG436" s="15">
        <v>50.96</v>
      </c>
      <c r="BH436" s="15">
        <v>10.681199998999999</v>
      </c>
      <c r="BI436" s="15">
        <v>4.5257899998999998E-2</v>
      </c>
      <c r="BJ436" s="15">
        <v>5.8300599989999995</v>
      </c>
      <c r="BK436" s="15">
        <v>7.671771010462539</v>
      </c>
      <c r="BL436" s="15">
        <v>13.199999998999999</v>
      </c>
      <c r="BM436" s="15">
        <v>2.6186999989999999</v>
      </c>
      <c r="BN436" s="15">
        <v>1.2853499989999999</v>
      </c>
      <c r="BO436" s="15">
        <v>2.0100000000000003E-9</v>
      </c>
      <c r="BP436" s="15">
        <v>0.66427527611550097</v>
      </c>
      <c r="BQ436" s="15">
        <v>6.0238999989999993</v>
      </c>
      <c r="BR436" s="15">
        <v>11.077586786232658</v>
      </c>
      <c r="BS436" s="15">
        <v>126</v>
      </c>
      <c r="BT436" s="15">
        <v>5.6268999999699988E-7</v>
      </c>
      <c r="BU436" s="15">
        <v>8.3404999989999986</v>
      </c>
      <c r="BV436" s="15">
        <v>69.997999998999987</v>
      </c>
      <c r="BW436" s="15">
        <v>3.414999999</v>
      </c>
      <c r="BX436" s="15">
        <v>2.1197999999999997</v>
      </c>
      <c r="BY436" s="15">
        <v>1.019599999</v>
      </c>
      <c r="BZ436" s="15">
        <v>104.45999999899999</v>
      </c>
      <c r="CA436" s="15">
        <v>20.679999999</v>
      </c>
      <c r="CB436" s="15">
        <v>1.7849984153991865</v>
      </c>
      <c r="CC436" s="15">
        <v>1.019599999</v>
      </c>
      <c r="CD436" s="15">
        <v>5.8313999989999994</v>
      </c>
      <c r="CE436" s="15">
        <v>1.8871999989999999</v>
      </c>
      <c r="CF436" s="15">
        <v>3.9249999989999997</v>
      </c>
      <c r="CG436" s="15">
        <v>8.8551999989999999</v>
      </c>
      <c r="CH436" s="15">
        <v>23.000116042057673</v>
      </c>
      <c r="CI436" s="15">
        <v>0.55464999899999989</v>
      </c>
      <c r="CJ436" s="15">
        <v>145.77999999899998</v>
      </c>
      <c r="CK436" s="15">
        <v>0.85829999999999984</v>
      </c>
      <c r="CL436" s="15">
        <v>0.55315799899999996</v>
      </c>
      <c r="CM436" s="15">
        <v>1.1909999999999997E-2</v>
      </c>
      <c r="CN436" s="15">
        <v>4.2924999989999995</v>
      </c>
      <c r="CO436" s="15">
        <v>0.91099999999999992</v>
      </c>
      <c r="CP436" s="15">
        <v>0.73679999899999993</v>
      </c>
      <c r="CQ436" s="43">
        <v>50.599999998999998</v>
      </c>
      <c r="CR436" s="43">
        <v>21.549099998999999</v>
      </c>
      <c r="CS436" s="42" t="s">
        <v>21</v>
      </c>
      <c r="CT436" s="42" t="s">
        <v>21</v>
      </c>
      <c r="CU436" s="42" t="s">
        <v>21</v>
      </c>
      <c r="CV436" s="42" t="s">
        <v>21</v>
      </c>
      <c r="CW436" s="43">
        <v>2.0699999989999998</v>
      </c>
      <c r="CX436" s="43">
        <v>34.781399998999994</v>
      </c>
      <c r="CY436" s="42" t="s">
        <v>21</v>
      </c>
      <c r="CZ436" s="42" t="s">
        <v>21</v>
      </c>
      <c r="DA436" s="43">
        <v>8.3919999998999985E-3</v>
      </c>
      <c r="DB436" s="43">
        <v>15</v>
      </c>
      <c r="DC436" s="42" t="s">
        <v>21</v>
      </c>
      <c r="DD436" s="43">
        <v>1.2318305016405893</v>
      </c>
      <c r="DE436" s="42" t="s">
        <v>21</v>
      </c>
      <c r="DF436" s="43">
        <v>1.1401874999999995</v>
      </c>
      <c r="DG436" s="43">
        <v>4.612299999899999E-3</v>
      </c>
    </row>
    <row r="437" spans="1:111" x14ac:dyDescent="0.25">
      <c r="A437" s="27" t="s">
        <v>561</v>
      </c>
      <c r="B437" s="15">
        <v>4.5379999989999993</v>
      </c>
      <c r="C437" s="15">
        <v>1.1882499999999999E-7</v>
      </c>
      <c r="D437" s="15">
        <v>0.950926999</v>
      </c>
      <c r="E437" s="15">
        <v>16.844999998999999</v>
      </c>
      <c r="F437" s="15">
        <v>45.248999998999999</v>
      </c>
      <c r="G437" s="15">
        <v>312.17119003947334</v>
      </c>
      <c r="H437" s="15">
        <v>4.3149999999999985E-5</v>
      </c>
      <c r="I437" s="15">
        <v>0.94061999899999993</v>
      </c>
      <c r="J437" s="15">
        <v>5.5328297803105925E-11</v>
      </c>
      <c r="K437" s="15">
        <v>90</v>
      </c>
      <c r="L437" s="15">
        <v>1.2247999989999998</v>
      </c>
      <c r="M437" s="15">
        <v>39</v>
      </c>
      <c r="N437" s="15">
        <v>5.8279999999999994</v>
      </c>
      <c r="O437" s="15">
        <v>1.8518999999999999</v>
      </c>
      <c r="P437" s="15">
        <v>61.815499998999996</v>
      </c>
      <c r="Q437" s="15">
        <v>1.899E-11</v>
      </c>
      <c r="R437" s="15">
        <v>35.969999998999995</v>
      </c>
      <c r="S437" s="15">
        <v>0.466636</v>
      </c>
      <c r="T437" s="15">
        <v>8.1479999989999996</v>
      </c>
      <c r="U437" s="15">
        <v>0.99999999899999992</v>
      </c>
      <c r="V437" s="15">
        <v>24.999999999</v>
      </c>
      <c r="W437" s="15">
        <v>0.69999999899999998</v>
      </c>
      <c r="X437" s="15">
        <v>2.5</v>
      </c>
      <c r="Y437" s="15">
        <v>4.6139999992642142</v>
      </c>
      <c r="Z437" s="15">
        <v>6.2433999989999993</v>
      </c>
      <c r="AA437" s="15">
        <v>2.2594657489999999</v>
      </c>
      <c r="AB437" s="15">
        <v>2.3965999989999998</v>
      </c>
      <c r="AC437" s="15">
        <v>2.75</v>
      </c>
      <c r="AD437" s="15">
        <v>63.485999998999993</v>
      </c>
      <c r="AE437" s="15">
        <v>0.99999999899999992</v>
      </c>
      <c r="AF437" s="15">
        <v>22.137892707307962</v>
      </c>
      <c r="AG437" s="15">
        <v>2.9999999989999999</v>
      </c>
      <c r="AH437" s="15">
        <v>4.9999999989999999</v>
      </c>
      <c r="AI437" s="15">
        <v>2</v>
      </c>
      <c r="AJ437" s="15">
        <v>10.303299999999998</v>
      </c>
      <c r="AK437" s="15">
        <v>9.3580386426917332</v>
      </c>
      <c r="AL437" s="15">
        <v>652.60400000199991</v>
      </c>
      <c r="AM437" s="15">
        <v>82.873599998999993</v>
      </c>
      <c r="AN437" s="15">
        <v>0.29531399899999999</v>
      </c>
      <c r="AO437" s="15">
        <v>0.69254955240006477</v>
      </c>
      <c r="AP437" s="15">
        <v>1.9936199999067202E-2</v>
      </c>
      <c r="AQ437" s="15">
        <v>1321.21</v>
      </c>
      <c r="AR437" s="15">
        <v>1.7814199989999999</v>
      </c>
      <c r="AS437" s="15">
        <v>244.859999999</v>
      </c>
      <c r="AT437" s="15">
        <v>0.34939999899999996</v>
      </c>
      <c r="AU437" s="15">
        <v>10.718999998999999</v>
      </c>
      <c r="AV437" s="15">
        <v>720.899999998</v>
      </c>
      <c r="AW437" s="15">
        <v>0.28672599899999995</v>
      </c>
      <c r="AX437" s="15">
        <v>34.99999906507729</v>
      </c>
      <c r="AY437" s="15">
        <v>4.9647999989999994</v>
      </c>
      <c r="AZ437" s="15">
        <v>1.0523999999999998</v>
      </c>
      <c r="BA437" s="15">
        <v>1.0000002759241586</v>
      </c>
      <c r="BB437" s="15">
        <v>0.29605299899999998</v>
      </c>
      <c r="BC437" s="15">
        <v>313.81999999899995</v>
      </c>
      <c r="BD437" s="15">
        <v>0.97893999899999995</v>
      </c>
      <c r="BE437" s="15">
        <v>2.3393999989999998</v>
      </c>
      <c r="BF437" s="15">
        <v>0.40821999899999994</v>
      </c>
      <c r="BG437" s="15">
        <v>51.29</v>
      </c>
      <c r="BH437" s="15">
        <v>10.761699999999999</v>
      </c>
      <c r="BI437" s="15">
        <v>4.5923299998999995E-2</v>
      </c>
      <c r="BJ437" s="15">
        <v>5.9087499989999994</v>
      </c>
      <c r="BK437" s="15">
        <v>7.6775432451250918</v>
      </c>
      <c r="BL437" s="15">
        <v>13.199999998999999</v>
      </c>
      <c r="BM437" s="15">
        <v>2.6622999989999996</v>
      </c>
      <c r="BN437" s="15">
        <v>1.3053499989999999</v>
      </c>
      <c r="BO437" s="15">
        <v>2.0100000000000003E-9</v>
      </c>
      <c r="BP437" s="15">
        <v>0.67553874260321467</v>
      </c>
      <c r="BQ437" s="15">
        <v>6.0815999989999998</v>
      </c>
      <c r="BR437" s="15">
        <v>11.605090917915113</v>
      </c>
      <c r="BS437" s="15">
        <v>126</v>
      </c>
      <c r="BT437" s="15">
        <v>5.9544999999499991E-7</v>
      </c>
      <c r="BU437" s="15">
        <v>8.379199998999999</v>
      </c>
      <c r="BV437" s="15">
        <v>71.676999999999992</v>
      </c>
      <c r="BW437" s="15">
        <v>3.4240499989999997</v>
      </c>
      <c r="BX437" s="15">
        <v>2.1322999989999998</v>
      </c>
      <c r="BY437" s="15">
        <v>1.0523999999999998</v>
      </c>
      <c r="BZ437" s="15">
        <v>105.98999999899999</v>
      </c>
      <c r="CA437" s="15">
        <v>20.689999998999998</v>
      </c>
      <c r="CB437" s="15">
        <v>1.7849984153991865</v>
      </c>
      <c r="CC437" s="15">
        <v>1.0523999999999998</v>
      </c>
      <c r="CD437" s="15">
        <v>5.9128999989999995</v>
      </c>
      <c r="CE437" s="15">
        <v>1.959099999</v>
      </c>
      <c r="CF437" s="15">
        <v>3.9249999989999997</v>
      </c>
      <c r="CG437" s="15">
        <v>9.3909999989999999</v>
      </c>
      <c r="CH437" s="15">
        <v>23.000116042057673</v>
      </c>
      <c r="CI437" s="15">
        <v>0.56834999899999994</v>
      </c>
      <c r="CJ437" s="15">
        <v>148.74599999899999</v>
      </c>
      <c r="CK437" s="15">
        <v>0.85939999998999983</v>
      </c>
      <c r="CL437" s="15">
        <v>0.56488799899999997</v>
      </c>
      <c r="CM437" s="15">
        <v>1.2059999999999996E-2</v>
      </c>
      <c r="CN437" s="15">
        <v>4.2924999989999995</v>
      </c>
      <c r="CO437" s="15">
        <v>0.92</v>
      </c>
      <c r="CP437" s="15">
        <v>0.74519999899999989</v>
      </c>
      <c r="CQ437" s="43">
        <v>50.599999998999998</v>
      </c>
      <c r="CR437" s="43">
        <v>21.404999998999998</v>
      </c>
      <c r="CS437" s="42" t="s">
        <v>21</v>
      </c>
      <c r="CT437" s="42" t="s">
        <v>21</v>
      </c>
      <c r="CU437" s="42" t="s">
        <v>21</v>
      </c>
      <c r="CV437" s="42" t="s">
        <v>21</v>
      </c>
      <c r="CW437" s="43">
        <v>2.0699999989999998</v>
      </c>
      <c r="CX437" s="43">
        <v>34.982699998999998</v>
      </c>
      <c r="CY437" s="42" t="s">
        <v>21</v>
      </c>
      <c r="CZ437" s="42" t="s">
        <v>21</v>
      </c>
      <c r="DA437" s="43">
        <v>8.4609999999999998E-3</v>
      </c>
      <c r="DB437" s="43">
        <v>15</v>
      </c>
      <c r="DC437" s="42" t="s">
        <v>21</v>
      </c>
      <c r="DD437" s="43">
        <v>1.2108003404901322</v>
      </c>
      <c r="DE437" s="42" t="s">
        <v>21</v>
      </c>
      <c r="DF437" s="43">
        <v>1.1639374998749994</v>
      </c>
      <c r="DG437" s="43">
        <v>4.5477999998999995E-3</v>
      </c>
    </row>
    <row r="438" spans="1:111" x14ac:dyDescent="0.25">
      <c r="A438" s="27" t="s">
        <v>562</v>
      </c>
      <c r="B438" s="15">
        <v>4.4736999989999999</v>
      </c>
      <c r="C438" s="15">
        <v>1.3964499999999998E-7</v>
      </c>
      <c r="D438" s="15">
        <v>0.94357499899999997</v>
      </c>
      <c r="E438" s="15">
        <v>16.258999998999997</v>
      </c>
      <c r="F438" s="15">
        <v>43.568999998999999</v>
      </c>
      <c r="G438" s="15">
        <v>300.67614626694575</v>
      </c>
      <c r="H438" s="15">
        <v>4.3149999999999985E-5</v>
      </c>
      <c r="I438" s="15">
        <v>1.0189199999999998</v>
      </c>
      <c r="J438" s="15">
        <v>5.8145814715713949E-11</v>
      </c>
      <c r="K438" s="15">
        <v>90</v>
      </c>
      <c r="L438" s="15">
        <v>1.2339</v>
      </c>
      <c r="M438" s="15">
        <v>39</v>
      </c>
      <c r="N438" s="15">
        <v>5.7539999999999996</v>
      </c>
      <c r="O438" s="15">
        <v>1.8096999989999998</v>
      </c>
      <c r="P438" s="15">
        <v>62.625999998999994</v>
      </c>
      <c r="Q438" s="15">
        <v>1.864E-11</v>
      </c>
      <c r="R438" s="15">
        <v>36.199999998999999</v>
      </c>
      <c r="S438" s="15">
        <v>0.45582999999999996</v>
      </c>
      <c r="T438" s="15">
        <v>7.8350999989999996</v>
      </c>
      <c r="U438" s="15">
        <v>0.99999999899999992</v>
      </c>
      <c r="V438" s="15">
        <v>28.259999998999998</v>
      </c>
      <c r="W438" s="15">
        <v>0.69999999899999998</v>
      </c>
      <c r="X438" s="15">
        <v>2.5</v>
      </c>
      <c r="Y438" s="15">
        <v>4.5119999992583733</v>
      </c>
      <c r="Z438" s="15">
        <v>6.0134999999999996</v>
      </c>
      <c r="AA438" s="15">
        <v>2.2067747979999996</v>
      </c>
      <c r="AB438" s="15">
        <v>2.3076999989999996</v>
      </c>
      <c r="AC438" s="15">
        <v>2.75</v>
      </c>
      <c r="AD438" s="15">
        <v>62.829999998999995</v>
      </c>
      <c r="AE438" s="15">
        <v>0.99999999899999992</v>
      </c>
      <c r="AF438" s="15">
        <v>21.754529750951775</v>
      </c>
      <c r="AG438" s="15">
        <v>2.9999999989999999</v>
      </c>
      <c r="AH438" s="15">
        <v>4.9999999989999999</v>
      </c>
      <c r="AI438" s="15">
        <v>2</v>
      </c>
      <c r="AJ438" s="15">
        <v>10.546299998999999</v>
      </c>
      <c r="AK438" s="15">
        <v>9.2755774907297788</v>
      </c>
      <c r="AL438" s="15">
        <v>652.60400000199991</v>
      </c>
      <c r="AM438" s="15">
        <v>81.396999998999988</v>
      </c>
      <c r="AN438" s="15">
        <v>0.29531399899999999</v>
      </c>
      <c r="AO438" s="15">
        <v>0.66724494606475282</v>
      </c>
      <c r="AP438" s="15">
        <v>2.1112099999071165E-2</v>
      </c>
      <c r="AQ438" s="15">
        <v>1280.7599999969998</v>
      </c>
      <c r="AR438" s="15">
        <v>1.7814199989999999</v>
      </c>
      <c r="AS438" s="15">
        <v>236.89999999899999</v>
      </c>
      <c r="AT438" s="15">
        <v>0.34339999899999996</v>
      </c>
      <c r="AU438" s="15">
        <v>10.533499999999998</v>
      </c>
      <c r="AV438" s="15">
        <v>725.5</v>
      </c>
      <c r="AW438" s="15">
        <v>0.28551499899999999</v>
      </c>
      <c r="AX438" s="15">
        <v>34.99999906507729</v>
      </c>
      <c r="AY438" s="15">
        <v>4.9599999989999999</v>
      </c>
      <c r="AZ438" s="15">
        <v>1.0622999999999998</v>
      </c>
      <c r="BA438" s="15">
        <v>1.0000002759241586</v>
      </c>
      <c r="BB438" s="15">
        <v>0.29605299899999998</v>
      </c>
      <c r="BC438" s="15">
        <v>329.29999999899997</v>
      </c>
      <c r="BD438" s="15">
        <v>1.0700099989999998</v>
      </c>
      <c r="BE438" s="15">
        <v>2.2907999989999999</v>
      </c>
      <c r="BF438" s="15">
        <v>0.40009999899999998</v>
      </c>
      <c r="BG438" s="15">
        <v>50.67</v>
      </c>
      <c r="BH438" s="15">
        <v>10.575299999999999</v>
      </c>
      <c r="BI438" s="15">
        <v>4.6757499998999995E-2</v>
      </c>
      <c r="BJ438" s="15">
        <v>5.7809399989999992</v>
      </c>
      <c r="BK438" s="15">
        <v>7.6410539125332688</v>
      </c>
      <c r="BL438" s="15">
        <v>13.199999998999999</v>
      </c>
      <c r="BM438" s="15">
        <v>2.5648999989999997</v>
      </c>
      <c r="BN438" s="15">
        <v>1.2982599989999999</v>
      </c>
      <c r="BO438" s="15">
        <v>2.0100000000000003E-9</v>
      </c>
      <c r="BP438" s="15">
        <v>0.66943365957252221</v>
      </c>
      <c r="BQ438" s="15">
        <v>5.9619999989999997</v>
      </c>
      <c r="BR438" s="15">
        <v>11.525467652605265</v>
      </c>
      <c r="BS438" s="15">
        <v>126</v>
      </c>
      <c r="BT438" s="15">
        <v>6.2799000000199985E-7</v>
      </c>
      <c r="BU438" s="15">
        <v>8.4160999999999984</v>
      </c>
      <c r="BV438" s="15">
        <v>70.489999999999995</v>
      </c>
      <c r="BW438" s="15">
        <v>3.4249999989999997</v>
      </c>
      <c r="BX438" s="15">
        <v>2.088399999</v>
      </c>
      <c r="BY438" s="15">
        <v>1.0622999999999998</v>
      </c>
      <c r="BZ438" s="15">
        <v>102.919999999</v>
      </c>
      <c r="CA438" s="15">
        <v>20.679999999</v>
      </c>
      <c r="CB438" s="15">
        <v>1.7849984153991865</v>
      </c>
      <c r="CC438" s="15">
        <v>1.0622999999999998</v>
      </c>
      <c r="CD438" s="15">
        <v>5.7748999989999996</v>
      </c>
      <c r="CE438" s="15">
        <v>1.9446999989999998</v>
      </c>
      <c r="CF438" s="15">
        <v>3.9249999989999997</v>
      </c>
      <c r="CG438" s="15">
        <v>9.3975999999999988</v>
      </c>
      <c r="CH438" s="15">
        <v>23.000116042057673</v>
      </c>
      <c r="CI438" s="15">
        <v>0.55799999899999997</v>
      </c>
      <c r="CJ438" s="15">
        <v>150.175999999</v>
      </c>
      <c r="CK438" s="15">
        <v>0.87419999998999987</v>
      </c>
      <c r="CL438" s="15">
        <v>0.55173999899999993</v>
      </c>
      <c r="CM438" s="15">
        <v>1.2219999999999996E-2</v>
      </c>
      <c r="CN438" s="15">
        <v>4.2924999989999995</v>
      </c>
      <c r="CO438" s="15">
        <v>0.90399999999999991</v>
      </c>
      <c r="CP438" s="15">
        <v>0.74339999899999998</v>
      </c>
      <c r="CQ438" s="43">
        <v>50.599999998999998</v>
      </c>
      <c r="CR438" s="43">
        <v>21.434899998999999</v>
      </c>
      <c r="CS438" s="42" t="s">
        <v>21</v>
      </c>
      <c r="CT438" s="42" t="s">
        <v>21</v>
      </c>
      <c r="CU438" s="42" t="s">
        <v>21</v>
      </c>
      <c r="CV438" s="42" t="s">
        <v>21</v>
      </c>
      <c r="CW438" s="43">
        <v>2.0699999989999998</v>
      </c>
      <c r="CX438" s="43">
        <v>34.498299998999997</v>
      </c>
      <c r="CY438" s="42" t="s">
        <v>21</v>
      </c>
      <c r="CZ438" s="42" t="s">
        <v>21</v>
      </c>
      <c r="DA438" s="43">
        <v>8.3199999999999993E-3</v>
      </c>
      <c r="DB438" s="43">
        <v>15</v>
      </c>
      <c r="DC438" s="42" t="s">
        <v>21</v>
      </c>
      <c r="DD438" s="43">
        <v>1.211533803260884</v>
      </c>
      <c r="DE438" s="42" t="s">
        <v>21</v>
      </c>
      <c r="DF438" s="43">
        <v>1.1639374998749994</v>
      </c>
      <c r="DG438" s="43">
        <v>4.5998999998999989E-3</v>
      </c>
    </row>
    <row r="439" spans="1:111" x14ac:dyDescent="0.25">
      <c r="A439" s="27" t="s">
        <v>563</v>
      </c>
      <c r="B439" s="15">
        <v>4.5983999989999997</v>
      </c>
      <c r="C439" s="15">
        <v>1.5163099999963997E-7</v>
      </c>
      <c r="D439" s="15">
        <v>0.96731799899999993</v>
      </c>
      <c r="E439" s="15">
        <v>17.122999998999997</v>
      </c>
      <c r="F439" s="15">
        <v>46.211999999</v>
      </c>
      <c r="G439" s="15">
        <v>328.9562540291322</v>
      </c>
      <c r="H439" s="15">
        <v>4.3149999999999985E-5</v>
      </c>
      <c r="I439" s="15">
        <v>1.0785599989999999</v>
      </c>
      <c r="J439" s="15">
        <v>6.1182496063087536E-11</v>
      </c>
      <c r="K439" s="15">
        <v>90</v>
      </c>
      <c r="L439" s="15">
        <v>1.2752999989999998</v>
      </c>
      <c r="M439" s="15">
        <v>43.02</v>
      </c>
      <c r="N439" s="15">
        <v>5.8629999999999995</v>
      </c>
      <c r="O439" s="15">
        <v>1.8969999989999999</v>
      </c>
      <c r="P439" s="15">
        <v>63.515599998999996</v>
      </c>
      <c r="Q439" s="15">
        <v>1.915E-11</v>
      </c>
      <c r="R439" s="15">
        <v>36.199999998999999</v>
      </c>
      <c r="S439" s="15">
        <v>0.475715</v>
      </c>
      <c r="T439" s="15">
        <v>8.3457999999999988</v>
      </c>
      <c r="U439" s="15">
        <v>0.99999999899999992</v>
      </c>
      <c r="V439" s="15">
        <v>33.149999998999995</v>
      </c>
      <c r="W439" s="15">
        <v>0.69999999899999998</v>
      </c>
      <c r="X439" s="15">
        <v>2.5</v>
      </c>
      <c r="Y439" s="15">
        <v>4.6779999992678789</v>
      </c>
      <c r="Z439" s="15">
        <v>6.5790999989999994</v>
      </c>
      <c r="AA439" s="15">
        <v>2.2769577559999998</v>
      </c>
      <c r="AB439" s="15">
        <v>2.4297999989999997</v>
      </c>
      <c r="AC439" s="15">
        <v>2.75</v>
      </c>
      <c r="AD439" s="15">
        <v>67.848999998999986</v>
      </c>
      <c r="AE439" s="15">
        <v>0.99999999899999992</v>
      </c>
      <c r="AF439" s="15">
        <v>22.398624430854106</v>
      </c>
      <c r="AG439" s="15">
        <v>2.9999999989999999</v>
      </c>
      <c r="AH439" s="15">
        <v>4.9999999989999999</v>
      </c>
      <c r="AI439" s="15">
        <v>2</v>
      </c>
      <c r="AJ439" s="15">
        <v>11.154499998999999</v>
      </c>
      <c r="AK439" s="15">
        <v>9.4277364893724567</v>
      </c>
      <c r="AL439" s="15">
        <v>655.5769999989999</v>
      </c>
      <c r="AM439" s="15">
        <v>83.751999998999992</v>
      </c>
      <c r="AN439" s="15">
        <v>0.29531399899999999</v>
      </c>
      <c r="AO439" s="15">
        <v>0.70467197569210904</v>
      </c>
      <c r="AP439" s="15">
        <v>2.3084499999077815E-2</v>
      </c>
      <c r="AQ439" s="15">
        <v>1356.0199999949998</v>
      </c>
      <c r="AR439" s="15">
        <v>1.7814199989999999</v>
      </c>
      <c r="AS439" s="15">
        <v>251.04</v>
      </c>
      <c r="AT439" s="15">
        <v>0.352599999</v>
      </c>
      <c r="AU439" s="15">
        <v>10.838999998999999</v>
      </c>
      <c r="AV439" s="15">
        <v>738.42999999899996</v>
      </c>
      <c r="AW439" s="15">
        <v>0.28750699899999999</v>
      </c>
      <c r="AX439" s="15">
        <v>34.99999906507729</v>
      </c>
      <c r="AY439" s="15">
        <v>5.1223999989999998</v>
      </c>
      <c r="AZ439" s="15">
        <v>1.1148999999999998</v>
      </c>
      <c r="BA439" s="15">
        <v>1.0000002759241586</v>
      </c>
      <c r="BB439" s="15">
        <v>0.29605299899999998</v>
      </c>
      <c r="BC439" s="15">
        <v>369.00999999899994</v>
      </c>
      <c r="BD439" s="15">
        <v>1.099689999</v>
      </c>
      <c r="BE439" s="15">
        <v>2.3403999999999998</v>
      </c>
      <c r="BF439" s="15">
        <v>0.41221999899999995</v>
      </c>
      <c r="BG439" s="15">
        <v>51.99</v>
      </c>
      <c r="BH439" s="15">
        <v>10.888399998999999</v>
      </c>
      <c r="BI439" s="15">
        <v>4.7618899998999993E-2</v>
      </c>
      <c r="BJ439" s="15">
        <v>6.0685999989999999</v>
      </c>
      <c r="BK439" s="15">
        <v>7.7674729906904734</v>
      </c>
      <c r="BL439" s="15">
        <v>13.199999998999999</v>
      </c>
      <c r="BM439" s="15">
        <v>2.6859999989999999</v>
      </c>
      <c r="BN439" s="15">
        <v>1.3325599989999999</v>
      </c>
      <c r="BO439" s="15">
        <v>2.0100000000000003E-9</v>
      </c>
      <c r="BP439" s="15">
        <v>0.67553874260321467</v>
      </c>
      <c r="BQ439" s="15">
        <v>6.1876999989999995</v>
      </c>
      <c r="BR439" s="15">
        <v>11.893725254663313</v>
      </c>
      <c r="BS439" s="15">
        <v>126</v>
      </c>
      <c r="BT439" s="15">
        <v>6.6008999999599986E-7</v>
      </c>
      <c r="BU439" s="15">
        <v>8.4508999989999989</v>
      </c>
      <c r="BV439" s="15">
        <v>79.316999998999989</v>
      </c>
      <c r="BW439" s="15">
        <v>3.4253299989999997</v>
      </c>
      <c r="BX439" s="15">
        <v>2.1369999989999999</v>
      </c>
      <c r="BY439" s="15">
        <v>1.1148999999999998</v>
      </c>
      <c r="BZ439" s="15">
        <v>109.15299999899999</v>
      </c>
      <c r="CA439" s="15">
        <v>20.720999998999996</v>
      </c>
      <c r="CB439" s="15">
        <v>1.7849984153991865</v>
      </c>
      <c r="CC439" s="15">
        <v>1.1148999999999998</v>
      </c>
      <c r="CD439" s="15">
        <v>6.0127999989999994</v>
      </c>
      <c r="CE439" s="15">
        <v>2.078099999</v>
      </c>
      <c r="CF439" s="15">
        <v>3.9249999989999997</v>
      </c>
      <c r="CG439" s="15">
        <v>9.4312999989999984</v>
      </c>
      <c r="CH439" s="15">
        <v>23.000116042057673</v>
      </c>
      <c r="CI439" s="15">
        <v>0.59039999899999995</v>
      </c>
      <c r="CJ439" s="15">
        <v>160.87299999899997</v>
      </c>
      <c r="CK439" s="15">
        <v>0.94169999998999987</v>
      </c>
      <c r="CL439" s="15">
        <v>0.56937299899999994</v>
      </c>
      <c r="CM439" s="15">
        <v>1.2389999999999997E-2</v>
      </c>
      <c r="CN439" s="15">
        <v>4.2924999989999995</v>
      </c>
      <c r="CO439" s="15">
        <v>0.92899999999999994</v>
      </c>
      <c r="CP439" s="15">
        <v>0.72429999899999997</v>
      </c>
      <c r="CQ439" s="43">
        <v>50.599999998999998</v>
      </c>
      <c r="CR439" s="43">
        <v>22.113399998999999</v>
      </c>
      <c r="CS439" s="42" t="s">
        <v>21</v>
      </c>
      <c r="CT439" s="42" t="s">
        <v>21</v>
      </c>
      <c r="CU439" s="42" t="s">
        <v>21</v>
      </c>
      <c r="CV439" s="42" t="s">
        <v>21</v>
      </c>
      <c r="CW439" s="43">
        <v>2.0699999989999998</v>
      </c>
      <c r="CX439" s="43">
        <v>35.748399998999993</v>
      </c>
      <c r="CY439" s="42" t="s">
        <v>21</v>
      </c>
      <c r="CZ439" s="42" t="s">
        <v>21</v>
      </c>
      <c r="DA439" s="43">
        <v>8.5529999999999981E-3</v>
      </c>
      <c r="DB439" s="43">
        <v>15</v>
      </c>
      <c r="DC439" s="42" t="s">
        <v>21</v>
      </c>
      <c r="DD439" s="43">
        <v>1.2559658393066639</v>
      </c>
      <c r="DE439" s="42" t="s">
        <v>21</v>
      </c>
      <c r="DF439" s="43">
        <v>1.1816249998749995</v>
      </c>
      <c r="DG439" s="43">
        <v>4.8168999998999991E-3</v>
      </c>
    </row>
    <row r="440" spans="1:111" x14ac:dyDescent="0.25">
      <c r="A440" s="27" t="s">
        <v>564</v>
      </c>
      <c r="B440" s="15">
        <v>4.6499999989999994</v>
      </c>
      <c r="C440" s="15">
        <v>3.523E-7</v>
      </c>
      <c r="D440" s="15">
        <v>0.98873999899999998</v>
      </c>
      <c r="E440" s="15">
        <v>17.342999999</v>
      </c>
      <c r="F440" s="15">
        <v>47.052999998999994</v>
      </c>
      <c r="G440" s="15">
        <v>342.26130475194492</v>
      </c>
      <c r="H440" s="15">
        <v>4.3149999999999985E-5</v>
      </c>
      <c r="I440" s="15">
        <v>1.0992899989999998</v>
      </c>
      <c r="J440" s="15">
        <v>6.4606258874848067E-11</v>
      </c>
      <c r="K440" s="15">
        <v>90</v>
      </c>
      <c r="L440" s="15">
        <v>1.2698999989999999</v>
      </c>
      <c r="M440" s="15">
        <v>46.65</v>
      </c>
      <c r="N440" s="15">
        <v>5.9</v>
      </c>
      <c r="O440" s="15">
        <v>1.9235999989999999</v>
      </c>
      <c r="P440" s="15">
        <v>64.251899998999988</v>
      </c>
      <c r="Q440" s="15">
        <v>1.9379999999999999E-11</v>
      </c>
      <c r="R440" s="15">
        <v>36.199999998999999</v>
      </c>
      <c r="S440" s="15">
        <v>0.48555474653340847</v>
      </c>
      <c r="T440" s="15">
        <v>8.5323999999999991</v>
      </c>
      <c r="U440" s="15">
        <v>0.99999999899999992</v>
      </c>
      <c r="V440" s="15">
        <v>33.149999998999995</v>
      </c>
      <c r="W440" s="15">
        <v>0.69999999899999998</v>
      </c>
      <c r="X440" s="15">
        <v>2.5</v>
      </c>
      <c r="Y440" s="15">
        <v>4.7349999992711433</v>
      </c>
      <c r="Z440" s="15">
        <v>6.8451999989999992</v>
      </c>
      <c r="AA440" s="15">
        <v>2.304784733</v>
      </c>
      <c r="AB440" s="15">
        <v>2.4637999989999999</v>
      </c>
      <c r="AC440" s="15">
        <v>2.75</v>
      </c>
      <c r="AD440" s="15">
        <v>69.467999999</v>
      </c>
      <c r="AE440" s="15">
        <v>0.99999999899999992</v>
      </c>
      <c r="AF440" s="15">
        <v>22.616148587358698</v>
      </c>
      <c r="AG440" s="15">
        <v>2.9999999989999999</v>
      </c>
      <c r="AH440" s="15">
        <v>4.9999999989999999</v>
      </c>
      <c r="AI440" s="15">
        <v>2</v>
      </c>
      <c r="AJ440" s="15">
        <v>11.795199998999999</v>
      </c>
      <c r="AK440" s="15">
        <v>9.5365249812752708</v>
      </c>
      <c r="AL440" s="15">
        <v>658.6849999939999</v>
      </c>
      <c r="AM440" s="15">
        <v>84.540999999999997</v>
      </c>
      <c r="AN440" s="15">
        <v>0.29531399899999999</v>
      </c>
      <c r="AO440" s="15">
        <v>0.71580424236831297</v>
      </c>
      <c r="AP440" s="15">
        <v>2.5185699999084897E-2</v>
      </c>
      <c r="AQ440" s="15">
        <v>1381.1299999949999</v>
      </c>
      <c r="AR440" s="15">
        <v>1.7814199989999999</v>
      </c>
      <c r="AS440" s="15">
        <v>255.12</v>
      </c>
      <c r="AT440" s="15">
        <v>0.35609999899999994</v>
      </c>
      <c r="AU440" s="15">
        <v>10.9499</v>
      </c>
      <c r="AV440" s="15">
        <v>740.01999999499992</v>
      </c>
      <c r="AW440" s="15">
        <v>0.28721499899999997</v>
      </c>
      <c r="AX440" s="15">
        <v>34.99999906507729</v>
      </c>
      <c r="AY440" s="15">
        <v>5.1578999989999996</v>
      </c>
      <c r="AZ440" s="15">
        <v>1.1478999989999998</v>
      </c>
      <c r="BA440" s="15">
        <v>1.0000002759241586</v>
      </c>
      <c r="BB440" s="15">
        <v>0.29605299899999998</v>
      </c>
      <c r="BC440" s="15">
        <v>376.05999999899996</v>
      </c>
      <c r="BD440" s="15">
        <v>1.1108699989999999</v>
      </c>
      <c r="BE440" s="15">
        <v>2.3577999989999996</v>
      </c>
      <c r="BF440" s="15">
        <v>0.41675999899999999</v>
      </c>
      <c r="BG440" s="15">
        <v>52.82</v>
      </c>
      <c r="BH440" s="15">
        <v>10.9941</v>
      </c>
      <c r="BI440" s="15">
        <v>4.851959999899999E-2</v>
      </c>
      <c r="BJ440" s="15">
        <v>6.1815499989999996</v>
      </c>
      <c r="BK440" s="15">
        <v>7.8815249795594617</v>
      </c>
      <c r="BL440" s="15">
        <v>13.199999998999999</v>
      </c>
      <c r="BM440" s="15">
        <v>2.7216999989999997</v>
      </c>
      <c r="BN440" s="15">
        <v>1.3499499989999999</v>
      </c>
      <c r="BO440" s="15">
        <v>2.0100000000000003E-9</v>
      </c>
      <c r="BP440" s="15">
        <v>0.67939398103090831</v>
      </c>
      <c r="BQ440" s="15">
        <v>6.3516999989999992</v>
      </c>
      <c r="BR440" s="15">
        <v>12.112689234265396</v>
      </c>
      <c r="BS440" s="15">
        <v>126</v>
      </c>
      <c r="BT440" s="15">
        <v>6.9605799999799984E-7</v>
      </c>
      <c r="BU440" s="15">
        <v>8.4877999999999982</v>
      </c>
      <c r="BV440" s="15">
        <v>84.184999998999999</v>
      </c>
      <c r="BW440" s="15">
        <v>3.434999999</v>
      </c>
      <c r="BX440" s="15">
        <v>2.1473999999999998</v>
      </c>
      <c r="BY440" s="15">
        <v>1.1478999989999998</v>
      </c>
      <c r="BZ440" s="15">
        <v>111.5</v>
      </c>
      <c r="CA440" s="15">
        <v>20.842999999</v>
      </c>
      <c r="CB440" s="15">
        <v>1.7849984153991865</v>
      </c>
      <c r="CC440" s="15">
        <v>1.1478999989999998</v>
      </c>
      <c r="CD440" s="15">
        <v>6.1128999989999997</v>
      </c>
      <c r="CE440" s="15">
        <v>2.0946999999999996</v>
      </c>
      <c r="CF440" s="15">
        <v>3.9249999989999997</v>
      </c>
      <c r="CG440" s="15">
        <v>9.5062999999999995</v>
      </c>
      <c r="CH440" s="15">
        <v>23.000116042057673</v>
      </c>
      <c r="CI440" s="15">
        <v>0.61449999899999996</v>
      </c>
      <c r="CJ440" s="15">
        <v>166.91799999899999</v>
      </c>
      <c r="CK440" s="15">
        <v>0.98669999998999991</v>
      </c>
      <c r="CL440" s="15">
        <v>0.57623299899999991</v>
      </c>
      <c r="CM440" s="15">
        <v>1.2589999999999997E-2</v>
      </c>
      <c r="CN440" s="15">
        <v>4.2924999989999995</v>
      </c>
      <c r="CO440" s="15">
        <v>0.93899999999999995</v>
      </c>
      <c r="CP440" s="15">
        <v>0.76469999899999996</v>
      </c>
      <c r="CQ440" s="43">
        <v>50.599999998999998</v>
      </c>
      <c r="CR440" s="43">
        <v>22.087999998999997</v>
      </c>
      <c r="CS440" s="42" t="s">
        <v>21</v>
      </c>
      <c r="CT440" s="42" t="s">
        <v>21</v>
      </c>
      <c r="CU440" s="42" t="s">
        <v>21</v>
      </c>
      <c r="CV440" s="42" t="s">
        <v>21</v>
      </c>
      <c r="CW440" s="43">
        <v>2.0699999989999998</v>
      </c>
      <c r="CX440" s="43">
        <v>38.030099998999994</v>
      </c>
      <c r="CY440" s="42" t="s">
        <v>21</v>
      </c>
      <c r="CZ440" s="42" t="s">
        <v>21</v>
      </c>
      <c r="DA440" s="43">
        <v>8.6099999998999997E-3</v>
      </c>
      <c r="DB440" s="43">
        <v>15</v>
      </c>
      <c r="DC440" s="42" t="s">
        <v>21</v>
      </c>
      <c r="DD440" s="43">
        <v>1.2529758191366693</v>
      </c>
      <c r="DE440" s="42" t="s">
        <v>21</v>
      </c>
      <c r="DF440" s="43">
        <v>1.1816249998749995</v>
      </c>
      <c r="DG440" s="43">
        <v>4.9015999998999991E-3</v>
      </c>
    </row>
    <row r="441" spans="1:111" x14ac:dyDescent="0.25">
      <c r="A441" s="27" t="s">
        <v>565</v>
      </c>
      <c r="B441" s="15">
        <v>4.6596999989999999</v>
      </c>
      <c r="C441" s="15">
        <v>3.8974999999999995E-7</v>
      </c>
      <c r="D441" s="15">
        <v>1.021059999</v>
      </c>
      <c r="E441" s="15">
        <v>17.422999998999998</v>
      </c>
      <c r="F441" s="15">
        <v>47.408999998999995</v>
      </c>
      <c r="G441" s="15">
        <v>345.79631822846829</v>
      </c>
      <c r="H441" s="15">
        <v>4.3149999999999985E-5</v>
      </c>
      <c r="I441" s="15">
        <v>1.1032299989999999</v>
      </c>
      <c r="J441" s="15">
        <v>6.8731856717342094E-11</v>
      </c>
      <c r="K441" s="15">
        <v>90</v>
      </c>
      <c r="L441" s="15">
        <v>1.2450999999999999</v>
      </c>
      <c r="M441" s="15">
        <v>55.34</v>
      </c>
      <c r="N441" s="15">
        <v>6.0659999999999998</v>
      </c>
      <c r="O441" s="15">
        <v>1.9386999989999998</v>
      </c>
      <c r="P441" s="15">
        <v>65.178199998999986</v>
      </c>
      <c r="Q441" s="15">
        <v>1.946E-11</v>
      </c>
      <c r="R441" s="15">
        <v>38.099999998999998</v>
      </c>
      <c r="S441" s="15">
        <v>0.48873466618871736</v>
      </c>
      <c r="T441" s="15">
        <v>8.6314999999999991</v>
      </c>
      <c r="U441" s="15">
        <v>0.99999999899999992</v>
      </c>
      <c r="V441" s="15">
        <v>33.149999998999995</v>
      </c>
      <c r="W441" s="15">
        <v>0.69999999899999998</v>
      </c>
      <c r="X441" s="15">
        <v>2.5</v>
      </c>
      <c r="Y441" s="15">
        <v>4.756999999272403</v>
      </c>
      <c r="Z441" s="15">
        <v>6.9158999989999996</v>
      </c>
      <c r="AA441" s="15">
        <v>2.3163295439999998</v>
      </c>
      <c r="AB441" s="15">
        <v>2.4780999989999999</v>
      </c>
      <c r="AC441" s="15">
        <v>2.75</v>
      </c>
      <c r="AD441" s="15">
        <v>70.033999998999988</v>
      </c>
      <c r="AE441" s="15">
        <v>0.99999999899999992</v>
      </c>
      <c r="AF441" s="15">
        <v>22.718763825024631</v>
      </c>
      <c r="AG441" s="15">
        <v>2.9999999989999999</v>
      </c>
      <c r="AH441" s="15">
        <v>4.9999999989999999</v>
      </c>
      <c r="AI441" s="15">
        <v>2</v>
      </c>
      <c r="AJ441" s="15">
        <v>13.303999999999998</v>
      </c>
      <c r="AK441" s="15">
        <v>9.5538359563756181</v>
      </c>
      <c r="AL441" s="15">
        <v>662.399999998</v>
      </c>
      <c r="AM441" s="15">
        <v>84.861999998999991</v>
      </c>
      <c r="AN441" s="15">
        <v>0.29531399899999999</v>
      </c>
      <c r="AO441" s="15">
        <v>0.72159443558441527</v>
      </c>
      <c r="AP441" s="15">
        <v>2.6930299999090777E-2</v>
      </c>
      <c r="AQ441" s="15">
        <v>1390.6099999989999</v>
      </c>
      <c r="AR441" s="15">
        <v>1.7814199989999999</v>
      </c>
      <c r="AS441" s="15">
        <v>258.81999999899995</v>
      </c>
      <c r="AT441" s="15">
        <v>0.35659999899999995</v>
      </c>
      <c r="AU441" s="15">
        <v>11.008399999</v>
      </c>
      <c r="AV441" s="15">
        <v>741.67999999899996</v>
      </c>
      <c r="AW441" s="15">
        <v>0.28949099899999997</v>
      </c>
      <c r="AX441" s="15">
        <v>34.99999906507729</v>
      </c>
      <c r="AY441" s="15">
        <v>5.0960999989999998</v>
      </c>
      <c r="AZ441" s="15">
        <v>1.1510999999999998</v>
      </c>
      <c r="BA441" s="15">
        <v>1.0000002759241586</v>
      </c>
      <c r="BB441" s="15">
        <v>0.29605299899999998</v>
      </c>
      <c r="BC441" s="15">
        <v>378.449999999</v>
      </c>
      <c r="BD441" s="15">
        <v>1.1179399989999999</v>
      </c>
      <c r="BE441" s="15">
        <v>2.3534999989999998</v>
      </c>
      <c r="BF441" s="15">
        <v>0.41852999899999999</v>
      </c>
      <c r="BG441" s="15">
        <v>52.95</v>
      </c>
      <c r="BH441" s="15">
        <v>11.043999998999999</v>
      </c>
      <c r="BI441" s="15">
        <v>7.8025999998999993E-2</v>
      </c>
      <c r="BJ441" s="15">
        <v>6.1843399989999996</v>
      </c>
      <c r="BK441" s="15">
        <v>7.90964033212295</v>
      </c>
      <c r="BL441" s="15">
        <v>13.199999998999999</v>
      </c>
      <c r="BM441" s="15">
        <v>2.7273999989999997</v>
      </c>
      <c r="BN441" s="15">
        <v>1.3657499989999999</v>
      </c>
      <c r="BO441" s="15">
        <v>2.0100000000000003E-9</v>
      </c>
      <c r="BP441" s="15">
        <v>0.68101334832539728</v>
      </c>
      <c r="BQ441" s="15">
        <v>6.6782999989999992</v>
      </c>
      <c r="BR441" s="15">
        <v>12.202265408734267</v>
      </c>
      <c r="BS441" s="15">
        <v>126</v>
      </c>
      <c r="BT441" s="15">
        <v>7.3495300000099985E-7</v>
      </c>
      <c r="BU441" s="15">
        <v>8.5292999989999991</v>
      </c>
      <c r="BV441" s="15">
        <v>85.472999999999999</v>
      </c>
      <c r="BW441" s="15">
        <v>3.434999999</v>
      </c>
      <c r="BX441" s="15">
        <v>2.1593999989999997</v>
      </c>
      <c r="BY441" s="15">
        <v>1.1510999999999998</v>
      </c>
      <c r="BZ441" s="15">
        <v>112.04999999899999</v>
      </c>
      <c r="CA441" s="15">
        <v>20.886999998999997</v>
      </c>
      <c r="CB441" s="15">
        <v>1.7849984153991865</v>
      </c>
      <c r="CC441" s="15">
        <v>1.1510999999999998</v>
      </c>
      <c r="CD441" s="15">
        <v>6.1372999989999997</v>
      </c>
      <c r="CE441" s="15">
        <v>2.1077999989999996</v>
      </c>
      <c r="CF441" s="15">
        <v>3.9249999989999997</v>
      </c>
      <c r="CG441" s="15">
        <v>9.5488999989999996</v>
      </c>
      <c r="CH441" s="15">
        <v>23.000116042057673</v>
      </c>
      <c r="CI441" s="15">
        <v>0.62029999899999999</v>
      </c>
      <c r="CJ441" s="15">
        <v>172.94499999899998</v>
      </c>
      <c r="CK441" s="15">
        <v>0.99159999999999981</v>
      </c>
      <c r="CL441" s="15">
        <v>0.57918299899999992</v>
      </c>
      <c r="CM441" s="15">
        <v>1.2829999999999996E-2</v>
      </c>
      <c r="CN441" s="15">
        <v>4.2924999989999995</v>
      </c>
      <c r="CO441" s="15">
        <v>0.94399999999999995</v>
      </c>
      <c r="CP441" s="15">
        <v>0.76579999899999995</v>
      </c>
      <c r="CQ441" s="43">
        <v>50.599999998999998</v>
      </c>
      <c r="CR441" s="43">
        <v>22.674399998999998</v>
      </c>
      <c r="CS441" s="42" t="s">
        <v>21</v>
      </c>
      <c r="CT441" s="42" t="s">
        <v>21</v>
      </c>
      <c r="CU441" s="42" t="s">
        <v>21</v>
      </c>
      <c r="CV441" s="42" t="s">
        <v>21</v>
      </c>
      <c r="CW441" s="43">
        <v>2.0699999989999998</v>
      </c>
      <c r="CX441" s="43">
        <v>38.235899998999997</v>
      </c>
      <c r="CY441" s="42" t="s">
        <v>21</v>
      </c>
      <c r="CZ441" s="42" t="s">
        <v>21</v>
      </c>
      <c r="DA441" s="43">
        <v>8.5769999998999997E-3</v>
      </c>
      <c r="DB441" s="43">
        <v>15</v>
      </c>
      <c r="DC441" s="42" t="s">
        <v>21</v>
      </c>
      <c r="DD441" s="43">
        <v>1.2570710260931124</v>
      </c>
      <c r="DE441" s="42" t="s">
        <v>21</v>
      </c>
      <c r="DF441" s="43">
        <v>1.1949374998749995</v>
      </c>
      <c r="DG441" s="43">
        <v>5.026199999899999E-3</v>
      </c>
    </row>
    <row r="442" spans="1:111" x14ac:dyDescent="0.25">
      <c r="A442" s="27" t="s">
        <v>566</v>
      </c>
      <c r="B442" s="15">
        <v>4.6856999989999997</v>
      </c>
      <c r="C442" s="15">
        <v>3.8974999999999995E-7</v>
      </c>
      <c r="D442" s="15">
        <v>1.042339999</v>
      </c>
      <c r="E442" s="15">
        <v>17.596999998999998</v>
      </c>
      <c r="F442" s="15">
        <v>48.199999998999999</v>
      </c>
      <c r="G442" s="15">
        <v>353.21134649676264</v>
      </c>
      <c r="H442" s="15">
        <v>4.3149999999999985E-5</v>
      </c>
      <c r="I442" s="15">
        <v>1.1066299989999999</v>
      </c>
      <c r="J442" s="15">
        <v>7.3450252558347953E-11</v>
      </c>
      <c r="K442" s="15">
        <v>90</v>
      </c>
      <c r="L442" s="15">
        <v>1.2346999999999999</v>
      </c>
      <c r="M442" s="15">
        <v>63.04</v>
      </c>
      <c r="N442" s="15">
        <v>6.1129999999999995</v>
      </c>
      <c r="O442" s="15">
        <v>1.9503999999999999</v>
      </c>
      <c r="P442" s="15">
        <v>65.98139999899999</v>
      </c>
      <c r="Q442" s="15">
        <v>1.9579999999999999E-11</v>
      </c>
      <c r="R442" s="15">
        <v>40</v>
      </c>
      <c r="S442" s="15">
        <v>0.49321824931848002</v>
      </c>
      <c r="T442" s="15">
        <v>8.7901999989999986</v>
      </c>
      <c r="U442" s="15">
        <v>0.99999999899999992</v>
      </c>
      <c r="V442" s="15">
        <v>33.149999998999995</v>
      </c>
      <c r="W442" s="15">
        <v>0.69999999899999998</v>
      </c>
      <c r="X442" s="15">
        <v>2.5</v>
      </c>
      <c r="Y442" s="15">
        <v>4.8059999992752092</v>
      </c>
      <c r="Z442" s="15">
        <v>7.0641999989999995</v>
      </c>
      <c r="AA442" s="15">
        <v>2.3342806619999998</v>
      </c>
      <c r="AB442" s="15">
        <v>2.5017999989999997</v>
      </c>
      <c r="AC442" s="15">
        <v>2.75</v>
      </c>
      <c r="AD442" s="15">
        <v>70.95</v>
      </c>
      <c r="AE442" s="15">
        <v>0.99999999899999992</v>
      </c>
      <c r="AF442" s="15">
        <v>22.861204513712114</v>
      </c>
      <c r="AG442" s="15">
        <v>2.9999999989999999</v>
      </c>
      <c r="AH442" s="15">
        <v>4.9999999989999999</v>
      </c>
      <c r="AI442" s="15">
        <v>2</v>
      </c>
      <c r="AJ442" s="15">
        <v>14.446799999</v>
      </c>
      <c r="AK442" s="15">
        <v>9.6190843557049277</v>
      </c>
      <c r="AL442" s="15">
        <v>667.53999999899997</v>
      </c>
      <c r="AM442" s="15">
        <v>85.383599998999998</v>
      </c>
      <c r="AN442" s="15">
        <v>0.29531399899999999</v>
      </c>
      <c r="AO442" s="15">
        <v>0.73069503765322308</v>
      </c>
      <c r="AP442" s="15">
        <v>2.8753199999096923E-2</v>
      </c>
      <c r="AQ442" s="15">
        <v>1409.1999999949999</v>
      </c>
      <c r="AR442" s="15">
        <v>1.7814199989999999</v>
      </c>
      <c r="AS442" s="15">
        <v>262.64999999899999</v>
      </c>
      <c r="AT442" s="15">
        <v>0.35849999899999996</v>
      </c>
      <c r="AU442" s="15">
        <v>11.059699998999999</v>
      </c>
      <c r="AV442" s="15">
        <v>742.20000000199991</v>
      </c>
      <c r="AW442" s="15">
        <v>0.29081799899999999</v>
      </c>
      <c r="AX442" s="15">
        <v>34.99999906507729</v>
      </c>
      <c r="AY442" s="15">
        <v>4.6878999989999999</v>
      </c>
      <c r="AZ442" s="15">
        <v>1.1505999999999998</v>
      </c>
      <c r="BA442" s="15">
        <v>1.0000002759241586</v>
      </c>
      <c r="BB442" s="15">
        <v>0.29605299899999998</v>
      </c>
      <c r="BC442" s="15">
        <v>382.79999999899997</v>
      </c>
      <c r="BD442" s="15">
        <v>1.1234899989999998</v>
      </c>
      <c r="BE442" s="15">
        <v>2.3598999989999996</v>
      </c>
      <c r="BF442" s="15">
        <v>0.42120999899999995</v>
      </c>
      <c r="BG442" s="15">
        <v>53.32</v>
      </c>
      <c r="BH442" s="15">
        <v>11.113299998999999</v>
      </c>
      <c r="BI442" s="15">
        <v>8.6999999999999994E-2</v>
      </c>
      <c r="BJ442" s="15">
        <v>6.2059999989999994</v>
      </c>
      <c r="BK442" s="15">
        <v>7.9800817160367723</v>
      </c>
      <c r="BL442" s="15">
        <v>13.199999998999999</v>
      </c>
      <c r="BM442" s="15">
        <v>2.7397999989999997</v>
      </c>
      <c r="BN442" s="15">
        <v>1.3791199989999998</v>
      </c>
      <c r="BO442" s="15">
        <v>2.0100000000000003E-9</v>
      </c>
      <c r="BP442" s="15">
        <v>0.68427535240180648</v>
      </c>
      <c r="BQ442" s="15">
        <v>6.894799999</v>
      </c>
      <c r="BR442" s="15">
        <v>12.295524157233135</v>
      </c>
      <c r="BS442" s="15">
        <v>126</v>
      </c>
      <c r="BT442" s="15">
        <v>7.7556999999999984E-7</v>
      </c>
      <c r="BU442" s="15">
        <v>8.6379999999999999</v>
      </c>
      <c r="BV442" s="15">
        <v>87.102999999999994</v>
      </c>
      <c r="BW442" s="15">
        <v>3.434999999</v>
      </c>
      <c r="BX442" s="15">
        <v>2.1654999989999997</v>
      </c>
      <c r="BY442" s="15">
        <v>1.1505999999999998</v>
      </c>
      <c r="BZ442" s="15">
        <v>112.96899999899999</v>
      </c>
      <c r="CA442" s="15">
        <v>20.910999998999998</v>
      </c>
      <c r="CB442" s="15">
        <v>1.7849984153991865</v>
      </c>
      <c r="CC442" s="15">
        <v>1.1505999999999998</v>
      </c>
      <c r="CD442" s="15">
        <v>6.2203999989999996</v>
      </c>
      <c r="CE442" s="15">
        <v>2.1352999989999999</v>
      </c>
      <c r="CF442" s="15">
        <v>3.9249999989999997</v>
      </c>
      <c r="CG442" s="15">
        <v>9.6082999989999998</v>
      </c>
      <c r="CH442" s="15">
        <v>23.000116042057673</v>
      </c>
      <c r="CI442" s="15">
        <v>0.62964999899999996</v>
      </c>
      <c r="CJ442" s="15">
        <v>175.711999999</v>
      </c>
      <c r="CK442" s="15">
        <v>0.9906999999899998</v>
      </c>
      <c r="CL442" s="15">
        <v>0.5835989989999999</v>
      </c>
      <c r="CM442" s="15">
        <v>1.3089999999999997E-2</v>
      </c>
      <c r="CN442" s="15">
        <v>4.2924999989999995</v>
      </c>
      <c r="CO442" s="15">
        <v>0.94699999999999995</v>
      </c>
      <c r="CP442" s="15">
        <v>0.76749999899999999</v>
      </c>
      <c r="CQ442" s="43">
        <v>50.599999998999998</v>
      </c>
      <c r="CR442" s="43">
        <v>23.011599998999998</v>
      </c>
      <c r="CS442" s="42" t="s">
        <v>21</v>
      </c>
      <c r="CT442" s="42" t="s">
        <v>21</v>
      </c>
      <c r="CU442" s="42" t="s">
        <v>21</v>
      </c>
      <c r="CV442" s="42" t="s">
        <v>21</v>
      </c>
      <c r="CW442" s="43">
        <v>2.0699999989999998</v>
      </c>
      <c r="CX442" s="43">
        <v>38.568499998999997</v>
      </c>
      <c r="CY442" s="42" t="s">
        <v>21</v>
      </c>
      <c r="CZ442" s="42" t="s">
        <v>21</v>
      </c>
      <c r="DA442" s="43">
        <v>8.6849999998999984E-3</v>
      </c>
      <c r="DB442" s="43">
        <v>15</v>
      </c>
      <c r="DC442" s="42" t="s">
        <v>21</v>
      </c>
      <c r="DD442" s="43">
        <v>1.2750223145161574</v>
      </c>
      <c r="DE442" s="42" t="s">
        <v>21</v>
      </c>
      <c r="DF442" s="43">
        <v>1.1949374998749995</v>
      </c>
      <c r="DG442" s="43">
        <v>5.2280999998999995E-3</v>
      </c>
    </row>
    <row r="443" spans="1:111" x14ac:dyDescent="0.25">
      <c r="A443" s="27" t="s">
        <v>567</v>
      </c>
      <c r="B443" s="15">
        <v>4.7113999989999993</v>
      </c>
      <c r="C443" s="15">
        <v>3.8974999999999995E-7</v>
      </c>
      <c r="D443" s="15">
        <v>1.0589599989999998</v>
      </c>
      <c r="E443" s="15">
        <v>17.776999999999997</v>
      </c>
      <c r="F443" s="15">
        <v>49.047999998999998</v>
      </c>
      <c r="G443" s="15">
        <v>357.36636233691945</v>
      </c>
      <c r="H443" s="15">
        <v>4.3149999999999985E-5</v>
      </c>
      <c r="I443" s="15">
        <v>1.115449999</v>
      </c>
      <c r="J443" s="15">
        <v>7.8393991599278599E-11</v>
      </c>
      <c r="K443" s="15">
        <v>90</v>
      </c>
      <c r="L443" s="15">
        <v>1.2298999989999999</v>
      </c>
      <c r="M443" s="15">
        <v>66.27</v>
      </c>
      <c r="N443" s="15">
        <v>6.593</v>
      </c>
      <c r="O443" s="15">
        <v>1.9821999989999999</v>
      </c>
      <c r="P443" s="15">
        <v>66.986499998999989</v>
      </c>
      <c r="Q443" s="15">
        <v>1.9740000000000001E-11</v>
      </c>
      <c r="R443" s="15">
        <v>40.074999998999999</v>
      </c>
      <c r="S443" s="15">
        <v>0.49842994591956835</v>
      </c>
      <c r="T443" s="15">
        <v>8.9106999999999985</v>
      </c>
      <c r="U443" s="15">
        <v>0.99999999899999992</v>
      </c>
      <c r="V443" s="15">
        <v>33.149999998999995</v>
      </c>
      <c r="W443" s="15">
        <v>0.69999999899999998</v>
      </c>
      <c r="X443" s="15">
        <v>2.5</v>
      </c>
      <c r="Y443" s="15">
        <v>5.3579999993068181</v>
      </c>
      <c r="Z443" s="15">
        <v>7.1472999989999995</v>
      </c>
      <c r="AA443" s="15">
        <v>2.3565175379999999</v>
      </c>
      <c r="AB443" s="15">
        <v>2.5299999989999997</v>
      </c>
      <c r="AC443" s="15">
        <v>2.75</v>
      </c>
      <c r="AD443" s="15">
        <v>71.802999998999994</v>
      </c>
      <c r="AE443" s="15">
        <v>0.99999999899999992</v>
      </c>
      <c r="AF443" s="15">
        <v>23.042163353317118</v>
      </c>
      <c r="AG443" s="15">
        <v>2.9999999989999999</v>
      </c>
      <c r="AH443" s="15">
        <v>4.9999999989999999</v>
      </c>
      <c r="AI443" s="15">
        <v>2</v>
      </c>
      <c r="AJ443" s="15">
        <v>15.163099999999998</v>
      </c>
      <c r="AK443" s="15">
        <v>9.6655713286832707</v>
      </c>
      <c r="AL443" s="15">
        <v>676.11999999699992</v>
      </c>
      <c r="AM443" s="15">
        <v>86.107499998999998</v>
      </c>
      <c r="AN443" s="15">
        <v>0.30271599899999996</v>
      </c>
      <c r="AO443" s="15">
        <v>0.74246215354300127</v>
      </c>
      <c r="AP443" s="15">
        <v>2.9728999999100211E-2</v>
      </c>
      <c r="AQ443" s="15">
        <v>1438.1299999949999</v>
      </c>
      <c r="AR443" s="15">
        <v>1.7814199989999999</v>
      </c>
      <c r="AS443" s="15">
        <v>271.39999999899999</v>
      </c>
      <c r="AT443" s="15">
        <v>0.36159999899999995</v>
      </c>
      <c r="AU443" s="15">
        <v>11.153599998999999</v>
      </c>
      <c r="AV443" s="15">
        <v>743.35999999899991</v>
      </c>
      <c r="AW443" s="15">
        <v>0.29220099899999996</v>
      </c>
      <c r="AX443" s="15">
        <v>34.99999906507729</v>
      </c>
      <c r="AY443" s="15">
        <v>4.2825999989999994</v>
      </c>
      <c r="AZ443" s="15">
        <v>1.1592999989999999</v>
      </c>
      <c r="BA443" s="15">
        <v>1.0000002759241586</v>
      </c>
      <c r="BB443" s="15">
        <v>0.29605299899999998</v>
      </c>
      <c r="BC443" s="15">
        <v>386.30999999899996</v>
      </c>
      <c r="BD443" s="15">
        <v>1.132769999</v>
      </c>
      <c r="BE443" s="15">
        <v>2.3709999989999999</v>
      </c>
      <c r="BF443" s="15">
        <v>0.42485999899999999</v>
      </c>
      <c r="BG443" s="15">
        <v>53.56</v>
      </c>
      <c r="BH443" s="15">
        <v>11.201199999999998</v>
      </c>
      <c r="BI443" s="15">
        <v>7.0000000000000007E-2</v>
      </c>
      <c r="BJ443" s="15">
        <v>6.2793299989999998</v>
      </c>
      <c r="BK443" s="15">
        <v>8.0378099221763968</v>
      </c>
      <c r="BL443" s="15">
        <v>13.199999998999999</v>
      </c>
      <c r="BM443" s="15">
        <v>2.7581999989999999</v>
      </c>
      <c r="BN443" s="15">
        <v>1.3983899989999999</v>
      </c>
      <c r="BO443" s="15">
        <v>2.0100000000000003E-9</v>
      </c>
      <c r="BP443" s="15">
        <v>0.68984547508957328</v>
      </c>
      <c r="BQ443" s="15">
        <v>7.1682999989999994</v>
      </c>
      <c r="BR443" s="15">
        <v>12.527227859284794</v>
      </c>
      <c r="BS443" s="15">
        <v>126</v>
      </c>
      <c r="BT443" s="15">
        <v>8.2633999999599986E-7</v>
      </c>
      <c r="BU443" s="15">
        <v>8.766399998999999</v>
      </c>
      <c r="BV443" s="15">
        <v>89.376999998999992</v>
      </c>
      <c r="BW443" s="15">
        <v>3.434999999</v>
      </c>
      <c r="BX443" s="15">
        <v>2.1979999989999999</v>
      </c>
      <c r="BY443" s="15">
        <v>1.1592999989999999</v>
      </c>
      <c r="BZ443" s="15">
        <v>115.157999999</v>
      </c>
      <c r="CA443" s="15">
        <v>20.885999998999999</v>
      </c>
      <c r="CB443" s="15">
        <v>1.7849984153991865</v>
      </c>
      <c r="CC443" s="15">
        <v>1.1592999989999999</v>
      </c>
      <c r="CD443" s="15">
        <v>7.1530999989999993</v>
      </c>
      <c r="CE443" s="15">
        <v>2.1702999989999996</v>
      </c>
      <c r="CF443" s="15">
        <v>3.9249999989999997</v>
      </c>
      <c r="CG443" s="15">
        <v>9.6633999989999992</v>
      </c>
      <c r="CH443" s="15">
        <v>23.000116042057673</v>
      </c>
      <c r="CI443" s="15">
        <v>0.63549999899999998</v>
      </c>
      <c r="CJ443" s="15">
        <v>177.93399999899998</v>
      </c>
      <c r="CK443" s="15">
        <v>0.99699999999999989</v>
      </c>
      <c r="CL443" s="15">
        <v>0.58916099899999996</v>
      </c>
      <c r="CM443" s="15">
        <v>1.3379999999999996E-2</v>
      </c>
      <c r="CN443" s="15">
        <v>4.2924999989999995</v>
      </c>
      <c r="CO443" s="15">
        <v>0.95699999999999996</v>
      </c>
      <c r="CP443" s="15">
        <v>0.77009999899999992</v>
      </c>
      <c r="CQ443" s="43">
        <v>50.599999998999998</v>
      </c>
      <c r="CR443" s="43">
        <v>23.246099998999998</v>
      </c>
      <c r="CS443" s="42" t="s">
        <v>21</v>
      </c>
      <c r="CT443" s="42" t="s">
        <v>21</v>
      </c>
      <c r="CU443" s="42" t="s">
        <v>21</v>
      </c>
      <c r="CV443" s="42" t="s">
        <v>21</v>
      </c>
      <c r="CW443" s="43">
        <v>2.0699999989999998</v>
      </c>
      <c r="CX443" s="43">
        <v>38.679599998999997</v>
      </c>
      <c r="CY443" s="42" t="s">
        <v>21</v>
      </c>
      <c r="CZ443" s="42" t="s">
        <v>21</v>
      </c>
      <c r="DA443" s="43">
        <v>8.7029999999999989E-3</v>
      </c>
      <c r="DB443" s="43">
        <v>15</v>
      </c>
      <c r="DC443" s="42" t="s">
        <v>21</v>
      </c>
      <c r="DD443" s="43">
        <v>1.2866700994424474</v>
      </c>
      <c r="DE443" s="42" t="s">
        <v>21</v>
      </c>
      <c r="DF443" s="43">
        <v>1.2075</v>
      </c>
      <c r="DG443" s="43">
        <v>6.3792999998999993E-3</v>
      </c>
    </row>
    <row r="444" spans="1:111" x14ac:dyDescent="0.25">
      <c r="A444" s="27" t="s">
        <v>568</v>
      </c>
      <c r="B444" s="15">
        <v>4.7348999989999996</v>
      </c>
      <c r="C444" s="15">
        <v>4.1119999999999992E-7</v>
      </c>
      <c r="D444" s="15">
        <v>1.0614499989999999</v>
      </c>
      <c r="E444" s="15">
        <v>17.942999998999998</v>
      </c>
      <c r="F444" s="15">
        <v>49.618999998999996</v>
      </c>
      <c r="G444" s="15">
        <v>360.73637518441132</v>
      </c>
      <c r="H444" s="15">
        <v>1.6273999999999995E-4</v>
      </c>
      <c r="I444" s="15">
        <v>1.1101199989999999</v>
      </c>
      <c r="J444" s="15">
        <v>8.3579065938193221E-11</v>
      </c>
      <c r="K444" s="15">
        <v>90</v>
      </c>
      <c r="L444" s="15">
        <v>1.2262</v>
      </c>
      <c r="M444" s="15">
        <v>69.19</v>
      </c>
      <c r="N444" s="15">
        <v>6.6689999999999996</v>
      </c>
      <c r="O444" s="15">
        <v>1.9940999989999999</v>
      </c>
      <c r="P444" s="15">
        <v>68.341499999999996</v>
      </c>
      <c r="Q444" s="15">
        <v>1.9839999999999999E-11</v>
      </c>
      <c r="R444" s="15">
        <v>40.149999998999995</v>
      </c>
      <c r="S444" s="15">
        <v>0.49706730315989028</v>
      </c>
      <c r="T444" s="15">
        <v>8.9609999999999985</v>
      </c>
      <c r="U444" s="15">
        <v>0.99999999899999992</v>
      </c>
      <c r="V444" s="15">
        <v>33.149999998999995</v>
      </c>
      <c r="W444" s="15">
        <v>0.69999999899999998</v>
      </c>
      <c r="X444" s="15">
        <v>2.5</v>
      </c>
      <c r="Y444" s="15">
        <v>5.5339999993168973</v>
      </c>
      <c r="Z444" s="15">
        <v>7.2146999989999996</v>
      </c>
      <c r="AA444" s="15">
        <v>2.4502597269999997</v>
      </c>
      <c r="AB444" s="15">
        <v>2.5551999989999996</v>
      </c>
      <c r="AC444" s="15">
        <v>2.75</v>
      </c>
      <c r="AD444" s="15">
        <v>72.83499999899999</v>
      </c>
      <c r="AE444" s="15">
        <v>0.99999999899999992</v>
      </c>
      <c r="AF444" s="15">
        <v>23.133721332371561</v>
      </c>
      <c r="AG444" s="15">
        <v>2.9999999989999999</v>
      </c>
      <c r="AH444" s="15">
        <v>4.9999999989999999</v>
      </c>
      <c r="AI444" s="15">
        <v>2</v>
      </c>
      <c r="AJ444" s="15">
        <v>16.070499998999999</v>
      </c>
      <c r="AK444" s="15">
        <v>9.7551459345931715</v>
      </c>
      <c r="AL444" s="15">
        <v>682.875</v>
      </c>
      <c r="AM444" s="15">
        <v>86.537499998999991</v>
      </c>
      <c r="AN444" s="15">
        <v>0.31085699899999997</v>
      </c>
      <c r="AO444" s="15">
        <v>0.75236619223886592</v>
      </c>
      <c r="AP444" s="15">
        <v>3.1247299999105332E-2</v>
      </c>
      <c r="AQ444" s="15">
        <v>1469.789999999</v>
      </c>
      <c r="AR444" s="15">
        <v>1.7814199989999999</v>
      </c>
      <c r="AS444" s="15">
        <v>265.12999999899995</v>
      </c>
      <c r="AT444" s="15">
        <v>0.36329999899999998</v>
      </c>
      <c r="AU444" s="15">
        <v>11.214499999999999</v>
      </c>
      <c r="AV444" s="15">
        <v>745.07</v>
      </c>
      <c r="AW444" s="15">
        <v>0.29290799899999997</v>
      </c>
      <c r="AX444" s="15">
        <v>34.99999906507729</v>
      </c>
      <c r="AY444" s="15">
        <v>4.3169999989999992</v>
      </c>
      <c r="AZ444" s="15">
        <v>1.1400899999999998</v>
      </c>
      <c r="BA444" s="15">
        <v>1.0000002759241586</v>
      </c>
      <c r="BB444" s="15">
        <v>0.29605299899999998</v>
      </c>
      <c r="BC444" s="15">
        <v>387.87</v>
      </c>
      <c r="BD444" s="15">
        <v>1.1382399999999999</v>
      </c>
      <c r="BE444" s="15">
        <v>2.3648999999999996</v>
      </c>
      <c r="BF444" s="15">
        <v>0.42937999899999996</v>
      </c>
      <c r="BG444" s="15">
        <v>53.81</v>
      </c>
      <c r="BH444" s="15">
        <v>11.245699998999999</v>
      </c>
      <c r="BI444" s="15">
        <v>7.0000000000000007E-2</v>
      </c>
      <c r="BJ444" s="15">
        <v>6.3814699989999992</v>
      </c>
      <c r="BK444" s="15">
        <v>8.032773781289853</v>
      </c>
      <c r="BL444" s="15">
        <v>13.199999998999999</v>
      </c>
      <c r="BM444" s="15">
        <v>2.7867999989999999</v>
      </c>
      <c r="BN444" s="15">
        <v>1.4062699989999998</v>
      </c>
      <c r="BO444" s="15">
        <v>2.0100000000000003E-9</v>
      </c>
      <c r="BP444" s="15">
        <v>0.68922737658641342</v>
      </c>
      <c r="BQ444" s="15">
        <v>7.2447999989999996</v>
      </c>
      <c r="BR444" s="15">
        <v>12.660099183270605</v>
      </c>
      <c r="BS444" s="15">
        <v>126</v>
      </c>
      <c r="BT444" s="15">
        <v>8.841999999949999E-7</v>
      </c>
      <c r="BU444" s="15">
        <v>8.8751999999999995</v>
      </c>
      <c r="BV444" s="15">
        <v>91.517999999999986</v>
      </c>
      <c r="BW444" s="15">
        <v>3.434999999</v>
      </c>
      <c r="BX444" s="15">
        <v>2.2116999989999999</v>
      </c>
      <c r="BY444" s="15">
        <v>1.1400899999999998</v>
      </c>
      <c r="BZ444" s="15">
        <v>118.981999999</v>
      </c>
      <c r="CA444" s="15">
        <v>21.023999998999997</v>
      </c>
      <c r="CB444" s="15">
        <v>1.7849984153991865</v>
      </c>
      <c r="CC444" s="15">
        <v>1.1400899999999998</v>
      </c>
      <c r="CD444" s="15">
        <v>7.5057999989999997</v>
      </c>
      <c r="CE444" s="15">
        <v>2.1968999989999998</v>
      </c>
      <c r="CF444" s="15">
        <v>3.9249999989999997</v>
      </c>
      <c r="CG444" s="15">
        <v>9.6886999989999989</v>
      </c>
      <c r="CH444" s="15">
        <v>23.000116042057673</v>
      </c>
      <c r="CI444" s="15">
        <v>0.6412999989999999</v>
      </c>
      <c r="CJ444" s="15">
        <v>183.66199999899999</v>
      </c>
      <c r="CK444" s="15">
        <v>1.0173999999999999</v>
      </c>
      <c r="CL444" s="15">
        <v>0.61281699899999997</v>
      </c>
      <c r="CM444" s="15">
        <v>1.4149999999999996E-2</v>
      </c>
      <c r="CN444" s="15">
        <v>4.2924999989999995</v>
      </c>
      <c r="CO444" s="15">
        <v>0.96099999999999997</v>
      </c>
      <c r="CP444" s="15">
        <v>0.77169999899999997</v>
      </c>
      <c r="CQ444" s="43">
        <v>50.599999998999998</v>
      </c>
      <c r="CR444" s="43">
        <v>23.897099998999998</v>
      </c>
      <c r="CS444" s="42" t="s">
        <v>21</v>
      </c>
      <c r="CT444" s="42" t="s">
        <v>21</v>
      </c>
      <c r="CU444" s="42" t="s">
        <v>21</v>
      </c>
      <c r="CV444" s="42" t="s">
        <v>21</v>
      </c>
      <c r="CW444" s="43">
        <v>2.0699999989999998</v>
      </c>
      <c r="CX444" s="43">
        <v>39.872299998999999</v>
      </c>
      <c r="CY444" s="42" t="s">
        <v>21</v>
      </c>
      <c r="CZ444" s="42" t="s">
        <v>21</v>
      </c>
      <c r="DA444" s="43">
        <v>8.8179999998999996E-3</v>
      </c>
      <c r="DB444" s="43">
        <v>15</v>
      </c>
      <c r="DC444" s="42" t="s">
        <v>21</v>
      </c>
      <c r="DD444" s="43">
        <v>1.2637432089773071</v>
      </c>
      <c r="DE444" s="42" t="s">
        <v>21</v>
      </c>
      <c r="DF444" s="43">
        <v>1.2196874998749996</v>
      </c>
      <c r="DG444" s="43">
        <v>6.3597999998999989E-3</v>
      </c>
    </row>
    <row r="445" spans="1:111" x14ac:dyDescent="0.25">
      <c r="A445" s="27" t="s">
        <v>569</v>
      </c>
      <c r="B445" s="15">
        <v>4.6569999989999999</v>
      </c>
      <c r="C445" s="15">
        <v>4.5995999999999994E-7</v>
      </c>
      <c r="D445" s="15">
        <v>1.0343999989999999</v>
      </c>
      <c r="E445" s="15">
        <v>17.016999998999999</v>
      </c>
      <c r="F445" s="15">
        <v>47.487999998999996</v>
      </c>
      <c r="G445" s="15">
        <v>342.86630705839377</v>
      </c>
      <c r="H445" s="15">
        <v>1.9790999999999993E-4</v>
      </c>
      <c r="I445" s="15">
        <v>1.0710999999999999</v>
      </c>
      <c r="J445" s="15">
        <v>8.9201742233090808E-11</v>
      </c>
      <c r="K445" s="15">
        <v>90</v>
      </c>
      <c r="L445" s="15">
        <v>1.2381999989999999</v>
      </c>
      <c r="M445" s="15">
        <v>72.39</v>
      </c>
      <c r="N445" s="15">
        <v>6.5519999999999996</v>
      </c>
      <c r="O445" s="15">
        <v>1.9398999989999999</v>
      </c>
      <c r="P445" s="15">
        <v>69.588899998999992</v>
      </c>
      <c r="Q445" s="15">
        <v>1.9360000000000002E-11</v>
      </c>
      <c r="R445" s="15">
        <v>40.199999998999999</v>
      </c>
      <c r="S445" s="15">
        <v>0.49261083768108904</v>
      </c>
      <c r="T445" s="15">
        <v>8.5228999989999998</v>
      </c>
      <c r="U445" s="15">
        <v>0.99999999899999992</v>
      </c>
      <c r="V445" s="15">
        <v>33.149999998999995</v>
      </c>
      <c r="W445" s="15">
        <v>0.69999999899999998</v>
      </c>
      <c r="X445" s="15">
        <v>2.5</v>
      </c>
      <c r="Y445" s="15">
        <v>5.3529999993065323</v>
      </c>
      <c r="Z445" s="15">
        <v>6.8572999989999994</v>
      </c>
      <c r="AA445" s="15">
        <v>2.4702489389999998</v>
      </c>
      <c r="AB445" s="15">
        <v>2.4184999989999998</v>
      </c>
      <c r="AC445" s="15">
        <v>2.75</v>
      </c>
      <c r="AD445" s="15">
        <v>70.720999998999986</v>
      </c>
      <c r="AE445" s="15">
        <v>0.99999999899999992</v>
      </c>
      <c r="AF445" s="15">
        <v>22.562815927283278</v>
      </c>
      <c r="AG445" s="15">
        <v>2.9999999989999999</v>
      </c>
      <c r="AH445" s="15">
        <v>4.9999999989999999</v>
      </c>
      <c r="AI445" s="15">
        <v>2</v>
      </c>
      <c r="AJ445" s="15">
        <v>16.419899998999998</v>
      </c>
      <c r="AK445" s="15">
        <v>9.6842921720345938</v>
      </c>
      <c r="AL445" s="15">
        <v>686.63499999699991</v>
      </c>
      <c r="AM445" s="15">
        <v>84.436299999999989</v>
      </c>
      <c r="AN445" s="15">
        <v>0.31085699899999997</v>
      </c>
      <c r="AO445" s="15">
        <v>0.72792918757856484</v>
      </c>
      <c r="AP445" s="15">
        <v>3.288109999911084E-2</v>
      </c>
      <c r="AQ445" s="15">
        <v>1397.740000002</v>
      </c>
      <c r="AR445" s="15">
        <v>1.7814199989999999</v>
      </c>
      <c r="AS445" s="15">
        <v>242.51999999899999</v>
      </c>
      <c r="AT445" s="15">
        <v>0.355099999</v>
      </c>
      <c r="AU445" s="15">
        <v>12.0679</v>
      </c>
      <c r="AV445" s="15">
        <v>745.63000000199997</v>
      </c>
      <c r="AW445" s="15">
        <v>0.29004899899999997</v>
      </c>
      <c r="AX445" s="15">
        <v>34.99999906507729</v>
      </c>
      <c r="AY445" s="15">
        <v>3.9266999989999998</v>
      </c>
      <c r="AZ445" s="15">
        <v>1.0854999999999999</v>
      </c>
      <c r="BA445" s="15">
        <v>1.0000002759241586</v>
      </c>
      <c r="BB445" s="15">
        <v>0.29605299899999998</v>
      </c>
      <c r="BC445" s="15">
        <v>373.97999999899997</v>
      </c>
      <c r="BD445" s="15">
        <v>1.1111699989999999</v>
      </c>
      <c r="BE445" s="15">
        <v>2.3512999989999996</v>
      </c>
      <c r="BF445" s="15">
        <v>0.41863999899999998</v>
      </c>
      <c r="BG445" s="15">
        <v>52.93</v>
      </c>
      <c r="BH445" s="15">
        <v>10.9682</v>
      </c>
      <c r="BI445" s="15">
        <v>7.9956999998999995E-2</v>
      </c>
      <c r="BJ445" s="15">
        <v>6.3439299989999993</v>
      </c>
      <c r="BK445" s="15">
        <v>7.8869951959286952</v>
      </c>
      <c r="BL445" s="15">
        <v>13.725999999999999</v>
      </c>
      <c r="BM445" s="15">
        <v>2.6677999989999996</v>
      </c>
      <c r="BN445" s="15">
        <v>1.3821999989999998</v>
      </c>
      <c r="BO445" s="15">
        <v>2.0100000000000003E-9</v>
      </c>
      <c r="BP445" s="15">
        <v>0.67199784960688125</v>
      </c>
      <c r="BQ445" s="15">
        <v>7.0251999989999998</v>
      </c>
      <c r="BR445" s="15">
        <v>12.798842723073015</v>
      </c>
      <c r="BS445" s="15">
        <v>126</v>
      </c>
      <c r="BT445" s="15">
        <v>9.4917999999899979E-7</v>
      </c>
      <c r="BU445" s="15">
        <v>9.0593999999999983</v>
      </c>
      <c r="BV445" s="15">
        <v>89.687999999999988</v>
      </c>
      <c r="BW445" s="15">
        <v>3.434999999</v>
      </c>
      <c r="BX445" s="15">
        <v>2.1524999989999998</v>
      </c>
      <c r="BY445" s="15">
        <v>1.0854999999999999</v>
      </c>
      <c r="BZ445" s="15">
        <v>125.93399999899999</v>
      </c>
      <c r="CA445" s="15">
        <v>21.172999998999998</v>
      </c>
      <c r="CB445" s="15">
        <v>1.7849984153991865</v>
      </c>
      <c r="CC445" s="15">
        <v>1.0854999999999999</v>
      </c>
      <c r="CD445" s="15">
        <v>7.352499999</v>
      </c>
      <c r="CE445" s="15">
        <v>2.054099999</v>
      </c>
      <c r="CF445" s="15">
        <v>3.9249999989999997</v>
      </c>
      <c r="CG445" s="15">
        <v>9.6252999989999992</v>
      </c>
      <c r="CH445" s="15">
        <v>23.000116042057673</v>
      </c>
      <c r="CI445" s="15">
        <v>0.61729999899999999</v>
      </c>
      <c r="CJ445" s="15">
        <v>186.937999999</v>
      </c>
      <c r="CK445" s="15">
        <v>1.0483999999899998</v>
      </c>
      <c r="CL445" s="15">
        <v>0.61758399899999994</v>
      </c>
      <c r="CM445" s="15">
        <v>2.8209999999999992E-2</v>
      </c>
      <c r="CN445" s="15">
        <v>4.2924999989999995</v>
      </c>
      <c r="CO445" s="15">
        <v>0.93899999999999995</v>
      </c>
      <c r="CP445" s="15">
        <v>0.87079999899999994</v>
      </c>
      <c r="CQ445" s="43">
        <v>50.599999998999998</v>
      </c>
      <c r="CR445" s="43">
        <v>24.074099998999998</v>
      </c>
      <c r="CS445" s="42" t="s">
        <v>21</v>
      </c>
      <c r="CT445" s="42" t="s">
        <v>21</v>
      </c>
      <c r="CU445" s="42" t="s">
        <v>21</v>
      </c>
      <c r="CV445" s="42" t="s">
        <v>21</v>
      </c>
      <c r="CW445" s="43">
        <v>2.0699999989999998</v>
      </c>
      <c r="CX445" s="43">
        <v>39.609799998999996</v>
      </c>
      <c r="CY445" s="42" t="s">
        <v>21</v>
      </c>
      <c r="CZ445" s="42" t="s">
        <v>21</v>
      </c>
      <c r="DA445" s="43">
        <v>8.6449999999999999E-3</v>
      </c>
      <c r="DB445" s="43">
        <v>15</v>
      </c>
      <c r="DC445" s="42" t="s">
        <v>21</v>
      </c>
      <c r="DD445" s="43">
        <v>1.2325896724178351</v>
      </c>
      <c r="DE445" s="42" t="s">
        <v>21</v>
      </c>
      <c r="DF445" s="43">
        <v>1.2196874998749996</v>
      </c>
      <c r="DG445" s="43">
        <v>6.2486999998999995E-3</v>
      </c>
    </row>
    <row r="446" spans="1:111" x14ac:dyDescent="0.25">
      <c r="A446" s="27" t="s">
        <v>570</v>
      </c>
      <c r="B446" s="15">
        <v>4.6383999989999998</v>
      </c>
      <c r="C446" s="15">
        <v>5.1407900000094988E-7</v>
      </c>
      <c r="D446" s="15">
        <v>1.0171199989999999</v>
      </c>
      <c r="E446" s="15">
        <v>16.786999999999999</v>
      </c>
      <c r="F446" s="15">
        <v>46.854999998999993</v>
      </c>
      <c r="G446" s="15">
        <v>338.47129030328205</v>
      </c>
      <c r="H446" s="15">
        <v>1.9790999999999993E-4</v>
      </c>
      <c r="I446" s="15">
        <v>1.0578899989999999</v>
      </c>
      <c r="J446" s="15">
        <v>9.5660369108354555E-11</v>
      </c>
      <c r="K446" s="15">
        <v>90</v>
      </c>
      <c r="L446" s="15">
        <v>1.2283999989999999</v>
      </c>
      <c r="M446" s="15">
        <v>74.040000000000006</v>
      </c>
      <c r="N446" s="15">
        <v>6.5329999999999995</v>
      </c>
      <c r="O446" s="15">
        <v>1.9200999989999998</v>
      </c>
      <c r="P446" s="15">
        <v>70.864499999999992</v>
      </c>
      <c r="Q446" s="15">
        <v>1.9219999999999999E-11</v>
      </c>
      <c r="R446" s="15">
        <v>40.249999998999996</v>
      </c>
      <c r="S446" s="15">
        <v>0.49385154846849305</v>
      </c>
      <c r="T446" s="15">
        <v>8.4092999989999999</v>
      </c>
      <c r="U446" s="15">
        <v>0.99999999899999992</v>
      </c>
      <c r="V446" s="15">
        <v>33.149999998999995</v>
      </c>
      <c r="W446" s="15">
        <v>0.69999999899999998</v>
      </c>
      <c r="X446" s="15">
        <v>2.5</v>
      </c>
      <c r="Y446" s="15">
        <v>5.3169999993044712</v>
      </c>
      <c r="Z446" s="15">
        <v>6.7693999989999991</v>
      </c>
      <c r="AA446" s="15">
        <v>2.5416351599999998</v>
      </c>
      <c r="AB446" s="15">
        <v>2.3883999989999998</v>
      </c>
      <c r="AC446" s="15">
        <v>2.75</v>
      </c>
      <c r="AD446" s="15">
        <v>82.420999999999992</v>
      </c>
      <c r="AE446" s="15">
        <v>0.99999999899999992</v>
      </c>
      <c r="AF446" s="15">
        <v>22.440365824370357</v>
      </c>
      <c r="AG446" s="15">
        <v>2.9999999989999999</v>
      </c>
      <c r="AH446" s="15">
        <v>4.9999999989999999</v>
      </c>
      <c r="AI446" s="15">
        <v>2</v>
      </c>
      <c r="AJ446" s="15">
        <v>18.435799998999997</v>
      </c>
      <c r="AK446" s="15">
        <v>9.7904837457458758</v>
      </c>
      <c r="AL446" s="15">
        <v>693.89</v>
      </c>
      <c r="AM446" s="15">
        <v>83.858199998999993</v>
      </c>
      <c r="AN446" s="15">
        <v>0.31085699899999997</v>
      </c>
      <c r="AO446" s="15">
        <v>0.71849403701573078</v>
      </c>
      <c r="AP446" s="15">
        <v>3.4732999999117074E-2</v>
      </c>
      <c r="AQ446" s="15">
        <v>1374.1000000009999</v>
      </c>
      <c r="AR446" s="15">
        <v>1.7814199989999999</v>
      </c>
      <c r="AS446" s="15">
        <v>232.93999999899998</v>
      </c>
      <c r="AT446" s="15">
        <v>0.35249999899999995</v>
      </c>
      <c r="AU446" s="15">
        <v>12.772599999999999</v>
      </c>
      <c r="AV446" s="15">
        <v>749.86999999699992</v>
      </c>
      <c r="AW446" s="15">
        <v>0.28917699899999999</v>
      </c>
      <c r="AX446" s="15">
        <v>34.99999906507729</v>
      </c>
      <c r="AY446" s="15">
        <v>3.8368999989999999</v>
      </c>
      <c r="AZ446" s="15">
        <v>1.0651999989999998</v>
      </c>
      <c r="BA446" s="15">
        <v>1.0000002759241586</v>
      </c>
      <c r="BB446" s="15">
        <v>0.29605299899999998</v>
      </c>
      <c r="BC446" s="15">
        <v>372.08999999899999</v>
      </c>
      <c r="BD446" s="15">
        <v>1.102669999</v>
      </c>
      <c r="BE446" s="15">
        <v>2.2830999999999997</v>
      </c>
      <c r="BF446" s="15">
        <v>0.41760999899999995</v>
      </c>
      <c r="BG446" s="15">
        <v>52.609999998999996</v>
      </c>
      <c r="BH446" s="15">
        <v>10.9087</v>
      </c>
      <c r="BI446" s="15">
        <v>9.7688999998999992E-2</v>
      </c>
      <c r="BJ446" s="15">
        <v>6.2880299989999999</v>
      </c>
      <c r="BK446" s="15">
        <v>7.8112794875800651</v>
      </c>
      <c r="BL446" s="15">
        <v>14.299999998999999</v>
      </c>
      <c r="BM446" s="15">
        <v>2.6294999989999996</v>
      </c>
      <c r="BN446" s="15">
        <v>1.3727099989999998</v>
      </c>
      <c r="BO446" s="15">
        <v>2.0100000000000003E-9</v>
      </c>
      <c r="BP446" s="15">
        <v>0.67362748445512122</v>
      </c>
      <c r="BQ446" s="15">
        <v>7.0444999989999992</v>
      </c>
      <c r="BR446" s="15">
        <v>12.771173638377842</v>
      </c>
      <c r="BS446" s="15">
        <v>126</v>
      </c>
      <c r="BT446" s="15">
        <v>1.0276999999949999E-6</v>
      </c>
      <c r="BU446" s="15">
        <v>9.2864999989999983</v>
      </c>
      <c r="BV446" s="15">
        <v>89.885999998999992</v>
      </c>
      <c r="BW446" s="15">
        <v>3.434999999</v>
      </c>
      <c r="BX446" s="15">
        <v>2.0771999989999999</v>
      </c>
      <c r="BY446" s="15">
        <v>1.0651999989999998</v>
      </c>
      <c r="BZ446" s="15">
        <v>126.87899999899999</v>
      </c>
      <c r="CA446" s="15">
        <v>21.398999998999997</v>
      </c>
      <c r="CB446" s="15">
        <v>1.7849984153991865</v>
      </c>
      <c r="CC446" s="15">
        <v>1.0651999989999998</v>
      </c>
      <c r="CD446" s="15">
        <v>7.3210999989999994</v>
      </c>
      <c r="CE446" s="15">
        <v>1.9677999989999999</v>
      </c>
      <c r="CF446" s="15">
        <v>3.9249999989999997</v>
      </c>
      <c r="CG446" s="15">
        <v>9.6385999989999984</v>
      </c>
      <c r="CH446" s="15">
        <v>23.000116042057673</v>
      </c>
      <c r="CI446" s="15">
        <v>0.62139999899999998</v>
      </c>
      <c r="CJ446" s="15">
        <v>188.89399999899999</v>
      </c>
      <c r="CK446" s="15">
        <v>1.07</v>
      </c>
      <c r="CL446" s="15">
        <v>0.63561999899999999</v>
      </c>
      <c r="CM446" s="15">
        <v>3.0089999999999992E-2</v>
      </c>
      <c r="CN446" s="15">
        <v>4.2924999989999995</v>
      </c>
      <c r="CO446" s="15">
        <v>1.117</v>
      </c>
      <c r="CP446" s="15">
        <v>0.94109999899999996</v>
      </c>
      <c r="CQ446" s="43">
        <v>50.599999998999998</v>
      </c>
      <c r="CR446" s="43">
        <v>24.5</v>
      </c>
      <c r="CS446" s="42" t="s">
        <v>21</v>
      </c>
      <c r="CT446" s="42" t="s">
        <v>21</v>
      </c>
      <c r="CU446" s="42" t="s">
        <v>21</v>
      </c>
      <c r="CV446" s="42" t="s">
        <v>21</v>
      </c>
      <c r="CW446" s="43">
        <v>2.0699999989999998</v>
      </c>
      <c r="CX446" s="43">
        <v>39.870299998999997</v>
      </c>
      <c r="CY446" s="42" t="s">
        <v>21</v>
      </c>
      <c r="CZ446" s="42" t="s">
        <v>21</v>
      </c>
      <c r="DA446" s="43">
        <v>8.5339999998999983E-3</v>
      </c>
      <c r="DB446" s="43">
        <v>16.5</v>
      </c>
      <c r="DC446" s="42" t="s">
        <v>21</v>
      </c>
      <c r="DD446" s="43">
        <v>1.2495314272766853</v>
      </c>
      <c r="DE446" s="42" t="s">
        <v>21</v>
      </c>
      <c r="DF446" s="43">
        <v>1.2196874998749996</v>
      </c>
      <c r="DG446" s="43">
        <v>6.7728999999999992E-3</v>
      </c>
    </row>
    <row r="447" spans="1:111" x14ac:dyDescent="0.25">
      <c r="A447" s="27" t="s">
        <v>571</v>
      </c>
      <c r="B447" s="15">
        <v>4.6669999989999997</v>
      </c>
      <c r="C447" s="15">
        <v>5.7174999999999986E-7</v>
      </c>
      <c r="D447" s="15">
        <v>1.0341799999999999</v>
      </c>
      <c r="E447" s="15">
        <v>17.050999998999998</v>
      </c>
      <c r="F447" s="15">
        <v>47.715999998999997</v>
      </c>
      <c r="G447" s="15">
        <v>344.09131172847611</v>
      </c>
      <c r="H447" s="15">
        <v>1.9790999999999993E-4</v>
      </c>
      <c r="I447" s="15">
        <v>1.07819</v>
      </c>
      <c r="J447" s="15">
        <v>1.1468369666329574E-10</v>
      </c>
      <c r="K447" s="15">
        <v>90</v>
      </c>
      <c r="L447" s="15">
        <v>1.227299999</v>
      </c>
      <c r="M447" s="15">
        <v>76.38</v>
      </c>
      <c r="N447" s="15">
        <v>6.61</v>
      </c>
      <c r="O447" s="15">
        <v>1.9602999989999998</v>
      </c>
      <c r="P447" s="15">
        <v>72.061999998999994</v>
      </c>
      <c r="Q447" s="15">
        <v>1.9419999999999999E-11</v>
      </c>
      <c r="R447" s="15">
        <v>40.249999998999996</v>
      </c>
      <c r="S447" s="15">
        <v>0.49957536119277379</v>
      </c>
      <c r="T447" s="15">
        <v>8.5742999989999991</v>
      </c>
      <c r="U447" s="15">
        <v>0.99999999899999992</v>
      </c>
      <c r="V447" s="15">
        <v>33.149999998999995</v>
      </c>
      <c r="W447" s="15">
        <v>0.69999999899999998</v>
      </c>
      <c r="X447" s="15">
        <v>2.5</v>
      </c>
      <c r="Y447" s="15">
        <v>5.3889999993085942</v>
      </c>
      <c r="Z447" s="15">
        <v>6.8817999989999992</v>
      </c>
      <c r="AA447" s="15">
        <v>2.6107785989999996</v>
      </c>
      <c r="AB447" s="15">
        <v>2.4266999989999998</v>
      </c>
      <c r="AC447" s="15">
        <v>2.75</v>
      </c>
      <c r="AD447" s="15">
        <v>83.546999999999997</v>
      </c>
      <c r="AE447" s="15">
        <v>0.99999999899999992</v>
      </c>
      <c r="AF447" s="15">
        <v>22.646233185613585</v>
      </c>
      <c r="AG447" s="15">
        <v>2.9999999989999999</v>
      </c>
      <c r="AH447" s="15">
        <v>4.9999999989999999</v>
      </c>
      <c r="AI447" s="15">
        <v>2</v>
      </c>
      <c r="AJ447" s="15">
        <v>19.178999999999998</v>
      </c>
      <c r="AK447" s="15">
        <v>9.9039319590366635</v>
      </c>
      <c r="AL447" s="15">
        <v>699.11500000199999</v>
      </c>
      <c r="AM447" s="15">
        <v>84.71299999899999</v>
      </c>
      <c r="AN447" s="15">
        <v>0.31085699899999997</v>
      </c>
      <c r="AO447" s="15">
        <v>0.73120260946556592</v>
      </c>
      <c r="AP447" s="15">
        <v>3.6770499999123948E-2</v>
      </c>
      <c r="AQ447" s="15">
        <v>1397.96</v>
      </c>
      <c r="AR447" s="15">
        <v>1.7814199989999999</v>
      </c>
      <c r="AS447" s="15">
        <v>236.24</v>
      </c>
      <c r="AT447" s="15">
        <v>0.35579999899999998</v>
      </c>
      <c r="AU447" s="15">
        <v>12.902099998999999</v>
      </c>
      <c r="AV447" s="15">
        <v>752.20000000199991</v>
      </c>
      <c r="AW447" s="15">
        <v>0.29118599899999997</v>
      </c>
      <c r="AX447" s="15">
        <v>34.99999906507729</v>
      </c>
      <c r="AY447" s="15">
        <v>3.9971999989999998</v>
      </c>
      <c r="AZ447" s="15">
        <v>1.0972</v>
      </c>
      <c r="BA447" s="15">
        <v>1.0000002759241586</v>
      </c>
      <c r="BB447" s="15">
        <v>0.29605299899999998</v>
      </c>
      <c r="BC447" s="15">
        <v>396.449999999</v>
      </c>
      <c r="BD447" s="15">
        <v>1.11344</v>
      </c>
      <c r="BE447" s="15">
        <v>2.2765999989999997</v>
      </c>
      <c r="BF447" s="15">
        <v>0.42326999899999995</v>
      </c>
      <c r="BG447" s="15">
        <v>52.919999998999998</v>
      </c>
      <c r="BH447" s="15">
        <v>11.008799998999999</v>
      </c>
      <c r="BI447" s="15">
        <v>0.10231799999899999</v>
      </c>
      <c r="BJ447" s="15">
        <v>6.3847599989999999</v>
      </c>
      <c r="BK447" s="15">
        <v>7.8845077929252918</v>
      </c>
      <c r="BL447" s="15">
        <v>14.299999998999999</v>
      </c>
      <c r="BM447" s="15">
        <v>2.6771999989999999</v>
      </c>
      <c r="BN447" s="15">
        <v>1.3906499989999999</v>
      </c>
      <c r="BO447" s="15">
        <v>2.0100000000000003E-9</v>
      </c>
      <c r="BP447" s="15">
        <v>0.69165859731636459</v>
      </c>
      <c r="BQ447" s="15">
        <v>7.1122999989999993</v>
      </c>
      <c r="BR447" s="15">
        <v>12.824322168967457</v>
      </c>
      <c r="BS447" s="15">
        <v>126</v>
      </c>
      <c r="BT447" s="15">
        <v>1.0981799999989999E-6</v>
      </c>
      <c r="BU447" s="15">
        <v>9.4643999989999994</v>
      </c>
      <c r="BV447" s="15">
        <v>92.141999998999992</v>
      </c>
      <c r="BW447" s="15">
        <v>3.434999999</v>
      </c>
      <c r="BX447" s="15">
        <v>2.0706999989999999</v>
      </c>
      <c r="BY447" s="15">
        <v>1.0972</v>
      </c>
      <c r="BZ447" s="15">
        <v>129.76199999999997</v>
      </c>
      <c r="CA447" s="15">
        <v>22.475999998999999</v>
      </c>
      <c r="CB447" s="15">
        <v>1.7849984153991865</v>
      </c>
      <c r="CC447" s="15">
        <v>1.0972</v>
      </c>
      <c r="CD447" s="15">
        <v>7.4312999989999993</v>
      </c>
      <c r="CE447" s="15">
        <v>2.0149999989999996</v>
      </c>
      <c r="CF447" s="15">
        <v>3.9249999989999997</v>
      </c>
      <c r="CG447" s="15">
        <v>9.7112999989999995</v>
      </c>
      <c r="CH447" s="15">
        <v>23.000116042057673</v>
      </c>
      <c r="CI447" s="15">
        <v>0.63014999899999991</v>
      </c>
      <c r="CJ447" s="15">
        <v>194.78099999899999</v>
      </c>
      <c r="CK447" s="15">
        <v>1.1196999999899997</v>
      </c>
      <c r="CL447" s="15">
        <v>0.65272899899999992</v>
      </c>
      <c r="CM447" s="15">
        <v>2.9559999999999993E-2</v>
      </c>
      <c r="CN447" s="15">
        <v>4.2924999989999995</v>
      </c>
      <c r="CO447" s="15">
        <v>1.1729999999999998</v>
      </c>
      <c r="CP447" s="15">
        <v>0.96979999899999991</v>
      </c>
      <c r="CQ447" s="43">
        <v>50.599999998999998</v>
      </c>
      <c r="CR447" s="43">
        <v>24.5</v>
      </c>
      <c r="CS447" s="42" t="s">
        <v>21</v>
      </c>
      <c r="CT447" s="42" t="s">
        <v>21</v>
      </c>
      <c r="CU447" s="42" t="s">
        <v>21</v>
      </c>
      <c r="CV447" s="42" t="s">
        <v>21</v>
      </c>
      <c r="CW447" s="43">
        <v>2.0699999989999998</v>
      </c>
      <c r="CX447" s="43">
        <v>39.710599998999996</v>
      </c>
      <c r="CY447" s="42" t="s">
        <v>21</v>
      </c>
      <c r="CZ447" s="42" t="s">
        <v>21</v>
      </c>
      <c r="DA447" s="43">
        <v>8.5689999998999986E-3</v>
      </c>
      <c r="DB447" s="43">
        <v>16.5</v>
      </c>
      <c r="DC447" s="42" t="s">
        <v>21</v>
      </c>
      <c r="DD447" s="43">
        <v>1.2475049915762286</v>
      </c>
      <c r="DE447" s="42" t="s">
        <v>21</v>
      </c>
      <c r="DF447" s="43">
        <v>1.2196874998749996</v>
      </c>
      <c r="DG447" s="43">
        <v>7.3262999999999991E-3</v>
      </c>
    </row>
    <row r="448" spans="1:111" x14ac:dyDescent="0.25">
      <c r="A448" s="27" t="s">
        <v>572</v>
      </c>
      <c r="B448" s="15">
        <v>4.684799999</v>
      </c>
      <c r="C448" s="15">
        <v>6.398499999999999E-7</v>
      </c>
      <c r="D448" s="15">
        <v>1.132839999</v>
      </c>
      <c r="E448" s="15">
        <v>16.934999998999999</v>
      </c>
      <c r="F448" s="15">
        <v>47.455999998999999</v>
      </c>
      <c r="G448" s="15">
        <v>350.54633633695084</v>
      </c>
      <c r="H448" s="15">
        <v>1.9790999999999993E-4</v>
      </c>
      <c r="I448" s="15">
        <v>1.0768899989999998</v>
      </c>
      <c r="J448" s="15">
        <v>1.4558624542165067E-10</v>
      </c>
      <c r="K448" s="15">
        <v>90</v>
      </c>
      <c r="L448" s="15">
        <v>1.2261999989999999</v>
      </c>
      <c r="M448" s="15">
        <v>74.48</v>
      </c>
      <c r="N448" s="15">
        <v>6.6539999999999999</v>
      </c>
      <c r="O448" s="15">
        <v>1.9779999989999999</v>
      </c>
      <c r="P448" s="15">
        <v>73.474999998999991</v>
      </c>
      <c r="Q448" s="15">
        <v>1.948E-11</v>
      </c>
      <c r="R448" s="15">
        <v>40.249999998999996</v>
      </c>
      <c r="S448" s="15">
        <v>0.51226883894896202</v>
      </c>
      <c r="T448" s="15">
        <v>8.616599999</v>
      </c>
      <c r="U448" s="15">
        <v>0.99999999899999992</v>
      </c>
      <c r="V448" s="15">
        <v>35.439999998999994</v>
      </c>
      <c r="W448" s="15">
        <v>0.69999999899999998</v>
      </c>
      <c r="X448" s="15">
        <v>2.5</v>
      </c>
      <c r="Y448" s="15">
        <v>5.4289999993108848</v>
      </c>
      <c r="Z448" s="15">
        <v>7.0108999989999994</v>
      </c>
      <c r="AA448" s="15">
        <v>2.6830151719999997</v>
      </c>
      <c r="AB448" s="15">
        <v>2.4081999989999998</v>
      </c>
      <c r="AC448" s="15">
        <v>2.75</v>
      </c>
      <c r="AD448" s="15">
        <v>83.852999999999994</v>
      </c>
      <c r="AE448" s="15">
        <v>0.99999999899999992</v>
      </c>
      <c r="AF448" s="15">
        <v>22.742205945738323</v>
      </c>
      <c r="AG448" s="15">
        <v>2.9999999989999999</v>
      </c>
      <c r="AH448" s="15">
        <v>4.9999999989999999</v>
      </c>
      <c r="AI448" s="15">
        <v>2</v>
      </c>
      <c r="AJ448" s="15">
        <v>20.627699998999997</v>
      </c>
      <c r="AK448" s="15">
        <v>9.9690959023935388</v>
      </c>
      <c r="AL448" s="15">
        <v>701.5599999939999</v>
      </c>
      <c r="AM448" s="15">
        <v>84.966199998999997</v>
      </c>
      <c r="AN448" s="15">
        <v>0.31085699899999997</v>
      </c>
      <c r="AO448" s="15">
        <v>0.74093832429388573</v>
      </c>
      <c r="AP448" s="15">
        <v>3.8506699999129798E-2</v>
      </c>
      <c r="AQ448" s="15">
        <v>1426.2599999969998</v>
      </c>
      <c r="AR448" s="15">
        <v>1.7814199989999999</v>
      </c>
      <c r="AS448" s="15">
        <v>238.02999999899998</v>
      </c>
      <c r="AT448" s="15">
        <v>0.35709999899999995</v>
      </c>
      <c r="AU448" s="15">
        <v>12.947799998999999</v>
      </c>
      <c r="AV448" s="15">
        <v>758.21999999799993</v>
      </c>
      <c r="AW448" s="15">
        <v>0.29198499899999997</v>
      </c>
      <c r="AX448" s="15">
        <v>34.99999906507729</v>
      </c>
      <c r="AY448" s="15">
        <v>4.1677999989999996</v>
      </c>
      <c r="AZ448" s="15">
        <v>1.0895999999999999</v>
      </c>
      <c r="BA448" s="15">
        <v>1.0000002759241586</v>
      </c>
      <c r="BB448" s="15">
        <v>0.29605299899999998</v>
      </c>
      <c r="BC448" s="15">
        <v>398.98999999899996</v>
      </c>
      <c r="BD448" s="15">
        <v>1.117689999</v>
      </c>
      <c r="BE448" s="15">
        <v>2.2907999989999999</v>
      </c>
      <c r="BF448" s="15">
        <v>0.42516999899999997</v>
      </c>
      <c r="BG448" s="15">
        <v>53.219999998999995</v>
      </c>
      <c r="BH448" s="15">
        <v>11.165099998999999</v>
      </c>
      <c r="BI448" s="15">
        <v>0.106057</v>
      </c>
      <c r="BJ448" s="15">
        <v>6.4606499989999993</v>
      </c>
      <c r="BK448" s="15">
        <v>7.9789992739110662</v>
      </c>
      <c r="BL448" s="15">
        <v>14.299999998999999</v>
      </c>
      <c r="BM448" s="15">
        <v>2.6826999989999996</v>
      </c>
      <c r="BN448" s="15">
        <v>1.4958899989999999</v>
      </c>
      <c r="BO448" s="15">
        <v>2.0100000000000003E-9</v>
      </c>
      <c r="BP448" s="15">
        <v>0.69974109628419356</v>
      </c>
      <c r="BQ448" s="15">
        <v>7.172999999</v>
      </c>
      <c r="BR448" s="15">
        <v>12.835369897029199</v>
      </c>
      <c r="BS448" s="15">
        <v>126</v>
      </c>
      <c r="BT448" s="15">
        <v>1.1730899999959999E-6</v>
      </c>
      <c r="BU448" s="15">
        <v>9.6056999989999987</v>
      </c>
      <c r="BV448" s="15">
        <v>94.48299999999999</v>
      </c>
      <c r="BW448" s="15">
        <v>3.4356499989999998</v>
      </c>
      <c r="BX448" s="15">
        <v>2.0861999989999997</v>
      </c>
      <c r="BY448" s="15">
        <v>1.0895999999999999</v>
      </c>
      <c r="BZ448" s="15">
        <v>133.08599999999998</v>
      </c>
      <c r="CA448" s="15">
        <v>22.981999998999999</v>
      </c>
      <c r="CB448" s="15">
        <v>1.7849984153991865</v>
      </c>
      <c r="CC448" s="15">
        <v>1.0895999999999999</v>
      </c>
      <c r="CD448" s="15">
        <v>7.4756999989999997</v>
      </c>
      <c r="CE448" s="15">
        <v>2.0622999989999999</v>
      </c>
      <c r="CF448" s="15">
        <v>3.9249999989999997</v>
      </c>
      <c r="CG448" s="15">
        <v>9.7646999989999994</v>
      </c>
      <c r="CH448" s="15">
        <v>23.000116042057673</v>
      </c>
      <c r="CI448" s="15">
        <v>0.639399999</v>
      </c>
      <c r="CJ448" s="15">
        <v>198.78799999899999</v>
      </c>
      <c r="CK448" s="15">
        <v>1.1658999999899997</v>
      </c>
      <c r="CL448" s="15">
        <v>0.67090499899999989</v>
      </c>
      <c r="CM448" s="15">
        <v>3.1889999999999988E-2</v>
      </c>
      <c r="CN448" s="15">
        <v>4.2924999989999995</v>
      </c>
      <c r="CO448" s="15">
        <v>1.18</v>
      </c>
      <c r="CP448" s="15">
        <v>0.97269999899999993</v>
      </c>
      <c r="CQ448" s="43">
        <v>50.599999998999998</v>
      </c>
      <c r="CR448" s="43">
        <v>24.5</v>
      </c>
      <c r="CS448" s="42" t="s">
        <v>21</v>
      </c>
      <c r="CT448" s="42" t="s">
        <v>21</v>
      </c>
      <c r="CU448" s="42" t="s">
        <v>21</v>
      </c>
      <c r="CV448" s="42" t="s">
        <v>21</v>
      </c>
      <c r="CW448" s="43">
        <v>2.0699999989999998</v>
      </c>
      <c r="CX448" s="43">
        <v>40.412099998999999</v>
      </c>
      <c r="CY448" s="42" t="s">
        <v>21</v>
      </c>
      <c r="CZ448" s="42" t="s">
        <v>21</v>
      </c>
      <c r="DA448" s="43">
        <v>8.6509999998999991E-3</v>
      </c>
      <c r="DB448" s="43">
        <v>16.5</v>
      </c>
      <c r="DC448" s="42" t="s">
        <v>21</v>
      </c>
      <c r="DD448" s="43">
        <v>1.2703252048657585</v>
      </c>
      <c r="DE448" s="42" t="s">
        <v>21</v>
      </c>
      <c r="DF448" s="43">
        <v>1.2196874998749996</v>
      </c>
      <c r="DG448" s="43">
        <v>7.7426999999999991E-3</v>
      </c>
    </row>
    <row r="449" spans="1:111" x14ac:dyDescent="0.25">
      <c r="A449" s="27" t="s">
        <v>573</v>
      </c>
      <c r="B449" s="15">
        <v>4.7267999989999998</v>
      </c>
      <c r="C449" s="15">
        <v>7.1664999999999984E-7</v>
      </c>
      <c r="D449" s="15">
        <v>1.1526399999999999</v>
      </c>
      <c r="E449" s="15">
        <v>17.148999998999997</v>
      </c>
      <c r="F449" s="15">
        <v>48.594999999999999</v>
      </c>
      <c r="G449" s="15">
        <v>365.82639458908</v>
      </c>
      <c r="H449" s="15">
        <v>1.9790999999999993E-4</v>
      </c>
      <c r="I449" s="15">
        <v>1.08</v>
      </c>
      <c r="J449" s="15">
        <v>1.5819928585264317E-10</v>
      </c>
      <c r="K449" s="15">
        <v>90</v>
      </c>
      <c r="L449" s="15">
        <v>1.2321999989999999</v>
      </c>
      <c r="M449" s="15">
        <v>73.69</v>
      </c>
      <c r="N449" s="15">
        <v>6.8</v>
      </c>
      <c r="O449" s="15">
        <v>1.987199999</v>
      </c>
      <c r="P449" s="15">
        <v>74.889999998999997</v>
      </c>
      <c r="Q449" s="15">
        <v>1.955E-11</v>
      </c>
      <c r="R449" s="15">
        <v>40.249999998999996</v>
      </c>
      <c r="S449" s="15">
        <v>0.51390102292712936</v>
      </c>
      <c r="T449" s="15">
        <v>8.6564999989999993</v>
      </c>
      <c r="U449" s="15">
        <v>0.99999999899999992</v>
      </c>
      <c r="V449" s="15">
        <v>42.599999998999998</v>
      </c>
      <c r="W449" s="15">
        <v>0.69999999899999998</v>
      </c>
      <c r="X449" s="15">
        <v>2.5</v>
      </c>
      <c r="Y449" s="15">
        <v>5.4359999993112851</v>
      </c>
      <c r="Z449" s="15">
        <v>7.3164999989999995</v>
      </c>
      <c r="AA449" s="15">
        <v>2.5943533889999997</v>
      </c>
      <c r="AB449" s="15">
        <v>2.4386999989999998</v>
      </c>
      <c r="AC449" s="15">
        <v>2.75</v>
      </c>
      <c r="AD449" s="15">
        <v>83.992999998999991</v>
      </c>
      <c r="AE449" s="15">
        <v>0.99999999899999992</v>
      </c>
      <c r="AF449" s="15">
        <v>22.810293866023184</v>
      </c>
      <c r="AG449" s="15">
        <v>2.9999999989999999</v>
      </c>
      <c r="AH449" s="15">
        <v>4.9999999989999999</v>
      </c>
      <c r="AI449" s="15">
        <v>2</v>
      </c>
      <c r="AJ449" s="15">
        <v>21.393299999</v>
      </c>
      <c r="AK449" s="15">
        <v>9.9780483933151913</v>
      </c>
      <c r="AL449" s="15">
        <v>968.64</v>
      </c>
      <c r="AM449" s="15">
        <v>85.307999999999993</v>
      </c>
      <c r="AN449" s="15">
        <v>0.31085699899999997</v>
      </c>
      <c r="AO449" s="15">
        <v>0.77242146464427786</v>
      </c>
      <c r="AP449" s="15">
        <v>4.1055399999138389E-2</v>
      </c>
      <c r="AQ449" s="15">
        <v>1452.39</v>
      </c>
      <c r="AR449" s="15">
        <v>1.7814199989999999</v>
      </c>
      <c r="AS449" s="15">
        <v>237.70999999899999</v>
      </c>
      <c r="AT449" s="15">
        <v>0.35829999899999998</v>
      </c>
      <c r="AU449" s="15">
        <v>12.989199998999998</v>
      </c>
      <c r="AV449" s="15">
        <v>765.26999999499992</v>
      </c>
      <c r="AW449" s="15">
        <v>0.29129999899999998</v>
      </c>
      <c r="AX449" s="15">
        <v>34.99999906507729</v>
      </c>
      <c r="AY449" s="15">
        <v>4.1522999989999994</v>
      </c>
      <c r="AZ449" s="15">
        <v>1.0927999989999999</v>
      </c>
      <c r="BA449" s="15">
        <v>1.0000002759241586</v>
      </c>
      <c r="BB449" s="15">
        <v>0.29605299899999998</v>
      </c>
      <c r="BC449" s="15">
        <v>406.699999999</v>
      </c>
      <c r="BD449" s="15">
        <v>1.1211599989999999</v>
      </c>
      <c r="BE449" s="15">
        <v>2.3058999989999998</v>
      </c>
      <c r="BF449" s="15">
        <v>0.424979999</v>
      </c>
      <c r="BG449" s="15">
        <v>53.989999998999998</v>
      </c>
      <c r="BH449" s="15">
        <v>11.297299999</v>
      </c>
      <c r="BI449" s="15">
        <v>0.110280999999</v>
      </c>
      <c r="BJ449" s="15">
        <v>6.5949299989999997</v>
      </c>
      <c r="BK449" s="15">
        <v>7.9404151879529223</v>
      </c>
      <c r="BL449" s="15">
        <v>14.299999998999999</v>
      </c>
      <c r="BM449" s="15">
        <v>2.7478999989999999</v>
      </c>
      <c r="BN449" s="15">
        <v>1.5248599989999998</v>
      </c>
      <c r="BO449" s="15">
        <v>2.0100000000000003E-9</v>
      </c>
      <c r="BP449" s="15">
        <v>0.70881769259201699</v>
      </c>
      <c r="BQ449" s="15">
        <v>7.1365999989999995</v>
      </c>
      <c r="BR449" s="15">
        <v>12.852488899070817</v>
      </c>
      <c r="BS449" s="15">
        <v>126</v>
      </c>
      <c r="BT449" s="15">
        <v>1.2987199999979998E-6</v>
      </c>
      <c r="BU449" s="15">
        <v>9.8692999999999991</v>
      </c>
      <c r="BV449" s="15">
        <v>97.625</v>
      </c>
      <c r="BW449" s="15">
        <v>3.4449999989999998</v>
      </c>
      <c r="BX449" s="15">
        <v>2.100399999</v>
      </c>
      <c r="BY449" s="15">
        <v>1.0927999989999999</v>
      </c>
      <c r="BZ449" s="15">
        <v>135.84899999999999</v>
      </c>
      <c r="CA449" s="15">
        <v>22.958999999</v>
      </c>
      <c r="CB449" s="15">
        <v>1.7849984153991865</v>
      </c>
      <c r="CC449" s="15">
        <v>1.0927999989999999</v>
      </c>
      <c r="CD449" s="15">
        <v>7.4836999989999997</v>
      </c>
      <c r="CE449" s="15">
        <v>2.0554999999999999</v>
      </c>
      <c r="CF449" s="15">
        <v>3.9249999989999997</v>
      </c>
      <c r="CG449" s="15">
        <v>9.7570999989999994</v>
      </c>
      <c r="CH449" s="15">
        <v>23.000116042057673</v>
      </c>
      <c r="CI449" s="15">
        <v>0.65794999899999995</v>
      </c>
      <c r="CJ449" s="15">
        <v>207.12899999899997</v>
      </c>
      <c r="CK449" s="15">
        <v>1.1965999999999999</v>
      </c>
      <c r="CL449" s="15">
        <v>0.64871799899999993</v>
      </c>
      <c r="CM449" s="15">
        <v>3.352999999999999E-2</v>
      </c>
      <c r="CN449" s="15">
        <v>4.2924999989999995</v>
      </c>
      <c r="CO449" s="15">
        <v>1.1829999999999998</v>
      </c>
      <c r="CP449" s="15">
        <v>0.9759999989999999</v>
      </c>
      <c r="CQ449" s="43">
        <v>50.599999998999998</v>
      </c>
      <c r="CR449" s="43">
        <v>24.5</v>
      </c>
      <c r="CS449" s="42" t="s">
        <v>21</v>
      </c>
      <c r="CT449" s="42" t="s">
        <v>21</v>
      </c>
      <c r="CU449" s="42" t="s">
        <v>21</v>
      </c>
      <c r="CV449" s="42" t="s">
        <v>21</v>
      </c>
      <c r="CW449" s="43">
        <v>2.0699999989999998</v>
      </c>
      <c r="CX449" s="43">
        <v>41.624499998999994</v>
      </c>
      <c r="CY449" s="42" t="s">
        <v>21</v>
      </c>
      <c r="CZ449" s="42" t="s">
        <v>21</v>
      </c>
      <c r="DA449" s="43">
        <v>8.6789999999999992E-3</v>
      </c>
      <c r="DB449" s="43">
        <v>16.5</v>
      </c>
      <c r="DC449" s="42" t="s">
        <v>21</v>
      </c>
      <c r="DD449" s="43">
        <v>1.2634238803075475</v>
      </c>
      <c r="DE449" s="42" t="s">
        <v>21</v>
      </c>
      <c r="DF449" s="43">
        <v>1.2196874998749996</v>
      </c>
      <c r="DG449" s="43">
        <v>8.1135999998999987E-3</v>
      </c>
    </row>
    <row r="450" spans="1:111" x14ac:dyDescent="0.25">
      <c r="A450" s="27" t="s">
        <v>574</v>
      </c>
      <c r="B450" s="15">
        <v>4.7443999989999996</v>
      </c>
      <c r="C450" s="15">
        <v>7.7719999989999998E-7</v>
      </c>
      <c r="D450" s="15">
        <v>1.1385499989999999</v>
      </c>
      <c r="E450" s="15">
        <v>17.377999998999996</v>
      </c>
      <c r="F450" s="15">
        <v>49.321999998999999</v>
      </c>
      <c r="G450" s="15">
        <v>371.50141627395141</v>
      </c>
      <c r="H450" s="15">
        <v>1.9790999999999993E-4</v>
      </c>
      <c r="I450" s="15">
        <v>1.0753499989999999</v>
      </c>
      <c r="J450" s="15">
        <v>1.7250821559109328E-10</v>
      </c>
      <c r="K450" s="15">
        <v>90</v>
      </c>
      <c r="L450" s="15">
        <v>1.2287999989999998</v>
      </c>
      <c r="M450" s="15">
        <v>75.099999999999994</v>
      </c>
      <c r="N450" s="15">
        <v>6.9809999999999999</v>
      </c>
      <c r="O450" s="15">
        <v>1.985199999</v>
      </c>
      <c r="P450" s="15">
        <v>76.364299999999986</v>
      </c>
      <c r="Q450" s="15">
        <v>1.9540000000000001E-11</v>
      </c>
      <c r="R450" s="15">
        <v>40.249999998999996</v>
      </c>
      <c r="S450" s="15">
        <v>0.51313628926166677</v>
      </c>
      <c r="T450" s="15">
        <v>8.8071999989999998</v>
      </c>
      <c r="U450" s="15">
        <v>0.99999999899999992</v>
      </c>
      <c r="V450" s="15">
        <v>43.485699998999998</v>
      </c>
      <c r="W450" s="15">
        <v>0.69999999899999998</v>
      </c>
      <c r="X450" s="15">
        <v>2.5</v>
      </c>
      <c r="Y450" s="15">
        <v>5.4449999993118006</v>
      </c>
      <c r="Z450" s="15">
        <v>7.43</v>
      </c>
      <c r="AA450" s="15">
        <v>2.5411507599999998</v>
      </c>
      <c r="AB450" s="15">
        <v>2.4681999989999999</v>
      </c>
      <c r="AC450" s="15">
        <v>2.75</v>
      </c>
      <c r="AD450" s="15">
        <v>84.086999999</v>
      </c>
      <c r="AE450" s="15">
        <v>0.99999999899999992</v>
      </c>
      <c r="AF450" s="15">
        <v>22.801444642626219</v>
      </c>
      <c r="AG450" s="15">
        <v>2.9999999989999999</v>
      </c>
      <c r="AH450" s="15">
        <v>4.9999999989999999</v>
      </c>
      <c r="AI450" s="15">
        <v>2</v>
      </c>
      <c r="AJ450" s="15">
        <v>23.019999998999999</v>
      </c>
      <c r="AK450" s="15">
        <v>9.9940036977214035</v>
      </c>
      <c r="AL450" s="15">
        <v>967.56499999699997</v>
      </c>
      <c r="AM450" s="15">
        <v>85.254999998999992</v>
      </c>
      <c r="AN450" s="15">
        <v>0.31085699899999997</v>
      </c>
      <c r="AO450" s="15">
        <v>0.78139651245655162</v>
      </c>
      <c r="AP450" s="15">
        <v>4.3334199999146075E-2</v>
      </c>
      <c r="AQ450" s="15">
        <v>1469.32</v>
      </c>
      <c r="AR450" s="15">
        <v>1.7814199989999999</v>
      </c>
      <c r="AS450" s="15">
        <v>234.74</v>
      </c>
      <c r="AT450" s="15">
        <v>0.35849999899999996</v>
      </c>
      <c r="AU450" s="15">
        <v>12.980999999</v>
      </c>
      <c r="AV450" s="15">
        <v>768.07999999799995</v>
      </c>
      <c r="AW450" s="15">
        <v>0.29098399899999999</v>
      </c>
      <c r="AX450" s="15">
        <v>34.99999906507729</v>
      </c>
      <c r="AY450" s="15">
        <v>4.1869999989999993</v>
      </c>
      <c r="AZ450" s="15">
        <v>1.0829999989999999</v>
      </c>
      <c r="BA450" s="15">
        <v>1.0000002759241586</v>
      </c>
      <c r="BB450" s="15">
        <v>0.29605299899999998</v>
      </c>
      <c r="BC450" s="15">
        <v>409.139999999</v>
      </c>
      <c r="BD450" s="15">
        <v>1.1209499989999998</v>
      </c>
      <c r="BE450" s="15">
        <v>2.3008999989999999</v>
      </c>
      <c r="BF450" s="15">
        <v>0.42406999899999998</v>
      </c>
      <c r="BG450" s="15">
        <v>54.239999998999998</v>
      </c>
      <c r="BH450" s="15">
        <v>11.349699999999999</v>
      </c>
      <c r="BI450" s="15">
        <v>0.11415399999999999</v>
      </c>
      <c r="BJ450" s="15">
        <v>6.6752199989999994</v>
      </c>
      <c r="BK450" s="15">
        <v>7.9350594732707522</v>
      </c>
      <c r="BL450" s="15">
        <v>14.299999998999999</v>
      </c>
      <c r="BM450" s="15">
        <v>2.775499999</v>
      </c>
      <c r="BN450" s="15">
        <v>1.5085199989999998</v>
      </c>
      <c r="BO450" s="15">
        <v>2.0100000000000003E-9</v>
      </c>
      <c r="BP450" s="15">
        <v>0.70477130220929685</v>
      </c>
      <c r="BQ450" s="15">
        <v>7.1115999989999992</v>
      </c>
      <c r="BR450" s="15">
        <v>12.839251531213055</v>
      </c>
      <c r="BS450" s="15">
        <v>126</v>
      </c>
      <c r="BT450" s="15">
        <v>1.4057599999969997E-6</v>
      </c>
      <c r="BU450" s="15">
        <v>10.031499998999999</v>
      </c>
      <c r="BV450" s="15">
        <v>98.901999998999997</v>
      </c>
      <c r="BW450" s="15">
        <v>3.4449999989999998</v>
      </c>
      <c r="BX450" s="15">
        <v>2.0915999989999996</v>
      </c>
      <c r="BY450" s="15">
        <v>1.0829999989999999</v>
      </c>
      <c r="BZ450" s="15">
        <v>137.71399999899998</v>
      </c>
      <c r="CA450" s="15">
        <v>22.967999999</v>
      </c>
      <c r="CB450" s="15">
        <v>1.7849984153991865</v>
      </c>
      <c r="CC450" s="15">
        <v>1.0829999989999999</v>
      </c>
      <c r="CD450" s="15">
        <v>7.4937999989999993</v>
      </c>
      <c r="CE450" s="15">
        <v>2.0596999989999998</v>
      </c>
      <c r="CF450" s="15">
        <v>3.9249999989999997</v>
      </c>
      <c r="CG450" s="15">
        <v>9.6785999989999993</v>
      </c>
      <c r="CH450" s="15">
        <v>23.000116042057673</v>
      </c>
      <c r="CI450" s="15">
        <v>0.66514999899999994</v>
      </c>
      <c r="CJ450" s="15">
        <v>211.30299999899998</v>
      </c>
      <c r="CK450" s="15">
        <v>1.2828999999999997</v>
      </c>
      <c r="CL450" s="15">
        <v>0.635349999</v>
      </c>
      <c r="CM450" s="15">
        <v>3.2619999999999989E-2</v>
      </c>
      <c r="CN450" s="15">
        <v>4.2996599989999993</v>
      </c>
      <c r="CO450" s="15">
        <v>1.1809999999999998</v>
      </c>
      <c r="CP450" s="15">
        <v>0.97209999899999999</v>
      </c>
      <c r="CQ450" s="43">
        <v>50.599999998999998</v>
      </c>
      <c r="CR450" s="43">
        <v>24.5</v>
      </c>
      <c r="CS450" s="42" t="s">
        <v>21</v>
      </c>
      <c r="CT450" s="42" t="s">
        <v>21</v>
      </c>
      <c r="CU450" s="42" t="s">
        <v>21</v>
      </c>
      <c r="CV450" s="42" t="s">
        <v>21</v>
      </c>
      <c r="CW450" s="43">
        <v>2.0699999989999998</v>
      </c>
      <c r="CX450" s="43">
        <v>41.996599998999997</v>
      </c>
      <c r="CY450" s="42" t="s">
        <v>21</v>
      </c>
      <c r="CZ450" s="42" t="s">
        <v>21</v>
      </c>
      <c r="DA450" s="43">
        <v>8.6949999999999996E-3</v>
      </c>
      <c r="DB450" s="43">
        <v>16.5</v>
      </c>
      <c r="DC450" s="42" t="s">
        <v>21</v>
      </c>
      <c r="DD450" s="43">
        <v>1.2709710234760687</v>
      </c>
      <c r="DE450" s="42" t="s">
        <v>21</v>
      </c>
      <c r="DF450" s="43">
        <v>1.2196874998749996</v>
      </c>
      <c r="DG450" s="43">
        <v>8.4857999999999982E-3</v>
      </c>
    </row>
    <row r="451" spans="1:111" x14ac:dyDescent="0.25">
      <c r="A451" s="27" t="s">
        <v>575</v>
      </c>
      <c r="B451" s="15">
        <v>4.7934999989999998</v>
      </c>
      <c r="C451" s="15">
        <v>8.5211999989999991E-7</v>
      </c>
      <c r="D451" s="15">
        <v>1.139989999</v>
      </c>
      <c r="E451" s="15">
        <v>17.956999998999997</v>
      </c>
      <c r="F451" s="15">
        <v>50.918999998999993</v>
      </c>
      <c r="G451" s="15">
        <v>383.16646069457209</v>
      </c>
      <c r="H451" s="15">
        <v>1.9790999999999993E-4</v>
      </c>
      <c r="I451" s="15">
        <v>1.086299999</v>
      </c>
      <c r="J451" s="15">
        <v>1.8818992156448738E-10</v>
      </c>
      <c r="K451" s="15">
        <v>90</v>
      </c>
      <c r="L451" s="15">
        <v>1.2321999989999999</v>
      </c>
      <c r="M451" s="15">
        <v>77.03</v>
      </c>
      <c r="N451" s="15">
        <v>7.2529999999999992</v>
      </c>
      <c r="O451" s="15">
        <v>1.989499999</v>
      </c>
      <c r="P451" s="15">
        <v>77.7821</v>
      </c>
      <c r="Q451" s="15">
        <v>1.979E-11</v>
      </c>
      <c r="R451" s="15">
        <v>40.389999998999997</v>
      </c>
      <c r="S451" s="15">
        <v>0.5233410092753511</v>
      </c>
      <c r="T451" s="15">
        <v>9.1195999989999983</v>
      </c>
      <c r="U451" s="15">
        <v>0.99999999899999992</v>
      </c>
      <c r="V451" s="15">
        <v>44.332699998999999</v>
      </c>
      <c r="W451" s="15">
        <v>0.69999999899999998</v>
      </c>
      <c r="X451" s="15">
        <v>2.5</v>
      </c>
      <c r="Y451" s="15">
        <v>5.5459999993175844</v>
      </c>
      <c r="Z451" s="15">
        <v>7.6632999989999995</v>
      </c>
      <c r="AA451" s="15">
        <v>2.5796798609999998</v>
      </c>
      <c r="AB451" s="15">
        <v>2.5474999999999999</v>
      </c>
      <c r="AC451" s="15">
        <v>2.75</v>
      </c>
      <c r="AD451" s="15">
        <v>84.45</v>
      </c>
      <c r="AE451" s="15">
        <v>0.99999999899999992</v>
      </c>
      <c r="AF451" s="15">
        <v>23.094115466455342</v>
      </c>
      <c r="AG451" s="15">
        <v>2.9999999989999999</v>
      </c>
      <c r="AH451" s="15">
        <v>4.9999999989999999</v>
      </c>
      <c r="AI451" s="15">
        <v>2</v>
      </c>
      <c r="AJ451" s="15">
        <v>27.319099998999999</v>
      </c>
      <c r="AK451" s="15">
        <v>10.052271914478004</v>
      </c>
      <c r="AL451" s="15">
        <v>972.96199999699991</v>
      </c>
      <c r="AM451" s="15">
        <v>86.298999998999989</v>
      </c>
      <c r="AN451" s="15">
        <v>0.31085699899999997</v>
      </c>
      <c r="AO451" s="15">
        <v>0.80714810425701877</v>
      </c>
      <c r="AP451" s="15">
        <v>4.5791999999154356E-2</v>
      </c>
      <c r="AQ451" s="15">
        <v>1510.740000002</v>
      </c>
      <c r="AR451" s="15">
        <v>1.7814199989999999</v>
      </c>
      <c r="AS451" s="15">
        <v>240.14999999899999</v>
      </c>
      <c r="AT451" s="15">
        <v>0.36293999899999996</v>
      </c>
      <c r="AU451" s="15">
        <v>13.180599998999998</v>
      </c>
      <c r="AV451" s="15">
        <v>775.26999999499992</v>
      </c>
      <c r="AW451" s="15">
        <v>0.29249499899999998</v>
      </c>
      <c r="AX451" s="15">
        <v>34.99999906507729</v>
      </c>
      <c r="AY451" s="15">
        <v>4.2643999989999992</v>
      </c>
      <c r="AZ451" s="15">
        <v>1.0903999999999998</v>
      </c>
      <c r="BA451" s="15">
        <v>1.0000002759241586</v>
      </c>
      <c r="BB451" s="15">
        <v>0.29605299899999998</v>
      </c>
      <c r="BC451" s="15">
        <v>417.51999999899999</v>
      </c>
      <c r="BD451" s="15">
        <v>1.134969999</v>
      </c>
      <c r="BE451" s="15">
        <v>2.3259999999999996</v>
      </c>
      <c r="BF451" s="15">
        <v>0.43106999899999998</v>
      </c>
      <c r="BG451" s="15">
        <v>54.939999998999994</v>
      </c>
      <c r="BH451" s="15">
        <v>11.5923</v>
      </c>
      <c r="BI451" s="15">
        <v>0.11815699999899999</v>
      </c>
      <c r="BJ451" s="15">
        <v>6.8597399989999994</v>
      </c>
      <c r="BK451" s="15">
        <v>8.0364533524065163</v>
      </c>
      <c r="BL451" s="15">
        <v>14.319999998999998</v>
      </c>
      <c r="BM451" s="15">
        <v>2.8549999989999999</v>
      </c>
      <c r="BN451" s="15">
        <v>1.522069999</v>
      </c>
      <c r="BO451" s="15">
        <v>2.0100000000000003E-9</v>
      </c>
      <c r="BP451" s="15">
        <v>0.72684983335284914</v>
      </c>
      <c r="BQ451" s="15">
        <v>7.2609999989999991</v>
      </c>
      <c r="BR451" s="15">
        <v>12.960677009815281</v>
      </c>
      <c r="BS451" s="15">
        <v>126</v>
      </c>
      <c r="BT451" s="15">
        <v>1.5304099999959997E-6</v>
      </c>
      <c r="BU451" s="15">
        <v>10.384499998999999</v>
      </c>
      <c r="BV451" s="15">
        <v>106.94199999899999</v>
      </c>
      <c r="BW451" s="15">
        <v>3.4449999989999998</v>
      </c>
      <c r="BX451" s="15">
        <v>2.1199999989999996</v>
      </c>
      <c r="BY451" s="15">
        <v>1.0903999999999998</v>
      </c>
      <c r="BZ451" s="15">
        <v>143.29</v>
      </c>
      <c r="CA451" s="15">
        <v>23.053999999999998</v>
      </c>
      <c r="CB451" s="15">
        <v>1.7849984153991865</v>
      </c>
      <c r="CC451" s="15">
        <v>1.0903999999999998</v>
      </c>
      <c r="CD451" s="15">
        <v>7.6330999989999997</v>
      </c>
      <c r="CE451" s="15">
        <v>2.1108999989999999</v>
      </c>
      <c r="CF451" s="15">
        <v>3.9249999989999997</v>
      </c>
      <c r="CG451" s="15">
        <v>10.950899998999999</v>
      </c>
      <c r="CH451" s="15">
        <v>23.000116042057673</v>
      </c>
      <c r="CI451" s="15">
        <v>0.68184999899999998</v>
      </c>
      <c r="CJ451" s="15">
        <v>218.00799999899999</v>
      </c>
      <c r="CK451" s="15">
        <v>1.3879999999899997</v>
      </c>
      <c r="CL451" s="15">
        <v>0.64507699899999993</v>
      </c>
      <c r="CM451" s="15">
        <v>3.2159999999999987E-2</v>
      </c>
      <c r="CN451" s="15">
        <v>4.2999999989999997</v>
      </c>
      <c r="CO451" s="15">
        <v>1.1969999999999998</v>
      </c>
      <c r="CP451" s="15">
        <v>0.98739999899999997</v>
      </c>
      <c r="CQ451" s="43">
        <v>50.599999998999998</v>
      </c>
      <c r="CR451" s="43">
        <v>24.5</v>
      </c>
      <c r="CS451" s="42" t="s">
        <v>21</v>
      </c>
      <c r="CT451" s="42" t="s">
        <v>21</v>
      </c>
      <c r="CU451" s="42" t="s">
        <v>21</v>
      </c>
      <c r="CV451" s="42" t="s">
        <v>21</v>
      </c>
      <c r="CW451" s="43">
        <v>2.0699999989999998</v>
      </c>
      <c r="CX451" s="43">
        <v>42.544599998999999</v>
      </c>
      <c r="CY451" s="42" t="s">
        <v>21</v>
      </c>
      <c r="CZ451" s="42" t="s">
        <v>21</v>
      </c>
      <c r="DA451" s="43">
        <v>8.8089999998999993E-3</v>
      </c>
      <c r="DB451" s="43">
        <v>16.5</v>
      </c>
      <c r="DC451" s="42" t="s">
        <v>21</v>
      </c>
      <c r="DD451" s="43">
        <v>1.2802458088340107</v>
      </c>
      <c r="DE451" s="42" t="s">
        <v>21</v>
      </c>
      <c r="DF451" s="43">
        <v>1.2588124999999994</v>
      </c>
      <c r="DG451" s="43">
        <v>9.0502999998999991E-3</v>
      </c>
    </row>
    <row r="452" spans="1:111" x14ac:dyDescent="0.25">
      <c r="A452" s="27" t="s">
        <v>576</v>
      </c>
      <c r="B452" s="15">
        <v>4.8182999989999997</v>
      </c>
      <c r="C452" s="15">
        <v>9.4446999989999986E-7</v>
      </c>
      <c r="D452" s="15">
        <v>1.1424699989999998</v>
      </c>
      <c r="E452" s="15">
        <v>18.198999998999998</v>
      </c>
      <c r="F452" s="15">
        <v>51.832999998999995</v>
      </c>
      <c r="G452" s="15">
        <v>388.98148286316706</v>
      </c>
      <c r="H452" s="15">
        <v>1.9790999999999993E-4</v>
      </c>
      <c r="I452" s="15">
        <v>1.092029999</v>
      </c>
      <c r="J452" s="15">
        <v>2.0730265948694072E-10</v>
      </c>
      <c r="K452" s="15">
        <v>90</v>
      </c>
      <c r="L452" s="15">
        <v>1.2323999989999999</v>
      </c>
      <c r="M452" s="15">
        <v>78.25</v>
      </c>
      <c r="N452" s="15">
        <v>7.18</v>
      </c>
      <c r="O452" s="15">
        <v>1.9887999999999999</v>
      </c>
      <c r="P452" s="15">
        <v>79.217500000000001</v>
      </c>
      <c r="Q452" s="15">
        <v>1.9889999999999999E-11</v>
      </c>
      <c r="R452" s="15">
        <v>41.249999998999996</v>
      </c>
      <c r="S452" s="15">
        <v>0.52938062494938087</v>
      </c>
      <c r="T452" s="15">
        <v>9.2956999999999983</v>
      </c>
      <c r="U452" s="15">
        <v>0.99999999899999992</v>
      </c>
      <c r="V452" s="15">
        <v>45.733699998999995</v>
      </c>
      <c r="W452" s="15">
        <v>0.69999999899999998</v>
      </c>
      <c r="X452" s="15">
        <v>2.5</v>
      </c>
      <c r="Y452" s="15">
        <v>5.5919999993202181</v>
      </c>
      <c r="Z452" s="15">
        <v>7.7795999989999993</v>
      </c>
      <c r="AA452" s="15">
        <v>2.6162087209999996</v>
      </c>
      <c r="AB452" s="15">
        <v>2.5875999989999996</v>
      </c>
      <c r="AC452" s="15">
        <v>2.75</v>
      </c>
      <c r="AD452" s="15">
        <v>84.648999999999987</v>
      </c>
      <c r="AE452" s="15">
        <v>0.99999999899999992</v>
      </c>
      <c r="AF452" s="15">
        <v>23.224043222654615</v>
      </c>
      <c r="AG452" s="15">
        <v>2.9999999989999999</v>
      </c>
      <c r="AH452" s="15">
        <v>4.9999999989999999</v>
      </c>
      <c r="AI452" s="15">
        <v>2</v>
      </c>
      <c r="AJ452" s="15">
        <v>27.679999999</v>
      </c>
      <c r="AK452" s="15">
        <v>10.084711678950299</v>
      </c>
      <c r="AL452" s="15">
        <v>977.54599999599998</v>
      </c>
      <c r="AM452" s="15">
        <v>86.86109999899999</v>
      </c>
      <c r="AN452" s="15">
        <v>0.31085699899999997</v>
      </c>
      <c r="AO452" s="15">
        <v>0.81951763259346</v>
      </c>
      <c r="AP452" s="15">
        <v>4.9320799999166255E-2</v>
      </c>
      <c r="AQ452" s="15">
        <v>1531.7699999949998</v>
      </c>
      <c r="AR452" s="15">
        <v>1.7814199989999999</v>
      </c>
      <c r="AS452" s="15">
        <v>240.5</v>
      </c>
      <c r="AT452" s="15">
        <v>0.36511999899999997</v>
      </c>
      <c r="AU452" s="15">
        <v>13.484799999</v>
      </c>
      <c r="AV452" s="15">
        <v>779.399999998</v>
      </c>
      <c r="AW452" s="15">
        <v>0.292707999</v>
      </c>
      <c r="AX452" s="15">
        <v>34.99999906507729</v>
      </c>
      <c r="AY452" s="15">
        <v>4.3697999989999996</v>
      </c>
      <c r="AZ452" s="15">
        <v>1.0959999999999999</v>
      </c>
      <c r="BA452" s="15">
        <v>1.0000002759241586</v>
      </c>
      <c r="BB452" s="15">
        <v>0.29605299899999998</v>
      </c>
      <c r="BC452" s="15">
        <v>428</v>
      </c>
      <c r="BD452" s="15">
        <v>1.141449999</v>
      </c>
      <c r="BE452" s="15">
        <v>2.334199999</v>
      </c>
      <c r="BF452" s="15">
        <v>0.43444999899999998</v>
      </c>
      <c r="BG452" s="15">
        <v>55.209999998999997</v>
      </c>
      <c r="BH452" s="15">
        <v>11.719499999999998</v>
      </c>
      <c r="BI452" s="15">
        <v>0.12207099999899999</v>
      </c>
      <c r="BJ452" s="15">
        <v>6.9540699989999997</v>
      </c>
      <c r="BK452" s="15">
        <v>8.0784579839400248</v>
      </c>
      <c r="BL452" s="15">
        <v>14.5</v>
      </c>
      <c r="BM452" s="15">
        <v>2.8952999989999997</v>
      </c>
      <c r="BN452" s="15">
        <v>1.5278799989999998</v>
      </c>
      <c r="BO452" s="15">
        <v>2.0100000000000003E-9</v>
      </c>
      <c r="BP452" s="15">
        <v>0.74465708541216769</v>
      </c>
      <c r="BQ452" s="15">
        <v>7.3229999989999994</v>
      </c>
      <c r="BR452" s="15">
        <v>13.174764064417136</v>
      </c>
      <c r="BS452" s="15">
        <v>126</v>
      </c>
      <c r="BT452" s="15">
        <v>1.6536700000009999E-6</v>
      </c>
      <c r="BU452" s="15">
        <v>11.0017</v>
      </c>
      <c r="BV452" s="15">
        <v>118.844999999</v>
      </c>
      <c r="BW452" s="15">
        <v>3.4449999989999998</v>
      </c>
      <c r="BX452" s="15">
        <v>2.1288999989999997</v>
      </c>
      <c r="BY452" s="15">
        <v>1.0959999999999999</v>
      </c>
      <c r="BZ452" s="15">
        <v>147.75199999899999</v>
      </c>
      <c r="CA452" s="15">
        <v>24.135999998999999</v>
      </c>
      <c r="CB452" s="15">
        <v>1.7849984153991865</v>
      </c>
      <c r="CC452" s="15">
        <v>1.0959999999999999</v>
      </c>
      <c r="CD452" s="15">
        <v>7.6853999989999995</v>
      </c>
      <c r="CE452" s="15">
        <v>2.1166999989999997</v>
      </c>
      <c r="CF452" s="15">
        <v>3.9249999989999997</v>
      </c>
      <c r="CG452" s="15">
        <v>12.292799999</v>
      </c>
      <c r="CH452" s="15">
        <v>23.000116042057673</v>
      </c>
      <c r="CI452" s="15">
        <v>0.68914999899999996</v>
      </c>
      <c r="CJ452" s="15">
        <v>225.06599999899998</v>
      </c>
      <c r="CK452" s="15">
        <v>1.5515999999899996</v>
      </c>
      <c r="CL452" s="15">
        <v>0.65406499899999992</v>
      </c>
      <c r="CM452" s="15">
        <v>3.361999999999999E-2</v>
      </c>
      <c r="CN452" s="15">
        <v>4.2999999989999997</v>
      </c>
      <c r="CO452" s="15">
        <v>1.218</v>
      </c>
      <c r="CP452" s="15">
        <v>1.0065999989999999</v>
      </c>
      <c r="CQ452" s="43">
        <v>50.599999998999998</v>
      </c>
      <c r="CR452" s="43">
        <v>24.5</v>
      </c>
      <c r="CS452" s="42" t="s">
        <v>21</v>
      </c>
      <c r="CT452" s="42" t="s">
        <v>21</v>
      </c>
      <c r="CU452" s="42" t="s">
        <v>21</v>
      </c>
      <c r="CV452" s="42" t="s">
        <v>21</v>
      </c>
      <c r="CW452" s="43">
        <v>2.0699999989999998</v>
      </c>
      <c r="CX452" s="43">
        <v>44.178299998999996</v>
      </c>
      <c r="CY452" s="42" t="s">
        <v>21</v>
      </c>
      <c r="CZ452" s="42" t="s">
        <v>21</v>
      </c>
      <c r="DA452" s="43">
        <v>9.5839999998999989E-3</v>
      </c>
      <c r="DB452" s="43">
        <v>17.549999998999997</v>
      </c>
      <c r="DC452" s="42" t="s">
        <v>21</v>
      </c>
      <c r="DD452" s="43">
        <v>2.5100401669428716</v>
      </c>
      <c r="DE452" s="42" t="s">
        <v>21</v>
      </c>
      <c r="DF452" s="43">
        <v>1.2742124999999995</v>
      </c>
      <c r="DG452" s="43">
        <v>9.8392999999999987E-3</v>
      </c>
    </row>
    <row r="453" spans="1:111" x14ac:dyDescent="0.25">
      <c r="A453" s="27" t="s">
        <v>577</v>
      </c>
      <c r="B453" s="15">
        <v>4.8683999989999993</v>
      </c>
      <c r="C453" s="15">
        <v>1.06424E-6</v>
      </c>
      <c r="D453" s="15">
        <v>1.137009999</v>
      </c>
      <c r="E453" s="15">
        <v>18.775999999</v>
      </c>
      <c r="F453" s="15">
        <v>53.571999999999996</v>
      </c>
      <c r="G453" s="15">
        <v>402.02153257571706</v>
      </c>
      <c r="H453" s="15">
        <v>1.9790999999999993E-4</v>
      </c>
      <c r="I453" s="15">
        <v>1.1086099989999998</v>
      </c>
      <c r="J453" s="15">
        <v>2.3382628103018286E-10</v>
      </c>
      <c r="K453" s="15">
        <v>90</v>
      </c>
      <c r="L453" s="15">
        <v>1.2335999989999999</v>
      </c>
      <c r="M453" s="15">
        <v>79.55</v>
      </c>
      <c r="N453" s="15">
        <v>7.4369999999999994</v>
      </c>
      <c r="O453" s="15">
        <v>1.9799999989999999</v>
      </c>
      <c r="P453" s="15">
        <v>80.879999998999992</v>
      </c>
      <c r="Q453" s="15">
        <v>2.015E-11</v>
      </c>
      <c r="R453" s="15">
        <v>41.249999998999996</v>
      </c>
      <c r="S453" s="15">
        <v>0.54241701049165603</v>
      </c>
      <c r="T453" s="15">
        <v>9.6319999989999996</v>
      </c>
      <c r="U453" s="15">
        <v>0.99999999899999992</v>
      </c>
      <c r="V453" s="15">
        <v>47.177799998999994</v>
      </c>
      <c r="W453" s="15">
        <v>0.69999999899999998</v>
      </c>
      <c r="X453" s="15">
        <v>2.5</v>
      </c>
      <c r="Y453" s="15">
        <v>5.7139999993272044</v>
      </c>
      <c r="Z453" s="15">
        <v>8.0403999989999999</v>
      </c>
      <c r="AA453" s="15">
        <v>2.6625308679999997</v>
      </c>
      <c r="AB453" s="15">
        <v>2.672999999</v>
      </c>
      <c r="AC453" s="15">
        <v>2.75</v>
      </c>
      <c r="AD453" s="15">
        <v>89.16</v>
      </c>
      <c r="AE453" s="15">
        <v>0.99999999899999992</v>
      </c>
      <c r="AF453" s="15">
        <v>23.51115303970813</v>
      </c>
      <c r="AG453" s="15">
        <v>2.9999999989999999</v>
      </c>
      <c r="AH453" s="15">
        <v>4.9999999989999999</v>
      </c>
      <c r="AI453" s="15">
        <v>2</v>
      </c>
      <c r="AJ453" s="15">
        <v>27.999099998999998</v>
      </c>
      <c r="AK453" s="15">
        <v>10.169836369061695</v>
      </c>
      <c r="AL453" s="15">
        <v>982.5</v>
      </c>
      <c r="AM453" s="15">
        <v>87.935299999999998</v>
      </c>
      <c r="AN453" s="15">
        <v>0.31085699899999997</v>
      </c>
      <c r="AO453" s="15">
        <v>0.84816203359413922</v>
      </c>
      <c r="AP453" s="15">
        <v>5.6059099999188969E-2</v>
      </c>
      <c r="AQ453" s="15">
        <v>1587.8299999979999</v>
      </c>
      <c r="AR453" s="15">
        <v>1.7814199989999999</v>
      </c>
      <c r="AS453" s="15">
        <v>244.33</v>
      </c>
      <c r="AT453" s="15">
        <v>0.36914999899999995</v>
      </c>
      <c r="AU453" s="15">
        <v>13.700399998999998</v>
      </c>
      <c r="AV453" s="15">
        <v>786.5</v>
      </c>
      <c r="AW453" s="15">
        <v>0.29227699899999998</v>
      </c>
      <c r="AX453" s="15">
        <v>34.99999906507729</v>
      </c>
      <c r="AY453" s="15">
        <v>4.7048999989999993</v>
      </c>
      <c r="AZ453" s="15">
        <v>1.1153</v>
      </c>
      <c r="BA453" s="15">
        <v>1.0000002759241586</v>
      </c>
      <c r="BB453" s="15">
        <v>0.29605299899999998</v>
      </c>
      <c r="BC453" s="15">
        <v>439.14999999899999</v>
      </c>
      <c r="BD453" s="15">
        <v>1.1549899989999999</v>
      </c>
      <c r="BE453" s="15">
        <v>2.3533999989999996</v>
      </c>
      <c r="BF453" s="15">
        <v>0.441629999</v>
      </c>
      <c r="BG453" s="15">
        <v>55.899999998999995</v>
      </c>
      <c r="BH453" s="15">
        <v>11.989999998999998</v>
      </c>
      <c r="BI453" s="15">
        <v>0.12607499999899999</v>
      </c>
      <c r="BJ453" s="15">
        <v>7.3628699989999999</v>
      </c>
      <c r="BK453" s="15">
        <v>8.1801598403232791</v>
      </c>
      <c r="BL453" s="15">
        <v>14.5</v>
      </c>
      <c r="BM453" s="15">
        <v>2.9899999989999997</v>
      </c>
      <c r="BN453" s="15">
        <v>1.5339799989999998</v>
      </c>
      <c r="BO453" s="15">
        <v>2.0100000000000003E-9</v>
      </c>
      <c r="BP453" s="15">
        <v>0.7485590244393735</v>
      </c>
      <c r="BQ453" s="15">
        <v>7.4589999989999995</v>
      </c>
      <c r="BR453" s="15">
        <v>13.30863067921932</v>
      </c>
      <c r="BS453" s="15">
        <v>126</v>
      </c>
      <c r="BT453" s="15">
        <v>1.8736199999969999E-6</v>
      </c>
      <c r="BU453" s="15">
        <v>11.001599999</v>
      </c>
      <c r="BV453" s="15">
        <v>122.79999999899999</v>
      </c>
      <c r="BW453" s="15">
        <v>3.4669399989999996</v>
      </c>
      <c r="BX453" s="15">
        <v>2.140399999</v>
      </c>
      <c r="BY453" s="15">
        <v>1.1153</v>
      </c>
      <c r="BZ453" s="15">
        <v>151.11699999999999</v>
      </c>
      <c r="CA453" s="15">
        <v>24.263999998999999</v>
      </c>
      <c r="CB453" s="15">
        <v>1.7849984153991865</v>
      </c>
      <c r="CC453" s="15">
        <v>1.1153</v>
      </c>
      <c r="CD453" s="15">
        <v>7.8583999989999995</v>
      </c>
      <c r="CE453" s="15">
        <v>2.1631999989999997</v>
      </c>
      <c r="CF453" s="15">
        <v>3.9249999989999997</v>
      </c>
      <c r="CG453" s="15">
        <v>12.380099998999999</v>
      </c>
      <c r="CH453" s="15">
        <v>23.000116042057673</v>
      </c>
      <c r="CI453" s="15">
        <v>0.70774999899999991</v>
      </c>
      <c r="CJ453" s="15">
        <v>235.859999999</v>
      </c>
      <c r="CK453" s="15">
        <v>1.6646999999899998</v>
      </c>
      <c r="CL453" s="15">
        <v>0.66571099899999997</v>
      </c>
      <c r="CM453" s="15">
        <v>3.5129999999999988E-2</v>
      </c>
      <c r="CN453" s="15">
        <v>4.2999999989999997</v>
      </c>
      <c r="CO453" s="15">
        <v>1.2869999999999999</v>
      </c>
      <c r="CP453" s="15">
        <v>1.0322999989999999</v>
      </c>
      <c r="CQ453" s="43">
        <v>50.599999998999998</v>
      </c>
      <c r="CR453" s="43">
        <v>24.549999998999997</v>
      </c>
      <c r="CS453" s="42" t="s">
        <v>21</v>
      </c>
      <c r="CT453" s="42" t="s">
        <v>21</v>
      </c>
      <c r="CU453" s="42" t="s">
        <v>21</v>
      </c>
      <c r="CV453" s="42" t="s">
        <v>21</v>
      </c>
      <c r="CW453" s="43">
        <v>2.0699999989999998</v>
      </c>
      <c r="CX453" s="43">
        <v>44.596199999</v>
      </c>
      <c r="CY453" s="42" t="s">
        <v>21</v>
      </c>
      <c r="CZ453" s="42" t="s">
        <v>21</v>
      </c>
      <c r="DA453" s="43">
        <v>9.6539999999999994E-3</v>
      </c>
      <c r="DB453" s="43">
        <v>17.779999998999998</v>
      </c>
      <c r="DC453" s="42" t="s">
        <v>21</v>
      </c>
      <c r="DD453" s="43">
        <v>2.5100401669428716</v>
      </c>
      <c r="DE453" s="42" t="s">
        <v>21</v>
      </c>
      <c r="DF453" s="43">
        <v>1.2873249999999994</v>
      </c>
      <c r="DG453" s="43">
        <v>1.0248599999899998E-2</v>
      </c>
    </row>
    <row r="454" spans="1:111" x14ac:dyDescent="0.25">
      <c r="A454" s="27" t="s">
        <v>578</v>
      </c>
      <c r="B454" s="15">
        <v>4.8694999989999994</v>
      </c>
      <c r="C454" s="15">
        <v>1.2113299998999999E-6</v>
      </c>
      <c r="D454" s="15">
        <v>1.1275699989999999</v>
      </c>
      <c r="E454" s="15">
        <v>18.754999999999999</v>
      </c>
      <c r="F454" s="15">
        <v>53.831999998999997</v>
      </c>
      <c r="G454" s="15">
        <v>403.02153638802918</v>
      </c>
      <c r="H454" s="15">
        <v>1.9790999999999993E-4</v>
      </c>
      <c r="I454" s="15">
        <v>1.107179999</v>
      </c>
      <c r="J454" s="15">
        <v>2.5492167565447337E-10</v>
      </c>
      <c r="K454" s="15">
        <v>90</v>
      </c>
      <c r="L454" s="15">
        <v>1.2323999989999999</v>
      </c>
      <c r="M454" s="15">
        <v>81.239999999999995</v>
      </c>
      <c r="N454" s="15">
        <v>8.0119999989999986</v>
      </c>
      <c r="O454" s="15">
        <v>1.981399999</v>
      </c>
      <c r="P454" s="15">
        <v>82.517699998999987</v>
      </c>
      <c r="Q454" s="15">
        <v>6.9079999999999996E-11</v>
      </c>
      <c r="R454" s="15">
        <v>41.319999998999997</v>
      </c>
      <c r="S454" s="15">
        <v>0.54522654192531839</v>
      </c>
      <c r="T454" s="15">
        <v>9.5919999989999987</v>
      </c>
      <c r="U454" s="15">
        <v>0.99999999899999992</v>
      </c>
      <c r="V454" s="15">
        <v>48.832399998999996</v>
      </c>
      <c r="W454" s="15">
        <v>0.69999999899999998</v>
      </c>
      <c r="X454" s="15">
        <v>2.5</v>
      </c>
      <c r="Y454" s="15">
        <v>5.7129999993271472</v>
      </c>
      <c r="Z454" s="15">
        <v>8.0603999989999995</v>
      </c>
      <c r="AA454" s="15">
        <v>2.6686058529999999</v>
      </c>
      <c r="AB454" s="15">
        <v>2.6680999989999998</v>
      </c>
      <c r="AC454" s="15">
        <v>2.75</v>
      </c>
      <c r="AD454" s="15">
        <v>92.766999998999992</v>
      </c>
      <c r="AE454" s="15">
        <v>0.99999999899999992</v>
      </c>
      <c r="AF454" s="15">
        <v>23.490346115590267</v>
      </c>
      <c r="AG454" s="15">
        <v>2.9999999989999999</v>
      </c>
      <c r="AH454" s="15">
        <v>4.9999999989999999</v>
      </c>
      <c r="AI454" s="15">
        <v>2</v>
      </c>
      <c r="AJ454" s="15">
        <v>27.989099998999997</v>
      </c>
      <c r="AK454" s="15">
        <v>10.188487113484332</v>
      </c>
      <c r="AL454" s="15">
        <v>983.83999999599996</v>
      </c>
      <c r="AM454" s="15">
        <v>87.922599999999989</v>
      </c>
      <c r="AN454" s="15">
        <v>0.31085699899999997</v>
      </c>
      <c r="AO454" s="15">
        <v>0.851411640499949</v>
      </c>
      <c r="AP454" s="15">
        <v>6.1246699999206455E-2</v>
      </c>
      <c r="AQ454" s="15">
        <v>1601.3599999989999</v>
      </c>
      <c r="AR454" s="15">
        <v>1.7814199989999999</v>
      </c>
      <c r="AS454" s="15">
        <v>242.76999999899999</v>
      </c>
      <c r="AT454" s="15">
        <v>0.36899999899999997</v>
      </c>
      <c r="AU454" s="15">
        <v>13.720899998999998</v>
      </c>
      <c r="AV454" s="15">
        <v>789.83999999599996</v>
      </c>
      <c r="AW454" s="15">
        <v>0.29122799899999996</v>
      </c>
      <c r="AX454" s="15">
        <v>34.99999906507729</v>
      </c>
      <c r="AY454" s="15">
        <v>4.890599999</v>
      </c>
      <c r="AZ454" s="15">
        <v>1.1127999999999998</v>
      </c>
      <c r="BA454" s="15">
        <v>1.0000002759241586</v>
      </c>
      <c r="BB454" s="15">
        <v>0.29605299899999998</v>
      </c>
      <c r="BC454" s="15">
        <v>441</v>
      </c>
      <c r="BD454" s="15">
        <v>1.2150499989999999</v>
      </c>
      <c r="BE454" s="15">
        <v>2.352099999</v>
      </c>
      <c r="BF454" s="15">
        <v>0.44113999899999995</v>
      </c>
      <c r="BG454" s="15">
        <v>55.999999998999996</v>
      </c>
      <c r="BH454" s="15">
        <v>12.048299999999999</v>
      </c>
      <c r="BI454" s="15">
        <v>0.13020099999899998</v>
      </c>
      <c r="BJ454" s="15">
        <v>7.8843299989999993</v>
      </c>
      <c r="BK454" s="15">
        <v>8.0800245632746712</v>
      </c>
      <c r="BL454" s="15">
        <v>14.872999999999999</v>
      </c>
      <c r="BM454" s="15">
        <v>2.9855999989999997</v>
      </c>
      <c r="BN454" s="15">
        <v>1.5268699989999999</v>
      </c>
      <c r="BO454" s="15">
        <v>2.0100000000000003E-9</v>
      </c>
      <c r="BP454" s="15">
        <v>0.7485590244393735</v>
      </c>
      <c r="BQ454" s="15">
        <v>7.4274999989999992</v>
      </c>
      <c r="BR454" s="15">
        <v>13.332915775138824</v>
      </c>
      <c r="BS454" s="15">
        <v>126</v>
      </c>
      <c r="BT454" s="15">
        <v>2.0060899999959998E-6</v>
      </c>
      <c r="BU454" s="15">
        <v>11.001799998999999</v>
      </c>
      <c r="BV454" s="15">
        <v>124.213999999</v>
      </c>
      <c r="BW454" s="15">
        <v>3.4749999989999996</v>
      </c>
      <c r="BX454" s="15">
        <v>2.1420999989999996</v>
      </c>
      <c r="BY454" s="15">
        <v>1.1127999999999998</v>
      </c>
      <c r="BZ454" s="15">
        <v>151.94</v>
      </c>
      <c r="CA454" s="15">
        <v>24.389999998999997</v>
      </c>
      <c r="CB454" s="15">
        <v>1.7849984153991865</v>
      </c>
      <c r="CC454" s="15">
        <v>1.1127999999999998</v>
      </c>
      <c r="CD454" s="15">
        <v>7.8740999989999994</v>
      </c>
      <c r="CE454" s="15">
        <v>2.1633999989999997</v>
      </c>
      <c r="CF454" s="15">
        <v>3.9249999989999997</v>
      </c>
      <c r="CG454" s="15">
        <v>12.382299998999999</v>
      </c>
      <c r="CH454" s="15">
        <v>23.000116042057673</v>
      </c>
      <c r="CI454" s="15">
        <v>0.70834999899999995</v>
      </c>
      <c r="CJ454" s="15">
        <v>244.13099999899998</v>
      </c>
      <c r="CK454" s="15">
        <v>1.7627999999899997</v>
      </c>
      <c r="CL454" s="15">
        <v>0.66715899899999997</v>
      </c>
      <c r="CM454" s="15">
        <v>3.6049999999999992E-2</v>
      </c>
      <c r="CN454" s="15">
        <v>4.2999999989999997</v>
      </c>
      <c r="CO454" s="15">
        <v>1.35</v>
      </c>
      <c r="CP454" s="15">
        <v>1.050099999</v>
      </c>
      <c r="CQ454" s="43">
        <v>50.599999998999998</v>
      </c>
      <c r="CR454" s="43">
        <v>24.75</v>
      </c>
      <c r="CS454" s="42" t="s">
        <v>21</v>
      </c>
      <c r="CT454" s="42" t="s">
        <v>21</v>
      </c>
      <c r="CU454" s="42" t="s">
        <v>21</v>
      </c>
      <c r="CV454" s="42" t="s">
        <v>21</v>
      </c>
      <c r="CW454" s="43">
        <v>2.0699999989999998</v>
      </c>
      <c r="CX454" s="43">
        <v>44.623599999</v>
      </c>
      <c r="CY454" s="42" t="s">
        <v>21</v>
      </c>
      <c r="CZ454" s="42" t="s">
        <v>21</v>
      </c>
      <c r="DA454" s="43">
        <v>9.6669999998999986E-3</v>
      </c>
      <c r="DB454" s="43">
        <v>17.929999999</v>
      </c>
      <c r="DC454" s="42" t="s">
        <v>21</v>
      </c>
      <c r="DD454" s="43">
        <v>2.5100401669428716</v>
      </c>
      <c r="DE454" s="42" t="s">
        <v>21</v>
      </c>
      <c r="DF454" s="43">
        <v>1.2742124999999995</v>
      </c>
      <c r="DG454" s="43">
        <v>1.0902099999899998E-2</v>
      </c>
    </row>
    <row r="455" spans="1:111" x14ac:dyDescent="0.25">
      <c r="A455" s="27" t="s">
        <v>579</v>
      </c>
      <c r="B455" s="15">
        <v>4.8432999989999992</v>
      </c>
      <c r="C455" s="15">
        <v>1.4506299999999999E-6</v>
      </c>
      <c r="D455" s="15">
        <v>1.094199999</v>
      </c>
      <c r="E455" s="15">
        <v>18.294999998999998</v>
      </c>
      <c r="F455" s="15">
        <v>53.025999999</v>
      </c>
      <c r="G455" s="15">
        <v>397.45151515345066</v>
      </c>
      <c r="H455" s="15">
        <v>1.9790999999999993E-4</v>
      </c>
      <c r="I455" s="15">
        <v>1.1044399989999998</v>
      </c>
      <c r="J455" s="15">
        <v>2.854226046778419E-10</v>
      </c>
      <c r="K455" s="15">
        <v>90</v>
      </c>
      <c r="L455" s="15">
        <v>1.2318999989999999</v>
      </c>
      <c r="M455" s="15">
        <v>83.34</v>
      </c>
      <c r="N455" s="15">
        <v>8.1029999999999998</v>
      </c>
      <c r="O455" s="15">
        <v>1.9616999989999999</v>
      </c>
      <c r="P455" s="15">
        <v>84.261999999999986</v>
      </c>
      <c r="Q455" s="15">
        <v>9.4009999999999994E-11</v>
      </c>
      <c r="R455" s="15">
        <v>41.499999998999996</v>
      </c>
      <c r="S455" s="15">
        <v>0.53783682059798676</v>
      </c>
      <c r="T455" s="15">
        <v>9.4126999989999991</v>
      </c>
      <c r="U455" s="15">
        <v>0.99999999899999992</v>
      </c>
      <c r="V455" s="15">
        <v>50.311899998999998</v>
      </c>
      <c r="W455" s="15">
        <v>0.69999999899999998</v>
      </c>
      <c r="X455" s="15">
        <v>2.5</v>
      </c>
      <c r="Y455" s="15">
        <v>5.6459999993233101</v>
      </c>
      <c r="Z455" s="15">
        <v>7.9489999989999998</v>
      </c>
      <c r="AA455" s="15">
        <v>2.6708153329999997</v>
      </c>
      <c r="AB455" s="15">
        <v>2.6016999989999996</v>
      </c>
      <c r="AC455" s="15">
        <v>21.209699999999998</v>
      </c>
      <c r="AD455" s="15">
        <v>92.82299999899999</v>
      </c>
      <c r="AE455" s="15">
        <v>0.99999999899999992</v>
      </c>
      <c r="AF455" s="15">
        <v>23.238035190569374</v>
      </c>
      <c r="AG455" s="15">
        <v>2.9999999989999999</v>
      </c>
      <c r="AH455" s="15">
        <v>4.9999999989999999</v>
      </c>
      <c r="AI455" s="15">
        <v>2</v>
      </c>
      <c r="AJ455" s="15">
        <v>27.788099999</v>
      </c>
      <c r="AK455" s="15">
        <v>10.223903590879292</v>
      </c>
      <c r="AL455" s="15">
        <v>982.28000000099996</v>
      </c>
      <c r="AM455" s="15">
        <v>86.905399998999997</v>
      </c>
      <c r="AN455" s="15">
        <v>0.31085699899999997</v>
      </c>
      <c r="AO455" s="15">
        <v>0.83865881752348981</v>
      </c>
      <c r="AP455" s="15">
        <v>7.6997999999259548E-2</v>
      </c>
      <c r="AQ455" s="15">
        <v>1581.8599999989999</v>
      </c>
      <c r="AR455" s="15">
        <v>1.7814199989999999</v>
      </c>
      <c r="AS455" s="15">
        <v>233.00999999899997</v>
      </c>
      <c r="AT455" s="15">
        <v>0.36553999899999995</v>
      </c>
      <c r="AU455" s="15">
        <v>13.5383</v>
      </c>
      <c r="AV455" s="15">
        <v>790.39</v>
      </c>
      <c r="AW455" s="15">
        <v>0.28994399899999995</v>
      </c>
      <c r="AX455" s="15">
        <v>34.99999906507729</v>
      </c>
      <c r="AY455" s="15">
        <v>5.1061999989999993</v>
      </c>
      <c r="AZ455" s="15">
        <v>1.1232</v>
      </c>
      <c r="BA455" s="15">
        <v>1.0000002759241586</v>
      </c>
      <c r="BB455" s="15">
        <v>0.29605299899999998</v>
      </c>
      <c r="BC455" s="15">
        <v>477.35999999899997</v>
      </c>
      <c r="BD455" s="15">
        <v>1.279799999</v>
      </c>
      <c r="BE455" s="15">
        <v>2.3453999989999996</v>
      </c>
      <c r="BF455" s="15">
        <v>0.435969999</v>
      </c>
      <c r="BG455" s="15">
        <v>55.699999998999999</v>
      </c>
      <c r="BH455" s="15">
        <v>12.162599998999999</v>
      </c>
      <c r="BI455" s="15">
        <v>0.13408099999899997</v>
      </c>
      <c r="BJ455" s="15">
        <v>7.8221199989999999</v>
      </c>
      <c r="BK455" s="15">
        <v>8.0915968766436048</v>
      </c>
      <c r="BL455" s="15">
        <v>14.9</v>
      </c>
      <c r="BM455" s="15">
        <v>2.9211999989999997</v>
      </c>
      <c r="BN455" s="15">
        <v>1.5073699989999998</v>
      </c>
      <c r="BO455" s="15">
        <v>2.0100000000000003E-9</v>
      </c>
      <c r="BP455" s="15">
        <v>0.7485590244393735</v>
      </c>
      <c r="BQ455" s="15">
        <v>7.3205999989999997</v>
      </c>
      <c r="BR455" s="15">
        <v>13.237367856767005</v>
      </c>
      <c r="BS455" s="15">
        <v>126</v>
      </c>
      <c r="BT455" s="15">
        <v>2.0817899999989995E-6</v>
      </c>
      <c r="BU455" s="15">
        <v>13.701599998999999</v>
      </c>
      <c r="BV455" s="15">
        <v>123.92799999899999</v>
      </c>
      <c r="BW455" s="15">
        <v>3.4749999989999996</v>
      </c>
      <c r="BX455" s="15">
        <v>2.1342999989999996</v>
      </c>
      <c r="BY455" s="15">
        <v>1.1232</v>
      </c>
      <c r="BZ455" s="15">
        <v>151.13699999999997</v>
      </c>
      <c r="CA455" s="15">
        <v>24.408999998999999</v>
      </c>
      <c r="CB455" s="15">
        <v>1.7849984153991865</v>
      </c>
      <c r="CC455" s="15">
        <v>1.1232</v>
      </c>
      <c r="CD455" s="15">
        <v>7.7797999989999997</v>
      </c>
      <c r="CE455" s="15">
        <v>2.1100999989999996</v>
      </c>
      <c r="CF455" s="15">
        <v>3.9249999989999997</v>
      </c>
      <c r="CG455" s="15">
        <v>12.336299999</v>
      </c>
      <c r="CH455" s="15">
        <v>23.000116042057673</v>
      </c>
      <c r="CI455" s="15">
        <v>0.69939999899999994</v>
      </c>
      <c r="CJ455" s="15">
        <v>248.181999999</v>
      </c>
      <c r="CK455" s="15">
        <v>1.8559999999899996</v>
      </c>
      <c r="CL455" s="15">
        <v>0.66772699899999999</v>
      </c>
      <c r="CM455" s="15">
        <v>3.710999999999999E-2</v>
      </c>
      <c r="CN455" s="15">
        <v>4.2999999989999997</v>
      </c>
      <c r="CO455" s="15">
        <v>1.3419999999999999</v>
      </c>
      <c r="CP455" s="15">
        <v>1.051699999</v>
      </c>
      <c r="CQ455" s="43">
        <v>50.599999998999998</v>
      </c>
      <c r="CR455" s="43">
        <v>24.999999999</v>
      </c>
      <c r="CS455" s="42" t="s">
        <v>21</v>
      </c>
      <c r="CT455" s="42" t="s">
        <v>21</v>
      </c>
      <c r="CU455" s="42" t="s">
        <v>21</v>
      </c>
      <c r="CV455" s="42" t="s">
        <v>21</v>
      </c>
      <c r="CW455" s="43">
        <v>2.0699999989999998</v>
      </c>
      <c r="CX455" s="43">
        <v>44.312399998999993</v>
      </c>
      <c r="CY455" s="42" t="s">
        <v>21</v>
      </c>
      <c r="CZ455" s="42" t="s">
        <v>21</v>
      </c>
      <c r="DA455" s="43">
        <v>9.6029999999999987E-3</v>
      </c>
      <c r="DB455" s="43">
        <v>17.760000000000002</v>
      </c>
      <c r="DC455" s="42" t="s">
        <v>21</v>
      </c>
      <c r="DD455" s="43">
        <v>2.5100401669428716</v>
      </c>
      <c r="DE455" s="42" t="s">
        <v>21</v>
      </c>
      <c r="DF455" s="43">
        <v>1.2703249999999995</v>
      </c>
      <c r="DG455" s="43">
        <v>1.1769899999999998E-2</v>
      </c>
    </row>
    <row r="456" spans="1:111" x14ac:dyDescent="0.25">
      <c r="A456" s="27" t="s">
        <v>580</v>
      </c>
      <c r="B456" s="15">
        <v>4.8864999989999998</v>
      </c>
      <c r="C456" s="15">
        <v>1.7566199999999998E-6</v>
      </c>
      <c r="D456" s="15">
        <v>1.092369999</v>
      </c>
      <c r="E456" s="15">
        <v>18.895999998999997</v>
      </c>
      <c r="F456" s="15">
        <v>54.555999998999994</v>
      </c>
      <c r="G456" s="15">
        <v>408.62155773697702</v>
      </c>
      <c r="H456" s="15">
        <v>2.9557999999999988E-4</v>
      </c>
      <c r="I456" s="15">
        <v>1.1394399989999999</v>
      </c>
      <c r="J456" s="15">
        <v>3.1658902305453674E-10</v>
      </c>
      <c r="K456" s="15">
        <v>97.70999999899999</v>
      </c>
      <c r="L456" s="15">
        <v>1.2366999989999998</v>
      </c>
      <c r="M456" s="15">
        <v>85.29</v>
      </c>
      <c r="N456" s="15">
        <v>7.8129999999999997</v>
      </c>
      <c r="O456" s="15">
        <v>1.9889999999999999</v>
      </c>
      <c r="P456" s="15">
        <v>86.105999999999995</v>
      </c>
      <c r="Q456" s="15">
        <v>9.7649999999999994E-11</v>
      </c>
      <c r="R456" s="15">
        <v>42.769999998999999</v>
      </c>
      <c r="S456" s="15">
        <v>0.54893780534665426</v>
      </c>
      <c r="T456" s="15">
        <v>9.6735999989999986</v>
      </c>
      <c r="U456" s="15">
        <v>0.99999999899999992</v>
      </c>
      <c r="V456" s="15">
        <v>51.815899998999996</v>
      </c>
      <c r="W456" s="15">
        <v>0.69999999899999998</v>
      </c>
      <c r="X456" s="15">
        <v>2.5</v>
      </c>
      <c r="Y456" s="15">
        <v>5.753999999329495</v>
      </c>
      <c r="Z456" s="15">
        <v>8.1723999989999996</v>
      </c>
      <c r="AA456" s="15">
        <v>2.7064515029999998</v>
      </c>
      <c r="AB456" s="15">
        <v>2.6832999989999999</v>
      </c>
      <c r="AC456" s="15">
        <v>29.999999999</v>
      </c>
      <c r="AD456" s="15">
        <v>96.202999998999999</v>
      </c>
      <c r="AE456" s="15">
        <v>0.99999999899999992</v>
      </c>
      <c r="AF456" s="15">
        <v>23.470022269362435</v>
      </c>
      <c r="AG456" s="15">
        <v>2.9999999989999999</v>
      </c>
      <c r="AH456" s="15">
        <v>4.9999999989999999</v>
      </c>
      <c r="AI456" s="15">
        <v>2</v>
      </c>
      <c r="AJ456" s="15">
        <v>28.109599998999997</v>
      </c>
      <c r="AK456" s="15">
        <v>10.349824160109957</v>
      </c>
      <c r="AL456" s="15">
        <v>988</v>
      </c>
      <c r="AM456" s="15">
        <v>87.733599998999992</v>
      </c>
      <c r="AN456" s="15">
        <v>0.31085699899999997</v>
      </c>
      <c r="AO456" s="15">
        <v>0.86235889726921888</v>
      </c>
      <c r="AP456" s="15">
        <v>8.9432500000301465E-2</v>
      </c>
      <c r="AQ456" s="15">
        <v>1625.8500000009999</v>
      </c>
      <c r="AR456" s="15">
        <v>2.094909999</v>
      </c>
      <c r="AS456" s="15">
        <v>235.30999999899998</v>
      </c>
      <c r="AT456" s="15">
        <v>0.37011999899999998</v>
      </c>
      <c r="AU456" s="15">
        <v>13.6953</v>
      </c>
      <c r="AV456" s="15">
        <v>795.72999999599995</v>
      </c>
      <c r="AW456" s="15">
        <v>0.29180299899999995</v>
      </c>
      <c r="AX456" s="15">
        <v>34.99999906507729</v>
      </c>
      <c r="AY456" s="15">
        <v>5.2410999989999993</v>
      </c>
      <c r="AZ456" s="15">
        <v>1.1876</v>
      </c>
      <c r="BA456" s="15">
        <v>1.0000002759241586</v>
      </c>
      <c r="BB456" s="15">
        <v>0.29605299899999998</v>
      </c>
      <c r="BC456" s="15">
        <v>485.79999999899997</v>
      </c>
      <c r="BD456" s="15">
        <v>1.2917199989999999</v>
      </c>
      <c r="BE456" s="15">
        <v>2.3453999989999996</v>
      </c>
      <c r="BF456" s="15">
        <v>0.442129999</v>
      </c>
      <c r="BG456" s="15">
        <v>56.189999998999994</v>
      </c>
      <c r="BH456" s="15">
        <v>12.480099998999998</v>
      </c>
      <c r="BI456" s="15">
        <v>0.137990999999</v>
      </c>
      <c r="BJ456" s="15">
        <v>7.9562899989999991</v>
      </c>
      <c r="BK456" s="15">
        <v>8.1665986116782356</v>
      </c>
      <c r="BL456" s="15">
        <v>14.9</v>
      </c>
      <c r="BM456" s="15">
        <v>3.0059999989999997</v>
      </c>
      <c r="BN456" s="15">
        <v>1.5179099989999998</v>
      </c>
      <c r="BO456" s="15">
        <v>2.0100000000000003E-9</v>
      </c>
      <c r="BP456" s="15">
        <v>0.7485590244393735</v>
      </c>
      <c r="BQ456" s="15">
        <v>7.4640999989999992</v>
      </c>
      <c r="BR456" s="15">
        <v>13.167697499620887</v>
      </c>
      <c r="BS456" s="15">
        <v>126</v>
      </c>
      <c r="BT456" s="15">
        <v>2.1593799999949999E-6</v>
      </c>
      <c r="BU456" s="15">
        <v>14.001999998999999</v>
      </c>
      <c r="BV456" s="15">
        <v>127.77199999899999</v>
      </c>
      <c r="BW456" s="15">
        <v>3.4749999989999996</v>
      </c>
      <c r="BX456" s="15">
        <v>2.1330999989999997</v>
      </c>
      <c r="BY456" s="15">
        <v>1.1876</v>
      </c>
      <c r="BZ456" s="15">
        <v>154.69499999899998</v>
      </c>
      <c r="CA456" s="15">
        <v>24.592999999</v>
      </c>
      <c r="CB456" s="15">
        <v>1.7849984153991865</v>
      </c>
      <c r="CC456" s="15">
        <v>1.1876</v>
      </c>
      <c r="CD456" s="15">
        <v>7.9128999989999995</v>
      </c>
      <c r="CE456" s="15">
        <v>2.1690999989999997</v>
      </c>
      <c r="CF456" s="15">
        <v>3.9249999989999997</v>
      </c>
      <c r="CG456" s="15">
        <v>12.377199998999998</v>
      </c>
      <c r="CH456" s="15">
        <v>23.000116042057673</v>
      </c>
      <c r="CI456" s="15">
        <v>0.71449999899999994</v>
      </c>
      <c r="CJ456" s="15">
        <v>259.37999999799996</v>
      </c>
      <c r="CK456" s="15">
        <v>2.0671999999899997</v>
      </c>
      <c r="CL456" s="15">
        <v>0.67664899899999997</v>
      </c>
      <c r="CM456" s="15">
        <v>3.8249999999999992E-2</v>
      </c>
      <c r="CN456" s="15">
        <v>4.2999999989999997</v>
      </c>
      <c r="CO456" s="15">
        <v>1.395</v>
      </c>
      <c r="CP456" s="15">
        <v>1.088399999</v>
      </c>
      <c r="CQ456" s="43">
        <v>50.599999998999998</v>
      </c>
      <c r="CR456" s="43">
        <v>24.999999999</v>
      </c>
      <c r="CS456" s="42" t="s">
        <v>21</v>
      </c>
      <c r="CT456" s="42" t="s">
        <v>21</v>
      </c>
      <c r="CU456" s="42" t="s">
        <v>21</v>
      </c>
      <c r="CV456" s="42" t="s">
        <v>21</v>
      </c>
      <c r="CW456" s="43">
        <v>2.0699999989999998</v>
      </c>
      <c r="CX456" s="43">
        <v>44.827999998999999</v>
      </c>
      <c r="CY456" s="42" t="s">
        <v>21</v>
      </c>
      <c r="CZ456" s="42" t="s">
        <v>21</v>
      </c>
      <c r="DA456" s="43">
        <v>9.7329999999999986E-3</v>
      </c>
      <c r="DB456" s="43">
        <v>18.079999998999998</v>
      </c>
      <c r="DC456" s="42" t="s">
        <v>21</v>
      </c>
      <c r="DD456" s="43">
        <v>2.5100401669428716</v>
      </c>
      <c r="DE456" s="42" t="s">
        <v>21</v>
      </c>
      <c r="DF456" s="43">
        <v>1.2794249999999994</v>
      </c>
      <c r="DG456" s="43">
        <v>1.2460799999999999E-2</v>
      </c>
    </row>
    <row r="457" spans="1:111" x14ac:dyDescent="0.25">
      <c r="A457" s="27" t="s">
        <v>582</v>
      </c>
      <c r="B457" s="15">
        <v>4.9246999989999996</v>
      </c>
      <c r="C457" s="15">
        <v>2.1370099998999996E-6</v>
      </c>
      <c r="D457" s="15">
        <v>1.1112399989999999</v>
      </c>
      <c r="E457" s="15">
        <v>19.381999998999998</v>
      </c>
      <c r="F457" s="15">
        <v>55.897999999</v>
      </c>
      <c r="G457" s="15">
        <v>419.09159765188485</v>
      </c>
      <c r="H457" s="15">
        <v>5.0487999999999965E-4</v>
      </c>
      <c r="I457" s="15">
        <v>1.1567899989999999</v>
      </c>
      <c r="J457" s="15">
        <v>3.4387953839325209E-10</v>
      </c>
      <c r="K457" s="15">
        <v>117.669999999</v>
      </c>
      <c r="L457" s="15">
        <v>1.2468999989999998</v>
      </c>
      <c r="M457" s="15">
        <v>87.07</v>
      </c>
      <c r="N457" s="15">
        <v>7.8059999999999992</v>
      </c>
      <c r="O457" s="15">
        <v>1.9868999989999998</v>
      </c>
      <c r="P457" s="15">
        <v>87.830499999999986</v>
      </c>
      <c r="Q457" s="15">
        <v>9.7679999999999993E-11</v>
      </c>
      <c r="R457" s="15">
        <v>43.399999998999995</v>
      </c>
      <c r="S457" s="15">
        <v>0.55981638054067984</v>
      </c>
      <c r="T457" s="15">
        <v>9.9503999989999983</v>
      </c>
      <c r="U457" s="15">
        <v>0.99999999899999992</v>
      </c>
      <c r="V457" s="15">
        <v>53.349999998999998</v>
      </c>
      <c r="W457" s="15">
        <v>0.69999999899999998</v>
      </c>
      <c r="X457" s="15">
        <v>2.5</v>
      </c>
      <c r="Y457" s="15">
        <v>5.8599999993355647</v>
      </c>
      <c r="Z457" s="15">
        <v>8.3817999989999983</v>
      </c>
      <c r="AA457" s="15">
        <v>2.7876701349999999</v>
      </c>
      <c r="AB457" s="15">
        <v>2.7476999989999999</v>
      </c>
      <c r="AC457" s="15">
        <v>29.999999999</v>
      </c>
      <c r="AD457" s="15">
        <v>98.817999998999994</v>
      </c>
      <c r="AE457" s="15">
        <v>0.99999999899999992</v>
      </c>
      <c r="AF457" s="15">
        <v>23.673948924614422</v>
      </c>
      <c r="AG457" s="15">
        <v>2.9999999989999999</v>
      </c>
      <c r="AH457" s="15">
        <v>4.9999999989999999</v>
      </c>
      <c r="AI457" s="15">
        <v>2</v>
      </c>
      <c r="AJ457" s="15">
        <v>28.572399998999998</v>
      </c>
      <c r="AK457" s="15">
        <v>10.482180403377152</v>
      </c>
      <c r="AL457" s="15">
        <v>993.28000000099996</v>
      </c>
      <c r="AM457" s="15">
        <v>88.536999998999988</v>
      </c>
      <c r="AN457" s="15">
        <v>0.31085699899999997</v>
      </c>
      <c r="AO457" s="15">
        <v>0.88442499899999993</v>
      </c>
      <c r="AP457" s="15">
        <v>0.10132500000034156</v>
      </c>
      <c r="AQ457" s="15">
        <v>1666.740000002</v>
      </c>
      <c r="AR457" s="15">
        <v>3.2774999989999998</v>
      </c>
      <c r="AS457" s="15">
        <v>234.41</v>
      </c>
      <c r="AT457" s="15">
        <v>0.37287999899999996</v>
      </c>
      <c r="AU457" s="15">
        <v>13.825199998999999</v>
      </c>
      <c r="AV457" s="15">
        <v>798.21</v>
      </c>
      <c r="AW457" s="15">
        <v>0.29263299899999995</v>
      </c>
      <c r="AX457" s="15">
        <v>34.99999906507729</v>
      </c>
      <c r="AY457" s="15">
        <v>5.4197999989999994</v>
      </c>
      <c r="AZ457" s="15">
        <v>1.2161</v>
      </c>
      <c r="BA457" s="15">
        <v>1.0000002759241586</v>
      </c>
      <c r="BB457" s="15">
        <v>0.29605299999999996</v>
      </c>
      <c r="BC457" s="15">
        <v>493.18999999899995</v>
      </c>
      <c r="BD457" s="15">
        <v>1.3032699989999998</v>
      </c>
      <c r="BE457" s="15">
        <v>2.3411999989999996</v>
      </c>
      <c r="BF457" s="15">
        <v>0.44789999899999999</v>
      </c>
      <c r="BG457" s="15">
        <v>56.819999998999997</v>
      </c>
      <c r="BH457" s="15">
        <v>12.751999998999999</v>
      </c>
      <c r="BI457" s="15">
        <v>0.14204799999899997</v>
      </c>
      <c r="BJ457" s="15">
        <v>8.0928699989999995</v>
      </c>
      <c r="BK457" s="15">
        <v>8.2421205327706701</v>
      </c>
      <c r="BL457" s="15">
        <v>15.049999998999999</v>
      </c>
      <c r="BM457" s="15">
        <v>3.0835999989999996</v>
      </c>
      <c r="BN457" s="15">
        <v>1.5325699989999999</v>
      </c>
      <c r="BO457" s="15">
        <v>2.0100000000000003E-9</v>
      </c>
      <c r="BP457" s="15">
        <v>0.7485590244393735</v>
      </c>
      <c r="BQ457" s="15">
        <v>7.7231999989999993</v>
      </c>
      <c r="BR457" s="15">
        <v>13.357798045548151</v>
      </c>
      <c r="BS457" s="15">
        <v>126</v>
      </c>
      <c r="BT457" s="15">
        <v>2.2351999999949998E-6</v>
      </c>
      <c r="BU457" s="15">
        <v>14.001999998999999</v>
      </c>
      <c r="BV457" s="15">
        <v>131.81899999999999</v>
      </c>
      <c r="BW457" s="15">
        <v>3.4795199999999999</v>
      </c>
      <c r="BX457" s="15">
        <v>2.1316999989999998</v>
      </c>
      <c r="BY457" s="15">
        <v>1.2161</v>
      </c>
      <c r="BZ457" s="15">
        <v>157.93799999999999</v>
      </c>
      <c r="CA457" s="15">
        <v>24.712999998999997</v>
      </c>
      <c r="CB457" s="15">
        <v>1.7849984153991865</v>
      </c>
      <c r="CC457" s="15">
        <v>1.2161</v>
      </c>
      <c r="CD457" s="15">
        <v>8.0559999989999991</v>
      </c>
      <c r="CE457" s="15">
        <v>2.1959999989999996</v>
      </c>
      <c r="CF457" s="15">
        <v>3.9249999989999997</v>
      </c>
      <c r="CG457" s="15">
        <v>12.443499998999998</v>
      </c>
      <c r="CH457" s="15">
        <v>23.000116042057673</v>
      </c>
      <c r="CI457" s="15">
        <v>0.73014999999999997</v>
      </c>
      <c r="CJ457" s="15">
        <v>273.96299999899998</v>
      </c>
      <c r="CK457" s="15">
        <v>2.3380999999899994</v>
      </c>
      <c r="CL457" s="15">
        <v>0.69698499899999999</v>
      </c>
      <c r="CM457" s="15">
        <v>4.2500000000000003E-2</v>
      </c>
      <c r="CN457" s="15">
        <v>4.2999999989999997</v>
      </c>
      <c r="CO457" s="15">
        <v>1.4850000000000001</v>
      </c>
      <c r="CP457" s="15">
        <v>1.1087999999999998</v>
      </c>
      <c r="CQ457" s="43">
        <v>50.599999998999998</v>
      </c>
      <c r="CR457" s="43">
        <v>24.999999999</v>
      </c>
      <c r="CS457" s="42" t="s">
        <v>21</v>
      </c>
      <c r="CT457" s="42" t="s">
        <v>21</v>
      </c>
      <c r="CU457" s="42" t="s">
        <v>21</v>
      </c>
      <c r="CV457" s="42" t="s">
        <v>21</v>
      </c>
      <c r="CW457" s="43">
        <v>2.0699999989999998</v>
      </c>
      <c r="CX457" s="43">
        <v>45.193399998999993</v>
      </c>
      <c r="CY457" s="42" t="s">
        <v>21</v>
      </c>
      <c r="CZ457" s="42" t="s">
        <v>21</v>
      </c>
      <c r="DA457" s="43">
        <v>9.8369999999999985E-3</v>
      </c>
      <c r="DB457" s="43">
        <v>18.329999998999998</v>
      </c>
      <c r="DC457" s="42" t="s">
        <v>21</v>
      </c>
      <c r="DD457" s="43">
        <v>2.5100401669428716</v>
      </c>
      <c r="DE457" s="42" t="s">
        <v>21</v>
      </c>
      <c r="DF457" s="43">
        <v>1.2846875</v>
      </c>
      <c r="DG457" s="43">
        <v>1.2567299999899998E-2</v>
      </c>
    </row>
    <row r="458" spans="1:111" x14ac:dyDescent="0.25">
      <c r="A458" s="27" t="s">
        <v>584</v>
      </c>
      <c r="B458" s="15">
        <v>4.9574999989999995</v>
      </c>
      <c r="C458" s="15">
        <v>2.4875199998999997E-6</v>
      </c>
      <c r="D458" s="15">
        <v>1.1048999989999999</v>
      </c>
      <c r="E458" s="15">
        <v>19.784999998999997</v>
      </c>
      <c r="F458" s="15">
        <v>57.257999998999999</v>
      </c>
      <c r="G458" s="15">
        <v>429.60663778834697</v>
      </c>
      <c r="H458" s="15">
        <v>5.0487999999999965E-4</v>
      </c>
      <c r="I458" s="15">
        <v>1.1787399999999999</v>
      </c>
      <c r="J458" s="15">
        <v>3.7110753916537319E-10</v>
      </c>
      <c r="K458" s="15">
        <v>118.39999999899999</v>
      </c>
      <c r="L458" s="15">
        <v>1.2482999989999999</v>
      </c>
      <c r="M458" s="15">
        <v>87.82</v>
      </c>
      <c r="N458" s="15">
        <v>7.7989999999999995</v>
      </c>
      <c r="O458" s="15">
        <v>2.0411999989999998</v>
      </c>
      <c r="P458" s="15">
        <v>89.789499998999986</v>
      </c>
      <c r="Q458" s="15">
        <v>1.0523999999999999E-10</v>
      </c>
      <c r="R458" s="15">
        <v>43.399999998999995</v>
      </c>
      <c r="S458" s="15">
        <v>0.57054829723885903</v>
      </c>
      <c r="T458" s="15">
        <v>10.16</v>
      </c>
      <c r="U458" s="15">
        <v>0.99999999899999992</v>
      </c>
      <c r="V458" s="15">
        <v>54.936799998999994</v>
      </c>
      <c r="W458" s="15">
        <v>0.69999999899999998</v>
      </c>
      <c r="X458" s="15">
        <v>2.5</v>
      </c>
      <c r="Y458" s="15">
        <v>5.939999999340146</v>
      </c>
      <c r="Z458" s="15">
        <v>8.5920999999999985</v>
      </c>
      <c r="AA458" s="15">
        <v>2.8399409289999999</v>
      </c>
      <c r="AB458" s="15">
        <v>2.8063999989999999</v>
      </c>
      <c r="AC458" s="15">
        <v>29.999999999</v>
      </c>
      <c r="AD458" s="15">
        <v>102.493999999</v>
      </c>
      <c r="AE458" s="15">
        <v>0.99999999899999992</v>
      </c>
      <c r="AF458" s="15">
        <v>23.832340554390697</v>
      </c>
      <c r="AG458" s="15">
        <v>3.5113599989999997</v>
      </c>
      <c r="AH458" s="15">
        <v>4.9999999989999999</v>
      </c>
      <c r="AI458" s="15">
        <v>2</v>
      </c>
      <c r="AJ458" s="15">
        <v>29.389099998999999</v>
      </c>
      <c r="AK458" s="15">
        <v>10.716999998999999</v>
      </c>
      <c r="AL458" s="15">
        <v>994.3079999979999</v>
      </c>
      <c r="AM458" s="15">
        <v>89.043999998999993</v>
      </c>
      <c r="AN458" s="15">
        <v>0.31085699899999997</v>
      </c>
      <c r="AO458" s="15">
        <v>0.90722699899999992</v>
      </c>
      <c r="AP458" s="15">
        <v>0.11616099999939157</v>
      </c>
      <c r="AQ458" s="15">
        <v>1706.57</v>
      </c>
      <c r="AR458" s="15">
        <v>3.2749999999999999</v>
      </c>
      <c r="AS458" s="15">
        <v>233.93999999899998</v>
      </c>
      <c r="AT458" s="15">
        <v>0.37549999899999997</v>
      </c>
      <c r="AU458" s="15">
        <v>13.922199998999998</v>
      </c>
      <c r="AV458" s="15">
        <v>798.31000000199992</v>
      </c>
      <c r="AW458" s="15">
        <v>0.29377799899999996</v>
      </c>
      <c r="AX458" s="15">
        <v>34.99999906507729</v>
      </c>
      <c r="AY458" s="15">
        <v>5.6792999989999995</v>
      </c>
      <c r="AZ458" s="15">
        <v>1.2546999999999999</v>
      </c>
      <c r="BA458" s="15">
        <v>1.0000002759241586</v>
      </c>
      <c r="BB458" s="15">
        <v>0.29605299899999998</v>
      </c>
      <c r="BC458" s="15">
        <v>499.199999999</v>
      </c>
      <c r="BD458" s="15">
        <v>1.336199999</v>
      </c>
      <c r="BE458" s="15">
        <v>2.3410999989999999</v>
      </c>
      <c r="BF458" s="15">
        <v>0.45276999899999998</v>
      </c>
      <c r="BG458" s="15">
        <v>57.599999998999998</v>
      </c>
      <c r="BH458" s="15">
        <v>13.002099998999999</v>
      </c>
      <c r="BI458" s="15">
        <v>0.14600399999899999</v>
      </c>
      <c r="BJ458" s="15">
        <v>8.2130499999999991</v>
      </c>
      <c r="BK458" s="15">
        <v>8.2958636823679708</v>
      </c>
      <c r="BL458" s="15">
        <v>15.099999999</v>
      </c>
      <c r="BM458" s="15">
        <v>3.154699999</v>
      </c>
      <c r="BN458" s="15">
        <v>1.5410699989999999</v>
      </c>
      <c r="BO458" s="15">
        <v>2.0100000000000003E-9</v>
      </c>
      <c r="BP458" s="15">
        <v>0.7485590244393735</v>
      </c>
      <c r="BQ458" s="15">
        <v>7.866599999</v>
      </c>
      <c r="BR458" s="15">
        <v>13.549092941450352</v>
      </c>
      <c r="BS458" s="15">
        <v>126</v>
      </c>
      <c r="BT458" s="15">
        <v>2.3241299999949999E-6</v>
      </c>
      <c r="BU458" s="15">
        <v>14.001999998999999</v>
      </c>
      <c r="BV458" s="15">
        <v>135.10099999899998</v>
      </c>
      <c r="BW458" s="15">
        <v>3.5027399989999997</v>
      </c>
      <c r="BX458" s="15">
        <v>2.130499999</v>
      </c>
      <c r="BY458" s="15">
        <v>1.2546999999999999</v>
      </c>
      <c r="BZ458" s="15">
        <v>159.58199999999999</v>
      </c>
      <c r="CA458" s="15">
        <v>25.173999998999999</v>
      </c>
      <c r="CB458" s="15">
        <v>1.7849984153991865</v>
      </c>
      <c r="CC458" s="15">
        <v>1.2546999999999999</v>
      </c>
      <c r="CD458" s="15">
        <v>8.1688999989999989</v>
      </c>
      <c r="CE458" s="15">
        <v>2.2367999989999996</v>
      </c>
      <c r="CF458" s="15">
        <v>3.9249999989999997</v>
      </c>
      <c r="CG458" s="15">
        <v>12.535999999</v>
      </c>
      <c r="CH458" s="15">
        <v>23.000116042057673</v>
      </c>
      <c r="CI458" s="15">
        <v>0.74449999899999997</v>
      </c>
      <c r="CJ458" s="15">
        <v>301.92999999899996</v>
      </c>
      <c r="CK458" s="15">
        <v>2.4141999999799997</v>
      </c>
      <c r="CL458" s="15">
        <v>0.71001799899999996</v>
      </c>
      <c r="CM458" s="15">
        <v>4.5659999999999985E-2</v>
      </c>
      <c r="CN458" s="15">
        <v>4.2999999989999997</v>
      </c>
      <c r="CO458" s="15">
        <v>1.6049699989999999</v>
      </c>
      <c r="CP458" s="15">
        <v>1.1369999999999998</v>
      </c>
      <c r="CQ458" s="43">
        <v>50.599999998999998</v>
      </c>
      <c r="CR458" s="43">
        <v>24.999999999</v>
      </c>
      <c r="CS458" s="42" t="s">
        <v>21</v>
      </c>
      <c r="CT458" s="42" t="s">
        <v>21</v>
      </c>
      <c r="CU458" s="42" t="s">
        <v>21</v>
      </c>
      <c r="CV458" s="42" t="s">
        <v>21</v>
      </c>
      <c r="CW458" s="43">
        <v>2.0699999989999998</v>
      </c>
      <c r="CX458" s="43">
        <v>45.407099998999996</v>
      </c>
      <c r="CY458" s="42" t="s">
        <v>21</v>
      </c>
      <c r="CZ458" s="42" t="s">
        <v>21</v>
      </c>
      <c r="DA458" s="43">
        <v>9.9179999998999999E-3</v>
      </c>
      <c r="DB458" s="43">
        <v>18.489999999999998</v>
      </c>
      <c r="DC458" s="42" t="s">
        <v>21</v>
      </c>
      <c r="DD458" s="43">
        <v>2.5100401669428716</v>
      </c>
      <c r="DE458" s="42" t="s">
        <v>21</v>
      </c>
      <c r="DF458" s="43">
        <v>1.2846875</v>
      </c>
      <c r="DG458" s="43">
        <v>1.2743499999899998E-2</v>
      </c>
    </row>
    <row r="459" spans="1:111" x14ac:dyDescent="0.25">
      <c r="A459" s="27" t="s">
        <v>585</v>
      </c>
      <c r="B459" s="15">
        <v>4.9099999989999992</v>
      </c>
      <c r="C459" s="15">
        <v>2.7759199998999998E-6</v>
      </c>
      <c r="D459" s="15">
        <v>1.0686299989999999</v>
      </c>
      <c r="E459" s="15">
        <v>19.069999998999997</v>
      </c>
      <c r="F459" s="15">
        <v>55.380999998999997</v>
      </c>
      <c r="G459" s="15">
        <v>416.15658651274902</v>
      </c>
      <c r="H459" s="15">
        <v>5.0487999999999965E-4</v>
      </c>
      <c r="I459" s="15">
        <v>1.16035</v>
      </c>
      <c r="J459" s="15">
        <v>4.1098238184883895E-10</v>
      </c>
      <c r="K459" s="15">
        <v>117.43999999899999</v>
      </c>
      <c r="L459" s="15">
        <v>1.2479999989999999</v>
      </c>
      <c r="M459" s="15">
        <v>88.12</v>
      </c>
      <c r="N459" s="15">
        <v>7.7879999999999994</v>
      </c>
      <c r="O459" s="15">
        <v>2.0571999989999998</v>
      </c>
      <c r="P459" s="15">
        <v>91.573799999999991</v>
      </c>
      <c r="Q459" s="15">
        <v>1.0511E-10</v>
      </c>
      <c r="R459" s="15">
        <v>43.399999998999995</v>
      </c>
      <c r="S459" s="15">
        <v>0.55884654105222231</v>
      </c>
      <c r="T459" s="15">
        <v>9.8672999989999983</v>
      </c>
      <c r="U459" s="15">
        <v>0.99999999899999992</v>
      </c>
      <c r="V459" s="15">
        <v>56.395199998999999</v>
      </c>
      <c r="W459" s="15">
        <v>0.69999999899999998</v>
      </c>
      <c r="X459" s="15">
        <v>2.5</v>
      </c>
      <c r="Y459" s="15">
        <v>5.8029999993323012</v>
      </c>
      <c r="Z459" s="15">
        <v>8.3230999999999984</v>
      </c>
      <c r="AA459" s="15">
        <v>2.7797081383730595</v>
      </c>
      <c r="AB459" s="15">
        <v>2.704999999</v>
      </c>
      <c r="AC459" s="15">
        <v>29.999999999</v>
      </c>
      <c r="AD459" s="15">
        <v>101.779</v>
      </c>
      <c r="AE459" s="15">
        <v>0.99999999899999992</v>
      </c>
      <c r="AF459" s="15">
        <v>23.583029236088262</v>
      </c>
      <c r="AG459" s="15">
        <v>3.7499999989999999</v>
      </c>
      <c r="AH459" s="15">
        <v>4.9999999989999999</v>
      </c>
      <c r="AI459" s="15">
        <v>2</v>
      </c>
      <c r="AJ459" s="15">
        <v>29.254799998999999</v>
      </c>
      <c r="AK459" s="15">
        <v>10.755999998999998</v>
      </c>
      <c r="AL459" s="15">
        <v>993.1599999959999</v>
      </c>
      <c r="AM459" s="15">
        <v>88.241299998999992</v>
      </c>
      <c r="AN459" s="15">
        <v>0.31085699899999997</v>
      </c>
      <c r="AO459" s="15">
        <v>0.874276999</v>
      </c>
      <c r="AP459" s="15">
        <v>0.12968800000043715</v>
      </c>
      <c r="AQ459" s="15">
        <v>1668.6199999969999</v>
      </c>
      <c r="AR459" s="15">
        <v>3.2749999999999999</v>
      </c>
      <c r="AS459" s="15">
        <v>233.67999999899999</v>
      </c>
      <c r="AT459" s="15">
        <v>0.37399999899999997</v>
      </c>
      <c r="AU459" s="15">
        <v>13.788799998999998</v>
      </c>
      <c r="AV459" s="15">
        <v>796.3500000009999</v>
      </c>
      <c r="AW459" s="15">
        <v>0.29312099899999999</v>
      </c>
      <c r="AX459" s="15">
        <v>34.99999906507729</v>
      </c>
      <c r="AY459" s="15">
        <v>6.0599999989999995</v>
      </c>
      <c r="AZ459" s="15">
        <v>1.2299899999999999</v>
      </c>
      <c r="BA459" s="15">
        <v>1.0000002759241586</v>
      </c>
      <c r="BB459" s="15">
        <v>0.29605299899999998</v>
      </c>
      <c r="BC459" s="15">
        <v>490.11999999899996</v>
      </c>
      <c r="BD459" s="15">
        <v>1.3392999989999999</v>
      </c>
      <c r="BE459" s="15">
        <v>2.3366999989999999</v>
      </c>
      <c r="BF459" s="15">
        <v>0.44580999899999996</v>
      </c>
      <c r="BG459" s="15">
        <v>57.659999998999993</v>
      </c>
      <c r="BH459" s="15">
        <v>12.794299999</v>
      </c>
      <c r="BI459" s="15">
        <v>0.150061999999</v>
      </c>
      <c r="BJ459" s="15">
        <v>8.0744499989999987</v>
      </c>
      <c r="BK459" s="15">
        <v>8.2217234376670039</v>
      </c>
      <c r="BL459" s="15">
        <v>15.649999998999998</v>
      </c>
      <c r="BM459" s="15">
        <v>3.0514999989999998</v>
      </c>
      <c r="BN459" s="15">
        <v>1.5199899989999999</v>
      </c>
      <c r="BO459" s="15">
        <v>2.0100000000000003E-9</v>
      </c>
      <c r="BP459" s="15">
        <v>0.7485590244393735</v>
      </c>
      <c r="BQ459" s="15">
        <v>7.7014999989999993</v>
      </c>
      <c r="BR459" s="15">
        <v>13.467678151675742</v>
      </c>
      <c r="BS459" s="15">
        <v>126</v>
      </c>
      <c r="BT459" s="15">
        <v>2.4287099999999996E-6</v>
      </c>
      <c r="BU459" s="15">
        <v>14.001999998999999</v>
      </c>
      <c r="BV459" s="15">
        <v>133.44199999899999</v>
      </c>
      <c r="BW459" s="15">
        <v>3.5049999989999998</v>
      </c>
      <c r="BX459" s="15">
        <v>2.1283999999999996</v>
      </c>
      <c r="BY459" s="15">
        <v>1.2299899999999999</v>
      </c>
      <c r="BZ459" s="15">
        <v>154.216999999</v>
      </c>
      <c r="CA459" s="15">
        <v>25.257999998999999</v>
      </c>
      <c r="CB459" s="15">
        <v>1.7849984153991865</v>
      </c>
      <c r="CC459" s="15">
        <v>1.2299899999999999</v>
      </c>
      <c r="CD459" s="15">
        <v>8.0250999989999983</v>
      </c>
      <c r="CE459" s="15">
        <v>2.2075999989999997</v>
      </c>
      <c r="CF459" s="15">
        <v>3.9249999989999997</v>
      </c>
      <c r="CG459" s="15">
        <v>12.471499998999999</v>
      </c>
      <c r="CH459" s="15">
        <v>23.000116042057673</v>
      </c>
      <c r="CI459" s="15">
        <v>0.73144999899999996</v>
      </c>
      <c r="CJ459" s="15">
        <v>312.83199999899995</v>
      </c>
      <c r="CK459" s="15">
        <v>2.5331999999899995</v>
      </c>
      <c r="CL459" s="15">
        <v>0.69512999899999994</v>
      </c>
      <c r="CM459" s="15">
        <v>4.6759999999999989E-2</v>
      </c>
      <c r="CN459" s="15">
        <v>4.9095199989999996</v>
      </c>
      <c r="CO459" s="15">
        <v>1.6212599989999998</v>
      </c>
      <c r="CP459" s="15">
        <v>1.120599999</v>
      </c>
      <c r="CQ459" s="43">
        <v>50.599999998999998</v>
      </c>
      <c r="CR459" s="43">
        <v>25.199999998999999</v>
      </c>
      <c r="CS459" s="42" t="s">
        <v>21</v>
      </c>
      <c r="CT459" s="42" t="s">
        <v>21</v>
      </c>
      <c r="CU459" s="42" t="s">
        <v>21</v>
      </c>
      <c r="CV459" s="42" t="s">
        <v>21</v>
      </c>
      <c r="CW459" s="43">
        <v>2.0699999989999998</v>
      </c>
      <c r="CX459" s="43">
        <v>45.836699998999997</v>
      </c>
      <c r="CY459" s="42" t="s">
        <v>21</v>
      </c>
      <c r="CZ459" s="42" t="s">
        <v>21</v>
      </c>
      <c r="DA459" s="43">
        <v>9.8279999999999982E-3</v>
      </c>
      <c r="DB459" s="43">
        <v>21.329999998999998</v>
      </c>
      <c r="DC459" s="42" t="s">
        <v>21</v>
      </c>
      <c r="DD459" s="43">
        <v>2.5100401669428716</v>
      </c>
      <c r="DE459" s="42" t="s">
        <v>21</v>
      </c>
      <c r="DF459" s="43">
        <v>1.2846875</v>
      </c>
      <c r="DG459" s="43">
        <v>1.2288299999899999E-2</v>
      </c>
    </row>
    <row r="460" spans="1:111" x14ac:dyDescent="0.25">
      <c r="A460" s="27" t="s">
        <v>586</v>
      </c>
      <c r="B460" s="15">
        <v>4.8512999989999992</v>
      </c>
      <c r="C460" s="15">
        <v>3.0875199998999995E-6</v>
      </c>
      <c r="D460" s="15">
        <v>1.0516799989999999</v>
      </c>
      <c r="E460" s="15">
        <v>18.290999998999997</v>
      </c>
      <c r="F460" s="15">
        <v>53.131999999999998</v>
      </c>
      <c r="G460" s="15">
        <v>400.09152521795471</v>
      </c>
      <c r="H460" s="15">
        <v>5.0487999999999965E-4</v>
      </c>
      <c r="I460" s="15">
        <v>1.1436299999999999</v>
      </c>
      <c r="J460" s="15">
        <v>4.6166279442474554E-10</v>
      </c>
      <c r="K460" s="15">
        <v>115.31999999899999</v>
      </c>
      <c r="L460" s="15">
        <v>1.27</v>
      </c>
      <c r="M460" s="15">
        <v>88.2</v>
      </c>
      <c r="N460" s="15">
        <v>7.7929999999999993</v>
      </c>
      <c r="O460" s="15">
        <v>2.0607999989999999</v>
      </c>
      <c r="P460" s="15">
        <v>93.463299998999986</v>
      </c>
      <c r="Q460" s="15">
        <v>1.1537999999999999E-10</v>
      </c>
      <c r="R460" s="15">
        <v>43.399999998999995</v>
      </c>
      <c r="S460" s="15">
        <v>0.54588132569784453</v>
      </c>
      <c r="T460" s="15">
        <v>9.5112999999999985</v>
      </c>
      <c r="U460" s="15">
        <v>0.99999999899999992</v>
      </c>
      <c r="V460" s="15">
        <v>58.002799998999997</v>
      </c>
      <c r="W460" s="15">
        <v>0.69999999899999998</v>
      </c>
      <c r="X460" s="15">
        <v>2.5</v>
      </c>
      <c r="Y460" s="15">
        <v>5.6179999993217073</v>
      </c>
      <c r="Z460" s="15">
        <v>8.0017999989999993</v>
      </c>
      <c r="AA460" s="15">
        <v>2.7464999989999996</v>
      </c>
      <c r="AB460" s="15">
        <v>2.5960999989999998</v>
      </c>
      <c r="AC460" s="15">
        <v>30.909099998999999</v>
      </c>
      <c r="AD460" s="15">
        <v>102.38899999899999</v>
      </c>
      <c r="AE460" s="15">
        <v>0.99999999899999992</v>
      </c>
      <c r="AF460" s="15">
        <v>23.200906052934176</v>
      </c>
      <c r="AG460" s="15">
        <v>3.7499999989999999</v>
      </c>
      <c r="AH460" s="15">
        <v>4.9999999989999999</v>
      </c>
      <c r="AI460" s="15">
        <v>2</v>
      </c>
      <c r="AJ460" s="15">
        <v>28.886399998999998</v>
      </c>
      <c r="AK460" s="15">
        <v>10.748999998999999</v>
      </c>
      <c r="AL460" s="15">
        <v>996.22999999599995</v>
      </c>
      <c r="AM460" s="15">
        <v>86.697599998999991</v>
      </c>
      <c r="AN460" s="15">
        <v>0.31085699899999997</v>
      </c>
      <c r="AO460" s="15">
        <v>0.84709999899999999</v>
      </c>
      <c r="AP460" s="15">
        <v>0.14607099999949238</v>
      </c>
      <c r="AQ460" s="15">
        <v>1612.089999996</v>
      </c>
      <c r="AR460" s="15">
        <v>3.3929499999999999</v>
      </c>
      <c r="AS460" s="15">
        <v>225.39999999899999</v>
      </c>
      <c r="AT460" s="15">
        <v>0.36879999899999999</v>
      </c>
      <c r="AU460" s="15">
        <v>13.129899998999999</v>
      </c>
      <c r="AV460" s="15">
        <v>792.51999999499992</v>
      </c>
      <c r="AW460" s="15">
        <v>0.29219999899999999</v>
      </c>
      <c r="AX460" s="15">
        <v>34.99999906507729</v>
      </c>
      <c r="AY460" s="15">
        <v>5.5365999989999999</v>
      </c>
      <c r="AZ460" s="15">
        <v>1.2158</v>
      </c>
      <c r="BA460" s="15">
        <v>1.0000002759241586</v>
      </c>
      <c r="BB460" s="15">
        <v>0.29605299899999998</v>
      </c>
      <c r="BC460" s="15">
        <v>511.64999999899999</v>
      </c>
      <c r="BD460" s="15">
        <v>1.3123999989999999</v>
      </c>
      <c r="BE460" s="15">
        <v>2.2950999989999996</v>
      </c>
      <c r="BF460" s="15">
        <v>0.43708999899999995</v>
      </c>
      <c r="BG460" s="15">
        <v>58.899999998999995</v>
      </c>
      <c r="BH460" s="15">
        <v>12.552299998999999</v>
      </c>
      <c r="BI460" s="15">
        <v>0.15381599999899997</v>
      </c>
      <c r="BJ460" s="15">
        <v>8.070499998999999</v>
      </c>
      <c r="BK460" s="15">
        <v>8.0800245632746712</v>
      </c>
      <c r="BL460" s="15">
        <v>15.75</v>
      </c>
      <c r="BM460" s="15">
        <v>2.9302999989999998</v>
      </c>
      <c r="BN460" s="15">
        <v>1.4965599989999998</v>
      </c>
      <c r="BO460" s="15">
        <v>2.0100000000000003E-9</v>
      </c>
      <c r="BP460" s="15">
        <v>0.7485590244393735</v>
      </c>
      <c r="BQ460" s="15">
        <v>7.4987999989999992</v>
      </c>
      <c r="BR460" s="15">
        <v>13.276880903172309</v>
      </c>
      <c r="BS460" s="15">
        <v>160</v>
      </c>
      <c r="BT460" s="15">
        <v>2.5896199999969997E-6</v>
      </c>
      <c r="BU460" s="15">
        <v>14.001999998999999</v>
      </c>
      <c r="BV460" s="15">
        <v>131.17399999899999</v>
      </c>
      <c r="BW460" s="15">
        <v>3.5095199999999998</v>
      </c>
      <c r="BX460" s="15">
        <v>2.0897999999999999</v>
      </c>
      <c r="BY460" s="15">
        <v>1.2158</v>
      </c>
      <c r="BZ460" s="15">
        <v>149.43999999899998</v>
      </c>
      <c r="CA460" s="15">
        <v>25.155999998999999</v>
      </c>
      <c r="CB460" s="15">
        <v>1.7849984153991865</v>
      </c>
      <c r="CC460" s="15">
        <v>1.2158</v>
      </c>
      <c r="CD460" s="15">
        <v>7.7281999989999992</v>
      </c>
      <c r="CE460" s="15">
        <v>2.1480999989999998</v>
      </c>
      <c r="CF460" s="15">
        <v>3.9249999989999997</v>
      </c>
      <c r="CG460" s="15">
        <v>12.347499998999998</v>
      </c>
      <c r="CH460" s="15">
        <v>23.000116042057673</v>
      </c>
      <c r="CI460" s="15">
        <v>0.70954999899999993</v>
      </c>
      <c r="CJ460" s="15">
        <v>315.10000000000002</v>
      </c>
      <c r="CK460" s="15">
        <v>2.7412999999799994</v>
      </c>
      <c r="CL460" s="15">
        <v>0.68674099899999996</v>
      </c>
      <c r="CM460" s="15">
        <v>5.0539999999999988E-2</v>
      </c>
      <c r="CN460" s="15">
        <v>7.4999999989999999</v>
      </c>
      <c r="CO460" s="15">
        <v>1.5938699989999998</v>
      </c>
      <c r="CP460" s="15">
        <v>1.0996999989999998</v>
      </c>
      <c r="CQ460" s="43">
        <v>50.599999998999998</v>
      </c>
      <c r="CR460" s="43">
        <v>25.199999998999999</v>
      </c>
      <c r="CS460" s="42" t="s">
        <v>21</v>
      </c>
      <c r="CT460" s="42" t="s">
        <v>21</v>
      </c>
      <c r="CU460" s="42" t="s">
        <v>21</v>
      </c>
      <c r="CV460" s="42" t="s">
        <v>21</v>
      </c>
      <c r="CW460" s="43">
        <v>2.0699999989999998</v>
      </c>
      <c r="CX460" s="43">
        <v>45.707199998999997</v>
      </c>
      <c r="CY460" s="42" t="s">
        <v>21</v>
      </c>
      <c r="CZ460" s="42" t="s">
        <v>21</v>
      </c>
      <c r="DA460" s="43">
        <v>1.0937999999899998E-2</v>
      </c>
      <c r="DB460" s="43">
        <v>21.329999998999998</v>
      </c>
      <c r="DC460" s="42" t="s">
        <v>21</v>
      </c>
      <c r="DD460" s="43">
        <v>2.5100401669428716</v>
      </c>
      <c r="DE460" s="42" t="s">
        <v>21</v>
      </c>
      <c r="DF460" s="43">
        <v>1.2846875</v>
      </c>
      <c r="DG460" s="43">
        <v>1.2475499999899999E-2</v>
      </c>
    </row>
    <row r="461" spans="1:111" x14ac:dyDescent="0.25">
      <c r="A461" s="27" t="s">
        <v>587</v>
      </c>
      <c r="B461" s="15">
        <v>4.8752999989999992</v>
      </c>
      <c r="C461" s="15">
        <v>3.5092899998999994E-6</v>
      </c>
      <c r="D461" s="15">
        <v>1.0826999989999999</v>
      </c>
      <c r="E461" s="15">
        <v>18.573999998999998</v>
      </c>
      <c r="F461" s="15">
        <v>53.971999998999998</v>
      </c>
      <c r="G461" s="15">
        <v>405.6815465787796</v>
      </c>
      <c r="H461" s="15">
        <v>1.3703799999999996E-3</v>
      </c>
      <c r="I461" s="15">
        <v>1.1603199989999999</v>
      </c>
      <c r="J461" s="15">
        <v>5.0440167648935436E-10</v>
      </c>
      <c r="K461" s="15">
        <v>115.93999999899999</v>
      </c>
      <c r="L461" s="15">
        <v>1.2793999989999998</v>
      </c>
      <c r="M461" s="15">
        <v>88.55</v>
      </c>
      <c r="N461" s="15">
        <v>7.8079999999999998</v>
      </c>
      <c r="O461" s="15">
        <v>2.0890999989999997</v>
      </c>
      <c r="P461" s="15">
        <v>95.421099998999992</v>
      </c>
      <c r="Q461" s="15">
        <v>1.1656999999999999E-10</v>
      </c>
      <c r="R461" s="15">
        <v>43.399999998999995</v>
      </c>
      <c r="S461" s="15">
        <v>0.55413942178551445</v>
      </c>
      <c r="T461" s="15">
        <v>9.7040999989999985</v>
      </c>
      <c r="U461" s="15">
        <v>0.99999999899999992</v>
      </c>
      <c r="V461" s="15">
        <v>59.411899998999999</v>
      </c>
      <c r="W461" s="15">
        <v>0.69999999899999998</v>
      </c>
      <c r="X461" s="15">
        <v>2.5</v>
      </c>
      <c r="Y461" s="15">
        <v>5.6499999993235397</v>
      </c>
      <c r="Z461" s="15">
        <v>8.1135999999999999</v>
      </c>
      <c r="AA461" s="15">
        <v>3.5134071609999999</v>
      </c>
      <c r="AB461" s="15">
        <v>2.6410999989999997</v>
      </c>
      <c r="AC461" s="15">
        <v>34.999999998999996</v>
      </c>
      <c r="AD461" s="15">
        <v>104.666</v>
      </c>
      <c r="AE461" s="15">
        <v>0.99999999899999992</v>
      </c>
      <c r="AF461" s="15">
        <v>23.350580822534511</v>
      </c>
      <c r="AG461" s="15">
        <v>3.7499999989999999</v>
      </c>
      <c r="AH461" s="15">
        <v>4.9999999989999999</v>
      </c>
      <c r="AI461" s="15">
        <v>2</v>
      </c>
      <c r="AJ461" s="15">
        <v>29.142799998999998</v>
      </c>
      <c r="AK461" s="15">
        <v>10.832999998999998</v>
      </c>
      <c r="AL461" s="15">
        <v>1002.1599999959999</v>
      </c>
      <c r="AM461" s="15">
        <v>87.310999998999989</v>
      </c>
      <c r="AN461" s="15">
        <v>0.31085699899999997</v>
      </c>
      <c r="AO461" s="15">
        <v>0.86126099899999997</v>
      </c>
      <c r="AP461" s="15">
        <v>0.16777999999956555</v>
      </c>
      <c r="AQ461" s="15">
        <v>1634.57</v>
      </c>
      <c r="AR461" s="15">
        <v>3.8062999989999997</v>
      </c>
      <c r="AS461" s="15">
        <v>224.95</v>
      </c>
      <c r="AT461" s="15">
        <v>0.37141999899999995</v>
      </c>
      <c r="AU461" s="15">
        <v>13.757299998999999</v>
      </c>
      <c r="AV461" s="15">
        <v>794.61999999699992</v>
      </c>
      <c r="AW461" s="15">
        <v>0.29286399899999999</v>
      </c>
      <c r="AX461" s="15">
        <v>34.99999906507729</v>
      </c>
      <c r="AY461" s="15">
        <v>5.6452999989999997</v>
      </c>
      <c r="AZ461" s="15">
        <v>1.2461</v>
      </c>
      <c r="BA461" s="15">
        <v>1.0000002759241586</v>
      </c>
      <c r="BB461" s="15">
        <v>0.29605299899999998</v>
      </c>
      <c r="BC461" s="15">
        <v>553.6599999959999</v>
      </c>
      <c r="BD461" s="15">
        <v>1.3294699989999998</v>
      </c>
      <c r="BE461" s="15">
        <v>2.2909999989999998</v>
      </c>
      <c r="BF461" s="15">
        <v>0.44145999899999999</v>
      </c>
      <c r="BG461" s="15">
        <v>59.979999998999993</v>
      </c>
      <c r="BH461" s="15">
        <v>12.790199998999999</v>
      </c>
      <c r="BI461" s="15">
        <v>0.15777499999899999</v>
      </c>
      <c r="BJ461" s="15">
        <v>8.3800299999999996</v>
      </c>
      <c r="BK461" s="15">
        <v>8.1209040190353985</v>
      </c>
      <c r="BL461" s="15">
        <v>15.75</v>
      </c>
      <c r="BM461" s="15">
        <v>2.9741999989999997</v>
      </c>
      <c r="BN461" s="15">
        <v>1.5151499989999999</v>
      </c>
      <c r="BO461" s="15">
        <v>2.0100000000000003E-9</v>
      </c>
      <c r="BP461" s="15">
        <v>0.7485590244393735</v>
      </c>
      <c r="BQ461" s="15">
        <v>7.5909999989999992</v>
      </c>
      <c r="BR461" s="15">
        <v>13.485493857288819</v>
      </c>
      <c r="BS461" s="15">
        <v>160</v>
      </c>
      <c r="BT461" s="15">
        <v>2.8009399999969998E-6</v>
      </c>
      <c r="BU461" s="15">
        <v>14.001999998999999</v>
      </c>
      <c r="BV461" s="15">
        <v>134.08899999899998</v>
      </c>
      <c r="BW461" s="15">
        <v>3.5149999989999996</v>
      </c>
      <c r="BX461" s="15">
        <v>2.0859999989999998</v>
      </c>
      <c r="BY461" s="15">
        <v>1.2461</v>
      </c>
      <c r="BZ461" s="15">
        <v>150.155</v>
      </c>
      <c r="CA461" s="15">
        <v>25.122999998999997</v>
      </c>
      <c r="CB461" s="15">
        <v>1.7849984153991865</v>
      </c>
      <c r="CC461" s="15">
        <v>1.2461</v>
      </c>
      <c r="CD461" s="15">
        <v>7.8294999989999994</v>
      </c>
      <c r="CE461" s="15">
        <v>2.1872999989999999</v>
      </c>
      <c r="CF461" s="15">
        <v>3.9249999989999997</v>
      </c>
      <c r="CG461" s="15">
        <v>12.444999998999998</v>
      </c>
      <c r="CH461" s="15">
        <v>23.000116042057673</v>
      </c>
      <c r="CI461" s="15">
        <v>0.71914999899999998</v>
      </c>
      <c r="CJ461" s="15">
        <v>330.065</v>
      </c>
      <c r="CK461" s="15">
        <v>2.920599999999999</v>
      </c>
      <c r="CL461" s="15">
        <v>0.70272699899999991</v>
      </c>
      <c r="CM461" s="15">
        <v>5.1479999999999984E-2</v>
      </c>
      <c r="CN461" s="15">
        <v>7.4999999989999999</v>
      </c>
      <c r="CO461" s="15">
        <v>1.6367599989999999</v>
      </c>
      <c r="CP461" s="15">
        <v>1.1353999989999999</v>
      </c>
      <c r="CQ461" s="43">
        <v>50.599999998999998</v>
      </c>
      <c r="CR461" s="43">
        <v>25.199999998999999</v>
      </c>
      <c r="CS461" s="42" t="s">
        <v>21</v>
      </c>
      <c r="CT461" s="42" t="s">
        <v>21</v>
      </c>
      <c r="CU461" s="42" t="s">
        <v>21</v>
      </c>
      <c r="CV461" s="42" t="s">
        <v>21</v>
      </c>
      <c r="CW461" s="43">
        <v>2.0699999989999998</v>
      </c>
      <c r="CX461" s="43">
        <v>45.885399998999993</v>
      </c>
      <c r="CY461" s="42" t="s">
        <v>21</v>
      </c>
      <c r="CZ461" s="42" t="s">
        <v>21</v>
      </c>
      <c r="DA461" s="43">
        <v>1.0962999999899999E-2</v>
      </c>
      <c r="DB461" s="43">
        <v>21.589999999</v>
      </c>
      <c r="DC461" s="42" t="s">
        <v>21</v>
      </c>
      <c r="DD461" s="43">
        <v>2.5100401669428716</v>
      </c>
      <c r="DE461" s="42" t="s">
        <v>21</v>
      </c>
      <c r="DF461" s="43">
        <v>1.2846875</v>
      </c>
      <c r="DG461" s="43">
        <v>1.3376699999899998E-2</v>
      </c>
    </row>
    <row r="462" spans="1:111" x14ac:dyDescent="0.25">
      <c r="A462" s="27" t="s">
        <v>588</v>
      </c>
      <c r="B462" s="15">
        <v>4.9364999989999996</v>
      </c>
      <c r="C462" s="15">
        <v>4.0858199998999998E-6</v>
      </c>
      <c r="D462" s="15">
        <v>1.1046999989999999</v>
      </c>
      <c r="E462" s="15">
        <v>19.324999998999999</v>
      </c>
      <c r="F462" s="15">
        <v>55.975999999999999</v>
      </c>
      <c r="G462" s="15">
        <v>422.49661068280784</v>
      </c>
      <c r="H462" s="15">
        <v>2.0194999999999992E-3</v>
      </c>
      <c r="I462" s="15">
        <v>1.1823699989999998</v>
      </c>
      <c r="J462" s="15">
        <v>5.4908505229270559E-10</v>
      </c>
      <c r="K462" s="15">
        <v>117.86</v>
      </c>
      <c r="L462" s="15">
        <v>1.2942999999999998</v>
      </c>
      <c r="M462" s="15">
        <v>90.19</v>
      </c>
      <c r="N462" s="15">
        <v>7.8159999999999998</v>
      </c>
      <c r="O462" s="15">
        <v>2.1820999989999996</v>
      </c>
      <c r="P462" s="15">
        <v>97.458199999999991</v>
      </c>
      <c r="Q462" s="15">
        <v>1.1810999999999999E-10</v>
      </c>
      <c r="R462" s="15">
        <v>43.42</v>
      </c>
      <c r="S462" s="15">
        <v>0.57006042640519894</v>
      </c>
      <c r="T462" s="15">
        <v>10.064299998999999</v>
      </c>
      <c r="U462" s="15">
        <v>0.99999999899999992</v>
      </c>
      <c r="V462" s="15">
        <v>60.949999998999999</v>
      </c>
      <c r="W462" s="15">
        <v>0.69999999899999998</v>
      </c>
      <c r="X462" s="15">
        <v>2.5</v>
      </c>
      <c r="Y462" s="15">
        <v>5.8209999999999997</v>
      </c>
      <c r="Z462" s="15">
        <v>8.4498999999999995</v>
      </c>
      <c r="AA462" s="15">
        <v>3.5991678719999998</v>
      </c>
      <c r="AB462" s="15">
        <v>2.7503999989999999</v>
      </c>
      <c r="AC462" s="15">
        <v>34.999999998999996</v>
      </c>
      <c r="AD462" s="15">
        <v>108.339999999</v>
      </c>
      <c r="AE462" s="15">
        <v>0.99999999899999992</v>
      </c>
      <c r="AF462" s="15">
        <v>23.713064383009669</v>
      </c>
      <c r="AG462" s="15">
        <v>3.7499999989999999</v>
      </c>
      <c r="AH462" s="15">
        <v>4.9999999989999999</v>
      </c>
      <c r="AI462" s="15">
        <v>2</v>
      </c>
      <c r="AJ462" s="15">
        <v>29.648599998999998</v>
      </c>
      <c r="AK462" s="15">
        <v>11.028999999</v>
      </c>
      <c r="AL462" s="15">
        <v>1007.240000002</v>
      </c>
      <c r="AM462" s="15">
        <v>88.618999998999996</v>
      </c>
      <c r="AN462" s="15">
        <v>0.31085699899999997</v>
      </c>
      <c r="AO462" s="15">
        <v>0.89517499899999997</v>
      </c>
      <c r="AP462" s="15">
        <v>0.19207099999964744</v>
      </c>
      <c r="AQ462" s="15">
        <v>1697.1799999989998</v>
      </c>
      <c r="AR462" s="15">
        <v>3.9153999989999999</v>
      </c>
      <c r="AS462" s="15">
        <v>230.66</v>
      </c>
      <c r="AT462" s="15">
        <v>0.378689999</v>
      </c>
      <c r="AU462" s="15">
        <v>14.143999998999998</v>
      </c>
      <c r="AV462" s="15">
        <v>799.56000000199992</v>
      </c>
      <c r="AW462" s="15">
        <v>0.29336799899999999</v>
      </c>
      <c r="AX462" s="15">
        <v>34.99999906507729</v>
      </c>
      <c r="AY462" s="15">
        <v>5.8084999989999995</v>
      </c>
      <c r="AZ462" s="15">
        <v>1.27616</v>
      </c>
      <c r="BA462" s="15">
        <v>1.0000002759241586</v>
      </c>
      <c r="BB462" s="15">
        <v>0.29605299899999998</v>
      </c>
      <c r="BC462" s="15">
        <v>569.35999999899991</v>
      </c>
      <c r="BD462" s="15">
        <v>1.3574199999999998</v>
      </c>
      <c r="BE462" s="15">
        <v>2.3043999989999997</v>
      </c>
      <c r="BF462" s="15">
        <v>0.45092999899999997</v>
      </c>
      <c r="BG462" s="15">
        <v>63.63</v>
      </c>
      <c r="BH462" s="15">
        <v>13.2562</v>
      </c>
      <c r="BI462" s="15">
        <v>0.162108999999</v>
      </c>
      <c r="BJ462" s="15">
        <v>8.7227699989999987</v>
      </c>
      <c r="BK462" s="15">
        <v>8.2571610228971064</v>
      </c>
      <c r="BL462" s="15">
        <v>16.010000000000002</v>
      </c>
      <c r="BM462" s="15">
        <v>3.0924999989999997</v>
      </c>
      <c r="BN462" s="15">
        <v>1.5394099989999999</v>
      </c>
      <c r="BO462" s="15">
        <v>2.0100000000000003E-9</v>
      </c>
      <c r="BP462" s="15">
        <v>0.74855902387903284</v>
      </c>
      <c r="BQ462" s="15">
        <v>7.8141999989999995</v>
      </c>
      <c r="BR462" s="15">
        <v>13.784180631282389</v>
      </c>
      <c r="BS462" s="15">
        <v>160</v>
      </c>
      <c r="BT462" s="15">
        <v>3.0296199999969997E-6</v>
      </c>
      <c r="BU462" s="15">
        <v>14.001999998999999</v>
      </c>
      <c r="BV462" s="15">
        <v>139.48899999999998</v>
      </c>
      <c r="BW462" s="15">
        <v>3.5149999989999996</v>
      </c>
      <c r="BX462" s="15">
        <v>2.1014999989999996</v>
      </c>
      <c r="BY462" s="15">
        <v>1.27616</v>
      </c>
      <c r="BZ462" s="15">
        <v>153.97999999899997</v>
      </c>
      <c r="CA462" s="15">
        <v>25.151999998999997</v>
      </c>
      <c r="CB462" s="15">
        <v>1.7849984153991865</v>
      </c>
      <c r="CC462" s="15">
        <v>1.27616</v>
      </c>
      <c r="CD462" s="15">
        <v>8.0806999989999984</v>
      </c>
      <c r="CE462" s="15">
        <v>2.2675999989999998</v>
      </c>
      <c r="CF462" s="15">
        <v>3.9249999989999997</v>
      </c>
      <c r="CG462" s="15">
        <v>12.599999999</v>
      </c>
      <c r="CH462" s="15">
        <v>23.000116042057673</v>
      </c>
      <c r="CI462" s="15">
        <v>0.74754999899999997</v>
      </c>
      <c r="CJ462" s="15">
        <v>351.55500000000001</v>
      </c>
      <c r="CK462" s="15">
        <v>2.9228999999999994</v>
      </c>
      <c r="CL462" s="15">
        <v>0.71986099899999989</v>
      </c>
      <c r="CM462" s="15">
        <v>5.3869999999999987E-2</v>
      </c>
      <c r="CN462" s="15">
        <v>7.5</v>
      </c>
      <c r="CO462" s="15">
        <v>1.7033999989999999</v>
      </c>
      <c r="CP462" s="15">
        <v>1.166799999</v>
      </c>
      <c r="CQ462" s="43">
        <v>50.599999998999998</v>
      </c>
      <c r="CR462" s="43">
        <v>25.199999998999999</v>
      </c>
      <c r="CS462" s="42" t="s">
        <v>21</v>
      </c>
      <c r="CT462" s="42" t="s">
        <v>21</v>
      </c>
      <c r="CU462" s="42" t="s">
        <v>21</v>
      </c>
      <c r="CV462" s="42" t="s">
        <v>21</v>
      </c>
      <c r="CW462" s="43">
        <v>2.0699999989999998</v>
      </c>
      <c r="CX462" s="43">
        <v>46.400699998999997</v>
      </c>
      <c r="CY462" s="42" t="s">
        <v>21</v>
      </c>
      <c r="CZ462" s="42" t="s">
        <v>21</v>
      </c>
      <c r="DA462" s="43">
        <v>1.1102999999999998E-2</v>
      </c>
      <c r="DB462" s="43">
        <v>21.819999998999997</v>
      </c>
      <c r="DC462" s="42" t="s">
        <v>21</v>
      </c>
      <c r="DD462" s="43">
        <v>2.5100401669428716</v>
      </c>
      <c r="DE462" s="42" t="s">
        <v>21</v>
      </c>
      <c r="DF462" s="43">
        <v>1.2846875</v>
      </c>
      <c r="DG462" s="43">
        <v>1.3612299999899999E-2</v>
      </c>
    </row>
    <row r="463" spans="1:111" x14ac:dyDescent="0.25">
      <c r="A463" s="27" t="s">
        <v>589</v>
      </c>
      <c r="B463" s="15">
        <v>4.9306999999999999</v>
      </c>
      <c r="C463" s="15">
        <v>4.759099999999999E-6</v>
      </c>
      <c r="D463" s="15">
        <v>1.1330699989999999</v>
      </c>
      <c r="E463" s="15">
        <v>19.215999999999998</v>
      </c>
      <c r="F463" s="15">
        <v>55.892999999999994</v>
      </c>
      <c r="G463" s="15">
        <v>420.99160494527808</v>
      </c>
      <c r="H463" s="15">
        <v>2.0409299999999994E-3</v>
      </c>
      <c r="I463" s="15">
        <v>1.194419999</v>
      </c>
      <c r="J463" s="15">
        <v>5.977955291553214E-10</v>
      </c>
      <c r="K463" s="15">
        <v>117.95999999899999</v>
      </c>
      <c r="L463" s="15">
        <v>1.3037999999999998</v>
      </c>
      <c r="M463" s="15">
        <v>91.13</v>
      </c>
      <c r="N463" s="15">
        <v>7.8139999999999992</v>
      </c>
      <c r="O463" s="15">
        <v>2.2121999999999997</v>
      </c>
      <c r="P463" s="15">
        <v>99.398999999999987</v>
      </c>
      <c r="Q463" s="15">
        <v>1.1920999999999999E-10</v>
      </c>
      <c r="R463" s="15">
        <v>43.77</v>
      </c>
      <c r="S463" s="15">
        <v>0.57090659968029234</v>
      </c>
      <c r="T463" s="15">
        <v>10.063599998999999</v>
      </c>
      <c r="U463" s="15">
        <v>1</v>
      </c>
      <c r="V463" s="15">
        <v>62.466699999999996</v>
      </c>
      <c r="W463" s="15">
        <v>0.7</v>
      </c>
      <c r="X463" s="15">
        <v>2.5</v>
      </c>
      <c r="Y463" s="15">
        <v>5.8219999999999992</v>
      </c>
      <c r="Z463" s="15">
        <v>8.4197999999999986</v>
      </c>
      <c r="AA463" s="15">
        <v>3.6287630269999998</v>
      </c>
      <c r="AB463" s="15">
        <v>2.7369999999999997</v>
      </c>
      <c r="AC463" s="15">
        <v>35</v>
      </c>
      <c r="AD463" s="15">
        <v>108.83199999999999</v>
      </c>
      <c r="AE463" s="15">
        <v>1</v>
      </c>
      <c r="AF463" s="15">
        <v>23.743399370707436</v>
      </c>
      <c r="AG463" s="15">
        <v>3.75</v>
      </c>
      <c r="AH463" s="15">
        <v>5</v>
      </c>
      <c r="AI463" s="15">
        <v>2</v>
      </c>
      <c r="AJ463" s="15">
        <v>29.67</v>
      </c>
      <c r="AK463" s="15">
        <v>11.053999999999998</v>
      </c>
      <c r="AL463" s="15">
        <v>1010.21</v>
      </c>
      <c r="AM463" s="15">
        <v>88.677999999999997</v>
      </c>
      <c r="AN463" s="15">
        <v>0.31085699999999999</v>
      </c>
      <c r="AO463" s="15">
        <v>0.89553199999999999</v>
      </c>
      <c r="AP463" s="15">
        <v>0.21708600000073178</v>
      </c>
      <c r="AQ463" s="15">
        <v>1694.5199999949998</v>
      </c>
      <c r="AR463" s="15">
        <v>3.8884999999999996</v>
      </c>
      <c r="AS463" s="15">
        <v>233.20999999899999</v>
      </c>
      <c r="AT463" s="15">
        <v>0.37829999999999997</v>
      </c>
      <c r="AU463" s="15">
        <v>14.279599999999999</v>
      </c>
      <c r="AV463" s="15">
        <v>800.33999999599996</v>
      </c>
      <c r="AW463" s="15">
        <v>0.29326199999999997</v>
      </c>
      <c r="AX463" s="15">
        <v>34.99999906507729</v>
      </c>
      <c r="AY463" s="15">
        <v>6.0233999999999996</v>
      </c>
      <c r="AZ463" s="15">
        <v>1.3054999999999999</v>
      </c>
      <c r="BA463" s="15">
        <v>1.0000002769241589</v>
      </c>
      <c r="BB463" s="15">
        <v>0.29605299999999996</v>
      </c>
      <c r="BC463" s="15">
        <v>571.70000000199991</v>
      </c>
      <c r="BD463" s="15">
        <v>1.3651799999999998</v>
      </c>
      <c r="BE463" s="15">
        <v>2.3108999999999997</v>
      </c>
      <c r="BF463" s="15">
        <v>0.45166999999999996</v>
      </c>
      <c r="BG463" s="15">
        <v>65.569999999999993</v>
      </c>
      <c r="BH463" s="15">
        <v>13.363099999999999</v>
      </c>
      <c r="BI463" s="15">
        <v>0.16573899999999997</v>
      </c>
      <c r="BJ463" s="15">
        <v>8.7251999989999991</v>
      </c>
      <c r="BK463" s="15">
        <v>8.2618681736314219</v>
      </c>
      <c r="BL463" s="15">
        <v>16.14</v>
      </c>
      <c r="BM463" s="15">
        <v>3.0855999999999999</v>
      </c>
      <c r="BN463" s="15">
        <v>1.55521</v>
      </c>
      <c r="BO463" s="15">
        <v>2.0100000000000003E-9</v>
      </c>
      <c r="BP463" s="15">
        <v>0.75420469172200366</v>
      </c>
      <c r="BQ463" s="15">
        <v>7.8181999999999992</v>
      </c>
      <c r="BR463" s="15">
        <v>13.80936148993192</v>
      </c>
      <c r="BS463" s="15">
        <v>240</v>
      </c>
      <c r="BT463" s="15">
        <v>3.2423199999999996E-6</v>
      </c>
      <c r="BU463" s="15">
        <v>17.401999999999997</v>
      </c>
      <c r="BV463" s="15">
        <v>140.946</v>
      </c>
      <c r="BW463" s="15">
        <v>3.5066699999999997</v>
      </c>
      <c r="BX463" s="15">
        <v>2.1111</v>
      </c>
      <c r="BY463" s="15">
        <v>1.3054999999999999</v>
      </c>
      <c r="BZ463" s="15">
        <v>154.70699999999999</v>
      </c>
      <c r="CA463" s="15">
        <v>25.165999999999997</v>
      </c>
      <c r="CB463" s="15">
        <v>1.7849984163991857</v>
      </c>
      <c r="CC463" s="15">
        <v>1.3054999999999999</v>
      </c>
      <c r="CD463" s="15">
        <v>8.0964999989999988</v>
      </c>
      <c r="CE463" s="15">
        <v>2.2826999999999997</v>
      </c>
      <c r="CF463" s="15">
        <v>3.9249999999999998</v>
      </c>
      <c r="CG463" s="15">
        <v>15.123999999999999</v>
      </c>
      <c r="CH463" s="15">
        <v>23.000116042057673</v>
      </c>
      <c r="CI463" s="15">
        <v>0.74734999999999996</v>
      </c>
      <c r="CJ463" s="15">
        <v>362.12</v>
      </c>
      <c r="CK463" s="15">
        <v>3.0757999999999992</v>
      </c>
      <c r="CL463" s="15">
        <v>0.72588299999999994</v>
      </c>
      <c r="CM463" s="15">
        <v>5.3719999999999983E-2</v>
      </c>
      <c r="CN463" s="15">
        <v>7.5</v>
      </c>
      <c r="CO463" s="15">
        <v>1.74718</v>
      </c>
      <c r="CP463" s="15">
        <v>1.1753999999999998</v>
      </c>
      <c r="CQ463" s="43">
        <v>50.599999998999998</v>
      </c>
      <c r="CR463" s="43">
        <v>25.2</v>
      </c>
      <c r="CS463" s="42" t="s">
        <v>21</v>
      </c>
      <c r="CT463" s="42" t="s">
        <v>21</v>
      </c>
      <c r="CU463" s="42" t="s">
        <v>21</v>
      </c>
      <c r="CV463" s="42" t="s">
        <v>21</v>
      </c>
      <c r="CW463" s="43">
        <v>2.0699999999999998</v>
      </c>
      <c r="CX463" s="43">
        <v>49.049699999999994</v>
      </c>
      <c r="CY463" s="42" t="s">
        <v>21</v>
      </c>
      <c r="CZ463" s="42" t="s">
        <v>21</v>
      </c>
      <c r="DA463" s="43">
        <v>1.1120999999899999E-2</v>
      </c>
      <c r="DB463" s="43">
        <v>22.01</v>
      </c>
      <c r="DC463" s="42" t="s">
        <v>21</v>
      </c>
      <c r="DD463" s="43">
        <v>2.51004016064257</v>
      </c>
      <c r="DE463" s="42" t="s">
        <v>21</v>
      </c>
      <c r="DF463" s="43">
        <v>1.2846875</v>
      </c>
      <c r="DG463" s="43">
        <v>1.4319699999999999E-2</v>
      </c>
    </row>
    <row r="464" spans="1:111" x14ac:dyDescent="0.25">
      <c r="A464" s="27" t="s">
        <v>590</v>
      </c>
      <c r="B464" s="15">
        <v>4.9914999999999994</v>
      </c>
      <c r="C464" s="15">
        <v>5.628309999999999E-6</v>
      </c>
      <c r="D464" s="15">
        <v>1.1974599989999999</v>
      </c>
      <c r="E464" s="15">
        <v>19.989999998999998</v>
      </c>
      <c r="F464" s="15">
        <v>57.696999999999996</v>
      </c>
      <c r="G464" s="15">
        <v>436.98166585414867</v>
      </c>
      <c r="H464" s="15">
        <v>2.0494999999999992E-3</v>
      </c>
      <c r="I464" s="15">
        <v>1.3287199999999999</v>
      </c>
      <c r="J464" s="15">
        <v>6.6003750171519297E-10</v>
      </c>
      <c r="K464" s="15">
        <v>120.25</v>
      </c>
      <c r="L464" s="15">
        <v>1.3239999999999998</v>
      </c>
      <c r="M464" s="15">
        <v>91.89</v>
      </c>
      <c r="N464" s="15">
        <v>7.8379999999999992</v>
      </c>
      <c r="O464" s="15">
        <v>2.2938999999999998</v>
      </c>
      <c r="P464" s="15">
        <v>101.73</v>
      </c>
      <c r="Q464" s="15">
        <v>1.2243999999999999E-10</v>
      </c>
      <c r="R464" s="15">
        <v>44</v>
      </c>
      <c r="S464" s="15">
        <v>0.59136605558840927</v>
      </c>
      <c r="T464" s="15">
        <v>10.4093</v>
      </c>
      <c r="U464" s="15">
        <v>1</v>
      </c>
      <c r="V464" s="15">
        <v>64</v>
      </c>
      <c r="W464" s="15">
        <v>0.7</v>
      </c>
      <c r="X464" s="15">
        <v>2.5</v>
      </c>
      <c r="Y464" s="15">
        <v>6.0189999999999992</v>
      </c>
      <c r="Z464" s="15">
        <v>8.7395999989999993</v>
      </c>
      <c r="AA464" s="15">
        <v>3.7867312929999999</v>
      </c>
      <c r="AB464" s="15">
        <v>2.8470999989999997</v>
      </c>
      <c r="AC464" s="15">
        <v>35</v>
      </c>
      <c r="AD464" s="15">
        <v>112.214999999</v>
      </c>
      <c r="AE464" s="15">
        <v>1</v>
      </c>
      <c r="AF464" s="15">
        <v>24.199139291631127</v>
      </c>
      <c r="AG464" s="15">
        <v>3.75</v>
      </c>
      <c r="AH464" s="15">
        <v>5</v>
      </c>
      <c r="AI464" s="15">
        <v>2</v>
      </c>
      <c r="AJ464" s="15">
        <v>30.3614</v>
      </c>
      <c r="AK464" s="15">
        <v>11.339999999</v>
      </c>
      <c r="AL464" s="15">
        <v>1020.64</v>
      </c>
      <c r="AM464" s="15">
        <v>90.412999999999997</v>
      </c>
      <c r="AN464" s="15">
        <v>0.31085699999999999</v>
      </c>
      <c r="AO464" s="15">
        <v>0.92818099999999992</v>
      </c>
      <c r="AP464" s="15">
        <v>0.25752000000086805</v>
      </c>
      <c r="AQ464" s="15">
        <v>1749.3999999979999</v>
      </c>
      <c r="AR464" s="15">
        <v>3.9039999999999999</v>
      </c>
      <c r="AS464" s="15">
        <v>242.83999999899999</v>
      </c>
      <c r="AT464" s="15">
        <v>0.38320999899999997</v>
      </c>
      <c r="AU464" s="15">
        <v>14.624599998999999</v>
      </c>
      <c r="AV464" s="15">
        <v>808.82</v>
      </c>
      <c r="AW464" s="15">
        <v>0.29524999999999996</v>
      </c>
      <c r="AX464" s="15">
        <v>34.99999906507729</v>
      </c>
      <c r="AY464" s="15">
        <v>5.9525999999999994</v>
      </c>
      <c r="AZ464" s="15">
        <v>1.4927599999999999</v>
      </c>
      <c r="BA464" s="15">
        <v>1.0000002769241589</v>
      </c>
      <c r="BB464" s="15">
        <v>0.29605299999999996</v>
      </c>
      <c r="BC464" s="15">
        <v>606.76999999499992</v>
      </c>
      <c r="BD464" s="15">
        <v>1.427139999</v>
      </c>
      <c r="BE464" s="15">
        <v>2.339</v>
      </c>
      <c r="BF464" s="15">
        <v>0.46335999899999997</v>
      </c>
      <c r="BG464" s="15">
        <v>66.73</v>
      </c>
      <c r="BH464" s="15">
        <v>13.8187</v>
      </c>
      <c r="BI464" s="15">
        <v>0.16966399999899998</v>
      </c>
      <c r="BJ464" s="15">
        <v>8.9629499989999992</v>
      </c>
      <c r="BK464" s="15">
        <v>8.4172958595321656</v>
      </c>
      <c r="BL464" s="15">
        <v>16.479999998999997</v>
      </c>
      <c r="BM464" s="15">
        <v>3.2134999999999998</v>
      </c>
      <c r="BN464" s="15">
        <v>1.8076699989999998</v>
      </c>
      <c r="BO464" s="15">
        <v>2.0100000000000003E-9</v>
      </c>
      <c r="BP464" s="15">
        <v>0.7675775253300583</v>
      </c>
      <c r="BQ464" s="15">
        <v>8.2053999989999991</v>
      </c>
      <c r="BR464" s="15">
        <v>13.980651039429731</v>
      </c>
      <c r="BS464" s="15">
        <v>240</v>
      </c>
      <c r="BT464" s="15">
        <v>3.4608799999949996E-6</v>
      </c>
      <c r="BU464" s="15">
        <v>18.001999999999999</v>
      </c>
      <c r="BV464" s="15">
        <v>147.34299999999999</v>
      </c>
      <c r="BW464" s="15">
        <v>3.5049999999999999</v>
      </c>
      <c r="BX464" s="15">
        <v>2.1473</v>
      </c>
      <c r="BY464" s="15">
        <v>1.4927599999999999</v>
      </c>
      <c r="BZ464" s="15">
        <v>161.24799999999999</v>
      </c>
      <c r="CA464" s="15">
        <v>25.212999998999997</v>
      </c>
      <c r="CB464" s="15">
        <v>1.7849984163991857</v>
      </c>
      <c r="CC464" s="15">
        <v>1.4927599999999999</v>
      </c>
      <c r="CD464" s="15">
        <v>8.3028999999999993</v>
      </c>
      <c r="CE464" s="15">
        <v>2.4070999999999998</v>
      </c>
      <c r="CF464" s="15">
        <v>3.9249999999999998</v>
      </c>
      <c r="CG464" s="15">
        <v>17.345999999999997</v>
      </c>
      <c r="CH464" s="15">
        <v>23.000116042057673</v>
      </c>
      <c r="CI464" s="15">
        <v>0.77144999999999997</v>
      </c>
      <c r="CJ464" s="15">
        <v>375.63</v>
      </c>
      <c r="CK464" s="15">
        <v>3.3809999999999993</v>
      </c>
      <c r="CL464" s="15">
        <v>0.75740199999999991</v>
      </c>
      <c r="CM464" s="15">
        <v>5.5359999999999986E-2</v>
      </c>
      <c r="CN464" s="15">
        <v>7.5</v>
      </c>
      <c r="CO464" s="15">
        <v>1.83066</v>
      </c>
      <c r="CP464" s="15">
        <v>1.2598999999999998</v>
      </c>
      <c r="CQ464" s="43">
        <v>50.599999998999998</v>
      </c>
      <c r="CR464" s="43">
        <v>25.2</v>
      </c>
      <c r="CS464" s="42" t="s">
        <v>21</v>
      </c>
      <c r="CT464" s="42" t="s">
        <v>21</v>
      </c>
      <c r="CU464" s="42" t="s">
        <v>21</v>
      </c>
      <c r="CV464" s="42" t="s">
        <v>21</v>
      </c>
      <c r="CW464" s="43">
        <v>2.0699999999999998</v>
      </c>
      <c r="CX464" s="43">
        <v>49.610999999999997</v>
      </c>
      <c r="CY464" s="42" t="s">
        <v>21</v>
      </c>
      <c r="CZ464" s="42" t="s">
        <v>21</v>
      </c>
      <c r="DA464" s="43">
        <v>1.1304E-2</v>
      </c>
      <c r="DB464" s="43">
        <v>22.38</v>
      </c>
      <c r="DC464" s="42" t="s">
        <v>21</v>
      </c>
      <c r="DD464" s="43">
        <v>2.51004016064257</v>
      </c>
      <c r="DE464" s="42" t="s">
        <v>21</v>
      </c>
      <c r="DF464" s="43">
        <v>1.2846875</v>
      </c>
      <c r="DG464" s="43">
        <v>1.5458499999899998E-2</v>
      </c>
    </row>
    <row r="465" spans="1:111" x14ac:dyDescent="0.25">
      <c r="A465" s="27" t="s">
        <v>591</v>
      </c>
      <c r="B465" s="15">
        <v>5.0095999999999998</v>
      </c>
      <c r="C465" s="15">
        <v>6.839379999899998E-6</v>
      </c>
      <c r="D465" s="15">
        <v>1.1817899999999999</v>
      </c>
      <c r="E465" s="15">
        <v>20.287999999999997</v>
      </c>
      <c r="F465" s="15">
        <v>58.325999999999993</v>
      </c>
      <c r="G465" s="15">
        <v>443.10168918549886</v>
      </c>
      <c r="H465" s="15">
        <v>3.5144099999999991E-3</v>
      </c>
      <c r="I465" s="15">
        <v>1.363519999</v>
      </c>
      <c r="J465" s="15">
        <v>7.248418445311835E-10</v>
      </c>
      <c r="K465" s="15">
        <v>120.75</v>
      </c>
      <c r="L465" s="15">
        <v>1.3033999999999999</v>
      </c>
      <c r="M465" s="15">
        <v>92.69</v>
      </c>
      <c r="N465" s="15">
        <v>7.8389999999999995</v>
      </c>
      <c r="O465" s="15">
        <v>2.3642999999999996</v>
      </c>
      <c r="P465" s="15">
        <v>103.73</v>
      </c>
      <c r="Q465" s="15">
        <v>1.2290999999999999E-10</v>
      </c>
      <c r="R465" s="15">
        <v>44</v>
      </c>
      <c r="S465" s="15">
        <v>0.59626736628704313</v>
      </c>
      <c r="T465" s="15">
        <v>10.5276</v>
      </c>
      <c r="U465" s="15">
        <v>1</v>
      </c>
      <c r="V465" s="15">
        <v>65.567399999999992</v>
      </c>
      <c r="W465" s="15">
        <v>0.7</v>
      </c>
      <c r="X465" s="15">
        <v>2.5</v>
      </c>
      <c r="Y465" s="15">
        <v>6.0719999999999992</v>
      </c>
      <c r="Z465" s="15">
        <v>8.8619999989999982</v>
      </c>
      <c r="AA465" s="15">
        <v>3.8066814869999996</v>
      </c>
      <c r="AB465" s="15">
        <v>2.8870999999999998</v>
      </c>
      <c r="AC465" s="15">
        <v>36.065199999999997</v>
      </c>
      <c r="AD465" s="15">
        <v>115.13199999999999</v>
      </c>
      <c r="AE465" s="15">
        <v>1</v>
      </c>
      <c r="AF465" s="15">
        <v>24.288666106765191</v>
      </c>
      <c r="AG465" s="15">
        <v>3.75</v>
      </c>
      <c r="AH465" s="15">
        <v>5</v>
      </c>
      <c r="AI465" s="15">
        <v>2</v>
      </c>
      <c r="AJ465" s="15">
        <v>31.124599999999997</v>
      </c>
      <c r="AK465" s="15">
        <v>11.574</v>
      </c>
      <c r="AL465" s="15">
        <v>1037.2699999949998</v>
      </c>
      <c r="AM465" s="15">
        <v>90.754299999999986</v>
      </c>
      <c r="AN465" s="15">
        <v>0.31085699999999999</v>
      </c>
      <c r="AO465" s="15">
        <v>0.93649699999999991</v>
      </c>
      <c r="AP465" s="15">
        <v>0.30687000000103437</v>
      </c>
      <c r="AQ465" s="15">
        <v>1781.490000002</v>
      </c>
      <c r="AR465" s="15">
        <v>4.0377999999999998</v>
      </c>
      <c r="AS465" s="15">
        <v>242.29999999899999</v>
      </c>
      <c r="AT465" s="15">
        <v>0.38605999999999996</v>
      </c>
      <c r="AU465" s="15">
        <v>14.7219</v>
      </c>
      <c r="AV465" s="15">
        <v>809.20000000199991</v>
      </c>
      <c r="AW465" s="15">
        <v>0.29544499899999999</v>
      </c>
      <c r="AX465" s="15">
        <v>34.99999906507729</v>
      </c>
      <c r="AY465" s="15">
        <v>6.2956999999999992</v>
      </c>
      <c r="AZ465" s="15">
        <v>1.5725699999999998</v>
      </c>
      <c r="BA465" s="15">
        <v>1.0000002769241589</v>
      </c>
      <c r="BB465" s="15">
        <v>0.29605299999999996</v>
      </c>
      <c r="BC465" s="15">
        <v>611.72999999599995</v>
      </c>
      <c r="BD465" s="15">
        <v>1.4447299999999998</v>
      </c>
      <c r="BE465" s="15">
        <v>2.3338999989999998</v>
      </c>
      <c r="BF465" s="15">
        <v>0.46586999899999998</v>
      </c>
      <c r="BG465" s="15">
        <v>66.95</v>
      </c>
      <c r="BH465" s="15">
        <v>14.0809</v>
      </c>
      <c r="BI465" s="15">
        <v>0.17379999999899998</v>
      </c>
      <c r="BJ465" s="15">
        <v>9.0469999999999988</v>
      </c>
      <c r="BK465" s="15">
        <v>8.4565881049631706</v>
      </c>
      <c r="BL465" s="15">
        <v>16.728999999999999</v>
      </c>
      <c r="BM465" s="15">
        <v>3.2561</v>
      </c>
      <c r="BN465" s="15">
        <v>2.0032099989999996</v>
      </c>
      <c r="BO465" s="15">
        <v>2.0100000000000003E-9</v>
      </c>
      <c r="BP465" s="15">
        <v>0.7675775253300583</v>
      </c>
      <c r="BQ465" s="15">
        <v>8.2985999989999986</v>
      </c>
      <c r="BR465" s="15">
        <v>14.004438489941048</v>
      </c>
      <c r="BS465" s="15">
        <v>240</v>
      </c>
      <c r="BT465" s="15">
        <v>3.7009799999959996E-6</v>
      </c>
      <c r="BU465" s="15">
        <v>18.001999999999999</v>
      </c>
      <c r="BV465" s="15">
        <v>150.38799999999998</v>
      </c>
      <c r="BW465" s="15">
        <v>3.5178999999999996</v>
      </c>
      <c r="BX465" s="15">
        <v>2.1473999999999998</v>
      </c>
      <c r="BY465" s="15">
        <v>1.5725699999999998</v>
      </c>
      <c r="BZ465" s="15">
        <v>164.45599999999999</v>
      </c>
      <c r="CA465" s="15">
        <v>25.273999998999997</v>
      </c>
      <c r="CB465" s="15">
        <v>1.7849984163991857</v>
      </c>
      <c r="CC465" s="15">
        <v>1.5725699999999998</v>
      </c>
      <c r="CD465" s="15">
        <v>8.3550999999999984</v>
      </c>
      <c r="CE465" s="15">
        <v>2.4166999999999996</v>
      </c>
      <c r="CF465" s="15">
        <v>3.9249999999999998</v>
      </c>
      <c r="CG465" s="15">
        <v>17.387999999999998</v>
      </c>
      <c r="CH465" s="15">
        <v>23.000116042057673</v>
      </c>
      <c r="CI465" s="15">
        <v>0.7944</v>
      </c>
      <c r="CJ465" s="15">
        <v>385.84</v>
      </c>
      <c r="CK465" s="15">
        <v>3.739199999999999</v>
      </c>
      <c r="CL465" s="15">
        <v>0.76135599999999992</v>
      </c>
      <c r="CM465" s="15">
        <v>5.6179999999999987E-2</v>
      </c>
      <c r="CN465" s="15">
        <v>7.5</v>
      </c>
      <c r="CO465" s="15">
        <v>1.85154</v>
      </c>
      <c r="CP465" s="15">
        <v>1.3015999999999999</v>
      </c>
      <c r="CQ465" s="43">
        <v>50.599999998999998</v>
      </c>
      <c r="CR465" s="43">
        <v>25.35</v>
      </c>
      <c r="CS465" s="42" t="s">
        <v>21</v>
      </c>
      <c r="CT465" s="42" t="s">
        <v>21</v>
      </c>
      <c r="CU465" s="42" t="s">
        <v>21</v>
      </c>
      <c r="CV465" s="42" t="s">
        <v>21</v>
      </c>
      <c r="CW465" s="43">
        <v>2.0699999999999998</v>
      </c>
      <c r="CX465" s="43">
        <v>49.5122</v>
      </c>
      <c r="CY465" s="42" t="s">
        <v>21</v>
      </c>
      <c r="CZ465" s="42" t="s">
        <v>21</v>
      </c>
      <c r="DA465" s="43">
        <v>1.1309999999899999E-2</v>
      </c>
      <c r="DB465" s="43">
        <v>22.44</v>
      </c>
      <c r="DC465" s="42" t="s">
        <v>21</v>
      </c>
      <c r="DD465" s="43">
        <v>2.51004016064257</v>
      </c>
      <c r="DE465" s="42" t="s">
        <v>21</v>
      </c>
      <c r="DF465" s="43">
        <v>1.2846875</v>
      </c>
      <c r="DG465" s="43">
        <v>1.6570699999999997E-2</v>
      </c>
    </row>
    <row r="466" spans="1:111" x14ac:dyDescent="0.25">
      <c r="A466" s="27" t="s">
        <v>592</v>
      </c>
      <c r="B466" s="15">
        <v>5.0730999999999993</v>
      </c>
      <c r="C466" s="15">
        <v>8.335479999899998E-6</v>
      </c>
      <c r="D466" s="15">
        <v>1.20109</v>
      </c>
      <c r="E466" s="15">
        <v>21.239999998999998</v>
      </c>
      <c r="F466" s="15">
        <v>60.997</v>
      </c>
      <c r="G466" s="15">
        <v>463.95676874126826</v>
      </c>
      <c r="H466" s="15">
        <v>5.1124999999999981E-3</v>
      </c>
      <c r="I466" s="15">
        <v>1.4133199999999999</v>
      </c>
      <c r="J466" s="15">
        <v>8.0104055721470231E-10</v>
      </c>
      <c r="K466" s="15">
        <v>122.53</v>
      </c>
      <c r="L466" s="15">
        <v>1.3142999989999999</v>
      </c>
      <c r="M466" s="15">
        <v>100.94</v>
      </c>
      <c r="N466" s="15">
        <v>7.8419999999999996</v>
      </c>
      <c r="O466" s="15">
        <v>2.5326</v>
      </c>
      <c r="P466" s="15">
        <v>105.925999999</v>
      </c>
      <c r="Q466" s="15">
        <v>1.2556999999999999E-10</v>
      </c>
      <c r="R466" s="15">
        <v>44.7</v>
      </c>
      <c r="S466" s="15">
        <v>0.6174364040503828</v>
      </c>
      <c r="T466" s="15">
        <v>10.956999999999999</v>
      </c>
      <c r="U466" s="15">
        <v>1</v>
      </c>
      <c r="V466" s="15">
        <v>67.174999998999994</v>
      </c>
      <c r="W466" s="15">
        <v>0.7</v>
      </c>
      <c r="X466" s="15">
        <v>2.5</v>
      </c>
      <c r="Y466" s="15">
        <v>6.2779999999999996</v>
      </c>
      <c r="Z466" s="15">
        <v>9.2790999999999997</v>
      </c>
      <c r="AA466" s="15">
        <v>3.9703651939999998</v>
      </c>
      <c r="AB466" s="15">
        <v>3.0225</v>
      </c>
      <c r="AC466" s="15">
        <v>38.5</v>
      </c>
      <c r="AD466" s="15">
        <v>120.35299999999999</v>
      </c>
      <c r="AE466" s="15">
        <v>1</v>
      </c>
      <c r="AF466" s="15">
        <v>24.683818970861747</v>
      </c>
      <c r="AG466" s="15">
        <v>3.75</v>
      </c>
      <c r="AH466" s="15">
        <v>5</v>
      </c>
      <c r="AI466" s="15">
        <v>2</v>
      </c>
      <c r="AJ466" s="15">
        <v>32.973999999999997</v>
      </c>
      <c r="AK466" s="15">
        <v>11.824</v>
      </c>
      <c r="AL466" s="15">
        <v>1057.1700000009998</v>
      </c>
      <c r="AM466" s="15">
        <v>92.205999999999989</v>
      </c>
      <c r="AN466" s="15">
        <v>0.31085699999999999</v>
      </c>
      <c r="AO466" s="15">
        <v>0.9758929999999999</v>
      </c>
      <c r="AP466" s="15">
        <v>0.36926200000124471</v>
      </c>
      <c r="AQ466" s="15">
        <v>1867.589999996</v>
      </c>
      <c r="AR466" s="15">
        <v>4.1414999989999997</v>
      </c>
      <c r="AS466" s="15">
        <v>245.22999999899997</v>
      </c>
      <c r="AT466" s="15">
        <v>0.39511999999999997</v>
      </c>
      <c r="AU466" s="15">
        <v>14.872399998999999</v>
      </c>
      <c r="AV466" s="15">
        <v>813.53000000099996</v>
      </c>
      <c r="AW466" s="15">
        <v>0.29808999999999997</v>
      </c>
      <c r="AX466" s="15">
        <v>34.99999906507729</v>
      </c>
      <c r="AY466" s="15">
        <v>6.9939999999999998</v>
      </c>
      <c r="AZ466" s="15">
        <v>1.6591999989999999</v>
      </c>
      <c r="BA466" s="15">
        <v>1.0000002769241589</v>
      </c>
      <c r="BB466" s="15">
        <v>0.29605299999999996</v>
      </c>
      <c r="BC466" s="15">
        <v>627.04999999699999</v>
      </c>
      <c r="BD466" s="15">
        <v>1.4860999989999999</v>
      </c>
      <c r="BE466" s="15">
        <v>2.3517999999999999</v>
      </c>
      <c r="BF466" s="15">
        <v>0.47724</v>
      </c>
      <c r="BG466" s="15">
        <v>67.069999999999993</v>
      </c>
      <c r="BH466" s="15">
        <v>14.611499998999999</v>
      </c>
      <c r="BI466" s="15">
        <v>0.17772999999999997</v>
      </c>
      <c r="BJ466" s="15">
        <v>9.3303499999999993</v>
      </c>
      <c r="BK466" s="15">
        <v>8.592098706029935</v>
      </c>
      <c r="BL466" s="15">
        <v>17.14</v>
      </c>
      <c r="BM466" s="15">
        <v>3.4097999999999997</v>
      </c>
      <c r="BN466" s="15">
        <v>2.0387399999999998</v>
      </c>
      <c r="BO466" s="15">
        <v>2.0100000000000003E-9</v>
      </c>
      <c r="BP466" s="15">
        <v>0.7675775253300583</v>
      </c>
      <c r="BQ466" s="15">
        <v>8.5943999999999985</v>
      </c>
      <c r="BR466" s="15">
        <v>14.184188011378032</v>
      </c>
      <c r="BS466" s="15">
        <v>240</v>
      </c>
      <c r="BT466" s="15">
        <v>3.9571799999989991E-6</v>
      </c>
      <c r="BU466" s="15">
        <v>18.001999999999999</v>
      </c>
      <c r="BV466" s="15">
        <v>157.18</v>
      </c>
      <c r="BW466" s="15">
        <v>3.54067</v>
      </c>
      <c r="BX466" s="15">
        <v>2.1627999999999998</v>
      </c>
      <c r="BY466" s="15">
        <v>1.6591999989999999</v>
      </c>
      <c r="BZ466" s="15">
        <v>169.845</v>
      </c>
      <c r="CA466" s="15">
        <v>25.590999999999998</v>
      </c>
      <c r="CB466" s="15">
        <v>1.7849984163991857</v>
      </c>
      <c r="CC466" s="15">
        <v>1.6591999989999999</v>
      </c>
      <c r="CD466" s="15">
        <v>8.5639999999999983</v>
      </c>
      <c r="CE466" s="15">
        <v>2.4987999999999997</v>
      </c>
      <c r="CF466" s="15">
        <v>3.9249999999999998</v>
      </c>
      <c r="CG466" s="15">
        <v>17.686999999999998</v>
      </c>
      <c r="CH466" s="15">
        <v>23.000116042057673</v>
      </c>
      <c r="CI466" s="15">
        <v>0.83134999999999992</v>
      </c>
      <c r="CJ466" s="15">
        <v>400.35</v>
      </c>
      <c r="CK466" s="15">
        <v>4</v>
      </c>
      <c r="CL466" s="15">
        <v>0.79438299999999995</v>
      </c>
      <c r="CM466" s="15">
        <v>5.7699999999999987E-2</v>
      </c>
      <c r="CN466" s="15">
        <v>7.5</v>
      </c>
      <c r="CO466" s="15">
        <v>1.9422499999999998</v>
      </c>
      <c r="CP466" s="15">
        <v>1.3614999989999998</v>
      </c>
      <c r="CQ466" s="43">
        <v>50.599999998999998</v>
      </c>
      <c r="CR466" s="43">
        <v>25.5</v>
      </c>
      <c r="CS466" s="42" t="s">
        <v>21</v>
      </c>
      <c r="CT466" s="42" t="s">
        <v>21</v>
      </c>
      <c r="CU466" s="42" t="s">
        <v>21</v>
      </c>
      <c r="CV466" s="42" t="s">
        <v>21</v>
      </c>
      <c r="CW466" s="43">
        <v>2.0699999999999998</v>
      </c>
      <c r="CX466" s="43">
        <v>50.406299999999995</v>
      </c>
      <c r="CY466" s="42" t="s">
        <v>21</v>
      </c>
      <c r="CZ466" s="42" t="s">
        <v>21</v>
      </c>
      <c r="DA466" s="43">
        <v>1.2604999999899998E-2</v>
      </c>
      <c r="DB466" s="43">
        <v>23.599999998999998</v>
      </c>
      <c r="DC466" s="42" t="s">
        <v>21</v>
      </c>
      <c r="DD466" s="43">
        <v>2.51004016064257</v>
      </c>
      <c r="DE466" s="42" t="s">
        <v>21</v>
      </c>
      <c r="DF466" s="43">
        <v>1.2846875</v>
      </c>
      <c r="DG466" s="43">
        <v>1.8155599999899998E-2</v>
      </c>
    </row>
    <row r="467" spans="1:111" x14ac:dyDescent="0.25">
      <c r="A467" s="27" t="s">
        <v>593</v>
      </c>
      <c r="B467" s="15">
        <v>5.0952999999999999</v>
      </c>
      <c r="C467" s="15">
        <v>1.0423499999999999E-5</v>
      </c>
      <c r="D467" s="15">
        <v>1.1966599999999998</v>
      </c>
      <c r="E467" s="15">
        <v>21.572999998999997</v>
      </c>
      <c r="F467" s="15">
        <v>62.06</v>
      </c>
      <c r="G467" s="15">
        <v>470.86679503434476</v>
      </c>
      <c r="H467" s="15">
        <v>5.1124999999999981E-3</v>
      </c>
      <c r="I467" s="15">
        <v>1.4655199989999999</v>
      </c>
      <c r="J467" s="15">
        <v>8.9183932851342999E-10</v>
      </c>
      <c r="K467" s="15">
        <v>123.54999999899999</v>
      </c>
      <c r="L467" s="15">
        <v>1.3188</v>
      </c>
      <c r="M467" s="15">
        <v>116.39</v>
      </c>
      <c r="N467" s="15">
        <v>7.8250000000000002</v>
      </c>
      <c r="O467" s="15">
        <v>2.5563999999999996</v>
      </c>
      <c r="P467" s="15">
        <v>108.133</v>
      </c>
      <c r="Q467" s="15">
        <v>1.2850999999999998E-10</v>
      </c>
      <c r="R467" s="15">
        <v>45.402199999999993</v>
      </c>
      <c r="S467" s="15">
        <v>0.62976257990412665</v>
      </c>
      <c r="T467" s="15">
        <v>11.094799999999999</v>
      </c>
      <c r="U467" s="15">
        <v>1</v>
      </c>
      <c r="V467" s="15">
        <v>67.174999998999994</v>
      </c>
      <c r="W467" s="15">
        <v>0.7</v>
      </c>
      <c r="X467" s="15">
        <v>2.5</v>
      </c>
      <c r="Y467" s="15">
        <v>6.3779999999999992</v>
      </c>
      <c r="Z467" s="15">
        <v>9.417299998999999</v>
      </c>
      <c r="AA467" s="15">
        <v>4.1007471559999997</v>
      </c>
      <c r="AB467" s="15">
        <v>3.0684999999999998</v>
      </c>
      <c r="AC467" s="15">
        <v>38.5</v>
      </c>
      <c r="AD467" s="15">
        <v>125.92899999999999</v>
      </c>
      <c r="AE467" s="15">
        <v>1</v>
      </c>
      <c r="AF467" s="15">
        <v>24.864824029492937</v>
      </c>
      <c r="AG467" s="15">
        <v>4.1675000000000004</v>
      </c>
      <c r="AH467" s="15">
        <v>5</v>
      </c>
      <c r="AI467" s="15">
        <v>2</v>
      </c>
      <c r="AJ467" s="15">
        <v>33.528299999999994</v>
      </c>
      <c r="AK467" s="15">
        <v>12.079999999</v>
      </c>
      <c r="AL467" s="15">
        <v>1060.1899999969999</v>
      </c>
      <c r="AM467" s="15">
        <v>92.94799999899999</v>
      </c>
      <c r="AN467" s="15">
        <v>0.31085699999999999</v>
      </c>
      <c r="AO467" s="15">
        <v>0.9902979999999999</v>
      </c>
      <c r="AP467" s="15">
        <v>0.45778000000154312</v>
      </c>
      <c r="AQ467" s="15">
        <v>1899.8500000009999</v>
      </c>
      <c r="AR467" s="15">
        <v>4.3253999999999992</v>
      </c>
      <c r="AS467" s="15">
        <v>246.79</v>
      </c>
      <c r="AT467" s="15">
        <v>0.40016999999999997</v>
      </c>
      <c r="AU467" s="15">
        <v>15.013399999999999</v>
      </c>
      <c r="AV467" s="15">
        <v>818.149999998</v>
      </c>
      <c r="AW467" s="15">
        <v>0.30074999999999996</v>
      </c>
      <c r="AX467" s="15">
        <v>34.99999906507729</v>
      </c>
      <c r="AY467" s="15">
        <v>7.8547999999999991</v>
      </c>
      <c r="AZ467" s="15">
        <v>1.7639799999999999</v>
      </c>
      <c r="BA467" s="15">
        <v>1.0000002769241589</v>
      </c>
      <c r="BB467" s="15">
        <v>0.29605299999999996</v>
      </c>
      <c r="BC467" s="15">
        <v>627.72999999599995</v>
      </c>
      <c r="BD467" s="15">
        <v>1.5149199999999998</v>
      </c>
      <c r="BE467" s="15">
        <v>2.4034999999999997</v>
      </c>
      <c r="BF467" s="15">
        <v>0.482649999</v>
      </c>
      <c r="BG467" s="15">
        <v>67.129999998999992</v>
      </c>
      <c r="BH467" s="15">
        <v>14.955799999</v>
      </c>
      <c r="BI467" s="15">
        <v>0.18158499999899999</v>
      </c>
      <c r="BJ467" s="15">
        <v>9.4282599989999998</v>
      </c>
      <c r="BK467" s="15">
        <v>8.6580086580086579</v>
      </c>
      <c r="BL467" s="15">
        <v>17.402999999999999</v>
      </c>
      <c r="BM467" s="15">
        <v>3.4596999999999998</v>
      </c>
      <c r="BN467" s="15">
        <v>2.056339999</v>
      </c>
      <c r="BO467" s="15">
        <v>2.0100000000000003E-9</v>
      </c>
      <c r="BP467" s="15">
        <v>0.7873389999999999</v>
      </c>
      <c r="BQ467" s="15">
        <v>8.8694999999999986</v>
      </c>
      <c r="BR467" s="15">
        <v>14.452617944553857</v>
      </c>
      <c r="BS467" s="15">
        <v>240</v>
      </c>
      <c r="BT467" s="15">
        <v>4.2371000000229991E-6</v>
      </c>
      <c r="BU467" s="15">
        <v>19.148199999999999</v>
      </c>
      <c r="BV467" s="15">
        <v>161.39699999899997</v>
      </c>
      <c r="BW467" s="15">
        <v>3.5550000000000002</v>
      </c>
      <c r="BX467" s="15">
        <v>2.1659999989999998</v>
      </c>
      <c r="BY467" s="15">
        <v>1.7639799999999999</v>
      </c>
      <c r="BZ467" s="15">
        <v>172.01799999999997</v>
      </c>
      <c r="CA467" s="15">
        <v>25.89</v>
      </c>
      <c r="CB467" s="15">
        <v>1.7849984163991857</v>
      </c>
      <c r="CC467" s="15">
        <v>1.7639799999999999</v>
      </c>
      <c r="CD467" s="15">
        <v>8.6837</v>
      </c>
      <c r="CE467" s="15">
        <v>2.5241999989999999</v>
      </c>
      <c r="CF467" s="15">
        <v>3.9249999999999998</v>
      </c>
      <c r="CG467" s="15">
        <v>17.852999999999998</v>
      </c>
      <c r="CH467" s="15">
        <v>23.000116042057673</v>
      </c>
      <c r="CI467" s="15">
        <v>0.84099999999999997</v>
      </c>
      <c r="CJ467" s="15">
        <v>413.83</v>
      </c>
      <c r="CK467" s="15">
        <v>4.4567999999999985</v>
      </c>
      <c r="CL467" s="15">
        <v>0.82031299999999996</v>
      </c>
      <c r="CM467" s="15">
        <v>6.1409999999999985E-2</v>
      </c>
      <c r="CN467" s="15">
        <v>7.5</v>
      </c>
      <c r="CO467" s="15">
        <v>2.0262599989999996</v>
      </c>
      <c r="CP467" s="15">
        <v>1.426699999</v>
      </c>
      <c r="CQ467" s="43">
        <v>50.599999998999998</v>
      </c>
      <c r="CR467" s="43">
        <v>25.75</v>
      </c>
      <c r="CS467" s="42" t="s">
        <v>21</v>
      </c>
      <c r="CT467" s="42" t="s">
        <v>21</v>
      </c>
      <c r="CU467" s="42" t="s">
        <v>21</v>
      </c>
      <c r="CV467" s="42" t="s">
        <v>21</v>
      </c>
      <c r="CW467" s="43">
        <v>2.0699999999999998</v>
      </c>
      <c r="CX467" s="43">
        <v>50.650799999999997</v>
      </c>
      <c r="CY467" s="42" t="s">
        <v>21</v>
      </c>
      <c r="CZ467" s="42" t="s">
        <v>21</v>
      </c>
      <c r="DA467" s="43">
        <v>1.2579999999899999E-2</v>
      </c>
      <c r="DB467" s="43">
        <v>23.18</v>
      </c>
      <c r="DC467" s="42" t="s">
        <v>21</v>
      </c>
      <c r="DD467" s="43">
        <v>2.51004016064257</v>
      </c>
      <c r="DE467" s="42" t="s">
        <v>21</v>
      </c>
      <c r="DF467" s="43">
        <v>1.2846875</v>
      </c>
      <c r="DG467" s="43">
        <v>1.9047299999999996E-2</v>
      </c>
    </row>
    <row r="468" spans="1:111" x14ac:dyDescent="0.25">
      <c r="A468" s="27" t="s">
        <v>594</v>
      </c>
      <c r="B468" s="15">
        <v>5.0596999999999994</v>
      </c>
      <c r="C468" s="15">
        <v>1.3183399999899997E-5</v>
      </c>
      <c r="D468" s="15">
        <v>1.1635899989999998</v>
      </c>
      <c r="E468" s="15">
        <v>21.002999999999997</v>
      </c>
      <c r="F468" s="15">
        <v>60.373999999999995</v>
      </c>
      <c r="G468" s="15">
        <v>458.70674872662966</v>
      </c>
      <c r="H468" s="15">
        <v>6.1135499999999971E-3</v>
      </c>
      <c r="I468" s="15">
        <v>1.47173</v>
      </c>
      <c r="J468" s="15">
        <v>9.9387254870054805E-10</v>
      </c>
      <c r="K468" s="15">
        <v>122.31</v>
      </c>
      <c r="L468" s="15">
        <v>1.3162999999999998</v>
      </c>
      <c r="M468" s="15">
        <v>119.58</v>
      </c>
      <c r="N468" s="15">
        <v>7.8239999999999998</v>
      </c>
      <c r="O468" s="15">
        <v>2.6616</v>
      </c>
      <c r="P468" s="15">
        <v>110.425999999</v>
      </c>
      <c r="Q468" s="15">
        <v>1.313E-10</v>
      </c>
      <c r="R468" s="15">
        <v>47.75</v>
      </c>
      <c r="S468" s="15">
        <v>0.61774153732254844</v>
      </c>
      <c r="T468" s="15">
        <v>10.800999998999998</v>
      </c>
      <c r="U468" s="15">
        <v>1</v>
      </c>
      <c r="V468" s="15">
        <v>67.174999998999994</v>
      </c>
      <c r="W468" s="15">
        <v>0.7</v>
      </c>
      <c r="X468" s="15">
        <v>2.5</v>
      </c>
      <c r="Y468" s="15">
        <v>6.2609999999999992</v>
      </c>
      <c r="Z468" s="15">
        <v>9.1740999999999993</v>
      </c>
      <c r="AA468" s="15">
        <v>4.0249871199999996</v>
      </c>
      <c r="AB468" s="15">
        <v>2.9885999999999999</v>
      </c>
      <c r="AC468" s="15">
        <v>38.5</v>
      </c>
      <c r="AD468" s="15">
        <v>123.29199999999999</v>
      </c>
      <c r="AE468" s="15">
        <v>1</v>
      </c>
      <c r="AF468" s="15">
        <v>24.621530236686979</v>
      </c>
      <c r="AG468" s="15">
        <v>4.1500000000000004</v>
      </c>
      <c r="AH468" s="15">
        <v>5</v>
      </c>
      <c r="AI468" s="15">
        <v>2</v>
      </c>
      <c r="AJ468" s="15">
        <v>36.253299999999996</v>
      </c>
      <c r="AK468" s="15">
        <v>12.082999998999998</v>
      </c>
      <c r="AL468" s="15">
        <v>1063.1199999969999</v>
      </c>
      <c r="AM468" s="15">
        <v>91.976999998999986</v>
      </c>
      <c r="AN468" s="15">
        <v>0.31085699999999999</v>
      </c>
      <c r="AO468" s="15">
        <v>0.96496099999999996</v>
      </c>
      <c r="AP468" s="15">
        <v>0.55027799999885496</v>
      </c>
      <c r="AQ468" s="15">
        <v>1859.3599999989999</v>
      </c>
      <c r="AR468" s="15">
        <v>4.7417999999999996</v>
      </c>
      <c r="AS468" s="15">
        <v>243.31999999899998</v>
      </c>
      <c r="AT468" s="15">
        <v>0.39870999999999995</v>
      </c>
      <c r="AU468" s="15">
        <v>15.1289</v>
      </c>
      <c r="AV468" s="15">
        <v>816.58999999599996</v>
      </c>
      <c r="AW468" s="15">
        <v>0.30114999999999997</v>
      </c>
      <c r="AX468" s="15">
        <v>34.99999906507729</v>
      </c>
      <c r="AY468" s="15">
        <v>7.6365999999999996</v>
      </c>
      <c r="AZ468" s="15">
        <v>1.797999999</v>
      </c>
      <c r="BA468" s="15">
        <v>1.0000002769241589</v>
      </c>
      <c r="BB468" s="15">
        <v>0.29605299999999996</v>
      </c>
      <c r="BC468" s="15">
        <v>617.79999999999995</v>
      </c>
      <c r="BD468" s="15">
        <v>1.5037999999999998</v>
      </c>
      <c r="BE468" s="15">
        <v>2.4001999999999999</v>
      </c>
      <c r="BF468" s="15">
        <v>0.47615999999999997</v>
      </c>
      <c r="BG468" s="15">
        <v>67.16</v>
      </c>
      <c r="BH468" s="15">
        <v>14.9391</v>
      </c>
      <c r="BI468" s="15">
        <v>0.18566599999999997</v>
      </c>
      <c r="BJ468" s="15">
        <v>9.2805699999999991</v>
      </c>
      <c r="BK468" s="15">
        <v>8.5689802913453299</v>
      </c>
      <c r="BL468" s="15">
        <v>17.506999998999998</v>
      </c>
      <c r="BM468" s="15">
        <v>3.3741999999999996</v>
      </c>
      <c r="BN468" s="15">
        <v>2.0271599989999998</v>
      </c>
      <c r="BO468" s="15">
        <v>2.0100000000000003E-9</v>
      </c>
      <c r="BP468" s="15">
        <v>0.80495799999999995</v>
      </c>
      <c r="BQ468" s="15">
        <v>8.7042999989999998</v>
      </c>
      <c r="BR468" s="15">
        <v>14.673572505788687</v>
      </c>
      <c r="BS468" s="15">
        <v>240</v>
      </c>
      <c r="BT468" s="15">
        <v>4.6302400000089984E-6</v>
      </c>
      <c r="BU468" s="15">
        <v>19.959</v>
      </c>
      <c r="BV468" s="15">
        <v>159.73099999999999</v>
      </c>
      <c r="BW468" s="15">
        <v>3.5550000000000002</v>
      </c>
      <c r="BX468" s="15">
        <v>2.1536999999999997</v>
      </c>
      <c r="BY468" s="15">
        <v>1.797999999</v>
      </c>
      <c r="BZ468" s="15">
        <v>167.776999999</v>
      </c>
      <c r="CA468" s="15">
        <v>26.06</v>
      </c>
      <c r="CB468" s="15">
        <v>1.7849984163991857</v>
      </c>
      <c r="CC468" s="15">
        <v>1.797999999</v>
      </c>
      <c r="CD468" s="15">
        <v>8.5826999999999991</v>
      </c>
      <c r="CE468" s="15">
        <v>2.4632999999999998</v>
      </c>
      <c r="CF468" s="15">
        <v>3.9249999999999998</v>
      </c>
      <c r="CG468" s="15">
        <v>17.712999998999997</v>
      </c>
      <c r="CH468" s="15">
        <v>26.578134093165595</v>
      </c>
      <c r="CI468" s="15">
        <v>0.82744999999999991</v>
      </c>
      <c r="CJ468" s="15">
        <v>416.21199999999999</v>
      </c>
      <c r="CK468" s="15">
        <v>5.4635999999899987</v>
      </c>
      <c r="CL468" s="15">
        <v>0.80536999999999992</v>
      </c>
      <c r="CM468" s="15">
        <v>6.605999999999998E-2</v>
      </c>
      <c r="CN468" s="15">
        <v>7.5</v>
      </c>
      <c r="CO468" s="15">
        <v>2.054579999</v>
      </c>
      <c r="CP468" s="15">
        <v>1.430999999</v>
      </c>
      <c r="CQ468" s="43">
        <v>50.599999998999998</v>
      </c>
      <c r="CR468" s="43">
        <v>26</v>
      </c>
      <c r="CS468" s="42" t="s">
        <v>21</v>
      </c>
      <c r="CT468" s="42" t="s">
        <v>21</v>
      </c>
      <c r="CU468" s="42" t="s">
        <v>21</v>
      </c>
      <c r="CV468" s="42" t="s">
        <v>21</v>
      </c>
      <c r="CW468" s="43">
        <v>2.0699999999999998</v>
      </c>
      <c r="CX468" s="43">
        <v>50.42</v>
      </c>
      <c r="CY468" s="42" t="s">
        <v>21</v>
      </c>
      <c r="CZ468" s="42" t="s">
        <v>21</v>
      </c>
      <c r="DA468" s="43">
        <v>1.24639999999E-2</v>
      </c>
      <c r="DB468" s="43">
        <v>17.309999999999999</v>
      </c>
      <c r="DC468" s="42" t="s">
        <v>21</v>
      </c>
      <c r="DD468" s="43">
        <v>2.51004016064257</v>
      </c>
      <c r="DE468" s="42" t="s">
        <v>21</v>
      </c>
      <c r="DF468" s="43">
        <v>1.2939999999999994</v>
      </c>
      <c r="DG468" s="43">
        <v>2.0028499999999998E-2</v>
      </c>
    </row>
    <row r="469" spans="1:111" x14ac:dyDescent="0.25">
      <c r="A469" s="27" t="s">
        <v>595</v>
      </c>
      <c r="B469" s="15">
        <v>5.1100000000000003</v>
      </c>
      <c r="C469" s="15">
        <v>1.6063699999999997E-5</v>
      </c>
      <c r="D469" s="15">
        <v>1.1879599989999998</v>
      </c>
      <c r="E469" s="15">
        <v>21.753999999999998</v>
      </c>
      <c r="F469" s="15">
        <v>62.340999999999994</v>
      </c>
      <c r="G469" s="15">
        <v>474.84181018828542</v>
      </c>
      <c r="H469" s="15">
        <v>8.7829999999999974E-3</v>
      </c>
      <c r="I469" s="15">
        <v>1.5178399999999999</v>
      </c>
      <c r="J469" s="15">
        <v>1.0934778776339558E-9</v>
      </c>
      <c r="K469" s="15">
        <v>124.2</v>
      </c>
      <c r="L469" s="15">
        <v>1.3201999999999998</v>
      </c>
      <c r="M469" s="15">
        <v>126.23</v>
      </c>
      <c r="N469" s="15">
        <v>7.83</v>
      </c>
      <c r="O469" s="15">
        <v>2.7890999999999999</v>
      </c>
      <c r="P469" s="15">
        <v>112.75699999999999</v>
      </c>
      <c r="Q469" s="15">
        <v>1.345E-10</v>
      </c>
      <c r="R469" s="15">
        <v>47.75</v>
      </c>
      <c r="S469" s="15">
        <v>0.63767376610126258</v>
      </c>
      <c r="T469" s="15">
        <v>11.118799999999998</v>
      </c>
      <c r="U469" s="15">
        <v>1</v>
      </c>
      <c r="V469" s="15">
        <v>67.174999998999994</v>
      </c>
      <c r="W469" s="15">
        <v>0.7</v>
      </c>
      <c r="X469" s="15">
        <v>2.5</v>
      </c>
      <c r="Y469" s="15">
        <v>6.4579999999999993</v>
      </c>
      <c r="Z469" s="15">
        <v>9.4967999989999985</v>
      </c>
      <c r="AA469" s="15">
        <v>4.2116967239999994</v>
      </c>
      <c r="AB469" s="15">
        <v>3.1014999999999997</v>
      </c>
      <c r="AC469" s="15">
        <v>49.36</v>
      </c>
      <c r="AD469" s="15">
        <v>127.178</v>
      </c>
      <c r="AE469" s="15">
        <v>1</v>
      </c>
      <c r="AF469" s="15">
        <v>24.998025296458696</v>
      </c>
      <c r="AG469" s="15">
        <v>4.1500000000000004</v>
      </c>
      <c r="AH469" s="15">
        <v>5</v>
      </c>
      <c r="AI469" s="15">
        <v>2</v>
      </c>
      <c r="AJ469" s="15">
        <v>40.0916</v>
      </c>
      <c r="AK469" s="15">
        <v>12.311999999999999</v>
      </c>
      <c r="AL469" s="15">
        <v>1069.6400000000001</v>
      </c>
      <c r="AM469" s="15">
        <v>93.466999999999999</v>
      </c>
      <c r="AN469" s="15">
        <v>0.31085699999999999</v>
      </c>
      <c r="AO469" s="15">
        <v>0.9942399999999999</v>
      </c>
      <c r="AP469" s="15">
        <v>0.60794900000204932</v>
      </c>
      <c r="AQ469" s="15">
        <v>1912.289999999</v>
      </c>
      <c r="AR469" s="15">
        <v>4.6100000000000003</v>
      </c>
      <c r="AS469" s="15">
        <v>247.95</v>
      </c>
      <c r="AT469" s="15">
        <v>0.40359999899999999</v>
      </c>
      <c r="AU469" s="15">
        <v>15.583499999999999</v>
      </c>
      <c r="AV469" s="15">
        <v>823.71999999799993</v>
      </c>
      <c r="AW469" s="15">
        <v>0.30346499999999998</v>
      </c>
      <c r="AX469" s="15">
        <v>34.99999906507729</v>
      </c>
      <c r="AY469" s="15">
        <v>8.6462999999999983</v>
      </c>
      <c r="AZ469" s="15">
        <v>1.888569999</v>
      </c>
      <c r="BA469" s="15">
        <v>1.0000002769241589</v>
      </c>
      <c r="BB469" s="15">
        <v>0.29605299999999996</v>
      </c>
      <c r="BC469" s="15">
        <v>632.93999999699997</v>
      </c>
      <c r="BD469" s="15">
        <v>1.5438999999999998</v>
      </c>
      <c r="BE469" s="15">
        <v>2.4160999999999997</v>
      </c>
      <c r="BF469" s="15">
        <v>0.48739999899999997</v>
      </c>
      <c r="BG469" s="15">
        <v>67.259999998999987</v>
      </c>
      <c r="BH469" s="15">
        <v>15.4398</v>
      </c>
      <c r="BI469" s="15">
        <v>0.18998099999999998</v>
      </c>
      <c r="BJ469" s="15">
        <v>9.4912999989999989</v>
      </c>
      <c r="BK469" s="15">
        <v>8.695652173913043</v>
      </c>
      <c r="BL469" s="15">
        <v>17.853999999999999</v>
      </c>
      <c r="BM469" s="15">
        <v>3.5021</v>
      </c>
      <c r="BN469" s="15">
        <v>2.0673999989999996</v>
      </c>
      <c r="BO469" s="15">
        <v>2.0100000000000003E-9</v>
      </c>
      <c r="BP469" s="15">
        <v>0.80629999999999991</v>
      </c>
      <c r="BQ469" s="15">
        <v>8.9749999989999996</v>
      </c>
      <c r="BR469" s="15">
        <v>15.094082875706324</v>
      </c>
      <c r="BS469" s="15">
        <v>240</v>
      </c>
      <c r="BT469" s="15">
        <v>5.2005299999709984E-6</v>
      </c>
      <c r="BU469" s="15">
        <v>19.859299999999998</v>
      </c>
      <c r="BV469" s="15">
        <v>166.404</v>
      </c>
      <c r="BW469" s="15">
        <v>3.5582299999999996</v>
      </c>
      <c r="BX469" s="15">
        <v>2.1724999999999999</v>
      </c>
      <c r="BY469" s="15">
        <v>1.888569999</v>
      </c>
      <c r="BZ469" s="15">
        <v>171.70699999999999</v>
      </c>
      <c r="CA469" s="15">
        <v>26.200999999999997</v>
      </c>
      <c r="CB469" s="15">
        <v>1.7849984163991857</v>
      </c>
      <c r="CC469" s="15">
        <v>1.888569999</v>
      </c>
      <c r="CD469" s="15">
        <v>8.8442999989999986</v>
      </c>
      <c r="CE469" s="15">
        <v>2.5559999999999996</v>
      </c>
      <c r="CF469" s="15">
        <v>3.9249999999999998</v>
      </c>
      <c r="CG469" s="15">
        <v>17.995999999999999</v>
      </c>
      <c r="CH469" s="15">
        <v>27.093136691498628</v>
      </c>
      <c r="CI469" s="15">
        <v>0.8567999999999999</v>
      </c>
      <c r="CJ469" s="15">
        <v>434.67</v>
      </c>
      <c r="CK469" s="15">
        <v>5.5156999999999989</v>
      </c>
      <c r="CL469" s="15">
        <v>0.84249599999999991</v>
      </c>
      <c r="CM469" s="15">
        <v>7.1979999999999975E-2</v>
      </c>
      <c r="CN469" s="15">
        <v>7.5</v>
      </c>
      <c r="CO469" s="15">
        <v>2.1455299999999999</v>
      </c>
      <c r="CP469" s="15">
        <v>1.4744999989999998</v>
      </c>
      <c r="CQ469" s="43">
        <v>50.599999998999998</v>
      </c>
      <c r="CR469" s="43">
        <v>26</v>
      </c>
      <c r="CS469" s="42" t="s">
        <v>21</v>
      </c>
      <c r="CT469" s="42" t="s">
        <v>21</v>
      </c>
      <c r="CU469" s="42" t="s">
        <v>21</v>
      </c>
      <c r="CV469" s="42" t="s">
        <v>21</v>
      </c>
      <c r="CW469" s="43">
        <v>2.0699999999999998</v>
      </c>
      <c r="CX469" s="43">
        <v>51.198999999999998</v>
      </c>
      <c r="CY469" s="42" t="s">
        <v>21</v>
      </c>
      <c r="CZ469" s="42" t="s">
        <v>21</v>
      </c>
      <c r="DA469" s="43">
        <v>1.2624E-2</v>
      </c>
      <c r="DB469" s="43">
        <v>17.79</v>
      </c>
      <c r="DC469" s="42" t="s">
        <v>21</v>
      </c>
      <c r="DD469" s="43">
        <v>2.51004016064257</v>
      </c>
      <c r="DE469" s="42" t="s">
        <v>21</v>
      </c>
      <c r="DF469" s="43">
        <v>1.3143999999999993</v>
      </c>
      <c r="DG469" s="43">
        <v>2.1174899999899997E-2</v>
      </c>
    </row>
    <row r="470" spans="1:111" x14ac:dyDescent="0.25">
      <c r="A470" s="27" t="s">
        <v>596</v>
      </c>
      <c r="B470" s="15">
        <v>5.1407999999999996</v>
      </c>
      <c r="C470" s="15">
        <v>1.9991599999999997E-5</v>
      </c>
      <c r="D470" s="15">
        <v>1.2257799999999999</v>
      </c>
      <c r="E470" s="15">
        <v>22.242999999999999</v>
      </c>
      <c r="F470" s="15">
        <v>63.41</v>
      </c>
      <c r="G470" s="15">
        <v>484.91184857826846</v>
      </c>
      <c r="H470" s="15">
        <v>8.7829999999999974E-3</v>
      </c>
      <c r="I470" s="15">
        <v>1.86117</v>
      </c>
      <c r="J470" s="15">
        <v>1.2226031657596918E-9</v>
      </c>
      <c r="K470" s="15">
        <v>125.70999999899999</v>
      </c>
      <c r="L470" s="15">
        <v>1.3237999989999998</v>
      </c>
      <c r="M470" s="15">
        <v>128.97999999999999</v>
      </c>
      <c r="N470" s="15">
        <v>7.8029999999999999</v>
      </c>
      <c r="O470" s="15">
        <v>2.8087999989999997</v>
      </c>
      <c r="P470" s="15">
        <v>115.169999999</v>
      </c>
      <c r="Q470" s="15">
        <v>1.3949999999999998E-10</v>
      </c>
      <c r="R470" s="15">
        <v>47.76</v>
      </c>
      <c r="S470" s="15">
        <v>0.65410779696493981</v>
      </c>
      <c r="T470" s="15">
        <v>11.320799998999998</v>
      </c>
      <c r="U470" s="15">
        <v>3.2250000000000001</v>
      </c>
      <c r="V470" s="15">
        <v>67.174999998999994</v>
      </c>
      <c r="W470" s="15">
        <v>0.7</v>
      </c>
      <c r="X470" s="15">
        <v>2.5</v>
      </c>
      <c r="Y470" s="15">
        <v>6.6399999989999996</v>
      </c>
      <c r="Z470" s="15">
        <v>9.6981999989999998</v>
      </c>
      <c r="AA470" s="15">
        <v>4.4284233919999991</v>
      </c>
      <c r="AB470" s="15">
        <v>3.1677</v>
      </c>
      <c r="AC470" s="15">
        <v>50</v>
      </c>
      <c r="AD470" s="15">
        <v>129.28699999999998</v>
      </c>
      <c r="AE470" s="15">
        <v>1</v>
      </c>
      <c r="AF470" s="15">
        <v>25.303204247729553</v>
      </c>
      <c r="AG470" s="15">
        <v>4.2709699989999992</v>
      </c>
      <c r="AH470" s="15">
        <v>5</v>
      </c>
      <c r="AI470" s="15">
        <v>2</v>
      </c>
      <c r="AJ470" s="15">
        <v>40.860499999999995</v>
      </c>
      <c r="AK470" s="15">
        <v>12.616</v>
      </c>
      <c r="AL470" s="15">
        <v>1079.5</v>
      </c>
      <c r="AM470" s="15">
        <v>94.564999999999998</v>
      </c>
      <c r="AN470" s="15">
        <v>0.31085699999999999</v>
      </c>
      <c r="AO470" s="15">
        <v>1.0171999999999999</v>
      </c>
      <c r="AP470" s="15">
        <v>0.66390000000023797</v>
      </c>
      <c r="AQ470" s="15">
        <v>1948.9899999939998</v>
      </c>
      <c r="AR470" s="15">
        <v>4.9800000000000004</v>
      </c>
      <c r="AS470" s="15">
        <v>254.17999999899999</v>
      </c>
      <c r="AT470" s="15">
        <v>0.40738999999999997</v>
      </c>
      <c r="AU470" s="15">
        <v>15.958699999999999</v>
      </c>
      <c r="AV470" s="15">
        <v>830.29999999699999</v>
      </c>
      <c r="AW470" s="15">
        <v>0.30568099899999995</v>
      </c>
      <c r="AX470" s="15">
        <v>34.99999906507729</v>
      </c>
      <c r="AY470" s="15">
        <v>10.15</v>
      </c>
      <c r="AZ470" s="15">
        <v>2.1644499989999999</v>
      </c>
      <c r="BA470" s="15">
        <v>1.0000002769241589</v>
      </c>
      <c r="BB470" s="15">
        <v>0.29605299999999996</v>
      </c>
      <c r="BC470" s="15">
        <v>664.13000000199997</v>
      </c>
      <c r="BD470" s="15">
        <v>1.6008499999999999</v>
      </c>
      <c r="BE470" s="15">
        <v>2.4798999999999998</v>
      </c>
      <c r="BF470" s="15">
        <v>0.49647999899999995</v>
      </c>
      <c r="BG470" s="15">
        <v>68.379999998999992</v>
      </c>
      <c r="BH470" s="15">
        <v>15.795599999999999</v>
      </c>
      <c r="BI470" s="15">
        <v>0.19539599999999999</v>
      </c>
      <c r="BJ470" s="15">
        <v>9.6483499999999989</v>
      </c>
      <c r="BK470" s="15">
        <v>8.8087999989999997</v>
      </c>
      <c r="BL470" s="15">
        <v>18.292999999999999</v>
      </c>
      <c r="BM470" s="15">
        <v>3.5787</v>
      </c>
      <c r="BN470" s="15">
        <v>2.12269</v>
      </c>
      <c r="BO470" s="15">
        <v>2.0100000000000003E-9</v>
      </c>
      <c r="BP470" s="15">
        <v>0.82029999999999992</v>
      </c>
      <c r="BQ470" s="15">
        <v>9.1705999999999985</v>
      </c>
      <c r="BR470" s="15">
        <v>15.391077655312058</v>
      </c>
      <c r="BS470" s="15">
        <v>240</v>
      </c>
      <c r="BT470" s="15">
        <v>6.1616800000069991E-6</v>
      </c>
      <c r="BU470" s="15">
        <v>18.979399999999998</v>
      </c>
      <c r="BV470" s="15">
        <v>171.91499999999999</v>
      </c>
      <c r="BW470" s="15">
        <v>3.5749999989999997</v>
      </c>
      <c r="BX470" s="15">
        <v>2.2005999999999997</v>
      </c>
      <c r="BY470" s="15">
        <v>2.1644499989999999</v>
      </c>
      <c r="BZ470" s="15">
        <v>175.1</v>
      </c>
      <c r="CA470" s="15">
        <v>26.375</v>
      </c>
      <c r="CB470" s="15">
        <v>1.7849984163991857</v>
      </c>
      <c r="CC470" s="15">
        <v>2.1644499989999999</v>
      </c>
      <c r="CD470" s="15">
        <v>9.0640999999999998</v>
      </c>
      <c r="CE470" s="15">
        <v>2.6579999999999999</v>
      </c>
      <c r="CF470" s="15">
        <v>3.9249999999999998</v>
      </c>
      <c r="CG470" s="15">
        <v>18.273999998999997</v>
      </c>
      <c r="CH470" s="15">
        <v>27.327137873100433</v>
      </c>
      <c r="CI470" s="15">
        <v>0.87334999999999996</v>
      </c>
      <c r="CJ470" s="15">
        <v>451.37</v>
      </c>
      <c r="CK470" s="15">
        <v>5.385699999999999</v>
      </c>
      <c r="CL470" s="15">
        <v>0.88580099999999995</v>
      </c>
      <c r="CM470" s="15">
        <v>7.6419999999999974E-2</v>
      </c>
      <c r="CN470" s="15">
        <v>7.5</v>
      </c>
      <c r="CO470" s="15">
        <v>2.2829999989999998</v>
      </c>
      <c r="CP470" s="15">
        <v>1.570099999</v>
      </c>
      <c r="CQ470" s="43">
        <v>50.599999998999998</v>
      </c>
      <c r="CR470" s="43">
        <v>26</v>
      </c>
      <c r="CS470" s="42" t="s">
        <v>21</v>
      </c>
      <c r="CT470" s="42" t="s">
        <v>21</v>
      </c>
      <c r="CU470" s="42" t="s">
        <v>21</v>
      </c>
      <c r="CV470" s="42" t="s">
        <v>21</v>
      </c>
      <c r="CW470" s="43">
        <v>2.0699999999999998</v>
      </c>
      <c r="CX470" s="43">
        <v>51.369299999999996</v>
      </c>
      <c r="CY470" s="42" t="s">
        <v>21</v>
      </c>
      <c r="CZ470" s="42" t="s">
        <v>21</v>
      </c>
      <c r="DA470" s="43">
        <v>1.3932999999999999E-2</v>
      </c>
      <c r="DB470" s="43">
        <v>17.93</v>
      </c>
      <c r="DC470" s="42" t="s">
        <v>21</v>
      </c>
      <c r="DD470" s="43">
        <v>2.51004016064257</v>
      </c>
      <c r="DE470" s="42" t="s">
        <v>21</v>
      </c>
      <c r="DF470" s="43">
        <v>1.3297874999999995</v>
      </c>
      <c r="DG470" s="43">
        <v>2.2451499999999999E-2</v>
      </c>
    </row>
    <row r="471" spans="1:111" x14ac:dyDescent="0.25">
      <c r="A471" s="27" t="s">
        <v>597</v>
      </c>
      <c r="B471" s="15">
        <v>5.1921999999999997</v>
      </c>
      <c r="C471" s="15">
        <v>2.4238799999999999E-5</v>
      </c>
      <c r="D471" s="15">
        <v>1.3515699989999999</v>
      </c>
      <c r="E471" s="15">
        <v>23.125999999999998</v>
      </c>
      <c r="F471" s="15">
        <v>66.165000000000006</v>
      </c>
      <c r="G471" s="15">
        <v>503.53691963258183</v>
      </c>
      <c r="H471" s="15">
        <v>3.5727399999999986E-2</v>
      </c>
      <c r="I471" s="15">
        <v>1.7852799989999999</v>
      </c>
      <c r="J471" s="15">
        <v>1.3680912778527064E-9</v>
      </c>
      <c r="K471" s="15">
        <v>127.407</v>
      </c>
      <c r="L471" s="15">
        <v>1.3528999989999999</v>
      </c>
      <c r="M471" s="15">
        <v>131.84</v>
      </c>
      <c r="N471" s="15">
        <v>7.8039999999999994</v>
      </c>
      <c r="O471" s="15">
        <v>2.8250999999999999</v>
      </c>
      <c r="P471" s="15">
        <v>118.25</v>
      </c>
      <c r="Q471" s="15">
        <v>1.4896999999999998E-10</v>
      </c>
      <c r="R471" s="15">
        <v>48.42</v>
      </c>
      <c r="S471" s="15">
        <v>0.6752689999999999</v>
      </c>
      <c r="T471" s="15">
        <v>11.780499999</v>
      </c>
      <c r="U471" s="15">
        <v>3.2754999999999996</v>
      </c>
      <c r="V471" s="15">
        <v>67.174999998999994</v>
      </c>
      <c r="W471" s="15">
        <v>0.7</v>
      </c>
      <c r="X471" s="15">
        <v>2.5</v>
      </c>
      <c r="Y471" s="15">
        <v>6.8529999999999998</v>
      </c>
      <c r="Z471" s="15">
        <v>10.070699999999999</v>
      </c>
      <c r="AA471" s="15">
        <v>4.5618356819999999</v>
      </c>
      <c r="AB471" s="15">
        <v>3.2920999999999996</v>
      </c>
      <c r="AC471" s="15">
        <v>50</v>
      </c>
      <c r="AD471" s="15">
        <v>133.69899999999998</v>
      </c>
      <c r="AE471" s="15">
        <v>1</v>
      </c>
      <c r="AF471" s="15">
        <v>25.667332127186139</v>
      </c>
      <c r="AG471" s="15">
        <v>4.3</v>
      </c>
      <c r="AH471" s="15">
        <v>5</v>
      </c>
      <c r="AI471" s="15">
        <v>2</v>
      </c>
      <c r="AJ471" s="15">
        <v>41.790499999999994</v>
      </c>
      <c r="AK471" s="15">
        <v>12.937999998999999</v>
      </c>
      <c r="AL471" s="15">
        <v>1087.6000000009999</v>
      </c>
      <c r="AM471" s="15">
        <v>95.868999998999996</v>
      </c>
      <c r="AN471" s="15">
        <v>0.31085699999999999</v>
      </c>
      <c r="AO471" s="15">
        <v>1.0604799999999999</v>
      </c>
      <c r="AP471" s="15">
        <v>0.71971000000242602</v>
      </c>
      <c r="AQ471" s="15">
        <v>2030.6099999989999</v>
      </c>
      <c r="AR471" s="15">
        <v>5.3344999999999994</v>
      </c>
      <c r="AS471" s="15">
        <v>260.24</v>
      </c>
      <c r="AT471" s="15">
        <v>0.41400999999999999</v>
      </c>
      <c r="AU471" s="15">
        <v>16.341499999</v>
      </c>
      <c r="AV471" s="15">
        <v>836.899999998</v>
      </c>
      <c r="AW471" s="15">
        <v>0.30824799999999997</v>
      </c>
      <c r="AX471" s="15">
        <v>34.99999906507729</v>
      </c>
      <c r="AY471" s="15">
        <v>14.180999998999999</v>
      </c>
      <c r="AZ471" s="15">
        <v>1.9677999989999999</v>
      </c>
      <c r="BA471" s="15">
        <v>1.0000002769241589</v>
      </c>
      <c r="BB471" s="15">
        <v>0.29605299999999996</v>
      </c>
      <c r="BC471" s="15">
        <v>680.60999999899991</v>
      </c>
      <c r="BD471" s="15">
        <v>1.732319999</v>
      </c>
      <c r="BE471" s="15">
        <v>2.5539999999999998</v>
      </c>
      <c r="BF471" s="15">
        <v>0.5069499999999999</v>
      </c>
      <c r="BG471" s="15">
        <v>79.259999998999987</v>
      </c>
      <c r="BH471" s="15">
        <v>16.262099999999997</v>
      </c>
      <c r="BI471" s="15">
        <v>0.20039699999899999</v>
      </c>
      <c r="BJ471" s="15">
        <v>9.9244799999999991</v>
      </c>
      <c r="BK471" s="15">
        <v>8.9300999989999994</v>
      </c>
      <c r="BL471" s="15">
        <v>18.628999999999998</v>
      </c>
      <c r="BM471" s="15">
        <v>3.7302</v>
      </c>
      <c r="BN471" s="15">
        <v>2.2021599999999997</v>
      </c>
      <c r="BO471" s="15">
        <v>5.5999999999999997E-9</v>
      </c>
      <c r="BP471" s="15">
        <v>0.8476999999999999</v>
      </c>
      <c r="BQ471" s="15">
        <v>9.4486999999999988</v>
      </c>
      <c r="BR471" s="15">
        <v>15.648459860426144</v>
      </c>
      <c r="BS471" s="15">
        <v>240</v>
      </c>
      <c r="BT471" s="15">
        <v>6.9648899999849984E-6</v>
      </c>
      <c r="BU471" s="15">
        <v>18.255699999999997</v>
      </c>
      <c r="BV471" s="15">
        <v>179.04299999999998</v>
      </c>
      <c r="BW471" s="15">
        <v>3.5764299999999998</v>
      </c>
      <c r="BX471" s="15">
        <v>2.255499999</v>
      </c>
      <c r="BY471" s="15">
        <v>1.9677999989999999</v>
      </c>
      <c r="BZ471" s="15">
        <v>181.86500000000001</v>
      </c>
      <c r="CA471" s="15">
        <v>26.488</v>
      </c>
      <c r="CB471" s="15">
        <v>1.7849984163991857</v>
      </c>
      <c r="CC471" s="15">
        <v>1.89869</v>
      </c>
      <c r="CD471" s="15">
        <v>9.3155999989999998</v>
      </c>
      <c r="CE471" s="15">
        <v>2.7962999999999996</v>
      </c>
      <c r="CF471" s="15">
        <v>3.9249999999999998</v>
      </c>
      <c r="CG471" s="15">
        <v>18.504999999999999</v>
      </c>
      <c r="CH471" s="15">
        <v>27.946140995145374</v>
      </c>
      <c r="CI471" s="15">
        <v>0.90369999999999995</v>
      </c>
      <c r="CJ471" s="15">
        <v>467.53</v>
      </c>
      <c r="CK471" s="15">
        <v>5.2824999999999998</v>
      </c>
      <c r="CL471" s="15">
        <v>0.91265999999999992</v>
      </c>
      <c r="CM471" s="15">
        <v>8.4379999999999969E-2</v>
      </c>
      <c r="CN471" s="15">
        <v>7.5</v>
      </c>
      <c r="CO471" s="15">
        <v>2.3851399989999997</v>
      </c>
      <c r="CP471" s="15">
        <v>1.5973999989999998</v>
      </c>
      <c r="CQ471" s="43">
        <v>50.599999998999998</v>
      </c>
      <c r="CR471" s="43">
        <v>26.5</v>
      </c>
      <c r="CS471" s="42" t="s">
        <v>21</v>
      </c>
      <c r="CT471" s="42" t="s">
        <v>21</v>
      </c>
      <c r="CU471" s="42" t="s">
        <v>21</v>
      </c>
      <c r="CV471" s="42" t="s">
        <v>21</v>
      </c>
      <c r="CW471" s="43">
        <v>2.0699999999999998</v>
      </c>
      <c r="CX471" s="43">
        <v>52.501399999999997</v>
      </c>
      <c r="CY471" s="42" t="s">
        <v>21</v>
      </c>
      <c r="CZ471" s="42" t="s">
        <v>21</v>
      </c>
      <c r="DA471" s="43">
        <v>1.4116999999899999E-2</v>
      </c>
      <c r="DB471" s="43">
        <v>18.559999999999999</v>
      </c>
      <c r="DC471" s="42" t="s">
        <v>21</v>
      </c>
      <c r="DD471" s="43">
        <v>6.0096153846153841</v>
      </c>
      <c r="DE471" s="42" t="s">
        <v>21</v>
      </c>
      <c r="DF471" s="43">
        <v>1.3484375</v>
      </c>
      <c r="DG471" s="43">
        <v>2.5215299999899996E-2</v>
      </c>
    </row>
    <row r="472" spans="1:111" x14ac:dyDescent="0.25">
      <c r="A472" s="27" t="s">
        <v>598</v>
      </c>
      <c r="B472" s="15">
        <v>5.1948999999999996</v>
      </c>
      <c r="C472" s="15">
        <v>3.0625499999999993E-5</v>
      </c>
      <c r="D472" s="15">
        <v>1.4360699989999999</v>
      </c>
      <c r="E472" s="15">
        <v>23.245999999999999</v>
      </c>
      <c r="F472" s="15">
        <v>66.528999999999996</v>
      </c>
      <c r="G472" s="15">
        <v>505.57692735969835</v>
      </c>
      <c r="H472" s="15">
        <v>4.7274999999999984E-2</v>
      </c>
      <c r="I472" s="15">
        <v>1.7977599999999998</v>
      </c>
      <c r="J472" s="15">
        <v>1.5121182937128603E-9</v>
      </c>
      <c r="K472" s="15">
        <v>123.913999999</v>
      </c>
      <c r="L472" s="15">
        <v>1.3834</v>
      </c>
      <c r="M472" s="15">
        <v>145.69</v>
      </c>
      <c r="N472" s="15">
        <v>7.8009999999999993</v>
      </c>
      <c r="O472" s="15">
        <v>2.8458999999999999</v>
      </c>
      <c r="P472" s="15">
        <v>123.151999999</v>
      </c>
      <c r="Q472" s="15">
        <v>1.5729999999999999E-10</v>
      </c>
      <c r="R472" s="15">
        <v>48.708599999999997</v>
      </c>
      <c r="S472" s="15">
        <v>0.67380899899999991</v>
      </c>
      <c r="T472" s="15">
        <v>11.829099998999999</v>
      </c>
      <c r="U472" s="15">
        <v>3.3234999999999997</v>
      </c>
      <c r="V472" s="15">
        <v>67.174999998999994</v>
      </c>
      <c r="W472" s="15">
        <v>0.7</v>
      </c>
      <c r="X472" s="15">
        <v>2.5</v>
      </c>
      <c r="Y472" s="15">
        <v>6.8525699999999992</v>
      </c>
      <c r="Z472" s="15">
        <v>10.111499998999999</v>
      </c>
      <c r="AA472" s="15">
        <v>4.4626918949999999</v>
      </c>
      <c r="AB472" s="15">
        <v>3.3091999999999997</v>
      </c>
      <c r="AC472" s="15">
        <v>50</v>
      </c>
      <c r="AD472" s="15">
        <v>140.645999999</v>
      </c>
      <c r="AE472" s="15">
        <v>1</v>
      </c>
      <c r="AF472" s="15">
        <v>25.61619243301579</v>
      </c>
      <c r="AG472" s="15">
        <v>4.4112899999999993</v>
      </c>
      <c r="AH472" s="15">
        <v>5</v>
      </c>
      <c r="AI472" s="15">
        <v>2</v>
      </c>
      <c r="AJ472" s="15">
        <v>41.836199999999998</v>
      </c>
      <c r="AK472" s="15">
        <v>12.959</v>
      </c>
      <c r="AL472" s="15">
        <v>1098.6300000019999</v>
      </c>
      <c r="AM472" s="15">
        <v>96.020999999999987</v>
      </c>
      <c r="AN472" s="15">
        <v>0.31085699999999999</v>
      </c>
      <c r="AO472" s="15">
        <v>1.0600399989999998</v>
      </c>
      <c r="AP472" s="15">
        <v>0.81501200000374729</v>
      </c>
      <c r="AQ472" s="15">
        <v>2083.6700000009996</v>
      </c>
      <c r="AR472" s="15">
        <v>5.3142999989999993</v>
      </c>
      <c r="AS472" s="15">
        <v>258.62999999899995</v>
      </c>
      <c r="AT472" s="15">
        <v>0.41422999999999999</v>
      </c>
      <c r="AU472" s="15">
        <v>16.4849</v>
      </c>
      <c r="AV472" s="15">
        <v>848.96999999799993</v>
      </c>
      <c r="AW472" s="15">
        <v>0.30491099999999999</v>
      </c>
      <c r="AX472" s="15">
        <v>34.99999906507729</v>
      </c>
      <c r="AY472" s="15">
        <v>17.745999999999999</v>
      </c>
      <c r="AZ472" s="15">
        <v>1.9930099999999999</v>
      </c>
      <c r="BA472" s="15">
        <v>1.0000002769241589</v>
      </c>
      <c r="BB472" s="15">
        <v>0.29605299999999996</v>
      </c>
      <c r="BC472" s="15">
        <v>705.82</v>
      </c>
      <c r="BD472" s="15">
        <v>1.6091399999999998</v>
      </c>
      <c r="BE472" s="15">
        <v>2.5775999999999999</v>
      </c>
      <c r="BF472" s="15">
        <v>0.50481999999999994</v>
      </c>
      <c r="BG472" s="15">
        <v>80.70999999899999</v>
      </c>
      <c r="BH472" s="15">
        <v>16.514899999999997</v>
      </c>
      <c r="BI472" s="15">
        <v>0.20591499999999999</v>
      </c>
      <c r="BJ472" s="15">
        <v>10.032299999999999</v>
      </c>
      <c r="BK472" s="15">
        <v>8.9337999989999997</v>
      </c>
      <c r="BL472" s="15">
        <v>18.805999998999997</v>
      </c>
      <c r="BM472" s="15">
        <v>3.7411999999999996</v>
      </c>
      <c r="BN472" s="15">
        <v>2.2084799999999998</v>
      </c>
      <c r="BO472" s="15">
        <v>5.5999999999999997E-9</v>
      </c>
      <c r="BP472" s="15">
        <v>0.87459999999999993</v>
      </c>
      <c r="BQ472" s="15">
        <v>9.4809999999999999</v>
      </c>
      <c r="BR472" s="15">
        <v>15.958692006894347</v>
      </c>
      <c r="BS472" s="15">
        <v>320</v>
      </c>
      <c r="BT472" s="15">
        <v>7.8741200000039991E-6</v>
      </c>
      <c r="BU472" s="15">
        <v>18.477799998999998</v>
      </c>
      <c r="BV472" s="15">
        <v>181.25</v>
      </c>
      <c r="BW472" s="15">
        <v>3.5992799999999998</v>
      </c>
      <c r="BX472" s="15">
        <v>2.2603999989999997</v>
      </c>
      <c r="BY472" s="15">
        <v>1.9930099999999999</v>
      </c>
      <c r="BZ472" s="15">
        <v>183.25799999999998</v>
      </c>
      <c r="CA472" s="15">
        <v>26.827999998999999</v>
      </c>
      <c r="CB472" s="15">
        <v>1.7849984163991857</v>
      </c>
      <c r="CC472" s="15">
        <v>1.9930099999999999</v>
      </c>
      <c r="CD472" s="15">
        <v>9.4148999989999993</v>
      </c>
      <c r="CE472" s="15">
        <v>2.8123999999999998</v>
      </c>
      <c r="CF472" s="15">
        <v>3.9249999999999998</v>
      </c>
      <c r="CG472" s="15">
        <v>18.433999999999997</v>
      </c>
      <c r="CH472" s="15">
        <v>28.060141571310361</v>
      </c>
      <c r="CI472" s="15">
        <v>0.91064999999999996</v>
      </c>
      <c r="CJ472" s="15">
        <v>492.83000000099997</v>
      </c>
      <c r="CK472" s="15">
        <v>5.7881000000199991</v>
      </c>
      <c r="CL472" s="15">
        <v>0.89496199999999992</v>
      </c>
      <c r="CM472" s="15">
        <v>9.2239999999999975E-2</v>
      </c>
      <c r="CN472" s="15">
        <v>7.5</v>
      </c>
      <c r="CO472" s="15">
        <v>2.3150399999999998</v>
      </c>
      <c r="CP472" s="15">
        <v>1.6148999999999998</v>
      </c>
      <c r="CQ472" s="43">
        <v>50.599999998999998</v>
      </c>
      <c r="CR472" s="43">
        <v>26.5</v>
      </c>
      <c r="CS472" s="42" t="s">
        <v>21</v>
      </c>
      <c r="CT472" s="42" t="s">
        <v>21</v>
      </c>
      <c r="CU472" s="42" t="s">
        <v>21</v>
      </c>
      <c r="CV472" s="42" t="s">
        <v>21</v>
      </c>
      <c r="CW472" s="43">
        <v>2.0699999999999998</v>
      </c>
      <c r="CX472" s="43">
        <v>50.8812</v>
      </c>
      <c r="CY472" s="42" t="s">
        <v>21</v>
      </c>
      <c r="CZ472" s="42" t="s">
        <v>21</v>
      </c>
      <c r="DA472" s="43">
        <v>1.3813999999899998E-2</v>
      </c>
      <c r="DB472" s="43">
        <v>17.989999998999998</v>
      </c>
      <c r="DC472" s="42" t="s">
        <v>21</v>
      </c>
      <c r="DD472" s="43">
        <v>5.8207217694994178</v>
      </c>
      <c r="DE472" s="42" t="s">
        <v>21</v>
      </c>
      <c r="DF472" s="43">
        <v>1.3469874999999993</v>
      </c>
      <c r="DG472" s="43">
        <v>2.4998399999999997E-2</v>
      </c>
    </row>
    <row r="473" spans="1:111" x14ac:dyDescent="0.25">
      <c r="A473" s="27" t="s">
        <v>599</v>
      </c>
      <c r="B473" s="15">
        <v>5.1007999999999996</v>
      </c>
      <c r="C473" s="15">
        <v>3.9625899999999989E-5</v>
      </c>
      <c r="D473" s="15">
        <v>1.5176499989999999</v>
      </c>
      <c r="E473" s="15">
        <v>21.686999999999998</v>
      </c>
      <c r="F473" s="15">
        <v>62.107999999999997</v>
      </c>
      <c r="G473" s="15">
        <v>470.56179387158954</v>
      </c>
      <c r="H473" s="15">
        <v>4.7274999999999984E-2</v>
      </c>
      <c r="I473" s="15">
        <v>1.7452799999999999</v>
      </c>
      <c r="J473" s="15">
        <v>1.7147490798222415E-9</v>
      </c>
      <c r="K473" s="15">
        <v>123.94299999899999</v>
      </c>
      <c r="L473" s="15">
        <v>1.3648999999999998</v>
      </c>
      <c r="M473" s="15">
        <v>148.76</v>
      </c>
      <c r="N473" s="15">
        <v>7.7889999999999997</v>
      </c>
      <c r="O473" s="15">
        <v>2.8411</v>
      </c>
      <c r="P473" s="15">
        <v>129.61899999899998</v>
      </c>
      <c r="Q473" s="15">
        <v>1.5939999999999999E-10</v>
      </c>
      <c r="R473" s="15">
        <v>49.08</v>
      </c>
      <c r="S473" s="15">
        <v>0.6344789999999999</v>
      </c>
      <c r="T473" s="15">
        <v>11.0596</v>
      </c>
      <c r="U473" s="15">
        <v>3.23</v>
      </c>
      <c r="V473" s="15">
        <v>67.174999998999994</v>
      </c>
      <c r="W473" s="15">
        <v>0.7</v>
      </c>
      <c r="X473" s="15">
        <v>2.5</v>
      </c>
      <c r="Y473" s="15">
        <v>6.4367999999999999</v>
      </c>
      <c r="Z473" s="15">
        <v>9.411199998999999</v>
      </c>
      <c r="AA473" s="15">
        <v>4.0241448689999997</v>
      </c>
      <c r="AB473" s="15">
        <v>3.0829999999999997</v>
      </c>
      <c r="AC473" s="15">
        <v>51.2</v>
      </c>
      <c r="AD473" s="15">
        <v>134.425999999</v>
      </c>
      <c r="AE473" s="15">
        <v>1</v>
      </c>
      <c r="AF473" s="15">
        <v>24.925582616422307</v>
      </c>
      <c r="AG473" s="15">
        <v>4.3</v>
      </c>
      <c r="AH473" s="15">
        <v>5</v>
      </c>
      <c r="AI473" s="15">
        <v>2</v>
      </c>
      <c r="AJ473" s="15">
        <v>41.176099999999998</v>
      </c>
      <c r="AK473" s="15">
        <v>12.484999998999999</v>
      </c>
      <c r="AL473" s="15">
        <v>1105.089999996</v>
      </c>
      <c r="AM473" s="15">
        <v>93.212999999999994</v>
      </c>
      <c r="AN473" s="15">
        <v>0.31085699999999999</v>
      </c>
      <c r="AO473" s="15">
        <v>0.98613999999999991</v>
      </c>
      <c r="AP473" s="15">
        <v>0.91226000000007512</v>
      </c>
      <c r="AQ473" s="15">
        <v>1971.9499999949999</v>
      </c>
      <c r="AR473" s="15">
        <v>5.476</v>
      </c>
      <c r="AS473" s="15">
        <v>251.669999999</v>
      </c>
      <c r="AT473" s="15">
        <v>0.40428999999999998</v>
      </c>
      <c r="AU473" s="15">
        <v>16.067799999999998</v>
      </c>
      <c r="AV473" s="15">
        <v>859.33999999599996</v>
      </c>
      <c r="AW473" s="15">
        <v>0.30172399999999999</v>
      </c>
      <c r="AX473" s="15">
        <v>34.99999906507729</v>
      </c>
      <c r="AY473" s="15">
        <v>17.46</v>
      </c>
      <c r="AZ473" s="15">
        <v>1.9326899999999998</v>
      </c>
      <c r="BA473" s="15">
        <v>1.0000002769241589</v>
      </c>
      <c r="BB473" s="15">
        <v>0.29605299999999996</v>
      </c>
      <c r="BC473" s="15">
        <v>682.88000000199997</v>
      </c>
      <c r="BD473" s="15">
        <v>1.7761999999999998</v>
      </c>
      <c r="BE473" s="15">
        <v>2.4944999999999999</v>
      </c>
      <c r="BF473" s="15">
        <v>0.48262999999999995</v>
      </c>
      <c r="BG473" s="15">
        <v>77.23</v>
      </c>
      <c r="BH473" s="15">
        <v>15.838399999999998</v>
      </c>
      <c r="BI473" s="15">
        <v>0.21209999999999998</v>
      </c>
      <c r="BJ473" s="15">
        <v>9.89</v>
      </c>
      <c r="BK473" s="15">
        <v>8.6880999999999986</v>
      </c>
      <c r="BL473" s="15">
        <v>18.156999999999996</v>
      </c>
      <c r="BM473" s="15">
        <v>3.4864999999999999</v>
      </c>
      <c r="BN473" s="15">
        <v>2.1968399999999999</v>
      </c>
      <c r="BO473" s="15">
        <v>5.5999999999999997E-9</v>
      </c>
      <c r="BP473" s="15">
        <v>0.88259999999999994</v>
      </c>
      <c r="BQ473" s="15">
        <v>8.8990999999999989</v>
      </c>
      <c r="BR473" s="15">
        <v>15.858963868089054</v>
      </c>
      <c r="BS473" s="15">
        <v>320</v>
      </c>
      <c r="BT473" s="15">
        <v>8.7002499999999986E-6</v>
      </c>
      <c r="BU473" s="15">
        <v>18.484099999999998</v>
      </c>
      <c r="BV473" s="15">
        <v>172.24</v>
      </c>
      <c r="BW473" s="15">
        <v>3.605</v>
      </c>
      <c r="BX473" s="15">
        <v>2.2161999999999997</v>
      </c>
      <c r="BY473" s="15">
        <v>1.9326899999999998</v>
      </c>
      <c r="BZ473" s="15">
        <v>172.00099999999998</v>
      </c>
      <c r="CA473" s="15">
        <v>27.101999999999997</v>
      </c>
      <c r="CB473" s="15">
        <v>1.7849984163991857</v>
      </c>
      <c r="CC473" s="15">
        <v>1.9326899999999998</v>
      </c>
      <c r="CD473" s="15">
        <v>8.9671999999999983</v>
      </c>
      <c r="CE473" s="15">
        <v>2.5876999999999999</v>
      </c>
      <c r="CF473" s="15">
        <v>3.9249999999999998</v>
      </c>
      <c r="CG473" s="15">
        <v>17.798999998999999</v>
      </c>
      <c r="CH473" s="15">
        <v>27.429138387721732</v>
      </c>
      <c r="CI473" s="15">
        <v>0.85849999999999993</v>
      </c>
      <c r="CJ473" s="15">
        <v>499.89699999999999</v>
      </c>
      <c r="CK473" s="15">
        <v>5.9316000000299987</v>
      </c>
      <c r="CL473" s="15">
        <v>0.80531599899999995</v>
      </c>
      <c r="CM473" s="15">
        <v>9.4339999999999979E-2</v>
      </c>
      <c r="CN473" s="15">
        <v>7.5</v>
      </c>
      <c r="CO473" s="15">
        <v>2.3275899999999998</v>
      </c>
      <c r="CP473" s="15">
        <v>1.5385</v>
      </c>
      <c r="CQ473" s="43">
        <v>50.599999998999998</v>
      </c>
      <c r="CR473" s="43">
        <v>27</v>
      </c>
      <c r="CS473" s="42" t="s">
        <v>21</v>
      </c>
      <c r="CT473" s="42" t="s">
        <v>21</v>
      </c>
      <c r="CU473" s="42" t="s">
        <v>21</v>
      </c>
      <c r="CV473" s="42" t="s">
        <v>21</v>
      </c>
      <c r="CW473" s="43">
        <v>2.0699999999999998</v>
      </c>
      <c r="CX473" s="43">
        <v>51.135599999999997</v>
      </c>
      <c r="CY473" s="42" t="s">
        <v>21</v>
      </c>
      <c r="CZ473" s="42" t="s">
        <v>21</v>
      </c>
      <c r="DA473" s="43">
        <v>1.3593999999899999E-2</v>
      </c>
      <c r="DB473" s="43">
        <v>17.77</v>
      </c>
      <c r="DC473" s="42" t="s">
        <v>21</v>
      </c>
      <c r="DD473" s="43">
        <v>5.7937427913890076</v>
      </c>
      <c r="DE473" s="42" t="s">
        <v>21</v>
      </c>
      <c r="DF473" s="43">
        <v>1.3102749999999994</v>
      </c>
      <c r="DG473" s="43">
        <v>2.6313499999999997E-2</v>
      </c>
    </row>
    <row r="474" spans="1:111" x14ac:dyDescent="0.25">
      <c r="A474" s="27" t="s">
        <v>600</v>
      </c>
      <c r="B474" s="15">
        <v>5.1124999999999998</v>
      </c>
      <c r="C474" s="15">
        <v>5.2472999999999997E-5</v>
      </c>
      <c r="D474" s="15">
        <v>1.4794799989999998</v>
      </c>
      <c r="E474" s="15">
        <v>21.888999999999999</v>
      </c>
      <c r="F474" s="15">
        <v>62.667999999999999</v>
      </c>
      <c r="G474" s="15">
        <v>473.5368052632183</v>
      </c>
      <c r="H474" s="15">
        <v>5.8592699999999984E-2</v>
      </c>
      <c r="I474" s="15">
        <v>1.7847999999999999</v>
      </c>
      <c r="J474" s="15">
        <v>1.9031905134860178E-9</v>
      </c>
      <c r="K474" s="15">
        <v>124.041</v>
      </c>
      <c r="L474" s="15">
        <v>1.3756999999999999</v>
      </c>
      <c r="M474" s="15">
        <v>152.15</v>
      </c>
      <c r="N474" s="15">
        <v>7.7750000000000004</v>
      </c>
      <c r="O474" s="15">
        <v>2.8475000000000001</v>
      </c>
      <c r="P474" s="15">
        <v>135.94699999999997</v>
      </c>
      <c r="Q474" s="15">
        <v>1.6285999999999999E-10</v>
      </c>
      <c r="R474" s="15">
        <v>49.351599999999998</v>
      </c>
      <c r="S474" s="15">
        <v>0.63596999999999992</v>
      </c>
      <c r="T474" s="15">
        <v>11.184299999999999</v>
      </c>
      <c r="U474" s="15">
        <v>3.1637</v>
      </c>
      <c r="V474" s="15">
        <v>67.174999998999994</v>
      </c>
      <c r="W474" s="15">
        <v>0.7</v>
      </c>
      <c r="X474" s="15">
        <v>2.5</v>
      </c>
      <c r="Y474" s="15">
        <v>6.4702899999999994</v>
      </c>
      <c r="Z474" s="15">
        <v>9.470699999999999</v>
      </c>
      <c r="AA474" s="15">
        <v>4.0023694019999994</v>
      </c>
      <c r="AB474" s="15">
        <v>3.1138999999999997</v>
      </c>
      <c r="AC474" s="15">
        <v>53</v>
      </c>
      <c r="AD474" s="15">
        <v>137.22799999999998</v>
      </c>
      <c r="AE474" s="15">
        <v>1</v>
      </c>
      <c r="AF474" s="15">
        <v>24.945733457294146</v>
      </c>
      <c r="AG474" s="15">
        <v>4.3</v>
      </c>
      <c r="AH474" s="15">
        <v>5</v>
      </c>
      <c r="AI474" s="15">
        <v>2</v>
      </c>
      <c r="AJ474" s="15">
        <v>41.758999999999993</v>
      </c>
      <c r="AK474" s="15">
        <v>12.545999998999999</v>
      </c>
      <c r="AL474" s="15">
        <v>1114</v>
      </c>
      <c r="AM474" s="15">
        <v>93.316999998999989</v>
      </c>
      <c r="AN474" s="15">
        <v>0.31085699999999999</v>
      </c>
      <c r="AO474" s="15">
        <v>0.99472999999999989</v>
      </c>
      <c r="AP474" s="15">
        <v>0.99407000000335088</v>
      </c>
      <c r="AQ474" s="15">
        <v>1986.089999996</v>
      </c>
      <c r="AR474" s="15">
        <v>5.4929999999999994</v>
      </c>
      <c r="AS474" s="15">
        <v>251.54</v>
      </c>
      <c r="AT474" s="15">
        <v>0.40482999999999997</v>
      </c>
      <c r="AU474" s="15">
        <v>16.174299999999999</v>
      </c>
      <c r="AV474" s="15">
        <v>868.92000000099995</v>
      </c>
      <c r="AW474" s="15">
        <v>0.30287399999999998</v>
      </c>
      <c r="AX474" s="15">
        <v>34.99999906507729</v>
      </c>
      <c r="AY474" s="15">
        <v>16.474999998999998</v>
      </c>
      <c r="AZ474" s="15">
        <v>1.9903999989999999</v>
      </c>
      <c r="BA474" s="15">
        <v>1.0000002769241589</v>
      </c>
      <c r="BB474" s="15">
        <v>0.29605299999999996</v>
      </c>
      <c r="BC474" s="15">
        <v>685.01999999499992</v>
      </c>
      <c r="BD474" s="15">
        <v>1.802339999</v>
      </c>
      <c r="BE474" s="15">
        <v>2.4776999999999996</v>
      </c>
      <c r="BF474" s="15">
        <v>0.48469999999999996</v>
      </c>
      <c r="BG474" s="15">
        <v>78.61</v>
      </c>
      <c r="BH474" s="15">
        <v>15.981</v>
      </c>
      <c r="BI474" s="15">
        <v>0.21863299999999999</v>
      </c>
      <c r="BJ474" s="15">
        <v>10.4072</v>
      </c>
      <c r="BK474" s="15">
        <v>8.6635999989999988</v>
      </c>
      <c r="BL474" s="15">
        <v>18.225999999999999</v>
      </c>
      <c r="BM474" s="15">
        <v>3.5164</v>
      </c>
      <c r="BN474" s="15">
        <v>2.2128799999999997</v>
      </c>
      <c r="BO474" s="15">
        <v>5.5999999999999997E-9</v>
      </c>
      <c r="BP474" s="15">
        <v>0.89159999999999995</v>
      </c>
      <c r="BQ474" s="15">
        <v>8.9640999989999983</v>
      </c>
      <c r="BR474" s="15">
        <v>15.904150071152394</v>
      </c>
      <c r="BS474" s="15">
        <v>320</v>
      </c>
      <c r="BT474" s="15">
        <v>9.6406700000159991E-6</v>
      </c>
      <c r="BU474" s="15">
        <v>18.479999998999997</v>
      </c>
      <c r="BV474" s="15">
        <v>174.98099999999999</v>
      </c>
      <c r="BW474" s="15">
        <v>3.605</v>
      </c>
      <c r="BX474" s="15">
        <v>2.2228999999999997</v>
      </c>
      <c r="BY474" s="15">
        <v>1.9903999989999999</v>
      </c>
      <c r="BZ474" s="15">
        <v>175.34399999999999</v>
      </c>
      <c r="CA474" s="15">
        <v>27.398</v>
      </c>
      <c r="CB474" s="15">
        <v>1.7849984163991857</v>
      </c>
      <c r="CC474" s="15">
        <v>1.9903999989999999</v>
      </c>
      <c r="CD474" s="15">
        <v>9.0080999989999988</v>
      </c>
      <c r="CE474" s="15">
        <v>2.6197999999999997</v>
      </c>
      <c r="CF474" s="15">
        <v>3.9249999999999998</v>
      </c>
      <c r="CG474" s="15">
        <v>17.845999999999997</v>
      </c>
      <c r="CH474" s="15">
        <v>27.513138811527508</v>
      </c>
      <c r="CI474" s="15">
        <v>0.86454999999999993</v>
      </c>
      <c r="CJ474" s="15">
        <v>523.41000000299994</v>
      </c>
      <c r="CK474" s="15">
        <v>6.0045000000199984</v>
      </c>
      <c r="CL474" s="15">
        <v>0.80077699999999996</v>
      </c>
      <c r="CM474" s="15">
        <v>9.2999999999999972E-2</v>
      </c>
      <c r="CN474" s="15">
        <v>7.5</v>
      </c>
      <c r="CO474" s="15">
        <v>2.3923299999999998</v>
      </c>
      <c r="CP474" s="15">
        <v>1.5777999989999998</v>
      </c>
      <c r="CQ474" s="43">
        <v>50.599999998999998</v>
      </c>
      <c r="CR474" s="43">
        <v>27</v>
      </c>
      <c r="CS474" s="42" t="s">
        <v>21</v>
      </c>
      <c r="CT474" s="42" t="s">
        <v>21</v>
      </c>
      <c r="CU474" s="42" t="s">
        <v>21</v>
      </c>
      <c r="CV474" s="42" t="s">
        <v>21</v>
      </c>
      <c r="CW474" s="43">
        <v>2.0699999999999998</v>
      </c>
      <c r="CX474" s="43">
        <v>50.859899999999996</v>
      </c>
      <c r="CY474" s="42" t="s">
        <v>21</v>
      </c>
      <c r="CZ474" s="42" t="s">
        <v>21</v>
      </c>
      <c r="DA474" s="43">
        <v>1.3614999999899999E-2</v>
      </c>
      <c r="DB474" s="43">
        <v>17.55</v>
      </c>
      <c r="DC474" s="42" t="s">
        <v>21</v>
      </c>
      <c r="DD474" s="43">
        <v>5.711022272986864</v>
      </c>
      <c r="DE474" s="42" t="s">
        <v>21</v>
      </c>
      <c r="DF474" s="43">
        <v>1.3116499999999995</v>
      </c>
      <c r="DG474" s="43">
        <v>2.7714899999999994E-2</v>
      </c>
    </row>
    <row r="475" spans="1:111" x14ac:dyDescent="0.25">
      <c r="A475" s="27" t="s">
        <v>601</v>
      </c>
      <c r="B475" s="15">
        <v>5.0914999999999999</v>
      </c>
      <c r="C475" s="15">
        <v>7.4915999999999985E-5</v>
      </c>
      <c r="D475" s="15">
        <v>1.5051899989999999</v>
      </c>
      <c r="E475" s="15">
        <v>21.533999998999999</v>
      </c>
      <c r="F475" s="15">
        <v>61.722999999999999</v>
      </c>
      <c r="G475" s="15">
        <v>466.97178023538925</v>
      </c>
      <c r="H475" s="15">
        <v>7.0664999999999978E-2</v>
      </c>
      <c r="I475" s="15">
        <v>1.7707899989999998</v>
      </c>
      <c r="J475" s="15">
        <v>2.087005142408585E-9</v>
      </c>
      <c r="K475" s="15">
        <v>123.09399999999999</v>
      </c>
      <c r="L475" s="15">
        <v>1.3672999989999999</v>
      </c>
      <c r="M475" s="15">
        <v>155.06</v>
      </c>
      <c r="N475" s="15">
        <v>7.7679999999999998</v>
      </c>
      <c r="O475" s="15">
        <v>2.8624999999999998</v>
      </c>
      <c r="P475" s="15">
        <v>140.72499999999999</v>
      </c>
      <c r="Q475" s="15">
        <v>1.6705999999999999E-10</v>
      </c>
      <c r="R475" s="15">
        <v>50.05</v>
      </c>
      <c r="S475" s="15">
        <v>0.62605599999999995</v>
      </c>
      <c r="T475" s="15">
        <v>10.9956</v>
      </c>
      <c r="U475" s="15">
        <v>3.1256999999999997</v>
      </c>
      <c r="V475" s="15">
        <v>67.174999998999994</v>
      </c>
      <c r="W475" s="15">
        <v>0.7</v>
      </c>
      <c r="X475" s="15">
        <v>2.5</v>
      </c>
      <c r="Y475" s="15">
        <v>6.3642899999999996</v>
      </c>
      <c r="Z475" s="15">
        <v>9.3393999999999995</v>
      </c>
      <c r="AA475" s="15">
        <v>3.9035358219999998</v>
      </c>
      <c r="AB475" s="15">
        <v>3.0630999989999999</v>
      </c>
      <c r="AC475" s="15">
        <v>53</v>
      </c>
      <c r="AD475" s="15">
        <v>135.88399999999999</v>
      </c>
      <c r="AE475" s="15">
        <v>1</v>
      </c>
      <c r="AF475" s="15">
        <v>24.7588337361965</v>
      </c>
      <c r="AG475" s="15">
        <v>4.3</v>
      </c>
      <c r="AH475" s="15">
        <v>5</v>
      </c>
      <c r="AI475" s="15">
        <v>2</v>
      </c>
      <c r="AJ475" s="15">
        <v>41.618899999999996</v>
      </c>
      <c r="AK475" s="15">
        <v>12.462</v>
      </c>
      <c r="AL475" s="15">
        <v>1117.3900000000001</v>
      </c>
      <c r="AM475" s="15">
        <v>92.655000000000001</v>
      </c>
      <c r="AN475" s="15">
        <v>0.31085699999999999</v>
      </c>
      <c r="AO475" s="15">
        <v>0.97864999999999991</v>
      </c>
      <c r="AP475" s="15">
        <v>1.1378700000008355</v>
      </c>
      <c r="AQ475" s="15">
        <v>1954.0799999979999</v>
      </c>
      <c r="AR475" s="15">
        <v>5.5619999999999994</v>
      </c>
      <c r="AS475" s="15">
        <v>248.99</v>
      </c>
      <c r="AT475" s="15">
        <v>0.40063999899999997</v>
      </c>
      <c r="AU475" s="15">
        <v>16.1388</v>
      </c>
      <c r="AV475" s="15">
        <v>872.86999999699992</v>
      </c>
      <c r="AW475" s="15">
        <v>0.30287199999999997</v>
      </c>
      <c r="AX475" s="15">
        <v>34.99999906507729</v>
      </c>
      <c r="AY475" s="15">
        <v>15.68</v>
      </c>
      <c r="AZ475" s="15">
        <v>1.9754099989999998</v>
      </c>
      <c r="BA475" s="15">
        <v>1.0000002769241589</v>
      </c>
      <c r="BB475" s="15">
        <v>0.29605299999999996</v>
      </c>
      <c r="BC475" s="15">
        <v>678</v>
      </c>
      <c r="BD475" s="15">
        <v>1.77904</v>
      </c>
      <c r="BE475" s="15">
        <v>2.4704999999999999</v>
      </c>
      <c r="BF475" s="15">
        <v>0.47819999999999996</v>
      </c>
      <c r="BG475" s="15">
        <v>78.650000000000006</v>
      </c>
      <c r="BH475" s="15">
        <v>15.835599998999999</v>
      </c>
      <c r="BI475" s="15">
        <v>0.22496499999899999</v>
      </c>
      <c r="BJ475" s="15">
        <v>10.459</v>
      </c>
      <c r="BK475" s="15">
        <v>8.6214999999999993</v>
      </c>
      <c r="BL475" s="15">
        <v>18.162999999999997</v>
      </c>
      <c r="BM475" s="15">
        <v>3.4533999999999998</v>
      </c>
      <c r="BN475" s="15">
        <v>2.1824499999999998</v>
      </c>
      <c r="BO475" s="15">
        <v>5.5999999999999997E-9</v>
      </c>
      <c r="BP475" s="15">
        <v>0.89508999999999994</v>
      </c>
      <c r="BQ475" s="15">
        <v>8.817799999</v>
      </c>
      <c r="BR475" s="15">
        <v>15.903751954825845</v>
      </c>
      <c r="BS475" s="15">
        <v>320</v>
      </c>
      <c r="BT475" s="15">
        <v>1.0751399999975999E-5</v>
      </c>
      <c r="BU475" s="15">
        <v>18.4727</v>
      </c>
      <c r="BV475" s="15">
        <v>174.26699999899998</v>
      </c>
      <c r="BW475" s="15">
        <v>3.6349199989999996</v>
      </c>
      <c r="BX475" s="15">
        <v>2.2270999999999996</v>
      </c>
      <c r="BY475" s="15">
        <v>1.9754099989999998</v>
      </c>
      <c r="BZ475" s="15">
        <v>174.68599999899999</v>
      </c>
      <c r="CA475" s="15">
        <v>27.42</v>
      </c>
      <c r="CB475" s="15">
        <v>1.7849984163991857</v>
      </c>
      <c r="CC475" s="15">
        <v>1.9754099989999998</v>
      </c>
      <c r="CD475" s="15">
        <v>8.8506999999999998</v>
      </c>
      <c r="CE475" s="15">
        <v>2.5703999999999998</v>
      </c>
      <c r="CF475" s="15">
        <v>3.9249999999999998</v>
      </c>
      <c r="CG475" s="15">
        <v>17.658999998999999</v>
      </c>
      <c r="CH475" s="15">
        <v>27.386138170773538</v>
      </c>
      <c r="CI475" s="15">
        <v>0.85264999999999991</v>
      </c>
      <c r="CJ475" s="15">
        <v>532.77000000299995</v>
      </c>
      <c r="CK475" s="15">
        <v>6</v>
      </c>
      <c r="CL475" s="15">
        <v>0.78079899999999991</v>
      </c>
      <c r="CM475" s="15">
        <v>9.4279999999999975E-2</v>
      </c>
      <c r="CN475" s="15">
        <v>7.5</v>
      </c>
      <c r="CO475" s="15">
        <v>2.4028899989999997</v>
      </c>
      <c r="CP475" s="15">
        <v>1.5717999999999999</v>
      </c>
      <c r="CQ475" s="43">
        <v>50.599999998999998</v>
      </c>
      <c r="CR475" s="43">
        <v>28</v>
      </c>
      <c r="CS475" s="42" t="s">
        <v>21</v>
      </c>
      <c r="CT475" s="42" t="s">
        <v>21</v>
      </c>
      <c r="CU475" s="42" t="s">
        <v>21</v>
      </c>
      <c r="CV475" s="42" t="s">
        <v>21</v>
      </c>
      <c r="CW475" s="43">
        <v>2.0699999999999998</v>
      </c>
      <c r="CX475" s="43">
        <v>50.726299999999995</v>
      </c>
      <c r="CY475" s="42" t="s">
        <v>21</v>
      </c>
      <c r="CZ475" s="42" t="s">
        <v>21</v>
      </c>
      <c r="DA475" s="43">
        <v>1.5806999999999998E-2</v>
      </c>
      <c r="DB475" s="43">
        <v>17.46</v>
      </c>
      <c r="DC475" s="42" t="s">
        <v>21</v>
      </c>
      <c r="DD475" s="43">
        <v>5.6785917092561045</v>
      </c>
      <c r="DE475" s="42" t="s">
        <v>21</v>
      </c>
      <c r="DF475" s="43">
        <v>1.3007249999999995</v>
      </c>
      <c r="DG475" s="43">
        <v>2.8786599999999996E-2</v>
      </c>
    </row>
    <row r="476" spans="1:111" x14ac:dyDescent="0.25">
      <c r="A476" s="27" t="s">
        <v>602</v>
      </c>
      <c r="B476" s="15">
        <v>5.0135999999999994</v>
      </c>
      <c r="C476" s="15">
        <v>8.0049999999999994E-5</v>
      </c>
      <c r="D476" s="15">
        <v>1.4358399999999998</v>
      </c>
      <c r="E476" s="15">
        <v>20.494</v>
      </c>
      <c r="F476" s="15">
        <v>58.771999999999998</v>
      </c>
      <c r="G476" s="15">
        <v>443.88669222816407</v>
      </c>
      <c r="H476" s="15">
        <v>7.4999999999999997E-2</v>
      </c>
      <c r="I476" s="15">
        <v>1.7475599999999998</v>
      </c>
      <c r="J476" s="15">
        <v>2.2607011347293503E-9</v>
      </c>
      <c r="K476" s="15">
        <v>120.32</v>
      </c>
      <c r="L476" s="15">
        <v>1.3523999999999998</v>
      </c>
      <c r="M476" s="15">
        <v>170.81</v>
      </c>
      <c r="N476" s="15">
        <v>7.7539999999999996</v>
      </c>
      <c r="O476" s="15">
        <v>2.8737999999999997</v>
      </c>
      <c r="P476" s="15">
        <v>145.50899999999999</v>
      </c>
      <c r="Q476" s="15">
        <v>1.6855999999999998E-10</v>
      </c>
      <c r="R476" s="15">
        <v>50.68</v>
      </c>
      <c r="S476" s="15">
        <v>0.59901799999999994</v>
      </c>
      <c r="T476" s="15">
        <v>10.482899999999999</v>
      </c>
      <c r="U476" s="15">
        <v>3.0015999999999998</v>
      </c>
      <c r="V476" s="15">
        <v>67.174999998999994</v>
      </c>
      <c r="W476" s="15">
        <v>0.7</v>
      </c>
      <c r="X476" s="15">
        <v>2.5</v>
      </c>
      <c r="Y476" s="15">
        <v>6.0912199999999999</v>
      </c>
      <c r="Z476" s="15">
        <v>8.877699999999999</v>
      </c>
      <c r="AA476" s="15">
        <v>3.6279204749999998</v>
      </c>
      <c r="AB476" s="15">
        <v>2.9167999999999998</v>
      </c>
      <c r="AC476" s="15">
        <v>53</v>
      </c>
      <c r="AD476" s="15">
        <v>131.82599999999999</v>
      </c>
      <c r="AE476" s="15">
        <v>1</v>
      </c>
      <c r="AF476" s="15">
        <v>24.202935519303221</v>
      </c>
      <c r="AG476" s="15">
        <v>4.3</v>
      </c>
      <c r="AH476" s="15">
        <v>5</v>
      </c>
      <c r="AI476" s="15">
        <v>2</v>
      </c>
      <c r="AJ476" s="15">
        <v>41.1374</v>
      </c>
      <c r="AK476" s="15">
        <v>12.033999998999999</v>
      </c>
      <c r="AL476" s="15">
        <v>1117.3500000009999</v>
      </c>
      <c r="AM476" s="15">
        <v>90.69799999899999</v>
      </c>
      <c r="AN476" s="15">
        <v>0.31085699999999999</v>
      </c>
      <c r="AO476" s="15">
        <v>0.93069999999999997</v>
      </c>
      <c r="AP476" s="15">
        <v>1.4863700000020104</v>
      </c>
      <c r="AQ476" s="15">
        <v>1914.3599999989999</v>
      </c>
      <c r="AR476" s="15">
        <v>5.7264999999999997</v>
      </c>
      <c r="AS476" s="15">
        <v>241.75</v>
      </c>
      <c r="AT476" s="15">
        <v>0.39144999999999996</v>
      </c>
      <c r="AU476" s="15">
        <v>16.3066</v>
      </c>
      <c r="AV476" s="15">
        <v>874.32999999799995</v>
      </c>
      <c r="AW476" s="15">
        <v>0.30111199999999999</v>
      </c>
      <c r="AX476" s="15">
        <v>34.99999906507729</v>
      </c>
      <c r="AY476" s="15">
        <v>15.729999998999999</v>
      </c>
      <c r="AZ476" s="15">
        <v>1.951979999</v>
      </c>
      <c r="BA476" s="15">
        <v>1.0000002769241589</v>
      </c>
      <c r="BB476" s="15">
        <v>0.29605299999999996</v>
      </c>
      <c r="BC476" s="15">
        <v>665.4099999959999</v>
      </c>
      <c r="BD476" s="15">
        <v>1.7103999989999998</v>
      </c>
      <c r="BE476" s="15">
        <v>2.4737999999999998</v>
      </c>
      <c r="BF476" s="15">
        <v>0.46245999999999998</v>
      </c>
      <c r="BG476" s="15">
        <v>78.45999999899999</v>
      </c>
      <c r="BH476" s="15">
        <v>15.317099999</v>
      </c>
      <c r="BI476" s="15">
        <v>0.23987799999999998</v>
      </c>
      <c r="BJ476" s="15">
        <v>10.163499999999999</v>
      </c>
      <c r="BK476" s="15">
        <v>8.44</v>
      </c>
      <c r="BL476" s="15">
        <v>17.638999998999999</v>
      </c>
      <c r="BM476" s="15">
        <v>3.2833999999999999</v>
      </c>
      <c r="BN476" s="15">
        <v>2.01979</v>
      </c>
      <c r="BO476" s="15">
        <v>5.5999999999999997E-9</v>
      </c>
      <c r="BP476" s="15">
        <v>0.89508999999999994</v>
      </c>
      <c r="BQ476" s="15">
        <v>8.4518999989999983</v>
      </c>
      <c r="BR476" s="15">
        <v>15.92465306196968</v>
      </c>
      <c r="BS476" s="15">
        <v>320</v>
      </c>
      <c r="BT476" s="15">
        <v>1.1881300000010997E-5</v>
      </c>
      <c r="BU476" s="15">
        <v>18.581</v>
      </c>
      <c r="BV476" s="15">
        <v>168.81</v>
      </c>
      <c r="BW476" s="15">
        <v>3.645</v>
      </c>
      <c r="BX476" s="15">
        <v>2.2125999989999996</v>
      </c>
      <c r="BY476" s="15">
        <v>1.951979999</v>
      </c>
      <c r="BZ476" s="15">
        <v>168.19799999899999</v>
      </c>
      <c r="CA476" s="15">
        <v>27.320999998999998</v>
      </c>
      <c r="CB476" s="15">
        <v>1.7849984163991857</v>
      </c>
      <c r="CC476" s="15">
        <v>1.951979999</v>
      </c>
      <c r="CD476" s="15">
        <v>8.4918999999999993</v>
      </c>
      <c r="CE476" s="15">
        <v>2.4160999999999997</v>
      </c>
      <c r="CF476" s="15">
        <v>3.9249999999999998</v>
      </c>
      <c r="CG476" s="15">
        <v>17.177999999999997</v>
      </c>
      <c r="CH476" s="15">
        <v>26.978136112288343</v>
      </c>
      <c r="CI476" s="15">
        <v>0.79959999999999998</v>
      </c>
      <c r="CJ476" s="15">
        <v>532.70000000199991</v>
      </c>
      <c r="CK476" s="15">
        <v>6</v>
      </c>
      <c r="CL476" s="15">
        <v>0.72626999999999997</v>
      </c>
      <c r="CM476" s="15">
        <v>9.9719999999999975E-2</v>
      </c>
      <c r="CN476" s="15">
        <v>7.5</v>
      </c>
      <c r="CO476" s="15">
        <v>2.2852699999999997</v>
      </c>
      <c r="CP476" s="15">
        <v>1.533699999</v>
      </c>
      <c r="CQ476" s="43">
        <v>50.599999998999998</v>
      </c>
      <c r="CR476" s="43">
        <v>28.25</v>
      </c>
      <c r="CS476" s="42" t="s">
        <v>21</v>
      </c>
      <c r="CT476" s="42" t="s">
        <v>21</v>
      </c>
      <c r="CU476" s="42" t="s">
        <v>21</v>
      </c>
      <c r="CV476" s="42" t="s">
        <v>21</v>
      </c>
      <c r="CW476" s="43">
        <v>2.0699999999999998</v>
      </c>
      <c r="CX476" s="43">
        <v>49.479399999999998</v>
      </c>
      <c r="CY476" s="42" t="s">
        <v>21</v>
      </c>
      <c r="CZ476" s="42" t="s">
        <v>21</v>
      </c>
      <c r="DA476" s="43">
        <v>1.5404999999899999E-2</v>
      </c>
      <c r="DB476" s="43">
        <v>16.719999998999999</v>
      </c>
      <c r="DC476" s="42" t="s">
        <v>21</v>
      </c>
      <c r="DD476" s="43">
        <v>5.5309734513274336</v>
      </c>
      <c r="DE476" s="42" t="s">
        <v>21</v>
      </c>
      <c r="DF476" s="43">
        <v>1.2716124999999994</v>
      </c>
      <c r="DG476" s="43">
        <v>2.7321299999999993E-2</v>
      </c>
    </row>
    <row r="477" spans="1:111" x14ac:dyDescent="0.25">
      <c r="A477" s="27" t="s">
        <v>603</v>
      </c>
      <c r="B477" s="15">
        <v>4.9603999999999999</v>
      </c>
      <c r="C477" s="15">
        <v>8.0049999999999994E-5</v>
      </c>
      <c r="D477" s="15">
        <v>1.4140499999999998</v>
      </c>
      <c r="E477" s="15">
        <v>19.607999999999997</v>
      </c>
      <c r="F477" s="15">
        <v>56.48</v>
      </c>
      <c r="G477" s="15">
        <v>426.20662482648584</v>
      </c>
      <c r="H477" s="15">
        <v>7.0664999999999978E-2</v>
      </c>
      <c r="I477" s="15">
        <v>1.9243399989999999</v>
      </c>
      <c r="J477" s="15">
        <v>2.4392892552425759E-9</v>
      </c>
      <c r="K477" s="15">
        <v>118.719999999</v>
      </c>
      <c r="L477" s="15">
        <v>1.3573</v>
      </c>
      <c r="M477" s="15">
        <v>176.49</v>
      </c>
      <c r="N477" s="15">
        <v>7.79</v>
      </c>
      <c r="O477" s="15">
        <v>2.9022999999999999</v>
      </c>
      <c r="P477" s="15">
        <v>150.03399999999999</v>
      </c>
      <c r="Q477" s="15">
        <v>1.7096E-10</v>
      </c>
      <c r="R477" s="15">
        <v>51.29</v>
      </c>
      <c r="S477" s="15">
        <v>0.58565199899999998</v>
      </c>
      <c r="T477" s="15">
        <v>10.098999999999998</v>
      </c>
      <c r="U477" s="15">
        <v>3.0058999999999996</v>
      </c>
      <c r="V477" s="15">
        <v>67.174999998999994</v>
      </c>
      <c r="W477" s="15">
        <v>0.7</v>
      </c>
      <c r="X477" s="15">
        <v>2.5</v>
      </c>
      <c r="Y477" s="15">
        <v>5.9179799999999991</v>
      </c>
      <c r="Z477" s="15">
        <v>8.5240999999999989</v>
      </c>
      <c r="AA477" s="15">
        <v>3.6093004449999997</v>
      </c>
      <c r="AB477" s="15">
        <v>2.79</v>
      </c>
      <c r="AC477" s="15">
        <v>55.73</v>
      </c>
      <c r="AD477" s="15">
        <v>131.57299999899999</v>
      </c>
      <c r="AE477" s="15">
        <v>1</v>
      </c>
      <c r="AF477" s="15">
        <v>23.887227721814185</v>
      </c>
      <c r="AG477" s="15">
        <v>4.24</v>
      </c>
      <c r="AH477" s="15">
        <v>5</v>
      </c>
      <c r="AI477" s="15">
        <v>2</v>
      </c>
      <c r="AJ477" s="15">
        <v>41.061399999999999</v>
      </c>
      <c r="AK477" s="15">
        <v>11.935</v>
      </c>
      <c r="AL477" s="15">
        <v>1117.049999997</v>
      </c>
      <c r="AM477" s="15">
        <v>89.366</v>
      </c>
      <c r="AN477" s="15">
        <v>0.31085699999999999</v>
      </c>
      <c r="AO477" s="15">
        <v>0.89641999999999999</v>
      </c>
      <c r="AP477" s="15">
        <v>1.4831999999999999</v>
      </c>
      <c r="AQ477" s="15">
        <v>1870.2399999939998</v>
      </c>
      <c r="AR477" s="15">
        <v>5.7517999999999994</v>
      </c>
      <c r="AS477" s="15">
        <v>237.20999999899999</v>
      </c>
      <c r="AT477" s="15">
        <v>0.38712999999999997</v>
      </c>
      <c r="AU477" s="15">
        <v>16.981199999999998</v>
      </c>
      <c r="AV477" s="15">
        <v>882.92000000099995</v>
      </c>
      <c r="AW477" s="15">
        <v>0.30154999999999998</v>
      </c>
      <c r="AX477" s="15">
        <v>34.99999906507729</v>
      </c>
      <c r="AY477" s="15">
        <v>17.39</v>
      </c>
      <c r="AZ477" s="15">
        <v>2.3474199999999996</v>
      </c>
      <c r="BA477" s="15">
        <v>1.0000002769241589</v>
      </c>
      <c r="BB477" s="15">
        <v>0.29605299999999996</v>
      </c>
      <c r="BC477" s="15">
        <v>650.13000000199997</v>
      </c>
      <c r="BD477" s="15">
        <v>1.7393999999999998</v>
      </c>
      <c r="BE477" s="15">
        <v>2.4640999999999997</v>
      </c>
      <c r="BF477" s="15">
        <v>0.45462999999999998</v>
      </c>
      <c r="BG477" s="15">
        <v>76.44</v>
      </c>
      <c r="BH477" s="15">
        <v>14.996899999999998</v>
      </c>
      <c r="BI477" s="15">
        <v>0.28630499999999992</v>
      </c>
      <c r="BJ477" s="15">
        <v>10.2662</v>
      </c>
      <c r="BK477" s="15">
        <v>8.3190999989999987</v>
      </c>
      <c r="BL477" s="15">
        <v>17.370999999999999</v>
      </c>
      <c r="BM477" s="15">
        <v>3.1389999999999998</v>
      </c>
      <c r="BN477" s="15">
        <v>1.8712599989999998</v>
      </c>
      <c r="BO477" s="15">
        <v>5.5999999999999997E-9</v>
      </c>
      <c r="BP477" s="15">
        <v>0.9</v>
      </c>
      <c r="BQ477" s="15">
        <v>8.2343999999999991</v>
      </c>
      <c r="BR477" s="15">
        <v>15.82512398033237</v>
      </c>
      <c r="BS477" s="15">
        <v>320</v>
      </c>
      <c r="BT477" s="15">
        <v>1.3944999999999998E-5</v>
      </c>
      <c r="BU477" s="15">
        <v>18.604699999999998</v>
      </c>
      <c r="BV477" s="15">
        <v>166.31599999999997</v>
      </c>
      <c r="BW477" s="15">
        <v>3.645</v>
      </c>
      <c r="BX477" s="15">
        <v>2.2142999999999997</v>
      </c>
      <c r="BY477" s="15">
        <v>2.3474199999999996</v>
      </c>
      <c r="BZ477" s="15">
        <v>164.05699999999999</v>
      </c>
      <c r="CA477" s="15">
        <v>27.364999998999998</v>
      </c>
      <c r="CB477" s="15">
        <v>1.7849984163991857</v>
      </c>
      <c r="CC477" s="15">
        <v>2.2222222222222219</v>
      </c>
      <c r="CD477" s="15">
        <v>8.2996999989999996</v>
      </c>
      <c r="CE477" s="15">
        <v>2.2917999999999998</v>
      </c>
      <c r="CF477" s="15">
        <v>3.9249999999999998</v>
      </c>
      <c r="CG477" s="15">
        <v>17.068999999999999</v>
      </c>
      <c r="CH477" s="15">
        <v>26.806135243495557</v>
      </c>
      <c r="CI477" s="15">
        <v>0.79914999999999992</v>
      </c>
      <c r="CJ477" s="15">
        <v>534.79999999699999</v>
      </c>
      <c r="CK477" s="15">
        <v>6</v>
      </c>
      <c r="CL477" s="15">
        <v>0.72202</v>
      </c>
      <c r="CM477" s="15">
        <v>0.10714999999999997</v>
      </c>
      <c r="CN477" s="15">
        <v>7.5</v>
      </c>
      <c r="CO477" s="15">
        <v>2.2628299999999997</v>
      </c>
      <c r="CP477" s="15">
        <v>1.6444999999999999</v>
      </c>
      <c r="CQ477" s="43">
        <v>50.599999998999998</v>
      </c>
      <c r="CR477" s="43">
        <v>29.25</v>
      </c>
      <c r="CS477" s="42" t="s">
        <v>21</v>
      </c>
      <c r="CT477" s="42" t="s">
        <v>21</v>
      </c>
      <c r="CU477" s="42" t="s">
        <v>21</v>
      </c>
      <c r="CV477" s="42" t="s">
        <v>21</v>
      </c>
      <c r="CW477" s="43">
        <v>2.0699999999999998</v>
      </c>
      <c r="CX477" s="43">
        <v>49.240699999999997</v>
      </c>
      <c r="CY477" s="42" t="s">
        <v>21</v>
      </c>
      <c r="CZ477" s="42" t="s">
        <v>21</v>
      </c>
      <c r="DA477" s="43">
        <v>1.52689999999E-2</v>
      </c>
      <c r="DB477" s="43">
        <v>16.489999998999998</v>
      </c>
      <c r="DC477" s="42" t="s">
        <v>21</v>
      </c>
      <c r="DD477" s="43">
        <v>5.5096418732782366</v>
      </c>
      <c r="DE477" s="42" t="s">
        <v>21</v>
      </c>
      <c r="DF477" s="43">
        <v>1.2549999999999999</v>
      </c>
      <c r="DG477" s="43">
        <v>2.8641199999999995E-2</v>
      </c>
    </row>
    <row r="478" spans="1:111" x14ac:dyDescent="0.25">
      <c r="A478" s="27" t="s">
        <v>604</v>
      </c>
      <c r="B478" s="15">
        <v>4.9845999999999995</v>
      </c>
      <c r="C478" s="15">
        <v>8.0049999999999994E-5</v>
      </c>
      <c r="D478" s="15">
        <v>1.4507999999999999</v>
      </c>
      <c r="E478" s="15">
        <v>19.947999998999997</v>
      </c>
      <c r="F478" s="15">
        <v>57.430999999999997</v>
      </c>
      <c r="G478" s="15">
        <v>432.93665048334634</v>
      </c>
      <c r="H478" s="15">
        <v>1.0446999999999995</v>
      </c>
      <c r="I478" s="15">
        <v>2.0374899999999996</v>
      </c>
      <c r="J478" s="15">
        <v>2.7119945073974473E-9</v>
      </c>
      <c r="K478" s="15">
        <v>119.57299999899999</v>
      </c>
      <c r="L478" s="15">
        <v>1.3701999999999999</v>
      </c>
      <c r="M478" s="15">
        <v>178.19</v>
      </c>
      <c r="N478" s="15">
        <v>7.8069999999999995</v>
      </c>
      <c r="O478" s="15">
        <v>2.9625999999999997</v>
      </c>
      <c r="P478" s="15">
        <v>155.30000000000001</v>
      </c>
      <c r="Q478" s="15">
        <v>1.8028999999999998E-10</v>
      </c>
      <c r="R478" s="15">
        <v>51.84</v>
      </c>
      <c r="S478" s="15">
        <v>0.5937889999999999</v>
      </c>
      <c r="T478" s="15">
        <v>10.302</v>
      </c>
      <c r="U478" s="15">
        <v>3.0042</v>
      </c>
      <c r="V478" s="15">
        <v>67.174999998999994</v>
      </c>
      <c r="W478" s="15">
        <v>0.7</v>
      </c>
      <c r="X478" s="15">
        <v>2.5</v>
      </c>
      <c r="Y478" s="15">
        <v>6.0169099999999993</v>
      </c>
      <c r="Z478" s="15">
        <v>8.6586999999999996</v>
      </c>
      <c r="AA478" s="15">
        <v>3.6651786039999998</v>
      </c>
      <c r="AB478" s="15">
        <v>2.8400999999999996</v>
      </c>
      <c r="AC478" s="15">
        <v>57</v>
      </c>
      <c r="AD478" s="15">
        <v>136.46999999899998</v>
      </c>
      <c r="AE478" s="15">
        <v>1</v>
      </c>
      <c r="AF478" s="15">
        <v>24.005932120976365</v>
      </c>
      <c r="AG478" s="15">
        <v>4.1500000000000004</v>
      </c>
      <c r="AH478" s="15">
        <v>5</v>
      </c>
      <c r="AI478" s="15">
        <v>2</v>
      </c>
      <c r="AJ478" s="15">
        <v>41.8095</v>
      </c>
      <c r="AK478" s="15">
        <v>12.175999998999998</v>
      </c>
      <c r="AL478" s="15">
        <v>1121.6700000009998</v>
      </c>
      <c r="AM478" s="15">
        <v>89.968999999999994</v>
      </c>
      <c r="AN478" s="15">
        <v>0.31085699999999999</v>
      </c>
      <c r="AO478" s="15">
        <v>0.91366999999999998</v>
      </c>
      <c r="AP478" s="15">
        <v>1.4902</v>
      </c>
      <c r="AQ478" s="15">
        <v>1902.2599999969998</v>
      </c>
      <c r="AR478" s="15">
        <v>5.84</v>
      </c>
      <c r="AS478" s="15">
        <v>236.95</v>
      </c>
      <c r="AT478" s="15">
        <v>0.38925999899999997</v>
      </c>
      <c r="AU478" s="15">
        <v>17.262699999999999</v>
      </c>
      <c r="AV478" s="15">
        <v>891.58999999599996</v>
      </c>
      <c r="AW478" s="15">
        <v>0.30325299999999999</v>
      </c>
      <c r="AX478" s="15">
        <v>94.999997462352653</v>
      </c>
      <c r="AY478" s="15">
        <v>18.559999999999999</v>
      </c>
      <c r="AZ478" s="15">
        <v>2.4881799999999998</v>
      </c>
      <c r="BA478" s="15">
        <v>1.0000002769241589</v>
      </c>
      <c r="BB478" s="15">
        <v>0.29605299999999996</v>
      </c>
      <c r="BC478" s="15">
        <v>656.68999999699997</v>
      </c>
      <c r="BD478" s="15">
        <v>1.7758199989999999</v>
      </c>
      <c r="BE478" s="15">
        <v>2.4843999999999999</v>
      </c>
      <c r="BF478" s="15">
        <v>0.45818999999999999</v>
      </c>
      <c r="BG478" s="15">
        <v>78.41</v>
      </c>
      <c r="BH478" s="15">
        <v>15.252899999999999</v>
      </c>
      <c r="BI478" s="15">
        <v>0.29807999999999996</v>
      </c>
      <c r="BJ478" s="15">
        <v>10.380899998999999</v>
      </c>
      <c r="BK478" s="15">
        <v>8.3680999989999982</v>
      </c>
      <c r="BL478" s="15">
        <v>17.696999999999999</v>
      </c>
      <c r="BM478" s="15">
        <v>3.1936</v>
      </c>
      <c r="BN478" s="15">
        <v>1.8751199989999998</v>
      </c>
      <c r="BO478" s="15">
        <v>5.5999999999999997E-9</v>
      </c>
      <c r="BP478" s="15">
        <v>0.91289999999999993</v>
      </c>
      <c r="BQ478" s="15">
        <v>8.3406999999999982</v>
      </c>
      <c r="BR478" s="15">
        <v>16.044087958939159</v>
      </c>
      <c r="BS478" s="15">
        <v>320</v>
      </c>
      <c r="BT478" s="15">
        <v>1.3944999999999998E-5</v>
      </c>
      <c r="BU478" s="15">
        <v>18.615699999999997</v>
      </c>
      <c r="BV478" s="15">
        <v>170.5</v>
      </c>
      <c r="BW478" s="15">
        <v>3.645</v>
      </c>
      <c r="BX478" s="15">
        <v>2.2269999989999998</v>
      </c>
      <c r="BY478" s="15">
        <v>2.4881799999999998</v>
      </c>
      <c r="BZ478" s="15">
        <v>168.76299999999998</v>
      </c>
      <c r="CA478" s="15">
        <v>27.413999998999998</v>
      </c>
      <c r="CB478" s="15">
        <v>1.7849984163991857</v>
      </c>
      <c r="CC478" s="15">
        <v>2.4881799999999998</v>
      </c>
      <c r="CD478" s="15">
        <v>8.3923999999999985</v>
      </c>
      <c r="CE478" s="15">
        <v>2.3308999999999997</v>
      </c>
      <c r="CF478" s="15">
        <v>3.9249999999999998</v>
      </c>
      <c r="CG478" s="15">
        <v>17.170000000000002</v>
      </c>
      <c r="CH478" s="15">
        <v>27.050136475550435</v>
      </c>
      <c r="CI478" s="15">
        <v>0.80109999999999992</v>
      </c>
      <c r="CJ478" s="15">
        <v>550.61999999699992</v>
      </c>
      <c r="CK478" s="15">
        <v>6</v>
      </c>
      <c r="CL478" s="15">
        <v>0.733788</v>
      </c>
      <c r="CM478" s="15">
        <v>0.11140999999999997</v>
      </c>
      <c r="CN478" s="15">
        <v>7.5</v>
      </c>
      <c r="CO478" s="15">
        <v>2.1716799989999997</v>
      </c>
      <c r="CP478" s="15">
        <v>1.6965999999999999</v>
      </c>
      <c r="CQ478" s="43">
        <v>50.599999998999998</v>
      </c>
      <c r="CR478" s="43">
        <v>29.75</v>
      </c>
      <c r="CS478" s="42" t="s">
        <v>21</v>
      </c>
      <c r="CT478" s="42" t="s">
        <v>21</v>
      </c>
      <c r="CU478" s="42" t="s">
        <v>21</v>
      </c>
      <c r="CV478" s="42" t="s">
        <v>21</v>
      </c>
      <c r="CW478" s="43">
        <v>2.0699999999999998</v>
      </c>
      <c r="CX478" s="43">
        <v>48.563099999999999</v>
      </c>
      <c r="CY478" s="42" t="s">
        <v>21</v>
      </c>
      <c r="CZ478" s="42" t="s">
        <v>21</v>
      </c>
      <c r="DA478" s="43">
        <v>1.51509999999E-2</v>
      </c>
      <c r="DB478" s="43">
        <v>16.119999998999997</v>
      </c>
      <c r="DC478" s="42" t="s">
        <v>21</v>
      </c>
      <c r="DD478" s="43">
        <v>5.4024851431658565</v>
      </c>
      <c r="DE478" s="42" t="s">
        <v>21</v>
      </c>
      <c r="DF478" s="43">
        <v>22.5</v>
      </c>
      <c r="DG478" s="43">
        <v>2.8992299999999992E-2</v>
      </c>
    </row>
    <row r="479" spans="1:111" x14ac:dyDescent="0.25">
      <c r="A479" s="27" t="s">
        <v>605</v>
      </c>
      <c r="B479" s="15">
        <v>4.8822999999999999</v>
      </c>
      <c r="C479" s="15">
        <v>8.0049999999999994E-5</v>
      </c>
      <c r="D479" s="15">
        <v>1.4224699999999999</v>
      </c>
      <c r="E479" s="15">
        <v>18.578999999999997</v>
      </c>
      <c r="F479" s="15">
        <v>53.601999999999997</v>
      </c>
      <c r="G479" s="15">
        <v>403.37653779140015</v>
      </c>
      <c r="H479" s="15">
        <v>1.1018999999999997</v>
      </c>
      <c r="I479" s="15">
        <v>2.0867999999999998</v>
      </c>
      <c r="J479" s="15">
        <v>2.9754461500706281E-9</v>
      </c>
      <c r="K479" s="15">
        <v>115.25999999899999</v>
      </c>
      <c r="L479" s="15">
        <v>1.3664999999999998</v>
      </c>
      <c r="M479" s="15">
        <v>179.19</v>
      </c>
      <c r="N479" s="15">
        <v>7.7889999999999997</v>
      </c>
      <c r="O479" s="15">
        <v>3.0672999999999999</v>
      </c>
      <c r="P479" s="15">
        <v>160.26399999999998</v>
      </c>
      <c r="Q479" s="15">
        <v>1.7797999999999999E-10</v>
      </c>
      <c r="R479" s="15">
        <v>52.33</v>
      </c>
      <c r="S479" s="15">
        <v>0.56620799999999993</v>
      </c>
      <c r="T479" s="15">
        <v>9.5910999999999991</v>
      </c>
      <c r="U479" s="15">
        <v>3.0077999999999996</v>
      </c>
      <c r="V479" s="15">
        <v>67.174999998999994</v>
      </c>
      <c r="W479" s="15">
        <v>0.7</v>
      </c>
      <c r="X479" s="15">
        <v>2.5</v>
      </c>
      <c r="Y479" s="15">
        <v>5.681609999</v>
      </c>
      <c r="Z479" s="15">
        <v>8.0675000000000008</v>
      </c>
      <c r="AA479" s="15">
        <v>3.5137034429999998</v>
      </c>
      <c r="AB479" s="15">
        <v>2.6443999999999996</v>
      </c>
      <c r="AC479" s="15">
        <v>59.45</v>
      </c>
      <c r="AD479" s="15">
        <v>143.57499999999999</v>
      </c>
      <c r="AE479" s="15">
        <v>1</v>
      </c>
      <c r="AF479" s="15">
        <v>23.17520374701942</v>
      </c>
      <c r="AG479" s="15">
        <v>4.1500000000000004</v>
      </c>
      <c r="AH479" s="15">
        <v>5</v>
      </c>
      <c r="AI479" s="15">
        <v>2</v>
      </c>
      <c r="AJ479" s="15">
        <v>41.472199999999994</v>
      </c>
      <c r="AK479" s="15">
        <v>12.027999999999999</v>
      </c>
      <c r="AL479" s="15">
        <v>1121.8500000009999</v>
      </c>
      <c r="AM479" s="15">
        <v>86.652999998999988</v>
      </c>
      <c r="AN479" s="15">
        <v>0.31085699999999999</v>
      </c>
      <c r="AO479" s="15">
        <v>0.85416999999999998</v>
      </c>
      <c r="AP479" s="15">
        <v>1.4788999999999999</v>
      </c>
      <c r="AQ479" s="15">
        <v>1785.3699999969999</v>
      </c>
      <c r="AR479" s="15">
        <v>6.120399999</v>
      </c>
      <c r="AS479" s="15">
        <v>214.72999999899997</v>
      </c>
      <c r="AT479" s="15">
        <v>0.37870999999999999</v>
      </c>
      <c r="AU479" s="15">
        <v>16.657599999999999</v>
      </c>
      <c r="AV479" s="15">
        <v>892.24000000199999</v>
      </c>
      <c r="AW479" s="15">
        <v>0.29518299999999997</v>
      </c>
      <c r="AX479" s="15">
        <v>94.999997462352653</v>
      </c>
      <c r="AY479" s="15">
        <v>18.013299998999997</v>
      </c>
      <c r="AZ479" s="15">
        <v>2.596059999</v>
      </c>
      <c r="BA479" s="15">
        <v>1.0000002769241589</v>
      </c>
      <c r="BB479" s="15">
        <v>0.29605299999999996</v>
      </c>
      <c r="BC479" s="15">
        <v>625.57000000000005</v>
      </c>
      <c r="BD479" s="15">
        <v>1.71644</v>
      </c>
      <c r="BE479" s="15">
        <v>2.4542999999999999</v>
      </c>
      <c r="BF479" s="15">
        <v>0.43942999999999999</v>
      </c>
      <c r="BG479" s="15">
        <v>76.78</v>
      </c>
      <c r="BH479" s="15">
        <v>14.640199999999998</v>
      </c>
      <c r="BI479" s="15">
        <v>0.31335999999999992</v>
      </c>
      <c r="BJ479" s="15">
        <v>9.9814999989999986</v>
      </c>
      <c r="BK479" s="15">
        <v>8.0694999989999996</v>
      </c>
      <c r="BL479" s="15">
        <v>17.552</v>
      </c>
      <c r="BM479" s="15">
        <v>2.9819999999999998</v>
      </c>
      <c r="BN479" s="15">
        <v>1.749129999</v>
      </c>
      <c r="BO479" s="15">
        <v>5.5999999999999997E-9</v>
      </c>
      <c r="BP479" s="15">
        <v>0.92249999999999999</v>
      </c>
      <c r="BQ479" s="15">
        <v>7.9083999999999994</v>
      </c>
      <c r="BR479" s="15">
        <v>15.972128432915385</v>
      </c>
      <c r="BS479" s="15">
        <v>320</v>
      </c>
      <c r="BT479" s="15">
        <v>1.3944999999999998E-5</v>
      </c>
      <c r="BU479" s="15">
        <v>18.703899999999997</v>
      </c>
      <c r="BV479" s="15">
        <v>163.30500000000001</v>
      </c>
      <c r="BW479" s="15">
        <v>3.645</v>
      </c>
      <c r="BX479" s="15">
        <v>2.1370999999999998</v>
      </c>
      <c r="BY479" s="15">
        <v>2.596059999</v>
      </c>
      <c r="BZ479" s="15">
        <v>161.65</v>
      </c>
      <c r="CA479" s="15">
        <v>27.401</v>
      </c>
      <c r="CB479" s="15">
        <v>1.7849984163991857</v>
      </c>
      <c r="CC479" s="15">
        <v>2.596059999</v>
      </c>
      <c r="CD479" s="15">
        <v>7.9550000000000001</v>
      </c>
      <c r="CE479" s="15">
        <v>2.1679999999999997</v>
      </c>
      <c r="CF479" s="15">
        <v>3.9249999999999998</v>
      </c>
      <c r="CG479" s="15">
        <v>16.721999999999998</v>
      </c>
      <c r="CH479" s="15">
        <v>26.518133791447188</v>
      </c>
      <c r="CI479" s="15">
        <v>0.79629999899999993</v>
      </c>
      <c r="CJ479" s="15">
        <v>549.17000000099995</v>
      </c>
      <c r="CK479" s="15">
        <v>6.8</v>
      </c>
      <c r="CL479" s="15">
        <v>0.70278099899999991</v>
      </c>
      <c r="CM479" s="15">
        <v>0.11548999999999997</v>
      </c>
      <c r="CN479" s="15">
        <v>7.5</v>
      </c>
      <c r="CO479" s="15">
        <v>5.2555399989999998</v>
      </c>
      <c r="CP479" s="15">
        <v>1.675</v>
      </c>
      <c r="CQ479" s="43">
        <v>50.599999998999998</v>
      </c>
      <c r="CR479" s="43">
        <v>30</v>
      </c>
      <c r="CS479" s="42" t="s">
        <v>21</v>
      </c>
      <c r="CT479" s="42" t="s">
        <v>21</v>
      </c>
      <c r="CU479" s="42" t="s">
        <v>21</v>
      </c>
      <c r="CV479" s="42" t="s">
        <v>21</v>
      </c>
      <c r="CW479" s="43">
        <v>2.0699999999999998</v>
      </c>
      <c r="CX479" s="43">
        <v>48.244299999999996</v>
      </c>
      <c r="CY479" s="42" t="s">
        <v>21</v>
      </c>
      <c r="CZ479" s="42" t="s">
        <v>21</v>
      </c>
      <c r="DA479" s="43">
        <v>1.5022999999899998E-2</v>
      </c>
      <c r="DB479" s="43">
        <v>16.089999999</v>
      </c>
      <c r="DC479" s="42" t="s">
        <v>21</v>
      </c>
      <c r="DD479" s="43">
        <v>5.3219797764768488</v>
      </c>
      <c r="DE479" s="42" t="s">
        <v>21</v>
      </c>
      <c r="DF479" s="43">
        <v>22.5</v>
      </c>
      <c r="DG479" s="43">
        <v>2.9673799999999997E-2</v>
      </c>
    </row>
    <row r="480" spans="1:111" x14ac:dyDescent="0.25">
      <c r="A480" s="27" t="s">
        <v>606</v>
      </c>
      <c r="B480" s="15">
        <v>4.8506999999999998</v>
      </c>
      <c r="C480" s="15">
        <v>8.0049999999999994E-5</v>
      </c>
      <c r="D480" s="15">
        <v>1.4756499999999999</v>
      </c>
      <c r="E480" s="15">
        <v>18.227999999999998</v>
      </c>
      <c r="F480" s="15">
        <v>52.385999999999996</v>
      </c>
      <c r="G480" s="15">
        <v>394.73150483396194</v>
      </c>
      <c r="H480" s="15">
        <v>1.1973999999999996</v>
      </c>
      <c r="I480" s="15">
        <v>2.1264299999999996</v>
      </c>
      <c r="J480" s="15">
        <v>3.2451238073040201E-9</v>
      </c>
      <c r="K480" s="15">
        <v>113.67699999999999</v>
      </c>
      <c r="L480" s="15">
        <v>1.376499999</v>
      </c>
      <c r="M480" s="15">
        <v>180.68</v>
      </c>
      <c r="N480" s="15">
        <v>7.8029999999999999</v>
      </c>
      <c r="O480" s="15">
        <v>3.2014999999999998</v>
      </c>
      <c r="P480" s="15">
        <v>164.58</v>
      </c>
      <c r="Q480" s="15">
        <v>1.7786999999999998E-10</v>
      </c>
      <c r="R480" s="15">
        <v>52.81</v>
      </c>
      <c r="S480" s="15">
        <v>0.557724</v>
      </c>
      <c r="T480" s="15">
        <v>9.3846999999999987</v>
      </c>
      <c r="U480" s="15">
        <v>3.02</v>
      </c>
      <c r="V480" s="15">
        <v>67.174999998999994</v>
      </c>
      <c r="W480" s="15">
        <v>0.7</v>
      </c>
      <c r="X480" s="15">
        <v>2.5</v>
      </c>
      <c r="Y480" s="15">
        <v>5.5708599999999997</v>
      </c>
      <c r="Z480" s="15">
        <v>7.8945999999999996</v>
      </c>
      <c r="AA480" s="15">
        <v>3.4719087849999997</v>
      </c>
      <c r="AB480" s="15">
        <v>2.5927999989999999</v>
      </c>
      <c r="AC480" s="15">
        <v>60</v>
      </c>
      <c r="AD480" s="15">
        <v>152.75099999999998</v>
      </c>
      <c r="AE480" s="15">
        <v>1</v>
      </c>
      <c r="AF480" s="15">
        <v>22.856124388078221</v>
      </c>
      <c r="AG480" s="15">
        <v>4.1500000000000004</v>
      </c>
      <c r="AH480" s="15">
        <v>5</v>
      </c>
      <c r="AI480" s="15">
        <v>2</v>
      </c>
      <c r="AJ480" s="15">
        <v>41.634299999999996</v>
      </c>
      <c r="AK480" s="15">
        <v>12.085999999999999</v>
      </c>
      <c r="AL480" s="15">
        <v>1122.1199999969999</v>
      </c>
      <c r="AM480" s="15">
        <v>85.59899999999999</v>
      </c>
      <c r="AN480" s="15">
        <v>0.31085699999999999</v>
      </c>
      <c r="AO480" s="15">
        <v>0.83861999999999992</v>
      </c>
      <c r="AP480" s="15">
        <v>1.478</v>
      </c>
      <c r="AQ480" s="15">
        <v>1751.240000002</v>
      </c>
      <c r="AR480" s="15">
        <v>5.6241999999999992</v>
      </c>
      <c r="AS480" s="15">
        <v>203.71999999899998</v>
      </c>
      <c r="AT480" s="15">
        <v>0.37351999999999996</v>
      </c>
      <c r="AU480" s="15">
        <v>16.4376</v>
      </c>
      <c r="AV480" s="15">
        <v>890.97999999599995</v>
      </c>
      <c r="AW480" s="15">
        <v>0.29145599999999999</v>
      </c>
      <c r="AX480" s="15">
        <v>94.999997462352653</v>
      </c>
      <c r="AY480" s="15">
        <v>17.516499999999997</v>
      </c>
      <c r="AZ480" s="15">
        <v>2.6561599989999998</v>
      </c>
      <c r="BA480" s="15">
        <v>1.0000002769241589</v>
      </c>
      <c r="BB480" s="15">
        <v>0.29605299999999996</v>
      </c>
      <c r="BC480" s="15">
        <v>626.49000000199999</v>
      </c>
      <c r="BD480" s="15">
        <v>1.70126</v>
      </c>
      <c r="BE480" s="15">
        <v>2.4343999999999997</v>
      </c>
      <c r="BF480" s="15">
        <v>0.43307999999999996</v>
      </c>
      <c r="BG480" s="15">
        <v>76.08</v>
      </c>
      <c r="BH480" s="15">
        <v>14.5161</v>
      </c>
      <c r="BI480" s="15">
        <v>0.33074999999999999</v>
      </c>
      <c r="BJ480" s="15">
        <v>9.8706999989999993</v>
      </c>
      <c r="BK480" s="15">
        <v>7.9680999999999997</v>
      </c>
      <c r="BL480" s="15">
        <v>17.662999999999997</v>
      </c>
      <c r="BM480" s="15">
        <v>2.9204999999999997</v>
      </c>
      <c r="BN480" s="15">
        <v>1.7451999999999999</v>
      </c>
      <c r="BO480" s="15">
        <v>5.5999999999999997E-9</v>
      </c>
      <c r="BP480" s="15">
        <v>0.9234</v>
      </c>
      <c r="BQ480" s="15">
        <v>7.8</v>
      </c>
      <c r="BR480" s="15">
        <v>15.904747244646927</v>
      </c>
      <c r="BS480" s="15">
        <v>320</v>
      </c>
      <c r="BT480" s="15">
        <v>1.3944999999999998E-5</v>
      </c>
      <c r="BU480" s="15">
        <v>18.736799999999999</v>
      </c>
      <c r="BV480" s="15">
        <v>162.22599999899998</v>
      </c>
      <c r="BW480" s="15">
        <v>3.645</v>
      </c>
      <c r="BX480" s="15">
        <v>2.1082999999999998</v>
      </c>
      <c r="BY480" s="15">
        <v>2.6561599989999998</v>
      </c>
      <c r="BZ480" s="15">
        <v>159.54899999999998</v>
      </c>
      <c r="CA480" s="15">
        <v>27.433</v>
      </c>
      <c r="CB480" s="15">
        <v>1.7849984163991857</v>
      </c>
      <c r="CC480" s="15">
        <v>2.6561599989999998</v>
      </c>
      <c r="CD480" s="15">
        <v>7.8040999999999991</v>
      </c>
      <c r="CE480" s="15">
        <v>2.1292</v>
      </c>
      <c r="CF480" s="15">
        <v>3.9249999999999998</v>
      </c>
      <c r="CG480" s="15">
        <v>16.55</v>
      </c>
      <c r="CH480" s="15">
        <v>26.228132328308199</v>
      </c>
      <c r="CI480" s="15">
        <v>0.78684999999999994</v>
      </c>
      <c r="CJ480" s="15">
        <v>557.75999999699991</v>
      </c>
      <c r="CK480" s="15">
        <v>8.6999999999999993</v>
      </c>
      <c r="CL480" s="15">
        <v>0.69450599899999998</v>
      </c>
      <c r="CM480" s="15">
        <v>0.12073999999999997</v>
      </c>
      <c r="CN480" s="15">
        <v>7.5</v>
      </c>
      <c r="CO480" s="15">
        <v>5.8478899999999996</v>
      </c>
      <c r="CP480" s="15">
        <v>1.6780999999999999</v>
      </c>
      <c r="CQ480" s="43">
        <v>50.599999998999998</v>
      </c>
      <c r="CR480" s="43">
        <v>30.5</v>
      </c>
      <c r="CS480" s="42" t="s">
        <v>21</v>
      </c>
      <c r="CT480" s="42" t="s">
        <v>21</v>
      </c>
      <c r="CU480" s="42" t="s">
        <v>21</v>
      </c>
      <c r="CV480" s="42" t="s">
        <v>21</v>
      </c>
      <c r="CW480" s="43">
        <v>2.0699999999999998</v>
      </c>
      <c r="CX480" s="43">
        <v>47.616999999999997</v>
      </c>
      <c r="CY480" s="42" t="s">
        <v>21</v>
      </c>
      <c r="CZ480" s="42" t="s">
        <v>21</v>
      </c>
      <c r="DA480" s="43">
        <v>1.4960999999899999E-2</v>
      </c>
      <c r="DB480" s="43">
        <v>15.91</v>
      </c>
      <c r="DC480" s="42" t="s">
        <v>21</v>
      </c>
      <c r="DD480" s="43">
        <v>5.2137643378519289</v>
      </c>
      <c r="DE480" s="42" t="s">
        <v>21</v>
      </c>
      <c r="DF480" s="43">
        <v>22.5</v>
      </c>
      <c r="DG480" s="43">
        <v>3.0149899999999993E-2</v>
      </c>
    </row>
    <row r="481" spans="1:111" x14ac:dyDescent="0.25">
      <c r="A481" s="27" t="s">
        <v>607</v>
      </c>
      <c r="B481" s="15">
        <v>4.8092999999999995</v>
      </c>
      <c r="C481" s="15">
        <v>8.0049999999999994E-5</v>
      </c>
      <c r="D481" s="15">
        <v>1.4681899989999998</v>
      </c>
      <c r="E481" s="15">
        <v>17.691999999999997</v>
      </c>
      <c r="F481" s="15">
        <v>51.261999999999993</v>
      </c>
      <c r="G481" s="15">
        <v>384.92146743518003</v>
      </c>
      <c r="H481" s="15">
        <v>1.5266</v>
      </c>
      <c r="I481" s="15">
        <v>2.1630999999999996</v>
      </c>
      <c r="J481" s="15">
        <v>3.602583544604071E-9</v>
      </c>
      <c r="K481" s="15">
        <v>112.62999999899999</v>
      </c>
      <c r="L481" s="15">
        <v>1.3948999989999999</v>
      </c>
      <c r="M481" s="15">
        <v>182.47999999899997</v>
      </c>
      <c r="N481" s="15">
        <v>7.8059999999999992</v>
      </c>
      <c r="O481" s="15">
        <v>3.2014999999999998</v>
      </c>
      <c r="P481" s="15">
        <v>169.19</v>
      </c>
      <c r="Q481" s="15">
        <v>1.8373999999999998E-10</v>
      </c>
      <c r="R481" s="15">
        <v>53.12</v>
      </c>
      <c r="S481" s="15">
        <v>0.5485459989999999</v>
      </c>
      <c r="T481" s="15">
        <v>9.1270999999999987</v>
      </c>
      <c r="U481" s="15">
        <v>2.9683999999999999</v>
      </c>
      <c r="V481" s="15">
        <v>95.75</v>
      </c>
      <c r="W481" s="15">
        <v>0.7</v>
      </c>
      <c r="X481" s="15">
        <v>2.5</v>
      </c>
      <c r="Y481" s="15">
        <v>5.4792199999999998</v>
      </c>
      <c r="Z481" s="15">
        <v>7.6983999999999995</v>
      </c>
      <c r="AA481" s="15">
        <v>3.4554727769999998</v>
      </c>
      <c r="AB481" s="15">
        <v>2.5145</v>
      </c>
      <c r="AC481" s="15">
        <v>60</v>
      </c>
      <c r="AD481" s="15">
        <v>150.06399999999999</v>
      </c>
      <c r="AE481" s="15">
        <v>1</v>
      </c>
      <c r="AF481" s="15">
        <v>22.652883309</v>
      </c>
      <c r="AG481" s="15">
        <v>4.1500000000000004</v>
      </c>
      <c r="AH481" s="15">
        <v>5</v>
      </c>
      <c r="AI481" s="15">
        <v>2</v>
      </c>
      <c r="AJ481" s="15">
        <v>41.936</v>
      </c>
      <c r="AK481" s="15">
        <v>12.16</v>
      </c>
      <c r="AL481" s="15">
        <v>1124.71</v>
      </c>
      <c r="AM481" s="15">
        <v>84.693999999999988</v>
      </c>
      <c r="AN481" s="15">
        <v>0.31085699999999999</v>
      </c>
      <c r="AO481" s="15">
        <v>0.81655999999999995</v>
      </c>
      <c r="AP481" s="15">
        <v>1.4866999999999999</v>
      </c>
      <c r="AQ481" s="15">
        <v>1714.4099999959999</v>
      </c>
      <c r="AR481" s="15">
        <v>5.48</v>
      </c>
      <c r="AS481" s="15">
        <v>202.81999999899998</v>
      </c>
      <c r="AT481" s="15">
        <v>0.37003999899999995</v>
      </c>
      <c r="AU481" s="15">
        <v>16.373699998999999</v>
      </c>
      <c r="AV481" s="15">
        <v>890.88000000199997</v>
      </c>
      <c r="AW481" s="15">
        <v>0.29017499999999996</v>
      </c>
      <c r="AX481" s="15">
        <v>94.999997462352653</v>
      </c>
      <c r="AY481" s="15">
        <v>18.102499999999999</v>
      </c>
      <c r="AZ481" s="15">
        <v>2.6805399999999997</v>
      </c>
      <c r="BA481" s="15">
        <v>1.0000002769241589</v>
      </c>
      <c r="BB481" s="15">
        <v>0.29605299999999996</v>
      </c>
      <c r="BC481" s="15">
        <v>628.97999999599995</v>
      </c>
      <c r="BD481" s="15">
        <v>1.685949999</v>
      </c>
      <c r="BE481" s="15">
        <v>2.4312999999999998</v>
      </c>
      <c r="BF481" s="15">
        <v>0.42828999899999998</v>
      </c>
      <c r="BG481" s="15">
        <v>76.009999998999987</v>
      </c>
      <c r="BH481" s="15">
        <v>14.359</v>
      </c>
      <c r="BI481" s="15">
        <v>0.35667999999999994</v>
      </c>
      <c r="BJ481" s="15">
        <v>9.7257999999999996</v>
      </c>
      <c r="BK481" s="15">
        <v>7.8875000000000002</v>
      </c>
      <c r="BL481" s="15">
        <v>20.760999999999999</v>
      </c>
      <c r="BM481" s="15">
        <v>2.8318999999999996</v>
      </c>
      <c r="BN481" s="15">
        <v>1.8944699989999998</v>
      </c>
      <c r="BO481" s="15">
        <v>5.5999999999999997E-9</v>
      </c>
      <c r="BP481" s="15">
        <v>0.95950899999999995</v>
      </c>
      <c r="BQ481" s="15">
        <v>7.6500999999999992</v>
      </c>
      <c r="BR481" s="15">
        <v>15.904747244646927</v>
      </c>
      <c r="BS481" s="15">
        <v>320</v>
      </c>
      <c r="BT481" s="15">
        <v>1.3944999999999999E-5</v>
      </c>
      <c r="BU481" s="15">
        <v>18.896299999999997</v>
      </c>
      <c r="BV481" s="15">
        <v>159.88299999999998</v>
      </c>
      <c r="BW481" s="15">
        <v>3.645</v>
      </c>
      <c r="BX481" s="15">
        <v>2.1197999999999997</v>
      </c>
      <c r="BY481" s="15">
        <v>2.6805399999999997</v>
      </c>
      <c r="BZ481" s="15">
        <v>156.05799999999999</v>
      </c>
      <c r="CA481" s="15">
        <v>27.405999999999999</v>
      </c>
      <c r="CB481" s="15">
        <v>1.7849984163991857</v>
      </c>
      <c r="CC481" s="15">
        <v>2.6805399999999997</v>
      </c>
      <c r="CD481" s="15">
        <v>7.6833999999999998</v>
      </c>
      <c r="CE481" s="15">
        <v>2.1048999999999998</v>
      </c>
      <c r="CF481" s="15">
        <v>3.9249999999999998</v>
      </c>
      <c r="CG481" s="15">
        <v>16.462</v>
      </c>
      <c r="CH481" s="15">
        <v>26.664134527061982</v>
      </c>
      <c r="CI481" s="15">
        <v>0.76754999999999995</v>
      </c>
      <c r="CJ481" s="15">
        <v>570.93999999699997</v>
      </c>
      <c r="CK481" s="15">
        <v>12.75</v>
      </c>
      <c r="CL481" s="15">
        <v>0.691272</v>
      </c>
      <c r="CM481" s="15">
        <v>0.12469999999999996</v>
      </c>
      <c r="CN481" s="15">
        <v>7.5</v>
      </c>
      <c r="CO481" s="15">
        <v>5.7464999999999993</v>
      </c>
      <c r="CP481" s="15">
        <v>1.6657999999999999</v>
      </c>
      <c r="CQ481" s="43">
        <v>50.599999998999998</v>
      </c>
      <c r="CR481" s="43">
        <v>31</v>
      </c>
      <c r="CS481" s="42" t="s">
        <v>21</v>
      </c>
      <c r="CT481" s="42" t="s">
        <v>21</v>
      </c>
      <c r="CU481" s="42" t="s">
        <v>21</v>
      </c>
      <c r="CV481" s="42" t="s">
        <v>21</v>
      </c>
      <c r="CW481" s="43">
        <v>2.0699999999999998</v>
      </c>
      <c r="CX481" s="43">
        <v>47.346999999999994</v>
      </c>
      <c r="CY481" s="42" t="s">
        <v>21</v>
      </c>
      <c r="CZ481" s="42" t="s">
        <v>21</v>
      </c>
      <c r="DA481" s="43">
        <v>1.4787999999899999E-2</v>
      </c>
      <c r="DB481" s="43">
        <v>15.729999998999999</v>
      </c>
      <c r="DC481" s="42" t="s">
        <v>21</v>
      </c>
      <c r="DD481" s="43">
        <v>5.208333333333333</v>
      </c>
      <c r="DE481" s="42" t="s">
        <v>21</v>
      </c>
      <c r="DF481" s="43">
        <v>22.5</v>
      </c>
      <c r="DG481" s="43">
        <v>3.1280499999999989E-2</v>
      </c>
    </row>
    <row r="482" spans="1:111" x14ac:dyDescent="0.25">
      <c r="A482" s="27" t="s">
        <v>608</v>
      </c>
      <c r="B482" s="15">
        <v>4.7709999999999999</v>
      </c>
      <c r="C482" s="15">
        <v>8.0049999999999994E-5</v>
      </c>
      <c r="D482" s="15">
        <v>1.4342599989999998</v>
      </c>
      <c r="E482" s="15">
        <v>17.170000000000002</v>
      </c>
      <c r="F482" s="15">
        <v>49.953999999999994</v>
      </c>
      <c r="G482" s="15">
        <v>374.90142923581266</v>
      </c>
      <c r="H482" s="15">
        <v>2.0684999999999993</v>
      </c>
      <c r="I482" s="15">
        <v>1.9477299989999999</v>
      </c>
      <c r="J482" s="15">
        <v>4.1106961147570662E-9</v>
      </c>
      <c r="K482" s="15">
        <v>111.969999999</v>
      </c>
      <c r="L482" s="15">
        <v>1.4065999999999999</v>
      </c>
      <c r="M482" s="15">
        <v>184.79999999899999</v>
      </c>
      <c r="N482" s="15">
        <v>7.8079999999999998</v>
      </c>
      <c r="O482" s="15">
        <v>3.2014999999999998</v>
      </c>
      <c r="P482" s="15">
        <v>173.696</v>
      </c>
      <c r="Q482" s="15">
        <v>1.8358999999999998E-10</v>
      </c>
      <c r="R482" s="15">
        <v>53.7</v>
      </c>
      <c r="S482" s="15">
        <v>0.54271099999999994</v>
      </c>
      <c r="T482" s="15">
        <v>8.9525999999999986</v>
      </c>
      <c r="U482" s="15">
        <v>2.9457999999999998</v>
      </c>
      <c r="V482" s="15">
        <v>97.590899999999991</v>
      </c>
      <c r="W482" s="15">
        <v>0.7</v>
      </c>
      <c r="X482" s="15">
        <v>3.2257999999999996</v>
      </c>
      <c r="Y482" s="15">
        <v>5.4108599999999996</v>
      </c>
      <c r="Z482" s="15">
        <v>7.4979999999999993</v>
      </c>
      <c r="AA482" s="15">
        <v>5.3324999999999996</v>
      </c>
      <c r="AB482" s="15">
        <v>2.4438</v>
      </c>
      <c r="AC482" s="15">
        <v>80.45</v>
      </c>
      <c r="AD482" s="15">
        <v>148.62299999999999</v>
      </c>
      <c r="AE482" s="15">
        <v>1</v>
      </c>
      <c r="AF482" s="15">
        <v>300</v>
      </c>
      <c r="AG482" s="15">
        <v>4.1500000000000004</v>
      </c>
      <c r="AH482" s="15">
        <v>5</v>
      </c>
      <c r="AI482" s="15">
        <v>2</v>
      </c>
      <c r="AJ482" s="15">
        <v>42.37</v>
      </c>
      <c r="AK482" s="15">
        <v>12.275</v>
      </c>
      <c r="AL482" s="15">
        <v>1126.6899999969999</v>
      </c>
      <c r="AM482" s="15">
        <v>84.148999999999987</v>
      </c>
      <c r="AN482" s="15">
        <v>0.31085699999999999</v>
      </c>
      <c r="AO482" s="15">
        <v>0.80261999999999989</v>
      </c>
      <c r="AP482" s="15">
        <v>1.4885999989999998</v>
      </c>
      <c r="AQ482" s="15">
        <v>1664.490000002</v>
      </c>
      <c r="AR482" s="15">
        <v>5.4831999999999992</v>
      </c>
      <c r="AS482" s="15">
        <v>200.06999999899998</v>
      </c>
      <c r="AT482" s="15">
        <v>0.36748999999999998</v>
      </c>
      <c r="AU482" s="15">
        <v>16.327099998999998</v>
      </c>
      <c r="AV482" s="15">
        <v>890.53000000099996</v>
      </c>
      <c r="AW482" s="15">
        <v>0.28902599999999995</v>
      </c>
      <c r="AX482" s="15">
        <v>94.999997462352653</v>
      </c>
      <c r="AY482" s="15">
        <v>20.239999998999998</v>
      </c>
      <c r="AZ482" s="15">
        <v>2.355689999</v>
      </c>
      <c r="BA482" s="15">
        <v>1.0000002769241589</v>
      </c>
      <c r="BB482" s="15">
        <v>0.29605299999999996</v>
      </c>
      <c r="BC482" s="15">
        <v>629.08999999599996</v>
      </c>
      <c r="BD482" s="15">
        <v>1.6958899999999999</v>
      </c>
      <c r="BE482" s="15">
        <v>2.4480999999999997</v>
      </c>
      <c r="BF482" s="15">
        <v>0.42296999899999999</v>
      </c>
      <c r="BG482" s="15">
        <v>76.19</v>
      </c>
      <c r="BH482" s="15">
        <v>14.238</v>
      </c>
      <c r="BI482" s="15">
        <v>0.38975999999999994</v>
      </c>
      <c r="BJ482" s="15">
        <v>9.6022999999999996</v>
      </c>
      <c r="BK482" s="15">
        <v>7.8259999999999996</v>
      </c>
      <c r="BL482" s="15">
        <v>20.128999999999998</v>
      </c>
      <c r="BM482" s="15">
        <v>2.7548999989999996</v>
      </c>
      <c r="BN482" s="15">
        <v>1.9411699999999998</v>
      </c>
      <c r="BO482" s="15">
        <v>5.5999999999999997E-9</v>
      </c>
      <c r="BP482" s="15">
        <v>0.99959999999999993</v>
      </c>
      <c r="BQ482" s="15">
        <v>7.55</v>
      </c>
      <c r="BR482" s="15">
        <v>15.904747244646927</v>
      </c>
      <c r="BS482" s="15">
        <v>320</v>
      </c>
      <c r="BT482" s="15">
        <v>1.3944999999999999E-5</v>
      </c>
      <c r="BU482" s="15">
        <v>19.041699999999999</v>
      </c>
      <c r="BV482" s="15">
        <v>157.57199999999997</v>
      </c>
      <c r="BW482" s="15">
        <v>3.645</v>
      </c>
      <c r="BX482" s="15">
        <v>2.1254999999999997</v>
      </c>
      <c r="BY482" s="15">
        <v>2.355689999</v>
      </c>
      <c r="BZ482" s="15">
        <v>152.85199999899999</v>
      </c>
      <c r="CA482" s="15">
        <v>27.504999999999999</v>
      </c>
      <c r="CB482" s="15">
        <v>1.7849984163991857</v>
      </c>
      <c r="CC482" s="15">
        <v>2.355689999</v>
      </c>
      <c r="CD482" s="15">
        <v>7.5894999999999992</v>
      </c>
      <c r="CE482" s="15">
        <v>2.0690999999999997</v>
      </c>
      <c r="CF482" s="15">
        <v>3.9249999999999998</v>
      </c>
      <c r="CG482" s="15">
        <v>16.410999998999998</v>
      </c>
      <c r="CH482" s="15">
        <v>26.646134437246463</v>
      </c>
      <c r="CI482" s="15">
        <v>0.75169999999999992</v>
      </c>
      <c r="CJ482" s="15">
        <v>585.10999999899991</v>
      </c>
      <c r="CK482" s="15">
        <v>14</v>
      </c>
      <c r="CL482" s="15">
        <v>0.70197299999999996</v>
      </c>
      <c r="CM482" s="15">
        <v>0.12705999999999995</v>
      </c>
      <c r="CN482" s="15">
        <v>7.5</v>
      </c>
      <c r="CO482" s="15">
        <v>5.9574999999999996</v>
      </c>
      <c r="CP482" s="15">
        <v>1.6238999999999999</v>
      </c>
      <c r="CQ482" s="43">
        <v>50.599999998999998</v>
      </c>
      <c r="CR482" s="43">
        <v>30.5</v>
      </c>
      <c r="CS482" s="42" t="s">
        <v>21</v>
      </c>
      <c r="CT482" s="42" t="s">
        <v>21</v>
      </c>
      <c r="CU482" s="42" t="s">
        <v>21</v>
      </c>
      <c r="CV482" s="42" t="s">
        <v>21</v>
      </c>
      <c r="CW482" s="43">
        <v>2.0699999999999998</v>
      </c>
      <c r="CX482" s="43">
        <v>46.454499999999996</v>
      </c>
      <c r="CY482" s="42" t="s">
        <v>21</v>
      </c>
      <c r="CZ482" s="42" t="s">
        <v>21</v>
      </c>
      <c r="DA482" s="43">
        <v>1.4710999999999998E-2</v>
      </c>
      <c r="DB482" s="43">
        <v>15.63</v>
      </c>
      <c r="DC482" s="42" t="s">
        <v>21</v>
      </c>
      <c r="DD482" s="43">
        <v>5.1519835136527563</v>
      </c>
      <c r="DE482" s="42" t="s">
        <v>21</v>
      </c>
      <c r="DF482" s="43">
        <v>22.5</v>
      </c>
      <c r="DG482" s="43">
        <v>3.1217999999999992E-2</v>
      </c>
    </row>
    <row r="483" spans="1:111" x14ac:dyDescent="0.25">
      <c r="A483" s="27" t="s">
        <v>609</v>
      </c>
      <c r="B483" s="15">
        <v>4.7012999999999998</v>
      </c>
      <c r="C483" s="15">
        <v>8.0049999999999994E-5</v>
      </c>
      <c r="D483" s="15">
        <v>1.43007</v>
      </c>
      <c r="E483" s="15">
        <v>16.405999999999999</v>
      </c>
      <c r="F483" s="15">
        <v>47.758999999999993</v>
      </c>
      <c r="G483" s="15">
        <v>358.10636520803064</v>
      </c>
      <c r="H483" s="15">
        <v>1.8357999999999994</v>
      </c>
      <c r="I483" s="15">
        <v>1.7477699999999998</v>
      </c>
      <c r="J483" s="15">
        <v>4.735477226680483E-9</v>
      </c>
      <c r="K483" s="15">
        <v>108.969999999</v>
      </c>
      <c r="L483" s="15">
        <v>1.4035</v>
      </c>
      <c r="M483" s="15">
        <v>186.74</v>
      </c>
      <c r="N483" s="15">
        <v>7.8039999999999994</v>
      </c>
      <c r="O483" s="15">
        <v>3.2069999999999999</v>
      </c>
      <c r="P483" s="15">
        <v>176.595</v>
      </c>
      <c r="Q483" s="15">
        <v>1.8472999999999999E-10</v>
      </c>
      <c r="R483" s="15">
        <v>53.89</v>
      </c>
      <c r="S483" s="15">
        <v>0.5286249999999999</v>
      </c>
      <c r="T483" s="15">
        <v>8.607899999999999</v>
      </c>
      <c r="U483" s="15">
        <v>2.8305999999999996</v>
      </c>
      <c r="V483" s="15">
        <v>109.25</v>
      </c>
      <c r="W483" s="15">
        <v>0.7</v>
      </c>
      <c r="X483" s="15">
        <v>5</v>
      </c>
      <c r="Y483" s="15">
        <v>5.25</v>
      </c>
      <c r="Z483" s="15">
        <v>7.1620999999999997</v>
      </c>
      <c r="AA483" s="15">
        <v>5.4072999999999993</v>
      </c>
      <c r="AB483" s="15">
        <v>2.3313999999999999</v>
      </c>
      <c r="AC483" s="15">
        <v>90</v>
      </c>
      <c r="AD483" s="15">
        <v>143.916</v>
      </c>
      <c r="AE483" s="15">
        <v>1</v>
      </c>
      <c r="AF483" s="15">
        <v>300</v>
      </c>
      <c r="AG483" s="15">
        <v>4.1500000000000004</v>
      </c>
      <c r="AH483" s="15">
        <v>5</v>
      </c>
      <c r="AI483" s="15">
        <v>2</v>
      </c>
      <c r="AJ483" s="15">
        <v>41.774499999999996</v>
      </c>
      <c r="AK483" s="15">
        <v>12.373999999999999</v>
      </c>
      <c r="AL483" s="15">
        <v>1127.25</v>
      </c>
      <c r="AM483" s="15">
        <v>82.143999999999991</v>
      </c>
      <c r="AN483" s="15">
        <v>0.31085699999999999</v>
      </c>
      <c r="AO483" s="15">
        <v>0.77124999999999999</v>
      </c>
      <c r="AP483" s="15">
        <v>1.4831999999999999</v>
      </c>
      <c r="AQ483" s="15">
        <v>1587.9499999949999</v>
      </c>
      <c r="AR483" s="15">
        <v>5.4779999999999998</v>
      </c>
      <c r="AS483" s="15">
        <v>184.639999999</v>
      </c>
      <c r="AT483" s="15">
        <v>0.35902999899999999</v>
      </c>
      <c r="AU483" s="15">
        <v>16.140499998999999</v>
      </c>
      <c r="AV483" s="15">
        <v>886.3500000009999</v>
      </c>
      <c r="AW483" s="15">
        <v>0.28424899999999997</v>
      </c>
      <c r="AX483" s="15">
        <v>94.999997462352653</v>
      </c>
      <c r="AY483" s="15">
        <v>21.787299999999998</v>
      </c>
      <c r="AZ483" s="15">
        <v>2.0860099989999998</v>
      </c>
      <c r="BA483" s="15">
        <v>1.0000002769241589</v>
      </c>
      <c r="BB483" s="15">
        <v>0.29605299999999996</v>
      </c>
      <c r="BC483" s="15">
        <v>618.69000000000005</v>
      </c>
      <c r="BD483" s="15">
        <v>1.732319999</v>
      </c>
      <c r="BE483" s="15">
        <v>2.4695999999999998</v>
      </c>
      <c r="BF483" s="15">
        <v>0.41197999999999996</v>
      </c>
      <c r="BG483" s="15">
        <v>74.429999998999989</v>
      </c>
      <c r="BH483" s="15">
        <v>13.908299999999999</v>
      </c>
      <c r="BI483" s="15">
        <v>0.42323999999999995</v>
      </c>
      <c r="BJ483" s="15">
        <v>9.3782999989999993</v>
      </c>
      <c r="BK483" s="15">
        <v>7.6197999999999997</v>
      </c>
      <c r="BL483" s="15">
        <v>21.260999999999999</v>
      </c>
      <c r="BM483" s="15">
        <v>2.6363999999999996</v>
      </c>
      <c r="BN483" s="15">
        <v>1.8751199989999998</v>
      </c>
      <c r="BO483" s="15">
        <v>1.4E-8</v>
      </c>
      <c r="BP483" s="15">
        <v>0.99959999999999993</v>
      </c>
      <c r="BQ483" s="15">
        <v>7.2859999999999996</v>
      </c>
      <c r="BR483" s="15">
        <v>15.904747244646927</v>
      </c>
      <c r="BS483" s="15">
        <v>320</v>
      </c>
      <c r="BT483" s="15">
        <v>1.3944999999999999E-5</v>
      </c>
      <c r="BU483" s="15">
        <v>20.460799999999999</v>
      </c>
      <c r="BV483" s="15">
        <v>152.28</v>
      </c>
      <c r="BW483" s="15">
        <v>3.645</v>
      </c>
      <c r="BX483" s="15">
        <v>2.1400999999999999</v>
      </c>
      <c r="BY483" s="15">
        <v>2.0860099989999998</v>
      </c>
      <c r="BZ483" s="15">
        <v>146.97199999999998</v>
      </c>
      <c r="CA483" s="15">
        <v>27.581999999999997</v>
      </c>
      <c r="CB483" s="15">
        <v>1.7849984163991857</v>
      </c>
      <c r="CC483" s="15">
        <v>2.0860099989999998</v>
      </c>
      <c r="CD483" s="15">
        <v>7.3995999999999995</v>
      </c>
      <c r="CE483" s="15">
        <v>1.9551999999999998</v>
      </c>
      <c r="CF483" s="15">
        <v>3.9249999999999998</v>
      </c>
      <c r="CG483" s="15">
        <v>16.200999999999997</v>
      </c>
      <c r="CH483" s="15">
        <v>26.466133529091231</v>
      </c>
      <c r="CI483" s="15">
        <v>0.72844999999999993</v>
      </c>
      <c r="CJ483" s="15">
        <v>592.00999999699991</v>
      </c>
      <c r="CK483" s="15">
        <v>14</v>
      </c>
      <c r="CL483" s="15">
        <v>0.69981199999999999</v>
      </c>
      <c r="CM483" s="15">
        <v>0.13153999999999996</v>
      </c>
      <c r="CN483" s="15">
        <v>7.5</v>
      </c>
      <c r="CO483" s="15">
        <v>6.5773699999999993</v>
      </c>
      <c r="CP483" s="15">
        <v>1.5920999999999998</v>
      </c>
      <c r="CQ483" s="43">
        <v>50.599999998999998</v>
      </c>
      <c r="CR483" s="43">
        <v>30.3</v>
      </c>
      <c r="CS483" s="42" t="s">
        <v>21</v>
      </c>
      <c r="CT483" s="42" t="s">
        <v>21</v>
      </c>
      <c r="CU483" s="42" t="s">
        <v>21</v>
      </c>
      <c r="CV483" s="42" t="s">
        <v>21</v>
      </c>
      <c r="CW483" s="43">
        <v>2.0699999999999998</v>
      </c>
      <c r="CX483" s="43">
        <v>45.270099999999999</v>
      </c>
      <c r="CY483" s="42" t="s">
        <v>21</v>
      </c>
      <c r="CZ483" s="42" t="s">
        <v>21</v>
      </c>
      <c r="DA483" s="43">
        <v>1.6860999999999998E-2</v>
      </c>
      <c r="DB483" s="43">
        <v>15.109999998999999</v>
      </c>
      <c r="DC483" s="42" t="s">
        <v>21</v>
      </c>
      <c r="DD483" s="43">
        <v>4.9309664694280073</v>
      </c>
      <c r="DE483" s="42" t="s">
        <v>21</v>
      </c>
      <c r="DF483" s="43">
        <v>22.5</v>
      </c>
      <c r="DG483" s="43">
        <v>3.1493999999999994E-2</v>
      </c>
    </row>
    <row r="484" spans="1:111" x14ac:dyDescent="0.25">
      <c r="A484" s="27" t="s">
        <v>610</v>
      </c>
      <c r="B484" s="15">
        <v>4.6550999999999991</v>
      </c>
      <c r="C484" s="15">
        <v>8.0049999999999994E-5</v>
      </c>
      <c r="D484" s="15">
        <v>1.4138199999999999</v>
      </c>
      <c r="E484" s="15">
        <v>15.888</v>
      </c>
      <c r="F484" s="15">
        <v>46.361999999999995</v>
      </c>
      <c r="G484" s="15">
        <v>348.14632723740198</v>
      </c>
      <c r="H484" s="15">
        <v>1.9476999999999993</v>
      </c>
      <c r="I484" s="15">
        <v>1.6780999999999999</v>
      </c>
      <c r="J484" s="15">
        <v>5.0302406030817904E-9</v>
      </c>
      <c r="K484" s="15">
        <v>106.77500000000001</v>
      </c>
      <c r="L484" s="15">
        <v>1.4008999999999998</v>
      </c>
      <c r="M484" s="15">
        <v>189.21999999899998</v>
      </c>
      <c r="N484" s="15">
        <v>7.8109999999999999</v>
      </c>
      <c r="O484" s="15">
        <v>3.2119999989999997</v>
      </c>
      <c r="P484" s="15">
        <v>179.74099999999999</v>
      </c>
      <c r="Q484" s="15">
        <v>1.8468999999999998E-10</v>
      </c>
      <c r="R484" s="15">
        <v>54.42</v>
      </c>
      <c r="S484" s="15">
        <v>0.51743799999999995</v>
      </c>
      <c r="T484" s="15">
        <v>8.3506999999999998</v>
      </c>
      <c r="U484" s="15">
        <v>2.8409999999999997</v>
      </c>
      <c r="V484" s="15">
        <v>109.25</v>
      </c>
      <c r="W484" s="15">
        <v>0.7</v>
      </c>
      <c r="X484" s="15">
        <v>5</v>
      </c>
      <c r="Y484" s="15">
        <v>5.1233699999999995</v>
      </c>
      <c r="Z484" s="15">
        <v>6.9628999999999994</v>
      </c>
      <c r="AA484" s="15">
        <v>6.6515999999999993</v>
      </c>
      <c r="AB484" s="15">
        <v>2.2637999999999998</v>
      </c>
      <c r="AC484" s="15">
        <v>90</v>
      </c>
      <c r="AD484" s="15">
        <v>141.31299999999999</v>
      </c>
      <c r="AE484" s="15">
        <v>1</v>
      </c>
      <c r="AF484" s="15">
        <v>300</v>
      </c>
      <c r="AG484" s="15">
        <v>4.1500000000000004</v>
      </c>
      <c r="AH484" s="15">
        <v>5</v>
      </c>
      <c r="AI484" s="15">
        <v>2</v>
      </c>
      <c r="AJ484" s="15">
        <v>41.271099999999997</v>
      </c>
      <c r="AK484" s="15">
        <v>12.287999999999998</v>
      </c>
      <c r="AL484" s="15">
        <v>1127.1300000019999</v>
      </c>
      <c r="AM484" s="15">
        <v>80.341999999999999</v>
      </c>
      <c r="AN484" s="15">
        <v>0.31085699999999999</v>
      </c>
      <c r="AO484" s="15">
        <v>0.74927999899999997</v>
      </c>
      <c r="AP484" s="15">
        <v>1.4869999999999999</v>
      </c>
      <c r="AQ484" s="15">
        <v>1542.289999999</v>
      </c>
      <c r="AR484" s="15">
        <v>5.4775999989999997</v>
      </c>
      <c r="AS484" s="15">
        <v>178.92999999899999</v>
      </c>
      <c r="AT484" s="15">
        <v>0.35289999899999996</v>
      </c>
      <c r="AU484" s="15">
        <v>16.184099999999997</v>
      </c>
      <c r="AV484" s="15">
        <v>884.36999999699992</v>
      </c>
      <c r="AW484" s="15">
        <v>0.28640499999999997</v>
      </c>
      <c r="AX484" s="15">
        <v>94.999997462352653</v>
      </c>
      <c r="AY484" s="15">
        <v>19.68</v>
      </c>
      <c r="AZ484" s="15">
        <v>2.0274199989999997</v>
      </c>
      <c r="BA484" s="15">
        <v>1.0000002769241589</v>
      </c>
      <c r="BB484" s="15">
        <v>0.29605299999999996</v>
      </c>
      <c r="BC484" s="15">
        <v>623.79999999699999</v>
      </c>
      <c r="BD484" s="15">
        <v>1.7871899999999998</v>
      </c>
      <c r="BE484" s="15">
        <v>2.5327999999999999</v>
      </c>
      <c r="BF484" s="15">
        <v>0.40222999899999995</v>
      </c>
      <c r="BG484" s="15">
        <v>73.569999999999993</v>
      </c>
      <c r="BH484" s="15">
        <v>13.5589</v>
      </c>
      <c r="BI484" s="15">
        <v>0.45791799999999994</v>
      </c>
      <c r="BJ484" s="15">
        <v>9.2180999999999997</v>
      </c>
      <c r="BK484" s="15">
        <v>7.4730999999999996</v>
      </c>
      <c r="BL484" s="15">
        <v>20.915999998999997</v>
      </c>
      <c r="BM484" s="15">
        <v>2.5560999999999998</v>
      </c>
      <c r="BN484" s="15">
        <v>1.8970499989999998</v>
      </c>
      <c r="BO484" s="15">
        <v>1.4E-8</v>
      </c>
      <c r="BP484" s="15">
        <v>1.0015999999999998</v>
      </c>
      <c r="BQ484" s="15">
        <v>7.1231</v>
      </c>
      <c r="BR484" s="15">
        <v>15.904747244646927</v>
      </c>
      <c r="BS484" s="15">
        <v>320</v>
      </c>
      <c r="BT484" s="15">
        <v>1.3944999999999999E-5</v>
      </c>
      <c r="BU484" s="15">
        <v>20.780999999999999</v>
      </c>
      <c r="BV484" s="15">
        <v>148.81</v>
      </c>
      <c r="BW484" s="15">
        <v>3.645</v>
      </c>
      <c r="BX484" s="15">
        <v>2.1641999989999996</v>
      </c>
      <c r="BY484" s="15">
        <v>2.0274199989999997</v>
      </c>
      <c r="BZ484" s="15">
        <v>142.36500000000001</v>
      </c>
      <c r="CA484" s="15">
        <v>27.608999999999998</v>
      </c>
      <c r="CB484" s="15">
        <v>1.7849984163991857</v>
      </c>
      <c r="CC484" s="15">
        <v>2.0274199989999997</v>
      </c>
      <c r="CD484" s="15">
        <v>7.2347999999999999</v>
      </c>
      <c r="CE484" s="15">
        <v>1.9073</v>
      </c>
      <c r="CF484" s="15">
        <v>3.9249999999999998</v>
      </c>
      <c r="CG484" s="15">
        <v>15.989999998999998</v>
      </c>
      <c r="CH484" s="15">
        <v>26.399133191055672</v>
      </c>
      <c r="CI484" s="15">
        <v>0.7216999999999999</v>
      </c>
      <c r="CJ484" s="15">
        <v>633.77000000299995</v>
      </c>
      <c r="CK484" s="15">
        <v>14</v>
      </c>
      <c r="CL484" s="15">
        <v>0.68201599999999996</v>
      </c>
      <c r="CM484" s="15">
        <v>0.13571999999999995</v>
      </c>
      <c r="CN484" s="15">
        <v>7.5</v>
      </c>
      <c r="CO484" s="15">
        <v>6.8905599989999997</v>
      </c>
      <c r="CP484" s="15">
        <v>1.5885999999999998</v>
      </c>
      <c r="CQ484" s="43">
        <v>50.599999998999998</v>
      </c>
      <c r="CR484" s="43">
        <v>30.3</v>
      </c>
      <c r="CS484" s="42" t="s">
        <v>21</v>
      </c>
      <c r="CT484" s="42" t="s">
        <v>21</v>
      </c>
      <c r="CU484" s="42" t="s">
        <v>21</v>
      </c>
      <c r="CV484" s="42" t="s">
        <v>21</v>
      </c>
      <c r="CW484" s="43">
        <v>2.0699999999999998</v>
      </c>
      <c r="CX484" s="43">
        <v>46.712699999999998</v>
      </c>
      <c r="CY484" s="42" t="s">
        <v>21</v>
      </c>
      <c r="CZ484" s="42" t="s">
        <v>21</v>
      </c>
      <c r="DA484" s="43">
        <v>1.6587999999999999E-2</v>
      </c>
      <c r="DB484" s="43">
        <v>17.839999999</v>
      </c>
      <c r="DC484" s="42" t="s">
        <v>21</v>
      </c>
      <c r="DD484" s="43">
        <v>5.0327126321087068</v>
      </c>
      <c r="DE484" s="42" t="s">
        <v>21</v>
      </c>
      <c r="DF484" s="43">
        <v>22.5</v>
      </c>
      <c r="DG484" s="43">
        <v>3.422999999999999E-2</v>
      </c>
    </row>
    <row r="485" spans="1:111" x14ac:dyDescent="0.25">
      <c r="A485" s="27" t="s">
        <v>611</v>
      </c>
      <c r="B485" s="15">
        <v>4.6827999999999994</v>
      </c>
      <c r="C485" s="15">
        <v>8.2595999999999993E-5</v>
      </c>
      <c r="D485" s="15">
        <v>1.38547</v>
      </c>
      <c r="E485" s="15">
        <v>15.968999999999999</v>
      </c>
      <c r="F485" s="15">
        <v>46.281999999999996</v>
      </c>
      <c r="G485" s="15">
        <v>359.82137174614593</v>
      </c>
      <c r="H485" s="15">
        <v>1.9044999999999994</v>
      </c>
      <c r="I485" s="15">
        <v>1.6865599999999998</v>
      </c>
      <c r="J485" s="15">
        <v>5.0302406030817904E-9</v>
      </c>
      <c r="K485" s="15">
        <v>106.86</v>
      </c>
      <c r="L485" s="15">
        <v>1.3874999989999999</v>
      </c>
      <c r="M485" s="15">
        <v>189.18999999899998</v>
      </c>
      <c r="N485" s="15">
        <v>7.7959999999999994</v>
      </c>
      <c r="O485" s="15">
        <v>3.2060999999999997</v>
      </c>
      <c r="P485" s="15">
        <v>184.43199999999999</v>
      </c>
      <c r="Q485" s="15">
        <v>1.8543E-10</v>
      </c>
      <c r="R485" s="15">
        <v>54.85</v>
      </c>
      <c r="S485" s="15">
        <v>0.51658199999999999</v>
      </c>
      <c r="T485" s="15">
        <v>8.386099999999999</v>
      </c>
      <c r="U485" s="15">
        <v>2.8329999989999997</v>
      </c>
      <c r="V485" s="15">
        <v>109.25</v>
      </c>
      <c r="W485" s="15">
        <v>0.7</v>
      </c>
      <c r="X485" s="15">
        <v>5</v>
      </c>
      <c r="Y485" s="15">
        <v>5.1199599999999998</v>
      </c>
      <c r="Z485" s="15">
        <v>7.1963999999999997</v>
      </c>
      <c r="AA485" s="15">
        <v>6.7452999999999994</v>
      </c>
      <c r="AB485" s="15">
        <v>2.2744999989999997</v>
      </c>
      <c r="AC485" s="15">
        <v>90</v>
      </c>
      <c r="AD485" s="15">
        <v>142.50999999899997</v>
      </c>
      <c r="AE485" s="15">
        <v>1</v>
      </c>
      <c r="AF485" s="15">
        <v>300</v>
      </c>
      <c r="AG485" s="15">
        <v>4.2389999999999999</v>
      </c>
      <c r="AH485" s="15">
        <v>5</v>
      </c>
      <c r="AI485" s="15">
        <v>2</v>
      </c>
      <c r="AJ485" s="15">
        <v>41.435699999999997</v>
      </c>
      <c r="AK485" s="15">
        <v>12.402999999999999</v>
      </c>
      <c r="AL485" s="15">
        <v>1124.280000001</v>
      </c>
      <c r="AM485" s="15">
        <v>80.196999999999989</v>
      </c>
      <c r="AN485" s="15">
        <v>0.31085699999999999</v>
      </c>
      <c r="AO485" s="15">
        <v>0.74884999899999993</v>
      </c>
      <c r="AP485" s="15">
        <v>1.4823</v>
      </c>
      <c r="AQ485" s="15">
        <v>1556.8599999989999</v>
      </c>
      <c r="AR485" s="15">
        <v>5.4735999999999994</v>
      </c>
      <c r="AS485" s="15">
        <v>175.62</v>
      </c>
      <c r="AT485" s="15">
        <v>0.35291999999999996</v>
      </c>
      <c r="AU485" s="15">
        <v>16.317499999999999</v>
      </c>
      <c r="AV485" s="15">
        <v>885.6000000009999</v>
      </c>
      <c r="AW485" s="15">
        <v>0.28908699999999998</v>
      </c>
      <c r="AX485" s="15">
        <v>94.999997462352653</v>
      </c>
      <c r="AY485" s="15">
        <v>23.96</v>
      </c>
      <c r="AZ485" s="15">
        <v>2.0477299999999996</v>
      </c>
      <c r="BA485" s="15">
        <v>1.0000002769241589</v>
      </c>
      <c r="BB485" s="15">
        <v>0.29605299999999996</v>
      </c>
      <c r="BC485" s="15">
        <v>639.67000000099995</v>
      </c>
      <c r="BD485" s="15">
        <v>1.8090099989999999</v>
      </c>
      <c r="BE485" s="15">
        <v>2.5979999999999999</v>
      </c>
      <c r="BF485" s="15">
        <v>0.40154999999999996</v>
      </c>
      <c r="BG485" s="15">
        <v>75.540000000000006</v>
      </c>
      <c r="BH485" s="15">
        <v>13.6358</v>
      </c>
      <c r="BI485" s="15">
        <v>0.48853699999999994</v>
      </c>
      <c r="BJ485" s="15">
        <v>9.2824999989999988</v>
      </c>
      <c r="BK485" s="15">
        <v>7.4670999999999994</v>
      </c>
      <c r="BL485" s="15">
        <v>21.113</v>
      </c>
      <c r="BM485" s="15">
        <v>2.5646</v>
      </c>
      <c r="BN485" s="15">
        <v>1.7975000000000001</v>
      </c>
      <c r="BO485" s="15">
        <v>1.4E-8</v>
      </c>
      <c r="BP485" s="15">
        <v>1.0185</v>
      </c>
      <c r="BQ485" s="15">
        <v>7.1547999999999998</v>
      </c>
      <c r="BR485" s="15">
        <v>16.132370255346743</v>
      </c>
      <c r="BS485" s="15">
        <v>320</v>
      </c>
      <c r="BT485" s="15">
        <v>1.3944999999999999E-5</v>
      </c>
      <c r="BU485" s="15">
        <v>20.504499999999997</v>
      </c>
      <c r="BV485" s="15">
        <v>149.98500000000001</v>
      </c>
      <c r="BW485" s="15">
        <v>3.645</v>
      </c>
      <c r="BX485" s="15">
        <v>2.1881999999999997</v>
      </c>
      <c r="BY485" s="15">
        <v>2.0477299999999996</v>
      </c>
      <c r="BZ485" s="15">
        <v>143.73199999899998</v>
      </c>
      <c r="CA485" s="15">
        <v>27.773</v>
      </c>
      <c r="CB485" s="15">
        <v>1.7849984163991857</v>
      </c>
      <c r="CC485" s="15">
        <v>2.0477299999999996</v>
      </c>
      <c r="CD485" s="15">
        <v>7.2409999999999997</v>
      </c>
      <c r="CE485" s="15">
        <v>1.9058999989999998</v>
      </c>
      <c r="CF485" s="15">
        <v>3.9249999999999998</v>
      </c>
      <c r="CG485" s="15">
        <v>18.334199999999999</v>
      </c>
      <c r="CH485" s="15">
        <v>26.400133196100981</v>
      </c>
      <c r="CI485" s="15">
        <v>0.7458499999999999</v>
      </c>
      <c r="CJ485" s="15">
        <v>667.01600000199994</v>
      </c>
      <c r="CK485" s="15">
        <v>14</v>
      </c>
      <c r="CL485" s="15">
        <v>0.66841899999999999</v>
      </c>
      <c r="CM485" s="15">
        <v>0.13992999999999997</v>
      </c>
      <c r="CN485" s="15">
        <v>7.5</v>
      </c>
      <c r="CO485" s="15">
        <v>6.9495499999999995</v>
      </c>
      <c r="CP485" s="15">
        <v>1.6209999989999999</v>
      </c>
      <c r="CQ485" s="43">
        <v>50.599999998999998</v>
      </c>
      <c r="CR485" s="43">
        <v>30.3</v>
      </c>
      <c r="CS485" s="42" t="s">
        <v>21</v>
      </c>
      <c r="CT485" s="42" t="s">
        <v>21</v>
      </c>
      <c r="CU485" s="42" t="s">
        <v>21</v>
      </c>
      <c r="CV485" s="42" t="s">
        <v>21</v>
      </c>
      <c r="CW485" s="43">
        <v>2.0699999999999998</v>
      </c>
      <c r="CX485" s="43">
        <v>44.759699999999995</v>
      </c>
      <c r="CY485" s="42" t="s">
        <v>21</v>
      </c>
      <c r="CZ485" s="42" t="s">
        <v>21</v>
      </c>
      <c r="DA485" s="43">
        <v>1.6400999999999999E-2</v>
      </c>
      <c r="DB485" s="43">
        <v>17.339999999</v>
      </c>
      <c r="DC485" s="42" t="s">
        <v>21</v>
      </c>
      <c r="DD485" s="43">
        <v>4.8661800486618008</v>
      </c>
      <c r="DE485" s="42" t="s">
        <v>21</v>
      </c>
      <c r="DF485" s="43">
        <v>22.5</v>
      </c>
      <c r="DG485" s="43">
        <v>3.4591999999999991E-2</v>
      </c>
    </row>
    <row r="486" spans="1:111" x14ac:dyDescent="0.25">
      <c r="A486" s="27" t="s">
        <v>612</v>
      </c>
      <c r="B486" s="15">
        <v>4.6541999999999994</v>
      </c>
      <c r="C486" s="15">
        <v>8.4640999999999991E-5</v>
      </c>
      <c r="D486" s="15">
        <v>1.3753399989999999</v>
      </c>
      <c r="E486" s="15">
        <v>15.656999999999998</v>
      </c>
      <c r="F486" s="15">
        <v>45.622999999999998</v>
      </c>
      <c r="G486" s="15">
        <v>355.73635617285089</v>
      </c>
      <c r="H486" s="15">
        <v>1.9043999999999994</v>
      </c>
      <c r="I486" s="15">
        <v>1.7562199989999998</v>
      </c>
      <c r="J486" s="15">
        <v>5.0302406030817904E-9</v>
      </c>
      <c r="K486" s="15">
        <v>104.91</v>
      </c>
      <c r="L486" s="15">
        <v>1.3752999989999999</v>
      </c>
      <c r="M486" s="15">
        <v>187.92999999899999</v>
      </c>
      <c r="N486" s="15">
        <v>7.8079999999999998</v>
      </c>
      <c r="O486" s="15">
        <v>3.1943999999999999</v>
      </c>
      <c r="P486" s="15">
        <v>188.535</v>
      </c>
      <c r="Q486" s="15">
        <v>1.8395999999999998E-10</v>
      </c>
      <c r="R486" s="15">
        <v>55.26</v>
      </c>
      <c r="S486" s="15">
        <v>0.52379999999999993</v>
      </c>
      <c r="T486" s="15">
        <v>8.2467999989999985</v>
      </c>
      <c r="U486" s="15">
        <v>2.8675000000000002</v>
      </c>
      <c r="V486" s="15">
        <v>109.25</v>
      </c>
      <c r="W486" s="15">
        <v>0.7</v>
      </c>
      <c r="X486" s="15">
        <v>5</v>
      </c>
      <c r="Y486" s="15">
        <v>5.0974299999999992</v>
      </c>
      <c r="Z486" s="15">
        <v>7.1146999999999991</v>
      </c>
      <c r="AA486" s="15">
        <v>7.0721999999999996</v>
      </c>
      <c r="AB486" s="15">
        <v>2.2281999989999997</v>
      </c>
      <c r="AC486" s="15">
        <v>90</v>
      </c>
      <c r="AD486" s="15">
        <v>139.72799999999998</v>
      </c>
      <c r="AE486" s="15">
        <v>1</v>
      </c>
      <c r="AF486" s="15">
        <v>351</v>
      </c>
      <c r="AG486" s="15">
        <v>4.3</v>
      </c>
      <c r="AH486" s="15">
        <v>5</v>
      </c>
      <c r="AI486" s="15">
        <v>2</v>
      </c>
      <c r="AJ486" s="15">
        <v>40.925299999999993</v>
      </c>
      <c r="AK486" s="15">
        <v>12.484</v>
      </c>
      <c r="AL486" s="15">
        <v>1125.799999997</v>
      </c>
      <c r="AM486" s="15">
        <v>78.882999999999996</v>
      </c>
      <c r="AN486" s="15">
        <v>0.31085699999999999</v>
      </c>
      <c r="AO486" s="15">
        <v>0.73205999999999993</v>
      </c>
      <c r="AP486" s="15">
        <v>1.4786999999999999</v>
      </c>
      <c r="AQ486" s="15">
        <v>1528.6999999949999</v>
      </c>
      <c r="AR486" s="15">
        <v>5.4751999999999992</v>
      </c>
      <c r="AS486" s="15">
        <v>166.83</v>
      </c>
      <c r="AT486" s="15">
        <v>0.34928999999999999</v>
      </c>
      <c r="AU486" s="15">
        <v>16.287099999999999</v>
      </c>
      <c r="AV486" s="15">
        <v>887.21</v>
      </c>
      <c r="AW486" s="15">
        <v>0.29080799899999998</v>
      </c>
      <c r="AX486" s="15">
        <v>94.999997462352653</v>
      </c>
      <c r="AY486" s="15">
        <v>28.44</v>
      </c>
      <c r="AZ486" s="15">
        <v>2.1946399999999997</v>
      </c>
      <c r="BA486" s="15">
        <v>1.0000002769241589</v>
      </c>
      <c r="BB486" s="15">
        <v>0.29605299999999996</v>
      </c>
      <c r="BC486" s="15">
        <v>629.68999999699997</v>
      </c>
      <c r="BD486" s="15">
        <v>1.798309999</v>
      </c>
      <c r="BE486" s="15">
        <v>2.5994999999999999</v>
      </c>
      <c r="BF486" s="15">
        <v>0.39489999999999997</v>
      </c>
      <c r="BG486" s="15">
        <v>74.469999998999995</v>
      </c>
      <c r="BH486" s="15">
        <v>13.439299999999999</v>
      </c>
      <c r="BI486" s="15">
        <v>0.52237399999699996</v>
      </c>
      <c r="BJ486" s="15">
        <v>9.1759999989999983</v>
      </c>
      <c r="BK486" s="15">
        <v>7.3459999999999992</v>
      </c>
      <c r="BL486" s="15">
        <v>21.220999999999997</v>
      </c>
      <c r="BM486" s="15">
        <v>2.5108999999999999</v>
      </c>
      <c r="BN486" s="15">
        <v>1.7659499999999999</v>
      </c>
      <c r="BO486" s="15">
        <v>1.4E-8</v>
      </c>
      <c r="BP486" s="15">
        <v>1.0340999999999998</v>
      </c>
      <c r="BQ486" s="15">
        <v>7.4406999999999996</v>
      </c>
      <c r="BR486" s="15">
        <v>16.43483913444253</v>
      </c>
      <c r="BS486" s="15">
        <v>320</v>
      </c>
      <c r="BT486" s="15">
        <v>1.3944999999999999E-5</v>
      </c>
      <c r="BU486" s="15">
        <v>20.5002</v>
      </c>
      <c r="BV486" s="15">
        <v>148.92699999999999</v>
      </c>
      <c r="BW486" s="15">
        <v>3.645</v>
      </c>
      <c r="BX486" s="15">
        <v>2.2156999999999996</v>
      </c>
      <c r="BY486" s="15">
        <v>2.1946399999999997</v>
      </c>
      <c r="BZ486" s="15">
        <v>141.85399999999998</v>
      </c>
      <c r="CA486" s="15">
        <v>27.920999999999999</v>
      </c>
      <c r="CB486" s="15">
        <v>1.7849984163991857</v>
      </c>
      <c r="CC486" s="15">
        <v>2.1946399999999997</v>
      </c>
      <c r="CD486" s="15">
        <v>7.1513999999999998</v>
      </c>
      <c r="CE486" s="15">
        <v>1.8542999999999998</v>
      </c>
      <c r="CF486" s="15">
        <v>3.9249999999999998</v>
      </c>
      <c r="CG486" s="15">
        <v>22.971999999999998</v>
      </c>
      <c r="CH486" s="15">
        <v>26.318132782385817</v>
      </c>
      <c r="CI486" s="15">
        <v>0.75039999999999996</v>
      </c>
      <c r="CJ486" s="15">
        <v>670.36500000199999</v>
      </c>
      <c r="CK486" s="15">
        <v>14</v>
      </c>
      <c r="CL486" s="15">
        <v>0.65690599999999999</v>
      </c>
      <c r="CM486" s="15">
        <v>0.14473999999999995</v>
      </c>
      <c r="CN486" s="15">
        <v>7.5</v>
      </c>
      <c r="CO486" s="15">
        <v>7.08</v>
      </c>
      <c r="CP486" s="15">
        <v>1.6778999999999999</v>
      </c>
      <c r="CQ486" s="43">
        <v>50.599999998999998</v>
      </c>
      <c r="CR486" s="43">
        <v>30.3</v>
      </c>
      <c r="CS486" s="42" t="s">
        <v>21</v>
      </c>
      <c r="CT486" s="42" t="s">
        <v>21</v>
      </c>
      <c r="CU486" s="42" t="s">
        <v>21</v>
      </c>
      <c r="CV486" s="42" t="s">
        <v>21</v>
      </c>
      <c r="CW486" s="43">
        <v>2.0699999999999998</v>
      </c>
      <c r="CX486" s="43">
        <v>46.696499999999993</v>
      </c>
      <c r="CY486" s="42" t="s">
        <v>21</v>
      </c>
      <c r="CZ486" s="42" t="s">
        <v>21</v>
      </c>
      <c r="DA486" s="43">
        <v>1.6457999999999997E-2</v>
      </c>
      <c r="DB486" s="43">
        <v>17.670000000000002</v>
      </c>
      <c r="DC486" s="42" t="s">
        <v>21</v>
      </c>
      <c r="DD486" s="43">
        <v>4.9115913555992146</v>
      </c>
      <c r="DE486" s="42" t="s">
        <v>21</v>
      </c>
      <c r="DF486" s="43">
        <v>22.5</v>
      </c>
      <c r="DG486" s="43">
        <v>3.8071999999999995E-2</v>
      </c>
    </row>
    <row r="487" spans="1:111" x14ac:dyDescent="0.25">
      <c r="A487" s="27" t="s">
        <v>613</v>
      </c>
      <c r="B487" s="15">
        <v>4.6611999999999991</v>
      </c>
      <c r="C487" s="15">
        <v>8.7449999999999998E-5</v>
      </c>
      <c r="D487" s="15">
        <v>1.4501699989999999</v>
      </c>
      <c r="E487" s="15">
        <v>15.713999999999999</v>
      </c>
      <c r="F487" s="15">
        <v>45.690999999999995</v>
      </c>
      <c r="G487" s="15">
        <v>356.46135893677723</v>
      </c>
      <c r="H487" s="15">
        <v>1.9048999999999994</v>
      </c>
      <c r="I487" s="15">
        <v>2.0439499999999997</v>
      </c>
      <c r="J487" s="15">
        <v>5.0302406034452469E-9</v>
      </c>
      <c r="K487" s="15">
        <v>105.51299999999999</v>
      </c>
      <c r="L487" s="15">
        <v>1.3896999989999999</v>
      </c>
      <c r="M487" s="15">
        <v>188.79</v>
      </c>
      <c r="N487" s="15">
        <v>7.81</v>
      </c>
      <c r="O487" s="15">
        <v>3.2034999999999996</v>
      </c>
      <c r="P487" s="15">
        <v>192.35299999999998</v>
      </c>
      <c r="Q487" s="15">
        <v>1.8976E-10</v>
      </c>
      <c r="R487" s="15">
        <v>55.75</v>
      </c>
      <c r="S487" s="15">
        <v>0.51116899999999998</v>
      </c>
      <c r="T487" s="15">
        <v>8.2827999999999999</v>
      </c>
      <c r="U487" s="15">
        <v>2.8201999999999998</v>
      </c>
      <c r="V487" s="15">
        <v>109.25</v>
      </c>
      <c r="W487" s="15">
        <v>0.7</v>
      </c>
      <c r="X487" s="15">
        <v>5</v>
      </c>
      <c r="Y487" s="15">
        <v>5.1869999999999994</v>
      </c>
      <c r="Z487" s="15">
        <v>7.1292</v>
      </c>
      <c r="AA487" s="15">
        <v>7.2985999999999995</v>
      </c>
      <c r="AB487" s="15">
        <v>2.2364999989999998</v>
      </c>
      <c r="AC487" s="15">
        <v>90</v>
      </c>
      <c r="AD487" s="15">
        <v>140.87199999999999</v>
      </c>
      <c r="AE487" s="15">
        <v>2.5</v>
      </c>
      <c r="AF487" s="15">
        <v>360</v>
      </c>
      <c r="AG487" s="15">
        <v>4.3</v>
      </c>
      <c r="AH487" s="15">
        <v>5</v>
      </c>
      <c r="AI487" s="15">
        <v>2</v>
      </c>
      <c r="AJ487" s="15">
        <v>41.361999999999995</v>
      </c>
      <c r="AK487" s="15">
        <v>12.611999998999998</v>
      </c>
      <c r="AL487" s="15">
        <v>1130.0899999999999</v>
      </c>
      <c r="AM487" s="15">
        <v>79.337999999999994</v>
      </c>
      <c r="AN487" s="15">
        <v>0.31085699999999999</v>
      </c>
      <c r="AO487" s="15">
        <v>0.73606999999999989</v>
      </c>
      <c r="AP487" s="15">
        <v>1.4950999999999999</v>
      </c>
      <c r="AQ487" s="15">
        <v>1531.5199999949998</v>
      </c>
      <c r="AR487" s="15">
        <v>5.4751999999999992</v>
      </c>
      <c r="AS487" s="15">
        <v>167.95</v>
      </c>
      <c r="AT487" s="15">
        <v>0.35099999999999998</v>
      </c>
      <c r="AU487" s="15">
        <v>16.440299999999997</v>
      </c>
      <c r="AV487" s="15">
        <v>888.33999999599996</v>
      </c>
      <c r="AW487" s="15">
        <v>0.29446599999999995</v>
      </c>
      <c r="AX487" s="15">
        <v>94.999997462352653</v>
      </c>
      <c r="AY487" s="15">
        <v>40.397599999999997</v>
      </c>
      <c r="AZ487" s="15">
        <v>2.5323699999999998</v>
      </c>
      <c r="BA487" s="15">
        <v>1.0000002769241589</v>
      </c>
      <c r="BB487" s="15">
        <v>0.29605299999999996</v>
      </c>
      <c r="BC487" s="15">
        <v>632.08999999599996</v>
      </c>
      <c r="BD487" s="15">
        <v>1.8446799999999999</v>
      </c>
      <c r="BE487" s="15">
        <v>2.6250999999999998</v>
      </c>
      <c r="BF487" s="15">
        <v>0.39681</v>
      </c>
      <c r="BG487" s="15">
        <v>75.33</v>
      </c>
      <c r="BH487" s="15">
        <v>13.504</v>
      </c>
      <c r="BI487" s="15">
        <v>0.55553999999899994</v>
      </c>
      <c r="BJ487" s="15">
        <v>9.2132999999999985</v>
      </c>
      <c r="BK487" s="15">
        <v>7.3895999999999997</v>
      </c>
      <c r="BL487" s="15">
        <v>21.239999998999998</v>
      </c>
      <c r="BM487" s="15">
        <v>2.5183</v>
      </c>
      <c r="BN487" s="15">
        <v>1.8421899989999999</v>
      </c>
      <c r="BO487" s="15">
        <v>1.4E-8</v>
      </c>
      <c r="BP487" s="15">
        <v>1.12486</v>
      </c>
      <c r="BQ487" s="15">
        <v>7.6133999999999995</v>
      </c>
      <c r="BR487" s="15">
        <v>16.803196265582219</v>
      </c>
      <c r="BS487" s="15">
        <v>320</v>
      </c>
      <c r="BT487" s="15">
        <v>1.3944999999999999E-5</v>
      </c>
      <c r="BU487" s="15">
        <v>20.552</v>
      </c>
      <c r="BV487" s="15">
        <v>151.16499999999999</v>
      </c>
      <c r="BW487" s="15">
        <v>3.7450000000000001</v>
      </c>
      <c r="BX487" s="15">
        <v>2.2229999989999998</v>
      </c>
      <c r="BY487" s="15">
        <v>2.5323699999999998</v>
      </c>
      <c r="BZ487" s="15">
        <v>142.91899999899999</v>
      </c>
      <c r="CA487" s="15">
        <v>27.940999998999999</v>
      </c>
      <c r="CB487" s="15">
        <v>1.7849984163991857</v>
      </c>
      <c r="CC487" s="15">
        <v>2.5323699999999998</v>
      </c>
      <c r="CD487" s="15">
        <v>7.2082999999999995</v>
      </c>
      <c r="CE487" s="15">
        <v>1.8418999989999998</v>
      </c>
      <c r="CF487" s="15">
        <v>3.9249999999999998</v>
      </c>
      <c r="CG487" s="15">
        <v>32.690999998999999</v>
      </c>
      <c r="CH487" s="15">
        <v>26.37513306996831</v>
      </c>
      <c r="CI487" s="15">
        <v>0.77839999999999998</v>
      </c>
      <c r="CJ487" s="15">
        <v>681.79</v>
      </c>
      <c r="CK487" s="15">
        <v>14</v>
      </c>
      <c r="CL487" s="15">
        <v>0.66371899999999995</v>
      </c>
      <c r="CM487" s="15">
        <v>0.14916999999999997</v>
      </c>
      <c r="CN487" s="15">
        <v>7.5</v>
      </c>
      <c r="CO487" s="15">
        <v>7.3323499999999999</v>
      </c>
      <c r="CP487" s="15">
        <v>1.7558999999999998</v>
      </c>
      <c r="CQ487" s="43">
        <v>50.599999998999998</v>
      </c>
      <c r="CR487" s="43">
        <v>30.3</v>
      </c>
      <c r="CS487" s="42" t="s">
        <v>21</v>
      </c>
      <c r="CT487" s="42" t="s">
        <v>21</v>
      </c>
      <c r="CU487" s="42" t="s">
        <v>21</v>
      </c>
      <c r="CV487" s="42" t="s">
        <v>21</v>
      </c>
      <c r="CW487" s="43">
        <v>2.0699999999999998</v>
      </c>
      <c r="CX487" s="43">
        <v>45.7883</v>
      </c>
      <c r="CY487" s="42" t="s">
        <v>21</v>
      </c>
      <c r="CZ487" s="42" t="s">
        <v>21</v>
      </c>
      <c r="DA487" s="43">
        <v>1.6516999999999997E-2</v>
      </c>
      <c r="DB487" s="43">
        <v>17.41</v>
      </c>
      <c r="DC487" s="42" t="s">
        <v>21</v>
      </c>
      <c r="DD487" s="43">
        <v>12.033694344163658</v>
      </c>
      <c r="DE487" s="42" t="s">
        <v>21</v>
      </c>
      <c r="DF487" s="43">
        <v>22.5</v>
      </c>
      <c r="DG487" s="43">
        <v>4.1943999999999995E-2</v>
      </c>
    </row>
    <row r="488" spans="1:111" x14ac:dyDescent="0.25">
      <c r="A488" s="27" t="s">
        <v>614</v>
      </c>
      <c r="B488" s="15">
        <v>4.6113999999999997</v>
      </c>
      <c r="C488" s="15">
        <v>9.0335999999999997E-5</v>
      </c>
      <c r="D488" s="15">
        <v>1.5837599999999998</v>
      </c>
      <c r="E488" s="15">
        <v>15.141999999999999</v>
      </c>
      <c r="F488" s="15">
        <v>44.338999999999999</v>
      </c>
      <c r="G488" s="15">
        <v>346.34632037524011</v>
      </c>
      <c r="H488" s="15">
        <v>1.9040999999999995</v>
      </c>
      <c r="I488" s="15">
        <v>2.0750799999999998</v>
      </c>
      <c r="J488" s="15">
        <v>5.0302406034452469E-9</v>
      </c>
      <c r="K488" s="15">
        <v>114.41099999999999</v>
      </c>
      <c r="L488" s="15">
        <v>1.3805999999999998</v>
      </c>
      <c r="M488" s="15">
        <v>190.36</v>
      </c>
      <c r="N488" s="15">
        <v>7.8119999999999994</v>
      </c>
      <c r="O488" s="15">
        <v>3.6381999999999994</v>
      </c>
      <c r="P488" s="15">
        <v>195.79499999999999</v>
      </c>
      <c r="Q488" s="15">
        <v>1.9438999999999999E-10</v>
      </c>
      <c r="R488" s="15">
        <v>56.22</v>
      </c>
      <c r="S488" s="15">
        <v>0.51142999999999994</v>
      </c>
      <c r="T488" s="15">
        <v>8.0536999999999992</v>
      </c>
      <c r="U488" s="15">
        <v>2.8327999999999998</v>
      </c>
      <c r="V488" s="15">
        <v>109.25</v>
      </c>
      <c r="W488" s="15">
        <v>0.7</v>
      </c>
      <c r="X488" s="15">
        <v>5</v>
      </c>
      <c r="Y488" s="15">
        <v>5.0652999999999997</v>
      </c>
      <c r="Z488" s="15">
        <v>6.9268999999999998</v>
      </c>
      <c r="AA488" s="15">
        <v>7.5123999999999995</v>
      </c>
      <c r="AB488" s="15">
        <v>2.1531999999999996</v>
      </c>
      <c r="AC488" s="15">
        <v>90</v>
      </c>
      <c r="AD488" s="15">
        <v>138.36500000000001</v>
      </c>
      <c r="AE488" s="15">
        <v>2.5</v>
      </c>
      <c r="AF488" s="15">
        <v>356.25</v>
      </c>
      <c r="AG488" s="15">
        <v>4.3</v>
      </c>
      <c r="AH488" s="15">
        <v>5</v>
      </c>
      <c r="AI488" s="15">
        <v>2</v>
      </c>
      <c r="AJ488" s="15">
        <v>41.122599999999998</v>
      </c>
      <c r="AK488" s="15">
        <v>12.513</v>
      </c>
      <c r="AL488" s="15">
        <v>1130.3699999999999</v>
      </c>
      <c r="AM488" s="15">
        <v>77.751999999999995</v>
      </c>
      <c r="AN488" s="15">
        <v>0.31085699999999994</v>
      </c>
      <c r="AO488" s="15">
        <v>0.71916999999999998</v>
      </c>
      <c r="AP488" s="15">
        <v>1.4945999999999999</v>
      </c>
      <c r="AQ488" s="15">
        <v>1478.38</v>
      </c>
      <c r="AR488" s="15">
        <v>5.48</v>
      </c>
      <c r="AS488" s="15">
        <v>158.6</v>
      </c>
      <c r="AT488" s="15">
        <v>0.34705999999999998</v>
      </c>
      <c r="AU488" s="15">
        <v>16.127799999999997</v>
      </c>
      <c r="AV488" s="15">
        <v>885.06</v>
      </c>
      <c r="AW488" s="15">
        <v>0.29032399999999997</v>
      </c>
      <c r="AX488" s="15">
        <v>94.999997462352653</v>
      </c>
      <c r="AY488" s="15">
        <v>42.965999999999994</v>
      </c>
      <c r="AZ488" s="15">
        <v>2.5483999999999996</v>
      </c>
      <c r="BA488" s="15">
        <v>1.0000002769241589</v>
      </c>
      <c r="BB488" s="15">
        <v>0.29605299999999996</v>
      </c>
      <c r="BC488" s="15">
        <v>616.9</v>
      </c>
      <c r="BD488" s="15">
        <v>1.8190599999999999</v>
      </c>
      <c r="BE488" s="15">
        <v>2.6420999999999997</v>
      </c>
      <c r="BF488" s="15">
        <v>0.38832999999999995</v>
      </c>
      <c r="BG488" s="15">
        <v>74.77</v>
      </c>
      <c r="BH488" s="15">
        <v>13.219899999999999</v>
      </c>
      <c r="BI488" s="15">
        <v>0.6037809999999999</v>
      </c>
      <c r="BJ488" s="15">
        <v>9.0364999999999984</v>
      </c>
      <c r="BK488" s="15">
        <v>7.2326999999999995</v>
      </c>
      <c r="BL488" s="15">
        <v>21.05</v>
      </c>
      <c r="BM488" s="15">
        <v>2.4259999999999997</v>
      </c>
      <c r="BN488" s="15">
        <v>1.8727999999999998</v>
      </c>
      <c r="BO488" s="15">
        <v>1.4E-8</v>
      </c>
      <c r="BP488" s="15">
        <v>1.2692999999999999</v>
      </c>
      <c r="BQ488" s="15">
        <v>7.4713999999999992</v>
      </c>
      <c r="BR488" s="15">
        <v>16.686249594658374</v>
      </c>
      <c r="BS488" s="15">
        <v>320</v>
      </c>
      <c r="BT488" s="15">
        <v>1.3949999999999999E-5</v>
      </c>
      <c r="BU488" s="15">
        <v>20.454199999999997</v>
      </c>
      <c r="BV488" s="15">
        <v>148.42899999999997</v>
      </c>
      <c r="BW488" s="15">
        <v>3.7450000000000001</v>
      </c>
      <c r="BX488" s="15">
        <v>2.1853999999999996</v>
      </c>
      <c r="BY488" s="15">
        <v>2.5483999999999996</v>
      </c>
      <c r="BZ488" s="15">
        <v>137.571</v>
      </c>
      <c r="CA488" s="15">
        <v>28.05</v>
      </c>
      <c r="CB488" s="15">
        <v>1.7849984163991854</v>
      </c>
      <c r="CC488" s="15">
        <v>2.5483999999999996</v>
      </c>
      <c r="CD488" s="15">
        <v>7.0625999999999998</v>
      </c>
      <c r="CE488" s="15">
        <v>1.7456999999999996</v>
      </c>
      <c r="CF488" s="15">
        <v>3.9249999999999998</v>
      </c>
      <c r="CG488" s="15">
        <v>40.454999999999998</v>
      </c>
      <c r="CH488" s="15">
        <v>26.187132121450617</v>
      </c>
      <c r="CI488" s="15">
        <v>0.77659999999999996</v>
      </c>
      <c r="CJ488" s="15">
        <v>678.97</v>
      </c>
      <c r="CK488" s="15">
        <v>14</v>
      </c>
      <c r="CL488" s="15">
        <v>0.66269899999999993</v>
      </c>
      <c r="CM488" s="15">
        <v>0.15288999999999997</v>
      </c>
      <c r="CN488" s="15">
        <v>7.5</v>
      </c>
      <c r="CO488" s="15">
        <v>6.65</v>
      </c>
      <c r="CP488" s="15">
        <v>1.7250000000000001</v>
      </c>
      <c r="CQ488" s="43">
        <v>50.6</v>
      </c>
      <c r="CR488" s="43">
        <v>30.3</v>
      </c>
      <c r="CS488" s="42" t="s">
        <v>21</v>
      </c>
      <c r="CT488" s="42" t="s">
        <v>21</v>
      </c>
      <c r="CU488" s="42" t="s">
        <v>21</v>
      </c>
      <c r="CV488" s="42" t="s">
        <v>21</v>
      </c>
      <c r="CW488" s="43">
        <v>2.0699999999999998</v>
      </c>
      <c r="CX488" s="43">
        <v>44.4803</v>
      </c>
      <c r="CY488" s="42" t="s">
        <v>21</v>
      </c>
      <c r="CZ488" s="42" t="s">
        <v>21</v>
      </c>
      <c r="DA488" s="43">
        <v>1.6302999999999998E-2</v>
      </c>
      <c r="DB488" s="43">
        <v>15.78</v>
      </c>
      <c r="DC488" s="42" t="s">
        <v>21</v>
      </c>
      <c r="DD488" s="43">
        <v>22.075055187637968</v>
      </c>
      <c r="DE488" s="42" t="s">
        <v>21</v>
      </c>
      <c r="DF488" s="43">
        <v>22.5</v>
      </c>
      <c r="DG488" s="43">
        <v>4.0610999999999994E-2</v>
      </c>
    </row>
    <row r="489" spans="1:111" x14ac:dyDescent="0.25">
      <c r="A489" s="27" t="s">
        <v>615</v>
      </c>
      <c r="B489" s="15">
        <v>4.5595999999999997</v>
      </c>
      <c r="C489" s="15">
        <v>9.6380999999999998E-5</v>
      </c>
      <c r="D489" s="15">
        <v>1.6337799999999998</v>
      </c>
      <c r="E489" s="15">
        <v>14.515000000000001</v>
      </c>
      <c r="F489" s="15">
        <v>42.725999999999999</v>
      </c>
      <c r="G489" s="15">
        <v>336.31128211868804</v>
      </c>
      <c r="H489" s="15">
        <v>1.9091999999999993</v>
      </c>
      <c r="I489" s="15">
        <v>2.0835499999999998</v>
      </c>
      <c r="J489" s="15">
        <v>5.0302406034452469E-9</v>
      </c>
      <c r="K489" s="15">
        <v>118.80699999999999</v>
      </c>
      <c r="L489" s="15">
        <v>1.3885999999999998</v>
      </c>
      <c r="M489" s="15">
        <v>194.46</v>
      </c>
      <c r="N489" s="15">
        <v>7.7989999999999995</v>
      </c>
      <c r="O489" s="15">
        <v>3.7035999999999998</v>
      </c>
      <c r="P489" s="15">
        <v>199.16499999999999</v>
      </c>
      <c r="Q489" s="15">
        <v>2.0241999999999998E-10</v>
      </c>
      <c r="R489" s="15">
        <v>56.548999999999999</v>
      </c>
      <c r="S489" s="15">
        <v>0.49719099999999994</v>
      </c>
      <c r="T489" s="15">
        <v>7.7642999999999995</v>
      </c>
      <c r="U489" s="15">
        <v>2.8367999999999998</v>
      </c>
      <c r="V489" s="15">
        <v>130.46</v>
      </c>
      <c r="W489" s="15">
        <v>0.7</v>
      </c>
      <c r="X489" s="15">
        <v>5</v>
      </c>
      <c r="Y489" s="15">
        <v>4.93248</v>
      </c>
      <c r="Z489" s="15">
        <v>6.7261999999999995</v>
      </c>
      <c r="AA489" s="15">
        <v>7.1775000000000002</v>
      </c>
      <c r="AB489" s="15">
        <v>2.0635999999999997</v>
      </c>
      <c r="AC489" s="15">
        <v>90</v>
      </c>
      <c r="AD489" s="15">
        <v>134.72699999999998</v>
      </c>
      <c r="AE489" s="15">
        <v>2.5</v>
      </c>
      <c r="AF489" s="15">
        <v>365</v>
      </c>
      <c r="AG489" s="15">
        <v>4.3</v>
      </c>
      <c r="AH489" s="15">
        <v>5</v>
      </c>
      <c r="AI489" s="15">
        <v>2</v>
      </c>
      <c r="AJ489" s="15">
        <v>40.643499999999996</v>
      </c>
      <c r="AK489" s="15">
        <v>12.577</v>
      </c>
      <c r="AL489" s="15">
        <v>1130.56</v>
      </c>
      <c r="AM489" s="15">
        <v>76.395999999999987</v>
      </c>
      <c r="AN489" s="15">
        <v>0.31085699999999994</v>
      </c>
      <c r="AO489" s="15">
        <v>0.74222999999999995</v>
      </c>
      <c r="AP489" s="15">
        <v>1.4896999999999998</v>
      </c>
      <c r="AQ489" s="15">
        <v>1420.78</v>
      </c>
      <c r="AR489" s="15">
        <v>5.4746999999999995</v>
      </c>
      <c r="AS489" s="15">
        <v>154</v>
      </c>
      <c r="AT489" s="15">
        <v>0.34248999999999996</v>
      </c>
      <c r="AU489" s="15">
        <v>16.047499999999999</v>
      </c>
      <c r="AV489" s="15">
        <v>882.37</v>
      </c>
      <c r="AW489" s="15">
        <v>0.29072199999999998</v>
      </c>
      <c r="AX489" s="15">
        <v>94.999997462352653</v>
      </c>
      <c r="AY489" s="15">
        <v>43.07</v>
      </c>
      <c r="AZ489" s="15">
        <v>2.5986999999999996</v>
      </c>
      <c r="BA489" s="15">
        <v>1.0000002769241589</v>
      </c>
      <c r="BB489" s="15">
        <v>0.29605299999999996</v>
      </c>
      <c r="BC489" s="15">
        <v>716.26</v>
      </c>
      <c r="BD489" s="15">
        <v>1.8976399999999998</v>
      </c>
      <c r="BE489" s="15">
        <v>2.6101999999999994</v>
      </c>
      <c r="BF489" s="15">
        <v>0.38100999999999996</v>
      </c>
      <c r="BG489" s="15">
        <v>73.52</v>
      </c>
      <c r="BH489" s="15">
        <v>13.1214</v>
      </c>
      <c r="BI489" s="15">
        <v>0.66583999999999988</v>
      </c>
      <c r="BJ489" s="15">
        <v>8.904399999999999</v>
      </c>
      <c r="BK489" s="15">
        <v>7.1118999999999994</v>
      </c>
      <c r="BL489" s="15">
        <v>21.2</v>
      </c>
      <c r="BM489" s="15">
        <v>2.3262999999999998</v>
      </c>
      <c r="BN489" s="15">
        <v>1.9914799999999999</v>
      </c>
      <c r="BO489" s="15">
        <v>1.4E-8</v>
      </c>
      <c r="BP489" s="15">
        <v>1.3294299999999999</v>
      </c>
      <c r="BQ489" s="15">
        <v>7.3535999999999992</v>
      </c>
      <c r="BR489" s="15">
        <v>16.826884187011895</v>
      </c>
      <c r="BS489" s="15">
        <v>320</v>
      </c>
      <c r="BT489" s="15">
        <v>1.3949999999999999E-5</v>
      </c>
      <c r="BU489" s="15">
        <v>20.4316</v>
      </c>
      <c r="BV489" s="15">
        <v>146.226</v>
      </c>
      <c r="BW489" s="15">
        <v>3.7450000000000001</v>
      </c>
      <c r="BX489" s="15">
        <v>2.1606999999999998</v>
      </c>
      <c r="BY489" s="15">
        <v>2.5986999999999996</v>
      </c>
      <c r="BZ489" s="15">
        <v>134.21</v>
      </c>
      <c r="CA489" s="15">
        <v>28.173999999999999</v>
      </c>
      <c r="CB489" s="15">
        <v>1.7849984163991854</v>
      </c>
      <c r="CC489" s="15">
        <v>2.5986999999999996</v>
      </c>
      <c r="CD489" s="15">
        <v>6.9269999999999996</v>
      </c>
      <c r="CE489" s="15">
        <v>1.6621999999999999</v>
      </c>
      <c r="CF489" s="15">
        <v>3.9249999999999998</v>
      </c>
      <c r="CG489" s="15">
        <v>41.936999999999998</v>
      </c>
      <c r="CH489" s="15">
        <v>26.089131627010548</v>
      </c>
      <c r="CI489" s="15">
        <v>0.81174999999999997</v>
      </c>
      <c r="CJ489" s="15">
        <v>679.61</v>
      </c>
      <c r="CK489" s="15">
        <v>14</v>
      </c>
      <c r="CL489" s="15">
        <v>0.67278899999999997</v>
      </c>
      <c r="CM489" s="15">
        <v>0.15823999999999996</v>
      </c>
      <c r="CN489" s="15">
        <v>7.5</v>
      </c>
      <c r="CO489" s="15">
        <v>5.6083299999999996</v>
      </c>
      <c r="CP489" s="15">
        <v>1.6954999999999998</v>
      </c>
      <c r="CQ489" s="43">
        <v>50.6</v>
      </c>
      <c r="CR489" s="43">
        <v>30.3</v>
      </c>
      <c r="CS489" s="42" t="s">
        <v>21</v>
      </c>
      <c r="CT489" s="42" t="s">
        <v>21</v>
      </c>
      <c r="CU489" s="42" t="s">
        <v>21</v>
      </c>
      <c r="CV489" s="42" t="s">
        <v>21</v>
      </c>
      <c r="CW489" s="43">
        <v>2.0699999999999998</v>
      </c>
      <c r="CX489" s="43">
        <v>43.581599999999995</v>
      </c>
      <c r="CY489" s="42" t="s">
        <v>21</v>
      </c>
      <c r="CZ489" s="42" t="s">
        <v>21</v>
      </c>
      <c r="DA489" s="43">
        <v>1.6122999999999998E-2</v>
      </c>
      <c r="DB489" s="43">
        <v>15.47</v>
      </c>
      <c r="DC489" s="42" t="s">
        <v>21</v>
      </c>
      <c r="DD489" s="43">
        <v>25.062656641604008</v>
      </c>
      <c r="DE489" s="42" t="s">
        <v>21</v>
      </c>
      <c r="DF489" s="43">
        <v>22.5</v>
      </c>
      <c r="DG489" s="43">
        <v>3.990599999999999E-2</v>
      </c>
    </row>
    <row r="490" spans="1:111" x14ac:dyDescent="0.25">
      <c r="A490" s="27" t="s">
        <v>616</v>
      </c>
      <c r="B490" s="15">
        <v>4.6837</v>
      </c>
      <c r="C490" s="15">
        <v>1.0492999999999999E-4</v>
      </c>
      <c r="D490" s="15">
        <v>1.6106399999999996</v>
      </c>
      <c r="E490" s="15">
        <v>14.351999999999999</v>
      </c>
      <c r="F490" s="15">
        <v>42.260999999999996</v>
      </c>
      <c r="G490" s="15">
        <v>334.00127331224701</v>
      </c>
      <c r="H490" s="15">
        <v>1.915</v>
      </c>
      <c r="I490" s="15">
        <v>1.9320399999999998</v>
      </c>
      <c r="J490" s="15">
        <v>5.0302406034452469E-9</v>
      </c>
      <c r="K490" s="15">
        <v>120.43</v>
      </c>
      <c r="L490" s="15">
        <v>1.3871</v>
      </c>
      <c r="M490" s="15">
        <v>198.32</v>
      </c>
      <c r="N490" s="15">
        <v>7.8019999999999996</v>
      </c>
      <c r="O490" s="15">
        <v>3.7065999999999999</v>
      </c>
      <c r="P490" s="15">
        <v>203.23699999999999</v>
      </c>
      <c r="Q490" s="15">
        <v>2.1014999999999999E-10</v>
      </c>
      <c r="R490" s="15">
        <v>57.1</v>
      </c>
      <c r="S490" s="15">
        <v>0.51059499999999991</v>
      </c>
      <c r="T490" s="15">
        <v>7.7200999999999995</v>
      </c>
      <c r="U490" s="15">
        <v>2.9035999999999995</v>
      </c>
      <c r="V490" s="15">
        <v>150.30000000000001</v>
      </c>
      <c r="W490" s="15">
        <v>0.7</v>
      </c>
      <c r="X490" s="15">
        <v>5</v>
      </c>
      <c r="Y490" s="15">
        <v>4.9104099999999997</v>
      </c>
      <c r="Z490" s="15">
        <v>6.68</v>
      </c>
      <c r="AA490" s="15">
        <v>7.2020999999999997</v>
      </c>
      <c r="AB490" s="15">
        <v>2.0400999999999998</v>
      </c>
      <c r="AC490" s="15">
        <v>90</v>
      </c>
      <c r="AD490" s="15">
        <v>135.08099999999999</v>
      </c>
      <c r="AE490" s="15">
        <v>2.5</v>
      </c>
      <c r="AF490" s="15">
        <v>369</v>
      </c>
      <c r="AG490" s="15">
        <v>4.3</v>
      </c>
      <c r="AH490" s="15">
        <v>5</v>
      </c>
      <c r="AI490" s="15">
        <v>2</v>
      </c>
      <c r="AJ490" s="15">
        <v>40.534599999999998</v>
      </c>
      <c r="AK490" s="15">
        <v>12.686999999999999</v>
      </c>
      <c r="AL490" s="15">
        <v>1436.2</v>
      </c>
      <c r="AM490" s="15">
        <v>76.202999999999989</v>
      </c>
      <c r="AN490" s="15">
        <v>0.31085699999999994</v>
      </c>
      <c r="AO490" s="15">
        <v>0.74264999999999992</v>
      </c>
      <c r="AP490" s="15">
        <v>1.4872999999999998</v>
      </c>
      <c r="AQ490" s="15">
        <v>1408.22</v>
      </c>
      <c r="AR490" s="15">
        <v>5.4726999999999997</v>
      </c>
      <c r="AS490" s="15">
        <v>154.71799999999999</v>
      </c>
      <c r="AT490" s="15">
        <v>0.34271999999999997</v>
      </c>
      <c r="AU490" s="15">
        <v>16.115099999999998</v>
      </c>
      <c r="AV490" s="15">
        <v>879.11</v>
      </c>
      <c r="AW490" s="15">
        <v>0.29227199999999998</v>
      </c>
      <c r="AX490" s="15">
        <v>94.999997462352653</v>
      </c>
      <c r="AY490" s="15">
        <v>43.576999999999998</v>
      </c>
      <c r="AZ490" s="15">
        <v>2.3139299999999996</v>
      </c>
      <c r="BA490" s="15">
        <v>1.0000002769241589</v>
      </c>
      <c r="BB490" s="15">
        <v>0.29605299999999996</v>
      </c>
      <c r="BC490" s="15">
        <v>751.55</v>
      </c>
      <c r="BD490" s="15">
        <v>1.9836699999999996</v>
      </c>
      <c r="BE490" s="15">
        <v>2.6167999999999996</v>
      </c>
      <c r="BF490" s="15">
        <v>0.37962999999999997</v>
      </c>
      <c r="BG490" s="15">
        <v>73.37</v>
      </c>
      <c r="BH490" s="15">
        <v>13.2066</v>
      </c>
      <c r="BI490" s="15">
        <v>0.72746099999999991</v>
      </c>
      <c r="BJ490" s="15">
        <v>8.8785999999999987</v>
      </c>
      <c r="BK490" s="15">
        <v>7.1022999999999996</v>
      </c>
      <c r="BL490" s="15">
        <v>21.32</v>
      </c>
      <c r="BM490" s="15">
        <v>2.3031999999999995</v>
      </c>
      <c r="BN490" s="15">
        <v>2.0855999999999995</v>
      </c>
      <c r="BO490" s="15">
        <v>1.4E-8</v>
      </c>
      <c r="BP490" s="15">
        <v>1.4421999999999999</v>
      </c>
      <c r="BQ490" s="15">
        <v>7.3353999999999999</v>
      </c>
      <c r="BR490" s="15">
        <v>16.906706510485019</v>
      </c>
      <c r="BS490" s="15">
        <v>320</v>
      </c>
      <c r="BT490" s="15">
        <v>1.3949999999999999E-5</v>
      </c>
      <c r="BU490" s="15">
        <v>20.5092</v>
      </c>
      <c r="BV490" s="15">
        <v>146.666</v>
      </c>
      <c r="BW490" s="15">
        <v>3.7450000000000001</v>
      </c>
      <c r="BX490" s="15">
        <v>2.1677999999999997</v>
      </c>
      <c r="BY490" s="15">
        <v>2.3139299999999996</v>
      </c>
      <c r="BZ490" s="15">
        <v>133.94899999999998</v>
      </c>
      <c r="CA490" s="15">
        <v>28.280999999999999</v>
      </c>
      <c r="CB490" s="15">
        <v>1.7849984163991854</v>
      </c>
      <c r="CC490" s="15">
        <v>2.3139299999999996</v>
      </c>
      <c r="CD490" s="15">
        <v>6.9134999999999991</v>
      </c>
      <c r="CE490" s="15">
        <v>1.6525999999999998</v>
      </c>
      <c r="CF490" s="15">
        <v>3.9249999999999998</v>
      </c>
      <c r="CG490" s="15">
        <v>43.723999999999997</v>
      </c>
      <c r="CH490" s="15">
        <v>26.105131707735456</v>
      </c>
      <c r="CI490" s="15">
        <v>0.86344999999999994</v>
      </c>
      <c r="CJ490" s="15">
        <v>692.65</v>
      </c>
      <c r="CK490" s="15">
        <v>14</v>
      </c>
      <c r="CL490" s="15">
        <v>0.67913299999999999</v>
      </c>
      <c r="CM490" s="15">
        <v>0.16215999999999994</v>
      </c>
      <c r="CN490" s="15">
        <v>7.5</v>
      </c>
      <c r="CO490" s="15">
        <v>6.51</v>
      </c>
      <c r="CP490" s="15">
        <v>1.6638999999999999</v>
      </c>
      <c r="CQ490" s="43">
        <v>50.6</v>
      </c>
      <c r="CR490" s="43">
        <v>30.3</v>
      </c>
      <c r="CS490" s="42" t="s">
        <v>21</v>
      </c>
      <c r="CT490" s="42" t="s">
        <v>21</v>
      </c>
      <c r="CU490" s="42" t="s">
        <v>21</v>
      </c>
      <c r="CV490" s="42" t="s">
        <v>21</v>
      </c>
      <c r="CW490" s="43">
        <v>2.0699999999999998</v>
      </c>
      <c r="CX490" s="43">
        <v>46.781099999999995</v>
      </c>
      <c r="CY490" s="42" t="s">
        <v>21</v>
      </c>
      <c r="CZ490" s="42" t="s">
        <v>21</v>
      </c>
      <c r="DA490" s="43">
        <v>1.9956999999999999E-2</v>
      </c>
      <c r="DB490" s="43">
        <v>15.57</v>
      </c>
      <c r="DC490" s="42" t="s">
        <v>21</v>
      </c>
      <c r="DD490" s="43">
        <v>28.089887640449437</v>
      </c>
      <c r="DE490" s="42" t="s">
        <v>21</v>
      </c>
      <c r="DF490" s="43">
        <v>22.5</v>
      </c>
      <c r="DG490" s="43">
        <v>4.109899999999999E-2</v>
      </c>
    </row>
    <row r="491" spans="1:111" x14ac:dyDescent="0.25">
      <c r="A491" s="27" t="s">
        <v>617</v>
      </c>
      <c r="B491" s="15">
        <v>4.7358999999999991</v>
      </c>
      <c r="C491" s="15">
        <v>1.0917899999999998E-4</v>
      </c>
      <c r="D491" s="15">
        <v>1.5669899999999999</v>
      </c>
      <c r="E491" s="15">
        <v>14.105</v>
      </c>
      <c r="F491" s="15">
        <v>41.604999999999997</v>
      </c>
      <c r="G491" s="15">
        <v>327.45624836066423</v>
      </c>
      <c r="H491" s="15">
        <v>1.9208999999999994</v>
      </c>
      <c r="I491" s="15">
        <v>1.86625</v>
      </c>
      <c r="J491" s="15">
        <v>5.0774899732752962E-9</v>
      </c>
      <c r="K491" s="15">
        <v>121.70099999999999</v>
      </c>
      <c r="L491" s="15">
        <v>1.3882999999999999</v>
      </c>
      <c r="M491" s="15">
        <v>199.73</v>
      </c>
      <c r="N491" s="15">
        <v>7.8</v>
      </c>
      <c r="O491" s="15">
        <v>3.7163999999999997</v>
      </c>
      <c r="P491" s="15">
        <v>208.05199999999999</v>
      </c>
      <c r="Q491" s="15">
        <v>2.1665E-10</v>
      </c>
      <c r="R491" s="15">
        <v>57.497500000000002</v>
      </c>
      <c r="S491" s="15">
        <v>0.51623599999999992</v>
      </c>
      <c r="T491" s="15">
        <v>7.5547999999999993</v>
      </c>
      <c r="U491" s="15">
        <v>3.0171999999999994</v>
      </c>
      <c r="V491" s="15">
        <v>146.5</v>
      </c>
      <c r="W491" s="15">
        <v>0.7</v>
      </c>
      <c r="X491" s="15">
        <v>5</v>
      </c>
      <c r="Y491" s="15">
        <v>4.8877799999999993</v>
      </c>
      <c r="Z491" s="15">
        <v>6.5490999999999993</v>
      </c>
      <c r="AA491" s="15">
        <v>7.5223999999999993</v>
      </c>
      <c r="AB491" s="15">
        <v>2.0046999999999997</v>
      </c>
      <c r="AC491" s="15">
        <v>90</v>
      </c>
      <c r="AD491" s="15">
        <v>135.17599999999999</v>
      </c>
      <c r="AE491" s="15">
        <v>2.5</v>
      </c>
      <c r="AF491" s="15">
        <v>381.25</v>
      </c>
      <c r="AG491" s="15">
        <v>4.3</v>
      </c>
      <c r="AH491" s="15">
        <v>5</v>
      </c>
      <c r="AI491" s="15">
        <v>2</v>
      </c>
      <c r="AJ491" s="15">
        <v>40.424799999999998</v>
      </c>
      <c r="AK491" s="15">
        <v>12.853999999999999</v>
      </c>
      <c r="AL491" s="15">
        <v>1633.19</v>
      </c>
      <c r="AM491" s="15">
        <v>76.094999999999999</v>
      </c>
      <c r="AN491" s="15">
        <v>0.31085699999999994</v>
      </c>
      <c r="AO491" s="15">
        <v>0.73449999999999993</v>
      </c>
      <c r="AP491" s="15">
        <v>1.4852999999999998</v>
      </c>
      <c r="AQ491" s="15">
        <v>1386.64</v>
      </c>
      <c r="AR491" s="15">
        <v>5.4772999999999996</v>
      </c>
      <c r="AS491" s="15">
        <v>155.94999999999999</v>
      </c>
      <c r="AT491" s="15">
        <v>0.34214</v>
      </c>
      <c r="AU491" s="15">
        <v>16.147299999999998</v>
      </c>
      <c r="AV491" s="15">
        <v>874.63</v>
      </c>
      <c r="AW491" s="15">
        <v>0.29216699999999995</v>
      </c>
      <c r="AX491" s="15">
        <v>94.999997462352653</v>
      </c>
      <c r="AY491" s="15">
        <v>47.093999999999994</v>
      </c>
      <c r="AZ491" s="15">
        <v>2.2451999999999996</v>
      </c>
      <c r="BA491" s="15">
        <v>1.0000002769241589</v>
      </c>
      <c r="BB491" s="15">
        <v>0.29605299999999996</v>
      </c>
      <c r="BC491" s="15">
        <v>744.54</v>
      </c>
      <c r="BD491" s="15">
        <v>1.9805099999999998</v>
      </c>
      <c r="BE491" s="15">
        <v>2.6241999999999996</v>
      </c>
      <c r="BF491" s="15">
        <v>0.37852999999999998</v>
      </c>
      <c r="BG491" s="15">
        <v>73.510000000000005</v>
      </c>
      <c r="BH491" s="15">
        <v>13.0893</v>
      </c>
      <c r="BI491" s="15">
        <v>0.78059099999999992</v>
      </c>
      <c r="BJ491" s="15">
        <v>8.8350000000000009</v>
      </c>
      <c r="BK491" s="15">
        <v>7.0870999999999995</v>
      </c>
      <c r="BL491" s="15">
        <v>21.445</v>
      </c>
      <c r="BM491" s="15">
        <v>2.2641999999999998</v>
      </c>
      <c r="BN491" s="15">
        <v>1.9896199999999995</v>
      </c>
      <c r="BO491" s="15">
        <v>1.4E-8</v>
      </c>
      <c r="BP491" s="15">
        <v>4.1203131437989287</v>
      </c>
      <c r="BQ491" s="15">
        <v>7.3485999999999994</v>
      </c>
      <c r="BR491" s="15">
        <v>16.987325066611241</v>
      </c>
      <c r="BS491" s="15">
        <v>320</v>
      </c>
      <c r="BT491" s="15">
        <v>1.3949999999999999E-5</v>
      </c>
      <c r="BU491" s="15">
        <v>20.437199999999997</v>
      </c>
      <c r="BV491" s="15">
        <v>146.89399999999998</v>
      </c>
      <c r="BW491" s="15">
        <v>3.7450000000000001</v>
      </c>
      <c r="BX491" s="15">
        <v>2.1765999999999996</v>
      </c>
      <c r="BY491" s="15">
        <v>2.2451999999999996</v>
      </c>
      <c r="BZ491" s="15">
        <v>133.28899999999999</v>
      </c>
      <c r="CA491" s="15">
        <v>28.393999999999998</v>
      </c>
      <c r="CB491" s="15">
        <v>1.7849984163991854</v>
      </c>
      <c r="CC491" s="15">
        <v>2.2451999999999996</v>
      </c>
      <c r="CD491" s="15">
        <v>6.8781999999999996</v>
      </c>
      <c r="CE491" s="15">
        <v>1.6417999999999999</v>
      </c>
      <c r="CF491" s="15">
        <v>3.9249999999999998</v>
      </c>
      <c r="CG491" s="15">
        <v>45.317999999999998</v>
      </c>
      <c r="CH491" s="15">
        <v>26.111131738007298</v>
      </c>
      <c r="CI491" s="15">
        <v>0.87774999999999992</v>
      </c>
      <c r="CJ491" s="15">
        <v>708.14</v>
      </c>
      <c r="CK491" s="15">
        <v>14</v>
      </c>
      <c r="CL491" s="15">
        <v>0.70041699999999996</v>
      </c>
      <c r="CM491" s="15">
        <v>0.16590999999999995</v>
      </c>
      <c r="CN491" s="15">
        <v>7.5</v>
      </c>
      <c r="CO491" s="15">
        <v>8.6326299999999989</v>
      </c>
      <c r="CP491" s="15">
        <v>1.6641999999999999</v>
      </c>
      <c r="CQ491" s="43">
        <v>50.6</v>
      </c>
      <c r="CR491" s="43">
        <v>30.3</v>
      </c>
      <c r="CS491" s="42" t="s">
        <v>21</v>
      </c>
      <c r="CT491" s="42" t="s">
        <v>21</v>
      </c>
      <c r="CU491" s="42" t="s">
        <v>21</v>
      </c>
      <c r="CV491" s="42" t="s">
        <v>21</v>
      </c>
      <c r="CW491" s="43">
        <v>2.0699999999999998</v>
      </c>
      <c r="CX491" s="43">
        <v>46.782999999999994</v>
      </c>
      <c r="CY491" s="42" t="s">
        <v>21</v>
      </c>
      <c r="CZ491" s="42" t="s">
        <v>21</v>
      </c>
      <c r="DA491" s="43">
        <v>1.9839999999999997E-2</v>
      </c>
      <c r="DB491" s="43">
        <v>15.41</v>
      </c>
      <c r="DC491" s="42" t="s">
        <v>21</v>
      </c>
      <c r="DD491" s="43">
        <v>31.05590062111801</v>
      </c>
      <c r="DE491" s="42" t="s">
        <v>21</v>
      </c>
      <c r="DF491" s="43">
        <v>22.5</v>
      </c>
      <c r="DG491" s="43">
        <v>4.3356999999999993E-2</v>
      </c>
    </row>
    <row r="492" spans="1:111" x14ac:dyDescent="0.25">
      <c r="A492" s="27" t="s">
        <v>618</v>
      </c>
      <c r="B492" s="15">
        <v>4.8145999999999995</v>
      </c>
      <c r="C492" s="15">
        <v>1.1488499999999998E-4</v>
      </c>
      <c r="D492" s="15">
        <v>1.5512699999999999</v>
      </c>
      <c r="E492" s="15">
        <v>14.257599999999998</v>
      </c>
      <c r="F492" s="15">
        <v>42.038999999999994</v>
      </c>
      <c r="G492" s="15">
        <v>331.24126279026558</v>
      </c>
      <c r="H492" s="15">
        <v>1.9248999999999994</v>
      </c>
      <c r="I492" s="15">
        <v>1.8762599999999998</v>
      </c>
      <c r="J492" s="15">
        <v>5.1272835399423486E-9</v>
      </c>
      <c r="K492" s="15">
        <v>124.71</v>
      </c>
      <c r="L492" s="15">
        <v>1.3860999999999999</v>
      </c>
      <c r="M492" s="15">
        <v>201.95</v>
      </c>
      <c r="N492" s="15">
        <v>7.7969999999999997</v>
      </c>
      <c r="O492" s="15">
        <v>3.7220999999999993</v>
      </c>
      <c r="P492" s="15">
        <v>212.56199999999998</v>
      </c>
      <c r="Q492" s="15">
        <v>2.1974999999999999E-10</v>
      </c>
      <c r="R492" s="15">
        <v>57.994999999999997</v>
      </c>
      <c r="S492" s="15">
        <v>0.52303999999999995</v>
      </c>
      <c r="T492" s="15">
        <v>7.6430999999999996</v>
      </c>
      <c r="U492" s="15">
        <v>3.05</v>
      </c>
      <c r="V492" s="15">
        <v>146.5</v>
      </c>
      <c r="W492" s="15">
        <v>0.7</v>
      </c>
      <c r="X492" s="15">
        <v>5</v>
      </c>
      <c r="Y492" s="15">
        <v>4.9510499999999995</v>
      </c>
      <c r="Z492" s="15">
        <v>6.6247999999999996</v>
      </c>
      <c r="AA492" s="15">
        <v>7.6672999999999991</v>
      </c>
      <c r="AB492" s="15">
        <v>2.0263999999999998</v>
      </c>
      <c r="AC492" s="15">
        <v>90</v>
      </c>
      <c r="AD492" s="15">
        <v>139.15199999999999</v>
      </c>
      <c r="AE492" s="15">
        <v>2.5</v>
      </c>
      <c r="AF492" s="15">
        <v>380</v>
      </c>
      <c r="AG492" s="15">
        <v>4.38</v>
      </c>
      <c r="AH492" s="15">
        <v>5</v>
      </c>
      <c r="AI492" s="15">
        <v>2</v>
      </c>
      <c r="AJ492" s="15">
        <v>40.721499999999999</v>
      </c>
      <c r="AK492" s="15">
        <v>13.091999999999999</v>
      </c>
      <c r="AL492" s="15">
        <v>1647.88</v>
      </c>
      <c r="AM492" s="15">
        <v>77.100999999999999</v>
      </c>
      <c r="AN492" s="15">
        <v>0.31085699999999994</v>
      </c>
      <c r="AO492" s="15">
        <v>0.74360999999999999</v>
      </c>
      <c r="AP492" s="15">
        <v>1.4941</v>
      </c>
      <c r="AQ492" s="15">
        <v>1402.1</v>
      </c>
      <c r="AR492" s="15">
        <v>5.48</v>
      </c>
      <c r="AS492" s="15">
        <v>162.63999999999999</v>
      </c>
      <c r="AT492" s="15">
        <v>0.34617999999999999</v>
      </c>
      <c r="AU492" s="15">
        <v>16.349699999999999</v>
      </c>
      <c r="AV492" s="15">
        <v>869.39</v>
      </c>
      <c r="AW492" s="15">
        <v>0.29374699999999998</v>
      </c>
      <c r="AX492" s="15">
        <v>94.999997462352653</v>
      </c>
      <c r="AY492" s="15">
        <v>59.477099999999993</v>
      </c>
      <c r="AZ492" s="15">
        <v>2.2506999999999997</v>
      </c>
      <c r="BA492" s="15">
        <v>1.0000002769241589</v>
      </c>
      <c r="BB492" s="15">
        <v>0.29605299999999996</v>
      </c>
      <c r="BC492" s="15">
        <v>752.33</v>
      </c>
      <c r="BD492" s="15">
        <v>2.0019999999999998</v>
      </c>
      <c r="BE492" s="15">
        <v>2.6133999999999995</v>
      </c>
      <c r="BF492" s="15">
        <v>0.38150999999999996</v>
      </c>
      <c r="BG492" s="15">
        <v>74.09</v>
      </c>
      <c r="BH492" s="15">
        <v>13.3401</v>
      </c>
      <c r="BI492" s="15">
        <v>0.83429399999999987</v>
      </c>
      <c r="BJ492" s="15">
        <v>8.9008999999999983</v>
      </c>
      <c r="BK492" s="15">
        <v>7.1798999999999999</v>
      </c>
      <c r="BL492" s="15">
        <v>21.863</v>
      </c>
      <c r="BM492" s="15">
        <v>2.2891999999999997</v>
      </c>
      <c r="BN492" s="15">
        <v>1.9449199999999998</v>
      </c>
      <c r="BO492" s="15">
        <v>1.4E-8</v>
      </c>
      <c r="BP492" s="15">
        <v>3.5310734463276838</v>
      </c>
      <c r="BQ492" s="15">
        <v>7.5314999999999994</v>
      </c>
      <c r="BR492" s="15">
        <v>17.16876658243606</v>
      </c>
      <c r="BS492" s="15">
        <v>320</v>
      </c>
      <c r="BT492" s="15">
        <v>1.3949999999999999E-5</v>
      </c>
      <c r="BU492" s="15">
        <v>20.436</v>
      </c>
      <c r="BV492" s="15">
        <v>149.39599999999999</v>
      </c>
      <c r="BW492" s="15">
        <v>3.7450000000000001</v>
      </c>
      <c r="BX492" s="15">
        <v>2.1922999999999995</v>
      </c>
      <c r="BY492" s="15">
        <v>2.2506999999999997</v>
      </c>
      <c r="BZ492" s="15">
        <v>136.1285053090117</v>
      </c>
      <c r="CA492" s="15">
        <v>28.457999999999998</v>
      </c>
      <c r="CB492" s="15">
        <v>1.7849984163991854</v>
      </c>
      <c r="CC492" s="15">
        <v>2.2506999999999997</v>
      </c>
      <c r="CD492" s="15">
        <v>6.9627999999999997</v>
      </c>
      <c r="CE492" s="15">
        <v>1.6862999999999999</v>
      </c>
      <c r="CF492" s="15">
        <v>3.9249999999999998</v>
      </c>
      <c r="CG492" s="15">
        <v>47.947999999999993</v>
      </c>
      <c r="CH492" s="15">
        <v>26.26613252002986</v>
      </c>
      <c r="CI492" s="15">
        <v>0.86734999999999995</v>
      </c>
      <c r="CJ492" s="15">
        <v>747.67</v>
      </c>
      <c r="CK492" s="15">
        <v>14</v>
      </c>
      <c r="CL492" s="15">
        <v>0.70238899999999993</v>
      </c>
      <c r="CM492" s="15">
        <v>0.17246999999999996</v>
      </c>
      <c r="CN492" s="15">
        <v>7.5</v>
      </c>
      <c r="CO492" s="15">
        <v>12.297899999999998</v>
      </c>
      <c r="CP492" s="15">
        <v>1.7026999999999997</v>
      </c>
      <c r="CQ492" s="43">
        <v>50.6</v>
      </c>
      <c r="CR492" s="43">
        <v>30.8</v>
      </c>
      <c r="CS492" s="42" t="s">
        <v>21</v>
      </c>
      <c r="CT492" s="42" t="s">
        <v>21</v>
      </c>
      <c r="CU492" s="42" t="s">
        <v>21</v>
      </c>
      <c r="CV492" s="42" t="s">
        <v>21</v>
      </c>
      <c r="CW492" s="43">
        <v>2.0699999999999998</v>
      </c>
      <c r="CX492" s="43">
        <v>46.3172</v>
      </c>
      <c r="CY492" s="42" t="s">
        <v>21</v>
      </c>
      <c r="CZ492" s="42" t="s">
        <v>21</v>
      </c>
      <c r="DA492" s="43">
        <v>1.9968999999999997E-2</v>
      </c>
      <c r="DB492" s="43">
        <v>15.48</v>
      </c>
      <c r="DC492" s="42" t="s">
        <v>21</v>
      </c>
      <c r="DD492" s="43">
        <v>32.258064516129032</v>
      </c>
      <c r="DE492" s="42" t="s">
        <v>21</v>
      </c>
      <c r="DF492" s="43">
        <v>22.5</v>
      </c>
      <c r="DG492" s="43">
        <v>4.3155999999999993E-2</v>
      </c>
    </row>
    <row r="493" spans="1:111" x14ac:dyDescent="0.25">
      <c r="A493" s="27" t="s">
        <v>619</v>
      </c>
      <c r="B493" s="15">
        <v>4.8969999999999994</v>
      </c>
      <c r="C493" s="15">
        <v>1.2108999999999998E-4</v>
      </c>
      <c r="D493" s="15">
        <v>1.5161199999999999</v>
      </c>
      <c r="E493" s="15">
        <v>14.03</v>
      </c>
      <c r="F493" s="15">
        <v>41.421999999999997</v>
      </c>
      <c r="G493" s="15">
        <v>327.14124715978596</v>
      </c>
      <c r="H493" s="15">
        <v>1.9235999999999993</v>
      </c>
      <c r="I493" s="15">
        <v>1.8562199999999995</v>
      </c>
      <c r="J493" s="15">
        <v>5.297744728021526E-9</v>
      </c>
      <c r="K493" s="15">
        <v>124.996</v>
      </c>
      <c r="L493" s="15">
        <v>1.3797999999999999</v>
      </c>
      <c r="M493" s="15">
        <v>203.67</v>
      </c>
      <c r="N493" s="15">
        <v>7.7929999999999993</v>
      </c>
      <c r="O493" s="15">
        <v>3.7220999999999993</v>
      </c>
      <c r="P493" s="15">
        <v>216.97399999999999</v>
      </c>
      <c r="Q493" s="15">
        <v>2.2895E-10</v>
      </c>
      <c r="R493" s="15">
        <v>58.599199999999996</v>
      </c>
      <c r="S493" s="15">
        <v>0.51889999999999992</v>
      </c>
      <c r="T493" s="15">
        <v>7.5289999999999999</v>
      </c>
      <c r="U493" s="15">
        <v>3.0734999999999997</v>
      </c>
      <c r="V493" s="15">
        <v>146.5</v>
      </c>
      <c r="W493" s="15">
        <v>0.7</v>
      </c>
      <c r="X493" s="15">
        <v>5</v>
      </c>
      <c r="Y493" s="15">
        <v>4.8985999999999992</v>
      </c>
      <c r="Z493" s="15">
        <v>6.5427999999999997</v>
      </c>
      <c r="AA493" s="15">
        <v>7.6672999999999991</v>
      </c>
      <c r="AB493" s="15">
        <v>1.9915999999999996</v>
      </c>
      <c r="AC493" s="15">
        <v>90</v>
      </c>
      <c r="AD493" s="15">
        <v>140.31099999999998</v>
      </c>
      <c r="AE493" s="15">
        <v>2.5</v>
      </c>
      <c r="AF493" s="15">
        <v>238.93</v>
      </c>
      <c r="AG493" s="15">
        <v>4.4000000000000004</v>
      </c>
      <c r="AH493" s="15">
        <v>5</v>
      </c>
      <c r="AI493" s="15">
        <v>2</v>
      </c>
      <c r="AJ493" s="15">
        <v>40.664299999999997</v>
      </c>
      <c r="AK493" s="15">
        <v>13.170999999999999</v>
      </c>
      <c r="AL493" s="15">
        <v>1651.28</v>
      </c>
      <c r="AM493" s="15">
        <v>76.516999999999996</v>
      </c>
      <c r="AN493" s="15">
        <v>0.31085699999999994</v>
      </c>
      <c r="AO493" s="15">
        <v>0.69524999999999992</v>
      </c>
      <c r="AP493" s="15">
        <v>1.4882</v>
      </c>
      <c r="AQ493" s="15">
        <v>1381.79</v>
      </c>
      <c r="AR493" s="15">
        <v>5.4864999999999995</v>
      </c>
      <c r="AS493" s="15">
        <v>162.29</v>
      </c>
      <c r="AT493" s="15">
        <v>0.34636999999999996</v>
      </c>
      <c r="AU493" s="15">
        <v>16.224899999999998</v>
      </c>
      <c r="AV493" s="15">
        <v>864.49</v>
      </c>
      <c r="AW493" s="15">
        <v>0.29386299999999999</v>
      </c>
      <c r="AX493" s="15">
        <v>94.999997462352653</v>
      </c>
      <c r="AY493" s="15">
        <v>69.75</v>
      </c>
      <c r="AZ493" s="15">
        <v>2.2195899999999997</v>
      </c>
      <c r="BA493" s="15">
        <v>1.0000002769241589</v>
      </c>
      <c r="BB493" s="15">
        <v>0.29605299999999996</v>
      </c>
      <c r="BC493" s="15">
        <v>761.48</v>
      </c>
      <c r="BD493" s="15">
        <v>1.9825999999999997</v>
      </c>
      <c r="BE493" s="15">
        <v>2.5975000000000001</v>
      </c>
      <c r="BF493" s="15">
        <v>0.37645999999999996</v>
      </c>
      <c r="BG493" s="15">
        <v>73.709999999999994</v>
      </c>
      <c r="BH493" s="15">
        <v>13.3347</v>
      </c>
      <c r="BI493" s="15">
        <v>0.89193499999999992</v>
      </c>
      <c r="BJ493" s="15">
        <v>8.827399999999999</v>
      </c>
      <c r="BK493" s="15">
        <v>7.1289999999999996</v>
      </c>
      <c r="BL493" s="15">
        <v>22</v>
      </c>
      <c r="BM493" s="15">
        <v>2.2501999999999995</v>
      </c>
      <c r="BN493" s="15">
        <v>1.9545299999999997</v>
      </c>
      <c r="BO493" s="15">
        <v>1.4E-8</v>
      </c>
      <c r="BP493" s="15">
        <v>3.1836994587710921</v>
      </c>
      <c r="BQ493" s="15">
        <v>7.5283999999999995</v>
      </c>
      <c r="BR493" s="15">
        <v>17.16876658243606</v>
      </c>
      <c r="BS493" s="15">
        <v>550</v>
      </c>
      <c r="BT493" s="15">
        <v>1.3949999999999999E-5</v>
      </c>
      <c r="BU493" s="15">
        <v>20.519799999999996</v>
      </c>
      <c r="BV493" s="15">
        <v>148.69099999999997</v>
      </c>
      <c r="BW493" s="15">
        <v>3.7450000000000001</v>
      </c>
      <c r="BX493" s="15">
        <v>2.1894999999999998</v>
      </c>
      <c r="BY493" s="15">
        <v>2.2195899999999997</v>
      </c>
      <c r="BZ493" s="15">
        <v>134.73899999999998</v>
      </c>
      <c r="CA493" s="15">
        <v>28.52</v>
      </c>
      <c r="CB493" s="15">
        <v>1.7849984163991854</v>
      </c>
      <c r="CC493" s="15">
        <v>2.2195899999999997</v>
      </c>
      <c r="CD493" s="15">
        <v>6.914299999999999</v>
      </c>
      <c r="CE493" s="15">
        <v>1.6646999999999998</v>
      </c>
      <c r="CF493" s="15">
        <v>3.9249999999999998</v>
      </c>
      <c r="CG493" s="15">
        <v>50.395000000000003</v>
      </c>
      <c r="CH493" s="15">
        <v>26.223132303081666</v>
      </c>
      <c r="CI493" s="15">
        <v>0.85494999999999999</v>
      </c>
      <c r="CJ493" s="15">
        <v>757.04</v>
      </c>
      <c r="CK493" s="15">
        <v>14</v>
      </c>
      <c r="CL493" s="15">
        <v>0.69609599999999994</v>
      </c>
      <c r="CM493" s="15">
        <v>0.17737999999999995</v>
      </c>
      <c r="CN493" s="15">
        <v>14.5</v>
      </c>
      <c r="CO493" s="15">
        <v>12.975199999999999</v>
      </c>
      <c r="CP493" s="15">
        <v>1.6882999999999999</v>
      </c>
      <c r="CQ493" s="43">
        <v>50.6</v>
      </c>
      <c r="CR493" s="43">
        <v>30.8</v>
      </c>
      <c r="CS493" s="42" t="s">
        <v>21</v>
      </c>
      <c r="CT493" s="42" t="s">
        <v>21</v>
      </c>
      <c r="CU493" s="42" t="s">
        <v>21</v>
      </c>
      <c r="CV493" s="42" t="s">
        <v>21</v>
      </c>
      <c r="CW493" s="43">
        <v>2.0699999999999998</v>
      </c>
      <c r="CX493" s="43">
        <v>45.926899999999996</v>
      </c>
      <c r="CY493" s="42" t="s">
        <v>21</v>
      </c>
      <c r="CZ493" s="42" t="s">
        <v>21</v>
      </c>
      <c r="DA493" s="43">
        <v>1.9761999999999998E-2</v>
      </c>
      <c r="DB493" s="43">
        <v>15.28</v>
      </c>
      <c r="DC493" s="42" t="s">
        <v>21</v>
      </c>
      <c r="DD493" s="43">
        <v>35.587188612099638</v>
      </c>
      <c r="DE493" s="42" t="s">
        <v>21</v>
      </c>
      <c r="DF493" s="43">
        <v>22.5</v>
      </c>
      <c r="DG493" s="43">
        <v>4.5717999999999988E-2</v>
      </c>
    </row>
    <row r="494" spans="1:111" x14ac:dyDescent="0.25">
      <c r="A494" s="27" t="s">
        <v>620</v>
      </c>
      <c r="B494" s="15">
        <v>4.7070999999999996</v>
      </c>
      <c r="C494" s="15">
        <v>1.2901899999999999E-4</v>
      </c>
      <c r="D494" s="15">
        <v>1.5154799999999999</v>
      </c>
      <c r="E494" s="15">
        <v>13.055</v>
      </c>
      <c r="F494" s="15">
        <v>38.585999999999999</v>
      </c>
      <c r="G494" s="15">
        <v>309.71618073024729</v>
      </c>
      <c r="H494" s="15">
        <v>1.9257999999999997</v>
      </c>
      <c r="I494" s="15">
        <v>1.73569</v>
      </c>
      <c r="J494" s="15">
        <v>5.691731781065937E-9</v>
      </c>
      <c r="K494" s="15">
        <v>122.60799999999999</v>
      </c>
      <c r="L494" s="15">
        <v>1.3602999999999998</v>
      </c>
      <c r="M494" s="15">
        <v>204.54</v>
      </c>
      <c r="N494" s="15">
        <v>7.770999999999999</v>
      </c>
      <c r="O494" s="15">
        <v>3.7220999999999993</v>
      </c>
      <c r="P494" s="15">
        <v>221.03</v>
      </c>
      <c r="Q494" s="15">
        <v>2.6331999999999998E-10</v>
      </c>
      <c r="R494" s="15">
        <v>58.971799999999995</v>
      </c>
      <c r="S494" s="15">
        <v>0.4975</v>
      </c>
      <c r="T494" s="15">
        <v>7.0502999999999991</v>
      </c>
      <c r="U494" s="15">
        <v>3.0717999999999996</v>
      </c>
      <c r="V494" s="15">
        <v>146</v>
      </c>
      <c r="W494" s="15">
        <v>0.7</v>
      </c>
      <c r="X494" s="15">
        <v>5</v>
      </c>
      <c r="Y494" s="15">
        <v>4.633189999999999</v>
      </c>
      <c r="Z494" s="15">
        <v>6.1942999999999993</v>
      </c>
      <c r="AA494" s="15">
        <v>7.5222999999999995</v>
      </c>
      <c r="AB494" s="15">
        <v>1.8580999999999999</v>
      </c>
      <c r="AC494" s="15">
        <v>90</v>
      </c>
      <c r="AD494" s="15">
        <v>134.69399999999999</v>
      </c>
      <c r="AE494" s="15">
        <v>2.5</v>
      </c>
      <c r="AF494" s="15">
        <v>406.25</v>
      </c>
      <c r="AG494" s="15">
        <v>7.07</v>
      </c>
      <c r="AH494" s="15">
        <v>5</v>
      </c>
      <c r="AI494" s="15">
        <v>2</v>
      </c>
      <c r="AJ494" s="15">
        <v>39.820499999999996</v>
      </c>
      <c r="AK494" s="15">
        <v>13.04</v>
      </c>
      <c r="AL494" s="15">
        <v>1631.19</v>
      </c>
      <c r="AM494" s="15">
        <v>74.094999999999999</v>
      </c>
      <c r="AN494" s="15">
        <v>0.31085699999999994</v>
      </c>
      <c r="AO494" s="15">
        <v>0.69395999999999991</v>
      </c>
      <c r="AP494" s="15">
        <v>1.5737999999999999</v>
      </c>
      <c r="AQ494" s="15">
        <v>1314.72</v>
      </c>
      <c r="AR494" s="15">
        <v>5.4917999999999996</v>
      </c>
      <c r="AS494" s="15">
        <v>154.47999999999999</v>
      </c>
      <c r="AT494" s="15">
        <v>0.33753</v>
      </c>
      <c r="AU494" s="15">
        <v>16.028799999999997</v>
      </c>
      <c r="AV494" s="15">
        <v>858.75</v>
      </c>
      <c r="AW494" s="15">
        <v>0.28549399999999997</v>
      </c>
      <c r="AX494" s="15">
        <v>94.999997462352653</v>
      </c>
      <c r="AY494" s="15">
        <v>85.015999999999991</v>
      </c>
      <c r="AZ494" s="15">
        <v>2.0883799999999995</v>
      </c>
      <c r="BA494" s="15">
        <v>1.0000002769241589</v>
      </c>
      <c r="BB494" s="15">
        <v>0.29605299999999996</v>
      </c>
      <c r="BC494" s="15">
        <v>755.06</v>
      </c>
      <c r="BD494" s="15">
        <v>1.9043999999999996</v>
      </c>
      <c r="BE494" s="15">
        <v>2.5762999999999998</v>
      </c>
      <c r="BF494" s="15">
        <v>0.35911999999999999</v>
      </c>
      <c r="BG494" s="15">
        <v>72.84</v>
      </c>
      <c r="BH494" s="15">
        <v>12.778899999999998</v>
      </c>
      <c r="BI494" s="15">
        <v>0.95809999999999995</v>
      </c>
      <c r="BJ494" s="15">
        <v>8.5639999999999983</v>
      </c>
      <c r="BK494" s="15">
        <v>6.8923999999999994</v>
      </c>
      <c r="BL494" s="15">
        <v>21.980999999999998</v>
      </c>
      <c r="BM494" s="15">
        <v>2.0959999999999996</v>
      </c>
      <c r="BN494" s="15">
        <v>1.8742299999999996</v>
      </c>
      <c r="BO494" s="15">
        <v>1.4E-8</v>
      </c>
      <c r="BP494" s="15">
        <v>3.6469730123997079</v>
      </c>
      <c r="BQ494" s="15">
        <v>7.1719999999999997</v>
      </c>
      <c r="BR494" s="15">
        <v>17.16876658243606</v>
      </c>
      <c r="BS494" s="15">
        <v>550</v>
      </c>
      <c r="BT494" s="15">
        <v>1.4079999999999999E-5</v>
      </c>
      <c r="BU494" s="15">
        <v>20.462899999999998</v>
      </c>
      <c r="BV494" s="15">
        <v>142.38099999999997</v>
      </c>
      <c r="BW494" s="15">
        <v>3.7450000000000001</v>
      </c>
      <c r="BX494" s="15">
        <v>2.1516999999999999</v>
      </c>
      <c r="BY494" s="15">
        <v>2.0883799999999995</v>
      </c>
      <c r="BZ494" s="15">
        <v>129.41899999999998</v>
      </c>
      <c r="CA494" s="15">
        <v>28.563999999999997</v>
      </c>
      <c r="CB494" s="15">
        <v>1.7849984163991854</v>
      </c>
      <c r="CC494" s="15">
        <v>2.0883799999999995</v>
      </c>
      <c r="CD494" s="15">
        <v>6.6014999999999997</v>
      </c>
      <c r="CE494" s="15">
        <v>1.5567</v>
      </c>
      <c r="CF494" s="15">
        <v>3.9249999999999998</v>
      </c>
      <c r="CG494" s="15">
        <v>52.581999999999994</v>
      </c>
      <c r="CH494" s="15">
        <v>25.963130991301881</v>
      </c>
      <c r="CI494" s="15">
        <v>0.82169999999999999</v>
      </c>
      <c r="CJ494" s="15">
        <v>752.93</v>
      </c>
      <c r="CK494" s="15">
        <v>14</v>
      </c>
      <c r="CL494" s="15">
        <v>0.66405199999999998</v>
      </c>
      <c r="CM494" s="15">
        <v>0.18417999999999995</v>
      </c>
      <c r="CN494" s="15">
        <v>14.5</v>
      </c>
      <c r="CO494" s="15">
        <v>13.7753</v>
      </c>
      <c r="CP494" s="15">
        <v>1.6420999999999999</v>
      </c>
      <c r="CQ494" s="43">
        <v>50.6</v>
      </c>
      <c r="CR494" s="43">
        <v>30.8</v>
      </c>
      <c r="CS494" s="42" t="s">
        <v>21</v>
      </c>
      <c r="CT494" s="42" t="s">
        <v>21</v>
      </c>
      <c r="CU494" s="42" t="s">
        <v>21</v>
      </c>
      <c r="CV494" s="42" t="s">
        <v>21</v>
      </c>
      <c r="CW494" s="43">
        <v>2.0699999999999998</v>
      </c>
      <c r="CX494" s="43">
        <v>44.125999999999998</v>
      </c>
      <c r="CY494" s="42" t="s">
        <v>21</v>
      </c>
      <c r="CZ494" s="42" t="s">
        <v>21</v>
      </c>
      <c r="DA494" s="43">
        <v>1.9324999999999998E-2</v>
      </c>
      <c r="DB494" s="43">
        <v>14.69</v>
      </c>
      <c r="DC494" s="42" t="s">
        <v>21</v>
      </c>
      <c r="DD494" s="43">
        <v>38.022813688212928</v>
      </c>
      <c r="DE494" s="42" t="s">
        <v>21</v>
      </c>
      <c r="DF494" s="43">
        <v>22.5</v>
      </c>
      <c r="DG494" s="43">
        <v>4.5115999999999989E-2</v>
      </c>
    </row>
    <row r="495" spans="1:111" x14ac:dyDescent="0.25">
      <c r="A495" s="27" t="s">
        <v>621</v>
      </c>
      <c r="B495" s="15">
        <v>4.660499999999999</v>
      </c>
      <c r="C495" s="15">
        <v>1.3866499999999997E-4</v>
      </c>
      <c r="D495" s="15">
        <v>1.5008599999999999</v>
      </c>
      <c r="E495" s="15">
        <v>12.847999999999999</v>
      </c>
      <c r="F495" s="15">
        <v>37.815999999999995</v>
      </c>
      <c r="G495" s="15">
        <v>304.22115978159223</v>
      </c>
      <c r="H495" s="15">
        <v>1.9417999999999997</v>
      </c>
      <c r="I495" s="15">
        <v>1.7170599999999996</v>
      </c>
      <c r="J495" s="15">
        <v>6.5916505479828753E-9</v>
      </c>
      <c r="K495" s="15">
        <v>122.86099999999999</v>
      </c>
      <c r="L495" s="15">
        <v>1.3338999999999999</v>
      </c>
      <c r="M495" s="15">
        <v>206.01</v>
      </c>
      <c r="N495" s="15">
        <v>7.7939999999999996</v>
      </c>
      <c r="O495" s="15">
        <v>3.7220999999999993</v>
      </c>
      <c r="P495" s="15">
        <v>224.82299999999998</v>
      </c>
      <c r="Q495" s="15">
        <v>2.8740999999999999E-10</v>
      </c>
      <c r="R495" s="15">
        <v>59.3339</v>
      </c>
      <c r="S495" s="15">
        <v>0.49259999999999998</v>
      </c>
      <c r="T495" s="15">
        <v>6.8956999999999997</v>
      </c>
      <c r="U495" s="15">
        <v>3.1578999999999997</v>
      </c>
      <c r="V495" s="15">
        <v>146.5</v>
      </c>
      <c r="W495" s="15">
        <v>0.7</v>
      </c>
      <c r="X495" s="15">
        <v>5</v>
      </c>
      <c r="Y495" s="15">
        <v>4.5523999999999996</v>
      </c>
      <c r="Z495" s="15">
        <v>6.0843999999999996</v>
      </c>
      <c r="AA495" s="15">
        <v>7.1950000000000003</v>
      </c>
      <c r="AB495" s="15">
        <v>1.8264999999999996</v>
      </c>
      <c r="AC495" s="15">
        <v>150</v>
      </c>
      <c r="AD495" s="15">
        <v>134.14699999999999</v>
      </c>
      <c r="AE495" s="15">
        <v>2.5</v>
      </c>
      <c r="AF495" s="15">
        <v>408.75</v>
      </c>
      <c r="AG495" s="15">
        <v>10</v>
      </c>
      <c r="AH495" s="15">
        <v>5</v>
      </c>
      <c r="AI495" s="15">
        <v>2</v>
      </c>
      <c r="AJ495" s="15">
        <v>39.338499999999996</v>
      </c>
      <c r="AK495" s="15">
        <v>13.068</v>
      </c>
      <c r="AL495" s="15">
        <v>1639.42</v>
      </c>
      <c r="AM495" s="15">
        <v>73.197999999999993</v>
      </c>
      <c r="AN495" s="15">
        <v>0.31085699999999994</v>
      </c>
      <c r="AO495" s="15">
        <v>0.68601999999999996</v>
      </c>
      <c r="AP495" s="15">
        <v>1.6134999999999997</v>
      </c>
      <c r="AQ495" s="15">
        <v>1299.32</v>
      </c>
      <c r="AR495" s="15">
        <v>5.4814999999999996</v>
      </c>
      <c r="AS495" s="15">
        <v>153.47999999999999</v>
      </c>
      <c r="AT495" s="15">
        <v>0.33943999999999996</v>
      </c>
      <c r="AU495" s="15">
        <v>16.252599999999997</v>
      </c>
      <c r="AV495" s="15">
        <v>856.3</v>
      </c>
      <c r="AW495" s="15">
        <v>0.27747699999999997</v>
      </c>
      <c r="AX495" s="15">
        <v>94.999997462352653</v>
      </c>
      <c r="AY495" s="15">
        <v>100.33</v>
      </c>
      <c r="AZ495" s="15">
        <v>2.0786599999999997</v>
      </c>
      <c r="BA495" s="15">
        <v>1.0000002769241589</v>
      </c>
      <c r="BB495" s="15">
        <v>0.29605299999999996</v>
      </c>
      <c r="BC495" s="15">
        <v>770.27</v>
      </c>
      <c r="BD495" s="15">
        <v>2.1997999999999998</v>
      </c>
      <c r="BE495" s="15">
        <v>2.5438999999999994</v>
      </c>
      <c r="BF495" s="15">
        <v>0.35427999999999998</v>
      </c>
      <c r="BG495" s="15">
        <v>72.03</v>
      </c>
      <c r="BH495" s="15">
        <v>12.778199999999998</v>
      </c>
      <c r="BI495" s="15">
        <v>1.0244099999999998</v>
      </c>
      <c r="BJ495" s="15">
        <v>8.4931999999999999</v>
      </c>
      <c r="BK495" s="15">
        <v>6.809899999999999</v>
      </c>
      <c r="BL495" s="15">
        <v>21.936</v>
      </c>
      <c r="BM495" s="15">
        <v>2.0617999999999999</v>
      </c>
      <c r="BN495" s="15">
        <v>1.8304099999999996</v>
      </c>
      <c r="BO495" s="15">
        <v>1.4E-8</v>
      </c>
      <c r="BP495" s="15">
        <v>3.7009622501850479</v>
      </c>
      <c r="BQ495" s="15">
        <v>7.0077999999999996</v>
      </c>
      <c r="BR495" s="15">
        <v>17.16876658243606</v>
      </c>
      <c r="BS495" s="15">
        <v>550</v>
      </c>
      <c r="BT495" s="15">
        <v>1.4319999999999998E-5</v>
      </c>
      <c r="BU495" s="15">
        <v>20.525199999999998</v>
      </c>
      <c r="BV495" s="15">
        <v>141.35199999999998</v>
      </c>
      <c r="BW495" s="15">
        <v>3.7450000000000001</v>
      </c>
      <c r="BX495" s="15">
        <v>2.1423999999999999</v>
      </c>
      <c r="BY495" s="15">
        <v>2.0786599999999997</v>
      </c>
      <c r="BZ495" s="15">
        <v>128.74699999999999</v>
      </c>
      <c r="CA495" s="15">
        <v>28.646999999999998</v>
      </c>
      <c r="CB495" s="15">
        <v>1.7849984163991854</v>
      </c>
      <c r="CC495" s="15">
        <v>2.0786599999999997</v>
      </c>
      <c r="CD495" s="15">
        <v>6.5067999999999993</v>
      </c>
      <c r="CE495" s="15">
        <v>1.5422999999999998</v>
      </c>
      <c r="CF495" s="15">
        <v>3.9249999999999998</v>
      </c>
      <c r="CG495" s="15">
        <v>54.382999999999996</v>
      </c>
      <c r="CH495" s="15">
        <v>25.91613075417246</v>
      </c>
      <c r="CI495" s="15">
        <v>0.81719999999999993</v>
      </c>
      <c r="CJ495" s="15">
        <v>760.52499999999998</v>
      </c>
      <c r="CK495" s="15">
        <v>14</v>
      </c>
      <c r="CL495" s="15">
        <v>0.65513999999999994</v>
      </c>
      <c r="CM495" s="15">
        <v>0.19102999999999995</v>
      </c>
      <c r="CN495" s="15">
        <v>14.5</v>
      </c>
      <c r="CO495" s="15">
        <v>9.0325999999999986</v>
      </c>
      <c r="CP495" s="15">
        <v>1.6382999999999999</v>
      </c>
      <c r="CQ495" s="43">
        <v>50.6</v>
      </c>
      <c r="CR495" s="43">
        <v>30.8</v>
      </c>
      <c r="CS495" s="42" t="s">
        <v>21</v>
      </c>
      <c r="CT495" s="42" t="s">
        <v>21</v>
      </c>
      <c r="CU495" s="42" t="s">
        <v>21</v>
      </c>
      <c r="CV495" s="42" t="s">
        <v>21</v>
      </c>
      <c r="CW495" s="43">
        <v>2.0699999999999998</v>
      </c>
      <c r="CX495" s="43">
        <v>44.349299999999999</v>
      </c>
      <c r="CY495" s="42" t="s">
        <v>21</v>
      </c>
      <c r="CZ495" s="42" t="s">
        <v>21</v>
      </c>
      <c r="DA495" s="43">
        <v>2.3982999999999997E-2</v>
      </c>
      <c r="DB495" s="43">
        <v>14.79</v>
      </c>
      <c r="DC495" s="42" t="s">
        <v>21</v>
      </c>
      <c r="DD495" s="43">
        <v>43.103448275862064</v>
      </c>
      <c r="DE495" s="42" t="s">
        <v>21</v>
      </c>
      <c r="DF495" s="43">
        <v>22.5</v>
      </c>
      <c r="DG495" s="43">
        <v>5.0727999999999988E-2</v>
      </c>
    </row>
    <row r="496" spans="1:111" x14ac:dyDescent="0.25">
      <c r="A496" s="27" t="s">
        <v>622</v>
      </c>
      <c r="B496" s="15">
        <v>4.6720999999999995</v>
      </c>
      <c r="C496" s="15">
        <v>1.5379499999999997E-4</v>
      </c>
      <c r="D496" s="15">
        <v>1.4557799999999999</v>
      </c>
      <c r="E496" s="15">
        <v>12.89</v>
      </c>
      <c r="F496" s="15">
        <v>37.988</v>
      </c>
      <c r="G496" s="15">
        <v>305.23116363202746</v>
      </c>
      <c r="H496" s="15">
        <v>1.9870999999999999</v>
      </c>
      <c r="I496" s="15">
        <v>1.7069799999999997</v>
      </c>
      <c r="J496" s="15">
        <v>7.5947910151439208E-9</v>
      </c>
      <c r="K496" s="15">
        <v>124.89</v>
      </c>
      <c r="L496" s="15">
        <v>1.3191999999999999</v>
      </c>
      <c r="M496" s="15">
        <v>207.82</v>
      </c>
      <c r="N496" s="15">
        <v>7.8009999999999993</v>
      </c>
      <c r="O496" s="15">
        <v>3.7220999999999993</v>
      </c>
      <c r="P496" s="15">
        <v>229.02099999999999</v>
      </c>
      <c r="Q496" s="15">
        <v>3.0646999999999998E-10</v>
      </c>
      <c r="R496" s="15">
        <v>59.892699999999998</v>
      </c>
      <c r="S496" s="15">
        <v>0.48889999999999995</v>
      </c>
      <c r="T496" s="15">
        <v>6.9034999999999993</v>
      </c>
      <c r="U496" s="15">
        <v>3.2660999999999998</v>
      </c>
      <c r="V496" s="15">
        <v>146.5</v>
      </c>
      <c r="W496" s="15">
        <v>0.7</v>
      </c>
      <c r="X496" s="15">
        <v>5</v>
      </c>
      <c r="Y496" s="15">
        <v>4.5011399999999995</v>
      </c>
      <c r="Z496" s="15">
        <v>6.1045999999999996</v>
      </c>
      <c r="AA496" s="15">
        <v>7.0795999999999992</v>
      </c>
      <c r="AB496" s="15">
        <v>1.8338999999999999</v>
      </c>
      <c r="AC496" s="15">
        <v>150</v>
      </c>
      <c r="AD496" s="15">
        <v>134.51599999999999</v>
      </c>
      <c r="AE496" s="15">
        <v>2.5</v>
      </c>
      <c r="AF496" s="15">
        <v>410</v>
      </c>
      <c r="AG496" s="15">
        <v>10</v>
      </c>
      <c r="AH496" s="15">
        <v>5</v>
      </c>
      <c r="AI496" s="15">
        <v>2</v>
      </c>
      <c r="AJ496" s="15">
        <v>39.17</v>
      </c>
      <c r="AK496" s="15">
        <v>12.936999999999999</v>
      </c>
      <c r="AL496" s="15">
        <v>1647.13</v>
      </c>
      <c r="AM496" s="15">
        <v>72.825000000000003</v>
      </c>
      <c r="AN496" s="15">
        <v>0.31085699999999994</v>
      </c>
      <c r="AO496" s="15">
        <v>0.6865</v>
      </c>
      <c r="AP496" s="15">
        <v>1.6167999999999998</v>
      </c>
      <c r="AQ496" s="15">
        <v>1304.5899999999999</v>
      </c>
      <c r="AR496" s="15">
        <v>5.4840999999999998</v>
      </c>
      <c r="AS496" s="15">
        <v>151.54</v>
      </c>
      <c r="AT496" s="15">
        <v>0.33866999999999997</v>
      </c>
      <c r="AU496" s="15">
        <v>16.174799999999998</v>
      </c>
      <c r="AV496" s="15">
        <v>852.01</v>
      </c>
      <c r="AW496" s="15">
        <v>0.27600899999999995</v>
      </c>
      <c r="AX496" s="15">
        <v>94.999997462352653</v>
      </c>
      <c r="AY496" s="15">
        <v>106.38</v>
      </c>
      <c r="AZ496" s="15">
        <v>2.0703399999999998</v>
      </c>
      <c r="BA496" s="15">
        <v>1.0000002769241589</v>
      </c>
      <c r="BB496" s="15">
        <v>0.29605299999999996</v>
      </c>
      <c r="BC496" s="15">
        <v>788.29</v>
      </c>
      <c r="BD496" s="15">
        <v>2.3043399999999998</v>
      </c>
      <c r="BE496" s="15">
        <v>2.5232999999999994</v>
      </c>
      <c r="BF496" s="15">
        <v>0.35177999999999998</v>
      </c>
      <c r="BG496" s="15">
        <v>73.180000000000007</v>
      </c>
      <c r="BH496" s="15">
        <v>12.836399999999999</v>
      </c>
      <c r="BI496" s="15">
        <v>1.0944699999999998</v>
      </c>
      <c r="BJ496" s="15">
        <v>8.474499999999999</v>
      </c>
      <c r="BK496" s="15">
        <v>6.7768999999999995</v>
      </c>
      <c r="BL496" s="15">
        <v>21.873999999999999</v>
      </c>
      <c r="BM496" s="15">
        <v>2.0715999999999997</v>
      </c>
      <c r="BN496" s="15">
        <v>1.7749099999999998</v>
      </c>
      <c r="BO496" s="15">
        <v>1.4E-8</v>
      </c>
      <c r="BP496" s="15">
        <v>3.9215686274509807</v>
      </c>
      <c r="BQ496" s="15">
        <v>6.9265999999999996</v>
      </c>
      <c r="BR496" s="15">
        <v>17.225000513561142</v>
      </c>
      <c r="BS496" s="15">
        <v>550</v>
      </c>
      <c r="BT496" s="15">
        <v>1.4749999999999999E-5</v>
      </c>
      <c r="BU496" s="15">
        <v>20.5625</v>
      </c>
      <c r="BV496" s="15">
        <v>141.23399999999998</v>
      </c>
      <c r="BW496" s="15">
        <v>3.7450000000000001</v>
      </c>
      <c r="BX496" s="15">
        <v>2.1418999999999997</v>
      </c>
      <c r="BY496" s="15">
        <v>2.0703399999999998</v>
      </c>
      <c r="BZ496" s="15">
        <v>128.72999999999999</v>
      </c>
      <c r="CA496" s="15">
        <v>28.761999999999997</v>
      </c>
      <c r="CB496" s="15">
        <v>1.7849984163991854</v>
      </c>
      <c r="CC496" s="15">
        <v>2.0703399999999998</v>
      </c>
      <c r="CD496" s="15">
        <v>6.4109999999999996</v>
      </c>
      <c r="CE496" s="15">
        <v>1.5370999999999999</v>
      </c>
      <c r="CF496" s="15">
        <v>3.9249999999999998</v>
      </c>
      <c r="CG496" s="15">
        <v>56.251799999999996</v>
      </c>
      <c r="CH496" s="15">
        <v>25.720129765292317</v>
      </c>
      <c r="CI496" s="15">
        <v>0.82599999999999996</v>
      </c>
      <c r="CJ496" s="15">
        <v>775.43</v>
      </c>
      <c r="CK496" s="15">
        <v>14</v>
      </c>
      <c r="CL496" s="15">
        <v>0.6281159999999999</v>
      </c>
      <c r="CM496" s="15">
        <v>0.19789999999999994</v>
      </c>
      <c r="CN496" s="15">
        <v>14.5</v>
      </c>
      <c r="CO496" s="15">
        <v>8.8671999999999986</v>
      </c>
      <c r="CP496" s="15">
        <v>1.6363999999999996</v>
      </c>
      <c r="CQ496" s="43">
        <v>50.6</v>
      </c>
      <c r="CR496" s="43">
        <v>30.8</v>
      </c>
      <c r="CS496" s="42" t="s">
        <v>21</v>
      </c>
      <c r="CT496" s="42" t="s">
        <v>21</v>
      </c>
      <c r="CU496" s="42" t="s">
        <v>21</v>
      </c>
      <c r="CV496" s="42" t="s">
        <v>21</v>
      </c>
      <c r="CW496" s="43">
        <v>2.0699999999999998</v>
      </c>
      <c r="CX496" s="43">
        <v>47.468899999999998</v>
      </c>
      <c r="CY496" s="42" t="s">
        <v>21</v>
      </c>
      <c r="CZ496" s="42" t="s">
        <v>21</v>
      </c>
      <c r="DA496" s="43">
        <v>2.3911999999999999E-2</v>
      </c>
      <c r="DB496" s="43">
        <v>14.66</v>
      </c>
      <c r="DC496" s="42" t="s">
        <v>21</v>
      </c>
      <c r="DD496" s="43">
        <v>51.020408163265301</v>
      </c>
      <c r="DE496" s="42" t="s">
        <v>21</v>
      </c>
      <c r="DF496" s="43">
        <v>22.5</v>
      </c>
      <c r="DG496" s="43">
        <v>5.4259999999999989E-2</v>
      </c>
    </row>
    <row r="497" spans="1:111" x14ac:dyDescent="0.25">
      <c r="A497" s="27" t="s">
        <v>623</v>
      </c>
      <c r="B497" s="15">
        <v>4.6994999999999996</v>
      </c>
      <c r="C497" s="15">
        <v>1.5379999999999997E-4</v>
      </c>
      <c r="D497" s="15">
        <v>1.4064999999999999</v>
      </c>
      <c r="E497" s="15">
        <v>12.73</v>
      </c>
      <c r="F497" s="15">
        <v>37.525999999999996</v>
      </c>
      <c r="G497" s="15">
        <v>301.5761496980266</v>
      </c>
      <c r="H497" s="15">
        <v>2.0061</v>
      </c>
      <c r="I497" s="15">
        <v>1.6676499999999996</v>
      </c>
      <c r="J497" s="15">
        <v>8.6219196239109926E-9</v>
      </c>
      <c r="K497" s="15">
        <v>124.73</v>
      </c>
      <c r="L497" s="15">
        <v>1.3189</v>
      </c>
      <c r="M497" s="15">
        <v>211.49</v>
      </c>
      <c r="N497" s="15">
        <v>7.8019999999999996</v>
      </c>
      <c r="O497" s="15">
        <v>3.7220999999999993</v>
      </c>
      <c r="P497" s="15">
        <v>233.17</v>
      </c>
      <c r="Q497" s="15">
        <v>3.4896999999999999E-10</v>
      </c>
      <c r="R497" s="15">
        <v>60.711699999999993</v>
      </c>
      <c r="S497" s="15">
        <v>0.48111599999999999</v>
      </c>
      <c r="T497" s="15">
        <v>6.8289999999999997</v>
      </c>
      <c r="U497" s="15">
        <v>3.2861999999999996</v>
      </c>
      <c r="V497" s="15">
        <v>150.22999999999999</v>
      </c>
      <c r="W497" s="15">
        <v>0.7</v>
      </c>
      <c r="X497" s="15">
        <v>5</v>
      </c>
      <c r="Y497" s="15">
        <v>4.4151699999999998</v>
      </c>
      <c r="Z497" s="15">
        <v>6.0314999999999994</v>
      </c>
      <c r="AA497" s="15">
        <v>7.1557999999999993</v>
      </c>
      <c r="AB497" s="15">
        <v>1.8109999999999999</v>
      </c>
      <c r="AC497" s="15">
        <v>150</v>
      </c>
      <c r="AD497" s="15">
        <v>133.36699999999999</v>
      </c>
      <c r="AE497" s="15">
        <v>2.5</v>
      </c>
      <c r="AF497" s="15">
        <v>418.33</v>
      </c>
      <c r="AG497" s="15">
        <v>10</v>
      </c>
      <c r="AH497" s="15">
        <v>5</v>
      </c>
      <c r="AI497" s="15">
        <v>2</v>
      </c>
      <c r="AJ497" s="15">
        <v>38.845599999999997</v>
      </c>
      <c r="AK497" s="15">
        <v>12.811</v>
      </c>
      <c r="AL497" s="15">
        <v>1641.68</v>
      </c>
      <c r="AM497" s="15">
        <v>71.410999999999987</v>
      </c>
      <c r="AN497" s="15">
        <v>0.31085699999999994</v>
      </c>
      <c r="AO497" s="15">
        <v>0.67777999999999994</v>
      </c>
      <c r="AP497" s="15">
        <v>1.6000999999999996</v>
      </c>
      <c r="AQ497" s="15">
        <v>1292.19</v>
      </c>
      <c r="AR497" s="15">
        <v>5.4885999999999999</v>
      </c>
      <c r="AS497" s="15">
        <v>142.97999999999999</v>
      </c>
      <c r="AT497" s="15">
        <v>0.33318499999999995</v>
      </c>
      <c r="AU497" s="15">
        <v>16.077699999999997</v>
      </c>
      <c r="AV497" s="15">
        <v>840.9</v>
      </c>
      <c r="AW497" s="15">
        <v>0.27179099999999995</v>
      </c>
      <c r="AX497" s="15">
        <v>94.999997462352653</v>
      </c>
      <c r="AY497" s="15">
        <v>116.68</v>
      </c>
      <c r="AZ497" s="15">
        <v>2.0141799999999996</v>
      </c>
      <c r="BA497" s="15">
        <v>1.0000002769241589</v>
      </c>
      <c r="BB497" s="15">
        <v>0.29726660999999999</v>
      </c>
      <c r="BC497" s="15">
        <v>789.32</v>
      </c>
      <c r="BD497" s="15">
        <v>2.2589099999999998</v>
      </c>
      <c r="BE497" s="15">
        <v>2.4868999999999999</v>
      </c>
      <c r="BF497" s="15">
        <v>0.34652999999999995</v>
      </c>
      <c r="BG497" s="15">
        <v>73.36</v>
      </c>
      <c r="BH497" s="15">
        <v>12.6991</v>
      </c>
      <c r="BI497" s="15">
        <v>1.1630199999999999</v>
      </c>
      <c r="BJ497" s="15">
        <v>8.4056999999999995</v>
      </c>
      <c r="BK497" s="15">
        <v>6.6600999999999999</v>
      </c>
      <c r="BL497" s="15">
        <v>21.656999999999996</v>
      </c>
      <c r="BM497" s="15">
        <v>2.0449999999999999</v>
      </c>
      <c r="BN497" s="15">
        <v>1.7336299999999998</v>
      </c>
      <c r="BO497" s="15">
        <v>1.4E-8</v>
      </c>
      <c r="BP497" s="15">
        <v>3.9047247169074577</v>
      </c>
      <c r="BQ497" s="15">
        <v>6.7706</v>
      </c>
      <c r="BR497" s="15">
        <v>17.218531123254714</v>
      </c>
      <c r="BS497" s="15">
        <v>550</v>
      </c>
      <c r="BT497" s="15">
        <v>1.506E-5</v>
      </c>
      <c r="BU497" s="15">
        <v>20.504799999999999</v>
      </c>
      <c r="BV497" s="15">
        <v>139.92399999999998</v>
      </c>
      <c r="BW497" s="15">
        <v>3.7450000000000001</v>
      </c>
      <c r="BX497" s="15">
        <v>2.1338999999999997</v>
      </c>
      <c r="BY497" s="15">
        <v>2.0141799999999996</v>
      </c>
      <c r="BZ497" s="15">
        <v>126.95299999999999</v>
      </c>
      <c r="CA497" s="15">
        <v>28.882999999999999</v>
      </c>
      <c r="CB497" s="15">
        <v>1.7849984163991854</v>
      </c>
      <c r="CC497" s="15">
        <v>2.0141799999999996</v>
      </c>
      <c r="CD497" s="15">
        <v>6.3130999999999995</v>
      </c>
      <c r="CE497" s="15">
        <v>1.4971999999999999</v>
      </c>
      <c r="CF497" s="15">
        <v>3.9249999999999998</v>
      </c>
      <c r="CG497" s="15">
        <v>58.29</v>
      </c>
      <c r="CH497" s="15">
        <v>25.666129492845744</v>
      </c>
      <c r="CI497" s="15">
        <v>0.82679999999999998</v>
      </c>
      <c r="CJ497" s="15">
        <v>789.57</v>
      </c>
      <c r="CK497" s="15">
        <v>14</v>
      </c>
      <c r="CL497" s="15">
        <v>0.613425</v>
      </c>
      <c r="CM497" s="15">
        <v>0.20512999999999995</v>
      </c>
      <c r="CN497" s="15">
        <v>14.5</v>
      </c>
      <c r="CO497" s="15">
        <v>18.558599999999998</v>
      </c>
      <c r="CP497" s="15">
        <v>1.6519999999999999</v>
      </c>
      <c r="CQ497" s="43">
        <v>50.6</v>
      </c>
      <c r="CR497" s="43">
        <v>30.9</v>
      </c>
      <c r="CS497" s="42" t="s">
        <v>21</v>
      </c>
      <c r="CT497" s="42" t="s">
        <v>21</v>
      </c>
      <c r="CU497" s="42" t="s">
        <v>21</v>
      </c>
      <c r="CV497" s="42" t="s">
        <v>21</v>
      </c>
      <c r="CW497" s="43">
        <v>2.0699999999999998</v>
      </c>
      <c r="CX497" s="43">
        <v>47.265999999999998</v>
      </c>
      <c r="CY497" s="42" t="s">
        <v>21</v>
      </c>
      <c r="CZ497" s="42" t="s">
        <v>21</v>
      </c>
      <c r="DA497" s="43">
        <v>2.4929999999999997E-2</v>
      </c>
      <c r="DB497" s="43">
        <v>14.56</v>
      </c>
      <c r="DC497" s="42" t="s">
        <v>21</v>
      </c>
      <c r="DD497" s="43">
        <v>50</v>
      </c>
      <c r="DE497" s="42" t="s">
        <v>21</v>
      </c>
      <c r="DF497" s="43">
        <v>22.5</v>
      </c>
      <c r="DG497" s="43">
        <v>5.8266999999999992E-2</v>
      </c>
    </row>
    <row r="498" spans="1:111" x14ac:dyDescent="0.25">
      <c r="A498" s="27" t="s">
        <v>624</v>
      </c>
      <c r="B498" s="15">
        <v>4.714599999999999</v>
      </c>
      <c r="C498" s="15">
        <v>1.5877899999999998E-4</v>
      </c>
      <c r="D498" s="15">
        <v>1.4004399999999999</v>
      </c>
      <c r="E498" s="15">
        <v>12.558</v>
      </c>
      <c r="F498" s="15">
        <v>37.001999999999995</v>
      </c>
      <c r="G498" s="15">
        <v>298.48113789892062</v>
      </c>
      <c r="H498" s="15">
        <v>2.0348999999999995</v>
      </c>
      <c r="I498" s="15">
        <v>1.6550899999999997</v>
      </c>
      <c r="J498" s="15">
        <v>1.1187923862373669E-8</v>
      </c>
      <c r="K498" s="15">
        <v>123.261</v>
      </c>
      <c r="L498" s="15">
        <v>1.3411999999999999</v>
      </c>
      <c r="M498" s="15">
        <v>212.54</v>
      </c>
      <c r="N498" s="15">
        <v>7.8059999999999992</v>
      </c>
      <c r="O498" s="15">
        <v>3.7220999999999993</v>
      </c>
      <c r="P498" s="15">
        <v>237.44399999999999</v>
      </c>
      <c r="Q498" s="15">
        <v>3.7282999999999999E-10</v>
      </c>
      <c r="R498" s="15">
        <v>61.283099999999997</v>
      </c>
      <c r="S498" s="15">
        <v>0.47625799999999996</v>
      </c>
      <c r="T498" s="15">
        <v>6.720699999999999</v>
      </c>
      <c r="U498" s="15">
        <v>3.5422999999999996</v>
      </c>
      <c r="V498" s="15">
        <v>155.1</v>
      </c>
      <c r="W498" s="15">
        <v>0.7</v>
      </c>
      <c r="X498" s="15">
        <v>5</v>
      </c>
      <c r="Y498" s="15">
        <v>4.3496999999999995</v>
      </c>
      <c r="Z498" s="15">
        <v>5.9695999999999998</v>
      </c>
      <c r="AA498" s="15">
        <v>6.9051999999999998</v>
      </c>
      <c r="AB498" s="15">
        <v>1.7862999999999998</v>
      </c>
      <c r="AC498" s="15">
        <v>150</v>
      </c>
      <c r="AD498" s="15">
        <v>133.26899999999998</v>
      </c>
      <c r="AE498" s="15">
        <v>2.5</v>
      </c>
      <c r="AF498" s="15">
        <v>427.5</v>
      </c>
      <c r="AG498" s="15">
        <v>10</v>
      </c>
      <c r="AH498" s="15">
        <v>5</v>
      </c>
      <c r="AI498" s="15">
        <v>2</v>
      </c>
      <c r="AJ498" s="15">
        <v>38.553199999999997</v>
      </c>
      <c r="AK498" s="15">
        <v>12.693</v>
      </c>
      <c r="AL498" s="15">
        <v>1641.77</v>
      </c>
      <c r="AM498" s="15">
        <v>70.73599999999999</v>
      </c>
      <c r="AN498" s="15">
        <v>0.31085699999999994</v>
      </c>
      <c r="AO498" s="15">
        <v>0.66843999999999992</v>
      </c>
      <c r="AP498" s="15">
        <v>1.5876999999999999</v>
      </c>
      <c r="AQ498" s="15">
        <v>1291.44</v>
      </c>
      <c r="AR498" s="15">
        <v>5.4885999999999999</v>
      </c>
      <c r="AS498" s="15">
        <v>140.54</v>
      </c>
      <c r="AT498" s="15">
        <v>0.33207999999999999</v>
      </c>
      <c r="AU498" s="15">
        <v>16.110199999999999</v>
      </c>
      <c r="AV498" s="15">
        <v>828.22</v>
      </c>
      <c r="AW498" s="15">
        <v>0.27280499999999996</v>
      </c>
      <c r="AX498" s="15">
        <v>94.999997462352653</v>
      </c>
      <c r="AY498" s="15">
        <v>119.47</v>
      </c>
      <c r="AZ498" s="15">
        <v>2.0035899999999995</v>
      </c>
      <c r="BA498" s="15">
        <v>1.0000002769241589</v>
      </c>
      <c r="BB498" s="15">
        <v>0.29432907999999997</v>
      </c>
      <c r="BC498" s="15">
        <v>803.22</v>
      </c>
      <c r="BD498" s="15">
        <v>2.2264999999999997</v>
      </c>
      <c r="BE498" s="15">
        <v>2.4745599999999999</v>
      </c>
      <c r="BF498" s="15">
        <v>0.34269999999999995</v>
      </c>
      <c r="BG498" s="15">
        <v>73.42</v>
      </c>
      <c r="BH498" s="15">
        <v>12.579499999999999</v>
      </c>
      <c r="BI498" s="15">
        <v>1.2417899999999999</v>
      </c>
      <c r="BJ498" s="15">
        <v>8.3364999999999991</v>
      </c>
      <c r="BK498" s="15">
        <v>6.5824999999999996</v>
      </c>
      <c r="BL498" s="15">
        <v>21.222999999999999</v>
      </c>
      <c r="BM498" s="15">
        <v>2.0134999999999996</v>
      </c>
      <c r="BN498" s="15">
        <v>1.7330999999999999</v>
      </c>
      <c r="BO498" s="15">
        <v>1.4E-8</v>
      </c>
      <c r="BP498" s="15">
        <v>4.1017227235438884</v>
      </c>
      <c r="BQ498" s="15">
        <v>6.650599999999999</v>
      </c>
      <c r="BR498" s="15">
        <v>17.218531123254714</v>
      </c>
      <c r="BS498" s="15">
        <v>550</v>
      </c>
      <c r="BT498" s="15">
        <v>1.5419999999999998E-5</v>
      </c>
      <c r="BU498" s="15">
        <v>20.473199999999999</v>
      </c>
      <c r="BV498" s="15">
        <v>139.03099999999998</v>
      </c>
      <c r="BW498" s="15">
        <v>3.7450000000000001</v>
      </c>
      <c r="BX498" s="15">
        <v>2.1190999999999995</v>
      </c>
      <c r="BY498" s="15">
        <v>2.0035899999999995</v>
      </c>
      <c r="BZ498" s="15">
        <v>125.16</v>
      </c>
      <c r="CA498" s="15">
        <v>28.977999999999998</v>
      </c>
      <c r="CB498" s="15">
        <v>1.7849984163991854</v>
      </c>
      <c r="CC498" s="15">
        <v>2.0035899999999995</v>
      </c>
      <c r="CD498" s="15">
        <v>6.2469999999999999</v>
      </c>
      <c r="CE498" s="15">
        <v>1.4681</v>
      </c>
      <c r="CF498" s="15">
        <v>3.9249999999999998</v>
      </c>
      <c r="CG498" s="15">
        <v>60.261399999999995</v>
      </c>
      <c r="CH498" s="15">
        <v>25.618129250671018</v>
      </c>
      <c r="CI498" s="15">
        <v>0.82529999999999992</v>
      </c>
      <c r="CJ498" s="15">
        <v>806.85</v>
      </c>
      <c r="CK498" s="15">
        <v>38.095199999999998</v>
      </c>
      <c r="CL498" s="15">
        <v>0.59981999999999991</v>
      </c>
      <c r="CM498" s="15">
        <v>0.21236999999999995</v>
      </c>
      <c r="CN498" s="15">
        <v>14.5</v>
      </c>
      <c r="CO498" s="15">
        <v>8</v>
      </c>
      <c r="CP498" s="15">
        <v>1.6262999999999996</v>
      </c>
      <c r="CQ498" s="43">
        <v>50.6</v>
      </c>
      <c r="CR498" s="43">
        <v>30.9</v>
      </c>
      <c r="CS498" s="42" t="s">
        <v>21</v>
      </c>
      <c r="CT498" s="42" t="s">
        <v>21</v>
      </c>
      <c r="CU498" s="42" t="s">
        <v>21</v>
      </c>
      <c r="CV498" s="42" t="s">
        <v>21</v>
      </c>
      <c r="CW498" s="43">
        <v>2.0699999999999998</v>
      </c>
      <c r="CX498" s="43">
        <v>47.683099999999996</v>
      </c>
      <c r="CY498" s="42" t="s">
        <v>21</v>
      </c>
      <c r="CZ498" s="42" t="s">
        <v>21</v>
      </c>
      <c r="DA498" s="43">
        <v>2.5400999999999996E-2</v>
      </c>
      <c r="DB498" s="43">
        <v>14.4</v>
      </c>
      <c r="DC498" s="42" t="s">
        <v>21</v>
      </c>
      <c r="DD498" s="43">
        <v>44.052863436123346</v>
      </c>
      <c r="DE498" s="42" t="s">
        <v>21</v>
      </c>
      <c r="DF498" s="43">
        <v>22.5</v>
      </c>
      <c r="DG498" s="43">
        <v>6.3407999999999978E-2</v>
      </c>
    </row>
    <row r="499" spans="1:111" x14ac:dyDescent="0.25">
      <c r="A499" s="27" t="s">
        <v>625</v>
      </c>
      <c r="B499" s="15">
        <v>4.8102999999999998</v>
      </c>
      <c r="C499" s="15">
        <v>1.7042099999999997E-4</v>
      </c>
      <c r="D499" s="15">
        <v>1.3936199999999999</v>
      </c>
      <c r="E499" s="15">
        <v>12.785</v>
      </c>
      <c r="F499" s="15">
        <v>37.716999999999999</v>
      </c>
      <c r="G499" s="15">
        <v>303.75115798980551</v>
      </c>
      <c r="H499" s="15">
        <v>2.0625</v>
      </c>
      <c r="I499" s="15">
        <v>1.6742799999999998</v>
      </c>
      <c r="J499" s="15">
        <v>1.4334731893054951E-8</v>
      </c>
      <c r="K499" s="15">
        <v>125.10599999999999</v>
      </c>
      <c r="L499" s="15">
        <v>1.3385999999999998</v>
      </c>
      <c r="M499" s="15">
        <v>218.18</v>
      </c>
      <c r="N499" s="15">
        <v>7.8079999999999998</v>
      </c>
      <c r="O499" s="15">
        <v>3.7220999999999993</v>
      </c>
      <c r="P499" s="15">
        <v>241.38699999999997</v>
      </c>
      <c r="Q499" s="15">
        <v>3.9616000000000001E-10</v>
      </c>
      <c r="R499" s="15">
        <v>62.024999999999999</v>
      </c>
      <c r="S499" s="15">
        <v>0.48430799999999996</v>
      </c>
      <c r="T499" s="15">
        <v>6.8545999999999996</v>
      </c>
      <c r="U499" s="15">
        <v>3.9434999999999998</v>
      </c>
      <c r="V499" s="15">
        <v>159.05000000000001</v>
      </c>
      <c r="W499" s="15">
        <v>0.7</v>
      </c>
      <c r="X499" s="15">
        <v>5</v>
      </c>
      <c r="Y499" s="15">
        <v>4.4189099999999994</v>
      </c>
      <c r="Z499" s="15">
        <v>6.0750000000000002</v>
      </c>
      <c r="AA499" s="15">
        <v>7.0556999999999999</v>
      </c>
      <c r="AB499" s="15">
        <v>1.8183999999999996</v>
      </c>
      <c r="AC499" s="15">
        <v>150</v>
      </c>
      <c r="AD499" s="15">
        <v>136.184</v>
      </c>
      <c r="AE499" s="15">
        <v>2.5</v>
      </c>
      <c r="AF499" s="15">
        <v>435</v>
      </c>
      <c r="AG499" s="15">
        <v>10</v>
      </c>
      <c r="AH499" s="15">
        <v>5</v>
      </c>
      <c r="AI499" s="15">
        <v>2</v>
      </c>
      <c r="AJ499" s="15">
        <v>38.898999999999994</v>
      </c>
      <c r="AK499" s="15">
        <v>12.84</v>
      </c>
      <c r="AL499" s="15">
        <v>1645.15</v>
      </c>
      <c r="AM499" s="15">
        <v>71.7</v>
      </c>
      <c r="AN499" s="15">
        <v>0.31085699999999994</v>
      </c>
      <c r="AO499" s="15">
        <v>0.67877999999999994</v>
      </c>
      <c r="AP499" s="15">
        <v>1.6020999999999996</v>
      </c>
      <c r="AQ499" s="15">
        <v>1315.56</v>
      </c>
      <c r="AR499" s="15">
        <v>5.4840999999999998</v>
      </c>
      <c r="AS499" s="15">
        <v>144.47999999999999</v>
      </c>
      <c r="AT499" s="15">
        <v>0.33998999999999996</v>
      </c>
      <c r="AU499" s="15">
        <v>16.340799999999998</v>
      </c>
      <c r="AV499" s="15">
        <v>814.27</v>
      </c>
      <c r="AW499" s="15">
        <v>0.28110099999999993</v>
      </c>
      <c r="AX499" s="15">
        <v>94.999997462352653</v>
      </c>
      <c r="AY499" s="15">
        <v>134.71</v>
      </c>
      <c r="AZ499" s="15">
        <v>2.0232399999999995</v>
      </c>
      <c r="BA499" s="15">
        <v>1.0000002769241589</v>
      </c>
      <c r="BB499" s="15">
        <v>0.29841494999999996</v>
      </c>
      <c r="BC499" s="15">
        <v>928.89</v>
      </c>
      <c r="BD499" s="15">
        <v>2.2627999999999995</v>
      </c>
      <c r="BE499" s="15">
        <v>2.5082999999999998</v>
      </c>
      <c r="BF499" s="15">
        <v>0.34834999999999994</v>
      </c>
      <c r="BG499" s="15">
        <v>74.83</v>
      </c>
      <c r="BH499" s="15">
        <v>12.870099999999999</v>
      </c>
      <c r="BI499" s="15">
        <v>1.3201699999999998</v>
      </c>
      <c r="BJ499" s="15">
        <v>8.4230999999999998</v>
      </c>
      <c r="BK499" s="15">
        <v>6.6773999999999996</v>
      </c>
      <c r="BL499" s="15">
        <v>21.6</v>
      </c>
      <c r="BM499" s="15">
        <v>2.0490999999999997</v>
      </c>
      <c r="BN499" s="15">
        <v>1.7030599999999998</v>
      </c>
      <c r="BO499" s="15">
        <v>1.4E-8</v>
      </c>
      <c r="BP499" s="15">
        <v>4.0883074407195421</v>
      </c>
      <c r="BQ499" s="15">
        <v>6.7123999999999997</v>
      </c>
      <c r="BR499" s="15">
        <v>17.266603669685534</v>
      </c>
      <c r="BS499" s="15">
        <v>550</v>
      </c>
      <c r="BT499" s="15">
        <v>1.5809999999999999E-5</v>
      </c>
      <c r="BU499" s="15">
        <v>20.456399999999999</v>
      </c>
      <c r="BV499" s="15">
        <v>141.98500000000001</v>
      </c>
      <c r="BW499" s="15">
        <v>3.7450000000000001</v>
      </c>
      <c r="BX499" s="15">
        <v>2.1177999999999995</v>
      </c>
      <c r="BY499" s="15">
        <v>2.0232399999999995</v>
      </c>
      <c r="BZ499" s="15">
        <v>126.29599999999999</v>
      </c>
      <c r="CA499" s="15">
        <v>29.151999999999997</v>
      </c>
      <c r="CB499" s="15">
        <v>1.7849984163991854</v>
      </c>
      <c r="CC499" s="15">
        <v>2.0232399999999995</v>
      </c>
      <c r="CD499" s="15">
        <v>6.3426999999999998</v>
      </c>
      <c r="CE499" s="15">
        <v>1.5089999999999999</v>
      </c>
      <c r="CF499" s="15">
        <v>3.9249999999999998</v>
      </c>
      <c r="CG499" s="15">
        <v>62.405999999999999</v>
      </c>
      <c r="CH499" s="15">
        <v>25.76412998728582</v>
      </c>
      <c r="CI499" s="15">
        <v>0.84009999999999996</v>
      </c>
      <c r="CJ499" s="15">
        <v>835.82500000000005</v>
      </c>
      <c r="CK499" s="15">
        <v>60</v>
      </c>
      <c r="CL499" s="15">
        <v>0.61347999999999991</v>
      </c>
      <c r="CM499" s="15">
        <v>0.21875</v>
      </c>
      <c r="CN499" s="15">
        <v>14.5</v>
      </c>
      <c r="CO499" s="15">
        <v>8</v>
      </c>
      <c r="CP499" s="15">
        <v>1.6588999999999998</v>
      </c>
      <c r="CQ499" s="43">
        <v>50.6</v>
      </c>
      <c r="CR499" s="43">
        <v>31</v>
      </c>
      <c r="CS499" s="42" t="s">
        <v>21</v>
      </c>
      <c r="CT499" s="42" t="s">
        <v>21</v>
      </c>
      <c r="CU499" s="42" t="s">
        <v>21</v>
      </c>
      <c r="CV499" s="42" t="s">
        <v>21</v>
      </c>
      <c r="CW499" s="43">
        <v>2.0699999999999998</v>
      </c>
      <c r="CX499" s="43">
        <v>47.811699999999995</v>
      </c>
      <c r="CY499" s="42" t="s">
        <v>21</v>
      </c>
      <c r="CZ499" s="42" t="s">
        <v>21</v>
      </c>
      <c r="DA499" s="43">
        <v>2.6291999999999992E-2</v>
      </c>
      <c r="DB499" s="43">
        <v>14.67</v>
      </c>
      <c r="DC499" s="42" t="s">
        <v>21</v>
      </c>
      <c r="DD499" s="43">
        <v>35.087719298245609</v>
      </c>
      <c r="DE499" s="42" t="s">
        <v>21</v>
      </c>
      <c r="DF499" s="43">
        <v>22.5</v>
      </c>
      <c r="DG499" s="43">
        <v>6.5776999999999988E-2</v>
      </c>
    </row>
    <row r="500" spans="1:111" x14ac:dyDescent="0.25">
      <c r="A500" s="27" t="s">
        <v>626</v>
      </c>
      <c r="B500" s="15">
        <v>4.9330999999999996</v>
      </c>
      <c r="C500" s="15">
        <v>1.8878099999999998E-4</v>
      </c>
      <c r="D500" s="15">
        <v>1.41153</v>
      </c>
      <c r="E500" s="15">
        <v>12.981999999999999</v>
      </c>
      <c r="F500" s="15">
        <v>38.293999999999997</v>
      </c>
      <c r="G500" s="15">
        <v>307.57117255283777</v>
      </c>
      <c r="H500" s="15">
        <v>2.0699999999999998</v>
      </c>
      <c r="I500" s="15">
        <v>1.7005499999999998</v>
      </c>
      <c r="J500" s="15">
        <v>1.6331562953411034E-8</v>
      </c>
      <c r="K500" s="15">
        <v>126.78</v>
      </c>
      <c r="L500" s="15">
        <v>1.3257999999999999</v>
      </c>
      <c r="M500" s="15">
        <v>224.13</v>
      </c>
      <c r="N500" s="15">
        <v>7.8089999999999993</v>
      </c>
      <c r="O500" s="15">
        <v>3.7220999999999993</v>
      </c>
      <c r="P500" s="15">
        <v>245.55</v>
      </c>
      <c r="Q500" s="15">
        <v>4.0555000000000001E-10</v>
      </c>
      <c r="R500" s="15">
        <v>62.605599999999995</v>
      </c>
      <c r="S500" s="15">
        <v>0.49038799999999994</v>
      </c>
      <c r="T500" s="15">
        <v>7.0062999999999995</v>
      </c>
      <c r="U500" s="15">
        <v>3.8148999999999997</v>
      </c>
      <c r="V500" s="15">
        <v>163.07</v>
      </c>
      <c r="W500" s="15">
        <v>0.7</v>
      </c>
      <c r="X500" s="15">
        <v>5</v>
      </c>
      <c r="Y500" s="15">
        <v>4.4799099999999994</v>
      </c>
      <c r="Z500" s="15">
        <v>6.1513999999999998</v>
      </c>
      <c r="AA500" s="15">
        <v>7.1350999999999996</v>
      </c>
      <c r="AB500" s="15">
        <v>1.8469999999999998</v>
      </c>
      <c r="AC500" s="15">
        <v>150</v>
      </c>
      <c r="AD500" s="15">
        <v>139.17599999999999</v>
      </c>
      <c r="AE500" s="15">
        <v>2.5</v>
      </c>
      <c r="AF500" s="15">
        <v>435</v>
      </c>
      <c r="AG500" s="15">
        <v>10</v>
      </c>
      <c r="AH500" s="15">
        <v>5</v>
      </c>
      <c r="AI500" s="15">
        <v>2</v>
      </c>
      <c r="AJ500" s="15">
        <v>39.170399999999994</v>
      </c>
      <c r="AK500" s="15">
        <v>13.026999999999999</v>
      </c>
      <c r="AL500" s="15">
        <v>1645.15</v>
      </c>
      <c r="AM500" s="15">
        <v>72.672999999999988</v>
      </c>
      <c r="AN500" s="15">
        <v>0.31085699999999994</v>
      </c>
      <c r="AO500" s="15">
        <v>0.68950999999999996</v>
      </c>
      <c r="AP500" s="15">
        <v>1.6118999999999999</v>
      </c>
      <c r="AQ500" s="15">
        <v>1337.22</v>
      </c>
      <c r="AR500" s="15">
        <v>5.485199999999999</v>
      </c>
      <c r="AS500" s="15">
        <v>150.21</v>
      </c>
      <c r="AT500" s="15">
        <v>0.34377999999999997</v>
      </c>
      <c r="AU500" s="15">
        <v>16.559099999999997</v>
      </c>
      <c r="AV500" s="15">
        <v>808.11</v>
      </c>
      <c r="AW500" s="15">
        <v>0.28364599999999995</v>
      </c>
      <c r="AX500" s="15">
        <v>94.999997462352653</v>
      </c>
      <c r="AY500" s="15">
        <v>166.27</v>
      </c>
      <c r="AZ500" s="15">
        <v>2.0597199999999996</v>
      </c>
      <c r="BA500" s="15">
        <v>1.0000002769241589</v>
      </c>
      <c r="BB500" s="15">
        <v>0.30246804999999999</v>
      </c>
      <c r="BC500" s="15">
        <v>1371.1</v>
      </c>
      <c r="BD500" s="15">
        <v>2.2950999999999997</v>
      </c>
      <c r="BE500" s="15">
        <v>2.5427999999999997</v>
      </c>
      <c r="BF500" s="15">
        <v>0.35286999999999996</v>
      </c>
      <c r="BG500" s="15">
        <v>75.69</v>
      </c>
      <c r="BH500" s="15">
        <v>13.174199999999999</v>
      </c>
      <c r="BI500" s="15">
        <v>1.3872999999999998</v>
      </c>
      <c r="BJ500" s="15">
        <v>8.4811999999999994</v>
      </c>
      <c r="BK500" s="15">
        <v>6.77</v>
      </c>
      <c r="BL500" s="15">
        <v>21.81</v>
      </c>
      <c r="BM500" s="15">
        <v>2.0800999999999998</v>
      </c>
      <c r="BN500" s="15">
        <v>1.6761599999999997</v>
      </c>
      <c r="BO500" s="15">
        <v>1.4E-8</v>
      </c>
      <c r="BP500" s="15">
        <v>3.8080731150038081</v>
      </c>
      <c r="BQ500" s="15">
        <v>6.7548999999999992</v>
      </c>
      <c r="BR500" s="15">
        <v>17.36304734979209</v>
      </c>
      <c r="BS500" s="15">
        <v>550</v>
      </c>
      <c r="BT500" s="15">
        <v>1.5889999999999999E-5</v>
      </c>
      <c r="BU500" s="15">
        <v>20.45</v>
      </c>
      <c r="BV500" s="15">
        <v>144.44299999999998</v>
      </c>
      <c r="BW500" s="15">
        <v>3.7450000000000001</v>
      </c>
      <c r="BX500" s="15">
        <v>2.1190999999999995</v>
      </c>
      <c r="BY500" s="15">
        <v>2.0597199999999996</v>
      </c>
      <c r="BZ500" s="15">
        <v>126.857</v>
      </c>
      <c r="CA500" s="15">
        <v>29.376999999999999</v>
      </c>
      <c r="CB500" s="15">
        <v>1.7849984163991854</v>
      </c>
      <c r="CC500" s="15">
        <v>2.0597199999999996</v>
      </c>
      <c r="CD500" s="15">
        <v>6.4344999999999999</v>
      </c>
      <c r="CE500" s="15">
        <v>1.5353999999999999</v>
      </c>
      <c r="CF500" s="15">
        <v>3.9249999999999998</v>
      </c>
      <c r="CG500" s="15">
        <v>64.642999999999986</v>
      </c>
      <c r="CH500" s="15">
        <v>25.935130850033293</v>
      </c>
      <c r="CI500" s="15">
        <v>0.85519999999999996</v>
      </c>
      <c r="CJ500" s="15">
        <v>867.06</v>
      </c>
      <c r="CK500" s="15">
        <v>60</v>
      </c>
      <c r="CL500" s="15">
        <v>0.62116299999999991</v>
      </c>
      <c r="CM500" s="15">
        <v>0.22628999999999994</v>
      </c>
      <c r="CN500" s="15">
        <v>14.5</v>
      </c>
      <c r="CO500" s="15">
        <v>8</v>
      </c>
      <c r="CP500" s="15">
        <v>1.6837999999999997</v>
      </c>
      <c r="CQ500" s="43">
        <v>50.6</v>
      </c>
      <c r="CR500" s="43">
        <v>31</v>
      </c>
      <c r="CS500" s="42" t="s">
        <v>21</v>
      </c>
      <c r="CT500" s="42" t="s">
        <v>21</v>
      </c>
      <c r="CU500" s="42" t="s">
        <v>21</v>
      </c>
      <c r="CV500" s="42" t="s">
        <v>21</v>
      </c>
      <c r="CW500" s="43">
        <v>2.0699999999999998</v>
      </c>
      <c r="CX500" s="43">
        <v>48.238299999999995</v>
      </c>
      <c r="CY500" s="42" t="s">
        <v>21</v>
      </c>
      <c r="CZ500" s="42" t="s">
        <v>21</v>
      </c>
      <c r="DA500" s="43">
        <v>2.6939999999999995E-2</v>
      </c>
      <c r="DB500" s="43">
        <v>14.75</v>
      </c>
      <c r="DC500" s="42" t="s">
        <v>21</v>
      </c>
      <c r="DD500" s="43">
        <v>25</v>
      </c>
      <c r="DE500" s="42" t="s">
        <v>21</v>
      </c>
      <c r="DF500" s="43">
        <v>22.5</v>
      </c>
      <c r="DG500" s="43">
        <v>7.3968999999999979E-2</v>
      </c>
    </row>
    <row r="501" spans="1:111" x14ac:dyDescent="0.25">
      <c r="A501" s="27" t="s">
        <v>627</v>
      </c>
      <c r="B501" s="15">
        <v>5.0516999999999994</v>
      </c>
      <c r="C501" s="15">
        <v>2.1111299999999997E-4</v>
      </c>
      <c r="D501" s="15">
        <v>1.4137899999999999</v>
      </c>
      <c r="E501" s="15">
        <v>13.063999999999998</v>
      </c>
      <c r="F501" s="15">
        <v>38.57</v>
      </c>
      <c r="G501" s="15">
        <v>310.10118219798744</v>
      </c>
      <c r="H501" s="15">
        <v>2.08</v>
      </c>
      <c r="I501" s="15">
        <v>1.7110699999999996</v>
      </c>
      <c r="J501" s="15">
        <v>1.7129713846847867E-8</v>
      </c>
      <c r="K501" s="15">
        <v>127.03</v>
      </c>
      <c r="L501" s="15">
        <v>1.3256999999999999</v>
      </c>
      <c r="M501" s="15">
        <v>224.58</v>
      </c>
      <c r="N501" s="15">
        <v>7.8089999999999993</v>
      </c>
      <c r="O501" s="15">
        <v>3.7220999999999993</v>
      </c>
      <c r="P501" s="15">
        <v>249.35399999999998</v>
      </c>
      <c r="Q501" s="15">
        <v>4.1250000000000002E-10</v>
      </c>
      <c r="R501" s="15">
        <v>63.276599999999995</v>
      </c>
      <c r="S501" s="15">
        <v>0.49072499999999997</v>
      </c>
      <c r="T501" s="15">
        <v>7.1232999999999995</v>
      </c>
      <c r="U501" s="15">
        <v>3.7223999999999995</v>
      </c>
      <c r="V501" s="15">
        <v>169.7</v>
      </c>
      <c r="W501" s="15">
        <v>0.7</v>
      </c>
      <c r="X501" s="15">
        <v>5</v>
      </c>
      <c r="Y501" s="15">
        <v>4.4974799999999995</v>
      </c>
      <c r="Z501" s="15">
        <v>6.202</v>
      </c>
      <c r="AA501" s="15">
        <v>7.2651999999999992</v>
      </c>
      <c r="AB501" s="15">
        <v>1.8580999999999999</v>
      </c>
      <c r="AC501" s="15">
        <v>162.75</v>
      </c>
      <c r="AD501" s="15">
        <v>140.81899999999999</v>
      </c>
      <c r="AE501" s="15">
        <v>2.5</v>
      </c>
      <c r="AF501" s="15">
        <v>440</v>
      </c>
      <c r="AG501" s="15">
        <v>10</v>
      </c>
      <c r="AH501" s="15">
        <v>5</v>
      </c>
      <c r="AI501" s="15">
        <v>2</v>
      </c>
      <c r="AJ501" s="15">
        <v>39.280499999999996</v>
      </c>
      <c r="AK501" s="15">
        <v>13.1</v>
      </c>
      <c r="AL501" s="15">
        <v>1640.96</v>
      </c>
      <c r="AM501" s="15">
        <v>72.750999999999991</v>
      </c>
      <c r="AN501" s="15">
        <v>0.31085699999999994</v>
      </c>
      <c r="AO501" s="15">
        <v>0.69446999999999992</v>
      </c>
      <c r="AP501" s="15">
        <v>1.6139999999999997</v>
      </c>
      <c r="AQ501" s="15">
        <v>1342.16</v>
      </c>
      <c r="AR501" s="15">
        <v>5.4823999999999993</v>
      </c>
      <c r="AS501" s="15">
        <v>147.56</v>
      </c>
      <c r="AT501" s="15">
        <v>0.34405999999999998</v>
      </c>
      <c r="AU501" s="15">
        <v>16.6007</v>
      </c>
      <c r="AV501" s="15">
        <v>808.14</v>
      </c>
      <c r="AW501" s="15">
        <v>0.28324999999999995</v>
      </c>
      <c r="AX501" s="15">
        <v>94.999997462352653</v>
      </c>
      <c r="AY501" s="15">
        <v>229.05</v>
      </c>
      <c r="AZ501" s="15">
        <v>2.0741899999999998</v>
      </c>
      <c r="BA501" s="15">
        <v>1.0000002769241589</v>
      </c>
      <c r="BB501" s="15">
        <v>0.30247995999999999</v>
      </c>
      <c r="BC501" s="15">
        <v>1373.7</v>
      </c>
      <c r="BD501" s="15">
        <v>2.3053699999999999</v>
      </c>
      <c r="BE501" s="15">
        <v>2.5376999999999996</v>
      </c>
      <c r="BF501" s="15">
        <v>0.35421999999999998</v>
      </c>
      <c r="BG501" s="15">
        <v>75.95</v>
      </c>
      <c r="BH501" s="15">
        <v>13.369399999999999</v>
      </c>
      <c r="BI501" s="15">
        <v>1.45963</v>
      </c>
      <c r="BJ501" s="15">
        <v>8.4925999999999995</v>
      </c>
      <c r="BK501" s="15">
        <v>6.7746999999999993</v>
      </c>
      <c r="BL501" s="15">
        <v>22.029</v>
      </c>
      <c r="BM501" s="15">
        <v>2.0934999999999997</v>
      </c>
      <c r="BN501" s="15">
        <v>1.70183</v>
      </c>
      <c r="BO501" s="15">
        <v>1.4E-8</v>
      </c>
      <c r="BP501" s="15">
        <v>4.0816326530612237</v>
      </c>
      <c r="BQ501" s="15">
        <v>6.7914999999999992</v>
      </c>
      <c r="BR501" s="15">
        <v>17.476311444695348</v>
      </c>
      <c r="BS501" s="15">
        <v>550</v>
      </c>
      <c r="BT501" s="15">
        <v>1.5889999999999999E-5</v>
      </c>
      <c r="BU501" s="15">
        <v>20.438699999999997</v>
      </c>
      <c r="BV501" s="15">
        <v>145.66699999999997</v>
      </c>
      <c r="BW501" s="15">
        <v>3.7450000000000001</v>
      </c>
      <c r="BX501" s="15">
        <v>2.1073999999999997</v>
      </c>
      <c r="BY501" s="15">
        <v>2.0741899999999998</v>
      </c>
      <c r="BZ501" s="15">
        <v>125.7</v>
      </c>
      <c r="CA501" s="15">
        <v>29.628999999999998</v>
      </c>
      <c r="CB501" s="15">
        <v>1.7849984163991854</v>
      </c>
      <c r="CC501" s="15">
        <v>2.0741899999999998</v>
      </c>
      <c r="CD501" s="15">
        <v>6.4843999999999991</v>
      </c>
      <c r="CE501" s="15">
        <v>1.5387999999999999</v>
      </c>
      <c r="CF501" s="15">
        <v>3.9249999999999998</v>
      </c>
      <c r="CG501" s="15">
        <v>66.883999999999986</v>
      </c>
      <c r="CH501" s="15">
        <v>25.901130678492859</v>
      </c>
      <c r="CI501" s="15">
        <v>0.85759999999999992</v>
      </c>
      <c r="CJ501" s="15">
        <v>888.36500000000001</v>
      </c>
      <c r="CK501" s="15">
        <v>60</v>
      </c>
      <c r="CL501" s="15">
        <v>0.62697299999999989</v>
      </c>
      <c r="CM501" s="15">
        <v>0.23397999999999994</v>
      </c>
      <c r="CN501" s="15">
        <v>14.5</v>
      </c>
      <c r="CO501" s="15">
        <v>8</v>
      </c>
      <c r="CP501" s="15">
        <v>1.6945999999999997</v>
      </c>
      <c r="CQ501" s="43">
        <v>50.6</v>
      </c>
      <c r="CR501" s="43">
        <v>31</v>
      </c>
      <c r="CS501" s="42" t="s">
        <v>21</v>
      </c>
      <c r="CT501" s="42" t="s">
        <v>21</v>
      </c>
      <c r="CU501" s="42" t="s">
        <v>21</v>
      </c>
      <c r="CV501" s="42" t="s">
        <v>21</v>
      </c>
      <c r="CW501" s="43">
        <v>2.0699999999999998</v>
      </c>
      <c r="CX501" s="43">
        <v>47.627299999999998</v>
      </c>
      <c r="CY501" s="42" t="s">
        <v>21</v>
      </c>
      <c r="CZ501" s="42" t="s">
        <v>21</v>
      </c>
      <c r="DA501" s="43">
        <v>2.8189999999999996E-2</v>
      </c>
      <c r="DB501" s="43">
        <v>14.59</v>
      </c>
      <c r="DC501" s="42" t="s">
        <v>21</v>
      </c>
      <c r="DD501" s="43">
        <v>22.988505747126435</v>
      </c>
      <c r="DE501" s="42" t="s">
        <v>21</v>
      </c>
      <c r="DF501" s="43">
        <v>22.5</v>
      </c>
      <c r="DG501" s="43">
        <v>7.7973999999999988E-2</v>
      </c>
    </row>
    <row r="502" spans="1:111" x14ac:dyDescent="0.25">
      <c r="A502" s="27" t="s">
        <v>628</v>
      </c>
      <c r="B502" s="15">
        <v>5.0183999999999997</v>
      </c>
      <c r="C502" s="15">
        <v>2.4398699999999995E-4</v>
      </c>
      <c r="D502" s="15">
        <v>1.3757699999999999</v>
      </c>
      <c r="E502" s="15">
        <v>12.757</v>
      </c>
      <c r="F502" s="15">
        <v>37.645999999999994</v>
      </c>
      <c r="G502" s="15">
        <v>302.61615366283127</v>
      </c>
      <c r="H502" s="15">
        <v>2.1</v>
      </c>
      <c r="I502" s="15">
        <v>1.6822799999999996</v>
      </c>
      <c r="J502" s="15">
        <v>1.8124131353424904E-8</v>
      </c>
      <c r="K502" s="15">
        <v>124.67</v>
      </c>
      <c r="L502" s="15">
        <v>1.3152999999999999</v>
      </c>
      <c r="M502" s="15">
        <v>225.15</v>
      </c>
      <c r="N502" s="15">
        <v>7.802999999999999</v>
      </c>
      <c r="O502" s="15">
        <v>3.7220999999999993</v>
      </c>
      <c r="P502" s="15">
        <v>252.84199999999998</v>
      </c>
      <c r="Q502" s="15">
        <v>4.1746000000000002E-10</v>
      </c>
      <c r="R502" s="15">
        <v>64.308299999999988</v>
      </c>
      <c r="S502" s="15">
        <v>0.48208999999999996</v>
      </c>
      <c r="T502" s="15">
        <v>6.9837999999999996</v>
      </c>
      <c r="U502" s="15">
        <v>4.1284999999999989</v>
      </c>
      <c r="V502" s="15">
        <v>185.05</v>
      </c>
      <c r="W502" s="15">
        <v>0.7</v>
      </c>
      <c r="X502" s="15">
        <v>5</v>
      </c>
      <c r="Y502" s="15">
        <v>4.3862699999999997</v>
      </c>
      <c r="Z502" s="15">
        <v>6.0522999999999998</v>
      </c>
      <c r="AA502" s="15">
        <v>7.1526999999999994</v>
      </c>
      <c r="AB502" s="15">
        <v>1.8128999999999997</v>
      </c>
      <c r="AC502" s="15">
        <v>168.77</v>
      </c>
      <c r="AD502" s="15">
        <v>138.464</v>
      </c>
      <c r="AE502" s="15">
        <v>2.5</v>
      </c>
      <c r="AF502" s="15">
        <v>440</v>
      </c>
      <c r="AG502" s="15">
        <v>10</v>
      </c>
      <c r="AH502" s="15">
        <v>5</v>
      </c>
      <c r="AI502" s="15">
        <v>2</v>
      </c>
      <c r="AJ502" s="15">
        <v>38.862299999999998</v>
      </c>
      <c r="AK502" s="15">
        <v>13.020999999999999</v>
      </c>
      <c r="AL502" s="15">
        <v>1645.54</v>
      </c>
      <c r="AM502" s="15">
        <v>71.421999999999997</v>
      </c>
      <c r="AN502" s="15">
        <v>0.31085699999999994</v>
      </c>
      <c r="AO502" s="15">
        <v>0.67779999999999996</v>
      </c>
      <c r="AP502" s="15">
        <v>1.5976999999999999</v>
      </c>
      <c r="AQ502" s="15">
        <v>1310.25</v>
      </c>
      <c r="AR502" s="15">
        <v>5.4831999999999992</v>
      </c>
      <c r="AS502" s="15">
        <v>143</v>
      </c>
      <c r="AT502" s="15">
        <v>0.34221999999999997</v>
      </c>
      <c r="AU502" s="15">
        <v>16.634099999999997</v>
      </c>
      <c r="AV502" s="15">
        <v>806.38</v>
      </c>
      <c r="AW502" s="15">
        <v>0.28073899999999996</v>
      </c>
      <c r="AX502" s="15">
        <v>367.49999018331158</v>
      </c>
      <c r="AY502" s="15">
        <v>272.64</v>
      </c>
      <c r="AZ502" s="15">
        <v>2.0444099999999996</v>
      </c>
      <c r="BA502" s="15">
        <v>1.0000002769241589</v>
      </c>
      <c r="BB502" s="15">
        <v>0.29730343999999997</v>
      </c>
      <c r="BC502" s="15">
        <v>1350.42</v>
      </c>
      <c r="BD502" s="15">
        <v>2.2558999999999996</v>
      </c>
      <c r="BE502" s="15">
        <v>2.5183</v>
      </c>
      <c r="BF502" s="15">
        <v>0.34706999999999999</v>
      </c>
      <c r="BG502" s="15">
        <v>74.819999999999993</v>
      </c>
      <c r="BH502" s="15">
        <v>13.1944</v>
      </c>
      <c r="BI502" s="15">
        <v>1.5353699999999999</v>
      </c>
      <c r="BJ502" s="15">
        <v>8.3608999999999991</v>
      </c>
      <c r="BK502" s="15">
        <v>6.6516999999999999</v>
      </c>
      <c r="BL502" s="15">
        <v>21.915999999999997</v>
      </c>
      <c r="BM502" s="15">
        <v>2.0401999999999996</v>
      </c>
      <c r="BN502" s="15">
        <v>1.5825</v>
      </c>
      <c r="BO502" s="15">
        <v>1.4E-8</v>
      </c>
      <c r="BP502" s="15">
        <v>4.2069835927639883</v>
      </c>
      <c r="BQ502" s="15">
        <v>6.6441999999999997</v>
      </c>
      <c r="BR502" s="15">
        <v>17.437495102856797</v>
      </c>
      <c r="BS502" s="15">
        <v>550</v>
      </c>
      <c r="BT502" s="15">
        <v>1.5889999999999999E-5</v>
      </c>
      <c r="BU502" s="15">
        <v>20.600499999999997</v>
      </c>
      <c r="BV502" s="15">
        <v>142.93</v>
      </c>
      <c r="BW502" s="15">
        <v>3.7450000000000001</v>
      </c>
      <c r="BX502" s="15">
        <v>2.0926999999999998</v>
      </c>
      <c r="BY502" s="15">
        <v>2.0444099999999996</v>
      </c>
      <c r="BZ502" s="15">
        <v>121.36699999999999</v>
      </c>
      <c r="CA502" s="15">
        <v>29.89</v>
      </c>
      <c r="CB502" s="15">
        <v>1.7849984163991854</v>
      </c>
      <c r="CC502" s="15">
        <v>2.0444099999999996</v>
      </c>
      <c r="CD502" s="15">
        <v>6.3751999999999995</v>
      </c>
      <c r="CE502" s="15">
        <v>1.5021</v>
      </c>
      <c r="CF502" s="15">
        <v>3.9249999999999998</v>
      </c>
      <c r="CG502" s="15">
        <v>69.12</v>
      </c>
      <c r="CH502" s="15">
        <v>25.727129800609465</v>
      </c>
      <c r="CI502" s="15">
        <v>0.84019999999999995</v>
      </c>
      <c r="CJ502" s="15">
        <v>912.43499999999995</v>
      </c>
      <c r="CK502" s="15">
        <v>60</v>
      </c>
      <c r="CL502" s="15">
        <v>0.608124</v>
      </c>
      <c r="CM502" s="15">
        <v>0.24394999999999994</v>
      </c>
      <c r="CN502" s="15">
        <v>14.5</v>
      </c>
      <c r="CO502" s="15">
        <v>8</v>
      </c>
      <c r="CP502" s="15">
        <v>1.6828999999999996</v>
      </c>
      <c r="CQ502" s="43">
        <v>50.6</v>
      </c>
      <c r="CR502" s="43">
        <v>31</v>
      </c>
      <c r="CS502" s="42" t="s">
        <v>21</v>
      </c>
      <c r="CT502" s="42" t="s">
        <v>21</v>
      </c>
      <c r="CU502" s="42" t="s">
        <v>21</v>
      </c>
      <c r="CV502" s="42" t="s">
        <v>21</v>
      </c>
      <c r="CW502" s="43">
        <v>2.0699999999999998</v>
      </c>
      <c r="CX502" s="43">
        <v>47.968699999999998</v>
      </c>
      <c r="CY502" s="42" t="s">
        <v>21</v>
      </c>
      <c r="CZ502" s="42" t="s">
        <v>21</v>
      </c>
      <c r="DA502" s="43">
        <v>2.9577999999999997E-2</v>
      </c>
      <c r="DB502" s="43">
        <v>14.6</v>
      </c>
      <c r="DC502" s="42" t="s">
        <v>21</v>
      </c>
      <c r="DD502" s="43">
        <v>22.988505747126435</v>
      </c>
      <c r="DE502" s="42" t="s">
        <v>21</v>
      </c>
      <c r="DF502" s="43">
        <v>22.5</v>
      </c>
      <c r="DG502" s="43">
        <v>8.7260999999999977E-2</v>
      </c>
    </row>
    <row r="503" spans="1:111" x14ac:dyDescent="0.25">
      <c r="A503" s="27" t="s">
        <v>629</v>
      </c>
      <c r="B503" s="15">
        <v>5.0525000000000002</v>
      </c>
      <c r="C503" s="15">
        <v>3.2348199999999994E-4</v>
      </c>
      <c r="D503" s="15">
        <v>1.4010899999999999</v>
      </c>
      <c r="E503" s="15">
        <v>12.696999999999999</v>
      </c>
      <c r="F503" s="15">
        <v>37.515000000000001</v>
      </c>
      <c r="G503" s="15">
        <v>300.9961474868856</v>
      </c>
      <c r="H503" s="15">
        <v>2.12</v>
      </c>
      <c r="I503" s="15">
        <v>1.6831699999999996</v>
      </c>
      <c r="J503" s="15">
        <v>1.9411131496257247E-8</v>
      </c>
      <c r="K503" s="15">
        <v>124.55</v>
      </c>
      <c r="L503" s="15">
        <v>1.3094999999999999</v>
      </c>
      <c r="M503" s="15">
        <v>229.27</v>
      </c>
      <c r="N503" s="15">
        <v>7.8079999999999998</v>
      </c>
      <c r="O503" s="15">
        <v>3.7220999999999993</v>
      </c>
      <c r="P503" s="15">
        <v>255.851</v>
      </c>
      <c r="Q503" s="15">
        <v>4.2481999999999999E-10</v>
      </c>
      <c r="R503" s="15">
        <v>65.562899999999999</v>
      </c>
      <c r="S503" s="15">
        <v>0.48042299999999993</v>
      </c>
      <c r="T503" s="15">
        <v>6.9273999999999996</v>
      </c>
      <c r="U503" s="15">
        <v>4.7072999999999992</v>
      </c>
      <c r="V503" s="15">
        <v>198.5</v>
      </c>
      <c r="W503" s="15">
        <v>0.7</v>
      </c>
      <c r="X503" s="15">
        <v>5</v>
      </c>
      <c r="Y503" s="15">
        <v>4.3529999999999998</v>
      </c>
      <c r="Z503" s="15">
        <v>6.0198999999999998</v>
      </c>
      <c r="AA503" s="15">
        <v>7.1667999999999994</v>
      </c>
      <c r="AB503" s="15">
        <v>1.8020999999999996</v>
      </c>
      <c r="AC503" s="15">
        <v>174.41</v>
      </c>
      <c r="AD503" s="15">
        <v>138.88</v>
      </c>
      <c r="AE503" s="15">
        <v>2.5</v>
      </c>
      <c r="AF503" s="15">
        <v>440</v>
      </c>
      <c r="AG503" s="15">
        <v>10</v>
      </c>
      <c r="AH503" s="15">
        <v>5</v>
      </c>
      <c r="AI503" s="15">
        <v>2</v>
      </c>
      <c r="AJ503" s="15">
        <v>38.674999999999997</v>
      </c>
      <c r="AK503" s="15">
        <v>13.058999999999999</v>
      </c>
      <c r="AL503" s="15">
        <v>1649.3</v>
      </c>
      <c r="AM503" s="15">
        <v>71.378999999999991</v>
      </c>
      <c r="AN503" s="15">
        <v>0.31085699999999994</v>
      </c>
      <c r="AO503" s="15">
        <v>0.67330999999999996</v>
      </c>
      <c r="AP503" s="15">
        <v>1.5955999999999999</v>
      </c>
      <c r="AQ503" s="15">
        <v>1303.1300000000001</v>
      </c>
      <c r="AR503" s="15">
        <v>5.4863</v>
      </c>
      <c r="AS503" s="15">
        <v>143.54</v>
      </c>
      <c r="AT503" s="15">
        <v>0.34307999999999994</v>
      </c>
      <c r="AU503" s="15">
        <v>16.9651</v>
      </c>
      <c r="AV503" s="15">
        <v>804.48</v>
      </c>
      <c r="AW503" s="15">
        <v>0.28053499999999998</v>
      </c>
      <c r="AX503" s="15">
        <v>367.49999018331158</v>
      </c>
      <c r="AY503" s="15">
        <v>389.05</v>
      </c>
      <c r="AZ503" s="15">
        <v>2.0480499999999999</v>
      </c>
      <c r="BA503" s="15">
        <v>1.0000002769241589</v>
      </c>
      <c r="BB503" s="15">
        <v>0.29640140999999998</v>
      </c>
      <c r="BC503" s="15">
        <v>1345.63</v>
      </c>
      <c r="BD503" s="15">
        <v>2.2514899999999995</v>
      </c>
      <c r="BE503" s="15">
        <v>2.5316999999999994</v>
      </c>
      <c r="BF503" s="15">
        <v>0.34447999999999995</v>
      </c>
      <c r="BG503" s="15">
        <v>74.650000000000006</v>
      </c>
      <c r="BH503" s="15">
        <v>13.2685</v>
      </c>
      <c r="BI503" s="15">
        <v>1.6155799999999998</v>
      </c>
      <c r="BJ503" s="15">
        <v>8.3072999999999997</v>
      </c>
      <c r="BK503" s="15">
        <v>6.6378999999999992</v>
      </c>
      <c r="BL503" s="15">
        <v>22</v>
      </c>
      <c r="BM503" s="15">
        <v>2.0271999999999997</v>
      </c>
      <c r="BN503" s="15">
        <v>1.5586</v>
      </c>
      <c r="BO503" s="15">
        <v>1.4E-8</v>
      </c>
      <c r="BP503" s="15">
        <v>4.2760999999999996</v>
      </c>
      <c r="BQ503" s="15">
        <v>6.6273</v>
      </c>
      <c r="BR503" s="15">
        <v>17.467951001837815</v>
      </c>
      <c r="BS503" s="15">
        <v>550</v>
      </c>
      <c r="BT503" s="15">
        <v>1.6869999999999996E-5</v>
      </c>
      <c r="BU503" s="15">
        <v>20.706</v>
      </c>
      <c r="BV503" s="15">
        <v>142.54499999999999</v>
      </c>
      <c r="BW503" s="15">
        <v>3.7450000000000001</v>
      </c>
      <c r="BX503" s="15">
        <v>2.0895999999999995</v>
      </c>
      <c r="BY503" s="15">
        <v>2.0480499999999999</v>
      </c>
      <c r="BZ503" s="15">
        <v>118.532</v>
      </c>
      <c r="CA503" s="15">
        <v>30.328999999999997</v>
      </c>
      <c r="CB503" s="15">
        <v>1.7849984163991854</v>
      </c>
      <c r="CC503" s="15">
        <v>2.0480499999999999</v>
      </c>
      <c r="CD503" s="15">
        <v>6.3538999999999994</v>
      </c>
      <c r="CE503" s="15">
        <v>1.4957999999999998</v>
      </c>
      <c r="CF503" s="15">
        <v>3.9249999999999998</v>
      </c>
      <c r="CG503" s="15">
        <v>71.856999999999999</v>
      </c>
      <c r="CH503" s="15">
        <v>25.765129992331126</v>
      </c>
      <c r="CI503" s="15">
        <v>0.83719999999999994</v>
      </c>
      <c r="CJ503" s="15">
        <v>946.63</v>
      </c>
      <c r="CK503" s="15">
        <v>60</v>
      </c>
      <c r="CL503" s="15">
        <v>0.60222199999999992</v>
      </c>
      <c r="CM503" s="15">
        <v>0.25384999999999991</v>
      </c>
      <c r="CN503" s="15">
        <v>14.5</v>
      </c>
      <c r="CO503" s="15">
        <v>8</v>
      </c>
      <c r="CP503" s="15">
        <v>1.6977999999999998</v>
      </c>
      <c r="CQ503" s="43">
        <v>50.6</v>
      </c>
      <c r="CR503" s="43">
        <v>31</v>
      </c>
      <c r="CS503" s="42" t="s">
        <v>21</v>
      </c>
      <c r="CT503" s="42" t="s">
        <v>21</v>
      </c>
      <c r="CU503" s="42" t="s">
        <v>21</v>
      </c>
      <c r="CV503" s="42" t="s">
        <v>21</v>
      </c>
      <c r="CW503" s="43">
        <v>2.0699999999999998</v>
      </c>
      <c r="CX503" s="43">
        <v>46.486699999999999</v>
      </c>
      <c r="CY503" s="42" t="s">
        <v>21</v>
      </c>
      <c r="CZ503" s="42" t="s">
        <v>21</v>
      </c>
      <c r="DA503" s="43">
        <v>0.03</v>
      </c>
      <c r="DB503" s="43">
        <v>14.57</v>
      </c>
      <c r="DC503" s="42" t="s">
        <v>21</v>
      </c>
      <c r="DD503" s="43">
        <v>22.988505747126435</v>
      </c>
      <c r="DE503" s="42" t="s">
        <v>21</v>
      </c>
      <c r="DF503" s="43">
        <v>281.25</v>
      </c>
      <c r="DG503" s="43">
        <v>9.0738999999999986E-2</v>
      </c>
    </row>
    <row r="504" spans="1:111" x14ac:dyDescent="0.25">
      <c r="A504" s="27" t="s">
        <v>630</v>
      </c>
      <c r="B504" s="15">
        <v>4.93</v>
      </c>
      <c r="C504" s="15">
        <v>3.5E-4</v>
      </c>
      <c r="D504" s="15">
        <v>1.4564299999999999</v>
      </c>
      <c r="E504" s="15">
        <v>11.838999999999999</v>
      </c>
      <c r="F504" s="15">
        <v>35.160999999999994</v>
      </c>
      <c r="G504" s="15">
        <v>285.33108776701636</v>
      </c>
      <c r="H504" s="15">
        <v>2.15</v>
      </c>
      <c r="I504" s="15">
        <v>1.6204899999999998</v>
      </c>
      <c r="J504" s="15">
        <v>2.1548983752721478E-8</v>
      </c>
      <c r="K504" s="15">
        <v>119.63</v>
      </c>
      <c r="L504" s="15">
        <v>1.3160999999999998</v>
      </c>
      <c r="M504" s="15">
        <v>233.83</v>
      </c>
      <c r="N504" s="15">
        <v>7.7969999999999997</v>
      </c>
      <c r="O504" s="15">
        <v>3.7220999999999993</v>
      </c>
      <c r="P504" s="15">
        <v>258.74099999999999</v>
      </c>
      <c r="Q504" s="15">
        <v>4.2548000000000001E-10</v>
      </c>
      <c r="R504" s="15">
        <v>66.883299999999991</v>
      </c>
      <c r="S504" s="15">
        <v>0.45945299999999994</v>
      </c>
      <c r="T504" s="15">
        <v>6.4901999999999997</v>
      </c>
      <c r="U504" s="15">
        <v>4.6126999999999994</v>
      </c>
      <c r="V504" s="15">
        <v>211.24</v>
      </c>
      <c r="W504" s="15">
        <v>0.7</v>
      </c>
      <c r="X504" s="15">
        <v>5</v>
      </c>
      <c r="Y504" s="15">
        <v>4.1247499999999997</v>
      </c>
      <c r="Z504" s="15">
        <v>5.7065999999999999</v>
      </c>
      <c r="AA504" s="15">
        <v>6.7475999999999994</v>
      </c>
      <c r="AB504" s="15">
        <v>1.6811999999999996</v>
      </c>
      <c r="AC504" s="15">
        <v>173.52</v>
      </c>
      <c r="AD504" s="15">
        <v>132.21599999999998</v>
      </c>
      <c r="AE504" s="15">
        <v>2.5</v>
      </c>
      <c r="AF504" s="15">
        <v>440</v>
      </c>
      <c r="AG504" s="15">
        <v>10</v>
      </c>
      <c r="AH504" s="15">
        <v>5</v>
      </c>
      <c r="AI504" s="15">
        <v>2</v>
      </c>
      <c r="AJ504" s="15">
        <v>37.115699999999997</v>
      </c>
      <c r="AK504" s="15">
        <v>12.988</v>
      </c>
      <c r="AL504" s="15">
        <v>1648.25</v>
      </c>
      <c r="AM504" s="15">
        <v>68.552999999999997</v>
      </c>
      <c r="AN504" s="15">
        <v>0.31085699999999994</v>
      </c>
      <c r="AO504" s="15">
        <v>0.63251999999999997</v>
      </c>
      <c r="AP504" s="15">
        <v>1.5682999999999998</v>
      </c>
      <c r="AQ504" s="15">
        <v>1239.3800000000001</v>
      </c>
      <c r="AR504" s="15">
        <v>5.4922999999999993</v>
      </c>
      <c r="AS504" s="15">
        <v>135.25</v>
      </c>
      <c r="AT504" s="15">
        <v>0.33575999999999995</v>
      </c>
      <c r="AU504" s="15">
        <v>16.980699999999999</v>
      </c>
      <c r="AV504" s="15">
        <v>798.51</v>
      </c>
      <c r="AW504" s="15">
        <v>0.27737299999999998</v>
      </c>
      <c r="AX504" s="15">
        <v>367.49999018331158</v>
      </c>
      <c r="AY504" s="15">
        <v>498.21</v>
      </c>
      <c r="AZ504" s="15">
        <v>1.9789199999999996</v>
      </c>
      <c r="BA504" s="15">
        <v>1.0000002769241589</v>
      </c>
      <c r="BB504" s="15">
        <v>0.28452232999999993</v>
      </c>
      <c r="BC504" s="15">
        <v>1291.0899999999999</v>
      </c>
      <c r="BD504" s="15">
        <v>2.1470699999999994</v>
      </c>
      <c r="BE504" s="15">
        <v>2.4976999999999996</v>
      </c>
      <c r="BF504" s="15">
        <v>0.32631999999999994</v>
      </c>
      <c r="BG504" s="15">
        <v>73.260000000000005</v>
      </c>
      <c r="BH504" s="15">
        <v>12.621899999999998</v>
      </c>
      <c r="BI504" s="15">
        <v>1.7065699999999999</v>
      </c>
      <c r="BJ504" s="15">
        <v>8.0469999999999988</v>
      </c>
      <c r="BK504" s="15">
        <v>6.3811</v>
      </c>
      <c r="BL504" s="15">
        <v>21.951999999999998</v>
      </c>
      <c r="BM504" s="15">
        <v>1.8922999999999996</v>
      </c>
      <c r="BN504" s="15">
        <v>1.6196999999999999</v>
      </c>
      <c r="BO504" s="15">
        <v>1.4E-8</v>
      </c>
      <c r="BP504" s="15">
        <v>4.2889999999999997</v>
      </c>
      <c r="BQ504" s="15">
        <v>6.4160999999999992</v>
      </c>
      <c r="BR504" s="15">
        <v>17.423561031427571</v>
      </c>
      <c r="BS504" s="15">
        <v>550</v>
      </c>
      <c r="BT504" s="15">
        <v>1.9999999999999998E-5</v>
      </c>
      <c r="BU504" s="15">
        <v>20.8171</v>
      </c>
      <c r="BV504" s="15">
        <v>136.029</v>
      </c>
      <c r="BW504" s="15">
        <v>3.7450000000000001</v>
      </c>
      <c r="BX504" s="15">
        <v>2.0438999999999994</v>
      </c>
      <c r="BY504" s="15">
        <v>1.9789199999999996</v>
      </c>
      <c r="BZ504" s="15">
        <v>113.18199999999999</v>
      </c>
      <c r="CA504" s="15">
        <v>30.501999999999999</v>
      </c>
      <c r="CB504" s="15">
        <v>1.7849984163991854</v>
      </c>
      <c r="CC504" s="15">
        <v>1.9789199999999996</v>
      </c>
      <c r="CD504" s="15">
        <v>6.0671999999999997</v>
      </c>
      <c r="CE504" s="15">
        <v>1.3823999999999999</v>
      </c>
      <c r="CF504" s="15">
        <v>3.9249999999999998</v>
      </c>
      <c r="CG504" s="15">
        <v>75.132999999999996</v>
      </c>
      <c r="CH504" s="15">
        <v>25.472128514056216</v>
      </c>
      <c r="CI504" s="15">
        <v>0.80374999999999996</v>
      </c>
      <c r="CJ504" s="15">
        <v>957.3</v>
      </c>
      <c r="CK504" s="15">
        <v>60</v>
      </c>
      <c r="CL504" s="15">
        <v>0.56341399999999997</v>
      </c>
      <c r="CM504" s="15">
        <v>0.26423999999999992</v>
      </c>
      <c r="CN504" s="15">
        <v>14.5</v>
      </c>
      <c r="CO504" s="15">
        <v>8</v>
      </c>
      <c r="CP504" s="15">
        <v>1.6668999999999996</v>
      </c>
      <c r="CQ504" s="43">
        <v>50.6</v>
      </c>
      <c r="CR504" s="43">
        <v>31.2</v>
      </c>
      <c r="CS504" s="42" t="s">
        <v>21</v>
      </c>
      <c r="CT504" s="42" t="s">
        <v>21</v>
      </c>
      <c r="CU504" s="42" t="s">
        <v>21</v>
      </c>
      <c r="CV504" s="42" t="s">
        <v>21</v>
      </c>
      <c r="CW504" s="43">
        <v>2.0699999999999998</v>
      </c>
      <c r="CX504" s="43">
        <v>47.453899999999997</v>
      </c>
      <c r="CY504" s="42" t="s">
        <v>21</v>
      </c>
      <c r="CZ504" s="42" t="s">
        <v>21</v>
      </c>
      <c r="DA504" s="43">
        <v>3.1999999999999994E-2</v>
      </c>
      <c r="DB504" s="43">
        <v>13.93</v>
      </c>
      <c r="DC504" s="42" t="s">
        <v>21</v>
      </c>
      <c r="DD504" s="43">
        <v>23.041474654377879</v>
      </c>
      <c r="DE504" s="42" t="s">
        <v>21</v>
      </c>
      <c r="DF504" s="43">
        <v>281.25</v>
      </c>
      <c r="DG504" s="43">
        <v>0.12735299999999999</v>
      </c>
    </row>
    <row r="505" spans="1:111" x14ac:dyDescent="0.25">
      <c r="A505" s="27" t="s">
        <v>631</v>
      </c>
      <c r="B505" s="15">
        <v>4.9470999999999989</v>
      </c>
      <c r="C505" s="15">
        <v>3.5131599999999995E-4</v>
      </c>
      <c r="D505" s="15">
        <v>1.4068699999999998</v>
      </c>
      <c r="E505" s="15">
        <v>11.505000000000001</v>
      </c>
      <c r="F505" s="15">
        <v>34.187999999999995</v>
      </c>
      <c r="G505" s="15">
        <v>276.84605541954801</v>
      </c>
      <c r="H505" s="15">
        <v>2.1800000000000002</v>
      </c>
      <c r="I505" s="15">
        <v>1.5929799999999998</v>
      </c>
      <c r="J505" s="15">
        <v>2.4526420965396582E-8</v>
      </c>
      <c r="K505" s="15">
        <v>116.65</v>
      </c>
      <c r="L505" s="15">
        <v>1.3073999999999999</v>
      </c>
      <c r="M505" s="15">
        <v>235.34</v>
      </c>
      <c r="N505" s="15">
        <v>7.770999999999999</v>
      </c>
      <c r="O505" s="15">
        <v>3.7220999999999993</v>
      </c>
      <c r="P505" s="15">
        <v>262.077</v>
      </c>
      <c r="Q505" s="15">
        <v>4.3417000000000001E-10</v>
      </c>
      <c r="R505" s="15">
        <v>68.459499999999991</v>
      </c>
      <c r="S505" s="15">
        <v>0.44939799999999996</v>
      </c>
      <c r="T505" s="15">
        <v>6.2989999999999995</v>
      </c>
      <c r="U505" s="15">
        <v>4.8834999999999997</v>
      </c>
      <c r="V505" s="15">
        <v>214.6</v>
      </c>
      <c r="W505" s="15">
        <v>0.7</v>
      </c>
      <c r="X505" s="15">
        <v>5</v>
      </c>
      <c r="Y505" s="15">
        <v>4.0348599999999992</v>
      </c>
      <c r="Z505" s="15">
        <v>5.5368999999999993</v>
      </c>
      <c r="AA505" s="15">
        <v>6.5120999999999993</v>
      </c>
      <c r="AB505" s="15">
        <v>1.6331999999999995</v>
      </c>
      <c r="AC505" s="15">
        <v>175.35</v>
      </c>
      <c r="AD505" s="15">
        <v>129.422</v>
      </c>
      <c r="AE505" s="15">
        <v>2.5</v>
      </c>
      <c r="AF505" s="15">
        <v>440</v>
      </c>
      <c r="AG505" s="15">
        <v>10</v>
      </c>
      <c r="AH505" s="15">
        <v>5</v>
      </c>
      <c r="AI505" s="15">
        <v>2</v>
      </c>
      <c r="AJ505" s="15">
        <v>36.395499999999998</v>
      </c>
      <c r="AK505" s="15">
        <v>12.953999999999999</v>
      </c>
      <c r="AL505" s="15">
        <v>1650.64</v>
      </c>
      <c r="AM505" s="15">
        <v>66.778999999999996</v>
      </c>
      <c r="AN505" s="15">
        <v>0.31085699999999994</v>
      </c>
      <c r="AO505" s="15">
        <v>0.61590999999999996</v>
      </c>
      <c r="AP505" s="15">
        <v>1.5541999999999998</v>
      </c>
      <c r="AQ505" s="15">
        <v>1202.8800000000001</v>
      </c>
      <c r="AR505" s="15">
        <v>5.4918999999999993</v>
      </c>
      <c r="AS505" s="15">
        <v>128.59</v>
      </c>
      <c r="AT505" s="15">
        <v>0.33170999999999995</v>
      </c>
      <c r="AU505" s="15">
        <v>16.729299999999999</v>
      </c>
      <c r="AV505" s="15">
        <v>794.74</v>
      </c>
      <c r="AW505" s="15">
        <v>0.27373899999999995</v>
      </c>
      <c r="AX505" s="15">
        <v>387.49998964907002</v>
      </c>
      <c r="AY505" s="15">
        <v>477.35</v>
      </c>
      <c r="AZ505" s="15">
        <v>1.9487199999999998</v>
      </c>
      <c r="BA505" s="15">
        <v>1.0000002769241589</v>
      </c>
      <c r="BB505" s="15">
        <v>0.27758566999999995</v>
      </c>
      <c r="BC505" s="15">
        <v>1263.57</v>
      </c>
      <c r="BD505" s="15">
        <v>2.0932299999999997</v>
      </c>
      <c r="BE505" s="15">
        <v>2.4941999999999993</v>
      </c>
      <c r="BF505" s="15">
        <v>0.31817999999999996</v>
      </c>
      <c r="BG505" s="15">
        <v>72.510000000000005</v>
      </c>
      <c r="BH505" s="15">
        <v>12.367999999999999</v>
      </c>
      <c r="BI505" s="15">
        <v>2.0317799999999999</v>
      </c>
      <c r="BJ505" s="15">
        <v>7.9246999999999996</v>
      </c>
      <c r="BK505" s="15">
        <v>6.226799999999999</v>
      </c>
      <c r="BL505" s="15">
        <v>21.851999999999997</v>
      </c>
      <c r="BM505" s="15">
        <v>1.8380999999999996</v>
      </c>
      <c r="BN505" s="15">
        <v>1.5466</v>
      </c>
      <c r="BO505" s="15">
        <v>1.4E-8</v>
      </c>
      <c r="BP505" s="15">
        <v>4.1663999999999994</v>
      </c>
      <c r="BQ505" s="15">
        <v>6.3753999999999991</v>
      </c>
      <c r="BR505" s="15">
        <v>17.367824745710681</v>
      </c>
      <c r="BS505" s="15">
        <v>550</v>
      </c>
      <c r="BT505" s="15">
        <v>2.8049999999999994E-5</v>
      </c>
      <c r="BU505" s="15">
        <v>20.814799999999998</v>
      </c>
      <c r="BV505" s="15">
        <v>133.06799999999998</v>
      </c>
      <c r="BW505" s="15">
        <v>3.7450000000000001</v>
      </c>
      <c r="BX505" s="15">
        <v>2.0122999999999998</v>
      </c>
      <c r="BY505" s="15">
        <v>1.9487199999999998</v>
      </c>
      <c r="BZ505" s="15">
        <v>110.797</v>
      </c>
      <c r="CA505" s="15">
        <v>30.623999999999999</v>
      </c>
      <c r="CB505" s="15">
        <v>1.7849984163991854</v>
      </c>
      <c r="CC505" s="15">
        <v>1.9487199999999998</v>
      </c>
      <c r="CD505" s="15">
        <v>5.9479999999999995</v>
      </c>
      <c r="CE505" s="15">
        <v>1.3293999999999999</v>
      </c>
      <c r="CF505" s="15">
        <v>3.9249999999999998</v>
      </c>
      <c r="CG505" s="15">
        <v>79.312999999999988</v>
      </c>
      <c r="CH505" s="15">
        <v>25.225127267865425</v>
      </c>
      <c r="CI505" s="15">
        <v>0.79289999999999994</v>
      </c>
      <c r="CJ505" s="15">
        <v>993.65</v>
      </c>
      <c r="CK505" s="15">
        <v>60</v>
      </c>
      <c r="CL505" s="15">
        <v>0.54718899999999993</v>
      </c>
      <c r="CM505" s="15">
        <v>0.27458999999999989</v>
      </c>
      <c r="CN505" s="15">
        <v>14.5</v>
      </c>
      <c r="CO505" s="15">
        <v>8</v>
      </c>
      <c r="CP505" s="15">
        <v>1.6588999999999998</v>
      </c>
      <c r="CQ505" s="43">
        <v>50.6</v>
      </c>
      <c r="CR505" s="43">
        <v>31.2</v>
      </c>
      <c r="CS505" s="42" t="s">
        <v>21</v>
      </c>
      <c r="CT505" s="42" t="s">
        <v>21</v>
      </c>
      <c r="CU505" s="42" t="s">
        <v>21</v>
      </c>
      <c r="CV505" s="42" t="s">
        <v>21</v>
      </c>
      <c r="CW505" s="43">
        <v>2.0699999999999998</v>
      </c>
      <c r="CX505" s="43">
        <v>46.386899999999997</v>
      </c>
      <c r="CY505" s="42" t="s">
        <v>21</v>
      </c>
      <c r="CZ505" s="42" t="s">
        <v>21</v>
      </c>
      <c r="DA505" s="43">
        <v>3.1553999999999992E-2</v>
      </c>
      <c r="DB505" s="43">
        <v>13.74</v>
      </c>
      <c r="DC505" s="42" t="s">
        <v>21</v>
      </c>
      <c r="DD505" s="43">
        <v>23.041474654377879</v>
      </c>
      <c r="DE505" s="42" t="s">
        <v>21</v>
      </c>
      <c r="DF505" s="43">
        <v>281.25</v>
      </c>
      <c r="DG505" s="43">
        <v>0.1244</v>
      </c>
    </row>
    <row r="506" spans="1:111" x14ac:dyDescent="0.25">
      <c r="A506" s="27" t="s">
        <v>632</v>
      </c>
      <c r="B506" s="15">
        <v>5.0719999999999992</v>
      </c>
      <c r="C506" s="15">
        <v>3.9078599999999995E-4</v>
      </c>
      <c r="D506" s="15">
        <v>1.40387</v>
      </c>
      <c r="E506" s="15">
        <v>11.622999999999999</v>
      </c>
      <c r="F506" s="15">
        <v>34.566999999999993</v>
      </c>
      <c r="G506" s="15">
        <v>278.76606273918725</v>
      </c>
      <c r="H506" s="15">
        <v>2.2159999999999993</v>
      </c>
      <c r="I506" s="15">
        <v>1.6072099999999998</v>
      </c>
      <c r="J506" s="15">
        <v>2.8224229339634439E-8</v>
      </c>
      <c r="K506" s="15">
        <v>116.41</v>
      </c>
      <c r="L506" s="15">
        <v>1.2852999999999999</v>
      </c>
      <c r="M506" s="15">
        <v>243.73</v>
      </c>
      <c r="N506" s="15">
        <v>7.786999999999999</v>
      </c>
      <c r="O506" s="15">
        <v>3.7220999999999993</v>
      </c>
      <c r="P506" s="15">
        <v>265.82099999999997</v>
      </c>
      <c r="Q506" s="15">
        <v>4.5232E-10</v>
      </c>
      <c r="R506" s="15">
        <v>71.15679999999999</v>
      </c>
      <c r="S506" s="15">
        <v>0.45181399999999994</v>
      </c>
      <c r="T506" s="15">
        <v>6.3406999999999991</v>
      </c>
      <c r="U506" s="15">
        <v>5.0428999999999995</v>
      </c>
      <c r="V506" s="15">
        <v>224.5</v>
      </c>
      <c r="W506" s="15">
        <v>0.7</v>
      </c>
      <c r="X506" s="15">
        <v>5</v>
      </c>
      <c r="Y506" s="15">
        <v>4.0279999999999996</v>
      </c>
      <c r="Z506" s="15">
        <v>5.5752999999999995</v>
      </c>
      <c r="AA506" s="15">
        <v>6.7171999999999992</v>
      </c>
      <c r="AB506" s="15">
        <v>1.6516999999999999</v>
      </c>
      <c r="AC506" s="15">
        <v>176</v>
      </c>
      <c r="AD506" s="15">
        <v>131.76</v>
      </c>
      <c r="AE506" s="15">
        <v>2.5</v>
      </c>
      <c r="AF506" s="15">
        <v>440</v>
      </c>
      <c r="AG506" s="15">
        <v>10</v>
      </c>
      <c r="AH506" s="15">
        <v>5</v>
      </c>
      <c r="AI506" s="15">
        <v>2</v>
      </c>
      <c r="AJ506" s="15">
        <v>36.683699999999995</v>
      </c>
      <c r="AK506" s="15">
        <v>13.055999999999999</v>
      </c>
      <c r="AL506" s="15">
        <v>1657.88</v>
      </c>
      <c r="AM506" s="15">
        <v>66.727999999999994</v>
      </c>
      <c r="AN506" s="15">
        <v>0.31085699999999994</v>
      </c>
      <c r="AO506" s="15">
        <v>0.62159999999999993</v>
      </c>
      <c r="AP506" s="15">
        <v>1.5678999999999998</v>
      </c>
      <c r="AQ506" s="15">
        <v>1214.0899999999999</v>
      </c>
      <c r="AR506" s="15">
        <v>5.4970999999999997</v>
      </c>
      <c r="AS506" s="15">
        <v>127.56</v>
      </c>
      <c r="AT506" s="15">
        <v>0.33502999999999994</v>
      </c>
      <c r="AU506" s="15">
        <v>16.905999999999999</v>
      </c>
      <c r="AV506" s="15">
        <v>787.46</v>
      </c>
      <c r="AW506" s="15">
        <v>0.27383299999999999</v>
      </c>
      <c r="AX506" s="15">
        <v>382.49998978263039</v>
      </c>
      <c r="AY506" s="15">
        <v>465.86</v>
      </c>
      <c r="AZ506" s="15">
        <v>1.9730599999999998</v>
      </c>
      <c r="BA506" s="15">
        <v>1.0000002769241589</v>
      </c>
      <c r="BB506" s="15">
        <v>0.27876878999999999</v>
      </c>
      <c r="BC506" s="15">
        <v>1266.53</v>
      </c>
      <c r="BD506" s="15">
        <v>2.2692699999999997</v>
      </c>
      <c r="BE506" s="15">
        <v>2.5397999999999996</v>
      </c>
      <c r="BF506" s="15">
        <v>0.32062999999999997</v>
      </c>
      <c r="BG506" s="15">
        <v>72.56</v>
      </c>
      <c r="BH506" s="15">
        <v>12.5062</v>
      </c>
      <c r="BI506" s="15">
        <v>2.2139199999999999</v>
      </c>
      <c r="BJ506" s="15">
        <v>7.97</v>
      </c>
      <c r="BK506" s="15">
        <v>6.2197999999999993</v>
      </c>
      <c r="BL506" s="15">
        <v>21.88</v>
      </c>
      <c r="BM506" s="15">
        <v>1.8558999999999997</v>
      </c>
      <c r="BN506" s="15">
        <v>1.5176799999999999</v>
      </c>
      <c r="BO506" s="15">
        <v>1.4E-8</v>
      </c>
      <c r="BP506" s="15">
        <v>4.1747999999999994</v>
      </c>
      <c r="BQ506" s="15">
        <v>6.3446999999999996</v>
      </c>
      <c r="BR506" s="15">
        <v>17.382256462548089</v>
      </c>
      <c r="BS506" s="15">
        <v>550</v>
      </c>
      <c r="BT506" s="15">
        <v>3.2999999999999996E-5</v>
      </c>
      <c r="BU506" s="15">
        <v>20.8461</v>
      </c>
      <c r="BV506" s="15">
        <v>135.035</v>
      </c>
      <c r="BW506" s="15">
        <v>3.7450000000000001</v>
      </c>
      <c r="BX506" s="15">
        <v>2.0252999999999997</v>
      </c>
      <c r="BY506" s="15">
        <v>1.9730599999999998</v>
      </c>
      <c r="BZ506" s="15">
        <v>112.267</v>
      </c>
      <c r="CA506" s="15">
        <v>30.805999999999997</v>
      </c>
      <c r="CB506" s="15">
        <v>1.7849984163991854</v>
      </c>
      <c r="CC506" s="15">
        <v>1.9730599999999998</v>
      </c>
      <c r="CD506" s="15">
        <v>5.9671999999999992</v>
      </c>
      <c r="CE506" s="15">
        <v>1.3452999999999999</v>
      </c>
      <c r="CF506" s="15">
        <v>11.225</v>
      </c>
      <c r="CG506" s="15">
        <v>89.157999999999987</v>
      </c>
      <c r="CH506" s="15">
        <v>25.233127308227878</v>
      </c>
      <c r="CI506" s="15">
        <v>0.79699999999999993</v>
      </c>
      <c r="CJ506" s="15">
        <v>1073.8</v>
      </c>
      <c r="CK506" s="15">
        <v>60</v>
      </c>
      <c r="CL506" s="15">
        <v>0.55471899999999996</v>
      </c>
      <c r="CM506" s="15">
        <v>0.28633999999999987</v>
      </c>
      <c r="CN506" s="15">
        <v>14.5</v>
      </c>
      <c r="CO506" s="15">
        <v>8</v>
      </c>
      <c r="CP506" s="15">
        <v>1.6254999999999997</v>
      </c>
      <c r="CQ506" s="43">
        <v>50.6</v>
      </c>
      <c r="CR506" s="43">
        <v>31.35</v>
      </c>
      <c r="CS506" s="42" t="s">
        <v>21</v>
      </c>
      <c r="CT506" s="42" t="s">
        <v>21</v>
      </c>
      <c r="CU506" s="42" t="s">
        <v>21</v>
      </c>
      <c r="CV506" s="42" t="s">
        <v>21</v>
      </c>
      <c r="CW506" s="43">
        <v>2.0699999999999998</v>
      </c>
      <c r="CX506" s="43">
        <v>47.670199999999994</v>
      </c>
      <c r="CY506" s="42" t="s">
        <v>21</v>
      </c>
      <c r="CZ506" s="42" t="s">
        <v>21</v>
      </c>
      <c r="DA506" s="43">
        <v>3.1995999999999997E-2</v>
      </c>
      <c r="DB506" s="43">
        <v>13.9</v>
      </c>
      <c r="DC506" s="42" t="s">
        <v>21</v>
      </c>
      <c r="DD506" s="43">
        <v>23.041474654377879</v>
      </c>
      <c r="DE506" s="42" t="s">
        <v>21</v>
      </c>
      <c r="DF506" s="43">
        <v>281.25</v>
      </c>
      <c r="DG506" s="43">
        <v>0.13197499999999998</v>
      </c>
    </row>
    <row r="507" spans="1:111" x14ac:dyDescent="0.25">
      <c r="A507" s="27" t="s">
        <v>633</v>
      </c>
      <c r="B507" s="15">
        <v>5.2614999999999998</v>
      </c>
      <c r="C507" s="15">
        <v>4.3207099999999991E-4</v>
      </c>
      <c r="D507" s="15">
        <v>1.4003199999999998</v>
      </c>
      <c r="E507" s="15">
        <v>11.921999999999999</v>
      </c>
      <c r="F507" s="15">
        <v>35.500999999999998</v>
      </c>
      <c r="G507" s="15">
        <v>286.84609354266917</v>
      </c>
      <c r="H507" s="15">
        <v>2.2388999999999997</v>
      </c>
      <c r="I507" s="15">
        <v>1.6577499999999996</v>
      </c>
      <c r="J507" s="15">
        <v>3.3016769267165441E-8</v>
      </c>
      <c r="K507" s="15">
        <v>120.41</v>
      </c>
      <c r="L507" s="15">
        <v>1.2678999999999998</v>
      </c>
      <c r="M507" s="15">
        <v>240</v>
      </c>
      <c r="N507" s="15">
        <v>7.7979999999999992</v>
      </c>
      <c r="O507" s="15">
        <v>3.7220999999999993</v>
      </c>
      <c r="P507" s="15">
        <v>270.91199999999998</v>
      </c>
      <c r="Q507" s="15">
        <v>4.7102999999999998E-10</v>
      </c>
      <c r="R507" s="15">
        <v>73.493099999999998</v>
      </c>
      <c r="S507" s="15">
        <v>0.46099899999999994</v>
      </c>
      <c r="T507" s="15">
        <v>6.4892999999999992</v>
      </c>
      <c r="U507" s="15">
        <v>5.3784999999999989</v>
      </c>
      <c r="V507" s="15">
        <v>243.45</v>
      </c>
      <c r="W507" s="15">
        <v>0.7</v>
      </c>
      <c r="X507" s="15">
        <v>5</v>
      </c>
      <c r="Y507" s="15">
        <v>4.1123299999999992</v>
      </c>
      <c r="Z507" s="15">
        <v>5.7368999999999994</v>
      </c>
      <c r="AA507" s="15">
        <v>6.7342999999999993</v>
      </c>
      <c r="AB507" s="15">
        <v>1.6975999999999998</v>
      </c>
      <c r="AC507" s="15">
        <v>179.43</v>
      </c>
      <c r="AD507" s="15">
        <v>135.57599999999999</v>
      </c>
      <c r="AE507" s="15">
        <v>2.5</v>
      </c>
      <c r="AF507" s="15">
        <v>445</v>
      </c>
      <c r="AG507" s="15">
        <v>10</v>
      </c>
      <c r="AH507" s="15">
        <v>5</v>
      </c>
      <c r="AI507" s="15">
        <v>2</v>
      </c>
      <c r="AJ507" s="15">
        <v>37.366799999999998</v>
      </c>
      <c r="AK507" s="15">
        <v>13.072999999999999</v>
      </c>
      <c r="AL507" s="15">
        <v>1661.24</v>
      </c>
      <c r="AM507" s="15">
        <v>68.063999999999993</v>
      </c>
      <c r="AN507" s="15">
        <v>0.31085699999999994</v>
      </c>
      <c r="AO507" s="15">
        <v>0.63773999999999997</v>
      </c>
      <c r="AP507" s="15">
        <v>1.5860999999999998</v>
      </c>
      <c r="AQ507" s="15">
        <v>1250.29</v>
      </c>
      <c r="AR507" s="15">
        <v>5.5047999999999995</v>
      </c>
      <c r="AS507" s="15">
        <v>129.16</v>
      </c>
      <c r="AT507" s="15">
        <v>0.33907999999999994</v>
      </c>
      <c r="AU507" s="15">
        <v>17.220399999999998</v>
      </c>
      <c r="AV507" s="15">
        <v>773.44</v>
      </c>
      <c r="AW507" s="15">
        <v>0.27634099999999995</v>
      </c>
      <c r="AX507" s="15">
        <v>382.49998978263039</v>
      </c>
      <c r="AY507" s="15">
        <v>381.02</v>
      </c>
      <c r="AZ507" s="15">
        <v>2.0478999999999998</v>
      </c>
      <c r="BA507" s="15">
        <v>1.0000002769241589</v>
      </c>
      <c r="BB507" s="15">
        <v>0.28322518999999996</v>
      </c>
      <c r="BC507" s="15">
        <v>1290.73</v>
      </c>
      <c r="BD507" s="15">
        <v>2.5346999999999995</v>
      </c>
      <c r="BE507" s="15">
        <v>2.58</v>
      </c>
      <c r="BF507" s="15">
        <v>0.32729999999999998</v>
      </c>
      <c r="BG507" s="15">
        <v>73.69</v>
      </c>
      <c r="BH507" s="15">
        <v>12.860299999999999</v>
      </c>
      <c r="BI507" s="15">
        <v>2.2533399999999997</v>
      </c>
      <c r="BJ507" s="15">
        <v>8.0875000000000004</v>
      </c>
      <c r="BK507" s="15">
        <v>6.3376999999999999</v>
      </c>
      <c r="BL507" s="15">
        <v>22.023999999999997</v>
      </c>
      <c r="BM507" s="15">
        <v>1.9062999999999999</v>
      </c>
      <c r="BN507" s="15">
        <v>1.5069299999999999</v>
      </c>
      <c r="BO507" s="15">
        <v>1.9999999999999999E-6</v>
      </c>
      <c r="BP507" s="15">
        <v>4.2610499999999991</v>
      </c>
      <c r="BQ507" s="15">
        <v>6.4138999999999999</v>
      </c>
      <c r="BR507" s="15">
        <v>17.451926819694208</v>
      </c>
      <c r="BS507" s="15">
        <v>550</v>
      </c>
      <c r="BT507" s="15">
        <v>3.2999999999999996E-5</v>
      </c>
      <c r="BU507" s="15">
        <v>20.902999999999999</v>
      </c>
      <c r="BV507" s="15">
        <v>138.625</v>
      </c>
      <c r="BW507" s="15">
        <v>3.7450000000000001</v>
      </c>
      <c r="BX507" s="15">
        <v>2.0172999999999996</v>
      </c>
      <c r="BY507" s="15">
        <v>2.0478999999999998</v>
      </c>
      <c r="BZ507" s="15">
        <v>114.42599999999999</v>
      </c>
      <c r="CA507" s="15">
        <v>30.843</v>
      </c>
      <c r="CB507" s="15">
        <v>1.7849984163991854</v>
      </c>
      <c r="CC507" s="15">
        <v>2.0478999999999998</v>
      </c>
      <c r="CD507" s="15">
        <v>6.049199999999999</v>
      </c>
      <c r="CE507" s="15">
        <v>1.3921999999999999</v>
      </c>
      <c r="CF507" s="15">
        <v>11.225</v>
      </c>
      <c r="CG507" s="15">
        <v>92.055999999999997</v>
      </c>
      <c r="CH507" s="15">
        <v>25.312127706807122</v>
      </c>
      <c r="CI507" s="15">
        <v>0.81649999999999989</v>
      </c>
      <c r="CJ507" s="15">
        <v>1155.3900000000001</v>
      </c>
      <c r="CK507" s="15">
        <v>60</v>
      </c>
      <c r="CL507" s="15">
        <v>0.56935899999999995</v>
      </c>
      <c r="CM507" s="15">
        <v>0.29762999999999989</v>
      </c>
      <c r="CN507" s="15">
        <v>14.5</v>
      </c>
      <c r="CO507" s="15">
        <v>8</v>
      </c>
      <c r="CP507" s="15">
        <v>1.7381999999999997</v>
      </c>
      <c r="CQ507" s="43">
        <v>50.6</v>
      </c>
      <c r="CR507" s="43">
        <v>31.35</v>
      </c>
      <c r="CS507" s="42" t="s">
        <v>21</v>
      </c>
      <c r="CT507" s="42" t="s">
        <v>21</v>
      </c>
      <c r="CU507" s="42" t="s">
        <v>21</v>
      </c>
      <c r="CV507" s="42" t="s">
        <v>21</v>
      </c>
      <c r="CW507" s="43">
        <v>2.0699999999999998</v>
      </c>
      <c r="CX507" s="43">
        <v>47.95</v>
      </c>
      <c r="CY507" s="42" t="s">
        <v>21</v>
      </c>
      <c r="CZ507" s="42" t="s">
        <v>21</v>
      </c>
      <c r="DA507" s="43">
        <v>3.8207999999999992E-2</v>
      </c>
      <c r="DB507" s="43">
        <v>14.05</v>
      </c>
      <c r="DC507" s="42" t="s">
        <v>21</v>
      </c>
      <c r="DD507" s="43">
        <v>23.041474654377879</v>
      </c>
      <c r="DE507" s="42" t="s">
        <v>21</v>
      </c>
      <c r="DF507" s="43">
        <v>281.25</v>
      </c>
      <c r="DG507" s="43">
        <v>0.13529299999999997</v>
      </c>
    </row>
    <row r="508" spans="1:111" x14ac:dyDescent="0.25">
      <c r="A508" s="27" t="s">
        <v>634</v>
      </c>
      <c r="B508" s="15">
        <v>5.2950999999999997</v>
      </c>
      <c r="C508" s="15">
        <v>4.907729999999999E-4</v>
      </c>
      <c r="D508" s="15">
        <v>1.36554</v>
      </c>
      <c r="E508" s="15">
        <v>11.789</v>
      </c>
      <c r="F508" s="15">
        <v>35.103999999999999</v>
      </c>
      <c r="G508" s="15">
        <v>284.71108540338275</v>
      </c>
      <c r="H508" s="15">
        <v>2.2686999999999995</v>
      </c>
      <c r="I508" s="15">
        <v>1.7027899999999998</v>
      </c>
      <c r="J508" s="15">
        <v>3.8940022960398616E-8</v>
      </c>
      <c r="K508" s="15">
        <v>129.38999999999999</v>
      </c>
      <c r="L508" s="15">
        <v>1.2490999999999999</v>
      </c>
      <c r="M508" s="15">
        <v>243.33</v>
      </c>
      <c r="N508" s="15">
        <v>7.802999999999999</v>
      </c>
      <c r="O508" s="15">
        <v>3.7220999999999993</v>
      </c>
      <c r="P508" s="15">
        <v>276.92299999999994</v>
      </c>
      <c r="Q508" s="15">
        <v>4.9367000000000001E-10</v>
      </c>
      <c r="R508" s="15">
        <v>73.71929999999999</v>
      </c>
      <c r="S508" s="15">
        <v>0.45462799999999998</v>
      </c>
      <c r="T508" s="15">
        <v>6.4272999999999998</v>
      </c>
      <c r="U508" s="15">
        <v>5.2422999999999993</v>
      </c>
      <c r="V508" s="15">
        <v>249.07</v>
      </c>
      <c r="W508" s="15">
        <v>0.7</v>
      </c>
      <c r="X508" s="15">
        <v>5</v>
      </c>
      <c r="Y508" s="15">
        <v>4.0446099999999996</v>
      </c>
      <c r="Z508" s="15">
        <v>5.6941999999999995</v>
      </c>
      <c r="AA508" s="15">
        <v>6.3949999999999996</v>
      </c>
      <c r="AB508" s="15">
        <v>1.6779999999999997</v>
      </c>
      <c r="AC508" s="15">
        <v>184.64</v>
      </c>
      <c r="AD508" s="15">
        <v>134.398</v>
      </c>
      <c r="AE508" s="15">
        <v>2.5</v>
      </c>
      <c r="AF508" s="15">
        <v>445</v>
      </c>
      <c r="AG508" s="15">
        <v>10</v>
      </c>
      <c r="AH508" s="15">
        <v>5</v>
      </c>
      <c r="AI508" s="15">
        <v>2</v>
      </c>
      <c r="AJ508" s="15">
        <v>39.156799999999997</v>
      </c>
      <c r="AK508" s="15">
        <v>13</v>
      </c>
      <c r="AL508" s="15">
        <v>1660.35</v>
      </c>
      <c r="AM508" s="15">
        <v>67.53</v>
      </c>
      <c r="AN508" s="15">
        <v>0.31085699999999994</v>
      </c>
      <c r="AO508" s="15">
        <v>0.62798999999999994</v>
      </c>
      <c r="AP508" s="15">
        <v>1.5721999999999998</v>
      </c>
      <c r="AQ508" s="15">
        <v>1241.4000000000001</v>
      </c>
      <c r="AR508" s="15">
        <v>5.4847999999999999</v>
      </c>
      <c r="AS508" s="15">
        <v>127.28</v>
      </c>
      <c r="AT508" s="15">
        <v>0.33671999999999996</v>
      </c>
      <c r="AU508" s="15">
        <v>17.078499999999998</v>
      </c>
      <c r="AV508" s="15">
        <v>753.49</v>
      </c>
      <c r="AW508" s="15">
        <v>0.27476999999999996</v>
      </c>
      <c r="AX508" s="15">
        <v>352.49999058399271</v>
      </c>
      <c r="AY508" s="15">
        <v>366.36</v>
      </c>
      <c r="AZ508" s="15">
        <v>2.1312999999999995</v>
      </c>
      <c r="BA508" s="15">
        <v>1.0000002769241589</v>
      </c>
      <c r="BB508" s="15">
        <v>0.27995182999999996</v>
      </c>
      <c r="BC508" s="15">
        <v>1280.83</v>
      </c>
      <c r="BD508" s="15">
        <v>2.5065799999999996</v>
      </c>
      <c r="BE508" s="15">
        <v>2.5690999999999997</v>
      </c>
      <c r="BF508" s="15">
        <v>0.32176999999999994</v>
      </c>
      <c r="BG508" s="15">
        <v>73.13</v>
      </c>
      <c r="BH508" s="15">
        <v>12.822899999999999</v>
      </c>
      <c r="BI508" s="15">
        <v>2.2809999999999997</v>
      </c>
      <c r="BJ508" s="15">
        <v>8.0140999999999991</v>
      </c>
      <c r="BK508" s="15">
        <v>6.269499999999999</v>
      </c>
      <c r="BL508" s="15">
        <v>21.893999999999998</v>
      </c>
      <c r="BM508" s="15">
        <v>1.8848999999999996</v>
      </c>
      <c r="BN508" s="15">
        <v>1.50647</v>
      </c>
      <c r="BO508" s="15">
        <v>1.9999999999999999E-6</v>
      </c>
      <c r="BP508" s="15">
        <v>4.3168999999999995</v>
      </c>
      <c r="BQ508" s="15">
        <v>6.3363999999999994</v>
      </c>
      <c r="BR508" s="15">
        <v>17.483378009491599</v>
      </c>
      <c r="BS508" s="15">
        <v>550</v>
      </c>
      <c r="BT508" s="15">
        <v>3.2999999999999996E-5</v>
      </c>
      <c r="BU508" s="15">
        <v>21.027699999999999</v>
      </c>
      <c r="BV508" s="15">
        <v>137.41899999999998</v>
      </c>
      <c r="BW508" s="15">
        <v>3.7450000000000001</v>
      </c>
      <c r="BX508" s="15">
        <v>2.0132999999999996</v>
      </c>
      <c r="BY508" s="15">
        <v>2.1312999999999995</v>
      </c>
      <c r="BZ508" s="15">
        <v>112.56199999999998</v>
      </c>
      <c r="CA508" s="15">
        <v>30.876999999999999</v>
      </c>
      <c r="CB508" s="15">
        <v>1.7849984163991854</v>
      </c>
      <c r="CC508" s="15">
        <v>2.1312999999999995</v>
      </c>
      <c r="CD508" s="15">
        <v>5.9474999999999998</v>
      </c>
      <c r="CE508" s="15">
        <v>1.3867999999999998</v>
      </c>
      <c r="CF508" s="15">
        <v>11.225</v>
      </c>
      <c r="CG508" s="15">
        <v>93.194999999999993</v>
      </c>
      <c r="CH508" s="15">
        <v>25.215127217412356</v>
      </c>
      <c r="CI508" s="15">
        <v>0.8143999999999999</v>
      </c>
      <c r="CJ508" s="15">
        <v>1203.05</v>
      </c>
      <c r="CK508" s="15">
        <v>60</v>
      </c>
      <c r="CL508" s="15">
        <v>0.54645999999999995</v>
      </c>
      <c r="CM508" s="15">
        <v>0.31007999999999991</v>
      </c>
      <c r="CN508" s="15">
        <v>14.5</v>
      </c>
      <c r="CO508" s="15">
        <v>8</v>
      </c>
      <c r="CP508" s="15">
        <v>1.7329999999999997</v>
      </c>
      <c r="CQ508" s="43">
        <v>50.6</v>
      </c>
      <c r="CR508" s="43">
        <v>31.5</v>
      </c>
      <c r="CS508" s="42" t="s">
        <v>21</v>
      </c>
      <c r="CT508" s="42" t="s">
        <v>21</v>
      </c>
      <c r="CU508" s="42" t="s">
        <v>21</v>
      </c>
      <c r="CV508" s="42" t="s">
        <v>21</v>
      </c>
      <c r="CW508" s="43">
        <v>2.0699999999999998</v>
      </c>
      <c r="CX508" s="43">
        <v>47.584299999999999</v>
      </c>
      <c r="CY508" s="42" t="s">
        <v>21</v>
      </c>
      <c r="CZ508" s="42" t="s">
        <v>21</v>
      </c>
      <c r="DA508" s="43">
        <v>0.04</v>
      </c>
      <c r="DB508" s="43">
        <v>13.96</v>
      </c>
      <c r="DC508" s="42" t="s">
        <v>21</v>
      </c>
      <c r="DD508" s="43">
        <v>28.089887640449437</v>
      </c>
      <c r="DE508" s="42" t="s">
        <v>21</v>
      </c>
      <c r="DF508" s="43">
        <v>281.25</v>
      </c>
      <c r="DG508" s="43">
        <v>0.14376199999999997</v>
      </c>
    </row>
    <row r="509" spans="1:111" x14ac:dyDescent="0.25">
      <c r="A509" s="27" t="s">
        <v>635</v>
      </c>
      <c r="B509" s="15">
        <v>5.3866999999999994</v>
      </c>
      <c r="C509" s="15">
        <v>5.7181599999999995E-4</v>
      </c>
      <c r="D509" s="15">
        <v>1.3373299999999999</v>
      </c>
      <c r="E509" s="15">
        <v>11.76</v>
      </c>
      <c r="F509" s="15">
        <v>35.015999999999998</v>
      </c>
      <c r="G509" s="15">
        <v>284.01108273476433</v>
      </c>
      <c r="H509" s="15">
        <v>2.3009999999999997</v>
      </c>
      <c r="I509" s="15">
        <v>1.7110399999999997</v>
      </c>
      <c r="J509" s="15">
        <v>4.5681417665073648E-8</v>
      </c>
      <c r="K509" s="15">
        <v>131.4</v>
      </c>
      <c r="L509" s="15">
        <v>1.2350999999999999</v>
      </c>
      <c r="M509" s="15">
        <v>241.88</v>
      </c>
      <c r="N509" s="15">
        <v>7.8119999999999994</v>
      </c>
      <c r="O509" s="15">
        <v>3.7220999999999993</v>
      </c>
      <c r="P509" s="15">
        <v>283.44499999999999</v>
      </c>
      <c r="Q509" s="15">
        <v>5.4936999999999993E-10</v>
      </c>
      <c r="R509" s="15">
        <v>74.181599999999989</v>
      </c>
      <c r="S509" s="15">
        <v>0.45036899999999996</v>
      </c>
      <c r="T509" s="15">
        <v>6.4221999999999992</v>
      </c>
      <c r="U509" s="15">
        <v>6.1270999999999995</v>
      </c>
      <c r="V509" s="15">
        <v>249.5</v>
      </c>
      <c r="W509" s="15">
        <v>0.7</v>
      </c>
      <c r="X509" s="15">
        <v>5</v>
      </c>
      <c r="Y509" s="15">
        <v>4.0019999999999998</v>
      </c>
      <c r="Z509" s="15">
        <v>5.6801999999999992</v>
      </c>
      <c r="AA509" s="15">
        <v>6.1611999999999991</v>
      </c>
      <c r="AB509" s="15">
        <v>1.6732999999999996</v>
      </c>
      <c r="AC509" s="15">
        <v>185.26</v>
      </c>
      <c r="AD509" s="15">
        <v>133.90099999999998</v>
      </c>
      <c r="AE509" s="15">
        <v>2.5</v>
      </c>
      <c r="AF509" s="15">
        <v>449</v>
      </c>
      <c r="AG509" s="15">
        <v>10</v>
      </c>
      <c r="AH509" s="15">
        <v>5</v>
      </c>
      <c r="AI509" s="15">
        <v>2</v>
      </c>
      <c r="AJ509" s="15">
        <v>38.846699999999998</v>
      </c>
      <c r="AK509" s="15">
        <v>13.202999999999999</v>
      </c>
      <c r="AL509" s="15">
        <v>1665.68</v>
      </c>
      <c r="AM509" s="15">
        <v>66.745000000000005</v>
      </c>
      <c r="AN509" s="15">
        <v>0.31085699999999994</v>
      </c>
      <c r="AO509" s="15">
        <v>0.62635999999999992</v>
      </c>
      <c r="AP509" s="15">
        <v>1.5659999999999998</v>
      </c>
      <c r="AQ509" s="15">
        <v>1242.18</v>
      </c>
      <c r="AR509" s="15">
        <v>5.4820999999999991</v>
      </c>
      <c r="AS509" s="15">
        <v>124.93</v>
      </c>
      <c r="AT509" s="15">
        <v>0.33553999999999995</v>
      </c>
      <c r="AU509" s="15">
        <v>17.085299999999997</v>
      </c>
      <c r="AV509" s="15">
        <v>741.8</v>
      </c>
      <c r="AW509" s="15">
        <v>0.27358499999999997</v>
      </c>
      <c r="AX509" s="15">
        <v>352.49999058399271</v>
      </c>
      <c r="AY509" s="15">
        <v>370.42</v>
      </c>
      <c r="AZ509" s="15">
        <v>2.1446199999999997</v>
      </c>
      <c r="BA509" s="15">
        <v>1.0000002769241589</v>
      </c>
      <c r="BB509" s="15">
        <v>0.27781264999999999</v>
      </c>
      <c r="BC509" s="15">
        <v>1275.9000000000001</v>
      </c>
      <c r="BD509" s="15">
        <v>2.4799699999999998</v>
      </c>
      <c r="BE509" s="15">
        <v>2.5741999999999994</v>
      </c>
      <c r="BF509" s="15">
        <v>0.31927999999999995</v>
      </c>
      <c r="BG509" s="15">
        <v>72.48</v>
      </c>
      <c r="BH509" s="15">
        <v>12.820799999999998</v>
      </c>
      <c r="BI509" s="15">
        <v>2.2809999999999997</v>
      </c>
      <c r="BJ509" s="15">
        <v>7.9826999999999995</v>
      </c>
      <c r="BK509" s="15">
        <v>6.2100999999999997</v>
      </c>
      <c r="BL509" s="15">
        <v>22.052999999999997</v>
      </c>
      <c r="BM509" s="15">
        <v>1.8773</v>
      </c>
      <c r="BN509" s="15">
        <v>1.5128599999999999</v>
      </c>
      <c r="BO509" s="15">
        <v>1.9999999999999999E-6</v>
      </c>
      <c r="BP509" s="15">
        <v>4.2022999999999993</v>
      </c>
      <c r="BQ509" s="15">
        <v>6.2075999999999993</v>
      </c>
      <c r="BR509" s="15">
        <v>17.517118368166646</v>
      </c>
      <c r="BS509" s="15">
        <v>550</v>
      </c>
      <c r="BT509" s="15">
        <v>3.2999999999999996E-5</v>
      </c>
      <c r="BU509" s="15">
        <v>21.029599999999999</v>
      </c>
      <c r="BV509" s="15">
        <v>136.75899999999999</v>
      </c>
      <c r="BW509" s="15">
        <v>3.7450000000000001</v>
      </c>
      <c r="BX509" s="15">
        <v>2.0036999999999998</v>
      </c>
      <c r="BY509" s="15">
        <v>2.1446199999999997</v>
      </c>
      <c r="BZ509" s="15">
        <v>110.925</v>
      </c>
      <c r="CA509" s="15">
        <v>30.922999999999998</v>
      </c>
      <c r="CB509" s="15">
        <v>1.7849984163991854</v>
      </c>
      <c r="CC509" s="15">
        <v>2.1446199999999997</v>
      </c>
      <c r="CD509" s="15">
        <v>5.8861999999999997</v>
      </c>
      <c r="CE509" s="15">
        <v>1.3838999999999999</v>
      </c>
      <c r="CF509" s="15">
        <v>11.225</v>
      </c>
      <c r="CG509" s="15">
        <v>94.338999999999999</v>
      </c>
      <c r="CH509" s="15">
        <v>25.146126869286181</v>
      </c>
      <c r="CI509" s="15">
        <v>0.81579999999999997</v>
      </c>
      <c r="CJ509" s="15">
        <v>1247.74</v>
      </c>
      <c r="CK509" s="15">
        <v>60</v>
      </c>
      <c r="CL509" s="15">
        <v>0.53313599999999994</v>
      </c>
      <c r="CM509" s="15">
        <v>0.32278999999999991</v>
      </c>
      <c r="CN509" s="15">
        <v>14.5</v>
      </c>
      <c r="CO509" s="15">
        <v>8</v>
      </c>
      <c r="CP509" s="15">
        <v>1.7389999999999997</v>
      </c>
      <c r="CQ509" s="43">
        <v>50.6</v>
      </c>
      <c r="CR509" s="43">
        <v>31.5</v>
      </c>
      <c r="CS509" s="42" t="s">
        <v>21</v>
      </c>
      <c r="CT509" s="42" t="s">
        <v>21</v>
      </c>
      <c r="CU509" s="42" t="s">
        <v>21</v>
      </c>
      <c r="CV509" s="42" t="s">
        <v>21</v>
      </c>
      <c r="CW509" s="43">
        <v>2.0699999999999998</v>
      </c>
      <c r="CX509" s="43">
        <v>47.583399999999997</v>
      </c>
      <c r="CY509" s="42" t="s">
        <v>21</v>
      </c>
      <c r="CZ509" s="42" t="s">
        <v>21</v>
      </c>
      <c r="DA509" s="43">
        <v>3.9667999999999995E-2</v>
      </c>
      <c r="DB509" s="43">
        <v>13.86</v>
      </c>
      <c r="DC509" s="42" t="s">
        <v>21</v>
      </c>
      <c r="DD509" s="43">
        <v>29.069767441860463</v>
      </c>
      <c r="DE509" s="42" t="s">
        <v>21</v>
      </c>
      <c r="DF509" s="43">
        <v>281.25</v>
      </c>
      <c r="DG509" s="43">
        <v>0.15084399999999998</v>
      </c>
    </row>
    <row r="510" spans="1:111" x14ac:dyDescent="0.25">
      <c r="A510" s="27" t="s">
        <v>636</v>
      </c>
      <c r="B510" s="15">
        <v>5.5400999999999998</v>
      </c>
      <c r="C510" s="15">
        <v>6.6286099999999994E-4</v>
      </c>
      <c r="D510" s="15">
        <v>1.2844499999999999</v>
      </c>
      <c r="E510" s="15">
        <v>11.905999999999999</v>
      </c>
      <c r="F510" s="15">
        <v>35.402999999999999</v>
      </c>
      <c r="G510" s="15">
        <v>286.69609297082229</v>
      </c>
      <c r="H510" s="15">
        <v>2.3384999999999998</v>
      </c>
      <c r="I510" s="15">
        <v>1.7657899999999997</v>
      </c>
      <c r="J510" s="15">
        <v>5.4750389018915111E-8</v>
      </c>
      <c r="K510" s="15">
        <v>135.35</v>
      </c>
      <c r="L510" s="15">
        <v>1.2368999999999999</v>
      </c>
      <c r="M510" s="15">
        <v>245.15</v>
      </c>
      <c r="N510" s="15">
        <v>7.8139999999999992</v>
      </c>
      <c r="O510" s="15">
        <v>3.7220999999999993</v>
      </c>
      <c r="P510" s="15">
        <v>289.95799999999997</v>
      </c>
      <c r="Q510" s="15">
        <v>5.6750999999999994E-10</v>
      </c>
      <c r="R510" s="15">
        <v>74.843499999999992</v>
      </c>
      <c r="S510" s="15">
        <v>0.45353499999999997</v>
      </c>
      <c r="T510" s="15">
        <v>6.4859999999999998</v>
      </c>
      <c r="U510" s="15">
        <v>6.26</v>
      </c>
      <c r="V510" s="15">
        <v>249.5</v>
      </c>
      <c r="W510" s="15">
        <v>0.7</v>
      </c>
      <c r="X510" s="15">
        <v>5</v>
      </c>
      <c r="Y510" s="15">
        <v>4.02196</v>
      </c>
      <c r="Z510" s="15">
        <v>5.7338999999999993</v>
      </c>
      <c r="AA510" s="15">
        <v>6.3082999999999991</v>
      </c>
      <c r="AB510" s="15">
        <v>1.6933999999999996</v>
      </c>
      <c r="AC510" s="15">
        <v>185.38</v>
      </c>
      <c r="AD510" s="15">
        <v>135.61799999999999</v>
      </c>
      <c r="AE510" s="15">
        <v>2.5</v>
      </c>
      <c r="AF510" s="15">
        <v>452.5</v>
      </c>
      <c r="AG510" s="15">
        <v>10</v>
      </c>
      <c r="AH510" s="15">
        <v>5</v>
      </c>
      <c r="AI510" s="15">
        <v>2</v>
      </c>
      <c r="AJ510" s="15">
        <v>41.568399999999997</v>
      </c>
      <c r="AK510" s="15">
        <v>13.313999999999998</v>
      </c>
      <c r="AL510" s="15">
        <v>1670.55</v>
      </c>
      <c r="AM510" s="15">
        <v>67.031999999999996</v>
      </c>
      <c r="AN510" s="15">
        <v>0.31085699999999994</v>
      </c>
      <c r="AO510" s="15">
        <v>0.6336099999999999</v>
      </c>
      <c r="AP510" s="15">
        <v>1.5714999999999999</v>
      </c>
      <c r="AQ510" s="15">
        <v>1258.67</v>
      </c>
      <c r="AR510" s="15">
        <v>5.4871999999999996</v>
      </c>
      <c r="AS510" s="15">
        <v>124.77</v>
      </c>
      <c r="AT510" s="15">
        <v>0.34134999999999999</v>
      </c>
      <c r="AU510" s="15">
        <v>17.196199999999997</v>
      </c>
      <c r="AV510" s="15">
        <v>735.67</v>
      </c>
      <c r="AW510" s="15">
        <v>0.27427599999999996</v>
      </c>
      <c r="AX510" s="15">
        <v>360.99999035694009</v>
      </c>
      <c r="AY510" s="15">
        <v>369.78</v>
      </c>
      <c r="AZ510" s="15">
        <v>2.2097699999999998</v>
      </c>
      <c r="BA510" s="15">
        <v>1.0000002769241589</v>
      </c>
      <c r="BB510" s="15">
        <v>0.27902811999999999</v>
      </c>
      <c r="BC510" s="15">
        <v>1317.43</v>
      </c>
      <c r="BD510" s="15">
        <v>2.4954099999999997</v>
      </c>
      <c r="BE510" s="15">
        <v>2.5840999999999994</v>
      </c>
      <c r="BF510" s="15">
        <v>0.32117999999999997</v>
      </c>
      <c r="BG510" s="15">
        <v>73.25</v>
      </c>
      <c r="BH510" s="15">
        <v>13.010599999999998</v>
      </c>
      <c r="BI510" s="15">
        <v>2.2809999999999997</v>
      </c>
      <c r="BJ510" s="15">
        <v>8.0272999999999985</v>
      </c>
      <c r="BK510" s="15">
        <v>6.2403999999999993</v>
      </c>
      <c r="BL510" s="15">
        <v>22.286999999999999</v>
      </c>
      <c r="BM510" s="15">
        <v>1.8975999999999997</v>
      </c>
      <c r="BN510" s="15">
        <v>1.4518</v>
      </c>
      <c r="BO510" s="15">
        <v>2.3999999999999999E-6</v>
      </c>
      <c r="BP510" s="15">
        <v>4.1102999999999996</v>
      </c>
      <c r="BQ510" s="15">
        <v>6.1837999999999997</v>
      </c>
      <c r="BR510" s="15">
        <v>17.545683214596554</v>
      </c>
      <c r="BS510" s="15">
        <v>550</v>
      </c>
      <c r="BT510" s="15">
        <v>3.2999999999999996E-5</v>
      </c>
      <c r="BU510" s="15">
        <v>20.953999999999997</v>
      </c>
      <c r="BV510" s="15">
        <v>138.26799999999997</v>
      </c>
      <c r="BW510" s="15">
        <v>3.7450000000000001</v>
      </c>
      <c r="BX510" s="15">
        <v>2.0097999999999998</v>
      </c>
      <c r="BY510" s="15">
        <v>2.2097699999999998</v>
      </c>
      <c r="BZ510" s="15">
        <v>112.077</v>
      </c>
      <c r="CA510" s="15">
        <v>30.975000000000001</v>
      </c>
      <c r="CB510" s="15">
        <v>1.7849984163991854</v>
      </c>
      <c r="CC510" s="15">
        <v>2.2097699999999998</v>
      </c>
      <c r="CD510" s="15">
        <v>5.9022999999999994</v>
      </c>
      <c r="CE510" s="15">
        <v>1.4107999999999998</v>
      </c>
      <c r="CF510" s="15">
        <v>11.225</v>
      </c>
      <c r="CG510" s="15">
        <v>95.402999999999992</v>
      </c>
      <c r="CH510" s="15">
        <v>25.149126884422103</v>
      </c>
      <c r="CI510" s="15">
        <v>0.82859999999999989</v>
      </c>
      <c r="CJ510" s="15">
        <v>1294.8699999999999</v>
      </c>
      <c r="CK510" s="15">
        <v>60</v>
      </c>
      <c r="CL510" s="15">
        <v>0.53452899999999992</v>
      </c>
      <c r="CM510" s="15">
        <v>0.33513999999999988</v>
      </c>
      <c r="CN510" s="15">
        <v>14.5</v>
      </c>
      <c r="CO510" s="15">
        <v>8</v>
      </c>
      <c r="CP510" s="15">
        <v>1.7569999999999997</v>
      </c>
      <c r="CQ510" s="43">
        <v>50.6</v>
      </c>
      <c r="CR510" s="43">
        <v>31.5</v>
      </c>
      <c r="CS510" s="42" t="s">
        <v>21</v>
      </c>
      <c r="CT510" s="42" t="s">
        <v>21</v>
      </c>
      <c r="CU510" s="42" t="s">
        <v>21</v>
      </c>
      <c r="CV510" s="42" t="s">
        <v>21</v>
      </c>
      <c r="CW510" s="43">
        <v>2.0699999999999998</v>
      </c>
      <c r="CX510" s="43">
        <v>48.4621</v>
      </c>
      <c r="CY510" s="42" t="s">
        <v>21</v>
      </c>
      <c r="CZ510" s="42" t="s">
        <v>21</v>
      </c>
      <c r="DA510" s="43">
        <v>4.1999999999999996E-2</v>
      </c>
      <c r="DB510" s="43">
        <v>14.05</v>
      </c>
      <c r="DC510" s="42" t="s">
        <v>21</v>
      </c>
      <c r="DD510" s="43">
        <v>31.05590062111801</v>
      </c>
      <c r="DE510" s="42" t="s">
        <v>21</v>
      </c>
      <c r="DF510" s="43">
        <v>281.25</v>
      </c>
      <c r="DG510" s="43">
        <v>0.19313899999999998</v>
      </c>
    </row>
    <row r="511" spans="1:111" x14ac:dyDescent="0.25">
      <c r="A511" s="27" t="s">
        <v>637</v>
      </c>
      <c r="B511" s="15">
        <v>5.7654999999999994</v>
      </c>
      <c r="C511" s="15">
        <v>8.0463599999999996E-4</v>
      </c>
      <c r="D511" s="15">
        <v>1.2359099999999998</v>
      </c>
      <c r="E511" s="15">
        <v>12.345999999999998</v>
      </c>
      <c r="F511" s="15">
        <v>36.713999999999999</v>
      </c>
      <c r="G511" s="15">
        <v>296.09612880655624</v>
      </c>
      <c r="H511" s="15">
        <v>2.3670999999999998</v>
      </c>
      <c r="I511" s="15">
        <v>1.8220699999999996</v>
      </c>
      <c r="J511" s="15">
        <v>6.4805418375440602E-8</v>
      </c>
      <c r="K511" s="15">
        <v>141.68</v>
      </c>
      <c r="L511" s="15">
        <v>1.2173999999999998</v>
      </c>
      <c r="M511" s="15">
        <v>248.31</v>
      </c>
      <c r="N511" s="15">
        <v>7.8059999999999992</v>
      </c>
      <c r="O511" s="15">
        <v>3.7220999999999993</v>
      </c>
      <c r="P511" s="15">
        <v>296.36500000000001</v>
      </c>
      <c r="Q511" s="15">
        <v>6.0147999999999997E-10</v>
      </c>
      <c r="R511" s="15">
        <v>75.586999999999989</v>
      </c>
      <c r="S511" s="15">
        <v>0.46546299999999996</v>
      </c>
      <c r="T511" s="15">
        <v>6.6677999999999997</v>
      </c>
      <c r="U511" s="15">
        <v>6.9093999999999998</v>
      </c>
      <c r="V511" s="15">
        <v>249.5</v>
      </c>
      <c r="W511" s="15">
        <v>0.7</v>
      </c>
      <c r="X511" s="15">
        <v>5</v>
      </c>
      <c r="Y511" s="15">
        <v>4.1471999999999998</v>
      </c>
      <c r="Z511" s="15">
        <v>5.9218999999999991</v>
      </c>
      <c r="AA511" s="15">
        <v>6.6964999999999995</v>
      </c>
      <c r="AB511" s="15">
        <v>1.7556999999999998</v>
      </c>
      <c r="AC511" s="15">
        <v>186.68</v>
      </c>
      <c r="AD511" s="15">
        <v>140.34</v>
      </c>
      <c r="AE511" s="15">
        <v>2.7050000000000001</v>
      </c>
      <c r="AF511" s="15">
        <v>458</v>
      </c>
      <c r="AG511" s="15">
        <v>10</v>
      </c>
      <c r="AH511" s="15">
        <v>5</v>
      </c>
      <c r="AI511" s="15">
        <v>2</v>
      </c>
      <c r="AJ511" s="15">
        <v>44.487099999999998</v>
      </c>
      <c r="AK511" s="15">
        <v>13.768999999999998</v>
      </c>
      <c r="AL511" s="15">
        <v>1678.19</v>
      </c>
      <c r="AM511" s="15">
        <v>68.393999999999991</v>
      </c>
      <c r="AN511" s="15">
        <v>0.31085699999999994</v>
      </c>
      <c r="AO511" s="15">
        <v>0.65503999999999996</v>
      </c>
      <c r="AP511" s="15">
        <v>1.5963999999999998</v>
      </c>
      <c r="AQ511" s="15">
        <v>1303.43</v>
      </c>
      <c r="AR511" s="15">
        <v>5.4831999999999992</v>
      </c>
      <c r="AS511" s="15">
        <v>127.14</v>
      </c>
      <c r="AT511" s="15">
        <v>0.35777999999999999</v>
      </c>
      <c r="AU511" s="15">
        <v>17.5779</v>
      </c>
      <c r="AV511" s="15">
        <v>729.46</v>
      </c>
      <c r="AW511" s="15">
        <v>0.27753399999999995</v>
      </c>
      <c r="AX511" s="15">
        <v>369.99999011653136</v>
      </c>
      <c r="AY511" s="15">
        <v>355.96</v>
      </c>
      <c r="AZ511" s="15">
        <v>2.2709299999999999</v>
      </c>
      <c r="BA511" s="15">
        <v>1.0000002769241589</v>
      </c>
      <c r="BB511" s="15">
        <v>0.28512241999999999</v>
      </c>
      <c r="BC511" s="15">
        <v>1374.12</v>
      </c>
      <c r="BD511" s="15">
        <v>2.5689999999999995</v>
      </c>
      <c r="BE511" s="15">
        <v>2.5858999999999996</v>
      </c>
      <c r="BF511" s="15">
        <v>0.33100999999999997</v>
      </c>
      <c r="BG511" s="15">
        <v>74.89</v>
      </c>
      <c r="BH511" s="15">
        <v>13.4727</v>
      </c>
      <c r="BI511" s="15">
        <v>2.2809999999999997</v>
      </c>
      <c r="BJ511" s="15">
        <v>8.1929999999999996</v>
      </c>
      <c r="BK511" s="15">
        <v>6.3706999999999994</v>
      </c>
      <c r="BL511" s="15">
        <v>22.962999999999997</v>
      </c>
      <c r="BM511" s="15">
        <v>1.9733999999999998</v>
      </c>
      <c r="BN511" s="15">
        <v>1.4267399999999999</v>
      </c>
      <c r="BO511" s="15">
        <v>1.5999999999999999E-5</v>
      </c>
      <c r="BP511" s="15">
        <v>4.1912999999999991</v>
      </c>
      <c r="BQ511" s="15">
        <v>6.3765999999999998</v>
      </c>
      <c r="BR511" s="15">
        <v>17.754296169708354</v>
      </c>
      <c r="BS511" s="15">
        <v>550</v>
      </c>
      <c r="BT511" s="15">
        <v>3.2999999999999996E-5</v>
      </c>
      <c r="BU511" s="15">
        <v>20.948699999999999</v>
      </c>
      <c r="BV511" s="15">
        <v>143.56799999999998</v>
      </c>
      <c r="BW511" s="15">
        <v>3.7450000000000001</v>
      </c>
      <c r="BX511" s="15">
        <v>2.0268999999999995</v>
      </c>
      <c r="BY511" s="15">
        <v>2.2709299999999999</v>
      </c>
      <c r="BZ511" s="15">
        <v>116.06099999999999</v>
      </c>
      <c r="CA511" s="15">
        <v>31.095999999999997</v>
      </c>
      <c r="CB511" s="15">
        <v>1.7849984163991854</v>
      </c>
      <c r="CC511" s="15">
        <v>2.2709299999999999</v>
      </c>
      <c r="CD511" s="15">
        <v>6.085799999999999</v>
      </c>
      <c r="CE511" s="15">
        <v>1.4598</v>
      </c>
      <c r="CF511" s="15">
        <v>11.225</v>
      </c>
      <c r="CG511" s="15">
        <v>96.330299999999994</v>
      </c>
      <c r="CH511" s="15">
        <v>25.263127459587086</v>
      </c>
      <c r="CI511" s="15">
        <v>0.85514999999999997</v>
      </c>
      <c r="CJ511" s="15">
        <v>1350.45</v>
      </c>
      <c r="CK511" s="15">
        <v>60</v>
      </c>
      <c r="CL511" s="15">
        <v>0.56146199999999991</v>
      </c>
      <c r="CM511" s="15">
        <v>0.34742999999999991</v>
      </c>
      <c r="CN511" s="15">
        <v>14.5</v>
      </c>
      <c r="CO511" s="15">
        <v>8</v>
      </c>
      <c r="CP511" s="15">
        <v>1.7919999999999998</v>
      </c>
      <c r="CQ511" s="43">
        <v>50.6</v>
      </c>
      <c r="CR511" s="43">
        <v>31.5</v>
      </c>
      <c r="CS511" s="42" t="s">
        <v>21</v>
      </c>
      <c r="CT511" s="42" t="s">
        <v>21</v>
      </c>
      <c r="CU511" s="42" t="s">
        <v>21</v>
      </c>
      <c r="CV511" s="42" t="s">
        <v>21</v>
      </c>
      <c r="CW511" s="43">
        <v>2.0699999999999998</v>
      </c>
      <c r="CX511" s="43">
        <v>50.169099999999993</v>
      </c>
      <c r="CY511" s="42" t="s">
        <v>21</v>
      </c>
      <c r="CZ511" s="42" t="s">
        <v>21</v>
      </c>
      <c r="DA511" s="43">
        <v>4.3999999999999997E-2</v>
      </c>
      <c r="DB511" s="43">
        <v>14.39</v>
      </c>
      <c r="DC511" s="42" t="s">
        <v>21</v>
      </c>
      <c r="DD511" s="43">
        <v>34.129692832764505</v>
      </c>
      <c r="DE511" s="42" t="s">
        <v>21</v>
      </c>
      <c r="DF511" s="43">
        <v>281.25</v>
      </c>
      <c r="DG511" s="43">
        <v>0.23992999999999998</v>
      </c>
    </row>
    <row r="512" spans="1:111" x14ac:dyDescent="0.25">
      <c r="A512" s="27" t="s">
        <v>638</v>
      </c>
      <c r="B512" s="15">
        <v>6.1057999999999995</v>
      </c>
      <c r="C512" s="15">
        <v>9.6245199999999993E-4</v>
      </c>
      <c r="D512" s="15">
        <v>1.25125</v>
      </c>
      <c r="E512" s="15">
        <v>12.965999999999999</v>
      </c>
      <c r="F512" s="15">
        <v>38.622999999999998</v>
      </c>
      <c r="G512" s="15">
        <v>310.76118471411343</v>
      </c>
      <c r="H512" s="15">
        <v>2.4039999999999999</v>
      </c>
      <c r="I512" s="15">
        <v>1.9080099999999998</v>
      </c>
      <c r="J512" s="15">
        <v>7.8443403791847827E-8</v>
      </c>
      <c r="K512" s="15">
        <v>150.09</v>
      </c>
      <c r="L512" s="15">
        <v>1.2072999999999998</v>
      </c>
      <c r="M512" s="15">
        <v>248.32</v>
      </c>
      <c r="N512" s="15">
        <v>7.8119999999999994</v>
      </c>
      <c r="O512" s="15">
        <v>3.7220999999999993</v>
      </c>
      <c r="P512" s="15">
        <v>302.35899999999998</v>
      </c>
      <c r="Q512" s="15">
        <v>6.5652000000000002E-10</v>
      </c>
      <c r="R512" s="15">
        <v>76.182099999999991</v>
      </c>
      <c r="S512" s="15">
        <v>0.48234599999999994</v>
      </c>
      <c r="T512" s="15">
        <v>7.0091999999999999</v>
      </c>
      <c r="U512" s="15">
        <v>6.69</v>
      </c>
      <c r="V512" s="15">
        <v>249.5</v>
      </c>
      <c r="W512" s="15">
        <v>0.7</v>
      </c>
      <c r="X512" s="15">
        <v>5</v>
      </c>
      <c r="Y512" s="15">
        <v>4.3757599999999996</v>
      </c>
      <c r="Z512" s="15">
        <v>6.2151999999999994</v>
      </c>
      <c r="AA512" s="15">
        <v>7.0605999999999991</v>
      </c>
      <c r="AB512" s="15">
        <v>1.8439999999999996</v>
      </c>
      <c r="AC512" s="15">
        <v>195</v>
      </c>
      <c r="AD512" s="15">
        <v>147.65699999999998</v>
      </c>
      <c r="AE512" s="15">
        <v>2.7050000000000001</v>
      </c>
      <c r="AF512" s="15">
        <v>473</v>
      </c>
      <c r="AG512" s="15">
        <v>10</v>
      </c>
      <c r="AH512" s="15">
        <v>5</v>
      </c>
      <c r="AI512" s="15">
        <v>2</v>
      </c>
      <c r="AJ512" s="15">
        <v>46.048599999999993</v>
      </c>
      <c r="AK512" s="15">
        <v>14.090999999999999</v>
      </c>
      <c r="AL512" s="15">
        <v>1690.35</v>
      </c>
      <c r="AM512" s="15">
        <v>70.720999999999989</v>
      </c>
      <c r="AN512" s="15">
        <v>0.31085699999999994</v>
      </c>
      <c r="AO512" s="15">
        <v>0.68654999999999999</v>
      </c>
      <c r="AP512" s="15">
        <v>1.6295999999999999</v>
      </c>
      <c r="AQ512" s="15">
        <v>1367.23</v>
      </c>
      <c r="AR512" s="15">
        <v>5.4923999999999999</v>
      </c>
      <c r="AS512" s="15">
        <v>133.07</v>
      </c>
      <c r="AT512" s="15">
        <v>0.36827999999999994</v>
      </c>
      <c r="AU512" s="15">
        <v>18.147099999999998</v>
      </c>
      <c r="AV512" s="15">
        <v>725.81</v>
      </c>
      <c r="AW512" s="15">
        <v>0.28271299999999999</v>
      </c>
      <c r="AX512" s="15">
        <v>403.4999892216768</v>
      </c>
      <c r="AY512" s="15">
        <v>351.65</v>
      </c>
      <c r="AZ512" s="15">
        <v>2.3944599999999996</v>
      </c>
      <c r="BA512" s="15">
        <v>1.0000002769241589</v>
      </c>
      <c r="BB512" s="15">
        <v>0.29416670999999994</v>
      </c>
      <c r="BC512" s="15">
        <v>1456.51</v>
      </c>
      <c r="BD512" s="15">
        <v>2.6739899999999999</v>
      </c>
      <c r="BE512" s="15">
        <v>2.6264999999999996</v>
      </c>
      <c r="BF512" s="15">
        <v>0.34170999999999996</v>
      </c>
      <c r="BG512" s="15">
        <v>77.61</v>
      </c>
      <c r="BH512" s="15">
        <v>14.049799999999999</v>
      </c>
      <c r="BI512" s="15">
        <v>2.2809999999999997</v>
      </c>
      <c r="BJ512" s="15">
        <v>8.4318999999999988</v>
      </c>
      <c r="BK512" s="15">
        <v>6.5761999999999992</v>
      </c>
      <c r="BL512" s="15">
        <v>23.6</v>
      </c>
      <c r="BM512" s="15">
        <v>2.0803999999999996</v>
      </c>
      <c r="BN512" s="15">
        <v>1.49454</v>
      </c>
      <c r="BO512" s="15">
        <v>1.5999999999999999E-5</v>
      </c>
      <c r="BP512" s="15">
        <v>4.608649999999999</v>
      </c>
      <c r="BQ512" s="15">
        <v>6.7073999999999998</v>
      </c>
      <c r="BR512" s="15">
        <v>17.99386266920936</v>
      </c>
      <c r="BS512" s="15">
        <v>550</v>
      </c>
      <c r="BT512" s="15">
        <v>3.2999999999999996E-5</v>
      </c>
      <c r="BU512" s="15">
        <v>21.024699999999999</v>
      </c>
      <c r="BV512" s="15">
        <v>149.95399999999998</v>
      </c>
      <c r="BW512" s="15">
        <v>3.7450000000000001</v>
      </c>
      <c r="BX512" s="15">
        <v>2.0461999999999998</v>
      </c>
      <c r="BY512" s="15">
        <v>2.3944599999999996</v>
      </c>
      <c r="BZ512" s="15">
        <v>122.21699999999998</v>
      </c>
      <c r="CA512" s="15">
        <v>31.780999999999999</v>
      </c>
      <c r="CB512" s="15">
        <v>1.7849984163991854</v>
      </c>
      <c r="CC512" s="15">
        <v>2.3944599999999996</v>
      </c>
      <c r="CD512" s="15">
        <v>6.3356999999999992</v>
      </c>
      <c r="CE512" s="15">
        <v>1.5320999999999998</v>
      </c>
      <c r="CF512" s="15">
        <v>11.225</v>
      </c>
      <c r="CG512" s="15">
        <v>97.28</v>
      </c>
      <c r="CH512" s="15">
        <v>25.502128665415423</v>
      </c>
      <c r="CI512" s="15">
        <v>0.88754999999999995</v>
      </c>
      <c r="CJ512" s="15">
        <v>1419.14</v>
      </c>
      <c r="CK512" s="15">
        <v>150</v>
      </c>
      <c r="CL512" s="15">
        <v>0.58646999999999994</v>
      </c>
      <c r="CM512" s="15">
        <v>0.35982999999999987</v>
      </c>
      <c r="CN512" s="15">
        <v>14.5</v>
      </c>
      <c r="CO512" s="15">
        <v>8</v>
      </c>
      <c r="CP512" s="15">
        <v>1.8346999999999998</v>
      </c>
      <c r="CQ512" s="43">
        <v>50.6</v>
      </c>
      <c r="CR512" s="43">
        <v>31.8</v>
      </c>
      <c r="CS512" s="42" t="s">
        <v>21</v>
      </c>
      <c r="CT512" s="42" t="s">
        <v>21</v>
      </c>
      <c r="CU512" s="42" t="s">
        <v>21</v>
      </c>
      <c r="CV512" s="42" t="s">
        <v>21</v>
      </c>
      <c r="CW512" s="43">
        <v>2.0699999999999998</v>
      </c>
      <c r="CX512" s="43">
        <v>54.0124</v>
      </c>
      <c r="CY512" s="42" t="s">
        <v>21</v>
      </c>
      <c r="CZ512" s="42" t="s">
        <v>21</v>
      </c>
      <c r="DA512" s="43">
        <v>4.5647999999999987E-2</v>
      </c>
      <c r="DB512" s="43">
        <v>14.65</v>
      </c>
      <c r="DC512" s="42" t="s">
        <v>21</v>
      </c>
      <c r="DD512" s="43">
        <v>35.087719298245609</v>
      </c>
      <c r="DE512" s="42" t="s">
        <v>21</v>
      </c>
      <c r="DF512" s="43">
        <v>281.25</v>
      </c>
      <c r="DG512" s="43">
        <v>0.27055199999999996</v>
      </c>
    </row>
    <row r="513" spans="1:111" x14ac:dyDescent="0.25">
      <c r="A513" s="27" t="s">
        <v>639</v>
      </c>
      <c r="B513" s="15">
        <v>6.3976999999999995</v>
      </c>
      <c r="C513" s="15">
        <v>1.1959999999999998E-3</v>
      </c>
      <c r="D513" s="15">
        <v>1.2405899999999999</v>
      </c>
      <c r="E513" s="15">
        <v>13.276</v>
      </c>
      <c r="F513" s="15">
        <v>39.561999999999998</v>
      </c>
      <c r="G513" s="15">
        <v>319.56121826246005</v>
      </c>
      <c r="H513" s="15">
        <v>2.4016999999999999</v>
      </c>
      <c r="I513" s="15">
        <v>1.9750199999999998</v>
      </c>
      <c r="J513" s="15">
        <v>9.7190499913647359E-8</v>
      </c>
      <c r="K513" s="15">
        <v>155.44</v>
      </c>
      <c r="L513" s="15">
        <v>1.2242999999999999</v>
      </c>
      <c r="M513" s="15">
        <v>245.59</v>
      </c>
      <c r="N513" s="15">
        <v>7.8039999999999994</v>
      </c>
      <c r="O513" s="15">
        <v>3.7220999999999993</v>
      </c>
      <c r="P513" s="15">
        <v>308.40299999999996</v>
      </c>
      <c r="Q513" s="15">
        <v>6.7052999999999996E-10</v>
      </c>
      <c r="R513" s="15">
        <v>76.757999999999996</v>
      </c>
      <c r="S513" s="15">
        <v>0.487757</v>
      </c>
      <c r="T513" s="15">
        <v>7.2189999999999994</v>
      </c>
      <c r="U513" s="15">
        <v>6.34</v>
      </c>
      <c r="V513" s="15">
        <v>255.89</v>
      </c>
      <c r="W513" s="15">
        <v>0.7</v>
      </c>
      <c r="X513" s="15">
        <v>5</v>
      </c>
      <c r="Y513" s="15">
        <v>4.4613499999999995</v>
      </c>
      <c r="Z513" s="15">
        <v>6.3911999999999995</v>
      </c>
      <c r="AA513" s="15">
        <v>7.0748999999999995</v>
      </c>
      <c r="AB513" s="15">
        <v>1.8873999999999997</v>
      </c>
      <c r="AC513" s="15">
        <v>218.83</v>
      </c>
      <c r="AD513" s="15">
        <v>151.52699999999999</v>
      </c>
      <c r="AE513" s="15">
        <v>2.7050000000000001</v>
      </c>
      <c r="AF513" s="15">
        <v>489</v>
      </c>
      <c r="AG513" s="15">
        <v>10</v>
      </c>
      <c r="AH513" s="15">
        <v>5</v>
      </c>
      <c r="AI513" s="15">
        <v>2</v>
      </c>
      <c r="AJ513" s="15">
        <v>46.661399999999993</v>
      </c>
      <c r="AK513" s="15">
        <v>14.247</v>
      </c>
      <c r="AL513" s="15">
        <v>1696.48</v>
      </c>
      <c r="AM513" s="15">
        <v>71.375999999999991</v>
      </c>
      <c r="AN513" s="15">
        <v>0.31085699999999994</v>
      </c>
      <c r="AO513" s="15">
        <v>0.70283999999999991</v>
      </c>
      <c r="AP513" s="15">
        <v>1.6418999999999997</v>
      </c>
      <c r="AQ513" s="15">
        <v>1397.87</v>
      </c>
      <c r="AR513" s="15">
        <v>5.4926999999999992</v>
      </c>
      <c r="AS513" s="15">
        <v>133.63</v>
      </c>
      <c r="AT513" s="15">
        <v>0.35957999999999996</v>
      </c>
      <c r="AU513" s="15">
        <v>18.391999999999999</v>
      </c>
      <c r="AV513" s="15">
        <v>722.81</v>
      </c>
      <c r="AW513" s="15">
        <v>0.28400999999999998</v>
      </c>
      <c r="AX513" s="15">
        <v>424.9999886473671</v>
      </c>
      <c r="AY513" s="15">
        <v>363.71</v>
      </c>
      <c r="AZ513" s="15">
        <v>2.4514999999999993</v>
      </c>
      <c r="BA513" s="15">
        <v>1.0000002769241589</v>
      </c>
      <c r="BB513" s="15">
        <v>0.29714467</v>
      </c>
      <c r="BC513" s="15">
        <v>1528.52</v>
      </c>
      <c r="BD513" s="15">
        <v>2.7062399999999993</v>
      </c>
      <c r="BE513" s="15">
        <v>2.6505999999999994</v>
      </c>
      <c r="BF513" s="15">
        <v>0.34619</v>
      </c>
      <c r="BG513" s="15">
        <v>78.98</v>
      </c>
      <c r="BH513" s="15">
        <v>14.290199999999999</v>
      </c>
      <c r="BI513" s="15">
        <v>2.2809999999999997</v>
      </c>
      <c r="BJ513" s="15">
        <v>8.5321999999999996</v>
      </c>
      <c r="BK513" s="15">
        <v>6.6480999999999995</v>
      </c>
      <c r="BL513" s="15">
        <v>23.805999999999997</v>
      </c>
      <c r="BM513" s="15">
        <v>2.1314999999999995</v>
      </c>
      <c r="BN513" s="15">
        <v>1.53775</v>
      </c>
      <c r="BO513" s="15">
        <v>3.6000000000000001E-5</v>
      </c>
      <c r="BP513" s="15">
        <v>4.5858999999999996</v>
      </c>
      <c r="BQ513" s="15">
        <v>6.8908999999999994</v>
      </c>
      <c r="BR513" s="15">
        <v>18.133900087073059</v>
      </c>
      <c r="BS513" s="15">
        <v>550</v>
      </c>
      <c r="BT513" s="15">
        <v>3.2999999999999996E-5</v>
      </c>
      <c r="BU513" s="15">
        <v>21.059099999999997</v>
      </c>
      <c r="BV513" s="15">
        <v>153.62</v>
      </c>
      <c r="BW513" s="15">
        <v>3.7450000000000001</v>
      </c>
      <c r="BX513" s="15">
        <v>2.0410999999999997</v>
      </c>
      <c r="BY513" s="15">
        <v>2.4514999999999993</v>
      </c>
      <c r="BZ513" s="15">
        <v>124.145</v>
      </c>
      <c r="CA513" s="15">
        <v>32.466999999999999</v>
      </c>
      <c r="CB513" s="15">
        <v>1.7849984163991854</v>
      </c>
      <c r="CC513" s="15">
        <v>2.4514999999999993</v>
      </c>
      <c r="CD513" s="15">
        <v>6.4743999999999993</v>
      </c>
      <c r="CE513" s="15">
        <v>1.5843999999999998</v>
      </c>
      <c r="CF513" s="15">
        <v>11.225</v>
      </c>
      <c r="CG513" s="15">
        <v>97.282999999999987</v>
      </c>
      <c r="CH513" s="15">
        <v>25.543128872273005</v>
      </c>
      <c r="CI513" s="15">
        <v>0.9081499999999999</v>
      </c>
      <c r="CJ513" s="15">
        <v>1501.31</v>
      </c>
      <c r="CK513" s="15">
        <v>150</v>
      </c>
      <c r="CL513" s="15">
        <v>0.58908199999999999</v>
      </c>
      <c r="CM513" s="15">
        <v>0.37492999999999993</v>
      </c>
      <c r="CN513" s="15">
        <v>14.5</v>
      </c>
      <c r="CO513" s="15">
        <v>8</v>
      </c>
      <c r="CP513" s="15">
        <v>1.8645999999999996</v>
      </c>
      <c r="CQ513" s="43">
        <v>50.6</v>
      </c>
      <c r="CR513" s="43">
        <v>32</v>
      </c>
      <c r="CS513" s="42" t="s">
        <v>21</v>
      </c>
      <c r="CT513" s="42" t="s">
        <v>21</v>
      </c>
      <c r="CU513" s="42" t="s">
        <v>21</v>
      </c>
      <c r="CV513" s="42" t="s">
        <v>21</v>
      </c>
      <c r="CW513" s="43">
        <v>2.0699999999999998</v>
      </c>
      <c r="CX513" s="43">
        <v>54.136199999999995</v>
      </c>
      <c r="CY513" s="42" t="s">
        <v>21</v>
      </c>
      <c r="CZ513" s="42" t="s">
        <v>21</v>
      </c>
      <c r="DA513" s="43">
        <v>4.6209999999999994E-2</v>
      </c>
      <c r="DB513" s="43">
        <v>14.79</v>
      </c>
      <c r="DC513" s="42" t="s">
        <v>21</v>
      </c>
      <c r="DD513" s="43">
        <v>39.0625</v>
      </c>
      <c r="DE513" s="42" t="s">
        <v>21</v>
      </c>
      <c r="DF513" s="43">
        <v>281.25</v>
      </c>
      <c r="DG513" s="43">
        <v>0.30235999999999996</v>
      </c>
    </row>
    <row r="514" spans="1:111" x14ac:dyDescent="0.25">
      <c r="A514" s="27" t="s">
        <v>640</v>
      </c>
      <c r="B514" s="15">
        <v>6.5117999999999991</v>
      </c>
      <c r="C514" s="15">
        <v>1.1959999999999998E-3</v>
      </c>
      <c r="D514" s="15">
        <v>1.26132</v>
      </c>
      <c r="E514" s="15">
        <v>13.132999999999999</v>
      </c>
      <c r="F514" s="15">
        <v>39.146999999999998</v>
      </c>
      <c r="G514" s="15">
        <v>317.51621046628179</v>
      </c>
      <c r="H514" s="15">
        <v>2.3976999999999995</v>
      </c>
      <c r="I514" s="15">
        <v>1.9784999999999995</v>
      </c>
      <c r="J514" s="15">
        <v>1.1857229358850867E-7</v>
      </c>
      <c r="K514" s="15">
        <v>155.41999999999999</v>
      </c>
      <c r="L514" s="15">
        <v>1.2264999999999999</v>
      </c>
      <c r="M514" s="15">
        <v>245.67</v>
      </c>
      <c r="N514" s="15">
        <v>7.8089999999999993</v>
      </c>
      <c r="O514" s="15">
        <v>3.7220999999999993</v>
      </c>
      <c r="P514" s="15">
        <v>314.84500000000003</v>
      </c>
      <c r="Q514" s="15">
        <v>6.8203999999999995E-10</v>
      </c>
      <c r="R514" s="15">
        <v>77.456599999999995</v>
      </c>
      <c r="S514" s="15">
        <v>0.48749599999999998</v>
      </c>
      <c r="T514" s="15">
        <v>7.1684999999999999</v>
      </c>
      <c r="U514" s="15">
        <v>6.34</v>
      </c>
      <c r="V514" s="15">
        <v>395.69</v>
      </c>
      <c r="W514" s="15">
        <v>0.7</v>
      </c>
      <c r="X514" s="15">
        <v>5</v>
      </c>
      <c r="Y514" s="15">
        <v>4.4185899999999991</v>
      </c>
      <c r="Z514" s="15">
        <v>6.3502999999999989</v>
      </c>
      <c r="AA514" s="15">
        <v>7.1833999999999998</v>
      </c>
      <c r="AB514" s="15">
        <v>1.8668999999999996</v>
      </c>
      <c r="AC514" s="15">
        <v>227.36</v>
      </c>
      <c r="AD514" s="15">
        <v>151.36399999999998</v>
      </c>
      <c r="AE514" s="15">
        <v>2.7050000000000001</v>
      </c>
      <c r="AF514" s="15">
        <v>497.5</v>
      </c>
      <c r="AG514" s="15">
        <v>10</v>
      </c>
      <c r="AH514" s="15">
        <v>5</v>
      </c>
      <c r="AI514" s="15">
        <v>2</v>
      </c>
      <c r="AJ514" s="15">
        <v>46.761799999999994</v>
      </c>
      <c r="AK514" s="15">
        <v>14.491</v>
      </c>
      <c r="AL514" s="15">
        <v>1702.32</v>
      </c>
      <c r="AM514" s="15">
        <v>71.367999999999995</v>
      </c>
      <c r="AN514" s="15">
        <v>0.31085699999999994</v>
      </c>
      <c r="AO514" s="15">
        <v>0.6958399999999999</v>
      </c>
      <c r="AP514" s="15">
        <v>1.6409999999999996</v>
      </c>
      <c r="AQ514" s="15">
        <v>1392.5</v>
      </c>
      <c r="AR514" s="15">
        <v>5.4831999999999992</v>
      </c>
      <c r="AS514" s="15">
        <v>134.44</v>
      </c>
      <c r="AT514" s="15">
        <v>0.37652999999999998</v>
      </c>
      <c r="AU514" s="15">
        <v>18.444499999999998</v>
      </c>
      <c r="AV514" s="15">
        <v>720.3</v>
      </c>
      <c r="AW514" s="15">
        <v>0.28654899999999994</v>
      </c>
      <c r="AX514" s="15">
        <v>437.49998831346613</v>
      </c>
      <c r="AY514" s="15">
        <v>400.97</v>
      </c>
      <c r="AZ514" s="15">
        <v>2.4545899999999996</v>
      </c>
      <c r="BA514" s="15">
        <v>1.0000002769241589</v>
      </c>
      <c r="BB514" s="15">
        <v>0.29677256999999996</v>
      </c>
      <c r="BC514" s="15">
        <v>1563.33</v>
      </c>
      <c r="BD514" s="15">
        <v>2.7087799999999995</v>
      </c>
      <c r="BE514" s="15">
        <v>2.6638999999999999</v>
      </c>
      <c r="BF514" s="15">
        <v>0.34539999999999998</v>
      </c>
      <c r="BG514" s="15">
        <v>78.62</v>
      </c>
      <c r="BH514" s="15">
        <v>14.228</v>
      </c>
      <c r="BI514" s="15">
        <v>2.2809999999999997</v>
      </c>
      <c r="BJ514" s="15">
        <v>8.5145</v>
      </c>
      <c r="BK514" s="15">
        <v>6.6495999999999995</v>
      </c>
      <c r="BL514" s="15">
        <v>24.16</v>
      </c>
      <c r="BM514" s="15">
        <v>2.1061999999999994</v>
      </c>
      <c r="BN514" s="15">
        <v>1.6254899999999999</v>
      </c>
      <c r="BO514" s="15">
        <v>3.6000000000000001E-5</v>
      </c>
      <c r="BP514" s="15">
        <v>4.7166999999999994</v>
      </c>
      <c r="BQ514" s="15">
        <v>6.9093999999999998</v>
      </c>
      <c r="BR514" s="15">
        <v>18.229448005444876</v>
      </c>
      <c r="BS514" s="15">
        <v>550</v>
      </c>
      <c r="BT514" s="15">
        <v>2.1054999999999999E-4</v>
      </c>
      <c r="BU514" s="15">
        <v>21.2485</v>
      </c>
      <c r="BV514" s="15">
        <v>153.71599999999998</v>
      </c>
      <c r="BW514" s="15">
        <v>3.7450000000000001</v>
      </c>
      <c r="BX514" s="15">
        <v>2.0397999999999996</v>
      </c>
      <c r="BY514" s="15">
        <v>2.4545899999999996</v>
      </c>
      <c r="BZ514" s="15">
        <v>124.28699999999999</v>
      </c>
      <c r="CA514" s="15">
        <v>32.966999999999999</v>
      </c>
      <c r="CB514" s="15">
        <v>1.7849984163991854</v>
      </c>
      <c r="CC514" s="15">
        <v>2.4545899999999996</v>
      </c>
      <c r="CD514" s="15">
        <v>6.4392999999999994</v>
      </c>
      <c r="CE514" s="15">
        <v>1.5759999999999998</v>
      </c>
      <c r="CF514" s="15">
        <v>11.225</v>
      </c>
      <c r="CG514" s="15">
        <v>97.673999999999992</v>
      </c>
      <c r="CH514" s="15">
        <v>25.533128821819936</v>
      </c>
      <c r="CI514" s="15">
        <v>0.90664999999999996</v>
      </c>
      <c r="CJ514" s="15">
        <v>1586.46</v>
      </c>
      <c r="CK514" s="15">
        <v>150</v>
      </c>
      <c r="CL514" s="15">
        <v>0.59403299999999992</v>
      </c>
      <c r="CM514" s="15">
        <v>0.39056999999999986</v>
      </c>
      <c r="CN514" s="15">
        <v>14.5</v>
      </c>
      <c r="CO514" s="15">
        <v>8</v>
      </c>
      <c r="CP514" s="15">
        <v>1.8838999999999997</v>
      </c>
      <c r="CQ514" s="43">
        <v>50.6</v>
      </c>
      <c r="CR514" s="43">
        <v>32</v>
      </c>
      <c r="CS514" s="42" t="s">
        <v>21</v>
      </c>
      <c r="CT514" s="42" t="s">
        <v>21</v>
      </c>
      <c r="CU514" s="42" t="s">
        <v>21</v>
      </c>
      <c r="CV514" s="42" t="s">
        <v>21</v>
      </c>
      <c r="CW514" s="43">
        <v>2.0699999999999998</v>
      </c>
      <c r="CX514" s="43">
        <v>54.320099999999996</v>
      </c>
      <c r="CY514" s="42" t="s">
        <v>21</v>
      </c>
      <c r="CZ514" s="42" t="s">
        <v>21</v>
      </c>
      <c r="DA514" s="43">
        <v>4.7999999999999994E-2</v>
      </c>
      <c r="DB514" s="43">
        <v>14.88</v>
      </c>
      <c r="DC514" s="42" t="s">
        <v>21</v>
      </c>
      <c r="DD514" s="43">
        <v>33.783783783783782</v>
      </c>
      <c r="DE514" s="42" t="s">
        <v>21</v>
      </c>
      <c r="DF514" s="43">
        <v>1125</v>
      </c>
      <c r="DG514" s="43">
        <v>0.33704199999999995</v>
      </c>
    </row>
    <row r="515" spans="1:111" x14ac:dyDescent="0.25">
      <c r="A515" s="27" t="s">
        <v>641</v>
      </c>
      <c r="B515" s="15">
        <v>6.5117999999999991</v>
      </c>
      <c r="C515" s="15">
        <v>1.2183799999999998E-3</v>
      </c>
      <c r="D515" s="15">
        <v>1.2364099999999998</v>
      </c>
      <c r="E515" s="15">
        <v>12.82</v>
      </c>
      <c r="F515" s="15">
        <v>38.155000000000001</v>
      </c>
      <c r="G515" s="15">
        <v>310.87618515252933</v>
      </c>
      <c r="H515" s="15">
        <v>2.4</v>
      </c>
      <c r="I515" s="15">
        <v>1.9710199999999996</v>
      </c>
      <c r="J515" s="15">
        <v>1.4963402931478304E-7</v>
      </c>
      <c r="K515" s="15">
        <v>152.66999999999999</v>
      </c>
      <c r="L515" s="15">
        <v>1.2052999999999998</v>
      </c>
      <c r="M515" s="15">
        <v>247.09</v>
      </c>
      <c r="N515" s="15">
        <v>7.8119999999999994</v>
      </c>
      <c r="O515" s="15">
        <v>3.7220999999999993</v>
      </c>
      <c r="P515" s="15">
        <v>321.07299999999998</v>
      </c>
      <c r="Q515" s="15">
        <v>6.9094999999999998E-10</v>
      </c>
      <c r="R515" s="15">
        <v>78.141899999999993</v>
      </c>
      <c r="S515" s="15">
        <v>0.477989</v>
      </c>
      <c r="T515" s="15">
        <v>7.0197999999999992</v>
      </c>
      <c r="U515" s="15">
        <v>6.34</v>
      </c>
      <c r="V515" s="15">
        <v>406.63</v>
      </c>
      <c r="W515" s="15">
        <v>0.7</v>
      </c>
      <c r="X515" s="15">
        <v>5</v>
      </c>
      <c r="Y515" s="15">
        <v>4.3067099999999998</v>
      </c>
      <c r="Z515" s="15">
        <v>6.2175000000000002</v>
      </c>
      <c r="AA515" s="15">
        <v>6.9114999999999993</v>
      </c>
      <c r="AB515" s="15">
        <v>1.8214999999999999</v>
      </c>
      <c r="AC515" s="15">
        <v>228.29</v>
      </c>
      <c r="AD515" s="15">
        <v>149.12899999999999</v>
      </c>
      <c r="AE515" s="15">
        <v>2.7050000000000001</v>
      </c>
      <c r="AF515" s="15">
        <v>505</v>
      </c>
      <c r="AG515" s="15">
        <v>10</v>
      </c>
      <c r="AH515" s="15">
        <v>5</v>
      </c>
      <c r="AI515" s="15">
        <v>2</v>
      </c>
      <c r="AJ515" s="15">
        <v>47.147599999999997</v>
      </c>
      <c r="AK515" s="15">
        <v>14.734999999999999</v>
      </c>
      <c r="AL515" s="15">
        <v>1709.76</v>
      </c>
      <c r="AM515" s="15">
        <v>70.114999999999995</v>
      </c>
      <c r="AN515" s="15">
        <v>0.31085699999999994</v>
      </c>
      <c r="AO515" s="15">
        <v>0.68043999999999993</v>
      </c>
      <c r="AP515" s="15">
        <v>1.6200999999999997</v>
      </c>
      <c r="AQ515" s="15">
        <v>1357.36</v>
      </c>
      <c r="AR515" s="15">
        <v>5.485199999999999</v>
      </c>
      <c r="AS515" s="15">
        <v>129.02000000000001</v>
      </c>
      <c r="AT515" s="15">
        <v>0.41073999999999999</v>
      </c>
      <c r="AU515" s="15">
        <v>18.3355</v>
      </c>
      <c r="AV515" s="15">
        <v>709.35</v>
      </c>
      <c r="AW515" s="15">
        <v>0.28408899999999998</v>
      </c>
      <c r="AX515" s="15">
        <v>437.49998831346613</v>
      </c>
      <c r="AY515" s="15">
        <v>458.97</v>
      </c>
      <c r="AZ515" s="15">
        <v>2.4659899999999997</v>
      </c>
      <c r="BA515" s="15">
        <v>1.0000002769241589</v>
      </c>
      <c r="BB515" s="15">
        <v>0.29096752999999997</v>
      </c>
      <c r="BC515" s="15">
        <v>1536.02</v>
      </c>
      <c r="BD515" s="15">
        <v>2.6602199999999998</v>
      </c>
      <c r="BE515" s="15">
        <v>2.6800999999999995</v>
      </c>
      <c r="BF515" s="15">
        <v>0.33889999999999998</v>
      </c>
      <c r="BG515" s="15">
        <v>77.63</v>
      </c>
      <c r="BH515" s="15">
        <v>13.971599999999999</v>
      </c>
      <c r="BI515" s="15">
        <v>2.2809999999999997</v>
      </c>
      <c r="BJ515" s="15">
        <v>8.3886999999999983</v>
      </c>
      <c r="BK515" s="15">
        <v>6.5318999999999994</v>
      </c>
      <c r="BL515" s="15">
        <v>24.54</v>
      </c>
      <c r="BM515" s="15">
        <v>2.0518999999999998</v>
      </c>
      <c r="BN515" s="15">
        <v>1.6103099999999997</v>
      </c>
      <c r="BO515" s="15">
        <v>6.3999999999999997E-5</v>
      </c>
      <c r="BP515" s="15">
        <v>4.774799999999999</v>
      </c>
      <c r="BQ515" s="15">
        <v>6.7525999999999993</v>
      </c>
      <c r="BR515" s="15">
        <v>18.340621989633753</v>
      </c>
      <c r="BS515" s="15">
        <v>550</v>
      </c>
      <c r="BT515" s="15">
        <v>2.4999999999999995E-4</v>
      </c>
      <c r="BU515" s="15">
        <v>21.361599999999999</v>
      </c>
      <c r="BV515" s="15">
        <v>150.14599999999999</v>
      </c>
      <c r="BW515" s="15">
        <v>3.7450000000000001</v>
      </c>
      <c r="BX515" s="15">
        <v>2.0213999999999999</v>
      </c>
      <c r="BY515" s="15">
        <v>2.4659899999999997</v>
      </c>
      <c r="BZ515" s="15">
        <v>120.28</v>
      </c>
      <c r="CA515" s="15">
        <v>32.975000000000001</v>
      </c>
      <c r="CB515" s="15">
        <v>1.7849984163991854</v>
      </c>
      <c r="CC515" s="15">
        <v>2.4659899999999997</v>
      </c>
      <c r="CD515" s="15">
        <v>6.2761999999999993</v>
      </c>
      <c r="CE515" s="15">
        <v>1.5420999999999998</v>
      </c>
      <c r="CF515" s="15">
        <v>11.225</v>
      </c>
      <c r="CG515" s="15">
        <v>98.552999999999997</v>
      </c>
      <c r="CH515" s="15">
        <v>25.355127923755315</v>
      </c>
      <c r="CI515" s="15">
        <v>0.89799999999999991</v>
      </c>
      <c r="CJ515" s="15">
        <v>1712.75</v>
      </c>
      <c r="CK515" s="15">
        <v>150</v>
      </c>
      <c r="CL515" s="15">
        <v>0.57630599999999998</v>
      </c>
      <c r="CM515" s="15">
        <v>0.40674999999999989</v>
      </c>
      <c r="CN515" s="15">
        <v>14.5</v>
      </c>
      <c r="CO515" s="15">
        <v>8</v>
      </c>
      <c r="CP515" s="15">
        <v>1.8913999999999997</v>
      </c>
      <c r="CQ515" s="43">
        <v>50.6</v>
      </c>
      <c r="CR515" s="43">
        <v>32</v>
      </c>
      <c r="CS515" s="42" t="s">
        <v>21</v>
      </c>
      <c r="CT515" s="42" t="s">
        <v>21</v>
      </c>
      <c r="CU515" s="42" t="s">
        <v>21</v>
      </c>
      <c r="CV515" s="42" t="s">
        <v>21</v>
      </c>
      <c r="CW515" s="43">
        <v>2.0699999999999998</v>
      </c>
      <c r="CX515" s="43">
        <v>52.552699999999994</v>
      </c>
      <c r="CY515" s="42" t="s">
        <v>21</v>
      </c>
      <c r="CZ515" s="42" t="s">
        <v>21</v>
      </c>
      <c r="DA515" s="43">
        <v>4.8811999999999994E-2</v>
      </c>
      <c r="DB515" s="43">
        <v>14.4</v>
      </c>
      <c r="DC515" s="42" t="s">
        <v>21</v>
      </c>
      <c r="DD515" s="43">
        <v>39.0625</v>
      </c>
      <c r="DE515" s="42" t="s">
        <v>21</v>
      </c>
      <c r="DF515" s="43">
        <v>1125</v>
      </c>
      <c r="DG515" s="43">
        <v>0.38424599999999998</v>
      </c>
    </row>
    <row r="516" spans="1:111" x14ac:dyDescent="0.25">
      <c r="A516" s="27" t="s">
        <v>642</v>
      </c>
      <c r="B516" s="15">
        <v>6.4930999999999992</v>
      </c>
      <c r="C516" s="15">
        <v>1.26465E-3</v>
      </c>
      <c r="D516" s="15">
        <v>1.1775499999999999</v>
      </c>
      <c r="E516" s="15">
        <v>12.290999999999999</v>
      </c>
      <c r="F516" s="15">
        <v>36.631999999999998</v>
      </c>
      <c r="G516" s="15">
        <v>298.51113801329001</v>
      </c>
      <c r="H516" s="15">
        <v>2.4213999999999998</v>
      </c>
      <c r="I516" s="15">
        <v>1.9346399999999999</v>
      </c>
      <c r="J516" s="15">
        <v>1.9123382833992246E-7</v>
      </c>
      <c r="K516" s="15">
        <v>148.28</v>
      </c>
      <c r="L516" s="15">
        <v>1.2173999999999998</v>
      </c>
      <c r="M516" s="15">
        <v>246.44</v>
      </c>
      <c r="N516" s="15">
        <v>7.8089999999999993</v>
      </c>
      <c r="O516" s="15">
        <v>3.7220999999999993</v>
      </c>
      <c r="P516" s="15">
        <v>327.00799999999998</v>
      </c>
      <c r="Q516" s="15">
        <v>7.7077000000000002E-10</v>
      </c>
      <c r="R516" s="15">
        <v>78.795000000000002</v>
      </c>
      <c r="S516" s="15">
        <v>0.46403699999999998</v>
      </c>
      <c r="T516" s="15">
        <v>6.7509999999999994</v>
      </c>
      <c r="U516" s="15">
        <v>6.34</v>
      </c>
      <c r="V516" s="15">
        <v>417.76</v>
      </c>
      <c r="W516" s="15">
        <v>0.7</v>
      </c>
      <c r="X516" s="15">
        <v>5</v>
      </c>
      <c r="Y516" s="15">
        <v>4.1430899999999991</v>
      </c>
      <c r="Z516" s="15">
        <v>5.9701999999999993</v>
      </c>
      <c r="AA516" s="15">
        <v>6.6457999999999995</v>
      </c>
      <c r="AB516" s="15">
        <v>1.7496999999999998</v>
      </c>
      <c r="AC516" s="15">
        <v>230.18</v>
      </c>
      <c r="AD516" s="15">
        <v>144.99099999999999</v>
      </c>
      <c r="AE516" s="15">
        <v>2.7050000000000001</v>
      </c>
      <c r="AF516" s="15">
        <v>508.75</v>
      </c>
      <c r="AG516" s="15">
        <v>10</v>
      </c>
      <c r="AH516" s="15">
        <v>5</v>
      </c>
      <c r="AI516" s="15">
        <v>2</v>
      </c>
      <c r="AJ516" s="15">
        <v>45.751799999999996</v>
      </c>
      <c r="AK516" s="15">
        <v>14.981</v>
      </c>
      <c r="AL516" s="15">
        <v>1709.62</v>
      </c>
      <c r="AM516" s="15">
        <v>68.082999999999998</v>
      </c>
      <c r="AN516" s="15">
        <v>0.31085699999999994</v>
      </c>
      <c r="AO516" s="15">
        <v>0.65464999999999995</v>
      </c>
      <c r="AP516" s="15">
        <v>1.5913999999999999</v>
      </c>
      <c r="AQ516" s="15">
        <v>1299.3</v>
      </c>
      <c r="AR516" s="15">
        <v>5.4854499999999993</v>
      </c>
      <c r="AS516" s="15">
        <v>123.19</v>
      </c>
      <c r="AT516" s="15">
        <v>0.45875999999999995</v>
      </c>
      <c r="AU516" s="15">
        <v>18.207999999999998</v>
      </c>
      <c r="AV516" s="15">
        <v>693</v>
      </c>
      <c r="AW516" s="15">
        <v>0.27990699999999996</v>
      </c>
      <c r="AX516" s="15">
        <v>447.49998804634538</v>
      </c>
      <c r="AY516" s="15">
        <v>512.95000000000005</v>
      </c>
      <c r="AZ516" s="15">
        <v>2.3945999999999996</v>
      </c>
      <c r="BA516" s="15">
        <v>1.0000002769241589</v>
      </c>
      <c r="BB516" s="15">
        <v>0.28301014999999996</v>
      </c>
      <c r="BC516" s="15">
        <v>1490.59</v>
      </c>
      <c r="BD516" s="15">
        <v>2.5756799999999997</v>
      </c>
      <c r="BE516" s="15">
        <v>2.6761999999999997</v>
      </c>
      <c r="BF516" s="15">
        <v>0.32861999999999997</v>
      </c>
      <c r="BG516" s="15">
        <v>75.27</v>
      </c>
      <c r="BH516" s="15">
        <v>13.558499999999999</v>
      </c>
      <c r="BI516" s="15">
        <v>2.2809999999999997</v>
      </c>
      <c r="BJ516" s="15">
        <v>8.1890999999999998</v>
      </c>
      <c r="BK516" s="15">
        <v>6.3469999999999995</v>
      </c>
      <c r="BL516" s="15">
        <v>25.063999999999997</v>
      </c>
      <c r="BM516" s="15">
        <v>1.9727999999999997</v>
      </c>
      <c r="BN516" s="15">
        <v>1.5593299999999999</v>
      </c>
      <c r="BO516" s="15">
        <v>1.1E-4</v>
      </c>
      <c r="BP516" s="15">
        <v>5.1478999999999999</v>
      </c>
      <c r="BQ516" s="15">
        <v>6.5703999999999994</v>
      </c>
      <c r="BR516" s="15">
        <v>18.597008903931464</v>
      </c>
      <c r="BS516" s="15">
        <v>550</v>
      </c>
      <c r="BT516" s="15">
        <v>3.2142999999999994E-4</v>
      </c>
      <c r="BU516" s="15">
        <v>21.377099999999999</v>
      </c>
      <c r="BV516" s="15">
        <v>144.98099999999999</v>
      </c>
      <c r="BW516" s="15">
        <v>3.7450000000000001</v>
      </c>
      <c r="BX516" s="15">
        <v>1.9605999999999997</v>
      </c>
      <c r="BY516" s="15">
        <v>2.3945999999999996</v>
      </c>
      <c r="BZ516" s="15">
        <v>114.874</v>
      </c>
      <c r="CA516" s="15">
        <v>32.972999999999999</v>
      </c>
      <c r="CB516" s="15">
        <v>1.7849984163991854</v>
      </c>
      <c r="CC516" s="15">
        <v>2.3945999999999996</v>
      </c>
      <c r="CD516" s="15">
        <v>6.088099999999999</v>
      </c>
      <c r="CE516" s="15">
        <v>1.4679</v>
      </c>
      <c r="CF516" s="15">
        <v>11.225</v>
      </c>
      <c r="CG516" s="15">
        <v>116.669</v>
      </c>
      <c r="CH516" s="15">
        <v>25.124126758289432</v>
      </c>
      <c r="CI516" s="15">
        <v>0.88029999999999997</v>
      </c>
      <c r="CJ516" s="15">
        <v>1726.35</v>
      </c>
      <c r="CK516" s="15">
        <v>150</v>
      </c>
      <c r="CL516" s="15">
        <v>0.55323199999999995</v>
      </c>
      <c r="CM516" s="15">
        <v>0.42664999999999986</v>
      </c>
      <c r="CN516" s="15">
        <v>14.5</v>
      </c>
      <c r="CO516" s="15">
        <v>9.3077999999999985</v>
      </c>
      <c r="CP516" s="15">
        <v>1.8960999999999997</v>
      </c>
      <c r="CQ516" s="43">
        <v>50.6</v>
      </c>
      <c r="CR516" s="43">
        <v>32.270000000000003</v>
      </c>
      <c r="CS516" s="42" t="s">
        <v>21</v>
      </c>
      <c r="CT516" s="42" t="s">
        <v>21</v>
      </c>
      <c r="CU516" s="42" t="s">
        <v>21</v>
      </c>
      <c r="CV516" s="42" t="s">
        <v>21</v>
      </c>
      <c r="CW516" s="43">
        <v>2.0699999999999998</v>
      </c>
      <c r="CX516" s="43">
        <v>51.6479</v>
      </c>
      <c r="CY516" s="42" t="s">
        <v>21</v>
      </c>
      <c r="CZ516" s="42" t="s">
        <v>21</v>
      </c>
      <c r="DA516" s="43">
        <v>4.9759999999999992E-2</v>
      </c>
      <c r="DB516" s="43">
        <v>14.11</v>
      </c>
      <c r="DC516" s="42" t="s">
        <v>21</v>
      </c>
      <c r="DD516" s="43">
        <v>39.0625</v>
      </c>
      <c r="DE516" s="42" t="s">
        <v>21</v>
      </c>
      <c r="DF516" s="43">
        <v>1125</v>
      </c>
      <c r="DG516" s="43">
        <v>0.4473649999999999</v>
      </c>
    </row>
    <row r="517" spans="1:111" x14ac:dyDescent="0.25">
      <c r="A517" s="27" t="s">
        <v>643</v>
      </c>
      <c r="B517" s="15">
        <v>6.636099999999999</v>
      </c>
      <c r="C517" s="15">
        <v>1.3127E-3</v>
      </c>
      <c r="D517" s="15">
        <v>1.1643599999999998</v>
      </c>
      <c r="E517" s="15">
        <v>12.34</v>
      </c>
      <c r="F517" s="15">
        <v>36.795999999999999</v>
      </c>
      <c r="G517" s="15">
        <v>299.82614302648045</v>
      </c>
      <c r="H517" s="15">
        <v>2.4478999999999997</v>
      </c>
      <c r="I517" s="15">
        <v>1.9092099999999999</v>
      </c>
      <c r="J517" s="15">
        <v>2.440096737411793E-7</v>
      </c>
      <c r="K517" s="15">
        <v>148.19999999999999</v>
      </c>
      <c r="L517" s="15">
        <v>1.196</v>
      </c>
      <c r="M517" s="15">
        <v>244.63</v>
      </c>
      <c r="N517" s="15">
        <v>7.8059999999999992</v>
      </c>
      <c r="O517" s="15">
        <v>3.7220999999999993</v>
      </c>
      <c r="P517" s="15">
        <v>332.97399999999999</v>
      </c>
      <c r="Q517" s="15">
        <v>8.7496999999999993E-10</v>
      </c>
      <c r="R517" s="15">
        <v>79.341899999999995</v>
      </c>
      <c r="S517" s="15">
        <v>0.463113</v>
      </c>
      <c r="T517" s="15">
        <v>6.7774999999999999</v>
      </c>
      <c r="U517" s="15">
        <v>6.34</v>
      </c>
      <c r="V517" s="15">
        <v>428.34</v>
      </c>
      <c r="W517" s="15">
        <v>0.7</v>
      </c>
      <c r="X517" s="15">
        <v>5</v>
      </c>
      <c r="Y517" s="15">
        <v>4.1323999999999996</v>
      </c>
      <c r="Z517" s="15">
        <v>5.9964999999999993</v>
      </c>
      <c r="AA517" s="15">
        <v>6.6141999999999994</v>
      </c>
      <c r="AB517" s="15">
        <v>1.7554999999999998</v>
      </c>
      <c r="AC517" s="15">
        <v>231.1</v>
      </c>
      <c r="AD517" s="15">
        <v>146.065</v>
      </c>
      <c r="AE517" s="15">
        <v>2.7050000000000001</v>
      </c>
      <c r="AF517" s="15">
        <v>530</v>
      </c>
      <c r="AG517" s="15">
        <v>10</v>
      </c>
      <c r="AH517" s="15">
        <v>5</v>
      </c>
      <c r="AI517" s="15">
        <v>2</v>
      </c>
      <c r="AJ517" s="15">
        <v>45.687099999999994</v>
      </c>
      <c r="AK517" s="15">
        <v>15.045</v>
      </c>
      <c r="AL517" s="15">
        <v>1726.03</v>
      </c>
      <c r="AM517" s="15">
        <v>68.041999999999987</v>
      </c>
      <c r="AN517" s="15">
        <v>0.31085699999999994</v>
      </c>
      <c r="AO517" s="15">
        <v>0.65494999999999992</v>
      </c>
      <c r="AP517" s="15">
        <v>1.6030999999999997</v>
      </c>
      <c r="AQ517" s="15">
        <v>1295.21</v>
      </c>
      <c r="AR517" s="15">
        <v>5.4844999999999997</v>
      </c>
      <c r="AS517" s="15">
        <v>123.63</v>
      </c>
      <c r="AT517" s="15">
        <v>0.47211999999999998</v>
      </c>
      <c r="AU517" s="15">
        <v>18.373799999999999</v>
      </c>
      <c r="AV517" s="15">
        <v>685.03</v>
      </c>
      <c r="AW517" s="15">
        <v>0.28074399999999999</v>
      </c>
      <c r="AX517" s="15">
        <v>452.499987912785</v>
      </c>
      <c r="AY517" s="15">
        <v>513.11</v>
      </c>
      <c r="AZ517" s="15">
        <v>2.3428899999999997</v>
      </c>
      <c r="BA517" s="15">
        <v>1.0000002769241589</v>
      </c>
      <c r="BB517" s="15">
        <v>0.28315834999999995</v>
      </c>
      <c r="BC517" s="15">
        <v>1504.77</v>
      </c>
      <c r="BD517" s="15">
        <v>2.5557699999999994</v>
      </c>
      <c r="BE517" s="15">
        <v>2.6949999999999998</v>
      </c>
      <c r="BF517" s="15">
        <v>0.32828999999999997</v>
      </c>
      <c r="BG517" s="15">
        <v>75.02</v>
      </c>
      <c r="BH517" s="15">
        <v>13.661099999999999</v>
      </c>
      <c r="BI517" s="15">
        <v>2.2809999999999997</v>
      </c>
      <c r="BJ517" s="15">
        <v>8.178799999999999</v>
      </c>
      <c r="BK517" s="15">
        <v>6.333499999999999</v>
      </c>
      <c r="BL517" s="15">
        <v>25.2</v>
      </c>
      <c r="BM517" s="15">
        <v>1.9807999999999999</v>
      </c>
      <c r="BN517" s="15">
        <v>1.5669099999999998</v>
      </c>
      <c r="BO517" s="15">
        <v>1.84E-4</v>
      </c>
      <c r="BP517" s="15">
        <v>5.3529999999999998</v>
      </c>
      <c r="BQ517" s="15">
        <v>6.5100999999999996</v>
      </c>
      <c r="BR517" s="15">
        <v>18.592629624339423</v>
      </c>
      <c r="BS517" s="15">
        <v>550</v>
      </c>
      <c r="BT517" s="15">
        <v>4.999999999999999E-4</v>
      </c>
      <c r="BU517" s="15">
        <v>21.355999999999998</v>
      </c>
      <c r="BV517" s="15">
        <v>145.35599999999999</v>
      </c>
      <c r="BW517" s="15">
        <v>3.7450000000000001</v>
      </c>
      <c r="BX517" s="15">
        <v>1.9436999999999998</v>
      </c>
      <c r="BY517" s="15">
        <v>2.3428899999999997</v>
      </c>
      <c r="BZ517" s="15">
        <v>113.72099999999999</v>
      </c>
      <c r="CA517" s="15">
        <v>32.997999999999998</v>
      </c>
      <c r="CB517" s="15">
        <v>1.7849984163991854</v>
      </c>
      <c r="CC517" s="15">
        <v>2.3428899999999997</v>
      </c>
      <c r="CD517" s="15">
        <v>6.0738999999999992</v>
      </c>
      <c r="CE517" s="15">
        <v>1.4782999999999999</v>
      </c>
      <c r="CF517" s="15">
        <v>11.225</v>
      </c>
      <c r="CG517" s="15">
        <v>123.565</v>
      </c>
      <c r="CH517" s="15">
        <v>25.150126889467412</v>
      </c>
      <c r="CI517" s="15">
        <v>0.88554999999999995</v>
      </c>
      <c r="CJ517" s="15">
        <v>1796.84</v>
      </c>
      <c r="CK517" s="15">
        <v>163.63</v>
      </c>
      <c r="CL517" s="15">
        <v>0.54725399999999991</v>
      </c>
      <c r="CM517" s="15">
        <v>0.4439499999999999</v>
      </c>
      <c r="CN517" s="15">
        <v>14.5</v>
      </c>
      <c r="CO517" s="15">
        <v>9.8844999999999992</v>
      </c>
      <c r="CP517" s="15">
        <v>1.9127999999999996</v>
      </c>
      <c r="CQ517" s="43">
        <v>50.6</v>
      </c>
      <c r="CR517" s="43">
        <v>32.270000000000003</v>
      </c>
      <c r="CS517" s="42" t="s">
        <v>21</v>
      </c>
      <c r="CT517" s="43">
        <v>8.209999999999999E-4</v>
      </c>
      <c r="CU517" s="42" t="s">
        <v>21</v>
      </c>
      <c r="CV517" s="42" t="s">
        <v>21</v>
      </c>
      <c r="CW517" s="43">
        <v>2.0699999999999998</v>
      </c>
      <c r="CX517" s="43">
        <v>52.536999999999999</v>
      </c>
      <c r="CY517" s="42" t="s">
        <v>21</v>
      </c>
      <c r="CZ517" s="42" t="s">
        <v>21</v>
      </c>
      <c r="DA517" s="43">
        <v>5.0254999999999994E-2</v>
      </c>
      <c r="DB517" s="43">
        <v>14.37</v>
      </c>
      <c r="DC517" s="42" t="s">
        <v>21</v>
      </c>
      <c r="DD517" s="43">
        <v>39.0625</v>
      </c>
      <c r="DE517" s="42" t="s">
        <v>21</v>
      </c>
      <c r="DF517" s="43">
        <v>1125</v>
      </c>
      <c r="DG517" s="43">
        <v>0.52107599999999987</v>
      </c>
    </row>
    <row r="518" spans="1:111" x14ac:dyDescent="0.25">
      <c r="A518" s="27" t="s">
        <v>644</v>
      </c>
      <c r="B518" s="15">
        <v>6.8536999999999999</v>
      </c>
      <c r="C518" s="15">
        <v>1.3665499999999998E-3</v>
      </c>
      <c r="D518" s="15">
        <v>1.1494099999999998</v>
      </c>
      <c r="E518" s="15">
        <v>12.872999999999999</v>
      </c>
      <c r="F518" s="15">
        <v>38.348999999999997</v>
      </c>
      <c r="G518" s="15">
        <v>312.51619140472116</v>
      </c>
      <c r="H518" s="15">
        <v>2.4761999999999995</v>
      </c>
      <c r="I518" s="15">
        <v>1.9496299999999998</v>
      </c>
      <c r="J518" s="15">
        <v>3.2836197396284058E-7</v>
      </c>
      <c r="K518" s="15">
        <v>151.59</v>
      </c>
      <c r="L518" s="15">
        <v>1.1913999999999998</v>
      </c>
      <c r="M518" s="15">
        <v>247.11</v>
      </c>
      <c r="N518" s="15">
        <v>7.8039999999999994</v>
      </c>
      <c r="O518" s="15">
        <v>3.7220999999999993</v>
      </c>
      <c r="P518" s="15">
        <v>339.62199999999996</v>
      </c>
      <c r="Q518" s="15">
        <v>9.7228999999999996E-10</v>
      </c>
      <c r="R518" s="15">
        <v>79.596799999999988</v>
      </c>
      <c r="S518" s="15">
        <v>0.47589599999999999</v>
      </c>
      <c r="T518" s="15">
        <v>7.0851999999999995</v>
      </c>
      <c r="U518" s="15">
        <v>6.34</v>
      </c>
      <c r="V518" s="15">
        <v>439.32</v>
      </c>
      <c r="W518" s="15">
        <v>0.7</v>
      </c>
      <c r="X518" s="15">
        <v>5</v>
      </c>
      <c r="Y518" s="15">
        <v>4.2389599999999996</v>
      </c>
      <c r="Z518" s="15">
        <v>6.2502999999999993</v>
      </c>
      <c r="AA518" s="15">
        <v>6.8152999999999997</v>
      </c>
      <c r="AB518" s="15">
        <v>1.8303999999999998</v>
      </c>
      <c r="AC518" s="15">
        <v>230.2</v>
      </c>
      <c r="AD518" s="15">
        <v>152.09299999999999</v>
      </c>
      <c r="AE518" s="15">
        <v>2.7</v>
      </c>
      <c r="AF518" s="15">
        <v>557.5</v>
      </c>
      <c r="AG518" s="15">
        <v>10</v>
      </c>
      <c r="AH518" s="15">
        <v>5</v>
      </c>
      <c r="AI518" s="15">
        <v>2</v>
      </c>
      <c r="AJ518" s="15">
        <v>49.292399999999994</v>
      </c>
      <c r="AK518" s="15">
        <v>15.113</v>
      </c>
      <c r="AL518" s="15">
        <v>1735.92</v>
      </c>
      <c r="AM518" s="15">
        <v>69.570999999999998</v>
      </c>
      <c r="AN518" s="15">
        <v>0.31085699999999994</v>
      </c>
      <c r="AO518" s="15">
        <v>0.68573999999999991</v>
      </c>
      <c r="AP518" s="15">
        <v>1.8156999999999996</v>
      </c>
      <c r="AQ518" s="15">
        <v>1344.22</v>
      </c>
      <c r="AR518" s="15">
        <v>5.4842999999999993</v>
      </c>
      <c r="AS518" s="15">
        <v>127.23</v>
      </c>
      <c r="AT518" s="15">
        <v>0.48573999999999995</v>
      </c>
      <c r="AU518" s="15">
        <v>18.738899999999997</v>
      </c>
      <c r="AV518" s="15">
        <v>682.42</v>
      </c>
      <c r="AW518" s="15">
        <v>0.28447299999999998</v>
      </c>
      <c r="AX518" s="15">
        <v>452.499987912785</v>
      </c>
      <c r="AY518" s="15">
        <v>530.47</v>
      </c>
      <c r="AZ518" s="15">
        <v>2.3869499999999997</v>
      </c>
      <c r="BA518" s="15">
        <v>1.0000002769241589</v>
      </c>
      <c r="BB518" s="15">
        <v>0.28970288</v>
      </c>
      <c r="BC518" s="15">
        <v>1557.58</v>
      </c>
      <c r="BD518" s="15">
        <v>2.6230699999999998</v>
      </c>
      <c r="BE518" s="15">
        <v>2.7203999999999997</v>
      </c>
      <c r="BF518" s="15">
        <v>0.33595999999999998</v>
      </c>
      <c r="BG518" s="15">
        <v>76.73</v>
      </c>
      <c r="BH518" s="15">
        <v>14.2882</v>
      </c>
      <c r="BI518" s="15">
        <v>2.2948199999999996</v>
      </c>
      <c r="BJ518" s="15">
        <v>8.3331</v>
      </c>
      <c r="BK518" s="15">
        <v>6.4791999999999996</v>
      </c>
      <c r="BL518" s="15">
        <v>25.25</v>
      </c>
      <c r="BM518" s="15">
        <v>2.0665999999999993</v>
      </c>
      <c r="BN518" s="15">
        <v>1.5984699999999998</v>
      </c>
      <c r="BO518" s="15">
        <v>4.6000000000000001E-4</v>
      </c>
      <c r="BP518" s="15">
        <v>6.7159199999999997</v>
      </c>
      <c r="BQ518" s="15">
        <v>6.6627999999999989</v>
      </c>
      <c r="BR518" s="15">
        <v>18.852699114657714</v>
      </c>
      <c r="BS518" s="15">
        <v>550</v>
      </c>
      <c r="BT518" s="15">
        <v>6.5454999999999995E-4</v>
      </c>
      <c r="BU518" s="15">
        <v>21.342099999999999</v>
      </c>
      <c r="BV518" s="15">
        <v>150.27799999999999</v>
      </c>
      <c r="BW518" s="15">
        <v>3.7450000000000001</v>
      </c>
      <c r="BX518" s="15">
        <v>1.9400999999999999</v>
      </c>
      <c r="BY518" s="15">
        <v>2.3869499999999997</v>
      </c>
      <c r="BZ518" s="15">
        <v>114.69099999999999</v>
      </c>
      <c r="CA518" s="15">
        <v>33.111999999999995</v>
      </c>
      <c r="CB518" s="15">
        <v>1.7849984163991854</v>
      </c>
      <c r="CC518" s="15">
        <v>2.3869499999999997</v>
      </c>
      <c r="CD518" s="15">
        <v>6.2557999999999998</v>
      </c>
      <c r="CE518" s="15">
        <v>1.5589999999999999</v>
      </c>
      <c r="CF518" s="15">
        <v>11.225</v>
      </c>
      <c r="CG518" s="15">
        <v>127.901</v>
      </c>
      <c r="CH518" s="15">
        <v>25.304127666444668</v>
      </c>
      <c r="CI518" s="15">
        <v>0.92099999999999993</v>
      </c>
      <c r="CJ518" s="15">
        <v>1849.96</v>
      </c>
      <c r="CK518" s="15">
        <v>164.98927569707968</v>
      </c>
      <c r="CL518" s="15">
        <v>0.56311399999999989</v>
      </c>
      <c r="CM518" s="15">
        <v>0.46013999999999988</v>
      </c>
      <c r="CN518" s="15">
        <v>14.5</v>
      </c>
      <c r="CO518" s="15">
        <v>10.105799999999999</v>
      </c>
      <c r="CP518" s="15">
        <v>1.9650000000000001</v>
      </c>
      <c r="CQ518" s="43">
        <v>50.6</v>
      </c>
      <c r="CR518" s="43">
        <v>32.270000000000003</v>
      </c>
      <c r="CS518" s="42" t="s">
        <v>21</v>
      </c>
      <c r="CT518" s="42" t="s">
        <v>21</v>
      </c>
      <c r="CU518" s="42" t="s">
        <v>21</v>
      </c>
      <c r="CV518" s="42" t="s">
        <v>21</v>
      </c>
      <c r="CW518" s="43">
        <v>2.0699999999999998</v>
      </c>
      <c r="CX518" s="43">
        <v>53.952799999999996</v>
      </c>
      <c r="CY518" s="42" t="s">
        <v>21</v>
      </c>
      <c r="CZ518" s="42" t="s">
        <v>21</v>
      </c>
      <c r="DA518" s="43">
        <v>5.0787999999999986E-2</v>
      </c>
      <c r="DB518" s="43">
        <v>14.65</v>
      </c>
      <c r="DC518" s="42" t="s">
        <v>21</v>
      </c>
      <c r="DD518" s="43">
        <v>44.052863436123346</v>
      </c>
      <c r="DE518" s="42" t="s">
        <v>21</v>
      </c>
      <c r="DF518" s="43">
        <v>1125</v>
      </c>
      <c r="DG518" s="43">
        <v>0.59650299999999989</v>
      </c>
    </row>
    <row r="519" spans="1:111" x14ac:dyDescent="0.25">
      <c r="A519" s="27" t="s">
        <v>645</v>
      </c>
      <c r="B519" s="15">
        <v>6.8931999999999993</v>
      </c>
      <c r="C519" s="15">
        <v>1.4484999999999999E-3</v>
      </c>
      <c r="D519" s="15">
        <v>1.1692899999999999</v>
      </c>
      <c r="E519" s="15">
        <v>13.026</v>
      </c>
      <c r="F519" s="15">
        <v>38.827999999999996</v>
      </c>
      <c r="G519" s="15">
        <v>315.36120225074916</v>
      </c>
      <c r="H519" s="15">
        <v>2.5043999999999995</v>
      </c>
      <c r="I519" s="15">
        <v>1.9882199999999997</v>
      </c>
      <c r="J519" s="15">
        <v>3.6363452266095307E-7</v>
      </c>
      <c r="K519" s="15">
        <v>152.74</v>
      </c>
      <c r="L519" s="15">
        <v>1.1889999999999998</v>
      </c>
      <c r="M519" s="15">
        <v>245.84</v>
      </c>
      <c r="N519" s="15">
        <v>7.8</v>
      </c>
      <c r="O519" s="15">
        <v>3.7220999999999993</v>
      </c>
      <c r="P519" s="15">
        <v>346.82799999999997</v>
      </c>
      <c r="Q519" s="15">
        <v>1.0511999999999998E-9</v>
      </c>
      <c r="R519" s="15">
        <v>79.864199999999997</v>
      </c>
      <c r="S519" s="15">
        <v>0.47977699999999995</v>
      </c>
      <c r="T519" s="15">
        <v>7.2035999999999998</v>
      </c>
      <c r="U519" s="15">
        <v>6.34</v>
      </c>
      <c r="V519" s="15">
        <v>450</v>
      </c>
      <c r="W519" s="15">
        <v>0.7</v>
      </c>
      <c r="X519" s="15">
        <v>5</v>
      </c>
      <c r="Y519" s="15">
        <v>4.3389999999999995</v>
      </c>
      <c r="Z519" s="15">
        <v>6.3071999999999999</v>
      </c>
      <c r="AA519" s="15">
        <v>6.8523999999999994</v>
      </c>
      <c r="AB519" s="15">
        <v>1.8520999999999996</v>
      </c>
      <c r="AC519" s="15">
        <v>244.55</v>
      </c>
      <c r="AD519" s="15">
        <v>154.60299999999998</v>
      </c>
      <c r="AE519" s="15">
        <v>2.7</v>
      </c>
      <c r="AF519" s="15">
        <v>560</v>
      </c>
      <c r="AG519" s="15">
        <v>10</v>
      </c>
      <c r="AH519" s="15">
        <v>5</v>
      </c>
      <c r="AI519" s="15">
        <v>2</v>
      </c>
      <c r="AJ519" s="15">
        <v>50.853999999999999</v>
      </c>
      <c r="AK519" s="15">
        <v>15.251999999999999</v>
      </c>
      <c r="AL519" s="15">
        <v>1741.96</v>
      </c>
      <c r="AM519" s="15">
        <v>70.086999999999989</v>
      </c>
      <c r="AN519" s="15">
        <v>0.31085699999999994</v>
      </c>
      <c r="AO519" s="15">
        <v>0.69419999999999993</v>
      </c>
      <c r="AP519" s="15">
        <v>1.8026999999999997</v>
      </c>
      <c r="AQ519" s="15">
        <v>1356.66</v>
      </c>
      <c r="AR519" s="15">
        <v>5.486699999999999</v>
      </c>
      <c r="AS519" s="15">
        <v>127.77</v>
      </c>
      <c r="AT519" s="15">
        <v>0.52657999999999994</v>
      </c>
      <c r="AU519" s="15">
        <v>18.866</v>
      </c>
      <c r="AV519" s="15">
        <v>676.99</v>
      </c>
      <c r="AW519" s="15">
        <v>0.28781299999999999</v>
      </c>
      <c r="AX519" s="15">
        <v>472.49998737854344</v>
      </c>
      <c r="AY519" s="15">
        <v>512.20000000000005</v>
      </c>
      <c r="AZ519" s="15">
        <v>2.4567699999999997</v>
      </c>
      <c r="BA519" s="15">
        <v>1.0000002769241589</v>
      </c>
      <c r="BB519" s="15">
        <v>0.29162392999999998</v>
      </c>
      <c r="BC519" s="15">
        <v>1574.78</v>
      </c>
      <c r="BD519" s="15">
        <v>2.6540699999999995</v>
      </c>
      <c r="BE519" s="15">
        <v>2.7311999999999994</v>
      </c>
      <c r="BF519" s="15">
        <v>0.33938999999999997</v>
      </c>
      <c r="BG519" s="15">
        <v>77.459999999999994</v>
      </c>
      <c r="BH519" s="15">
        <v>14.5755</v>
      </c>
      <c r="BI519" s="15">
        <v>2.3242999999999996</v>
      </c>
      <c r="BJ519" s="15">
        <v>8.3784999999999989</v>
      </c>
      <c r="BK519" s="15">
        <v>6.5320999999999998</v>
      </c>
      <c r="BL519" s="15">
        <v>25.54</v>
      </c>
      <c r="BM519" s="15">
        <v>2.0909999999999993</v>
      </c>
      <c r="BN519" s="15">
        <v>1.6228499999999997</v>
      </c>
      <c r="BO519" s="15">
        <v>6.4000000000000005E-4</v>
      </c>
      <c r="BP519" s="15">
        <v>7.3827999999999996</v>
      </c>
      <c r="BQ519" s="15">
        <v>6.7167999999999992</v>
      </c>
      <c r="BR519" s="15">
        <v>19.187813532530537</v>
      </c>
      <c r="BS519" s="15">
        <v>550</v>
      </c>
      <c r="BT519" s="15">
        <v>9.0899999999999998E-4</v>
      </c>
      <c r="BU519" s="15">
        <v>21.357399999999998</v>
      </c>
      <c r="BV519" s="15">
        <v>151.96199999999999</v>
      </c>
      <c r="BW519" s="15">
        <v>3.7450000000000001</v>
      </c>
      <c r="BX519" s="15">
        <v>1.9272999999999998</v>
      </c>
      <c r="BY519" s="15">
        <v>2.4567699999999997</v>
      </c>
      <c r="BZ519" s="15">
        <v>115.657</v>
      </c>
      <c r="CA519" s="15">
        <v>33.097999999999999</v>
      </c>
      <c r="CB519" s="15">
        <v>1.7849984163991854</v>
      </c>
      <c r="CC519" s="15">
        <v>2.4567699999999997</v>
      </c>
      <c r="CD519" s="15">
        <v>6.3153999999999995</v>
      </c>
      <c r="CE519" s="15">
        <v>1.5753999999999999</v>
      </c>
      <c r="CF519" s="15">
        <v>11.225</v>
      </c>
      <c r="CG519" s="15">
        <v>129.72699999999998</v>
      </c>
      <c r="CH519" s="15">
        <v>25.364127969163075</v>
      </c>
      <c r="CI519" s="15">
        <v>0.93709999999999993</v>
      </c>
      <c r="CJ519" s="15">
        <v>1911.08</v>
      </c>
      <c r="CK519" s="15">
        <v>165</v>
      </c>
      <c r="CL519" s="15">
        <v>0.57018099999999994</v>
      </c>
      <c r="CM519" s="15">
        <v>0.47652999999999984</v>
      </c>
      <c r="CN519" s="15">
        <v>14.5</v>
      </c>
      <c r="CO519" s="15">
        <v>10.190399999999999</v>
      </c>
      <c r="CP519" s="15">
        <v>1.9806999999999997</v>
      </c>
      <c r="CQ519" s="43">
        <v>50.6</v>
      </c>
      <c r="CR519" s="43">
        <v>32.270000000000003</v>
      </c>
      <c r="CS519" s="42" t="s">
        <v>21</v>
      </c>
      <c r="CT519" s="42" t="s">
        <v>21</v>
      </c>
      <c r="CU519" s="42" t="s">
        <v>21</v>
      </c>
      <c r="CV519" s="42" t="s">
        <v>21</v>
      </c>
      <c r="CW519" s="43">
        <v>2.0699999999999998</v>
      </c>
      <c r="CX519" s="43">
        <v>53.227399999999996</v>
      </c>
      <c r="CY519" s="42" t="s">
        <v>21</v>
      </c>
      <c r="CZ519" s="42" t="s">
        <v>21</v>
      </c>
      <c r="DA519" s="43">
        <v>5.5999999999999994E-2</v>
      </c>
      <c r="DB519" s="43">
        <v>14.59</v>
      </c>
      <c r="DC519" s="42" t="s">
        <v>21</v>
      </c>
      <c r="DD519" s="43">
        <v>44.052863436123346</v>
      </c>
      <c r="DE519" s="42" t="s">
        <v>21</v>
      </c>
      <c r="DF519" s="43">
        <v>1125</v>
      </c>
      <c r="DG519" s="43">
        <v>0.70455599999999985</v>
      </c>
    </row>
    <row r="520" spans="1:111" x14ac:dyDescent="0.25">
      <c r="A520" s="27" t="s">
        <v>646</v>
      </c>
      <c r="B520" s="15">
        <v>6.9511999999999992</v>
      </c>
      <c r="C520" s="15">
        <v>1.5293799999999999E-3</v>
      </c>
      <c r="D520" s="15">
        <v>1.2259599999999999</v>
      </c>
      <c r="E520" s="15">
        <v>13.122</v>
      </c>
      <c r="F520" s="15">
        <v>39.083999999999996</v>
      </c>
      <c r="G520" s="15">
        <v>316.24120560558384</v>
      </c>
      <c r="H520" s="15">
        <v>2.5299999999999998</v>
      </c>
      <c r="I520" s="15">
        <v>2.0316099999999997</v>
      </c>
      <c r="J520" s="15">
        <v>3.6363452266095307E-7</v>
      </c>
      <c r="K520" s="15">
        <v>153.9</v>
      </c>
      <c r="L520" s="15">
        <v>1.1952999999999998</v>
      </c>
      <c r="M520" s="15">
        <v>249.64</v>
      </c>
      <c r="N520" s="15">
        <v>7.7969999999999997</v>
      </c>
      <c r="O520" s="15">
        <v>3.7220999999999993</v>
      </c>
      <c r="P520" s="15">
        <v>354.12199999999996</v>
      </c>
      <c r="Q520" s="15">
        <v>1.07508E-9</v>
      </c>
      <c r="R520" s="15">
        <v>80.167699999999996</v>
      </c>
      <c r="S520" s="15">
        <v>0.48451999999999995</v>
      </c>
      <c r="T520" s="15">
        <v>7.269499999999999</v>
      </c>
      <c r="U520" s="15">
        <v>6.34</v>
      </c>
      <c r="V520" s="15">
        <v>460.44</v>
      </c>
      <c r="W520" s="15">
        <v>0.7</v>
      </c>
      <c r="X520" s="15">
        <v>5</v>
      </c>
      <c r="Y520" s="15">
        <v>4.2979999999999992</v>
      </c>
      <c r="Z520" s="15">
        <v>6.3247999999999998</v>
      </c>
      <c r="AA520" s="15">
        <v>7.0093999999999994</v>
      </c>
      <c r="AB520" s="15">
        <v>1.8652999999999997</v>
      </c>
      <c r="AC520" s="15">
        <v>261.3</v>
      </c>
      <c r="AD520" s="15">
        <v>157.499</v>
      </c>
      <c r="AE520" s="15">
        <v>2.7</v>
      </c>
      <c r="AF520" s="15">
        <v>569</v>
      </c>
      <c r="AG520" s="15">
        <v>10</v>
      </c>
      <c r="AH520" s="15">
        <v>5</v>
      </c>
      <c r="AI520" s="15">
        <v>2</v>
      </c>
      <c r="AJ520" s="15">
        <v>52.572499999999998</v>
      </c>
      <c r="AK520" s="15">
        <v>15.478999999999999</v>
      </c>
      <c r="AL520" s="15">
        <v>1751.29</v>
      </c>
      <c r="AM520" s="15">
        <v>70.606999999999999</v>
      </c>
      <c r="AN520" s="15">
        <v>0.31085699999999994</v>
      </c>
      <c r="AO520" s="15">
        <v>0.6988899999999999</v>
      </c>
      <c r="AP520" s="15">
        <v>1.8085999999999998</v>
      </c>
      <c r="AQ520" s="15">
        <v>1370.96</v>
      </c>
      <c r="AR520" s="15">
        <v>5.4823999999999993</v>
      </c>
      <c r="AS520" s="15">
        <v>130.36000000000001</v>
      </c>
      <c r="AT520" s="15">
        <v>0.54</v>
      </c>
      <c r="AU520" s="15">
        <v>19.202399999999997</v>
      </c>
      <c r="AV520" s="15">
        <v>672.97</v>
      </c>
      <c r="AW520" s="15">
        <v>0.28923699999999997</v>
      </c>
      <c r="AX520" s="15">
        <v>472.49998737854344</v>
      </c>
      <c r="AY520" s="15">
        <v>475.65</v>
      </c>
      <c r="AZ520" s="15">
        <v>2.5359699999999994</v>
      </c>
      <c r="BA520" s="15">
        <v>1.0000002769241589</v>
      </c>
      <c r="BB520" s="15">
        <v>0.29422983999999996</v>
      </c>
      <c r="BC520" s="15">
        <v>1581.39</v>
      </c>
      <c r="BD520" s="15">
        <v>2.6902099999999995</v>
      </c>
      <c r="BE520" s="15">
        <v>2.7541999999999995</v>
      </c>
      <c r="BF520" s="15">
        <v>0.34254999999999997</v>
      </c>
      <c r="BG520" s="15">
        <v>77.56</v>
      </c>
      <c r="BH520" s="15">
        <v>14.813499999999999</v>
      </c>
      <c r="BI520" s="15">
        <v>2.3533999999999997</v>
      </c>
      <c r="BJ520" s="15">
        <v>8.4182399999999991</v>
      </c>
      <c r="BK520" s="15">
        <v>6.58</v>
      </c>
      <c r="BL520" s="15">
        <v>25.87</v>
      </c>
      <c r="BM520" s="15">
        <v>2.105</v>
      </c>
      <c r="BN520" s="15">
        <v>1.6231099999999996</v>
      </c>
      <c r="BO520" s="15">
        <v>9.8899999999999986E-4</v>
      </c>
      <c r="BP520" s="15">
        <v>7.5870999999999995</v>
      </c>
      <c r="BQ520" s="15">
        <v>6.7901999999999996</v>
      </c>
      <c r="BR520" s="15">
        <v>19.395331667744333</v>
      </c>
      <c r="BS520" s="15">
        <v>1004.8</v>
      </c>
      <c r="BT520" s="15">
        <v>1.1999999999999999E-3</v>
      </c>
      <c r="BU520" s="15">
        <v>21.338799999999999</v>
      </c>
      <c r="BV520" s="15">
        <v>153.785</v>
      </c>
      <c r="BW520" s="15">
        <v>3.7450000000000001</v>
      </c>
      <c r="BX520" s="15">
        <v>1.9405999999999999</v>
      </c>
      <c r="BY520" s="15">
        <v>2.5359699999999994</v>
      </c>
      <c r="BZ520" s="15">
        <v>116.20399999999999</v>
      </c>
      <c r="CA520" s="15">
        <v>33.408999999999999</v>
      </c>
      <c r="CB520" s="15">
        <v>1.7849984163991854</v>
      </c>
      <c r="CC520" s="15">
        <v>2.5359699999999994</v>
      </c>
      <c r="CD520" s="15">
        <v>6.3759099999999993</v>
      </c>
      <c r="CE520" s="15">
        <v>1.6058999999999997</v>
      </c>
      <c r="CF520" s="15">
        <v>11.225</v>
      </c>
      <c r="CG520" s="15">
        <v>131.81799999999998</v>
      </c>
      <c r="CH520" s="15">
        <v>25.477128539282749</v>
      </c>
      <c r="CI520" s="15">
        <v>0.94255</v>
      </c>
      <c r="CJ520" s="15">
        <v>1978.24</v>
      </c>
      <c r="CK520" s="15">
        <v>191.66</v>
      </c>
      <c r="CL520" s="15">
        <v>0.58308799999999994</v>
      </c>
      <c r="CM520" s="15">
        <v>0.4968499999999999</v>
      </c>
      <c r="CN520" s="15">
        <v>35.679299999999998</v>
      </c>
      <c r="CO520" s="15">
        <v>10.26695</v>
      </c>
      <c r="CP520" s="15">
        <v>1.9987999999999999</v>
      </c>
      <c r="CQ520" s="43">
        <v>50.6</v>
      </c>
      <c r="CR520" s="43">
        <v>32.270000000000003</v>
      </c>
      <c r="CS520" s="42" t="s">
        <v>21</v>
      </c>
      <c r="CT520" s="43">
        <v>8.4299999999999989E-4</v>
      </c>
      <c r="CU520" s="42" t="s">
        <v>21</v>
      </c>
      <c r="CV520" s="42" t="s">
        <v>21</v>
      </c>
      <c r="CW520" s="43">
        <v>2.0699999999999998</v>
      </c>
      <c r="CX520" s="43">
        <v>57.207099999999997</v>
      </c>
      <c r="CY520" s="42" t="s">
        <v>21</v>
      </c>
      <c r="CZ520" s="42" t="s">
        <v>21</v>
      </c>
      <c r="DA520" s="43">
        <v>5.7254999999999993E-2</v>
      </c>
      <c r="DB520" s="43">
        <v>14.81</v>
      </c>
      <c r="DC520" s="42" t="s">
        <v>21</v>
      </c>
      <c r="DD520" s="43">
        <v>44.052863436123346</v>
      </c>
      <c r="DE520" s="42" t="s">
        <v>21</v>
      </c>
      <c r="DF520" s="43">
        <v>5625</v>
      </c>
      <c r="DG520" s="43">
        <v>0.88977099999999987</v>
      </c>
    </row>
    <row r="521" spans="1:111" x14ac:dyDescent="0.25">
      <c r="A521" s="27" t="s">
        <v>647</v>
      </c>
      <c r="B521" s="15">
        <v>7.1164999999999994</v>
      </c>
      <c r="C521" s="15">
        <v>6.4379999999999993E-3</v>
      </c>
      <c r="D521" s="15">
        <v>1.2432899999999998</v>
      </c>
      <c r="E521" s="15">
        <v>13.161999999999999</v>
      </c>
      <c r="F521" s="15">
        <v>39.164999999999999</v>
      </c>
      <c r="G521" s="15">
        <v>316.24120560558384</v>
      </c>
      <c r="H521" s="15">
        <v>2.5604999999999993</v>
      </c>
      <c r="I521" s="15">
        <v>2.0399599999999998</v>
      </c>
      <c r="J521" s="15">
        <v>3.690890405008673E-7</v>
      </c>
      <c r="K521" s="15">
        <v>154.6</v>
      </c>
      <c r="L521" s="15">
        <v>1.1885999999999999</v>
      </c>
      <c r="M521" s="15">
        <v>251.36</v>
      </c>
      <c r="N521" s="15">
        <v>7.7819999999999991</v>
      </c>
      <c r="O521" s="15">
        <v>3.7220999999999993</v>
      </c>
      <c r="P521" s="15">
        <v>361.83399999999995</v>
      </c>
      <c r="Q521" s="15">
        <v>1.1651499999999998E-9</v>
      </c>
      <c r="R521" s="15">
        <v>80.435000000000002</v>
      </c>
      <c r="S521" s="15">
        <v>0.48740099999999997</v>
      </c>
      <c r="T521" s="15">
        <v>7.2780999999999993</v>
      </c>
      <c r="U521" s="15">
        <v>6.34</v>
      </c>
      <c r="V521" s="15">
        <v>471.26</v>
      </c>
      <c r="W521" s="15">
        <v>0.7</v>
      </c>
      <c r="X521" s="15">
        <v>5</v>
      </c>
      <c r="Y521" s="15">
        <v>4.1887999999999996</v>
      </c>
      <c r="Z521" s="15">
        <v>6.3247999999999998</v>
      </c>
      <c r="AA521" s="15">
        <v>7.1254999999999997</v>
      </c>
      <c r="AB521" s="15">
        <v>1.8703999999999996</v>
      </c>
      <c r="AC521" s="15">
        <v>264.25</v>
      </c>
      <c r="AD521" s="15">
        <v>159.12199999999999</v>
      </c>
      <c r="AE521" s="15">
        <v>2.7</v>
      </c>
      <c r="AF521" s="15">
        <v>576.25</v>
      </c>
      <c r="AG521" s="15">
        <v>31.905000000000001</v>
      </c>
      <c r="AH521" s="15">
        <v>5</v>
      </c>
      <c r="AI521" s="15">
        <v>2</v>
      </c>
      <c r="AJ521" s="15">
        <v>52.748399999999997</v>
      </c>
      <c r="AK521" s="15">
        <v>15.731999999999999</v>
      </c>
      <c r="AL521" s="15">
        <v>1755.92</v>
      </c>
      <c r="AM521" s="15">
        <v>71.010999999999996</v>
      </c>
      <c r="AN521" s="15">
        <v>0.31085699999999994</v>
      </c>
      <c r="AO521" s="15">
        <v>0.7012799999999999</v>
      </c>
      <c r="AP521" s="15">
        <v>1.8146999999999998</v>
      </c>
      <c r="AQ521" s="15">
        <v>1372.44</v>
      </c>
      <c r="AR521" s="15">
        <v>5.4859999999999998</v>
      </c>
      <c r="AS521" s="15">
        <v>132.08000000000001</v>
      </c>
      <c r="AT521" s="15">
        <v>0.54</v>
      </c>
      <c r="AU521" s="15">
        <v>19.392899999999997</v>
      </c>
      <c r="AV521" s="15">
        <v>667.36</v>
      </c>
      <c r="AW521" s="15">
        <v>0.28955999999999998</v>
      </c>
      <c r="AX521" s="15">
        <v>552.99998522822125</v>
      </c>
      <c r="AY521" s="15">
        <v>519</v>
      </c>
      <c r="AZ521" s="15">
        <v>2.5435399999999997</v>
      </c>
      <c r="BA521" s="15">
        <v>1.0000002769241589</v>
      </c>
      <c r="BB521" s="15">
        <v>0.29538660999999999</v>
      </c>
      <c r="BC521" s="15">
        <v>1586.18</v>
      </c>
      <c r="BD521" s="15">
        <v>2.7025599999999996</v>
      </c>
      <c r="BE521" s="15">
        <v>2.7268999999999997</v>
      </c>
      <c r="BF521" s="15">
        <v>0.34391999999999995</v>
      </c>
      <c r="BG521" s="15">
        <v>81.492999999999995</v>
      </c>
      <c r="BH521" s="15">
        <v>14.930399999999999</v>
      </c>
      <c r="BI521" s="15">
        <v>2.3844999999999996</v>
      </c>
      <c r="BJ521" s="15">
        <v>8.4229999999999983</v>
      </c>
      <c r="BK521" s="15">
        <v>6.6094999999999997</v>
      </c>
      <c r="BL521" s="15">
        <v>26.324999999999999</v>
      </c>
      <c r="BM521" s="15">
        <v>2.1103999999999998</v>
      </c>
      <c r="BN521" s="15">
        <v>1.6329199999999995</v>
      </c>
      <c r="BO521" s="15">
        <v>1.2825999999999998E-3</v>
      </c>
      <c r="BP521" s="15">
        <v>7.5808</v>
      </c>
      <c r="BQ521" s="15">
        <v>6.7898999999999994</v>
      </c>
      <c r="BR521" s="15">
        <v>19.827885056540083</v>
      </c>
      <c r="BS521" s="15">
        <v>1013.9</v>
      </c>
      <c r="BT521" s="15">
        <v>1.5359999999999998E-3</v>
      </c>
      <c r="BU521" s="15">
        <v>21.413599999999999</v>
      </c>
      <c r="BV521" s="15">
        <v>154.65099999999998</v>
      </c>
      <c r="BW521" s="15">
        <v>3.7450000000000001</v>
      </c>
      <c r="BX521" s="15">
        <v>1.9490999999999998</v>
      </c>
      <c r="BY521" s="15">
        <v>2.5435399999999997</v>
      </c>
      <c r="BZ521" s="15">
        <v>116.185</v>
      </c>
      <c r="CA521" s="15">
        <v>34</v>
      </c>
      <c r="CB521" s="15">
        <v>1.7849984163991854</v>
      </c>
      <c r="CC521" s="15">
        <v>2.5435399999999997</v>
      </c>
      <c r="CD521" s="15">
        <v>6.3614999999999995</v>
      </c>
      <c r="CE521" s="15">
        <v>1.6471999999999998</v>
      </c>
      <c r="CF521" s="15">
        <v>11.225</v>
      </c>
      <c r="CG521" s="15">
        <v>135.87799999999999</v>
      </c>
      <c r="CH521" s="15">
        <v>25.521128761276252</v>
      </c>
      <c r="CI521" s="15">
        <v>0.94194999999999995</v>
      </c>
      <c r="CJ521" s="15">
        <v>2056.62</v>
      </c>
      <c r="CK521" s="15">
        <v>200</v>
      </c>
      <c r="CL521" s="15">
        <v>0.58815399999999995</v>
      </c>
      <c r="CM521" s="15">
        <v>0.52128999999999981</v>
      </c>
      <c r="CN521" s="15">
        <v>37.382599999999996</v>
      </c>
      <c r="CO521" s="15">
        <v>10.104799999999999</v>
      </c>
      <c r="CP521" s="15">
        <v>2.0125000000000002</v>
      </c>
      <c r="CQ521" s="43">
        <v>50.6</v>
      </c>
      <c r="CR521" s="43">
        <v>32.270000000000003</v>
      </c>
      <c r="CS521" s="42" t="s">
        <v>21</v>
      </c>
      <c r="CT521" s="42" t="s">
        <v>21</v>
      </c>
      <c r="CU521" s="42" t="s">
        <v>21</v>
      </c>
      <c r="CV521" s="42" t="s">
        <v>21</v>
      </c>
      <c r="CW521" s="43">
        <v>2.0699999999999998</v>
      </c>
      <c r="CX521" s="43">
        <v>60.485799999999998</v>
      </c>
      <c r="CY521" s="42" t="s">
        <v>21</v>
      </c>
      <c r="CZ521" s="42" t="s">
        <v>21</v>
      </c>
      <c r="DA521" s="43">
        <v>6.7999999999999991E-2</v>
      </c>
      <c r="DB521" s="43">
        <v>14.75</v>
      </c>
      <c r="DC521" s="42" t="s">
        <v>21</v>
      </c>
      <c r="DD521" s="43">
        <v>65.359477124183002</v>
      </c>
      <c r="DE521" s="42" t="s">
        <v>21</v>
      </c>
      <c r="DF521" s="43">
        <v>5625</v>
      </c>
      <c r="DG521" s="43">
        <v>1.0552899999999998</v>
      </c>
    </row>
    <row r="522" spans="1:111" x14ac:dyDescent="0.25">
      <c r="A522" s="27" t="s">
        <v>648</v>
      </c>
      <c r="B522" s="15">
        <v>7.4524999999999997</v>
      </c>
      <c r="C522" s="15">
        <v>1.2449999999999999E-2</v>
      </c>
      <c r="D522" s="15">
        <v>1.2942499999999999</v>
      </c>
      <c r="E522" s="15">
        <v>13.718999999999999</v>
      </c>
      <c r="F522" s="15">
        <v>40.943999999999996</v>
      </c>
      <c r="G522" s="15">
        <v>330.83126122721762</v>
      </c>
      <c r="H522" s="15">
        <v>2.5909999999999993</v>
      </c>
      <c r="I522" s="15">
        <v>2.1276799999999998</v>
      </c>
      <c r="J522" s="15">
        <v>3.9963434040438741E-7</v>
      </c>
      <c r="K522" s="15">
        <v>158.72</v>
      </c>
      <c r="L522" s="15">
        <v>1.1926999999999999</v>
      </c>
      <c r="M522" s="15">
        <v>252.44</v>
      </c>
      <c r="N522" s="15">
        <v>7.7789999999999999</v>
      </c>
      <c r="O522" s="15">
        <v>3.7220999999999993</v>
      </c>
      <c r="P522" s="15">
        <v>369.93</v>
      </c>
      <c r="Q522" s="15">
        <v>1.22632E-9</v>
      </c>
      <c r="R522" s="15">
        <v>80.753299999999996</v>
      </c>
      <c r="S522" s="15">
        <v>0.50289199999999989</v>
      </c>
      <c r="T522" s="15">
        <v>7.5873999999999997</v>
      </c>
      <c r="U522" s="15">
        <v>6.34</v>
      </c>
      <c r="V522" s="15">
        <v>497.81</v>
      </c>
      <c r="W522" s="15">
        <v>0.7</v>
      </c>
      <c r="X522" s="15">
        <v>5</v>
      </c>
      <c r="Y522" s="15">
        <v>4.3394099999999991</v>
      </c>
      <c r="Z522" s="15">
        <v>6.6165999999999991</v>
      </c>
      <c r="AA522" s="15">
        <v>7.3587999999999996</v>
      </c>
      <c r="AB522" s="15">
        <v>1.9502999999999995</v>
      </c>
      <c r="AC522" s="15">
        <v>266.41000000000003</v>
      </c>
      <c r="AD522" s="15">
        <v>165.76499999999999</v>
      </c>
      <c r="AE522" s="15">
        <v>2.7</v>
      </c>
      <c r="AF522" s="15">
        <v>586</v>
      </c>
      <c r="AG522" s="15">
        <v>33</v>
      </c>
      <c r="AH522" s="15">
        <v>5</v>
      </c>
      <c r="AI522" s="15">
        <v>2</v>
      </c>
      <c r="AJ522" s="15">
        <v>55.274499999999996</v>
      </c>
      <c r="AK522" s="15">
        <v>16.122999999999998</v>
      </c>
      <c r="AL522" s="15">
        <v>1765.41</v>
      </c>
      <c r="AM522" s="15">
        <v>72.628999999999991</v>
      </c>
      <c r="AN522" s="15">
        <v>0.31085699999999994</v>
      </c>
      <c r="AO522" s="15">
        <v>0.72804999999999997</v>
      </c>
      <c r="AP522" s="15">
        <v>1.8732999999999995</v>
      </c>
      <c r="AQ522" s="15">
        <v>1418.25</v>
      </c>
      <c r="AR522" s="15">
        <v>5.5272999999999994</v>
      </c>
      <c r="AS522" s="15">
        <v>138.35</v>
      </c>
      <c r="AT522" s="15">
        <v>0.54269999999999996</v>
      </c>
      <c r="AU522" s="15">
        <v>20.244499999999999</v>
      </c>
      <c r="AV522" s="15">
        <v>666.56</v>
      </c>
      <c r="AW522" s="15">
        <v>0.29378399999999993</v>
      </c>
      <c r="AX522" s="15">
        <v>562.49998497445642</v>
      </c>
      <c r="AY522" s="15">
        <v>505.93</v>
      </c>
      <c r="AZ522" s="15">
        <v>2.6787999999999994</v>
      </c>
      <c r="BA522" s="15">
        <v>1.0000002769241589</v>
      </c>
      <c r="BB522" s="15">
        <v>0.30335709999999994</v>
      </c>
      <c r="BC522" s="15">
        <v>1635.05</v>
      </c>
      <c r="BD522" s="15">
        <v>2.7893199999999996</v>
      </c>
      <c r="BE522" s="15">
        <v>2.6971999999999996</v>
      </c>
      <c r="BF522" s="15">
        <v>0.35490999999999995</v>
      </c>
      <c r="BG522" s="15">
        <v>83.667999999999992</v>
      </c>
      <c r="BH522" s="15">
        <v>15.350199999999999</v>
      </c>
      <c r="BI522" s="15">
        <v>2.4158599999999999</v>
      </c>
      <c r="BJ522" s="15">
        <v>8.6457999999999995</v>
      </c>
      <c r="BK522" s="15">
        <v>6.7500999999999998</v>
      </c>
      <c r="BL522" s="15">
        <v>26.951999999999998</v>
      </c>
      <c r="BM522" s="15">
        <v>2.1976999999999993</v>
      </c>
      <c r="BN522" s="15">
        <v>1.6455399999999996</v>
      </c>
      <c r="BO522" s="15">
        <v>1.4651999999999998E-3</v>
      </c>
      <c r="BP522" s="15">
        <v>7.5050999999999997</v>
      </c>
      <c r="BQ522" s="15">
        <v>7.0502999999999991</v>
      </c>
      <c r="BR522" s="15">
        <v>20.705233911172975</v>
      </c>
      <c r="BS522" s="15">
        <v>1071.4000000000001</v>
      </c>
      <c r="BT522" s="15">
        <v>1.9468199999999999E-3</v>
      </c>
      <c r="BU522" s="15">
        <v>21.579599999999999</v>
      </c>
      <c r="BV522" s="15">
        <v>160.92399999999998</v>
      </c>
      <c r="BW522" s="15">
        <v>3.7450000000000001</v>
      </c>
      <c r="BX522" s="15">
        <v>1.9568999999999999</v>
      </c>
      <c r="BY522" s="15">
        <v>2.6787999999999994</v>
      </c>
      <c r="BZ522" s="15">
        <v>121.93799999999999</v>
      </c>
      <c r="CA522" s="15">
        <v>34.131999999999998</v>
      </c>
      <c r="CB522" s="15">
        <v>1.7849984163991854</v>
      </c>
      <c r="CC522" s="15">
        <v>2.6787999999999994</v>
      </c>
      <c r="CD522" s="15">
        <v>6.5878999999999994</v>
      </c>
      <c r="CE522" s="15">
        <v>1.7321999999999997</v>
      </c>
      <c r="CF522" s="15">
        <v>11.225</v>
      </c>
      <c r="CG522" s="15">
        <v>137.20699999999999</v>
      </c>
      <c r="CH522" s="15">
        <v>25.750129916651524</v>
      </c>
      <c r="CI522" s="15">
        <v>0.97204999999999997</v>
      </c>
      <c r="CJ522" s="15">
        <v>2069.42</v>
      </c>
      <c r="CK522" s="15">
        <v>200</v>
      </c>
      <c r="CL522" s="15">
        <v>0.61349299999999996</v>
      </c>
      <c r="CM522" s="15">
        <v>0.54711999999999983</v>
      </c>
      <c r="CN522" s="15">
        <v>37.584499999999998</v>
      </c>
      <c r="CO522" s="15">
        <v>10.565799999999999</v>
      </c>
      <c r="CP522" s="15">
        <v>2.0474999999999999</v>
      </c>
      <c r="CQ522" s="43">
        <v>50.6</v>
      </c>
      <c r="CR522" s="43">
        <v>32.270000000000003</v>
      </c>
      <c r="CS522" s="42" t="s">
        <v>21</v>
      </c>
      <c r="CT522" s="42" t="s">
        <v>21</v>
      </c>
      <c r="CU522" s="42" t="s">
        <v>21</v>
      </c>
      <c r="CV522" s="42" t="s">
        <v>21</v>
      </c>
      <c r="CW522" s="43">
        <v>2.0699999999999998</v>
      </c>
      <c r="CX522" s="43">
        <v>62.895099999999999</v>
      </c>
      <c r="CY522" s="42" t="s">
        <v>21</v>
      </c>
      <c r="CZ522" s="42" t="s">
        <v>21</v>
      </c>
      <c r="DA522" s="43">
        <v>8.5000000000000006E-2</v>
      </c>
      <c r="DB522" s="43">
        <v>15.41</v>
      </c>
      <c r="DC522" s="42" t="s">
        <v>21</v>
      </c>
      <c r="DD522" s="43">
        <v>65.359477124183002</v>
      </c>
      <c r="DE522" s="42" t="s">
        <v>21</v>
      </c>
      <c r="DF522" s="43">
        <v>5625</v>
      </c>
      <c r="DG522" s="43">
        <v>1.4315499999999999</v>
      </c>
    </row>
    <row r="523" spans="1:111" x14ac:dyDescent="0.25">
      <c r="A523" s="27" t="s">
        <v>649</v>
      </c>
      <c r="B523" s="15">
        <v>7.7055999999999996</v>
      </c>
      <c r="C523" s="15">
        <v>2.0928599999999999E-2</v>
      </c>
      <c r="D523" s="15">
        <v>1.3236199999999998</v>
      </c>
      <c r="E523" s="15">
        <v>13.94</v>
      </c>
      <c r="F523" s="15">
        <v>41.473999999999997</v>
      </c>
      <c r="G523" s="15">
        <v>336.04628110842532</v>
      </c>
      <c r="H523" s="15">
        <v>2.6266999999999996</v>
      </c>
      <c r="I523" s="15">
        <v>2.1038499999999996</v>
      </c>
      <c r="J523" s="15">
        <v>4.861793567976942E-7</v>
      </c>
      <c r="K523" s="15">
        <v>162.22999999999999</v>
      </c>
      <c r="L523" s="15">
        <v>1.1983999999999999</v>
      </c>
      <c r="M523" s="15">
        <v>261.66000000000003</v>
      </c>
      <c r="N523" s="15">
        <v>7.7909999999999995</v>
      </c>
      <c r="O523" s="15">
        <v>3.7220999999999993</v>
      </c>
      <c r="P523" s="15">
        <v>377.92299999999994</v>
      </c>
      <c r="Q523" s="15">
        <v>1.2755899999999999E-9</v>
      </c>
      <c r="R523" s="15">
        <v>81.040000000000006</v>
      </c>
      <c r="S523" s="15">
        <v>0.51353199999999999</v>
      </c>
      <c r="T523" s="15">
        <v>7.7158999999999995</v>
      </c>
      <c r="U523" s="15">
        <v>6.34</v>
      </c>
      <c r="V523" s="15">
        <v>522.57000000000005</v>
      </c>
      <c r="W523" s="15">
        <v>0.7</v>
      </c>
      <c r="X523" s="15">
        <v>5</v>
      </c>
      <c r="Y523" s="15">
        <v>4.4286699999999994</v>
      </c>
      <c r="Z523" s="15">
        <v>6.7208999999999994</v>
      </c>
      <c r="AA523" s="15">
        <v>7.7540999999999993</v>
      </c>
      <c r="AB523" s="15">
        <v>1.9808999999999997</v>
      </c>
      <c r="AC523" s="15">
        <v>268.38</v>
      </c>
      <c r="AD523" s="15">
        <v>170.17399999999998</v>
      </c>
      <c r="AE523" s="15">
        <v>2.7</v>
      </c>
      <c r="AF523" s="15">
        <v>590</v>
      </c>
      <c r="AG523" s="15">
        <v>33</v>
      </c>
      <c r="AH523" s="15">
        <v>5</v>
      </c>
      <c r="AI523" s="15">
        <v>2</v>
      </c>
      <c r="AJ523" s="15">
        <v>58.032299999999999</v>
      </c>
      <c r="AK523" s="15">
        <v>16.459</v>
      </c>
      <c r="AL523" s="15">
        <v>1771.54</v>
      </c>
      <c r="AM523" s="15">
        <v>74.375</v>
      </c>
      <c r="AN523" s="15">
        <v>0.31085699999999994</v>
      </c>
      <c r="AO523" s="15">
        <v>0.74230999999999991</v>
      </c>
      <c r="AP523" s="15">
        <v>1.9508999999999996</v>
      </c>
      <c r="AQ523" s="15">
        <v>1436.41</v>
      </c>
      <c r="AR523" s="15">
        <v>5.491299999999999</v>
      </c>
      <c r="AS523" s="15">
        <v>143.79</v>
      </c>
      <c r="AT523" s="15">
        <v>0.56929999999999992</v>
      </c>
      <c r="AU523" s="15">
        <v>21.0625</v>
      </c>
      <c r="AV523" s="15">
        <v>666.71</v>
      </c>
      <c r="AW523" s="15">
        <v>0.29683399999999999</v>
      </c>
      <c r="AX523" s="15">
        <v>573.99998466726754</v>
      </c>
      <c r="AY523" s="15">
        <v>507.11</v>
      </c>
      <c r="AZ523" s="15">
        <v>2.7846999999999995</v>
      </c>
      <c r="BA523" s="15">
        <v>1.0000002769241589</v>
      </c>
      <c r="BB523" s="15">
        <v>0.30946521999999999</v>
      </c>
      <c r="BC523" s="15">
        <v>1659.77</v>
      </c>
      <c r="BD523" s="15">
        <v>2.8751699999999998</v>
      </c>
      <c r="BE523" s="15">
        <v>2.7100999999999997</v>
      </c>
      <c r="BF523" s="15">
        <v>0.36178999999999994</v>
      </c>
      <c r="BG523" s="15">
        <v>85.46</v>
      </c>
      <c r="BH523" s="15">
        <v>15.6677</v>
      </c>
      <c r="BI523" s="15">
        <v>2.4460499999999996</v>
      </c>
      <c r="BJ523" s="15">
        <v>8.769499999999999</v>
      </c>
      <c r="BK523" s="15">
        <v>6.9277999999999995</v>
      </c>
      <c r="BL523" s="15">
        <v>27.567999999999998</v>
      </c>
      <c r="BM523" s="15">
        <v>2.2312999999999996</v>
      </c>
      <c r="BN523" s="15">
        <v>1.7388299999999997</v>
      </c>
      <c r="BO523" s="15">
        <v>3.1899999999999997E-3</v>
      </c>
      <c r="BP523" s="15">
        <v>7.3476999999999997</v>
      </c>
      <c r="BQ523" s="15">
        <v>7.1851999999999991</v>
      </c>
      <c r="BR523" s="15">
        <v>21.000636225472512</v>
      </c>
      <c r="BS523" s="15">
        <v>1139.5999999999999</v>
      </c>
      <c r="BT523" s="15">
        <v>2.1664199999999996E-3</v>
      </c>
      <c r="BU523" s="15">
        <v>21.68</v>
      </c>
      <c r="BV523" s="15">
        <v>164.97899999999998</v>
      </c>
      <c r="BW523" s="15">
        <v>3.7450000000000001</v>
      </c>
      <c r="BX523" s="15">
        <v>1.9575</v>
      </c>
      <c r="BY523" s="15">
        <v>2.7846999999999995</v>
      </c>
      <c r="BZ523" s="15">
        <v>126.755</v>
      </c>
      <c r="CA523" s="15">
        <v>34.288999999999994</v>
      </c>
      <c r="CB523" s="15">
        <v>1.7849984163991854</v>
      </c>
      <c r="CC523" s="15">
        <v>2.7846999999999995</v>
      </c>
      <c r="CD523" s="15">
        <v>6.6860999999999997</v>
      </c>
      <c r="CE523" s="15">
        <v>1.7106999999999999</v>
      </c>
      <c r="CF523" s="15">
        <v>11.225</v>
      </c>
      <c r="CG523" s="15">
        <v>139.52799999999999</v>
      </c>
      <c r="CH523" s="15">
        <v>25.920130774353687</v>
      </c>
      <c r="CI523" s="15">
        <v>0.98069999999999991</v>
      </c>
      <c r="CJ523" s="15">
        <v>2118.06</v>
      </c>
      <c r="CK523" s="15">
        <v>200</v>
      </c>
      <c r="CL523" s="15">
        <v>0.64407999999999999</v>
      </c>
      <c r="CM523" s="15">
        <v>0.57404999999999984</v>
      </c>
      <c r="CN523" s="15">
        <v>37.825299999999999</v>
      </c>
      <c r="CO523" s="15">
        <v>10.8104</v>
      </c>
      <c r="CP523" s="15">
        <v>2.1257999999999999</v>
      </c>
      <c r="CQ523" s="43">
        <v>50.6</v>
      </c>
      <c r="CR523" s="43">
        <v>32.270000000000003</v>
      </c>
      <c r="CS523" s="42" t="s">
        <v>21</v>
      </c>
      <c r="CT523" s="43">
        <v>8.6499999999999988E-4</v>
      </c>
      <c r="CU523" s="42" t="s">
        <v>21</v>
      </c>
      <c r="CV523" s="42" t="s">
        <v>21</v>
      </c>
      <c r="CW523" s="43">
        <v>2.0699999999999998</v>
      </c>
      <c r="CX523" s="43">
        <v>61.915599999999998</v>
      </c>
      <c r="CY523" s="42" t="s">
        <v>21</v>
      </c>
      <c r="CZ523" s="42" t="s">
        <v>21</v>
      </c>
      <c r="DA523" s="43">
        <v>8.4459999999999993E-2</v>
      </c>
      <c r="DB523" s="43">
        <v>15.27</v>
      </c>
      <c r="DC523" s="42" t="s">
        <v>21</v>
      </c>
      <c r="DD523" s="43">
        <v>65.359477124183002</v>
      </c>
      <c r="DE523" s="42" t="s">
        <v>21</v>
      </c>
      <c r="DF523" s="43">
        <v>4875</v>
      </c>
      <c r="DG523" s="43">
        <v>1.7358099999999999</v>
      </c>
    </row>
    <row r="524" spans="1:111" x14ac:dyDescent="0.25">
      <c r="A524" s="27" t="s">
        <v>650</v>
      </c>
      <c r="B524" s="15">
        <v>7.6728999999999994</v>
      </c>
      <c r="C524" s="15">
        <v>5.6540499999999987E-2</v>
      </c>
      <c r="D524" s="15">
        <v>1.3208899999999999</v>
      </c>
      <c r="E524" s="15">
        <v>13.331</v>
      </c>
      <c r="F524" s="15">
        <v>39.651999999999994</v>
      </c>
      <c r="G524" s="15">
        <v>321.18622445746723</v>
      </c>
      <c r="H524" s="15">
        <v>2.66</v>
      </c>
      <c r="I524" s="15">
        <v>2.0218499999999997</v>
      </c>
      <c r="J524" s="15">
        <v>6.9599647637306403E-7</v>
      </c>
      <c r="K524" s="15">
        <v>158.30000000000001</v>
      </c>
      <c r="L524" s="15">
        <v>1.1887999999999999</v>
      </c>
      <c r="M524" s="15">
        <v>272.81</v>
      </c>
      <c r="N524" s="15">
        <v>7.802999999999999</v>
      </c>
      <c r="O524" s="15">
        <v>3.7220999999999993</v>
      </c>
      <c r="P524" s="15">
        <v>385.71</v>
      </c>
      <c r="Q524" s="15">
        <v>1.29507E-9</v>
      </c>
      <c r="R524" s="15">
        <v>81.4726</v>
      </c>
      <c r="S524" s="15">
        <v>0.49835499999999999</v>
      </c>
      <c r="T524" s="15">
        <v>7.3597999999999999</v>
      </c>
      <c r="U524" s="15">
        <v>6.34</v>
      </c>
      <c r="V524" s="15">
        <v>535.72</v>
      </c>
      <c r="W524" s="15">
        <v>0.7</v>
      </c>
      <c r="X524" s="15">
        <v>5</v>
      </c>
      <c r="Y524" s="15">
        <v>4.2698599999999995</v>
      </c>
      <c r="Z524" s="15">
        <v>6.4236999999999993</v>
      </c>
      <c r="AA524" s="15">
        <v>7.4127999999999989</v>
      </c>
      <c r="AB524" s="15">
        <v>1.8940999999999999</v>
      </c>
      <c r="AC524" s="15">
        <v>271.22000000000003</v>
      </c>
      <c r="AD524" s="15">
        <v>163.67699999999999</v>
      </c>
      <c r="AE524" s="15">
        <v>2.7</v>
      </c>
      <c r="AF524" s="15">
        <v>595</v>
      </c>
      <c r="AG524" s="15">
        <v>33</v>
      </c>
      <c r="AH524" s="15">
        <v>5</v>
      </c>
      <c r="AI524" s="15">
        <v>2</v>
      </c>
      <c r="AJ524" s="15">
        <v>57.941399999999994</v>
      </c>
      <c r="AK524" s="15">
        <v>16.441999999999997</v>
      </c>
      <c r="AL524" s="15">
        <v>1773.6</v>
      </c>
      <c r="AM524" s="15">
        <v>72.792999999999992</v>
      </c>
      <c r="AN524" s="15">
        <v>0.31085699999999994</v>
      </c>
      <c r="AO524" s="15">
        <v>0.70902999999999994</v>
      </c>
      <c r="AP524" s="15">
        <v>1.9753999999999996</v>
      </c>
      <c r="AQ524" s="15">
        <v>1371</v>
      </c>
      <c r="AR524" s="15">
        <v>5.5137999999999998</v>
      </c>
      <c r="AS524" s="15">
        <v>140.72</v>
      </c>
      <c r="AT524" s="15">
        <v>0.56947999999999999</v>
      </c>
      <c r="AU524" s="15">
        <v>20.8903</v>
      </c>
      <c r="AV524" s="15">
        <v>667.28</v>
      </c>
      <c r="AW524" s="15">
        <v>0.29539899999999997</v>
      </c>
      <c r="AX524" s="15">
        <v>585.99998434672261</v>
      </c>
      <c r="AY524" s="15">
        <v>513.38</v>
      </c>
      <c r="AZ524" s="15">
        <v>2.6958499999999996</v>
      </c>
      <c r="BA524" s="15">
        <v>1.0000002769241589</v>
      </c>
      <c r="BB524" s="15">
        <v>0.30193046999999995</v>
      </c>
      <c r="BC524" s="15">
        <v>1611.27</v>
      </c>
      <c r="BD524" s="15">
        <v>2.7935099999999995</v>
      </c>
      <c r="BE524" s="15">
        <v>2.6814999999999998</v>
      </c>
      <c r="BF524" s="15">
        <v>0.35103999999999996</v>
      </c>
      <c r="BG524" s="15">
        <v>83.620999999999995</v>
      </c>
      <c r="BH524" s="15">
        <v>15.465199999999999</v>
      </c>
      <c r="BI524" s="15">
        <v>2.4762399999999998</v>
      </c>
      <c r="BJ524" s="15">
        <v>8.5168999999999997</v>
      </c>
      <c r="BK524" s="15">
        <v>6.7814999999999994</v>
      </c>
      <c r="BL524" s="15">
        <v>27.651999999999997</v>
      </c>
      <c r="BM524" s="15">
        <v>2.1356999999999999</v>
      </c>
      <c r="BN524" s="15">
        <v>1.7379199999999997</v>
      </c>
      <c r="BO524" s="15">
        <v>3.9999999999999992E-3</v>
      </c>
      <c r="BP524" s="15">
        <v>7.1387999999999998</v>
      </c>
      <c r="BQ524" s="15">
        <v>6.9516999999999998</v>
      </c>
      <c r="BR524" s="15">
        <v>20.955649080572446</v>
      </c>
      <c r="BS524" s="15">
        <v>1233.7</v>
      </c>
      <c r="BT524" s="15">
        <v>2.6706599999999996E-3</v>
      </c>
      <c r="BU524" s="15">
        <v>21.886499999999998</v>
      </c>
      <c r="BV524" s="15">
        <v>158.91</v>
      </c>
      <c r="BW524" s="15">
        <v>3.7450000000000001</v>
      </c>
      <c r="BX524" s="15">
        <v>1.9589999999999999</v>
      </c>
      <c r="BY524" s="15">
        <v>2.6958499999999996</v>
      </c>
      <c r="BZ524" s="15">
        <v>119.044</v>
      </c>
      <c r="CA524" s="15">
        <v>34.742999999999995</v>
      </c>
      <c r="CB524" s="15">
        <v>1.7849984163991854</v>
      </c>
      <c r="CC524" s="15">
        <v>2.6958499999999996</v>
      </c>
      <c r="CD524" s="15">
        <v>6.4716999999999993</v>
      </c>
      <c r="CE524" s="15">
        <v>1.6312999999999998</v>
      </c>
      <c r="CF524" s="15">
        <v>11.225</v>
      </c>
      <c r="CG524" s="15">
        <v>145</v>
      </c>
      <c r="CH524" s="15">
        <v>25.798130158826254</v>
      </c>
      <c r="CI524" s="15">
        <v>0.95294999999999996</v>
      </c>
      <c r="CJ524" s="15">
        <v>2141.6</v>
      </c>
      <c r="CK524" s="15">
        <v>200</v>
      </c>
      <c r="CL524" s="15">
        <v>0.61655899999999997</v>
      </c>
      <c r="CM524" s="15">
        <v>0.61020999999999981</v>
      </c>
      <c r="CN524" s="15">
        <v>37.021999999999998</v>
      </c>
      <c r="CO524" s="15">
        <v>15.687799999999999</v>
      </c>
      <c r="CP524" s="15">
        <v>2.1267999999999994</v>
      </c>
      <c r="CQ524" s="43">
        <v>50.6</v>
      </c>
      <c r="CR524" s="43">
        <v>32.270000000000003</v>
      </c>
      <c r="CS524" s="42" t="s">
        <v>21</v>
      </c>
      <c r="CT524" s="42" t="s">
        <v>21</v>
      </c>
      <c r="CU524" s="42" t="s">
        <v>21</v>
      </c>
      <c r="CV524" s="42" t="s">
        <v>21</v>
      </c>
      <c r="CW524" s="43">
        <v>2.0699999999999998</v>
      </c>
      <c r="CX524" s="43">
        <v>60.048499999999997</v>
      </c>
      <c r="CY524" s="42" t="s">
        <v>21</v>
      </c>
      <c r="CZ524" s="42" t="s">
        <v>21</v>
      </c>
      <c r="DA524" s="43">
        <v>8.2984999999999989E-2</v>
      </c>
      <c r="DB524" s="43">
        <v>14.84</v>
      </c>
      <c r="DC524" s="42" t="s">
        <v>21</v>
      </c>
      <c r="DD524" s="43">
        <v>65.359477124183002</v>
      </c>
      <c r="DE524" s="42" t="s">
        <v>21</v>
      </c>
      <c r="DF524" s="43">
        <v>4875</v>
      </c>
      <c r="DG524" s="43">
        <v>2.2287599999999999</v>
      </c>
    </row>
    <row r="525" spans="1:111" x14ac:dyDescent="0.25">
      <c r="A525" s="27" t="s">
        <v>651</v>
      </c>
      <c r="B525" s="15">
        <v>7.9592999999999998</v>
      </c>
      <c r="C525" s="15">
        <v>6.5249999999999989E-2</v>
      </c>
      <c r="D525" s="15">
        <v>1.3121799999999999</v>
      </c>
      <c r="E525" s="15">
        <v>13.552</v>
      </c>
      <c r="F525" s="15">
        <v>40.284999999999997</v>
      </c>
      <c r="G525" s="15">
        <v>325.09623936360765</v>
      </c>
      <c r="H525" s="15">
        <v>2.7672999999999996</v>
      </c>
      <c r="I525" s="15">
        <v>2.0299899999999997</v>
      </c>
      <c r="J525" s="15">
        <v>8.9999544358585875E-7</v>
      </c>
      <c r="K525" s="15">
        <v>156.80000000000001</v>
      </c>
      <c r="L525" s="15">
        <v>1.1753999999999998</v>
      </c>
      <c r="M525" s="15">
        <v>276.64999999999998</v>
      </c>
      <c r="N525" s="15">
        <v>7.8059999999999992</v>
      </c>
      <c r="O525" s="15">
        <v>3.7220999999999993</v>
      </c>
      <c r="P525" s="15">
        <v>393.42899999999997</v>
      </c>
      <c r="Q525" s="15">
        <v>1.3489599999999999E-9</v>
      </c>
      <c r="R525" s="15">
        <v>81.917699999999996</v>
      </c>
      <c r="S525" s="15">
        <v>0.50263899999999995</v>
      </c>
      <c r="T525" s="15">
        <v>7.4863</v>
      </c>
      <c r="U525" s="15">
        <v>6.34</v>
      </c>
      <c r="V525" s="15">
        <v>549.54</v>
      </c>
      <c r="W525" s="15">
        <v>1.1000000000000001</v>
      </c>
      <c r="X525" s="15">
        <v>5</v>
      </c>
      <c r="Y525" s="15">
        <v>4.3396499999999998</v>
      </c>
      <c r="Z525" s="15">
        <v>6.5018999999999991</v>
      </c>
      <c r="AA525" s="15">
        <v>7.6589999999999998</v>
      </c>
      <c r="AB525" s="15">
        <v>1.9259999999999997</v>
      </c>
      <c r="AC525" s="15">
        <v>275.43</v>
      </c>
      <c r="AD525" s="15">
        <v>165.96699999999998</v>
      </c>
      <c r="AE525" s="15">
        <v>2.7503999999999995</v>
      </c>
      <c r="AF525" s="15">
        <v>600</v>
      </c>
      <c r="AG525" s="15">
        <v>33</v>
      </c>
      <c r="AH525" s="15">
        <v>5</v>
      </c>
      <c r="AI525" s="15">
        <v>2</v>
      </c>
      <c r="AJ525" s="15">
        <v>59.909499999999994</v>
      </c>
      <c r="AK525" s="15">
        <v>16.608999999999998</v>
      </c>
      <c r="AL525" s="15">
        <v>1780.3</v>
      </c>
      <c r="AM525" s="15">
        <v>73.150000000000006</v>
      </c>
      <c r="AN525" s="15">
        <v>0.31085699999999994</v>
      </c>
      <c r="AO525" s="15">
        <v>0.72200999999999993</v>
      </c>
      <c r="AP525" s="15">
        <v>1.9946999999999999</v>
      </c>
      <c r="AQ525" s="15">
        <v>1383.52</v>
      </c>
      <c r="AR525" s="15">
        <v>5.5871999999999993</v>
      </c>
      <c r="AS525" s="15">
        <v>141.11000000000001</v>
      </c>
      <c r="AT525" s="15">
        <v>0.59458</v>
      </c>
      <c r="AU525" s="15">
        <v>21.2288</v>
      </c>
      <c r="AV525" s="15">
        <v>668.38</v>
      </c>
      <c r="AW525" s="15">
        <v>0.29769999999999996</v>
      </c>
      <c r="AX525" s="15">
        <v>597.99998402617769</v>
      </c>
      <c r="AY525" s="15">
        <v>536.53</v>
      </c>
      <c r="AZ525" s="15">
        <v>2.7270599999999998</v>
      </c>
      <c r="BA525" s="15">
        <v>1.0000002769241589</v>
      </c>
      <c r="BB525" s="15">
        <v>0.30430443999999995</v>
      </c>
      <c r="BC525" s="15">
        <v>1624.49</v>
      </c>
      <c r="BD525" s="15">
        <v>2.8114299999999997</v>
      </c>
      <c r="BE525" s="15">
        <v>2.6817999999999995</v>
      </c>
      <c r="BF525" s="15">
        <v>0.35416999999999998</v>
      </c>
      <c r="BG525" s="15">
        <v>85.53</v>
      </c>
      <c r="BH525" s="15">
        <v>15.693499999999998</v>
      </c>
      <c r="BI525" s="15">
        <v>2.5069999999999997</v>
      </c>
      <c r="BJ525" s="15">
        <v>8.589599999999999</v>
      </c>
      <c r="BK525" s="15">
        <v>6.8022999999999998</v>
      </c>
      <c r="BL525" s="15">
        <v>27.816999999999997</v>
      </c>
      <c r="BM525" s="15">
        <v>2.1715999999999998</v>
      </c>
      <c r="BN525" s="15">
        <v>1.6914699999999998</v>
      </c>
      <c r="BO525" s="15">
        <v>4.0979999999999992E-3</v>
      </c>
      <c r="BP525" s="15">
        <v>7.2592999999999996</v>
      </c>
      <c r="BQ525" s="15">
        <v>7.0407999999999991</v>
      </c>
      <c r="BR525" s="15">
        <v>20.950871684653858</v>
      </c>
      <c r="BS525" s="15">
        <v>1266</v>
      </c>
      <c r="BT525" s="15">
        <v>3.2682899999999997E-3</v>
      </c>
      <c r="BU525" s="15">
        <v>21.88</v>
      </c>
      <c r="BV525" s="15">
        <v>161.215</v>
      </c>
      <c r="BW525" s="15">
        <v>3.7450000000000001</v>
      </c>
      <c r="BX525" s="15">
        <v>1.9587999999999997</v>
      </c>
      <c r="BY525" s="15">
        <v>2.7270599999999998</v>
      </c>
      <c r="BZ525" s="15">
        <v>120.53299999999999</v>
      </c>
      <c r="CA525" s="15">
        <v>36.317999999999998</v>
      </c>
      <c r="CB525" s="15">
        <v>1.7849984163991854</v>
      </c>
      <c r="CC525" s="15">
        <v>2.7270599999999998</v>
      </c>
      <c r="CD525" s="15">
        <v>6.5383999999999993</v>
      </c>
      <c r="CE525" s="15">
        <v>1.6621999999999999</v>
      </c>
      <c r="CF525" s="15">
        <v>11.225</v>
      </c>
      <c r="CG525" s="15">
        <v>145</v>
      </c>
      <c r="CH525" s="15">
        <v>25.852130431272823</v>
      </c>
      <c r="CI525" s="15">
        <v>0.95274999999999999</v>
      </c>
      <c r="CJ525" s="15">
        <v>2187.7800000000002</v>
      </c>
      <c r="CK525" s="15">
        <v>200</v>
      </c>
      <c r="CL525" s="15">
        <v>0.62603099999999989</v>
      </c>
      <c r="CM525" s="15">
        <v>0.64315999999999984</v>
      </c>
      <c r="CN525" s="15">
        <v>37.762999999999998</v>
      </c>
      <c r="CO525" s="15">
        <v>15.796299999999999</v>
      </c>
      <c r="CP525" s="15">
        <v>2.1790999999999996</v>
      </c>
      <c r="CQ525" s="43">
        <v>50.6</v>
      </c>
      <c r="CR525" s="43">
        <v>32.270000000000003</v>
      </c>
      <c r="CS525" s="42" t="s">
        <v>21</v>
      </c>
      <c r="CT525" s="42" t="s">
        <v>21</v>
      </c>
      <c r="CU525" s="42" t="s">
        <v>21</v>
      </c>
      <c r="CV525" s="42" t="s">
        <v>21</v>
      </c>
      <c r="CW525" s="43">
        <v>2.0699999999999998</v>
      </c>
      <c r="CX525" s="43">
        <v>60.736599999999996</v>
      </c>
      <c r="CY525" s="42" t="s">
        <v>21</v>
      </c>
      <c r="CZ525" s="42" t="s">
        <v>21</v>
      </c>
      <c r="DA525" s="43">
        <v>0.10543699999999999</v>
      </c>
      <c r="DB525" s="43">
        <v>15.25</v>
      </c>
      <c r="DC525" s="42" t="s">
        <v>21</v>
      </c>
      <c r="DD525" s="43">
        <v>65.359477124183002</v>
      </c>
      <c r="DE525" s="42" t="s">
        <v>21</v>
      </c>
      <c r="DF525" s="43">
        <v>4875</v>
      </c>
      <c r="DG525" s="43">
        <v>2.9773999999999998</v>
      </c>
    </row>
    <row r="526" spans="1:111" x14ac:dyDescent="0.25">
      <c r="A526" s="27" t="s">
        <v>652</v>
      </c>
      <c r="B526" s="15">
        <v>8.2173999999999996</v>
      </c>
      <c r="C526" s="15">
        <v>6.5249999999999989E-2</v>
      </c>
      <c r="D526" s="15">
        <v>1.2953299999999999</v>
      </c>
      <c r="E526" s="15">
        <v>13.747999999999999</v>
      </c>
      <c r="F526" s="15">
        <v>40.880000000000003</v>
      </c>
      <c r="G526" s="15">
        <v>329.64625670962778</v>
      </c>
      <c r="H526" s="15">
        <v>2.8370999999999995</v>
      </c>
      <c r="I526" s="15">
        <v>2.0574299999999996</v>
      </c>
      <c r="J526" s="15">
        <v>1.1879939855333334E-6</v>
      </c>
      <c r="K526" s="15">
        <v>161.29</v>
      </c>
      <c r="L526" s="15">
        <v>1.1826999999999999</v>
      </c>
      <c r="M526" s="15">
        <v>280.14999999999998</v>
      </c>
      <c r="N526" s="15">
        <v>7.8059999999999992</v>
      </c>
      <c r="O526" s="15">
        <v>3.7220999999999993</v>
      </c>
      <c r="P526" s="15">
        <v>401.80399999999997</v>
      </c>
      <c r="Q526" s="15">
        <v>1.40396E-9</v>
      </c>
      <c r="R526" s="15">
        <v>82.344999999999999</v>
      </c>
      <c r="S526" s="15">
        <v>0.50929999999999997</v>
      </c>
      <c r="T526" s="15">
        <v>7.5898999999999992</v>
      </c>
      <c r="U526" s="15">
        <v>6.34</v>
      </c>
      <c r="V526" s="15">
        <v>563.66999999999996</v>
      </c>
      <c r="W526" s="15">
        <v>1.1000000000000001</v>
      </c>
      <c r="X526" s="15">
        <v>5</v>
      </c>
      <c r="Y526" s="15">
        <v>4.4083499999999995</v>
      </c>
      <c r="Z526" s="15">
        <v>6.5928999999999993</v>
      </c>
      <c r="AA526" s="15">
        <v>8.2727999999999984</v>
      </c>
      <c r="AB526" s="15">
        <v>1.9525999999999999</v>
      </c>
      <c r="AC526" s="15">
        <v>280.11</v>
      </c>
      <c r="AD526" s="15">
        <v>169.11799999999999</v>
      </c>
      <c r="AE526" s="15">
        <v>2.78</v>
      </c>
      <c r="AF526" s="15">
        <v>611</v>
      </c>
      <c r="AG526" s="15">
        <v>33</v>
      </c>
      <c r="AH526" s="15">
        <v>5</v>
      </c>
      <c r="AI526" s="15">
        <v>2</v>
      </c>
      <c r="AJ526" s="15">
        <v>61.738099999999996</v>
      </c>
      <c r="AK526" s="15">
        <v>16.763999999999999</v>
      </c>
      <c r="AL526" s="15">
        <v>1787.38</v>
      </c>
      <c r="AM526" s="15">
        <v>74.135000000000005</v>
      </c>
      <c r="AN526" s="15">
        <v>0.31085699999999994</v>
      </c>
      <c r="AO526" s="15">
        <v>0.73175999999999997</v>
      </c>
      <c r="AP526" s="15">
        <v>2.0140999999999996</v>
      </c>
      <c r="AQ526" s="15">
        <v>1405.3</v>
      </c>
      <c r="AR526" s="15">
        <v>5.8666999999999998</v>
      </c>
      <c r="AS526" s="15">
        <v>145.053</v>
      </c>
      <c r="AT526" s="15">
        <v>0.61234</v>
      </c>
      <c r="AU526" s="15">
        <v>21.733199999999997</v>
      </c>
      <c r="AV526" s="15">
        <v>670.03</v>
      </c>
      <c r="AW526" s="15">
        <v>0.29994699999999996</v>
      </c>
      <c r="AX526" s="15">
        <v>672.4999820361279</v>
      </c>
      <c r="AY526" s="15">
        <v>504.97</v>
      </c>
      <c r="AZ526" s="15">
        <v>2.7889399999999998</v>
      </c>
      <c r="BA526" s="15">
        <v>1.0000002769241589</v>
      </c>
      <c r="BB526" s="15">
        <v>0.30787449999999994</v>
      </c>
      <c r="BC526" s="15">
        <v>1649.5</v>
      </c>
      <c r="BD526" s="15">
        <v>2.8595599999999997</v>
      </c>
      <c r="BE526" s="15">
        <v>2.6991999999999994</v>
      </c>
      <c r="BF526" s="15">
        <v>0.35734999999999995</v>
      </c>
      <c r="BG526" s="15">
        <v>87.19</v>
      </c>
      <c r="BH526" s="15">
        <v>15.950899999999999</v>
      </c>
      <c r="BI526" s="15">
        <v>2.5377599999999996</v>
      </c>
      <c r="BJ526" s="15">
        <v>8.6586999999999996</v>
      </c>
      <c r="BK526" s="15">
        <v>6.8979999999999997</v>
      </c>
      <c r="BL526" s="15">
        <v>28.085999999999999</v>
      </c>
      <c r="BM526" s="15">
        <v>2.2016999999999998</v>
      </c>
      <c r="BN526" s="15">
        <v>1.6894699999999996</v>
      </c>
      <c r="BO526" s="15">
        <v>4.4045999999999998E-3</v>
      </c>
      <c r="BP526" s="15">
        <v>7.3400999999999996</v>
      </c>
      <c r="BQ526" s="15">
        <v>7.1229999999999993</v>
      </c>
      <c r="BR526" s="15">
        <v>20.958137307613381</v>
      </c>
      <c r="BS526" s="15">
        <v>1247</v>
      </c>
      <c r="BT526" s="15">
        <v>3.8740499999999995E-3</v>
      </c>
      <c r="BU526" s="15">
        <v>21.969099999999997</v>
      </c>
      <c r="BV526" s="15">
        <v>163.66699999999997</v>
      </c>
      <c r="BW526" s="15">
        <v>3.7450000000000001</v>
      </c>
      <c r="BX526" s="15">
        <v>1.9752999999999996</v>
      </c>
      <c r="BY526" s="15">
        <v>2.7889399999999998</v>
      </c>
      <c r="BZ526" s="15">
        <v>122.23899999999999</v>
      </c>
      <c r="CA526" s="15">
        <v>39.463999999999999</v>
      </c>
      <c r="CB526" s="15">
        <v>1.7849984163991854</v>
      </c>
      <c r="CC526" s="15">
        <v>2.7889399999999998</v>
      </c>
      <c r="CD526" s="15">
        <v>6.6026999999999996</v>
      </c>
      <c r="CE526" s="15">
        <v>1.6882999999999999</v>
      </c>
      <c r="CF526" s="15">
        <v>11.225</v>
      </c>
      <c r="CG526" s="15">
        <v>145</v>
      </c>
      <c r="CH526" s="15">
        <v>25.98713111238925</v>
      </c>
      <c r="CI526" s="15">
        <v>0.96419999999999995</v>
      </c>
      <c r="CJ526" s="15">
        <v>2242.79</v>
      </c>
      <c r="CK526" s="15">
        <v>200</v>
      </c>
      <c r="CL526" s="15">
        <v>0.63687299999999991</v>
      </c>
      <c r="CM526" s="15">
        <v>0.67797999999999981</v>
      </c>
      <c r="CN526" s="15">
        <v>38.001899999999999</v>
      </c>
      <c r="CO526" s="15">
        <v>16.532999999999998</v>
      </c>
      <c r="CP526" s="15">
        <v>2.2375999999999996</v>
      </c>
      <c r="CQ526" s="43">
        <v>50.6</v>
      </c>
      <c r="CR526" s="43">
        <v>32.270000000000003</v>
      </c>
      <c r="CS526" s="42" t="s">
        <v>21</v>
      </c>
      <c r="CT526" s="43">
        <v>8.5599999999999988E-4</v>
      </c>
      <c r="CU526" s="42" t="s">
        <v>21</v>
      </c>
      <c r="CV526" s="42" t="s">
        <v>21</v>
      </c>
      <c r="CW526" s="43">
        <v>2.0699999999999998</v>
      </c>
      <c r="CX526" s="43">
        <v>59.523899999999998</v>
      </c>
      <c r="CY526" s="42" t="s">
        <v>21</v>
      </c>
      <c r="CZ526" s="42" t="s">
        <v>21</v>
      </c>
      <c r="DA526" s="43">
        <v>0.18</v>
      </c>
      <c r="DB526" s="43">
        <v>15.2</v>
      </c>
      <c r="DC526" s="42" t="s">
        <v>21</v>
      </c>
      <c r="DD526" s="43">
        <v>65.359477124183002</v>
      </c>
      <c r="DE526" s="42" t="s">
        <v>21</v>
      </c>
      <c r="DF526" s="43">
        <v>4875</v>
      </c>
      <c r="DG526" s="43">
        <v>3.6850999999999998</v>
      </c>
    </row>
    <row r="527" spans="1:111" x14ac:dyDescent="0.25">
      <c r="A527" s="27" t="s">
        <v>653</v>
      </c>
      <c r="B527" s="15">
        <v>8.1593</v>
      </c>
      <c r="C527" s="15">
        <v>6.5249999999999989E-2</v>
      </c>
      <c r="D527" s="15">
        <v>1.2906399999999998</v>
      </c>
      <c r="E527" s="15">
        <v>13.146999999999998</v>
      </c>
      <c r="F527" s="15">
        <v>39.204999999999998</v>
      </c>
      <c r="G527" s="15">
        <v>316.65120716863186</v>
      </c>
      <c r="H527" s="15">
        <v>2.8817999999999997</v>
      </c>
      <c r="I527" s="15">
        <v>1.9810099999999997</v>
      </c>
      <c r="J527" s="15">
        <v>1.6327190067476791E-6</v>
      </c>
      <c r="K527" s="15">
        <v>157.88999999999999</v>
      </c>
      <c r="L527" s="15">
        <v>1.1747999999999998</v>
      </c>
      <c r="M527" s="15">
        <v>282.77999999999997</v>
      </c>
      <c r="N527" s="15">
        <v>7.8079999999999998</v>
      </c>
      <c r="O527" s="15">
        <v>3.7220999999999993</v>
      </c>
      <c r="P527" s="15">
        <v>410.55399999999997</v>
      </c>
      <c r="Q527" s="15">
        <v>1.44217E-9</v>
      </c>
      <c r="R527" s="15">
        <v>82.977399999999989</v>
      </c>
      <c r="S527" s="15">
        <v>0.49890199999999996</v>
      </c>
      <c r="T527" s="15">
        <v>7.2744999999999997</v>
      </c>
      <c r="U527" s="15">
        <v>6.34</v>
      </c>
      <c r="V527" s="15">
        <v>585.16</v>
      </c>
      <c r="W527" s="15">
        <v>1.1000000000000001</v>
      </c>
      <c r="X527" s="15">
        <v>5</v>
      </c>
      <c r="Y527" s="15">
        <v>4.2728599999999997</v>
      </c>
      <c r="Z527" s="15">
        <v>6.3329999999999993</v>
      </c>
      <c r="AA527" s="15">
        <v>8.1809999999999992</v>
      </c>
      <c r="AB527" s="15">
        <v>1.8664999999999998</v>
      </c>
      <c r="AC527" s="15">
        <v>284.27999999999997</v>
      </c>
      <c r="AD527" s="15">
        <v>165.74799999999999</v>
      </c>
      <c r="AE527" s="15">
        <v>2.78</v>
      </c>
      <c r="AF527" s="15">
        <v>615</v>
      </c>
      <c r="AG527" s="15">
        <v>33</v>
      </c>
      <c r="AH527" s="15">
        <v>5</v>
      </c>
      <c r="AI527" s="15">
        <v>2</v>
      </c>
      <c r="AJ527" s="15">
        <v>61.725899999999996</v>
      </c>
      <c r="AK527" s="15">
        <v>16.855999999999998</v>
      </c>
      <c r="AL527" s="15">
        <v>1787.68</v>
      </c>
      <c r="AM527" s="15">
        <v>72.59</v>
      </c>
      <c r="AN527" s="15">
        <v>0.31085699999999994</v>
      </c>
      <c r="AO527" s="15">
        <v>0.7009399999999999</v>
      </c>
      <c r="AP527" s="15">
        <v>1.9998999999999998</v>
      </c>
      <c r="AQ527" s="15">
        <v>1369.23</v>
      </c>
      <c r="AR527" s="15">
        <v>6.05</v>
      </c>
      <c r="AS527" s="15">
        <v>141.93</v>
      </c>
      <c r="AT527" s="15">
        <v>0.62778999999999996</v>
      </c>
      <c r="AU527" s="15">
        <v>21.892099999999999</v>
      </c>
      <c r="AV527" s="15">
        <v>671.27</v>
      </c>
      <c r="AW527" s="15">
        <v>0.29784799999999995</v>
      </c>
      <c r="AX527" s="15">
        <v>712.49998096764489</v>
      </c>
      <c r="AY527" s="15">
        <v>453.46</v>
      </c>
      <c r="AZ527" s="15">
        <v>2.6707099999999997</v>
      </c>
      <c r="BA527" s="15">
        <v>1.0000002769241589</v>
      </c>
      <c r="BB527" s="15">
        <v>0.30178094999999994</v>
      </c>
      <c r="BC527" s="15">
        <v>1607.03</v>
      </c>
      <c r="BD527" s="15">
        <v>2.7937799999999999</v>
      </c>
      <c r="BE527" s="15">
        <v>2.6959</v>
      </c>
      <c r="BF527" s="15">
        <v>0.35157999999999995</v>
      </c>
      <c r="BG527" s="15">
        <v>86.09</v>
      </c>
      <c r="BH527" s="15">
        <v>15.6251</v>
      </c>
      <c r="BI527" s="15">
        <v>2.5679499999999997</v>
      </c>
      <c r="BJ527" s="15">
        <v>8.4825999999999997</v>
      </c>
      <c r="BK527" s="15">
        <v>6.7543999999999995</v>
      </c>
      <c r="BL527" s="15">
        <v>28.258999999999997</v>
      </c>
      <c r="BM527" s="15">
        <v>2.1069999999999993</v>
      </c>
      <c r="BN527" s="15">
        <v>1.7029999999999996</v>
      </c>
      <c r="BO527" s="15">
        <v>4.7483999999999998E-3</v>
      </c>
      <c r="BP527" s="15">
        <v>7.3933999999999997</v>
      </c>
      <c r="BQ527" s="15">
        <v>6.9419999999999993</v>
      </c>
      <c r="BR527" s="15">
        <v>21.017357111187582</v>
      </c>
      <c r="BS527" s="15">
        <v>1186.5999999999999</v>
      </c>
      <c r="BT527" s="15">
        <v>4.2679199999999988E-3</v>
      </c>
      <c r="BU527" s="15">
        <v>21.9589</v>
      </c>
      <c r="BV527" s="15">
        <v>159.16099999999997</v>
      </c>
      <c r="BW527" s="15">
        <v>3.7450000000000001</v>
      </c>
      <c r="BX527" s="15">
        <v>1.9621999999999999</v>
      </c>
      <c r="BY527" s="15">
        <v>2.6707099999999997</v>
      </c>
      <c r="BZ527" s="15">
        <v>118.613</v>
      </c>
      <c r="CA527" s="15">
        <v>40</v>
      </c>
      <c r="CB527" s="15">
        <v>1.7849984163991854</v>
      </c>
      <c r="CC527" s="15">
        <v>2.6707099999999997</v>
      </c>
      <c r="CD527" s="15">
        <v>6.4517999999999995</v>
      </c>
      <c r="CE527" s="15">
        <v>1.6311999999999998</v>
      </c>
      <c r="CF527" s="15">
        <v>11.225</v>
      </c>
      <c r="CG527" s="15">
        <v>145.54299999999998</v>
      </c>
      <c r="CH527" s="15">
        <v>25.848130411091596</v>
      </c>
      <c r="CI527" s="15">
        <v>0.95125000000000004</v>
      </c>
      <c r="CJ527" s="15">
        <v>2277.9699999999998</v>
      </c>
      <c r="CK527" s="15">
        <v>240</v>
      </c>
      <c r="CL527" s="15">
        <v>0.62982899999999997</v>
      </c>
      <c r="CM527" s="15">
        <v>0.7113299999999998</v>
      </c>
      <c r="CN527" s="15">
        <v>39.265000000000001</v>
      </c>
      <c r="CO527" s="15">
        <v>17.324199999999998</v>
      </c>
      <c r="CP527" s="15">
        <v>2.2221999999999995</v>
      </c>
      <c r="CQ527" s="43">
        <v>50.6</v>
      </c>
      <c r="CR527" s="43">
        <v>32.270000000000003</v>
      </c>
      <c r="CS527" s="42" t="s">
        <v>21</v>
      </c>
      <c r="CT527" s="42" t="s">
        <v>21</v>
      </c>
      <c r="CU527" s="42" t="s">
        <v>21</v>
      </c>
      <c r="CV527" s="42" t="s">
        <v>21</v>
      </c>
      <c r="CW527" s="43">
        <v>2.0699999999999998</v>
      </c>
      <c r="CX527" s="43">
        <v>59.098499999999994</v>
      </c>
      <c r="CY527" s="42" t="s">
        <v>21</v>
      </c>
      <c r="CZ527" s="42" t="s">
        <v>21</v>
      </c>
      <c r="DA527" s="43">
        <v>0.24</v>
      </c>
      <c r="DB527" s="43">
        <v>14.81</v>
      </c>
      <c r="DC527" s="42" t="s">
        <v>21</v>
      </c>
      <c r="DD527" s="43">
        <v>65.359477124183002</v>
      </c>
      <c r="DE527" s="42" t="s">
        <v>21</v>
      </c>
      <c r="DF527" s="43">
        <v>4875</v>
      </c>
      <c r="DG527" s="43">
        <v>4.7929999999999993</v>
      </c>
    </row>
    <row r="528" spans="1:111" x14ac:dyDescent="0.25">
      <c r="A528" s="27" t="s">
        <v>654</v>
      </c>
      <c r="B528" s="15">
        <v>8.2090999999999994</v>
      </c>
      <c r="C528" s="15">
        <v>6.5249999999999989E-2</v>
      </c>
      <c r="D528" s="15">
        <v>1.2777699999999999</v>
      </c>
      <c r="E528" s="15">
        <v>12.880999999999998</v>
      </c>
      <c r="F528" s="15">
        <v>38.350999999999999</v>
      </c>
      <c r="G528" s="15">
        <v>311.00118562906835</v>
      </c>
      <c r="H528" s="15">
        <v>2.9156999999999993</v>
      </c>
      <c r="I528" s="15">
        <v>1.9483999999999997</v>
      </c>
      <c r="J528" s="15">
        <v>2.2719884975856345E-6</v>
      </c>
      <c r="K528" s="15">
        <v>161.88999999999999</v>
      </c>
      <c r="L528" s="15">
        <v>1.1696</v>
      </c>
      <c r="M528" s="15">
        <v>288.42</v>
      </c>
      <c r="N528" s="15">
        <v>7.8129999999999997</v>
      </c>
      <c r="O528" s="15">
        <v>3.7220999999999993</v>
      </c>
      <c r="P528" s="15">
        <v>419.76299999999992</v>
      </c>
      <c r="Q528" s="15">
        <v>1.48238E-9</v>
      </c>
      <c r="R528" s="15">
        <v>83.454999999999998</v>
      </c>
      <c r="S528" s="15">
        <v>0.496919</v>
      </c>
      <c r="T528" s="15">
        <v>7.1050000000000004</v>
      </c>
      <c r="U528" s="15">
        <v>6.34</v>
      </c>
      <c r="V528" s="15">
        <v>608.9</v>
      </c>
      <c r="W528" s="15">
        <v>1.1000000000000001</v>
      </c>
      <c r="X528" s="15">
        <v>5</v>
      </c>
      <c r="Y528" s="15">
        <v>4.2541399999999996</v>
      </c>
      <c r="Z528" s="15">
        <v>6.22</v>
      </c>
      <c r="AA528" s="15">
        <v>8.2510999999999992</v>
      </c>
      <c r="AB528" s="15">
        <v>1.8304999999999998</v>
      </c>
      <c r="AC528" s="15">
        <v>292.19</v>
      </c>
      <c r="AD528" s="15">
        <v>164.92899999999997</v>
      </c>
      <c r="AE528" s="15">
        <v>3.1916999999999995</v>
      </c>
      <c r="AF528" s="15">
        <v>620</v>
      </c>
      <c r="AG528" s="15">
        <v>33</v>
      </c>
      <c r="AH528" s="15">
        <v>5</v>
      </c>
      <c r="AI528" s="15">
        <v>2</v>
      </c>
      <c r="AJ528" s="15">
        <v>62.541399999999996</v>
      </c>
      <c r="AK528" s="15">
        <v>16.934999999999999</v>
      </c>
      <c r="AL528" s="15">
        <v>1794.23</v>
      </c>
      <c r="AM528" s="15">
        <v>72.287999999999997</v>
      </c>
      <c r="AN528" s="15">
        <v>0.31085699999999994</v>
      </c>
      <c r="AO528" s="15">
        <v>0.69070999999999994</v>
      </c>
      <c r="AP528" s="15">
        <v>1.9883999999999995</v>
      </c>
      <c r="AQ528" s="15">
        <v>1343.54</v>
      </c>
      <c r="AR528" s="15">
        <v>6.48</v>
      </c>
      <c r="AS528" s="15">
        <v>143.52000000000001</v>
      </c>
      <c r="AT528" s="15">
        <v>0.64012999999999998</v>
      </c>
      <c r="AU528" s="15">
        <v>21.868599999999997</v>
      </c>
      <c r="AV528" s="15">
        <v>672.33</v>
      </c>
      <c r="AW528" s="15">
        <v>0.29817299999999997</v>
      </c>
      <c r="AX528" s="15">
        <v>728.49998054025161</v>
      </c>
      <c r="AY528" s="15">
        <v>427.36</v>
      </c>
      <c r="AZ528" s="15">
        <v>2.6293699999999998</v>
      </c>
      <c r="BA528" s="15">
        <v>1.0000002769241589</v>
      </c>
      <c r="BB528" s="15">
        <v>0.30059247999999994</v>
      </c>
      <c r="BC528" s="15">
        <v>1597.47</v>
      </c>
      <c r="BD528" s="15">
        <v>2.7864699999999996</v>
      </c>
      <c r="BE528" s="15">
        <v>2.7035999999999998</v>
      </c>
      <c r="BF528" s="15">
        <v>0.34932999999999997</v>
      </c>
      <c r="BG528" s="15">
        <v>86.48</v>
      </c>
      <c r="BH528" s="15">
        <v>15.456399999999999</v>
      </c>
      <c r="BI528" s="15">
        <v>2.5999499999999998</v>
      </c>
      <c r="BJ528" s="15">
        <v>8.4150999999999989</v>
      </c>
      <c r="BK528" s="15">
        <v>6.7303999999999995</v>
      </c>
      <c r="BL528" s="15">
        <v>28.440999999999999</v>
      </c>
      <c r="BM528" s="15">
        <v>2.0642999999999994</v>
      </c>
      <c r="BN528" s="15">
        <v>1.7006799999999997</v>
      </c>
      <c r="BO528" s="15">
        <v>5.5839999999999996E-3</v>
      </c>
      <c r="BP528" s="15">
        <v>7.5036999999999994</v>
      </c>
      <c r="BQ528" s="15">
        <v>6.8966999999999992</v>
      </c>
      <c r="BR528" s="15">
        <v>21.19939580150222</v>
      </c>
      <c r="BS528" s="15">
        <v>1200.2</v>
      </c>
      <c r="BT528" s="15">
        <v>4.5371899999999991E-3</v>
      </c>
      <c r="BU528" s="15">
        <v>22.098999999999997</v>
      </c>
      <c r="BV528" s="15">
        <v>157.53199999999998</v>
      </c>
      <c r="BW528" s="15">
        <v>3.7450000000000001</v>
      </c>
      <c r="BX528" s="15">
        <v>1.9584999999999997</v>
      </c>
      <c r="BY528" s="15">
        <v>2.6293699999999998</v>
      </c>
      <c r="BZ528" s="15">
        <v>116.48899999999999</v>
      </c>
      <c r="CA528" s="15">
        <v>40</v>
      </c>
      <c r="CB528" s="15">
        <v>1.7849984163991854</v>
      </c>
      <c r="CC528" s="15">
        <v>2.6293699999999998</v>
      </c>
      <c r="CD528" s="15">
        <v>6.4229999999999992</v>
      </c>
      <c r="CE528" s="15">
        <v>1.6182999999999998</v>
      </c>
      <c r="CF528" s="15">
        <v>11.225</v>
      </c>
      <c r="CG528" s="15">
        <v>150.97</v>
      </c>
      <c r="CH528" s="15">
        <v>25.85613045145405</v>
      </c>
      <c r="CI528" s="15">
        <v>0.95065</v>
      </c>
      <c r="CJ528" s="15">
        <v>2314.65</v>
      </c>
      <c r="CK528" s="15">
        <v>345.45</v>
      </c>
      <c r="CL528" s="15">
        <v>0.63577799999999995</v>
      </c>
      <c r="CM528" s="15">
        <v>0.94937999999999978</v>
      </c>
      <c r="CN528" s="15">
        <v>43.069699999999997</v>
      </c>
      <c r="CO528" s="15">
        <v>18.510499999999997</v>
      </c>
      <c r="CP528" s="15">
        <v>2.2577999999999996</v>
      </c>
      <c r="CQ528" s="43">
        <v>50.6</v>
      </c>
      <c r="CR528" s="43">
        <v>32.270000000000003</v>
      </c>
      <c r="CS528" s="42" t="s">
        <v>21</v>
      </c>
      <c r="CT528" s="42" t="s">
        <v>21</v>
      </c>
      <c r="CU528" s="42" t="s">
        <v>21</v>
      </c>
      <c r="CV528" s="42" t="s">
        <v>21</v>
      </c>
      <c r="CW528" s="43">
        <v>2.0699999999999998</v>
      </c>
      <c r="CX528" s="43">
        <v>58.243899999999996</v>
      </c>
      <c r="CY528" s="42" t="s">
        <v>21</v>
      </c>
      <c r="CZ528" s="42" t="s">
        <v>21</v>
      </c>
      <c r="DA528" s="43">
        <v>0.38</v>
      </c>
      <c r="DB528" s="43">
        <v>14.8</v>
      </c>
      <c r="DC528" s="42" t="s">
        <v>21</v>
      </c>
      <c r="DD528" s="43">
        <v>65.359477124183002</v>
      </c>
      <c r="DE528" s="42" t="s">
        <v>21</v>
      </c>
      <c r="DF528" s="43">
        <v>5375</v>
      </c>
      <c r="DG528" s="43">
        <v>7.7618999999999998</v>
      </c>
    </row>
    <row r="529" spans="1:111" x14ac:dyDescent="0.25">
      <c r="A529" s="27" t="s">
        <v>655</v>
      </c>
      <c r="B529" s="15">
        <v>8.1119999999999983</v>
      </c>
      <c r="C529" s="15">
        <v>0.14630599999999999</v>
      </c>
      <c r="D529" s="15">
        <v>1.2725299999999999</v>
      </c>
      <c r="E529" s="15">
        <v>12.266999999999999</v>
      </c>
      <c r="F529" s="15">
        <v>36.630999999999993</v>
      </c>
      <c r="G529" s="15">
        <v>297.28113332414614</v>
      </c>
      <c r="H529" s="15">
        <v>2.9494999999999996</v>
      </c>
      <c r="I529" s="15">
        <v>1.8989999999999998</v>
      </c>
      <c r="J529" s="15">
        <v>3.3668920453177641E-6</v>
      </c>
      <c r="K529" s="15">
        <v>174.05</v>
      </c>
      <c r="L529" s="15">
        <v>1.1611999999999998</v>
      </c>
      <c r="M529" s="15">
        <v>294.58999999999997</v>
      </c>
      <c r="N529" s="15">
        <v>7.81</v>
      </c>
      <c r="O529" s="15">
        <v>4.2381999999999991</v>
      </c>
      <c r="P529" s="15">
        <v>429.29799999999994</v>
      </c>
      <c r="Q529" s="15">
        <v>1.5163299999999999E-9</v>
      </c>
      <c r="R529" s="15">
        <v>84.02579999999999</v>
      </c>
      <c r="S529" s="15">
        <v>0.48536599999999996</v>
      </c>
      <c r="T529" s="15">
        <v>6.7668999999999997</v>
      </c>
      <c r="U529" s="15">
        <v>6.34</v>
      </c>
      <c r="V529" s="15">
        <v>631.79</v>
      </c>
      <c r="W529" s="15">
        <v>1.1000000000000001</v>
      </c>
      <c r="X529" s="15">
        <v>5</v>
      </c>
      <c r="Y529" s="15">
        <v>4.1168899999999997</v>
      </c>
      <c r="Z529" s="15">
        <v>5.9455999999999998</v>
      </c>
      <c r="AA529" s="15">
        <v>8.3231999999999999</v>
      </c>
      <c r="AB529" s="15">
        <v>1.7413999999999996</v>
      </c>
      <c r="AC529" s="15">
        <v>301.68</v>
      </c>
      <c r="AD529" s="15">
        <v>160.30399999999997</v>
      </c>
      <c r="AE529" s="15">
        <v>3.3912999999999993</v>
      </c>
      <c r="AF529" s="15">
        <v>620</v>
      </c>
      <c r="AG529" s="15">
        <v>33</v>
      </c>
      <c r="AH529" s="15">
        <v>5</v>
      </c>
      <c r="AI529" s="15">
        <v>2</v>
      </c>
      <c r="AJ529" s="15">
        <v>61.871099999999998</v>
      </c>
      <c r="AK529" s="15">
        <v>16.941999999999997</v>
      </c>
      <c r="AL529" s="15">
        <v>1795.48</v>
      </c>
      <c r="AM529" s="15">
        <v>70.941999999999993</v>
      </c>
      <c r="AN529" s="15">
        <v>0.31085699999999994</v>
      </c>
      <c r="AO529" s="15">
        <v>0.66159999999999997</v>
      </c>
      <c r="AP529" s="15">
        <v>1.9585999999999997</v>
      </c>
      <c r="AQ529" s="15">
        <v>1293.5899999999999</v>
      </c>
      <c r="AR529" s="15">
        <v>6.48</v>
      </c>
      <c r="AS529" s="15">
        <v>143.66</v>
      </c>
      <c r="AT529" s="15">
        <v>0.6462699999999999</v>
      </c>
      <c r="AU529" s="15">
        <v>21.749399999999998</v>
      </c>
      <c r="AV529" s="15">
        <v>675.17</v>
      </c>
      <c r="AW529" s="15">
        <v>0.29458499999999999</v>
      </c>
      <c r="AX529" s="15">
        <v>713.4999809409328</v>
      </c>
      <c r="AY529" s="15">
        <v>474.21</v>
      </c>
      <c r="AZ529" s="15">
        <v>2.5734699999999995</v>
      </c>
      <c r="BA529" s="15">
        <v>1.0000002769241589</v>
      </c>
      <c r="BB529" s="15">
        <v>0.29489652999999993</v>
      </c>
      <c r="BC529" s="15">
        <v>1556.74</v>
      </c>
      <c r="BD529" s="15">
        <v>2.7351399999999995</v>
      </c>
      <c r="BE529" s="15">
        <v>2.7040999999999995</v>
      </c>
      <c r="BF529" s="15">
        <v>0.33992</v>
      </c>
      <c r="BG529" s="15">
        <v>85.33</v>
      </c>
      <c r="BH529" s="15">
        <v>15.180599999999998</v>
      </c>
      <c r="BI529" s="15">
        <v>2.6298399999999997</v>
      </c>
      <c r="BJ529" s="15">
        <v>8.2269999999999985</v>
      </c>
      <c r="BK529" s="15">
        <v>6.6134999999999993</v>
      </c>
      <c r="BL529" s="15">
        <v>28.505999999999997</v>
      </c>
      <c r="BM529" s="15">
        <v>1.9665499999999998</v>
      </c>
      <c r="BN529" s="15">
        <v>1.6815199999999997</v>
      </c>
      <c r="BO529" s="15">
        <v>6.8149999999999999E-3</v>
      </c>
      <c r="BP529" s="15">
        <v>7.6220999999999997</v>
      </c>
      <c r="BQ529" s="15">
        <v>6.7045999999999992</v>
      </c>
      <c r="BR529" s="15">
        <v>21.286085631608319</v>
      </c>
      <c r="BS529" s="15">
        <v>1211.4000000000001</v>
      </c>
      <c r="BT529" s="15">
        <v>4.9633499999999992E-3</v>
      </c>
      <c r="BU529" s="15">
        <v>22.335199999999997</v>
      </c>
      <c r="BV529" s="15">
        <v>152.435</v>
      </c>
      <c r="BW529" s="15">
        <v>3.7450000000000001</v>
      </c>
      <c r="BX529" s="15">
        <v>1.9177999999999997</v>
      </c>
      <c r="BY529" s="15">
        <v>2.5734699999999995</v>
      </c>
      <c r="BZ529" s="15">
        <v>112.184</v>
      </c>
      <c r="CA529" s="15">
        <v>40</v>
      </c>
      <c r="CB529" s="15">
        <v>1.7849984163991854</v>
      </c>
      <c r="CC529" s="15">
        <v>2.5734699999999995</v>
      </c>
      <c r="CD529" s="15">
        <v>6.2922999999999991</v>
      </c>
      <c r="CE529" s="15">
        <v>1.5693999999999999</v>
      </c>
      <c r="CF529" s="15">
        <v>11.225</v>
      </c>
      <c r="CG529" s="15">
        <v>186.95099999999999</v>
      </c>
      <c r="CH529" s="15">
        <v>25.746129896470297</v>
      </c>
      <c r="CI529" s="15">
        <v>0.92469999999999997</v>
      </c>
      <c r="CJ529" s="15">
        <v>2311.98</v>
      </c>
      <c r="CK529" s="15">
        <v>370</v>
      </c>
      <c r="CL529" s="15">
        <v>0.62689299999999992</v>
      </c>
      <c r="CM529" s="15">
        <v>0.7860999999999998</v>
      </c>
      <c r="CN529" s="15">
        <v>43.584599999999995</v>
      </c>
      <c r="CO529" s="15">
        <v>19.868399999999998</v>
      </c>
      <c r="CP529" s="15">
        <v>2.2733999999999996</v>
      </c>
      <c r="CQ529" s="43">
        <v>50.6</v>
      </c>
      <c r="CR529" s="43">
        <v>32.270000000000003</v>
      </c>
      <c r="CS529" s="42" t="s">
        <v>21</v>
      </c>
      <c r="CT529" s="43">
        <v>8.209999999999999E-4</v>
      </c>
      <c r="CU529" s="42" t="s">
        <v>21</v>
      </c>
      <c r="CV529" s="42" t="s">
        <v>21</v>
      </c>
      <c r="CW529" s="43">
        <v>2.0699999999999998</v>
      </c>
      <c r="CX529" s="43">
        <v>62.543199999999999</v>
      </c>
      <c r="CY529" s="42" t="s">
        <v>21</v>
      </c>
      <c r="CZ529" s="42" t="s">
        <v>21</v>
      </c>
      <c r="DA529" s="43">
        <v>0.65</v>
      </c>
      <c r="DB529" s="43">
        <v>14.44</v>
      </c>
      <c r="DC529" s="42" t="s">
        <v>21</v>
      </c>
      <c r="DD529" s="43">
        <v>65.359477124183002</v>
      </c>
      <c r="DE529" s="42" t="s">
        <v>21</v>
      </c>
      <c r="DF529" s="43">
        <v>5375</v>
      </c>
      <c r="DG529" s="43">
        <v>11.815999999999999</v>
      </c>
    </row>
    <row r="530" spans="1:111" x14ac:dyDescent="0.25">
      <c r="A530" s="27" t="s">
        <v>656</v>
      </c>
      <c r="B530" s="15">
        <v>8.0085999999999995</v>
      </c>
      <c r="C530" s="15">
        <v>0.16776699999999997</v>
      </c>
      <c r="D530" s="15">
        <v>1.2787199999999999</v>
      </c>
      <c r="E530" s="15">
        <v>11.906999999999998</v>
      </c>
      <c r="F530" s="15">
        <v>35.467999999999996</v>
      </c>
      <c r="G530" s="15">
        <v>287.99109790776652</v>
      </c>
      <c r="H530" s="15">
        <v>2.9967999999999999</v>
      </c>
      <c r="I530" s="15">
        <v>1.8735999999999997</v>
      </c>
      <c r="J530" s="15">
        <v>5.2047009228462207E-6</v>
      </c>
      <c r="K530" s="15">
        <v>176.12</v>
      </c>
      <c r="L530" s="15">
        <v>1.1714</v>
      </c>
      <c r="M530" s="15">
        <v>296.76</v>
      </c>
      <c r="N530" s="15">
        <v>7.8109999999999999</v>
      </c>
      <c r="O530" s="15">
        <v>4.7220999999999993</v>
      </c>
      <c r="P530" s="15">
        <v>440.08399999999989</v>
      </c>
      <c r="Q530" s="15">
        <v>1.5471399999999999E-9</v>
      </c>
      <c r="R530" s="15">
        <v>84.689299999999989</v>
      </c>
      <c r="S530" s="15">
        <v>0.476213</v>
      </c>
      <c r="T530" s="15">
        <v>6.56</v>
      </c>
      <c r="U530" s="15">
        <v>6.34</v>
      </c>
      <c r="V530" s="15">
        <v>657.24</v>
      </c>
      <c r="W530" s="15">
        <v>1.1000000000000001</v>
      </c>
      <c r="X530" s="15">
        <v>5</v>
      </c>
      <c r="Y530" s="15">
        <v>4.0021799999999992</v>
      </c>
      <c r="Z530" s="15">
        <v>5.7597999999999994</v>
      </c>
      <c r="AA530" s="15">
        <v>8.1023999999999994</v>
      </c>
      <c r="AB530" s="15">
        <v>1.6917999999999997</v>
      </c>
      <c r="AC530" s="15">
        <v>304.62</v>
      </c>
      <c r="AD530" s="15">
        <v>158.02500000000001</v>
      </c>
      <c r="AE530" s="15">
        <v>3.3912999999999993</v>
      </c>
      <c r="AF530" s="15">
        <v>629</v>
      </c>
      <c r="AG530" s="15">
        <v>33</v>
      </c>
      <c r="AH530" s="15">
        <v>5</v>
      </c>
      <c r="AI530" s="15">
        <v>2</v>
      </c>
      <c r="AJ530" s="15">
        <v>60.750999999999998</v>
      </c>
      <c r="AK530" s="15">
        <v>16.965</v>
      </c>
      <c r="AL530" s="15">
        <v>1804.85</v>
      </c>
      <c r="AM530" s="15">
        <v>70.018999999999991</v>
      </c>
      <c r="AN530" s="15">
        <v>0.31085699999999994</v>
      </c>
      <c r="AO530" s="15">
        <v>0.63993</v>
      </c>
      <c r="AP530" s="15">
        <v>1.9450000000000001</v>
      </c>
      <c r="AQ530" s="15">
        <v>1262.49</v>
      </c>
      <c r="AR530" s="15">
        <v>6.5012999999999996</v>
      </c>
      <c r="AS530" s="15">
        <v>145.09</v>
      </c>
      <c r="AT530" s="15">
        <v>0.65566999999999998</v>
      </c>
      <c r="AU530" s="15">
        <v>21.716199999999997</v>
      </c>
      <c r="AV530" s="15">
        <v>683.43</v>
      </c>
      <c r="AW530" s="15">
        <v>0.29153699999999994</v>
      </c>
      <c r="AX530" s="15">
        <v>713.4999809409328</v>
      </c>
      <c r="AY530" s="15">
        <v>544.61</v>
      </c>
      <c r="AZ530" s="15">
        <v>2.5555199999999996</v>
      </c>
      <c r="BA530" s="15">
        <v>1.0000002769241589</v>
      </c>
      <c r="BB530" s="15">
        <v>0.29118599999999994</v>
      </c>
      <c r="BC530" s="15">
        <v>1530.96</v>
      </c>
      <c r="BD530" s="15">
        <v>2.6792899999999999</v>
      </c>
      <c r="BE530" s="15">
        <v>2.7044999999999995</v>
      </c>
      <c r="BF530" s="15">
        <v>0.33331999999999995</v>
      </c>
      <c r="BG530" s="15">
        <v>83.837999999999994</v>
      </c>
      <c r="BH530" s="15">
        <v>15.031999999999998</v>
      </c>
      <c r="BI530" s="15">
        <v>2.6604199999999998</v>
      </c>
      <c r="BJ530" s="15">
        <v>8.0924999999999994</v>
      </c>
      <c r="BK530" s="15">
        <v>6.5187999999999997</v>
      </c>
      <c r="BL530" s="15">
        <v>28.563999999999997</v>
      </c>
      <c r="BM530" s="15">
        <v>1.9084999999999996</v>
      </c>
      <c r="BN530" s="15">
        <v>1.6580999999999999</v>
      </c>
      <c r="BO530" s="15">
        <v>6.8149999999999999E-3</v>
      </c>
      <c r="BP530" s="15">
        <v>7.8620999999999999</v>
      </c>
      <c r="BQ530" s="15">
        <v>6.5404999999999998</v>
      </c>
      <c r="BR530" s="15">
        <v>21.319129286711906</v>
      </c>
      <c r="BS530" s="15">
        <v>1262.2</v>
      </c>
      <c r="BT530" s="15">
        <v>5.8037799999999997E-3</v>
      </c>
      <c r="BU530" s="15">
        <v>22.464399999999998</v>
      </c>
      <c r="BV530" s="15">
        <v>149.14500000000001</v>
      </c>
      <c r="BW530" s="15">
        <v>3.7450000000000001</v>
      </c>
      <c r="BX530" s="15">
        <v>1.8895</v>
      </c>
      <c r="BY530" s="15">
        <v>2.5555199999999996</v>
      </c>
      <c r="BZ530" s="15">
        <v>109.685</v>
      </c>
      <c r="CA530" s="15">
        <v>40</v>
      </c>
      <c r="CB530" s="15">
        <v>1.7849984163991854</v>
      </c>
      <c r="CC530" s="15">
        <v>2.5555199999999996</v>
      </c>
      <c r="CD530" s="15">
        <v>6.1797999999999993</v>
      </c>
      <c r="CE530" s="15">
        <v>1.5149999999999999</v>
      </c>
      <c r="CF530" s="15">
        <v>11.225</v>
      </c>
      <c r="CG530" s="15">
        <v>192.90099999999998</v>
      </c>
      <c r="CH530" s="15">
        <v>25.726129795564159</v>
      </c>
      <c r="CI530" s="15">
        <v>0.90549999999999997</v>
      </c>
      <c r="CJ530" s="15">
        <v>2330.86</v>
      </c>
      <c r="CK530" s="15">
        <v>374.28599999999994</v>
      </c>
      <c r="CL530" s="15">
        <v>0.60559499999999999</v>
      </c>
      <c r="CM530" s="15">
        <v>0.83231999999999973</v>
      </c>
      <c r="CN530" s="15">
        <v>43.423999999999999</v>
      </c>
      <c r="CO530" s="15">
        <v>21.770099999999999</v>
      </c>
      <c r="CP530" s="15">
        <v>2.2872999999999997</v>
      </c>
      <c r="CQ530" s="43">
        <v>50.6</v>
      </c>
      <c r="CR530" s="43">
        <v>32.270000000000003</v>
      </c>
      <c r="CS530" s="42" t="s">
        <v>21</v>
      </c>
      <c r="CT530" s="42" t="s">
        <v>21</v>
      </c>
      <c r="CU530" s="42" t="s">
        <v>21</v>
      </c>
      <c r="CV530" s="42" t="s">
        <v>21</v>
      </c>
      <c r="CW530" s="43">
        <v>2.0699999999999998</v>
      </c>
      <c r="CX530" s="43">
        <v>62.480599999999995</v>
      </c>
      <c r="CY530" s="42" t="s">
        <v>21</v>
      </c>
      <c r="CZ530" s="42" t="s">
        <v>21</v>
      </c>
      <c r="DA530" s="43">
        <v>0.95</v>
      </c>
      <c r="DB530" s="43">
        <v>14.23</v>
      </c>
      <c r="DC530" s="42" t="s">
        <v>21</v>
      </c>
      <c r="DD530" s="43">
        <v>120.48192771084339</v>
      </c>
      <c r="DE530" s="42" t="s">
        <v>21</v>
      </c>
      <c r="DF530" s="43">
        <v>5375</v>
      </c>
      <c r="DG530" s="43">
        <v>11.82</v>
      </c>
    </row>
    <row r="531" spans="1:111" x14ac:dyDescent="0.25">
      <c r="A531" s="27" t="s">
        <v>657</v>
      </c>
      <c r="B531" s="15">
        <v>7.9506999999999994</v>
      </c>
      <c r="C531" s="15">
        <v>0.37321099999999996</v>
      </c>
      <c r="D531" s="15">
        <v>1.3163199999999999</v>
      </c>
      <c r="E531" s="15">
        <v>11.805999999999999</v>
      </c>
      <c r="F531" s="15">
        <v>35.020000000000003</v>
      </c>
      <c r="G531" s="15">
        <v>284.64108513652093</v>
      </c>
      <c r="H531" s="15">
        <v>3.0327999999999999</v>
      </c>
      <c r="I531" s="15">
        <v>1.8533299999999997</v>
      </c>
      <c r="J531" s="15">
        <v>8.6039564406808092E-6</v>
      </c>
      <c r="K531" s="15">
        <v>174.98</v>
      </c>
      <c r="L531" s="15">
        <v>1.1964999999999999</v>
      </c>
      <c r="M531" s="15">
        <v>292.45999999999998</v>
      </c>
      <c r="N531" s="15">
        <v>7.81</v>
      </c>
      <c r="O531" s="15">
        <v>4.7220999999999993</v>
      </c>
      <c r="P531" s="15">
        <v>451.7179999999999</v>
      </c>
      <c r="Q531" s="15">
        <v>1.6026799999999999E-9</v>
      </c>
      <c r="R531" s="15">
        <v>85.174999999999997</v>
      </c>
      <c r="S531" s="15">
        <v>0.47129799999999999</v>
      </c>
      <c r="T531" s="15">
        <v>6.4676999999999998</v>
      </c>
      <c r="U531" s="15">
        <v>6.34</v>
      </c>
      <c r="V531" s="15">
        <v>669.29</v>
      </c>
      <c r="W531" s="15">
        <v>1.1000000000000001</v>
      </c>
      <c r="X531" s="15">
        <v>5</v>
      </c>
      <c r="Y531" s="15">
        <v>3.9522999999999997</v>
      </c>
      <c r="Z531" s="15">
        <v>5.6927999999999992</v>
      </c>
      <c r="AA531" s="15">
        <v>7.8820999999999994</v>
      </c>
      <c r="AB531" s="15">
        <v>1.6759999999999997</v>
      </c>
      <c r="AC531" s="15">
        <v>307.3</v>
      </c>
      <c r="AD531" s="15">
        <v>157.92099999999999</v>
      </c>
      <c r="AE531" s="15">
        <v>3.7917999999999998</v>
      </c>
      <c r="AF531" s="15">
        <v>639</v>
      </c>
      <c r="AG531" s="15">
        <v>33</v>
      </c>
      <c r="AH531" s="15">
        <v>5</v>
      </c>
      <c r="AI531" s="15">
        <v>2</v>
      </c>
      <c r="AJ531" s="15">
        <v>60.066999999999993</v>
      </c>
      <c r="AK531" s="15">
        <v>17.001999999999999</v>
      </c>
      <c r="AL531" s="15">
        <v>1809.87</v>
      </c>
      <c r="AM531" s="15">
        <v>69.633999999999986</v>
      </c>
      <c r="AN531" s="15">
        <v>0.31085699999999994</v>
      </c>
      <c r="AO531" s="15">
        <v>0.63164999999999993</v>
      </c>
      <c r="AP531" s="15">
        <v>1.9440999999999997</v>
      </c>
      <c r="AQ531" s="15">
        <v>1244.01</v>
      </c>
      <c r="AR531" s="15">
        <v>6.95</v>
      </c>
      <c r="AS531" s="15">
        <v>145.53</v>
      </c>
      <c r="AT531" s="15">
        <v>0.66651999999999989</v>
      </c>
      <c r="AU531" s="15">
        <v>21.808499999999999</v>
      </c>
      <c r="AV531" s="15">
        <v>689.87</v>
      </c>
      <c r="AW531" s="15">
        <v>0.29045799999999999</v>
      </c>
      <c r="AX531" s="15">
        <v>713.4999809409328</v>
      </c>
      <c r="AY531" s="15">
        <v>552.25</v>
      </c>
      <c r="AZ531" s="15">
        <v>2.5441499999999997</v>
      </c>
      <c r="BA531" s="15">
        <v>1.0000002769241589</v>
      </c>
      <c r="BB531" s="15">
        <v>0.28941024999999998</v>
      </c>
      <c r="BC531" s="15">
        <v>1523.06</v>
      </c>
      <c r="BD531" s="15">
        <v>2.6474599999999997</v>
      </c>
      <c r="BE531" s="15">
        <v>2.7030999999999996</v>
      </c>
      <c r="BF531" s="15">
        <v>0.32866999999999996</v>
      </c>
      <c r="BG531" s="15">
        <v>83.09</v>
      </c>
      <c r="BH531" s="15">
        <v>14.940299999999999</v>
      </c>
      <c r="BI531" s="15">
        <v>2.6900399999999998</v>
      </c>
      <c r="BJ531" s="15">
        <v>8.0281999999999982</v>
      </c>
      <c r="BK531" s="15">
        <v>6.476799999999999</v>
      </c>
      <c r="BL531" s="15">
        <v>28.585000000000001</v>
      </c>
      <c r="BM531" s="15">
        <v>1.8895</v>
      </c>
      <c r="BN531" s="15">
        <v>1.68919</v>
      </c>
      <c r="BO531" s="15">
        <v>8.5557999999999988E-3</v>
      </c>
      <c r="BP531" s="15">
        <v>7.9008999999999991</v>
      </c>
      <c r="BQ531" s="15">
        <v>6.4708999999999994</v>
      </c>
      <c r="BR531" s="15">
        <v>21.319129286711906</v>
      </c>
      <c r="BS531" s="15">
        <v>1263.3</v>
      </c>
      <c r="BT531" s="15">
        <v>7.2190699999999993E-3</v>
      </c>
      <c r="BU531" s="15">
        <v>22.624399999999998</v>
      </c>
      <c r="BV531" s="15">
        <v>147.63399999999999</v>
      </c>
      <c r="BW531" s="15">
        <v>3.7450000000000001</v>
      </c>
      <c r="BX531" s="15">
        <v>1.8636999999999997</v>
      </c>
      <c r="BY531" s="15">
        <v>2.5441499999999997</v>
      </c>
      <c r="BZ531" s="15">
        <v>108.28699999999999</v>
      </c>
      <c r="CA531" s="15">
        <v>40</v>
      </c>
      <c r="CB531" s="15">
        <v>1.7849984163991854</v>
      </c>
      <c r="CC531" s="15">
        <v>2.5441499999999997</v>
      </c>
      <c r="CD531" s="15">
        <v>6.1076999999999995</v>
      </c>
      <c r="CE531" s="15">
        <v>1.4878999999999998</v>
      </c>
      <c r="CF531" s="15">
        <v>11.225</v>
      </c>
      <c r="CG531" s="15">
        <v>194.38299999999998</v>
      </c>
      <c r="CH531" s="15">
        <v>25.712129724929863</v>
      </c>
      <c r="CI531" s="15">
        <v>0.90049999999999997</v>
      </c>
      <c r="CJ531" s="15">
        <v>2379.9699999999998</v>
      </c>
      <c r="CK531" s="15">
        <v>378.2</v>
      </c>
      <c r="CL531" s="15">
        <v>0.58966299999999994</v>
      </c>
      <c r="CM531" s="15">
        <v>0.87949999999999973</v>
      </c>
      <c r="CN531" s="15">
        <v>42.8431</v>
      </c>
      <c r="CO531" s="15">
        <v>24.047199999999997</v>
      </c>
      <c r="CP531" s="15">
        <v>2.3025000000000002</v>
      </c>
      <c r="CQ531" s="43">
        <v>50.6</v>
      </c>
      <c r="CR531" s="43">
        <v>32.270000000000003</v>
      </c>
      <c r="CS531" s="42" t="s">
        <v>21</v>
      </c>
      <c r="CT531" s="42" t="s">
        <v>21</v>
      </c>
      <c r="CU531" s="42" t="s">
        <v>21</v>
      </c>
      <c r="CV531" s="42" t="s">
        <v>21</v>
      </c>
      <c r="CW531" s="43">
        <v>2.0699999999999998</v>
      </c>
      <c r="CX531" s="43">
        <v>65.278599999999997</v>
      </c>
      <c r="CY531" s="42" t="s">
        <v>21</v>
      </c>
      <c r="CZ531" s="42" t="s">
        <v>21</v>
      </c>
      <c r="DA531" s="43">
        <v>0.95</v>
      </c>
      <c r="DB531" s="43">
        <v>20.86</v>
      </c>
      <c r="DC531" s="42" t="s">
        <v>21</v>
      </c>
      <c r="DD531" s="43">
        <v>120.48192771084339</v>
      </c>
      <c r="DE531" s="42" t="s">
        <v>21</v>
      </c>
      <c r="DF531" s="43">
        <v>5375</v>
      </c>
      <c r="DG531" s="43">
        <v>11.84</v>
      </c>
    </row>
    <row r="532" spans="1:111" x14ac:dyDescent="0.25">
      <c r="A532" s="27" t="s">
        <v>658</v>
      </c>
      <c r="B532" s="15">
        <v>8.0106999999999999</v>
      </c>
      <c r="C532" s="15">
        <v>0.47609999999999997</v>
      </c>
      <c r="D532" s="15">
        <v>1.32324</v>
      </c>
      <c r="E532" s="15">
        <v>11.997999999999999</v>
      </c>
      <c r="F532" s="15">
        <v>35.393999999999998</v>
      </c>
      <c r="G532" s="15">
        <v>287.74609697375007</v>
      </c>
      <c r="H532" s="15">
        <v>3.0704999999999996</v>
      </c>
      <c r="I532" s="15">
        <v>1.8872299999999997</v>
      </c>
      <c r="J532" s="15">
        <v>1.3709385138840591E-5</v>
      </c>
      <c r="K532" s="15">
        <v>178.28</v>
      </c>
      <c r="L532" s="15">
        <v>1.1798</v>
      </c>
      <c r="M532" s="15">
        <v>296.66000000000003</v>
      </c>
      <c r="N532" s="15">
        <v>7.8119999999999994</v>
      </c>
      <c r="O532" s="15">
        <v>4.7220999999999993</v>
      </c>
      <c r="P532" s="15">
        <v>463.39799999999991</v>
      </c>
      <c r="Q532" s="15">
        <v>1.6707299999999999E-9</v>
      </c>
      <c r="R532" s="15">
        <v>85.912899999999993</v>
      </c>
      <c r="S532" s="15">
        <v>0.48271799999999998</v>
      </c>
      <c r="T532" s="15">
        <v>6.5285999999999991</v>
      </c>
      <c r="U532" s="15">
        <v>6.34</v>
      </c>
      <c r="V532" s="15">
        <v>701.15</v>
      </c>
      <c r="W532" s="15">
        <v>1.1000000000000001</v>
      </c>
      <c r="X532" s="15">
        <v>5</v>
      </c>
      <c r="Y532" s="15">
        <v>4.0222299999999995</v>
      </c>
      <c r="Z532" s="15">
        <v>5.7548999999999992</v>
      </c>
      <c r="AA532" s="15">
        <v>8.2851999999999997</v>
      </c>
      <c r="AB532" s="15">
        <v>1.7044999999999997</v>
      </c>
      <c r="AC532" s="15">
        <v>310.33</v>
      </c>
      <c r="AD532" s="15">
        <v>162.47099999999998</v>
      </c>
      <c r="AE532" s="15">
        <v>3.9273999999999996</v>
      </c>
      <c r="AF532" s="15">
        <v>650</v>
      </c>
      <c r="AG532" s="15">
        <v>33</v>
      </c>
      <c r="AH532" s="15">
        <v>5</v>
      </c>
      <c r="AI532" s="15">
        <v>3.2</v>
      </c>
      <c r="AJ532" s="15">
        <v>61.193599999999996</v>
      </c>
      <c r="AK532" s="15">
        <v>17.12</v>
      </c>
      <c r="AL532" s="15">
        <v>1820.35</v>
      </c>
      <c r="AM532" s="15">
        <v>70.828999999999994</v>
      </c>
      <c r="AN532" s="15">
        <v>0.31085699999999994</v>
      </c>
      <c r="AO532" s="15">
        <v>0.64000999999999997</v>
      </c>
      <c r="AP532" s="15">
        <v>2.0126999999999997</v>
      </c>
      <c r="AQ532" s="15">
        <v>1257.29</v>
      </c>
      <c r="AR532" s="15">
        <v>6.95</v>
      </c>
      <c r="AS532" s="15">
        <v>153.08000000000001</v>
      </c>
      <c r="AT532" s="15">
        <v>0.67245999999999995</v>
      </c>
      <c r="AU532" s="15">
        <v>22.747199999999999</v>
      </c>
      <c r="AV532" s="15">
        <v>697.8</v>
      </c>
      <c r="AW532" s="15">
        <v>0.29355399999999998</v>
      </c>
      <c r="AX532" s="15">
        <v>713.4999809409328</v>
      </c>
      <c r="AY532" s="15">
        <v>558.98</v>
      </c>
      <c r="AZ532" s="15">
        <v>2.6138999999999997</v>
      </c>
      <c r="BA532" s="15">
        <v>1.0000002769241589</v>
      </c>
      <c r="BB532" s="15">
        <v>0.29494410999999998</v>
      </c>
      <c r="BC532" s="15">
        <v>1543.41</v>
      </c>
      <c r="BD532" s="15">
        <v>2.7580899999999997</v>
      </c>
      <c r="BE532" s="15">
        <v>2.7168999999999994</v>
      </c>
      <c r="BF532" s="15">
        <v>0.33441999999999994</v>
      </c>
      <c r="BG532" s="15">
        <v>83.78</v>
      </c>
      <c r="BH532" s="15">
        <v>15.1313</v>
      </c>
      <c r="BI532" s="15">
        <v>2.7194799999999999</v>
      </c>
      <c r="BJ532" s="15">
        <v>8.0991999999999997</v>
      </c>
      <c r="BK532" s="15">
        <v>6.5991</v>
      </c>
      <c r="BL532" s="15">
        <v>28.773</v>
      </c>
      <c r="BM532" s="15">
        <v>1.9195999999999998</v>
      </c>
      <c r="BN532" s="15">
        <v>1.7088199999999996</v>
      </c>
      <c r="BO532" s="15">
        <v>9.2759999999999995E-3</v>
      </c>
      <c r="BP532" s="15">
        <v>7.9387999999999996</v>
      </c>
      <c r="BQ532" s="15">
        <v>6.5892999999999997</v>
      </c>
      <c r="BR532" s="15">
        <v>21.328086904059266</v>
      </c>
      <c r="BS532" s="15">
        <v>1220.5999999999999</v>
      </c>
      <c r="BT532" s="15">
        <v>9.663699999999999E-3</v>
      </c>
      <c r="BU532" s="15">
        <v>22.759399999999999</v>
      </c>
      <c r="BV532" s="15">
        <v>150.52799999999999</v>
      </c>
      <c r="BW532" s="15">
        <v>3.7450000000000001</v>
      </c>
      <c r="BX532" s="15">
        <v>1.8773999999999997</v>
      </c>
      <c r="BY532" s="15">
        <v>2.6138999999999997</v>
      </c>
      <c r="BZ532" s="15">
        <v>109.357</v>
      </c>
      <c r="CA532" s="15">
        <v>40</v>
      </c>
      <c r="CB532" s="15">
        <v>1.7849984163991854</v>
      </c>
      <c r="CC532" s="15">
        <v>2.6138999999999997</v>
      </c>
      <c r="CD532" s="15">
        <v>6.1636999999999995</v>
      </c>
      <c r="CE532" s="15">
        <v>1.5116999999999998</v>
      </c>
      <c r="CF532" s="15">
        <v>11.225</v>
      </c>
      <c r="CG532" s="15">
        <v>194.23699999999999</v>
      </c>
      <c r="CH532" s="15">
        <v>25.911130728945928</v>
      </c>
      <c r="CI532" s="15">
        <v>0.9111499999999999</v>
      </c>
      <c r="CJ532" s="15">
        <v>2455.19</v>
      </c>
      <c r="CK532" s="15">
        <v>379</v>
      </c>
      <c r="CL532" s="15">
        <v>0.6154599999999999</v>
      </c>
      <c r="CM532" s="15">
        <v>0.93313999999999975</v>
      </c>
      <c r="CN532" s="15">
        <v>43.159599999999998</v>
      </c>
      <c r="CO532" s="15">
        <v>21.231199999999998</v>
      </c>
      <c r="CP532" s="15">
        <v>2.3735999999999997</v>
      </c>
      <c r="CQ532" s="43">
        <v>50.6</v>
      </c>
      <c r="CR532" s="43">
        <v>33.880000000000003</v>
      </c>
      <c r="CS532" s="42" t="s">
        <v>21</v>
      </c>
      <c r="CT532" s="43">
        <v>8.0099999999999995E-4</v>
      </c>
      <c r="CU532" s="42" t="s">
        <v>21</v>
      </c>
      <c r="CV532" s="42" t="s">
        <v>21</v>
      </c>
      <c r="CW532" s="43">
        <v>2.0699999999999998</v>
      </c>
      <c r="CX532" s="43">
        <v>65.381499999999988</v>
      </c>
      <c r="CY532" s="42" t="s">
        <v>21</v>
      </c>
      <c r="CZ532" s="42" t="s">
        <v>21</v>
      </c>
      <c r="DA532" s="43">
        <v>0.95</v>
      </c>
      <c r="DB532" s="43">
        <v>21.28</v>
      </c>
      <c r="DC532" s="42" t="s">
        <v>21</v>
      </c>
      <c r="DD532" s="43">
        <v>120.48192771084339</v>
      </c>
      <c r="DE532" s="42" t="s">
        <v>21</v>
      </c>
      <c r="DF532" s="43">
        <v>5375</v>
      </c>
      <c r="DG532" s="43">
        <v>11.87</v>
      </c>
    </row>
    <row r="533" spans="1:111" x14ac:dyDescent="0.25">
      <c r="A533" s="27" t="s">
        <v>659</v>
      </c>
      <c r="B533" s="15">
        <v>7.9844999999999997</v>
      </c>
      <c r="C533" s="15">
        <v>0.49565799999999999</v>
      </c>
      <c r="D533" s="15">
        <v>1.3088799999999998</v>
      </c>
      <c r="E533" s="15">
        <v>11.877999999999998</v>
      </c>
      <c r="F533" s="15">
        <v>34.911999999999999</v>
      </c>
      <c r="G533" s="15">
        <v>283.47108067611578</v>
      </c>
      <c r="H533" s="15">
        <v>3.1</v>
      </c>
      <c r="I533" s="15">
        <v>1.8953799999999996</v>
      </c>
      <c r="J533" s="15">
        <v>1.7414457290233041E-5</v>
      </c>
      <c r="K533" s="15">
        <v>178.435</v>
      </c>
      <c r="L533" s="15">
        <v>1.1638999999999999</v>
      </c>
      <c r="M533" s="15">
        <v>296.41000000000003</v>
      </c>
      <c r="N533" s="15">
        <v>7.7959999999999994</v>
      </c>
      <c r="O533" s="15">
        <v>4.7220999999999993</v>
      </c>
      <c r="P533" s="15">
        <v>474.6169999999999</v>
      </c>
      <c r="Q533" s="15">
        <v>1.7451499999999999E-9</v>
      </c>
      <c r="R533" s="15">
        <v>86.65</v>
      </c>
      <c r="S533" s="15">
        <v>0.48072299999999996</v>
      </c>
      <c r="T533" s="15">
        <v>6.4413999999999998</v>
      </c>
      <c r="U533" s="15">
        <v>7.1119999999999992</v>
      </c>
      <c r="V533" s="15">
        <v>719.29</v>
      </c>
      <c r="W533" s="15">
        <v>1.1000000000000001</v>
      </c>
      <c r="X533" s="15">
        <v>5</v>
      </c>
      <c r="Y533" s="15">
        <v>3.9924699999999995</v>
      </c>
      <c r="Z533" s="15">
        <v>5.6693999999999996</v>
      </c>
      <c r="AA533" s="15">
        <v>8.4357999999999986</v>
      </c>
      <c r="AB533" s="15">
        <v>1.6881999999999997</v>
      </c>
      <c r="AC533" s="15">
        <v>314.16000000000003</v>
      </c>
      <c r="AD533" s="15">
        <v>163.90599999999998</v>
      </c>
      <c r="AE533" s="15">
        <v>4.2335999999999991</v>
      </c>
      <c r="AF533" s="15">
        <v>650</v>
      </c>
      <c r="AG533" s="15">
        <v>33</v>
      </c>
      <c r="AH533" s="15">
        <v>5</v>
      </c>
      <c r="AI533" s="15">
        <v>4</v>
      </c>
      <c r="AJ533" s="15">
        <v>60.938799999999993</v>
      </c>
      <c r="AK533" s="15">
        <v>17.28</v>
      </c>
      <c r="AL533" s="15">
        <v>1826.05</v>
      </c>
      <c r="AM533" s="15">
        <v>70.930000000000007</v>
      </c>
      <c r="AN533" s="15">
        <v>0.31085699999999994</v>
      </c>
      <c r="AO533" s="15">
        <v>0.62967999999999991</v>
      </c>
      <c r="AP533" s="15">
        <v>2.0061999999999998</v>
      </c>
      <c r="AQ533" s="15">
        <v>1239.94</v>
      </c>
      <c r="AR533" s="15">
        <v>6.95</v>
      </c>
      <c r="AS533" s="15">
        <v>158.47</v>
      </c>
      <c r="AT533" s="15">
        <v>0.67160999999999993</v>
      </c>
      <c r="AU533" s="15">
        <v>23.064599999999999</v>
      </c>
      <c r="AV533" s="15">
        <v>706.03</v>
      </c>
      <c r="AW533" s="15">
        <v>0.29384299999999997</v>
      </c>
      <c r="AX533" s="15">
        <v>713.4999809409328</v>
      </c>
      <c r="AY533" s="15">
        <v>505.54</v>
      </c>
      <c r="AZ533" s="15">
        <v>2.6553099999999996</v>
      </c>
      <c r="BA533" s="15">
        <v>1.0000002769241589</v>
      </c>
      <c r="BB533" s="15">
        <v>0.29502342999999998</v>
      </c>
      <c r="BC533" s="15">
        <v>1535.65</v>
      </c>
      <c r="BD533" s="15">
        <v>2.9155499999999996</v>
      </c>
      <c r="BE533" s="15">
        <v>2.7276999999999996</v>
      </c>
      <c r="BF533" s="15">
        <v>0.33155999999999997</v>
      </c>
      <c r="BG533" s="15">
        <v>82.93</v>
      </c>
      <c r="BH533" s="15">
        <v>15.1312</v>
      </c>
      <c r="BI533" s="15">
        <v>2.7501699999999998</v>
      </c>
      <c r="BJ533" s="15">
        <v>8.0386999999999986</v>
      </c>
      <c r="BK533" s="15">
        <v>6.6070999999999991</v>
      </c>
      <c r="BL533" s="15">
        <v>29.037999999999997</v>
      </c>
      <c r="BM533" s="15">
        <v>1.9009999999999998</v>
      </c>
      <c r="BN533" s="15">
        <v>1.7259199999999999</v>
      </c>
      <c r="BO533" s="15">
        <v>1.0657799999999999E-2</v>
      </c>
      <c r="BP533" s="15">
        <v>7.9428099999999997</v>
      </c>
      <c r="BQ533" s="15">
        <v>6.5505999999999993</v>
      </c>
      <c r="BR533" s="15">
        <v>21.605773041827362</v>
      </c>
      <c r="BS533" s="15">
        <v>1232.5</v>
      </c>
      <c r="BT533" s="15">
        <v>1.3547899999999998E-2</v>
      </c>
      <c r="BU533" s="15">
        <v>22.760899999999999</v>
      </c>
      <c r="BV533" s="15">
        <v>149.41099999999997</v>
      </c>
      <c r="BW533" s="15">
        <v>3.7450000000000001</v>
      </c>
      <c r="BX533" s="15">
        <v>1.8784999999999996</v>
      </c>
      <c r="BY533" s="15">
        <v>2.6553099999999996</v>
      </c>
      <c r="BZ533" s="15">
        <v>107.11399999999999</v>
      </c>
      <c r="CA533" s="15">
        <v>40</v>
      </c>
      <c r="CB533" s="15">
        <v>1.7849984163991854</v>
      </c>
      <c r="CC533" s="15">
        <v>2.6553099999999996</v>
      </c>
      <c r="CD533" s="15">
        <v>6.1178999999999997</v>
      </c>
      <c r="CE533" s="15">
        <v>1.4877999999999998</v>
      </c>
      <c r="CF533" s="15">
        <v>11.225</v>
      </c>
      <c r="CG533" s="15">
        <v>193.935</v>
      </c>
      <c r="CH533" s="15">
        <v>26.004131198159463</v>
      </c>
      <c r="CI533" s="15">
        <v>0.90119999999999989</v>
      </c>
      <c r="CJ533" s="15">
        <v>2502.29</v>
      </c>
      <c r="CK533" s="15">
        <v>379</v>
      </c>
      <c r="CL533" s="15">
        <v>0.61101099999999997</v>
      </c>
      <c r="CM533" s="15">
        <v>1.0138699999999996</v>
      </c>
      <c r="CN533" s="15">
        <v>44.777899999999995</v>
      </c>
      <c r="CO533" s="15">
        <v>26.620699999999999</v>
      </c>
      <c r="CP533" s="15">
        <v>2.4171999999999993</v>
      </c>
      <c r="CQ533" s="43">
        <v>50.6</v>
      </c>
      <c r="CR533" s="43">
        <v>34.22</v>
      </c>
      <c r="CS533" s="42" t="s">
        <v>21</v>
      </c>
      <c r="CT533" s="42" t="s">
        <v>21</v>
      </c>
      <c r="CU533" s="42" t="s">
        <v>21</v>
      </c>
      <c r="CV533" s="42" t="s">
        <v>21</v>
      </c>
      <c r="CW533" s="43">
        <v>2.0699999999999998</v>
      </c>
      <c r="CX533" s="43">
        <v>65.067699999999988</v>
      </c>
      <c r="CY533" s="42" t="s">
        <v>21</v>
      </c>
      <c r="CZ533" s="42" t="s">
        <v>21</v>
      </c>
      <c r="DA533" s="43">
        <v>0.95</v>
      </c>
      <c r="DB533" s="43">
        <v>20.99</v>
      </c>
      <c r="DC533" s="42" t="s">
        <v>21</v>
      </c>
      <c r="DD533" s="43">
        <v>120.48192771084339</v>
      </c>
      <c r="DE533" s="42" t="s">
        <v>21</v>
      </c>
      <c r="DF533" s="43">
        <v>5375</v>
      </c>
      <c r="DG533" s="43">
        <v>11.76</v>
      </c>
    </row>
    <row r="534" spans="1:111" x14ac:dyDescent="0.25">
      <c r="A534" s="27" t="s">
        <v>660</v>
      </c>
      <c r="B534" s="15">
        <v>8.1743999999999986</v>
      </c>
      <c r="C534" s="15">
        <v>0.49959499999999996</v>
      </c>
      <c r="D534" s="15">
        <v>1.31277</v>
      </c>
      <c r="E534" s="15">
        <v>11.693</v>
      </c>
      <c r="F534" s="15">
        <v>34.305999999999997</v>
      </c>
      <c r="G534" s="15">
        <v>279.93106718053087</v>
      </c>
      <c r="H534" s="15">
        <v>3.1281999999999996</v>
      </c>
      <c r="I534" s="15">
        <v>1.8726599999999998</v>
      </c>
      <c r="J534" s="15">
        <v>1.8992631118581577E-5</v>
      </c>
      <c r="K534" s="15">
        <v>176.06799999999998</v>
      </c>
      <c r="L534" s="15">
        <v>1.1745999999999999</v>
      </c>
      <c r="M534" s="15">
        <v>296.97000000000003</v>
      </c>
      <c r="N534" s="15">
        <v>7.7879999999999994</v>
      </c>
      <c r="O534" s="15">
        <v>4.7220999999999993</v>
      </c>
      <c r="P534" s="15">
        <v>485.98799999999989</v>
      </c>
      <c r="Q534" s="15">
        <v>1.8150099999999999E-9</v>
      </c>
      <c r="R534" s="15">
        <v>88.015299999999996</v>
      </c>
      <c r="S534" s="15">
        <v>0.472634</v>
      </c>
      <c r="T534" s="15">
        <v>6.338099999999999</v>
      </c>
      <c r="U534" s="15">
        <v>7.45</v>
      </c>
      <c r="V534" s="15">
        <v>734.95</v>
      </c>
      <c r="W534" s="15">
        <v>1.1000000000000001</v>
      </c>
      <c r="X534" s="15">
        <v>6.9</v>
      </c>
      <c r="Y534" s="15">
        <v>3.9230499999999999</v>
      </c>
      <c r="Z534" s="15">
        <v>5.5985999999999994</v>
      </c>
      <c r="AA534" s="15">
        <v>8.3344999999999985</v>
      </c>
      <c r="AB534" s="15">
        <v>1.6616999999999997</v>
      </c>
      <c r="AC534" s="15">
        <v>322.27</v>
      </c>
      <c r="AD534" s="15">
        <v>163.523</v>
      </c>
      <c r="AE534" s="15">
        <v>4.2742999999999993</v>
      </c>
      <c r="AF534" s="15">
        <v>655</v>
      </c>
      <c r="AG534" s="15">
        <v>33</v>
      </c>
      <c r="AH534" s="15">
        <v>5</v>
      </c>
      <c r="AI534" s="15">
        <v>4.0387999999999993</v>
      </c>
      <c r="AJ534" s="15">
        <v>59.924799999999998</v>
      </c>
      <c r="AK534" s="15">
        <v>17.32</v>
      </c>
      <c r="AL534" s="15">
        <v>1831.4</v>
      </c>
      <c r="AM534" s="15">
        <v>70.033999999999992</v>
      </c>
      <c r="AN534" s="15">
        <v>0.31085699999999994</v>
      </c>
      <c r="AO534" s="15">
        <v>0.62058999999999997</v>
      </c>
      <c r="AP534" s="15">
        <v>2.0180999999999996</v>
      </c>
      <c r="AQ534" s="15">
        <v>1221.5</v>
      </c>
      <c r="AR534" s="15">
        <v>6.95</v>
      </c>
      <c r="AS534" s="15">
        <v>153.52000000000001</v>
      </c>
      <c r="AT534" s="15">
        <v>0.66967999999999994</v>
      </c>
      <c r="AU534" s="15">
        <v>23.006799999999998</v>
      </c>
      <c r="AV534" s="15">
        <v>709.2</v>
      </c>
      <c r="AW534" s="15">
        <v>0.29164499999999999</v>
      </c>
      <c r="AX534" s="15">
        <v>713.4999809409328</v>
      </c>
      <c r="AY534" s="15">
        <v>635.29</v>
      </c>
      <c r="AZ534" s="15">
        <v>2.6443599999999998</v>
      </c>
      <c r="BA534" s="15">
        <v>1.0000002769241589</v>
      </c>
      <c r="BB534" s="15">
        <v>0.29122575999999994</v>
      </c>
      <c r="BC534" s="15">
        <v>1517.91</v>
      </c>
      <c r="BD534" s="15">
        <v>2.8737299999999997</v>
      </c>
      <c r="BE534" s="15">
        <v>2.7011999999999996</v>
      </c>
      <c r="BF534" s="15">
        <v>0.32673999999999997</v>
      </c>
      <c r="BG534" s="15">
        <v>81.92</v>
      </c>
      <c r="BH534" s="15">
        <v>15.2121</v>
      </c>
      <c r="BI534" s="15">
        <v>2.7803699999999996</v>
      </c>
      <c r="BJ534" s="15">
        <v>8.7235999999999994</v>
      </c>
      <c r="BK534" s="15">
        <v>6.5165999999999995</v>
      </c>
      <c r="BL534" s="15">
        <v>29.148</v>
      </c>
      <c r="BM534" s="15">
        <v>1.8706999999999996</v>
      </c>
      <c r="BN534" s="15">
        <v>1.7433799999999997</v>
      </c>
      <c r="BO534" s="15">
        <v>2.2903199999999999E-2</v>
      </c>
      <c r="BP534" s="15">
        <v>7.9428099999999997</v>
      </c>
      <c r="BQ534" s="15">
        <v>6.4443999999999999</v>
      </c>
      <c r="BR534" s="15">
        <v>21.798162756632284</v>
      </c>
      <c r="BS534" s="15">
        <v>1247.4000000000001</v>
      </c>
      <c r="BT534" s="15">
        <v>1.9258899999999999E-2</v>
      </c>
      <c r="BU534" s="15">
        <v>22.901799999999998</v>
      </c>
      <c r="BV534" s="15">
        <v>146.90299999999999</v>
      </c>
      <c r="BW534" s="15">
        <v>3.7450000000000001</v>
      </c>
      <c r="BX534" s="15">
        <v>1.8569999999999995</v>
      </c>
      <c r="BY534" s="15">
        <v>2.6443599999999998</v>
      </c>
      <c r="BZ534" s="15">
        <v>103.85899999999999</v>
      </c>
      <c r="CA534" s="15">
        <v>40</v>
      </c>
      <c r="CB534" s="15">
        <v>1.7849984163991854</v>
      </c>
      <c r="CC534" s="15">
        <v>2.6443599999999998</v>
      </c>
      <c r="CD534" s="15">
        <v>6.0509999999999993</v>
      </c>
      <c r="CE534" s="15">
        <v>1.4176</v>
      </c>
      <c r="CF534" s="15">
        <v>11.225</v>
      </c>
      <c r="CG534" s="15">
        <v>193.935</v>
      </c>
      <c r="CH534" s="15">
        <v>25.865130496861813</v>
      </c>
      <c r="CI534" s="15">
        <v>0.89394999999999991</v>
      </c>
      <c r="CJ534" s="15">
        <v>2550.06</v>
      </c>
      <c r="CK534" s="15">
        <v>382.86399999999998</v>
      </c>
      <c r="CL534" s="15">
        <v>0.59589299999999989</v>
      </c>
      <c r="CM534" s="15">
        <v>1.0868399999999996</v>
      </c>
      <c r="CN534" s="15">
        <v>46.1479</v>
      </c>
      <c r="CO534" s="15">
        <v>27.372699999999998</v>
      </c>
      <c r="CP534" s="15">
        <v>2.4330999999999996</v>
      </c>
      <c r="CQ534" s="43">
        <v>50.6</v>
      </c>
      <c r="CR534" s="43">
        <v>34.9</v>
      </c>
      <c r="CS534" s="42" t="s">
        <v>21</v>
      </c>
      <c r="CT534" s="42" t="s">
        <v>21</v>
      </c>
      <c r="CU534" s="42" t="s">
        <v>21</v>
      </c>
      <c r="CV534" s="42" t="s">
        <v>21</v>
      </c>
      <c r="CW534" s="43">
        <v>2.0699999999999998</v>
      </c>
      <c r="CX534" s="43">
        <v>64.7</v>
      </c>
      <c r="CY534" s="42" t="s">
        <v>21</v>
      </c>
      <c r="CZ534" s="42" t="s">
        <v>21</v>
      </c>
      <c r="DA534" s="43">
        <v>0.95</v>
      </c>
      <c r="DB534" s="43">
        <v>20.77</v>
      </c>
      <c r="DC534" s="42" t="s">
        <v>21</v>
      </c>
      <c r="DD534" s="43">
        <v>161.29032258064515</v>
      </c>
      <c r="DE534" s="42" t="s">
        <v>21</v>
      </c>
      <c r="DF534" s="43">
        <v>5625</v>
      </c>
      <c r="DG534" s="43">
        <v>11.787899999999999</v>
      </c>
    </row>
    <row r="535" spans="1:111" x14ac:dyDescent="0.25">
      <c r="A535" s="27" t="s">
        <v>661</v>
      </c>
      <c r="B535" s="15">
        <v>8.6129999999999995</v>
      </c>
      <c r="C535" s="15">
        <v>0.52669999999999995</v>
      </c>
      <c r="D535" s="15">
        <v>1.2848799999999998</v>
      </c>
      <c r="E535" s="15">
        <v>11.848999999999998</v>
      </c>
      <c r="F535" s="15">
        <v>34.616999999999997</v>
      </c>
      <c r="G535" s="15">
        <v>283.24107979928397</v>
      </c>
      <c r="H535" s="15">
        <v>3.1473999999999993</v>
      </c>
      <c r="I535" s="15">
        <v>1.8726599999999998</v>
      </c>
      <c r="J535" s="15">
        <v>2.0767749404403285E-5</v>
      </c>
      <c r="K535" s="15">
        <v>176.68699999999998</v>
      </c>
      <c r="L535" s="15">
        <v>1.1727999999999998</v>
      </c>
      <c r="M535" s="15">
        <v>296.79000000000002</v>
      </c>
      <c r="N535" s="15">
        <v>7.7850000000000001</v>
      </c>
      <c r="O535" s="15">
        <v>4.7220999999999993</v>
      </c>
      <c r="P535" s="15">
        <v>497.30500000000001</v>
      </c>
      <c r="Q535" s="15">
        <v>1.8973699999999996E-9</v>
      </c>
      <c r="R535" s="15">
        <v>89.66</v>
      </c>
      <c r="S535" s="15">
        <v>0.47350699999999996</v>
      </c>
      <c r="T535" s="15">
        <v>6.4108999999999998</v>
      </c>
      <c r="U535" s="15">
        <v>7.45</v>
      </c>
      <c r="V535" s="15">
        <v>750.26</v>
      </c>
      <c r="W535" s="15">
        <v>1.1000000000000001</v>
      </c>
      <c r="X535" s="15">
        <v>7.66</v>
      </c>
      <c r="Y535" s="15">
        <v>3.9582999999999995</v>
      </c>
      <c r="Z535" s="15">
        <v>5.6647999999999996</v>
      </c>
      <c r="AA535" s="15">
        <v>8.4359999999999999</v>
      </c>
      <c r="AB535" s="15">
        <v>1.6839999999999999</v>
      </c>
      <c r="AC535" s="15">
        <v>327.7</v>
      </c>
      <c r="AD535" s="15">
        <v>164.839</v>
      </c>
      <c r="AE535" s="15">
        <v>4.3059999999999992</v>
      </c>
      <c r="AF535" s="15">
        <v>665</v>
      </c>
      <c r="AG535" s="15">
        <v>39.4</v>
      </c>
      <c r="AH535" s="15">
        <v>5</v>
      </c>
      <c r="AI535" s="15">
        <v>4.1998999999999995</v>
      </c>
      <c r="AJ535" s="15">
        <v>60.119</v>
      </c>
      <c r="AK535" s="15">
        <v>17.430999999999997</v>
      </c>
      <c r="AL535" s="15">
        <v>1841</v>
      </c>
      <c r="AM535" s="15">
        <v>70.254999999999995</v>
      </c>
      <c r="AN535" s="15">
        <v>0.31085699999999994</v>
      </c>
      <c r="AO535" s="15">
        <v>0.62805999999999995</v>
      </c>
      <c r="AP535" s="15">
        <v>2.0603999999999996</v>
      </c>
      <c r="AQ535" s="15">
        <v>1237.07</v>
      </c>
      <c r="AR535" s="15">
        <v>6.95</v>
      </c>
      <c r="AS535" s="15">
        <v>153.77000000000001</v>
      </c>
      <c r="AT535" s="15">
        <v>0.6702499999999999</v>
      </c>
      <c r="AU535" s="15">
        <v>23.202199999999998</v>
      </c>
      <c r="AV535" s="15">
        <v>715.33</v>
      </c>
      <c r="AW535" s="15">
        <v>0.29243499999999994</v>
      </c>
      <c r="AX535" s="15">
        <v>713.4999809409328</v>
      </c>
      <c r="AY535" s="15">
        <v>664.02</v>
      </c>
      <c r="AZ535" s="15">
        <v>2.6643699999999999</v>
      </c>
      <c r="BA535" s="15">
        <v>1.0000002769241589</v>
      </c>
      <c r="BB535" s="15">
        <v>0.29208984999999998</v>
      </c>
      <c r="BC535" s="15">
        <v>1528.62</v>
      </c>
      <c r="BD535" s="15">
        <v>2.8708399999999994</v>
      </c>
      <c r="BE535" s="15">
        <v>2.7102999999999997</v>
      </c>
      <c r="BF535" s="15">
        <v>0.32726999999999995</v>
      </c>
      <c r="BG535" s="15">
        <v>82.48</v>
      </c>
      <c r="BH535" s="15">
        <v>15.500499999999999</v>
      </c>
      <c r="BI535" s="15">
        <v>2.8073699999999997</v>
      </c>
      <c r="BJ535" s="15">
        <v>8.7794999999999987</v>
      </c>
      <c r="BK535" s="15">
        <v>6.5406999999999993</v>
      </c>
      <c r="BL535" s="15">
        <v>29.231999999999999</v>
      </c>
      <c r="BM535" s="15">
        <v>1.8953999999999995</v>
      </c>
      <c r="BN535" s="15">
        <v>1.7167399999999997</v>
      </c>
      <c r="BO535" s="15">
        <v>4.7699999999999999E-2</v>
      </c>
      <c r="BP535" s="15">
        <v>7.9423999999999992</v>
      </c>
      <c r="BQ535" s="15">
        <v>6.4728999999999992</v>
      </c>
      <c r="BR535" s="15">
        <v>21.767010154079802</v>
      </c>
      <c r="BS535" s="15">
        <v>1224.3</v>
      </c>
      <c r="BT535" s="15">
        <v>2.7579599999999999E-2</v>
      </c>
      <c r="BU535" s="15">
        <v>23.102599999999999</v>
      </c>
      <c r="BV535" s="15">
        <v>147.89099999999999</v>
      </c>
      <c r="BW535" s="15">
        <v>3.7450000000000001</v>
      </c>
      <c r="BX535" s="15">
        <v>1.8462999999999996</v>
      </c>
      <c r="BY535" s="15">
        <v>2.6643699999999999</v>
      </c>
      <c r="BZ535" s="15">
        <v>103.964</v>
      </c>
      <c r="CA535" s="15">
        <v>40</v>
      </c>
      <c r="CB535" s="15">
        <v>1.7849984163991854</v>
      </c>
      <c r="CC535" s="15">
        <v>2.6643699999999999</v>
      </c>
      <c r="CD535" s="15">
        <v>6.0919799999999995</v>
      </c>
      <c r="CE535" s="15">
        <v>1.4251999999999998</v>
      </c>
      <c r="CF535" s="15">
        <v>11.225</v>
      </c>
      <c r="CG535" s="15">
        <v>194.2</v>
      </c>
      <c r="CH535" s="15">
        <v>25.85613045145405</v>
      </c>
      <c r="CI535" s="15">
        <v>0.90349999999999997</v>
      </c>
      <c r="CJ535" s="15">
        <v>2629.07</v>
      </c>
      <c r="CK535" s="15">
        <v>386.57</v>
      </c>
      <c r="CL535" s="15">
        <v>0.585561</v>
      </c>
      <c r="CM535" s="15">
        <v>1.1483999999999996</v>
      </c>
      <c r="CN535" s="15">
        <v>46.031599999999997</v>
      </c>
      <c r="CO535" s="15">
        <v>30.020799999999998</v>
      </c>
      <c r="CP535" s="15">
        <v>2.4678999999999998</v>
      </c>
      <c r="CQ535" s="43">
        <v>50.6</v>
      </c>
      <c r="CR535" s="43">
        <v>34.9</v>
      </c>
      <c r="CS535" s="42" t="s">
        <v>21</v>
      </c>
      <c r="CT535" s="43">
        <v>2.9699999999999996E-3</v>
      </c>
      <c r="CU535" s="42" t="s">
        <v>21</v>
      </c>
      <c r="CV535" s="42" t="s">
        <v>21</v>
      </c>
      <c r="CW535" s="43">
        <v>2.0699999999999998</v>
      </c>
      <c r="CX535" s="43">
        <v>64.664699999999996</v>
      </c>
      <c r="CY535" s="42" t="s">
        <v>21</v>
      </c>
      <c r="CZ535" s="42" t="s">
        <v>21</v>
      </c>
      <c r="DA535" s="43">
        <v>0.95</v>
      </c>
      <c r="DB535" s="43">
        <v>20.82</v>
      </c>
      <c r="DC535" s="42" t="s">
        <v>21</v>
      </c>
      <c r="DD535" s="43">
        <v>163.9344262295082</v>
      </c>
      <c r="DE535" s="42" t="s">
        <v>21</v>
      </c>
      <c r="DF535" s="43">
        <v>5625</v>
      </c>
      <c r="DG535" s="43">
        <v>11.698399999999999</v>
      </c>
    </row>
    <row r="536" spans="1:111" x14ac:dyDescent="0.25">
      <c r="A536" s="27" t="s">
        <v>662</v>
      </c>
      <c r="B536" s="15">
        <v>8.8427999999999987</v>
      </c>
      <c r="C536" s="15">
        <v>0.53240499999999991</v>
      </c>
      <c r="D536" s="15">
        <v>1.2618099999999999</v>
      </c>
      <c r="E536" s="15">
        <v>11.54</v>
      </c>
      <c r="F536" s="15">
        <v>33.758999999999993</v>
      </c>
      <c r="G536" s="15">
        <v>275.02604848113998</v>
      </c>
      <c r="H536" s="15">
        <v>3.1713999999999998</v>
      </c>
      <c r="I536" s="15">
        <v>1.8341899999999998</v>
      </c>
      <c r="J536" s="15">
        <v>2.4187877543838615E-5</v>
      </c>
      <c r="K536" s="15">
        <v>172.91399999999999</v>
      </c>
      <c r="L536" s="15">
        <v>1.1567999999999998</v>
      </c>
      <c r="M536" s="15">
        <v>296.67</v>
      </c>
      <c r="N536" s="15">
        <v>7.770999999999999</v>
      </c>
      <c r="O536" s="15">
        <v>4.7220999999999993</v>
      </c>
      <c r="P536" s="15">
        <v>508.35</v>
      </c>
      <c r="Q536" s="15">
        <v>1.9762399999999998E-9</v>
      </c>
      <c r="R536" s="15">
        <v>91.424999999999997</v>
      </c>
      <c r="S536" s="15">
        <v>0.45979099999999995</v>
      </c>
      <c r="T536" s="15">
        <v>6.2442999999999991</v>
      </c>
      <c r="U536" s="15">
        <v>7.45</v>
      </c>
      <c r="V536" s="15">
        <v>785.8</v>
      </c>
      <c r="W536" s="15">
        <v>2</v>
      </c>
      <c r="X536" s="15">
        <v>7.66</v>
      </c>
      <c r="Y536" s="15">
        <v>3.8396799999999995</v>
      </c>
      <c r="Z536" s="15">
        <v>5.5004999999999997</v>
      </c>
      <c r="AA536" s="15">
        <v>7.928799999999999</v>
      </c>
      <c r="AB536" s="15">
        <v>1.6398999999999997</v>
      </c>
      <c r="AC536" s="15">
        <v>330.67</v>
      </c>
      <c r="AD536" s="15">
        <v>160.63099999999997</v>
      </c>
      <c r="AE536" s="15">
        <v>4.2282999999999991</v>
      </c>
      <c r="AF536" s="15">
        <v>665</v>
      </c>
      <c r="AG536" s="15">
        <v>45</v>
      </c>
      <c r="AH536" s="15">
        <v>5</v>
      </c>
      <c r="AI536" s="15">
        <v>4.3402999999999992</v>
      </c>
      <c r="AJ536" s="15">
        <v>58.583999999999996</v>
      </c>
      <c r="AK536" s="15">
        <v>17.415999999999997</v>
      </c>
      <c r="AL536" s="15">
        <v>1846.96</v>
      </c>
      <c r="AM536" s="15">
        <v>68.787999999999997</v>
      </c>
      <c r="AN536" s="15">
        <v>0.31085699999999994</v>
      </c>
      <c r="AO536" s="15">
        <v>0.61137999999999992</v>
      </c>
      <c r="AP536" s="15">
        <v>2.0626999999999995</v>
      </c>
      <c r="AQ536" s="15">
        <v>1201.7</v>
      </c>
      <c r="AR536" s="15">
        <v>6.95</v>
      </c>
      <c r="AS536" s="15">
        <v>149.28</v>
      </c>
      <c r="AT536" s="15">
        <v>0.66456999999999999</v>
      </c>
      <c r="AU536" s="15">
        <v>23.022099999999998</v>
      </c>
      <c r="AV536" s="15">
        <v>715.94</v>
      </c>
      <c r="AW536" s="15">
        <v>0.29006899999999997</v>
      </c>
      <c r="AX536" s="15">
        <v>713.4999809409328</v>
      </c>
      <c r="AY536" s="15">
        <v>661.7</v>
      </c>
      <c r="AZ536" s="15">
        <v>2.6273399999999998</v>
      </c>
      <c r="BA536" s="15">
        <v>1.0000002769241589</v>
      </c>
      <c r="BB536" s="15">
        <v>0.28565701999999998</v>
      </c>
      <c r="BC536" s="15">
        <v>1496.39</v>
      </c>
      <c r="BD536" s="15">
        <v>2.7890899999999998</v>
      </c>
      <c r="BE536" s="15">
        <v>2.7058999999999997</v>
      </c>
      <c r="BF536" s="15">
        <v>0.31850999999999996</v>
      </c>
      <c r="BG536" s="15">
        <v>81.069999999999993</v>
      </c>
      <c r="BH536" s="15">
        <v>15.1723</v>
      </c>
      <c r="BI536" s="15">
        <v>2.8317399999999999</v>
      </c>
      <c r="BJ536" s="15">
        <v>8.5483999999999991</v>
      </c>
      <c r="BK536" s="15">
        <v>6.4023999999999992</v>
      </c>
      <c r="BL536" s="15">
        <v>29.36</v>
      </c>
      <c r="BM536" s="15">
        <v>1.8473999999999995</v>
      </c>
      <c r="BN536" s="15">
        <v>1.6900499999999996</v>
      </c>
      <c r="BO536" s="15">
        <v>8.3548399999999995E-2</v>
      </c>
      <c r="BP536" s="15">
        <v>7.9522999999999993</v>
      </c>
      <c r="BQ536" s="15">
        <v>6.3033999999999999</v>
      </c>
      <c r="BR536" s="15">
        <v>21.64498749999246</v>
      </c>
      <c r="BS536" s="15">
        <v>1198.5999999999999</v>
      </c>
      <c r="BT536" s="15">
        <v>4.4214999999999997E-2</v>
      </c>
      <c r="BU536" s="15">
        <v>23.563199999999998</v>
      </c>
      <c r="BV536" s="15">
        <v>143.99</v>
      </c>
      <c r="BW536" s="15">
        <v>3.7450000000000001</v>
      </c>
      <c r="BX536" s="15">
        <v>1.82</v>
      </c>
      <c r="BY536" s="15">
        <v>2.6273399999999998</v>
      </c>
      <c r="BZ536" s="15">
        <v>100.55599999999998</v>
      </c>
      <c r="CA536" s="15">
        <v>40</v>
      </c>
      <c r="CB536" s="15">
        <v>1.7849984163991854</v>
      </c>
      <c r="CC536" s="15">
        <v>2.6273399999999998</v>
      </c>
      <c r="CD536" s="15">
        <v>5.9511999999999992</v>
      </c>
      <c r="CE536" s="15">
        <v>1.3935</v>
      </c>
      <c r="CF536" s="15">
        <v>11.225</v>
      </c>
      <c r="CG536" s="15">
        <v>194.2</v>
      </c>
      <c r="CH536" s="15">
        <v>25.680129563480044</v>
      </c>
      <c r="CI536" s="15">
        <v>0.88844999999999996</v>
      </c>
      <c r="CJ536" s="15">
        <v>2664.85</v>
      </c>
      <c r="CK536" s="15">
        <v>440</v>
      </c>
      <c r="CL536" s="15">
        <v>0.55354999999999999</v>
      </c>
      <c r="CM536" s="15">
        <v>1.2045199999999996</v>
      </c>
      <c r="CN536" s="15">
        <v>49.164399999999993</v>
      </c>
      <c r="CO536" s="15">
        <v>30.902399999999997</v>
      </c>
      <c r="CP536" s="15">
        <v>2.4630999999999994</v>
      </c>
      <c r="CQ536" s="43">
        <v>50.6</v>
      </c>
      <c r="CR536" s="43">
        <v>34.9</v>
      </c>
      <c r="CS536" s="42" t="s">
        <v>21</v>
      </c>
      <c r="CT536" s="42" t="s">
        <v>21</v>
      </c>
      <c r="CU536" s="42" t="s">
        <v>21</v>
      </c>
      <c r="CV536" s="42" t="s">
        <v>21</v>
      </c>
      <c r="CW536" s="43">
        <v>2.0699999999999998</v>
      </c>
      <c r="CX536" s="43">
        <v>63.342699999999994</v>
      </c>
      <c r="CY536" s="42" t="s">
        <v>21</v>
      </c>
      <c r="CZ536" s="42" t="s">
        <v>21</v>
      </c>
      <c r="DA536" s="43">
        <v>0.95</v>
      </c>
      <c r="DB536" s="43">
        <v>20.36</v>
      </c>
      <c r="DC536" s="42" t="s">
        <v>21</v>
      </c>
      <c r="DD536" s="43">
        <v>166.66666666666669</v>
      </c>
      <c r="DE536" s="42" t="s">
        <v>21</v>
      </c>
      <c r="DF536" s="43">
        <v>6250</v>
      </c>
      <c r="DG536" s="43">
        <v>11.2475</v>
      </c>
    </row>
    <row r="537" spans="1:111" x14ac:dyDescent="0.25">
      <c r="A537" s="27" t="s">
        <v>663</v>
      </c>
      <c r="B537" s="15">
        <v>9.120099999999999</v>
      </c>
      <c r="C537" s="15">
        <v>0.60286399999999984</v>
      </c>
      <c r="D537" s="15">
        <v>1.23695</v>
      </c>
      <c r="E537" s="15">
        <v>11.053999999999998</v>
      </c>
      <c r="F537" s="15">
        <v>32.308</v>
      </c>
      <c r="G537" s="15">
        <v>263.65600513515119</v>
      </c>
      <c r="H537" s="15">
        <v>3.1994999999999996</v>
      </c>
      <c r="I537" s="15">
        <v>1.8047299999999999</v>
      </c>
      <c r="J537" s="15">
        <v>2.6093322442582009E-5</v>
      </c>
      <c r="K537" s="15">
        <v>168.70099999999999</v>
      </c>
      <c r="L537" s="15">
        <v>1.1443999999999999</v>
      </c>
      <c r="M537" s="15">
        <v>303.44</v>
      </c>
      <c r="N537" s="15">
        <v>7.7719999999999994</v>
      </c>
      <c r="O537" s="15">
        <v>4.7220999999999993</v>
      </c>
      <c r="P537" s="15">
        <v>519.94099999999992</v>
      </c>
      <c r="Q537" s="15">
        <v>2.1231099999999997E-9</v>
      </c>
      <c r="R537" s="15">
        <v>92.950699999999998</v>
      </c>
      <c r="S537" s="15">
        <v>0.44505799999999995</v>
      </c>
      <c r="T537" s="15">
        <v>6.0061999999999998</v>
      </c>
      <c r="U537" s="15">
        <v>9.6015999999999995</v>
      </c>
      <c r="V537" s="15">
        <v>808.3</v>
      </c>
      <c r="W537" s="15">
        <v>2</v>
      </c>
      <c r="X537" s="15">
        <v>7.83</v>
      </c>
      <c r="Y537" s="15">
        <v>3.7018299999999997</v>
      </c>
      <c r="Z537" s="15">
        <v>5.2730999999999995</v>
      </c>
      <c r="AA537" s="15">
        <v>7.5277999999999992</v>
      </c>
      <c r="AB537" s="15">
        <v>1.5707</v>
      </c>
      <c r="AC537" s="15">
        <v>333.96</v>
      </c>
      <c r="AD537" s="15">
        <v>154.87899999999999</v>
      </c>
      <c r="AE537" s="15">
        <v>4.6686999999999994</v>
      </c>
      <c r="AF537" s="15">
        <v>669</v>
      </c>
      <c r="AG537" s="15">
        <v>45</v>
      </c>
      <c r="AH537" s="15">
        <v>5</v>
      </c>
      <c r="AI537" s="15">
        <v>4.3308999999999997</v>
      </c>
      <c r="AJ537" s="15">
        <v>56.743199999999995</v>
      </c>
      <c r="AK537" s="15">
        <v>17.376999999999999</v>
      </c>
      <c r="AL537" s="15">
        <v>1854.92</v>
      </c>
      <c r="AM537" s="15">
        <v>67.045000000000002</v>
      </c>
      <c r="AN537" s="15">
        <v>0.31085699999999994</v>
      </c>
      <c r="AO537" s="15">
        <v>0.58544999999999991</v>
      </c>
      <c r="AP537" s="15">
        <v>2.0300999999999996</v>
      </c>
      <c r="AQ537" s="15">
        <v>1158.68</v>
      </c>
      <c r="AR537" s="15">
        <v>6.95</v>
      </c>
      <c r="AS537" s="15">
        <v>147.41999999999999</v>
      </c>
      <c r="AT537" s="15">
        <v>0.65887999999999991</v>
      </c>
      <c r="AU537" s="15">
        <v>23.147299999999998</v>
      </c>
      <c r="AV537" s="15">
        <v>715.47</v>
      </c>
      <c r="AW537" s="28" t="s">
        <v>21</v>
      </c>
      <c r="AX537" s="15">
        <v>710.49998102106906</v>
      </c>
      <c r="AY537" s="15">
        <v>771.38</v>
      </c>
      <c r="AZ537" s="15">
        <v>2.5739999999999998</v>
      </c>
      <c r="BA537" s="15">
        <v>1.0000002769241589</v>
      </c>
      <c r="BB537" s="15">
        <v>0.27877688999999994</v>
      </c>
      <c r="BC537" s="15">
        <v>1456.82</v>
      </c>
      <c r="BD537" s="15">
        <v>2.6975399999999996</v>
      </c>
      <c r="BE537" s="15">
        <v>2.6966999999999999</v>
      </c>
      <c r="BF537" s="15">
        <v>0.30725999999999998</v>
      </c>
      <c r="BG537" s="15">
        <v>78.78</v>
      </c>
      <c r="BH537" s="15">
        <v>14.658999999999999</v>
      </c>
      <c r="BI537" s="15">
        <v>2.8565099999999997</v>
      </c>
      <c r="BJ537" s="15">
        <v>8.2635999999999985</v>
      </c>
      <c r="BK537" s="15">
        <v>6.2440999999999995</v>
      </c>
      <c r="BL537" s="15">
        <v>29.26</v>
      </c>
      <c r="BM537" s="15">
        <v>1.7695999999999996</v>
      </c>
      <c r="BN537" s="15">
        <v>1.6310599999999997</v>
      </c>
      <c r="BO537" s="15">
        <v>0.14412899999999998</v>
      </c>
      <c r="BP537" s="15">
        <v>7.962299999999999</v>
      </c>
      <c r="BQ537" s="15">
        <v>6.0844999999999994</v>
      </c>
      <c r="BR537" s="15">
        <v>21.648570546931403</v>
      </c>
      <c r="BS537" s="15">
        <v>1200.5999999999999</v>
      </c>
      <c r="BT537" s="15">
        <v>0.29756999999999995</v>
      </c>
      <c r="BU537" s="15">
        <v>24.447399999999998</v>
      </c>
      <c r="BV537" s="15">
        <v>138.75599999999997</v>
      </c>
      <c r="BW537" s="15">
        <v>3.7450000000000001</v>
      </c>
      <c r="BX537" s="15">
        <v>1.7909999999999995</v>
      </c>
      <c r="BY537" s="15">
        <v>2.5739999999999998</v>
      </c>
      <c r="BZ537" s="15">
        <v>97.028999999999996</v>
      </c>
      <c r="CA537" s="15">
        <v>39.980999999999995</v>
      </c>
      <c r="CB537" s="15">
        <v>1.7849984163991854</v>
      </c>
      <c r="CC537" s="15">
        <v>2.5739999999999998</v>
      </c>
      <c r="CD537" s="15">
        <v>5.7736999999999998</v>
      </c>
      <c r="CE537" s="15">
        <v>1.3079999999999998</v>
      </c>
      <c r="CF537" s="15">
        <v>11.225</v>
      </c>
      <c r="CG537" s="15">
        <v>196.48</v>
      </c>
      <c r="CH537" s="15">
        <v>25.561128963088528</v>
      </c>
      <c r="CI537" s="15">
        <v>0.86419999999999997</v>
      </c>
      <c r="CJ537" s="15">
        <v>2680.02</v>
      </c>
      <c r="CK537" s="15">
        <v>442.17399999999998</v>
      </c>
      <c r="CL537" s="15">
        <v>0.526976</v>
      </c>
      <c r="CM537" s="15">
        <v>1.2512999999999996</v>
      </c>
      <c r="CN537" s="15">
        <v>49.008399999999995</v>
      </c>
      <c r="CO537" s="15">
        <v>32.344099999999997</v>
      </c>
      <c r="CP537" s="15">
        <v>2.4672999999999998</v>
      </c>
      <c r="CQ537" s="43">
        <v>50.6</v>
      </c>
      <c r="CR537" s="43">
        <v>35.590000000000003</v>
      </c>
      <c r="CS537" s="42" t="s">
        <v>21</v>
      </c>
      <c r="CT537" s="42" t="s">
        <v>21</v>
      </c>
      <c r="CU537" s="42" t="s">
        <v>21</v>
      </c>
      <c r="CV537" s="42" t="s">
        <v>21</v>
      </c>
      <c r="CW537" s="43">
        <v>2.0699999999999998</v>
      </c>
      <c r="CX537" s="43">
        <v>62.222499999999997</v>
      </c>
      <c r="CY537" s="42" t="s">
        <v>21</v>
      </c>
      <c r="CZ537" s="42" t="s">
        <v>21</v>
      </c>
      <c r="DA537" s="43">
        <v>0.95</v>
      </c>
      <c r="DB537" s="43">
        <v>19.77</v>
      </c>
      <c r="DC537" s="42" t="s">
        <v>21</v>
      </c>
      <c r="DD537" s="43">
        <v>166.66666666666669</v>
      </c>
      <c r="DE537" s="42" t="s">
        <v>21</v>
      </c>
      <c r="DF537" s="43">
        <v>6250</v>
      </c>
      <c r="DG537" s="43">
        <v>10.942299999999999</v>
      </c>
    </row>
    <row r="538" spans="1:111" x14ac:dyDescent="0.25">
      <c r="A538" s="27" t="s">
        <v>664</v>
      </c>
      <c r="B538" s="15">
        <v>9.3298999999999985</v>
      </c>
      <c r="C538" s="15">
        <v>0.57904999999999995</v>
      </c>
      <c r="D538" s="15">
        <v>1.2123899999999999</v>
      </c>
      <c r="E538" s="15">
        <v>11.042</v>
      </c>
      <c r="F538" s="15">
        <v>32.281999999999996</v>
      </c>
      <c r="G538" s="15">
        <v>262.87600216154772</v>
      </c>
      <c r="H538" s="15">
        <v>3.2404999999999995</v>
      </c>
      <c r="I538" s="15">
        <v>1.8772299999999997</v>
      </c>
      <c r="J538" s="15">
        <v>2.7469315476331054E-5</v>
      </c>
      <c r="K538" s="15">
        <v>167</v>
      </c>
      <c r="L538" s="15">
        <v>1.1581999999999999</v>
      </c>
      <c r="M538" s="15">
        <v>308.35000000000002</v>
      </c>
      <c r="N538" s="15">
        <v>7.7639999999999993</v>
      </c>
      <c r="O538" s="15">
        <v>4.7220999999999993</v>
      </c>
      <c r="P538" s="15">
        <v>530.54399999999987</v>
      </c>
      <c r="Q538" s="15">
        <v>2.3408899999999998E-9</v>
      </c>
      <c r="R538" s="15">
        <v>95.262500000000003</v>
      </c>
      <c r="S538" s="15">
        <v>0.44387199999999999</v>
      </c>
      <c r="T538" s="15">
        <v>5.9963999999999995</v>
      </c>
      <c r="U538" s="15">
        <v>10.35</v>
      </c>
      <c r="V538" s="15">
        <v>823.41</v>
      </c>
      <c r="W538" s="15">
        <v>2</v>
      </c>
      <c r="X538" s="15">
        <v>7.95</v>
      </c>
      <c r="Y538" s="15">
        <v>3.7069999999999994</v>
      </c>
      <c r="Z538" s="15">
        <v>5.2575000000000003</v>
      </c>
      <c r="AA538" s="15">
        <v>7.5610999999999997</v>
      </c>
      <c r="AB538" s="15">
        <v>1.5696999999999999</v>
      </c>
      <c r="AC538" s="15">
        <v>337.5</v>
      </c>
      <c r="AD538" s="15">
        <v>155.08699999999999</v>
      </c>
      <c r="AE538" s="15">
        <v>5.7105999999999995</v>
      </c>
      <c r="AF538" s="15">
        <v>673</v>
      </c>
      <c r="AG538" s="15">
        <v>45</v>
      </c>
      <c r="AH538" s="15">
        <v>5</v>
      </c>
      <c r="AI538" s="15">
        <v>4.8995999999999995</v>
      </c>
      <c r="AJ538" s="15">
        <v>56.613</v>
      </c>
      <c r="AK538" s="15">
        <v>17.869</v>
      </c>
      <c r="AL538" s="15">
        <v>1860.35</v>
      </c>
      <c r="AM538" s="15">
        <v>66.421999999999997</v>
      </c>
      <c r="AN538" s="15">
        <v>0.31085699999999994</v>
      </c>
      <c r="AO538" s="15">
        <v>0.58477999999999997</v>
      </c>
      <c r="AP538" s="15">
        <v>2.0504999999999995</v>
      </c>
      <c r="AQ538" s="15">
        <v>1171.7</v>
      </c>
      <c r="AR538" s="15">
        <v>7.2226999999999997</v>
      </c>
      <c r="AS538" s="15">
        <v>138.99</v>
      </c>
      <c r="AT538" s="15">
        <v>0.6594199999999999</v>
      </c>
      <c r="AU538" s="15">
        <v>23.218599999999999</v>
      </c>
      <c r="AV538" s="15">
        <v>714.99</v>
      </c>
      <c r="AW538" s="28" t="s">
        <v>21</v>
      </c>
      <c r="AX538" s="15">
        <v>698.49998134161399</v>
      </c>
      <c r="AY538" s="15">
        <v>1079.8599999999999</v>
      </c>
      <c r="AZ538" s="15">
        <v>2.5710499999999996</v>
      </c>
      <c r="BA538" s="15">
        <v>1.0000002769241589</v>
      </c>
      <c r="BB538" s="15">
        <v>0.27611038999999998</v>
      </c>
      <c r="BC538" s="15">
        <v>1464.83</v>
      </c>
      <c r="BD538" s="15">
        <v>2.6877399999999998</v>
      </c>
      <c r="BE538" s="15">
        <v>2.6953999999999994</v>
      </c>
      <c r="BF538" s="15">
        <v>0.30803999999999998</v>
      </c>
      <c r="BG538" s="15">
        <v>78.760000000000005</v>
      </c>
      <c r="BH538" s="15">
        <v>14.9613</v>
      </c>
      <c r="BI538" s="15">
        <v>2.8809999999999998</v>
      </c>
      <c r="BJ538" s="15">
        <v>8.2787999999999986</v>
      </c>
      <c r="BK538" s="15">
        <v>6.1795999999999998</v>
      </c>
      <c r="BL538" s="15">
        <v>29.43</v>
      </c>
      <c r="BM538" s="15">
        <v>1.7690999999999999</v>
      </c>
      <c r="BN538" s="15">
        <v>1.6090099999999998</v>
      </c>
      <c r="BO538" s="15">
        <v>0.23599999999999999</v>
      </c>
      <c r="BP538" s="15">
        <v>7.9742999999999995</v>
      </c>
      <c r="BQ538" s="15">
        <v>6.0740999999999996</v>
      </c>
      <c r="BR538" s="15">
        <v>21.6376223479513</v>
      </c>
      <c r="BS538" s="15">
        <v>1214.2</v>
      </c>
      <c r="BT538" s="15">
        <v>0.43189499999999997</v>
      </c>
      <c r="BU538" s="15">
        <v>25.351899999999997</v>
      </c>
      <c r="BV538" s="15">
        <v>139.07</v>
      </c>
      <c r="BW538" s="15">
        <v>3.7450000000000001</v>
      </c>
      <c r="BX538" s="15">
        <v>1.7653999999999999</v>
      </c>
      <c r="BY538" s="15">
        <v>2.5710499999999996</v>
      </c>
      <c r="BZ538" s="15">
        <v>98.466999999999999</v>
      </c>
      <c r="CA538" s="15">
        <v>39.933999999999997</v>
      </c>
      <c r="CB538" s="15">
        <v>1.7849984163991854</v>
      </c>
      <c r="CC538" s="15">
        <v>2.5710499999999996</v>
      </c>
      <c r="CD538" s="15">
        <v>5.7669999999999995</v>
      </c>
      <c r="CE538" s="15">
        <v>1.3068</v>
      </c>
      <c r="CF538" s="15">
        <v>11.225</v>
      </c>
      <c r="CG538" s="15">
        <v>196.6</v>
      </c>
      <c r="CH538" s="15">
        <v>25.366127979253694</v>
      </c>
      <c r="CI538" s="15">
        <v>0.86799999999999999</v>
      </c>
      <c r="CJ538" s="15">
        <v>2718.51</v>
      </c>
      <c r="CK538" s="15">
        <v>465</v>
      </c>
      <c r="CL538" s="15">
        <v>0.5320419999999999</v>
      </c>
      <c r="CM538" s="15">
        <v>1.3085299999999995</v>
      </c>
      <c r="CN538" s="15">
        <v>48.748799999999996</v>
      </c>
      <c r="CO538" s="15">
        <v>33.918299999999995</v>
      </c>
      <c r="CP538" s="15">
        <v>2.5315999999999996</v>
      </c>
      <c r="CQ538" s="43">
        <v>50.6</v>
      </c>
      <c r="CR538" s="43">
        <v>35.69</v>
      </c>
      <c r="CS538" s="42" t="s">
        <v>21</v>
      </c>
      <c r="CT538" s="43">
        <v>2.8419999999999995E-3</v>
      </c>
      <c r="CU538" s="42" t="s">
        <v>21</v>
      </c>
      <c r="CV538" s="42" t="s">
        <v>21</v>
      </c>
      <c r="CW538" s="43">
        <v>2.0699999999999998</v>
      </c>
      <c r="CX538" s="43">
        <v>62.287599999999998</v>
      </c>
      <c r="CY538" s="42" t="s">
        <v>21</v>
      </c>
      <c r="CZ538" s="42" t="s">
        <v>21</v>
      </c>
      <c r="DA538" s="43">
        <v>0.95</v>
      </c>
      <c r="DB538" s="43">
        <v>19.920000000000002</v>
      </c>
      <c r="DC538" s="42" t="s">
        <v>21</v>
      </c>
      <c r="DD538" s="43">
        <v>178.57142857142856</v>
      </c>
      <c r="DE538" s="42" t="s">
        <v>21</v>
      </c>
      <c r="DF538" s="43">
        <v>7750</v>
      </c>
      <c r="DG538" s="43">
        <v>10.951499999999999</v>
      </c>
    </row>
    <row r="539" spans="1:111" x14ac:dyDescent="0.25">
      <c r="A539" s="27" t="s">
        <v>665</v>
      </c>
      <c r="B539" s="15">
        <v>9.5504999999999995</v>
      </c>
      <c r="C539" s="15">
        <v>0.55834099999999998</v>
      </c>
      <c r="D539" s="15">
        <v>1.2465199999999999</v>
      </c>
      <c r="E539" s="15">
        <v>10.728999999999999</v>
      </c>
      <c r="F539" s="15">
        <v>31.386999999999997</v>
      </c>
      <c r="G539" s="15">
        <v>255.25097309266786</v>
      </c>
      <c r="H539" s="15">
        <v>3.2838999999999996</v>
      </c>
      <c r="I539" s="15">
        <v>1.8570099999999996</v>
      </c>
      <c r="J539" s="15">
        <v>3.4605279349029597E-5</v>
      </c>
      <c r="K539" s="15">
        <v>162.72999999999999</v>
      </c>
      <c r="L539" s="15">
        <v>1.1597999999999999</v>
      </c>
      <c r="M539" s="15">
        <v>312.49</v>
      </c>
      <c r="N539" s="15">
        <v>7.77</v>
      </c>
      <c r="O539" s="15">
        <v>4.7220999999999993</v>
      </c>
      <c r="P539" s="15">
        <v>540.4559999999999</v>
      </c>
      <c r="Q539" s="15">
        <v>2.6524899999999998E-9</v>
      </c>
      <c r="R539" s="15">
        <v>97.24</v>
      </c>
      <c r="S539" s="15">
        <v>0.43177899999999997</v>
      </c>
      <c r="T539" s="15">
        <v>5.8195999999999994</v>
      </c>
      <c r="U539" s="15">
        <v>11.17</v>
      </c>
      <c r="V539" s="15">
        <v>838.98</v>
      </c>
      <c r="W539" s="15">
        <v>2</v>
      </c>
      <c r="X539" s="15">
        <v>8.06</v>
      </c>
      <c r="Y539" s="15">
        <v>3.6189999999999998</v>
      </c>
      <c r="Z539" s="15">
        <v>5.1050000000000004</v>
      </c>
      <c r="AA539" s="15">
        <v>7.35</v>
      </c>
      <c r="AB539" s="15">
        <v>1.5232999999999999</v>
      </c>
      <c r="AC539" s="15">
        <v>339.83</v>
      </c>
      <c r="AD539" s="15">
        <v>153.06599999999997</v>
      </c>
      <c r="AE539" s="15">
        <v>5.3482999999999992</v>
      </c>
      <c r="AF539" s="15">
        <v>675</v>
      </c>
      <c r="AG539" s="15">
        <v>45</v>
      </c>
      <c r="AH539" s="15">
        <v>5</v>
      </c>
      <c r="AI539" s="15">
        <v>5.5</v>
      </c>
      <c r="AJ539" s="15">
        <v>55.156499999999994</v>
      </c>
      <c r="AK539" s="15">
        <v>18.050999999999998</v>
      </c>
      <c r="AL539" s="15">
        <v>1865.85</v>
      </c>
      <c r="AM539" s="15">
        <v>64.646999999999991</v>
      </c>
      <c r="AN539" s="15">
        <v>0.31085699999999994</v>
      </c>
      <c r="AO539" s="15">
        <v>0.56862999999999997</v>
      </c>
      <c r="AP539" s="15">
        <v>2.0245999999999995</v>
      </c>
      <c r="AQ539" s="15">
        <v>1141.68</v>
      </c>
      <c r="AR539" s="15">
        <v>7.78</v>
      </c>
      <c r="AS539" s="15">
        <v>129.72999999999999</v>
      </c>
      <c r="AT539" s="15">
        <v>0.65399999999999991</v>
      </c>
      <c r="AU539" s="15">
        <v>23.087</v>
      </c>
      <c r="AV539" s="15">
        <v>715.04</v>
      </c>
      <c r="AW539" s="28" t="s">
        <v>21</v>
      </c>
      <c r="AX539" s="15">
        <v>698.49998134161399</v>
      </c>
      <c r="AY539" s="15">
        <v>870.35</v>
      </c>
      <c r="AZ539" s="15">
        <v>2.5439699999999998</v>
      </c>
      <c r="BA539" s="15">
        <v>1.0000002769241589</v>
      </c>
      <c r="BB539" s="15">
        <v>0.26877107999999994</v>
      </c>
      <c r="BC539" s="15">
        <v>1444.98</v>
      </c>
      <c r="BD539" s="15">
        <v>2.6219199999999994</v>
      </c>
      <c r="BE539" s="15">
        <v>2.6989999999999998</v>
      </c>
      <c r="BF539" s="15">
        <v>0.30087999999999998</v>
      </c>
      <c r="BG539" s="15">
        <v>77.39</v>
      </c>
      <c r="BH539" s="15">
        <v>14.3377</v>
      </c>
      <c r="BI539" s="15">
        <v>2.9053899999999997</v>
      </c>
      <c r="BJ539" s="15">
        <v>8.0734999999999992</v>
      </c>
      <c r="BK539" s="15">
        <v>6.0132999999999992</v>
      </c>
      <c r="BL539" s="15">
        <v>30.26</v>
      </c>
      <c r="BM539" s="15">
        <v>1.7181999999999997</v>
      </c>
      <c r="BN539" s="15">
        <v>1.6321199999999996</v>
      </c>
      <c r="BO539" s="15">
        <v>0.27548379999999995</v>
      </c>
      <c r="BP539" s="15">
        <v>8.0088999999999988</v>
      </c>
      <c r="BQ539" s="15">
        <v>5.9202999999999992</v>
      </c>
      <c r="BR539" s="15">
        <v>21.68639159795358</v>
      </c>
      <c r="BS539" s="15">
        <v>1204.2</v>
      </c>
      <c r="BT539" s="15">
        <v>0.44384699999999999</v>
      </c>
      <c r="BU539" s="15">
        <v>25.75</v>
      </c>
      <c r="BV539" s="15">
        <v>134.40599999999998</v>
      </c>
      <c r="BW539" s="15">
        <v>3.7450000000000001</v>
      </c>
      <c r="BX539" s="15">
        <v>1.7266999999999999</v>
      </c>
      <c r="BY539" s="15">
        <v>2.5439699999999998</v>
      </c>
      <c r="BZ539" s="15">
        <v>95.696999999999989</v>
      </c>
      <c r="CA539" s="15">
        <v>40.275999999999996</v>
      </c>
      <c r="CB539" s="15">
        <v>1.7849984163991854</v>
      </c>
      <c r="CC539" s="15">
        <v>2.5439699999999998</v>
      </c>
      <c r="CD539" s="15">
        <v>5.6438999999999995</v>
      </c>
      <c r="CE539" s="15">
        <v>1.2815999999999999</v>
      </c>
      <c r="CF539" s="15">
        <v>11.225</v>
      </c>
      <c r="CG539" s="15">
        <v>196.6</v>
      </c>
      <c r="CH539" s="15">
        <v>25.105126662428599</v>
      </c>
      <c r="CI539" s="15">
        <v>0.84309999999999996</v>
      </c>
      <c r="CJ539" s="15">
        <v>2742.4</v>
      </c>
      <c r="CK539" s="15">
        <v>480</v>
      </c>
      <c r="CL539" s="15">
        <v>0.51422999999999996</v>
      </c>
      <c r="CM539" s="15">
        <v>1.3632499999999996</v>
      </c>
      <c r="CN539" s="15">
        <v>48.970999999999997</v>
      </c>
      <c r="CO539" s="15">
        <v>35.743399999999994</v>
      </c>
      <c r="CP539" s="15">
        <v>2.5354999999999994</v>
      </c>
      <c r="CQ539" s="43">
        <v>50.6</v>
      </c>
      <c r="CR539" s="43">
        <v>35.69</v>
      </c>
      <c r="CS539" s="42" t="s">
        <v>21</v>
      </c>
      <c r="CT539" s="43">
        <v>2.8419999999999995E-3</v>
      </c>
      <c r="CU539" s="42" t="s">
        <v>21</v>
      </c>
      <c r="CV539" s="42" t="s">
        <v>21</v>
      </c>
      <c r="CW539" s="43">
        <v>2.0699999999999998</v>
      </c>
      <c r="CX539" s="43">
        <v>61.333799999999997</v>
      </c>
      <c r="CY539" s="42" t="s">
        <v>21</v>
      </c>
      <c r="CZ539" s="42" t="s">
        <v>21</v>
      </c>
      <c r="DA539" s="43">
        <v>0.95</v>
      </c>
      <c r="DB539" s="43">
        <v>19.510000000000002</v>
      </c>
      <c r="DC539" s="42" t="s">
        <v>21</v>
      </c>
      <c r="DD539" s="43">
        <v>178.57142857142856</v>
      </c>
      <c r="DE539" s="42" t="s">
        <v>21</v>
      </c>
      <c r="DF539" s="43">
        <v>7750</v>
      </c>
      <c r="DG539" s="43">
        <v>10.635</v>
      </c>
    </row>
    <row r="540" spans="1:111" x14ac:dyDescent="0.25">
      <c r="A540" s="27" t="s">
        <v>666</v>
      </c>
      <c r="B540" s="15">
        <v>10.119</v>
      </c>
      <c r="C540" s="15">
        <v>0.52795199999999987</v>
      </c>
      <c r="D540" s="15">
        <v>1.2913299999999999</v>
      </c>
      <c r="E540" s="15">
        <v>10.443999999999999</v>
      </c>
      <c r="F540" s="15">
        <v>30.636999999999997</v>
      </c>
      <c r="G540" s="15">
        <v>250.02595317333706</v>
      </c>
      <c r="H540" s="15">
        <v>3.3275999999999999</v>
      </c>
      <c r="I540" s="15">
        <v>1.8429799999999996</v>
      </c>
      <c r="J540" s="15">
        <v>4.4775409678811129E-5</v>
      </c>
      <c r="K540" s="15">
        <v>160.55000000000001</v>
      </c>
      <c r="L540" s="15">
        <v>1.1630999999999998</v>
      </c>
      <c r="M540" s="15">
        <v>326.86</v>
      </c>
      <c r="N540" s="15">
        <v>7.7949999999999999</v>
      </c>
      <c r="O540" s="15">
        <v>4.9553999999999991</v>
      </c>
      <c r="P540" s="15">
        <v>551.33399999999983</v>
      </c>
      <c r="Q540" s="15">
        <v>3.6647399999999999E-9</v>
      </c>
      <c r="R540" s="15">
        <v>99.631799999999998</v>
      </c>
      <c r="S540" s="15">
        <v>0.42684</v>
      </c>
      <c r="T540" s="15">
        <v>5.6979999999999995</v>
      </c>
      <c r="U540" s="15">
        <v>11.35</v>
      </c>
      <c r="V540" s="15">
        <v>854.8</v>
      </c>
      <c r="W540" s="15">
        <v>2</v>
      </c>
      <c r="X540" s="15">
        <v>8.09</v>
      </c>
      <c r="Y540" s="15">
        <v>3.5607299999999995</v>
      </c>
      <c r="Z540" s="15">
        <v>5.0004999999999997</v>
      </c>
      <c r="AA540" s="15">
        <v>7.3278999999999996</v>
      </c>
      <c r="AB540" s="15">
        <v>1.4869999999999999</v>
      </c>
      <c r="AC540" s="15">
        <v>342.91</v>
      </c>
      <c r="AD540" s="15">
        <v>152.261</v>
      </c>
      <c r="AE540" s="15">
        <v>4.9687999999999999</v>
      </c>
      <c r="AF540" s="15">
        <v>675</v>
      </c>
      <c r="AG540" s="15">
        <v>45</v>
      </c>
      <c r="AH540" s="15">
        <v>5</v>
      </c>
      <c r="AI540" s="15">
        <v>5.46</v>
      </c>
      <c r="AJ540" s="15">
        <v>54.368599999999994</v>
      </c>
      <c r="AK540" s="15">
        <v>18.087</v>
      </c>
      <c r="AL540" s="15">
        <v>1860.48</v>
      </c>
      <c r="AM540" s="15">
        <v>63.838999999999999</v>
      </c>
      <c r="AN540" s="15">
        <v>0.31085699999999994</v>
      </c>
      <c r="AO540" s="15">
        <v>0.55532999999999999</v>
      </c>
      <c r="AP540" s="15">
        <v>2.0084</v>
      </c>
      <c r="AQ540" s="15">
        <v>1116.31</v>
      </c>
      <c r="AR540" s="15">
        <v>8.0214999999999996</v>
      </c>
      <c r="AS540" s="15">
        <v>129.08000000000001</v>
      </c>
      <c r="AT540" s="15">
        <v>0.65799999999999992</v>
      </c>
      <c r="AU540" s="15">
        <v>23.166999999999998</v>
      </c>
      <c r="AV540" s="15">
        <v>714.32</v>
      </c>
      <c r="AW540" s="28" t="s">
        <v>21</v>
      </c>
      <c r="AX540" s="15">
        <v>695.49998142175014</v>
      </c>
      <c r="AY540" s="15">
        <v>706.65</v>
      </c>
      <c r="AZ540" s="15">
        <v>2.5239399999999996</v>
      </c>
      <c r="BA540" s="15">
        <v>1.0000002769241589</v>
      </c>
      <c r="BB540" s="15">
        <v>0.26572956999999997</v>
      </c>
      <c r="BC540" s="15">
        <v>1432.49</v>
      </c>
      <c r="BD540" s="15">
        <v>2.5877999999999997</v>
      </c>
      <c r="BE540" s="15">
        <v>2.6941999999999995</v>
      </c>
      <c r="BF540" s="15">
        <v>0.29664999999999997</v>
      </c>
      <c r="BG540" s="15">
        <v>76.319999999999993</v>
      </c>
      <c r="BH540" s="15">
        <v>14.079099999999999</v>
      </c>
      <c r="BI540" s="15">
        <v>2.9277999999999995</v>
      </c>
      <c r="BJ540" s="15">
        <v>7.9459999999999997</v>
      </c>
      <c r="BK540" s="15">
        <v>5.9461999999999993</v>
      </c>
      <c r="BL540" s="15">
        <v>30.38</v>
      </c>
      <c r="BM540" s="15">
        <v>1.6767999999999996</v>
      </c>
      <c r="BN540" s="15">
        <v>1.6361299999999999</v>
      </c>
      <c r="BO540" s="15">
        <v>0.34899999999999998</v>
      </c>
      <c r="BP540" s="15">
        <v>8.3247</v>
      </c>
      <c r="BQ540" s="15">
        <v>5.8049999999999997</v>
      </c>
      <c r="BR540" s="15">
        <v>21.75307608265058</v>
      </c>
      <c r="BS540" s="15">
        <v>1221.0999999999999</v>
      </c>
      <c r="BT540" s="15">
        <v>0.43703799999999998</v>
      </c>
      <c r="BU540" s="15">
        <v>28</v>
      </c>
      <c r="BV540" s="15">
        <v>130.71699999999998</v>
      </c>
      <c r="BW540" s="15">
        <v>3.7450000000000001</v>
      </c>
      <c r="BX540" s="15">
        <v>1.7083999999999999</v>
      </c>
      <c r="BY540" s="15">
        <v>2.5239399999999996</v>
      </c>
      <c r="BZ540" s="15">
        <v>93.957999999999998</v>
      </c>
      <c r="CA540" s="15">
        <v>40.335999999999999</v>
      </c>
      <c r="CB540" s="15">
        <v>1.7849984163991854</v>
      </c>
      <c r="CC540" s="15">
        <v>2.5239399999999996</v>
      </c>
      <c r="CD540" s="15">
        <v>5.5640999999999998</v>
      </c>
      <c r="CE540" s="15">
        <v>1.2569999999999999</v>
      </c>
      <c r="CF540" s="15">
        <v>11.225</v>
      </c>
      <c r="CG540" s="15">
        <v>196.6</v>
      </c>
      <c r="CH540" s="15">
        <v>25.045126359710189</v>
      </c>
      <c r="CI540" s="15">
        <v>0.82574999999999998</v>
      </c>
      <c r="CJ540" s="15">
        <v>2776.55</v>
      </c>
      <c r="CK540" s="15">
        <v>508.63599999999997</v>
      </c>
      <c r="CL540" s="15">
        <v>0.50919599999999998</v>
      </c>
      <c r="CM540" s="15">
        <v>1.4618099999999996</v>
      </c>
      <c r="CN540" s="15">
        <v>50.119299999999996</v>
      </c>
      <c r="CO540" s="15">
        <v>38.211599999999997</v>
      </c>
      <c r="CP540" s="15">
        <v>2.5496999999999996</v>
      </c>
      <c r="CQ540" s="43">
        <v>50.6</v>
      </c>
      <c r="CR540" s="43">
        <v>35.79</v>
      </c>
      <c r="CS540" s="42" t="s">
        <v>21</v>
      </c>
      <c r="CT540" s="43">
        <v>2.8419999999999995E-3</v>
      </c>
      <c r="CU540" s="42" t="s">
        <v>21</v>
      </c>
      <c r="CV540" s="42" t="s">
        <v>21</v>
      </c>
      <c r="CW540" s="43">
        <v>2.0699999999999998</v>
      </c>
      <c r="CX540" s="43">
        <v>60.618599999999994</v>
      </c>
      <c r="CY540" s="42" t="s">
        <v>21</v>
      </c>
      <c r="CZ540" s="42" t="s">
        <v>21</v>
      </c>
      <c r="DA540" s="43">
        <v>0.95</v>
      </c>
      <c r="DB540" s="43">
        <v>35.14</v>
      </c>
      <c r="DC540" s="42" t="s">
        <v>21</v>
      </c>
      <c r="DD540" s="43">
        <v>185.18518518518519</v>
      </c>
      <c r="DE540" s="42" t="s">
        <v>21</v>
      </c>
      <c r="DF540" s="43">
        <v>7750</v>
      </c>
      <c r="DG540" s="43">
        <v>10.420599999999999</v>
      </c>
    </row>
    <row r="541" spans="1:111" x14ac:dyDescent="0.25">
      <c r="A541" s="27" t="s">
        <v>667</v>
      </c>
      <c r="B541" s="15">
        <v>11.7859</v>
      </c>
      <c r="C541" s="15">
        <v>0.51142599999999983</v>
      </c>
      <c r="D541" s="15">
        <v>1.29887</v>
      </c>
      <c r="E541" s="15">
        <v>10.497999999999999</v>
      </c>
      <c r="F541" s="15">
        <v>30.925000000000001</v>
      </c>
      <c r="G541" s="15">
        <v>253.32096573490549</v>
      </c>
      <c r="H541" s="15">
        <v>3.3731999999999998</v>
      </c>
      <c r="I541" s="15">
        <v>1.85459</v>
      </c>
      <c r="J541" s="15">
        <v>5.6212806320066091E-5</v>
      </c>
      <c r="K541" s="15">
        <v>162.6</v>
      </c>
      <c r="L541" s="15">
        <v>1.1599999999999999</v>
      </c>
      <c r="M541" s="15">
        <v>334.98</v>
      </c>
      <c r="N541" s="15">
        <v>7.802999999999999</v>
      </c>
      <c r="O541" s="15">
        <v>5.2220999999999993</v>
      </c>
      <c r="P541" s="15">
        <v>563.37599999999986</v>
      </c>
      <c r="Q541" s="15">
        <v>5.7014299999999998E-9</v>
      </c>
      <c r="R541" s="15">
        <v>102.339</v>
      </c>
      <c r="S541" s="15">
        <v>0.43252599999999997</v>
      </c>
      <c r="T541" s="15">
        <v>5.7514999999999992</v>
      </c>
      <c r="U541" s="15">
        <v>11.35</v>
      </c>
      <c r="V541" s="15">
        <v>869.54</v>
      </c>
      <c r="W541" s="15">
        <v>2</v>
      </c>
      <c r="X541" s="15">
        <v>8.0299999999999994</v>
      </c>
      <c r="Y541" s="15">
        <v>3.6032899999999994</v>
      </c>
      <c r="Z541" s="15">
        <v>5.0663999999999998</v>
      </c>
      <c r="AA541" s="15">
        <v>7.4204999999999997</v>
      </c>
      <c r="AB541" s="15">
        <v>1.492</v>
      </c>
      <c r="AC541" s="15">
        <v>344.73</v>
      </c>
      <c r="AD541" s="15">
        <v>155.55799999999999</v>
      </c>
      <c r="AE541" s="15">
        <v>4.9800000000000004</v>
      </c>
      <c r="AF541" s="15">
        <v>677</v>
      </c>
      <c r="AG541" s="15">
        <v>45</v>
      </c>
      <c r="AH541" s="15">
        <v>5</v>
      </c>
      <c r="AI541" s="15">
        <v>5.3742999999999999</v>
      </c>
      <c r="AJ541" s="15">
        <v>54.945799999999998</v>
      </c>
      <c r="AK541" s="15">
        <v>18.123999999999999</v>
      </c>
      <c r="AL541" s="15">
        <v>1891.68</v>
      </c>
      <c r="AM541" s="15">
        <v>64.708999999999989</v>
      </c>
      <c r="AN541" s="15">
        <v>0.31085699999999994</v>
      </c>
      <c r="AO541" s="15">
        <v>0.5595699999999999</v>
      </c>
      <c r="AP541" s="15">
        <v>2.0312999999999999</v>
      </c>
      <c r="AQ541" s="15">
        <v>1124.8499999999999</v>
      </c>
      <c r="AR541" s="15">
        <v>8.0327999999999999</v>
      </c>
      <c r="AS541" s="15">
        <v>133.55000000000001</v>
      </c>
      <c r="AT541" s="15">
        <v>0.66347999999999996</v>
      </c>
      <c r="AU541" s="15">
        <v>23.7897</v>
      </c>
      <c r="AV541" s="15">
        <v>715.75</v>
      </c>
      <c r="AW541" s="28" t="s">
        <v>21</v>
      </c>
      <c r="AX541" s="15">
        <v>695.49998142175014</v>
      </c>
      <c r="AY541" s="15">
        <v>790.44</v>
      </c>
      <c r="AZ541" s="15">
        <v>2.5299399999999999</v>
      </c>
      <c r="BA541" s="15">
        <v>1.0000002769241589</v>
      </c>
      <c r="BB541" s="15">
        <v>0.26913282999999999</v>
      </c>
      <c r="BC541" s="15">
        <v>1454.64</v>
      </c>
      <c r="BD541" s="15">
        <v>2.6175299999999995</v>
      </c>
      <c r="BE541" s="15">
        <v>2.7035999999999998</v>
      </c>
      <c r="BF541" s="15">
        <v>0.30015999999999998</v>
      </c>
      <c r="BG541" s="15">
        <v>76.95</v>
      </c>
      <c r="BH541" s="15">
        <v>14.204799999999999</v>
      </c>
      <c r="BI541" s="15">
        <v>2.9408999999999996</v>
      </c>
      <c r="BJ541" s="15">
        <v>8.0360999999999994</v>
      </c>
      <c r="BK541" s="15">
        <v>6.0179999999999998</v>
      </c>
      <c r="BL541" s="15">
        <v>30.4</v>
      </c>
      <c r="BM541" s="15">
        <v>1.6854999999999996</v>
      </c>
      <c r="BN541" s="15">
        <v>1.6739199999999996</v>
      </c>
      <c r="BO541" s="15">
        <v>0.497</v>
      </c>
      <c r="BP541" s="15">
        <v>8.7070999999999987</v>
      </c>
      <c r="BQ541" s="15">
        <v>5.8609999999999998</v>
      </c>
      <c r="BR541" s="15">
        <v>21.753872315303681</v>
      </c>
      <c r="BS541" s="15">
        <v>1268.7</v>
      </c>
      <c r="BT541" s="15">
        <v>0.51698899999999992</v>
      </c>
      <c r="BU541" s="15">
        <v>28</v>
      </c>
      <c r="BV541" s="15">
        <v>132.20599999999999</v>
      </c>
      <c r="BW541" s="15">
        <v>3.7450000000000001</v>
      </c>
      <c r="BX541" s="15">
        <v>1.7264999999999997</v>
      </c>
      <c r="BY541" s="15">
        <v>2.5299399999999999</v>
      </c>
      <c r="BZ541" s="15">
        <v>95.233999999999995</v>
      </c>
      <c r="CA541" s="15">
        <v>40.227999999999994</v>
      </c>
      <c r="CB541" s="15">
        <v>1.7849984163991854</v>
      </c>
      <c r="CC541" s="15">
        <v>2.5299399999999999</v>
      </c>
      <c r="CD541" s="15">
        <v>5.6134999999999993</v>
      </c>
      <c r="CE541" s="15">
        <v>1.2777999999999998</v>
      </c>
      <c r="CF541" s="15">
        <v>11.225</v>
      </c>
      <c r="CG541" s="15">
        <v>196.6</v>
      </c>
      <c r="CH541" s="15">
        <v>25.193127106415606</v>
      </c>
      <c r="CI541" s="15">
        <v>0.8347</v>
      </c>
      <c r="CJ541" s="15">
        <v>2873.93</v>
      </c>
      <c r="CK541" s="15">
        <v>530.52599999999984</v>
      </c>
      <c r="CL541" s="15">
        <v>0.51894899999999999</v>
      </c>
      <c r="CM541" s="15">
        <v>1.5503299999999995</v>
      </c>
      <c r="CN541" s="15">
        <v>50.409599999999998</v>
      </c>
      <c r="CO541" s="15">
        <v>41.286799999999999</v>
      </c>
      <c r="CP541" s="15">
        <v>2.5919999999999996</v>
      </c>
      <c r="CQ541" s="43">
        <v>50.6</v>
      </c>
      <c r="CR541" s="43">
        <v>35.79</v>
      </c>
      <c r="CS541" s="42" t="s">
        <v>21</v>
      </c>
      <c r="CT541" s="43">
        <v>2.8419999999999995E-3</v>
      </c>
      <c r="CU541" s="42" t="s">
        <v>21</v>
      </c>
      <c r="CV541" s="42" t="s">
        <v>21</v>
      </c>
      <c r="CW541" s="43">
        <v>2.0699999999999998</v>
      </c>
      <c r="CX541" s="43">
        <v>61.449199999999998</v>
      </c>
      <c r="CY541" s="42" t="s">
        <v>21</v>
      </c>
      <c r="CZ541" s="42" t="s">
        <v>21</v>
      </c>
      <c r="DA541" s="43">
        <v>0.95</v>
      </c>
      <c r="DB541" s="43">
        <v>34.71</v>
      </c>
      <c r="DC541" s="42" t="s">
        <v>21</v>
      </c>
      <c r="DD541" s="43">
        <v>188.67924528301887</v>
      </c>
      <c r="DE541" s="42" t="s">
        <v>21</v>
      </c>
      <c r="DF541" s="43">
        <v>8125</v>
      </c>
      <c r="DG541" s="43">
        <v>10.657399999999999</v>
      </c>
    </row>
    <row r="542" spans="1:111" x14ac:dyDescent="0.25">
      <c r="A542" s="27" t="s">
        <v>668</v>
      </c>
      <c r="B542" s="15">
        <v>13.5808</v>
      </c>
      <c r="C542" s="15">
        <v>0.64864199999999983</v>
      </c>
      <c r="D542" s="15">
        <v>1.2834599999999998</v>
      </c>
      <c r="E542" s="15">
        <v>10.626999999999999</v>
      </c>
      <c r="F542" s="15">
        <v>31.101999999999997</v>
      </c>
      <c r="G542" s="15">
        <v>256.53597799148889</v>
      </c>
      <c r="H542" s="15">
        <v>3.4404999999999997</v>
      </c>
      <c r="I542" s="15">
        <v>1.8719299999999996</v>
      </c>
      <c r="J542" s="15">
        <v>7.0250189798346852E-5</v>
      </c>
      <c r="K542" s="15">
        <v>163.29</v>
      </c>
      <c r="L542" s="15">
        <v>1.1558999999999999</v>
      </c>
      <c r="M542" s="15">
        <v>337.23</v>
      </c>
      <c r="N542" s="15">
        <v>7.7969999999999997</v>
      </c>
      <c r="O542" s="15">
        <v>5.2220999999999993</v>
      </c>
      <c r="P542" s="15">
        <v>574.08899999999994</v>
      </c>
      <c r="Q542" s="15">
        <v>7.0436400000000003E-9</v>
      </c>
      <c r="R542" s="15">
        <v>105.825</v>
      </c>
      <c r="S542" s="15">
        <v>0.43463099999999999</v>
      </c>
      <c r="T542" s="15">
        <v>5.8165999999999993</v>
      </c>
      <c r="U542" s="15">
        <v>11.35</v>
      </c>
      <c r="V542" s="15">
        <v>897.75199999999995</v>
      </c>
      <c r="W542" s="15">
        <v>2</v>
      </c>
      <c r="X542" s="15">
        <v>8.02</v>
      </c>
      <c r="Y542" s="15">
        <v>3.6420899999999996</v>
      </c>
      <c r="Z542" s="15">
        <v>5.1306999999999992</v>
      </c>
      <c r="AA542" s="15">
        <v>7.6098999999999997</v>
      </c>
      <c r="AB542" s="15">
        <v>1.51</v>
      </c>
      <c r="AC542" s="15">
        <v>345.41</v>
      </c>
      <c r="AD542" s="15">
        <v>159.86799999999999</v>
      </c>
      <c r="AE542" s="15">
        <v>5.0408999999999997</v>
      </c>
      <c r="AF542" s="15">
        <v>680</v>
      </c>
      <c r="AG542" s="15">
        <v>45</v>
      </c>
      <c r="AH542" s="15">
        <v>5</v>
      </c>
      <c r="AI542" s="15">
        <v>5.3</v>
      </c>
      <c r="AJ542" s="15">
        <v>55.216199999999994</v>
      </c>
      <c r="AK542" s="15">
        <v>18.328999999999997</v>
      </c>
      <c r="AL542" s="15">
        <v>1907.54</v>
      </c>
      <c r="AM542" s="15">
        <v>64.940999999999988</v>
      </c>
      <c r="AN542" s="15">
        <v>0.31085699999999994</v>
      </c>
      <c r="AO542" s="15">
        <v>0.56568999999999992</v>
      </c>
      <c r="AP542" s="15">
        <v>2.0285999999999995</v>
      </c>
      <c r="AQ542" s="15">
        <v>1134.42</v>
      </c>
      <c r="AR542" s="15">
        <v>8.1063999999999989</v>
      </c>
      <c r="AS542" s="15">
        <v>133.88</v>
      </c>
      <c r="AT542" s="15">
        <v>0.66696</v>
      </c>
      <c r="AU542" s="15">
        <v>24.427199999999999</v>
      </c>
      <c r="AV542" s="15">
        <v>718.14</v>
      </c>
      <c r="AW542" s="28" t="s">
        <v>21</v>
      </c>
      <c r="AX542" s="15">
        <v>695.49998142175014</v>
      </c>
      <c r="AY542" s="15">
        <v>974.22</v>
      </c>
      <c r="AZ542" s="15">
        <v>2.5626999999999995</v>
      </c>
      <c r="BA542" s="15">
        <v>1.0000002769241589</v>
      </c>
      <c r="BB542" s="15">
        <v>0.26981940999999998</v>
      </c>
      <c r="BC542" s="15">
        <v>1612.64</v>
      </c>
      <c r="BD542" s="15">
        <v>2.6299899999999994</v>
      </c>
      <c r="BE542" s="15">
        <v>2.7152999999999996</v>
      </c>
      <c r="BF542" s="15">
        <v>0.30088999999999999</v>
      </c>
      <c r="BG542" s="15">
        <v>77.45</v>
      </c>
      <c r="BH542" s="15">
        <v>14.294499999999999</v>
      </c>
      <c r="BI542" s="15">
        <v>2.9531699999999996</v>
      </c>
      <c r="BJ542" s="15">
        <v>8.0706999999999987</v>
      </c>
      <c r="BK542" s="15">
        <v>6.0475999999999992</v>
      </c>
      <c r="BL542" s="15">
        <v>30.53</v>
      </c>
      <c r="BM542" s="15">
        <v>1.7017999999999995</v>
      </c>
      <c r="BN542" s="15">
        <v>1.6798299999999997</v>
      </c>
      <c r="BO542" s="15">
        <v>0.69423659999999998</v>
      </c>
      <c r="BP542" s="15">
        <v>9.2120999999999995</v>
      </c>
      <c r="BQ542" s="15">
        <v>5.9059999999999997</v>
      </c>
      <c r="BR542" s="15">
        <v>21.968357486232083</v>
      </c>
      <c r="BS542" s="15">
        <v>1318.2</v>
      </c>
      <c r="BT542" s="15">
        <v>0.53</v>
      </c>
      <c r="BU542" s="15">
        <v>28</v>
      </c>
      <c r="BV542" s="15">
        <v>134.45899999999997</v>
      </c>
      <c r="BW542" s="15">
        <v>3.7450000000000001</v>
      </c>
      <c r="BX542" s="15">
        <v>1.7453999999999996</v>
      </c>
      <c r="BY542" s="15">
        <v>2.5626999999999995</v>
      </c>
      <c r="BZ542" s="15">
        <v>95.198999999999998</v>
      </c>
      <c r="CA542" s="15">
        <v>40.271999999999998</v>
      </c>
      <c r="CB542" s="15">
        <v>1.7849984163991854</v>
      </c>
      <c r="CC542" s="15">
        <v>2.5626999999999995</v>
      </c>
      <c r="CD542" s="15">
        <v>5.6401999999999992</v>
      </c>
      <c r="CE542" s="15">
        <v>1.2724</v>
      </c>
      <c r="CF542" s="15">
        <v>11.225</v>
      </c>
      <c r="CG542" s="15">
        <v>196.6</v>
      </c>
      <c r="CH542" s="15">
        <v>25.224127262820115</v>
      </c>
      <c r="CI542" s="15">
        <v>0.84079999999999999</v>
      </c>
      <c r="CJ542" s="15">
        <v>2990.71</v>
      </c>
      <c r="CK542" s="15">
        <v>563.1819999999999</v>
      </c>
      <c r="CL542" s="15">
        <v>0.51722299999999999</v>
      </c>
      <c r="CM542" s="15">
        <v>1.6268799999999997</v>
      </c>
      <c r="CN542" s="15">
        <v>51.330999999999996</v>
      </c>
      <c r="CO542" s="15">
        <v>43.345199999999998</v>
      </c>
      <c r="CP542" s="15">
        <v>2.6723999999999997</v>
      </c>
      <c r="CQ542" s="43">
        <v>50.6</v>
      </c>
      <c r="CR542" s="43">
        <v>35.79</v>
      </c>
      <c r="CS542" s="42" t="s">
        <v>21</v>
      </c>
      <c r="CT542" s="43">
        <v>2.8799999999999993E-3</v>
      </c>
      <c r="CU542" s="42" t="s">
        <v>21</v>
      </c>
      <c r="CV542" s="42" t="s">
        <v>21</v>
      </c>
      <c r="CW542" s="43">
        <v>2.0699999999999998</v>
      </c>
      <c r="CX542" s="43">
        <v>69.926399999999987</v>
      </c>
      <c r="CY542" s="42" t="s">
        <v>21</v>
      </c>
      <c r="CZ542" s="42" t="s">
        <v>21</v>
      </c>
      <c r="DA542" s="43">
        <v>0.95</v>
      </c>
      <c r="DB542" s="43">
        <v>34.74</v>
      </c>
      <c r="DC542" s="42" t="s">
        <v>21</v>
      </c>
      <c r="DD542" s="43">
        <v>200</v>
      </c>
      <c r="DE542" s="42" t="s">
        <v>21</v>
      </c>
      <c r="DF542" s="43">
        <v>8750</v>
      </c>
      <c r="DG542" s="43">
        <v>13.4217</v>
      </c>
    </row>
    <row r="543" spans="1:111" x14ac:dyDescent="0.25">
      <c r="A543" s="27" t="s">
        <v>669</v>
      </c>
      <c r="B543" s="15">
        <v>16.330199999999998</v>
      </c>
      <c r="C543" s="15">
        <v>0.93764999999999998</v>
      </c>
      <c r="D543" s="15">
        <v>1.2750999999999999</v>
      </c>
      <c r="E543" s="15">
        <v>10.408999999999999</v>
      </c>
      <c r="F543" s="15">
        <v>30.473999999999997</v>
      </c>
      <c r="G543" s="15">
        <v>251.9709605882841</v>
      </c>
      <c r="H543" s="15">
        <v>3.4682999999999997</v>
      </c>
      <c r="I543" s="15">
        <v>1.8515599999999999</v>
      </c>
      <c r="J543" s="15">
        <v>8.0638137207202302E-5</v>
      </c>
      <c r="K543" s="15">
        <v>161.07</v>
      </c>
      <c r="L543" s="15">
        <v>1.1545999999999998</v>
      </c>
      <c r="M543" s="15">
        <v>337.53</v>
      </c>
      <c r="N543" s="15">
        <v>7.7949999999999999</v>
      </c>
      <c r="O543" s="15">
        <v>5.2220999999999993</v>
      </c>
      <c r="P543" s="15">
        <v>584.06899999999996</v>
      </c>
      <c r="Q543" s="15">
        <v>9.8946799999999992E-9</v>
      </c>
      <c r="R543" s="15">
        <v>109.541</v>
      </c>
      <c r="S543" s="15">
        <v>0.42802699999999994</v>
      </c>
      <c r="T543" s="15">
        <v>5.6926999999999994</v>
      </c>
      <c r="U543" s="15">
        <v>12.835000000000001</v>
      </c>
      <c r="V543" s="15">
        <v>954.12</v>
      </c>
      <c r="W543" s="15">
        <v>3.0619999999999994</v>
      </c>
      <c r="X543" s="15">
        <v>8.0399999999999991</v>
      </c>
      <c r="Y543" s="15">
        <v>3.5891999999999999</v>
      </c>
      <c r="Z543" s="15">
        <v>5.0393999999999997</v>
      </c>
      <c r="AA543" s="15">
        <v>7.5876999999999999</v>
      </c>
      <c r="AB543" s="15">
        <v>1.4799</v>
      </c>
      <c r="AC543" s="15">
        <v>349.85</v>
      </c>
      <c r="AD543" s="15">
        <v>158.511</v>
      </c>
      <c r="AE543" s="15">
        <v>5.0847999999999995</v>
      </c>
      <c r="AF543" s="15">
        <v>678.07299999999987</v>
      </c>
      <c r="AG543" s="15">
        <v>83.17</v>
      </c>
      <c r="AH543" s="15">
        <v>5</v>
      </c>
      <c r="AI543" s="15">
        <v>5.3</v>
      </c>
      <c r="AJ543" s="15">
        <v>54.272999999999996</v>
      </c>
      <c r="AK543" s="15">
        <v>18.853999999999999</v>
      </c>
      <c r="AL543" s="15">
        <v>1914</v>
      </c>
      <c r="AM543" s="15">
        <v>64.106999999999999</v>
      </c>
      <c r="AN543" s="15">
        <v>0.31085699999999994</v>
      </c>
      <c r="AO543" s="15">
        <v>0.55632999999999999</v>
      </c>
      <c r="AP543" s="15">
        <v>2.0076999999999998</v>
      </c>
      <c r="AQ543" s="15">
        <v>1111.01</v>
      </c>
      <c r="AR543" s="15">
        <v>8.1983999999999995</v>
      </c>
      <c r="AS543" s="15">
        <v>130.47999999999999</v>
      </c>
      <c r="AT543" s="15">
        <v>0.66629999999999989</v>
      </c>
      <c r="AU543" s="15">
        <v>24.794199999999996</v>
      </c>
      <c r="AV543" s="15">
        <v>721.6</v>
      </c>
      <c r="AW543" s="28" t="s">
        <v>21</v>
      </c>
      <c r="AX543" s="15">
        <v>695.49998142175014</v>
      </c>
      <c r="AY543" s="15">
        <v>1081.5</v>
      </c>
      <c r="AZ543" s="15">
        <v>2.5389699999999995</v>
      </c>
      <c r="BA543" s="15">
        <v>1.0000002769241589</v>
      </c>
      <c r="BB543" s="15">
        <v>0.26650984</v>
      </c>
      <c r="BC543" s="15">
        <v>1633.79</v>
      </c>
      <c r="BD543" s="15">
        <v>2.5874599999999996</v>
      </c>
      <c r="BE543" s="15">
        <v>2.6974999999999998</v>
      </c>
      <c r="BF543" s="15">
        <v>0.29611999999999994</v>
      </c>
      <c r="BG543" s="15">
        <v>76.13</v>
      </c>
      <c r="BH543" s="15">
        <v>14.053699999999999</v>
      </c>
      <c r="BI543" s="15">
        <v>2.9649899999999998</v>
      </c>
      <c r="BJ543" s="15">
        <v>7.9471999999999996</v>
      </c>
      <c r="BK543" s="15">
        <v>5.9612999999999996</v>
      </c>
      <c r="BL543" s="15">
        <v>31.1</v>
      </c>
      <c r="BM543" s="15">
        <v>1.6682999999999999</v>
      </c>
      <c r="BN543" s="15">
        <v>1.66113</v>
      </c>
      <c r="BO543" s="15">
        <v>0.93892859999999989</v>
      </c>
      <c r="BP543" s="15">
        <v>9.6107999999999993</v>
      </c>
      <c r="BQ543" s="15">
        <v>5.786999999999999</v>
      </c>
      <c r="BR543" s="15">
        <v>22.045691582664272</v>
      </c>
      <c r="BS543" s="15">
        <v>1327.5</v>
      </c>
      <c r="BT543" s="15">
        <v>0.55000000000000004</v>
      </c>
      <c r="BU543" s="15">
        <v>28</v>
      </c>
      <c r="BV543" s="15">
        <v>130.30099999999999</v>
      </c>
      <c r="BW543" s="15">
        <v>3.7450000000000001</v>
      </c>
      <c r="BX543" s="15">
        <v>1.7175999999999998</v>
      </c>
      <c r="BY543" s="15">
        <v>2.5389699999999995</v>
      </c>
      <c r="BZ543" s="15">
        <v>92.605000000000004</v>
      </c>
      <c r="CA543" s="15">
        <v>40.563999999999993</v>
      </c>
      <c r="CB543" s="15">
        <v>1.7849984163991854</v>
      </c>
      <c r="CC543" s="15">
        <v>2.5389699999999995</v>
      </c>
      <c r="CD543" s="15">
        <v>5.5338999999999992</v>
      </c>
      <c r="CE543" s="15">
        <v>1.2665</v>
      </c>
      <c r="CF543" s="15">
        <v>11.225</v>
      </c>
      <c r="CG543" s="15">
        <v>192.21799999999999</v>
      </c>
      <c r="CH543" s="15">
        <v>25.115126712881672</v>
      </c>
      <c r="CI543" s="15">
        <v>0.82994999999999997</v>
      </c>
      <c r="CJ543" s="15">
        <v>3134.57</v>
      </c>
      <c r="CK543" s="15">
        <v>585</v>
      </c>
      <c r="CL543" s="15">
        <v>0.50880399999999992</v>
      </c>
      <c r="CM543" s="15">
        <v>1.7046099999999995</v>
      </c>
      <c r="CN543" s="15">
        <v>53.6616</v>
      </c>
      <c r="CO543" s="15">
        <v>46.252899999999997</v>
      </c>
      <c r="CP543" s="15">
        <v>2.6895999999999995</v>
      </c>
      <c r="CQ543" s="43">
        <v>50.6</v>
      </c>
      <c r="CR543" s="43">
        <v>35.79</v>
      </c>
      <c r="CS543" s="42" t="s">
        <v>21</v>
      </c>
      <c r="CT543" s="43">
        <v>2.0739999999999998E-2</v>
      </c>
      <c r="CU543" s="42" t="s">
        <v>21</v>
      </c>
      <c r="CV543" s="42" t="s">
        <v>21</v>
      </c>
      <c r="CW543" s="43">
        <v>2.0699999999999998</v>
      </c>
      <c r="CX543" s="43">
        <v>70.72829999999999</v>
      </c>
      <c r="CY543" s="42" t="s">
        <v>21</v>
      </c>
      <c r="CZ543" s="42" t="s">
        <v>21</v>
      </c>
      <c r="DA543" s="43">
        <v>0.95</v>
      </c>
      <c r="DB543" s="43">
        <v>34.86</v>
      </c>
      <c r="DC543" s="42" t="s">
        <v>21</v>
      </c>
      <c r="DD543" s="43">
        <v>204.08163265306121</v>
      </c>
      <c r="DE543" s="42" t="s">
        <v>21</v>
      </c>
      <c r="DF543" s="43">
        <v>8750</v>
      </c>
      <c r="DG543" s="43">
        <v>13.666399999999999</v>
      </c>
    </row>
    <row r="544" spans="1:111" x14ac:dyDescent="0.25">
      <c r="A544" s="27" t="s">
        <v>670</v>
      </c>
      <c r="B544" s="15">
        <v>17.1418</v>
      </c>
      <c r="C544" s="15">
        <v>0.94686799999999993</v>
      </c>
      <c r="D544" s="15">
        <v>1.2956099999999999</v>
      </c>
      <c r="E544" s="15">
        <v>11.265000000000001</v>
      </c>
      <c r="F544" s="15">
        <v>32.981999999999999</v>
      </c>
      <c r="G544" s="15">
        <v>272.99104072308478</v>
      </c>
      <c r="H544" s="15">
        <v>3.4964999999999997</v>
      </c>
      <c r="I544" s="15">
        <v>1.9313299999999998</v>
      </c>
      <c r="J544" s="15">
        <v>8.3666849146445387E-5</v>
      </c>
      <c r="K544" s="15">
        <v>167.69</v>
      </c>
      <c r="L544" s="15">
        <v>1.1568999999999998</v>
      </c>
      <c r="M544" s="15">
        <v>340.24</v>
      </c>
      <c r="N544" s="15">
        <v>7.7909999999999995</v>
      </c>
      <c r="O544" s="15">
        <v>5.2220999999999993</v>
      </c>
      <c r="P544" s="15">
        <v>593.75099999999986</v>
      </c>
      <c r="Q544" s="15">
        <v>1.1490239999999999E-8</v>
      </c>
      <c r="R544" s="15">
        <v>113.68699999999998</v>
      </c>
      <c r="S544" s="15">
        <v>0.45339099999999999</v>
      </c>
      <c r="T544" s="15">
        <v>6.1216999999999997</v>
      </c>
      <c r="U544" s="15">
        <v>13.183</v>
      </c>
      <c r="V544" s="15">
        <v>968.14</v>
      </c>
      <c r="W544" s="15">
        <v>3.1334999999999997</v>
      </c>
      <c r="X544" s="15">
        <v>7.99</v>
      </c>
      <c r="Y544" s="15">
        <v>3.8268499999999999</v>
      </c>
      <c r="Z544" s="15">
        <v>5.4597999999999995</v>
      </c>
      <c r="AA544" s="15">
        <v>8.1477999999999984</v>
      </c>
      <c r="AB544" s="15">
        <v>1.6021999999999998</v>
      </c>
      <c r="AC544" s="15">
        <v>359</v>
      </c>
      <c r="AD544" s="15">
        <v>172.749</v>
      </c>
      <c r="AE544" s="15">
        <v>5.0358999999999998</v>
      </c>
      <c r="AF544" s="15">
        <v>697.94699999999989</v>
      </c>
      <c r="AG544" s="15">
        <v>115.1</v>
      </c>
      <c r="AH544" s="15">
        <v>5</v>
      </c>
      <c r="AI544" s="15">
        <v>5.3</v>
      </c>
      <c r="AJ544" s="15">
        <v>57.397399999999998</v>
      </c>
      <c r="AK544" s="15">
        <v>19.244</v>
      </c>
      <c r="AL544" s="15">
        <v>1927.12</v>
      </c>
      <c r="AM544" s="15">
        <v>66.56</v>
      </c>
      <c r="AN544" s="15">
        <v>0.31085699999999994</v>
      </c>
      <c r="AO544" s="15">
        <v>0.60198999999999991</v>
      </c>
      <c r="AP544" s="15">
        <v>2.1637999999999997</v>
      </c>
      <c r="AQ544" s="15">
        <v>1199.45</v>
      </c>
      <c r="AR544" s="15">
        <v>8.3811</v>
      </c>
      <c r="AS544" s="15">
        <v>137.19999999999999</v>
      </c>
      <c r="AT544" s="15">
        <v>0.67484999999999995</v>
      </c>
      <c r="AU544" s="15">
        <v>25.868799999999997</v>
      </c>
      <c r="AV544" s="15">
        <v>725.08</v>
      </c>
      <c r="AW544" s="28" t="s">
        <v>21</v>
      </c>
      <c r="AX544" s="15">
        <v>700.49998128818982</v>
      </c>
      <c r="AY544" s="15">
        <v>980.4</v>
      </c>
      <c r="AZ544" s="15">
        <v>2.6518299999999999</v>
      </c>
      <c r="BA544" s="15">
        <v>1.0000002769241589</v>
      </c>
      <c r="BB544" s="15">
        <v>0.27805408999999998</v>
      </c>
      <c r="BC544" s="15">
        <v>1721.85</v>
      </c>
      <c r="BD544" s="15">
        <v>2.7304499999999994</v>
      </c>
      <c r="BE544" s="15">
        <v>2.7409999999999997</v>
      </c>
      <c r="BF544" s="15">
        <v>0.31497999999999998</v>
      </c>
      <c r="BG544" s="15">
        <v>79.97</v>
      </c>
      <c r="BH544" s="15">
        <v>14.9613</v>
      </c>
      <c r="BI544" s="15">
        <v>2.9768999999999997</v>
      </c>
      <c r="BJ544" s="15">
        <v>8.5014999999999983</v>
      </c>
      <c r="BK544" s="15">
        <v>6.2007999999999992</v>
      </c>
      <c r="BL544" s="15">
        <v>31.92</v>
      </c>
      <c r="BM544" s="15">
        <v>1.8088999999999997</v>
      </c>
      <c r="BN544" s="15">
        <v>1.6809499999999999</v>
      </c>
      <c r="BO544" s="15">
        <v>4.6167741999999992</v>
      </c>
      <c r="BP544" s="15">
        <v>9.4520999999999997</v>
      </c>
      <c r="BQ544" s="15">
        <v>6.224499999999999</v>
      </c>
      <c r="BR544" s="15">
        <v>22.400512758701286</v>
      </c>
      <c r="BS544" s="15">
        <v>1316.8</v>
      </c>
      <c r="BT544" s="15">
        <v>0.56000000000000005</v>
      </c>
      <c r="BU544" s="15">
        <v>28</v>
      </c>
      <c r="BV544" s="15">
        <v>139.38799999999998</v>
      </c>
      <c r="BW544" s="15">
        <v>3.7450000000000001</v>
      </c>
      <c r="BX544" s="15">
        <v>1.7564999999999997</v>
      </c>
      <c r="BY544" s="15">
        <v>2.6518299999999999</v>
      </c>
      <c r="BZ544" s="15">
        <v>99.325999999999993</v>
      </c>
      <c r="CA544" s="15">
        <v>40.728999999999999</v>
      </c>
      <c r="CB544" s="15">
        <v>1.7849984163991854</v>
      </c>
      <c r="CC544" s="15">
        <v>2.6518299999999999</v>
      </c>
      <c r="CD544" s="15">
        <v>5.8598999999999997</v>
      </c>
      <c r="CE544" s="15">
        <v>1.3843999999999999</v>
      </c>
      <c r="CF544" s="15">
        <v>11.225</v>
      </c>
      <c r="CG544" s="15">
        <v>203.3</v>
      </c>
      <c r="CH544" s="15">
        <v>25.447128387923549</v>
      </c>
      <c r="CI544" s="15">
        <v>0.89319999999999999</v>
      </c>
      <c r="CJ544" s="15">
        <v>3530.5</v>
      </c>
      <c r="CK544" s="15">
        <v>608</v>
      </c>
      <c r="CL544" s="15">
        <v>0.54667699999999997</v>
      </c>
      <c r="CM544" s="15">
        <v>1.7568799999999996</v>
      </c>
      <c r="CN544" s="15">
        <v>54.107500000000002</v>
      </c>
      <c r="CO544" s="15">
        <v>53.342099999999995</v>
      </c>
      <c r="CP544" s="15">
        <v>2.8497999999999997</v>
      </c>
      <c r="CQ544" s="43">
        <v>50.6</v>
      </c>
      <c r="CR544" s="43">
        <v>35.79</v>
      </c>
      <c r="CS544" s="42" t="s">
        <v>21</v>
      </c>
      <c r="CT544" s="43">
        <v>1.5165E-2</v>
      </c>
      <c r="CU544" s="42" t="s">
        <v>21</v>
      </c>
      <c r="CV544" s="42" t="s">
        <v>21</v>
      </c>
      <c r="CW544" s="43">
        <v>2.0699999999999998</v>
      </c>
      <c r="CX544" s="43">
        <v>75.168699999999987</v>
      </c>
      <c r="CY544" s="42" t="s">
        <v>21</v>
      </c>
      <c r="CZ544" s="42" t="s">
        <v>21</v>
      </c>
      <c r="DA544" s="43">
        <v>0.95</v>
      </c>
      <c r="DB544" s="43">
        <v>36.97</v>
      </c>
      <c r="DC544" s="42" t="s">
        <v>21</v>
      </c>
      <c r="DD544" s="43">
        <v>222.22222222222223</v>
      </c>
      <c r="DE544" s="42" t="s">
        <v>21</v>
      </c>
      <c r="DF544" s="43">
        <v>9000</v>
      </c>
      <c r="DG544" s="43">
        <v>15.31</v>
      </c>
    </row>
    <row r="545" spans="1:111" x14ac:dyDescent="0.25">
      <c r="A545" s="27" t="s">
        <v>671</v>
      </c>
      <c r="B545" s="15">
        <v>17.670000000000002</v>
      </c>
      <c r="C545" s="15">
        <v>0.97859999999999991</v>
      </c>
      <c r="D545" s="15">
        <v>1.28247</v>
      </c>
      <c r="E545" s="15">
        <v>11.982999999999999</v>
      </c>
      <c r="F545" s="15">
        <v>35.027999999999999</v>
      </c>
      <c r="G545" s="15">
        <v>287.9710978315203</v>
      </c>
      <c r="H545" s="15">
        <v>3.5206999999999997</v>
      </c>
      <c r="I545" s="15">
        <v>1.9898499999999997</v>
      </c>
      <c r="J545" s="15">
        <v>9.1699535752025836E-5</v>
      </c>
      <c r="K545" s="15">
        <v>171.77</v>
      </c>
      <c r="L545" s="15">
        <v>1.1533</v>
      </c>
      <c r="M545" s="15">
        <v>340.28</v>
      </c>
      <c r="N545" s="15">
        <v>7.7929999999999993</v>
      </c>
      <c r="O545" s="15">
        <v>5.2658999999999994</v>
      </c>
      <c r="P545" s="15">
        <v>603.72500000000002</v>
      </c>
      <c r="Q545" s="15">
        <v>1.2630419999999999E-8</v>
      </c>
      <c r="R545" s="15">
        <v>117.15</v>
      </c>
      <c r="S545" s="15">
        <v>0.47689399999999998</v>
      </c>
      <c r="T545" s="15">
        <v>6.5123999999999995</v>
      </c>
      <c r="U545" s="15">
        <v>12.9726</v>
      </c>
      <c r="V545" s="15">
        <v>938.79</v>
      </c>
      <c r="W545" s="15">
        <v>3.1715999999999998</v>
      </c>
      <c r="X545" s="15">
        <v>7.97</v>
      </c>
      <c r="Y545" s="15">
        <v>3.9929099999999997</v>
      </c>
      <c r="Z545" s="15">
        <v>5.7593999999999994</v>
      </c>
      <c r="AA545" s="15">
        <v>8.6035999999999984</v>
      </c>
      <c r="AB545" s="15">
        <v>1.7030999999999998</v>
      </c>
      <c r="AC545" s="15">
        <v>362.48</v>
      </c>
      <c r="AD545" s="15">
        <v>184.77199999999999</v>
      </c>
      <c r="AE545" s="15">
        <v>4.9771999999999998</v>
      </c>
      <c r="AF545" s="15">
        <v>690.68099999999993</v>
      </c>
      <c r="AG545" s="15">
        <v>127</v>
      </c>
      <c r="AH545" s="15">
        <v>5</v>
      </c>
      <c r="AI545" s="15">
        <v>5.3</v>
      </c>
      <c r="AJ545" s="15">
        <v>59.830999999999996</v>
      </c>
      <c r="AK545" s="15">
        <v>19.936999999999998</v>
      </c>
      <c r="AL545" s="15">
        <v>1934.61</v>
      </c>
      <c r="AM545" s="15">
        <v>68.412999999999997</v>
      </c>
      <c r="AN545" s="15">
        <v>0.31085699999999994</v>
      </c>
      <c r="AO545" s="15">
        <v>0.63734999999999997</v>
      </c>
      <c r="AP545" s="15">
        <v>2.2613999999999996</v>
      </c>
      <c r="AQ545" s="15">
        <v>1261.04</v>
      </c>
      <c r="AR545" s="15">
        <v>8.8231999999999999</v>
      </c>
      <c r="AS545" s="15">
        <v>137.1</v>
      </c>
      <c r="AT545" s="15">
        <v>0.68104999999999993</v>
      </c>
      <c r="AU545" s="15">
        <v>27.031599999999997</v>
      </c>
      <c r="AV545" s="15">
        <v>725.48</v>
      </c>
      <c r="AW545" s="15">
        <v>0.29045199999999999</v>
      </c>
      <c r="AX545" s="15">
        <v>700.49998128818982</v>
      </c>
      <c r="AY545" s="15">
        <v>942.12</v>
      </c>
      <c r="AZ545" s="15">
        <v>2.7390499999999998</v>
      </c>
      <c r="BA545" s="15">
        <v>1.0000002769241589</v>
      </c>
      <c r="BB545" s="15">
        <v>0.28413277999999997</v>
      </c>
      <c r="BC545" s="15">
        <v>1842.82</v>
      </c>
      <c r="BD545" s="15">
        <v>2.8339099999999995</v>
      </c>
      <c r="BE545" s="15">
        <v>2.7523999999999997</v>
      </c>
      <c r="BF545" s="15">
        <v>0.32790999999999998</v>
      </c>
      <c r="BG545" s="15">
        <v>83.06</v>
      </c>
      <c r="BH545" s="15">
        <v>15.717799999999999</v>
      </c>
      <c r="BI545" s="15">
        <v>2.9889599999999996</v>
      </c>
      <c r="BJ545" s="15">
        <v>8.8640999999999988</v>
      </c>
      <c r="BK545" s="15">
        <v>6.3682999999999996</v>
      </c>
      <c r="BL545" s="15">
        <v>32.770000000000003</v>
      </c>
      <c r="BM545" s="15">
        <v>1.9186999999999996</v>
      </c>
      <c r="BN545" s="15">
        <v>1.6957799999999998</v>
      </c>
      <c r="BO545" s="15">
        <v>5</v>
      </c>
      <c r="BP545" s="15">
        <v>8.8690999999999995</v>
      </c>
      <c r="BQ545" s="15">
        <v>6.6236999999999995</v>
      </c>
      <c r="BR545" s="15">
        <v>23.077111455671723</v>
      </c>
      <c r="BS545" s="15">
        <v>1329.9</v>
      </c>
      <c r="BT545" s="15">
        <v>0.63</v>
      </c>
      <c r="BU545" s="15">
        <v>27.926099999999998</v>
      </c>
      <c r="BV545" s="15">
        <v>147.75899999999999</v>
      </c>
      <c r="BW545" s="15">
        <v>3.7450000000000001</v>
      </c>
      <c r="BX545" s="15">
        <v>1.7692999999999997</v>
      </c>
      <c r="BY545" s="15">
        <v>2.7390499999999998</v>
      </c>
      <c r="BZ545" s="15">
        <v>105.202</v>
      </c>
      <c r="CA545" s="15">
        <v>40.808</v>
      </c>
      <c r="CB545" s="15">
        <v>1.7849984163991854</v>
      </c>
      <c r="CC545" s="15">
        <v>2.7390499999999998</v>
      </c>
      <c r="CD545" s="15">
        <v>6.1220999999999997</v>
      </c>
      <c r="CE545" s="15">
        <v>1.4402999999999999</v>
      </c>
      <c r="CF545" s="15">
        <v>11.225</v>
      </c>
      <c r="CG545" s="15">
        <v>204.49199999999999</v>
      </c>
      <c r="CH545" s="15">
        <v>25.574129028677518</v>
      </c>
      <c r="CI545" s="15">
        <v>0.94509999999999994</v>
      </c>
      <c r="CJ545" s="15">
        <v>3798.3</v>
      </c>
      <c r="CK545" s="15">
        <v>635.33299999999997</v>
      </c>
      <c r="CL545" s="15">
        <v>0.5717549999999999</v>
      </c>
      <c r="CM545" s="15">
        <v>1.8409499999999994</v>
      </c>
      <c r="CN545" s="15">
        <v>54.521599999999999</v>
      </c>
      <c r="CO545" s="15">
        <v>54.646599999999999</v>
      </c>
      <c r="CP545" s="15">
        <v>2.9350999999999998</v>
      </c>
      <c r="CQ545" s="43">
        <v>50.6</v>
      </c>
      <c r="CR545" s="43">
        <v>35.79</v>
      </c>
      <c r="CS545" s="42" t="s">
        <v>21</v>
      </c>
      <c r="CT545" s="43">
        <v>1.8498999999999998E-2</v>
      </c>
      <c r="CU545" s="42" t="s">
        <v>21</v>
      </c>
      <c r="CV545" s="42" t="s">
        <v>21</v>
      </c>
      <c r="CW545" s="43">
        <v>2.0699999999999998</v>
      </c>
      <c r="CX545" s="43">
        <v>76.540000000000006</v>
      </c>
      <c r="CY545" s="42" t="s">
        <v>21</v>
      </c>
      <c r="CZ545" s="42" t="s">
        <v>21</v>
      </c>
      <c r="DA545" s="43">
        <v>0.95</v>
      </c>
      <c r="DB545" s="43">
        <v>60.67</v>
      </c>
      <c r="DC545" s="42" t="s">
        <v>21</v>
      </c>
      <c r="DD545" s="43">
        <v>238.0952380952381</v>
      </c>
      <c r="DE545" s="42" t="s">
        <v>21</v>
      </c>
      <c r="DF545" s="43">
        <v>9000</v>
      </c>
      <c r="DG545" s="43">
        <v>22.775899999999996</v>
      </c>
    </row>
    <row r="546" spans="1:111" x14ac:dyDescent="0.25">
      <c r="A546" s="27" t="s">
        <v>672</v>
      </c>
      <c r="B546" s="15">
        <v>17.788599999999999</v>
      </c>
      <c r="C546" s="15">
        <v>0.98648599999999986</v>
      </c>
      <c r="D546" s="15">
        <v>1.2898399999999999</v>
      </c>
      <c r="E546" s="15">
        <v>12.07</v>
      </c>
      <c r="F546" s="15">
        <v>35.262999999999998</v>
      </c>
      <c r="G546" s="15">
        <v>290.98610932564134</v>
      </c>
      <c r="H546" s="15">
        <v>3.5433999999999997</v>
      </c>
      <c r="I546" s="15">
        <v>2.0189299999999997</v>
      </c>
      <c r="J546" s="15">
        <v>9.9263861092418969E-5</v>
      </c>
      <c r="K546" s="15">
        <v>172.8</v>
      </c>
      <c r="L546" s="15">
        <v>1.1496999999999999</v>
      </c>
      <c r="M546" s="15">
        <v>339.95</v>
      </c>
      <c r="N546" s="15">
        <v>7.78</v>
      </c>
      <c r="O546" s="15">
        <v>5.3138999999999994</v>
      </c>
      <c r="P546" s="15">
        <v>613.76199999999994</v>
      </c>
      <c r="Q546" s="15">
        <v>1.417295E-8</v>
      </c>
      <c r="R546" s="15">
        <v>119.85</v>
      </c>
      <c r="S546" s="15">
        <v>0.47382099999999994</v>
      </c>
      <c r="T546" s="15">
        <v>6.5625999999999998</v>
      </c>
      <c r="U546" s="15">
        <v>12.957099999999999</v>
      </c>
      <c r="V546" s="15">
        <v>999.73</v>
      </c>
      <c r="W546" s="15">
        <v>3.2221999999999995</v>
      </c>
      <c r="X546" s="15">
        <v>7.97</v>
      </c>
      <c r="Y546" s="15">
        <v>4.03918</v>
      </c>
      <c r="Z546" s="15">
        <v>5.8196999999999992</v>
      </c>
      <c r="AA546" s="15">
        <v>8.8938999999999986</v>
      </c>
      <c r="AB546" s="15">
        <v>1.7169999999999996</v>
      </c>
      <c r="AC546" s="15">
        <v>366</v>
      </c>
      <c r="AD546" s="15">
        <v>187.84299999999999</v>
      </c>
      <c r="AE546" s="15">
        <v>4.9210999999999991</v>
      </c>
      <c r="AF546" s="15">
        <v>726.69099999999992</v>
      </c>
      <c r="AG546" s="15">
        <v>123.398</v>
      </c>
      <c r="AH546" s="15">
        <v>5</v>
      </c>
      <c r="AI546" s="15">
        <v>5.3</v>
      </c>
      <c r="AJ546" s="15">
        <v>60.265699999999995</v>
      </c>
      <c r="AK546" s="15">
        <v>20.577199999999998</v>
      </c>
      <c r="AL546" s="15">
        <v>1942.92</v>
      </c>
      <c r="AM546" s="15">
        <v>68.685999999999993</v>
      </c>
      <c r="AN546" s="15">
        <v>0.31085699999999994</v>
      </c>
      <c r="AO546" s="15">
        <v>0.64170999999999989</v>
      </c>
      <c r="AP546" s="15">
        <v>2.3626999999999998</v>
      </c>
      <c r="AQ546" s="15">
        <v>1275.79</v>
      </c>
      <c r="AR546" s="15">
        <v>9.5923999999999996</v>
      </c>
      <c r="AS546" s="15">
        <v>138.04</v>
      </c>
      <c r="AT546" s="15">
        <v>0.68128999999999995</v>
      </c>
      <c r="AU546" s="15">
        <v>27.656199999999998</v>
      </c>
      <c r="AV546" s="15">
        <v>725.13</v>
      </c>
      <c r="AW546" s="15">
        <v>0.29011399999999998</v>
      </c>
      <c r="AX546" s="15">
        <v>700.49998128818982</v>
      </c>
      <c r="AY546" s="15">
        <v>921.79</v>
      </c>
      <c r="AZ546" s="15">
        <v>2.7941299999999996</v>
      </c>
      <c r="BA546" s="15">
        <v>1.0000002769241589</v>
      </c>
      <c r="BB546" s="15">
        <v>0.28576544999999998</v>
      </c>
      <c r="BC546" s="15">
        <v>1854</v>
      </c>
      <c r="BD546" s="15">
        <v>2.8621299999999996</v>
      </c>
      <c r="BE546" s="15">
        <v>2.7573999999999996</v>
      </c>
      <c r="BF546" s="15">
        <v>0.33133999999999997</v>
      </c>
      <c r="BG546" s="15">
        <v>81.319999999999993</v>
      </c>
      <c r="BH546" s="15">
        <v>16.014099999999999</v>
      </c>
      <c r="BI546" s="15">
        <v>3.0011699999999997</v>
      </c>
      <c r="BJ546" s="15">
        <v>8.9210999999999991</v>
      </c>
      <c r="BK546" s="15">
        <v>6.3957999999999995</v>
      </c>
      <c r="BL546" s="15">
        <v>33.94</v>
      </c>
      <c r="BM546" s="15">
        <v>1.9326999999999996</v>
      </c>
      <c r="BN546" s="15">
        <v>1.7035799999999997</v>
      </c>
      <c r="BO546" s="15">
        <v>5</v>
      </c>
      <c r="BP546" s="15">
        <v>9.3699999999999992</v>
      </c>
      <c r="BQ546" s="15">
        <v>6.6787099999999997</v>
      </c>
      <c r="BR546" s="15">
        <v>23.564306310286359</v>
      </c>
      <c r="BS546" s="15">
        <v>1327.6</v>
      </c>
      <c r="BT546" s="15">
        <v>0.79</v>
      </c>
      <c r="BU546" s="15">
        <v>27.8186</v>
      </c>
      <c r="BV546" s="15">
        <v>149.435</v>
      </c>
      <c r="BW546" s="15">
        <v>3.7450000000000001</v>
      </c>
      <c r="BX546" s="15">
        <v>1.7678999999999998</v>
      </c>
      <c r="BY546" s="15">
        <v>2.7941299999999996</v>
      </c>
      <c r="BZ546" s="15">
        <v>106.31699999999999</v>
      </c>
      <c r="CA546" s="15">
        <v>40.976999999999997</v>
      </c>
      <c r="CB546" s="15">
        <v>1.7849984163991854</v>
      </c>
      <c r="CC546" s="15">
        <v>2.7941299999999996</v>
      </c>
      <c r="CD546" s="15">
        <v>6.1450999999999993</v>
      </c>
      <c r="CE546" s="15">
        <v>1.454</v>
      </c>
      <c r="CF546" s="15">
        <v>11.225</v>
      </c>
      <c r="CG546" s="15">
        <v>218.5</v>
      </c>
      <c r="CH546" s="15">
        <v>25.631129316260004</v>
      </c>
      <c r="CI546" s="15">
        <v>0.95379999999999998</v>
      </c>
      <c r="CJ546" s="15">
        <v>3980.82</v>
      </c>
      <c r="CK546" s="15">
        <v>665.16</v>
      </c>
      <c r="CL546" s="15">
        <v>0.57930099999999995</v>
      </c>
      <c r="CM546" s="15">
        <v>1.8933799999999996</v>
      </c>
      <c r="CN546" s="15">
        <v>55.105599999999995</v>
      </c>
      <c r="CO546" s="15">
        <v>59.399099999999997</v>
      </c>
      <c r="CP546" s="15">
        <v>3.0348999999999995</v>
      </c>
      <c r="CQ546" s="43">
        <v>50.6</v>
      </c>
      <c r="CR546" s="43">
        <v>35.79</v>
      </c>
      <c r="CS546" s="42" t="s">
        <v>21</v>
      </c>
      <c r="CT546" s="43">
        <v>1.8246999999999999E-2</v>
      </c>
      <c r="CU546" s="42" t="s">
        <v>21</v>
      </c>
      <c r="CV546" s="42" t="s">
        <v>21</v>
      </c>
      <c r="CW546" s="43">
        <v>2.0699999999999998</v>
      </c>
      <c r="CX546" s="43">
        <v>75.463399999999993</v>
      </c>
      <c r="CY546" s="42" t="s">
        <v>21</v>
      </c>
      <c r="CZ546" s="42" t="s">
        <v>21</v>
      </c>
      <c r="DA546" s="43">
        <v>1.1104999999999998</v>
      </c>
      <c r="DB546" s="43">
        <v>60.35</v>
      </c>
      <c r="DC546" s="42" t="s">
        <v>21</v>
      </c>
      <c r="DD546" s="43">
        <v>250</v>
      </c>
      <c r="DE546" s="42" t="s">
        <v>21</v>
      </c>
      <c r="DF546" s="43">
        <v>9125</v>
      </c>
      <c r="DG546" s="43">
        <v>22.444399999999998</v>
      </c>
    </row>
    <row r="547" spans="1:111" x14ac:dyDescent="0.25">
      <c r="A547" s="27" t="s">
        <v>673</v>
      </c>
      <c r="B547" s="15">
        <v>18.216099999999997</v>
      </c>
      <c r="C547" s="15">
        <v>0.99344999999999994</v>
      </c>
      <c r="D547" s="15">
        <v>1.3150999999999999</v>
      </c>
      <c r="E547" s="15">
        <v>12.556999999999999</v>
      </c>
      <c r="F547" s="15">
        <v>36.702999999999996</v>
      </c>
      <c r="G547" s="15">
        <v>302.90615476840179</v>
      </c>
      <c r="H547" s="15">
        <v>3.5689999999999995</v>
      </c>
      <c r="I547" s="15">
        <v>2.0643899999999995</v>
      </c>
      <c r="J547" s="15">
        <v>1.0831981524476735E-4</v>
      </c>
      <c r="K547" s="15">
        <v>175.77</v>
      </c>
      <c r="L547" s="15">
        <v>1.1436999999999999</v>
      </c>
      <c r="M547" s="15">
        <v>344.89</v>
      </c>
      <c r="N547" s="15">
        <v>7.7350000000000003</v>
      </c>
      <c r="O547" s="15">
        <v>5.3534999999999995</v>
      </c>
      <c r="P547" s="15">
        <v>624.15</v>
      </c>
      <c r="Q547" s="15">
        <v>1.5561319999999999E-8</v>
      </c>
      <c r="R547" s="15">
        <v>122.64</v>
      </c>
      <c r="S547" s="15">
        <v>0.49132799999999999</v>
      </c>
      <c r="T547" s="15">
        <v>6.882299999999999</v>
      </c>
      <c r="U547" s="15">
        <v>12.768699999999999</v>
      </c>
      <c r="V547" s="15">
        <v>1014.8</v>
      </c>
      <c r="W547" s="15">
        <v>3.2675299999999994</v>
      </c>
      <c r="X547" s="15">
        <v>7.98</v>
      </c>
      <c r="Y547" s="15">
        <v>4.2203199999999992</v>
      </c>
      <c r="Z547" s="15">
        <v>6.0580999999999996</v>
      </c>
      <c r="AA547" s="15">
        <v>9.3297999999999988</v>
      </c>
      <c r="AB547" s="15">
        <v>1.7843</v>
      </c>
      <c r="AC547" s="15">
        <v>366.79</v>
      </c>
      <c r="AD547" s="15">
        <v>194.95699999999999</v>
      </c>
      <c r="AE547" s="15">
        <v>4.9463999999999997</v>
      </c>
      <c r="AF547" s="15">
        <v>736.35599999999988</v>
      </c>
      <c r="AG547" s="15">
        <v>123.44</v>
      </c>
      <c r="AH547" s="15">
        <v>5</v>
      </c>
      <c r="AI547" s="15">
        <v>5.3</v>
      </c>
      <c r="AJ547" s="15">
        <v>62.252599999999994</v>
      </c>
      <c r="AK547" s="15">
        <v>21.063999999999997</v>
      </c>
      <c r="AL547" s="15">
        <v>1950.96</v>
      </c>
      <c r="AM547" s="15">
        <v>69.937999999999988</v>
      </c>
      <c r="AN547" s="15">
        <v>0.31085699999999994</v>
      </c>
      <c r="AO547" s="15">
        <v>0.66781999999999997</v>
      </c>
      <c r="AP547" s="15">
        <v>2.3985999999999996</v>
      </c>
      <c r="AQ547" s="15">
        <v>1327.58</v>
      </c>
      <c r="AR547" s="15">
        <v>10.2188</v>
      </c>
      <c r="AS547" s="15">
        <v>139.79</v>
      </c>
      <c r="AT547" s="15">
        <v>0.68580999999999992</v>
      </c>
      <c r="AU547" s="15">
        <v>28.417899999999999</v>
      </c>
      <c r="AV547" s="15">
        <v>725.37</v>
      </c>
      <c r="AW547" s="15">
        <v>0.29318699999999998</v>
      </c>
      <c r="AX547" s="15">
        <v>700.49998128818982</v>
      </c>
      <c r="AY547" s="15">
        <v>909.13</v>
      </c>
      <c r="AZ547" s="15">
        <v>2.8652799999999998</v>
      </c>
      <c r="BA547" s="15">
        <v>1.0000002769241589</v>
      </c>
      <c r="BB547" s="15">
        <v>0.29100060999999999</v>
      </c>
      <c r="BC547" s="15">
        <v>1914.4</v>
      </c>
      <c r="BD547" s="15">
        <v>2.9433399999999996</v>
      </c>
      <c r="BE547" s="15">
        <v>2.7808999999999995</v>
      </c>
      <c r="BF547" s="15">
        <v>0.34090999999999994</v>
      </c>
      <c r="BG547" s="15">
        <v>85.87</v>
      </c>
      <c r="BH547" s="15">
        <v>16.659899999999997</v>
      </c>
      <c r="BI547" s="15">
        <v>3.0133999999999999</v>
      </c>
      <c r="BJ547" s="15">
        <v>9.2083999999999993</v>
      </c>
      <c r="BK547" s="15">
        <v>6.5070999999999994</v>
      </c>
      <c r="BL547" s="15">
        <v>34.909999999999997</v>
      </c>
      <c r="BM547" s="15">
        <v>2.0107999999999997</v>
      </c>
      <c r="BN547" s="15">
        <v>1.7327999999999999</v>
      </c>
      <c r="BO547" s="15">
        <v>5</v>
      </c>
      <c r="BP547" s="15">
        <v>10.172199999999998</v>
      </c>
      <c r="BQ547" s="15">
        <v>6.9601999999999995</v>
      </c>
      <c r="BR547" s="15">
        <v>23.985214796530542</v>
      </c>
      <c r="BS547" s="15">
        <v>1323.5</v>
      </c>
      <c r="BT547" s="15">
        <v>0.85</v>
      </c>
      <c r="BU547" s="15">
        <v>27.795499999999997</v>
      </c>
      <c r="BV547" s="15">
        <v>156.34199999999998</v>
      </c>
      <c r="BW547" s="15">
        <v>3.7450000000000001</v>
      </c>
      <c r="BX547" s="15">
        <v>1.7779999999999996</v>
      </c>
      <c r="BY547" s="15">
        <v>2.8652799999999998</v>
      </c>
      <c r="BZ547" s="15">
        <v>111.339</v>
      </c>
      <c r="CA547" s="15">
        <v>41.193999999999996</v>
      </c>
      <c r="CB547" s="15">
        <v>1.7849984163991854</v>
      </c>
      <c r="CC547" s="15">
        <v>2.8652799999999998</v>
      </c>
      <c r="CD547" s="15">
        <v>6.4238</v>
      </c>
      <c r="CE547" s="15">
        <v>1.5309999999999999</v>
      </c>
      <c r="CF547" s="15">
        <v>11.225</v>
      </c>
      <c r="CG547" s="15">
        <v>229.41699999999997</v>
      </c>
      <c r="CH547" s="15">
        <v>25.752129926742139</v>
      </c>
      <c r="CI547" s="15">
        <v>0.98439999999999994</v>
      </c>
      <c r="CJ547" s="15">
        <v>4231.26</v>
      </c>
      <c r="CK547" s="15">
        <v>688</v>
      </c>
      <c r="CL547" s="15">
        <v>0.60707699999999998</v>
      </c>
      <c r="CM547" s="15">
        <v>1.9556299999999995</v>
      </c>
      <c r="CN547" s="15">
        <v>55.403599999999997</v>
      </c>
      <c r="CO547" s="15">
        <v>62.844999999999999</v>
      </c>
      <c r="CP547" s="15">
        <v>3.1655999999999995</v>
      </c>
      <c r="CQ547" s="43">
        <v>50.6</v>
      </c>
      <c r="CR547" s="43">
        <v>35.79</v>
      </c>
      <c r="CS547" s="42" t="s">
        <v>21</v>
      </c>
      <c r="CT547" s="43">
        <v>1.7553999999999997E-2</v>
      </c>
      <c r="CU547" s="42" t="s">
        <v>21</v>
      </c>
      <c r="CV547" s="42" t="s">
        <v>21</v>
      </c>
      <c r="CW547" s="43">
        <v>2.0699999999999998</v>
      </c>
      <c r="CX547" s="43">
        <v>77.623299999999986</v>
      </c>
      <c r="CY547" s="42" t="s">
        <v>21</v>
      </c>
      <c r="CZ547" s="42" t="s">
        <v>21</v>
      </c>
      <c r="DA547" s="43">
        <v>1.1457999999999999</v>
      </c>
      <c r="DB547" s="43">
        <v>62.05</v>
      </c>
      <c r="DC547" s="42" t="s">
        <v>21</v>
      </c>
      <c r="DD547" s="43">
        <v>250</v>
      </c>
      <c r="DE547" s="42" t="s">
        <v>21</v>
      </c>
      <c r="DF547" s="43">
        <v>9500</v>
      </c>
      <c r="DG547" s="43">
        <v>23.412899999999997</v>
      </c>
    </row>
    <row r="548" spans="1:111" x14ac:dyDescent="0.25">
      <c r="A548" s="27" t="s">
        <v>674</v>
      </c>
      <c r="B548" s="15">
        <v>18.246899999999997</v>
      </c>
      <c r="C548" s="15">
        <v>0.99342299999999994</v>
      </c>
      <c r="D548" s="15">
        <v>1.2969599999999999</v>
      </c>
      <c r="E548" s="15">
        <v>12.590999999999999</v>
      </c>
      <c r="F548" s="15">
        <v>36.854999999999997</v>
      </c>
      <c r="G548" s="15">
        <v>303.59615739889711</v>
      </c>
      <c r="H548" s="15">
        <v>3.5936999999999997</v>
      </c>
      <c r="I548" s="15">
        <v>2.0721699999999998</v>
      </c>
      <c r="J548" s="15">
        <v>1.1960739446268599E-4</v>
      </c>
      <c r="K548" s="15">
        <v>175.75</v>
      </c>
      <c r="L548" s="15">
        <v>1.1490999999999998</v>
      </c>
      <c r="M548" s="15">
        <v>348.72</v>
      </c>
      <c r="N548" s="15">
        <v>7.7609999999999992</v>
      </c>
      <c r="O548" s="15">
        <v>5.3554999999999993</v>
      </c>
      <c r="P548" s="15">
        <v>634.39599999999984</v>
      </c>
      <c r="Q548" s="15">
        <v>2.0897319999999998E-8</v>
      </c>
      <c r="R548" s="15">
        <v>124.82</v>
      </c>
      <c r="S548" s="15">
        <v>0.48716299999999996</v>
      </c>
      <c r="T548" s="15">
        <v>6.9169999999999998</v>
      </c>
      <c r="U548" s="15">
        <v>12.759799999999998</v>
      </c>
      <c r="V548" s="15">
        <v>1044.96</v>
      </c>
      <c r="W548" s="15">
        <v>3.2813299999999996</v>
      </c>
      <c r="X548" s="15">
        <v>7.98</v>
      </c>
      <c r="Y548" s="15">
        <v>4.2738699999999996</v>
      </c>
      <c r="Z548" s="15">
        <v>6.0718999999999994</v>
      </c>
      <c r="AA548" s="15">
        <v>9.4540999999999986</v>
      </c>
      <c r="AB548" s="15">
        <v>1.7886999999999995</v>
      </c>
      <c r="AC548" s="15">
        <v>369.18</v>
      </c>
      <c r="AD548" s="15">
        <v>195.73899999999998</v>
      </c>
      <c r="AE548" s="15">
        <v>5.0098999999999991</v>
      </c>
      <c r="AF548" s="15">
        <v>794.70099999999991</v>
      </c>
      <c r="AG548" s="15">
        <v>123.6</v>
      </c>
      <c r="AH548" s="15">
        <v>5</v>
      </c>
      <c r="AI548" s="15">
        <v>5.3</v>
      </c>
      <c r="AJ548" s="15">
        <v>62.386999999999993</v>
      </c>
      <c r="AK548" s="15">
        <v>25.576999999999998</v>
      </c>
      <c r="AL548" s="15">
        <v>1956.65</v>
      </c>
      <c r="AM548" s="15">
        <v>69.926999999999992</v>
      </c>
      <c r="AN548" s="15">
        <v>0.31085699999999994</v>
      </c>
      <c r="AO548" s="15">
        <v>0.66831999999999991</v>
      </c>
      <c r="AP548" s="15">
        <v>2.3794999999999997</v>
      </c>
      <c r="AQ548" s="15">
        <v>1332.68</v>
      </c>
      <c r="AR548" s="15">
        <v>10.1633</v>
      </c>
      <c r="AS548" s="15">
        <v>138.01</v>
      </c>
      <c r="AT548" s="15">
        <v>0.68791999999999998</v>
      </c>
      <c r="AU548" s="15">
        <v>28.788399999999999</v>
      </c>
      <c r="AV548" s="15">
        <v>728.96</v>
      </c>
      <c r="AW548" s="15">
        <v>0.29319499999999998</v>
      </c>
      <c r="AX548" s="15">
        <v>700.49998128818982</v>
      </c>
      <c r="AY548" s="15">
        <v>897.29</v>
      </c>
      <c r="AZ548" s="15">
        <v>2.8801399999999995</v>
      </c>
      <c r="BA548" s="15">
        <v>1.0000002769241589</v>
      </c>
      <c r="BB548" s="15">
        <v>0.29051396999999995</v>
      </c>
      <c r="BC548" s="15">
        <v>1915.6</v>
      </c>
      <c r="BD548" s="15">
        <v>2.9519399999999996</v>
      </c>
      <c r="BE548" s="15">
        <v>2.7871999999999999</v>
      </c>
      <c r="BF548" s="15">
        <v>0.34091999999999995</v>
      </c>
      <c r="BG548" s="15">
        <v>86.56</v>
      </c>
      <c r="BH548" s="15">
        <v>16.758099999999999</v>
      </c>
      <c r="BI548" s="15">
        <v>3.0321999999999996</v>
      </c>
      <c r="BJ548" s="15">
        <v>9.2261999999999986</v>
      </c>
      <c r="BK548" s="15">
        <v>6.5067999999999993</v>
      </c>
      <c r="BL548" s="15">
        <v>38.549999999999997</v>
      </c>
      <c r="BM548" s="15">
        <v>2.0151999999999997</v>
      </c>
      <c r="BN548" s="15">
        <v>1.7621099999999998</v>
      </c>
      <c r="BO548" s="15">
        <v>5</v>
      </c>
      <c r="BP548" s="15">
        <v>11.0474</v>
      </c>
      <c r="BQ548" s="15">
        <v>6.9777999999999993</v>
      </c>
      <c r="BR548" s="15">
        <v>24.445337740939831</v>
      </c>
      <c r="BS548" s="15">
        <v>1321.7</v>
      </c>
      <c r="BT548" s="15">
        <v>0.82</v>
      </c>
      <c r="BU548" s="15">
        <v>27.620999999999999</v>
      </c>
      <c r="BV548" s="15">
        <v>154.49299999999999</v>
      </c>
      <c r="BW548" s="15">
        <v>3.7450000000000001</v>
      </c>
      <c r="BX548" s="15">
        <v>1.7565999999999997</v>
      </c>
      <c r="BY548" s="15">
        <v>2.8801399999999995</v>
      </c>
      <c r="BZ548" s="15">
        <v>112.038</v>
      </c>
      <c r="CA548" s="15">
        <v>41.230999999999995</v>
      </c>
      <c r="CB548" s="15">
        <v>1.7849984163991854</v>
      </c>
      <c r="CC548" s="15">
        <v>2.8801399999999995</v>
      </c>
      <c r="CD548" s="15">
        <v>6.4681999999999995</v>
      </c>
      <c r="CE548" s="15">
        <v>1.5501999999999998</v>
      </c>
      <c r="CF548" s="15">
        <v>11.225</v>
      </c>
      <c r="CG548" s="15">
        <v>230</v>
      </c>
      <c r="CH548" s="15">
        <v>25.742129876289066</v>
      </c>
      <c r="CI548" s="15">
        <v>0.98129999999999995</v>
      </c>
      <c r="CJ548" s="15">
        <v>4377.5200000000004</v>
      </c>
      <c r="CK548" s="15">
        <v>730.64499999999998</v>
      </c>
      <c r="CL548" s="15">
        <v>0.6070239999999999</v>
      </c>
      <c r="CM548" s="15">
        <v>2.0292299999999992</v>
      </c>
      <c r="CN548" s="15">
        <v>57.970699999999994</v>
      </c>
      <c r="CO548" s="15">
        <v>67.232599999999991</v>
      </c>
      <c r="CP548" s="15">
        <v>3.3025000000000002</v>
      </c>
      <c r="CQ548" s="43">
        <v>50.6</v>
      </c>
      <c r="CR548" s="43">
        <v>36.49</v>
      </c>
      <c r="CS548" s="42" t="s">
        <v>21</v>
      </c>
      <c r="CT548" s="43">
        <v>1.8691999999999993E-2</v>
      </c>
      <c r="CU548" s="42" t="s">
        <v>21</v>
      </c>
      <c r="CV548" s="42" t="s">
        <v>21</v>
      </c>
      <c r="CW548" s="43">
        <v>2.0699999999999998</v>
      </c>
      <c r="CX548" s="43">
        <v>76.292199999999994</v>
      </c>
      <c r="CY548" s="42" t="s">
        <v>21</v>
      </c>
      <c r="CZ548" s="42" t="s">
        <v>21</v>
      </c>
      <c r="DA548" s="43">
        <v>1.1300999999999999</v>
      </c>
      <c r="DB548" s="43">
        <v>60.77</v>
      </c>
      <c r="DC548" s="42" t="s">
        <v>21</v>
      </c>
      <c r="DD548" s="43">
        <v>303.030303030303</v>
      </c>
      <c r="DE548" s="42" t="s">
        <v>21</v>
      </c>
      <c r="DF548" s="43">
        <v>9500</v>
      </c>
      <c r="DG548" s="43">
        <v>22.701799999999999</v>
      </c>
    </row>
    <row r="549" spans="1:111" x14ac:dyDescent="0.25">
      <c r="A549" s="27" t="s">
        <v>675</v>
      </c>
      <c r="B549" s="15">
        <v>17.985999999999997</v>
      </c>
      <c r="C549" s="15">
        <v>0.99350899999999986</v>
      </c>
      <c r="D549" s="15">
        <v>1.27816</v>
      </c>
      <c r="E549" s="15">
        <v>12.285</v>
      </c>
      <c r="F549" s="15">
        <v>35.936999999999998</v>
      </c>
      <c r="G549" s="15">
        <v>296.52113042678894</v>
      </c>
      <c r="H549" s="15">
        <v>3.6130999999999993</v>
      </c>
      <c r="I549" s="15">
        <v>2.0592399999999995</v>
      </c>
      <c r="J549" s="15">
        <v>1.3501095284260397E-4</v>
      </c>
      <c r="K549" s="15">
        <v>195.79</v>
      </c>
      <c r="L549" s="15">
        <v>1.1446999999999998</v>
      </c>
      <c r="M549" s="15">
        <v>350.89</v>
      </c>
      <c r="N549" s="15">
        <v>7.7639999999999993</v>
      </c>
      <c r="O549" s="15">
        <v>5.3592999999999993</v>
      </c>
      <c r="P549" s="15">
        <v>645.56299999999987</v>
      </c>
      <c r="Q549" s="15">
        <v>3.6496069999999994E-8</v>
      </c>
      <c r="R549" s="15">
        <v>127.39599999999999</v>
      </c>
      <c r="S549" s="15">
        <v>0.48021499999999995</v>
      </c>
      <c r="T549" s="15">
        <v>6.7519999999999998</v>
      </c>
      <c r="U549" s="15">
        <v>12.515199999999998</v>
      </c>
      <c r="V549" s="15">
        <v>1087.22</v>
      </c>
      <c r="W549" s="15">
        <v>3.2855399999999997</v>
      </c>
      <c r="X549" s="15">
        <v>7.98</v>
      </c>
      <c r="Y549" s="15">
        <v>4.2364999999999995</v>
      </c>
      <c r="Z549" s="15">
        <v>5.9303999999999997</v>
      </c>
      <c r="AA549" s="15">
        <v>9.2174999999999994</v>
      </c>
      <c r="AB549" s="15">
        <v>1.7451999999999996</v>
      </c>
      <c r="AC549" s="15">
        <v>371.37</v>
      </c>
      <c r="AD549" s="15">
        <v>192.62</v>
      </c>
      <c r="AE549" s="15">
        <v>5.0553999999999997</v>
      </c>
      <c r="AF549" s="15">
        <v>807.05899999999986</v>
      </c>
      <c r="AG549" s="15">
        <v>122.25</v>
      </c>
      <c r="AH549" s="15">
        <v>5</v>
      </c>
      <c r="AI549" s="15">
        <v>5.3</v>
      </c>
      <c r="AJ549" s="15">
        <v>61.3095</v>
      </c>
      <c r="AK549" s="15">
        <v>25.813999999999997</v>
      </c>
      <c r="AL549" s="15">
        <v>1961.35</v>
      </c>
      <c r="AM549" s="15">
        <v>69.130999999999986</v>
      </c>
      <c r="AN549" s="15">
        <v>0.31085699999999994</v>
      </c>
      <c r="AO549" s="15">
        <v>0.65280999999999989</v>
      </c>
      <c r="AP549" s="15">
        <v>2.3394999999999997</v>
      </c>
      <c r="AQ549" s="15">
        <v>1304.25</v>
      </c>
      <c r="AR549" s="15">
        <v>11.050099999999999</v>
      </c>
      <c r="AS549" s="15">
        <v>138.88999999999999</v>
      </c>
      <c r="AT549" s="15">
        <v>0.6898399999999999</v>
      </c>
      <c r="AU549" s="15">
        <v>28.886199999999999</v>
      </c>
      <c r="AV549" s="15">
        <v>731.12</v>
      </c>
      <c r="AW549" s="15">
        <v>0.29149299999999995</v>
      </c>
      <c r="AX549" s="15">
        <v>700.49998128818982</v>
      </c>
      <c r="AY549" s="15">
        <v>892.97</v>
      </c>
      <c r="AZ549" s="15">
        <v>2.8716099999999996</v>
      </c>
      <c r="BA549" s="15">
        <v>1.0000002769241589</v>
      </c>
      <c r="BB549" s="15">
        <v>0.28743420999999997</v>
      </c>
      <c r="BC549" s="15">
        <v>1905.01</v>
      </c>
      <c r="BD549" s="15">
        <v>2.9032599999999995</v>
      </c>
      <c r="BE549" s="15">
        <v>2.7795999999999998</v>
      </c>
      <c r="BF549" s="15">
        <v>0.33667999999999998</v>
      </c>
      <c r="BG549" s="15">
        <v>85.03</v>
      </c>
      <c r="BH549" s="15">
        <v>16.428899999999999</v>
      </c>
      <c r="BI549" s="15">
        <v>3.0379799999999997</v>
      </c>
      <c r="BJ549" s="15">
        <v>9.0508999999999986</v>
      </c>
      <c r="BK549" s="15">
        <v>6.4344999999999999</v>
      </c>
      <c r="BL549" s="15">
        <v>42.55</v>
      </c>
      <c r="BM549" s="15">
        <v>1.9665999999999997</v>
      </c>
      <c r="BN549" s="15">
        <v>1.7420099999999996</v>
      </c>
      <c r="BO549" s="15">
        <v>5</v>
      </c>
      <c r="BP549" s="15">
        <v>11.327999999999999</v>
      </c>
      <c r="BQ549" s="15">
        <v>6.8186999999999998</v>
      </c>
      <c r="BR549" s="15">
        <v>24.538696019515626</v>
      </c>
      <c r="BS549" s="15">
        <v>1321.3</v>
      </c>
      <c r="BT549" s="15">
        <v>0.8</v>
      </c>
      <c r="BU549" s="15">
        <v>27.199499999999997</v>
      </c>
      <c r="BV549" s="15">
        <v>149.60199999999998</v>
      </c>
      <c r="BW549" s="15">
        <v>3.7450000000000001</v>
      </c>
      <c r="BX549" s="15">
        <v>1.7268999999999997</v>
      </c>
      <c r="BY549" s="15">
        <v>2.8716099999999996</v>
      </c>
      <c r="BZ549" s="15">
        <v>108.995</v>
      </c>
      <c r="CA549" s="15">
        <v>41.738999999999997</v>
      </c>
      <c r="CB549" s="15">
        <v>1.7849984163991854</v>
      </c>
      <c r="CC549" s="15">
        <v>2.8716099999999996</v>
      </c>
      <c r="CD549" s="15">
        <v>6.3366999999999996</v>
      </c>
      <c r="CE549" s="15">
        <v>1.5203</v>
      </c>
      <c r="CF549" s="15">
        <v>11.225</v>
      </c>
      <c r="CG549" s="15">
        <v>230</v>
      </c>
      <c r="CH549" s="15">
        <v>25.706129694658024</v>
      </c>
      <c r="CI549" s="15">
        <v>0.96449999999999991</v>
      </c>
      <c r="CJ549" s="15">
        <v>4512.29</v>
      </c>
      <c r="CK549" s="15">
        <v>800</v>
      </c>
      <c r="CL549" s="15">
        <v>0.59413899999999997</v>
      </c>
      <c r="CM549" s="15">
        <v>2.1098199999999991</v>
      </c>
      <c r="CN549" s="15">
        <v>59.293199999999999</v>
      </c>
      <c r="CO549" s="15">
        <v>70.083299999999994</v>
      </c>
      <c r="CP549" s="15">
        <v>3.7146999999999997</v>
      </c>
      <c r="CQ549" s="43">
        <v>50.6</v>
      </c>
      <c r="CR549" s="43">
        <v>36.89</v>
      </c>
      <c r="CS549" s="42" t="s">
        <v>21</v>
      </c>
      <c r="CT549" s="43">
        <v>1.7636999999999996E-2</v>
      </c>
      <c r="CU549" s="42" t="s">
        <v>21</v>
      </c>
      <c r="CV549" s="42" t="s">
        <v>21</v>
      </c>
      <c r="CW549" s="43">
        <v>2.0699999999999998</v>
      </c>
      <c r="CX549" s="43">
        <v>76.270199999999988</v>
      </c>
      <c r="CY549" s="42" t="s">
        <v>21</v>
      </c>
      <c r="CZ549" s="42" t="s">
        <v>21</v>
      </c>
      <c r="DA549" s="43">
        <v>1.1269999999999998</v>
      </c>
      <c r="DB549" s="43">
        <v>61.38</v>
      </c>
      <c r="DC549" s="42" t="s">
        <v>21</v>
      </c>
      <c r="DD549" s="43">
        <v>322.58064516129031</v>
      </c>
      <c r="DE549" s="42" t="s">
        <v>21</v>
      </c>
      <c r="DF549" s="43">
        <v>10187.5</v>
      </c>
      <c r="DG549" s="43">
        <v>22.680999999999997</v>
      </c>
    </row>
    <row r="550" spans="1:111" x14ac:dyDescent="0.25">
      <c r="A550" s="27" t="s">
        <v>676</v>
      </c>
      <c r="B550" s="15">
        <v>17.947299999999998</v>
      </c>
      <c r="C550" s="15">
        <v>0.9911049999999999</v>
      </c>
      <c r="D550" s="15">
        <v>1.26203</v>
      </c>
      <c r="E550" s="15">
        <v>11.949</v>
      </c>
      <c r="F550" s="15">
        <v>34.975000000000001</v>
      </c>
      <c r="G550" s="15">
        <v>289.00110175820174</v>
      </c>
      <c r="H550" s="15">
        <v>3.6376999999999997</v>
      </c>
      <c r="I550" s="15">
        <v>2.0429699999999995</v>
      </c>
      <c r="J550" s="15">
        <v>1.5598139212993843E-4</v>
      </c>
      <c r="K550" s="15">
        <v>201.94199999999998</v>
      </c>
      <c r="L550" s="15">
        <v>1.1367999999999998</v>
      </c>
      <c r="M550" s="15">
        <v>355.61</v>
      </c>
      <c r="N550" s="15">
        <v>7.7519999999999998</v>
      </c>
      <c r="O550" s="15">
        <v>5.3734999999999999</v>
      </c>
      <c r="P550" s="15">
        <v>660.51499999999999</v>
      </c>
      <c r="Q550" s="15">
        <v>5.6833309999999996E-8</v>
      </c>
      <c r="R550" s="15">
        <v>129.405</v>
      </c>
      <c r="S550" s="15">
        <v>0.47138699999999994</v>
      </c>
      <c r="T550" s="15">
        <v>6.5591999999999997</v>
      </c>
      <c r="U550" s="15">
        <v>12.729399999999998</v>
      </c>
      <c r="V550" s="15">
        <v>1102.5899999999999</v>
      </c>
      <c r="W550" s="15">
        <v>3.2913799999999998</v>
      </c>
      <c r="X550" s="15">
        <v>7.99</v>
      </c>
      <c r="Y550" s="15">
        <v>4.1349999999999998</v>
      </c>
      <c r="Z550" s="15">
        <v>5.78</v>
      </c>
      <c r="AA550" s="15">
        <v>9.2449999999999992</v>
      </c>
      <c r="AB550" s="15">
        <v>1.6980999999999997</v>
      </c>
      <c r="AC550" s="15">
        <v>374.9</v>
      </c>
      <c r="AD550" s="15">
        <v>188.37</v>
      </c>
      <c r="AE550" s="15">
        <v>5.0257999999999994</v>
      </c>
      <c r="AF550" s="15">
        <v>813.15</v>
      </c>
      <c r="AG550" s="15">
        <v>118.3</v>
      </c>
      <c r="AH550" s="15">
        <v>7.45</v>
      </c>
      <c r="AI550" s="15">
        <v>5.3</v>
      </c>
      <c r="AJ550" s="15">
        <v>60.04</v>
      </c>
      <c r="AK550" s="15">
        <v>25.88</v>
      </c>
      <c r="AL550" s="15">
        <v>1966.05</v>
      </c>
      <c r="AM550" s="15">
        <v>68.282999999999987</v>
      </c>
      <c r="AN550" s="15">
        <v>0.31085699999999994</v>
      </c>
      <c r="AO550" s="15">
        <v>0.6351</v>
      </c>
      <c r="AP550" s="15">
        <v>2.3308999999999997</v>
      </c>
      <c r="AQ550" s="15">
        <v>1269.9100000000001</v>
      </c>
      <c r="AR550" s="15">
        <v>13.753599999999999</v>
      </c>
      <c r="AS550" s="15">
        <v>134.58000000000001</v>
      </c>
      <c r="AT550" s="15">
        <v>0.6883999999999999</v>
      </c>
      <c r="AU550" s="15">
        <v>28.797999999999998</v>
      </c>
      <c r="AV550" s="15">
        <v>739.73</v>
      </c>
      <c r="AW550" s="15">
        <v>0.28896099999999997</v>
      </c>
      <c r="AX550" s="15">
        <v>706.49998112791729</v>
      </c>
      <c r="AY550" s="15">
        <v>892.42</v>
      </c>
      <c r="AZ550" s="15">
        <v>2.8360699999999994</v>
      </c>
      <c r="BA550" s="15">
        <v>1.0000002769241589</v>
      </c>
      <c r="BB550" s="15">
        <v>0.28364577999999996</v>
      </c>
      <c r="BC550" s="15">
        <v>1912.56</v>
      </c>
      <c r="BD550" s="15">
        <v>2.8581999999999996</v>
      </c>
      <c r="BE550" s="15">
        <v>2.7597999999999998</v>
      </c>
      <c r="BF550" s="15">
        <v>0.32904</v>
      </c>
      <c r="BG550" s="15">
        <v>83.58</v>
      </c>
      <c r="BH550" s="15">
        <v>16.120999999999999</v>
      </c>
      <c r="BI550" s="15">
        <v>3.0502099999999999</v>
      </c>
      <c r="BJ550" s="15">
        <v>8.8795999999999999</v>
      </c>
      <c r="BK550" s="15">
        <v>6.3516999999999992</v>
      </c>
      <c r="BL550" s="15">
        <v>42.71</v>
      </c>
      <c r="BM550" s="15">
        <v>1.9132999999999998</v>
      </c>
      <c r="BN550" s="15">
        <v>1.7240899999999999</v>
      </c>
      <c r="BO550" s="15">
        <v>5</v>
      </c>
      <c r="BP550" s="15">
        <v>10.241599999999998</v>
      </c>
      <c r="BQ550" s="15">
        <v>6.6435999999999993</v>
      </c>
      <c r="BR550" s="15">
        <v>24.536605908801246</v>
      </c>
      <c r="BS550" s="15">
        <v>1316.5</v>
      </c>
      <c r="BT550" s="15">
        <v>0.8</v>
      </c>
      <c r="BU550" s="15">
        <v>26.9834</v>
      </c>
      <c r="BV550" s="15">
        <v>145.85599999999999</v>
      </c>
      <c r="BW550" s="15">
        <v>3.7450000000000001</v>
      </c>
      <c r="BX550" s="15">
        <v>1.7018999999999997</v>
      </c>
      <c r="BY550" s="15">
        <v>2.8360699999999994</v>
      </c>
      <c r="BZ550" s="15">
        <v>106.52</v>
      </c>
      <c r="CA550" s="15">
        <v>41.911999999999999</v>
      </c>
      <c r="CB550" s="15">
        <v>1.7849984163991854</v>
      </c>
      <c r="CC550" s="15">
        <v>2.8360699999999994</v>
      </c>
      <c r="CD550" s="15">
        <v>6.1790999999999991</v>
      </c>
      <c r="CE550" s="15">
        <v>1.4850000000000001</v>
      </c>
      <c r="CF550" s="15">
        <v>11.225</v>
      </c>
      <c r="CG550" s="15">
        <v>230</v>
      </c>
      <c r="CH550" s="15">
        <v>25.612129220399176</v>
      </c>
      <c r="CI550" s="15">
        <v>0.94684999999999997</v>
      </c>
      <c r="CJ550" s="15">
        <v>4652.04</v>
      </c>
      <c r="CK550" s="15">
        <v>846.67</v>
      </c>
      <c r="CL550" s="15">
        <v>0.58022899999999999</v>
      </c>
      <c r="CM550" s="15">
        <v>2.1928099999999993</v>
      </c>
      <c r="CN550" s="15">
        <v>59.284799999999997</v>
      </c>
      <c r="CO550" s="15">
        <v>73.039099999999991</v>
      </c>
      <c r="CP550" s="15">
        <v>4.0682999999999998</v>
      </c>
      <c r="CQ550" s="43">
        <v>50.6</v>
      </c>
      <c r="CR550" s="43">
        <v>37.69</v>
      </c>
      <c r="CS550" s="42" t="s">
        <v>21</v>
      </c>
      <c r="CT550" s="43">
        <v>1.8951999999999997E-2</v>
      </c>
      <c r="CU550" s="42" t="s">
        <v>21</v>
      </c>
      <c r="CV550" s="42" t="s">
        <v>21</v>
      </c>
      <c r="CW550" s="43">
        <v>2.0699999999999998</v>
      </c>
      <c r="CX550" s="43">
        <v>75.106999999999999</v>
      </c>
      <c r="CY550" s="42" t="s">
        <v>21</v>
      </c>
      <c r="CZ550" s="42" t="s">
        <v>21</v>
      </c>
      <c r="DA550" s="43">
        <v>1.1095999999999999</v>
      </c>
      <c r="DB550" s="43">
        <v>59.77</v>
      </c>
      <c r="DC550" s="42" t="s">
        <v>21</v>
      </c>
      <c r="DD550" s="43">
        <v>370.37037037037032</v>
      </c>
      <c r="DE550" s="42" t="s">
        <v>21</v>
      </c>
      <c r="DF550" s="43">
        <v>11500</v>
      </c>
      <c r="DG550" s="43">
        <v>21.560399999999998</v>
      </c>
    </row>
    <row r="551" spans="1:111" x14ac:dyDescent="0.25">
      <c r="A551" s="27" t="s">
        <v>677</v>
      </c>
      <c r="B551" s="15">
        <v>22.648799999999998</v>
      </c>
      <c r="C551" s="15">
        <v>0.99100899999999992</v>
      </c>
      <c r="D551" s="15">
        <v>1.2597999999999998</v>
      </c>
      <c r="E551" s="15">
        <v>11.896999999999998</v>
      </c>
      <c r="F551" s="15">
        <v>34.814999999999998</v>
      </c>
      <c r="G551" s="15">
        <v>288.1510985177365</v>
      </c>
      <c r="H551" s="15">
        <v>3.6675999999999997</v>
      </c>
      <c r="I551" s="15">
        <v>2.1459199999999998</v>
      </c>
      <c r="J551" s="15">
        <v>2.1230874332464272E-4</v>
      </c>
      <c r="K551" s="15">
        <v>200.59199999999998</v>
      </c>
      <c r="L551" s="15">
        <v>1.1278999999999999</v>
      </c>
      <c r="M551" s="15">
        <v>359.06</v>
      </c>
      <c r="N551" s="15">
        <v>7.7529999999999992</v>
      </c>
      <c r="O551" s="15">
        <v>5.3789999999999996</v>
      </c>
      <c r="P551" s="15">
        <v>673.84</v>
      </c>
      <c r="Q551" s="15">
        <v>7.2107990000000003E-8</v>
      </c>
      <c r="R551" s="15">
        <v>131.23099999999999</v>
      </c>
      <c r="S551" s="15">
        <v>0.46913099999999996</v>
      </c>
      <c r="T551" s="15">
        <v>6.5298999999999996</v>
      </c>
      <c r="U551" s="15">
        <v>12.762599999999999</v>
      </c>
      <c r="V551" s="15">
        <v>1118.23</v>
      </c>
      <c r="W551" s="15">
        <v>3.2913699999999997</v>
      </c>
      <c r="X551" s="15">
        <v>8.07</v>
      </c>
      <c r="Y551" s="15">
        <v>4.1191999999999993</v>
      </c>
      <c r="Z551" s="15">
        <v>5.7629999999999999</v>
      </c>
      <c r="AA551" s="15">
        <v>9.32</v>
      </c>
      <c r="AB551" s="15">
        <v>1.6914999999999998</v>
      </c>
      <c r="AC551" s="15">
        <v>377.64</v>
      </c>
      <c r="AD551" s="15">
        <v>188.27099999999999</v>
      </c>
      <c r="AE551" s="15">
        <v>5.1070999999999991</v>
      </c>
      <c r="AF551" s="15">
        <v>807.34500000000003</v>
      </c>
      <c r="AG551" s="15">
        <v>119.1</v>
      </c>
      <c r="AH551" s="15">
        <v>8</v>
      </c>
      <c r="AI551" s="15">
        <v>5.3</v>
      </c>
      <c r="AJ551" s="15">
        <v>59.776499999999999</v>
      </c>
      <c r="AK551" s="15">
        <v>25.872</v>
      </c>
      <c r="AL551" s="15">
        <v>1973.59</v>
      </c>
      <c r="AM551" s="15">
        <v>67.754999999999995</v>
      </c>
      <c r="AN551" s="15">
        <v>0.31085699999999994</v>
      </c>
      <c r="AO551" s="15">
        <v>0.63195999999999997</v>
      </c>
      <c r="AP551" s="15">
        <v>2.4189999999999996</v>
      </c>
      <c r="AQ551" s="15">
        <v>1263.81</v>
      </c>
      <c r="AR551" s="15">
        <v>17.558599999999998</v>
      </c>
      <c r="AS551" s="15">
        <v>130.72</v>
      </c>
      <c r="AT551" s="15">
        <v>0.6869599999999999</v>
      </c>
      <c r="AU551" s="15">
        <v>28.793199999999999</v>
      </c>
      <c r="AV551" s="15">
        <v>749.25</v>
      </c>
      <c r="AW551" s="15">
        <v>0.287906</v>
      </c>
      <c r="AX551" s="15">
        <v>706.49998112791729</v>
      </c>
      <c r="AY551" s="15">
        <v>886.67</v>
      </c>
      <c r="AZ551" s="15">
        <v>2.8310199999999996</v>
      </c>
      <c r="BA551" s="15">
        <v>1.0000002769241589</v>
      </c>
      <c r="BB551" s="15">
        <v>0.28188393999999994</v>
      </c>
      <c r="BC551" s="15">
        <v>1933.1</v>
      </c>
      <c r="BD551" s="15">
        <v>2.8394599999999994</v>
      </c>
      <c r="BE551" s="15">
        <v>2.7456999999999994</v>
      </c>
      <c r="BF551" s="15">
        <v>0.32911999999999997</v>
      </c>
      <c r="BG551" s="15">
        <v>83.4</v>
      </c>
      <c r="BH551" s="15">
        <v>16.047499999999999</v>
      </c>
      <c r="BI551" s="15">
        <v>3.0623499999999999</v>
      </c>
      <c r="BJ551" s="15">
        <v>8.8543999999999983</v>
      </c>
      <c r="BK551" s="15">
        <v>6.3101999999999991</v>
      </c>
      <c r="BL551" s="15">
        <v>42.68</v>
      </c>
      <c r="BM551" s="15">
        <v>1.9048999999999998</v>
      </c>
      <c r="BN551" s="15">
        <v>1.7935599999999996</v>
      </c>
      <c r="BO551" s="15">
        <v>5</v>
      </c>
      <c r="BP551" s="15">
        <v>9.8804999999999996</v>
      </c>
      <c r="BQ551" s="15">
        <v>6.6196999999999999</v>
      </c>
      <c r="BR551" s="15">
        <v>24.502168846554735</v>
      </c>
      <c r="BS551" s="15">
        <v>1312.9</v>
      </c>
      <c r="BT551" s="15">
        <v>0.92</v>
      </c>
      <c r="BU551" s="15">
        <v>26.994599999999998</v>
      </c>
      <c r="BV551" s="15">
        <v>145.38199999999998</v>
      </c>
      <c r="BW551" s="15">
        <v>3.7450000000000001</v>
      </c>
      <c r="BX551" s="15">
        <v>1.6927999999999996</v>
      </c>
      <c r="BY551" s="15">
        <v>2.8310199999999996</v>
      </c>
      <c r="BZ551" s="15">
        <v>106.59199999999998</v>
      </c>
      <c r="CA551" s="15">
        <v>42.153999999999996</v>
      </c>
      <c r="CB551" s="15">
        <v>1.7849984163991854</v>
      </c>
      <c r="CC551" s="15">
        <v>2.8310199999999996</v>
      </c>
      <c r="CD551" s="15">
        <v>6.1603999999999992</v>
      </c>
      <c r="CE551" s="15">
        <v>1.4786999999999999</v>
      </c>
      <c r="CF551" s="15">
        <v>11.225</v>
      </c>
      <c r="CG551" s="15">
        <v>230</v>
      </c>
      <c r="CH551" s="15">
        <v>25.535128831910548</v>
      </c>
      <c r="CI551" s="15">
        <v>0.9444999999999999</v>
      </c>
      <c r="CJ551" s="15">
        <v>4848.05</v>
      </c>
      <c r="CK551" s="15">
        <v>856.12899999999991</v>
      </c>
      <c r="CL551" s="15">
        <v>0.580619</v>
      </c>
      <c r="CM551" s="15">
        <v>2.2809599999999994</v>
      </c>
      <c r="CN551" s="15">
        <v>59.990799999999993</v>
      </c>
      <c r="CO551" s="15">
        <v>77.2196</v>
      </c>
      <c r="CP551" s="15">
        <v>5.0317999999999996</v>
      </c>
      <c r="CQ551" s="43">
        <v>50.6</v>
      </c>
      <c r="CR551" s="43">
        <v>37.69</v>
      </c>
      <c r="CS551" s="42" t="s">
        <v>21</v>
      </c>
      <c r="CT551" s="43">
        <v>2.0527999999999998E-2</v>
      </c>
      <c r="CU551" s="42" t="s">
        <v>21</v>
      </c>
      <c r="CV551" s="42" t="s">
        <v>21</v>
      </c>
      <c r="CW551" s="43">
        <v>2.0699999999999998</v>
      </c>
      <c r="CX551" s="43">
        <v>75.765699999999995</v>
      </c>
      <c r="CY551" s="42" t="s">
        <v>21</v>
      </c>
      <c r="CZ551" s="42" t="s">
        <v>21</v>
      </c>
      <c r="DA551" s="43">
        <v>1.1202999999999999</v>
      </c>
      <c r="DB551" s="43">
        <v>60.36</v>
      </c>
      <c r="DC551" s="42" t="s">
        <v>21</v>
      </c>
      <c r="DD551" s="43">
        <v>416.66666666666663</v>
      </c>
      <c r="DE551" s="42" t="s">
        <v>21</v>
      </c>
      <c r="DF551" s="43">
        <v>11500</v>
      </c>
      <c r="DG551" s="43">
        <v>21.722899999999999</v>
      </c>
    </row>
    <row r="552" spans="1:111" x14ac:dyDescent="0.25">
      <c r="A552" s="27" t="s">
        <v>678</v>
      </c>
      <c r="B552" s="15">
        <v>22.343599999999999</v>
      </c>
      <c r="C552" s="15">
        <v>0.99061099999999991</v>
      </c>
      <c r="D552" s="15">
        <v>1.2717099999999999</v>
      </c>
      <c r="E552" s="15">
        <v>11.412999999999998</v>
      </c>
      <c r="F552" s="15">
        <v>33.376999999999995</v>
      </c>
      <c r="G552" s="15">
        <v>276.84605541954801</v>
      </c>
      <c r="H552" s="15">
        <v>3.6959999999999997</v>
      </c>
      <c r="I552" s="15">
        <v>2.1161499999999993</v>
      </c>
      <c r="J552" s="15">
        <v>2.6922300063892177E-4</v>
      </c>
      <c r="K552" s="15">
        <v>197.452</v>
      </c>
      <c r="L552" s="15">
        <v>1.1302999999999999</v>
      </c>
      <c r="M552" s="15">
        <v>364.26</v>
      </c>
      <c r="N552" s="15">
        <v>7.76</v>
      </c>
      <c r="O552" s="15">
        <v>5.4006999999999996</v>
      </c>
      <c r="P552" s="15">
        <v>687.58799999999985</v>
      </c>
      <c r="Q552" s="15">
        <v>1.547197E-7</v>
      </c>
      <c r="R552" s="15">
        <v>132.95399999999998</v>
      </c>
      <c r="S552" s="15">
        <v>0.45844199999999996</v>
      </c>
      <c r="T552" s="15">
        <v>6.3058999999999994</v>
      </c>
      <c r="U552" s="15">
        <v>12.804399999999999</v>
      </c>
      <c r="V552" s="15">
        <v>1166.03</v>
      </c>
      <c r="W552" s="15">
        <v>3.3196999999999997</v>
      </c>
      <c r="X552" s="15">
        <v>8.11</v>
      </c>
      <c r="Y552" s="15">
        <v>4.194329999999999</v>
      </c>
      <c r="Z552" s="15">
        <v>5.5368999999999993</v>
      </c>
      <c r="AA552" s="15">
        <v>9.2624999999999993</v>
      </c>
      <c r="AB552" s="15">
        <v>1.625</v>
      </c>
      <c r="AC552" s="15">
        <v>383.29</v>
      </c>
      <c r="AD552" s="15">
        <v>183.84</v>
      </c>
      <c r="AE552" s="15">
        <v>5.0826599999999997</v>
      </c>
      <c r="AF552" s="15">
        <v>810.24199999999985</v>
      </c>
      <c r="AG552" s="15">
        <v>119.71</v>
      </c>
      <c r="AH552" s="15">
        <v>8.5399999999999991</v>
      </c>
      <c r="AI552" s="15">
        <v>5.4</v>
      </c>
      <c r="AJ552" s="15">
        <v>58.266199999999998</v>
      </c>
      <c r="AK552" s="15">
        <v>25.885999999999999</v>
      </c>
      <c r="AL552" s="15">
        <v>1980.62</v>
      </c>
      <c r="AM552" s="15">
        <v>66.709999999999994</v>
      </c>
      <c r="AN552" s="15">
        <v>0.31085699999999994</v>
      </c>
      <c r="AO552" s="15">
        <v>0.6079199999999999</v>
      </c>
      <c r="AP552" s="15">
        <v>2.3489999999999998</v>
      </c>
      <c r="AQ552" s="15">
        <v>1221.79</v>
      </c>
      <c r="AR552" s="15">
        <v>19.041999999999998</v>
      </c>
      <c r="AS552" s="15">
        <v>129.68</v>
      </c>
      <c r="AT552" s="15">
        <v>0.68241999999999992</v>
      </c>
      <c r="AU552" s="15">
        <v>28.412799999999997</v>
      </c>
      <c r="AV552" s="15">
        <v>753.1</v>
      </c>
      <c r="AW552" s="15">
        <v>0.28526499999999999</v>
      </c>
      <c r="AX552" s="15">
        <v>706.49998112791729</v>
      </c>
      <c r="AY552" s="15">
        <v>881.15</v>
      </c>
      <c r="AZ552" s="15">
        <v>2.7953399999999995</v>
      </c>
      <c r="BA552" s="15">
        <v>1.0000002769241589</v>
      </c>
      <c r="BB552" s="15">
        <v>0.27723088999999995</v>
      </c>
      <c r="BC552" s="15">
        <v>1905.45</v>
      </c>
      <c r="BD552" s="15">
        <v>2.7760799999999999</v>
      </c>
      <c r="BE552" s="15">
        <v>2.7416999999999998</v>
      </c>
      <c r="BF552" s="15">
        <v>0.31984999999999997</v>
      </c>
      <c r="BG552" s="15">
        <v>81.45</v>
      </c>
      <c r="BH552" s="15">
        <v>15.587899999999999</v>
      </c>
      <c r="BI552" s="15">
        <v>3.0698099999999999</v>
      </c>
      <c r="BJ552" s="15">
        <v>8.5971999999999991</v>
      </c>
      <c r="BK552" s="15">
        <v>6.2117999999999993</v>
      </c>
      <c r="BL552" s="15">
        <v>42.7</v>
      </c>
      <c r="BM552" s="15">
        <v>1.8288999999999997</v>
      </c>
      <c r="BN552" s="15">
        <v>1.7782499999999999</v>
      </c>
      <c r="BO552" s="15">
        <v>5</v>
      </c>
      <c r="BP552" s="15">
        <v>9.8651</v>
      </c>
      <c r="BQ552" s="15">
        <v>6.3775999999999993</v>
      </c>
      <c r="BR552" s="15">
        <v>24.587664327681182</v>
      </c>
      <c r="BS552" s="15">
        <v>1327.8</v>
      </c>
      <c r="BT552" s="15">
        <v>1.02</v>
      </c>
      <c r="BU552" s="15">
        <v>26.736599999999999</v>
      </c>
      <c r="BV552" s="15">
        <v>141.49599999999998</v>
      </c>
      <c r="BW552" s="15">
        <v>3.7450000000000001</v>
      </c>
      <c r="BX552" s="15">
        <v>1.6715999999999998</v>
      </c>
      <c r="BY552" s="15">
        <v>2.7953399999999995</v>
      </c>
      <c r="BZ552" s="15">
        <v>102.55699999999999</v>
      </c>
      <c r="CA552" s="15">
        <v>42.365000000000002</v>
      </c>
      <c r="CB552" s="15">
        <v>1.7849984163991854</v>
      </c>
      <c r="CC552" s="15">
        <v>2.7953399999999995</v>
      </c>
      <c r="CD552" s="15">
        <v>5.9309999999999992</v>
      </c>
      <c r="CE552" s="15">
        <v>1.4369999999999998</v>
      </c>
      <c r="CF552" s="15">
        <v>11.225</v>
      </c>
      <c r="CG552" s="15">
        <v>231.46199999999999</v>
      </c>
      <c r="CH552" s="15">
        <v>25.486128584690512</v>
      </c>
      <c r="CI552" s="15">
        <v>0.92159999999999997</v>
      </c>
      <c r="CJ552" s="15">
        <v>4951.34</v>
      </c>
      <c r="CK552" s="15">
        <v>915</v>
      </c>
      <c r="CL552" s="15">
        <v>0.56264399999999992</v>
      </c>
      <c r="CM552" s="15">
        <v>2.3718099999999995</v>
      </c>
      <c r="CN552" s="15">
        <v>60.162999999999997</v>
      </c>
      <c r="CO552" s="15">
        <v>81.599999999999994</v>
      </c>
      <c r="CP552" s="15">
        <v>4.9642999999999997</v>
      </c>
      <c r="CQ552" s="43">
        <v>50.6</v>
      </c>
      <c r="CR552" s="43">
        <v>38.090000000000003</v>
      </c>
      <c r="CS552" s="42" t="s">
        <v>21</v>
      </c>
      <c r="CT552" s="43">
        <v>1.8729999999999997E-2</v>
      </c>
      <c r="CU552" s="42" t="s">
        <v>21</v>
      </c>
      <c r="CV552" s="42" t="s">
        <v>21</v>
      </c>
      <c r="CW552" s="43">
        <v>2.0699999999999998</v>
      </c>
      <c r="CX552" s="43">
        <v>78.345999999999989</v>
      </c>
      <c r="CY552" s="42" t="s">
        <v>21</v>
      </c>
      <c r="CZ552" s="42" t="s">
        <v>21</v>
      </c>
      <c r="DA552" s="43">
        <v>1.1153999999999999</v>
      </c>
      <c r="DB552" s="43">
        <v>184</v>
      </c>
      <c r="DC552" s="42" t="s">
        <v>21</v>
      </c>
      <c r="DD552" s="43">
        <v>416.66666666666663</v>
      </c>
      <c r="DE552" s="42" t="s">
        <v>21</v>
      </c>
      <c r="DF552" s="43">
        <v>11500</v>
      </c>
      <c r="DG552" s="43">
        <v>21.011799999999997</v>
      </c>
    </row>
    <row r="553" spans="1:111" x14ac:dyDescent="0.25">
      <c r="A553" s="27" t="s">
        <v>679</v>
      </c>
      <c r="B553" s="15">
        <v>21.7744</v>
      </c>
      <c r="C553" s="15">
        <v>0.99129999999999996</v>
      </c>
      <c r="D553" s="15">
        <v>1.2948299999999999</v>
      </c>
      <c r="E553" s="15">
        <v>11.065</v>
      </c>
      <c r="F553" s="15">
        <v>32.267999999999994</v>
      </c>
      <c r="G553" s="15">
        <v>267.80602095624641</v>
      </c>
      <c r="H553" s="15">
        <v>3.7207999999999997</v>
      </c>
      <c r="I553" s="15">
        <v>2.0942399999999997</v>
      </c>
      <c r="J553" s="15">
        <v>3.4831460022124707E-4</v>
      </c>
      <c r="K553" s="15">
        <v>194.23500000000001</v>
      </c>
      <c r="L553" s="15">
        <v>1.1456999999999999</v>
      </c>
      <c r="M553" s="15">
        <v>371.93</v>
      </c>
      <c r="N553" s="15">
        <v>7.7729999999999997</v>
      </c>
      <c r="O553" s="15">
        <v>5.4130999999999991</v>
      </c>
      <c r="P553" s="15">
        <v>701.09399999999994</v>
      </c>
      <c r="Q553" s="15">
        <v>2.1150069E-7</v>
      </c>
      <c r="R553" s="15">
        <v>134.69</v>
      </c>
      <c r="S553" s="15">
        <v>0.448712</v>
      </c>
      <c r="T553" s="15">
        <v>6.1052</v>
      </c>
      <c r="U553" s="15">
        <v>12.671299999999999</v>
      </c>
      <c r="V553" s="15">
        <v>1262.6300000000001</v>
      </c>
      <c r="W553" s="15">
        <v>3.3299499999999997</v>
      </c>
      <c r="X553" s="15">
        <v>8.1</v>
      </c>
      <c r="Y553" s="15">
        <v>4.2582999999999993</v>
      </c>
      <c r="Z553" s="15">
        <v>5.3560999999999996</v>
      </c>
      <c r="AA553" s="15">
        <v>8.9600000000000009</v>
      </c>
      <c r="AB553" s="15">
        <v>1.5694999999999999</v>
      </c>
      <c r="AC553" s="15">
        <v>388.06</v>
      </c>
      <c r="AD553" s="15">
        <v>179.65699999999998</v>
      </c>
      <c r="AE553" s="15">
        <v>5.0593999999999992</v>
      </c>
      <c r="AF553" s="15">
        <v>804.05199999999991</v>
      </c>
      <c r="AG553" s="15">
        <v>121.66</v>
      </c>
      <c r="AH553" s="15">
        <v>8.42</v>
      </c>
      <c r="AI553" s="15">
        <v>5.4</v>
      </c>
      <c r="AJ553" s="15">
        <v>56.940999999999995</v>
      </c>
      <c r="AK553" s="15">
        <v>25.875</v>
      </c>
      <c r="AL553" s="15">
        <v>1988.4</v>
      </c>
      <c r="AM553" s="15">
        <v>65.61399999999999</v>
      </c>
      <c r="AN553" s="15">
        <v>0.31085699999999994</v>
      </c>
      <c r="AO553" s="15">
        <v>0.58856999999999993</v>
      </c>
      <c r="AP553" s="15">
        <v>2.3085999999999998</v>
      </c>
      <c r="AQ553" s="15">
        <v>1185.6300000000001</v>
      </c>
      <c r="AR553" s="15">
        <v>20.502599999999997</v>
      </c>
      <c r="AS553" s="15">
        <v>128.11000000000001</v>
      </c>
      <c r="AT553" s="15">
        <v>0.67858999999999992</v>
      </c>
      <c r="AU553" s="15">
        <v>28.219899999999999</v>
      </c>
      <c r="AV553" s="15">
        <v>757.28</v>
      </c>
      <c r="AW553" s="15">
        <v>0.28515299999999999</v>
      </c>
      <c r="AX553" s="15">
        <v>711.49998099435697</v>
      </c>
      <c r="AY553" s="15">
        <v>879.07</v>
      </c>
      <c r="AZ553" s="15">
        <v>2.7696399999999994</v>
      </c>
      <c r="BA553" s="15">
        <v>1.0000002769241589</v>
      </c>
      <c r="BB553" s="15">
        <v>0.27267859999999999</v>
      </c>
      <c r="BC553" s="15">
        <v>1873.1</v>
      </c>
      <c r="BD553" s="15">
        <v>2.7235299999999998</v>
      </c>
      <c r="BE553" s="15">
        <v>2.7422999999999997</v>
      </c>
      <c r="BF553" s="15">
        <v>0.31114999999999998</v>
      </c>
      <c r="BG553" s="15">
        <v>79.53</v>
      </c>
      <c r="BH553" s="15">
        <v>15.183</v>
      </c>
      <c r="BI553" s="15">
        <v>3.07002</v>
      </c>
      <c r="BJ553" s="15">
        <v>8.3572999999999986</v>
      </c>
      <c r="BK553" s="15">
        <v>6.1084999999999994</v>
      </c>
      <c r="BL553" s="15">
        <v>42.7</v>
      </c>
      <c r="BM553" s="15">
        <v>1.7658999999999998</v>
      </c>
      <c r="BN553" s="15">
        <v>1.8480799999999997</v>
      </c>
      <c r="BO553" s="15">
        <v>5</v>
      </c>
      <c r="BP553" s="15">
        <v>9.8650000000000002</v>
      </c>
      <c r="BQ553" s="15">
        <v>6.1777999999999995</v>
      </c>
      <c r="BR553" s="15">
        <v>24.61254659809051</v>
      </c>
      <c r="BS553" s="15">
        <v>1358.5</v>
      </c>
      <c r="BT553" s="15">
        <v>1</v>
      </c>
      <c r="BU553" s="15">
        <v>26.668299999999999</v>
      </c>
      <c r="BV553" s="15">
        <v>139.27099999999999</v>
      </c>
      <c r="BW553" s="15">
        <v>3.7450000000000001</v>
      </c>
      <c r="BX553" s="15">
        <v>1.6460999999999997</v>
      </c>
      <c r="BY553" s="15">
        <v>2.7696399999999994</v>
      </c>
      <c r="BZ553" s="15">
        <v>100.249</v>
      </c>
      <c r="CA553" s="15">
        <v>42.512999999999998</v>
      </c>
      <c r="CB553" s="15">
        <v>1.7849984163991854</v>
      </c>
      <c r="CC553" s="15">
        <v>2.7696399999999994</v>
      </c>
      <c r="CD553" s="15">
        <v>5.7691999999999997</v>
      </c>
      <c r="CE553" s="15">
        <v>1.3880999999999999</v>
      </c>
      <c r="CF553" s="15">
        <v>11.225</v>
      </c>
      <c r="CG553" s="15">
        <v>233.9</v>
      </c>
      <c r="CH553" s="15">
        <v>25.376128029706759</v>
      </c>
      <c r="CI553" s="15">
        <v>0.88944999999999996</v>
      </c>
      <c r="CJ553" s="15">
        <v>5054.3900000000003</v>
      </c>
      <c r="CK553" s="15">
        <v>915</v>
      </c>
      <c r="CL553" s="15">
        <v>0.54869199999999996</v>
      </c>
      <c r="CM553" s="15">
        <v>2.4489999999999994</v>
      </c>
      <c r="CN553" s="15">
        <v>60.959599999999995</v>
      </c>
      <c r="CO553" s="15">
        <v>86.670999999999992</v>
      </c>
      <c r="CP553" s="15">
        <v>5.0274999999999999</v>
      </c>
      <c r="CQ553" s="43">
        <v>50.6</v>
      </c>
      <c r="CR553" s="43">
        <v>38.58</v>
      </c>
      <c r="CS553" s="42" t="s">
        <v>21</v>
      </c>
      <c r="CT553" s="43">
        <v>2.1810999999999997E-2</v>
      </c>
      <c r="CU553" s="42" t="s">
        <v>21</v>
      </c>
      <c r="CV553" s="42" t="s">
        <v>21</v>
      </c>
      <c r="CW553" s="43">
        <v>2.0699999999999998</v>
      </c>
      <c r="CX553" s="43">
        <v>75.62</v>
      </c>
      <c r="CY553" s="42" t="s">
        <v>21</v>
      </c>
      <c r="CZ553" s="42" t="s">
        <v>21</v>
      </c>
      <c r="DA553" s="43">
        <v>1.0956999999999999</v>
      </c>
      <c r="DB553" s="43">
        <v>189</v>
      </c>
      <c r="DC553" s="42" t="s">
        <v>21</v>
      </c>
      <c r="DD553" s="43">
        <v>434.78260869565213</v>
      </c>
      <c r="DE553" s="42" t="s">
        <v>21</v>
      </c>
      <c r="DF553" s="43">
        <v>11500</v>
      </c>
      <c r="DG553" s="43">
        <v>19.735199999999999</v>
      </c>
    </row>
    <row r="554" spans="1:111" x14ac:dyDescent="0.25">
      <c r="A554" s="27" t="s">
        <v>693</v>
      </c>
      <c r="B554" s="15">
        <v>21.862299999999998</v>
      </c>
      <c r="C554" s="15">
        <v>0.99049999999999994</v>
      </c>
      <c r="D554" s="15">
        <v>1.3360799999999999</v>
      </c>
      <c r="E554" s="15">
        <v>11.116</v>
      </c>
      <c r="F554" s="15">
        <v>32.461999999999996</v>
      </c>
      <c r="G554" s="15">
        <v>269.00602553102095</v>
      </c>
      <c r="H554" s="15">
        <v>3.7533999999999996</v>
      </c>
      <c r="I554" s="15">
        <v>2.1015199999999994</v>
      </c>
      <c r="J554" s="15">
        <v>4.35408704743772E-4</v>
      </c>
      <c r="K554" s="15">
        <v>193.72199999999998</v>
      </c>
      <c r="L554" s="15">
        <v>1.1564999999999999</v>
      </c>
      <c r="M554" s="15">
        <v>369.75</v>
      </c>
      <c r="N554" s="15">
        <v>7.7619999999999996</v>
      </c>
      <c r="O554" s="15">
        <v>5.4480999999999993</v>
      </c>
      <c r="P554" s="15">
        <v>711.87799999999993</v>
      </c>
      <c r="Q554" s="15">
        <v>2.4019444999999998E-7</v>
      </c>
      <c r="R554" s="15">
        <v>136.34899999999999</v>
      </c>
      <c r="S554" s="15">
        <v>0.45067399999999996</v>
      </c>
      <c r="T554" s="15">
        <v>6.1155999999999997</v>
      </c>
      <c r="U554" s="15">
        <v>12.608799999999999</v>
      </c>
      <c r="V554" s="15">
        <v>1278.6199999999999</v>
      </c>
      <c r="W554" s="15">
        <v>3.3254399999999995</v>
      </c>
      <c r="X554" s="15">
        <v>8.09</v>
      </c>
      <c r="Y554" s="15">
        <v>4.2966699999999998</v>
      </c>
      <c r="Z554" s="15">
        <v>5.3800999999999997</v>
      </c>
      <c r="AA554" s="15">
        <v>8.84</v>
      </c>
      <c r="AB554" s="15">
        <v>1.5773999999999999</v>
      </c>
      <c r="AC554" s="15">
        <v>390</v>
      </c>
      <c r="AD554" s="15">
        <v>182.32499999999999</v>
      </c>
      <c r="AE554" s="15">
        <v>5.0853999999999999</v>
      </c>
      <c r="AF554" s="15">
        <v>815.76199999999994</v>
      </c>
      <c r="AG554" s="15">
        <v>123.29</v>
      </c>
      <c r="AH554" s="15">
        <v>8.44</v>
      </c>
      <c r="AI554" s="15">
        <v>5.4</v>
      </c>
      <c r="AJ554" s="15">
        <v>57.136199999999995</v>
      </c>
      <c r="AK554" s="15">
        <v>25.916999999999998</v>
      </c>
      <c r="AL554" s="15">
        <v>1998.23</v>
      </c>
      <c r="AM554" s="15">
        <v>65.515000000000001</v>
      </c>
      <c r="AN554" s="15">
        <v>0.31085699999999994</v>
      </c>
      <c r="AO554" s="15">
        <v>0.59198999999999991</v>
      </c>
      <c r="AP554" s="15">
        <v>2.2983999999999996</v>
      </c>
      <c r="AQ554" s="15">
        <v>1190.8</v>
      </c>
      <c r="AR554" s="15">
        <v>21.945699999999999</v>
      </c>
      <c r="AS554" s="15">
        <v>125.09</v>
      </c>
      <c r="AT554" s="15">
        <v>0.67739999999999989</v>
      </c>
      <c r="AU554" s="15">
        <v>28.466199999999997</v>
      </c>
      <c r="AV554" s="15">
        <v>762.66</v>
      </c>
      <c r="AW554" s="15">
        <v>0.28793499999999994</v>
      </c>
      <c r="AX554" s="15">
        <v>711.49998099435697</v>
      </c>
      <c r="AY554" s="15">
        <v>879</v>
      </c>
      <c r="AZ554" s="15">
        <v>2.7816899999999993</v>
      </c>
      <c r="BA554" s="15">
        <v>1.0000002769241589</v>
      </c>
      <c r="BB554" s="15">
        <v>0.27243479999999998</v>
      </c>
      <c r="BC554" s="15">
        <v>1876.11</v>
      </c>
      <c r="BD554" s="15">
        <v>2.7199799999999996</v>
      </c>
      <c r="BE554" s="15">
        <v>2.6929999999999996</v>
      </c>
      <c r="BF554" s="15">
        <v>0.31290999999999997</v>
      </c>
      <c r="BG554" s="15">
        <v>79.3</v>
      </c>
      <c r="BH554" s="15">
        <v>15.1975</v>
      </c>
      <c r="BI554" s="15">
        <v>3.06846</v>
      </c>
      <c r="BJ554" s="15">
        <v>8.446299999999999</v>
      </c>
      <c r="BK554" s="15">
        <v>6.0962999999999994</v>
      </c>
      <c r="BL554" s="15">
        <v>42.7</v>
      </c>
      <c r="BM554" s="15">
        <v>1.7752999999999997</v>
      </c>
      <c r="BN554" s="15">
        <v>1.8473999999999995</v>
      </c>
      <c r="BO554" s="15">
        <v>5</v>
      </c>
      <c r="BP554" s="15">
        <v>9.5626999999999995</v>
      </c>
      <c r="BQ554" s="15">
        <v>6.1955999999999998</v>
      </c>
      <c r="BR554" s="15">
        <v>24.576318012374532</v>
      </c>
      <c r="BS554" s="15">
        <v>1422</v>
      </c>
      <c r="BT554" s="15">
        <v>0.99</v>
      </c>
      <c r="BU554" s="15">
        <v>26.544599999999999</v>
      </c>
      <c r="BV554" s="15">
        <v>136.61799999999999</v>
      </c>
      <c r="BW554" s="15">
        <v>3.7450000000000001</v>
      </c>
      <c r="BX554" s="15">
        <v>1.6331999999999995</v>
      </c>
      <c r="BY554" s="15">
        <v>2.7816899999999993</v>
      </c>
      <c r="BZ554" s="15">
        <v>100.01799999999999</v>
      </c>
      <c r="CA554" s="15">
        <v>42.648999999999994</v>
      </c>
      <c r="CB554" s="15">
        <v>1.7849984163991854</v>
      </c>
      <c r="CC554" s="15">
        <v>2.7816899999999993</v>
      </c>
      <c r="CD554" s="15">
        <v>5.7508999999999997</v>
      </c>
      <c r="CE554" s="15">
        <v>1.4036999999999999</v>
      </c>
      <c r="CF554" s="15">
        <v>11.225</v>
      </c>
      <c r="CG554" s="15">
        <v>233.9</v>
      </c>
      <c r="CH554" s="15">
        <v>25.324127767350802</v>
      </c>
      <c r="CI554" s="15">
        <v>0.89124999999999999</v>
      </c>
      <c r="CJ554" s="15">
        <v>5312.91</v>
      </c>
      <c r="CK554" s="15">
        <v>966.45199999999988</v>
      </c>
      <c r="CL554" s="15">
        <v>0.55211999999999994</v>
      </c>
      <c r="CM554" s="15">
        <v>2.5435499999999993</v>
      </c>
      <c r="CN554" s="15">
        <v>61.857699999999994</v>
      </c>
      <c r="CO554" s="15">
        <v>92.336399999999998</v>
      </c>
      <c r="CP554" s="15">
        <v>5.081999999999999</v>
      </c>
      <c r="CQ554" s="43">
        <v>50.6</v>
      </c>
      <c r="CR554" s="43">
        <v>38.799999999999997</v>
      </c>
      <c r="CS554" s="43">
        <v>1E-3</v>
      </c>
      <c r="CT554" s="43">
        <v>2.3815999999999997E-2</v>
      </c>
      <c r="CU554" s="42" t="s">
        <v>21</v>
      </c>
      <c r="CV554" s="42" t="s">
        <v>21</v>
      </c>
      <c r="CW554" s="43">
        <v>2.0699999999999998</v>
      </c>
      <c r="CX554" s="43">
        <v>77.790000000000006</v>
      </c>
      <c r="CY554" s="42" t="s">
        <v>21</v>
      </c>
      <c r="CZ554" s="43">
        <v>1.2250000000000001</v>
      </c>
      <c r="DA554" s="43">
        <v>1.1482999999999999</v>
      </c>
      <c r="DB554" s="43">
        <v>198</v>
      </c>
      <c r="DC554" s="42" t="s">
        <v>21</v>
      </c>
      <c r="DD554" s="43">
        <v>454.54545454545456</v>
      </c>
      <c r="DE554" s="42" t="s">
        <v>21</v>
      </c>
      <c r="DF554" s="43">
        <v>11385</v>
      </c>
      <c r="DG554" s="43">
        <v>105.04599999999999</v>
      </c>
    </row>
    <row r="555" spans="1:111" x14ac:dyDescent="0.25">
      <c r="A555" s="27" t="s">
        <v>694</v>
      </c>
      <c r="B555" s="15">
        <v>22.177599999999998</v>
      </c>
      <c r="C555" s="15">
        <v>0.99075999999999997</v>
      </c>
      <c r="D555" s="15">
        <v>1.33005</v>
      </c>
      <c r="E555" s="15">
        <v>11.398</v>
      </c>
      <c r="F555" s="15">
        <v>33.337999999999994</v>
      </c>
      <c r="G555" s="15">
        <v>275.55605050166537</v>
      </c>
      <c r="H555" s="15">
        <v>3.7725999999999997</v>
      </c>
      <c r="I555" s="15">
        <v>2.1209299999999995</v>
      </c>
      <c r="J555" s="15">
        <v>5.3769182327784485E-4</v>
      </c>
      <c r="K555" s="15">
        <v>196.36</v>
      </c>
      <c r="L555" s="15">
        <v>1.1825000000000001</v>
      </c>
      <c r="M555" s="15">
        <v>347.86</v>
      </c>
      <c r="N555" s="15">
        <v>7.7579999999999991</v>
      </c>
      <c r="O555" s="15">
        <v>5.4634999999999998</v>
      </c>
      <c r="P555" s="15">
        <v>721.24899999999991</v>
      </c>
      <c r="Q555" s="15">
        <v>3.2453944999999998E-7</v>
      </c>
      <c r="R555" s="15">
        <v>137.28399999999999</v>
      </c>
      <c r="S555" s="15">
        <v>0.45743599999999995</v>
      </c>
      <c r="T555" s="15">
        <v>6.2782999999999998</v>
      </c>
      <c r="U555" s="15">
        <v>12.742799999999999</v>
      </c>
      <c r="V555" s="15">
        <v>1293.56</v>
      </c>
      <c r="W555" s="15">
        <v>3.3180999999999994</v>
      </c>
      <c r="X555" s="15">
        <v>8.1199999999999992</v>
      </c>
      <c r="Y555" s="15">
        <v>4.4232999999999993</v>
      </c>
      <c r="Z555" s="15">
        <v>5.511099999999999</v>
      </c>
      <c r="AA555" s="15">
        <v>9.0050000000000008</v>
      </c>
      <c r="AB555" s="15">
        <v>1.6196999999999999</v>
      </c>
      <c r="AC555" s="15">
        <v>390.75</v>
      </c>
      <c r="AD555" s="15">
        <v>187.05599999999998</v>
      </c>
      <c r="AE555" s="15">
        <v>5.164299999999999</v>
      </c>
      <c r="AF555" s="15">
        <v>842.23599999999988</v>
      </c>
      <c r="AG555" s="15">
        <v>124.11</v>
      </c>
      <c r="AH555" s="15">
        <v>8.67</v>
      </c>
      <c r="AI555" s="15">
        <v>5.4</v>
      </c>
      <c r="AJ555" s="15">
        <v>58.208499999999994</v>
      </c>
      <c r="AK555" s="15">
        <v>25.933999999999997</v>
      </c>
      <c r="AL555" s="15">
        <v>2006.63</v>
      </c>
      <c r="AM555" s="15">
        <v>66.393999999999991</v>
      </c>
      <c r="AN555" s="15">
        <v>0.31085699999999994</v>
      </c>
      <c r="AO555" s="15">
        <v>0.60677999999999999</v>
      </c>
      <c r="AP555" s="15">
        <v>2.3305999999999996</v>
      </c>
      <c r="AQ555" s="15">
        <v>1216.6099999999999</v>
      </c>
      <c r="AR555" s="15">
        <v>22.553999999999998</v>
      </c>
      <c r="AS555" s="15">
        <v>127.5</v>
      </c>
      <c r="AT555" s="15">
        <v>0.6793499999999999</v>
      </c>
      <c r="AU555" s="15">
        <v>29.061499999999999</v>
      </c>
      <c r="AV555" s="15">
        <v>765.74</v>
      </c>
      <c r="AW555" s="15">
        <v>0.29129499999999997</v>
      </c>
      <c r="AX555" s="15">
        <v>711.49998099435697</v>
      </c>
      <c r="AY555" s="15">
        <v>929.26</v>
      </c>
      <c r="AZ555" s="15">
        <v>2.8177899999999996</v>
      </c>
      <c r="BA555" s="15">
        <v>1.0000002769241589</v>
      </c>
      <c r="BB555" s="15">
        <v>0.27612429999999999</v>
      </c>
      <c r="BC555" s="15">
        <v>1907.79</v>
      </c>
      <c r="BD555" s="15">
        <v>2.7669999999999995</v>
      </c>
      <c r="BE555" s="15">
        <v>2.6025999999999998</v>
      </c>
      <c r="BF555" s="15">
        <v>0.31875999999999999</v>
      </c>
      <c r="BG555" s="15">
        <v>81.300999999999988</v>
      </c>
      <c r="BH555" s="15">
        <v>15.5406</v>
      </c>
      <c r="BI555" s="15">
        <v>3.0636399999999999</v>
      </c>
      <c r="BJ555" s="15">
        <v>8.6628999999999987</v>
      </c>
      <c r="BK555" s="15">
        <v>6.1852999999999998</v>
      </c>
      <c r="BL555" s="15">
        <v>42.7</v>
      </c>
      <c r="BM555" s="15">
        <v>1.8223999999999996</v>
      </c>
      <c r="BN555" s="15">
        <v>1.8745699999999998</v>
      </c>
      <c r="BO555" s="15">
        <v>5</v>
      </c>
      <c r="BP555" s="15">
        <v>10.226099999999999</v>
      </c>
      <c r="BQ555" s="15">
        <v>6.3502999999999989</v>
      </c>
      <c r="BR555" s="15">
        <v>24.539790839413637</v>
      </c>
      <c r="BS555" s="15">
        <v>1448</v>
      </c>
      <c r="BT555" s="15">
        <v>0.97</v>
      </c>
      <c r="BU555" s="15">
        <v>26.157999999999998</v>
      </c>
      <c r="BV555" s="15">
        <v>139.38799999999998</v>
      </c>
      <c r="BW555" s="15">
        <v>3.7450000000000001</v>
      </c>
      <c r="BX555" s="15">
        <v>1.6365999999999998</v>
      </c>
      <c r="BY555" s="15">
        <v>2.8177899999999996</v>
      </c>
      <c r="BZ555" s="15">
        <v>101.72199999999999</v>
      </c>
      <c r="CA555" s="15">
        <v>42.822999999999993</v>
      </c>
      <c r="CB555" s="15">
        <v>1.7849984163991854</v>
      </c>
      <c r="CC555" s="15">
        <v>2.8177899999999996</v>
      </c>
      <c r="CD555" s="15">
        <v>5.8828999999999994</v>
      </c>
      <c r="CE555" s="15">
        <v>1.4568999999999999</v>
      </c>
      <c r="CF555" s="15">
        <v>11.225</v>
      </c>
      <c r="CG555" s="15">
        <v>236.00699999999998</v>
      </c>
      <c r="CH555" s="15">
        <v>25.436128332425174</v>
      </c>
      <c r="CI555" s="15">
        <v>0.90954999999999997</v>
      </c>
      <c r="CJ555" s="15">
        <v>5665.85</v>
      </c>
      <c r="CK555" s="15">
        <v>982.24</v>
      </c>
      <c r="CL555" s="15">
        <v>0.56293599999999999</v>
      </c>
      <c r="CM555" s="15">
        <v>2.6194999999999991</v>
      </c>
      <c r="CN555" s="15">
        <v>64.027399999999986</v>
      </c>
      <c r="CO555" s="15">
        <v>125</v>
      </c>
      <c r="CP555" s="15">
        <v>5.0756999999999994</v>
      </c>
      <c r="CQ555" s="43">
        <v>50.6</v>
      </c>
      <c r="CR555" s="43">
        <v>38.799999999999997</v>
      </c>
      <c r="CS555" s="43">
        <v>1E-3</v>
      </c>
      <c r="CT555" s="43">
        <v>2.4140999999999996E-2</v>
      </c>
      <c r="CU555" s="42" t="s">
        <v>21</v>
      </c>
      <c r="CV555" s="42" t="s">
        <v>21</v>
      </c>
      <c r="CW555" s="43">
        <v>2.0699999999999998</v>
      </c>
      <c r="CX555" s="43">
        <v>78.19</v>
      </c>
      <c r="CY555" s="43">
        <v>0.5</v>
      </c>
      <c r="CZ555" s="43">
        <v>0.77799999999999991</v>
      </c>
      <c r="DA555" s="43">
        <v>1.32</v>
      </c>
      <c r="DB555" s="43">
        <v>198</v>
      </c>
      <c r="DC555" s="42" t="s">
        <v>21</v>
      </c>
      <c r="DD555" s="43">
        <v>476.1904761904762</v>
      </c>
      <c r="DE555" s="42" t="s">
        <v>21</v>
      </c>
      <c r="DF555" s="43">
        <v>11535</v>
      </c>
      <c r="DG555" s="43">
        <v>138.97499999999999</v>
      </c>
    </row>
    <row r="556" spans="1:111" x14ac:dyDescent="0.25">
      <c r="A556" s="27" t="s">
        <v>695</v>
      </c>
      <c r="B556" s="15">
        <v>22.504799999999999</v>
      </c>
      <c r="C556" s="15">
        <v>0.99159999999999993</v>
      </c>
      <c r="D556" s="15">
        <v>1.3178399999999999</v>
      </c>
      <c r="E556" s="15">
        <v>11.691999999999998</v>
      </c>
      <c r="F556" s="15">
        <v>34.196999999999996</v>
      </c>
      <c r="G556" s="15">
        <v>281.98607501483229</v>
      </c>
      <c r="H556" s="15">
        <v>3.7920999999999996</v>
      </c>
      <c r="I556" s="15">
        <v>2.1684799999999997</v>
      </c>
      <c r="J556" s="15">
        <v>6.5982211405875258E-4</v>
      </c>
      <c r="K556" s="15">
        <v>199.83</v>
      </c>
      <c r="L556" s="15">
        <v>1.1925999999999999</v>
      </c>
      <c r="M556" s="15">
        <v>348.34</v>
      </c>
      <c r="N556" s="15">
        <v>7.7459999999999996</v>
      </c>
      <c r="O556" s="15">
        <v>5.4733999999999998</v>
      </c>
      <c r="P556" s="15">
        <v>729.41</v>
      </c>
      <c r="Q556" s="15">
        <v>3.7163587999999999E-7</v>
      </c>
      <c r="R556" s="15">
        <v>135.01299999999998</v>
      </c>
      <c r="S556" s="15">
        <v>0.46833999999999998</v>
      </c>
      <c r="T556" s="15">
        <v>6.4471999999999996</v>
      </c>
      <c r="U556" s="15">
        <v>12.808999999999999</v>
      </c>
      <c r="V556" s="15">
        <v>1309.1099999999999</v>
      </c>
      <c r="W556" s="15">
        <v>3.3191899999999994</v>
      </c>
      <c r="X556" s="15">
        <v>8.16</v>
      </c>
      <c r="Y556" s="15">
        <v>4.5329099999999993</v>
      </c>
      <c r="Z556" s="15">
        <v>5.6396999999999995</v>
      </c>
      <c r="AA556" s="15">
        <v>9.2349999999999994</v>
      </c>
      <c r="AB556" s="15">
        <v>1.6610999999999996</v>
      </c>
      <c r="AC556" s="15">
        <v>398.91</v>
      </c>
      <c r="AD556" s="15">
        <v>192.155</v>
      </c>
      <c r="AE556" s="15">
        <v>5.1342999999999996</v>
      </c>
      <c r="AF556" s="15">
        <v>876.93</v>
      </c>
      <c r="AG556" s="15">
        <v>124.1</v>
      </c>
      <c r="AH556" s="15">
        <v>8.89</v>
      </c>
      <c r="AI556" s="15">
        <v>5.4</v>
      </c>
      <c r="AJ556" s="15">
        <v>59.568599999999996</v>
      </c>
      <c r="AK556" s="15">
        <v>25.89</v>
      </c>
      <c r="AL556" s="15">
        <v>2014.83</v>
      </c>
      <c r="AM556" s="15">
        <v>67.495000000000005</v>
      </c>
      <c r="AN556" s="15">
        <v>0.31085699999999994</v>
      </c>
      <c r="AO556" s="15">
        <v>0.6226799999999999</v>
      </c>
      <c r="AP556" s="15">
        <v>2.4018999999999995</v>
      </c>
      <c r="AQ556" s="15">
        <v>1248.3599999999999</v>
      </c>
      <c r="AR556" s="15">
        <v>24.810099999999998</v>
      </c>
      <c r="AS556" s="15">
        <v>132.69999999999999</v>
      </c>
      <c r="AT556" s="15">
        <v>0.68606999999999996</v>
      </c>
      <c r="AU556" s="15">
        <v>29.966199999999997</v>
      </c>
      <c r="AV556" s="15">
        <v>771.1</v>
      </c>
      <c r="AW556" s="15">
        <v>0.29505999999999999</v>
      </c>
      <c r="AX556" s="15">
        <v>716.9999808474405</v>
      </c>
      <c r="AY556" s="15">
        <v>1175</v>
      </c>
      <c r="AZ556" s="15">
        <v>2.8809999999999998</v>
      </c>
      <c r="BA556" s="15">
        <v>1.0000002769241589</v>
      </c>
      <c r="BB556" s="15">
        <v>0.28339647999999995</v>
      </c>
      <c r="BC556" s="15">
        <v>1943.41</v>
      </c>
      <c r="BD556" s="15">
        <v>2.8553499999999996</v>
      </c>
      <c r="BE556" s="15">
        <v>2.5777999999999999</v>
      </c>
      <c r="BF556" s="15">
        <v>0.32583999999999996</v>
      </c>
      <c r="BG556" s="15">
        <v>84.92</v>
      </c>
      <c r="BH556" s="15">
        <v>16.002199999999998</v>
      </c>
      <c r="BI556" s="15">
        <v>3.0672099999999998</v>
      </c>
      <c r="BJ556" s="15">
        <v>8.8892999999999986</v>
      </c>
      <c r="BK556" s="15">
        <v>6.2939999999999996</v>
      </c>
      <c r="BL556" s="15">
        <v>42.7</v>
      </c>
      <c r="BM556" s="15">
        <v>1.8696999999999999</v>
      </c>
      <c r="BN556" s="15">
        <v>1.8244199999999999</v>
      </c>
      <c r="BO556" s="15">
        <v>5</v>
      </c>
      <c r="BP556" s="15">
        <v>17.610699999999998</v>
      </c>
      <c r="BQ556" s="15">
        <v>6.5188999999999995</v>
      </c>
      <c r="BR556" s="15">
        <v>24.741635816974103</v>
      </c>
      <c r="BS556" s="15">
        <v>1447.5</v>
      </c>
      <c r="BT556" s="15">
        <v>0.96</v>
      </c>
      <c r="BU556" s="15">
        <v>25.810199999999998</v>
      </c>
      <c r="BV556" s="15">
        <v>143.09399999999999</v>
      </c>
      <c r="BW556" s="15">
        <v>3.7450000000000001</v>
      </c>
      <c r="BX556" s="15">
        <v>1.6595999999999995</v>
      </c>
      <c r="BY556" s="15">
        <v>2.8809999999999998</v>
      </c>
      <c r="BZ556" s="15">
        <v>104.78599999999999</v>
      </c>
      <c r="CA556" s="15">
        <v>43.111999999999995</v>
      </c>
      <c r="CB556" s="15">
        <v>1.7849984163991854</v>
      </c>
      <c r="CC556" s="15">
        <v>2.8809999999999998</v>
      </c>
      <c r="CD556" s="15">
        <v>6.0258999999999991</v>
      </c>
      <c r="CE556" s="15">
        <v>1.5078999999999998</v>
      </c>
      <c r="CF556" s="15">
        <v>11.225</v>
      </c>
      <c r="CG556" s="15">
        <v>260.09500000000003</v>
      </c>
      <c r="CH556" s="15">
        <v>25.614129230489791</v>
      </c>
      <c r="CI556" s="15">
        <v>0.92714999999999992</v>
      </c>
      <c r="CJ556" s="15">
        <v>6098.35</v>
      </c>
      <c r="CK556" s="15">
        <v>1031.33</v>
      </c>
      <c r="CL556" s="15">
        <v>0.57990999999999993</v>
      </c>
      <c r="CM556" s="15">
        <v>2.7236499999999992</v>
      </c>
      <c r="CN556" s="15">
        <v>65.391299999999987</v>
      </c>
      <c r="CO556" s="15">
        <v>129.44799999999998</v>
      </c>
      <c r="CP556" s="15">
        <v>5.0887999999999991</v>
      </c>
      <c r="CQ556" s="43">
        <v>50.6</v>
      </c>
      <c r="CR556" s="43">
        <v>39</v>
      </c>
      <c r="CS556" s="43">
        <v>0.01</v>
      </c>
      <c r="CT556" s="43">
        <v>2.3280999999999996E-2</v>
      </c>
      <c r="CU556" s="42" t="s">
        <v>21</v>
      </c>
      <c r="CV556" s="42" t="s">
        <v>21</v>
      </c>
      <c r="CW556" s="43">
        <v>2.0699999999999998</v>
      </c>
      <c r="CX556" s="43">
        <v>80.02</v>
      </c>
      <c r="CY556" s="43">
        <v>0.57499999999999996</v>
      </c>
      <c r="CZ556" s="43">
        <v>1.25</v>
      </c>
      <c r="DA556" s="43">
        <v>1.3496999999999999</v>
      </c>
      <c r="DB556" s="43">
        <v>198</v>
      </c>
      <c r="DC556" s="42" t="s">
        <v>21</v>
      </c>
      <c r="DD556" s="43">
        <v>476.1904761904762</v>
      </c>
      <c r="DE556" s="42" t="s">
        <v>21</v>
      </c>
      <c r="DF556" s="43">
        <v>11500</v>
      </c>
      <c r="DG556" s="43">
        <v>140.13899999999998</v>
      </c>
    </row>
    <row r="557" spans="1:111" x14ac:dyDescent="0.25">
      <c r="A557" s="27" t="s">
        <v>696</v>
      </c>
      <c r="B557" s="15">
        <v>22.376299999999997</v>
      </c>
      <c r="C557" s="15">
        <v>0.99056999999999995</v>
      </c>
      <c r="D557" s="15">
        <v>1.3111499999999998</v>
      </c>
      <c r="E557" s="15">
        <v>11.600999999999999</v>
      </c>
      <c r="F557" s="15">
        <v>33.900999999999996</v>
      </c>
      <c r="G557" s="15">
        <v>278.70106249138701</v>
      </c>
      <c r="H557" s="15">
        <v>3.8112999999999997</v>
      </c>
      <c r="I557" s="15">
        <v>2.1639499999999998</v>
      </c>
      <c r="J557" s="15">
        <v>7.9882504669112847E-4</v>
      </c>
      <c r="K557" s="15">
        <v>199.07</v>
      </c>
      <c r="L557" s="15">
        <v>1.1875</v>
      </c>
      <c r="M557" s="15">
        <v>346.3</v>
      </c>
      <c r="N557" s="15">
        <v>7.738999999999999</v>
      </c>
      <c r="O557" s="15">
        <v>5.4964999999999993</v>
      </c>
      <c r="P557" s="15">
        <v>737.62599999999986</v>
      </c>
      <c r="Q557" s="15">
        <v>5.1458146999999993E-7</v>
      </c>
      <c r="R557" s="15">
        <v>132.75</v>
      </c>
      <c r="S557" s="15">
        <v>0.46587499999999998</v>
      </c>
      <c r="T557" s="15">
        <v>6.3823999999999996</v>
      </c>
      <c r="U557" s="15">
        <v>12.869499999999999</v>
      </c>
      <c r="V557" s="15">
        <v>1335.2</v>
      </c>
      <c r="W557" s="15">
        <v>3.3205499999999994</v>
      </c>
      <c r="X557" s="15">
        <v>8.17</v>
      </c>
      <c r="Y557" s="15">
        <v>4.4948999999999995</v>
      </c>
      <c r="Z557" s="15">
        <v>5.5739999999999998</v>
      </c>
      <c r="AA557" s="15">
        <v>9.1750000000000007</v>
      </c>
      <c r="AB557" s="15">
        <v>1.6482999999999997</v>
      </c>
      <c r="AC557" s="15">
        <v>407.58</v>
      </c>
      <c r="AD557" s="15">
        <v>192.80799999999999</v>
      </c>
      <c r="AE557" s="15">
        <v>5.0578999999999992</v>
      </c>
      <c r="AF557" s="15">
        <v>907.97199999999987</v>
      </c>
      <c r="AG557" s="15">
        <v>124</v>
      </c>
      <c r="AH557" s="15">
        <v>9.31</v>
      </c>
      <c r="AI557" s="15">
        <v>5.4</v>
      </c>
      <c r="AJ557" s="15">
        <v>59.092799999999997</v>
      </c>
      <c r="AK557" s="15">
        <v>25.89</v>
      </c>
      <c r="AL557" s="15">
        <v>2019.61</v>
      </c>
      <c r="AM557" s="15">
        <v>67.303999999999988</v>
      </c>
      <c r="AN557" s="15">
        <v>0.31085699999999994</v>
      </c>
      <c r="AO557" s="15">
        <v>0.61835999999999991</v>
      </c>
      <c r="AP557" s="15">
        <v>2.4041999999999994</v>
      </c>
      <c r="AQ557" s="15">
        <v>1241.6300000000001</v>
      </c>
      <c r="AR557" s="15">
        <v>26.965499999999999</v>
      </c>
      <c r="AS557" s="15">
        <v>133.53</v>
      </c>
      <c r="AT557" s="15">
        <v>0.68960999999999995</v>
      </c>
      <c r="AU557" s="15">
        <v>30.575099999999999</v>
      </c>
      <c r="AV557" s="15">
        <v>778.28</v>
      </c>
      <c r="AW557" s="15">
        <v>0.29491499999999998</v>
      </c>
      <c r="AX557" s="15">
        <v>716.9999808474405</v>
      </c>
      <c r="AY557" s="15">
        <v>1443</v>
      </c>
      <c r="AZ557" s="15">
        <v>2.8771699999999996</v>
      </c>
      <c r="BA557" s="15">
        <v>1.0000002769241589</v>
      </c>
      <c r="BB557" s="15">
        <v>0.28923753999999996</v>
      </c>
      <c r="BC557" s="15">
        <v>1931.74</v>
      </c>
      <c r="BD557" s="15">
        <v>3.3068999999999997</v>
      </c>
      <c r="BE557" s="15">
        <v>2.5526999999999997</v>
      </c>
      <c r="BF557" s="15">
        <v>0.32308999999999999</v>
      </c>
      <c r="BG557" s="15">
        <v>81.8</v>
      </c>
      <c r="BH557" s="15">
        <v>15.970899999999999</v>
      </c>
      <c r="BI557" s="15">
        <v>3.06751</v>
      </c>
      <c r="BJ557" s="15">
        <v>8.8436999999999983</v>
      </c>
      <c r="BK557" s="15">
        <v>6.2712999999999992</v>
      </c>
      <c r="BL557" s="15">
        <v>42.7</v>
      </c>
      <c r="BM557" s="15">
        <v>1.8548999999999998</v>
      </c>
      <c r="BN557" s="15">
        <v>1.8439999999999996</v>
      </c>
      <c r="BO557" s="15">
        <v>5</v>
      </c>
      <c r="BP557" s="15">
        <v>18.506999999999998</v>
      </c>
      <c r="BQ557" s="15">
        <v>6.4525999999999994</v>
      </c>
      <c r="BR557" s="15">
        <v>24.900484231267253</v>
      </c>
      <c r="BS557" s="15">
        <v>1445.6</v>
      </c>
      <c r="BT557" s="15">
        <v>1.02</v>
      </c>
      <c r="BU557" s="15">
        <v>25.667199999999998</v>
      </c>
      <c r="BV557" s="15">
        <v>140.809</v>
      </c>
      <c r="BW557" s="15">
        <v>3.7450000000000001</v>
      </c>
      <c r="BX557" s="15">
        <v>1.6563999999999997</v>
      </c>
      <c r="BY557" s="15">
        <v>2.8771699999999996</v>
      </c>
      <c r="BZ557" s="15">
        <v>103.79</v>
      </c>
      <c r="CA557" s="15">
        <v>43.386999999999993</v>
      </c>
      <c r="CB557" s="15">
        <v>1.7849984163991854</v>
      </c>
      <c r="CC557" s="15">
        <v>2.8771699999999996</v>
      </c>
      <c r="CD557" s="15">
        <v>5.9573999999999998</v>
      </c>
      <c r="CE557" s="15">
        <v>1.5167999999999999</v>
      </c>
      <c r="CF557" s="15">
        <v>11.225</v>
      </c>
      <c r="CG557" s="15">
        <v>290.52599999999995</v>
      </c>
      <c r="CH557" s="15">
        <v>25.633129326350623</v>
      </c>
      <c r="CI557" s="15">
        <v>0.91859999999999997</v>
      </c>
      <c r="CJ557" s="15">
        <v>6420.51</v>
      </c>
      <c r="CK557" s="15">
        <v>1155.55</v>
      </c>
      <c r="CL557" s="15">
        <v>0.56930599999999998</v>
      </c>
      <c r="CM557" s="15">
        <v>2.8299499999999993</v>
      </c>
      <c r="CN557" s="15">
        <v>64.926799999999986</v>
      </c>
      <c r="CO557" s="15">
        <v>136.88299999999998</v>
      </c>
      <c r="CP557" s="15">
        <v>5.0535999999999994</v>
      </c>
      <c r="CQ557" s="43">
        <v>50.6</v>
      </c>
      <c r="CR557" s="43">
        <v>39</v>
      </c>
      <c r="CS557" s="43">
        <v>0.01</v>
      </c>
      <c r="CT557" s="43">
        <v>2.3012999999999995E-2</v>
      </c>
      <c r="CU557" s="42" t="s">
        <v>21</v>
      </c>
      <c r="CV557" s="42" t="s">
        <v>21</v>
      </c>
      <c r="CW557" s="43">
        <v>2.0699999999999998</v>
      </c>
      <c r="CX557" s="43">
        <v>80.13</v>
      </c>
      <c r="CY557" s="43">
        <v>0.625</v>
      </c>
      <c r="CZ557" s="43">
        <v>1.3</v>
      </c>
      <c r="DA557" s="43">
        <v>1.3728999999999998</v>
      </c>
      <c r="DB557" s="43">
        <v>206</v>
      </c>
      <c r="DC557" s="42" t="s">
        <v>21</v>
      </c>
      <c r="DD557" s="43">
        <v>500</v>
      </c>
      <c r="DE557" s="42" t="s">
        <v>21</v>
      </c>
      <c r="DF557" s="43">
        <v>11320</v>
      </c>
      <c r="DG557" s="43">
        <v>331.55899999999997</v>
      </c>
    </row>
    <row r="558" spans="1:111" x14ac:dyDescent="0.25">
      <c r="A558" s="27" t="s">
        <v>697</v>
      </c>
      <c r="B558" s="15">
        <v>22.084299999999999</v>
      </c>
      <c r="C558" s="15">
        <v>0.99049999999999994</v>
      </c>
      <c r="D558" s="15">
        <v>1.32219</v>
      </c>
      <c r="E558" s="15">
        <v>11.405999999999999</v>
      </c>
      <c r="F558" s="15">
        <v>33.354999999999997</v>
      </c>
      <c r="G558" s="15">
        <v>272.46603872162092</v>
      </c>
      <c r="H558" s="15">
        <v>3.8369</v>
      </c>
      <c r="I558" s="15">
        <v>2.1410499999999999</v>
      </c>
      <c r="J558" s="15">
        <v>9.5586425164748763E-4</v>
      </c>
      <c r="K558" s="15">
        <v>203.14</v>
      </c>
      <c r="L558" s="15">
        <v>1.1989999999999998</v>
      </c>
      <c r="M558" s="15">
        <v>346.56</v>
      </c>
      <c r="N558" s="15">
        <v>7.7429999999999994</v>
      </c>
      <c r="O558" s="15">
        <v>5.5035999999999996</v>
      </c>
      <c r="P558" s="15">
        <v>745.96</v>
      </c>
      <c r="Q558" s="15">
        <v>5.2439267E-7</v>
      </c>
      <c r="R558" s="15">
        <v>130.26</v>
      </c>
      <c r="S558" s="15">
        <v>0.45819999999999994</v>
      </c>
      <c r="T558" s="15">
        <v>6.2647999999999993</v>
      </c>
      <c r="U558" s="15">
        <v>12.92</v>
      </c>
      <c r="V558" s="15">
        <v>1355.37</v>
      </c>
      <c r="W558" s="15">
        <v>3.3212399999999995</v>
      </c>
      <c r="X558" s="15">
        <v>8.16</v>
      </c>
      <c r="Y558" s="15">
        <v>4.4019999999999992</v>
      </c>
      <c r="Z558" s="15">
        <v>5.4492999999999991</v>
      </c>
      <c r="AA558" s="15">
        <v>9.0325000000000006</v>
      </c>
      <c r="AB558" s="15">
        <v>1.6205999999999998</v>
      </c>
      <c r="AC558" s="15">
        <v>409.2</v>
      </c>
      <c r="AD558" s="15">
        <v>192.00399999999999</v>
      </c>
      <c r="AE558" s="15">
        <v>5.0088999999999997</v>
      </c>
      <c r="AF558" s="15">
        <v>922.46599999999989</v>
      </c>
      <c r="AG558" s="15">
        <v>124.16</v>
      </c>
      <c r="AH558" s="15">
        <v>9.5299999999999994</v>
      </c>
      <c r="AI558" s="15">
        <v>5.4</v>
      </c>
      <c r="AJ558" s="15">
        <v>58.152099999999997</v>
      </c>
      <c r="AK558" s="15">
        <v>25.89</v>
      </c>
      <c r="AL558" s="15">
        <v>2024.52</v>
      </c>
      <c r="AM558" s="15">
        <v>66.56</v>
      </c>
      <c r="AN558" s="15">
        <v>0.31085699999999994</v>
      </c>
      <c r="AO558" s="15">
        <v>0.60730999999999991</v>
      </c>
      <c r="AP558" s="15">
        <v>2.4359999999999999</v>
      </c>
      <c r="AQ558" s="15">
        <v>1220.53</v>
      </c>
      <c r="AR558" s="15">
        <v>23.640999999999998</v>
      </c>
      <c r="AS558" s="15">
        <v>130.57</v>
      </c>
      <c r="AT558" s="15">
        <v>0.68170999999999993</v>
      </c>
      <c r="AU558" s="15">
        <v>31.480499999999999</v>
      </c>
      <c r="AV558" s="15">
        <v>782.78</v>
      </c>
      <c r="AW558" s="15">
        <v>0.29266399999999998</v>
      </c>
      <c r="AX558" s="15">
        <v>716.9999808474405</v>
      </c>
      <c r="AY558" s="15">
        <v>1621.11</v>
      </c>
      <c r="AZ558" s="15">
        <v>2.8486699999999998</v>
      </c>
      <c r="BA558" s="15">
        <v>1.0000002769241589</v>
      </c>
      <c r="BB558" s="15">
        <v>0.28559106999999995</v>
      </c>
      <c r="BC558" s="15">
        <v>1903.22</v>
      </c>
      <c r="BD558" s="15">
        <v>3.2594499999999993</v>
      </c>
      <c r="BE558" s="15">
        <v>2.5249999999999999</v>
      </c>
      <c r="BF558" s="15">
        <v>0.31738999999999995</v>
      </c>
      <c r="BG558" s="15">
        <v>80.78</v>
      </c>
      <c r="BH558" s="15">
        <v>15.76</v>
      </c>
      <c r="BI558" s="15">
        <v>3.0982299999999996</v>
      </c>
      <c r="BJ558" s="15">
        <v>8.6884999999999994</v>
      </c>
      <c r="BK558" s="15">
        <v>6.1941999999999995</v>
      </c>
      <c r="BL558" s="15">
        <v>42.7</v>
      </c>
      <c r="BM558" s="15">
        <v>1.8259999999999996</v>
      </c>
      <c r="BN558" s="15">
        <v>1.8666999999999998</v>
      </c>
      <c r="BO558" s="15">
        <v>5</v>
      </c>
      <c r="BP558" s="15">
        <v>18.459799999999998</v>
      </c>
      <c r="BQ558" s="15">
        <v>6.3218999999999994</v>
      </c>
      <c r="BR558" s="15">
        <v>24.975330100658507</v>
      </c>
      <c r="BS558" s="15">
        <v>1456.4</v>
      </c>
      <c r="BT558" s="15">
        <v>1.1299999999999999</v>
      </c>
      <c r="BU558" s="15">
        <v>26.1496</v>
      </c>
      <c r="BV558" s="15">
        <v>134.952</v>
      </c>
      <c r="BW558" s="15">
        <v>3.7450000000000001</v>
      </c>
      <c r="BX558" s="15">
        <v>1.6398999999999997</v>
      </c>
      <c r="BY558" s="15">
        <v>2.8486699999999998</v>
      </c>
      <c r="BZ558" s="15">
        <v>101.345</v>
      </c>
      <c r="CA558" s="15">
        <v>43.611999999999995</v>
      </c>
      <c r="CB558" s="15">
        <v>1.7849984163991854</v>
      </c>
      <c r="CC558" s="15">
        <v>2.8486699999999998</v>
      </c>
      <c r="CD558" s="15">
        <v>5.8339999999999996</v>
      </c>
      <c r="CE558" s="15">
        <v>1.4903999999999999</v>
      </c>
      <c r="CF558" s="15">
        <v>11.225</v>
      </c>
      <c r="CG558" s="15">
        <v>300</v>
      </c>
      <c r="CH558" s="15">
        <v>25.525128781457482</v>
      </c>
      <c r="CI558" s="15">
        <v>0.90339999999999998</v>
      </c>
      <c r="CJ558" s="15">
        <v>6713.7</v>
      </c>
      <c r="CK558" s="15">
        <v>1164.6099999999999</v>
      </c>
      <c r="CL558" s="15">
        <v>0.55235099999999993</v>
      </c>
      <c r="CM558" s="15">
        <v>2.9297799999999992</v>
      </c>
      <c r="CN558" s="15">
        <v>65.272699999999986</v>
      </c>
      <c r="CO558" s="15">
        <v>144.26799999999997</v>
      </c>
      <c r="CP558" s="15">
        <v>5.0246999999999993</v>
      </c>
      <c r="CQ558" s="43">
        <v>50.6</v>
      </c>
      <c r="CR558" s="43">
        <v>39</v>
      </c>
      <c r="CS558" s="43">
        <v>0.01</v>
      </c>
      <c r="CT558" s="43">
        <v>2.3203999999999995E-2</v>
      </c>
      <c r="CU558" s="42" t="s">
        <v>21</v>
      </c>
      <c r="CV558" s="42" t="s">
        <v>21</v>
      </c>
      <c r="CW558" s="43">
        <v>2.0699999999999998</v>
      </c>
      <c r="CX558" s="43">
        <v>78.92</v>
      </c>
      <c r="CY558" s="43">
        <v>0.61199999999999999</v>
      </c>
      <c r="CZ558" s="43">
        <v>1.3</v>
      </c>
      <c r="DA558" s="43">
        <v>1.3826999999999998</v>
      </c>
      <c r="DB558" s="43">
        <v>226</v>
      </c>
      <c r="DC558" s="42" t="s">
        <v>21</v>
      </c>
      <c r="DD558" s="43">
        <v>500</v>
      </c>
      <c r="DE558" s="42" t="s">
        <v>21</v>
      </c>
      <c r="DF558" s="43">
        <v>11310</v>
      </c>
      <c r="DG558" s="43">
        <v>322.29899999999998</v>
      </c>
    </row>
    <row r="559" spans="1:111" x14ac:dyDescent="0.25">
      <c r="A559" s="27" t="s">
        <v>698</v>
      </c>
      <c r="B559" s="15">
        <v>21.728399999999997</v>
      </c>
      <c r="C559" s="15">
        <v>0.99049999999999994</v>
      </c>
      <c r="D559" s="15">
        <v>1.3227699999999998</v>
      </c>
      <c r="E559" s="15">
        <v>11.078999999999999</v>
      </c>
      <c r="F559" s="15">
        <v>32.403999999999996</v>
      </c>
      <c r="G559" s="15">
        <v>264.92550997488138</v>
      </c>
      <c r="H559" s="15">
        <v>3.8639999999999994</v>
      </c>
      <c r="I559" s="15">
        <v>1.8189999999999997</v>
      </c>
      <c r="J559" s="15">
        <v>1.14536511044179E-3</v>
      </c>
      <c r="K559" s="15">
        <v>211.78</v>
      </c>
      <c r="L559" s="15">
        <v>1.1959</v>
      </c>
      <c r="M559" s="15">
        <v>355</v>
      </c>
      <c r="N559" s="15">
        <v>7.7350000000000003</v>
      </c>
      <c r="O559" s="15">
        <v>5.4750999999999994</v>
      </c>
      <c r="P559" s="15">
        <v>754.53899999999987</v>
      </c>
      <c r="Q559" s="15">
        <v>8.8266811999999991E-7</v>
      </c>
      <c r="R559" s="15">
        <v>127.83</v>
      </c>
      <c r="S559" s="15">
        <v>0.4355</v>
      </c>
      <c r="T559" s="15">
        <v>6.0602999999999998</v>
      </c>
      <c r="U559" s="15">
        <v>13.018899999999999</v>
      </c>
      <c r="V559" s="15">
        <v>1422.12</v>
      </c>
      <c r="W559" s="15">
        <v>3.3215999999999997</v>
      </c>
      <c r="X559" s="15">
        <v>8.17</v>
      </c>
      <c r="Y559" s="15">
        <v>4.2304999999999993</v>
      </c>
      <c r="Z559" s="15">
        <v>5.2984899999999993</v>
      </c>
      <c r="AA559" s="15">
        <v>8.8849999999999998</v>
      </c>
      <c r="AB559" s="15">
        <v>1.5739999999999998</v>
      </c>
      <c r="AC559" s="15">
        <v>412.33</v>
      </c>
      <c r="AD559" s="15">
        <v>190.88399999999999</v>
      </c>
      <c r="AE559" s="15">
        <v>5.0831899999999992</v>
      </c>
      <c r="AF559" s="15">
        <v>922.529</v>
      </c>
      <c r="AG559" s="15">
        <v>125.47</v>
      </c>
      <c r="AH559" s="15">
        <v>10.15</v>
      </c>
      <c r="AI559" s="15">
        <v>5.4</v>
      </c>
      <c r="AJ559" s="15">
        <v>56.885999999999996</v>
      </c>
      <c r="AK559" s="15">
        <v>25.89</v>
      </c>
      <c r="AL559" s="15">
        <v>2030.08</v>
      </c>
      <c r="AM559" s="15">
        <v>65.385000000000005</v>
      </c>
      <c r="AN559" s="15">
        <v>0.31085699999999994</v>
      </c>
      <c r="AO559" s="15">
        <v>0.58939999999999992</v>
      </c>
      <c r="AP559" s="15">
        <v>2.4534999999999996</v>
      </c>
      <c r="AQ559" s="15">
        <v>1190.96</v>
      </c>
      <c r="AR559" s="15">
        <v>22.511499999999998</v>
      </c>
      <c r="AS559" s="15">
        <v>126.81</v>
      </c>
      <c r="AT559" s="15">
        <v>0.67589999999999995</v>
      </c>
      <c r="AU559" s="15">
        <v>32.068999999999996</v>
      </c>
      <c r="AV559" s="15">
        <v>789.07</v>
      </c>
      <c r="AW559" s="15">
        <v>0.29008299999999998</v>
      </c>
      <c r="AX559" s="15">
        <v>716.9999808474405</v>
      </c>
      <c r="AY559" s="15">
        <v>1730</v>
      </c>
      <c r="AZ559" s="15">
        <v>2.8072099999999995</v>
      </c>
      <c r="BA559" s="15">
        <v>1.0000002769241589</v>
      </c>
      <c r="BB559" s="15">
        <v>0.28081075999999994</v>
      </c>
      <c r="BC559" s="15">
        <v>1866.37</v>
      </c>
      <c r="BD559" s="15">
        <v>3.6927599999999998</v>
      </c>
      <c r="BE559" s="15">
        <v>2.5187999999999997</v>
      </c>
      <c r="BF559" s="15">
        <v>0.31158999999999998</v>
      </c>
      <c r="BG559" s="15">
        <v>79.37</v>
      </c>
      <c r="BH559" s="15">
        <v>15.5168</v>
      </c>
      <c r="BI559" s="15">
        <v>3.1184799999999999</v>
      </c>
      <c r="BJ559" s="15">
        <v>8.5041999999999991</v>
      </c>
      <c r="BK559" s="15">
        <v>6.093</v>
      </c>
      <c r="BL559" s="15">
        <v>42.7</v>
      </c>
      <c r="BM559" s="15">
        <v>1.7733999999999996</v>
      </c>
      <c r="BN559" s="15">
        <v>1.8439999999999996</v>
      </c>
      <c r="BO559" s="15">
        <v>5</v>
      </c>
      <c r="BP559" s="15">
        <v>18.456299999999999</v>
      </c>
      <c r="BQ559" s="15">
        <v>6.1638999999999999</v>
      </c>
      <c r="BR559" s="15">
        <v>25.008672343007007</v>
      </c>
      <c r="BS559" s="15">
        <v>1473.2</v>
      </c>
      <c r="BT559" s="15">
        <v>1.18</v>
      </c>
      <c r="BU559" s="15">
        <v>26.1205</v>
      </c>
      <c r="BV559" s="15">
        <v>130.81299999999999</v>
      </c>
      <c r="BW559" s="15">
        <v>3.7450000000000001</v>
      </c>
      <c r="BX559" s="15">
        <v>1.6238999999999997</v>
      </c>
      <c r="BY559" s="15">
        <v>2.8072099999999995</v>
      </c>
      <c r="BZ559" s="15">
        <v>99.017999999999986</v>
      </c>
      <c r="CA559" s="15">
        <v>43.927999999999997</v>
      </c>
      <c r="CB559" s="15">
        <v>1.7849984163991854</v>
      </c>
      <c r="CC559" s="15">
        <v>2.8072099999999995</v>
      </c>
      <c r="CD559" s="15">
        <v>5.6861999999999995</v>
      </c>
      <c r="CE559" s="15">
        <v>1.4238999999999999</v>
      </c>
      <c r="CF559" s="15">
        <v>11.225</v>
      </c>
      <c r="CG559" s="15">
        <v>300</v>
      </c>
      <c r="CH559" s="15">
        <v>25.389128095295749</v>
      </c>
      <c r="CI559" s="15">
        <v>0.88434999999999997</v>
      </c>
      <c r="CJ559" s="15">
        <v>6885.37</v>
      </c>
      <c r="CK559" s="15">
        <v>1166.17</v>
      </c>
      <c r="CL559" s="15">
        <v>0.53974299999999997</v>
      </c>
      <c r="CM559" s="15">
        <v>3.0036199999999993</v>
      </c>
      <c r="CN559" s="15">
        <v>65.827099999999987</v>
      </c>
      <c r="CO559" s="15">
        <v>152.47099999999998</v>
      </c>
      <c r="CP559" s="15">
        <v>5.0234999999999994</v>
      </c>
      <c r="CQ559" s="43">
        <v>50.6</v>
      </c>
      <c r="CR559" s="43">
        <v>39</v>
      </c>
      <c r="CS559" s="43">
        <v>0.01</v>
      </c>
      <c r="CT559" s="43">
        <v>2.3020999999999996E-2</v>
      </c>
      <c r="CU559" s="42" t="s">
        <v>21</v>
      </c>
      <c r="CV559" s="43">
        <v>12.155999999999999</v>
      </c>
      <c r="CW559" s="43">
        <v>2.0699999999999998</v>
      </c>
      <c r="CX559" s="43">
        <v>78.23</v>
      </c>
      <c r="CY559" s="43">
        <v>0.63099999999999989</v>
      </c>
      <c r="CZ559" s="43">
        <v>1.4550000000000001</v>
      </c>
      <c r="DA559" s="43">
        <v>1.3512</v>
      </c>
      <c r="DB559" s="43">
        <v>304</v>
      </c>
      <c r="DC559" s="43">
        <v>0.1</v>
      </c>
      <c r="DD559" s="43">
        <v>500</v>
      </c>
      <c r="DE559" s="42" t="s">
        <v>21</v>
      </c>
      <c r="DF559" s="43">
        <v>11245</v>
      </c>
      <c r="DG559" s="43">
        <v>200</v>
      </c>
    </row>
    <row r="560" spans="1:111" x14ac:dyDescent="0.25">
      <c r="A560" s="27" t="s">
        <v>699</v>
      </c>
      <c r="B560" s="15">
        <v>21.095099999999999</v>
      </c>
      <c r="C560" s="15">
        <v>0.99066999999999994</v>
      </c>
      <c r="D560" s="15">
        <v>1.34154</v>
      </c>
      <c r="E560" s="15">
        <v>10.492999999999999</v>
      </c>
      <c r="F560" s="15">
        <v>30.7</v>
      </c>
      <c r="G560" s="15">
        <v>251.56095902523614</v>
      </c>
      <c r="H560" s="15">
        <v>3.8991999999999996</v>
      </c>
      <c r="I560" s="15">
        <v>2.0678199999999993</v>
      </c>
      <c r="J560" s="15">
        <v>1.3924293141733214E-3</v>
      </c>
      <c r="K560" s="15">
        <v>206.65</v>
      </c>
      <c r="L560" s="15">
        <v>1.1917</v>
      </c>
      <c r="M560" s="15">
        <v>361.25</v>
      </c>
      <c r="N560" s="15">
        <v>7.734</v>
      </c>
      <c r="O560" s="15">
        <v>5.4431999999999992</v>
      </c>
      <c r="P560" s="15">
        <v>763.12299999999993</v>
      </c>
      <c r="Q560" s="15">
        <v>1.8311219400000001E-6</v>
      </c>
      <c r="R560" s="15">
        <v>134.35</v>
      </c>
      <c r="S560" s="15">
        <v>0.42539999999999994</v>
      </c>
      <c r="T560" s="15">
        <v>5.7368999999999994</v>
      </c>
      <c r="U560" s="15">
        <v>12.832599999999999</v>
      </c>
      <c r="V560" s="15">
        <v>1444.3</v>
      </c>
      <c r="W560" s="15">
        <v>3.3220199999999998</v>
      </c>
      <c r="X560" s="15">
        <v>8.35</v>
      </c>
      <c r="Y560" s="15">
        <v>4.077</v>
      </c>
      <c r="Z560" s="15">
        <v>5.0311999999999992</v>
      </c>
      <c r="AA560" s="15">
        <v>8.5425000000000004</v>
      </c>
      <c r="AB560" s="15">
        <v>1.4908999999999999</v>
      </c>
      <c r="AC560" s="15">
        <v>423.28</v>
      </c>
      <c r="AD560" s="15">
        <v>181.84799999999998</v>
      </c>
      <c r="AE560" s="15">
        <v>5.1524999999999999</v>
      </c>
      <c r="AF560" s="15">
        <v>922.74199999999985</v>
      </c>
      <c r="AG560" s="15">
        <v>125.61</v>
      </c>
      <c r="AH560" s="15">
        <v>9.8800000000000008</v>
      </c>
      <c r="AI560" s="15">
        <v>5.4</v>
      </c>
      <c r="AJ560" s="15">
        <v>54.683</v>
      </c>
      <c r="AK560" s="15">
        <v>25.89</v>
      </c>
      <c r="AL560" s="15">
        <v>2033.38</v>
      </c>
      <c r="AM560" s="15">
        <v>63.930999999999997</v>
      </c>
      <c r="AN560" s="15">
        <v>0.31085699999999994</v>
      </c>
      <c r="AO560" s="15">
        <v>0.55908999999999998</v>
      </c>
      <c r="AP560" s="15">
        <v>2.4462999999999995</v>
      </c>
      <c r="AQ560" s="15">
        <v>1129.92</v>
      </c>
      <c r="AR560" s="15">
        <v>22.198799999999999</v>
      </c>
      <c r="AS560" s="15">
        <v>125.65</v>
      </c>
      <c r="AT560" s="15">
        <v>0.66887999999999992</v>
      </c>
      <c r="AU560" s="15">
        <v>32.376599999999996</v>
      </c>
      <c r="AV560" s="15">
        <v>787.15</v>
      </c>
      <c r="AW560" s="15">
        <v>0.28964899999999993</v>
      </c>
      <c r="AX560" s="15">
        <v>716.9999808474405</v>
      </c>
      <c r="AY560" s="15">
        <v>1855.75</v>
      </c>
      <c r="AZ560" s="15">
        <v>2.7544799999999996</v>
      </c>
      <c r="BA560" s="15">
        <v>1.0000002769241589</v>
      </c>
      <c r="BB560" s="15">
        <v>0.27458282999999994</v>
      </c>
      <c r="BC560" s="15">
        <v>1806.6</v>
      </c>
      <c r="BD560" s="15">
        <v>3.9651099999999997</v>
      </c>
      <c r="BE560" s="15">
        <v>2.5006999999999997</v>
      </c>
      <c r="BF560" s="15">
        <v>0.30016999999999994</v>
      </c>
      <c r="BG560" s="15">
        <v>76.69</v>
      </c>
      <c r="BH560" s="15">
        <v>14.934699999999999</v>
      </c>
      <c r="BI560" s="15">
        <v>3.1165299999999996</v>
      </c>
      <c r="BJ560" s="15">
        <v>8.1550999999999991</v>
      </c>
      <c r="BK560" s="15">
        <v>5.9558999999999997</v>
      </c>
      <c r="BL560" s="15">
        <v>42.7</v>
      </c>
      <c r="BM560" s="15">
        <v>1.6804999999999999</v>
      </c>
      <c r="BN560" s="15">
        <v>1.8304999999999998</v>
      </c>
      <c r="BO560" s="15">
        <v>5</v>
      </c>
      <c r="BP560" s="15">
        <v>18.437899999999999</v>
      </c>
      <c r="BQ560" s="15">
        <v>5.8606999999999996</v>
      </c>
      <c r="BR560" s="15">
        <v>25.011658215456126</v>
      </c>
      <c r="BS560" s="15">
        <v>1487.9</v>
      </c>
      <c r="BT560" s="15">
        <v>1.24</v>
      </c>
      <c r="BU560" s="15">
        <v>25.261599999999998</v>
      </c>
      <c r="BV560" s="15">
        <v>126.185</v>
      </c>
      <c r="BW560" s="15">
        <v>3.7450000000000001</v>
      </c>
      <c r="BX560" s="15">
        <v>1.6139999999999997</v>
      </c>
      <c r="BY560" s="15">
        <v>2.7544799999999996</v>
      </c>
      <c r="BZ560" s="15">
        <v>94.837999999999994</v>
      </c>
      <c r="CA560" s="15">
        <v>44.033999999999999</v>
      </c>
      <c r="CB560" s="15">
        <v>1.7849984163991854</v>
      </c>
      <c r="CC560" s="15">
        <v>2.7544799999999996</v>
      </c>
      <c r="CD560" s="15">
        <v>5.4</v>
      </c>
      <c r="CE560" s="15">
        <v>1.3343999999999998</v>
      </c>
      <c r="CF560" s="15">
        <v>11.225</v>
      </c>
      <c r="CG560" s="15">
        <v>313.63599999999997</v>
      </c>
      <c r="CH560" s="15">
        <v>25.275127520130766</v>
      </c>
      <c r="CI560" s="15">
        <v>0.84149999999999991</v>
      </c>
      <c r="CJ560" s="15">
        <v>6946.14</v>
      </c>
      <c r="CK560" s="15">
        <v>1177.8800000000001</v>
      </c>
      <c r="CL560" s="15">
        <v>0.52112799999999992</v>
      </c>
      <c r="CM560" s="15">
        <v>3.0889599999999993</v>
      </c>
      <c r="CN560" s="15">
        <v>66.476099999999988</v>
      </c>
      <c r="CO560" s="15">
        <v>160.83399999999997</v>
      </c>
      <c r="CP560" s="15">
        <v>4.9416999999999991</v>
      </c>
      <c r="CQ560" s="43">
        <v>50.6</v>
      </c>
      <c r="CR560" s="43">
        <v>39</v>
      </c>
      <c r="CS560" s="43">
        <v>0.01</v>
      </c>
      <c r="CT560" s="43">
        <v>2.2762999999999995E-2</v>
      </c>
      <c r="CU560" s="42" t="s">
        <v>21</v>
      </c>
      <c r="CV560" s="43">
        <v>11.898</v>
      </c>
      <c r="CW560" s="43">
        <v>2.0699999999999998</v>
      </c>
      <c r="CX560" s="43">
        <v>77.25</v>
      </c>
      <c r="CY560" s="43">
        <v>0.65099999999999991</v>
      </c>
      <c r="CZ560" s="43">
        <v>1.47</v>
      </c>
      <c r="DA560" s="43">
        <v>1.3617999999999999</v>
      </c>
      <c r="DB560" s="43">
        <v>365</v>
      </c>
      <c r="DC560" s="43">
        <v>0.161</v>
      </c>
      <c r="DD560" s="43">
        <v>500</v>
      </c>
      <c r="DE560" s="42" t="s">
        <v>21</v>
      </c>
      <c r="DF560" s="43">
        <v>11055</v>
      </c>
      <c r="DG560" s="43">
        <v>200</v>
      </c>
    </row>
    <row r="561" spans="1:111" x14ac:dyDescent="0.25">
      <c r="A561" s="27" t="s">
        <v>700</v>
      </c>
      <c r="B561" s="15">
        <v>20.927</v>
      </c>
      <c r="C561" s="15">
        <v>0.99059999999999993</v>
      </c>
      <c r="D561" s="15">
        <v>1.37805</v>
      </c>
      <c r="E561" s="15">
        <v>10.210000000000001</v>
      </c>
      <c r="F561" s="15">
        <v>29.88</v>
      </c>
      <c r="G561" s="15">
        <v>246.24093874373568</v>
      </c>
      <c r="H561" s="15">
        <v>3.9436999999999998</v>
      </c>
      <c r="I561" s="15">
        <v>2.0661899999999997</v>
      </c>
      <c r="J561" s="15">
        <v>1.698951398705145E-3</v>
      </c>
      <c r="K561" s="15">
        <v>203.8</v>
      </c>
      <c r="L561" s="15">
        <v>1.1908999999999998</v>
      </c>
      <c r="M561" s="15">
        <v>368.86</v>
      </c>
      <c r="N561" s="15">
        <v>7.7319999999999993</v>
      </c>
      <c r="O561" s="15">
        <v>5.4286999999999992</v>
      </c>
      <c r="P561" s="15">
        <v>771.69699999999989</v>
      </c>
      <c r="Q561" s="15">
        <v>2.2045241E-6</v>
      </c>
      <c r="R561" s="15">
        <v>134.62</v>
      </c>
      <c r="S561" s="15">
        <v>0.41928699999999997</v>
      </c>
      <c r="T561" s="15">
        <v>5.5980999999999996</v>
      </c>
      <c r="U561" s="15">
        <v>12.7912</v>
      </c>
      <c r="V561" s="15">
        <v>1453.79</v>
      </c>
      <c r="W561" s="15">
        <v>3.3211099999999996</v>
      </c>
      <c r="X561" s="15">
        <v>8.41</v>
      </c>
      <c r="Y561" s="15">
        <v>3.9784699999999997</v>
      </c>
      <c r="Z561" s="15">
        <v>4.9247999999999994</v>
      </c>
      <c r="AA561" s="15">
        <v>8.4875000000000007</v>
      </c>
      <c r="AB561" s="15">
        <v>1.4509999999999998</v>
      </c>
      <c r="AC561" s="15">
        <v>444.57</v>
      </c>
      <c r="AD561" s="15">
        <v>179.34599999999998</v>
      </c>
      <c r="AE561" s="15">
        <v>5.2260999999999997</v>
      </c>
      <c r="AF561" s="15">
        <v>922.61199999999997</v>
      </c>
      <c r="AG561" s="15">
        <v>125.25</v>
      </c>
      <c r="AH561" s="15">
        <v>9.9</v>
      </c>
      <c r="AI561" s="15">
        <v>5.4</v>
      </c>
      <c r="AJ561" s="15">
        <v>53.75</v>
      </c>
      <c r="AK561" s="15">
        <v>25.89</v>
      </c>
      <c r="AL561" s="15">
        <v>2033.92</v>
      </c>
      <c r="AM561" s="15">
        <v>63.445999999999998</v>
      </c>
      <c r="AN561" s="15">
        <v>0.31085699999999994</v>
      </c>
      <c r="AO561" s="15">
        <v>0.54653999999999991</v>
      </c>
      <c r="AP561" s="15">
        <v>2.4405999999999999</v>
      </c>
      <c r="AQ561" s="15">
        <v>1102.5899999999999</v>
      </c>
      <c r="AR561" s="15">
        <v>22.169799999999999</v>
      </c>
      <c r="AS561" s="15">
        <v>126.31</v>
      </c>
      <c r="AT561" s="15">
        <v>0.66796</v>
      </c>
      <c r="AU561" s="15">
        <v>32.9041</v>
      </c>
      <c r="AV561" s="15">
        <v>789.23</v>
      </c>
      <c r="AW561" s="15">
        <v>0.29065999999999997</v>
      </c>
      <c r="AX561" s="15">
        <v>716.9999808474405</v>
      </c>
      <c r="AY561" s="15">
        <v>2382.25</v>
      </c>
      <c r="AZ561" s="15">
        <v>2.7634799999999995</v>
      </c>
      <c r="BA561" s="15">
        <v>1.0000002769241589</v>
      </c>
      <c r="BB561" s="15">
        <v>0.28444933999999999</v>
      </c>
      <c r="BC561" s="15">
        <v>1781.1</v>
      </c>
      <c r="BD561" s="15">
        <v>3.9200299999999997</v>
      </c>
      <c r="BE561" s="15">
        <v>2.4981999999999998</v>
      </c>
      <c r="BF561" s="15">
        <v>0.29489999999999994</v>
      </c>
      <c r="BG561" s="15">
        <v>75.680000000000007</v>
      </c>
      <c r="BH561" s="15">
        <v>14.649099999999999</v>
      </c>
      <c r="BI561" s="15">
        <v>3.0912599999999997</v>
      </c>
      <c r="BJ561" s="15">
        <v>8.0161999999999995</v>
      </c>
      <c r="BK561" s="15">
        <v>5.9079999999999995</v>
      </c>
      <c r="BL561" s="15">
        <v>42.7</v>
      </c>
      <c r="BM561" s="15">
        <v>1.6364999999999998</v>
      </c>
      <c r="BN561" s="15">
        <v>1.8552899999999997</v>
      </c>
      <c r="BO561" s="15">
        <v>5</v>
      </c>
      <c r="BP561" s="15">
        <v>18.481399999999997</v>
      </c>
      <c r="BQ561" s="15">
        <v>5.7246999999999995</v>
      </c>
      <c r="BR561" s="15">
        <v>25.003596359843502</v>
      </c>
      <c r="BS561" s="15">
        <v>1519.7</v>
      </c>
      <c r="BT561" s="15">
        <v>1.29</v>
      </c>
      <c r="BU561" s="15">
        <v>24.669099999999997</v>
      </c>
      <c r="BV561" s="15">
        <v>125.12899999999999</v>
      </c>
      <c r="BW561" s="15">
        <v>3.7450000000000001</v>
      </c>
      <c r="BX561" s="15">
        <v>1.6075999999999997</v>
      </c>
      <c r="BY561" s="15">
        <v>2.7634799999999995</v>
      </c>
      <c r="BZ561" s="15">
        <v>93.233999999999995</v>
      </c>
      <c r="CA561" s="15">
        <v>44.141999999999996</v>
      </c>
      <c r="CB561" s="15">
        <v>1.7849984163991854</v>
      </c>
      <c r="CC561" s="15">
        <v>2.7634799999999995</v>
      </c>
      <c r="CD561" s="15">
        <v>5.2927</v>
      </c>
      <c r="CE561" s="15">
        <v>1.2991999999999999</v>
      </c>
      <c r="CF561" s="15">
        <v>11.225</v>
      </c>
      <c r="CG561" s="15">
        <v>325</v>
      </c>
      <c r="CH561" s="15">
        <v>25.24912738895279</v>
      </c>
      <c r="CI561" s="15">
        <v>0.82504999999999995</v>
      </c>
      <c r="CJ561" s="15">
        <v>7094.91</v>
      </c>
      <c r="CK561" s="15">
        <v>1185.29</v>
      </c>
      <c r="CL561" s="15">
        <v>0.51581399999999999</v>
      </c>
      <c r="CM561" s="15">
        <v>3.1612099999999992</v>
      </c>
      <c r="CN561" s="15">
        <v>67.6922</v>
      </c>
      <c r="CO561" s="15">
        <v>178.51299999999998</v>
      </c>
      <c r="CP561" s="15">
        <v>4.8926999999999996</v>
      </c>
      <c r="CQ561" s="43">
        <v>50.6</v>
      </c>
      <c r="CR561" s="43">
        <v>39</v>
      </c>
      <c r="CS561" s="43">
        <v>0.01</v>
      </c>
      <c r="CT561" s="43">
        <v>2.2222999999999996E-2</v>
      </c>
      <c r="CU561" s="42" t="s">
        <v>21</v>
      </c>
      <c r="CV561" s="43">
        <v>11.252999999999998</v>
      </c>
      <c r="CW561" s="43">
        <v>2.0699999999999998</v>
      </c>
      <c r="CX561" s="43">
        <v>75.67</v>
      </c>
      <c r="CY561" s="43">
        <v>0.77799999999999991</v>
      </c>
      <c r="CZ561" s="43">
        <v>1.93</v>
      </c>
      <c r="DA561" s="43">
        <v>1.3449</v>
      </c>
      <c r="DB561" s="43">
        <v>383</v>
      </c>
      <c r="DC561" s="43">
        <v>0.20499999999999999</v>
      </c>
      <c r="DD561" s="43">
        <v>526.31578947368416</v>
      </c>
      <c r="DE561" s="42" t="s">
        <v>21</v>
      </c>
      <c r="DF561" s="43">
        <v>10970</v>
      </c>
      <c r="DG561" s="43">
        <v>200</v>
      </c>
    </row>
    <row r="562" spans="1:111" x14ac:dyDescent="0.25">
      <c r="A562" s="27" t="s">
        <v>701</v>
      </c>
      <c r="B562" s="15">
        <v>20.977699999999999</v>
      </c>
      <c r="C562" s="15">
        <v>0.99049999999999994</v>
      </c>
      <c r="D562" s="15">
        <v>1.3841199999999998</v>
      </c>
      <c r="E562" s="15">
        <v>10.188999999999998</v>
      </c>
      <c r="F562" s="15">
        <v>29.867999999999999</v>
      </c>
      <c r="G562" s="15">
        <v>246.19593857218163</v>
      </c>
      <c r="H562" s="15">
        <v>3.9882999999999997</v>
      </c>
      <c r="I562" s="15">
        <v>2.0857499999999995</v>
      </c>
      <c r="J562" s="15">
        <v>2.0987239202281435E-3</v>
      </c>
      <c r="K562" s="15">
        <v>207.43</v>
      </c>
      <c r="L562" s="15">
        <v>1.2222999999999999</v>
      </c>
      <c r="M562" s="15">
        <v>376.04</v>
      </c>
      <c r="N562" s="15">
        <v>7.73</v>
      </c>
      <c r="O562" s="15">
        <v>5.4947999999999997</v>
      </c>
      <c r="P562" s="15">
        <v>780.54099999999994</v>
      </c>
      <c r="Q562" s="15">
        <v>2.9697910799999998E-6</v>
      </c>
      <c r="R562" s="15">
        <v>135.59</v>
      </c>
      <c r="S562" s="15">
        <v>0.42755099999999996</v>
      </c>
      <c r="T562" s="15">
        <v>5.6094999999999997</v>
      </c>
      <c r="U562" s="15">
        <v>12.734399999999999</v>
      </c>
      <c r="V562" s="15">
        <v>1825</v>
      </c>
      <c r="W562" s="15">
        <v>3.3177399999999997</v>
      </c>
      <c r="X562" s="15">
        <v>8.51</v>
      </c>
      <c r="Y562" s="15">
        <v>4.4387299999999996</v>
      </c>
      <c r="Z562" s="15">
        <v>4.9238999999999997</v>
      </c>
      <c r="AA562" s="15">
        <v>8.3975000000000009</v>
      </c>
      <c r="AB562" s="15">
        <v>1.4477</v>
      </c>
      <c r="AC562" s="15">
        <v>467.64</v>
      </c>
      <c r="AD562" s="15">
        <v>182.01399999999998</v>
      </c>
      <c r="AE562" s="15">
        <v>5.2946999999999997</v>
      </c>
      <c r="AF562" s="15">
        <v>922.69399999999996</v>
      </c>
      <c r="AG562" s="15">
        <v>125.97</v>
      </c>
      <c r="AH562" s="15">
        <v>10.3</v>
      </c>
      <c r="AI562" s="15">
        <v>5.4</v>
      </c>
      <c r="AJ562" s="15">
        <v>54.242699999999999</v>
      </c>
      <c r="AK562" s="15">
        <v>25.89</v>
      </c>
      <c r="AL562" s="15">
        <v>2037.72</v>
      </c>
      <c r="AM562" s="15">
        <v>63.398999999999994</v>
      </c>
      <c r="AN562" s="15">
        <v>0.31085699999999994</v>
      </c>
      <c r="AO562" s="15">
        <v>0.54844999999999999</v>
      </c>
      <c r="AP562" s="15">
        <v>2.4484999999999997</v>
      </c>
      <c r="AQ562" s="15">
        <v>1168.1300000000001</v>
      </c>
      <c r="AR562" s="15">
        <v>22.172799999999999</v>
      </c>
      <c r="AS562" s="15">
        <v>122.72</v>
      </c>
      <c r="AT562" s="15">
        <v>0.67332999999999998</v>
      </c>
      <c r="AU562" s="15">
        <v>33.685000000000002</v>
      </c>
      <c r="AV562" s="15">
        <v>785.55</v>
      </c>
      <c r="AW562" s="15">
        <v>0.29275099999999998</v>
      </c>
      <c r="AX562" s="15">
        <v>716.9999808474405</v>
      </c>
      <c r="AY562" s="15">
        <v>2527.75</v>
      </c>
      <c r="AZ562" s="15">
        <v>2.7983599999999997</v>
      </c>
      <c r="BA562" s="15">
        <v>1.0000002769241589</v>
      </c>
      <c r="BB562" s="15">
        <v>0.28421126999999996</v>
      </c>
      <c r="BC562" s="15">
        <v>1777.88</v>
      </c>
      <c r="BD562" s="15">
        <v>3.9585499999999998</v>
      </c>
      <c r="BE562" s="15">
        <v>2.5033999999999996</v>
      </c>
      <c r="BF562" s="15">
        <v>0.30238999999999994</v>
      </c>
      <c r="BG562" s="15">
        <v>75.91</v>
      </c>
      <c r="BH562" s="15">
        <v>14.870399999999998</v>
      </c>
      <c r="BI562" s="15">
        <v>3.0857299999999999</v>
      </c>
      <c r="BJ562" s="15">
        <v>8.3201999999999998</v>
      </c>
      <c r="BK562" s="15">
        <v>5.8965999999999994</v>
      </c>
      <c r="BL562" s="15">
        <v>42.7</v>
      </c>
      <c r="BM562" s="15">
        <v>1.6298999999999999</v>
      </c>
      <c r="BN562" s="15">
        <v>1.8482399999999997</v>
      </c>
      <c r="BO562" s="15">
        <v>5</v>
      </c>
      <c r="BP562" s="15">
        <v>19.349699999999999</v>
      </c>
      <c r="BQ562" s="15">
        <v>5.7963999999999993</v>
      </c>
      <c r="BR562" s="15">
        <v>24.961893674637469</v>
      </c>
      <c r="BS562" s="15">
        <v>1543.7</v>
      </c>
      <c r="BT562" s="15">
        <v>1.37</v>
      </c>
      <c r="BU562" s="15">
        <v>24.725999999999999</v>
      </c>
      <c r="BV562" s="15">
        <v>127.315</v>
      </c>
      <c r="BW562" s="15">
        <v>3.7450000000000001</v>
      </c>
      <c r="BX562" s="15">
        <v>1.5982999999999998</v>
      </c>
      <c r="BY562" s="15">
        <v>2.7983599999999997</v>
      </c>
      <c r="BZ562" s="15">
        <v>97.47399999999999</v>
      </c>
      <c r="CA562" s="15">
        <v>44.245999999999995</v>
      </c>
      <c r="CB562" s="15">
        <v>1.7849984163991854</v>
      </c>
      <c r="CC562" s="15">
        <v>2.7983599999999997</v>
      </c>
      <c r="CD562" s="15">
        <v>5.3657999999999992</v>
      </c>
      <c r="CE562" s="15">
        <v>1.2757999999999998</v>
      </c>
      <c r="CF562" s="15">
        <v>11.225</v>
      </c>
      <c r="CG562" s="15">
        <v>325</v>
      </c>
      <c r="CH562" s="15">
        <v>25.193127106415606</v>
      </c>
      <c r="CI562" s="15">
        <v>0.82865</v>
      </c>
      <c r="CJ562" s="15">
        <v>7281.58</v>
      </c>
      <c r="CK562" s="15">
        <v>1185.1500000000001</v>
      </c>
      <c r="CL562" s="15">
        <v>0.54074099999999992</v>
      </c>
      <c r="CM562" s="15">
        <v>3.2425499999999992</v>
      </c>
      <c r="CN562" s="15">
        <v>68.89009999999999</v>
      </c>
      <c r="CO562" s="15">
        <v>188.98</v>
      </c>
      <c r="CP562" s="15">
        <v>5.0577999999999994</v>
      </c>
      <c r="CQ562" s="43">
        <v>50.6</v>
      </c>
      <c r="CR562" s="43">
        <v>39</v>
      </c>
      <c r="CS562" s="43">
        <v>1.4999999999999999E-2</v>
      </c>
      <c r="CT562" s="43">
        <v>2.2635999999999996E-2</v>
      </c>
      <c r="CU562" s="42" t="s">
        <v>21</v>
      </c>
      <c r="CV562" s="43">
        <v>11.401999999999999</v>
      </c>
      <c r="CW562" s="43">
        <v>2.0699999999999998</v>
      </c>
      <c r="CX562" s="43">
        <v>76.81</v>
      </c>
      <c r="CY562" s="43">
        <v>0.79500000000000004</v>
      </c>
      <c r="CZ562" s="43">
        <v>2.5</v>
      </c>
      <c r="DA562" s="43">
        <v>1.3908999999999998</v>
      </c>
      <c r="DB562" s="43">
        <v>426</v>
      </c>
      <c r="DC562" s="43">
        <v>0.254</v>
      </c>
      <c r="DD562" s="43">
        <v>526.31578947368416</v>
      </c>
      <c r="DE562" s="42" t="s">
        <v>21</v>
      </c>
      <c r="DF562" s="43">
        <v>10940</v>
      </c>
      <c r="DG562" s="43">
        <v>200</v>
      </c>
    </row>
    <row r="563" spans="1:111" x14ac:dyDescent="0.25">
      <c r="A563" s="27" t="s">
        <v>702</v>
      </c>
      <c r="B563" s="15">
        <v>21.488399999999999</v>
      </c>
      <c r="C563" s="15">
        <v>0.99049999999999994</v>
      </c>
      <c r="D563" s="15">
        <v>1.3970099999999999</v>
      </c>
      <c r="E563" s="15">
        <v>10.395</v>
      </c>
      <c r="F563" s="15">
        <v>30.475000000000001</v>
      </c>
      <c r="G563" s="15">
        <v>251.53595892992834</v>
      </c>
      <c r="H563" s="15">
        <v>4.0184999999999995</v>
      </c>
      <c r="I563" s="15">
        <v>2.1404999999999994</v>
      </c>
      <c r="J563" s="15">
        <v>2.6235867175465099E-3</v>
      </c>
      <c r="K563" s="15">
        <v>215.57</v>
      </c>
      <c r="L563" s="15">
        <v>1.2450999999999999</v>
      </c>
      <c r="M563" s="15">
        <v>373.1</v>
      </c>
      <c r="N563" s="15">
        <v>7.73</v>
      </c>
      <c r="O563" s="15">
        <v>5.5368999999999993</v>
      </c>
      <c r="P563" s="15">
        <v>789.47599999999989</v>
      </c>
      <c r="Q563" s="15">
        <v>4.42523135E-6</v>
      </c>
      <c r="R563" s="15">
        <v>136.22999999999999</v>
      </c>
      <c r="S563" s="15">
        <v>0.44347899999999996</v>
      </c>
      <c r="T563" s="15">
        <v>5.7106999999999992</v>
      </c>
      <c r="U563" s="15">
        <v>12.682399999999999</v>
      </c>
      <c r="V563" s="15">
        <v>1879.13</v>
      </c>
      <c r="W563" s="15">
        <v>3.3181799999999999</v>
      </c>
      <c r="X563" s="15">
        <v>8.61</v>
      </c>
      <c r="Y563" s="15">
        <v>4.6944999999999997</v>
      </c>
      <c r="Z563" s="15">
        <v>5.0306999999999995</v>
      </c>
      <c r="AA563" s="15">
        <v>8.6724999999999994</v>
      </c>
      <c r="AB563" s="15">
        <v>1.4815999999999998</v>
      </c>
      <c r="AC563" s="15">
        <v>483.45</v>
      </c>
      <c r="AD563" s="15">
        <v>191.68</v>
      </c>
      <c r="AE563" s="15">
        <v>5.3211999999999993</v>
      </c>
      <c r="AF563" s="15">
        <v>922.81</v>
      </c>
      <c r="AG563" s="15">
        <v>126</v>
      </c>
      <c r="AH563" s="15">
        <v>10.39</v>
      </c>
      <c r="AI563" s="15">
        <v>5.718</v>
      </c>
      <c r="AJ563" s="15">
        <v>55.919099999999993</v>
      </c>
      <c r="AK563" s="15">
        <v>25.89</v>
      </c>
      <c r="AL563" s="15">
        <v>2045.33</v>
      </c>
      <c r="AM563" s="15">
        <v>64.187999999999988</v>
      </c>
      <c r="AN563" s="15">
        <v>0.31085699999999994</v>
      </c>
      <c r="AO563" s="15">
        <v>0.56323999999999996</v>
      </c>
      <c r="AP563" s="15">
        <v>2.5011999999999994</v>
      </c>
      <c r="AQ563" s="15">
        <v>1303.29</v>
      </c>
      <c r="AR563" s="15">
        <v>22.174499999999998</v>
      </c>
      <c r="AS563" s="15">
        <v>121.04</v>
      </c>
      <c r="AT563" s="15">
        <v>0.68026999999999993</v>
      </c>
      <c r="AU563" s="15">
        <v>34.509099999999997</v>
      </c>
      <c r="AV563" s="15">
        <v>783.59</v>
      </c>
      <c r="AW563" s="15">
        <v>0.29467999999999994</v>
      </c>
      <c r="AX563" s="15">
        <v>716.9999808474405</v>
      </c>
      <c r="AY563" s="15">
        <v>2248</v>
      </c>
      <c r="AZ563" s="15">
        <v>2.8850999999999996</v>
      </c>
      <c r="BA563" s="15">
        <v>1.0000002769241589</v>
      </c>
      <c r="BB563" s="15">
        <v>0.28874950999999999</v>
      </c>
      <c r="BC563" s="15">
        <v>1804.46</v>
      </c>
      <c r="BD563" s="15">
        <v>4.121834999999999</v>
      </c>
      <c r="BE563" s="15">
        <v>2.5047999999999995</v>
      </c>
      <c r="BF563" s="15">
        <v>0.31452999999999998</v>
      </c>
      <c r="BG563" s="15">
        <v>105.81</v>
      </c>
      <c r="BH563" s="15">
        <v>15.356199999999999</v>
      </c>
      <c r="BI563" s="15">
        <v>3.1238099999999998</v>
      </c>
      <c r="BJ563" s="15">
        <v>8.3240999999999996</v>
      </c>
      <c r="BK563" s="15">
        <v>5.9850000000000003</v>
      </c>
      <c r="BL563" s="15">
        <v>42.7</v>
      </c>
      <c r="BM563" s="15">
        <v>1.6691909999999996</v>
      </c>
      <c r="BN563" s="15">
        <v>1.8516499999999996</v>
      </c>
      <c r="BO563" s="15">
        <v>5</v>
      </c>
      <c r="BP563" s="15">
        <v>19.388999999999999</v>
      </c>
      <c r="BQ563" s="15">
        <v>6.0371099999999993</v>
      </c>
      <c r="BR563" s="15">
        <v>25.022208298109682</v>
      </c>
      <c r="BS563" s="15">
        <v>1564.3</v>
      </c>
      <c r="BT563" s="15">
        <v>1.55</v>
      </c>
      <c r="BU563" s="15">
        <v>24.784899999999997</v>
      </c>
      <c r="BV563" s="15">
        <v>132.16899999999998</v>
      </c>
      <c r="BW563" s="15">
        <v>3.7450000000000001</v>
      </c>
      <c r="BX563" s="15">
        <v>1.6063999999999996</v>
      </c>
      <c r="BY563" s="15">
        <v>2.8850999999999996</v>
      </c>
      <c r="BZ563" s="15">
        <v>105.58799999999999</v>
      </c>
      <c r="CA563" s="15">
        <v>44.433</v>
      </c>
      <c r="CB563" s="15">
        <v>1.7849984163991854</v>
      </c>
      <c r="CC563" s="15">
        <v>2.8850999999999996</v>
      </c>
      <c r="CD563" s="15">
        <v>5.583499999999999</v>
      </c>
      <c r="CE563" s="15">
        <v>1.3144699999999998</v>
      </c>
      <c r="CF563" s="15">
        <v>11.225</v>
      </c>
      <c r="CG563" s="15">
        <v>325</v>
      </c>
      <c r="CH563" s="15">
        <v>25.239127338499721</v>
      </c>
      <c r="CI563" s="15">
        <v>0.84954999999999992</v>
      </c>
      <c r="CJ563" s="15">
        <v>7578.11</v>
      </c>
      <c r="CK563" s="15">
        <v>1181.07</v>
      </c>
      <c r="CL563" s="15">
        <v>0.60354799999999997</v>
      </c>
      <c r="CM563" s="15">
        <v>3.3175499999999993</v>
      </c>
      <c r="CN563" s="15">
        <v>73.9255</v>
      </c>
      <c r="CO563" s="15">
        <v>207.24</v>
      </c>
      <c r="CP563" s="15">
        <v>5.1843999999999992</v>
      </c>
      <c r="CQ563" s="43">
        <v>50.6</v>
      </c>
      <c r="CR563" s="43">
        <v>39</v>
      </c>
      <c r="CS563" s="43">
        <v>1.4999999999999999E-2</v>
      </c>
      <c r="CT563" s="43">
        <v>2.3745999999999996E-2</v>
      </c>
      <c r="CU563" s="42" t="s">
        <v>21</v>
      </c>
      <c r="CV563" s="43">
        <v>12.321999999999999</v>
      </c>
      <c r="CW563" s="43">
        <v>5</v>
      </c>
      <c r="CX563" s="43">
        <v>80.09</v>
      </c>
      <c r="CY563" s="43">
        <v>0.79899999999999993</v>
      </c>
      <c r="CZ563" s="43">
        <v>2.6079999999999997</v>
      </c>
      <c r="DA563" s="43">
        <v>1.4866999999999999</v>
      </c>
      <c r="DB563" s="43">
        <v>430</v>
      </c>
      <c r="DC563" s="43">
        <v>0.39799999999999996</v>
      </c>
      <c r="DD563" s="43">
        <v>526.31578947368416</v>
      </c>
      <c r="DE563" s="42" t="s">
        <v>21</v>
      </c>
      <c r="DF563" s="43">
        <v>10880</v>
      </c>
      <c r="DG563" s="43">
        <v>200</v>
      </c>
    </row>
    <row r="564" spans="1:111" x14ac:dyDescent="0.25">
      <c r="A564" s="27" t="s">
        <v>703</v>
      </c>
      <c r="B564" s="15">
        <v>22.3386</v>
      </c>
      <c r="C564" s="15">
        <v>0.99049999999999994</v>
      </c>
      <c r="D564" s="15">
        <v>1.44895</v>
      </c>
      <c r="E564" s="15">
        <v>11.167</v>
      </c>
      <c r="F564" s="15">
        <v>32.683</v>
      </c>
      <c r="G564" s="15">
        <v>268.47102349143404</v>
      </c>
      <c r="H564" s="15">
        <v>4.0466999999999995</v>
      </c>
      <c r="I564" s="15">
        <v>2.2168999999999994</v>
      </c>
      <c r="J564" s="15">
        <v>3.2897287996091098E-3</v>
      </c>
      <c r="K564" s="15">
        <v>229.7</v>
      </c>
      <c r="L564" s="15">
        <v>1.2679999999999998</v>
      </c>
      <c r="M564" s="15">
        <v>377.63</v>
      </c>
      <c r="N564" s="15">
        <v>7.7350000000000003</v>
      </c>
      <c r="O564" s="15">
        <v>5.6130999999999993</v>
      </c>
      <c r="P564" s="15">
        <v>798.24099999999999</v>
      </c>
      <c r="Q564" s="15">
        <v>5.4356616999999999E-6</v>
      </c>
      <c r="R564" s="15">
        <v>136.69</v>
      </c>
      <c r="S564" s="15">
        <v>0.47156499999999996</v>
      </c>
      <c r="T564" s="15">
        <v>6.1082999999999998</v>
      </c>
      <c r="U564" s="15">
        <v>12.6593</v>
      </c>
      <c r="V564" s="15">
        <v>1937.88</v>
      </c>
      <c r="W564" s="15">
        <v>3.3254999999999999</v>
      </c>
      <c r="X564" s="15">
        <v>8.92</v>
      </c>
      <c r="Y564" s="15">
        <v>5.0482999999999993</v>
      </c>
      <c r="Z564" s="15">
        <v>5.3693999999999997</v>
      </c>
      <c r="AA564" s="15">
        <v>9.1675000000000004</v>
      </c>
      <c r="AB564" s="15">
        <v>1.5876999999999999</v>
      </c>
      <c r="AC564" s="15">
        <v>498.33</v>
      </c>
      <c r="AD564" s="15">
        <v>206.18</v>
      </c>
      <c r="AE564" s="15">
        <v>5.2965699999999991</v>
      </c>
      <c r="AF564" s="15">
        <v>922.58109999999988</v>
      </c>
      <c r="AG564" s="15">
        <v>126.07</v>
      </c>
      <c r="AH564" s="15">
        <v>11</v>
      </c>
      <c r="AI564" s="15">
        <v>5.8150000000000004</v>
      </c>
      <c r="AJ564" s="15">
        <v>60.048099999999998</v>
      </c>
      <c r="AK564" s="15">
        <v>25.89</v>
      </c>
      <c r="AL564" s="15">
        <v>2054.8000000000002</v>
      </c>
      <c r="AM564" s="15">
        <v>66.55</v>
      </c>
      <c r="AN564" s="15">
        <v>0.31085699999999994</v>
      </c>
      <c r="AO564" s="15">
        <v>0.60151999999999994</v>
      </c>
      <c r="AP564" s="15">
        <v>2.6478999999999999</v>
      </c>
      <c r="AQ564" s="15">
        <v>1364.43</v>
      </c>
      <c r="AR564" s="15">
        <v>22.203799999999998</v>
      </c>
      <c r="AS564" s="15">
        <v>123.86599999999999</v>
      </c>
      <c r="AT564" s="15">
        <v>0.68859999999999999</v>
      </c>
      <c r="AU564" s="15">
        <v>35.730499999999999</v>
      </c>
      <c r="AV564" s="15">
        <v>784.04</v>
      </c>
      <c r="AW564" s="15">
        <v>0.29843199999999998</v>
      </c>
      <c r="AX564" s="15">
        <v>716.9999808474405</v>
      </c>
      <c r="AY564" s="15">
        <v>1911.76</v>
      </c>
      <c r="AZ564" s="15">
        <v>2.9955499999999997</v>
      </c>
      <c r="BA564" s="15">
        <v>1.0000002769241589</v>
      </c>
      <c r="BB564" s="15">
        <v>0.29869016999999998</v>
      </c>
      <c r="BC564" s="15">
        <v>1883.49</v>
      </c>
      <c r="BD564" s="15">
        <v>4.3418399999999995</v>
      </c>
      <c r="BE564" s="15">
        <v>2.5227999999999997</v>
      </c>
      <c r="BF564" s="15">
        <v>0.33858999999999995</v>
      </c>
      <c r="BG564" s="15">
        <v>112.97</v>
      </c>
      <c r="BH564" s="15">
        <v>16.391199999999998</v>
      </c>
      <c r="BI564" s="15">
        <v>3.1197499999999998</v>
      </c>
      <c r="BJ564" s="15">
        <v>8.7708999999999993</v>
      </c>
      <c r="BK564" s="15">
        <v>6.1882999999999999</v>
      </c>
      <c r="BL564" s="15">
        <v>42.7</v>
      </c>
      <c r="BM564" s="15">
        <v>1.7859049999999999</v>
      </c>
      <c r="BN564" s="15">
        <v>1.9190499999999995</v>
      </c>
      <c r="BO564" s="15">
        <v>5</v>
      </c>
      <c r="BP564" s="15">
        <v>19.439599999999999</v>
      </c>
      <c r="BQ564" s="15">
        <v>6.468</v>
      </c>
      <c r="BR564" s="15">
        <v>25.324179531797281</v>
      </c>
      <c r="BS564" s="15">
        <v>1587.2</v>
      </c>
      <c r="BT564" s="15">
        <v>1.62</v>
      </c>
      <c r="BU564" s="15">
        <v>24.9361</v>
      </c>
      <c r="BV564" s="15">
        <v>141.495</v>
      </c>
      <c r="BW564" s="15">
        <v>3.7450000000000001</v>
      </c>
      <c r="BX564" s="15">
        <v>1.6322999999999996</v>
      </c>
      <c r="BY564" s="15">
        <v>2.9955499999999997</v>
      </c>
      <c r="BZ564" s="15">
        <v>113.83</v>
      </c>
      <c r="CA564" s="15">
        <v>44.548999999999999</v>
      </c>
      <c r="CB564" s="15">
        <v>1.7849984163991854</v>
      </c>
      <c r="CC564" s="15">
        <v>2.9955499999999997</v>
      </c>
      <c r="CD564" s="15">
        <v>6.2254999999999994</v>
      </c>
      <c r="CE564" s="15">
        <v>1.4295499999999999</v>
      </c>
      <c r="CF564" s="15">
        <v>11.225</v>
      </c>
      <c r="CG564" s="15">
        <v>328.33299999999997</v>
      </c>
      <c r="CH564" s="15">
        <v>25.450128403059466</v>
      </c>
      <c r="CI564" s="15">
        <v>0.90824999999999989</v>
      </c>
      <c r="CJ564" s="15">
        <v>8118.17</v>
      </c>
      <c r="CK564" s="15">
        <v>1196.3399999999999</v>
      </c>
      <c r="CL564" s="15">
        <v>0.6550919999999999</v>
      </c>
      <c r="CM564" s="15">
        <v>3.3821499999999989</v>
      </c>
      <c r="CN564" s="15">
        <v>77.353099999999998</v>
      </c>
      <c r="CO564" s="15">
        <v>231.24199999999999</v>
      </c>
      <c r="CP564" s="15">
        <v>5.3741999999999992</v>
      </c>
      <c r="CQ564" s="43">
        <v>50.6</v>
      </c>
      <c r="CR564" s="43">
        <v>39</v>
      </c>
      <c r="CS564" s="43">
        <v>1.4999999999999999E-2</v>
      </c>
      <c r="CT564" s="43">
        <v>2.4701999999999995E-2</v>
      </c>
      <c r="CU564" s="42" t="s">
        <v>21</v>
      </c>
      <c r="CV564" s="43">
        <v>12.83</v>
      </c>
      <c r="CW564" s="43">
        <v>5</v>
      </c>
      <c r="CX564" s="43">
        <v>83.48</v>
      </c>
      <c r="CY564" s="43">
        <v>0.84</v>
      </c>
      <c r="CZ564" s="43">
        <v>2.7829999999999995</v>
      </c>
      <c r="DA564" s="43">
        <v>1.5453999999999999</v>
      </c>
      <c r="DB564" s="43">
        <v>430</v>
      </c>
      <c r="DC564" s="43">
        <v>0.44699999999999995</v>
      </c>
      <c r="DD564" s="43">
        <v>526.31578947368416</v>
      </c>
      <c r="DE564" s="42" t="s">
        <v>21</v>
      </c>
      <c r="DF564" s="43">
        <v>10815</v>
      </c>
      <c r="DG564" s="43">
        <v>750</v>
      </c>
    </row>
    <row r="565" spans="1:111" x14ac:dyDescent="0.25">
      <c r="A565" s="27" t="s">
        <v>704</v>
      </c>
      <c r="B565" s="15">
        <v>22.472399999999997</v>
      </c>
      <c r="C565" s="15">
        <v>0.99049999999999994</v>
      </c>
      <c r="D565" s="15">
        <v>1.4500299999999999</v>
      </c>
      <c r="E565" s="15">
        <v>11.125999999999999</v>
      </c>
      <c r="F565" s="15">
        <v>32.530999999999999</v>
      </c>
      <c r="G565" s="15">
        <v>269.65602800902388</v>
      </c>
      <c r="H565" s="15">
        <v>4.0794999999999995</v>
      </c>
      <c r="I565" s="15">
        <v>2.2246099999999998</v>
      </c>
      <c r="J565" s="15">
        <v>4.0566630986628724E-3</v>
      </c>
      <c r="K565" s="15">
        <v>232.58</v>
      </c>
      <c r="L565" s="15">
        <v>1.2726999999999999</v>
      </c>
      <c r="M565" s="15">
        <v>380.22</v>
      </c>
      <c r="N565" s="15">
        <v>7.7429999999999994</v>
      </c>
      <c r="O565" s="15">
        <v>5.7981999999999996</v>
      </c>
      <c r="P565" s="15">
        <v>807.64399999999989</v>
      </c>
      <c r="Q565" s="15">
        <v>6.0920090199999995E-6</v>
      </c>
      <c r="R565" s="15">
        <v>137.11000000000001</v>
      </c>
      <c r="S565" s="15">
        <v>0.47127599999999997</v>
      </c>
      <c r="T565" s="15">
        <v>6.1214999999999993</v>
      </c>
      <c r="U565" s="15">
        <v>12.6213</v>
      </c>
      <c r="V565" s="15">
        <v>1873.46</v>
      </c>
      <c r="W565" s="15">
        <v>3.3303099999999994</v>
      </c>
      <c r="X565" s="15">
        <v>8.66</v>
      </c>
      <c r="Y565" s="15">
        <v>5.1359999999999992</v>
      </c>
      <c r="Z565" s="15">
        <v>5.3930999999999996</v>
      </c>
      <c r="AA565" s="15">
        <v>9.2100000000000009</v>
      </c>
      <c r="AB565" s="15">
        <v>1.5797999999999999</v>
      </c>
      <c r="AC565" s="15">
        <v>519</v>
      </c>
      <c r="AD565" s="15">
        <v>209.19099999999997</v>
      </c>
      <c r="AE565" s="15">
        <v>5.2225000000000001</v>
      </c>
      <c r="AF565" s="15">
        <v>922.6819999999999</v>
      </c>
      <c r="AG565" s="15">
        <v>126</v>
      </c>
      <c r="AH565" s="15">
        <v>11.16</v>
      </c>
      <c r="AI565" s="15">
        <v>5.8419999999999996</v>
      </c>
      <c r="AJ565" s="15">
        <v>62.864099999999993</v>
      </c>
      <c r="AK565" s="15">
        <v>26.155999999999999</v>
      </c>
      <c r="AL565" s="15">
        <v>2060</v>
      </c>
      <c r="AM565" s="15">
        <v>66.456999999999994</v>
      </c>
      <c r="AN565" s="15">
        <v>0.31085699999999994</v>
      </c>
      <c r="AO565" s="15">
        <v>0.59728999999999999</v>
      </c>
      <c r="AP565" s="15">
        <v>2.6998999999999995</v>
      </c>
      <c r="AQ565" s="15">
        <v>1411.62</v>
      </c>
      <c r="AR565" s="15">
        <v>22.176699999999997</v>
      </c>
      <c r="AS565" s="15">
        <v>124.03</v>
      </c>
      <c r="AT565" s="15">
        <v>0.68873999999999991</v>
      </c>
      <c r="AU565" s="15">
        <v>35.778199999999998</v>
      </c>
      <c r="AV565" s="15">
        <v>788.62</v>
      </c>
      <c r="AW565" s="15">
        <v>0.30054799999999998</v>
      </c>
      <c r="AX565" s="15">
        <v>716.9999808474405</v>
      </c>
      <c r="AY565" s="15">
        <v>1850.61</v>
      </c>
      <c r="AZ565" s="15">
        <v>3.0136699999999994</v>
      </c>
      <c r="BA565" s="15">
        <v>1.0000002769241589</v>
      </c>
      <c r="BB565" s="15">
        <v>0.29829874999999995</v>
      </c>
      <c r="BC565" s="15">
        <v>1885.43</v>
      </c>
      <c r="BD565" s="15">
        <v>4.3304999999999998</v>
      </c>
      <c r="BE565" s="15">
        <v>2.5687999999999995</v>
      </c>
      <c r="BF565" s="15">
        <v>0.36691999999999997</v>
      </c>
      <c r="BG565" s="15">
        <v>109.79</v>
      </c>
      <c r="BH565" s="15">
        <v>16.568899999999999</v>
      </c>
      <c r="BI565" s="15">
        <v>3.1181699999999997</v>
      </c>
      <c r="BJ565" s="15">
        <v>8.8331</v>
      </c>
      <c r="BK565" s="15">
        <v>6.1864999999999997</v>
      </c>
      <c r="BL565" s="15">
        <v>42.91</v>
      </c>
      <c r="BM565" s="15">
        <v>1.7778999999999998</v>
      </c>
      <c r="BN565" s="15">
        <v>1.9356799999999998</v>
      </c>
      <c r="BO565" s="15">
        <v>5</v>
      </c>
      <c r="BP565" s="15">
        <v>19.660899999999998</v>
      </c>
      <c r="BQ565" s="15">
        <v>6.6838999999999995</v>
      </c>
      <c r="BR565" s="15">
        <v>25.51029891445905</v>
      </c>
      <c r="BS565" s="15">
        <v>1607.6</v>
      </c>
      <c r="BT565" s="15">
        <v>1.63</v>
      </c>
      <c r="BU565" s="15">
        <v>25.322099999999999</v>
      </c>
      <c r="BV565" s="15">
        <v>142.00699999999998</v>
      </c>
      <c r="BW565" s="15">
        <v>3.7450000000000001</v>
      </c>
      <c r="BX565" s="15">
        <v>1.6393999999999997</v>
      </c>
      <c r="BY565" s="15">
        <v>3.0136699999999994</v>
      </c>
      <c r="BZ565" s="15">
        <v>112.90599999999999</v>
      </c>
      <c r="CA565" s="15">
        <v>45.040499999999994</v>
      </c>
      <c r="CB565" s="15">
        <v>1.7849984163991854</v>
      </c>
      <c r="CC565" s="15">
        <v>3.0136699999999994</v>
      </c>
      <c r="CD565" s="15">
        <v>6.8811999999999998</v>
      </c>
      <c r="CE565" s="15">
        <v>1.4216</v>
      </c>
      <c r="CF565" s="15">
        <v>11.225</v>
      </c>
      <c r="CG565" s="15">
        <v>335</v>
      </c>
      <c r="CH565" s="15">
        <v>25.473128519101525</v>
      </c>
      <c r="CI565" s="15">
        <v>0.92589999999999995</v>
      </c>
      <c r="CJ565" s="15">
        <v>8353.48</v>
      </c>
      <c r="CK565" s="15">
        <v>1213.93</v>
      </c>
      <c r="CL565" s="15">
        <v>0.64460099999999998</v>
      </c>
      <c r="CM565" s="15">
        <v>3.4552699999999992</v>
      </c>
      <c r="CN565" s="15">
        <v>78.875899999999987</v>
      </c>
      <c r="CO565" s="15">
        <v>319.35000000000002</v>
      </c>
      <c r="CP565" s="15">
        <v>5.3825999999999992</v>
      </c>
      <c r="CQ565" s="43">
        <v>50.6</v>
      </c>
      <c r="CR565" s="43">
        <v>39</v>
      </c>
      <c r="CS565" s="43">
        <v>1.4999999999999999E-2</v>
      </c>
      <c r="CT565" s="43">
        <v>2.4491999999999996E-2</v>
      </c>
      <c r="CU565" s="42" t="s">
        <v>21</v>
      </c>
      <c r="CV565" s="43">
        <v>12.911999999999999</v>
      </c>
      <c r="CW565" s="43">
        <v>5</v>
      </c>
      <c r="CX565" s="43">
        <v>83.97</v>
      </c>
      <c r="CY565" s="43">
        <v>0.83499999999999996</v>
      </c>
      <c r="CZ565" s="43">
        <v>3.79</v>
      </c>
      <c r="DA565" s="43">
        <v>1.5767</v>
      </c>
      <c r="DB565" s="43">
        <v>460</v>
      </c>
      <c r="DC565" s="43">
        <v>0.41499999999999998</v>
      </c>
      <c r="DD565" s="43">
        <v>526.31578947368416</v>
      </c>
      <c r="DE565" s="43">
        <v>6.3799999999999994E-3</v>
      </c>
      <c r="DF565" s="43">
        <v>10565</v>
      </c>
      <c r="DG565" s="42" t="s">
        <v>21</v>
      </c>
    </row>
    <row r="566" spans="1:111" x14ac:dyDescent="0.25">
      <c r="A566" s="27" t="s">
        <v>711</v>
      </c>
      <c r="B566" s="15">
        <v>22.787399999999998</v>
      </c>
      <c r="C566" s="15">
        <v>0.999</v>
      </c>
      <c r="D566" s="15">
        <v>1.48373</v>
      </c>
      <c r="E566" s="15">
        <v>11.363</v>
      </c>
      <c r="F566" s="15">
        <v>33.255999999999993</v>
      </c>
      <c r="G566" s="15">
        <v>274.06104480225872</v>
      </c>
      <c r="H566" s="15">
        <v>4.1018999999999997</v>
      </c>
      <c r="I566" s="15">
        <v>2.2682799999999994</v>
      </c>
      <c r="J566" s="15">
        <v>5.1123886629235111E-3</v>
      </c>
      <c r="K566" s="15">
        <v>235.75</v>
      </c>
      <c r="L566" s="15">
        <v>1.2775999999999998</v>
      </c>
      <c r="M566" s="15">
        <v>383.93</v>
      </c>
      <c r="N566" s="15">
        <v>7.738999999999999</v>
      </c>
      <c r="O566" s="15">
        <v>5.7639999999999993</v>
      </c>
      <c r="P566" s="15">
        <v>816.17199999999991</v>
      </c>
      <c r="Q566" s="15">
        <v>8.1623922799999999E-6</v>
      </c>
      <c r="R566" s="15">
        <v>137.72</v>
      </c>
      <c r="S566" s="15">
        <v>0.48051499999999997</v>
      </c>
      <c r="T566" s="15">
        <v>6.2356999999999996</v>
      </c>
      <c r="U566" s="15">
        <v>12.600599999999998</v>
      </c>
      <c r="V566" s="15">
        <v>1856.23</v>
      </c>
      <c r="W566" s="15">
        <v>3.3386499999999995</v>
      </c>
      <c r="X566" s="15">
        <v>8.6999999999999993</v>
      </c>
      <c r="Y566" s="15">
        <v>5.4192999999999998</v>
      </c>
      <c r="Z566" s="15">
        <v>5.4811999999999994</v>
      </c>
      <c r="AA566" s="15">
        <v>9.2125000000000004</v>
      </c>
      <c r="AB566" s="15">
        <v>1.6157999999999997</v>
      </c>
      <c r="AC566" s="15">
        <v>537.47</v>
      </c>
      <c r="AD566" s="15">
        <v>215.82199999999997</v>
      </c>
      <c r="AE566" s="15">
        <v>5.2850000000000001</v>
      </c>
      <c r="AF566" s="15">
        <v>930.99299999999994</v>
      </c>
      <c r="AG566" s="15">
        <v>125.81</v>
      </c>
      <c r="AH566" s="15">
        <v>11.6</v>
      </c>
      <c r="AI566" s="15">
        <v>5.8250000000000002</v>
      </c>
      <c r="AJ566" s="15">
        <v>63.788999999999994</v>
      </c>
      <c r="AK566" s="15">
        <v>26.2</v>
      </c>
      <c r="AL566" s="15">
        <v>2064.7800000000002</v>
      </c>
      <c r="AM566" s="15">
        <v>67.094999999999999</v>
      </c>
      <c r="AN566" s="15">
        <v>0.31085699999999994</v>
      </c>
      <c r="AO566" s="15">
        <v>0.61198999999999992</v>
      </c>
      <c r="AP566" s="15">
        <v>2.7810999999999999</v>
      </c>
      <c r="AQ566" s="15">
        <v>1492.63</v>
      </c>
      <c r="AR566" s="15">
        <v>22.181199999999997</v>
      </c>
      <c r="AS566" s="15">
        <v>125.01</v>
      </c>
      <c r="AT566" s="15">
        <v>0.68903999999999999</v>
      </c>
      <c r="AU566" s="15">
        <v>36.226999999999997</v>
      </c>
      <c r="AV566" s="15">
        <v>791.99</v>
      </c>
      <c r="AW566" s="15">
        <v>0.31047099999999994</v>
      </c>
      <c r="AX566" s="15">
        <v>716.9999808474405</v>
      </c>
      <c r="AY566" s="15">
        <v>1827</v>
      </c>
      <c r="AZ566" s="15">
        <v>3.0694599999999994</v>
      </c>
      <c r="BA566" s="15">
        <v>1.0000002769241589</v>
      </c>
      <c r="BB566" s="15">
        <v>0.30085054999999994</v>
      </c>
      <c r="BC566" s="15">
        <v>1906.39</v>
      </c>
      <c r="BD566" s="15">
        <v>4.3843599999999991</v>
      </c>
      <c r="BE566" s="15">
        <v>2.5991999999999997</v>
      </c>
      <c r="BF566" s="15">
        <v>0.37206999999999996</v>
      </c>
      <c r="BG566" s="15">
        <v>115.18</v>
      </c>
      <c r="BH566" s="15">
        <v>16.982199999999999</v>
      </c>
      <c r="BI566" s="15">
        <v>3.1145999999999994</v>
      </c>
      <c r="BJ566" s="15">
        <v>9.0343999999999998</v>
      </c>
      <c r="BK566" s="15">
        <v>6.242799999999999</v>
      </c>
      <c r="BL566" s="15">
        <v>43.2</v>
      </c>
      <c r="BM566" s="15">
        <v>1.8166999999999998</v>
      </c>
      <c r="BN566" s="15">
        <v>1.9485599999999996</v>
      </c>
      <c r="BO566" s="15">
        <v>5.7159999999999993</v>
      </c>
      <c r="BP566" s="15">
        <v>20.116599999999998</v>
      </c>
      <c r="BQ566" s="15">
        <v>6.8773</v>
      </c>
      <c r="BR566" s="15">
        <v>25.781913778247272</v>
      </c>
      <c r="BS566" s="15">
        <v>1637.6</v>
      </c>
      <c r="BT566" s="15">
        <v>1.69</v>
      </c>
      <c r="BU566" s="15">
        <v>25.28</v>
      </c>
      <c r="BV566" s="15">
        <v>145.50899999999999</v>
      </c>
      <c r="BW566" s="15">
        <v>3.7450000000000001</v>
      </c>
      <c r="BX566" s="15">
        <v>1.6530999999999998</v>
      </c>
      <c r="BY566" s="15">
        <v>3.0694599999999994</v>
      </c>
      <c r="BZ566" s="15">
        <v>114.59099999999999</v>
      </c>
      <c r="CA566" s="15">
        <v>49.180499999999995</v>
      </c>
      <c r="CB566" s="15">
        <v>1.7849984163991854</v>
      </c>
      <c r="CC566" s="15">
        <v>3.0694599999999994</v>
      </c>
      <c r="CD566" s="15">
        <v>7.2484999999999999</v>
      </c>
      <c r="CE566" s="15">
        <v>1.4781</v>
      </c>
      <c r="CF566" s="15">
        <v>11.225</v>
      </c>
      <c r="CG566" s="15">
        <v>337.66500000000002</v>
      </c>
      <c r="CH566" s="15">
        <v>25.525128781457482</v>
      </c>
      <c r="CI566" s="15">
        <v>0.96404999999999996</v>
      </c>
      <c r="CJ566" s="15">
        <v>8707.74</v>
      </c>
      <c r="CK566" s="15">
        <v>1217.1199999999999</v>
      </c>
      <c r="CL566" s="15">
        <v>0.65275499999999997</v>
      </c>
      <c r="CM566" s="15">
        <v>3.5211600000000001</v>
      </c>
      <c r="CN566" s="15">
        <v>80.183999999999997</v>
      </c>
      <c r="CO566" s="15">
        <v>367.84</v>
      </c>
      <c r="CP566" s="15">
        <v>5.7946999999999997</v>
      </c>
      <c r="CQ566" s="43">
        <v>50.6</v>
      </c>
      <c r="CR566" s="43">
        <v>39</v>
      </c>
      <c r="CS566" s="43">
        <v>5.7299999999999997E-2</v>
      </c>
      <c r="CT566" s="43">
        <v>2.5582999999999998E-2</v>
      </c>
      <c r="CU566" s="43">
        <v>28.556999999999999</v>
      </c>
      <c r="CV566" s="43">
        <v>12.61</v>
      </c>
      <c r="CW566" s="43">
        <v>5</v>
      </c>
      <c r="CX566" s="43">
        <v>83.38</v>
      </c>
      <c r="CY566" s="43">
        <v>0.84299999999999997</v>
      </c>
      <c r="CZ566" s="43">
        <v>3.9559999999999995</v>
      </c>
      <c r="DA566" s="43">
        <v>1.5831999999999999</v>
      </c>
      <c r="DB566" s="43">
        <v>480</v>
      </c>
      <c r="DC566" s="43">
        <v>0.57199999999999995</v>
      </c>
      <c r="DD566" s="43">
        <v>555.55555555555554</v>
      </c>
      <c r="DE566" s="43">
        <v>9.3099999999999988E-3</v>
      </c>
      <c r="DF566" s="43">
        <v>10500</v>
      </c>
      <c r="DG566" s="42" t="s">
        <v>21</v>
      </c>
    </row>
    <row r="567" spans="1:111" x14ac:dyDescent="0.25">
      <c r="A567" s="27" t="s">
        <v>712</v>
      </c>
      <c r="B567" s="15">
        <v>23.083399999999997</v>
      </c>
      <c r="C567" s="15">
        <v>0.99929999999999997</v>
      </c>
      <c r="D567" s="15">
        <v>1.4679199999999999</v>
      </c>
      <c r="E567" s="15">
        <v>11.550999999999998</v>
      </c>
      <c r="F567" s="15">
        <v>33.842999999999996</v>
      </c>
      <c r="G567" s="15">
        <v>278.19606056616931</v>
      </c>
      <c r="H567" s="15">
        <v>4.1295999999999999</v>
      </c>
      <c r="I567" s="15">
        <v>2.3073399999999999</v>
      </c>
      <c r="J567" s="15">
        <v>6.4976361952742787E-3</v>
      </c>
      <c r="K567" s="15">
        <v>238.77</v>
      </c>
      <c r="L567" s="15">
        <v>1.2596999999999998</v>
      </c>
      <c r="M567" s="15">
        <v>387.91</v>
      </c>
      <c r="N567" s="15">
        <v>7.734</v>
      </c>
      <c r="O567" s="15">
        <v>5.7698999999999998</v>
      </c>
      <c r="P567" s="15">
        <v>824.55899999999986</v>
      </c>
      <c r="Q567" s="15">
        <v>8.834746119999999E-6</v>
      </c>
      <c r="R567" s="15">
        <v>138.35</v>
      </c>
      <c r="S567" s="15">
        <v>0.49173899999999998</v>
      </c>
      <c r="T567" s="15">
        <v>6.305299999999999</v>
      </c>
      <c r="U567" s="15">
        <v>12.630999999999998</v>
      </c>
      <c r="V567" s="15">
        <v>1844.8</v>
      </c>
      <c r="W567" s="15">
        <v>3.3410699999999998</v>
      </c>
      <c r="X567" s="15">
        <v>8.76</v>
      </c>
      <c r="Y567" s="15">
        <v>5.829699999999999</v>
      </c>
      <c r="Z567" s="15">
        <v>5.5638999999999994</v>
      </c>
      <c r="AA567" s="15">
        <v>8.9774999999999991</v>
      </c>
      <c r="AB567" s="15">
        <v>1.6415999999999995</v>
      </c>
      <c r="AC567" s="15">
        <v>575.79999999999995</v>
      </c>
      <c r="AD567" s="15">
        <v>220.39500000000001</v>
      </c>
      <c r="AE567" s="15">
        <v>5.3571999999999997</v>
      </c>
      <c r="AF567" s="15">
        <v>948.31599999999992</v>
      </c>
      <c r="AG567" s="15">
        <v>126</v>
      </c>
      <c r="AH567" s="15">
        <v>11.98</v>
      </c>
      <c r="AI567" s="15">
        <v>5.8449999999999998</v>
      </c>
      <c r="AJ567" s="15">
        <v>64.867500000000007</v>
      </c>
      <c r="AK567" s="15">
        <v>26.2</v>
      </c>
      <c r="AL567" s="15">
        <v>2066.63</v>
      </c>
      <c r="AM567" s="15">
        <v>67.247</v>
      </c>
      <c r="AN567" s="15">
        <v>0.31085699999999994</v>
      </c>
      <c r="AO567" s="15">
        <v>0.67547999999999997</v>
      </c>
      <c r="AP567" s="15">
        <v>2.8034999999999997</v>
      </c>
      <c r="AQ567" s="15">
        <v>1548.74</v>
      </c>
      <c r="AR567" s="15">
        <v>22.181899999999999</v>
      </c>
      <c r="AS567" s="15">
        <v>120.96</v>
      </c>
      <c r="AT567" s="15">
        <v>0.69141999999999992</v>
      </c>
      <c r="AU567" s="15">
        <v>36.556599999999996</v>
      </c>
      <c r="AV567" s="15">
        <v>796.59</v>
      </c>
      <c r="AW567" s="15">
        <v>0.30685699999999994</v>
      </c>
      <c r="AX567" s="15">
        <v>715.99998087415258</v>
      </c>
      <c r="AY567" s="15">
        <v>1777.89</v>
      </c>
      <c r="AZ567" s="15">
        <v>3.1226599999999998</v>
      </c>
      <c r="BA567" s="15">
        <v>1.0000002769241589</v>
      </c>
      <c r="BB567" s="15">
        <v>0.30202834999999995</v>
      </c>
      <c r="BC567" s="15">
        <v>1920.41</v>
      </c>
      <c r="BD567" s="15">
        <v>4.4701699999999995</v>
      </c>
      <c r="BE567" s="15">
        <v>2.6303999999999998</v>
      </c>
      <c r="BF567" s="15">
        <v>0.38119999999999998</v>
      </c>
      <c r="BG567" s="15">
        <v>116.99</v>
      </c>
      <c r="BH567" s="15">
        <v>17.279799999999998</v>
      </c>
      <c r="BI567" s="15">
        <v>3.0988999999999995</v>
      </c>
      <c r="BJ567" s="15">
        <v>9.2068499999999993</v>
      </c>
      <c r="BK567" s="15">
        <v>6.2628999999999992</v>
      </c>
      <c r="BL567" s="15">
        <v>46.622</v>
      </c>
      <c r="BM567" s="15">
        <v>1.8491</v>
      </c>
      <c r="BN567" s="15">
        <v>1.9387399999999999</v>
      </c>
      <c r="BO567" s="15">
        <v>6.0284999999999993</v>
      </c>
      <c r="BP567" s="15">
        <v>21.847799999999999</v>
      </c>
      <c r="BQ567" s="15">
        <v>6.9798999999999998</v>
      </c>
      <c r="BR567" s="15">
        <v>26.082989250200136</v>
      </c>
      <c r="BS567" s="15">
        <v>1658.65</v>
      </c>
      <c r="BT567" s="15">
        <v>1.76</v>
      </c>
      <c r="BU567" s="15">
        <v>25.311599999999999</v>
      </c>
      <c r="BV567" s="15">
        <v>149.64500000000001</v>
      </c>
      <c r="BW567" s="15">
        <v>3.7450000000000001</v>
      </c>
      <c r="BX567" s="15">
        <v>1.6467999999999998</v>
      </c>
      <c r="BY567" s="15">
        <v>3.1226599999999998</v>
      </c>
      <c r="BZ567" s="15">
        <v>117.50299999999999</v>
      </c>
      <c r="CA567" s="15">
        <v>46.532999999999994</v>
      </c>
      <c r="CB567" s="15">
        <v>1.7849984163991854</v>
      </c>
      <c r="CC567" s="15">
        <v>3.1226599999999998</v>
      </c>
      <c r="CD567" s="15">
        <v>7.5067999999999993</v>
      </c>
      <c r="CE567" s="15">
        <v>1.5187999999999999</v>
      </c>
      <c r="CF567" s="15">
        <v>11.225</v>
      </c>
      <c r="CG567" s="15">
        <v>350</v>
      </c>
      <c r="CH567" s="15">
        <v>25.491128609917048</v>
      </c>
      <c r="CI567" s="15">
        <v>0.99304999999999999</v>
      </c>
      <c r="CJ567" s="15">
        <v>9056.64</v>
      </c>
      <c r="CK567" s="15">
        <v>1217.0899999999999</v>
      </c>
      <c r="CL567" s="15">
        <v>0.69567199999999996</v>
      </c>
      <c r="CM567" s="15">
        <v>3.5869399999999998</v>
      </c>
      <c r="CN567" s="15">
        <v>81.867799999999988</v>
      </c>
      <c r="CO567" s="15">
        <v>418.92599999999993</v>
      </c>
      <c r="CP567" s="15">
        <v>6.3515999999999995</v>
      </c>
      <c r="CQ567" s="43">
        <v>50.6</v>
      </c>
      <c r="CR567" s="43">
        <v>39</v>
      </c>
      <c r="CS567" s="43">
        <v>6.4799999999999996E-2</v>
      </c>
      <c r="CT567" s="43">
        <v>2.6609999999999998E-2</v>
      </c>
      <c r="CU567" s="43">
        <v>28.885000000000002</v>
      </c>
      <c r="CV567" s="43">
        <v>13.031999999999998</v>
      </c>
      <c r="CW567" s="43">
        <v>5</v>
      </c>
      <c r="CX567" s="43">
        <v>86.62</v>
      </c>
      <c r="CY567" s="43">
        <v>0.78799999999999992</v>
      </c>
      <c r="CZ567" s="43">
        <v>4.426499999999999</v>
      </c>
      <c r="DA567" s="43">
        <v>1.6403999999999999</v>
      </c>
      <c r="DB567" s="43">
        <v>560</v>
      </c>
      <c r="DC567" s="43">
        <v>0.59299999999999997</v>
      </c>
      <c r="DD567" s="43">
        <v>555.55555555555554</v>
      </c>
      <c r="DE567" s="43">
        <v>1.0359999999999999E-2</v>
      </c>
      <c r="DF567" s="43">
        <v>10525</v>
      </c>
      <c r="DG567" s="42" t="s">
        <v>21</v>
      </c>
    </row>
    <row r="568" spans="1:111" x14ac:dyDescent="0.25">
      <c r="A568" s="27" t="s">
        <v>713</v>
      </c>
      <c r="B568" s="15">
        <v>23.221999999999998</v>
      </c>
      <c r="C568" s="15">
        <v>0.99919999999999998</v>
      </c>
      <c r="D568" s="15">
        <v>1.41377</v>
      </c>
      <c r="E568" s="15">
        <v>11.590999999999999</v>
      </c>
      <c r="F568" s="15">
        <v>33.927</v>
      </c>
      <c r="G568" s="15">
        <v>279.74606647525314</v>
      </c>
      <c r="H568" s="15">
        <v>4.1594999999999995</v>
      </c>
      <c r="I568" s="15">
        <v>2.34422</v>
      </c>
      <c r="J568" s="15">
        <v>8.1705949982996198E-3</v>
      </c>
      <c r="K568" s="15">
        <v>239.17</v>
      </c>
      <c r="L568" s="15">
        <v>1.2468999999999999</v>
      </c>
      <c r="M568" s="15">
        <v>397.22</v>
      </c>
      <c r="N568" s="15">
        <v>7.7329999999999997</v>
      </c>
      <c r="O568" s="15">
        <v>5.7312999999999992</v>
      </c>
      <c r="P568" s="15">
        <v>832.89899999999989</v>
      </c>
      <c r="Q568" s="15">
        <v>8.4281678299999988E-6</v>
      </c>
      <c r="R568" s="15">
        <v>138.21</v>
      </c>
      <c r="S568" s="15">
        <v>0.49459999999999998</v>
      </c>
      <c r="T568" s="15">
        <v>6.3260999999999994</v>
      </c>
      <c r="U568" s="15">
        <v>12.603199999999999</v>
      </c>
      <c r="V568" s="15">
        <v>1862.29</v>
      </c>
      <c r="W568" s="15">
        <v>3.3421599999999998</v>
      </c>
      <c r="X568" s="15">
        <v>8.7200000000000006</v>
      </c>
      <c r="Y568" s="15">
        <v>5.9718199999999992</v>
      </c>
      <c r="Z568" s="15">
        <v>5.5948999999999991</v>
      </c>
      <c r="AA568" s="15">
        <v>9.1</v>
      </c>
      <c r="AB568" s="15">
        <v>1.6473999999999995</v>
      </c>
      <c r="AC568" s="15">
        <v>601.59</v>
      </c>
      <c r="AD568" s="15">
        <v>223.45099999999999</v>
      </c>
      <c r="AE568" s="15">
        <v>5.4330999999999996</v>
      </c>
      <c r="AF568" s="15">
        <v>952.0379999999999</v>
      </c>
      <c r="AG568" s="15">
        <v>125.86</v>
      </c>
      <c r="AH568" s="15">
        <v>12.91</v>
      </c>
      <c r="AI568" s="15">
        <v>5.8550000000000004</v>
      </c>
      <c r="AJ568" s="15">
        <v>64.988299999999995</v>
      </c>
      <c r="AK568" s="15">
        <v>31.26</v>
      </c>
      <c r="AL568" s="15">
        <v>2069.13</v>
      </c>
      <c r="AM568" s="15">
        <v>435.31099999999992</v>
      </c>
      <c r="AN568" s="15">
        <v>0.31085699999999994</v>
      </c>
      <c r="AO568" s="15">
        <v>0.64345999999999992</v>
      </c>
      <c r="AP568" s="15">
        <v>2.7892999999999994</v>
      </c>
      <c r="AQ568" s="15">
        <v>1591.36</v>
      </c>
      <c r="AR568" s="15">
        <v>22.1845</v>
      </c>
      <c r="AS568" s="15">
        <v>117.07</v>
      </c>
      <c r="AT568" s="15">
        <v>0.69112999999999991</v>
      </c>
      <c r="AU568" s="15">
        <v>43.120699999999999</v>
      </c>
      <c r="AV568" s="15">
        <v>793.25</v>
      </c>
      <c r="AW568" s="15">
        <v>0.30463699999999994</v>
      </c>
      <c r="AX568" s="15">
        <v>715.99998087415258</v>
      </c>
      <c r="AY568" s="15">
        <v>1748.4</v>
      </c>
      <c r="AZ568" s="15">
        <v>3.1785999999999994</v>
      </c>
      <c r="BA568" s="15">
        <v>1.0000002769241589</v>
      </c>
      <c r="BB568" s="15">
        <v>0.30010956</v>
      </c>
      <c r="BC568" s="15">
        <v>1917.62</v>
      </c>
      <c r="BD568" s="15">
        <v>4.4536599999999993</v>
      </c>
      <c r="BE568" s="15">
        <v>2.6075999999999997</v>
      </c>
      <c r="BF568" s="15">
        <v>0.38237999999999994</v>
      </c>
      <c r="BG568" s="15">
        <v>117.85</v>
      </c>
      <c r="BH568" s="15">
        <v>17.355499999999999</v>
      </c>
      <c r="BI568" s="15">
        <v>3.1082999999999998</v>
      </c>
      <c r="BJ568" s="15">
        <v>9.2466999999999988</v>
      </c>
      <c r="BK568" s="15">
        <v>6.2275999999999998</v>
      </c>
      <c r="BL568" s="15">
        <v>50.146999999999998</v>
      </c>
      <c r="BM568" s="15">
        <v>1.8509999999999998</v>
      </c>
      <c r="BN568" s="15">
        <v>1.8874299999999997</v>
      </c>
      <c r="BO568" s="15">
        <v>6.0523999999999996</v>
      </c>
      <c r="BP568" s="15">
        <v>24.865099999999998</v>
      </c>
      <c r="BQ568" s="15">
        <v>7.0041999999999991</v>
      </c>
      <c r="BR568" s="15">
        <v>26.415018266542205</v>
      </c>
      <c r="BS568" s="15">
        <v>1708.32</v>
      </c>
      <c r="BT568" s="15">
        <v>1.84</v>
      </c>
      <c r="BU568" s="15">
        <v>25.365599999999997</v>
      </c>
      <c r="BV568" s="15">
        <v>152.226</v>
      </c>
      <c r="BW568" s="15">
        <v>3.7450000000000001</v>
      </c>
      <c r="BX568" s="15">
        <v>1.6445999999999996</v>
      </c>
      <c r="BY568" s="15">
        <v>3.1785999999999994</v>
      </c>
      <c r="BZ568" s="15">
        <v>117.69899999999998</v>
      </c>
      <c r="CA568" s="15">
        <v>47.045000000000002</v>
      </c>
      <c r="CB568" s="15">
        <v>1.7849984163991854</v>
      </c>
      <c r="CC568" s="15">
        <v>3.1785999999999994</v>
      </c>
      <c r="CD568" s="15">
        <v>7.7395999999999994</v>
      </c>
      <c r="CE568" s="15">
        <v>1.5208999999999999</v>
      </c>
      <c r="CF568" s="15">
        <v>11.225</v>
      </c>
      <c r="CG568" s="15">
        <v>350</v>
      </c>
      <c r="CH568" s="15">
        <v>25.417128236564341</v>
      </c>
      <c r="CI568" s="15">
        <v>0.99591999999999992</v>
      </c>
      <c r="CJ568" s="15">
        <v>9390.5300000000007</v>
      </c>
      <c r="CK568" s="15">
        <v>1217.52</v>
      </c>
      <c r="CL568" s="15">
        <v>0.68489</v>
      </c>
      <c r="CM568" s="15">
        <v>3.6679999999999997</v>
      </c>
      <c r="CN568" s="15">
        <v>83.887699999999995</v>
      </c>
      <c r="CO568" s="15">
        <v>472.40499999999997</v>
      </c>
      <c r="CP568" s="15">
        <v>6.5231999999999992</v>
      </c>
      <c r="CQ568" s="43">
        <v>50.6</v>
      </c>
      <c r="CR568" s="43">
        <v>39</v>
      </c>
      <c r="CS568" s="43">
        <v>8.4699999999999998E-2</v>
      </c>
      <c r="CT568" s="43">
        <v>2.6521999999999997E-2</v>
      </c>
      <c r="CU568" s="43">
        <v>28.83</v>
      </c>
      <c r="CV568" s="43">
        <v>13.037999999999998</v>
      </c>
      <c r="CW568" s="43">
        <v>5</v>
      </c>
      <c r="CX568" s="43">
        <v>88.33</v>
      </c>
      <c r="CY568" s="43">
        <v>0.68</v>
      </c>
      <c r="CZ568" s="43">
        <v>4.8809999999999993</v>
      </c>
      <c r="DA568" s="43">
        <v>1.6625999999999999</v>
      </c>
      <c r="DB568" s="43">
        <v>598</v>
      </c>
      <c r="DC568" s="43">
        <v>0.68399999999999994</v>
      </c>
      <c r="DD568" s="43">
        <v>561.79775280898878</v>
      </c>
      <c r="DE568" s="43">
        <v>2.18E-2</v>
      </c>
      <c r="DF568" s="43">
        <v>10535</v>
      </c>
      <c r="DG568" s="42" t="s">
        <v>21</v>
      </c>
    </row>
    <row r="569" spans="1:111" x14ac:dyDescent="0.25">
      <c r="A569" s="27" t="s">
        <v>714</v>
      </c>
      <c r="B569" s="15">
        <v>22.722199999999997</v>
      </c>
      <c r="C569" s="15">
        <v>0.99879999999999991</v>
      </c>
      <c r="D569" s="15">
        <v>1.4049299999999998</v>
      </c>
      <c r="E569" s="15">
        <v>11.228999999999999</v>
      </c>
      <c r="F569" s="15">
        <v>32.85</v>
      </c>
      <c r="G569" s="15">
        <v>269.86102879054783</v>
      </c>
      <c r="H569" s="15">
        <v>4.1879999999999997</v>
      </c>
      <c r="I569" s="15">
        <v>2.3388599999999995</v>
      </c>
      <c r="J569" s="15">
        <v>1.0446819838074254E-2</v>
      </c>
      <c r="K569" s="15">
        <v>232.87</v>
      </c>
      <c r="L569" s="15">
        <v>1.2619999999999998</v>
      </c>
      <c r="M569" s="15">
        <v>401.19</v>
      </c>
      <c r="N569" s="15">
        <v>7.73</v>
      </c>
      <c r="O569" s="15">
        <v>5.7062999999999997</v>
      </c>
      <c r="P569" s="15">
        <v>841.59199999999987</v>
      </c>
      <c r="Q569" s="15">
        <v>8.9824406799999999E-6</v>
      </c>
      <c r="R569" s="15">
        <v>138.19999999999999</v>
      </c>
      <c r="S569" s="15">
        <v>0.47737299999999994</v>
      </c>
      <c r="T569" s="15">
        <v>6.1263999999999994</v>
      </c>
      <c r="U569" s="15">
        <v>12.5946</v>
      </c>
      <c r="V569" s="15">
        <v>1880.8</v>
      </c>
      <c r="W569" s="15">
        <v>3.3417399999999997</v>
      </c>
      <c r="X569" s="15">
        <v>8.7100000000000009</v>
      </c>
      <c r="Y569" s="15">
        <v>5.5967699999999994</v>
      </c>
      <c r="Z569" s="15">
        <v>5.3971999999999998</v>
      </c>
      <c r="AA569" s="15">
        <v>8.9499999999999993</v>
      </c>
      <c r="AB569" s="15">
        <v>1.5959999999999999</v>
      </c>
      <c r="AC569" s="15">
        <v>601</v>
      </c>
      <c r="AD569" s="15">
        <v>217.42099999999999</v>
      </c>
      <c r="AE569" s="15">
        <v>5.4984999999999999</v>
      </c>
      <c r="AF569" s="15">
        <v>952.32500000000005</v>
      </c>
      <c r="AG569" s="15">
        <v>125.94499999999999</v>
      </c>
      <c r="AH569" s="15">
        <v>13.07</v>
      </c>
      <c r="AI569" s="15">
        <v>5.9039999999999999</v>
      </c>
      <c r="AJ569" s="15">
        <v>63.068299999999994</v>
      </c>
      <c r="AK569" s="15">
        <v>31.306999999999999</v>
      </c>
      <c r="AL569" s="15">
        <v>2070.73</v>
      </c>
      <c r="AM569" s="15">
        <v>1602.7729999999997</v>
      </c>
      <c r="AN569" s="15">
        <v>0.31085699999999994</v>
      </c>
      <c r="AO569" s="15">
        <v>0.61969999999999992</v>
      </c>
      <c r="AP569" s="15">
        <v>2.7432999999999996</v>
      </c>
      <c r="AQ569" s="15">
        <v>1535.41</v>
      </c>
      <c r="AR569" s="15">
        <v>22.183599999999998</v>
      </c>
      <c r="AS569" s="15">
        <v>112.44499999999999</v>
      </c>
      <c r="AT569" s="15">
        <v>0.68567999999999996</v>
      </c>
      <c r="AU569" s="15">
        <v>51.879499999999993</v>
      </c>
      <c r="AV569" s="15">
        <v>795.84</v>
      </c>
      <c r="AW569" s="15">
        <v>0.30095899999999998</v>
      </c>
      <c r="AX569" s="15">
        <v>715.99998087415258</v>
      </c>
      <c r="AY569" s="15">
        <v>1742.5</v>
      </c>
      <c r="AZ569" s="15">
        <v>3.1669999999999998</v>
      </c>
      <c r="BA569" s="15">
        <v>1.0000002769241589</v>
      </c>
      <c r="BB569" s="15">
        <v>0.29326677999999995</v>
      </c>
      <c r="BC569" s="15">
        <v>1868.69</v>
      </c>
      <c r="BD569" s="15">
        <v>4.3162999999999991</v>
      </c>
      <c r="BE569" s="15">
        <v>2.5786999999999995</v>
      </c>
      <c r="BF569" s="15">
        <v>0.37068899999999994</v>
      </c>
      <c r="BG569" s="15">
        <v>115.34</v>
      </c>
      <c r="BH569" s="15">
        <v>16.887799999999999</v>
      </c>
      <c r="BI569" s="15">
        <v>3.0954999999999995</v>
      </c>
      <c r="BJ569" s="15">
        <v>8.979099999999999</v>
      </c>
      <c r="BK569" s="15">
        <v>6.0859999999999994</v>
      </c>
      <c r="BL569" s="15">
        <v>49.576999999999998</v>
      </c>
      <c r="BM569" s="15">
        <v>1.7941999999999996</v>
      </c>
      <c r="BN569" s="15">
        <v>1.8531599999999997</v>
      </c>
      <c r="BO569" s="15">
        <v>6.0770999999999997</v>
      </c>
      <c r="BP569" s="15">
        <v>22.646699999999999</v>
      </c>
      <c r="BQ569" s="15">
        <v>6.7649999999999997</v>
      </c>
      <c r="BR569" s="15">
        <v>26.55435898083444</v>
      </c>
      <c r="BS569" s="15">
        <v>1720.85</v>
      </c>
      <c r="BT569" s="15">
        <v>1.91</v>
      </c>
      <c r="BU569" s="15">
        <v>26.077999999999999</v>
      </c>
      <c r="BV569" s="15">
        <v>148.00299999999999</v>
      </c>
      <c r="BW569" s="15">
        <v>3.7450000000000001</v>
      </c>
      <c r="BX569" s="15">
        <v>1.6228999999999998</v>
      </c>
      <c r="BY569" s="15">
        <v>3.1669999999999998</v>
      </c>
      <c r="BZ569" s="15">
        <v>115.56</v>
      </c>
      <c r="CA569" s="15">
        <v>47.845999999999997</v>
      </c>
      <c r="CB569" s="15">
        <v>1.7849984163991854</v>
      </c>
      <c r="CC569" s="15">
        <v>3.1669999999999998</v>
      </c>
      <c r="CD569" s="15">
        <v>7.4552999999999994</v>
      </c>
      <c r="CE569" s="15">
        <v>1.4592999999999998</v>
      </c>
      <c r="CF569" s="15">
        <v>11.225</v>
      </c>
      <c r="CG569" s="15">
        <v>363.84599999999995</v>
      </c>
      <c r="CH569" s="15">
        <v>25.228427284514936</v>
      </c>
      <c r="CI569" s="15">
        <v>0.97739999999999994</v>
      </c>
      <c r="CJ569" s="15">
        <v>9555.7999999999993</v>
      </c>
      <c r="CK569" s="15">
        <v>1218.0899999999999</v>
      </c>
      <c r="CL569" s="15">
        <v>0.64672999999999992</v>
      </c>
      <c r="CM569" s="15">
        <v>3.7330000000000001</v>
      </c>
      <c r="CN569" s="15">
        <v>85.266799999999989</v>
      </c>
      <c r="CO569" s="15">
        <v>506.40299999999996</v>
      </c>
      <c r="CP569" s="15">
        <v>6.3628999999999998</v>
      </c>
      <c r="CQ569" s="43">
        <v>50.6</v>
      </c>
      <c r="CR569" s="43">
        <v>39.799999999999997</v>
      </c>
      <c r="CS569" s="43">
        <v>0.12939999999999999</v>
      </c>
      <c r="CT569" s="43">
        <v>2.6394999999999998E-2</v>
      </c>
      <c r="CU569" s="43">
        <v>28.338999999999999</v>
      </c>
      <c r="CV569" s="43">
        <v>12.645999999999999</v>
      </c>
      <c r="CW569" s="43">
        <v>5</v>
      </c>
      <c r="CX569" s="43">
        <v>87.03</v>
      </c>
      <c r="CY569" s="43">
        <v>0.66299999999999992</v>
      </c>
      <c r="CZ569" s="43">
        <v>5.3466999999999993</v>
      </c>
      <c r="DA569" s="43">
        <v>1.6540999999999999</v>
      </c>
      <c r="DB569" s="43">
        <v>615</v>
      </c>
      <c r="DC569" s="43">
        <v>0.82299999999999995</v>
      </c>
      <c r="DD569" s="43">
        <v>564.9717514124294</v>
      </c>
      <c r="DE569" s="43">
        <v>0.03</v>
      </c>
      <c r="DF569" s="43">
        <v>10547.5</v>
      </c>
      <c r="DG569" s="42" t="s">
        <v>21</v>
      </c>
    </row>
    <row r="570" spans="1:111" x14ac:dyDescent="0.25">
      <c r="A570" s="27" t="s">
        <v>715</v>
      </c>
      <c r="B570" s="15">
        <v>22.715999999999998</v>
      </c>
      <c r="C570" s="15">
        <v>0.9988499999999999</v>
      </c>
      <c r="D570" s="15">
        <v>1.4329299999999998</v>
      </c>
      <c r="E570" s="15">
        <v>11.302</v>
      </c>
      <c r="F570" s="15">
        <v>33.039559999999994</v>
      </c>
      <c r="G570" s="15">
        <v>270.62103168790503</v>
      </c>
      <c r="H570" s="15">
        <v>4.2175999999999991</v>
      </c>
      <c r="I570" s="15">
        <v>2.3446699999999998</v>
      </c>
      <c r="J570" s="15">
        <v>1.3469135446063726E-2</v>
      </c>
      <c r="K570" s="15">
        <v>232.67</v>
      </c>
      <c r="L570" s="15">
        <v>1.2696799999999999</v>
      </c>
      <c r="M570" s="15">
        <v>404.98</v>
      </c>
      <c r="N570" s="15">
        <v>7.7279999999999998</v>
      </c>
      <c r="O570" s="15">
        <v>5.7216999999999993</v>
      </c>
      <c r="P570" s="15">
        <v>846.45359999999982</v>
      </c>
      <c r="Q570" s="15">
        <v>1.023793442E-5</v>
      </c>
      <c r="R570" s="15">
        <v>138.19999999999999</v>
      </c>
      <c r="S570" s="15">
        <v>0.478904</v>
      </c>
      <c r="T570" s="15">
        <v>6.1839399999999998</v>
      </c>
      <c r="U570" s="15">
        <v>12.597999999999999</v>
      </c>
      <c r="V570" s="15">
        <v>1912.31</v>
      </c>
      <c r="W570" s="15">
        <v>3.3454899999999999</v>
      </c>
      <c r="X570" s="15">
        <v>8.7100000000000009</v>
      </c>
      <c r="Y570" s="15">
        <v>5.4791999999999996</v>
      </c>
      <c r="Z570" s="15">
        <v>5.4123999999999999</v>
      </c>
      <c r="AA570" s="15">
        <v>8.6875</v>
      </c>
      <c r="AB570" s="15">
        <v>1.6060499999999998</v>
      </c>
      <c r="AC570" s="15">
        <v>601</v>
      </c>
      <c r="AD570" s="15">
        <v>217.9</v>
      </c>
      <c r="AE570" s="15">
        <v>5.5625499999999999</v>
      </c>
      <c r="AF570" s="15">
        <v>952.91099999999994</v>
      </c>
      <c r="AG570" s="15">
        <v>126</v>
      </c>
      <c r="AH570" s="15">
        <v>13.83</v>
      </c>
      <c r="AI570" s="15">
        <v>6.04</v>
      </c>
      <c r="AJ570" s="15">
        <v>63.223679999999995</v>
      </c>
      <c r="AK570" s="15">
        <v>31.325599999999998</v>
      </c>
      <c r="AL570" s="15">
        <v>2076.6315999999997</v>
      </c>
      <c r="AM570" s="15">
        <v>1635.0589999999997</v>
      </c>
      <c r="AN570" s="15">
        <v>0.31085699999999994</v>
      </c>
      <c r="AO570" s="15">
        <v>0.66061499999999995</v>
      </c>
      <c r="AP570" s="15">
        <v>2.7347999999999999</v>
      </c>
      <c r="AQ570" s="15">
        <v>1476.5128999999997</v>
      </c>
      <c r="AR570" s="15">
        <v>22.1845</v>
      </c>
      <c r="AS570" s="15">
        <v>110.40289999999999</v>
      </c>
      <c r="AT570" s="15">
        <v>0.68576999999999999</v>
      </c>
      <c r="AU570" s="15">
        <v>62.160599999999995</v>
      </c>
      <c r="AV570" s="15">
        <v>799.99</v>
      </c>
      <c r="AW570" s="15">
        <v>0.30072199999999993</v>
      </c>
      <c r="AX570" s="15">
        <v>715.99998087415258</v>
      </c>
      <c r="AY570" s="15">
        <v>1734.95</v>
      </c>
      <c r="AZ570" s="15">
        <v>3.1759249999999994</v>
      </c>
      <c r="BA570" s="15">
        <v>1.0000002769241589</v>
      </c>
      <c r="BB570" s="15">
        <v>0.29265563999999999</v>
      </c>
      <c r="BC570" s="15">
        <v>1867.62</v>
      </c>
      <c r="BD570" s="15">
        <v>4.3071699999999993</v>
      </c>
      <c r="BE570" s="15">
        <v>2.5662399999999996</v>
      </c>
      <c r="BF570" s="15">
        <v>0.37107999999999997</v>
      </c>
      <c r="BG570" s="15">
        <v>123.32</v>
      </c>
      <c r="BH570" s="15">
        <v>16.975000000000001</v>
      </c>
      <c r="BI570" s="15">
        <v>3.1226999999999996</v>
      </c>
      <c r="BJ570" s="15">
        <v>8.9996999999999989</v>
      </c>
      <c r="BK570" s="15">
        <v>6.0704999999999991</v>
      </c>
      <c r="BL570" s="15">
        <v>49.23</v>
      </c>
      <c r="BM570" s="15">
        <v>1.8018999999999998</v>
      </c>
      <c r="BN570" s="15">
        <v>1.8419599999999998</v>
      </c>
      <c r="BO570" s="15">
        <v>6.1018999999999997</v>
      </c>
      <c r="BP570" s="15">
        <v>21.995999999999999</v>
      </c>
      <c r="BQ570" s="15">
        <v>6.7940999999999994</v>
      </c>
      <c r="BR570" s="15">
        <v>26.674092466044122</v>
      </c>
      <c r="BS570" s="15">
        <v>1733.19</v>
      </c>
      <c r="BT570" s="15">
        <v>1.96</v>
      </c>
      <c r="BU570" s="15">
        <v>27.006399999999999</v>
      </c>
      <c r="BV570" s="15">
        <v>151.845</v>
      </c>
      <c r="BW570" s="15">
        <v>3.7450000000000001</v>
      </c>
      <c r="BX570" s="15">
        <v>1.6130999999999995</v>
      </c>
      <c r="BY570" s="15">
        <v>3.1759249999999994</v>
      </c>
      <c r="BZ570" s="15">
        <v>121.02799999999999</v>
      </c>
      <c r="CA570" s="15">
        <v>48.071799999999996</v>
      </c>
      <c r="CB570" s="15">
        <v>1.7849984163991854</v>
      </c>
      <c r="CC570" s="15">
        <v>3.1759249999999994</v>
      </c>
      <c r="CD570" s="15">
        <v>7.3326999999999991</v>
      </c>
      <c r="CE570" s="15">
        <v>1.4481299999999999</v>
      </c>
      <c r="CF570" s="15">
        <v>11.225</v>
      </c>
      <c r="CG570" s="15">
        <v>365</v>
      </c>
      <c r="CH570" s="15">
        <v>25.217527229521092</v>
      </c>
      <c r="CI570" s="15">
        <v>0.97524999999999995</v>
      </c>
      <c r="CJ570" s="15">
        <v>9965.24</v>
      </c>
      <c r="CK570" s="15">
        <v>1213.2750000000001</v>
      </c>
      <c r="CL570" s="15">
        <v>0.6458259999999999</v>
      </c>
      <c r="CM570" s="15">
        <v>3.81</v>
      </c>
      <c r="CN570" s="15">
        <v>86.957599999999999</v>
      </c>
      <c r="CO570" s="15">
        <v>527.66899999999987</v>
      </c>
      <c r="CP570" s="15">
        <v>6.3458959999999998</v>
      </c>
      <c r="CQ570" s="43">
        <v>50.6</v>
      </c>
      <c r="CR570" s="43">
        <v>39.799999999999997</v>
      </c>
      <c r="CS570" s="43">
        <v>0.15639999999999998</v>
      </c>
      <c r="CT570" s="43">
        <v>2.6411999999999998E-2</v>
      </c>
      <c r="CU570" s="43">
        <v>28.574999999999999</v>
      </c>
      <c r="CV570" s="43">
        <v>12.751999999999999</v>
      </c>
      <c r="CW570" s="43">
        <v>5</v>
      </c>
      <c r="CX570" s="43">
        <v>87.68</v>
      </c>
      <c r="CY570" s="43">
        <v>0.65399999999999991</v>
      </c>
      <c r="CZ570" s="43">
        <v>5.0925999999999991</v>
      </c>
      <c r="DA570" s="43">
        <v>1.6886999999999999</v>
      </c>
      <c r="DB570" s="43">
        <v>650</v>
      </c>
      <c r="DC570" s="43">
        <v>0.99099999999999999</v>
      </c>
      <c r="DD570" s="43">
        <v>568.18181818181813</v>
      </c>
      <c r="DE570" s="43">
        <v>2.9989999999999999E-2</v>
      </c>
      <c r="DF570" s="43">
        <v>10567.5</v>
      </c>
      <c r="DG570" s="42" t="s">
        <v>21</v>
      </c>
    </row>
    <row r="571" spans="1:111" x14ac:dyDescent="0.25">
      <c r="A571" s="27" t="s">
        <v>717</v>
      </c>
      <c r="B571" s="15">
        <v>23.062099999999997</v>
      </c>
      <c r="C571" s="15">
        <v>0.99879999999999991</v>
      </c>
      <c r="D571" s="15">
        <v>1.47607</v>
      </c>
      <c r="E571" s="15">
        <v>11.625999999999999</v>
      </c>
      <c r="F571" s="15">
        <v>33.933999999999997</v>
      </c>
      <c r="G571" s="15">
        <v>278.26106081396961</v>
      </c>
      <c r="H571" s="15">
        <v>4.2482999999999995</v>
      </c>
      <c r="I571" s="15">
        <v>2.3873599999999997</v>
      </c>
      <c r="J571" s="15">
        <v>1.7493169619008229E-2</v>
      </c>
      <c r="K571" s="15">
        <v>236.34</v>
      </c>
      <c r="L571" s="15">
        <v>1.2787999999999999</v>
      </c>
      <c r="M571" s="15">
        <v>403.3</v>
      </c>
      <c r="N571" s="15">
        <v>7.7350000000000003</v>
      </c>
      <c r="O571" s="15">
        <v>5.7373999999999992</v>
      </c>
      <c r="P571" s="15">
        <v>858.73399999999992</v>
      </c>
      <c r="Q571" s="15">
        <v>1.2233147349999999E-5</v>
      </c>
      <c r="R571" s="15">
        <v>139.76</v>
      </c>
      <c r="S571" s="15">
        <v>0.49159399999999998</v>
      </c>
      <c r="T571" s="15">
        <v>6.3219999999999992</v>
      </c>
      <c r="U571" s="15">
        <v>12.6052</v>
      </c>
      <c r="V571" s="15">
        <v>1907.44</v>
      </c>
      <c r="W571" s="15">
        <v>3.3465299999999996</v>
      </c>
      <c r="X571" s="15">
        <v>8.7200999999999986</v>
      </c>
      <c r="Y571" s="15">
        <v>5.5496999999999996</v>
      </c>
      <c r="Z571" s="15">
        <v>5.565199999999999</v>
      </c>
      <c r="AA571" s="15">
        <v>8.7643999999999984</v>
      </c>
      <c r="AB571" s="15">
        <v>1.6521999999999997</v>
      </c>
      <c r="AC571" s="15">
        <v>601</v>
      </c>
      <c r="AD571" s="15">
        <v>225.02699999999999</v>
      </c>
      <c r="AE571" s="15">
        <v>5.6411799999999994</v>
      </c>
      <c r="AF571" s="15">
        <v>952.95299999999997</v>
      </c>
      <c r="AG571" s="15">
        <v>126.15</v>
      </c>
      <c r="AH571" s="15">
        <v>14.36</v>
      </c>
      <c r="AI571" s="15">
        <v>6.24</v>
      </c>
      <c r="AJ571" s="15">
        <v>65.2029</v>
      </c>
      <c r="AK571" s="15">
        <v>31.402999999999999</v>
      </c>
      <c r="AL571" s="15">
        <v>2083.41</v>
      </c>
      <c r="AM571" s="15">
        <v>1619.7619999999999</v>
      </c>
      <c r="AN571" s="15">
        <v>0.31085699999999994</v>
      </c>
      <c r="AO571" s="15">
        <v>0.67715999999999998</v>
      </c>
      <c r="AP571" s="15">
        <v>2.7669999999999995</v>
      </c>
      <c r="AQ571" s="15">
        <v>1499.84</v>
      </c>
      <c r="AR571" s="15">
        <v>22.447999999999997</v>
      </c>
      <c r="AS571" s="15">
        <v>107.34</v>
      </c>
      <c r="AT571" s="15">
        <v>0.69213999999999998</v>
      </c>
      <c r="AU571" s="15">
        <v>64.152599999999993</v>
      </c>
      <c r="AV571" s="15">
        <v>802.68</v>
      </c>
      <c r="AW571" s="15">
        <v>0.30097399999999996</v>
      </c>
      <c r="AX571" s="15">
        <v>715.99998087415258</v>
      </c>
      <c r="AY571" s="15">
        <v>1732.28</v>
      </c>
      <c r="AZ571" s="15">
        <v>3.2420389999999997</v>
      </c>
      <c r="BA571" s="15">
        <v>1.0000002769241589</v>
      </c>
      <c r="BB571" s="15">
        <v>0.29388464999999997</v>
      </c>
      <c r="BC571" s="15">
        <v>1892.89</v>
      </c>
      <c r="BD571" s="15">
        <v>4.3455099999999991</v>
      </c>
      <c r="BE571" s="15">
        <v>2.5671999999999997</v>
      </c>
      <c r="BF571" s="15">
        <v>0.38028599999999996</v>
      </c>
      <c r="BG571" s="15">
        <v>123.32</v>
      </c>
      <c r="BH571" s="15">
        <v>17.280299999999997</v>
      </c>
      <c r="BI571" s="15">
        <v>3.1212999999999997</v>
      </c>
      <c r="BJ571" s="15">
        <v>9.2113399999999999</v>
      </c>
      <c r="BK571" s="15">
        <v>6.0968</v>
      </c>
      <c r="BL571" s="15">
        <v>49.07</v>
      </c>
      <c r="BM571" s="15">
        <v>1.8527359999999997</v>
      </c>
      <c r="BN571" s="15">
        <v>1.8528799999999996</v>
      </c>
      <c r="BO571" s="15">
        <v>3.1267999999999994</v>
      </c>
      <c r="BP571" s="15">
        <v>21.995999999999999</v>
      </c>
      <c r="BQ571" s="15">
        <v>6.9811999999999994</v>
      </c>
      <c r="BR571" s="15">
        <v>26.93655065432171</v>
      </c>
      <c r="BS571" s="15">
        <v>1741.73</v>
      </c>
      <c r="BT571" s="15">
        <v>2</v>
      </c>
      <c r="BU571" s="15">
        <v>27.206299999999999</v>
      </c>
      <c r="BV571" s="15">
        <v>157.34</v>
      </c>
      <c r="BW571" s="15">
        <v>3.7450000000000001</v>
      </c>
      <c r="BX571" s="15">
        <v>1.6163999999999996</v>
      </c>
      <c r="BY571" s="15">
        <v>3.2420389999999997</v>
      </c>
      <c r="BZ571" s="15">
        <v>126.91399999999999</v>
      </c>
      <c r="CA571" s="15">
        <v>46.244699999999995</v>
      </c>
      <c r="CB571" s="15">
        <v>1.7849984163991854</v>
      </c>
      <c r="CC571" s="15">
        <v>3.2420389999999997</v>
      </c>
      <c r="CD571" s="15">
        <v>7.4231999999999996</v>
      </c>
      <c r="CE571" s="15">
        <v>1.4723999999999999</v>
      </c>
      <c r="CF571" s="15">
        <v>11.225</v>
      </c>
      <c r="CG571" s="15">
        <v>363</v>
      </c>
      <c r="CH571" s="15">
        <v>25.208727185122392</v>
      </c>
      <c r="CI571" s="15">
        <v>0.99424999999999997</v>
      </c>
      <c r="CJ571" s="15">
        <v>10477.98</v>
      </c>
      <c r="CK571" s="15">
        <v>1199.085</v>
      </c>
      <c r="CL571" s="15">
        <v>0.66139199999999998</v>
      </c>
      <c r="CM571" s="15">
        <v>3.9359999999999999</v>
      </c>
      <c r="CN571" s="15">
        <v>87.558799999999991</v>
      </c>
      <c r="CO571" s="15">
        <v>551.27399999999989</v>
      </c>
      <c r="CP571" s="15">
        <v>6.4442569999999995</v>
      </c>
      <c r="CQ571" s="43">
        <v>50.6</v>
      </c>
      <c r="CR571" s="43">
        <v>39.799999999999997</v>
      </c>
      <c r="CS571" s="43">
        <v>0.1857</v>
      </c>
      <c r="CT571" s="43">
        <v>2.6680999999999996E-2</v>
      </c>
      <c r="CU571" s="43">
        <v>29.641999999999999</v>
      </c>
      <c r="CV571" s="43">
        <v>13.597999999999999</v>
      </c>
      <c r="CW571" s="43">
        <v>5</v>
      </c>
      <c r="CX571" s="43">
        <v>91.62</v>
      </c>
      <c r="CY571" s="43">
        <v>0.65799999999999992</v>
      </c>
      <c r="CZ571" s="43">
        <v>4.5</v>
      </c>
      <c r="DA571" s="43">
        <v>1.7776999999999998</v>
      </c>
      <c r="DB571" s="43">
        <v>735</v>
      </c>
      <c r="DC571" s="43">
        <v>1.06</v>
      </c>
      <c r="DD571" s="43">
        <v>565.03559724262618</v>
      </c>
      <c r="DE571" s="43">
        <v>3.9799999999999995E-2</v>
      </c>
      <c r="DF571" s="43">
        <v>10592.5</v>
      </c>
      <c r="DG571" s="42" t="s">
        <v>21</v>
      </c>
    </row>
    <row r="572" spans="1:111" x14ac:dyDescent="0.25">
      <c r="A572" s="27" t="s">
        <v>718</v>
      </c>
      <c r="B572" s="15">
        <v>23.749299999999998</v>
      </c>
      <c r="C572" s="15">
        <v>0.99849999999999994</v>
      </c>
      <c r="D572" s="15">
        <v>1.4760799999999998</v>
      </c>
      <c r="E572" s="15">
        <v>12.07</v>
      </c>
      <c r="F572" s="15">
        <v>35.440999999999995</v>
      </c>
      <c r="G572" s="15">
        <v>291.70111205144451</v>
      </c>
      <c r="H572" s="15">
        <v>4.2781999999999991</v>
      </c>
      <c r="I572" s="15">
        <v>2.4754299999999994</v>
      </c>
      <c r="J572" s="15">
        <v>2.2826485809944532E-2</v>
      </c>
      <c r="K572" s="15">
        <v>242.79</v>
      </c>
      <c r="L572" s="15">
        <v>1.2816999999999998</v>
      </c>
      <c r="M572" s="15">
        <v>404.79</v>
      </c>
      <c r="N572" s="15">
        <v>7.7549999999999999</v>
      </c>
      <c r="O572" s="15">
        <v>5.7611999999999997</v>
      </c>
      <c r="P572" s="15">
        <v>867.6579999999999</v>
      </c>
      <c r="Q572" s="15">
        <v>1.4365313849999999E-5</v>
      </c>
      <c r="R572" s="15">
        <v>141.4</v>
      </c>
      <c r="S572" s="15">
        <v>0.51056899999999994</v>
      </c>
      <c r="T572" s="15">
        <v>6.6426999999999996</v>
      </c>
      <c r="U572" s="15">
        <v>12.6259</v>
      </c>
      <c r="V572" s="15">
        <v>1927.2</v>
      </c>
      <c r="W572" s="15">
        <v>3.3555199999999998</v>
      </c>
      <c r="X572" s="15">
        <v>8.7100000000000009</v>
      </c>
      <c r="Y572" s="15">
        <v>5.7774999999999999</v>
      </c>
      <c r="Z572" s="15">
        <v>5.8339999999999996</v>
      </c>
      <c r="AA572" s="15">
        <v>8.9548999999999985</v>
      </c>
      <c r="AB572" s="15">
        <v>1.7146999999999997</v>
      </c>
      <c r="AC572" s="15">
        <v>651.48</v>
      </c>
      <c r="AD572" s="15">
        <v>234.64599999999999</v>
      </c>
      <c r="AE572" s="15">
        <v>5.7062799999999996</v>
      </c>
      <c r="AF572" s="15">
        <v>956.57099999999991</v>
      </c>
      <c r="AG572" s="15">
        <v>126.64</v>
      </c>
      <c r="AH572" s="15">
        <v>12.87</v>
      </c>
      <c r="AI572" s="15">
        <v>6.78</v>
      </c>
      <c r="AJ572" s="15">
        <v>71.709099999999992</v>
      </c>
      <c r="AK572" s="15">
        <v>31.37</v>
      </c>
      <c r="AL572" s="15">
        <v>2093</v>
      </c>
      <c r="AM572" s="15">
        <v>1594.6819999999998</v>
      </c>
      <c r="AN572" s="15">
        <v>0.31085699999999994</v>
      </c>
      <c r="AO572" s="15">
        <v>0.70852999999999999</v>
      </c>
      <c r="AP572" s="15">
        <v>2.8214999999999999</v>
      </c>
      <c r="AQ572" s="15">
        <v>1582.91</v>
      </c>
      <c r="AR572" s="15">
        <v>24.644499999999997</v>
      </c>
      <c r="AS572" s="15">
        <v>107.73</v>
      </c>
      <c r="AT572" s="15">
        <v>0.69695999999999991</v>
      </c>
      <c r="AU572" s="15">
        <v>65.333299999999994</v>
      </c>
      <c r="AV572" s="15">
        <v>806.2</v>
      </c>
      <c r="AW572" s="15">
        <v>0.30148299999999995</v>
      </c>
      <c r="AX572" s="15">
        <v>715.99998087415258</v>
      </c>
      <c r="AY572" s="15">
        <v>1730.11</v>
      </c>
      <c r="AZ572" s="15">
        <v>3.349335</v>
      </c>
      <c r="BA572" s="15">
        <v>1.0000002769241589</v>
      </c>
      <c r="BB572" s="15">
        <v>0.29799405999999995</v>
      </c>
      <c r="BC572" s="15">
        <v>1941.5</v>
      </c>
      <c r="BD572" s="15">
        <v>4.4461799999999991</v>
      </c>
      <c r="BE572" s="15">
        <v>2.5704999999999996</v>
      </c>
      <c r="BF572" s="15">
        <v>0.39033799999999996</v>
      </c>
      <c r="BG572" s="15">
        <v>122.71</v>
      </c>
      <c r="BH572" s="15">
        <v>17.918099999999999</v>
      </c>
      <c r="BI572" s="15">
        <v>3.1235999999999997</v>
      </c>
      <c r="BJ572" s="15">
        <v>9.5043099999999985</v>
      </c>
      <c r="BK572" s="15">
        <v>6.1792999999999996</v>
      </c>
      <c r="BL572" s="15">
        <v>49.24</v>
      </c>
      <c r="BM572" s="15">
        <v>1.9272449999999999</v>
      </c>
      <c r="BN572" s="15">
        <v>1.8254799999999998</v>
      </c>
      <c r="BO572" s="15">
        <v>3.1518999999999995</v>
      </c>
      <c r="BP572" s="15">
        <v>21.886099999999999</v>
      </c>
      <c r="BQ572" s="15">
        <v>7.3076999999999996</v>
      </c>
      <c r="BR572" s="15">
        <v>28.128212348765231</v>
      </c>
      <c r="BS572" s="15">
        <v>1748.91</v>
      </c>
      <c r="BT572" s="15">
        <v>2.0499999999999998</v>
      </c>
      <c r="BU572" s="15">
        <v>27.5688</v>
      </c>
      <c r="BV572" s="15">
        <v>167.273</v>
      </c>
      <c r="BW572" s="15">
        <v>3.7450000000000001</v>
      </c>
      <c r="BX572" s="15">
        <v>1.6210999999999998</v>
      </c>
      <c r="BY572" s="15">
        <v>3.349335</v>
      </c>
      <c r="BZ572" s="15">
        <v>134.43099999999998</v>
      </c>
      <c r="CA572" s="15">
        <v>48.830499999999994</v>
      </c>
      <c r="CB572" s="15">
        <v>1.7849984163991854</v>
      </c>
      <c r="CC572" s="15">
        <v>3.349335</v>
      </c>
      <c r="CD572" s="15">
        <v>7.9686999999999992</v>
      </c>
      <c r="CE572" s="15">
        <v>1.5149599999999999</v>
      </c>
      <c r="CF572" s="15">
        <v>11.225</v>
      </c>
      <c r="CG572" s="15">
        <v>432.16329999999994</v>
      </c>
      <c r="CH572" s="15">
        <v>25.310627699239159</v>
      </c>
      <c r="CI572" s="15">
        <v>1.0283499999999999</v>
      </c>
      <c r="CJ572" s="15">
        <v>11185.16</v>
      </c>
      <c r="CK572" s="15">
        <v>1197.5279999999998</v>
      </c>
      <c r="CL572" s="15">
        <v>0.66809199999999991</v>
      </c>
      <c r="CM572" s="15">
        <v>4.03</v>
      </c>
      <c r="CN572" s="15">
        <v>90.856799999999993</v>
      </c>
      <c r="CO572" s="15">
        <v>521.81500000000005</v>
      </c>
      <c r="CP572" s="15">
        <v>6.6173099999999998</v>
      </c>
      <c r="CQ572" s="43">
        <v>50.6</v>
      </c>
      <c r="CR572" s="43">
        <v>39.75</v>
      </c>
      <c r="CS572" s="43">
        <v>0.2</v>
      </c>
      <c r="CT572" s="43">
        <v>2.7205999999999998E-2</v>
      </c>
      <c r="CU572" s="43">
        <v>29.875</v>
      </c>
      <c r="CV572" s="43">
        <v>13.763999999999999</v>
      </c>
      <c r="CW572" s="43">
        <v>5</v>
      </c>
      <c r="CX572" s="43">
        <v>96.43</v>
      </c>
      <c r="CY572" s="43">
        <v>0.65</v>
      </c>
      <c r="CZ572" s="43">
        <v>4.1500000000000004</v>
      </c>
      <c r="DA572" s="43">
        <v>1.8209</v>
      </c>
      <c r="DB572" s="43">
        <v>803</v>
      </c>
      <c r="DC572" s="43">
        <v>0.99</v>
      </c>
      <c r="DD572" s="43">
        <v>571.16746630111948</v>
      </c>
      <c r="DE572" s="43">
        <v>5.7599999999999998E-2</v>
      </c>
      <c r="DF572" s="43">
        <v>10575.5</v>
      </c>
      <c r="DG572" s="42" t="s">
        <v>21</v>
      </c>
    </row>
    <row r="573" spans="1:111" x14ac:dyDescent="0.25">
      <c r="A573" s="27" t="s">
        <v>719</v>
      </c>
      <c r="B573" s="15">
        <v>23.9438</v>
      </c>
      <c r="C573" s="15">
        <v>0.999</v>
      </c>
      <c r="D573" s="15">
        <v>1.4737499999999999</v>
      </c>
      <c r="E573" s="15">
        <v>11.936999999999999</v>
      </c>
      <c r="F573" s="15">
        <v>36.44</v>
      </c>
      <c r="G573" s="15">
        <v>296.38112989306524</v>
      </c>
      <c r="H573" s="15">
        <v>4.3049999999999997</v>
      </c>
      <c r="I573" s="15">
        <v>2.4818299999999995</v>
      </c>
      <c r="J573" s="15">
        <v>3.0087194110761165E-2</v>
      </c>
      <c r="K573" s="15">
        <v>243.58</v>
      </c>
      <c r="L573" s="15">
        <v>1.3088</v>
      </c>
      <c r="M573" s="15">
        <v>407.66</v>
      </c>
      <c r="N573" s="15">
        <v>7.7519999999999998</v>
      </c>
      <c r="O573" s="15">
        <v>5.7763999999999998</v>
      </c>
      <c r="P573" s="15">
        <v>876.47599999999989</v>
      </c>
      <c r="Q573" s="15">
        <v>1.6855729129999999E-5</v>
      </c>
      <c r="R573" s="15">
        <v>143.02000000000001</v>
      </c>
      <c r="S573" s="15">
        <v>0.51615599999999995</v>
      </c>
      <c r="T573" s="15">
        <v>6.9178999999999995</v>
      </c>
      <c r="U573" s="15">
        <v>12.723599999999999</v>
      </c>
      <c r="V573" s="15">
        <v>1946.33</v>
      </c>
      <c r="W573" s="15">
        <v>3.3581299999999996</v>
      </c>
      <c r="X573" s="15">
        <v>8.68</v>
      </c>
      <c r="Y573" s="15">
        <v>5.8307199999999995</v>
      </c>
      <c r="Z573" s="15">
        <v>5.9276</v>
      </c>
      <c r="AA573" s="15">
        <v>9.2614999999999998</v>
      </c>
      <c r="AB573" s="15">
        <v>1.6956999999999995</v>
      </c>
      <c r="AC573" s="15">
        <v>676.72</v>
      </c>
      <c r="AD573" s="15">
        <v>237.72499999999999</v>
      </c>
      <c r="AE573" s="15">
        <v>5.7765399999999998</v>
      </c>
      <c r="AF573" s="15">
        <v>957.51199999999994</v>
      </c>
      <c r="AG573" s="15">
        <v>126.37</v>
      </c>
      <c r="AH573" s="15">
        <v>12.38</v>
      </c>
      <c r="AI573" s="15">
        <v>6.9</v>
      </c>
      <c r="AJ573" s="15">
        <v>71.507099999999994</v>
      </c>
      <c r="AK573" s="15">
        <v>31.372999999999998</v>
      </c>
      <c r="AL573" s="15">
        <v>2097.38</v>
      </c>
      <c r="AM573" s="15">
        <v>1584</v>
      </c>
      <c r="AN573" s="15">
        <v>0.31085699999999994</v>
      </c>
      <c r="AO573" s="15">
        <v>0.7186499999999999</v>
      </c>
      <c r="AP573" s="15">
        <v>2.859</v>
      </c>
      <c r="AQ573" s="15">
        <v>1605.08</v>
      </c>
      <c r="AR573" s="15">
        <v>25.844999999999999</v>
      </c>
      <c r="AS573" s="15">
        <v>103.71</v>
      </c>
      <c r="AT573" s="15">
        <v>0.69435999999999998</v>
      </c>
      <c r="AU573" s="15">
        <v>65.421299999999988</v>
      </c>
      <c r="AV573" s="15">
        <v>810.21</v>
      </c>
      <c r="AW573" s="15">
        <v>0.30095299999999997</v>
      </c>
      <c r="AX573" s="15">
        <v>715.99998087415258</v>
      </c>
      <c r="AY573" s="15">
        <v>1727.14</v>
      </c>
      <c r="AZ573" s="15">
        <v>3.3646099999999994</v>
      </c>
      <c r="BA573" s="15">
        <v>1.0000002769241589</v>
      </c>
      <c r="BB573" s="15">
        <v>0.30500875999999999</v>
      </c>
      <c r="BC573" s="15">
        <v>1941.57</v>
      </c>
      <c r="BD573" s="15">
        <v>4.4340099999999998</v>
      </c>
      <c r="BE573" s="15">
        <v>2.5525000000000002</v>
      </c>
      <c r="BF573" s="15">
        <v>0.39173199999999997</v>
      </c>
      <c r="BG573" s="15">
        <v>124.56</v>
      </c>
      <c r="BH573" s="15">
        <v>18.183599999999998</v>
      </c>
      <c r="BI573" s="15">
        <v>3.1125999999999996</v>
      </c>
      <c r="BJ573" s="15">
        <v>9.5831299999999988</v>
      </c>
      <c r="BK573" s="15">
        <v>6.1318999999999999</v>
      </c>
      <c r="BL573" s="15">
        <v>49.24</v>
      </c>
      <c r="BM573" s="15">
        <v>1.9075409999999997</v>
      </c>
      <c r="BN573" s="15">
        <v>1.8087399999999998</v>
      </c>
      <c r="BO573" s="15">
        <v>6.1773999999999996</v>
      </c>
      <c r="BP573" s="15">
        <v>21.886099999999999</v>
      </c>
      <c r="BQ573" s="15">
        <v>7.3647999999999998</v>
      </c>
      <c r="BR573" s="15">
        <v>29.709430868737183</v>
      </c>
      <c r="BS573" s="15">
        <v>1760.77</v>
      </c>
      <c r="BT573" s="15">
        <v>2.08</v>
      </c>
      <c r="BU573" s="15">
        <v>27.948899999999998</v>
      </c>
      <c r="BV573" s="15">
        <v>173.476</v>
      </c>
      <c r="BW573" s="15">
        <v>3.7450000000000001</v>
      </c>
      <c r="BX573" s="15">
        <v>1.6097999999999999</v>
      </c>
      <c r="BY573" s="15">
        <v>3.3646099999999994</v>
      </c>
      <c r="BZ573" s="15">
        <v>138.72</v>
      </c>
      <c r="CA573" s="15">
        <v>49.037999999999997</v>
      </c>
      <c r="CB573" s="15">
        <v>1.7849984163991854</v>
      </c>
      <c r="CC573" s="15">
        <v>3.3646099999999994</v>
      </c>
      <c r="CD573" s="15">
        <v>8.0604999999999993</v>
      </c>
      <c r="CE573" s="15">
        <v>1.4971999999999999</v>
      </c>
      <c r="CF573" s="15">
        <v>11.225</v>
      </c>
      <c r="CG573" s="15">
        <v>455.38459999999992</v>
      </c>
      <c r="CH573" s="15">
        <v>25.183827059494252</v>
      </c>
      <c r="CI573" s="15">
        <v>1.0343499999999999</v>
      </c>
      <c r="CJ573" s="15">
        <v>11644.14</v>
      </c>
      <c r="CK573" s="15">
        <v>1196.655</v>
      </c>
      <c r="CL573" s="15">
        <v>0.67033799999999999</v>
      </c>
      <c r="CM573" s="15">
        <v>4.016</v>
      </c>
      <c r="CN573" s="15">
        <v>93.246599999999987</v>
      </c>
      <c r="CO573" s="15">
        <v>448.8</v>
      </c>
      <c r="CP573" s="15">
        <v>6.5990209999999996</v>
      </c>
      <c r="CQ573" s="43">
        <v>50.6</v>
      </c>
      <c r="CR573" s="43">
        <v>39.85</v>
      </c>
      <c r="CS573" s="43">
        <v>0.2</v>
      </c>
      <c r="CT573" s="43">
        <v>2.7419999999999996E-2</v>
      </c>
      <c r="CU573" s="43">
        <v>29.298999999999999</v>
      </c>
      <c r="CV573" s="43">
        <v>13.343999999999999</v>
      </c>
      <c r="CW573" s="43">
        <v>5</v>
      </c>
      <c r="CX573" s="43">
        <v>94.45</v>
      </c>
      <c r="CY573" s="43">
        <v>0.63</v>
      </c>
      <c r="CZ573" s="43">
        <v>4</v>
      </c>
      <c r="DA573" s="43">
        <v>1.976</v>
      </c>
      <c r="DB573" s="43">
        <v>836</v>
      </c>
      <c r="DC573" s="43">
        <v>0.98499999999999999</v>
      </c>
      <c r="DD573" s="43">
        <v>571.17072864249849</v>
      </c>
      <c r="DE573" s="43">
        <v>5.9699999999999996E-2</v>
      </c>
      <c r="DF573" s="43">
        <v>10712.5</v>
      </c>
      <c r="DG573" s="42" t="s">
        <v>21</v>
      </c>
    </row>
    <row r="574" spans="1:111" x14ac:dyDescent="0.25">
      <c r="A574" s="27" t="s">
        <v>720</v>
      </c>
      <c r="B574" s="15">
        <v>23.346699999999998</v>
      </c>
      <c r="C574" s="15">
        <v>0.99949999999999994</v>
      </c>
      <c r="D574" s="15">
        <v>1.53348</v>
      </c>
      <c r="E574" s="15">
        <v>11.41954</v>
      </c>
      <c r="F574" s="15">
        <v>34.825009999999999</v>
      </c>
      <c r="G574" s="15">
        <v>283.76208178549859</v>
      </c>
      <c r="H574" s="15">
        <v>4.3322999999999992</v>
      </c>
      <c r="I574" s="15">
        <v>2.5154099999999997</v>
      </c>
      <c r="J574" s="15">
        <v>4.0432257988656309E-2</v>
      </c>
      <c r="K574" s="15">
        <v>239.61</v>
      </c>
      <c r="L574" s="15">
        <v>1.3211599999999999</v>
      </c>
      <c r="M574" s="15">
        <v>408.19</v>
      </c>
      <c r="N574" s="15">
        <v>7.74</v>
      </c>
      <c r="O574" s="15">
        <v>5.786999999999999</v>
      </c>
      <c r="P574" s="15">
        <v>885.44140999999991</v>
      </c>
      <c r="Q574" s="15">
        <v>2.1930146020000001E-5</v>
      </c>
      <c r="R574" s="15">
        <v>144.94999999999999</v>
      </c>
      <c r="S574" s="15">
        <v>0.49696799999999997</v>
      </c>
      <c r="T574" s="15">
        <v>6.6446999999999994</v>
      </c>
      <c r="U574" s="15">
        <v>12.7348</v>
      </c>
      <c r="V574" s="15">
        <v>1951.24</v>
      </c>
      <c r="W574" s="15">
        <v>3.3591999999999995</v>
      </c>
      <c r="X574" s="15">
        <v>8.66</v>
      </c>
      <c r="Y574" s="15">
        <v>5.783199999999999</v>
      </c>
      <c r="Z574" s="15">
        <v>5.6752199999999995</v>
      </c>
      <c r="AA574" s="15">
        <v>9.3253999999999984</v>
      </c>
      <c r="AB574" s="15">
        <v>1.6226399999999996</v>
      </c>
      <c r="AC574" s="15">
        <v>690.25</v>
      </c>
      <c r="AD574" s="15">
        <v>232.42889</v>
      </c>
      <c r="AE574" s="15">
        <v>5.8495199999999992</v>
      </c>
      <c r="AF574" s="15">
        <v>956.0089999999999</v>
      </c>
      <c r="AG574" s="15">
        <v>126.31</v>
      </c>
      <c r="AH574" s="15">
        <v>12.43</v>
      </c>
      <c r="AI574" s="15">
        <v>6.91</v>
      </c>
      <c r="AJ574" s="15">
        <v>69.357299999999995</v>
      </c>
      <c r="AK574" s="15">
        <v>31.370469999999997</v>
      </c>
      <c r="AL574" s="15">
        <v>2105.42</v>
      </c>
      <c r="AM574" s="15">
        <v>1584</v>
      </c>
      <c r="AN574" s="15">
        <v>0.31085732999999999</v>
      </c>
      <c r="AO574" s="15">
        <v>0.69657891999999999</v>
      </c>
      <c r="AP574" s="15">
        <v>2.8569999999999993</v>
      </c>
      <c r="AQ574" s="15">
        <v>1567.9844999999998</v>
      </c>
      <c r="AR574" s="15">
        <v>26.950699999999998</v>
      </c>
      <c r="AS574" s="15">
        <v>105.28498999999998</v>
      </c>
      <c r="AT574" s="15">
        <v>0.69049999999999989</v>
      </c>
      <c r="AU574" s="15">
        <v>65.796299999999988</v>
      </c>
      <c r="AV574" s="15">
        <v>808.57</v>
      </c>
      <c r="AW574" s="15">
        <v>0.29941558999999995</v>
      </c>
      <c r="AX574" s="15">
        <v>715.99998087415258</v>
      </c>
      <c r="AY574" s="15">
        <v>1724.56</v>
      </c>
      <c r="AZ574" s="15">
        <v>3.4088899999999995</v>
      </c>
      <c r="BA574" s="15">
        <v>1.0000002769241589</v>
      </c>
      <c r="BB574" s="15">
        <v>0.31496745999999998</v>
      </c>
      <c r="BC574" s="15">
        <v>1897.36</v>
      </c>
      <c r="BD574" s="15">
        <v>4.3580799999999993</v>
      </c>
      <c r="BE574" s="15">
        <v>2.5470999999999995</v>
      </c>
      <c r="BF574" s="15">
        <v>0.38007999999999997</v>
      </c>
      <c r="BG574" s="15">
        <v>120.54</v>
      </c>
      <c r="BH574" s="15">
        <v>17.846299999999999</v>
      </c>
      <c r="BI574" s="15">
        <v>3.1126999999999998</v>
      </c>
      <c r="BJ574" s="15">
        <v>9.2685499999999994</v>
      </c>
      <c r="BK574" s="15">
        <v>6.0664999999999996</v>
      </c>
      <c r="BL574" s="15">
        <v>49.24</v>
      </c>
      <c r="BM574" s="15">
        <v>1.82125</v>
      </c>
      <c r="BN574" s="15">
        <v>1.8132399999999995</v>
      </c>
      <c r="BO574" s="15">
        <v>6.2026999999999992</v>
      </c>
      <c r="BP574" s="15">
        <v>21.886099999999999</v>
      </c>
      <c r="BQ574" s="15">
        <v>7.0812999999999997</v>
      </c>
      <c r="BR574" s="15">
        <v>29.709430868737183</v>
      </c>
      <c r="BS574" s="15">
        <v>1782.32</v>
      </c>
      <c r="BT574" s="15">
        <v>2.1</v>
      </c>
      <c r="BU574" s="15">
        <v>28.233699999999999</v>
      </c>
      <c r="BV574" s="15">
        <v>166.31688999999997</v>
      </c>
      <c r="BW574" s="15">
        <v>3.7450000000000001</v>
      </c>
      <c r="BX574" s="15">
        <v>1.5972999999999999</v>
      </c>
      <c r="BY574" s="15">
        <v>3.4088899999999995</v>
      </c>
      <c r="BZ574" s="15">
        <v>130.63999999999999</v>
      </c>
      <c r="CA574" s="15">
        <v>49.089199999999998</v>
      </c>
      <c r="CB574" s="15">
        <v>1.7849984163991854</v>
      </c>
      <c r="CC574" s="15">
        <v>3.4088899999999995</v>
      </c>
      <c r="CD574" s="15">
        <v>8.0197299999999991</v>
      </c>
      <c r="CE574" s="15">
        <v>1.4199099999999998</v>
      </c>
      <c r="CF574" s="15">
        <v>11.225</v>
      </c>
      <c r="CG574" s="15">
        <v>456.13079999999991</v>
      </c>
      <c r="CH574" s="15">
        <v>25.188727084216254</v>
      </c>
      <c r="CI574" s="15">
        <v>1.0023</v>
      </c>
      <c r="CJ574" s="15">
        <v>11870.09</v>
      </c>
      <c r="CK574" s="15">
        <v>1181.9879999999998</v>
      </c>
      <c r="CL574" s="15">
        <v>0.65616999999999992</v>
      </c>
      <c r="CM574" s="15">
        <v>4.1219999999999999</v>
      </c>
      <c r="CN574" s="15">
        <v>95.91879999999999</v>
      </c>
      <c r="CO574" s="15">
        <v>391.48</v>
      </c>
      <c r="CP574" s="15">
        <v>6.4954739999999997</v>
      </c>
      <c r="CQ574" s="43">
        <v>50.6</v>
      </c>
      <c r="CR574" s="43">
        <v>39.85</v>
      </c>
      <c r="CS574" s="43">
        <v>0.38</v>
      </c>
      <c r="CT574" s="43">
        <v>2.8025999999999999E-2</v>
      </c>
      <c r="CU574" s="43">
        <v>28.675999999999998</v>
      </c>
      <c r="CV574" s="43">
        <v>12.873999999999999</v>
      </c>
      <c r="CW574" s="43">
        <v>5</v>
      </c>
      <c r="CX574" s="43">
        <v>97.21</v>
      </c>
      <c r="CY574" s="43">
        <v>0.61599999999999999</v>
      </c>
      <c r="CZ574" s="43">
        <v>4.2479999999999993</v>
      </c>
      <c r="DA574" s="43">
        <v>1.9734999999999998</v>
      </c>
      <c r="DB574" s="43">
        <v>910</v>
      </c>
      <c r="DC574" s="43">
        <v>1.2010000000000001</v>
      </c>
      <c r="DD574" s="43">
        <v>571.36327276882639</v>
      </c>
      <c r="DE574" s="43">
        <v>5.9699999999999996E-2</v>
      </c>
      <c r="DF574" s="43">
        <v>10760</v>
      </c>
      <c r="DG574" s="42" t="s">
        <v>21</v>
      </c>
    </row>
    <row r="575" spans="1:111" x14ac:dyDescent="0.25">
      <c r="A575" s="27" t="s">
        <v>721</v>
      </c>
      <c r="B575" s="15">
        <v>23.543099999999999</v>
      </c>
      <c r="C575" s="15">
        <v>0.99919999999999998</v>
      </c>
      <c r="D575" s="15">
        <v>1.51142</v>
      </c>
      <c r="E575" s="15">
        <v>11.5069</v>
      </c>
      <c r="F575" s="15">
        <v>35.647259999999996</v>
      </c>
      <c r="G575" s="15">
        <v>287.46959591964577</v>
      </c>
      <c r="H575" s="15">
        <v>4.3665999999999991</v>
      </c>
      <c r="I575" s="15">
        <v>2.5313499999999998</v>
      </c>
      <c r="J575" s="15">
        <v>5.499076540246383E-2</v>
      </c>
      <c r="K575" s="15">
        <v>247.94</v>
      </c>
      <c r="L575" s="15">
        <v>1.32612</v>
      </c>
      <c r="M575" s="15">
        <v>412.59</v>
      </c>
      <c r="N575" s="15">
        <v>7.73</v>
      </c>
      <c r="O575" s="15">
        <v>5.7867999999999995</v>
      </c>
      <c r="P575" s="15">
        <v>894.52501999999993</v>
      </c>
      <c r="Q575" s="15">
        <v>2.7800000000000001E-5</v>
      </c>
      <c r="R575" s="15">
        <v>146.79</v>
      </c>
      <c r="S575" s="15">
        <v>0.50100199999999995</v>
      </c>
      <c r="T575" s="15">
        <v>6.6271699999999996</v>
      </c>
      <c r="U575" s="15">
        <v>12.770399999999999</v>
      </c>
      <c r="V575" s="15">
        <v>1948.31</v>
      </c>
      <c r="W575" s="15">
        <v>3.3643199999999993</v>
      </c>
      <c r="X575" s="15">
        <v>8.68</v>
      </c>
      <c r="Y575" s="15">
        <v>5.749509999999999</v>
      </c>
      <c r="Z575" s="15">
        <v>5.749369999999999</v>
      </c>
      <c r="AA575" s="15">
        <v>9.4398999999999997</v>
      </c>
      <c r="AB575" s="15">
        <v>1.6380199999999998</v>
      </c>
      <c r="AC575" s="15">
        <v>713</v>
      </c>
      <c r="AD575" s="15">
        <v>237.20699999999999</v>
      </c>
      <c r="AE575" s="15">
        <v>5.8665299999999991</v>
      </c>
      <c r="AF575" s="15">
        <v>962.30299999999988</v>
      </c>
      <c r="AG575" s="15">
        <v>127.54029999999997</v>
      </c>
      <c r="AH575" s="15">
        <v>12.47</v>
      </c>
      <c r="AI575" s="15">
        <v>6.93</v>
      </c>
      <c r="AJ575" s="15">
        <v>69.94</v>
      </c>
      <c r="AK575" s="15">
        <v>31.37</v>
      </c>
      <c r="AL575" s="15">
        <v>2107.9047999999998</v>
      </c>
      <c r="AM575" s="15">
        <v>1584</v>
      </c>
      <c r="AN575" s="15">
        <v>0.31085732999999999</v>
      </c>
      <c r="AO575" s="15">
        <v>0.6972607999999999</v>
      </c>
      <c r="AP575" s="15">
        <v>2.8849999999999998</v>
      </c>
      <c r="AQ575" s="15">
        <v>1625.71</v>
      </c>
      <c r="AR575" s="15">
        <v>27.847199999999997</v>
      </c>
      <c r="AS575" s="15">
        <v>106.91898999999998</v>
      </c>
      <c r="AT575" s="15">
        <v>0.69426999999999994</v>
      </c>
      <c r="AU575" s="15">
        <v>67.97359999999999</v>
      </c>
      <c r="AV575" s="15">
        <v>810.21</v>
      </c>
      <c r="AW575" s="15">
        <v>0.29874997999999997</v>
      </c>
      <c r="AX575" s="15">
        <v>715.99998087415258</v>
      </c>
      <c r="AY575" s="15">
        <v>1720.88</v>
      </c>
      <c r="AZ575" s="15">
        <v>3.3927199999999997</v>
      </c>
      <c r="BA575" s="15">
        <v>1.0000002769241589</v>
      </c>
      <c r="BB575" s="15">
        <v>0.31718799999999997</v>
      </c>
      <c r="BC575" s="15">
        <v>1914.33</v>
      </c>
      <c r="BD575" s="15">
        <v>4.3938999999999995</v>
      </c>
      <c r="BE575" s="15">
        <v>2.5463999999999998</v>
      </c>
      <c r="BF575" s="15">
        <v>0.38392999999999999</v>
      </c>
      <c r="BG575" s="15">
        <v>121.19</v>
      </c>
      <c r="BH575" s="15">
        <v>18.063799999999997</v>
      </c>
      <c r="BI575" s="15">
        <v>3.1141999999999999</v>
      </c>
      <c r="BJ575" s="15">
        <v>9.3812999999999995</v>
      </c>
      <c r="BK575" s="15">
        <v>6.1058999999999992</v>
      </c>
      <c r="BL575" s="15">
        <v>49.24</v>
      </c>
      <c r="BM575" s="15">
        <v>1.8414899999999998</v>
      </c>
      <c r="BN575" s="15">
        <v>1.8096299999999998</v>
      </c>
      <c r="BO575" s="15">
        <v>6.2279999999999998</v>
      </c>
      <c r="BP575" s="15">
        <v>21.886099999999999</v>
      </c>
      <c r="BQ575" s="15">
        <v>7.1641699999999995</v>
      </c>
      <c r="BR575" s="15">
        <v>29.850662635580523</v>
      </c>
      <c r="BS575" s="15">
        <v>1796.95</v>
      </c>
      <c r="BT575" s="15">
        <v>2.14</v>
      </c>
      <c r="BU575" s="15">
        <v>29.16</v>
      </c>
      <c r="BV575" s="15">
        <v>169.35615999999999</v>
      </c>
      <c r="BW575" s="15">
        <v>3.7450000000000001</v>
      </c>
      <c r="BX575" s="15">
        <v>1.5715999999999999</v>
      </c>
      <c r="BY575" s="15">
        <v>3.3927199999999997</v>
      </c>
      <c r="BZ575" s="15">
        <v>132.22499999999999</v>
      </c>
      <c r="CA575" s="15">
        <v>49.180599999999998</v>
      </c>
      <c r="CB575" s="15">
        <v>1.7849984163991854</v>
      </c>
      <c r="CC575" s="15">
        <v>3.3927199999999997</v>
      </c>
      <c r="CD575" s="15">
        <v>8.0227399999999989</v>
      </c>
      <c r="CE575" s="15">
        <v>1.4402799999999998</v>
      </c>
      <c r="CF575" s="15">
        <v>11.225</v>
      </c>
      <c r="CG575" s="15">
        <v>462.44439999999992</v>
      </c>
      <c r="CH575" s="15">
        <v>25.255627421747281</v>
      </c>
      <c r="CI575" s="15">
        <v>1.01145</v>
      </c>
      <c r="CJ575" s="15">
        <v>12532.39</v>
      </c>
      <c r="CK575" s="15">
        <v>1170.8369999999998</v>
      </c>
      <c r="CL575" s="15">
        <v>0.67263069999999991</v>
      </c>
      <c r="CM575" s="15">
        <v>4.2050000000000001</v>
      </c>
      <c r="CN575" s="15">
        <v>98.152500000000003</v>
      </c>
      <c r="CO575" s="15">
        <v>343.87799999999999</v>
      </c>
      <c r="CP575" s="15">
        <v>6.5675389999999991</v>
      </c>
      <c r="CQ575" s="43">
        <v>50.6</v>
      </c>
      <c r="CR575" s="43">
        <v>39.85</v>
      </c>
      <c r="CS575" s="43">
        <v>0.432</v>
      </c>
      <c r="CT575" s="43">
        <v>2.9511999999999997E-2</v>
      </c>
      <c r="CU575" s="43">
        <v>29.422999999999998</v>
      </c>
      <c r="CV575" s="43">
        <v>13.436</v>
      </c>
      <c r="CW575" s="43">
        <v>5</v>
      </c>
      <c r="CX575" s="43">
        <v>98.92</v>
      </c>
      <c r="CY575" s="43">
        <v>0.61</v>
      </c>
      <c r="CZ575" s="43">
        <v>3.96</v>
      </c>
      <c r="DA575" s="43">
        <v>2.0496999999999996</v>
      </c>
      <c r="DB575" s="43">
        <v>1036</v>
      </c>
      <c r="DC575" s="43">
        <v>1.1859999999999999</v>
      </c>
      <c r="DD575" s="43">
        <v>573.0330640077932</v>
      </c>
      <c r="DE575" s="43">
        <v>5.9699999999999996E-2</v>
      </c>
      <c r="DF575" s="43">
        <v>10790</v>
      </c>
      <c r="DG575" s="42" t="s">
        <v>21</v>
      </c>
    </row>
    <row r="576" spans="1:111" x14ac:dyDescent="0.25">
      <c r="A576" s="27" t="s">
        <v>722</v>
      </c>
      <c r="B576" s="15">
        <v>23.993899999999996</v>
      </c>
      <c r="C576" s="15">
        <v>0.99869999999999992</v>
      </c>
      <c r="D576" s="15">
        <v>1.4863199999999999</v>
      </c>
      <c r="E576" s="15">
        <v>11.965</v>
      </c>
      <c r="F576" s="15">
        <v>36.22213</v>
      </c>
      <c r="G576" s="15">
        <v>295.45812637430112</v>
      </c>
      <c r="H576" s="15">
        <v>4.4063999999999997</v>
      </c>
      <c r="I576" s="15">
        <v>2.5367999999999995</v>
      </c>
      <c r="J576" s="15">
        <v>7.4836531728169675E-2</v>
      </c>
      <c r="K576" s="15">
        <v>261.72000000000003</v>
      </c>
      <c r="L576" s="15">
        <v>1.3177299999999998</v>
      </c>
      <c r="M576" s="15">
        <v>412.5</v>
      </c>
      <c r="N576" s="15">
        <v>7.7269999999999994</v>
      </c>
      <c r="O576" s="15">
        <v>5.7946999999999997</v>
      </c>
      <c r="P576" s="15">
        <v>899.39098999999987</v>
      </c>
      <c r="Q576" s="15">
        <v>3.82E-5</v>
      </c>
      <c r="R576" s="15">
        <v>148.79</v>
      </c>
      <c r="S576" s="15">
        <v>0.51461499999999993</v>
      </c>
      <c r="T576" s="15">
        <v>6.7684299999999995</v>
      </c>
      <c r="U576" s="15">
        <v>12.829899999999999</v>
      </c>
      <c r="V576" s="15">
        <v>1977.85</v>
      </c>
      <c r="W576" s="15">
        <v>3.3669999999999995</v>
      </c>
      <c r="X576" s="15">
        <v>8.68</v>
      </c>
      <c r="Y576" s="15">
        <v>5.8052799999999998</v>
      </c>
      <c r="Z576" s="15">
        <v>5.9091399999999989</v>
      </c>
      <c r="AA576" s="15">
        <v>9.4263999999999992</v>
      </c>
      <c r="AB576" s="15">
        <v>1.7</v>
      </c>
      <c r="AC576" s="15">
        <v>739.9</v>
      </c>
      <c r="AD576" s="15">
        <v>243.64043999999998</v>
      </c>
      <c r="AE576" s="15">
        <v>5.8558299999999992</v>
      </c>
      <c r="AF576" s="15">
        <v>971.79499999999996</v>
      </c>
      <c r="AG576" s="15">
        <v>127.98</v>
      </c>
      <c r="AH576" s="15">
        <v>12.88</v>
      </c>
      <c r="AI576" s="15">
        <v>7.14</v>
      </c>
      <c r="AJ576" s="15">
        <v>71.635000000000005</v>
      </c>
      <c r="AK576" s="15">
        <v>31.37</v>
      </c>
      <c r="AL576" s="15">
        <v>2102.19</v>
      </c>
      <c r="AM576" s="15">
        <v>1690.6508999999999</v>
      </c>
      <c r="AN576" s="15">
        <v>0.31085732999999999</v>
      </c>
      <c r="AO576" s="15">
        <v>0.71211409999999997</v>
      </c>
      <c r="AP576" s="15">
        <v>2.9464999999999999</v>
      </c>
      <c r="AQ576" s="15">
        <v>1668.1740999999997</v>
      </c>
      <c r="AR576" s="15">
        <v>29.464299999999998</v>
      </c>
      <c r="AS576" s="15">
        <v>107.80250999999998</v>
      </c>
      <c r="AT576" s="15">
        <v>0.70074999999999998</v>
      </c>
      <c r="AU576" s="15">
        <v>68.981599999999986</v>
      </c>
      <c r="AV576" s="15">
        <v>807.12</v>
      </c>
      <c r="AW576" s="15">
        <v>0.29861157999999999</v>
      </c>
      <c r="AX576" s="15">
        <v>715.99998087415258</v>
      </c>
      <c r="AY576" s="15">
        <v>1717.47</v>
      </c>
      <c r="AZ576" s="15">
        <v>3.3650699999999993</v>
      </c>
      <c r="BA576" s="15">
        <v>1.0000002769241589</v>
      </c>
      <c r="BB576" s="15">
        <v>0.32139589999999996</v>
      </c>
      <c r="BC576" s="15">
        <v>1949.25</v>
      </c>
      <c r="BD576" s="15">
        <v>4.4597999999999995</v>
      </c>
      <c r="BE576" s="15">
        <v>2.5537999999999994</v>
      </c>
      <c r="BF576" s="15">
        <v>0.39204199999999995</v>
      </c>
      <c r="BG576" s="15">
        <v>124.19</v>
      </c>
      <c r="BH576" s="15">
        <v>18.505799999999997</v>
      </c>
      <c r="BI576" s="15">
        <v>3.1552999999999995</v>
      </c>
      <c r="BJ576" s="15">
        <v>9.5941699999999983</v>
      </c>
      <c r="BK576" s="15">
        <v>6.1832999999999991</v>
      </c>
      <c r="BL576" s="15">
        <v>49.239989999999999</v>
      </c>
      <c r="BM576" s="15">
        <v>1.9083999999999999</v>
      </c>
      <c r="BN576" s="15">
        <v>1.8264799999999997</v>
      </c>
      <c r="BO576" s="15">
        <v>6.2619999999999996</v>
      </c>
      <c r="BP576" s="15">
        <v>21.886099999999999</v>
      </c>
      <c r="BQ576" s="15">
        <v>7.3901399999999997</v>
      </c>
      <c r="BR576" s="15">
        <v>29.908489032011801</v>
      </c>
      <c r="BS576" s="15">
        <v>1810.86</v>
      </c>
      <c r="BT576" s="15">
        <v>2.17</v>
      </c>
      <c r="BU576" s="15">
        <v>28.4849</v>
      </c>
      <c r="BV576" s="15">
        <v>173.96036999999998</v>
      </c>
      <c r="BW576" s="15">
        <v>3.7450000000000001</v>
      </c>
      <c r="BX576" s="15">
        <v>1.5951</v>
      </c>
      <c r="BY576" s="15">
        <v>3.3650699999999993</v>
      </c>
      <c r="BZ576" s="15">
        <v>137.46699999999998</v>
      </c>
      <c r="CA576" s="15">
        <v>49.317889999999998</v>
      </c>
      <c r="CB576" s="15">
        <v>1.7849984163991854</v>
      </c>
      <c r="CC576" s="15">
        <v>3.3650699999999993</v>
      </c>
      <c r="CD576" s="15">
        <v>8.2571299999999983</v>
      </c>
      <c r="CE576" s="15">
        <v>1.4975499999999999</v>
      </c>
      <c r="CF576" s="15">
        <v>11.225</v>
      </c>
      <c r="CG576" s="15">
        <v>455.06089999999995</v>
      </c>
      <c r="CH576" s="15">
        <v>25.362827962604175</v>
      </c>
      <c r="CI576" s="15">
        <v>1.0311299999999999</v>
      </c>
      <c r="CJ576" s="15">
        <v>13389.4</v>
      </c>
      <c r="CK576" s="15">
        <v>1165.01</v>
      </c>
      <c r="CL576" s="15">
        <v>0.67537199999999997</v>
      </c>
      <c r="CM576" s="15">
        <v>4.2909999999999995</v>
      </c>
      <c r="CN576" s="15">
        <v>101.77589999999998</v>
      </c>
      <c r="CO576" s="15">
        <v>373.19599999999997</v>
      </c>
      <c r="CP576" s="15">
        <v>6.8313819999999996</v>
      </c>
      <c r="CQ576" s="43">
        <v>50.6</v>
      </c>
      <c r="CR576" s="43">
        <v>39.85</v>
      </c>
      <c r="CS576" s="43">
        <v>0.67500000000000004</v>
      </c>
      <c r="CT576" s="43">
        <v>3.1169999999999996E-2</v>
      </c>
      <c r="CU576" s="43">
        <v>29.821999999999999</v>
      </c>
      <c r="CV576" s="43">
        <v>13.673999999999999</v>
      </c>
      <c r="CW576" s="43">
        <v>5</v>
      </c>
      <c r="CX576" s="43">
        <v>99.99</v>
      </c>
      <c r="CY576" s="43">
        <v>0.60599999999999998</v>
      </c>
      <c r="CZ576" s="43">
        <v>3.9319999999999995</v>
      </c>
      <c r="DA576" s="43">
        <v>2.0981999999999998</v>
      </c>
      <c r="DB576" s="43">
        <v>1074</v>
      </c>
      <c r="DC576" s="43">
        <v>1.214</v>
      </c>
      <c r="DD576" s="43">
        <v>582.95441296490606</v>
      </c>
      <c r="DE576" s="43">
        <v>7.0899999999999991E-2</v>
      </c>
      <c r="DF576" s="43">
        <v>10827.5</v>
      </c>
      <c r="DG576" s="42" t="s">
        <v>21</v>
      </c>
    </row>
    <row r="577" spans="1:111" x14ac:dyDescent="0.25">
      <c r="A577" s="27" t="s">
        <v>723</v>
      </c>
      <c r="B577" s="15">
        <v>23.974979999999999</v>
      </c>
      <c r="C577" s="15">
        <v>0.99849999999999994</v>
      </c>
      <c r="D577" s="15">
        <v>1.4863199999999999</v>
      </c>
      <c r="E577" s="15">
        <v>12.025749999999999</v>
      </c>
      <c r="F577" s="15">
        <v>35.733289999999997</v>
      </c>
      <c r="G577" s="15">
        <v>292.43261484015079</v>
      </c>
      <c r="H577" s="15">
        <v>4.4475999999999996</v>
      </c>
      <c r="I577" s="15">
        <v>2.5453499999999996</v>
      </c>
      <c r="J577" s="15">
        <v>0.10159427999317149</v>
      </c>
      <c r="K577" s="15">
        <v>262.14999999999998</v>
      </c>
      <c r="L577" s="15">
        <v>1.3307</v>
      </c>
      <c r="M577" s="15">
        <v>425.73</v>
      </c>
      <c r="N577" s="15">
        <v>7.7239999999999993</v>
      </c>
      <c r="O577" s="15">
        <v>5.8067999999999991</v>
      </c>
      <c r="P577" s="15">
        <v>912.87517999999989</v>
      </c>
      <c r="Q577" s="15">
        <v>1.2569999999999999E-4</v>
      </c>
      <c r="R577" s="15">
        <v>150.66999999999999</v>
      </c>
      <c r="S577" s="15">
        <v>0.51482699999999992</v>
      </c>
      <c r="T577" s="15">
        <v>6.7069299999999998</v>
      </c>
      <c r="U577" s="15">
        <v>12.792199999999999</v>
      </c>
      <c r="V577" s="15">
        <v>2014.46</v>
      </c>
      <c r="W577" s="15">
        <v>3.3703999999999996</v>
      </c>
      <c r="X577" s="15">
        <v>8.6999999999999993</v>
      </c>
      <c r="Y577" s="15">
        <v>5.7547999999999995</v>
      </c>
      <c r="Z577" s="15">
        <v>5.84863</v>
      </c>
      <c r="AA577" s="15">
        <v>9.4459999999999997</v>
      </c>
      <c r="AB577" s="15">
        <v>1.7097399999999996</v>
      </c>
      <c r="AC577" s="15">
        <v>799.52</v>
      </c>
      <c r="AD577" s="15">
        <v>245.33478999999997</v>
      </c>
      <c r="AE577" s="15">
        <v>5.7921199999999997</v>
      </c>
      <c r="AF577" s="15">
        <v>972.15759999999989</v>
      </c>
      <c r="AG577" s="15">
        <v>130.16</v>
      </c>
      <c r="AH577" s="15">
        <v>13.09</v>
      </c>
      <c r="AI577" s="15">
        <v>7.29</v>
      </c>
      <c r="AJ577" s="15">
        <v>71.95</v>
      </c>
      <c r="AK577" s="15">
        <v>31.370429999999999</v>
      </c>
      <c r="AL577" s="15">
        <v>2108.04</v>
      </c>
      <c r="AM577" s="15">
        <v>1748.6887999999999</v>
      </c>
      <c r="AN577" s="15">
        <v>0.31085732999999999</v>
      </c>
      <c r="AO577" s="15">
        <v>0.70545285999999996</v>
      </c>
      <c r="AP577" s="15">
        <v>2.9729999999999994</v>
      </c>
      <c r="AQ577" s="15">
        <v>1689.6388999999999</v>
      </c>
      <c r="AR577" s="15">
        <v>31.267199999999999</v>
      </c>
      <c r="AS577" s="15">
        <v>109.69903999999998</v>
      </c>
      <c r="AT577" s="15">
        <v>0.70218999999999998</v>
      </c>
      <c r="AU577" s="15">
        <v>68.412899999999993</v>
      </c>
      <c r="AV577" s="15">
        <v>809.4</v>
      </c>
      <c r="AW577" s="15">
        <v>0.29823004999999997</v>
      </c>
      <c r="AX577" s="15">
        <v>717.99998082072841</v>
      </c>
      <c r="AY577" s="15">
        <v>1713.18</v>
      </c>
      <c r="AZ577" s="15">
        <v>3.3765899999999998</v>
      </c>
      <c r="BA577" s="15">
        <v>1.0000002769241589</v>
      </c>
      <c r="BB577" s="15">
        <v>0.32255416999999997</v>
      </c>
      <c r="BC577" s="15">
        <v>1947.76</v>
      </c>
      <c r="BD577" s="15">
        <v>4.4641999999999999</v>
      </c>
      <c r="BE577" s="15">
        <v>2.5694999999999997</v>
      </c>
      <c r="BF577" s="15">
        <v>0.39164499999999997</v>
      </c>
      <c r="BG577" s="15">
        <v>124.48</v>
      </c>
      <c r="BH577" s="15">
        <v>18.498099999999997</v>
      </c>
      <c r="BI577" s="15">
        <v>3.1076999999999995</v>
      </c>
      <c r="BJ577" s="15">
        <v>9.574959999999999</v>
      </c>
      <c r="BK577" s="15">
        <v>6.2300999999999993</v>
      </c>
      <c r="BL577" s="15">
        <v>49.239989999999999</v>
      </c>
      <c r="BM577" s="15">
        <v>1.9160999999999997</v>
      </c>
      <c r="BN577" s="15">
        <v>1.7998599999999998</v>
      </c>
      <c r="BO577" s="15">
        <v>6.3201999999999998</v>
      </c>
      <c r="BP577" s="15">
        <v>21.886099999999999</v>
      </c>
      <c r="BQ577" s="15">
        <v>7.4197399999999991</v>
      </c>
      <c r="BR577" s="15">
        <v>29.946708199360529</v>
      </c>
      <c r="BS577" s="15">
        <v>1832</v>
      </c>
      <c r="BT577" s="15">
        <v>2.1598269999999999</v>
      </c>
      <c r="BU577" s="15">
        <v>27.793899999999997</v>
      </c>
      <c r="BV577" s="15">
        <v>174.65180999999998</v>
      </c>
      <c r="BW577" s="15">
        <v>3.7450000000000001</v>
      </c>
      <c r="BX577" s="15">
        <v>1.5976899999999998</v>
      </c>
      <c r="BY577" s="15">
        <v>3.3765899999999998</v>
      </c>
      <c r="BZ577" s="15">
        <v>140.34699999999998</v>
      </c>
      <c r="CA577" s="15">
        <v>49.488819999999997</v>
      </c>
      <c r="CB577" s="15">
        <v>1.7849984163991854</v>
      </c>
      <c r="CC577" s="15">
        <v>3.3765899999999998</v>
      </c>
      <c r="CD577" s="15">
        <v>8.3662199999999984</v>
      </c>
      <c r="CE577" s="15">
        <v>1.4638699999999998</v>
      </c>
      <c r="CF577" s="15">
        <v>11.225</v>
      </c>
      <c r="CG577" s="15">
        <v>472.59319999999997</v>
      </c>
      <c r="CH577" s="15">
        <v>25.445628380355586</v>
      </c>
      <c r="CI577" s="15">
        <v>1.0373999999999999</v>
      </c>
      <c r="CJ577" s="15">
        <v>14040.43</v>
      </c>
      <c r="CK577" s="15">
        <v>1146.0029999999997</v>
      </c>
      <c r="CL577" s="15">
        <v>0.67121093999999992</v>
      </c>
      <c r="CM577" s="15">
        <v>4.3739999999999997</v>
      </c>
      <c r="CN577" s="15">
        <v>104.23929999999999</v>
      </c>
      <c r="CO577" s="15">
        <v>509.46599999999995</v>
      </c>
      <c r="CP577" s="15">
        <v>6.8642769999999995</v>
      </c>
      <c r="CQ577" s="43">
        <v>50.6</v>
      </c>
      <c r="CR577" s="43">
        <v>39.85</v>
      </c>
      <c r="CS577" s="43">
        <v>0.69899999999999995</v>
      </c>
      <c r="CT577" s="43">
        <v>3.2710999999999997E-2</v>
      </c>
      <c r="CU577" s="43">
        <v>29.954999999999998</v>
      </c>
      <c r="CV577" s="43">
        <v>13.877999999999998</v>
      </c>
      <c r="CW577" s="43">
        <v>5</v>
      </c>
      <c r="CX577" s="43">
        <v>100.7</v>
      </c>
      <c r="CY577" s="43">
        <v>0.59499999999999997</v>
      </c>
      <c r="CZ577" s="43">
        <v>3.9</v>
      </c>
      <c r="DA577" s="43">
        <v>2.1343999999999999</v>
      </c>
      <c r="DB577" s="43">
        <v>1276</v>
      </c>
      <c r="DC577" s="43">
        <v>1.2470000000000001</v>
      </c>
      <c r="DD577" s="43">
        <v>577.63401109057304</v>
      </c>
      <c r="DE577" s="43">
        <v>0.12609999999999999</v>
      </c>
      <c r="DF577" s="43">
        <v>10842.5</v>
      </c>
      <c r="DG577" s="42" t="s">
        <v>21</v>
      </c>
    </row>
    <row r="578" spans="1:111" x14ac:dyDescent="0.25">
      <c r="A578" s="27" t="s">
        <v>724</v>
      </c>
      <c r="B578" s="15">
        <v>24.136699999999998</v>
      </c>
      <c r="C578" s="15">
        <v>0.9988999999999999</v>
      </c>
      <c r="D578" s="15">
        <v>1.4376</v>
      </c>
      <c r="E578" s="15">
        <v>12.254499999999998</v>
      </c>
      <c r="F578" s="15">
        <v>36.242019999999997</v>
      </c>
      <c r="G578" s="15">
        <v>592.04520863839696</v>
      </c>
      <c r="H578" s="15">
        <v>4.4843999999999991</v>
      </c>
      <c r="I578" s="15">
        <v>2.5892999999999997</v>
      </c>
      <c r="J578" s="15">
        <v>0.14212508317887898</v>
      </c>
      <c r="K578" s="15">
        <v>264.81</v>
      </c>
      <c r="L578" s="15">
        <v>1.3173599999999999</v>
      </c>
      <c r="M578" s="15">
        <v>430.45</v>
      </c>
      <c r="N578" s="15">
        <v>7.7239999999999993</v>
      </c>
      <c r="O578" s="15">
        <v>8.6999999999999993</v>
      </c>
      <c r="P578" s="15">
        <v>921.20110999999997</v>
      </c>
      <c r="Q578" s="15">
        <v>3.7760000000000002E-4</v>
      </c>
      <c r="R578" s="15">
        <v>151.88</v>
      </c>
      <c r="S578" s="15">
        <v>0.52113199999999993</v>
      </c>
      <c r="T578" s="15">
        <v>6.7711199999999998</v>
      </c>
      <c r="U578" s="15">
        <v>12.840699999999998</v>
      </c>
      <c r="V578" s="15">
        <v>2081.67</v>
      </c>
      <c r="W578" s="15">
        <v>3.3745999999999996</v>
      </c>
      <c r="X578" s="15">
        <v>8.6999999999999993</v>
      </c>
      <c r="Y578" s="15">
        <v>5.6919999999999993</v>
      </c>
      <c r="Z578" s="15">
        <v>5.9204499999999998</v>
      </c>
      <c r="AA578" s="15">
        <v>9.5687999999999995</v>
      </c>
      <c r="AB578" s="15">
        <v>1.7431199999999996</v>
      </c>
      <c r="AC578" s="15">
        <v>848.03</v>
      </c>
      <c r="AD578" s="15">
        <v>250.28275999999997</v>
      </c>
      <c r="AE578" s="15">
        <v>5.8641999999999994</v>
      </c>
      <c r="AF578" s="15">
        <v>975.14299999999992</v>
      </c>
      <c r="AG578" s="15">
        <v>130.65</v>
      </c>
      <c r="AH578" s="15">
        <v>13.5</v>
      </c>
      <c r="AI578" s="15">
        <v>7.27</v>
      </c>
      <c r="AJ578" s="15">
        <v>72.97</v>
      </c>
      <c r="AK578" s="15">
        <v>31.37</v>
      </c>
      <c r="AL578" s="15">
        <v>2116.9047999999998</v>
      </c>
      <c r="AM578" s="15">
        <v>1748.8565999999998</v>
      </c>
      <c r="AN578" s="15">
        <v>0.31085732999999999</v>
      </c>
      <c r="AO578" s="15">
        <v>0.6978352699999999</v>
      </c>
      <c r="AP578" s="15">
        <v>2.9845999999999995</v>
      </c>
      <c r="AQ578" s="15">
        <v>1700.1846999999998</v>
      </c>
      <c r="AR578" s="15">
        <v>32.320099999999996</v>
      </c>
      <c r="AS578" s="15">
        <v>111.50998999999999</v>
      </c>
      <c r="AT578" s="15">
        <v>0.70561999999999991</v>
      </c>
      <c r="AU578" s="15">
        <v>67.927499999999995</v>
      </c>
      <c r="AV578" s="15">
        <v>810.48</v>
      </c>
      <c r="AW578" s="15">
        <v>0.29820943</v>
      </c>
      <c r="AX578" s="15">
        <v>716.9999808474405</v>
      </c>
      <c r="AY578" s="15">
        <v>1708.4</v>
      </c>
      <c r="AZ578" s="15">
        <v>3.4096399999999996</v>
      </c>
      <c r="BA578" s="15">
        <v>1.0000002769241589</v>
      </c>
      <c r="BB578" s="15">
        <v>0.32504519999999998</v>
      </c>
      <c r="BC578" s="15">
        <v>1965.83</v>
      </c>
      <c r="BD578" s="15">
        <v>4.5016999999999996</v>
      </c>
      <c r="BE578" s="15">
        <v>2.7122999999999995</v>
      </c>
      <c r="BF578" s="15">
        <v>0.39516099999999998</v>
      </c>
      <c r="BG578" s="15">
        <v>125.74</v>
      </c>
      <c r="BH578" s="15">
        <v>18.696299999999997</v>
      </c>
      <c r="BI578" s="15">
        <v>3.1074999999999999</v>
      </c>
      <c r="BJ578" s="15">
        <v>9.6684999999999999</v>
      </c>
      <c r="BK578" s="15">
        <v>6.2023499999999991</v>
      </c>
      <c r="BL578" s="15">
        <v>49.240469999999995</v>
      </c>
      <c r="BM578" s="15">
        <v>1.9507899999999998</v>
      </c>
      <c r="BN578" s="15">
        <v>1.7771499999999998</v>
      </c>
      <c r="BO578" s="15">
        <v>6.3812999999999995</v>
      </c>
      <c r="BP578" s="15">
        <v>21.995999999999999</v>
      </c>
      <c r="BQ578" s="15">
        <v>7.484</v>
      </c>
      <c r="BR578" s="15">
        <v>30.071617196815357</v>
      </c>
      <c r="BS578" s="15">
        <v>1854.22</v>
      </c>
      <c r="BT578" s="15">
        <v>2.1800000000000002</v>
      </c>
      <c r="BU578" s="15">
        <v>27.724499999999999</v>
      </c>
      <c r="BV578" s="15">
        <v>176.16105999999999</v>
      </c>
      <c r="BW578" s="15">
        <v>3.7450000000000001</v>
      </c>
      <c r="BX578" s="15">
        <v>1.6032099999999998</v>
      </c>
      <c r="BY578" s="15">
        <v>3.4096399999999996</v>
      </c>
      <c r="BZ578" s="15">
        <v>143.041</v>
      </c>
      <c r="CA578" s="15">
        <v>49.672029999999999</v>
      </c>
      <c r="CB578" s="15">
        <v>1.7849984163991854</v>
      </c>
      <c r="CC578" s="15">
        <v>3.4096399999999996</v>
      </c>
      <c r="CD578" s="15">
        <v>8.1254799999999996</v>
      </c>
      <c r="CE578" s="15">
        <v>1.47149</v>
      </c>
      <c r="CF578" s="15">
        <v>11.225</v>
      </c>
      <c r="CG578" s="15">
        <v>486.74569999999994</v>
      </c>
      <c r="CH578" s="15">
        <v>25.528628799116053</v>
      </c>
      <c r="CI578" s="15">
        <v>1.0513499999999998</v>
      </c>
      <c r="CJ578" s="15">
        <v>14425.2</v>
      </c>
      <c r="CK578" s="15">
        <v>1112.6689999999999</v>
      </c>
      <c r="CL578" s="15">
        <v>0.66993999999999998</v>
      </c>
      <c r="CM578" s="15">
        <v>4.4659999999999993</v>
      </c>
      <c r="CN578" s="15">
        <v>106.86229999999998</v>
      </c>
      <c r="CO578" s="15">
        <v>644.72145999999987</v>
      </c>
      <c r="CP578" s="15">
        <v>8.1067119999999999</v>
      </c>
      <c r="CQ578" s="43">
        <v>50.6</v>
      </c>
      <c r="CR578" s="43">
        <v>40.07</v>
      </c>
      <c r="CS578" s="43">
        <v>0.73</v>
      </c>
      <c r="CT578" s="43">
        <v>3.6322999999999994E-2</v>
      </c>
      <c r="CU578" s="43">
        <v>30.04</v>
      </c>
      <c r="CV578" s="43">
        <v>13.918999999999999</v>
      </c>
      <c r="CW578" s="43">
        <v>5</v>
      </c>
      <c r="CX578" s="43">
        <v>101.93</v>
      </c>
      <c r="CY578" s="43">
        <v>0.58199999999999996</v>
      </c>
      <c r="CZ578" s="43">
        <v>3.9019999999999997</v>
      </c>
      <c r="DA578" s="43">
        <v>2.1628999999999996</v>
      </c>
      <c r="DB578" s="43">
        <v>1450</v>
      </c>
      <c r="DC578" s="42" t="s">
        <v>21</v>
      </c>
      <c r="DD578" s="43">
        <v>579.4078451822237</v>
      </c>
      <c r="DE578" s="43">
        <v>0.12609999999999999</v>
      </c>
      <c r="DF578" s="43">
        <v>10865</v>
      </c>
      <c r="DG578" s="42" t="s">
        <v>21</v>
      </c>
    </row>
    <row r="579" spans="1:111" x14ac:dyDescent="0.25">
      <c r="A579" s="27" t="s">
        <v>725</v>
      </c>
      <c r="B579" s="15">
        <v>24.0595</v>
      </c>
      <c r="C579" s="15">
        <v>0.9988999999999999</v>
      </c>
      <c r="D579" s="15">
        <v>1.3964899999999998</v>
      </c>
      <c r="E579" s="15">
        <v>12.218549999999999</v>
      </c>
      <c r="F579" s="15">
        <v>35.806999999999995</v>
      </c>
      <c r="G579" s="15">
        <v>590.10020795297316</v>
      </c>
      <c r="H579" s="15">
        <v>4.5163999999999991</v>
      </c>
      <c r="I579" s="15">
        <v>2.5964799999999997</v>
      </c>
      <c r="J579" s="15">
        <v>0.20029293118885697</v>
      </c>
      <c r="K579" s="15">
        <v>262.95999999999998</v>
      </c>
      <c r="L579" s="15">
        <v>1.3420899999999998</v>
      </c>
      <c r="M579" s="15">
        <v>428.69</v>
      </c>
      <c r="N579" s="15">
        <v>7.7309999999999999</v>
      </c>
      <c r="O579" s="15">
        <v>8.7027999999999999</v>
      </c>
      <c r="P579" s="15">
        <v>929.72997999999995</v>
      </c>
      <c r="Q579" s="15">
        <v>9.098E-4</v>
      </c>
      <c r="R579" s="15">
        <v>152.77000000000001</v>
      </c>
      <c r="S579" s="15">
        <v>0.51956199999999997</v>
      </c>
      <c r="T579" s="15">
        <v>6.7730499999999996</v>
      </c>
      <c r="U579" s="15">
        <v>12.954599999999999</v>
      </c>
      <c r="V579" s="15">
        <v>2067.75</v>
      </c>
      <c r="W579" s="15">
        <v>3.3759999999999994</v>
      </c>
      <c r="X579" s="15">
        <v>8.7200000000000006</v>
      </c>
      <c r="Y579" s="15">
        <v>5.5838699999999992</v>
      </c>
      <c r="Z579" s="15">
        <v>5.9009999999999998</v>
      </c>
      <c r="AA579" s="15">
        <v>9.6623999999999999</v>
      </c>
      <c r="AB579" s="15">
        <v>1.7372199999999998</v>
      </c>
      <c r="AC579" s="15">
        <v>933.72</v>
      </c>
      <c r="AD579" s="15">
        <v>250.72924999999998</v>
      </c>
      <c r="AE579" s="15">
        <v>5.8588199999999997</v>
      </c>
      <c r="AF579" s="15">
        <v>975.52359999999999</v>
      </c>
      <c r="AG579" s="15">
        <v>130.94999999999999</v>
      </c>
      <c r="AH579" s="15">
        <v>13.92</v>
      </c>
      <c r="AI579" s="15">
        <v>7.43</v>
      </c>
      <c r="AJ579" s="15">
        <v>72.959999999999994</v>
      </c>
      <c r="AK579" s="15">
        <v>31.37</v>
      </c>
      <c r="AL579" s="15">
        <v>2129</v>
      </c>
      <c r="AM579" s="15">
        <v>1748.4644999999998</v>
      </c>
      <c r="AN579" s="15">
        <v>0.31085732999999999</v>
      </c>
      <c r="AO579" s="15">
        <v>0.7044376699999999</v>
      </c>
      <c r="AP579" s="15">
        <v>2.9759999999999995</v>
      </c>
      <c r="AQ579" s="15">
        <v>1686.4875</v>
      </c>
      <c r="AR579" s="15">
        <v>32.740399999999994</v>
      </c>
      <c r="AS579" s="15">
        <v>106.21052999999999</v>
      </c>
      <c r="AT579" s="15">
        <v>0.70187999999999995</v>
      </c>
      <c r="AU579" s="15">
        <v>67.405399999999986</v>
      </c>
      <c r="AV579" s="15">
        <v>805.12</v>
      </c>
      <c r="AW579" s="15">
        <v>0.29706182999999997</v>
      </c>
      <c r="AX579" s="15">
        <v>716.9999808474405</v>
      </c>
      <c r="AY579" s="15">
        <v>1703.13</v>
      </c>
      <c r="AZ579" s="15">
        <v>3.4497</v>
      </c>
      <c r="BA579" s="15">
        <v>1.0000002769241589</v>
      </c>
      <c r="BB579" s="15">
        <v>0.32174622999999997</v>
      </c>
      <c r="BC579" s="15">
        <v>1951.48</v>
      </c>
      <c r="BD579" s="15">
        <v>5.9240999999999993</v>
      </c>
      <c r="BE579" s="15">
        <v>2.7640999999999996</v>
      </c>
      <c r="BF579" s="15">
        <v>0.39421099999999998</v>
      </c>
      <c r="BG579" s="15">
        <v>125.25</v>
      </c>
      <c r="BH579" s="15">
        <v>18.622199999999999</v>
      </c>
      <c r="BI579" s="15">
        <v>3.1114999999999995</v>
      </c>
      <c r="BJ579" s="15">
        <v>9.643559999999999</v>
      </c>
      <c r="BK579" s="15">
        <v>6.1963999999999997</v>
      </c>
      <c r="BL579" s="15">
        <v>49.25</v>
      </c>
      <c r="BM579" s="15">
        <v>1.9477549999999997</v>
      </c>
      <c r="BN579" s="15">
        <v>1.7406399999999997</v>
      </c>
      <c r="BO579" s="15">
        <v>6.4400999999999993</v>
      </c>
      <c r="BP579" s="15">
        <v>21.995999999999999</v>
      </c>
      <c r="BQ579" s="15">
        <v>7.4941999999999993</v>
      </c>
      <c r="BR579" s="15">
        <v>30.239423228455859</v>
      </c>
      <c r="BS579" s="15">
        <v>1881.2</v>
      </c>
      <c r="BT579" s="15">
        <v>2.1800000000000002</v>
      </c>
      <c r="BU579" s="15">
        <v>27.646299999999997</v>
      </c>
      <c r="BV579" s="15">
        <v>175.47355999999999</v>
      </c>
      <c r="BW579" s="15">
        <v>3.7450000000000001</v>
      </c>
      <c r="BX579" s="15">
        <v>1.5878999999999999</v>
      </c>
      <c r="BY579" s="15">
        <v>3.4497</v>
      </c>
      <c r="BZ579" s="15">
        <v>141.22199999999998</v>
      </c>
      <c r="CA579" s="15">
        <v>49.366999999999997</v>
      </c>
      <c r="CB579" s="15">
        <v>1.7849984163991854</v>
      </c>
      <c r="CC579" s="15">
        <v>3.4497</v>
      </c>
      <c r="CD579" s="15">
        <v>7.9748799999999997</v>
      </c>
      <c r="CE579" s="15">
        <v>1.4585499999999998</v>
      </c>
      <c r="CF579" s="15">
        <v>11.225</v>
      </c>
      <c r="CG579" s="15">
        <v>496.01699999999988</v>
      </c>
      <c r="CH579" s="15">
        <v>25.37752803677019</v>
      </c>
      <c r="CI579" s="15">
        <v>1.0597999999999999</v>
      </c>
      <c r="CJ579" s="15">
        <v>17752.02</v>
      </c>
      <c r="CK579" s="15">
        <v>1047.2219999999998</v>
      </c>
      <c r="CL579" s="15">
        <v>0.67635476999999999</v>
      </c>
      <c r="CM579" s="15">
        <v>4.5189999999999992</v>
      </c>
      <c r="CN579" s="15">
        <v>109.55059999999997</v>
      </c>
      <c r="CO579" s="15">
        <v>641.22599999999989</v>
      </c>
      <c r="CP579" s="15">
        <v>8.3104349999999982</v>
      </c>
      <c r="CQ579" s="43">
        <v>50.6</v>
      </c>
      <c r="CR579" s="43">
        <v>40.130000000000003</v>
      </c>
      <c r="CS579" s="43">
        <v>0.91199999999999992</v>
      </c>
      <c r="CT579" s="43">
        <v>3.7365999999999996E-2</v>
      </c>
      <c r="CU579" s="43">
        <v>29.869</v>
      </c>
      <c r="CV579" s="43">
        <v>13.712</v>
      </c>
      <c r="CW579" s="43">
        <v>5</v>
      </c>
      <c r="CX579" s="43">
        <v>103.73</v>
      </c>
      <c r="CY579" s="43">
        <v>0.57299999999999995</v>
      </c>
      <c r="CZ579" s="43">
        <v>3.9029999999999996</v>
      </c>
      <c r="DA579" s="43">
        <v>2.1951999999999998</v>
      </c>
      <c r="DB579" s="43">
        <v>1570</v>
      </c>
      <c r="DC579" s="42" t="s">
        <v>21</v>
      </c>
      <c r="DD579" s="43">
        <v>579.94548512439826</v>
      </c>
      <c r="DE579" s="43">
        <v>0.12609999999999999</v>
      </c>
      <c r="DF579" s="43">
        <v>10893</v>
      </c>
      <c r="DG579" s="42" t="s">
        <v>21</v>
      </c>
    </row>
    <row r="580" spans="1:111" x14ac:dyDescent="0.25">
      <c r="A580" s="27" t="s">
        <v>726</v>
      </c>
      <c r="B580" s="15">
        <v>24.194799999999997</v>
      </c>
      <c r="C580" s="15">
        <v>0.99939999999999996</v>
      </c>
      <c r="D580" s="15">
        <v>1.4051399999999998</v>
      </c>
      <c r="E580" s="15">
        <v>11.908479999999999</v>
      </c>
      <c r="F580" s="15">
        <v>34.866199999999999</v>
      </c>
      <c r="G580" s="15">
        <v>576.45920314584475</v>
      </c>
      <c r="H580" s="15">
        <v>4.5584999999999996</v>
      </c>
      <c r="I580" s="15">
        <v>2.5898099999999999</v>
      </c>
      <c r="J580" s="15">
        <v>0.27931563379692853</v>
      </c>
      <c r="K580" s="15">
        <v>259.48</v>
      </c>
      <c r="L580" s="15">
        <v>1.3642999999999998</v>
      </c>
      <c r="M580" s="15">
        <v>430.45</v>
      </c>
      <c r="N580" s="15">
        <v>7.7269999999999994</v>
      </c>
      <c r="O580" s="15">
        <v>8.7027999999999999</v>
      </c>
      <c r="P580" s="15">
        <v>819.76</v>
      </c>
      <c r="Q580" s="15">
        <v>1.2957999999999999E-3</v>
      </c>
      <c r="R580" s="15">
        <v>153.47999999999999</v>
      </c>
      <c r="S580" s="15">
        <v>0.5098919999999999</v>
      </c>
      <c r="T580" s="15">
        <v>6.6319099999999995</v>
      </c>
      <c r="U580" s="15">
        <v>13.0321</v>
      </c>
      <c r="V580" s="15">
        <v>2119.83</v>
      </c>
      <c r="W580" s="15">
        <v>3.38</v>
      </c>
      <c r="X580" s="15">
        <v>8.7200000000000006</v>
      </c>
      <c r="Y580" s="15">
        <v>5.5325699999999998</v>
      </c>
      <c r="Z580" s="15">
        <v>5.7645899999999992</v>
      </c>
      <c r="AA580" s="15">
        <v>9.6995999999999984</v>
      </c>
      <c r="AB580" s="15">
        <v>1.6923299999999997</v>
      </c>
      <c r="AC580" s="15">
        <v>936.78</v>
      </c>
      <c r="AD580" s="15">
        <v>246.95546999999996</v>
      </c>
      <c r="AE580" s="15">
        <v>5.8270999999999997</v>
      </c>
      <c r="AF580" s="15">
        <v>976.08649999999989</v>
      </c>
      <c r="AG580" s="15">
        <v>131.88</v>
      </c>
      <c r="AH580" s="15">
        <v>14.07</v>
      </c>
      <c r="AI580" s="15">
        <v>7.57</v>
      </c>
      <c r="AJ580" s="15">
        <v>72.05</v>
      </c>
      <c r="AK580" s="15">
        <v>31.372609999999998</v>
      </c>
      <c r="AL580" s="15">
        <v>2140.2172999999998</v>
      </c>
      <c r="AM580" s="15">
        <v>1747.8800999999999</v>
      </c>
      <c r="AN580" s="15">
        <v>0.31085732999999999</v>
      </c>
      <c r="AO580" s="15">
        <v>0.69711833999999995</v>
      </c>
      <c r="AP580" s="15">
        <v>2.9719999999999995</v>
      </c>
      <c r="AQ580" s="15">
        <v>1667.6153999999999</v>
      </c>
      <c r="AR580" s="15">
        <v>33.078199999999995</v>
      </c>
      <c r="AS580" s="15">
        <v>105.13862999999998</v>
      </c>
      <c r="AT580" s="15">
        <v>0.70073999999999992</v>
      </c>
      <c r="AU580" s="15">
        <v>66.049199999999999</v>
      </c>
      <c r="AV580" s="15">
        <v>807.73</v>
      </c>
      <c r="AW580" s="15">
        <v>0.29752824</v>
      </c>
      <c r="AX580" s="15">
        <v>716.9999808474405</v>
      </c>
      <c r="AY580" s="15">
        <v>1697.07</v>
      </c>
      <c r="AZ580" s="15">
        <v>3.4551099999999995</v>
      </c>
      <c r="BA580" s="15">
        <v>1.0000002769241589</v>
      </c>
      <c r="BB580" s="15">
        <v>0.31842642999999998</v>
      </c>
      <c r="BC580" s="15">
        <v>1923.42</v>
      </c>
      <c r="BD580" s="15">
        <v>6.8234999999999992</v>
      </c>
      <c r="BE580" s="15">
        <v>2.7175999999999996</v>
      </c>
      <c r="BF580" s="15">
        <v>0.38884399999999997</v>
      </c>
      <c r="BG580" s="15">
        <v>123.59</v>
      </c>
      <c r="BH580" s="15">
        <v>18.342199999999998</v>
      </c>
      <c r="BI580" s="15">
        <v>3.2840999999999996</v>
      </c>
      <c r="BJ580" s="15">
        <v>9.4797899999999995</v>
      </c>
      <c r="BK580" s="15">
        <v>6.1323999999999996</v>
      </c>
      <c r="BL580" s="15">
        <v>49.247829999999993</v>
      </c>
      <c r="BM580" s="15">
        <v>1.9006099999999999</v>
      </c>
      <c r="BN580" s="15">
        <v>1.7482499999999996</v>
      </c>
      <c r="BO580" s="15">
        <v>6.4992999999999999</v>
      </c>
      <c r="BP580" s="15">
        <v>21.995999999999999</v>
      </c>
      <c r="BQ580" s="15">
        <v>7.3491099999999996</v>
      </c>
      <c r="BR580" s="15">
        <v>30.354478846828592</v>
      </c>
      <c r="BS580" s="15">
        <v>1902.59</v>
      </c>
      <c r="BT580" s="15">
        <v>2.17</v>
      </c>
      <c r="BU580" s="15">
        <v>27.587199999999999</v>
      </c>
      <c r="BV580" s="15">
        <v>174.11799999999999</v>
      </c>
      <c r="BW580" s="15">
        <v>3.7450000000000001</v>
      </c>
      <c r="BX580" s="15">
        <v>1.5818999999999999</v>
      </c>
      <c r="BY580" s="15">
        <v>3.4551099999999995</v>
      </c>
      <c r="BZ580" s="15">
        <v>138.91</v>
      </c>
      <c r="CA580" s="15">
        <v>49.182199999999995</v>
      </c>
      <c r="CB580" s="15">
        <v>1.7849984163991854</v>
      </c>
      <c r="CC580" s="15">
        <v>3.4551099999999995</v>
      </c>
      <c r="CD580" s="15">
        <v>7.9018799999999993</v>
      </c>
      <c r="CE580" s="15">
        <v>1.42984</v>
      </c>
      <c r="CF580" s="15">
        <v>11.225</v>
      </c>
      <c r="CG580" s="15">
        <v>494.375</v>
      </c>
      <c r="CH580" s="15">
        <v>25.294427617505193</v>
      </c>
      <c r="CI580" s="15">
        <v>1.0457999999999998</v>
      </c>
      <c r="CJ580" s="15">
        <v>20605.05</v>
      </c>
      <c r="CK580" s="15">
        <v>1079.2229999999997</v>
      </c>
      <c r="CL580" s="15">
        <v>0.67079728999999999</v>
      </c>
      <c r="CM580" s="15">
        <v>4.6519999999999992</v>
      </c>
      <c r="CN580" s="15">
        <v>112.77979999999998</v>
      </c>
      <c r="CO580" s="15">
        <v>680.1629999999999</v>
      </c>
      <c r="CP580" s="15">
        <v>8.0021239999999985</v>
      </c>
      <c r="CQ580" s="43">
        <v>500</v>
      </c>
      <c r="CR580" s="43">
        <v>40.25</v>
      </c>
      <c r="CS580" s="43">
        <v>1.55</v>
      </c>
      <c r="CT580" s="43">
        <v>6.4941999999999986E-2</v>
      </c>
      <c r="CU580" s="43">
        <v>29.404</v>
      </c>
      <c r="CV580" s="43">
        <v>13.357999999999999</v>
      </c>
      <c r="CW580" s="43">
        <v>5</v>
      </c>
      <c r="CX580" s="43">
        <v>102.4</v>
      </c>
      <c r="CY580" s="43">
        <v>0.56699999999999995</v>
      </c>
      <c r="CZ580" s="43">
        <v>3.9950000000000001</v>
      </c>
      <c r="DA580" s="43">
        <v>2.2119</v>
      </c>
      <c r="DB580" s="43">
        <v>1650</v>
      </c>
      <c r="DC580" s="43">
        <v>1.7529999999999999</v>
      </c>
      <c r="DD580" s="43">
        <v>577.23389517432463</v>
      </c>
      <c r="DE580" s="43">
        <v>0.12609999999999999</v>
      </c>
      <c r="DF580" s="43">
        <v>10945</v>
      </c>
      <c r="DG580" s="42" t="s">
        <v>21</v>
      </c>
    </row>
    <row r="581" spans="1:111" x14ac:dyDescent="0.25">
      <c r="A581" s="27" t="s">
        <v>727</v>
      </c>
      <c r="B581" s="15">
        <v>33.106699999999996</v>
      </c>
      <c r="C581" s="15">
        <v>0.99929999999999997</v>
      </c>
      <c r="D581" s="15">
        <v>1.3957099999999998</v>
      </c>
      <c r="E581" s="15">
        <v>11.947999999999999</v>
      </c>
      <c r="F581" s="15">
        <v>34.96407</v>
      </c>
      <c r="G581" s="15">
        <v>581.35420487085707</v>
      </c>
      <c r="H581" s="15">
        <v>4.5869999999999997</v>
      </c>
      <c r="I581" s="15">
        <v>2.6532299999999998</v>
      </c>
      <c r="J581" s="15">
        <v>0.40347676391482473</v>
      </c>
      <c r="K581" s="15">
        <v>259.13</v>
      </c>
      <c r="L581" s="15">
        <v>1.3824699999999999</v>
      </c>
      <c r="M581" s="15">
        <v>424.47</v>
      </c>
      <c r="N581" s="15">
        <v>7.7269999999999994</v>
      </c>
      <c r="O581" s="15">
        <v>8.6954999999999991</v>
      </c>
      <c r="P581" s="15">
        <v>832.15581999999995</v>
      </c>
      <c r="Q581" s="15">
        <v>2.385E-3</v>
      </c>
      <c r="R581" s="15">
        <v>154.16999999999999</v>
      </c>
      <c r="S581" s="15">
        <v>0.51090799999999992</v>
      </c>
      <c r="T581" s="15">
        <v>6.6658599999999995</v>
      </c>
      <c r="U581" s="15">
        <v>13.064599999999999</v>
      </c>
      <c r="V581" s="15">
        <v>2160.9499999999998</v>
      </c>
      <c r="W581" s="15">
        <v>3.3839999999999999</v>
      </c>
      <c r="X581" s="15">
        <v>8.7200000000000006</v>
      </c>
      <c r="Y581" s="15">
        <v>5.4910999999999994</v>
      </c>
      <c r="Z581" s="15">
        <v>5.8135399999999997</v>
      </c>
      <c r="AA581" s="15">
        <v>9.8289999999999988</v>
      </c>
      <c r="AB581" s="15">
        <v>1.6982399999999997</v>
      </c>
      <c r="AC581" s="15">
        <v>933</v>
      </c>
      <c r="AD581" s="15">
        <v>249.14200999999997</v>
      </c>
      <c r="AE581" s="15">
        <v>5.7904</v>
      </c>
      <c r="AF581" s="15">
        <v>976.42329999999993</v>
      </c>
      <c r="AG581" s="15">
        <v>134.18</v>
      </c>
      <c r="AH581" s="15">
        <v>14.51</v>
      </c>
      <c r="AI581" s="15">
        <v>7.82</v>
      </c>
      <c r="AJ581" s="15">
        <v>72.099999999999994</v>
      </c>
      <c r="AK581" s="15">
        <v>31.370549999999998</v>
      </c>
      <c r="AL581" s="15">
        <v>2147.9499999999998</v>
      </c>
      <c r="AM581" s="15">
        <v>1748.4917999999998</v>
      </c>
      <c r="AN581" s="15">
        <v>0.31085732999999999</v>
      </c>
      <c r="AO581" s="15">
        <v>0.69593655999999993</v>
      </c>
      <c r="AP581" s="15">
        <v>2.9929999999999999</v>
      </c>
      <c r="AQ581" s="15">
        <v>1626.5041999999999</v>
      </c>
      <c r="AR581" s="15">
        <v>33.172699999999999</v>
      </c>
      <c r="AS581" s="15">
        <v>103.52648999999998</v>
      </c>
      <c r="AT581" s="15">
        <v>0.70387999999999995</v>
      </c>
      <c r="AU581" s="15">
        <v>62.777399999999993</v>
      </c>
      <c r="AV581" s="15">
        <v>808.54</v>
      </c>
      <c r="AW581" s="15">
        <v>0.29749184999999995</v>
      </c>
      <c r="AX581" s="15">
        <v>716.9999808474405</v>
      </c>
      <c r="AY581" s="15">
        <v>1692.3</v>
      </c>
      <c r="AZ581" s="15">
        <v>3.5856499999999993</v>
      </c>
      <c r="BA581" s="15">
        <v>1.0000002769241589</v>
      </c>
      <c r="BB581" s="15">
        <v>0.31791018999999998</v>
      </c>
      <c r="BC581" s="15">
        <v>1926.3</v>
      </c>
      <c r="BD581" s="15">
        <v>6.7105999999999995</v>
      </c>
      <c r="BE581" s="15">
        <v>2.6865999999999999</v>
      </c>
      <c r="BF581" s="15">
        <v>0.38973999999999998</v>
      </c>
      <c r="BG581" s="15">
        <v>123.42</v>
      </c>
      <c r="BH581" s="15">
        <v>18.377299999999998</v>
      </c>
      <c r="BI581" s="15">
        <v>3.3535999999999997</v>
      </c>
      <c r="BJ581" s="15">
        <v>9.5023099999999996</v>
      </c>
      <c r="BK581" s="15">
        <v>6.1195999999999993</v>
      </c>
      <c r="BL581" s="15">
        <v>49.240939999999995</v>
      </c>
      <c r="BM581" s="15">
        <v>1.9071469999999997</v>
      </c>
      <c r="BN581" s="15">
        <v>1.7562299999999995</v>
      </c>
      <c r="BO581" s="15">
        <v>6.5611999999999995</v>
      </c>
      <c r="BP581" s="15">
        <v>21.995999999999999</v>
      </c>
      <c r="BQ581" s="15">
        <v>7.3651299999999997</v>
      </c>
      <c r="BR581" s="15">
        <v>30.396181532034625</v>
      </c>
      <c r="BS581" s="15">
        <v>1906.22</v>
      </c>
      <c r="BT581" s="15">
        <v>2.1800000000000002</v>
      </c>
      <c r="BU581" s="15">
        <v>27.529799999999998</v>
      </c>
      <c r="BV581" s="15">
        <v>173.49299999999999</v>
      </c>
      <c r="BW581" s="15">
        <v>3.7450000000000001</v>
      </c>
      <c r="BX581" s="15">
        <v>1.5621999999999998</v>
      </c>
      <c r="BY581" s="15">
        <v>3.5856499999999993</v>
      </c>
      <c r="BZ581" s="15">
        <v>138.12799999999999</v>
      </c>
      <c r="CA581" s="15">
        <v>49.168399999999998</v>
      </c>
      <c r="CB581" s="15">
        <v>1.7849984163991854</v>
      </c>
      <c r="CC581" s="15">
        <v>3.5856499999999993</v>
      </c>
      <c r="CD581" s="15">
        <v>7.8778999999999995</v>
      </c>
      <c r="CE581" s="15">
        <v>1.4386299999999999</v>
      </c>
      <c r="CF581" s="15">
        <v>11.225</v>
      </c>
      <c r="CG581" s="15">
        <v>495.70099999999991</v>
      </c>
      <c r="CH581" s="15">
        <v>25.247227379366706</v>
      </c>
      <c r="CI581" s="15">
        <v>1.0291999999999999</v>
      </c>
      <c r="CJ581" s="15">
        <v>31808.65</v>
      </c>
      <c r="CK581" s="15">
        <v>1007.0319999999999</v>
      </c>
      <c r="CL581" s="15">
        <v>0.6745193599999999</v>
      </c>
      <c r="CM581" s="15">
        <v>4.7509999999999994</v>
      </c>
      <c r="CN581" s="15">
        <v>116.06313999999999</v>
      </c>
      <c r="CO581" s="15">
        <v>696.4559999999999</v>
      </c>
      <c r="CP581" s="15">
        <v>8.0341859999999983</v>
      </c>
      <c r="CQ581" s="43">
        <v>500</v>
      </c>
      <c r="CR581" s="43">
        <v>40.25</v>
      </c>
      <c r="CS581" s="43">
        <v>1.8</v>
      </c>
      <c r="CT581" s="43">
        <v>5.6882999999999996E-2</v>
      </c>
      <c r="CU581" s="43">
        <v>29.440999999999999</v>
      </c>
      <c r="CV581" s="43">
        <v>13.311</v>
      </c>
      <c r="CW581" s="43">
        <v>5.13</v>
      </c>
      <c r="CX581" s="43">
        <v>102.23</v>
      </c>
      <c r="CY581" s="43">
        <v>0.56299999999999994</v>
      </c>
      <c r="CZ581" s="43">
        <v>4</v>
      </c>
      <c r="DA581" s="43">
        <v>2.2417999999999996</v>
      </c>
      <c r="DB581" s="43">
        <v>1659</v>
      </c>
      <c r="DC581" s="42" t="s">
        <v>21</v>
      </c>
      <c r="DD581" s="43">
        <v>577.36720554272517</v>
      </c>
      <c r="DE581" s="43">
        <v>0.12609999999999999</v>
      </c>
      <c r="DF581" s="43">
        <v>10955</v>
      </c>
      <c r="DG581" s="42" t="s">
        <v>21</v>
      </c>
    </row>
    <row r="582" spans="1:111" x14ac:dyDescent="0.25">
      <c r="A582" s="27" t="s">
        <v>728</v>
      </c>
      <c r="B582" s="15">
        <v>36.741899999999994</v>
      </c>
      <c r="C582" s="15">
        <v>0.99869999999999992</v>
      </c>
      <c r="D582" s="15">
        <v>1.3811399999999998</v>
      </c>
      <c r="E582" s="15">
        <v>11.66</v>
      </c>
      <c r="F582" s="15">
        <v>34.125</v>
      </c>
      <c r="G582" s="15">
        <v>568.09520019834656</v>
      </c>
      <c r="H582" s="15">
        <v>4.6146999999999991</v>
      </c>
      <c r="I582" s="15">
        <v>2.6815999999999995</v>
      </c>
      <c r="J582" s="15">
        <v>0.57653485717620323</v>
      </c>
      <c r="K582" s="15">
        <v>255.91</v>
      </c>
      <c r="L582" s="15">
        <v>1.3807299999999998</v>
      </c>
      <c r="M582" s="15">
        <v>424.7</v>
      </c>
      <c r="N582" s="15">
        <v>7.7259999999999991</v>
      </c>
      <c r="O582" s="15">
        <v>8.6648999999999994</v>
      </c>
      <c r="P582" s="15">
        <v>841.3857999999999</v>
      </c>
      <c r="Q582" s="15">
        <v>3.9757000000000004E-3</v>
      </c>
      <c r="R582" s="15">
        <v>154.76</v>
      </c>
      <c r="S582" s="15">
        <v>0.50065099999999996</v>
      </c>
      <c r="T582" s="15">
        <v>6.4902499999999996</v>
      </c>
      <c r="U582" s="15">
        <v>13.1496</v>
      </c>
      <c r="V582" s="15">
        <v>2169.38</v>
      </c>
      <c r="W582" s="15">
        <v>3.3859999999999997</v>
      </c>
      <c r="X582" s="15">
        <v>8.7200000000000006</v>
      </c>
      <c r="Y582" s="15">
        <v>5.4071999999999996</v>
      </c>
      <c r="Z582" s="15">
        <v>5.6809499999999993</v>
      </c>
      <c r="AA582" s="15">
        <v>9.6991999999999994</v>
      </c>
      <c r="AB582" s="15">
        <v>1.6577999999999999</v>
      </c>
      <c r="AC582" s="15">
        <v>932</v>
      </c>
      <c r="AD582" s="15">
        <v>245.44099999999997</v>
      </c>
      <c r="AE582" s="15">
        <v>5.7447399999999993</v>
      </c>
      <c r="AF582" s="15">
        <v>977.05424999999991</v>
      </c>
      <c r="AG582" s="15">
        <v>138.75</v>
      </c>
      <c r="AH582" s="15">
        <v>14.96</v>
      </c>
      <c r="AI582" s="15">
        <v>8.07</v>
      </c>
      <c r="AJ582" s="15">
        <v>70.86</v>
      </c>
      <c r="AK582" s="15">
        <v>31.37</v>
      </c>
      <c r="AL582" s="15">
        <v>2151.9472999999998</v>
      </c>
      <c r="AM582" s="15">
        <v>1749.3277999999998</v>
      </c>
      <c r="AN582" s="15">
        <v>0.31085723999999998</v>
      </c>
      <c r="AO582" s="15">
        <v>0.68009364999999999</v>
      </c>
      <c r="AP582" s="15">
        <v>3.0150000000000001</v>
      </c>
      <c r="AQ582" s="15">
        <v>1594.6383999999998</v>
      </c>
      <c r="AR582" s="15">
        <v>33.469699999999996</v>
      </c>
      <c r="AS582" s="15">
        <v>103.73</v>
      </c>
      <c r="AT582" s="15">
        <v>0.69937999999999989</v>
      </c>
      <c r="AU582" s="15">
        <v>58.045499999999997</v>
      </c>
      <c r="AV582" s="15">
        <v>806.55</v>
      </c>
      <c r="AW582" s="15">
        <v>0.29748126999999996</v>
      </c>
      <c r="AX582" s="15">
        <v>716.9999808474405</v>
      </c>
      <c r="AY582" s="15">
        <v>1687.02</v>
      </c>
      <c r="AZ582" s="15">
        <v>3.6325599999999998</v>
      </c>
      <c r="BA582" s="15">
        <v>1.0000002769241589</v>
      </c>
      <c r="BB582" s="15">
        <v>0.31551601999999995</v>
      </c>
      <c r="BC582" s="15">
        <v>3328.85</v>
      </c>
      <c r="BD582" s="15">
        <v>7.0190699999999993</v>
      </c>
      <c r="BE582" s="15">
        <v>2.62</v>
      </c>
      <c r="BF582" s="15">
        <v>0.38348299999999996</v>
      </c>
      <c r="BG582" s="15">
        <v>121.68</v>
      </c>
      <c r="BH582" s="15">
        <v>18.084699999999998</v>
      </c>
      <c r="BI582" s="15">
        <v>3.3119999999999994</v>
      </c>
      <c r="BJ582" s="15">
        <v>9.3453099999999996</v>
      </c>
      <c r="BK582" s="15">
        <v>6.0730999999999993</v>
      </c>
      <c r="BL582" s="15">
        <v>49.261909999999993</v>
      </c>
      <c r="BM582" s="15">
        <v>1.8607749999999998</v>
      </c>
      <c r="BN582" s="15">
        <v>1.7132099999999997</v>
      </c>
      <c r="BO582" s="15">
        <v>6.6235999999999997</v>
      </c>
      <c r="BP582" s="15">
        <v>21.995999999999999</v>
      </c>
      <c r="BQ582" s="15">
        <v>7.1832999999999991</v>
      </c>
      <c r="BR582" s="15">
        <v>30.466150476425653</v>
      </c>
      <c r="BS582" s="15">
        <v>1907.66</v>
      </c>
      <c r="BT582" s="15">
        <v>2.19</v>
      </c>
      <c r="BU582" s="15">
        <v>27.052999999999997</v>
      </c>
      <c r="BV582" s="15">
        <v>171.17899999999997</v>
      </c>
      <c r="BW582" s="15">
        <v>3.7450000000000001</v>
      </c>
      <c r="BX582" s="15">
        <v>1.5462999999999998</v>
      </c>
      <c r="BY582" s="15">
        <v>3.6325599999999998</v>
      </c>
      <c r="BZ582" s="15">
        <v>136.69699999999997</v>
      </c>
      <c r="CA582" s="15">
        <v>49.292199999999994</v>
      </c>
      <c r="CB582" s="15">
        <v>1.7849984163991854</v>
      </c>
      <c r="CC582" s="15">
        <v>3.6325599999999998</v>
      </c>
      <c r="CD582" s="15">
        <v>7.7153799999999997</v>
      </c>
      <c r="CE582" s="15">
        <v>1.4135799999999998</v>
      </c>
      <c r="CF582" s="15">
        <v>11.225</v>
      </c>
      <c r="CG582" s="15">
        <v>507.25329999999991</v>
      </c>
      <c r="CH582" s="15">
        <v>25.204827165445696</v>
      </c>
      <c r="CI582" s="15">
        <v>1.0298999999999998</v>
      </c>
      <c r="CJ582" s="15">
        <v>33663.24</v>
      </c>
      <c r="CK582" s="15">
        <v>965.70799999999997</v>
      </c>
      <c r="CL582" s="15">
        <v>0.66538464999999991</v>
      </c>
      <c r="CM582" s="15">
        <v>4.8329999999999993</v>
      </c>
      <c r="CN582" s="15">
        <v>136.15398999999996</v>
      </c>
      <c r="CO582" s="15">
        <v>671.16</v>
      </c>
      <c r="CP582" s="15">
        <v>8.0266519999999986</v>
      </c>
      <c r="CQ582" s="43">
        <v>500</v>
      </c>
      <c r="CR582" s="43">
        <v>40.25</v>
      </c>
      <c r="CS582" s="43">
        <v>2.17</v>
      </c>
      <c r="CT582" s="43">
        <v>5.5592999999999997E-2</v>
      </c>
      <c r="CU582" s="43">
        <v>29.084</v>
      </c>
      <c r="CV582" s="43">
        <v>13.13</v>
      </c>
      <c r="CW582" s="43">
        <v>5.58</v>
      </c>
      <c r="CX582" s="43">
        <v>102.37</v>
      </c>
      <c r="CY582" s="43">
        <v>0.56499999999999995</v>
      </c>
      <c r="CZ582" s="43">
        <v>4</v>
      </c>
      <c r="DA582" s="43">
        <v>2.2554999999999996</v>
      </c>
      <c r="DB582" s="43">
        <v>1659</v>
      </c>
      <c r="DC582" s="42" t="s">
        <v>21</v>
      </c>
      <c r="DD582" s="43">
        <v>579.7437532610586</v>
      </c>
      <c r="DE582" s="43">
        <v>0.15099999999999997</v>
      </c>
      <c r="DF582" s="43">
        <v>10965</v>
      </c>
      <c r="DG582" s="42" t="s">
        <v>21</v>
      </c>
    </row>
    <row r="583" spans="1:111" x14ac:dyDescent="0.25">
      <c r="A583" s="27" t="s">
        <v>729</v>
      </c>
      <c r="B583" s="15">
        <v>37.644799999999996</v>
      </c>
      <c r="C583" s="15">
        <v>0.99849999999999994</v>
      </c>
      <c r="D583" s="15">
        <v>1.3636899999999998</v>
      </c>
      <c r="E583" s="15">
        <v>11.460709999999999</v>
      </c>
      <c r="F583" s="15">
        <v>33.562049999999999</v>
      </c>
      <c r="G583" s="15">
        <v>556.79819621725051</v>
      </c>
      <c r="H583" s="15">
        <v>4.6500000000000004</v>
      </c>
      <c r="I583" s="15">
        <v>2.7278699999999994</v>
      </c>
      <c r="J583" s="15">
        <v>0.83499999999999996</v>
      </c>
      <c r="K583" s="15">
        <v>253.28</v>
      </c>
      <c r="L583" s="15">
        <v>1.3837799999999998</v>
      </c>
      <c r="M583" s="15">
        <v>420.68</v>
      </c>
      <c r="N583" s="15">
        <v>7.7289999999999992</v>
      </c>
      <c r="O583" s="15">
        <v>8.6571999999999996</v>
      </c>
      <c r="P583" s="15">
        <v>830.88061999999991</v>
      </c>
      <c r="Q583" s="15">
        <v>4.3515000000000003E-3</v>
      </c>
      <c r="R583" s="15">
        <v>155.59</v>
      </c>
      <c r="S583" s="15">
        <v>0.49341299999999999</v>
      </c>
      <c r="T583" s="15">
        <v>6.39</v>
      </c>
      <c r="U583" s="15">
        <v>13.035</v>
      </c>
      <c r="V583" s="15">
        <v>2179.87</v>
      </c>
      <c r="W583" s="15">
        <v>3.3869999999999996</v>
      </c>
      <c r="X583" s="15">
        <v>8.7200000000000006</v>
      </c>
      <c r="Y583" s="15">
        <v>5.4276</v>
      </c>
      <c r="Z583" s="15">
        <v>5.5679799999999995</v>
      </c>
      <c r="AA583" s="15">
        <v>9.61</v>
      </c>
      <c r="AB583" s="15">
        <v>1.6290999999999995</v>
      </c>
      <c r="AC583" s="15">
        <v>935</v>
      </c>
      <c r="AD583" s="15">
        <v>245.25299999999999</v>
      </c>
      <c r="AE583" s="15">
        <v>5.7313099999999997</v>
      </c>
      <c r="AF583" s="15">
        <v>976.68599999999992</v>
      </c>
      <c r="AG583" s="15">
        <v>141.41</v>
      </c>
      <c r="AH583" s="15">
        <v>14.87</v>
      </c>
      <c r="AI583" s="15">
        <v>8.469199999999999</v>
      </c>
      <c r="AJ583" s="15">
        <v>70.099999999999994</v>
      </c>
      <c r="AK583" s="15">
        <v>31.370449999999998</v>
      </c>
      <c r="AL583" s="15">
        <v>2158</v>
      </c>
      <c r="AM583" s="15">
        <v>1747.4508999999998</v>
      </c>
      <c r="AN583" s="15">
        <v>0.31085726999999996</v>
      </c>
      <c r="AO583" s="15">
        <v>0.66862767999999995</v>
      </c>
      <c r="AP583" s="15">
        <v>3.0469999999999997</v>
      </c>
      <c r="AQ583" s="15">
        <v>1591.8574999999998</v>
      </c>
      <c r="AR583" s="15">
        <v>33.2883</v>
      </c>
      <c r="AS583" s="15">
        <v>102.72408999999999</v>
      </c>
      <c r="AT583" s="15">
        <v>0.69475999999999993</v>
      </c>
      <c r="AU583" s="15">
        <v>56.174399999999999</v>
      </c>
      <c r="AV583" s="15">
        <v>806.64</v>
      </c>
      <c r="AW583" s="15">
        <v>0.29687052999999997</v>
      </c>
      <c r="AX583" s="15">
        <v>716.9999808474405</v>
      </c>
      <c r="AY583" s="15">
        <v>1681.82</v>
      </c>
      <c r="AZ583" s="15">
        <v>3.6297299999999999</v>
      </c>
      <c r="BA583" s="15">
        <v>1.0000002769241589</v>
      </c>
      <c r="BB583" s="15">
        <v>0.31274950999999995</v>
      </c>
      <c r="BC583" s="15">
        <v>3401.5</v>
      </c>
      <c r="BD583" s="15">
        <v>7.2822899999999997</v>
      </c>
      <c r="BE583" s="15">
        <v>2.5916999999999994</v>
      </c>
      <c r="BF583" s="15">
        <v>0.37862999999999997</v>
      </c>
      <c r="BG583" s="15">
        <v>120.93</v>
      </c>
      <c r="BH583" s="15">
        <v>17.857599999999998</v>
      </c>
      <c r="BI583" s="15">
        <v>3.3606999999999996</v>
      </c>
      <c r="BJ583" s="15">
        <v>9.2219099999999994</v>
      </c>
      <c r="BK583" s="15">
        <v>6.031699999999999</v>
      </c>
      <c r="BL583" s="15">
        <v>49.333189999999995</v>
      </c>
      <c r="BM583" s="15">
        <v>1.8267089999999999</v>
      </c>
      <c r="BN583" s="15">
        <v>1.6906199999999998</v>
      </c>
      <c r="BO583" s="15">
        <v>6.6865999999999994</v>
      </c>
      <c r="BP583" s="15">
        <v>21.995999999999999</v>
      </c>
      <c r="BQ583" s="15">
        <v>7.0789999999999997</v>
      </c>
      <c r="BR583" s="15">
        <v>30.504369643774382</v>
      </c>
      <c r="BS583" s="15">
        <v>1911.16</v>
      </c>
      <c r="BT583" s="15">
        <v>2.19</v>
      </c>
      <c r="BU583" s="15">
        <v>26.975599999999996</v>
      </c>
      <c r="BV583" s="15">
        <v>168.38199999999998</v>
      </c>
      <c r="BW583" s="15">
        <v>3.7450000000000001</v>
      </c>
      <c r="BX583" s="15">
        <v>1.5304199999999999</v>
      </c>
      <c r="BY583" s="15">
        <v>3.6297299999999999</v>
      </c>
      <c r="BZ583" s="15">
        <v>134.37699999999998</v>
      </c>
      <c r="CA583" s="15">
        <v>49.555699999999995</v>
      </c>
      <c r="CB583" s="15">
        <v>1.7849984163991854</v>
      </c>
      <c r="CC583" s="15">
        <v>3.6297299999999999</v>
      </c>
      <c r="CD583" s="15">
        <v>7.8130999999999995</v>
      </c>
      <c r="CE583" s="15">
        <v>1.37588</v>
      </c>
      <c r="CF583" s="15">
        <v>11.225</v>
      </c>
      <c r="CG583" s="15">
        <v>517.12649999999985</v>
      </c>
      <c r="CH583" s="15">
        <v>25.138726831950912</v>
      </c>
      <c r="CI583" s="15">
        <v>1.0180999999999998</v>
      </c>
      <c r="CJ583" s="15">
        <v>31756.98</v>
      </c>
      <c r="CK583" s="15">
        <v>962.59</v>
      </c>
      <c r="CL583" s="15">
        <v>0.65593689999999993</v>
      </c>
      <c r="CM583" s="15">
        <v>4.9339999999999993</v>
      </c>
      <c r="CN583" s="15">
        <v>173.08</v>
      </c>
      <c r="CO583" s="15">
        <v>673.79199999999992</v>
      </c>
      <c r="CP583" s="15">
        <v>7.9207729999999996</v>
      </c>
      <c r="CQ583" s="43">
        <v>500</v>
      </c>
      <c r="CR583" s="43">
        <v>40.25</v>
      </c>
      <c r="CS583" s="43">
        <v>2.68</v>
      </c>
      <c r="CT583" s="43">
        <v>5.3657999999999997E-2</v>
      </c>
      <c r="CU583" s="43">
        <v>28.27</v>
      </c>
      <c r="CV583" s="43">
        <v>12.761999999999999</v>
      </c>
      <c r="CW583" s="43">
        <v>5.66</v>
      </c>
      <c r="CX583" s="43">
        <v>102.09</v>
      </c>
      <c r="CY583" s="43">
        <v>0.55099999999999993</v>
      </c>
      <c r="CZ583" s="43">
        <v>4</v>
      </c>
      <c r="DA583" s="43">
        <v>2.2450000000000001</v>
      </c>
      <c r="DB583" s="43">
        <v>1677</v>
      </c>
      <c r="DC583" s="43">
        <v>1.9850000000000001</v>
      </c>
      <c r="DD583" s="43">
        <v>583.43057176196032</v>
      </c>
      <c r="DE583" s="43">
        <v>0.17499999999999999</v>
      </c>
      <c r="DF583" s="43">
        <v>10986</v>
      </c>
      <c r="DG583" s="42" t="s">
        <v>21</v>
      </c>
    </row>
    <row r="584" spans="1:111" x14ac:dyDescent="0.25">
      <c r="A584" s="27" t="s">
        <v>730</v>
      </c>
      <c r="B584" s="15">
        <v>37.969239999999999</v>
      </c>
      <c r="C584" s="15">
        <v>0.99859999999999993</v>
      </c>
      <c r="D584" s="15">
        <v>1.3606799999999999</v>
      </c>
      <c r="E584" s="15">
        <v>11.052</v>
      </c>
      <c r="F584" s="15">
        <v>32.376999999999995</v>
      </c>
      <c r="G584" s="15">
        <v>538.7051898412243</v>
      </c>
      <c r="H584" s="15">
        <v>4.6494999999999997</v>
      </c>
      <c r="I584" s="15">
        <v>2.7799899999999997</v>
      </c>
      <c r="J584" s="15">
        <v>0.93299999999999994</v>
      </c>
      <c r="K584" s="15">
        <v>247.37</v>
      </c>
      <c r="L584" s="15">
        <v>1.38232</v>
      </c>
      <c r="M584" s="15">
        <v>420.49</v>
      </c>
      <c r="N584" s="15">
        <v>7.7269999999999994</v>
      </c>
      <c r="O584" s="15">
        <v>8.6402999999999999</v>
      </c>
      <c r="P584" s="15">
        <v>819.12053999999989</v>
      </c>
      <c r="Q584" s="15">
        <v>8.7142999999999995E-3</v>
      </c>
      <c r="R584" s="15">
        <v>156.78</v>
      </c>
      <c r="S584" s="15">
        <v>0.47915699999999994</v>
      </c>
      <c r="T584" s="15">
        <v>6.1696899999999992</v>
      </c>
      <c r="U584" s="15">
        <v>13.074999999999999</v>
      </c>
      <c r="V584" s="15">
        <v>2198.6</v>
      </c>
      <c r="W584" s="15">
        <v>3.3889999999999993</v>
      </c>
      <c r="X584" s="15">
        <v>8.7100000000000009</v>
      </c>
      <c r="Y584" s="15">
        <v>5.2014299999999993</v>
      </c>
      <c r="Z584" s="15">
        <v>5.3870499999999995</v>
      </c>
      <c r="AA584" s="15">
        <v>9.4024999999999999</v>
      </c>
      <c r="AB584" s="15">
        <v>1.5708599999999999</v>
      </c>
      <c r="AC584" s="15">
        <v>954.12</v>
      </c>
      <c r="AD584" s="15">
        <v>237.28498999999996</v>
      </c>
      <c r="AE584" s="15">
        <v>5.6560799999999993</v>
      </c>
      <c r="AF584" s="15">
        <v>975.28797499999985</v>
      </c>
      <c r="AG584" s="15">
        <v>141.65</v>
      </c>
      <c r="AH584" s="15">
        <v>15.6</v>
      </c>
      <c r="AI584" s="15">
        <v>8.73766</v>
      </c>
      <c r="AJ584" s="15">
        <v>68.430000000000007</v>
      </c>
      <c r="AK584" s="15">
        <v>31.370469999999997</v>
      </c>
      <c r="AL584" s="15">
        <v>2164.27</v>
      </c>
      <c r="AM584" s="15">
        <v>1749.3494999999998</v>
      </c>
      <c r="AN584" s="15">
        <v>0.31085723999999998</v>
      </c>
      <c r="AO584" s="15">
        <v>0.65485906999999999</v>
      </c>
      <c r="AP584" s="15">
        <v>3.0269999999999997</v>
      </c>
      <c r="AQ584" s="15">
        <v>1564.4771999999998</v>
      </c>
      <c r="AR584" s="15">
        <v>33.248999999999995</v>
      </c>
      <c r="AS584" s="15">
        <v>98.497619999999998</v>
      </c>
      <c r="AT584" s="15">
        <v>0.69114999999999993</v>
      </c>
      <c r="AU584" s="15">
        <v>55.968699999999998</v>
      </c>
      <c r="AV584" s="15">
        <v>805.12</v>
      </c>
      <c r="AW584" s="15">
        <v>0.29626562999999995</v>
      </c>
      <c r="AX584" s="15">
        <v>716.9999808474405</v>
      </c>
      <c r="AY584" s="15">
        <v>1678.21</v>
      </c>
      <c r="AZ584" s="15">
        <v>3.6677399999999998</v>
      </c>
      <c r="BA584" s="15">
        <v>1.0000002769241589</v>
      </c>
      <c r="BB584" s="15">
        <v>0.30638452999999999</v>
      </c>
      <c r="BC584" s="15">
        <v>3590.4</v>
      </c>
      <c r="BD584" s="15">
        <v>7.3900499999999996</v>
      </c>
      <c r="BE584" s="15">
        <v>2.5951999999999997</v>
      </c>
      <c r="BF584" s="15">
        <v>0.37055899999999997</v>
      </c>
      <c r="BG584" s="15">
        <v>122.43</v>
      </c>
      <c r="BH584" s="15">
        <v>17.428599999999999</v>
      </c>
      <c r="BI584" s="15">
        <v>3.4008999999999996</v>
      </c>
      <c r="BJ584" s="15">
        <v>8.9960699999999996</v>
      </c>
      <c r="BK584" s="15">
        <v>5.587299999999999</v>
      </c>
      <c r="BL584" s="15">
        <v>49.349989999999998</v>
      </c>
      <c r="BM584" s="15">
        <v>1.7610619999999997</v>
      </c>
      <c r="BN584" s="15">
        <v>1.6661099999999998</v>
      </c>
      <c r="BO584" s="15">
        <v>6.7501999999999995</v>
      </c>
      <c r="BP584" s="15">
        <v>21.995999999999999</v>
      </c>
      <c r="BQ584" s="15">
        <v>6.8670699999999991</v>
      </c>
      <c r="BR584" s="15">
        <v>30.449131003465673</v>
      </c>
      <c r="BS584" s="15">
        <v>1908.44</v>
      </c>
      <c r="BT584" s="15">
        <v>2.2000000000000002</v>
      </c>
      <c r="BU584" s="15">
        <v>26.460799999999999</v>
      </c>
      <c r="BV584" s="15">
        <v>161.386</v>
      </c>
      <c r="BW584" s="15">
        <v>3.7450000000000001</v>
      </c>
      <c r="BX584" s="15">
        <v>1.5144</v>
      </c>
      <c r="BY584" s="15">
        <v>3.6677399999999998</v>
      </c>
      <c r="BZ584" s="15">
        <v>129.46599999999998</v>
      </c>
      <c r="CA584" s="15">
        <v>49.283799999999999</v>
      </c>
      <c r="CB584" s="15">
        <v>185.6</v>
      </c>
      <c r="CC584" s="15">
        <v>3.6677399999999998</v>
      </c>
      <c r="CD584" s="15">
        <v>7.7683</v>
      </c>
      <c r="CE584" s="15">
        <v>1.32548</v>
      </c>
      <c r="CF584" s="15">
        <v>11.225</v>
      </c>
      <c r="CG584" s="15">
        <v>510.97099999999989</v>
      </c>
      <c r="CH584" s="15">
        <v>24.974326002502465</v>
      </c>
      <c r="CI584" s="15">
        <v>0.99119999999999997</v>
      </c>
      <c r="CJ584" s="15">
        <v>31030.65</v>
      </c>
      <c r="CK584" s="15">
        <v>967.06500000000005</v>
      </c>
      <c r="CL584" s="15">
        <v>0.64723062999999992</v>
      </c>
      <c r="CM584" s="15">
        <v>5.0369999999999999</v>
      </c>
      <c r="CN584" s="15">
        <v>179.15672999999998</v>
      </c>
      <c r="CO584" s="15">
        <v>674.36</v>
      </c>
      <c r="CP584" s="15">
        <v>8.0813979999999983</v>
      </c>
      <c r="CQ584" s="43">
        <v>500</v>
      </c>
      <c r="CR584" s="43">
        <v>40.25</v>
      </c>
      <c r="CS584" s="43">
        <v>2.7959999999999998</v>
      </c>
      <c r="CT584" s="43">
        <v>5.3308999999999995E-2</v>
      </c>
      <c r="CU584" s="43">
        <v>28.228999999999999</v>
      </c>
      <c r="CV584" s="43">
        <v>12.742999999999999</v>
      </c>
      <c r="CW584" s="43">
        <v>5.59</v>
      </c>
      <c r="CX584" s="43">
        <v>101.87</v>
      </c>
      <c r="CY584" s="43">
        <v>0.55399999999999994</v>
      </c>
      <c r="CZ584" s="43">
        <v>4</v>
      </c>
      <c r="DA584" s="43">
        <v>2.2744999999999997</v>
      </c>
      <c r="DB584" s="43">
        <v>1690</v>
      </c>
      <c r="DC584" s="42" t="s">
        <v>21</v>
      </c>
      <c r="DD584" s="43">
        <v>578.03468208092477</v>
      </c>
      <c r="DE584" s="43">
        <v>0.19500000000000001</v>
      </c>
      <c r="DF584" s="43">
        <v>10990</v>
      </c>
      <c r="DG584" s="42" t="s">
        <v>21</v>
      </c>
    </row>
    <row r="585" spans="1:111" x14ac:dyDescent="0.25">
      <c r="A585" s="27" t="s">
        <v>731</v>
      </c>
      <c r="B585" s="15">
        <v>38.163699999999999</v>
      </c>
      <c r="C585" s="15">
        <v>0.99919999999999998</v>
      </c>
      <c r="D585" s="15">
        <v>1.3505399999999999</v>
      </c>
      <c r="E585" s="15">
        <v>11.011949999999999</v>
      </c>
      <c r="F585" s="15">
        <v>32.245459999999994</v>
      </c>
      <c r="G585" s="15">
        <v>536.7391891484001</v>
      </c>
      <c r="H585" s="15">
        <v>4.6639999999999997</v>
      </c>
      <c r="I585" s="15">
        <v>2.7480499999999997</v>
      </c>
      <c r="J585" s="15">
        <v>0.89899999999999991</v>
      </c>
      <c r="K585" s="15">
        <v>247.34</v>
      </c>
      <c r="L585" s="15">
        <v>1.3775499999999998</v>
      </c>
      <c r="M585" s="15">
        <v>419.43</v>
      </c>
      <c r="N585" s="15">
        <v>7.7269999999999994</v>
      </c>
      <c r="O585" s="15">
        <v>8.5897999999999985</v>
      </c>
      <c r="P585" s="15">
        <v>814.82323999999994</v>
      </c>
      <c r="Q585" s="15">
        <v>1.3609E-2</v>
      </c>
      <c r="R585" s="15">
        <v>157.97999999999999</v>
      </c>
      <c r="S585" s="15">
        <v>0.47876999999999997</v>
      </c>
      <c r="T585" s="15">
        <v>6.1855899999999995</v>
      </c>
      <c r="U585" s="15">
        <v>13.141999999999999</v>
      </c>
      <c r="V585" s="15">
        <v>2243.52</v>
      </c>
      <c r="W585" s="15">
        <v>3.3859999999999997</v>
      </c>
      <c r="X585" s="15">
        <v>8.7100000000000009</v>
      </c>
      <c r="Y585" s="15">
        <v>5.13842</v>
      </c>
      <c r="Z585" s="15">
        <v>5.3673899999999994</v>
      </c>
      <c r="AA585" s="15">
        <v>9.4550000000000001</v>
      </c>
      <c r="AB585" s="15">
        <v>1.5646</v>
      </c>
      <c r="AC585" s="15">
        <v>968.52</v>
      </c>
      <c r="AD585" s="15">
        <v>237.00023999999996</v>
      </c>
      <c r="AE585" s="15">
        <v>5.6755799999999992</v>
      </c>
      <c r="AF585" s="15">
        <v>975.93669999999986</v>
      </c>
      <c r="AG585" s="15">
        <v>141.26289</v>
      </c>
      <c r="AH585" s="15">
        <v>19.260000000000002</v>
      </c>
      <c r="AI585" s="15">
        <v>8.8599799999999984</v>
      </c>
      <c r="AJ585" s="15">
        <v>68.531359999999992</v>
      </c>
      <c r="AK585" s="15">
        <v>31.370909999999999</v>
      </c>
      <c r="AL585" s="15">
        <v>2171.5216999999998</v>
      </c>
      <c r="AM585" s="15">
        <v>1748.8050999999998</v>
      </c>
      <c r="AN585" s="15">
        <v>0.31085726999999996</v>
      </c>
      <c r="AO585" s="15">
        <v>0.65671974</v>
      </c>
      <c r="AP585" s="15">
        <v>3.0350000000000001</v>
      </c>
      <c r="AQ585" s="15">
        <v>1582.5557999999999</v>
      </c>
      <c r="AR585" s="15">
        <v>33.202699999999993</v>
      </c>
      <c r="AS585" s="15">
        <v>99.847819999999999</v>
      </c>
      <c r="AT585" s="15">
        <v>0.69587999999999994</v>
      </c>
      <c r="AU585" s="15">
        <v>55.531899999999993</v>
      </c>
      <c r="AV585" s="15">
        <v>803.46</v>
      </c>
      <c r="AW585" s="15">
        <v>0.29783841999999994</v>
      </c>
      <c r="AX585" s="15">
        <v>716.9999808474405</v>
      </c>
      <c r="AY585" s="15">
        <v>1673.65</v>
      </c>
      <c r="AZ585" s="15">
        <v>3.5979099999999997</v>
      </c>
      <c r="BA585" s="15">
        <v>1.0000002769241589</v>
      </c>
      <c r="BB585" s="15">
        <v>0.30694797999999995</v>
      </c>
      <c r="BC585" s="15">
        <v>3755.04</v>
      </c>
      <c r="BD585" s="15">
        <v>7.4093999999999998</v>
      </c>
      <c r="BE585" s="15">
        <v>2.5662999999999996</v>
      </c>
      <c r="BF585" s="15">
        <v>0.37004199999999998</v>
      </c>
      <c r="BG585" s="15">
        <v>123.4</v>
      </c>
      <c r="BH585" s="15">
        <v>17.511299999999999</v>
      </c>
      <c r="BI585" s="15">
        <v>3.3820999999999994</v>
      </c>
      <c r="BJ585" s="15">
        <v>8.9887799999999984</v>
      </c>
      <c r="BK585" s="15">
        <v>5.9094999999999995</v>
      </c>
      <c r="BL585" s="15">
        <v>49.386529999999993</v>
      </c>
      <c r="BM585" s="15">
        <v>1.7568649999999997</v>
      </c>
      <c r="BN585" s="15">
        <v>1.6623399999999995</v>
      </c>
      <c r="BO585" s="15">
        <v>6.8154999999999992</v>
      </c>
      <c r="BP585" s="15">
        <v>21.995999999999999</v>
      </c>
      <c r="BQ585" s="15">
        <v>6.8622999999999994</v>
      </c>
      <c r="BR585" s="15">
        <v>30.447837125404391</v>
      </c>
      <c r="BS585" s="15">
        <v>1910.17</v>
      </c>
      <c r="BT585" s="15">
        <v>2.23</v>
      </c>
      <c r="BU585" s="15">
        <v>26.313199999999998</v>
      </c>
      <c r="BV585" s="15">
        <v>159.821</v>
      </c>
      <c r="BW585" s="15">
        <v>3.7450000000000001</v>
      </c>
      <c r="BX585" s="15">
        <v>1.5043</v>
      </c>
      <c r="BY585" s="15">
        <v>3.5979099999999997</v>
      </c>
      <c r="BZ585" s="15">
        <v>129.86545999999998</v>
      </c>
      <c r="CA585" s="15">
        <v>49.496409999999997</v>
      </c>
      <c r="CB585" s="15">
        <v>188.32799999999997</v>
      </c>
      <c r="CC585" s="15">
        <v>3.5979099999999997</v>
      </c>
      <c r="CD585" s="15">
        <v>7.7416599999999995</v>
      </c>
      <c r="CE585" s="15">
        <v>1.3179599999999998</v>
      </c>
      <c r="CF585" s="15">
        <v>11.225</v>
      </c>
      <c r="CG585" s="15">
        <v>511.99</v>
      </c>
      <c r="CH585" s="15">
        <v>25.023326249722501</v>
      </c>
      <c r="CI585" s="15">
        <v>0.98759999999999992</v>
      </c>
      <c r="CJ585" s="15">
        <v>31711.79</v>
      </c>
      <c r="CK585" s="15">
        <v>921.37899999999991</v>
      </c>
      <c r="CL585" s="15">
        <v>0.64825540999999998</v>
      </c>
      <c r="CM585" s="15">
        <v>5.1709999999999994</v>
      </c>
      <c r="CN585" s="15">
        <v>169.57000999999997</v>
      </c>
      <c r="CO585" s="15">
        <v>669.55</v>
      </c>
      <c r="CP585" s="15">
        <v>8.0816579999999991</v>
      </c>
      <c r="CQ585" s="43">
        <v>500</v>
      </c>
      <c r="CR585" s="43">
        <v>40.25</v>
      </c>
      <c r="CS585" s="43">
        <v>3.85</v>
      </c>
      <c r="CT585" s="43">
        <v>5.7186999999999995E-2</v>
      </c>
      <c r="CU585" s="43">
        <v>28.348999999999997</v>
      </c>
      <c r="CV585" s="43">
        <v>12.62</v>
      </c>
      <c r="CW585" s="43">
        <v>5.57</v>
      </c>
      <c r="CX585" s="43">
        <v>109.62</v>
      </c>
      <c r="CY585" s="43">
        <v>0.55199999999999994</v>
      </c>
      <c r="CZ585" s="43">
        <v>4</v>
      </c>
      <c r="DA585" s="43">
        <v>2.3172999999999999</v>
      </c>
      <c r="DB585" s="43">
        <v>1701</v>
      </c>
      <c r="DC585" s="42" t="s">
        <v>21</v>
      </c>
      <c r="DD585" s="43">
        <v>589.27519151443721</v>
      </c>
      <c r="DE585" s="43">
        <v>0.20499999999999999</v>
      </c>
      <c r="DF585" s="43">
        <v>10995</v>
      </c>
      <c r="DG585" s="42" t="s">
        <v>21</v>
      </c>
    </row>
    <row r="586" spans="1:111" x14ac:dyDescent="0.25">
      <c r="A586" s="27" t="s">
        <v>732</v>
      </c>
      <c r="B586" s="15">
        <v>39.312999999999995</v>
      </c>
      <c r="C586" s="15">
        <v>0.99939999999999996</v>
      </c>
      <c r="D586" s="15">
        <v>1.34876</v>
      </c>
      <c r="E586" s="15">
        <v>10.916539999999999</v>
      </c>
      <c r="F586" s="15">
        <v>31.965219999999999</v>
      </c>
      <c r="G586" s="15">
        <v>530.63418699698013</v>
      </c>
      <c r="H586" s="15">
        <v>4.6752999999999991</v>
      </c>
      <c r="I586" s="15">
        <v>2.7189399999999999</v>
      </c>
      <c r="J586" s="15">
        <v>0.86499999999999999</v>
      </c>
      <c r="K586" s="15">
        <v>245.78</v>
      </c>
      <c r="L586" s="15">
        <v>1.3537199999999998</v>
      </c>
      <c r="M586" s="15">
        <v>414.87</v>
      </c>
      <c r="N586" s="15">
        <v>7.7269999999999994</v>
      </c>
      <c r="O586" s="15">
        <v>8.5402999999999984</v>
      </c>
      <c r="P586" s="15">
        <v>830.06322999999986</v>
      </c>
      <c r="Q586" s="15">
        <v>2.0569999999999998E-2</v>
      </c>
      <c r="R586" s="15">
        <v>159.34</v>
      </c>
      <c r="S586" s="15">
        <v>0.474383</v>
      </c>
      <c r="T586" s="15">
        <v>6.1129299999999995</v>
      </c>
      <c r="U586" s="15">
        <v>13.226999999999999</v>
      </c>
      <c r="V586" s="15">
        <v>2261.73</v>
      </c>
      <c r="W586" s="15">
        <v>3.3849999999999998</v>
      </c>
      <c r="X586" s="15">
        <v>8.75</v>
      </c>
      <c r="Y586" s="15">
        <v>4.9690999999999992</v>
      </c>
      <c r="Z586" s="15">
        <v>5.3063399999999996</v>
      </c>
      <c r="AA586" s="15">
        <v>9.5025999999999993</v>
      </c>
      <c r="AB586" s="15">
        <v>1.5508899999999999</v>
      </c>
      <c r="AC586" s="15">
        <v>974.78</v>
      </c>
      <c r="AD586" s="15">
        <v>236.10204999999996</v>
      </c>
      <c r="AE586" s="15">
        <v>5.8011299999999997</v>
      </c>
      <c r="AF586" s="15">
        <v>976.24957999999992</v>
      </c>
      <c r="AG586" s="15">
        <v>141.25</v>
      </c>
      <c r="AH586" s="15">
        <v>17.8</v>
      </c>
      <c r="AI586" s="15">
        <v>8.9914999999999985</v>
      </c>
      <c r="AJ586" s="15">
        <v>67.905909999999992</v>
      </c>
      <c r="AK586" s="15">
        <v>31.370449999999998</v>
      </c>
      <c r="AL586" s="15">
        <v>2178.7726999999995</v>
      </c>
      <c r="AM586" s="15">
        <v>1748.2871999999998</v>
      </c>
      <c r="AN586" s="15">
        <v>0.31085726999999996</v>
      </c>
      <c r="AO586" s="15">
        <v>0.64766925999999991</v>
      </c>
      <c r="AP586" s="15">
        <v>3.0230625</v>
      </c>
      <c r="AQ586" s="15">
        <v>1567.4171999999999</v>
      </c>
      <c r="AR586" s="15">
        <v>33.211799999999997</v>
      </c>
      <c r="AS586" s="15">
        <v>98.806989999999999</v>
      </c>
      <c r="AT586" s="15">
        <v>0.69675999999999993</v>
      </c>
      <c r="AU586" s="15">
        <v>51.661099999999998</v>
      </c>
      <c r="AV586" s="15">
        <v>800.73</v>
      </c>
      <c r="AW586" s="15">
        <v>0.29741352999999998</v>
      </c>
      <c r="AX586" s="15">
        <v>718.99998079401632</v>
      </c>
      <c r="AY586" s="15">
        <v>1668.31</v>
      </c>
      <c r="AZ586" s="15">
        <v>3.5561799999999995</v>
      </c>
      <c r="BA586" s="15">
        <v>1.0000002769241589</v>
      </c>
      <c r="BB586" s="15">
        <v>0.30498328999999996</v>
      </c>
      <c r="BC586" s="15">
        <v>3730.07</v>
      </c>
      <c r="BD586" s="15">
        <v>8.5072499999999991</v>
      </c>
      <c r="BE586" s="15">
        <v>2.5562499999999999</v>
      </c>
      <c r="BF586" s="15">
        <v>0.36689999999999995</v>
      </c>
      <c r="BG586" s="15">
        <v>123.89</v>
      </c>
      <c r="BH586" s="15">
        <v>17.528699999999997</v>
      </c>
      <c r="BI586" s="15">
        <v>3.3997999999999995</v>
      </c>
      <c r="BJ586" s="15">
        <v>8.9109399999999983</v>
      </c>
      <c r="BK586" s="15">
        <v>5.8737999999999992</v>
      </c>
      <c r="BL586" s="15">
        <v>49.493189999999998</v>
      </c>
      <c r="BM586" s="15">
        <v>1.7391179999999997</v>
      </c>
      <c r="BN586" s="15">
        <v>1.6583699999999997</v>
      </c>
      <c r="BO586" s="15">
        <v>6.8803999999999998</v>
      </c>
      <c r="BP586" s="15">
        <v>21.995999999999999</v>
      </c>
      <c r="BQ586" s="15">
        <v>6.803609999999999</v>
      </c>
      <c r="BR586" s="15">
        <v>30.505663521835665</v>
      </c>
      <c r="BS586" s="15">
        <v>1913.86</v>
      </c>
      <c r="BT586" s="15">
        <v>2.2599999999999998</v>
      </c>
      <c r="BU586" s="15">
        <v>25.911299999999997</v>
      </c>
      <c r="BV586" s="15">
        <v>158.08281999999997</v>
      </c>
      <c r="BW586" s="15">
        <v>3.7450000000000001</v>
      </c>
      <c r="BX586" s="15">
        <v>1.4891399999999999</v>
      </c>
      <c r="BY586" s="15">
        <v>3.5561799999999995</v>
      </c>
      <c r="BZ586" s="15">
        <v>128.71599999999998</v>
      </c>
      <c r="CA586" s="15">
        <v>49.517999999999994</v>
      </c>
      <c r="CB586" s="15">
        <v>189.66</v>
      </c>
      <c r="CC586" s="15">
        <v>3.5561799999999995</v>
      </c>
      <c r="CD586" s="15">
        <v>7.5392699999999992</v>
      </c>
      <c r="CE586" s="15">
        <v>1.2916899999999998</v>
      </c>
      <c r="CF586" s="15">
        <v>11.225</v>
      </c>
      <c r="CG586" s="15">
        <v>521.62899999999991</v>
      </c>
      <c r="CH586" s="15">
        <v>24.976026011079487</v>
      </c>
      <c r="CI586" s="15">
        <v>0.97989999999999999</v>
      </c>
      <c r="CJ586" s="15">
        <v>33928.61</v>
      </c>
      <c r="CK586" s="15">
        <v>920.79199999999992</v>
      </c>
      <c r="CL586" s="15">
        <v>0.63960593999999993</v>
      </c>
      <c r="CM586" s="15">
        <v>5.5409999999999995</v>
      </c>
      <c r="CN586" s="15">
        <v>169.392</v>
      </c>
      <c r="CO586" s="15">
        <v>667.36</v>
      </c>
      <c r="CP586" s="15">
        <v>8.2382879999999989</v>
      </c>
      <c r="CQ586" s="43">
        <v>500</v>
      </c>
      <c r="CR586" s="43">
        <v>40.25</v>
      </c>
      <c r="CS586" s="43">
        <v>5.63</v>
      </c>
      <c r="CT586" s="43">
        <v>6.1200999999999992E-2</v>
      </c>
      <c r="CU586" s="43">
        <v>27.94</v>
      </c>
      <c r="CV586" s="43">
        <v>12.38</v>
      </c>
      <c r="CW586" s="43">
        <v>5.6</v>
      </c>
      <c r="CX586" s="43">
        <v>107.88</v>
      </c>
      <c r="CY586" s="43">
        <v>0.54500000000000004</v>
      </c>
      <c r="CZ586" s="43">
        <v>4</v>
      </c>
      <c r="DA586" s="43">
        <v>2.3215999999999997</v>
      </c>
      <c r="DB586" s="43">
        <v>1756</v>
      </c>
      <c r="DC586" s="43">
        <v>2.5960000000000001</v>
      </c>
      <c r="DD586" s="43">
        <v>597.12187257419237</v>
      </c>
      <c r="DE586" s="43">
        <v>0.28000000000000003</v>
      </c>
      <c r="DF586" s="43">
        <v>11000</v>
      </c>
      <c r="DG586" s="42" t="s">
        <v>21</v>
      </c>
    </row>
    <row r="587" spans="1:111" x14ac:dyDescent="0.25">
      <c r="A587" s="27" t="s">
        <v>733</v>
      </c>
      <c r="B587" s="15">
        <v>40.85577</v>
      </c>
      <c r="C587" s="15">
        <v>0.99909999999999999</v>
      </c>
      <c r="D587" s="15">
        <v>1.3546099999999999</v>
      </c>
      <c r="E587" s="15">
        <v>10.709899999999999</v>
      </c>
      <c r="F587" s="15">
        <v>31.291549999999997</v>
      </c>
      <c r="G587" s="15">
        <v>520.59218345814975</v>
      </c>
      <c r="H587" s="15">
        <v>4.6655999999999995</v>
      </c>
      <c r="I587" s="15">
        <v>2.7048959999999997</v>
      </c>
      <c r="J587" s="15">
        <v>0.84599999999999997</v>
      </c>
      <c r="K587" s="15">
        <v>242.65</v>
      </c>
      <c r="L587" s="15">
        <v>1.3500099999999999</v>
      </c>
      <c r="M587" s="15">
        <v>412.21</v>
      </c>
      <c r="N587" s="15">
        <v>7.7269999999999994</v>
      </c>
      <c r="O587" s="15">
        <v>8.5292999999999992</v>
      </c>
      <c r="P587" s="15">
        <v>839.5416899999999</v>
      </c>
      <c r="Q587" s="15">
        <v>2.4811E-2</v>
      </c>
      <c r="R587" s="15">
        <v>160.91999999999999</v>
      </c>
      <c r="S587" s="15">
        <v>0.46589999999999998</v>
      </c>
      <c r="T587" s="15">
        <v>5.9520699999999991</v>
      </c>
      <c r="U587" s="15">
        <v>13.653699999999999</v>
      </c>
      <c r="V587" s="15">
        <v>2278.14</v>
      </c>
      <c r="W587" s="15">
        <v>3.3879999999999999</v>
      </c>
      <c r="X587" s="15">
        <v>8.76</v>
      </c>
      <c r="Y587" s="15">
        <v>4.6761099999999995</v>
      </c>
      <c r="Z587" s="15">
        <v>5.205919999999999</v>
      </c>
      <c r="AA587" s="15">
        <v>9.4774999999999991</v>
      </c>
      <c r="AB587" s="15">
        <v>1.5184</v>
      </c>
      <c r="AC587" s="15">
        <v>993.77</v>
      </c>
      <c r="AD587" s="15">
        <v>233.08971999999997</v>
      </c>
      <c r="AE587" s="15">
        <v>5.7776599999999991</v>
      </c>
      <c r="AF587" s="15">
        <v>975.70359999999982</v>
      </c>
      <c r="AG587" s="15">
        <v>142.5</v>
      </c>
      <c r="AH587" s="15">
        <v>13.94</v>
      </c>
      <c r="AI587" s="15">
        <v>9.11022</v>
      </c>
      <c r="AJ587" s="15">
        <v>67.095269999999999</v>
      </c>
      <c r="AK587" s="15">
        <v>31.370469999999997</v>
      </c>
      <c r="AL587" s="15">
        <v>2184.0475999999999</v>
      </c>
      <c r="AM587" s="15">
        <v>1748.2052999999999</v>
      </c>
      <c r="AN587" s="15">
        <v>0.31085723999999998</v>
      </c>
      <c r="AO587" s="15">
        <v>0.63023709999999999</v>
      </c>
      <c r="AP587" s="15">
        <v>3.0179999999999998</v>
      </c>
      <c r="AQ587" s="15">
        <v>1548.8423999999998</v>
      </c>
      <c r="AR587" s="15">
        <v>33.198899999999995</v>
      </c>
      <c r="AS587" s="15">
        <v>98.421509999999998</v>
      </c>
      <c r="AT587" s="15">
        <v>0.69491999999999998</v>
      </c>
      <c r="AU587" s="15">
        <v>42.382299999999994</v>
      </c>
      <c r="AV587" s="15">
        <v>798.79</v>
      </c>
      <c r="AW587" s="15">
        <v>0.29698705999999997</v>
      </c>
      <c r="AX587" s="15">
        <v>718.99998079401632</v>
      </c>
      <c r="AY587" s="15">
        <v>1663.21</v>
      </c>
      <c r="AZ587" s="15">
        <v>3.5404199999999997</v>
      </c>
      <c r="BA587" s="15">
        <v>1.0000002769241589</v>
      </c>
      <c r="BB587" s="15">
        <v>0.30220177999999998</v>
      </c>
      <c r="BC587" s="15">
        <v>3663.15</v>
      </c>
      <c r="BD587" s="15">
        <v>12.290199999999999</v>
      </c>
      <c r="BE587" s="15">
        <v>2.5579299999999998</v>
      </c>
      <c r="BF587" s="15">
        <v>0.36149999999999999</v>
      </c>
      <c r="BG587" s="15">
        <v>122.36</v>
      </c>
      <c r="BH587" s="15">
        <v>17.338299999999997</v>
      </c>
      <c r="BI587" s="15">
        <v>3.4157999999999995</v>
      </c>
      <c r="BJ587" s="15">
        <v>8.7688199999999998</v>
      </c>
      <c r="BK587" s="15">
        <v>5.8189999999999991</v>
      </c>
      <c r="BL587" s="15">
        <v>49.609989999999996</v>
      </c>
      <c r="BM587" s="15">
        <v>1.7033899999999997</v>
      </c>
      <c r="BN587" s="15">
        <v>1.6428499999999999</v>
      </c>
      <c r="BO587" s="15">
        <v>6.9457999999999993</v>
      </c>
      <c r="BP587" s="15">
        <v>21.995999999999999</v>
      </c>
      <c r="BQ587" s="15">
        <v>6.6216899999999992</v>
      </c>
      <c r="BR587" s="15">
        <v>30.505663521835665</v>
      </c>
      <c r="BS587" s="15">
        <v>1918.71</v>
      </c>
      <c r="BT587" s="15">
        <v>2.2400000000000002</v>
      </c>
      <c r="BU587" s="15">
        <v>25.394499999999997</v>
      </c>
      <c r="BV587" s="15">
        <v>155.28089999999997</v>
      </c>
      <c r="BW587" s="15">
        <v>3.7450000000000001</v>
      </c>
      <c r="BX587" s="15">
        <v>1.4762999999999999</v>
      </c>
      <c r="BY587" s="15">
        <v>3.5404199999999997</v>
      </c>
      <c r="BZ587" s="15">
        <v>126.267</v>
      </c>
      <c r="CA587" s="15">
        <v>49.38026</v>
      </c>
      <c r="CB587" s="15">
        <v>235.63</v>
      </c>
      <c r="CC587" s="15">
        <v>3.5404199999999997</v>
      </c>
      <c r="CD587" s="15">
        <v>7.2668399999999993</v>
      </c>
      <c r="CE587" s="15">
        <v>1.2646599999999999</v>
      </c>
      <c r="CF587" s="15">
        <v>11.225</v>
      </c>
      <c r="CG587" s="15">
        <v>524.35</v>
      </c>
      <c r="CH587" s="15">
        <v>24.95612591067788</v>
      </c>
      <c r="CI587" s="15">
        <v>0.96699999999999997</v>
      </c>
      <c r="CJ587" s="15">
        <v>34869.64</v>
      </c>
      <c r="CK587" s="15">
        <v>919.78099999999995</v>
      </c>
      <c r="CL587" s="15">
        <v>0.62274807999999993</v>
      </c>
      <c r="CM587" s="15">
        <v>5.5359999999999996</v>
      </c>
      <c r="CN587" s="15">
        <v>169.50189999999998</v>
      </c>
      <c r="CO587" s="15">
        <v>665.69</v>
      </c>
      <c r="CP587" s="15">
        <v>8.3152359999999987</v>
      </c>
      <c r="CQ587" s="43">
        <v>500</v>
      </c>
      <c r="CR587" s="43">
        <v>40.25</v>
      </c>
      <c r="CS587" s="43">
        <v>7.2</v>
      </c>
      <c r="CT587" s="43">
        <v>6.4921999999999994E-2</v>
      </c>
      <c r="CU587" s="43">
        <v>27.291999999999998</v>
      </c>
      <c r="CV587" s="43">
        <v>12.09</v>
      </c>
      <c r="CW587" s="43">
        <v>5.6</v>
      </c>
      <c r="CX587" s="43">
        <v>107.49</v>
      </c>
      <c r="CY587" s="43">
        <v>0.53699999999999992</v>
      </c>
      <c r="CZ587" s="43">
        <v>4</v>
      </c>
      <c r="DA587" s="43">
        <v>2.3076999999999996</v>
      </c>
      <c r="DB587" s="43">
        <v>1752</v>
      </c>
      <c r="DC587" s="42" t="s">
        <v>21</v>
      </c>
      <c r="DD587" s="43">
        <v>595.45075622246031</v>
      </c>
      <c r="DE587" s="43">
        <v>0.78599999999999992</v>
      </c>
      <c r="DF587" s="43">
        <v>11007</v>
      </c>
      <c r="DG587" s="42" t="s">
        <v>21</v>
      </c>
    </row>
    <row r="588" spans="1:111" x14ac:dyDescent="0.25">
      <c r="A588" s="27" t="s">
        <v>734</v>
      </c>
      <c r="B588" s="15">
        <v>41.720899999999993</v>
      </c>
      <c r="C588" s="15">
        <v>0.99939999999999996</v>
      </c>
      <c r="D588" s="15">
        <v>1.3265499999999999</v>
      </c>
      <c r="E588" s="15">
        <v>10.84948</v>
      </c>
      <c r="F588" s="15">
        <v>31.71275</v>
      </c>
      <c r="G588" s="15">
        <v>529.48518659206911</v>
      </c>
      <c r="H588" s="15">
        <v>4.6809999999999992</v>
      </c>
      <c r="I588" s="15">
        <v>2.6975799999999999</v>
      </c>
      <c r="J588" s="15">
        <v>0.84199999999999997</v>
      </c>
      <c r="K588" s="15">
        <v>244.73</v>
      </c>
      <c r="L588" s="15">
        <v>1.3649099999999998</v>
      </c>
      <c r="M588" s="15">
        <v>413.45</v>
      </c>
      <c r="N588" s="15">
        <v>7.7309999999999999</v>
      </c>
      <c r="O588" s="15">
        <v>8.5168999999999997</v>
      </c>
      <c r="P588" s="15">
        <v>830.02501999999993</v>
      </c>
      <c r="Q588" s="15">
        <v>2.9537499999999998E-2</v>
      </c>
      <c r="R588" s="15">
        <v>162.74</v>
      </c>
      <c r="S588" s="15">
        <v>0.47149999999999997</v>
      </c>
      <c r="T588" s="15">
        <v>6.0228399999999995</v>
      </c>
      <c r="U588" s="15">
        <v>13.5847</v>
      </c>
      <c r="V588" s="15">
        <v>2301.1799999999998</v>
      </c>
      <c r="W588" s="15">
        <v>3.3939999999999997</v>
      </c>
      <c r="X588" s="15">
        <v>8.7650000000000006</v>
      </c>
      <c r="Y588" s="15">
        <v>4.7172099999999997</v>
      </c>
      <c r="Z588" s="15">
        <v>5.2948499999999994</v>
      </c>
      <c r="AA588" s="15">
        <v>9.4550000000000001</v>
      </c>
      <c r="AB588" s="15">
        <v>1.5386899999999999</v>
      </c>
      <c r="AC588" s="15">
        <v>1024.07</v>
      </c>
      <c r="AD588" s="15">
        <v>237.11045999999999</v>
      </c>
      <c r="AE588" s="15">
        <v>5.6442799999999993</v>
      </c>
      <c r="AF588" s="15">
        <v>978.62259999999992</v>
      </c>
      <c r="AG588" s="15">
        <v>142.5</v>
      </c>
      <c r="AH588" s="15">
        <v>14.15</v>
      </c>
      <c r="AI588" s="15">
        <v>9.2197799999999983</v>
      </c>
      <c r="AJ588" s="15">
        <v>67.56</v>
      </c>
      <c r="AK588" s="15">
        <v>31.390909999999998</v>
      </c>
      <c r="AL588" s="15">
        <v>2189.2726999999995</v>
      </c>
      <c r="AM588" s="15">
        <v>1751.3666999999998</v>
      </c>
      <c r="AN588" s="15">
        <v>0.31085726999999996</v>
      </c>
      <c r="AO588" s="15">
        <v>0.63899403999999993</v>
      </c>
      <c r="AP588" s="15">
        <v>3.0150000000000001</v>
      </c>
      <c r="AQ588" s="15">
        <v>1584.9423999999999</v>
      </c>
      <c r="AR588" s="15">
        <v>33.2029</v>
      </c>
      <c r="AS588" s="15">
        <v>97.956499999999991</v>
      </c>
      <c r="AT588" s="15">
        <v>0.69695999999999991</v>
      </c>
      <c r="AU588" s="15">
        <v>43.498999999999995</v>
      </c>
      <c r="AV588" s="15">
        <v>796.33</v>
      </c>
      <c r="AW588" s="15">
        <v>0.28939399999999998</v>
      </c>
      <c r="AX588" s="15">
        <v>718.99998079401632</v>
      </c>
      <c r="AY588" s="15">
        <v>1658.5</v>
      </c>
      <c r="AZ588" s="15">
        <v>3.5248599999999999</v>
      </c>
      <c r="BA588" s="15">
        <v>1.0000002769241589</v>
      </c>
      <c r="BB588" s="15">
        <v>0.35684063999999999</v>
      </c>
      <c r="BC588" s="15">
        <v>3718.02</v>
      </c>
      <c r="BD588" s="15">
        <v>15.394699999999998</v>
      </c>
      <c r="BE588" s="15">
        <v>2.5603999999999996</v>
      </c>
      <c r="BF588" s="15">
        <v>0.36474999999999996</v>
      </c>
      <c r="BG588" s="15">
        <v>123.35</v>
      </c>
      <c r="BH588" s="15">
        <v>17.6983</v>
      </c>
      <c r="BI588" s="15">
        <v>3.4425999999999997</v>
      </c>
      <c r="BJ588" s="15">
        <v>8.8672999999999984</v>
      </c>
      <c r="BK588" s="15">
        <v>5.8347999999999995</v>
      </c>
      <c r="BL588" s="15">
        <v>49.640459999999997</v>
      </c>
      <c r="BM588" s="15">
        <v>1.7254819999999997</v>
      </c>
      <c r="BN588" s="15">
        <v>1.6123799999999999</v>
      </c>
      <c r="BO588" s="15">
        <v>7.0118999999999998</v>
      </c>
      <c r="BP588" s="15">
        <v>21.995999999999999</v>
      </c>
      <c r="BQ588" s="15">
        <v>6.7263999999999999</v>
      </c>
      <c r="BR588" s="15">
        <v>30.520592884081264</v>
      </c>
      <c r="BS588" s="15">
        <v>1924.42</v>
      </c>
      <c r="BT588" s="15">
        <v>2.19</v>
      </c>
      <c r="BU588" s="15">
        <v>24.264799999999997</v>
      </c>
      <c r="BV588" s="15">
        <v>157.29571999999996</v>
      </c>
      <c r="BW588" s="15">
        <v>3.7450000000000001</v>
      </c>
      <c r="BX588" s="15">
        <v>1.4681199999999999</v>
      </c>
      <c r="BY588" s="15">
        <v>3.5248599999999999</v>
      </c>
      <c r="BZ588" s="15">
        <v>128.50199999999998</v>
      </c>
      <c r="CA588" s="15">
        <v>49.328199999999995</v>
      </c>
      <c r="CB588" s="15">
        <v>369.476</v>
      </c>
      <c r="CC588" s="15">
        <v>3.5248599999999999</v>
      </c>
      <c r="CD588" s="15">
        <v>7.3507499999999997</v>
      </c>
      <c r="CE588" s="15">
        <v>1.2953199999999998</v>
      </c>
      <c r="CF588" s="15">
        <v>11.225</v>
      </c>
      <c r="CG588" s="15">
        <v>526.01299999999992</v>
      </c>
      <c r="CH588" s="15">
        <v>24.979626029242592</v>
      </c>
      <c r="CI588" s="15">
        <v>0.97889999999999999</v>
      </c>
      <c r="CJ588" s="15">
        <v>36308.17</v>
      </c>
      <c r="CK588" s="15">
        <v>920.13799999999992</v>
      </c>
      <c r="CL588" s="15">
        <v>0.62921344999999995</v>
      </c>
      <c r="CM588" s="15">
        <v>5.5179999999999998</v>
      </c>
      <c r="CN588" s="15">
        <v>169.92149999999998</v>
      </c>
      <c r="CO588" s="15">
        <v>667.17</v>
      </c>
      <c r="CP588" s="15">
        <v>8.3297979999999985</v>
      </c>
      <c r="CQ588" s="43">
        <v>500</v>
      </c>
      <c r="CR588" s="43">
        <v>40.25</v>
      </c>
      <c r="CS588" s="43">
        <v>8.2799999999999994</v>
      </c>
      <c r="CT588" s="43">
        <v>6.5034999999999996E-2</v>
      </c>
      <c r="CU588" s="43">
        <v>28.132999999999999</v>
      </c>
      <c r="CV588" s="43">
        <v>12.563999999999998</v>
      </c>
      <c r="CW588" s="43">
        <v>5.95</v>
      </c>
      <c r="CX588" s="43">
        <v>111.41</v>
      </c>
      <c r="CY588" s="43">
        <v>0.54799999999999993</v>
      </c>
      <c r="CZ588" s="43">
        <v>4</v>
      </c>
      <c r="DA588" s="43">
        <v>2.4048999999999996</v>
      </c>
      <c r="DB588" s="43">
        <v>1770</v>
      </c>
      <c r="DC588" s="42" t="s">
        <v>21</v>
      </c>
      <c r="DD588" s="43">
        <v>603.42746801834414</v>
      </c>
      <c r="DE588" s="43">
        <v>1.0859999999999999</v>
      </c>
      <c r="DF588" s="43">
        <v>11035</v>
      </c>
      <c r="DG588" s="42" t="s">
        <v>21</v>
      </c>
    </row>
    <row r="589" spans="1:111" x14ac:dyDescent="0.25">
      <c r="A589" s="27" t="s">
        <v>735</v>
      </c>
      <c r="B589" s="15">
        <v>42.795000000000002</v>
      </c>
      <c r="C589" s="15">
        <v>0.99869999999999992</v>
      </c>
      <c r="D589" s="15">
        <v>1.2920999999999998</v>
      </c>
      <c r="E589" s="15">
        <v>11.071788999999999</v>
      </c>
      <c r="F589" s="15">
        <v>32.319649999999996</v>
      </c>
      <c r="G589" s="15">
        <v>541.44819080786544</v>
      </c>
      <c r="H589" s="15">
        <v>4.6997999999999998</v>
      </c>
      <c r="I589" s="15">
        <v>2.7279999999999998</v>
      </c>
      <c r="J589" s="15">
        <v>0.85</v>
      </c>
      <c r="K589" s="15">
        <v>248.51</v>
      </c>
      <c r="L589" s="15">
        <v>1.38842</v>
      </c>
      <c r="M589" s="15">
        <v>402.23</v>
      </c>
      <c r="N589" s="15">
        <v>7.7379999999999995</v>
      </c>
      <c r="O589" s="15">
        <v>8.4851119999999991</v>
      </c>
      <c r="P589" s="15">
        <v>829.34362999999985</v>
      </c>
      <c r="Q589" s="15">
        <v>3.2757099999999997E-2</v>
      </c>
      <c r="R589" s="15">
        <v>164.39</v>
      </c>
      <c r="S589" s="15">
        <v>0.48102399999999995</v>
      </c>
      <c r="T589" s="15">
        <v>6.1613099999999994</v>
      </c>
      <c r="U589" s="15">
        <v>13.162699999999999</v>
      </c>
      <c r="V589" s="15">
        <v>2298.12</v>
      </c>
      <c r="W589" s="15">
        <v>3.3919999999999995</v>
      </c>
      <c r="X589" s="15">
        <v>8.75</v>
      </c>
      <c r="Y589" s="15">
        <v>4.8455399999999997</v>
      </c>
      <c r="Z589" s="15">
        <v>5.4144799999999993</v>
      </c>
      <c r="AA589" s="15">
        <v>9.5449999999999999</v>
      </c>
      <c r="AB589" s="15">
        <v>1.5722799999999999</v>
      </c>
      <c r="AC589" s="15">
        <v>1046.74</v>
      </c>
      <c r="AD589" s="15">
        <v>242.84285999999997</v>
      </c>
      <c r="AE589" s="15">
        <v>5.6431099999999992</v>
      </c>
      <c r="AF589" s="15">
        <v>980.91934999999989</v>
      </c>
      <c r="AG589" s="15">
        <v>142.5</v>
      </c>
      <c r="AH589" s="15">
        <v>13.9</v>
      </c>
      <c r="AI589" s="15">
        <v>9.3567499999999999</v>
      </c>
      <c r="AJ589" s="15">
        <v>68.77</v>
      </c>
      <c r="AK589" s="15">
        <v>31.388089999999998</v>
      </c>
      <c r="AL589" s="15">
        <v>2197.14</v>
      </c>
      <c r="AM589" s="15">
        <v>1748.5280999999998</v>
      </c>
      <c r="AN589" s="15">
        <v>0.31085723999999998</v>
      </c>
      <c r="AO589" s="15">
        <v>0.65100883999999992</v>
      </c>
      <c r="AP589" s="15">
        <v>3.0269999999999997</v>
      </c>
      <c r="AQ589" s="15">
        <v>1633.8170999999998</v>
      </c>
      <c r="AR589" s="15">
        <v>33.195399999999999</v>
      </c>
      <c r="AS589" s="15">
        <v>100.12349999999999</v>
      </c>
      <c r="AT589" s="15">
        <v>0.70323999999999998</v>
      </c>
      <c r="AU589" s="15">
        <v>45.1845</v>
      </c>
      <c r="AV589" s="15">
        <v>791.86</v>
      </c>
      <c r="AW589" s="15">
        <v>0.29990198999999995</v>
      </c>
      <c r="AX589" s="15">
        <v>718.99998079401632</v>
      </c>
      <c r="AY589" s="15">
        <v>1649.26</v>
      </c>
      <c r="AZ589" s="15">
        <v>3.5600799999999997</v>
      </c>
      <c r="BA589" s="15">
        <v>1.0000002769241589</v>
      </c>
      <c r="BB589" s="15">
        <v>0.36156782999999998</v>
      </c>
      <c r="BC589" s="15">
        <v>3853.97</v>
      </c>
      <c r="BD589" s="15">
        <v>15.584</v>
      </c>
      <c r="BE589" s="15">
        <v>2.5626999999999995</v>
      </c>
      <c r="BF589" s="15">
        <v>0.37123299999999998</v>
      </c>
      <c r="BG589" s="15">
        <v>126.86</v>
      </c>
      <c r="BH589" s="15">
        <v>18.038899999999998</v>
      </c>
      <c r="BI589" s="15">
        <v>3.9307999999999996</v>
      </c>
      <c r="BJ589" s="15">
        <v>9.0392899999999994</v>
      </c>
      <c r="BK589" s="15">
        <v>5.9189999999999996</v>
      </c>
      <c r="BL589" s="15">
        <v>49.715719999999997</v>
      </c>
      <c r="BM589" s="15">
        <v>1.7602379999999995</v>
      </c>
      <c r="BN589" s="15">
        <v>1.5701099999999999</v>
      </c>
      <c r="BO589" s="15">
        <v>7.0785999999999998</v>
      </c>
      <c r="BP589" s="15">
        <v>21.995999999999999</v>
      </c>
      <c r="BQ589" s="15">
        <v>6.8552</v>
      </c>
      <c r="BR589" s="15">
        <v>30.610666702963027</v>
      </c>
      <c r="BS589" s="15">
        <v>1918.48</v>
      </c>
      <c r="BT589" s="15">
        <v>2.13</v>
      </c>
      <c r="BU589" s="15">
        <v>24.145</v>
      </c>
      <c r="BV589" s="15">
        <v>161.24025999999998</v>
      </c>
      <c r="BW589" s="15">
        <v>3.7450000000000001</v>
      </c>
      <c r="BX589" s="15">
        <v>1.4651399999999999</v>
      </c>
      <c r="BY589" s="15">
        <v>3.5600799999999997</v>
      </c>
      <c r="BZ589" s="15">
        <v>132.30399999999997</v>
      </c>
      <c r="CA589" s="15">
        <v>49.737499999999997</v>
      </c>
      <c r="CB589" s="15">
        <v>430</v>
      </c>
      <c r="CC589" s="15">
        <v>3.5600799999999997</v>
      </c>
      <c r="CD589" s="15">
        <v>7.5161999999999995</v>
      </c>
      <c r="CE589" s="15">
        <v>1.3292299999999999</v>
      </c>
      <c r="CF589" s="15">
        <v>11.225</v>
      </c>
      <c r="CG589" s="15">
        <v>523.39899999999989</v>
      </c>
      <c r="CH589" s="15">
        <v>25.098626629634108</v>
      </c>
      <c r="CI589" s="15">
        <v>0.9998999999999999</v>
      </c>
      <c r="CJ589" s="15">
        <v>37444.11</v>
      </c>
      <c r="CK589" s="15">
        <v>929.74599999999987</v>
      </c>
      <c r="CL589" s="15">
        <v>0.64113276999999991</v>
      </c>
      <c r="CM589" s="15">
        <v>5.569</v>
      </c>
      <c r="CN589" s="15">
        <v>170</v>
      </c>
      <c r="CO589" s="15">
        <v>680.79899999999998</v>
      </c>
      <c r="CP589" s="15">
        <v>8.3712129999999991</v>
      </c>
      <c r="CQ589" s="43">
        <v>500</v>
      </c>
      <c r="CR589" s="43">
        <v>40.25</v>
      </c>
      <c r="CS589" s="43">
        <v>10.6</v>
      </c>
      <c r="CT589" s="43">
        <v>6.601499999999999E-2</v>
      </c>
      <c r="CU589" s="43">
        <v>28.048999999999999</v>
      </c>
      <c r="CV589" s="43">
        <v>12.39</v>
      </c>
      <c r="CW589" s="43">
        <v>5.95</v>
      </c>
      <c r="CX589" s="43">
        <v>110.69</v>
      </c>
      <c r="CY589" s="43">
        <v>0.54799999999999993</v>
      </c>
      <c r="CZ589" s="43">
        <v>4</v>
      </c>
      <c r="DA589" s="43">
        <v>2.4371999999999998</v>
      </c>
      <c r="DB589" s="43">
        <v>1767</v>
      </c>
      <c r="DC589" s="43">
        <v>3.55</v>
      </c>
      <c r="DD589" s="43">
        <v>613.00803040519827</v>
      </c>
      <c r="DE589" s="43">
        <v>1.0419999999999998</v>
      </c>
      <c r="DF589" s="43">
        <v>11051</v>
      </c>
      <c r="DG589" s="42" t="s">
        <v>21</v>
      </c>
    </row>
    <row r="590" spans="1:111" x14ac:dyDescent="0.25">
      <c r="A590" s="27" t="s">
        <v>737</v>
      </c>
      <c r="B590" s="15">
        <v>42.71031</v>
      </c>
      <c r="C590" s="15">
        <v>0.997</v>
      </c>
      <c r="D590" s="15">
        <v>1.3058399999999999</v>
      </c>
      <c r="E590" s="15">
        <v>10.773999999999999</v>
      </c>
      <c r="F590" s="15">
        <v>31.549289999999999</v>
      </c>
      <c r="G590" s="15">
        <v>529.43118657303933</v>
      </c>
      <c r="H590" s="15">
        <v>4.7152999999999992</v>
      </c>
      <c r="I590" s="15">
        <v>2.7084499999999996</v>
      </c>
      <c r="J590" s="15">
        <v>0.84699999999999998</v>
      </c>
      <c r="K590" s="15">
        <v>245.21</v>
      </c>
      <c r="L590" s="15">
        <v>1.4128999999999998</v>
      </c>
      <c r="M590" s="15">
        <v>405.78</v>
      </c>
      <c r="N590" s="15">
        <v>7.7450000000000001</v>
      </c>
      <c r="O590" s="15">
        <v>8.4412999999999982</v>
      </c>
      <c r="P590" s="15">
        <v>846.67290999999989</v>
      </c>
      <c r="Q590" s="15">
        <v>3.4287999999999999E-2</v>
      </c>
      <c r="R590" s="15">
        <v>166.2</v>
      </c>
      <c r="S590" s="15">
        <v>0.47156499999999996</v>
      </c>
      <c r="T590" s="15">
        <v>6.0336199999999991</v>
      </c>
      <c r="U590" s="15">
        <v>13.258099999999999</v>
      </c>
      <c r="V590" s="15">
        <v>2345.66</v>
      </c>
      <c r="W590" s="15">
        <v>3.3909999999999996</v>
      </c>
      <c r="X590" s="15">
        <v>8.76</v>
      </c>
      <c r="Y590" s="15">
        <v>4.7357999999999993</v>
      </c>
      <c r="Z590" s="15">
        <v>5.2943099999999994</v>
      </c>
      <c r="AA590" s="15">
        <v>9.5649999999999995</v>
      </c>
      <c r="AB590" s="15">
        <v>1.5324</v>
      </c>
      <c r="AC590" s="15">
        <v>1056.47</v>
      </c>
      <c r="AD590" s="15">
        <v>238.20399999999998</v>
      </c>
      <c r="AE590" s="15">
        <v>5.7372399999999999</v>
      </c>
      <c r="AF590" s="15">
        <v>981.31398999999988</v>
      </c>
      <c r="AG590" s="15">
        <v>142.83000000000001</v>
      </c>
      <c r="AH590" s="15">
        <v>14.05</v>
      </c>
      <c r="AI590" s="15">
        <v>9.18614</v>
      </c>
      <c r="AJ590" s="15">
        <v>67.849999999999994</v>
      </c>
      <c r="AK590" s="15">
        <v>31.3735</v>
      </c>
      <c r="AL590" s="15">
        <v>2203.6799999999998</v>
      </c>
      <c r="AM590" s="15">
        <v>1749.0359999999998</v>
      </c>
      <c r="AN590" s="15">
        <v>0.31085723999999998</v>
      </c>
      <c r="AO590" s="15">
        <v>0.6420163499999999</v>
      </c>
      <c r="AP590" s="15">
        <v>3.0119999999999996</v>
      </c>
      <c r="AQ590" s="15">
        <v>1609.4918999999998</v>
      </c>
      <c r="AR590" s="15">
        <v>33.1</v>
      </c>
      <c r="AS590" s="15">
        <v>99.745259999999988</v>
      </c>
      <c r="AT590" s="15">
        <v>0.69943999999999995</v>
      </c>
      <c r="AU590" s="15">
        <v>44.478199999999994</v>
      </c>
      <c r="AV590" s="15">
        <v>790.48</v>
      </c>
      <c r="AW590" s="15">
        <v>0.29905178999999998</v>
      </c>
      <c r="AX590" s="15">
        <v>718.99998079401632</v>
      </c>
      <c r="AY590" s="15">
        <v>1644.61</v>
      </c>
      <c r="AZ590" s="15">
        <v>3.5389799999999996</v>
      </c>
      <c r="BA590" s="15">
        <v>1.0000002769241589</v>
      </c>
      <c r="BB590" s="15">
        <v>0.35816013999999996</v>
      </c>
      <c r="BC590" s="15">
        <v>3993.48</v>
      </c>
      <c r="BD590" s="15">
        <v>15.262799999999999</v>
      </c>
      <c r="BE590" s="15">
        <v>2.5550000000000002</v>
      </c>
      <c r="BF590" s="15">
        <v>0.36565999999999999</v>
      </c>
      <c r="BG590" s="15">
        <v>125.91</v>
      </c>
      <c r="BH590" s="15">
        <v>17.755399999999998</v>
      </c>
      <c r="BI590" s="15">
        <v>5.5132999999999992</v>
      </c>
      <c r="BJ590" s="15">
        <v>8.8915099999999985</v>
      </c>
      <c r="BK590" s="15">
        <v>5.863999999999999</v>
      </c>
      <c r="BL590" s="15">
        <v>49.883809999999997</v>
      </c>
      <c r="BM590" s="15">
        <v>1.717841</v>
      </c>
      <c r="BN590" s="15">
        <v>1.5600599999999998</v>
      </c>
      <c r="BO590" s="15">
        <v>7.1470999999999991</v>
      </c>
      <c r="BP590" s="15">
        <v>21.995999999999999</v>
      </c>
      <c r="BQ590" s="15">
        <v>6.7014399999999998</v>
      </c>
      <c r="BR590" s="15">
        <v>30.697356533069126</v>
      </c>
      <c r="BS590" s="15">
        <v>1936.05</v>
      </c>
      <c r="BT590" s="15">
        <v>2.19</v>
      </c>
      <c r="BU590" s="15">
        <v>24.622299999999999</v>
      </c>
      <c r="BV590" s="15">
        <v>158.02199999999999</v>
      </c>
      <c r="BW590" s="15">
        <v>3.7450000000000001</v>
      </c>
      <c r="BX590" s="15">
        <v>1.4524299999999999</v>
      </c>
      <c r="BY590" s="15">
        <v>3.5389799999999996</v>
      </c>
      <c r="BZ590" s="15">
        <v>132.60499999999999</v>
      </c>
      <c r="CA590" s="15">
        <v>50.115000000000002</v>
      </c>
      <c r="CB590" s="15">
        <v>418.68199999999996</v>
      </c>
      <c r="CC590" s="15">
        <v>3.5389799999999996</v>
      </c>
      <c r="CD590" s="15">
        <v>7.4675399999999996</v>
      </c>
      <c r="CE590" s="15">
        <v>1.2879499999999999</v>
      </c>
      <c r="CF590" s="15">
        <v>11.225</v>
      </c>
      <c r="CG590" s="15">
        <v>531.13149999999996</v>
      </c>
      <c r="CH590" s="15">
        <v>25.073926505015027</v>
      </c>
      <c r="CI590" s="15">
        <v>0.9849</v>
      </c>
      <c r="CJ590" s="15">
        <v>40150.370000000003</v>
      </c>
      <c r="CK590" s="15">
        <v>925.04</v>
      </c>
      <c r="CL590" s="15">
        <v>0.63501202999999995</v>
      </c>
      <c r="CM590" s="15">
        <v>5.7669999999999995</v>
      </c>
      <c r="CN590" s="15">
        <v>170</v>
      </c>
      <c r="CO590" s="15">
        <v>688.65</v>
      </c>
      <c r="CP590" s="15">
        <v>8.3751989999999985</v>
      </c>
      <c r="CQ590" s="43">
        <v>500</v>
      </c>
      <c r="CR590" s="43">
        <v>40.25</v>
      </c>
      <c r="CS590" s="43">
        <v>11.74</v>
      </c>
      <c r="CT590" s="43">
        <v>6.665299999999999E-2</v>
      </c>
      <c r="CU590" s="43">
        <v>27.524999999999999</v>
      </c>
      <c r="CV590" s="43">
        <v>12.047999999999998</v>
      </c>
      <c r="CW590" s="43">
        <v>5.97</v>
      </c>
      <c r="CX590" s="43">
        <v>110.64</v>
      </c>
      <c r="CY590" s="43">
        <v>0.54299999999999993</v>
      </c>
      <c r="CZ590" s="43">
        <v>4</v>
      </c>
      <c r="DA590" s="43">
        <v>2.4325000000000001</v>
      </c>
      <c r="DB590" s="43">
        <v>1780</v>
      </c>
      <c r="DC590" s="43">
        <v>4.0039999999999996</v>
      </c>
      <c r="DD590" s="43">
        <v>629.3266205160478</v>
      </c>
      <c r="DE590" s="43">
        <v>1.1719999999999999</v>
      </c>
      <c r="DF590" s="43">
        <v>11045</v>
      </c>
      <c r="DG590" s="42" t="s">
        <v>21</v>
      </c>
    </row>
    <row r="591" spans="1:111" x14ac:dyDescent="0.25">
      <c r="A591" s="27" t="s">
        <v>738</v>
      </c>
      <c r="B591" s="15">
        <v>43.503729999999997</v>
      </c>
      <c r="C591" s="15">
        <v>1</v>
      </c>
      <c r="D591" s="15">
        <v>1.3417599999999998</v>
      </c>
      <c r="E591" s="15">
        <v>10.570499999999999</v>
      </c>
      <c r="F591" s="15">
        <v>30.925749999999997</v>
      </c>
      <c r="G591" s="15">
        <v>522.88918426761938</v>
      </c>
      <c r="H591" s="15">
        <v>4.7256999999999998</v>
      </c>
      <c r="I591" s="15">
        <v>2.7114899999999995</v>
      </c>
      <c r="J591" s="15">
        <v>0.84099999999999997</v>
      </c>
      <c r="K591" s="15">
        <v>242.79</v>
      </c>
      <c r="L591" s="15">
        <v>1.4005099999999999</v>
      </c>
      <c r="M591" s="15">
        <v>412.14</v>
      </c>
      <c r="N591" s="15">
        <v>7.7309999999999999</v>
      </c>
      <c r="O591" s="15">
        <v>8.4353999999999996</v>
      </c>
      <c r="P591" s="15">
        <v>850.57006999999987</v>
      </c>
      <c r="Q591" s="15">
        <v>3.5554999999999996E-2</v>
      </c>
      <c r="R591" s="15">
        <v>168.37</v>
      </c>
      <c r="S591" s="15">
        <v>0.46659999999999996</v>
      </c>
      <c r="T591" s="15">
        <v>5.9283999999999999</v>
      </c>
      <c r="U591" s="15">
        <v>13.427399999999999</v>
      </c>
      <c r="V591" s="15">
        <v>2389.9499999999998</v>
      </c>
      <c r="W591" s="15">
        <v>3.3919999999999995</v>
      </c>
      <c r="X591" s="15">
        <v>8.7550000000000008</v>
      </c>
      <c r="Y591" s="15">
        <v>4.6432699999999993</v>
      </c>
      <c r="Z591" s="15">
        <v>5.2288899999999998</v>
      </c>
      <c r="AA591" s="15">
        <v>9.5050000000000008</v>
      </c>
      <c r="AB591" s="15">
        <v>1.5017999999999998</v>
      </c>
      <c r="AC591" s="15">
        <v>1065.4000000000001</v>
      </c>
      <c r="AD591" s="15">
        <v>235.91352999999998</v>
      </c>
      <c r="AE591" s="15">
        <v>5.7172299999999998</v>
      </c>
      <c r="AF591" s="15">
        <v>982.72327999999993</v>
      </c>
      <c r="AG591" s="15">
        <v>142.43</v>
      </c>
      <c r="AH591" s="15">
        <v>14.08</v>
      </c>
      <c r="AI591" s="15">
        <v>9.0787799999999983</v>
      </c>
      <c r="AJ591" s="15">
        <v>66.48</v>
      </c>
      <c r="AK591" s="15">
        <v>31.377889999999997</v>
      </c>
      <c r="AL591" s="15">
        <v>2209.75</v>
      </c>
      <c r="AM591" s="15">
        <v>1747.075</v>
      </c>
      <c r="AN591" s="15">
        <v>0.31085723999999998</v>
      </c>
      <c r="AO591" s="15">
        <v>0.63972711999999998</v>
      </c>
      <c r="AP591" s="15">
        <v>3.0095999999999994</v>
      </c>
      <c r="AQ591" s="15">
        <v>1618.8368999999998</v>
      </c>
      <c r="AR591" s="15">
        <v>33.08</v>
      </c>
      <c r="AS591" s="15">
        <v>98.242999999999995</v>
      </c>
      <c r="AT591" s="15">
        <v>0.69878999999999991</v>
      </c>
      <c r="AU591" s="15">
        <v>44.473099999999995</v>
      </c>
      <c r="AV591" s="15">
        <v>790.92</v>
      </c>
      <c r="AW591" s="15">
        <v>0.29839267999999997</v>
      </c>
      <c r="AX591" s="15">
        <v>718.99998079401632</v>
      </c>
      <c r="AY591" s="15">
        <v>1640.76</v>
      </c>
      <c r="AZ591" s="15">
        <v>3.5601499999999997</v>
      </c>
      <c r="BA591" s="15">
        <v>1.0000002769241589</v>
      </c>
      <c r="BB591" s="15">
        <v>0.35513713999999996</v>
      </c>
      <c r="BC591" s="15">
        <v>4206.51</v>
      </c>
      <c r="BD591" s="15">
        <v>15.293299999999999</v>
      </c>
      <c r="BE591" s="15">
        <v>2.5529999999999995</v>
      </c>
      <c r="BF591" s="15">
        <v>0.36203999999999997</v>
      </c>
      <c r="BG591" s="15">
        <v>126.07</v>
      </c>
      <c r="BH591" s="15">
        <v>17.590599999999998</v>
      </c>
      <c r="BI591" s="15">
        <v>5.6853999999999996</v>
      </c>
      <c r="BJ591" s="15">
        <v>8.8053199999999983</v>
      </c>
      <c r="BK591" s="15">
        <v>5.8175999999999997</v>
      </c>
      <c r="BL591" s="15">
        <v>50.146989999999995</v>
      </c>
      <c r="BM591" s="15">
        <v>1.6837199999999999</v>
      </c>
      <c r="BN591" s="15">
        <v>1.5754999999999999</v>
      </c>
      <c r="BO591" s="15">
        <v>7.2128999999999994</v>
      </c>
      <c r="BP591" s="15">
        <v>21.886099999999999</v>
      </c>
      <c r="BQ591" s="15">
        <v>6.594199999999999</v>
      </c>
      <c r="BR591" s="15">
        <v>30.74383661419375</v>
      </c>
      <c r="BS591" s="15">
        <v>1952.35</v>
      </c>
      <c r="BT591" s="15">
        <v>2.21</v>
      </c>
      <c r="BU591" s="15">
        <v>25.028199999999998</v>
      </c>
      <c r="BV591" s="15">
        <v>155.55008999999998</v>
      </c>
      <c r="BW591" s="15">
        <v>3.7450000000000001</v>
      </c>
      <c r="BX591" s="15">
        <v>1.4538</v>
      </c>
      <c r="BY591" s="15">
        <v>3.5601499999999997</v>
      </c>
      <c r="BZ591" s="15">
        <v>130.499</v>
      </c>
      <c r="CA591" s="15">
        <v>50.208889999999997</v>
      </c>
      <c r="CB591" s="15">
        <v>416.7</v>
      </c>
      <c r="CC591" s="15">
        <v>3.5601499999999997</v>
      </c>
      <c r="CD591" s="15">
        <v>7.3845399999999994</v>
      </c>
      <c r="CE591" s="15">
        <v>1.2709999999999999</v>
      </c>
      <c r="CF591" s="15">
        <v>11.225</v>
      </c>
      <c r="CG591" s="15">
        <v>539.37129999999991</v>
      </c>
      <c r="CH591" s="15">
        <v>25.021726241650011</v>
      </c>
      <c r="CI591" s="15">
        <v>0.97559999999999991</v>
      </c>
      <c r="CJ591" s="15">
        <v>41079.96</v>
      </c>
      <c r="CK591" s="15">
        <v>925.52799999999991</v>
      </c>
      <c r="CL591" s="15">
        <v>0.63628005999999993</v>
      </c>
      <c r="CM591" s="15">
        <v>5.7750000000000004</v>
      </c>
      <c r="CN591" s="15">
        <v>170</v>
      </c>
      <c r="CO591" s="15">
        <v>769.57</v>
      </c>
      <c r="CP591" s="15">
        <v>8.3968319999999999</v>
      </c>
      <c r="CQ591" s="43">
        <v>500</v>
      </c>
      <c r="CR591" s="43">
        <v>40.25</v>
      </c>
      <c r="CS591" s="43">
        <v>11.67</v>
      </c>
      <c r="CT591" s="43">
        <v>6.5640999999999991E-2</v>
      </c>
      <c r="CU591" s="43">
        <v>26.855999999999998</v>
      </c>
      <c r="CV591" s="43">
        <v>11.722</v>
      </c>
      <c r="CW591" s="43">
        <v>5.94</v>
      </c>
      <c r="CX591" s="43">
        <v>111.74</v>
      </c>
      <c r="CY591" s="43">
        <v>0.53500000000000003</v>
      </c>
      <c r="CZ591" s="43">
        <v>4</v>
      </c>
      <c r="DA591" s="43">
        <v>2.4193999999999996</v>
      </c>
      <c r="DB591" s="43">
        <v>1810</v>
      </c>
      <c r="DC591" s="43">
        <v>4.407</v>
      </c>
      <c r="DD591" s="43">
        <v>640.16388195378011</v>
      </c>
      <c r="DE591" s="43">
        <v>1.2619999999999998</v>
      </c>
      <c r="DF591" s="43">
        <v>11056</v>
      </c>
      <c r="DG591" s="42" t="s">
        <v>21</v>
      </c>
    </row>
    <row r="592" spans="1:111" x14ac:dyDescent="0.25">
      <c r="A592" s="27" t="s">
        <v>739</v>
      </c>
      <c r="B592" s="15">
        <v>43.319009999999999</v>
      </c>
      <c r="C592" s="15">
        <v>1</v>
      </c>
      <c r="D592" s="15">
        <v>1.3591899999999999</v>
      </c>
      <c r="E592" s="15">
        <v>9.8946499999999986</v>
      </c>
      <c r="F592" s="15">
        <v>29.005329999999997</v>
      </c>
      <c r="G592" s="15">
        <v>498.33317561401282</v>
      </c>
      <c r="H592" s="15">
        <v>4.7439999999999998</v>
      </c>
      <c r="I592" s="15">
        <v>2.7243299999999997</v>
      </c>
      <c r="J592" s="15">
        <v>0.8889999999999999</v>
      </c>
      <c r="K592" s="15">
        <v>235.12</v>
      </c>
      <c r="L592" s="15">
        <v>1.4073099999999998</v>
      </c>
      <c r="M592" s="15">
        <v>410.46</v>
      </c>
      <c r="N592" s="15">
        <v>7.7319999999999993</v>
      </c>
      <c r="O592" s="15">
        <v>8.4276</v>
      </c>
      <c r="P592" s="15">
        <v>866.05614999999989</v>
      </c>
      <c r="Q592" s="15">
        <v>3.5229999999999997E-2</v>
      </c>
      <c r="R592" s="15">
        <v>170.93</v>
      </c>
      <c r="S592" s="15">
        <v>0.44953899999999997</v>
      </c>
      <c r="T592" s="15">
        <v>5.6303899999999993</v>
      </c>
      <c r="U592" s="15">
        <v>13.555499999999999</v>
      </c>
      <c r="V592" s="15">
        <v>2407.09</v>
      </c>
      <c r="W592" s="15">
        <v>3.3889999999999993</v>
      </c>
      <c r="X592" s="15">
        <v>8.75</v>
      </c>
      <c r="Y592" s="15">
        <v>4.3769099999999996</v>
      </c>
      <c r="Z592" s="15">
        <v>4.9833299999999996</v>
      </c>
      <c r="AA592" s="15">
        <v>9.4224999999999994</v>
      </c>
      <c r="AB592" s="15">
        <v>1.4065599999999998</v>
      </c>
      <c r="AC592" s="15">
        <v>1085.23</v>
      </c>
      <c r="AD592" s="15">
        <v>228.75432999999998</v>
      </c>
      <c r="AE592" s="15">
        <v>5.6948499999999997</v>
      </c>
      <c r="AF592" s="15">
        <v>985.6955999999999</v>
      </c>
      <c r="AG592" s="15">
        <v>143.35</v>
      </c>
      <c r="AH592" s="15">
        <v>14.29</v>
      </c>
      <c r="AI592" s="15">
        <v>9.0579829999999983</v>
      </c>
      <c r="AJ592" s="15">
        <v>64.11</v>
      </c>
      <c r="AK592" s="15">
        <v>31.649559999999997</v>
      </c>
      <c r="AL592" s="15">
        <v>2215</v>
      </c>
      <c r="AM592" s="15">
        <v>1743.9444999999998</v>
      </c>
      <c r="AN592" s="15">
        <v>0.31085726999999996</v>
      </c>
      <c r="AO592" s="15">
        <v>0.62511074999999994</v>
      </c>
      <c r="AP592" s="15">
        <v>2.9760999999999997</v>
      </c>
      <c r="AQ592" s="15">
        <v>1690.3192999999999</v>
      </c>
      <c r="AR592" s="15">
        <v>33.125499999999995</v>
      </c>
      <c r="AS592" s="15">
        <v>90.788639999999987</v>
      </c>
      <c r="AT592" s="15">
        <v>0.68599999999999994</v>
      </c>
      <c r="AU592" s="15">
        <v>44.138399999999997</v>
      </c>
      <c r="AV592" s="15">
        <v>778.69</v>
      </c>
      <c r="AW592" s="15">
        <v>0.29539620999999994</v>
      </c>
      <c r="AX592" s="15">
        <v>718.99998079401632</v>
      </c>
      <c r="AY592" s="15">
        <v>1636.42</v>
      </c>
      <c r="AZ592" s="15">
        <v>3.5982299999999996</v>
      </c>
      <c r="BA592" s="15">
        <v>1.0000002769241589</v>
      </c>
      <c r="BB592" s="15">
        <v>0.34177302999999998</v>
      </c>
      <c r="BC592" s="15">
        <v>4134.91</v>
      </c>
      <c r="BD592" s="15">
        <v>15.272799999999998</v>
      </c>
      <c r="BE592" s="15">
        <v>2.5469999999999997</v>
      </c>
      <c r="BF592" s="15">
        <v>0.35396999999999995</v>
      </c>
      <c r="BG592" s="15">
        <v>124.42</v>
      </c>
      <c r="BH592" s="15">
        <v>17.137599999999999</v>
      </c>
      <c r="BI592" s="15">
        <v>6.7018999999999993</v>
      </c>
      <c r="BJ592" s="15">
        <v>8.4980499999999992</v>
      </c>
      <c r="BK592" s="15">
        <v>5.5995999999999997</v>
      </c>
      <c r="BL592" s="15">
        <v>50.330879999999993</v>
      </c>
      <c r="BM592" s="15">
        <v>1.5776479999999999</v>
      </c>
      <c r="BN592" s="15">
        <v>1.5475000000000001</v>
      </c>
      <c r="BO592" s="15">
        <v>7.2791999999999994</v>
      </c>
      <c r="BP592" s="15">
        <v>21.886099999999999</v>
      </c>
      <c r="BQ592" s="15">
        <v>6.2691099999999995</v>
      </c>
      <c r="BR592" s="15">
        <v>30.734580409601481</v>
      </c>
      <c r="BS592" s="15">
        <v>1962.1</v>
      </c>
      <c r="BT592" s="15">
        <v>2.25</v>
      </c>
      <c r="BU592" s="15">
        <v>25.858999999999998</v>
      </c>
      <c r="BV592" s="15">
        <v>152.94299999999998</v>
      </c>
      <c r="BW592" s="15">
        <v>3.7450000000000001</v>
      </c>
      <c r="BX592" s="15">
        <v>1.4203399999999999</v>
      </c>
      <c r="BY592" s="15">
        <v>3.5982299999999996</v>
      </c>
      <c r="BZ592" s="15">
        <v>128.54399999999998</v>
      </c>
      <c r="CA592" s="15">
        <v>49.959799999999994</v>
      </c>
      <c r="CB592" s="15">
        <v>422.76199999999994</v>
      </c>
      <c r="CC592" s="15">
        <v>3.5982299999999996</v>
      </c>
      <c r="CD592" s="15">
        <v>7.2685899999999997</v>
      </c>
      <c r="CE592" s="15">
        <v>1.17136</v>
      </c>
      <c r="CF592" s="15">
        <v>11.225</v>
      </c>
      <c r="CG592" s="15">
        <v>544.38629999999989</v>
      </c>
      <c r="CH592" s="15">
        <v>24.758424913220715</v>
      </c>
      <c r="CI592" s="15">
        <v>0.94529999999999992</v>
      </c>
      <c r="CJ592" s="15">
        <v>41919.4</v>
      </c>
      <c r="CK592" s="15">
        <v>927.03499999999997</v>
      </c>
      <c r="CL592" s="15">
        <v>0.62491666999999995</v>
      </c>
      <c r="CM592" s="15">
        <v>5.9409999999999989</v>
      </c>
      <c r="CN592" s="15">
        <v>170</v>
      </c>
      <c r="CO592" s="15">
        <v>797.08</v>
      </c>
      <c r="CP592" s="15">
        <v>8.3801939999999995</v>
      </c>
      <c r="CQ592" s="43">
        <v>500</v>
      </c>
      <c r="CR592" s="43">
        <v>40.1</v>
      </c>
      <c r="CS592" s="43">
        <v>11.55</v>
      </c>
      <c r="CT592" s="43">
        <v>6.6155999999999993E-2</v>
      </c>
      <c r="CU592" s="43">
        <v>25.816999999999997</v>
      </c>
      <c r="CV592" s="43">
        <v>11.247999999999999</v>
      </c>
      <c r="CW592" s="43">
        <v>5.94</v>
      </c>
      <c r="CX592" s="43">
        <v>119.72</v>
      </c>
      <c r="CY592" s="43">
        <v>0.5169999999999999</v>
      </c>
      <c r="CZ592" s="43">
        <v>4</v>
      </c>
      <c r="DA592" s="43">
        <v>2.4019999999999997</v>
      </c>
      <c r="DB592" s="43">
        <v>1847</v>
      </c>
      <c r="DC592" s="43">
        <v>4.8969999999999994</v>
      </c>
      <c r="DD592" s="43">
        <v>639.54975697109228</v>
      </c>
      <c r="DE592" s="43">
        <v>1.3009999999999999</v>
      </c>
      <c r="DF592" s="43">
        <v>11050</v>
      </c>
      <c r="DG592" s="42" t="s">
        <v>21</v>
      </c>
    </row>
    <row r="593" spans="1:111" x14ac:dyDescent="0.25">
      <c r="A593" s="27" t="s">
        <v>740</v>
      </c>
      <c r="B593" s="15">
        <v>44.260129999999997</v>
      </c>
      <c r="C593" s="15">
        <v>1</v>
      </c>
      <c r="D593" s="15">
        <v>1.3585799999999999</v>
      </c>
      <c r="E593" s="15">
        <v>9.7098899999999997</v>
      </c>
      <c r="F593" s="15">
        <v>28.35305</v>
      </c>
      <c r="G593" s="15">
        <v>484.59517077270135</v>
      </c>
      <c r="H593" s="15">
        <v>4.7663999999999991</v>
      </c>
      <c r="I593" s="15">
        <v>2.7238999999999995</v>
      </c>
      <c r="J593" s="15">
        <v>0.90799999999999992</v>
      </c>
      <c r="K593" s="15">
        <v>233.43</v>
      </c>
      <c r="L593" s="15">
        <v>1.3758599999999999</v>
      </c>
      <c r="M593" s="15">
        <v>394.33</v>
      </c>
      <c r="N593" s="15">
        <v>7.734</v>
      </c>
      <c r="O593" s="15">
        <v>8.4224999999999994</v>
      </c>
      <c r="P593" s="15">
        <v>872.67754999999988</v>
      </c>
      <c r="Q593" s="15">
        <v>3.9189999999999996E-2</v>
      </c>
      <c r="R593" s="15">
        <v>173.4</v>
      </c>
      <c r="S593" s="15">
        <v>0.44109999999999994</v>
      </c>
      <c r="T593" s="15">
        <v>5.4270599999999991</v>
      </c>
      <c r="U593" s="15">
        <v>13.576499999999999</v>
      </c>
      <c r="V593" s="15">
        <v>2432.16</v>
      </c>
      <c r="W593" s="15">
        <v>3.3919999999999995</v>
      </c>
      <c r="X593" s="15">
        <v>8.75</v>
      </c>
      <c r="Y593" s="15">
        <v>4.2649999999999997</v>
      </c>
      <c r="Z593" s="15">
        <v>4.8459499999999993</v>
      </c>
      <c r="AA593" s="15">
        <v>9.4075000000000006</v>
      </c>
      <c r="AB593" s="15">
        <v>1.38059</v>
      </c>
      <c r="AC593" s="15">
        <v>1122.4000000000001</v>
      </c>
      <c r="AD593" s="15">
        <v>224.91887999999997</v>
      </c>
      <c r="AE593" s="15">
        <v>5.7313999999999989</v>
      </c>
      <c r="AF593" s="15">
        <v>988.61169999999993</v>
      </c>
      <c r="AG593" s="15">
        <v>143.28</v>
      </c>
      <c r="AH593" s="15">
        <v>14.32</v>
      </c>
      <c r="AI593" s="15">
        <v>9.0966749999999994</v>
      </c>
      <c r="AJ593" s="15">
        <v>62.94</v>
      </c>
      <c r="AK593" s="15">
        <v>31.414209999999997</v>
      </c>
      <c r="AL593" s="15">
        <v>2222.3156999999997</v>
      </c>
      <c r="AM593" s="15">
        <v>1750.2093999999997</v>
      </c>
      <c r="AN593" s="15">
        <v>0.31085723999999998</v>
      </c>
      <c r="AO593" s="15">
        <v>0.61380648999999998</v>
      </c>
      <c r="AP593" s="15">
        <v>2.9588999999999999</v>
      </c>
      <c r="AQ593" s="15">
        <v>1713.2177999999999</v>
      </c>
      <c r="AR593" s="15">
        <v>33.321899999999999</v>
      </c>
      <c r="AS593" s="15">
        <v>83.667500000000004</v>
      </c>
      <c r="AT593" s="15">
        <v>0.68599999999999994</v>
      </c>
      <c r="AU593" s="15">
        <v>43.985599999999998</v>
      </c>
      <c r="AV593" s="15">
        <v>767.5</v>
      </c>
      <c r="AW593" s="15">
        <v>0.29180332999999997</v>
      </c>
      <c r="AX593" s="15">
        <v>718.99998079401632</v>
      </c>
      <c r="AY593" s="15">
        <v>1632.78</v>
      </c>
      <c r="AZ593" s="15">
        <v>3.6011499999999996</v>
      </c>
      <c r="BA593" s="15">
        <v>1.0000002769241589</v>
      </c>
      <c r="BB593" s="15">
        <v>0.33307435999999996</v>
      </c>
      <c r="BC593" s="15">
        <v>4021.26</v>
      </c>
      <c r="BD593" s="15">
        <v>15.308499999999999</v>
      </c>
      <c r="BE593" s="15">
        <v>2.4807999999999999</v>
      </c>
      <c r="BF593" s="15">
        <v>0.34574999999999995</v>
      </c>
      <c r="BG593" s="15">
        <v>124.45</v>
      </c>
      <c r="BH593" s="15">
        <v>16.953899999999997</v>
      </c>
      <c r="BI593" s="15">
        <v>6.2995999999999999</v>
      </c>
      <c r="BJ593" s="15">
        <v>8.3788099999999996</v>
      </c>
      <c r="BK593" s="15">
        <v>5.4538999999999991</v>
      </c>
      <c r="BL593" s="15">
        <v>50.390009999999997</v>
      </c>
      <c r="BM593" s="15">
        <v>1.546322</v>
      </c>
      <c r="BN593" s="15">
        <v>1.4981</v>
      </c>
      <c r="BO593" s="15">
        <v>7.3484999999999996</v>
      </c>
      <c r="BP593" s="15">
        <v>21.886099999999999</v>
      </c>
      <c r="BQ593" s="15">
        <v>6.1880599999999992</v>
      </c>
      <c r="BR593" s="15">
        <v>30.727314786641955</v>
      </c>
      <c r="BS593" s="15">
        <v>1968.05</v>
      </c>
      <c r="BT593" s="15">
        <v>2.2599999999999998</v>
      </c>
      <c r="BU593" s="15">
        <v>26.007999999999999</v>
      </c>
      <c r="BV593" s="15">
        <v>154.53699999999998</v>
      </c>
      <c r="BW593" s="15">
        <v>3.7450000000000001</v>
      </c>
      <c r="BX593" s="15">
        <v>1.3984999999999999</v>
      </c>
      <c r="BY593" s="15">
        <v>3.6011499999999996</v>
      </c>
      <c r="BZ593" s="15">
        <v>124.371</v>
      </c>
      <c r="CA593" s="15">
        <v>49.738329999999998</v>
      </c>
      <c r="CB593" s="15">
        <v>443.16669999999993</v>
      </c>
      <c r="CC593" s="15">
        <v>3.6011499999999996</v>
      </c>
      <c r="CD593" s="15">
        <v>7.3409099999999992</v>
      </c>
      <c r="CE593" s="15">
        <v>1.1370699999999998</v>
      </c>
      <c r="CF593" s="15">
        <v>11.225</v>
      </c>
      <c r="CG593" s="15">
        <v>545.89179999999988</v>
      </c>
      <c r="CH593" s="15">
        <v>24.555723890537017</v>
      </c>
      <c r="CI593" s="15">
        <v>0.92389999999999994</v>
      </c>
      <c r="CJ593" s="15">
        <v>42306.43</v>
      </c>
      <c r="CK593" s="15">
        <v>928.82799999999997</v>
      </c>
      <c r="CL593" s="15">
        <v>0.62171065999999997</v>
      </c>
      <c r="CM593" s="15">
        <v>6.0119999999999996</v>
      </c>
      <c r="CN593" s="15">
        <v>170</v>
      </c>
      <c r="CO593" s="15">
        <v>802.06</v>
      </c>
      <c r="CP593" s="15">
        <v>8.4603449999999984</v>
      </c>
      <c r="CQ593" s="43">
        <v>500</v>
      </c>
      <c r="CR593" s="43">
        <v>40.1</v>
      </c>
      <c r="CS593" s="43">
        <v>11.5</v>
      </c>
      <c r="CT593" s="43">
        <v>6.5236999999999989E-2</v>
      </c>
      <c r="CU593" s="43">
        <v>25.741999999999997</v>
      </c>
      <c r="CV593" s="43">
        <v>11.008999999999999</v>
      </c>
      <c r="CW593" s="43">
        <v>5.94</v>
      </c>
      <c r="CX593" s="43">
        <v>121.1</v>
      </c>
      <c r="CY593" s="43">
        <v>0.5079999999999999</v>
      </c>
      <c r="CZ593" s="43">
        <v>4</v>
      </c>
      <c r="DA593" s="43">
        <v>2.4</v>
      </c>
      <c r="DB593" s="43">
        <v>1879</v>
      </c>
      <c r="DC593" s="43">
        <v>5.0999999999999996</v>
      </c>
      <c r="DD593" s="43">
        <v>638.73275421563619</v>
      </c>
      <c r="DE593" s="43">
        <v>1.3</v>
      </c>
      <c r="DF593" s="43">
        <v>11048</v>
      </c>
      <c r="DG593" s="42" t="s">
        <v>21</v>
      </c>
    </row>
    <row r="594" spans="1:111" x14ac:dyDescent="0.25">
      <c r="A594" s="27" t="s">
        <v>741</v>
      </c>
      <c r="B594" s="15">
        <v>45.542849999999994</v>
      </c>
      <c r="C594" s="15">
        <v>1</v>
      </c>
      <c r="D594" s="15">
        <v>1.3739399999999999</v>
      </c>
      <c r="E594" s="15">
        <v>9.8967599999999987</v>
      </c>
      <c r="F594" s="15">
        <v>28.984749999999998</v>
      </c>
      <c r="G594" s="15">
        <v>499.07817587655308</v>
      </c>
      <c r="H594" s="15">
        <v>4.7617999999999991</v>
      </c>
      <c r="I594" s="15">
        <v>2.77182</v>
      </c>
      <c r="J594" s="15">
        <v>0.89699999999999991</v>
      </c>
      <c r="K594" s="15">
        <v>243.16</v>
      </c>
      <c r="L594" s="15">
        <v>1.3608399999999998</v>
      </c>
      <c r="M594" s="15">
        <v>377.17</v>
      </c>
      <c r="N594" s="15">
        <v>7.7350000000000003</v>
      </c>
      <c r="O594" s="15">
        <v>8.3179999999999996</v>
      </c>
      <c r="P594" s="15">
        <v>876.94762999999989</v>
      </c>
      <c r="Q594" s="15">
        <v>4.6369999999999995E-2</v>
      </c>
      <c r="R594" s="15">
        <v>175.82</v>
      </c>
      <c r="S594" s="15">
        <v>0.44732699999999997</v>
      </c>
      <c r="T594" s="15">
        <v>5.5004599999999995</v>
      </c>
      <c r="U594" s="15">
        <v>13.6998</v>
      </c>
      <c r="V594" s="15">
        <v>2457.17</v>
      </c>
      <c r="W594" s="15">
        <v>3.3959999999999995</v>
      </c>
      <c r="X594" s="15">
        <v>8.7550000000000008</v>
      </c>
      <c r="Y594" s="15">
        <v>4.3154899999999996</v>
      </c>
      <c r="Z594" s="15">
        <v>4.9907799999999991</v>
      </c>
      <c r="AA594" s="15">
        <v>9.4700000000000006</v>
      </c>
      <c r="AB594" s="15">
        <v>1.4076599999999999</v>
      </c>
      <c r="AC594" s="15">
        <v>1140.68</v>
      </c>
      <c r="AD594" s="15">
        <v>228.27</v>
      </c>
      <c r="AE594" s="15">
        <v>5.7369299999999992</v>
      </c>
      <c r="AF594" s="15">
        <v>988.12619999999993</v>
      </c>
      <c r="AG594" s="15">
        <v>143.72</v>
      </c>
      <c r="AH594" s="15">
        <v>14.41</v>
      </c>
      <c r="AI594" s="15">
        <v>9.1692199999999993</v>
      </c>
      <c r="AJ594" s="15">
        <v>63.76</v>
      </c>
      <c r="AK594" s="15">
        <v>31.416089999999997</v>
      </c>
      <c r="AL594" s="15">
        <v>2231.89</v>
      </c>
      <c r="AM594" s="15">
        <v>1747.6378</v>
      </c>
      <c r="AN594" s="15">
        <v>0.31085726999999996</v>
      </c>
      <c r="AO594" s="15">
        <v>0.61746459999999992</v>
      </c>
      <c r="AP594" s="15">
        <v>3.0041999999999995</v>
      </c>
      <c r="AQ594" s="15">
        <v>1652.2735999999998</v>
      </c>
      <c r="AR594" s="15">
        <v>33.532599999999995</v>
      </c>
      <c r="AS594" s="15">
        <v>85.096989999999991</v>
      </c>
      <c r="AT594" s="15">
        <v>0.69199999999999995</v>
      </c>
      <c r="AU594" s="15">
        <v>51.886699999999998</v>
      </c>
      <c r="AV594" s="15">
        <v>761.44</v>
      </c>
      <c r="AW594" s="15">
        <v>0.29620602999999995</v>
      </c>
      <c r="AX594" s="15">
        <v>736.57998032441799</v>
      </c>
      <c r="AY594" s="15">
        <v>1627.27</v>
      </c>
      <c r="AZ594" s="15">
        <v>3.6587299999999998</v>
      </c>
      <c r="BA594" s="15">
        <v>1.0000002769241589</v>
      </c>
      <c r="BB594" s="15">
        <v>0.33705830999999997</v>
      </c>
      <c r="BC594" s="15">
        <v>4250.29</v>
      </c>
      <c r="BD594" s="15">
        <v>15.298699999999998</v>
      </c>
      <c r="BE594" s="15">
        <v>2.4666999999999994</v>
      </c>
      <c r="BF594" s="15">
        <v>0.35029999999999994</v>
      </c>
      <c r="BG594" s="15">
        <v>128.15</v>
      </c>
      <c r="BH594" s="15">
        <v>17.216699999999999</v>
      </c>
      <c r="BI594" s="15">
        <v>5.9626999999999999</v>
      </c>
      <c r="BJ594" s="15">
        <v>8.5019999999999989</v>
      </c>
      <c r="BK594" s="15">
        <v>5.5211999999999994</v>
      </c>
      <c r="BL594" s="15">
        <v>50.390009999999997</v>
      </c>
      <c r="BM594" s="15">
        <v>1.5775899999999998</v>
      </c>
      <c r="BN594" s="15">
        <v>1.4967999999999999</v>
      </c>
      <c r="BO594" s="15">
        <v>7.4183999999999992</v>
      </c>
      <c r="BP594" s="15">
        <v>21.886099999999999</v>
      </c>
      <c r="BQ594" s="15">
        <v>6.2859999999999996</v>
      </c>
      <c r="BR594" s="15">
        <v>30.759960325418994</v>
      </c>
      <c r="BS594" s="15">
        <v>1965.95</v>
      </c>
      <c r="BT594" s="15">
        <v>2.25</v>
      </c>
      <c r="BU594" s="15">
        <v>25.849299999999999</v>
      </c>
      <c r="BV594" s="15">
        <v>148.39110999999997</v>
      </c>
      <c r="BW594" s="15">
        <v>3.7450000000000001</v>
      </c>
      <c r="BX594" s="15">
        <v>1.39374</v>
      </c>
      <c r="BY594" s="15">
        <v>3.6587299999999998</v>
      </c>
      <c r="BZ594" s="15">
        <v>123.20599999999999</v>
      </c>
      <c r="CA594" s="15">
        <v>49.95684</v>
      </c>
      <c r="CB594" s="15">
        <v>492.54549999999995</v>
      </c>
      <c r="CC594" s="15">
        <v>3.6587299999999998</v>
      </c>
      <c r="CD594" s="15">
        <v>7.2898499999999995</v>
      </c>
      <c r="CE594" s="15">
        <v>1.1674099999999998</v>
      </c>
      <c r="CF594" s="15">
        <v>11.225</v>
      </c>
      <c r="CG594" s="15">
        <v>562.29099999999994</v>
      </c>
      <c r="CH594" s="15">
        <v>24.661124422312358</v>
      </c>
      <c r="CI594" s="15">
        <v>0.93829999999999991</v>
      </c>
      <c r="CJ594" s="15">
        <v>42953.599999999999</v>
      </c>
      <c r="CK594" s="15">
        <v>940.17599999999993</v>
      </c>
      <c r="CL594" s="15">
        <v>0.62984424999999999</v>
      </c>
      <c r="CM594" s="15">
        <v>6.149</v>
      </c>
      <c r="CN594" s="15">
        <v>170</v>
      </c>
      <c r="CO594" s="15">
        <v>829</v>
      </c>
      <c r="CP594" s="15">
        <v>8.4751369999999984</v>
      </c>
      <c r="CQ594" s="43">
        <v>1000</v>
      </c>
      <c r="CR594" s="43">
        <v>40.1</v>
      </c>
      <c r="CS594" s="43">
        <v>11.5</v>
      </c>
      <c r="CT594" s="43">
        <v>6.5952999999999998E-2</v>
      </c>
      <c r="CU594" s="43">
        <v>25.957999999999998</v>
      </c>
      <c r="CV594" s="43">
        <v>11.113999999999999</v>
      </c>
      <c r="CW594" s="43">
        <v>6.26</v>
      </c>
      <c r="CX594" s="43">
        <v>123.52</v>
      </c>
      <c r="CY594" s="43">
        <v>0.5079999999999999</v>
      </c>
      <c r="CZ594" s="43">
        <v>4</v>
      </c>
      <c r="DA594" s="43">
        <v>2.3219999999999996</v>
      </c>
      <c r="DB594" s="43">
        <v>1936</v>
      </c>
      <c r="DC594" s="43">
        <v>4.9950000000000001</v>
      </c>
      <c r="DD594" s="43">
        <v>650.06825716700246</v>
      </c>
      <c r="DE594" s="43">
        <v>1.3579999999999999</v>
      </c>
      <c r="DF594" s="43">
        <v>11050</v>
      </c>
      <c r="DG594" s="42" t="s">
        <v>21</v>
      </c>
    </row>
    <row r="595" spans="1:111" x14ac:dyDescent="0.25">
      <c r="A595" s="27" t="s">
        <v>742</v>
      </c>
      <c r="B595" s="15">
        <v>47.964879999999994</v>
      </c>
      <c r="C595" s="15">
        <v>1</v>
      </c>
      <c r="D595" s="15">
        <v>1.3897299999999999</v>
      </c>
      <c r="E595" s="15">
        <v>9.8475499999999982</v>
      </c>
      <c r="F595" s="15">
        <v>28.778209999999998</v>
      </c>
      <c r="G595" s="15">
        <v>491.63817325467517</v>
      </c>
      <c r="H595" s="15">
        <v>4.7727999999999993</v>
      </c>
      <c r="I595" s="15">
        <v>2.7787699999999997</v>
      </c>
      <c r="J595" s="15">
        <v>0.91399999999999992</v>
      </c>
      <c r="K595" s="15">
        <v>242.63</v>
      </c>
      <c r="L595" s="15">
        <v>1.3772</v>
      </c>
      <c r="M595" s="15">
        <v>373.59</v>
      </c>
      <c r="N595" s="15">
        <v>7.7350000000000003</v>
      </c>
      <c r="O595" s="15">
        <v>8.3008999999999986</v>
      </c>
      <c r="P595" s="15">
        <v>874.76049999999987</v>
      </c>
      <c r="Q595" s="15">
        <v>5.3404999999999994E-2</v>
      </c>
      <c r="R595" s="15">
        <v>178.43</v>
      </c>
      <c r="S595" s="15">
        <v>0.44404999999999994</v>
      </c>
      <c r="T595" s="15">
        <v>5.4689499999999995</v>
      </c>
      <c r="U595" s="15">
        <v>13.742699999999999</v>
      </c>
      <c r="V595" s="15">
        <v>2529.5700000000002</v>
      </c>
      <c r="W595" s="15">
        <v>3.395</v>
      </c>
      <c r="X595" s="15">
        <v>8.7550000000000008</v>
      </c>
      <c r="Y595" s="15">
        <v>4.2982499999999995</v>
      </c>
      <c r="Z595" s="15">
        <v>4.9163799999999993</v>
      </c>
      <c r="AA595" s="15">
        <v>9.5399999999999991</v>
      </c>
      <c r="AB595" s="15">
        <v>1.4003199999999998</v>
      </c>
      <c r="AC595" s="15">
        <v>1160.51</v>
      </c>
      <c r="AD595" s="15">
        <v>226.20548999999997</v>
      </c>
      <c r="AE595" s="15">
        <v>5.7551599999999992</v>
      </c>
      <c r="AF595" s="15">
        <v>991.86699999999985</v>
      </c>
      <c r="AG595" s="15">
        <v>143.75</v>
      </c>
      <c r="AH595" s="15">
        <v>14.95</v>
      </c>
      <c r="AI595" s="15">
        <v>9.2854669999999988</v>
      </c>
      <c r="AJ595" s="15">
        <v>63.22</v>
      </c>
      <c r="AK595" s="15">
        <v>31.401819999999997</v>
      </c>
      <c r="AL595" s="15">
        <v>2241.36</v>
      </c>
      <c r="AM595" s="15">
        <v>1749.1739999999998</v>
      </c>
      <c r="AN595" s="15">
        <v>0.31085726999999996</v>
      </c>
      <c r="AO595" s="15">
        <v>0.61309891999999999</v>
      </c>
      <c r="AP595" s="15">
        <v>2.9809999999999999</v>
      </c>
      <c r="AQ595" s="15">
        <v>1638.9522999999999</v>
      </c>
      <c r="AR595" s="15">
        <v>33.6892</v>
      </c>
      <c r="AS595" s="15">
        <v>84.529539999999997</v>
      </c>
      <c r="AT595" s="15">
        <v>0.69387999999999994</v>
      </c>
      <c r="AU595" s="15">
        <v>53.620699999999999</v>
      </c>
      <c r="AV595" s="15">
        <v>761.04</v>
      </c>
      <c r="AW595" s="15">
        <v>0.29883765999999995</v>
      </c>
      <c r="AX595" s="15">
        <v>774.99997929814003</v>
      </c>
      <c r="AY595" s="15">
        <v>1622.42</v>
      </c>
      <c r="AZ595" s="15">
        <v>3.6618999999999997</v>
      </c>
      <c r="BA595" s="15">
        <v>1.0000002769241589</v>
      </c>
      <c r="BB595" s="15">
        <v>0.33579450999999993</v>
      </c>
      <c r="BC595" s="15">
        <v>4345.82</v>
      </c>
      <c r="BD595" s="15">
        <v>15.307499999999999</v>
      </c>
      <c r="BE595" s="15">
        <v>2.4438999999999993</v>
      </c>
      <c r="BF595" s="15">
        <v>0.34808799999999995</v>
      </c>
      <c r="BG595" s="15">
        <v>128.97</v>
      </c>
      <c r="BH595" s="15">
        <v>17.200499999999998</v>
      </c>
      <c r="BI595" s="15">
        <v>6.2231999999999994</v>
      </c>
      <c r="BJ595" s="15">
        <v>8.4286299999999983</v>
      </c>
      <c r="BK595" s="15">
        <v>5.4944999999999995</v>
      </c>
      <c r="BL595" s="15">
        <v>50.408189999999998</v>
      </c>
      <c r="BM595" s="15">
        <v>1.5673859999999999</v>
      </c>
      <c r="BN595" s="15">
        <v>1.4932099999999999</v>
      </c>
      <c r="BO595" s="15">
        <v>7.4589999999999996</v>
      </c>
      <c r="BP595" s="15">
        <v>21.886099999999999</v>
      </c>
      <c r="BQ595" s="15">
        <v>6.2363799999999996</v>
      </c>
      <c r="BR595" s="15">
        <v>30.828137746340552</v>
      </c>
      <c r="BS595" s="15">
        <v>1965.95</v>
      </c>
      <c r="BT595" s="15">
        <v>2.25</v>
      </c>
      <c r="BU595" s="15">
        <v>25.674199999999999</v>
      </c>
      <c r="BV595" s="15">
        <v>147.62389999999999</v>
      </c>
      <c r="BW595" s="15">
        <v>3.7450000000000001</v>
      </c>
      <c r="BX595" s="15">
        <v>1.3949299999999998</v>
      </c>
      <c r="BY595" s="15">
        <v>3.6618999999999997</v>
      </c>
      <c r="BZ595" s="15">
        <v>121.645</v>
      </c>
      <c r="CA595" s="15">
        <v>50.268009999999997</v>
      </c>
      <c r="CB595" s="15">
        <v>491.23809999999992</v>
      </c>
      <c r="CC595" s="15">
        <v>3.6618999999999997</v>
      </c>
      <c r="CD595" s="15">
        <v>7.2577199999999991</v>
      </c>
      <c r="CE595" s="15">
        <v>1.15811</v>
      </c>
      <c r="CF595" s="15">
        <v>11.225</v>
      </c>
      <c r="CG595" s="15">
        <v>595.4369999999999</v>
      </c>
      <c r="CH595" s="15">
        <v>24.672824481342449</v>
      </c>
      <c r="CI595" s="15">
        <v>0.93619999999999992</v>
      </c>
      <c r="CJ595" s="15">
        <v>43204.08</v>
      </c>
      <c r="CK595" s="15">
        <v>964.81500000000005</v>
      </c>
      <c r="CL595" s="15">
        <v>0.62704574999999996</v>
      </c>
      <c r="CM595" s="15">
        <v>6.2569999999999997</v>
      </c>
      <c r="CN595" s="15">
        <v>170</v>
      </c>
      <c r="CO595" s="15">
        <v>893.51</v>
      </c>
      <c r="CP595" s="15">
        <v>8.5081109999999995</v>
      </c>
      <c r="CQ595" s="43">
        <v>1000</v>
      </c>
      <c r="CR595" s="43">
        <v>40.1</v>
      </c>
      <c r="CS595" s="43">
        <v>11.5</v>
      </c>
      <c r="CT595" s="43">
        <v>6.6059999999999994E-2</v>
      </c>
      <c r="CU595" s="43">
        <v>26.122</v>
      </c>
      <c r="CV595" s="43">
        <v>11.081999999999999</v>
      </c>
      <c r="CW595" s="43">
        <v>6.25</v>
      </c>
      <c r="CX595" s="43">
        <v>125.84</v>
      </c>
      <c r="CY595" s="43">
        <v>0.5119999999999999</v>
      </c>
      <c r="CZ595" s="43">
        <v>4</v>
      </c>
      <c r="DA595" s="43">
        <v>2.3419999999999996</v>
      </c>
      <c r="DB595" s="43">
        <v>1975</v>
      </c>
      <c r="DC595" s="43">
        <v>4.5379999999999994</v>
      </c>
      <c r="DD595" s="43">
        <v>747.49588877261181</v>
      </c>
      <c r="DE595" s="43">
        <v>1.415</v>
      </c>
      <c r="DF595" s="43">
        <v>11049</v>
      </c>
      <c r="DG595" s="42" t="s">
        <v>21</v>
      </c>
    </row>
    <row r="596" spans="1:111" x14ac:dyDescent="0.25">
      <c r="A596" s="27" t="s">
        <v>743</v>
      </c>
      <c r="B596" s="15">
        <v>49.67465</v>
      </c>
      <c r="C596" s="15">
        <v>1</v>
      </c>
      <c r="D596" s="15">
        <v>1.37581</v>
      </c>
      <c r="E596" s="15">
        <v>9.7706699999999991</v>
      </c>
      <c r="F596" s="15">
        <v>28.56513</v>
      </c>
      <c r="G596" s="15">
        <v>483.24517029695733</v>
      </c>
      <c r="H596" s="15">
        <v>4.7997999999999994</v>
      </c>
      <c r="I596" s="15">
        <v>2.7695299999999996</v>
      </c>
      <c r="J596" s="15">
        <v>0.92899999999999994</v>
      </c>
      <c r="K596" s="15">
        <v>241.72</v>
      </c>
      <c r="L596" s="15">
        <v>1.36086</v>
      </c>
      <c r="M596" s="15">
        <v>378.07</v>
      </c>
      <c r="N596" s="15">
        <v>7.7379999999999995</v>
      </c>
      <c r="O596" s="15">
        <v>8.3006999999999991</v>
      </c>
      <c r="P596" s="15">
        <v>893.22100999999986</v>
      </c>
      <c r="Q596" s="15">
        <v>6.2308999999999996E-2</v>
      </c>
      <c r="R596" s="15">
        <v>180.85</v>
      </c>
      <c r="S596" s="15">
        <v>0.43969999999999998</v>
      </c>
      <c r="T596" s="15">
        <v>5.4114799999999992</v>
      </c>
      <c r="U596" s="15">
        <v>13.755899999999999</v>
      </c>
      <c r="V596" s="15">
        <v>2574.62</v>
      </c>
      <c r="W596" s="15">
        <v>3.3939999999999997</v>
      </c>
      <c r="X596" s="15">
        <v>8.7550000000000008</v>
      </c>
      <c r="Y596" s="15">
        <v>4.2487899999999996</v>
      </c>
      <c r="Z596" s="15">
        <v>4.8324499999999997</v>
      </c>
      <c r="AA596" s="15">
        <v>9.5449999999999999</v>
      </c>
      <c r="AB596" s="15">
        <v>1.3893599999999999</v>
      </c>
      <c r="AC596" s="15">
        <v>1183.44</v>
      </c>
      <c r="AD596" s="15">
        <v>225.45524999999998</v>
      </c>
      <c r="AE596" s="15">
        <v>5.7677599999999991</v>
      </c>
      <c r="AF596" s="15">
        <v>993.70699999999988</v>
      </c>
      <c r="AG596" s="15">
        <v>142.94</v>
      </c>
      <c r="AH596" s="15">
        <v>14.941699999999999</v>
      </c>
      <c r="AI596" s="15">
        <v>9.4564499999999985</v>
      </c>
      <c r="AJ596" s="15">
        <v>62.91</v>
      </c>
      <c r="AK596" s="15">
        <v>31.37857</v>
      </c>
      <c r="AL596" s="15">
        <v>2251.5700000000002</v>
      </c>
      <c r="AM596" s="15">
        <v>1748.4625999999998</v>
      </c>
      <c r="AN596" s="15">
        <v>0.31085723999999998</v>
      </c>
      <c r="AO596" s="15">
        <v>0.60963475999999994</v>
      </c>
      <c r="AP596" s="15">
        <v>2.9552999999999994</v>
      </c>
      <c r="AQ596" s="15">
        <v>1609.7060999999997</v>
      </c>
      <c r="AR596" s="15">
        <v>33.898099999999999</v>
      </c>
      <c r="AS596" s="15">
        <v>87.221429999999998</v>
      </c>
      <c r="AT596" s="15">
        <v>0.6964999999999999</v>
      </c>
      <c r="AU596" s="15">
        <v>56.5916</v>
      </c>
      <c r="AV596" s="15">
        <v>757.01</v>
      </c>
      <c r="AW596" s="15">
        <v>0.29984700999999997</v>
      </c>
      <c r="AX596" s="15">
        <v>784.99997903101928</v>
      </c>
      <c r="AY596" s="15">
        <v>1618.47</v>
      </c>
      <c r="AZ596" s="15">
        <v>3.6397399999999998</v>
      </c>
      <c r="BA596" s="15">
        <v>1.0000002769241589</v>
      </c>
      <c r="BB596" s="15">
        <v>0.33704685999999995</v>
      </c>
      <c r="BC596" s="15">
        <v>4442</v>
      </c>
      <c r="BD596" s="15">
        <v>15.312099999999999</v>
      </c>
      <c r="BE596" s="15">
        <v>2.4491999999999994</v>
      </c>
      <c r="BF596" s="15">
        <v>0.34580999999999995</v>
      </c>
      <c r="BG596" s="15">
        <v>129.86000000000001</v>
      </c>
      <c r="BH596" s="15">
        <v>17.0718</v>
      </c>
      <c r="BI596" s="15">
        <v>6.1393999999999993</v>
      </c>
      <c r="BJ596" s="15">
        <v>8.3492999999999995</v>
      </c>
      <c r="BK596" s="15">
        <v>5.5139999999999993</v>
      </c>
      <c r="BL596" s="15">
        <v>50.706669999999995</v>
      </c>
      <c r="BM596" s="15">
        <v>1.5558999999999998</v>
      </c>
      <c r="BN596" s="15">
        <v>1.48359</v>
      </c>
      <c r="BO596" s="15">
        <v>7.5829999999999993</v>
      </c>
      <c r="BP596" s="15">
        <v>21.886099999999999</v>
      </c>
      <c r="BQ596" s="15">
        <v>6.1730999999999998</v>
      </c>
      <c r="BR596" s="15">
        <v>30.9795214795109</v>
      </c>
      <c r="BS596" s="15">
        <v>1966.05</v>
      </c>
      <c r="BT596" s="15">
        <v>2.2400000000000002</v>
      </c>
      <c r="BU596" s="15">
        <v>25.513999999999999</v>
      </c>
      <c r="BV596" s="15">
        <v>146.00448999999998</v>
      </c>
      <c r="BW596" s="15">
        <v>3.7450000000000001</v>
      </c>
      <c r="BX596" s="15">
        <v>1.3984299999999998</v>
      </c>
      <c r="BY596" s="15">
        <v>3.6397399999999998</v>
      </c>
      <c r="BZ596" s="15">
        <v>119.75299999999999</v>
      </c>
      <c r="CA596" s="15">
        <v>50.802249999999994</v>
      </c>
      <c r="CB596" s="15">
        <v>473.52379999999994</v>
      </c>
      <c r="CC596" s="15">
        <v>3.6397399999999998</v>
      </c>
      <c r="CD596" s="15">
        <v>7.1793699999999996</v>
      </c>
      <c r="CE596" s="15">
        <v>1.1562699999999999</v>
      </c>
      <c r="CF596" s="15">
        <v>11.225</v>
      </c>
      <c r="CG596" s="15">
        <v>597.70000000000005</v>
      </c>
      <c r="CH596" s="15">
        <v>24.740124820891598</v>
      </c>
      <c r="CI596" s="15">
        <v>0.92419999999999991</v>
      </c>
      <c r="CJ596" s="15">
        <v>44475.08</v>
      </c>
      <c r="CK596" s="15">
        <v>968.92799999999988</v>
      </c>
      <c r="CL596" s="15">
        <v>0.6270886699999999</v>
      </c>
      <c r="CM596" s="15">
        <v>6.3839999999999995</v>
      </c>
      <c r="CN596" s="15">
        <v>170</v>
      </c>
      <c r="CO596" s="15">
        <v>927.71</v>
      </c>
      <c r="CP596" s="15">
        <v>8.5163819999999983</v>
      </c>
      <c r="CQ596" s="43">
        <v>1000</v>
      </c>
      <c r="CR596" s="43">
        <v>40.1</v>
      </c>
      <c r="CS596" s="43">
        <v>11.5</v>
      </c>
      <c r="CT596" s="43">
        <v>6.6223999999999991E-2</v>
      </c>
      <c r="CU596" s="43">
        <v>25.962999999999997</v>
      </c>
      <c r="CV596" s="43">
        <v>11.050999999999998</v>
      </c>
      <c r="CW596" s="43">
        <v>6.33</v>
      </c>
      <c r="CX596" s="43">
        <v>126.22</v>
      </c>
      <c r="CY596" s="43">
        <v>0.51500000000000001</v>
      </c>
      <c r="CZ596" s="43">
        <v>4</v>
      </c>
      <c r="DA596" s="43">
        <v>2.3684999999999996</v>
      </c>
      <c r="DB596" s="43">
        <v>2018</v>
      </c>
      <c r="DC596" s="43">
        <v>4.415</v>
      </c>
      <c r="DD596" s="43">
        <v>783.02403883799229</v>
      </c>
      <c r="DE596" s="43">
        <v>1.4729999999999999</v>
      </c>
      <c r="DF596" s="43">
        <v>11045</v>
      </c>
      <c r="DG596" s="42" t="s">
        <v>21</v>
      </c>
    </row>
    <row r="597" spans="1:111" x14ac:dyDescent="0.25">
      <c r="A597" s="27" t="s">
        <v>744</v>
      </c>
      <c r="B597" s="15">
        <v>50.665699999999994</v>
      </c>
      <c r="C597" s="15">
        <v>1</v>
      </c>
      <c r="D597" s="15">
        <v>1.3491899999999999</v>
      </c>
      <c r="E597" s="15">
        <v>10.158499999999998</v>
      </c>
      <c r="F597" s="15">
        <v>29.692499999999999</v>
      </c>
      <c r="G597" s="15">
        <v>497.13617519218656</v>
      </c>
      <c r="H597" s="15">
        <v>4.8233999999999995</v>
      </c>
      <c r="I597" s="15">
        <v>2.7986699999999995</v>
      </c>
      <c r="J597" s="15">
        <v>0.94199999999999995</v>
      </c>
      <c r="K597" s="15">
        <v>248.25</v>
      </c>
      <c r="L597" s="15">
        <v>1.35493</v>
      </c>
      <c r="M597" s="15">
        <v>387.27</v>
      </c>
      <c r="N597" s="15">
        <v>7.7419999999999991</v>
      </c>
      <c r="O597" s="15">
        <v>8.3074999999999992</v>
      </c>
      <c r="P597" s="15">
        <v>934.9251099999999</v>
      </c>
      <c r="Q597" s="15">
        <v>5.73409E-2</v>
      </c>
      <c r="R597" s="15">
        <v>183.24</v>
      </c>
      <c r="S597" s="15">
        <v>0.451569</v>
      </c>
      <c r="T597" s="15">
        <v>5.5994099999999998</v>
      </c>
      <c r="U597" s="15">
        <v>13.782699999999998</v>
      </c>
      <c r="V597" s="15">
        <v>2592.8000000000002</v>
      </c>
      <c r="W597" s="15">
        <v>3.3919999999999995</v>
      </c>
      <c r="X597" s="15">
        <v>8.7550000000000008</v>
      </c>
      <c r="Y597" s="15">
        <v>4.3000299999999996</v>
      </c>
      <c r="Z597" s="15">
        <v>4.9713599999999998</v>
      </c>
      <c r="AA597" s="15">
        <v>9.5549999999999997</v>
      </c>
      <c r="AB597" s="15">
        <v>1.4451099999999999</v>
      </c>
      <c r="AC597" s="15">
        <v>1202.5</v>
      </c>
      <c r="AD597" s="15">
        <v>232.04160999999996</v>
      </c>
      <c r="AE597" s="15">
        <v>5.8062699999999996</v>
      </c>
      <c r="AF597" s="15">
        <v>995.25199999999995</v>
      </c>
      <c r="AG597" s="15">
        <v>140.94</v>
      </c>
      <c r="AH597" s="15">
        <v>15.2638</v>
      </c>
      <c r="AI597" s="15">
        <v>9.5414999999999992</v>
      </c>
      <c r="AJ597" s="15">
        <v>64.900000000000006</v>
      </c>
      <c r="AK597" s="15">
        <v>31.59</v>
      </c>
      <c r="AL597" s="15">
        <v>2262</v>
      </c>
      <c r="AM597" s="15">
        <v>1751.4459999999999</v>
      </c>
      <c r="AN597" s="15">
        <v>0.31085726999999996</v>
      </c>
      <c r="AO597" s="15">
        <v>0.62393277999999996</v>
      </c>
      <c r="AP597" s="15">
        <v>3.0307999999999997</v>
      </c>
      <c r="AQ597" s="15">
        <v>1605.3780999999999</v>
      </c>
      <c r="AR597" s="15">
        <v>34.662999999999997</v>
      </c>
      <c r="AS597" s="15">
        <v>94.547819999999987</v>
      </c>
      <c r="AT597" s="15">
        <v>0.70883999999999991</v>
      </c>
      <c r="AU597" s="15">
        <v>55.699399999999997</v>
      </c>
      <c r="AV597" s="15">
        <v>767.96</v>
      </c>
      <c r="AW597" s="15">
        <v>0.30210527999999998</v>
      </c>
      <c r="AX597" s="15">
        <v>784.99997903101928</v>
      </c>
      <c r="AY597" s="15">
        <v>1615.22</v>
      </c>
      <c r="AZ597" s="15">
        <v>3.6423199999999998</v>
      </c>
      <c r="BA597" s="15">
        <v>1.0000002769241589</v>
      </c>
      <c r="BB597" s="15">
        <v>0.34747600999999995</v>
      </c>
      <c r="BC597" s="15">
        <v>4681.9799999999996</v>
      </c>
      <c r="BD597" s="15">
        <v>15.2608</v>
      </c>
      <c r="BE597" s="15">
        <v>2.4304999999999999</v>
      </c>
      <c r="BF597" s="15">
        <v>0.35356999999999994</v>
      </c>
      <c r="BG597" s="15">
        <v>132.72</v>
      </c>
      <c r="BH597" s="15">
        <v>17.458199999999998</v>
      </c>
      <c r="BI597" s="15">
        <v>6.1908999999999992</v>
      </c>
      <c r="BJ597" s="15">
        <v>8.5543199999999988</v>
      </c>
      <c r="BK597" s="15">
        <v>5.6782999999999992</v>
      </c>
      <c r="BL597" s="15">
        <v>51.134779999999999</v>
      </c>
      <c r="BM597" s="15">
        <v>1.6185399999999996</v>
      </c>
      <c r="BN597" s="15">
        <v>1.5198799999999999</v>
      </c>
      <c r="BO597" s="15">
        <v>7.8329999999999993</v>
      </c>
      <c r="BP597" s="15">
        <v>21.886099999999999</v>
      </c>
      <c r="BQ597" s="15">
        <v>6.3376999999999999</v>
      </c>
      <c r="BR597" s="15">
        <v>31.127521223905582</v>
      </c>
      <c r="BS597" s="15">
        <v>1965.45</v>
      </c>
      <c r="BT597" s="15">
        <v>2.2400000000000002</v>
      </c>
      <c r="BU597" s="15">
        <v>25.710899999999999</v>
      </c>
      <c r="BV597" s="15">
        <v>149.73500000000001</v>
      </c>
      <c r="BW597" s="15">
        <v>3.7450000000000001</v>
      </c>
      <c r="BX597" s="15">
        <v>1.4108999999999998</v>
      </c>
      <c r="BY597" s="15">
        <v>3.6423199999999998</v>
      </c>
      <c r="BZ597" s="15">
        <v>123.31299999999999</v>
      </c>
      <c r="CA597" s="15">
        <v>51.470999999999997</v>
      </c>
      <c r="CB597" s="15">
        <v>463.47829999999993</v>
      </c>
      <c r="CC597" s="15">
        <v>3.6423199999999998</v>
      </c>
      <c r="CD597" s="15">
        <v>7.2268699999999999</v>
      </c>
      <c r="CE597" s="15">
        <v>1.1980199999999999</v>
      </c>
      <c r="CF597" s="15">
        <v>11.225</v>
      </c>
      <c r="CG597" s="15">
        <v>609.86199999999997</v>
      </c>
      <c r="CH597" s="15">
        <v>24.949225875865263</v>
      </c>
      <c r="CI597" s="15">
        <v>0.93779999999999997</v>
      </c>
      <c r="CJ597" s="15">
        <v>46796.31</v>
      </c>
      <c r="CK597" s="15">
        <v>970.02699999999993</v>
      </c>
      <c r="CL597" s="15">
        <v>0.63728832999999996</v>
      </c>
      <c r="CM597" s="15">
        <v>6.508</v>
      </c>
      <c r="CN597" s="15">
        <v>170</v>
      </c>
      <c r="CO597" s="15">
        <v>930.78</v>
      </c>
      <c r="CP597" s="15">
        <v>8.646787999999999</v>
      </c>
      <c r="CQ597" s="43">
        <v>1000</v>
      </c>
      <c r="CR597" s="43">
        <v>40.1</v>
      </c>
      <c r="CS597" s="43">
        <v>11.5</v>
      </c>
      <c r="CT597" s="43">
        <v>6.7978999999999998E-2</v>
      </c>
      <c r="CU597" s="43">
        <v>27.094999999999999</v>
      </c>
      <c r="CV597" s="43">
        <v>11.755999999999998</v>
      </c>
      <c r="CW597" s="43">
        <v>6.28</v>
      </c>
      <c r="CX597" s="43">
        <v>132.77000000000001</v>
      </c>
      <c r="CY597" s="43">
        <v>0.53799999999999992</v>
      </c>
      <c r="CZ597" s="43">
        <v>4</v>
      </c>
      <c r="DA597" s="43">
        <v>2.4719999999999995</v>
      </c>
      <c r="DB597" s="43">
        <v>2069</v>
      </c>
      <c r="DC597" s="43">
        <v>4.4349999999999996</v>
      </c>
      <c r="DD597" s="43">
        <v>808.5381630012937</v>
      </c>
      <c r="DE597" s="43">
        <v>1.63</v>
      </c>
      <c r="DF597" s="43">
        <v>11030</v>
      </c>
      <c r="DG597" s="42" t="s">
        <v>21</v>
      </c>
    </row>
    <row r="598" spans="1:111" x14ac:dyDescent="0.25">
      <c r="A598" s="27" t="s">
        <v>745</v>
      </c>
      <c r="B598" s="15">
        <v>50.979299999999995</v>
      </c>
      <c r="C598" s="15">
        <v>1</v>
      </c>
      <c r="D598" s="15">
        <v>1.3259399999999999</v>
      </c>
      <c r="E598" s="15">
        <v>10.28552</v>
      </c>
      <c r="F598" s="15">
        <v>30.065959999999997</v>
      </c>
      <c r="G598" s="15">
        <v>504.31417772173478</v>
      </c>
      <c r="H598" s="15">
        <v>4.8466999999999993</v>
      </c>
      <c r="I598" s="15">
        <v>2.8267399999999996</v>
      </c>
      <c r="J598" s="15">
        <v>0.95299999999999996</v>
      </c>
      <c r="K598" s="15">
        <v>257.12</v>
      </c>
      <c r="L598" s="15">
        <v>1.35073</v>
      </c>
      <c r="M598" s="15">
        <v>394.56</v>
      </c>
      <c r="N598" s="15">
        <v>7.7369999999999992</v>
      </c>
      <c r="O598" s="15">
        <v>8.3184999999999985</v>
      </c>
      <c r="P598" s="15">
        <v>964.17187999999987</v>
      </c>
      <c r="Q598" s="15">
        <v>7.8738000000000002E-2</v>
      </c>
      <c r="R598" s="15">
        <v>185.86</v>
      </c>
      <c r="S598" s="15">
        <v>0.45779199999999998</v>
      </c>
      <c r="T598" s="15">
        <v>5.6674299999999995</v>
      </c>
      <c r="U598" s="15">
        <v>13.700899999999999</v>
      </c>
      <c r="V598" s="15">
        <v>2631.6</v>
      </c>
      <c r="W598" s="15">
        <v>3.3919999999999995</v>
      </c>
      <c r="X598" s="15">
        <v>8.7550000000000008</v>
      </c>
      <c r="Y598" s="15">
        <v>4.3717299999999994</v>
      </c>
      <c r="Z598" s="15">
        <v>5.0431399999999993</v>
      </c>
      <c r="AA598" s="15">
        <v>9.625</v>
      </c>
      <c r="AB598" s="15">
        <v>1.46227</v>
      </c>
      <c r="AC598" s="15">
        <v>1246.1099999999999</v>
      </c>
      <c r="AD598" s="15">
        <v>235.89997999999997</v>
      </c>
      <c r="AE598" s="15">
        <v>5.8881899999999998</v>
      </c>
      <c r="AF598" s="15">
        <v>996.91199999999992</v>
      </c>
      <c r="AG598" s="15">
        <v>140.22</v>
      </c>
      <c r="AH598" s="15">
        <v>15.430899999999999</v>
      </c>
      <c r="AI598" s="15">
        <v>9.6464999999999996</v>
      </c>
      <c r="AJ598" s="15">
        <v>65.61</v>
      </c>
      <c r="AK598" s="15">
        <v>33.262500000000003</v>
      </c>
      <c r="AL598" s="15">
        <v>2271.81</v>
      </c>
      <c r="AM598" s="15">
        <v>1744.3231999999998</v>
      </c>
      <c r="AN598" s="15">
        <v>0.31085723999999998</v>
      </c>
      <c r="AO598" s="15">
        <v>0.62897622999999991</v>
      </c>
      <c r="AP598" s="15">
        <v>3.0355999999999996</v>
      </c>
      <c r="AQ598" s="15">
        <v>1615.1184999999998</v>
      </c>
      <c r="AR598" s="15">
        <v>36.168099999999995</v>
      </c>
      <c r="AS598" s="15">
        <v>100.4875</v>
      </c>
      <c r="AT598" s="15">
        <v>0.71363999999999994</v>
      </c>
      <c r="AU598" s="15">
        <v>55.432499999999997</v>
      </c>
      <c r="AV598" s="15">
        <v>772.35</v>
      </c>
      <c r="AW598" s="15">
        <v>0.30052499999999999</v>
      </c>
      <c r="AX598" s="15">
        <v>925.75</v>
      </c>
      <c r="AY598" s="15">
        <v>1612.26</v>
      </c>
      <c r="AZ598" s="15">
        <v>3.6620299999999997</v>
      </c>
      <c r="BA598" s="15">
        <v>1.0000002769241589</v>
      </c>
      <c r="BB598" s="15">
        <v>0.35376834999999995</v>
      </c>
      <c r="BC598" s="15">
        <v>4750.74</v>
      </c>
      <c r="BD598" s="15">
        <v>15.2601</v>
      </c>
      <c r="BE598" s="15">
        <v>2.5142699999999998</v>
      </c>
      <c r="BF598" s="15">
        <v>0.35672999999999999</v>
      </c>
      <c r="BG598" s="15">
        <v>134.66</v>
      </c>
      <c r="BH598" s="15">
        <v>17.6632</v>
      </c>
      <c r="BI598" s="15">
        <v>6.3025000000000002</v>
      </c>
      <c r="BJ598" s="15">
        <v>8.6278499999999987</v>
      </c>
      <c r="BK598" s="15">
        <v>5.7944999999999993</v>
      </c>
      <c r="BL598" s="15">
        <v>52.69238</v>
      </c>
      <c r="BM598" s="15">
        <v>1.6381299999999999</v>
      </c>
      <c r="BN598" s="15">
        <v>1.5257999999999998</v>
      </c>
      <c r="BO598" s="15">
        <v>7.7079999999999993</v>
      </c>
      <c r="BP598" s="15">
        <v>21.886099999999999</v>
      </c>
      <c r="BQ598" s="15">
        <v>6.3991199999999999</v>
      </c>
      <c r="BR598" s="15">
        <v>31.276018613708452</v>
      </c>
      <c r="BS598" s="15">
        <v>1965.15</v>
      </c>
      <c r="BT598" s="15">
        <v>2.25</v>
      </c>
      <c r="BU598" s="15">
        <v>25.969199999999997</v>
      </c>
      <c r="BV598" s="15">
        <v>152.33514</v>
      </c>
      <c r="BW598" s="15">
        <v>3.7450000000000001</v>
      </c>
      <c r="BX598" s="15">
        <v>1.4340999999999999</v>
      </c>
      <c r="BY598" s="15">
        <v>3.6620299999999997</v>
      </c>
      <c r="BZ598" s="15">
        <v>125.55</v>
      </c>
      <c r="CA598" s="15">
        <v>52.361709999999995</v>
      </c>
      <c r="CB598" s="15">
        <v>448.19049999999993</v>
      </c>
      <c r="CC598" s="15">
        <v>3.6620299999999997</v>
      </c>
      <c r="CD598" s="15">
        <v>7.1257199999999994</v>
      </c>
      <c r="CE598" s="15">
        <v>1.1899599999999999</v>
      </c>
      <c r="CF598" s="15">
        <v>11.225</v>
      </c>
      <c r="CG598" s="15">
        <v>613.52</v>
      </c>
      <c r="CH598" s="15">
        <v>25.123026752739595</v>
      </c>
      <c r="CI598" s="15">
        <v>0.95239999999999991</v>
      </c>
      <c r="CJ598" s="15">
        <v>47786.86</v>
      </c>
      <c r="CK598" s="15">
        <v>977.69599999999991</v>
      </c>
      <c r="CL598" s="15">
        <v>0.6422043999999999</v>
      </c>
      <c r="CM598" s="15">
        <v>6.6379999999999999</v>
      </c>
      <c r="CN598" s="15">
        <v>170</v>
      </c>
      <c r="CO598" s="15">
        <v>932.68</v>
      </c>
      <c r="CP598" s="15">
        <v>8.7112739999999995</v>
      </c>
      <c r="CQ598" s="43">
        <v>1000</v>
      </c>
      <c r="CR598" s="43">
        <v>40.25</v>
      </c>
      <c r="CS598" s="43">
        <v>11.5</v>
      </c>
      <c r="CT598" s="43">
        <v>6.8018999999999996E-2</v>
      </c>
      <c r="CU598" s="43">
        <v>26.358999999999998</v>
      </c>
      <c r="CV598" s="43">
        <v>11.34</v>
      </c>
      <c r="CW598" s="43">
        <v>6.3</v>
      </c>
      <c r="CX598" s="43">
        <v>132.5</v>
      </c>
      <c r="CY598" s="43">
        <v>0.53299999999999992</v>
      </c>
      <c r="CZ598" s="43">
        <v>4</v>
      </c>
      <c r="DA598" s="43">
        <v>2.4329999999999998</v>
      </c>
      <c r="DB598" s="43">
        <v>2128</v>
      </c>
      <c r="DC598" s="43">
        <v>4.508</v>
      </c>
      <c r="DD598" s="43">
        <v>882.22320247022492</v>
      </c>
      <c r="DE598" s="43">
        <v>1.7009999999999996</v>
      </c>
      <c r="DF598" s="43">
        <v>11027</v>
      </c>
      <c r="DG598" s="42" t="s">
        <v>21</v>
      </c>
    </row>
    <row r="599" spans="1:111" x14ac:dyDescent="0.25">
      <c r="A599" s="27" t="s">
        <v>746</v>
      </c>
      <c r="B599" s="15">
        <v>50.425349999999995</v>
      </c>
      <c r="C599" s="15">
        <v>1</v>
      </c>
      <c r="D599" s="15">
        <v>1.31921</v>
      </c>
      <c r="E599" s="15">
        <v>9.9640499999999985</v>
      </c>
      <c r="F599" s="15">
        <v>29.102269999999997</v>
      </c>
      <c r="G599" s="15">
        <v>494.10517412405324</v>
      </c>
      <c r="H599" s="15">
        <v>4.8581999999999992</v>
      </c>
      <c r="I599" s="15">
        <v>2.8118299999999996</v>
      </c>
      <c r="J599" s="15">
        <v>0.96</v>
      </c>
      <c r="K599" s="15">
        <v>261.79000000000002</v>
      </c>
      <c r="L599" s="15">
        <v>1.3454999999999999</v>
      </c>
      <c r="M599" s="15">
        <v>406.62</v>
      </c>
      <c r="N599" s="15">
        <v>7.7319999999999993</v>
      </c>
      <c r="O599" s="15">
        <v>8.3154999999999983</v>
      </c>
      <c r="P599" s="15">
        <v>985.92370999999991</v>
      </c>
      <c r="Q599" s="15">
        <v>0.10617559999999999</v>
      </c>
      <c r="R599" s="15">
        <v>188.48</v>
      </c>
      <c r="S599" s="15">
        <v>0.45049999999999996</v>
      </c>
      <c r="T599" s="15">
        <v>5.4924799999999996</v>
      </c>
      <c r="U599" s="15">
        <v>13.667299999999999</v>
      </c>
      <c r="V599" s="15">
        <v>2677.14</v>
      </c>
      <c r="W599" s="15">
        <v>3.3914999999999997</v>
      </c>
      <c r="X599" s="15">
        <v>8.7550000000000008</v>
      </c>
      <c r="Y599" s="15">
        <v>4.2696199999999997</v>
      </c>
      <c r="Z599" s="15">
        <v>4.9410499999999997</v>
      </c>
      <c r="AA599" s="15">
        <v>9.6300000000000008</v>
      </c>
      <c r="AB599" s="15">
        <v>1.4142999999999999</v>
      </c>
      <c r="AC599" s="15">
        <v>1331.3</v>
      </c>
      <c r="AD599" s="15">
        <v>232.56341999999998</v>
      </c>
      <c r="AE599" s="15">
        <v>5.9559799999999994</v>
      </c>
      <c r="AF599" s="15">
        <v>997.32699999999988</v>
      </c>
      <c r="AG599" s="15">
        <v>139.94999999999999</v>
      </c>
      <c r="AH599" s="15">
        <v>15.8089</v>
      </c>
      <c r="AI599" s="15">
        <v>9.8305999999999987</v>
      </c>
      <c r="AJ599" s="15">
        <v>64.63</v>
      </c>
      <c r="AK599" s="15">
        <v>34.561</v>
      </c>
      <c r="AL599" s="15">
        <v>2280.86</v>
      </c>
      <c r="AM599" s="15">
        <v>1748.2112999999997</v>
      </c>
      <c r="AN599" s="15">
        <v>0.31085726999999996</v>
      </c>
      <c r="AO599" s="15">
        <v>0.61981915999999992</v>
      </c>
      <c r="AP599" s="15">
        <v>3.0102999999999995</v>
      </c>
      <c r="AQ599" s="15">
        <v>1605.6503999999998</v>
      </c>
      <c r="AR599" s="15">
        <v>37.948599999999999</v>
      </c>
      <c r="AS599" s="15">
        <v>100.65476999999998</v>
      </c>
      <c r="AT599" s="15">
        <v>0.71143999999999996</v>
      </c>
      <c r="AU599" s="15">
        <v>55.514699999999998</v>
      </c>
      <c r="AV599" s="15">
        <v>767.4</v>
      </c>
      <c r="AW599" s="15">
        <v>0.29979819999999996</v>
      </c>
      <c r="AX599" s="15">
        <v>924.1</v>
      </c>
      <c r="AY599" s="15">
        <v>1607.63</v>
      </c>
      <c r="AZ599" s="15">
        <v>3.6505199999999998</v>
      </c>
      <c r="BA599" s="15">
        <v>1.0000002769241589</v>
      </c>
      <c r="BB599" s="15">
        <v>0.35039996999999995</v>
      </c>
      <c r="BC599" s="15">
        <v>4163.6099999999997</v>
      </c>
      <c r="BD599" s="15">
        <v>15.2432</v>
      </c>
      <c r="BE599" s="15">
        <v>2.5323799999999999</v>
      </c>
      <c r="BF599" s="15">
        <v>0.35030499999999998</v>
      </c>
      <c r="BG599" s="15">
        <v>133.22999999999999</v>
      </c>
      <c r="BH599" s="15">
        <v>17.4498</v>
      </c>
      <c r="BI599" s="15">
        <v>6.6910999999999996</v>
      </c>
      <c r="BJ599" s="15">
        <v>8.4689999999999994</v>
      </c>
      <c r="BK599" s="15">
        <v>5.7337999999999996</v>
      </c>
      <c r="BL599" s="15">
        <v>54.693179999999998</v>
      </c>
      <c r="BM599" s="15">
        <v>1.584495</v>
      </c>
      <c r="BN599" s="15">
        <v>1.51745</v>
      </c>
      <c r="BO599" s="15">
        <v>7.7789999999999999</v>
      </c>
      <c r="BP599" s="15">
        <v>21.886099999999999</v>
      </c>
      <c r="BQ599" s="15">
        <v>6.2375999999999996</v>
      </c>
      <c r="BR599" s="15">
        <v>31.872396870879214</v>
      </c>
      <c r="BS599" s="15">
        <v>1965.4</v>
      </c>
      <c r="BT599" s="15">
        <v>2.2599999999999998</v>
      </c>
      <c r="BU599" s="15">
        <v>25.965399999999999</v>
      </c>
      <c r="BV599" s="15">
        <v>148.87351999999998</v>
      </c>
      <c r="BW599" s="15">
        <v>3.7450000000000001</v>
      </c>
      <c r="BX599" s="15">
        <v>1.4238</v>
      </c>
      <c r="BY599" s="15">
        <v>3.6505199999999998</v>
      </c>
      <c r="BZ599" s="15">
        <v>122.547</v>
      </c>
      <c r="CA599" s="15">
        <v>52.716499999999996</v>
      </c>
      <c r="CB599" s="15">
        <v>424.59089999999992</v>
      </c>
      <c r="CC599" s="15">
        <v>3.6505199999999998</v>
      </c>
      <c r="CD599" s="15">
        <v>6.8347099999999994</v>
      </c>
      <c r="CE599" s="15">
        <v>1.1461199999999998</v>
      </c>
      <c r="CF599" s="15">
        <v>11.225</v>
      </c>
      <c r="CG599" s="15">
        <v>612.95000000000005</v>
      </c>
      <c r="CH599" s="15">
        <v>25.107726675546399</v>
      </c>
      <c r="CI599" s="15">
        <v>0.94079999999999997</v>
      </c>
      <c r="CJ599" s="15">
        <v>50071.56</v>
      </c>
      <c r="CK599" s="15">
        <v>1043.0809999999999</v>
      </c>
      <c r="CL599" s="15">
        <v>0.6334127799999999</v>
      </c>
      <c r="CM599" s="15">
        <v>6.7829999999999995</v>
      </c>
      <c r="CN599" s="15">
        <v>170</v>
      </c>
      <c r="CO599" s="15">
        <v>932.68</v>
      </c>
      <c r="CP599" s="15">
        <v>8.9872149999999991</v>
      </c>
      <c r="CQ599" s="43">
        <v>1000</v>
      </c>
      <c r="CR599" s="43">
        <v>40.75</v>
      </c>
      <c r="CS599" s="43">
        <v>11.5</v>
      </c>
      <c r="CT599" s="43">
        <v>6.8640999999999994E-2</v>
      </c>
      <c r="CU599" s="43">
        <v>26.29</v>
      </c>
      <c r="CV599" s="43">
        <v>11.286</v>
      </c>
      <c r="CW599" s="43">
        <v>6.3</v>
      </c>
      <c r="CX599" s="43">
        <v>134.61000000000001</v>
      </c>
      <c r="CY599" s="43">
        <v>0.53399999999999992</v>
      </c>
      <c r="CZ599" s="43">
        <v>4</v>
      </c>
      <c r="DA599" s="43">
        <v>2.4525000000000001</v>
      </c>
      <c r="DB599" s="43">
        <v>2225</v>
      </c>
      <c r="DC599" s="43">
        <v>4.5039999999999996</v>
      </c>
      <c r="DD599" s="43">
        <v>940.33569984484461</v>
      </c>
      <c r="DE599" s="43">
        <v>1.7719999999999998</v>
      </c>
      <c r="DF599" s="43">
        <v>11011</v>
      </c>
      <c r="DG599" s="42" t="s">
        <v>21</v>
      </c>
    </row>
    <row r="600" spans="1:111" x14ac:dyDescent="0.25">
      <c r="A600" s="27" t="s">
        <v>747</v>
      </c>
      <c r="B600" s="15">
        <v>51.095969999999994</v>
      </c>
      <c r="C600" s="15">
        <v>1</v>
      </c>
      <c r="D600" s="15">
        <v>1.3407199999999999</v>
      </c>
      <c r="E600" s="15">
        <v>9.9668599999999987</v>
      </c>
      <c r="F600" s="15">
        <v>29.128999999999998</v>
      </c>
      <c r="G600" s="15">
        <v>488.65017220169523</v>
      </c>
      <c r="H600" s="15">
        <v>4.8762999999999996</v>
      </c>
      <c r="I600" s="15">
        <v>2.8130199999999999</v>
      </c>
      <c r="J600" s="15">
        <v>0.96399999999999997</v>
      </c>
      <c r="K600" s="15">
        <v>268.13</v>
      </c>
      <c r="L600" s="15">
        <v>1.3531799999999998</v>
      </c>
      <c r="M600" s="15">
        <v>412.31</v>
      </c>
      <c r="N600" s="15">
        <v>7.734</v>
      </c>
      <c r="O600" s="15">
        <v>8.3134999999999994</v>
      </c>
      <c r="P600" s="15">
        <v>1000.5423999999998</v>
      </c>
      <c r="Q600" s="15">
        <v>0.1408316</v>
      </c>
      <c r="R600" s="15">
        <v>191.24</v>
      </c>
      <c r="S600" s="15">
        <v>0.45119999999999993</v>
      </c>
      <c r="T600" s="15">
        <v>5.4886099999999995</v>
      </c>
      <c r="U600" s="15">
        <v>13.653899999999998</v>
      </c>
      <c r="V600" s="15">
        <v>2821.38</v>
      </c>
      <c r="W600" s="15">
        <v>3.3909999999999996</v>
      </c>
      <c r="X600" s="15">
        <v>8.7550000000000008</v>
      </c>
      <c r="Y600" s="15">
        <v>4.2400399999999996</v>
      </c>
      <c r="Z600" s="15">
        <v>4.8864999999999998</v>
      </c>
      <c r="AA600" s="15">
        <v>9.66</v>
      </c>
      <c r="AB600" s="15">
        <v>1.41648</v>
      </c>
      <c r="AC600" s="15">
        <v>1381.08</v>
      </c>
      <c r="AD600" s="15">
        <v>233.79633999999999</v>
      </c>
      <c r="AE600" s="15">
        <v>5.9985099999999996</v>
      </c>
      <c r="AF600" s="15">
        <v>997.44799999999987</v>
      </c>
      <c r="AG600" s="15">
        <v>140.22999999999999</v>
      </c>
      <c r="AH600" s="15">
        <v>17.725000000000001</v>
      </c>
      <c r="AI600" s="15">
        <v>10.038699999999999</v>
      </c>
      <c r="AJ600" s="15">
        <v>64.569999999999993</v>
      </c>
      <c r="AK600" s="15">
        <v>34.747149999999998</v>
      </c>
      <c r="AL600" s="15">
        <v>2290.64</v>
      </c>
      <c r="AM600" s="15">
        <v>1749.1197999999999</v>
      </c>
      <c r="AN600" s="15">
        <v>0.31085726999999996</v>
      </c>
      <c r="AO600" s="15">
        <v>0.62225514999999998</v>
      </c>
      <c r="AP600" s="15">
        <v>3.0419999999999998</v>
      </c>
      <c r="AQ600" s="15">
        <v>1593.7267999999999</v>
      </c>
      <c r="AR600" s="15">
        <v>39.558</v>
      </c>
      <c r="AS600" s="15">
        <v>101.91750999999999</v>
      </c>
      <c r="AT600" s="15">
        <v>0.70899999999999996</v>
      </c>
      <c r="AU600" s="15">
        <v>55.535999999999994</v>
      </c>
      <c r="AV600" s="15">
        <v>769.41</v>
      </c>
      <c r="AW600" s="15">
        <v>0.29990329999999998</v>
      </c>
      <c r="AX600" s="15">
        <v>924.14</v>
      </c>
      <c r="AY600" s="15">
        <v>1601.3</v>
      </c>
      <c r="AZ600" s="15">
        <v>3.6478299999999995</v>
      </c>
      <c r="BA600" s="15">
        <v>1.0000002769241589</v>
      </c>
      <c r="BB600" s="15">
        <v>0.35122999999999999</v>
      </c>
      <c r="BC600" s="15">
        <v>4239.45</v>
      </c>
      <c r="BD600" s="15">
        <v>15.280899999999999</v>
      </c>
      <c r="BE600" s="15">
        <v>2.5396999999999998</v>
      </c>
      <c r="BF600" s="15">
        <v>0.35027399999999997</v>
      </c>
      <c r="BG600" s="15">
        <v>134.66</v>
      </c>
      <c r="BH600" s="15">
        <v>17.4558</v>
      </c>
      <c r="BI600" s="15">
        <v>7.6583999999999994</v>
      </c>
      <c r="BJ600" s="15">
        <v>8.4395599999999984</v>
      </c>
      <c r="BK600" s="15">
        <v>5.7475999999999994</v>
      </c>
      <c r="BL600" s="15">
        <v>55.959099999999999</v>
      </c>
      <c r="BM600" s="15">
        <v>1.586873</v>
      </c>
      <c r="BN600" s="15">
        <v>1.53233</v>
      </c>
      <c r="BO600" s="15">
        <v>7.8529999999999998</v>
      </c>
      <c r="BP600" s="15">
        <v>21.886099999999999</v>
      </c>
      <c r="BQ600" s="15">
        <v>6.2470999999999997</v>
      </c>
      <c r="BR600" s="15">
        <v>34.088710460778842</v>
      </c>
      <c r="BS600" s="15">
        <v>1966.61</v>
      </c>
      <c r="BT600" s="15">
        <v>2.31</v>
      </c>
      <c r="BU600" s="15">
        <v>26.167099999999998</v>
      </c>
      <c r="BV600" s="15">
        <v>148.31215999999998</v>
      </c>
      <c r="BW600" s="15">
        <v>3.7450000000000001</v>
      </c>
      <c r="BX600" s="15">
        <v>1.4129999999999998</v>
      </c>
      <c r="BY600" s="15">
        <v>3.6478299999999995</v>
      </c>
      <c r="BZ600" s="15">
        <v>121.70299999999999</v>
      </c>
      <c r="CA600" s="15">
        <v>53.411539999999995</v>
      </c>
      <c r="CB600" s="15">
        <v>409.54500000000002</v>
      </c>
      <c r="CC600" s="15">
        <v>3.6478299999999995</v>
      </c>
      <c r="CD600" s="15">
        <v>6.5930799999999996</v>
      </c>
      <c r="CE600" s="15">
        <v>1.1425699999999999</v>
      </c>
      <c r="CF600" s="15">
        <v>11.225</v>
      </c>
      <c r="CG600" s="15">
        <v>586.41999999999996</v>
      </c>
      <c r="CH600" s="15">
        <v>25.15872693285705</v>
      </c>
      <c r="CI600" s="15">
        <v>0.93719999999999992</v>
      </c>
      <c r="CJ600" s="15">
        <v>52477.2</v>
      </c>
      <c r="CK600" s="15">
        <v>1032.5959999999998</v>
      </c>
      <c r="CL600" s="15">
        <v>0.63952779999999998</v>
      </c>
      <c r="CM600" s="15">
        <v>6.9249999999999998</v>
      </c>
      <c r="CN600" s="15">
        <v>170</v>
      </c>
      <c r="CO600" s="15">
        <v>927.92</v>
      </c>
      <c r="CP600" s="15">
        <v>9.2442999999999991</v>
      </c>
      <c r="CQ600" s="43">
        <v>1000</v>
      </c>
      <c r="CR600" s="43">
        <v>40.75</v>
      </c>
      <c r="CS600" s="43">
        <v>11.5</v>
      </c>
      <c r="CT600" s="43">
        <v>6.9811999999999985E-2</v>
      </c>
      <c r="CU600" s="43">
        <v>26.587999999999997</v>
      </c>
      <c r="CV600" s="43">
        <v>11.49</v>
      </c>
      <c r="CW600" s="43">
        <v>6.3</v>
      </c>
      <c r="CX600" s="43">
        <v>137.58000000000001</v>
      </c>
      <c r="CY600" s="43">
        <v>0.53599999999999992</v>
      </c>
      <c r="CZ600" s="43">
        <v>4</v>
      </c>
      <c r="DA600" s="43">
        <v>2.5099999999999998</v>
      </c>
      <c r="DB600" s="43">
        <v>2547</v>
      </c>
      <c r="DC600" s="43">
        <v>4.5779999999999994</v>
      </c>
      <c r="DD600" s="43">
        <v>952.38095238095241</v>
      </c>
      <c r="DE600" s="43">
        <v>1.7859999999999998</v>
      </c>
      <c r="DF600" s="43">
        <v>11014</v>
      </c>
      <c r="DG600" s="42" t="s">
        <v>21</v>
      </c>
    </row>
    <row r="601" spans="1:111" x14ac:dyDescent="0.25">
      <c r="A601" s="27" t="s">
        <v>748</v>
      </c>
      <c r="B601" s="15">
        <v>51.810839999999999</v>
      </c>
      <c r="C601" s="15">
        <v>1</v>
      </c>
      <c r="D601" s="15">
        <v>1.3484799999999999</v>
      </c>
      <c r="E601" s="15">
        <v>10.138999999999999</v>
      </c>
      <c r="F601" s="15">
        <v>29.60896</v>
      </c>
      <c r="G601" s="15">
        <v>496.36517492048387</v>
      </c>
      <c r="H601" s="15">
        <v>4.9136999999999995</v>
      </c>
      <c r="I601" s="15">
        <v>2.8279299999999998</v>
      </c>
      <c r="J601" s="15">
        <v>0.96799999999999997</v>
      </c>
      <c r="K601" s="15">
        <v>277.74</v>
      </c>
      <c r="L601" s="15">
        <v>1.36947</v>
      </c>
      <c r="M601" s="15">
        <v>408.98</v>
      </c>
      <c r="N601" s="15">
        <v>7.7350000000000003</v>
      </c>
      <c r="O601" s="15">
        <v>8.3155999999999999</v>
      </c>
      <c r="P601" s="15">
        <v>987.44805999999994</v>
      </c>
      <c r="Q601" s="15">
        <v>0.15350349999999999</v>
      </c>
      <c r="R601" s="15">
        <v>193.93</v>
      </c>
      <c r="S601" s="15">
        <v>0.45809999999999995</v>
      </c>
      <c r="T601" s="15">
        <v>5.5801099999999995</v>
      </c>
      <c r="U601" s="15">
        <v>13.3475</v>
      </c>
      <c r="V601" s="15">
        <v>2914.79</v>
      </c>
      <c r="W601" s="15">
        <v>3.3909999999999996</v>
      </c>
      <c r="X601" s="15">
        <v>8.7550000000000008</v>
      </c>
      <c r="Y601" s="15">
        <v>4.33507</v>
      </c>
      <c r="Z601" s="15">
        <v>4.9636499999999995</v>
      </c>
      <c r="AA601" s="15">
        <v>9.6300000000000008</v>
      </c>
      <c r="AB601" s="15">
        <v>1.4407399999999999</v>
      </c>
      <c r="AC601" s="15">
        <v>1430.03</v>
      </c>
      <c r="AD601" s="15">
        <v>237.93</v>
      </c>
      <c r="AE601" s="15">
        <v>5.9345899999999991</v>
      </c>
      <c r="AF601" s="15">
        <v>997.95399999999995</v>
      </c>
      <c r="AG601" s="15">
        <v>140.22999999999999</v>
      </c>
      <c r="AH601" s="15">
        <v>16.046499999999998</v>
      </c>
      <c r="AI601" s="15">
        <v>10.263824999999999</v>
      </c>
      <c r="AJ601" s="15">
        <v>65.319999999999993</v>
      </c>
      <c r="AK601" s="15">
        <v>34.952629999999999</v>
      </c>
      <c r="AL601" s="15">
        <v>2302.42</v>
      </c>
      <c r="AM601" s="15">
        <v>1746.4944999999998</v>
      </c>
      <c r="AN601" s="15">
        <v>0.31085723999999998</v>
      </c>
      <c r="AO601" s="15">
        <v>0.62895458999999998</v>
      </c>
      <c r="AP601" s="15">
        <v>3.1196999999999999</v>
      </c>
      <c r="AQ601" s="15">
        <v>1594.5261999999998</v>
      </c>
      <c r="AR601" s="15">
        <v>39.620399999999997</v>
      </c>
      <c r="AS601" s="15">
        <v>101.81498999999998</v>
      </c>
      <c r="AT601" s="15">
        <v>0.70899999999999996</v>
      </c>
      <c r="AU601" s="15">
        <v>55.801099999999998</v>
      </c>
      <c r="AV601" s="15">
        <v>771.08</v>
      </c>
      <c r="AW601" s="15">
        <v>0.29950615999999997</v>
      </c>
      <c r="AX601" s="15">
        <v>924.72</v>
      </c>
      <c r="AY601" s="15">
        <v>1597.82</v>
      </c>
      <c r="AZ601" s="15">
        <v>3.6634399999999996</v>
      </c>
      <c r="BA601" s="15">
        <v>1.0000002769241589</v>
      </c>
      <c r="BB601" s="15">
        <v>0.35345974999999996</v>
      </c>
      <c r="BC601" s="15">
        <v>3957.53</v>
      </c>
      <c r="BD601" s="15">
        <v>15.3042</v>
      </c>
      <c r="BE601" s="15">
        <v>2.5404</v>
      </c>
      <c r="BF601" s="15">
        <v>0.35420799999999997</v>
      </c>
      <c r="BG601" s="15">
        <v>134.12</v>
      </c>
      <c r="BH601" s="15">
        <v>17.682299999999998</v>
      </c>
      <c r="BI601" s="15">
        <v>7.6646999999999998</v>
      </c>
      <c r="BJ601" s="15">
        <v>8.5384799999999998</v>
      </c>
      <c r="BK601" s="15">
        <v>5.785499999999999</v>
      </c>
      <c r="BL601" s="15">
        <v>55.947999999999993</v>
      </c>
      <c r="BM601" s="15">
        <v>1.6136579999999998</v>
      </c>
      <c r="BN601" s="15">
        <v>1.5363</v>
      </c>
      <c r="BO601" s="15">
        <v>7.9259999999999993</v>
      </c>
      <c r="BP601" s="15">
        <v>21.886099999999999</v>
      </c>
      <c r="BQ601" s="15">
        <v>6.3520699999999994</v>
      </c>
      <c r="BR601" s="15">
        <v>34.088710460778842</v>
      </c>
      <c r="BS601" s="15">
        <v>1977.12</v>
      </c>
      <c r="BT601" s="15">
        <v>2.33</v>
      </c>
      <c r="BU601" s="15">
        <v>26.206</v>
      </c>
      <c r="BV601" s="15">
        <v>150.93892999999997</v>
      </c>
      <c r="BW601" s="15">
        <v>3.7450000000000001</v>
      </c>
      <c r="BX601" s="15">
        <v>1.4145299999999998</v>
      </c>
      <c r="BY601" s="15">
        <v>3.6634399999999996</v>
      </c>
      <c r="BZ601" s="15">
        <v>122.532</v>
      </c>
      <c r="CA601" s="15">
        <v>54.0092</v>
      </c>
      <c r="CB601" s="15">
        <v>402.31579999999997</v>
      </c>
      <c r="CC601" s="15">
        <v>3.6634399999999996</v>
      </c>
      <c r="CD601" s="15">
        <v>6.6303199999999993</v>
      </c>
      <c r="CE601" s="15">
        <v>1.1637899999999999</v>
      </c>
      <c r="CF601" s="15">
        <v>11.225</v>
      </c>
      <c r="CG601" s="15">
        <v>558.17999999999995</v>
      </c>
      <c r="CH601" s="15">
        <v>25.159526936893293</v>
      </c>
      <c r="CI601" s="15">
        <v>0.95239999999999991</v>
      </c>
      <c r="CJ601" s="15">
        <v>56919.88</v>
      </c>
      <c r="CK601" s="15">
        <v>1023.25</v>
      </c>
      <c r="CL601" s="15">
        <v>0.64968603999999996</v>
      </c>
      <c r="CM601" s="15">
        <v>7.0489999999999995</v>
      </c>
      <c r="CN601" s="15">
        <v>252.11</v>
      </c>
      <c r="CO601" s="15">
        <v>937.79</v>
      </c>
      <c r="CP601" s="15">
        <v>9.2827349999999988</v>
      </c>
      <c r="CQ601" s="43">
        <v>1000</v>
      </c>
      <c r="CR601" s="43">
        <v>40.75</v>
      </c>
      <c r="CS601" s="43">
        <v>11.5</v>
      </c>
      <c r="CT601" s="43">
        <v>7.0703999999999989E-2</v>
      </c>
      <c r="CU601" s="43">
        <v>26.601999999999997</v>
      </c>
      <c r="CV601" s="43">
        <v>11.462</v>
      </c>
      <c r="CW601" s="43">
        <v>6.32</v>
      </c>
      <c r="CX601" s="43">
        <v>139.47</v>
      </c>
      <c r="CY601" s="43">
        <v>0.53699999999999992</v>
      </c>
      <c r="CZ601" s="43">
        <v>4</v>
      </c>
      <c r="DA601" s="43">
        <v>2.468</v>
      </c>
      <c r="DB601" s="43">
        <v>2578</v>
      </c>
      <c r="DC601" s="43">
        <v>4.6399999999999997</v>
      </c>
      <c r="DD601" s="43">
        <v>943.39622641509436</v>
      </c>
      <c r="DE601" s="43">
        <v>1.7939999999999996</v>
      </c>
      <c r="DF601" s="43">
        <v>11015</v>
      </c>
      <c r="DG601" s="42" t="s">
        <v>21</v>
      </c>
    </row>
    <row r="602" spans="1:111" x14ac:dyDescent="0.25">
      <c r="A602" s="27" t="s">
        <v>750</v>
      </c>
      <c r="B602" s="15">
        <v>53.002499999999998</v>
      </c>
      <c r="C602" s="15">
        <v>1</v>
      </c>
      <c r="D602" s="15">
        <v>1.3477399999999999</v>
      </c>
      <c r="E602" s="15">
        <v>10.277999999999999</v>
      </c>
      <c r="F602" s="15">
        <v>30.035909999999998</v>
      </c>
      <c r="G602" s="15">
        <v>500.56117639916658</v>
      </c>
      <c r="H602" s="15">
        <v>4.9543999999999997</v>
      </c>
      <c r="I602" s="15">
        <v>2.8303099999999994</v>
      </c>
      <c r="J602" s="15">
        <v>0.97499999999999998</v>
      </c>
      <c r="K602" s="15">
        <v>281.02999999999997</v>
      </c>
      <c r="L602" s="15">
        <v>1.3665499999999999</v>
      </c>
      <c r="M602" s="15">
        <v>408.53</v>
      </c>
      <c r="N602" s="15">
        <v>7.7329999999999997</v>
      </c>
      <c r="O602" s="15">
        <v>8.3186</v>
      </c>
      <c r="P602" s="15">
        <v>1011.1142</v>
      </c>
      <c r="Q602" s="15">
        <v>0.18667449999999999</v>
      </c>
      <c r="R602" s="15">
        <v>196.23</v>
      </c>
      <c r="S602" s="15">
        <v>0.46281299999999997</v>
      </c>
      <c r="T602" s="15">
        <v>5.65245</v>
      </c>
      <c r="U602" s="15">
        <v>13.588799999999999</v>
      </c>
      <c r="V602" s="15">
        <v>2923.82</v>
      </c>
      <c r="W602" s="15">
        <v>3.39</v>
      </c>
      <c r="X602" s="15">
        <v>8.7550000000000008</v>
      </c>
      <c r="Y602" s="15">
        <v>4.4425099999999995</v>
      </c>
      <c r="Z602" s="15">
        <v>5.005609999999999</v>
      </c>
      <c r="AA602" s="15">
        <v>9.65</v>
      </c>
      <c r="AB602" s="15">
        <v>1.4616499999999999</v>
      </c>
      <c r="AC602" s="15">
        <v>1469.07</v>
      </c>
      <c r="AD602" s="15">
        <v>240.49599999999998</v>
      </c>
      <c r="AE602" s="15">
        <v>6.1009799999999998</v>
      </c>
      <c r="AF602" s="15">
        <v>998.49</v>
      </c>
      <c r="AG602" s="15">
        <v>140.28</v>
      </c>
      <c r="AH602" s="15">
        <v>16.441899999999997</v>
      </c>
      <c r="AI602" s="15">
        <v>10.447179999999999</v>
      </c>
      <c r="AJ602" s="15">
        <v>65.97</v>
      </c>
      <c r="AK602" s="15">
        <v>35.766189999999995</v>
      </c>
      <c r="AL602" s="15">
        <v>2306.25</v>
      </c>
      <c r="AM602" s="15">
        <v>1749.9412999999997</v>
      </c>
      <c r="AN602" s="15">
        <v>0.31085726999999996</v>
      </c>
      <c r="AO602" s="15">
        <v>0.63157677999999995</v>
      </c>
      <c r="AP602" s="15">
        <v>3.1294999999999997</v>
      </c>
      <c r="AQ602" s="15">
        <v>1583.8164999999999</v>
      </c>
      <c r="AR602" s="15">
        <v>39.656299999999995</v>
      </c>
      <c r="AS602" s="15">
        <v>105.83578999999999</v>
      </c>
      <c r="AT602" s="15">
        <v>0.70899999999999996</v>
      </c>
      <c r="AU602" s="15">
        <v>56.714499999999994</v>
      </c>
      <c r="AV602" s="15">
        <v>787.27</v>
      </c>
      <c r="AW602" s="15">
        <v>0.29926001999999996</v>
      </c>
      <c r="AX602" s="15">
        <v>923.43</v>
      </c>
      <c r="AY602" s="15">
        <v>1593.45</v>
      </c>
      <c r="AZ602" s="15">
        <v>3.6416399999999998</v>
      </c>
      <c r="BA602" s="15">
        <v>1.0000002769241589</v>
      </c>
      <c r="BB602" s="15">
        <v>0.35775345999999997</v>
      </c>
      <c r="BC602" s="15">
        <v>3959.9</v>
      </c>
      <c r="BD602" s="15">
        <v>15.3</v>
      </c>
      <c r="BE602" s="15">
        <v>2.5566599999999995</v>
      </c>
      <c r="BF602" s="15">
        <v>0.35701399999999994</v>
      </c>
      <c r="BG602" s="15">
        <v>135.69</v>
      </c>
      <c r="BH602" s="15">
        <v>17.841899999999999</v>
      </c>
      <c r="BI602" s="15">
        <v>7.5047999999999995</v>
      </c>
      <c r="BJ602" s="15">
        <v>8.6072299999999995</v>
      </c>
      <c r="BK602" s="15">
        <v>5.8475000000000001</v>
      </c>
      <c r="BL602" s="15">
        <v>56.670999999999999</v>
      </c>
      <c r="BM602" s="15">
        <v>1.6365269999999998</v>
      </c>
      <c r="BN602" s="15">
        <v>1.5137999999999998</v>
      </c>
      <c r="BO602" s="15">
        <v>8.0050000000000008</v>
      </c>
      <c r="BP602" s="15">
        <v>21.886099999999999</v>
      </c>
      <c r="BQ602" s="15">
        <v>6.4159599999999992</v>
      </c>
      <c r="BR602" s="15">
        <v>34.091298216901414</v>
      </c>
      <c r="BS602" s="15">
        <v>1998.06</v>
      </c>
      <c r="BT602" s="15">
        <v>2.35</v>
      </c>
      <c r="BU602" s="15">
        <v>26.2166</v>
      </c>
      <c r="BV602" s="15">
        <v>151.60666999999998</v>
      </c>
      <c r="BW602" s="15">
        <v>3.7450000000000001</v>
      </c>
      <c r="BX602" s="15">
        <v>1.4212999999999998</v>
      </c>
      <c r="BY602" s="15">
        <v>3.6416399999999998</v>
      </c>
      <c r="BZ602" s="15">
        <v>123.2</v>
      </c>
      <c r="CA602" s="15">
        <v>54.154499999999999</v>
      </c>
      <c r="CB602" s="15">
        <v>400</v>
      </c>
      <c r="CC602" s="15">
        <v>3.6416399999999998</v>
      </c>
      <c r="CD602" s="15">
        <v>6.7240399999999996</v>
      </c>
      <c r="CE602" s="15">
        <v>1.1809699999999999</v>
      </c>
      <c r="CF602" s="15">
        <v>11.225</v>
      </c>
      <c r="CG602" s="15">
        <v>545.79</v>
      </c>
      <c r="CH602" s="15">
        <v>25.293427612459883</v>
      </c>
      <c r="CI602" s="15">
        <v>0.96349999999999991</v>
      </c>
      <c r="CJ602" s="15">
        <v>60502.080000000002</v>
      </c>
      <c r="CK602" s="15">
        <v>1026.3819999999998</v>
      </c>
      <c r="CL602" s="15">
        <v>0.65355222999999996</v>
      </c>
      <c r="CM602" s="15">
        <v>7.202</v>
      </c>
      <c r="CN602" s="15">
        <v>288.69</v>
      </c>
      <c r="CO602" s="15">
        <v>982.19</v>
      </c>
      <c r="CP602" s="15">
        <v>9.3586999999999989</v>
      </c>
      <c r="CQ602" s="43">
        <v>1000</v>
      </c>
      <c r="CR602" s="43">
        <v>41</v>
      </c>
      <c r="CS602" s="43">
        <v>11.5</v>
      </c>
      <c r="CT602" s="43">
        <v>7.3877999999999985E-2</v>
      </c>
      <c r="CU602" s="43">
        <v>27.285999999999998</v>
      </c>
      <c r="CV602" s="43">
        <v>11.933999999999999</v>
      </c>
      <c r="CW602" s="43">
        <v>6.33</v>
      </c>
      <c r="CX602" s="43">
        <v>145.31</v>
      </c>
      <c r="CY602" s="43">
        <v>0.54899999999999993</v>
      </c>
      <c r="CZ602" s="43">
        <v>4</v>
      </c>
      <c r="DA602" s="43">
        <v>2.5519999999999996</v>
      </c>
      <c r="DB602" s="43">
        <v>2640</v>
      </c>
      <c r="DC602" s="43">
        <v>4.7319999999999993</v>
      </c>
      <c r="DD602" s="43">
        <v>947.00000814420014</v>
      </c>
      <c r="DE602" s="43">
        <v>1.8739999999999997</v>
      </c>
      <c r="DF602" s="43">
        <v>11013</v>
      </c>
      <c r="DG602" s="42" t="s">
        <v>21</v>
      </c>
    </row>
    <row r="603" spans="1:111" x14ac:dyDescent="0.25">
      <c r="A603" s="27" t="s">
        <v>751</v>
      </c>
      <c r="B603" s="15">
        <v>53.329599999999999</v>
      </c>
      <c r="C603" s="15">
        <v>1</v>
      </c>
      <c r="D603" s="15">
        <v>1.3235899999999998</v>
      </c>
      <c r="E603" s="15">
        <v>10.312279999999999</v>
      </c>
      <c r="F603" s="15">
        <v>30.151549999999997</v>
      </c>
      <c r="G603" s="15">
        <v>504.06417763363413</v>
      </c>
      <c r="H603" s="15">
        <v>4.9759999999999991</v>
      </c>
      <c r="I603" s="15">
        <v>2.8984399999999995</v>
      </c>
      <c r="J603" s="15">
        <v>0.98099999999999998</v>
      </c>
      <c r="K603" s="15">
        <v>281.97000000000003</v>
      </c>
      <c r="L603" s="15">
        <v>1.3754999999999999</v>
      </c>
      <c r="M603" s="15">
        <v>410.97</v>
      </c>
      <c r="N603" s="15">
        <v>7.7319999999999993</v>
      </c>
      <c r="O603" s="15">
        <v>8.3131999999999984</v>
      </c>
      <c r="P603" s="15">
        <v>1029.6371999999997</v>
      </c>
      <c r="Q603" s="15">
        <v>0.2274718</v>
      </c>
      <c r="R603" s="15">
        <v>198.49</v>
      </c>
      <c r="S603" s="15">
        <v>0.46626599999999996</v>
      </c>
      <c r="T603" s="15">
        <v>5.6721199999999996</v>
      </c>
      <c r="U603" s="15">
        <v>13.725999999999999</v>
      </c>
      <c r="V603" s="15">
        <v>2950.26</v>
      </c>
      <c r="W603" s="15">
        <v>3.39</v>
      </c>
      <c r="X603" s="15">
        <v>8.7550000000000008</v>
      </c>
      <c r="Y603" s="15">
        <v>4.5520099999999992</v>
      </c>
      <c r="Z603" s="15">
        <v>5.0406399999999998</v>
      </c>
      <c r="AA603" s="15">
        <v>9.69</v>
      </c>
      <c r="AB603" s="15">
        <v>1.4661</v>
      </c>
      <c r="AC603" s="15">
        <v>1518.66</v>
      </c>
      <c r="AD603" s="15">
        <v>242.40725999999998</v>
      </c>
      <c r="AE603" s="15">
        <v>6.1663099999999993</v>
      </c>
      <c r="AF603" s="15">
        <v>998.95349999999996</v>
      </c>
      <c r="AG603" s="15">
        <v>140.26</v>
      </c>
      <c r="AH603" s="15">
        <v>16.552799999999998</v>
      </c>
      <c r="AI603" s="15">
        <v>10.657699999999998</v>
      </c>
      <c r="AJ603" s="15">
        <v>66.069999999999993</v>
      </c>
      <c r="AK603" s="15">
        <v>36.611049999999999</v>
      </c>
      <c r="AL603" s="15">
        <v>2317.5</v>
      </c>
      <c r="AM603" s="15">
        <v>1745.595</v>
      </c>
      <c r="AN603" s="15">
        <v>0.31085723999999998</v>
      </c>
      <c r="AO603" s="15">
        <v>0.63213127999999996</v>
      </c>
      <c r="AP603" s="15">
        <v>3.1130999999999993</v>
      </c>
      <c r="AQ603" s="15">
        <v>1572.4452999999999</v>
      </c>
      <c r="AR603" s="15">
        <v>39.873599999999996</v>
      </c>
      <c r="AS603" s="15">
        <v>105.7255</v>
      </c>
      <c r="AT603" s="15">
        <v>0.70899999999999996</v>
      </c>
      <c r="AU603" s="15">
        <v>58.294499999999999</v>
      </c>
      <c r="AV603" s="15">
        <v>780.28</v>
      </c>
      <c r="AW603" s="15">
        <v>0.29870599999999997</v>
      </c>
      <c r="AX603" s="15">
        <v>923.5</v>
      </c>
      <c r="AY603" s="15">
        <v>1589.53</v>
      </c>
      <c r="AZ603" s="15">
        <v>3.7460699999999996</v>
      </c>
      <c r="BA603" s="15">
        <v>1.0000002769241589</v>
      </c>
      <c r="BB603" s="15">
        <v>0.35805263999999998</v>
      </c>
      <c r="BC603" s="15">
        <v>4018.06</v>
      </c>
      <c r="BD603" s="15">
        <v>15.3034</v>
      </c>
      <c r="BE603" s="15">
        <v>2.5435999999999996</v>
      </c>
      <c r="BF603" s="15">
        <v>0.35748445999999995</v>
      </c>
      <c r="BG603" s="15">
        <v>134.44</v>
      </c>
      <c r="BH603" s="15">
        <v>17.956399999999999</v>
      </c>
      <c r="BI603" s="15">
        <v>7.5041999999999991</v>
      </c>
      <c r="BJ603" s="15">
        <v>8.629249999999999</v>
      </c>
      <c r="BK603" s="15">
        <v>5.8651999999999997</v>
      </c>
      <c r="BL603" s="15">
        <v>58.760099999999994</v>
      </c>
      <c r="BM603" s="15">
        <v>1.6413089999999997</v>
      </c>
      <c r="BN603" s="15">
        <v>1.4807999999999999</v>
      </c>
      <c r="BO603" s="15">
        <v>8.08</v>
      </c>
      <c r="BP603" s="15">
        <v>21.886099999999999</v>
      </c>
      <c r="BQ603" s="15">
        <v>6.4050499999999992</v>
      </c>
      <c r="BR603" s="15">
        <v>34.180376744966807</v>
      </c>
      <c r="BS603" s="15">
        <v>2017.14</v>
      </c>
      <c r="BT603" s="15">
        <v>2.36</v>
      </c>
      <c r="BU603" s="15">
        <v>26.158799999999999</v>
      </c>
      <c r="BV603" s="15">
        <v>152.43268999999998</v>
      </c>
      <c r="BW603" s="15">
        <v>3.7450000000000001</v>
      </c>
      <c r="BX603" s="15">
        <v>1.4127999999999998</v>
      </c>
      <c r="BY603" s="15">
        <v>3.7460699999999996</v>
      </c>
      <c r="BZ603" s="15">
        <v>123.50699999999999</v>
      </c>
      <c r="CA603" s="15">
        <v>54.184199999999997</v>
      </c>
      <c r="CB603" s="15">
        <v>399.1</v>
      </c>
      <c r="CC603" s="15">
        <v>3.7460699999999996</v>
      </c>
      <c r="CD603" s="15">
        <v>6.8780999999999999</v>
      </c>
      <c r="CE603" s="15">
        <v>1.1953999999999998</v>
      </c>
      <c r="CF603" s="15">
        <v>11.225</v>
      </c>
      <c r="CG603" s="15">
        <v>539.5</v>
      </c>
      <c r="CH603" s="15">
        <v>25.2436273612036</v>
      </c>
      <c r="CI603" s="15">
        <v>0.9665999999999999</v>
      </c>
      <c r="CJ603" s="15">
        <v>64218.13</v>
      </c>
      <c r="CK603" s="15">
        <v>1022.3709999999999</v>
      </c>
      <c r="CL603" s="15">
        <v>0.65101289999999989</v>
      </c>
      <c r="CM603" s="15">
        <v>7.3289999999999997</v>
      </c>
      <c r="CN603" s="15">
        <v>289.58</v>
      </c>
      <c r="CO603" s="15">
        <v>992.2</v>
      </c>
      <c r="CP603" s="15">
        <v>9.4521369999999987</v>
      </c>
      <c r="CQ603" s="43">
        <v>1000</v>
      </c>
      <c r="CR603" s="43">
        <v>41</v>
      </c>
      <c r="CS603" s="43">
        <v>11.5</v>
      </c>
      <c r="CT603" s="43">
        <v>7.6068999999999998E-2</v>
      </c>
      <c r="CU603" s="43">
        <v>27.005999999999997</v>
      </c>
      <c r="CV603" s="43">
        <v>11.731999999999999</v>
      </c>
      <c r="CW603" s="43">
        <v>6.35</v>
      </c>
      <c r="CX603" s="43">
        <v>144.62</v>
      </c>
      <c r="CY603" s="43">
        <v>0.54199999999999993</v>
      </c>
      <c r="CZ603" s="43">
        <v>4</v>
      </c>
      <c r="DA603" s="43">
        <v>2.5614999999999997</v>
      </c>
      <c r="DB603" s="43">
        <v>2863</v>
      </c>
      <c r="DC603" s="43">
        <v>4.8150000000000004</v>
      </c>
      <c r="DD603" s="43">
        <v>937.7399735200986</v>
      </c>
      <c r="DE603" s="43">
        <v>1.8929999999999998</v>
      </c>
      <c r="DF603" s="43">
        <v>11013</v>
      </c>
      <c r="DG603" s="42" t="s">
        <v>21</v>
      </c>
    </row>
    <row r="604" spans="1:111" x14ac:dyDescent="0.25">
      <c r="A604" s="27" t="s">
        <v>752</v>
      </c>
      <c r="B604" s="15">
        <v>53.564899999999994</v>
      </c>
      <c r="C604" s="15">
        <v>1</v>
      </c>
      <c r="D604" s="15">
        <v>1.2962999999999998</v>
      </c>
      <c r="E604" s="15">
        <v>10.392999999999999</v>
      </c>
      <c r="F604" s="15">
        <v>30.371309999999998</v>
      </c>
      <c r="G604" s="15">
        <v>505.91417828557951</v>
      </c>
      <c r="H604" s="15">
        <v>4.9984999999999999</v>
      </c>
      <c r="I604" s="15">
        <v>3.0093299999999998</v>
      </c>
      <c r="J604" s="15">
        <v>0.98609999999999998</v>
      </c>
      <c r="K604" s="15">
        <v>281.94</v>
      </c>
      <c r="L604" s="15">
        <v>1.36534</v>
      </c>
      <c r="M604" s="15">
        <v>411.55</v>
      </c>
      <c r="N604" s="15">
        <v>7.7319999999999993</v>
      </c>
      <c r="O604" s="15">
        <v>8.3288999999999991</v>
      </c>
      <c r="P604" s="15">
        <v>1045.1251999999997</v>
      </c>
      <c r="Q604" s="15">
        <v>0.26941299999999996</v>
      </c>
      <c r="R604" s="15">
        <v>200.6</v>
      </c>
      <c r="S604" s="15">
        <v>0.46569999999999995</v>
      </c>
      <c r="T604" s="15">
        <v>5.7077899999999993</v>
      </c>
      <c r="U604" s="15">
        <v>13.6686</v>
      </c>
      <c r="V604" s="15">
        <v>3020.76</v>
      </c>
      <c r="W604" s="15">
        <v>3.3909999999999996</v>
      </c>
      <c r="X604" s="15">
        <v>8.7550000000000008</v>
      </c>
      <c r="Y604" s="15">
        <v>4.601939999999999</v>
      </c>
      <c r="Z604" s="15">
        <v>5.0591399999999993</v>
      </c>
      <c r="AA604" s="15">
        <v>9.7079999999999984</v>
      </c>
      <c r="AB604" s="15">
        <v>1.4776999999999998</v>
      </c>
      <c r="AC604" s="15">
        <v>1561.54</v>
      </c>
      <c r="AD604" s="15">
        <v>241.58125000000001</v>
      </c>
      <c r="AE604" s="15">
        <v>6.1823399999999999</v>
      </c>
      <c r="AF604" s="15">
        <v>999.35309999999981</v>
      </c>
      <c r="AG604" s="15">
        <v>140.25</v>
      </c>
      <c r="AH604" s="15">
        <v>16.7334</v>
      </c>
      <c r="AI604" s="15">
        <v>10.899519999999999</v>
      </c>
      <c r="AJ604" s="15">
        <v>66.069999999999993</v>
      </c>
      <c r="AK604" s="15">
        <v>34.445239999999998</v>
      </c>
      <c r="AL604" s="15">
        <v>2330.7619999999997</v>
      </c>
      <c r="AM604" s="15">
        <v>1748.1918999999998</v>
      </c>
      <c r="AN604" s="15">
        <v>0.31085720999999999</v>
      </c>
      <c r="AO604" s="15">
        <v>0.63592272999999999</v>
      </c>
      <c r="AP604" s="15">
        <v>3.0991</v>
      </c>
      <c r="AQ604" s="15">
        <v>1563.3338999999999</v>
      </c>
      <c r="AR604" s="15">
        <v>39.782699999999998</v>
      </c>
      <c r="AS604" s="15">
        <v>105.81683999999998</v>
      </c>
      <c r="AT604" s="15">
        <v>0.70899999999999996</v>
      </c>
      <c r="AU604" s="15">
        <v>58.412500000000001</v>
      </c>
      <c r="AV604" s="15">
        <v>781.25</v>
      </c>
      <c r="AW604" s="15">
        <v>0.29886060999999997</v>
      </c>
      <c r="AX604" s="15">
        <v>921.9</v>
      </c>
      <c r="AY604" s="15">
        <v>1585.42</v>
      </c>
      <c r="AZ604" s="15">
        <v>3.9275499999999997</v>
      </c>
      <c r="BA604" s="15">
        <v>1.0000002769241589</v>
      </c>
      <c r="BB604" s="15">
        <v>0.35928899999999997</v>
      </c>
      <c r="BC604" s="15">
        <v>3932.25</v>
      </c>
      <c r="BD604" s="15">
        <v>15.306099999999999</v>
      </c>
      <c r="BE604" s="15">
        <v>2.5436999999999994</v>
      </c>
      <c r="BF604" s="15">
        <v>0.35907595999999997</v>
      </c>
      <c r="BG604" s="15">
        <v>135.21</v>
      </c>
      <c r="BH604" s="15">
        <v>17.927099999999999</v>
      </c>
      <c r="BI604" s="15">
        <v>7.573599999999999</v>
      </c>
      <c r="BJ604" s="15">
        <v>8.6580899999999996</v>
      </c>
      <c r="BK604" s="15">
        <v>5.8770999999999995</v>
      </c>
      <c r="BL604" s="15">
        <v>55.715999999999994</v>
      </c>
      <c r="BM604" s="15">
        <v>1.6539619999999999</v>
      </c>
      <c r="BN604" s="15">
        <v>1.4696499999999999</v>
      </c>
      <c r="BO604" s="15">
        <v>8.1549999999999994</v>
      </c>
      <c r="BP604" s="15">
        <v>21.886099999999999</v>
      </c>
      <c r="BQ604" s="15">
        <v>6.4260999999999999</v>
      </c>
      <c r="BR604" s="15">
        <v>34.3228028607898</v>
      </c>
      <c r="BS604" s="15">
        <v>2025.63</v>
      </c>
      <c r="BT604" s="15">
        <v>2.36</v>
      </c>
      <c r="BU604" s="15">
        <v>26.195699999999999</v>
      </c>
      <c r="BV604" s="15">
        <v>152.94262999999998</v>
      </c>
      <c r="BW604" s="15">
        <v>3.7450000000000001</v>
      </c>
      <c r="BX604" s="15">
        <v>1.4091999999999998</v>
      </c>
      <c r="BY604" s="15">
        <v>3.9275499999999997</v>
      </c>
      <c r="BZ604" s="15">
        <v>124.40199999999999</v>
      </c>
      <c r="CA604" s="15">
        <v>54.160869999999996</v>
      </c>
      <c r="CB604" s="15">
        <v>402</v>
      </c>
      <c r="CC604" s="15">
        <v>3.9275499999999997</v>
      </c>
      <c r="CD604" s="15">
        <v>6.72715</v>
      </c>
      <c r="CE604" s="15">
        <v>1.1959799999999998</v>
      </c>
      <c r="CF604" s="15">
        <v>11.225</v>
      </c>
      <c r="CG604" s="15">
        <v>541.76</v>
      </c>
      <c r="CH604" s="15">
        <v>25.230127293091957</v>
      </c>
      <c r="CI604" s="15">
        <v>0.96879999999999999</v>
      </c>
      <c r="CJ604" s="15">
        <v>68476.240000000005</v>
      </c>
      <c r="CK604" s="15">
        <v>1016.6029999999998</v>
      </c>
      <c r="CL604" s="15">
        <v>0.65480762999999997</v>
      </c>
      <c r="CM604" s="15">
        <v>7.476</v>
      </c>
      <c r="CN604" s="15">
        <v>289.85000000000002</v>
      </c>
      <c r="CO604" s="15">
        <v>1135.47</v>
      </c>
      <c r="CP604" s="15">
        <v>9.5372759999999985</v>
      </c>
      <c r="CQ604" s="43">
        <v>1000</v>
      </c>
      <c r="CR604" s="43">
        <v>41</v>
      </c>
      <c r="CS604" s="43">
        <v>11.5</v>
      </c>
      <c r="CT604" s="43">
        <v>7.8827999999999995E-2</v>
      </c>
      <c r="CU604" s="43">
        <v>27.348999999999997</v>
      </c>
      <c r="CV604" s="43">
        <v>11.808999999999999</v>
      </c>
      <c r="CW604" s="43">
        <v>6.32</v>
      </c>
      <c r="CX604" s="43">
        <v>146.72</v>
      </c>
      <c r="CY604" s="43">
        <v>0.54899999999999993</v>
      </c>
      <c r="CZ604" s="43">
        <v>4</v>
      </c>
      <c r="DA604" s="43">
        <v>2.5874999999999999</v>
      </c>
      <c r="DB604" s="43">
        <v>2937</v>
      </c>
      <c r="DC604" s="43">
        <v>4.8540000000000001</v>
      </c>
      <c r="DD604" s="43">
        <v>935.92997746280616</v>
      </c>
      <c r="DE604" s="43">
        <v>1.8689999999999998</v>
      </c>
      <c r="DF604" s="43">
        <v>11013</v>
      </c>
      <c r="DG604" s="42" t="s">
        <v>21</v>
      </c>
    </row>
    <row r="605" spans="1:111" x14ac:dyDescent="0.25">
      <c r="A605" s="27" t="s">
        <v>753</v>
      </c>
      <c r="B605" s="15">
        <v>53.830399999999997</v>
      </c>
      <c r="C605" s="15">
        <v>0.99994999999999989</v>
      </c>
      <c r="D605" s="15">
        <v>1.2708999999999999</v>
      </c>
      <c r="E605" s="15">
        <v>10.59125</v>
      </c>
      <c r="F605" s="15">
        <v>30.93</v>
      </c>
      <c r="G605" s="15">
        <v>510.60417993834926</v>
      </c>
      <c r="H605" s="15">
        <v>5.0256999999999996</v>
      </c>
      <c r="I605" s="15">
        <v>3.2223599999999997</v>
      </c>
      <c r="J605" s="15">
        <v>0.99019999999999997</v>
      </c>
      <c r="K605" s="15">
        <v>283.77999999999997</v>
      </c>
      <c r="L605" s="15">
        <v>1.3591</v>
      </c>
      <c r="M605" s="15">
        <v>408.42</v>
      </c>
      <c r="N605" s="15">
        <v>7.734</v>
      </c>
      <c r="O605" s="15">
        <v>8.3314999999999984</v>
      </c>
      <c r="P605" s="15">
        <v>1050.9328999999998</v>
      </c>
      <c r="Q605" s="15">
        <v>0.30609500000000001</v>
      </c>
      <c r="R605" s="15">
        <v>202.46</v>
      </c>
      <c r="S605" s="15">
        <v>0.46928499999999995</v>
      </c>
      <c r="T605" s="15">
        <v>5.8139499999999993</v>
      </c>
      <c r="U605" s="15">
        <v>13.7783</v>
      </c>
      <c r="V605" s="15">
        <v>3070.45</v>
      </c>
      <c r="W605" s="15">
        <v>3.3939999999999997</v>
      </c>
      <c r="X605" s="15">
        <v>8.7550000000000008</v>
      </c>
      <c r="Y605" s="15">
        <v>4.7313199999999993</v>
      </c>
      <c r="Z605" s="15">
        <v>5.1060399999999992</v>
      </c>
      <c r="AA605" s="15">
        <v>9.7679999999999989</v>
      </c>
      <c r="AB605" s="15">
        <v>1.5060799999999999</v>
      </c>
      <c r="AC605" s="15">
        <v>1595.03</v>
      </c>
      <c r="AD605" s="15">
        <v>241.79926999999998</v>
      </c>
      <c r="AE605" s="15">
        <v>6.1354699999999998</v>
      </c>
      <c r="AF605" s="15">
        <v>999.76459999999997</v>
      </c>
      <c r="AG605" s="15">
        <v>140.25</v>
      </c>
      <c r="AH605" s="15">
        <v>16.467099999999999</v>
      </c>
      <c r="AI605" s="15">
        <v>11.04608</v>
      </c>
      <c r="AJ605" s="15">
        <v>66.64</v>
      </c>
      <c r="AK605" s="15">
        <v>34.2395</v>
      </c>
      <c r="AL605" s="15">
        <v>2339.25</v>
      </c>
      <c r="AM605" s="15">
        <v>1748.2967999999998</v>
      </c>
      <c r="AN605" s="15">
        <v>0.31085726999999996</v>
      </c>
      <c r="AO605" s="15">
        <v>0.63896131999999994</v>
      </c>
      <c r="AP605" s="15">
        <v>3.1648999999999994</v>
      </c>
      <c r="AQ605" s="15">
        <v>1565.6443999999997</v>
      </c>
      <c r="AR605" s="15">
        <v>39.757299999999994</v>
      </c>
      <c r="AS605" s="15">
        <v>107.46332999999998</v>
      </c>
      <c r="AT605" s="15">
        <v>0.70899999999999996</v>
      </c>
      <c r="AU605" s="15">
        <v>58.373899999999999</v>
      </c>
      <c r="AV605" s="15">
        <v>780.43</v>
      </c>
      <c r="AW605" s="15">
        <v>0.29969122999999998</v>
      </c>
      <c r="AX605" s="15">
        <v>921</v>
      </c>
      <c r="AY605" s="15">
        <v>1581.34</v>
      </c>
      <c r="AZ605" s="15">
        <v>4.2170499999999995</v>
      </c>
      <c r="BA605" s="15">
        <v>1.0000002769241589</v>
      </c>
      <c r="BB605" s="15">
        <v>0.36185296999999994</v>
      </c>
      <c r="BC605" s="15">
        <v>3933.19</v>
      </c>
      <c r="BD605" s="15">
        <v>15.304399999999999</v>
      </c>
      <c r="BE605" s="15">
        <v>2.5128499999999998</v>
      </c>
      <c r="BF605" s="15">
        <v>0.36248599999999997</v>
      </c>
      <c r="BG605" s="15">
        <v>135.94999999999999</v>
      </c>
      <c r="BH605" s="15">
        <v>18.0489</v>
      </c>
      <c r="BI605" s="15">
        <v>7.4712999999999994</v>
      </c>
      <c r="BJ605" s="15">
        <v>8.7308299999999992</v>
      </c>
      <c r="BK605" s="15">
        <v>5.9013999999999998</v>
      </c>
      <c r="BL605" s="15">
        <v>55.524999999999999</v>
      </c>
      <c r="BM605" s="15">
        <v>1.6827899999999998</v>
      </c>
      <c r="BN605" s="15">
        <v>1.46546</v>
      </c>
      <c r="BO605" s="15">
        <v>8.2329999999999988</v>
      </c>
      <c r="BP605" s="15">
        <v>21.886099999999999</v>
      </c>
      <c r="BQ605" s="15">
        <v>6.4995799999999999</v>
      </c>
      <c r="BR605" s="15">
        <v>34.476177175592895</v>
      </c>
      <c r="BS605" s="15">
        <v>2030.37</v>
      </c>
      <c r="BT605" s="15">
        <v>2.37</v>
      </c>
      <c r="BU605" s="15">
        <v>26.189699999999998</v>
      </c>
      <c r="BV605" s="15">
        <v>154.53690999999998</v>
      </c>
      <c r="BW605" s="15">
        <v>3.7450000000000001</v>
      </c>
      <c r="BX605" s="15">
        <v>1.4083999999999999</v>
      </c>
      <c r="BY605" s="15">
        <v>4.2170499999999995</v>
      </c>
      <c r="BZ605" s="15">
        <v>125.71199999999999</v>
      </c>
      <c r="CA605" s="15">
        <v>54.199209999999994</v>
      </c>
      <c r="CB605" s="15">
        <v>402</v>
      </c>
      <c r="CC605" s="15">
        <v>4.2170499999999995</v>
      </c>
      <c r="CD605" s="15">
        <v>6.7221399999999996</v>
      </c>
      <c r="CE605" s="15">
        <v>1.2199099999999998</v>
      </c>
      <c r="CF605" s="15">
        <v>11.225</v>
      </c>
      <c r="CG605" s="15">
        <v>545.23</v>
      </c>
      <c r="CH605" s="15">
        <v>25.273827513571867</v>
      </c>
      <c r="CI605" s="15">
        <v>0.97539999999999993</v>
      </c>
      <c r="CJ605" s="15">
        <v>72975.8</v>
      </c>
      <c r="CK605" s="15">
        <v>1013.5639999999999</v>
      </c>
      <c r="CL605" s="15">
        <v>0.65993678999999994</v>
      </c>
      <c r="CM605" s="15">
        <v>7.6120000000000001</v>
      </c>
      <c r="CN605" s="15">
        <v>360.47</v>
      </c>
      <c r="CO605" s="15">
        <v>1282.9000000000001</v>
      </c>
      <c r="CP605" s="15">
        <v>9.8075369999999999</v>
      </c>
      <c r="CQ605" s="43">
        <v>1000</v>
      </c>
      <c r="CR605" s="43">
        <v>41.75</v>
      </c>
      <c r="CS605" s="43">
        <v>12.29</v>
      </c>
      <c r="CT605" s="43">
        <v>8.9417999999999997E-2</v>
      </c>
      <c r="CU605" s="43">
        <v>27.690999999999999</v>
      </c>
      <c r="CV605" s="43">
        <v>12.21</v>
      </c>
      <c r="CW605" s="43">
        <v>6.32</v>
      </c>
      <c r="CX605" s="43">
        <v>150.88999999999999</v>
      </c>
      <c r="CY605" s="43">
        <v>0.55199999999999994</v>
      </c>
      <c r="CZ605" s="43">
        <v>4</v>
      </c>
      <c r="DA605" s="43">
        <v>2.6579999999999995</v>
      </c>
      <c r="DB605" s="43">
        <v>2913</v>
      </c>
      <c r="DC605" s="43">
        <v>4.9319999999999995</v>
      </c>
      <c r="DD605" s="43">
        <v>921.31932927952823</v>
      </c>
      <c r="DE605" s="43">
        <v>1.8329999999999997</v>
      </c>
      <c r="DF605" s="43">
        <v>11015</v>
      </c>
      <c r="DG605" s="42" t="s">
        <v>21</v>
      </c>
    </row>
    <row r="606" spans="1:111" x14ac:dyDescent="0.25">
      <c r="A606" s="27" t="s">
        <v>754</v>
      </c>
      <c r="B606" s="15">
        <v>54.819099999999999</v>
      </c>
      <c r="C606" s="15">
        <v>0.99949999999999994</v>
      </c>
      <c r="D606" s="15">
        <v>1.2547499999999998</v>
      </c>
      <c r="E606" s="15">
        <v>10.788399999999999</v>
      </c>
      <c r="F606" s="15">
        <v>31.505389999999998</v>
      </c>
      <c r="G606" s="15">
        <v>519.13818294575594</v>
      </c>
      <c r="H606" s="15">
        <v>5.0559999999999992</v>
      </c>
      <c r="I606" s="15">
        <v>3.3828499999999995</v>
      </c>
      <c r="J606" s="15">
        <v>0.99529999999999996</v>
      </c>
      <c r="K606" s="15">
        <v>286.02</v>
      </c>
      <c r="L606" s="15">
        <v>1.3688399999999998</v>
      </c>
      <c r="M606" s="15">
        <v>406.23</v>
      </c>
      <c r="N606" s="15">
        <v>7.7359999999999998</v>
      </c>
      <c r="O606" s="15">
        <v>8.3287999999999993</v>
      </c>
      <c r="P606" s="15">
        <v>1066.2575999999999</v>
      </c>
      <c r="Q606" s="15">
        <v>0.333453</v>
      </c>
      <c r="R606" s="15">
        <v>204.48</v>
      </c>
      <c r="S606" s="15">
        <v>0.47509999999999997</v>
      </c>
      <c r="T606" s="15">
        <v>5.9163999999999994</v>
      </c>
      <c r="U606" s="15">
        <v>13.9132</v>
      </c>
      <c r="V606" s="15">
        <v>3115.4</v>
      </c>
      <c r="W606" s="15">
        <v>3.3929999999999998</v>
      </c>
      <c r="X606" s="15">
        <v>8.7550000000000008</v>
      </c>
      <c r="Y606" s="15">
        <v>4.7565199999999992</v>
      </c>
      <c r="Z606" s="15">
        <v>5.1913799999999997</v>
      </c>
      <c r="AA606" s="15">
        <v>9.8049999999999997</v>
      </c>
      <c r="AB606" s="15">
        <v>1.5333599999999998</v>
      </c>
      <c r="AC606" s="15">
        <v>1618.62</v>
      </c>
      <c r="AD606" s="15">
        <v>243.19899999999998</v>
      </c>
      <c r="AE606" s="15">
        <v>6.0874799999999993</v>
      </c>
      <c r="AF606" s="15">
        <v>999.9754999999999</v>
      </c>
      <c r="AG606" s="15">
        <v>140.25</v>
      </c>
      <c r="AH606" s="15">
        <v>15.962</v>
      </c>
      <c r="AI606" s="15">
        <v>11.180899999999999</v>
      </c>
      <c r="AJ606" s="15">
        <v>67.16</v>
      </c>
      <c r="AK606" s="15">
        <v>34.988</v>
      </c>
      <c r="AL606" s="15">
        <v>2349</v>
      </c>
      <c r="AM606" s="15">
        <v>1749.3700999999999</v>
      </c>
      <c r="AN606" s="15">
        <v>0.31085726999999996</v>
      </c>
      <c r="AO606" s="15">
        <v>0.63974791999999991</v>
      </c>
      <c r="AP606" s="15">
        <v>3.2989999999999995</v>
      </c>
      <c r="AQ606" s="15">
        <v>1557.9213999999999</v>
      </c>
      <c r="AR606" s="15">
        <v>39.048299999999998</v>
      </c>
      <c r="AS606" s="15">
        <v>106.44600999999999</v>
      </c>
      <c r="AT606" s="15">
        <v>0.70899999999999996</v>
      </c>
      <c r="AU606" s="15">
        <v>58.236599999999996</v>
      </c>
      <c r="AV606" s="15">
        <v>780.16</v>
      </c>
      <c r="AW606" s="15">
        <v>0.29997398999999997</v>
      </c>
      <c r="AX606" s="15">
        <v>920.53</v>
      </c>
      <c r="AY606" s="15">
        <v>1577.1</v>
      </c>
      <c r="AZ606" s="15">
        <v>4.3755999999999995</v>
      </c>
      <c r="BA606" s="15">
        <v>1.0000002769241589</v>
      </c>
      <c r="BB606" s="15">
        <v>0.36340957999999995</v>
      </c>
      <c r="BC606" s="15">
        <v>3986.43</v>
      </c>
      <c r="BD606" s="15">
        <v>15.3019</v>
      </c>
      <c r="BE606" s="15">
        <v>2.4934999999999996</v>
      </c>
      <c r="BF606" s="15">
        <v>0.36616599999999999</v>
      </c>
      <c r="BG606" s="15">
        <v>136.22</v>
      </c>
      <c r="BH606" s="15">
        <v>18.233099999999997</v>
      </c>
      <c r="BI606" s="15">
        <v>7.4344999999999999</v>
      </c>
      <c r="BJ606" s="15">
        <v>8.8340699999999988</v>
      </c>
      <c r="BK606" s="15">
        <v>5.9488999999999992</v>
      </c>
      <c r="BL606" s="15">
        <v>55.860999999999997</v>
      </c>
      <c r="BM606" s="15">
        <v>1.7147139999999996</v>
      </c>
      <c r="BN606" s="15">
        <v>1.4580399999999998</v>
      </c>
      <c r="BO606" s="15">
        <v>8.3109999999999999</v>
      </c>
      <c r="BP606" s="15">
        <v>21.886099999999999</v>
      </c>
      <c r="BQ606" s="15">
        <v>6.5757599999999989</v>
      </c>
      <c r="BR606" s="15">
        <v>34.601782876619183</v>
      </c>
      <c r="BS606" s="15">
        <v>2042.54</v>
      </c>
      <c r="BT606" s="15">
        <v>2.41</v>
      </c>
      <c r="BU606" s="15">
        <v>26.175899999999999</v>
      </c>
      <c r="BV606" s="15">
        <v>157.59415999999999</v>
      </c>
      <c r="BW606" s="15">
        <v>3.7450000000000001</v>
      </c>
      <c r="BX606" s="15">
        <v>1.4077999999999999</v>
      </c>
      <c r="BY606" s="15">
        <v>4.3755999999999995</v>
      </c>
      <c r="BZ606" s="15">
        <v>127.99299999999999</v>
      </c>
      <c r="CA606" s="15">
        <v>54.407109999999996</v>
      </c>
      <c r="CB606" s="15">
        <v>402</v>
      </c>
      <c r="CC606" s="15">
        <v>4.3755999999999995</v>
      </c>
      <c r="CD606" s="15">
        <v>6.79955</v>
      </c>
      <c r="CE606" s="15">
        <v>1.2539999999999998</v>
      </c>
      <c r="CF606" s="15">
        <v>11.225</v>
      </c>
      <c r="CG606" s="15">
        <v>601.61</v>
      </c>
      <c r="CH606" s="15">
        <v>25.276427526689666</v>
      </c>
      <c r="CI606" s="15">
        <v>0.98409999999999997</v>
      </c>
      <c r="CJ606" s="15">
        <v>76715.179999999993</v>
      </c>
      <c r="CK606" s="15">
        <v>1018.0029999999998</v>
      </c>
      <c r="CL606" s="15">
        <v>0.66030394999999997</v>
      </c>
      <c r="CM606" s="15">
        <v>7.7649999999999997</v>
      </c>
      <c r="CN606" s="15">
        <v>468.89</v>
      </c>
      <c r="CO606" s="15">
        <v>1240.9000000000001</v>
      </c>
      <c r="CP606" s="15">
        <v>9.8235519999999994</v>
      </c>
      <c r="CQ606" s="43">
        <v>3000</v>
      </c>
      <c r="CR606" s="43">
        <v>41.75</v>
      </c>
      <c r="CS606" s="43">
        <v>12.81</v>
      </c>
      <c r="CT606" s="43">
        <v>0.14703999999999998</v>
      </c>
      <c r="CU606" s="43">
        <v>27.873999999999999</v>
      </c>
      <c r="CV606" s="43">
        <v>12.276</v>
      </c>
      <c r="CW606" s="43">
        <v>6.33</v>
      </c>
      <c r="CX606" s="43">
        <v>152.54</v>
      </c>
      <c r="CY606" s="43">
        <v>0.55500000000000005</v>
      </c>
      <c r="CZ606" s="43">
        <v>4</v>
      </c>
      <c r="DA606" s="43">
        <v>2.6909999999999994</v>
      </c>
      <c r="DB606" s="43">
        <v>2951</v>
      </c>
      <c r="DC606" s="43">
        <v>5.0139999999999993</v>
      </c>
      <c r="DD606" s="43">
        <v>888.38349738815248</v>
      </c>
      <c r="DE606" s="43">
        <v>1.8410039999999999</v>
      </c>
      <c r="DF606" s="43">
        <v>11015</v>
      </c>
      <c r="DG606" s="42" t="s">
        <v>21</v>
      </c>
    </row>
    <row r="607" spans="1:111" x14ac:dyDescent="0.25">
      <c r="A607" s="27" t="s">
        <v>755</v>
      </c>
      <c r="B607" s="15">
        <v>55.144399999999997</v>
      </c>
      <c r="C607" s="15">
        <v>0.99949999999999994</v>
      </c>
      <c r="D607" s="15">
        <v>1.2633799999999999</v>
      </c>
      <c r="E607" s="15">
        <v>10.747209999999999</v>
      </c>
      <c r="F607" s="15">
        <v>31.413379999999997</v>
      </c>
      <c r="G607" s="15">
        <v>517.67818243124759</v>
      </c>
      <c r="H607" s="15">
        <v>5.0616999999999992</v>
      </c>
      <c r="I607" s="15">
        <v>3.3771399999999998</v>
      </c>
      <c r="J607" s="15">
        <v>1.0012999999999999</v>
      </c>
      <c r="K607" s="15">
        <v>306.88</v>
      </c>
      <c r="L607" s="15">
        <v>1.3654999999999999</v>
      </c>
      <c r="M607" s="15">
        <v>409.85</v>
      </c>
      <c r="N607" s="15">
        <v>7.738999999999999</v>
      </c>
      <c r="O607" s="15">
        <v>8.3224999999999998</v>
      </c>
      <c r="P607" s="15">
        <v>1071.9870999999998</v>
      </c>
      <c r="Q607" s="15">
        <v>0.383909</v>
      </c>
      <c r="R607" s="15">
        <v>206.52</v>
      </c>
      <c r="S607" s="15">
        <v>0.47119999999999995</v>
      </c>
      <c r="T607" s="15">
        <v>5.8883399999999995</v>
      </c>
      <c r="U607" s="15">
        <v>13.989799999999999</v>
      </c>
      <c r="V607" s="15">
        <v>3135.9</v>
      </c>
      <c r="W607" s="15">
        <v>3.3929999999999998</v>
      </c>
      <c r="X607" s="15">
        <v>8.7550000000000008</v>
      </c>
      <c r="Y607" s="15">
        <v>4.6712999999999996</v>
      </c>
      <c r="Z607" s="15">
        <v>5.176779999999999</v>
      </c>
      <c r="AA607" s="15">
        <v>9.7725000000000009</v>
      </c>
      <c r="AB607" s="15">
        <v>1.5273699999999999</v>
      </c>
      <c r="AC607" s="15">
        <v>1642.44</v>
      </c>
      <c r="AD607" s="15">
        <v>241.52699999999999</v>
      </c>
      <c r="AE607" s="15">
        <v>6.1292799999999996</v>
      </c>
      <c r="AF607" s="15">
        <v>999.99899999999991</v>
      </c>
      <c r="AG607" s="15">
        <v>140.25</v>
      </c>
      <c r="AH607" s="15">
        <v>15.65</v>
      </c>
      <c r="AI607" s="15">
        <v>11.537619999999999</v>
      </c>
      <c r="AJ607" s="15">
        <v>67.03</v>
      </c>
      <c r="AK607" s="15">
        <v>34.989479999999993</v>
      </c>
      <c r="AL607" s="15">
        <v>2344</v>
      </c>
      <c r="AM607" s="15">
        <v>1752.2375</v>
      </c>
      <c r="AN607" s="15">
        <v>0.31085723999999998</v>
      </c>
      <c r="AO607" s="15">
        <v>0.63138246999999992</v>
      </c>
      <c r="AP607" s="15">
        <v>3.2554999999999996</v>
      </c>
      <c r="AQ607" s="15">
        <v>1542.2442999999998</v>
      </c>
      <c r="AR607" s="15">
        <v>36.932599999999994</v>
      </c>
      <c r="AS607" s="15">
        <v>108.85798999999999</v>
      </c>
      <c r="AT607" s="15">
        <v>0.70899999999999996</v>
      </c>
      <c r="AU607" s="15">
        <v>57.986099999999993</v>
      </c>
      <c r="AV607" s="15">
        <v>797.96</v>
      </c>
      <c r="AW607" s="15">
        <v>0.29973500999999997</v>
      </c>
      <c r="AX607" s="15">
        <v>920.2</v>
      </c>
      <c r="AY607" s="15">
        <v>1572.9</v>
      </c>
      <c r="AZ607" s="15">
        <v>4.3522499999999997</v>
      </c>
      <c r="BA607" s="15">
        <v>1.0000002769241589</v>
      </c>
      <c r="BB607" s="15">
        <v>0.36384854</v>
      </c>
      <c r="BC607" s="15">
        <v>4090.59</v>
      </c>
      <c r="BD607" s="15">
        <v>15.3034</v>
      </c>
      <c r="BE607" s="15">
        <v>2.4972999999999996</v>
      </c>
      <c r="BF607" s="15">
        <v>0.36420999999999998</v>
      </c>
      <c r="BG607" s="15">
        <v>137.54</v>
      </c>
      <c r="BH607" s="15">
        <v>18.104599999999998</v>
      </c>
      <c r="BI607" s="15">
        <v>7.5425809999999993</v>
      </c>
      <c r="BJ607" s="15">
        <v>8.8053899999999992</v>
      </c>
      <c r="BK607" s="15">
        <v>5.9559999999999995</v>
      </c>
      <c r="BL607" s="15">
        <v>56.024999999999999</v>
      </c>
      <c r="BM607" s="15">
        <v>1.7108699999999999</v>
      </c>
      <c r="BN607" s="15">
        <v>1.4790699999999999</v>
      </c>
      <c r="BO607" s="15">
        <v>8.39</v>
      </c>
      <c r="BP607" s="15">
        <v>21.886099999999999</v>
      </c>
      <c r="BQ607" s="15">
        <v>6.5311499999999993</v>
      </c>
      <c r="BR607" s="15">
        <v>34.803030679689819</v>
      </c>
      <c r="BS607" s="15">
        <v>2051.46</v>
      </c>
      <c r="BT607" s="15">
        <v>2.44</v>
      </c>
      <c r="BU607" s="15">
        <v>26.194399999999998</v>
      </c>
      <c r="BV607" s="15">
        <v>157.15957999999998</v>
      </c>
      <c r="BW607" s="15">
        <v>3.7450000000000001</v>
      </c>
      <c r="BX607" s="15">
        <v>1.4091199999999999</v>
      </c>
      <c r="BY607" s="15">
        <v>4.3522499999999997</v>
      </c>
      <c r="BZ607" s="15">
        <v>128.82399999999998</v>
      </c>
      <c r="CA607" s="15">
        <v>54.968999999999994</v>
      </c>
      <c r="CB607" s="15">
        <v>402</v>
      </c>
      <c r="CC607" s="15">
        <v>4.3522499999999997</v>
      </c>
      <c r="CD607" s="15">
        <v>6.6813499999999992</v>
      </c>
      <c r="CE607" s="15">
        <v>1.25698</v>
      </c>
      <c r="CF607" s="15">
        <v>11.225</v>
      </c>
      <c r="CG607" s="15">
        <v>624.25</v>
      </c>
      <c r="CH607" s="15">
        <v>25.34962789600613</v>
      </c>
      <c r="CI607" s="15">
        <v>0.98239999999999994</v>
      </c>
      <c r="CJ607" s="15">
        <v>79804.899999999994</v>
      </c>
      <c r="CK607" s="15">
        <v>1041.3639999999998</v>
      </c>
      <c r="CL607" s="15">
        <v>0.64840971999999997</v>
      </c>
      <c r="CM607" s="15">
        <v>7.931</v>
      </c>
      <c r="CN607" s="15">
        <v>471.25</v>
      </c>
      <c r="CO607" s="15">
        <v>1241.03</v>
      </c>
      <c r="CP607" s="15">
        <v>9.8476039999999987</v>
      </c>
      <c r="CQ607" s="43">
        <v>3000</v>
      </c>
      <c r="CR607" s="43">
        <v>41.75</v>
      </c>
      <c r="CS607" s="43">
        <v>13.1</v>
      </c>
      <c r="CT607" s="43">
        <v>0.15545999999999999</v>
      </c>
      <c r="CU607" s="43">
        <v>27.610999999999997</v>
      </c>
      <c r="CV607" s="43">
        <v>12.186</v>
      </c>
      <c r="CW607" s="43">
        <v>6.35</v>
      </c>
      <c r="CX607" s="43">
        <v>153.05000000000001</v>
      </c>
      <c r="CY607" s="43">
        <v>0.55399999999999994</v>
      </c>
      <c r="CZ607" s="43">
        <v>4</v>
      </c>
      <c r="DA607" s="43">
        <v>2.72</v>
      </c>
      <c r="DB607" s="43">
        <v>3028</v>
      </c>
      <c r="DC607" s="43">
        <v>5.1079999999999997</v>
      </c>
      <c r="DD607" s="43">
        <v>900.74022831963305</v>
      </c>
      <c r="DE607" s="43">
        <v>1.7859999999999998</v>
      </c>
      <c r="DF607" s="43">
        <v>11016</v>
      </c>
      <c r="DG607" s="42" t="s">
        <v>21</v>
      </c>
    </row>
    <row r="608" spans="1:111" x14ac:dyDescent="0.25">
      <c r="A608" s="27" t="s">
        <v>756</v>
      </c>
      <c r="B608" s="15">
        <v>55.110099999999996</v>
      </c>
      <c r="C608" s="15">
        <v>0.99949999999999994</v>
      </c>
      <c r="D608" s="15">
        <v>1.2669899999999998</v>
      </c>
      <c r="E608" s="15">
        <v>10.591439999999999</v>
      </c>
      <c r="F608" s="15">
        <v>30.998589999999997</v>
      </c>
      <c r="G608" s="15">
        <v>509.34317949396922</v>
      </c>
      <c r="H608" s="15">
        <v>5.0561999999999996</v>
      </c>
      <c r="I608" s="15">
        <v>3.3888799999999999</v>
      </c>
      <c r="J608" s="15">
        <v>1.0068999999999999</v>
      </c>
      <c r="K608" s="15">
        <v>318.14999999999998</v>
      </c>
      <c r="L608" s="15">
        <v>1.3688899999999999</v>
      </c>
      <c r="M608" s="15">
        <v>410.72</v>
      </c>
      <c r="N608" s="15">
        <v>7.7379999999999995</v>
      </c>
      <c r="O608" s="15">
        <v>8.3159999999999989</v>
      </c>
      <c r="P608" s="15">
        <v>1064.0990999999997</v>
      </c>
      <c r="Q608" s="15">
        <v>0.421653</v>
      </c>
      <c r="R608" s="15">
        <v>208.66</v>
      </c>
      <c r="S608" s="15">
        <v>0.46524599999999994</v>
      </c>
      <c r="T608" s="15">
        <v>5.8019799999999995</v>
      </c>
      <c r="U608" s="15">
        <v>13.867999999999999</v>
      </c>
      <c r="V608" s="15">
        <v>3176.8</v>
      </c>
      <c r="W608" s="15">
        <v>3.3929999999999998</v>
      </c>
      <c r="X608" s="15">
        <v>8.7550000000000008</v>
      </c>
      <c r="Y608" s="15">
        <v>4.5887500000000001</v>
      </c>
      <c r="Z608" s="15">
        <v>5.0934299999999997</v>
      </c>
      <c r="AA608" s="15">
        <v>9.7779999999999987</v>
      </c>
      <c r="AB608" s="15">
        <v>1.5049599999999999</v>
      </c>
      <c r="AC608" s="15">
        <v>1670.3</v>
      </c>
      <c r="AD608" s="15">
        <v>237.74739</v>
      </c>
      <c r="AE608" s="15">
        <v>6.0958999999999994</v>
      </c>
      <c r="AF608" s="15">
        <v>1000.1469999999999</v>
      </c>
      <c r="AG608" s="15">
        <v>140.25</v>
      </c>
      <c r="AH608" s="15">
        <v>15.166499999999999</v>
      </c>
      <c r="AI608" s="15">
        <v>12.024699999999999</v>
      </c>
      <c r="AJ608" s="15">
        <v>66.56</v>
      </c>
      <c r="AK608" s="15">
        <v>35.518569999999997</v>
      </c>
      <c r="AL608" s="15">
        <v>2348.5</v>
      </c>
      <c r="AM608" s="15">
        <v>1751.3317</v>
      </c>
      <c r="AN608" s="15">
        <v>0.31085726999999996</v>
      </c>
      <c r="AO608" s="15">
        <v>0.6236031099999999</v>
      </c>
      <c r="AP608" s="15">
        <v>3.1794999999999995</v>
      </c>
      <c r="AQ608" s="15">
        <v>1526.7169999999999</v>
      </c>
      <c r="AR608" s="15">
        <v>35.586199999999998</v>
      </c>
      <c r="AS608" s="15">
        <v>109.32345999999998</v>
      </c>
      <c r="AT608" s="15">
        <v>0.70899999999999996</v>
      </c>
      <c r="AU608" s="15">
        <v>57.31</v>
      </c>
      <c r="AV608" s="15">
        <v>812.76</v>
      </c>
      <c r="AW608" s="15">
        <v>0.29950159999999998</v>
      </c>
      <c r="AX608" s="15">
        <v>919.97</v>
      </c>
      <c r="AY608" s="15">
        <v>1568.6</v>
      </c>
      <c r="AZ608" s="15">
        <v>4.3925199999999993</v>
      </c>
      <c r="BA608" s="15">
        <v>1.0000002769241589</v>
      </c>
      <c r="BB608" s="15">
        <v>0.36205440999999994</v>
      </c>
      <c r="BC608" s="15">
        <v>4036.64</v>
      </c>
      <c r="BD608" s="15">
        <v>15.303799999999999</v>
      </c>
      <c r="BE608" s="15">
        <v>2.4915999999999996</v>
      </c>
      <c r="BF608" s="15">
        <v>0.36082599999999998</v>
      </c>
      <c r="BG608" s="15">
        <v>137.74</v>
      </c>
      <c r="BH608" s="15">
        <v>17.913899999999998</v>
      </c>
      <c r="BI608" s="15">
        <v>7.6228999999999996</v>
      </c>
      <c r="BJ608" s="15">
        <v>8.7066299999999988</v>
      </c>
      <c r="BK608" s="15">
        <v>5.9337</v>
      </c>
      <c r="BL608" s="15">
        <v>56.595229999999994</v>
      </c>
      <c r="BM608" s="15">
        <v>1.68797</v>
      </c>
      <c r="BN608" s="15">
        <v>1.4503299999999999</v>
      </c>
      <c r="BO608" s="15">
        <v>8.4700000000000006</v>
      </c>
      <c r="BP608" s="15">
        <v>21.886099999999999</v>
      </c>
      <c r="BQ608" s="15">
        <v>6.3770999999999995</v>
      </c>
      <c r="BR608" s="15">
        <v>35.045483522558307</v>
      </c>
      <c r="BS608" s="15">
        <v>2061.8200000000002</v>
      </c>
      <c r="BT608" s="15">
        <v>2.4500000000000002</v>
      </c>
      <c r="BU608" s="15">
        <v>26.199499999999997</v>
      </c>
      <c r="BV608" s="15">
        <v>154.76616999999999</v>
      </c>
      <c r="BW608" s="15">
        <v>3.7450000000000001</v>
      </c>
      <c r="BX608" s="15">
        <v>1.4155</v>
      </c>
      <c r="BY608" s="15">
        <v>4.3925199999999993</v>
      </c>
      <c r="BZ608" s="15">
        <v>127.02</v>
      </c>
      <c r="CA608" s="15">
        <v>55.503119999999996</v>
      </c>
      <c r="CB608" s="15">
        <v>402</v>
      </c>
      <c r="CC608" s="15">
        <v>4.3925199999999993</v>
      </c>
      <c r="CD608" s="15">
        <v>6.6424499999999993</v>
      </c>
      <c r="CE608" s="15">
        <v>1.234</v>
      </c>
      <c r="CF608" s="15">
        <v>11.225</v>
      </c>
      <c r="CG608" s="15">
        <v>595.85</v>
      </c>
      <c r="CH608" s="15">
        <v>25.34393786729833</v>
      </c>
      <c r="CI608" s="15">
        <v>0.97039999999999993</v>
      </c>
      <c r="CJ608" s="15">
        <v>82783.45</v>
      </c>
      <c r="CK608" s="15">
        <v>1055.4419999999998</v>
      </c>
      <c r="CL608" s="15">
        <v>0.6436544099999999</v>
      </c>
      <c r="CM608" s="15">
        <v>8.161999999999999</v>
      </c>
      <c r="CN608" s="15">
        <v>470.75</v>
      </c>
      <c r="CO608" s="15">
        <v>1259.1199999999999</v>
      </c>
      <c r="CP608" s="15">
        <v>9.9055739999999997</v>
      </c>
      <c r="CQ608" s="43">
        <v>3000</v>
      </c>
      <c r="CR608" s="43">
        <v>41.9</v>
      </c>
      <c r="CS608" s="43">
        <v>13.51</v>
      </c>
      <c r="CT608" s="43">
        <v>0.18713999999999997</v>
      </c>
      <c r="CU608" s="43">
        <v>26.575999999999997</v>
      </c>
      <c r="CV608" s="43">
        <v>11.74</v>
      </c>
      <c r="CW608" s="43">
        <v>6.3300399999999994</v>
      </c>
      <c r="CX608" s="43">
        <v>151.97</v>
      </c>
      <c r="CY608" s="43">
        <v>0.54799999999999993</v>
      </c>
      <c r="CZ608" s="43">
        <v>4</v>
      </c>
      <c r="DA608" s="43">
        <v>2.7004999999999999</v>
      </c>
      <c r="DB608" s="43">
        <v>3135</v>
      </c>
      <c r="DC608" s="43">
        <v>5.1909999999999998</v>
      </c>
      <c r="DD608" s="43">
        <v>903.91394739220823</v>
      </c>
      <c r="DE608" s="43">
        <v>1.76</v>
      </c>
      <c r="DF608" s="43">
        <v>11018</v>
      </c>
      <c r="DG608" s="42" t="s">
        <v>21</v>
      </c>
    </row>
    <row r="609" spans="1:111" x14ac:dyDescent="0.25">
      <c r="A609" s="27" t="s">
        <v>757</v>
      </c>
      <c r="B609" s="15">
        <v>55.218799999999995</v>
      </c>
      <c r="C609" s="15">
        <v>0.99949999999999994</v>
      </c>
      <c r="D609" s="15">
        <v>1.27718</v>
      </c>
      <c r="E609" s="15">
        <v>10.43014</v>
      </c>
      <c r="F609" s="15">
        <v>30.529499999999999</v>
      </c>
      <c r="G609" s="15">
        <v>506.00317831694338</v>
      </c>
      <c r="H609" s="15">
        <v>5.1146999999999991</v>
      </c>
      <c r="I609" s="15">
        <v>3.4845099999999998</v>
      </c>
      <c r="J609" s="15">
        <v>1.0133999999999999</v>
      </c>
      <c r="K609" s="15">
        <v>316.27999999999997</v>
      </c>
      <c r="L609" s="15">
        <v>1.3718299999999999</v>
      </c>
      <c r="M609" s="15">
        <v>411.1</v>
      </c>
      <c r="N609" s="15">
        <v>7.734</v>
      </c>
      <c r="O609" s="15">
        <v>8.3080999999999996</v>
      </c>
      <c r="P609" s="15">
        <v>1045.1873999999998</v>
      </c>
      <c r="Q609" s="15">
        <v>0.5240689999999999</v>
      </c>
      <c r="R609" s="15">
        <v>210.64</v>
      </c>
      <c r="S609" s="15">
        <v>0.46049999999999996</v>
      </c>
      <c r="T609" s="15">
        <v>5.7300499999999994</v>
      </c>
      <c r="U609" s="15">
        <v>13.835199999999999</v>
      </c>
      <c r="V609" s="15">
        <v>3267.6</v>
      </c>
      <c r="W609" s="15">
        <v>3.39</v>
      </c>
      <c r="X609" s="15">
        <v>8.7550000000000008</v>
      </c>
      <c r="Y609" s="15">
        <v>4.4777399999999989</v>
      </c>
      <c r="Z609" s="15">
        <v>5.0600299999999994</v>
      </c>
      <c r="AA609" s="15">
        <v>9.7859999999999996</v>
      </c>
      <c r="AB609" s="15">
        <v>1.4827999999999999</v>
      </c>
      <c r="AC609" s="15">
        <v>1688.84</v>
      </c>
      <c r="AD609" s="15">
        <v>236.83399999999997</v>
      </c>
      <c r="AE609" s="15">
        <v>6.0747699999999991</v>
      </c>
      <c r="AF609" s="15">
        <v>1000.2089999999998</v>
      </c>
      <c r="AG609" s="15">
        <v>140.25</v>
      </c>
      <c r="AH609" s="15">
        <v>14.914099999999999</v>
      </c>
      <c r="AI609" s="15">
        <v>12.28477</v>
      </c>
      <c r="AJ609" s="15">
        <v>66.11</v>
      </c>
      <c r="AK609" s="15">
        <v>35.691899999999997</v>
      </c>
      <c r="AL609" s="15">
        <v>2358.5</v>
      </c>
      <c r="AM609" s="15">
        <v>1752.9715999999999</v>
      </c>
      <c r="AN609" s="15">
        <v>0.31085726999999996</v>
      </c>
      <c r="AO609" s="15">
        <v>0.62070708999999991</v>
      </c>
      <c r="AP609" s="15">
        <v>3.1460999999999997</v>
      </c>
      <c r="AQ609" s="15">
        <v>1516.5670999999998</v>
      </c>
      <c r="AR609" s="15">
        <v>35.139899999999997</v>
      </c>
      <c r="AS609" s="15">
        <v>107.75181999999998</v>
      </c>
      <c r="AT609" s="15">
        <v>0.70899999999999996</v>
      </c>
      <c r="AU609" s="15">
        <v>56.991699999999994</v>
      </c>
      <c r="AV609" s="15">
        <v>816.81</v>
      </c>
      <c r="AW609" s="15">
        <v>0.29919259999999998</v>
      </c>
      <c r="AX609" s="15">
        <v>919.79</v>
      </c>
      <c r="AY609" s="15">
        <v>1564</v>
      </c>
      <c r="AZ609" s="15">
        <v>4.5247099999999998</v>
      </c>
      <c r="BA609" s="15">
        <v>1.0000002769241589</v>
      </c>
      <c r="BB609" s="15">
        <v>0.36000763999999996</v>
      </c>
      <c r="BC609" s="15">
        <v>3974.91</v>
      </c>
      <c r="BD609" s="15">
        <v>15.305599999999998</v>
      </c>
      <c r="BE609" s="15">
        <v>2.4934999999999996</v>
      </c>
      <c r="BF609" s="15">
        <v>0.35808799999999996</v>
      </c>
      <c r="BG609" s="15">
        <v>137.35</v>
      </c>
      <c r="BH609" s="15">
        <v>17.761099999999999</v>
      </c>
      <c r="BI609" s="15">
        <v>7.5140999999999991</v>
      </c>
      <c r="BJ609" s="15">
        <v>8.6438399999999991</v>
      </c>
      <c r="BK609" s="15">
        <v>5.8910999999999998</v>
      </c>
      <c r="BL609" s="15">
        <v>57.030019999999993</v>
      </c>
      <c r="BM609" s="15">
        <v>1.6631449999999997</v>
      </c>
      <c r="BN609" s="15">
        <v>1.4520099999999998</v>
      </c>
      <c r="BO609" s="15">
        <v>8.5519999999999996</v>
      </c>
      <c r="BP609" s="15">
        <v>21.886049999999997</v>
      </c>
      <c r="BQ609" s="15">
        <v>6.4090999999999996</v>
      </c>
      <c r="BR609" s="15">
        <v>35.322273898591668</v>
      </c>
      <c r="BS609" s="15">
        <v>2072.0500000000002</v>
      </c>
      <c r="BT609" s="15">
        <v>2.4700000000000002</v>
      </c>
      <c r="BU609" s="15">
        <v>26.199399999999997</v>
      </c>
      <c r="BV609" s="15">
        <v>152.23137999999997</v>
      </c>
      <c r="BW609" s="15">
        <v>3.7450000000000001</v>
      </c>
      <c r="BX609" s="15">
        <v>1.4125999999999999</v>
      </c>
      <c r="BY609" s="15">
        <v>4.5247099999999998</v>
      </c>
      <c r="BZ609" s="15">
        <v>125.73099999999999</v>
      </c>
      <c r="CA609" s="15">
        <v>55.801939999999995</v>
      </c>
      <c r="CB609" s="15">
        <v>402</v>
      </c>
      <c r="CC609" s="15">
        <v>4.5247099999999998</v>
      </c>
      <c r="CD609" s="15">
        <v>6.6177799999999998</v>
      </c>
      <c r="CE609" s="15">
        <v>1.2033199999999999</v>
      </c>
      <c r="CF609" s="15">
        <v>11.225</v>
      </c>
      <c r="CG609" s="15">
        <v>592.01</v>
      </c>
      <c r="CH609" s="15">
        <v>25.274407516498144</v>
      </c>
      <c r="CI609" s="15">
        <v>0.9615999999999999</v>
      </c>
      <c r="CJ609" s="15">
        <v>85064.61</v>
      </c>
      <c r="CK609" s="15">
        <v>1067.44</v>
      </c>
      <c r="CL609" s="15">
        <v>0.64531147</v>
      </c>
      <c r="CM609" s="15">
        <v>8.2539999999999996</v>
      </c>
      <c r="CN609" s="15">
        <v>474.2</v>
      </c>
      <c r="CO609" s="15">
        <v>1267.8599999999999</v>
      </c>
      <c r="CP609" s="15">
        <v>10.033499999999998</v>
      </c>
      <c r="CQ609" s="43">
        <v>3000</v>
      </c>
      <c r="CR609" s="43">
        <v>42.15</v>
      </c>
      <c r="CS609" s="43">
        <v>14.5</v>
      </c>
      <c r="CT609" s="43">
        <v>0.20198999999999998</v>
      </c>
      <c r="CU609" s="43">
        <v>26.038999999999998</v>
      </c>
      <c r="CV609" s="43">
        <v>11.795999999999999</v>
      </c>
      <c r="CW609" s="43">
        <v>6.3400299999999996</v>
      </c>
      <c r="CX609" s="43">
        <v>154.65</v>
      </c>
      <c r="CY609" s="43">
        <v>0.54799999999999993</v>
      </c>
      <c r="CZ609" s="43">
        <v>4</v>
      </c>
      <c r="DA609" s="43">
        <v>2.7419999999999995</v>
      </c>
      <c r="DB609" s="43">
        <v>3162</v>
      </c>
      <c r="DC609" s="43">
        <v>5.3449999999999998</v>
      </c>
      <c r="DD609" s="43">
        <v>917.43119266055044</v>
      </c>
      <c r="DE609" s="43">
        <v>1.7609999999999999</v>
      </c>
      <c r="DF609" s="43">
        <v>11020</v>
      </c>
      <c r="DG609" s="42" t="s">
        <v>21</v>
      </c>
    </row>
    <row r="610" spans="1:111" x14ac:dyDescent="0.25">
      <c r="A610" s="27" t="s">
        <v>758</v>
      </c>
      <c r="B610" s="15">
        <v>55.551199999999994</v>
      </c>
      <c r="C610" s="15">
        <v>0.99949999999999994</v>
      </c>
      <c r="D610" s="15">
        <v>1.2611399999999999</v>
      </c>
      <c r="E610" s="15">
        <v>10.595379999999999</v>
      </c>
      <c r="F610" s="15">
        <v>31.001189999999998</v>
      </c>
      <c r="G610" s="15">
        <v>512.82918072244581</v>
      </c>
      <c r="H610" s="15">
        <v>5.1382999999999992</v>
      </c>
      <c r="I610" s="15">
        <v>3.4944999999999999</v>
      </c>
      <c r="J610" s="15">
        <v>1.0192999999999999</v>
      </c>
      <c r="K610" s="15">
        <v>318.37</v>
      </c>
      <c r="L610" s="15">
        <v>1.3692499999999999</v>
      </c>
      <c r="M610" s="15">
        <v>411.84</v>
      </c>
      <c r="N610" s="15">
        <v>7.7329999999999997</v>
      </c>
      <c r="O610" s="15">
        <v>8.3042999999999996</v>
      </c>
      <c r="P610" s="15">
        <v>1040.8594999999998</v>
      </c>
      <c r="Q610" s="15">
        <v>0.611487</v>
      </c>
      <c r="R610" s="15">
        <v>212.79</v>
      </c>
      <c r="S610" s="15">
        <v>0.46399999999999997</v>
      </c>
      <c r="T610" s="15">
        <v>5.7990999999999993</v>
      </c>
      <c r="U610" s="15">
        <v>13.7806</v>
      </c>
      <c r="V610" s="15">
        <v>3293.6</v>
      </c>
      <c r="W610" s="15">
        <v>3.3938999999999995</v>
      </c>
      <c r="X610" s="15">
        <v>8.7550000000000008</v>
      </c>
      <c r="Y610" s="15">
        <v>4.5393299999999996</v>
      </c>
      <c r="Z610" s="15">
        <v>5.1282899999999998</v>
      </c>
      <c r="AA610" s="15">
        <v>9.7850000000000001</v>
      </c>
      <c r="AB610" s="15">
        <v>1.5058299999999998</v>
      </c>
      <c r="AC610" s="15">
        <v>1700.73</v>
      </c>
      <c r="AD610" s="15">
        <v>239.37620999999999</v>
      </c>
      <c r="AE610" s="15">
        <v>6.0492599999999994</v>
      </c>
      <c r="AF610" s="15">
        <v>1002.7859999999998</v>
      </c>
      <c r="AG610" s="15">
        <v>140.25</v>
      </c>
      <c r="AH610" s="15">
        <v>15.054799999999998</v>
      </c>
      <c r="AI610" s="15">
        <v>12.443359999999998</v>
      </c>
      <c r="AJ610" s="15">
        <v>66.61</v>
      </c>
      <c r="AK610" s="15">
        <v>35.730999999999995</v>
      </c>
      <c r="AL610" s="15">
        <v>2344</v>
      </c>
      <c r="AM610" s="15">
        <v>1753.5983999999999</v>
      </c>
      <c r="AN610" s="15">
        <v>0.31085723999999998</v>
      </c>
      <c r="AO610" s="15">
        <v>0.62099724999999995</v>
      </c>
      <c r="AP610" s="15">
        <v>3.1668999999999996</v>
      </c>
      <c r="AQ610" s="15">
        <v>1520.2223999999999</v>
      </c>
      <c r="AR610" s="15">
        <v>34.835299999999997</v>
      </c>
      <c r="AS610" s="15">
        <v>109.74526999999998</v>
      </c>
      <c r="AT610" s="15">
        <v>0.70899999999999996</v>
      </c>
      <c r="AU610" s="15">
        <v>56.427599999999998</v>
      </c>
      <c r="AV610" s="15">
        <v>821.76</v>
      </c>
      <c r="AW610" s="15">
        <v>0.29972429999999994</v>
      </c>
      <c r="AX610" s="15">
        <v>919.7</v>
      </c>
      <c r="AY610" s="15">
        <v>1559.9</v>
      </c>
      <c r="AZ610" s="15">
        <v>4.49925</v>
      </c>
      <c r="BA610" s="15">
        <v>1.0000002769241589</v>
      </c>
      <c r="BB610" s="15">
        <v>0.36253946999999997</v>
      </c>
      <c r="BC610" s="15">
        <v>4088.96</v>
      </c>
      <c r="BD610" s="15">
        <v>15.3118</v>
      </c>
      <c r="BE610" s="15">
        <v>2.5005999999999995</v>
      </c>
      <c r="BF610" s="15">
        <v>0.36061999999999994</v>
      </c>
      <c r="BG610" s="15">
        <v>137.26</v>
      </c>
      <c r="BH610" s="15">
        <v>17.866899999999998</v>
      </c>
      <c r="BI610" s="15">
        <v>7.5446999999999997</v>
      </c>
      <c r="BJ610" s="15">
        <v>8.717789999999999</v>
      </c>
      <c r="BK610" s="15">
        <v>5.9309999999999992</v>
      </c>
      <c r="BL610" s="15">
        <v>57.030019999999993</v>
      </c>
      <c r="BM610" s="15">
        <v>1.6882999999999999</v>
      </c>
      <c r="BN610" s="15">
        <v>1.4367799999999999</v>
      </c>
      <c r="BO610" s="15">
        <v>8.6329999999999991</v>
      </c>
      <c r="BP610" s="15">
        <v>21.886049999999997</v>
      </c>
      <c r="BQ610" s="15">
        <v>6.4557099999999998</v>
      </c>
      <c r="BR610" s="15">
        <v>36.392808700682579</v>
      </c>
      <c r="BS610" s="15">
        <v>2083.84</v>
      </c>
      <c r="BT610" s="15">
        <v>2.5</v>
      </c>
      <c r="BU610" s="15">
        <v>26.235599999999998</v>
      </c>
      <c r="BV610" s="15">
        <v>153.80532999999997</v>
      </c>
      <c r="BW610" s="15">
        <v>3.7450000000000001</v>
      </c>
      <c r="BX610" s="15">
        <v>1.4081999999999999</v>
      </c>
      <c r="BY610" s="15">
        <v>4.49925</v>
      </c>
      <c r="BZ610" s="15">
        <v>126.955</v>
      </c>
      <c r="CA610" s="15">
        <v>56.195499999999996</v>
      </c>
      <c r="CB610" s="15">
        <v>401</v>
      </c>
      <c r="CC610" s="15">
        <v>4.49925</v>
      </c>
      <c r="CD610" s="15">
        <v>6.6407299999999996</v>
      </c>
      <c r="CE610" s="15">
        <v>1.2315999999999998</v>
      </c>
      <c r="CF610" s="15">
        <v>11.225</v>
      </c>
      <c r="CG610" s="15">
        <v>590.41</v>
      </c>
      <c r="CH610" s="15">
        <v>25.363937968204468</v>
      </c>
      <c r="CI610" s="15">
        <v>0.9708</v>
      </c>
      <c r="CJ610" s="15">
        <v>88911.47</v>
      </c>
      <c r="CK610" s="15">
        <v>1074.9669999999999</v>
      </c>
      <c r="CL610" s="15">
        <v>0.64134495999999996</v>
      </c>
      <c r="CM610" s="15">
        <v>8.3119999999999994</v>
      </c>
      <c r="CN610" s="15">
        <v>476.12</v>
      </c>
      <c r="CO610" s="15">
        <v>1266.72</v>
      </c>
      <c r="CP610" s="15">
        <v>10.280559999999999</v>
      </c>
      <c r="CQ610" s="43">
        <v>3000</v>
      </c>
      <c r="CR610" s="43">
        <v>42.45</v>
      </c>
      <c r="CS610" s="43">
        <v>14.65</v>
      </c>
      <c r="CT610" s="43">
        <v>0.22997999999999999</v>
      </c>
      <c r="CU610" s="43">
        <v>26.940999999999999</v>
      </c>
      <c r="CV610" s="43">
        <v>12.21</v>
      </c>
      <c r="CW610" s="43">
        <v>6.39</v>
      </c>
      <c r="CX610" s="43">
        <v>158.35</v>
      </c>
      <c r="CY610" s="43">
        <v>0.55500000000000005</v>
      </c>
      <c r="CZ610" s="43">
        <v>4</v>
      </c>
      <c r="DA610" s="43">
        <v>2.8109999999999999</v>
      </c>
      <c r="DB610" s="43">
        <v>3261</v>
      </c>
      <c r="DC610" s="43">
        <v>5.3959999999999999</v>
      </c>
      <c r="DD610" s="43">
        <v>925.92592592592587</v>
      </c>
      <c r="DE610" s="43">
        <v>1.76</v>
      </c>
      <c r="DF610" s="43">
        <v>11025</v>
      </c>
      <c r="DG610" s="42" t="s">
        <v>21</v>
      </c>
    </row>
    <row r="611" spans="1:111" x14ac:dyDescent="0.25">
      <c r="A611" s="27" t="s">
        <v>759</v>
      </c>
      <c r="B611" s="15">
        <v>55.795999999999999</v>
      </c>
      <c r="C611" s="15">
        <v>0.99949999999999994</v>
      </c>
      <c r="D611" s="15">
        <v>1.2628899999999998</v>
      </c>
      <c r="E611" s="15">
        <v>10.75578</v>
      </c>
      <c r="F611" s="15">
        <v>31.475649999999998</v>
      </c>
      <c r="G611" s="15">
        <v>516.66818207532071</v>
      </c>
      <c r="H611" s="15">
        <v>5.1701999999999995</v>
      </c>
      <c r="I611" s="15">
        <v>3.5417000000000001</v>
      </c>
      <c r="J611" s="15">
        <v>1.0249999999999999</v>
      </c>
      <c r="K611" s="15">
        <v>319.97000000000003</v>
      </c>
      <c r="L611" s="15">
        <v>1.3506399999999998</v>
      </c>
      <c r="M611" s="15">
        <v>415.55</v>
      </c>
      <c r="N611" s="15">
        <v>7.7320499999999992</v>
      </c>
      <c r="O611" s="15">
        <v>8.2998999999999992</v>
      </c>
      <c r="P611" s="15">
        <v>1015.7767999999999</v>
      </c>
      <c r="Q611" s="15">
        <v>0.77864179999999994</v>
      </c>
      <c r="R611" s="15">
        <v>214.96</v>
      </c>
      <c r="S611" s="15">
        <v>0.46607099999999996</v>
      </c>
      <c r="T611" s="15">
        <v>5.8585399999999996</v>
      </c>
      <c r="U611" s="15">
        <v>13.777699999999999</v>
      </c>
      <c r="V611" s="15">
        <v>3321.7</v>
      </c>
      <c r="W611" s="15">
        <v>3.3928999999999996</v>
      </c>
      <c r="X611" s="15">
        <v>8.7550000000000008</v>
      </c>
      <c r="Y611" s="15">
        <v>4.5713499999999998</v>
      </c>
      <c r="Z611" s="15">
        <v>5.1666799999999995</v>
      </c>
      <c r="AA611" s="15">
        <v>9.86</v>
      </c>
      <c r="AB611" s="15">
        <v>1.52826</v>
      </c>
      <c r="AC611" s="15">
        <v>1718.31</v>
      </c>
      <c r="AD611" s="15">
        <v>239.91591999999997</v>
      </c>
      <c r="AE611" s="15">
        <v>6.0570799999999991</v>
      </c>
      <c r="AF611" s="15">
        <v>1002.6329999999998</v>
      </c>
      <c r="AG611" s="15">
        <v>140.58000000000001</v>
      </c>
      <c r="AH611" s="15">
        <v>15.158299999999999</v>
      </c>
      <c r="AI611" s="15">
        <v>12.5596</v>
      </c>
      <c r="AJ611" s="15">
        <v>66.87</v>
      </c>
      <c r="AK611" s="15">
        <v>35.642499999999998</v>
      </c>
      <c r="AL611" s="15">
        <v>2344.0434999999998</v>
      </c>
      <c r="AM611" s="15">
        <v>1752.2095999999999</v>
      </c>
      <c r="AN611" s="15">
        <v>0.31085726999999996</v>
      </c>
      <c r="AO611" s="15">
        <v>0.62196069999999992</v>
      </c>
      <c r="AP611" s="15">
        <v>3.2252999999999994</v>
      </c>
      <c r="AQ611" s="15">
        <v>1524.9789999999998</v>
      </c>
      <c r="AR611" s="15">
        <v>34.906299999999995</v>
      </c>
      <c r="AS611" s="15">
        <v>112.36092999999998</v>
      </c>
      <c r="AT611" s="15">
        <v>0.70899999999999996</v>
      </c>
      <c r="AU611" s="15">
        <v>55.855899999999998</v>
      </c>
      <c r="AV611" s="15">
        <v>827.61</v>
      </c>
      <c r="AW611" s="15">
        <v>0.2998054</v>
      </c>
      <c r="AX611" s="15">
        <v>919.7</v>
      </c>
      <c r="AY611" s="15">
        <v>1557.25</v>
      </c>
      <c r="AZ611" s="15">
        <v>4.576649999999999</v>
      </c>
      <c r="BA611" s="15">
        <v>1.0000002769241589</v>
      </c>
      <c r="BB611" s="15">
        <v>0.36466246999999996</v>
      </c>
      <c r="BC611" s="15">
        <v>4222.3999999999996</v>
      </c>
      <c r="BD611" s="15">
        <v>15.318399999999999</v>
      </c>
      <c r="BE611" s="15">
        <v>2.5077999999999996</v>
      </c>
      <c r="BF611" s="15">
        <v>0.3619</v>
      </c>
      <c r="BG611" s="15">
        <v>138.29</v>
      </c>
      <c r="BH611" s="15">
        <v>17.9391</v>
      </c>
      <c r="BI611" s="15">
        <v>7.6850999999999994</v>
      </c>
      <c r="BJ611" s="15">
        <v>8.7705199999999994</v>
      </c>
      <c r="BK611" s="15">
        <v>5.9709999999999992</v>
      </c>
      <c r="BL611" s="15">
        <v>57.030019999999993</v>
      </c>
      <c r="BM611" s="15">
        <v>1.7142349999999995</v>
      </c>
      <c r="BN611" s="15">
        <v>1.4273499999999999</v>
      </c>
      <c r="BO611" s="15">
        <v>8.7159999999999993</v>
      </c>
      <c r="BP611" s="15">
        <v>21.866099999999999</v>
      </c>
      <c r="BQ611" s="15">
        <v>6.4843899999999994</v>
      </c>
      <c r="BR611" s="15">
        <v>37.807216479830402</v>
      </c>
      <c r="BS611" s="15">
        <v>2088.84</v>
      </c>
      <c r="BT611" s="15">
        <v>2.56</v>
      </c>
      <c r="BU611" s="15">
        <v>26.269299999999998</v>
      </c>
      <c r="BV611" s="15">
        <v>154.44916999999998</v>
      </c>
      <c r="BW611" s="15">
        <v>3.7450000000000001</v>
      </c>
      <c r="BX611" s="15">
        <v>1.4122299999999999</v>
      </c>
      <c r="BY611" s="15">
        <v>4.576649999999999</v>
      </c>
      <c r="BZ611" s="15">
        <v>128.63199999999998</v>
      </c>
      <c r="CA611" s="15">
        <v>56.525999999999996</v>
      </c>
      <c r="CB611" s="15">
        <v>401</v>
      </c>
      <c r="CC611" s="15">
        <v>4.576649999999999</v>
      </c>
      <c r="CD611" s="15">
        <v>6.6002799999999997</v>
      </c>
      <c r="CE611" s="15">
        <v>1.2583599999999999</v>
      </c>
      <c r="CF611" s="15">
        <v>11.225</v>
      </c>
      <c r="CG611" s="15">
        <v>592.66999999999996</v>
      </c>
      <c r="CH611" s="15">
        <v>25.460128453512535</v>
      </c>
      <c r="CI611" s="15">
        <v>0.96349999999999991</v>
      </c>
      <c r="CJ611" s="15">
        <v>93941.71</v>
      </c>
      <c r="CK611" s="15">
        <v>1105.0489999999998</v>
      </c>
      <c r="CL611" s="15">
        <v>0.63091361999999995</v>
      </c>
      <c r="CM611" s="15">
        <v>8.4319999999999986</v>
      </c>
      <c r="CN611" s="15">
        <v>471.89</v>
      </c>
      <c r="CO611" s="15">
        <v>1269.1500000000001</v>
      </c>
      <c r="CP611" s="15">
        <v>10.511272999999999</v>
      </c>
      <c r="CQ611" s="43">
        <v>3000</v>
      </c>
      <c r="CR611" s="43">
        <v>42.45</v>
      </c>
      <c r="CS611" s="43">
        <v>15</v>
      </c>
      <c r="CT611" s="43">
        <v>0.23962999999999998</v>
      </c>
      <c r="CU611" s="43">
        <v>26.898</v>
      </c>
      <c r="CV611" s="43">
        <v>12.005999999999998</v>
      </c>
      <c r="CW611" s="43">
        <v>6.4</v>
      </c>
      <c r="CX611" s="43">
        <v>158.66</v>
      </c>
      <c r="CY611" s="43">
        <v>0.55399999999999994</v>
      </c>
      <c r="CZ611" s="43">
        <v>4</v>
      </c>
      <c r="DA611" s="43">
        <v>2.8104999999999993</v>
      </c>
      <c r="DB611" s="43">
        <v>3375</v>
      </c>
      <c r="DC611" s="43">
        <v>5.4550000000000001</v>
      </c>
      <c r="DD611" s="43">
        <v>928.48786466360889</v>
      </c>
      <c r="DE611" s="43">
        <v>1.81</v>
      </c>
      <c r="DF611" s="43">
        <v>11065</v>
      </c>
      <c r="DG611" s="42" t="s">
        <v>21</v>
      </c>
    </row>
    <row r="612" spans="1:111" x14ac:dyDescent="0.25">
      <c r="A612" s="27" t="s">
        <v>760</v>
      </c>
      <c r="B612" s="15">
        <v>55.443999999999996</v>
      </c>
      <c r="C612" s="15">
        <v>0.99949999999999994</v>
      </c>
      <c r="D612" s="15">
        <v>1.25606</v>
      </c>
      <c r="E612" s="15">
        <v>10.636749999999999</v>
      </c>
      <c r="F612" s="15">
        <v>31.136809999999997</v>
      </c>
      <c r="G612" s="15">
        <v>511.59718028828541</v>
      </c>
      <c r="H612" s="15">
        <v>5.1719499999999989</v>
      </c>
      <c r="I612" s="15">
        <v>3.6147</v>
      </c>
      <c r="J612" s="15">
        <v>1.0304</v>
      </c>
      <c r="K612" s="15">
        <v>316.7</v>
      </c>
      <c r="L612" s="15">
        <v>1.3383699999999998</v>
      </c>
      <c r="M612" s="15">
        <v>420.03</v>
      </c>
      <c r="N612" s="15">
        <v>7.7319999999999993</v>
      </c>
      <c r="O612" s="15">
        <v>8.2992999999999988</v>
      </c>
      <c r="P612" s="15">
        <v>998.38659999999982</v>
      </c>
      <c r="Q612" s="15">
        <v>0.87198799999999999</v>
      </c>
      <c r="R612" s="15">
        <v>217.15</v>
      </c>
      <c r="S612" s="15">
        <v>0.45995999999999998</v>
      </c>
      <c r="T612" s="15">
        <v>5.8039999999999994</v>
      </c>
      <c r="U612" s="15">
        <v>13.618099999999998</v>
      </c>
      <c r="V612" s="15">
        <v>3401.2</v>
      </c>
      <c r="W612" s="15">
        <v>3.3889999999999993</v>
      </c>
      <c r="X612" s="15">
        <v>8.7550000000000008</v>
      </c>
      <c r="Y612" s="15">
        <v>4.55</v>
      </c>
      <c r="Z612" s="15">
        <v>5.115969999999999</v>
      </c>
      <c r="AA612" s="15">
        <v>9.9284999999999997</v>
      </c>
      <c r="AB612" s="15">
        <v>1.51169</v>
      </c>
      <c r="AC612" s="15">
        <v>1727.19</v>
      </c>
      <c r="AD612" s="15">
        <v>238.32570999999999</v>
      </c>
      <c r="AE612" s="15">
        <v>6.014009999999999</v>
      </c>
      <c r="AF612" s="15">
        <v>1006.7559999999999</v>
      </c>
      <c r="AG612" s="15">
        <v>140.57</v>
      </c>
      <c r="AH612" s="15">
        <v>15.27</v>
      </c>
      <c r="AI612" s="15">
        <v>12.607799999999999</v>
      </c>
      <c r="AJ612" s="15">
        <v>66.06</v>
      </c>
      <c r="AK612" s="15">
        <v>35.736319999999999</v>
      </c>
      <c r="AL612" s="15">
        <v>2348</v>
      </c>
      <c r="AM612" s="15">
        <v>1752.1320999999998</v>
      </c>
      <c r="AN612" s="15">
        <v>0.31085723999999998</v>
      </c>
      <c r="AO612" s="15">
        <v>0.6007716099999999</v>
      </c>
      <c r="AP612" s="15">
        <v>3.2443999999999997</v>
      </c>
      <c r="AQ612" s="15">
        <v>1513.1018999999997</v>
      </c>
      <c r="AR612" s="15">
        <v>34.964299999999994</v>
      </c>
      <c r="AS612" s="15">
        <v>112.25699999999999</v>
      </c>
      <c r="AT612" s="15">
        <v>0.70899999999999996</v>
      </c>
      <c r="AU612" s="15">
        <v>55.623699999999999</v>
      </c>
      <c r="AV612" s="15">
        <v>828.13</v>
      </c>
      <c r="AW612" s="15">
        <v>0.29870799999999997</v>
      </c>
      <c r="AX612" s="15">
        <v>921.4</v>
      </c>
      <c r="AY612" s="15">
        <v>1554.94</v>
      </c>
      <c r="AZ612" s="15">
        <v>4.6545699999999997</v>
      </c>
      <c r="BA612" s="15">
        <v>1.0000002769241589</v>
      </c>
      <c r="BB612" s="15">
        <v>0.36133169999999998</v>
      </c>
      <c r="BC612" s="15">
        <v>4182.08</v>
      </c>
      <c r="BD612" s="15">
        <v>15.3202</v>
      </c>
      <c r="BE612" s="15">
        <v>2.5244</v>
      </c>
      <c r="BF612" s="15">
        <v>0.35629999999999995</v>
      </c>
      <c r="BG612" s="15">
        <v>139.74</v>
      </c>
      <c r="BH612" s="15">
        <v>17.737799999999996</v>
      </c>
      <c r="BI612" s="15">
        <v>7.9188999999999989</v>
      </c>
      <c r="BJ612" s="15">
        <v>8.6681499999999989</v>
      </c>
      <c r="BK612" s="15">
        <v>5.915</v>
      </c>
      <c r="BL612" s="15">
        <v>57.030019999999993</v>
      </c>
      <c r="BM612" s="15">
        <v>1.6957289999999996</v>
      </c>
      <c r="BN612" s="15">
        <v>1.40845</v>
      </c>
      <c r="BO612" s="15">
        <v>8.7989999999999995</v>
      </c>
      <c r="BP612" s="15">
        <v>21.886099999999999</v>
      </c>
      <c r="BQ612" s="15">
        <v>6.3520999999999992</v>
      </c>
      <c r="BR612" s="15">
        <v>39.931067552888969</v>
      </c>
      <c r="BS612" s="15">
        <v>2099.61</v>
      </c>
      <c r="BT612" s="15">
        <v>2.59</v>
      </c>
      <c r="BU612" s="15">
        <v>26.265799999999999</v>
      </c>
      <c r="BV612" s="15">
        <v>152.79424999999998</v>
      </c>
      <c r="BW612" s="15">
        <v>3.7450000000000001</v>
      </c>
      <c r="BX612" s="15">
        <v>1.4027999999999998</v>
      </c>
      <c r="BY612" s="15">
        <v>4.6545699999999997</v>
      </c>
      <c r="BZ612" s="15">
        <v>127.23099999999999</v>
      </c>
      <c r="CA612" s="15">
        <v>56.512979999999999</v>
      </c>
      <c r="CB612" s="15">
        <v>401</v>
      </c>
      <c r="CC612" s="15">
        <v>4.6545699999999997</v>
      </c>
      <c r="CD612" s="15">
        <v>6.6235099999999996</v>
      </c>
      <c r="CE612" s="15">
        <v>1.2745499999999998</v>
      </c>
      <c r="CF612" s="15">
        <v>11.225</v>
      </c>
      <c r="CG612" s="15">
        <v>595.35</v>
      </c>
      <c r="CH612" s="15">
        <v>25.448698395844676</v>
      </c>
      <c r="CI612" s="15">
        <v>0.97349999999999992</v>
      </c>
      <c r="CJ612" s="15">
        <v>98708.5</v>
      </c>
      <c r="CK612" s="15">
        <v>1081.4839999999999</v>
      </c>
      <c r="CL612" s="15">
        <v>0.60141074999999999</v>
      </c>
      <c r="CM612" s="15">
        <v>8.5350000000000001</v>
      </c>
      <c r="CN612" s="15">
        <v>471.57</v>
      </c>
      <c r="CO612" s="15">
        <v>1269.83</v>
      </c>
      <c r="CP612" s="15">
        <v>10.674467</v>
      </c>
      <c r="CQ612" s="43">
        <v>3000</v>
      </c>
      <c r="CR612" s="43">
        <v>42.45</v>
      </c>
      <c r="CS612" s="43">
        <v>15.3</v>
      </c>
      <c r="CT612" s="43">
        <v>0.34985999999999995</v>
      </c>
      <c r="CU612" s="43">
        <v>27.047999999999998</v>
      </c>
      <c r="CV612" s="43">
        <v>12.061</v>
      </c>
      <c r="CW612" s="43">
        <v>6.38</v>
      </c>
      <c r="CX612" s="43">
        <v>161.41</v>
      </c>
      <c r="CY612" s="43">
        <v>0.55199999999999994</v>
      </c>
      <c r="CZ612" s="43">
        <v>4</v>
      </c>
      <c r="DA612" s="43">
        <v>2.8484999999999996</v>
      </c>
      <c r="DB612" s="43">
        <v>3591</v>
      </c>
      <c r="DC612" s="43">
        <v>5.5109999999999992</v>
      </c>
      <c r="DD612" s="43">
        <v>934.05566971791518</v>
      </c>
      <c r="DE612" s="43">
        <v>1.887</v>
      </c>
      <c r="DF612" s="43">
        <v>11061</v>
      </c>
      <c r="DG612" s="42" t="s">
        <v>21</v>
      </c>
    </row>
    <row r="613" spans="1:111" x14ac:dyDescent="0.25">
      <c r="A613" s="27" t="s">
        <v>761</v>
      </c>
      <c r="B613" s="15">
        <v>56.176199999999994</v>
      </c>
      <c r="C613" s="15">
        <v>0.99949999999999994</v>
      </c>
      <c r="D613" s="15">
        <v>1.2534399999999999</v>
      </c>
      <c r="E613" s="15">
        <v>10.91906</v>
      </c>
      <c r="F613" s="15">
        <v>31.988879999999998</v>
      </c>
      <c r="G613" s="15">
        <v>524.22818473948689</v>
      </c>
      <c r="H613" s="15">
        <v>5.1716999999999995</v>
      </c>
      <c r="I613" s="15">
        <v>3.6456399999999998</v>
      </c>
      <c r="J613" s="15">
        <v>1.0372999999999999</v>
      </c>
      <c r="K613" s="15">
        <v>321.87</v>
      </c>
      <c r="L613" s="15">
        <v>1.36181</v>
      </c>
      <c r="M613" s="15">
        <v>422.41</v>
      </c>
      <c r="N613" s="15">
        <v>7.7359999999999998</v>
      </c>
      <c r="O613" s="15">
        <v>8.2989999999999995</v>
      </c>
      <c r="P613" s="15">
        <v>1000.8733999999999</v>
      </c>
      <c r="Q613" s="15">
        <v>1.107335</v>
      </c>
      <c r="R613" s="15">
        <v>219.29</v>
      </c>
      <c r="S613" s="15">
        <v>0.46959399999999996</v>
      </c>
      <c r="T613" s="15">
        <v>5.9393399999999996</v>
      </c>
      <c r="U613" s="15">
        <v>13.750699999999998</v>
      </c>
      <c r="V613" s="15">
        <v>3596.2</v>
      </c>
      <c r="W613" s="15">
        <v>3.3879999999999999</v>
      </c>
      <c r="X613" s="15">
        <v>8.7550000000000008</v>
      </c>
      <c r="Y613" s="15">
        <v>4.6398299999999999</v>
      </c>
      <c r="Z613" s="15">
        <v>5.2422799999999992</v>
      </c>
      <c r="AA613" s="15">
        <v>9.9364099999999986</v>
      </c>
      <c r="AB613" s="15">
        <v>1.5514899999999998</v>
      </c>
      <c r="AC613" s="15">
        <v>1736.05</v>
      </c>
      <c r="AD613" s="15">
        <v>245.3295</v>
      </c>
      <c r="AE613" s="15">
        <v>5.5012699999999999</v>
      </c>
      <c r="AF613" s="15">
        <v>1039.1309999999999</v>
      </c>
      <c r="AG613" s="15">
        <v>141.06</v>
      </c>
      <c r="AH613" s="15">
        <v>15.042899999999999</v>
      </c>
      <c r="AI613" s="15">
        <v>12.7744</v>
      </c>
      <c r="AJ613" s="15">
        <v>66.849999999999994</v>
      </c>
      <c r="AK613" s="15">
        <v>35.838329999999999</v>
      </c>
      <c r="AL613" s="15">
        <v>2377.75</v>
      </c>
      <c r="AM613" s="15">
        <v>1753.2831999999999</v>
      </c>
      <c r="AN613" s="15">
        <v>0.31085723999999998</v>
      </c>
      <c r="AO613" s="15">
        <v>0.60257815999999997</v>
      </c>
      <c r="AP613" s="15">
        <v>3.2764999999999995</v>
      </c>
      <c r="AQ613" s="15">
        <v>1528.3703999999998</v>
      </c>
      <c r="AR613" s="15">
        <v>34.951899999999995</v>
      </c>
      <c r="AS613" s="15">
        <v>113.76473999999999</v>
      </c>
      <c r="AT613" s="15">
        <v>0.70899999999999996</v>
      </c>
      <c r="AU613" s="15">
        <v>55.151399999999995</v>
      </c>
      <c r="AV613" s="15">
        <v>839.02</v>
      </c>
      <c r="AW613" s="15">
        <v>0.29974399999999995</v>
      </c>
      <c r="AX613" s="15">
        <v>921.14</v>
      </c>
      <c r="AY613" s="15">
        <v>1552.9</v>
      </c>
      <c r="AZ613" s="15">
        <v>4.6843299999999992</v>
      </c>
      <c r="BA613" s="15">
        <v>1.0000002769241589</v>
      </c>
      <c r="BB613" s="15">
        <v>0.36504592999999996</v>
      </c>
      <c r="BC613" s="15">
        <v>4309.6099999999997</v>
      </c>
      <c r="BD613" s="15">
        <v>15.3226</v>
      </c>
      <c r="BE613" s="15">
        <v>2.5257999999999998</v>
      </c>
      <c r="BF613" s="15">
        <v>0.36129999999999995</v>
      </c>
      <c r="BG613" s="15">
        <v>141.22999999999999</v>
      </c>
      <c r="BH613" s="15">
        <v>18.045999999999999</v>
      </c>
      <c r="BI613" s="15">
        <v>7.8766999999999996</v>
      </c>
      <c r="BJ613" s="15">
        <v>8.818719999999999</v>
      </c>
      <c r="BK613" s="15">
        <v>5.9728999999999992</v>
      </c>
      <c r="BL613" s="15">
        <v>57.030019999999993</v>
      </c>
      <c r="BM613" s="15">
        <v>1.7412099999999997</v>
      </c>
      <c r="BN613" s="15">
        <v>1.4164299999999999</v>
      </c>
      <c r="BO613" s="15">
        <v>8.8819999999999997</v>
      </c>
      <c r="BP613" s="15">
        <v>21.886099999999999</v>
      </c>
      <c r="BQ613" s="15">
        <v>6.4656999999999991</v>
      </c>
      <c r="BR613" s="15">
        <v>39.931067552888969</v>
      </c>
      <c r="BS613" s="15">
        <v>2110.38</v>
      </c>
      <c r="BT613" s="15">
        <v>2.58</v>
      </c>
      <c r="BU613" s="15">
        <v>26.2925</v>
      </c>
      <c r="BV613" s="15">
        <v>156.60499999999999</v>
      </c>
      <c r="BW613" s="15">
        <v>3.7450000000000001</v>
      </c>
      <c r="BX613" s="15">
        <v>1.4005399999999999</v>
      </c>
      <c r="BY613" s="15">
        <v>4.6843299999999992</v>
      </c>
      <c r="BZ613" s="15">
        <v>130.732</v>
      </c>
      <c r="CA613" s="15">
        <v>56.642899999999997</v>
      </c>
      <c r="CB613" s="15">
        <v>401</v>
      </c>
      <c r="CC613" s="15">
        <v>4.6843299999999992</v>
      </c>
      <c r="CD613" s="15">
        <v>6.8143899999999995</v>
      </c>
      <c r="CE613" s="15">
        <v>1.3270499999999998</v>
      </c>
      <c r="CF613" s="15">
        <v>11.225</v>
      </c>
      <c r="CG613" s="15">
        <v>595.29</v>
      </c>
      <c r="CH613" s="15">
        <v>25.554018927216397</v>
      </c>
      <c r="CI613" s="15">
        <v>1.0003</v>
      </c>
      <c r="CJ613" s="15">
        <v>104756.63</v>
      </c>
      <c r="CK613" s="15">
        <v>1030.3479999999997</v>
      </c>
      <c r="CL613" s="15">
        <v>0.60084062999999999</v>
      </c>
      <c r="CM613" s="15">
        <v>8.6519999999999992</v>
      </c>
      <c r="CN613" s="15">
        <v>474.73</v>
      </c>
      <c r="CO613" s="15">
        <v>1287.43</v>
      </c>
      <c r="CP613" s="15">
        <v>10.796033999999999</v>
      </c>
      <c r="CQ613" s="43">
        <v>3000</v>
      </c>
      <c r="CR613" s="43">
        <v>42.45</v>
      </c>
      <c r="CS613" s="43">
        <v>15.5</v>
      </c>
      <c r="CT613" s="43">
        <v>0.48734999999999995</v>
      </c>
      <c r="CU613" s="43">
        <v>27.331999999999997</v>
      </c>
      <c r="CV613" s="43">
        <v>12.44</v>
      </c>
      <c r="CW613" s="43">
        <v>6.4259999999999993</v>
      </c>
      <c r="CX613" s="43">
        <v>164.93</v>
      </c>
      <c r="CY613" s="43">
        <v>0.55599999999999994</v>
      </c>
      <c r="CZ613" s="43">
        <v>4</v>
      </c>
      <c r="DA613" s="43">
        <v>2.8754999999999997</v>
      </c>
      <c r="DB613" s="43">
        <v>4035</v>
      </c>
      <c r="DC613" s="43">
        <v>5.56</v>
      </c>
      <c r="DD613" s="43">
        <v>909.09090909090912</v>
      </c>
      <c r="DE613" s="43">
        <v>1.8889999999999996</v>
      </c>
      <c r="DF613" s="43">
        <v>11149</v>
      </c>
      <c r="DG613" s="42" t="s">
        <v>21</v>
      </c>
    </row>
    <row r="614" spans="1:111" x14ac:dyDescent="0.25">
      <c r="A614" s="29" t="s">
        <v>762</v>
      </c>
      <c r="B614" s="15">
        <v>57.136099999999999</v>
      </c>
      <c r="C614" s="15">
        <v>0.99949999999999994</v>
      </c>
      <c r="D614" s="15">
        <v>1.2835999999999999</v>
      </c>
      <c r="E614" s="15">
        <v>11.30171</v>
      </c>
      <c r="F614" s="15">
        <v>33.067389999999996</v>
      </c>
      <c r="G614" s="15">
        <v>541.6891908927945</v>
      </c>
      <c r="H614" s="15">
        <v>5.1943999999999999</v>
      </c>
      <c r="I614" s="15">
        <v>3.6421999999999999</v>
      </c>
      <c r="J614" s="15">
        <v>1.0428999999999999</v>
      </c>
      <c r="K614" s="15">
        <v>328.13</v>
      </c>
      <c r="L614" s="15">
        <v>1.3486099999999999</v>
      </c>
      <c r="M614" s="15">
        <v>423.79</v>
      </c>
      <c r="N614" s="15">
        <v>7.738999999999999</v>
      </c>
      <c r="O614" s="15">
        <v>8.2962999999999987</v>
      </c>
      <c r="P614" s="15">
        <v>1027.8659999999998</v>
      </c>
      <c r="Q614" s="15">
        <v>1.483376</v>
      </c>
      <c r="R614" s="15">
        <v>221.14</v>
      </c>
      <c r="S614" s="15">
        <v>0.48159999999999997</v>
      </c>
      <c r="T614" s="15">
        <v>6.1171099999999994</v>
      </c>
      <c r="U614" s="15">
        <v>14.206299999999999</v>
      </c>
      <c r="V614" s="15">
        <v>3674.9</v>
      </c>
      <c r="W614" s="15">
        <v>3.3889999999999993</v>
      </c>
      <c r="X614" s="15">
        <v>8.7550000000000008</v>
      </c>
      <c r="Y614" s="15">
        <v>4.7764599999999993</v>
      </c>
      <c r="Z614" s="15">
        <v>5.4168899999999995</v>
      </c>
      <c r="AA614" s="15">
        <v>9.9333999999999989</v>
      </c>
      <c r="AB614" s="15">
        <v>1.6042999999999998</v>
      </c>
      <c r="AC614" s="15">
        <v>1745.65</v>
      </c>
      <c r="AD614" s="15">
        <v>251.54900999999998</v>
      </c>
      <c r="AE614" s="15">
        <v>6.052719999999999</v>
      </c>
      <c r="AF614" s="15">
        <v>1043</v>
      </c>
      <c r="AG614" s="15">
        <v>141.18</v>
      </c>
      <c r="AH614" s="15">
        <v>15.640999999999998</v>
      </c>
      <c r="AI614" s="15">
        <v>12.929259999999999</v>
      </c>
      <c r="AJ614" s="15">
        <v>68.14</v>
      </c>
      <c r="AK614" s="15">
        <v>35.87238</v>
      </c>
      <c r="AL614" s="15">
        <v>2393</v>
      </c>
      <c r="AM614" s="15">
        <v>1755.1167999999998</v>
      </c>
      <c r="AN614" s="15">
        <v>0.31085726999999996</v>
      </c>
      <c r="AO614" s="15">
        <v>0.61245762999999998</v>
      </c>
      <c r="AP614" s="15">
        <v>3.2760999999999996</v>
      </c>
      <c r="AQ614" s="15">
        <v>1568.0790999999997</v>
      </c>
      <c r="AR614" s="15">
        <v>34.715999999999994</v>
      </c>
      <c r="AS614" s="15">
        <v>118.01789999999998</v>
      </c>
      <c r="AT614" s="15">
        <v>0.70899999999999996</v>
      </c>
      <c r="AU614" s="15">
        <v>54.738199999999999</v>
      </c>
      <c r="AV614" s="15">
        <v>849.88</v>
      </c>
      <c r="AW614" s="15">
        <v>0.30094899999999997</v>
      </c>
      <c r="AX614" s="15">
        <v>970.71</v>
      </c>
      <c r="AY614" s="15">
        <v>1550.8</v>
      </c>
      <c r="AZ614" s="15">
        <v>4.6415199999999999</v>
      </c>
      <c r="BA614" s="15">
        <v>1.0000002769241589</v>
      </c>
      <c r="BB614" s="15">
        <v>0.37090268999999998</v>
      </c>
      <c r="BC614" s="15">
        <v>4509.6000000000004</v>
      </c>
      <c r="BD614" s="15">
        <v>15.323699999999999</v>
      </c>
      <c r="BE614" s="15">
        <v>2.4914999999999998</v>
      </c>
      <c r="BF614" s="15">
        <v>0.36809999999999998</v>
      </c>
      <c r="BG614" s="15">
        <v>141.65</v>
      </c>
      <c r="BH614" s="15">
        <v>19.994399999999999</v>
      </c>
      <c r="BI614" s="15">
        <v>7.8298999999999994</v>
      </c>
      <c r="BJ614" s="15">
        <v>9.0182899999999986</v>
      </c>
      <c r="BK614" s="15">
        <v>6.06</v>
      </c>
      <c r="BL614" s="15">
        <v>57.030019999999993</v>
      </c>
      <c r="BM614" s="15">
        <v>1.8008499999999996</v>
      </c>
      <c r="BN614" s="15">
        <v>1.4246999999999999</v>
      </c>
      <c r="BO614" s="15">
        <v>8.968</v>
      </c>
      <c r="BP614" s="15">
        <v>21.886099999999999</v>
      </c>
      <c r="BQ614" s="15">
        <v>6.447519999999999</v>
      </c>
      <c r="BR614" s="15">
        <v>39.931067552888969</v>
      </c>
      <c r="BS614" s="15">
        <v>2128.1799999999998</v>
      </c>
      <c r="BT614" s="15">
        <v>2.63</v>
      </c>
      <c r="BU614" s="15">
        <v>26.317299999999999</v>
      </c>
      <c r="BV614" s="15">
        <v>160.35399999999998</v>
      </c>
      <c r="BW614" s="15">
        <v>3.7450000000000001</v>
      </c>
      <c r="BX614" s="15">
        <v>1.4060999999999999</v>
      </c>
      <c r="BY614" s="15">
        <v>4.6415199999999999</v>
      </c>
      <c r="BZ614" s="15">
        <v>134.77000000000001</v>
      </c>
      <c r="CA614" s="15">
        <v>56.920499999999997</v>
      </c>
      <c r="CB614" s="15">
        <v>401</v>
      </c>
      <c r="CC614" s="15">
        <v>4.6415199999999999</v>
      </c>
      <c r="CD614" s="15">
        <v>7.0670499999999992</v>
      </c>
      <c r="CE614" s="15">
        <v>1.3935899999999999</v>
      </c>
      <c r="CF614" s="15">
        <v>11.225</v>
      </c>
      <c r="CG614" s="15">
        <v>597.27</v>
      </c>
      <c r="CH614" s="15">
        <v>25.708229705253167</v>
      </c>
      <c r="CI614" s="15">
        <v>1.0669999999999999</v>
      </c>
      <c r="CJ614" s="15">
        <v>112019</v>
      </c>
      <c r="CK614" s="15">
        <v>1044.8499999999999</v>
      </c>
      <c r="CL614" s="15">
        <v>0.60253245</v>
      </c>
      <c r="CM614" s="15">
        <v>8.7959999999999994</v>
      </c>
      <c r="CN614" s="15">
        <v>476.84</v>
      </c>
      <c r="CO614" s="15">
        <v>1292.0999999999999</v>
      </c>
      <c r="CP614" s="15">
        <v>10.874369</v>
      </c>
      <c r="CQ614" s="43">
        <v>3000</v>
      </c>
      <c r="CR614" s="43">
        <v>42.45</v>
      </c>
      <c r="CS614" s="43">
        <v>21</v>
      </c>
      <c r="CT614" s="43">
        <v>1.0218999999999998</v>
      </c>
      <c r="CU614" s="43">
        <v>27.822999999999997</v>
      </c>
      <c r="CV614" s="43">
        <v>13.100999999999999</v>
      </c>
      <c r="CW614" s="43">
        <v>6.4969999999999999</v>
      </c>
      <c r="CX614" s="43">
        <v>169.7</v>
      </c>
      <c r="CY614" s="43">
        <v>0.57299999999999995</v>
      </c>
      <c r="CZ614" s="43">
        <v>4</v>
      </c>
      <c r="DA614" s="43">
        <v>2.9994999999999994</v>
      </c>
      <c r="DB614" s="43">
        <v>5932</v>
      </c>
      <c r="DC614" s="43">
        <v>5.6289999999999996</v>
      </c>
      <c r="DD614" s="43">
        <v>900.90090090090087</v>
      </c>
      <c r="DE614" s="43">
        <v>1.8789999999999998</v>
      </c>
      <c r="DF614" s="43">
        <v>11132</v>
      </c>
      <c r="DG614" s="42" t="s">
        <v>21</v>
      </c>
    </row>
    <row r="615" spans="1:111" x14ac:dyDescent="0.25">
      <c r="A615" s="29" t="s">
        <v>763</v>
      </c>
      <c r="B615" s="15">
        <v>57.333599999999997</v>
      </c>
      <c r="C615" s="15">
        <v>0.99949999999999994</v>
      </c>
      <c r="D615" s="15">
        <v>1.3037399999999999</v>
      </c>
      <c r="E615" s="15">
        <v>11.784799999999999</v>
      </c>
      <c r="F615" s="15">
        <v>34.527869999999993</v>
      </c>
      <c r="G615" s="15">
        <v>565.47619927540325</v>
      </c>
      <c r="H615" s="15">
        <v>5.2081999999999997</v>
      </c>
      <c r="I615" s="15">
        <v>3.5604</v>
      </c>
      <c r="J615" s="15">
        <v>1.0492999999999999</v>
      </c>
      <c r="K615" s="15">
        <v>338.71</v>
      </c>
      <c r="L615" s="15">
        <v>1.3552</v>
      </c>
      <c r="M615" s="15">
        <v>416.19</v>
      </c>
      <c r="N615" s="15">
        <v>7.7469999999999999</v>
      </c>
      <c r="O615" s="15">
        <v>8.2928999999999995</v>
      </c>
      <c r="P615" s="15">
        <v>1074.2423999999999</v>
      </c>
      <c r="Q615" s="15">
        <v>1.4450019999999999</v>
      </c>
      <c r="R615" s="15">
        <v>223.31</v>
      </c>
      <c r="S615" s="15">
        <v>0.50139999999999996</v>
      </c>
      <c r="T615" s="15">
        <v>6.3824499999999995</v>
      </c>
      <c r="U615" s="15">
        <v>14.2813</v>
      </c>
      <c r="V615" s="15">
        <v>3738</v>
      </c>
      <c r="W615" s="15">
        <v>3.3889999999999993</v>
      </c>
      <c r="X615" s="15">
        <v>8.7550000000000008</v>
      </c>
      <c r="Y615" s="15">
        <v>4.9756499999999999</v>
      </c>
      <c r="Z615" s="15">
        <v>5.6547599999999996</v>
      </c>
      <c r="AA615" s="15">
        <v>9.9531999999999989</v>
      </c>
      <c r="AB615" s="15">
        <v>1.6746699999999997</v>
      </c>
      <c r="AC615" s="15">
        <v>1774.35</v>
      </c>
      <c r="AD615" s="15">
        <v>262.45299999999997</v>
      </c>
      <c r="AE615" s="15">
        <v>6.0970199999999997</v>
      </c>
      <c r="AF615" s="15">
        <v>1054.9519999999998</v>
      </c>
      <c r="AG615" s="15">
        <v>142</v>
      </c>
      <c r="AH615" s="15">
        <v>16.088699999999999</v>
      </c>
      <c r="AI615" s="15">
        <v>12.794039999999999</v>
      </c>
      <c r="AJ615" s="15">
        <v>70.23</v>
      </c>
      <c r="AK615" s="15">
        <v>35.888499999999993</v>
      </c>
      <c r="AL615" s="15">
        <v>2403</v>
      </c>
      <c r="AM615" s="15">
        <v>1753.6564999999998</v>
      </c>
      <c r="AN615" s="15">
        <v>0.31085723999999998</v>
      </c>
      <c r="AO615" s="15">
        <v>0.63013142</v>
      </c>
      <c r="AP615" s="15">
        <v>3.3365999999999998</v>
      </c>
      <c r="AQ615" s="15">
        <v>1655.2124999999999</v>
      </c>
      <c r="AR615" s="15">
        <v>34.860499999999995</v>
      </c>
      <c r="AS615" s="15">
        <v>123.00841999999999</v>
      </c>
      <c r="AT615" s="15">
        <v>0.70899999999999996</v>
      </c>
      <c r="AU615" s="15">
        <v>54.930099999999996</v>
      </c>
      <c r="AV615" s="15">
        <v>866.85</v>
      </c>
      <c r="AW615" s="15">
        <v>0.30305299999999996</v>
      </c>
      <c r="AX615" s="15">
        <v>987</v>
      </c>
      <c r="AY615" s="15">
        <v>1548.71</v>
      </c>
      <c r="AZ615" s="15">
        <v>4.4559299999999995</v>
      </c>
      <c r="BA615" s="15">
        <v>1.0000002769241589</v>
      </c>
      <c r="BB615" s="15">
        <v>0.37927409999999995</v>
      </c>
      <c r="BC615" s="15">
        <v>4867.2</v>
      </c>
      <c r="BD615" s="15">
        <v>15.322199999999999</v>
      </c>
      <c r="BE615" s="15">
        <v>2.4872999999999994</v>
      </c>
      <c r="BF615" s="15">
        <v>0.37935831999999997</v>
      </c>
      <c r="BG615" s="15">
        <v>142.26</v>
      </c>
      <c r="BH615" s="15">
        <v>20.102699999999999</v>
      </c>
      <c r="BI615" s="15">
        <v>7.7925999999999993</v>
      </c>
      <c r="BJ615" s="15">
        <v>9.3257199999999987</v>
      </c>
      <c r="BK615" s="15">
        <v>6.2044999999999995</v>
      </c>
      <c r="BL615" s="15">
        <v>57.030019999999993</v>
      </c>
      <c r="BM615" s="15">
        <v>1.8813899999999997</v>
      </c>
      <c r="BN615" s="15">
        <v>1.4467599999999998</v>
      </c>
      <c r="BO615" s="15">
        <v>9.0509999999999984</v>
      </c>
      <c r="BP615" s="15">
        <v>21.886099999999999</v>
      </c>
      <c r="BQ615" s="15">
        <v>6.6235599999999994</v>
      </c>
      <c r="BR615" s="15">
        <v>39.931067552888969</v>
      </c>
      <c r="BS615" s="15">
        <v>2129.38</v>
      </c>
      <c r="BT615" s="15">
        <v>2.64</v>
      </c>
      <c r="BU615" s="15">
        <v>26.341099999999997</v>
      </c>
      <c r="BV615" s="15">
        <v>168.26188999999999</v>
      </c>
      <c r="BW615" s="15">
        <v>3.7450000000000001</v>
      </c>
      <c r="BX615" s="15">
        <v>1.4193199999999999</v>
      </c>
      <c r="BY615" s="15">
        <v>4.4559299999999995</v>
      </c>
      <c r="BZ615" s="15">
        <v>141.86898999999997</v>
      </c>
      <c r="CA615" s="15">
        <v>57.393419999999999</v>
      </c>
      <c r="CB615" s="15">
        <v>401</v>
      </c>
      <c r="CC615" s="15">
        <v>4.4559299999999995</v>
      </c>
      <c r="CD615" s="15">
        <v>7.4000499999999994</v>
      </c>
      <c r="CE615" s="15">
        <v>1.4534899999999999</v>
      </c>
      <c r="CF615" s="15">
        <v>11.225</v>
      </c>
      <c r="CG615" s="15">
        <v>599.22</v>
      </c>
      <c r="CH615" s="15">
        <v>25.928550816835173</v>
      </c>
      <c r="CI615" s="15">
        <v>1.0669999999999999</v>
      </c>
      <c r="CJ615" s="15">
        <v>119080</v>
      </c>
      <c r="CK615" s="15">
        <v>1033.1109999999999</v>
      </c>
      <c r="CL615" s="15">
        <v>0.61509799999999992</v>
      </c>
      <c r="CM615" s="15">
        <v>8.9049999999999994</v>
      </c>
      <c r="CN615" s="15">
        <v>474.92</v>
      </c>
      <c r="CO615" s="15">
        <v>1290.1400000000001</v>
      </c>
      <c r="CP615" s="15">
        <v>11.053306999999998</v>
      </c>
      <c r="CQ615" s="43">
        <v>3000</v>
      </c>
      <c r="CR615" s="43">
        <v>42.75</v>
      </c>
      <c r="CS615" s="43">
        <v>22.8</v>
      </c>
      <c r="CT615" s="43">
        <v>2.0454999999999997</v>
      </c>
      <c r="CU615" s="43">
        <v>28.783999999999999</v>
      </c>
      <c r="CV615" s="43">
        <v>13.53</v>
      </c>
      <c r="CW615" s="43">
        <v>6.734</v>
      </c>
      <c r="CX615" s="43">
        <v>175.77</v>
      </c>
      <c r="CY615" s="43">
        <v>0.57699999999999996</v>
      </c>
      <c r="CZ615" s="43">
        <v>4</v>
      </c>
      <c r="DA615" s="43">
        <v>3.0579999999999998</v>
      </c>
      <c r="DB615" s="43">
        <v>7744</v>
      </c>
      <c r="DC615" s="43">
        <v>5.6759999999999993</v>
      </c>
      <c r="DD615" s="43">
        <v>884.95575221238937</v>
      </c>
      <c r="DE615" s="43">
        <v>1.8359999999999999</v>
      </c>
      <c r="DF615" s="43">
        <v>11204</v>
      </c>
      <c r="DG615" s="42" t="s">
        <v>21</v>
      </c>
    </row>
    <row r="616" spans="1:111" x14ac:dyDescent="0.25">
      <c r="A616" s="29" t="s">
        <v>764</v>
      </c>
      <c r="B616" s="15">
        <v>57.104299999999995</v>
      </c>
      <c r="C616" s="15">
        <v>0.99949999999999994</v>
      </c>
      <c r="D616" s="15">
        <v>1.2677099999999999</v>
      </c>
      <c r="E616" s="15">
        <v>11.944739999999999</v>
      </c>
      <c r="F616" s="15">
        <v>35.01</v>
      </c>
      <c r="G616" s="15">
        <v>571.95420155826946</v>
      </c>
      <c r="H616" s="15">
        <v>5.2233999999999998</v>
      </c>
      <c r="I616" s="15">
        <v>3.5536599999999998</v>
      </c>
      <c r="J616" s="15">
        <v>1.0567</v>
      </c>
      <c r="K616" s="15">
        <v>341.26</v>
      </c>
      <c r="L616" s="15">
        <v>1.3718299999999999</v>
      </c>
      <c r="M616" s="15">
        <v>414.05</v>
      </c>
      <c r="N616" s="15">
        <v>7.7459999999999996</v>
      </c>
      <c r="O616" s="15">
        <v>8.2956999999999983</v>
      </c>
      <c r="P616" s="15">
        <v>1062.0462999999997</v>
      </c>
      <c r="Q616" s="15">
        <v>1.5667381</v>
      </c>
      <c r="R616" s="15">
        <v>225.43</v>
      </c>
      <c r="S616" s="15">
        <v>0.50739999999999996</v>
      </c>
      <c r="T616" s="15">
        <v>6.4760299999999997</v>
      </c>
      <c r="U616" s="15">
        <v>14.321099999999999</v>
      </c>
      <c r="V616" s="15">
        <v>3784</v>
      </c>
      <c r="W616" s="15">
        <v>3.3889999999999993</v>
      </c>
      <c r="X616" s="15">
        <v>8.7550000000000008</v>
      </c>
      <c r="Y616" s="15">
        <v>5.0715699999999995</v>
      </c>
      <c r="Z616" s="15">
        <v>5.7195399999999994</v>
      </c>
      <c r="AA616" s="15">
        <v>10.029999999999999</v>
      </c>
      <c r="AB616" s="15">
        <v>1.6968599999999998</v>
      </c>
      <c r="AC616" s="15">
        <v>1861.38</v>
      </c>
      <c r="AD616" s="15">
        <v>266.86156999999997</v>
      </c>
      <c r="AE616" s="15">
        <v>6.0037899999999995</v>
      </c>
      <c r="AF616" s="15">
        <v>1054.9519999999998</v>
      </c>
      <c r="AG616" s="15">
        <v>142.01</v>
      </c>
      <c r="AH616" s="15">
        <v>16.518999999999998</v>
      </c>
      <c r="AI616" s="15">
        <v>12.773899999999999</v>
      </c>
      <c r="AJ616" s="15">
        <v>70.94</v>
      </c>
      <c r="AK616" s="15">
        <v>35.873329999999996</v>
      </c>
      <c r="AL616" s="15">
        <v>2413.8000000000002</v>
      </c>
      <c r="AM616" s="15">
        <v>1751.8744999999999</v>
      </c>
      <c r="AN616" s="15">
        <v>0.31085723999999998</v>
      </c>
      <c r="AO616" s="15">
        <v>0.6393118499999999</v>
      </c>
      <c r="AP616" s="15">
        <v>3.3665999999999996</v>
      </c>
      <c r="AQ616" s="15">
        <v>1693.5353999999998</v>
      </c>
      <c r="AR616" s="15">
        <v>34.970099999999995</v>
      </c>
      <c r="AS616" s="15">
        <v>122.64148999999998</v>
      </c>
      <c r="AT616" s="15">
        <v>0.70899999999999996</v>
      </c>
      <c r="AU616" s="15">
        <v>54.889599999999994</v>
      </c>
      <c r="AV616" s="15">
        <v>896.2</v>
      </c>
      <c r="AW616" s="15">
        <v>0.303423</v>
      </c>
      <c r="AX616" s="15">
        <v>1005.5</v>
      </c>
      <c r="AY616" s="15">
        <v>1546.75</v>
      </c>
      <c r="AZ616" s="15">
        <v>4.4352199999999993</v>
      </c>
      <c r="BA616" s="15">
        <v>1.0000002769241589</v>
      </c>
      <c r="BB616" s="15">
        <v>0.38095506999999995</v>
      </c>
      <c r="BC616" s="15">
        <v>4945</v>
      </c>
      <c r="BD616" s="15">
        <v>15.362699999999998</v>
      </c>
      <c r="BE616" s="15">
        <v>2.4784999999999999</v>
      </c>
      <c r="BF616" s="15">
        <v>0.38368999999999998</v>
      </c>
      <c r="BG616" s="15">
        <v>143.26</v>
      </c>
      <c r="BH616" s="15">
        <v>20.185700000000001</v>
      </c>
      <c r="BI616" s="15">
        <v>7.9627999999999997</v>
      </c>
      <c r="BJ616" s="15">
        <v>9.4232999999999993</v>
      </c>
      <c r="BK616" s="15">
        <v>6.2357999999999993</v>
      </c>
      <c r="BL616" s="15">
        <v>57.030019999999993</v>
      </c>
      <c r="BM616" s="15">
        <v>1.9093199999999999</v>
      </c>
      <c r="BN616" s="15">
        <v>1.4322499999999998</v>
      </c>
      <c r="BO616" s="15">
        <v>9.1339999999999986</v>
      </c>
      <c r="BP616" s="15">
        <v>21.886099999999999</v>
      </c>
      <c r="BQ616" s="15">
        <v>6.8177799999999991</v>
      </c>
      <c r="BR616" s="15">
        <v>39.931067552888969</v>
      </c>
      <c r="BS616" s="15">
        <v>2137.13</v>
      </c>
      <c r="BT616" s="15">
        <v>2.64</v>
      </c>
      <c r="BU616" s="15">
        <v>26.331899999999997</v>
      </c>
      <c r="BV616" s="15">
        <v>170.53559999999999</v>
      </c>
      <c r="BW616" s="15">
        <v>3.7450000000000001</v>
      </c>
      <c r="BX616" s="15">
        <v>1.4359099999999998</v>
      </c>
      <c r="BY616" s="15">
        <v>4.4352199999999993</v>
      </c>
      <c r="BZ616" s="15">
        <v>144.00399999999999</v>
      </c>
      <c r="CA616" s="15">
        <v>57.782249999999998</v>
      </c>
      <c r="CB616" s="15">
        <v>401</v>
      </c>
      <c r="CC616" s="15">
        <v>4.4352199999999993</v>
      </c>
      <c r="CD616" s="15">
        <v>7.65428</v>
      </c>
      <c r="CE616" s="15">
        <v>1.4649699999999999</v>
      </c>
      <c r="CF616" s="15">
        <v>11.225</v>
      </c>
      <c r="CG616" s="15">
        <v>600.14</v>
      </c>
      <c r="CH616" s="15">
        <v>25.947750913705065</v>
      </c>
      <c r="CI616" s="15">
        <v>1.0811999999999999</v>
      </c>
      <c r="CJ616" s="15">
        <v>124991</v>
      </c>
      <c r="CK616" s="15">
        <v>1024.9539999999997</v>
      </c>
      <c r="CL616" s="15">
        <v>0.62296026999999998</v>
      </c>
      <c r="CM616" s="15">
        <v>9.020999999999999</v>
      </c>
      <c r="CN616" s="15">
        <v>478.4</v>
      </c>
      <c r="CO616" s="15">
        <v>1286.48</v>
      </c>
      <c r="CP616" s="15">
        <v>11.204371999999999</v>
      </c>
      <c r="CQ616" s="43">
        <v>3000</v>
      </c>
      <c r="CR616" s="43">
        <v>43.2</v>
      </c>
      <c r="CS616" s="43">
        <v>24.65</v>
      </c>
      <c r="CT616" s="43">
        <v>1.5886999999999998</v>
      </c>
      <c r="CU616" s="43">
        <v>29.201999999999998</v>
      </c>
      <c r="CV616" s="43">
        <v>13.433999999999999</v>
      </c>
      <c r="CW616" s="43">
        <v>6.6429999999999998</v>
      </c>
      <c r="CX616" s="43">
        <v>176.24</v>
      </c>
      <c r="CY616" s="43">
        <v>0.57999999999999996</v>
      </c>
      <c r="CZ616" s="43">
        <v>4</v>
      </c>
      <c r="DA616" s="43">
        <v>3.0759999999999996</v>
      </c>
      <c r="DB616" s="43">
        <v>6996</v>
      </c>
      <c r="DC616" s="43">
        <v>5.726</v>
      </c>
      <c r="DD616" s="43">
        <v>819.67213114754099</v>
      </c>
      <c r="DE616" s="43">
        <v>1.85</v>
      </c>
      <c r="DF616" s="43">
        <v>11651</v>
      </c>
      <c r="DG616" s="42" t="s">
        <v>21</v>
      </c>
    </row>
    <row r="617" spans="1:111" x14ac:dyDescent="0.25">
      <c r="A617" s="29" t="s">
        <v>765</v>
      </c>
      <c r="B617" s="15">
        <v>57.301599999999993</v>
      </c>
      <c r="C617" s="15">
        <v>0.99949999999999994</v>
      </c>
      <c r="D617" s="15">
        <v>1.2837399999999999</v>
      </c>
      <c r="E617" s="15">
        <v>12.042269999999998</v>
      </c>
      <c r="F617" s="15">
        <v>35.288639999999994</v>
      </c>
      <c r="G617" s="15">
        <v>576.25020307219245</v>
      </c>
      <c r="H617" s="15">
        <v>5.2302999999999997</v>
      </c>
      <c r="I617" s="15">
        <v>3.5610999999999997</v>
      </c>
      <c r="J617" s="15">
        <v>1.0609</v>
      </c>
      <c r="K617" s="15">
        <v>342.72</v>
      </c>
      <c r="L617" s="15">
        <v>1.39398</v>
      </c>
      <c r="M617" s="15">
        <v>417.58</v>
      </c>
      <c r="N617" s="15">
        <v>7.7479999999999993</v>
      </c>
      <c r="O617" s="15">
        <v>8.2956999999999983</v>
      </c>
      <c r="P617" s="15">
        <v>1060.6489999999999</v>
      </c>
      <c r="Q617" s="15">
        <v>1.6935454999999999</v>
      </c>
      <c r="R617" s="15">
        <v>227.47</v>
      </c>
      <c r="S617" s="15">
        <v>0.50919999999999999</v>
      </c>
      <c r="T617" s="15">
        <v>6.5143999999999993</v>
      </c>
      <c r="U617" s="15">
        <v>14.306799999999999</v>
      </c>
      <c r="V617" s="15">
        <v>3832.2</v>
      </c>
      <c r="W617" s="15">
        <v>3.3889999999999993</v>
      </c>
      <c r="X617" s="15">
        <v>8.7550000000000008</v>
      </c>
      <c r="Y617" s="15">
        <v>5.1306999999999992</v>
      </c>
      <c r="Z617" s="15">
        <v>5.7625000000000002</v>
      </c>
      <c r="AA617" s="15">
        <v>9.9959999999999987</v>
      </c>
      <c r="AB617" s="15">
        <v>1.7109599999999996</v>
      </c>
      <c r="AC617" s="15">
        <v>1920.09</v>
      </c>
      <c r="AD617" s="15">
        <v>270.15096999999997</v>
      </c>
      <c r="AE617" s="15">
        <v>6.0025699999999995</v>
      </c>
      <c r="AF617" s="15">
        <v>1054.9519999999998</v>
      </c>
      <c r="AG617" s="15">
        <v>142.28</v>
      </c>
      <c r="AH617" s="15">
        <v>16.749899999999997</v>
      </c>
      <c r="AI617" s="15">
        <v>12.90832</v>
      </c>
      <c r="AJ617" s="15">
        <v>70.98</v>
      </c>
      <c r="AK617" s="15">
        <v>35.819049999999997</v>
      </c>
      <c r="AL617" s="15">
        <v>2426.8000000000002</v>
      </c>
      <c r="AM617" s="15">
        <v>1754.1292999999998</v>
      </c>
      <c r="AN617" s="15">
        <v>0.31085723999999998</v>
      </c>
      <c r="AO617" s="15">
        <v>0.64456128999999995</v>
      </c>
      <c r="AP617" s="15">
        <v>3.3898999999999995</v>
      </c>
      <c r="AQ617" s="15">
        <v>1692.8253999999997</v>
      </c>
      <c r="AR617" s="15">
        <v>35.111199999999997</v>
      </c>
      <c r="AS617" s="15">
        <v>125.50809999999998</v>
      </c>
      <c r="AT617" s="15">
        <v>0.70899999999999996</v>
      </c>
      <c r="AU617" s="15">
        <v>54.377399999999994</v>
      </c>
      <c r="AV617" s="15">
        <v>893.56</v>
      </c>
      <c r="AW617" s="15">
        <v>0.30376799999999998</v>
      </c>
      <c r="AX617" s="15">
        <v>1019</v>
      </c>
      <c r="AY617" s="15">
        <v>1544.6</v>
      </c>
      <c r="AZ617" s="15">
        <v>4.4433599999999993</v>
      </c>
      <c r="BA617" s="15">
        <v>1.0000002769241589</v>
      </c>
      <c r="BB617" s="15">
        <v>0.38278755999999997</v>
      </c>
      <c r="BC617" s="15">
        <v>4945.6400000000003</v>
      </c>
      <c r="BD617" s="15">
        <v>15.368099999999998</v>
      </c>
      <c r="BE617" s="15">
        <v>2.5011000000000001</v>
      </c>
      <c r="BF617" s="15">
        <v>0.38369999999999999</v>
      </c>
      <c r="BG617" s="15">
        <v>144.81</v>
      </c>
      <c r="BH617" s="15">
        <v>20.428899999999999</v>
      </c>
      <c r="BI617" s="15">
        <v>7.9036999999999997</v>
      </c>
      <c r="BJ617" s="15">
        <v>9.4523099999999989</v>
      </c>
      <c r="BK617" s="15">
        <v>6.257299999999999</v>
      </c>
      <c r="BL617" s="15">
        <v>57.030019999999993</v>
      </c>
      <c r="BM617" s="15">
        <v>1.9231599999999995</v>
      </c>
      <c r="BN617" s="15">
        <v>1.4452999999999998</v>
      </c>
      <c r="BO617" s="15">
        <v>9.2209999999999983</v>
      </c>
      <c r="BP617" s="15">
        <v>21.886099999999999</v>
      </c>
      <c r="BQ617" s="15">
        <v>6.9654499999999997</v>
      </c>
      <c r="BR617" s="15">
        <v>39.962916859012907</v>
      </c>
      <c r="BS617" s="15">
        <v>2146.19</v>
      </c>
      <c r="BT617" s="15">
        <v>2.67</v>
      </c>
      <c r="BU617" s="15">
        <v>26.364199999999997</v>
      </c>
      <c r="BV617" s="15">
        <v>171.62237999999996</v>
      </c>
      <c r="BW617" s="15">
        <v>3.7450000000000001</v>
      </c>
      <c r="BX617" s="15">
        <v>1.4412999999999998</v>
      </c>
      <c r="BY617" s="15">
        <v>4.4433599999999993</v>
      </c>
      <c r="BZ617" s="15">
        <v>144.42599999999999</v>
      </c>
      <c r="CA617" s="15">
        <v>58.411709999999999</v>
      </c>
      <c r="CB617" s="15">
        <v>401</v>
      </c>
      <c r="CC617" s="15">
        <v>4.4433599999999993</v>
      </c>
      <c r="CD617" s="15">
        <v>7.6712499999999997</v>
      </c>
      <c r="CE617" s="15">
        <v>1.4619</v>
      </c>
      <c r="CF617" s="15">
        <v>11.225</v>
      </c>
      <c r="CG617" s="15">
        <v>600.99</v>
      </c>
      <c r="CH617" s="15">
        <v>26.05118143554115</v>
      </c>
      <c r="CI617" s="15">
        <v>1.0853999999999999</v>
      </c>
      <c r="CJ617" s="15">
        <v>131379</v>
      </c>
      <c r="CK617" s="15">
        <v>1046.4619999999998</v>
      </c>
      <c r="CL617" s="15">
        <v>0.61390888999999993</v>
      </c>
      <c r="CM617" s="15">
        <v>9.1759999999999984</v>
      </c>
      <c r="CN617" s="15">
        <v>479.25</v>
      </c>
      <c r="CO617" s="15">
        <v>1292.42</v>
      </c>
      <c r="CP617" s="15">
        <v>11.289876999999999</v>
      </c>
      <c r="CQ617" s="43">
        <v>3000</v>
      </c>
      <c r="CR617" s="43">
        <v>43.65</v>
      </c>
      <c r="CS617" s="43">
        <v>26.53</v>
      </c>
      <c r="CT617" s="43">
        <v>1.4677999999999998</v>
      </c>
      <c r="CU617" s="43">
        <v>31.004999999999999</v>
      </c>
      <c r="CV617" s="43">
        <v>13.813999999999998</v>
      </c>
      <c r="CW617" s="43">
        <v>6.6039999999999992</v>
      </c>
      <c r="CX617" s="43">
        <v>182.17</v>
      </c>
      <c r="CY617" s="43">
        <v>0.58599999999999997</v>
      </c>
      <c r="CZ617" s="43">
        <v>4</v>
      </c>
      <c r="DA617" s="43">
        <v>3.1594999999999995</v>
      </c>
      <c r="DB617" s="43">
        <v>7095</v>
      </c>
      <c r="DC617" s="43">
        <v>5.7619999999999996</v>
      </c>
      <c r="DD617" s="43">
        <v>826.44628099173553</v>
      </c>
      <c r="DE617" s="43">
        <v>1.8409999999999995</v>
      </c>
      <c r="DF617" s="43">
        <v>11655</v>
      </c>
      <c r="DG617" s="42" t="s">
        <v>21</v>
      </c>
    </row>
    <row r="618" spans="1:111" x14ac:dyDescent="0.25">
      <c r="A618" s="29" t="s">
        <v>766</v>
      </c>
      <c r="B618" s="15">
        <v>57.052999999999997</v>
      </c>
      <c r="C618" s="15">
        <v>0.99949999999999994</v>
      </c>
      <c r="D618" s="15">
        <v>1.2898799999999999</v>
      </c>
      <c r="E618" s="15">
        <v>11.982889999999999</v>
      </c>
      <c r="F618" s="15">
        <v>35.132919999999999</v>
      </c>
      <c r="G618" s="15">
        <v>574.30520238676877</v>
      </c>
      <c r="H618" s="15">
        <v>5.2207999999999997</v>
      </c>
      <c r="I618" s="15">
        <v>3.5612999999999997</v>
      </c>
      <c r="J618" s="15">
        <v>1.0682999999999998</v>
      </c>
      <c r="K618" s="15">
        <v>340.4</v>
      </c>
      <c r="L618" s="15">
        <v>1.3804699999999999</v>
      </c>
      <c r="M618" s="15">
        <v>418.61</v>
      </c>
      <c r="N618" s="15">
        <v>7.7429999999999994</v>
      </c>
      <c r="O618" s="15">
        <v>8.2928999999999995</v>
      </c>
      <c r="P618" s="15">
        <v>1074.7544999999998</v>
      </c>
      <c r="Q618" s="15">
        <v>1.5644737</v>
      </c>
      <c r="R618" s="15">
        <v>229.57</v>
      </c>
      <c r="S618" s="15">
        <v>0.50759999999999994</v>
      </c>
      <c r="T618" s="15">
        <v>6.4861999999999993</v>
      </c>
      <c r="U618" s="15">
        <v>14.263199999999999</v>
      </c>
      <c r="V618" s="15">
        <v>3896.6</v>
      </c>
      <c r="W618" s="15">
        <v>3.3889999999999993</v>
      </c>
      <c r="X618" s="15">
        <v>8.7550000000000008</v>
      </c>
      <c r="Y618" s="15">
        <v>5.1338499999999998</v>
      </c>
      <c r="Z618" s="15">
        <v>5.7430499999999993</v>
      </c>
      <c r="AA618" s="15">
        <v>10.0634</v>
      </c>
      <c r="AB618" s="15">
        <v>1.7032499999999997</v>
      </c>
      <c r="AC618" s="15">
        <v>1997.49</v>
      </c>
      <c r="AD618" s="15">
        <v>271.47902999999997</v>
      </c>
      <c r="AE618" s="15">
        <v>5.9819999999999993</v>
      </c>
      <c r="AF618" s="15">
        <v>1083.97</v>
      </c>
      <c r="AG618" s="15">
        <v>142.30000000000001</v>
      </c>
      <c r="AH618" s="15">
        <v>16.775699999999997</v>
      </c>
      <c r="AI618" s="15">
        <v>13.05124</v>
      </c>
      <c r="AJ618" s="15">
        <v>70.2</v>
      </c>
      <c r="AK618" s="15">
        <v>35.812849999999997</v>
      </c>
      <c r="AL618" s="15">
        <v>2438.3000000000002</v>
      </c>
      <c r="AM618" s="15">
        <v>1750.4186999999999</v>
      </c>
      <c r="AN618" s="15">
        <v>0.31085726999999996</v>
      </c>
      <c r="AO618" s="15">
        <v>0.66094248999999994</v>
      </c>
      <c r="AP618" s="15">
        <v>3.3989999999999996</v>
      </c>
      <c r="AQ618" s="15">
        <v>1682.3989999999999</v>
      </c>
      <c r="AR618" s="15">
        <v>35.226499999999994</v>
      </c>
      <c r="AS618" s="15">
        <v>118.99142999999998</v>
      </c>
      <c r="AT618" s="15">
        <v>0.70899999999999996</v>
      </c>
      <c r="AU618" s="15">
        <v>53.749299999999998</v>
      </c>
      <c r="AV618" s="15">
        <v>892.05</v>
      </c>
      <c r="AW618" s="15">
        <v>0.30277699999999996</v>
      </c>
      <c r="AX618" s="15">
        <v>1019.5</v>
      </c>
      <c r="AY618" s="15">
        <v>1542.6</v>
      </c>
      <c r="AZ618" s="15">
        <v>4.4673999999999996</v>
      </c>
      <c r="BA618" s="15">
        <v>1.0000002769241589</v>
      </c>
      <c r="BB618" s="15">
        <v>0.37908225999999995</v>
      </c>
      <c r="BC618" s="15">
        <v>5012.83</v>
      </c>
      <c r="BD618" s="15">
        <v>15.361899999999999</v>
      </c>
      <c r="BE618" s="15">
        <v>2.5063</v>
      </c>
      <c r="BF618" s="15">
        <v>0.38269999999999998</v>
      </c>
      <c r="BG618" s="15">
        <v>145.65</v>
      </c>
      <c r="BH618" s="15">
        <v>20.487300000000001</v>
      </c>
      <c r="BI618" s="15">
        <v>7.9056999999999995</v>
      </c>
      <c r="BJ618" s="15">
        <v>9.423449999999999</v>
      </c>
      <c r="BK618" s="15">
        <v>6.2090999999999994</v>
      </c>
      <c r="BL618" s="15">
        <v>57.024999999999999</v>
      </c>
      <c r="BM618" s="15">
        <v>1.9166349999999996</v>
      </c>
      <c r="BN618" s="15">
        <v>1.4450999999999998</v>
      </c>
      <c r="BO618" s="15">
        <v>9.3089999999999993</v>
      </c>
      <c r="BP618" s="15">
        <v>21.886099999999999</v>
      </c>
      <c r="BQ618" s="15">
        <v>7.0611999999999995</v>
      </c>
      <c r="BR618" s="15">
        <v>40.142964967694802</v>
      </c>
      <c r="BS618" s="15">
        <v>2157.5700000000002</v>
      </c>
      <c r="BT618" s="15">
        <v>2.66</v>
      </c>
      <c r="BU618" s="15">
        <v>26.3721</v>
      </c>
      <c r="BV618" s="15">
        <v>171.57899999999998</v>
      </c>
      <c r="BW618" s="15">
        <v>3.7450000000000001</v>
      </c>
      <c r="BX618" s="15">
        <v>1.43611</v>
      </c>
      <c r="BY618" s="15">
        <v>4.4673999999999996</v>
      </c>
      <c r="BZ618" s="15">
        <v>143.78399999999999</v>
      </c>
      <c r="CA618" s="15">
        <v>58.797199999999997</v>
      </c>
      <c r="CB618" s="15">
        <v>401</v>
      </c>
      <c r="CC618" s="15">
        <v>4.4673999999999996</v>
      </c>
      <c r="CD618" s="15">
        <v>7.6732899999999997</v>
      </c>
      <c r="CE618" s="15">
        <v>1.4321599999999999</v>
      </c>
      <c r="CF618" s="15">
        <v>11.225</v>
      </c>
      <c r="CG618" s="15">
        <v>610.73</v>
      </c>
      <c r="CH618" s="15">
        <v>25.869600519414334</v>
      </c>
      <c r="CI618" s="15">
        <v>1.0818999999999999</v>
      </c>
      <c r="CJ618" s="15">
        <v>137257</v>
      </c>
      <c r="CK618" s="15">
        <v>1065.2979999999998</v>
      </c>
      <c r="CL618" s="15">
        <v>0.6122869299999999</v>
      </c>
      <c r="CM618" s="15">
        <v>9.302999999999999</v>
      </c>
      <c r="CN618" s="15">
        <v>483.28</v>
      </c>
      <c r="CO618" s="15">
        <v>1293.72</v>
      </c>
      <c r="CP618" s="15">
        <v>11.304682</v>
      </c>
      <c r="CQ618" s="43">
        <v>3000</v>
      </c>
      <c r="CR618" s="43">
        <v>43.65</v>
      </c>
      <c r="CS618" s="43">
        <v>26.73</v>
      </c>
      <c r="CT618" s="43">
        <v>1.5680999999999998</v>
      </c>
      <c r="CU618" s="43">
        <v>32.690999999999995</v>
      </c>
      <c r="CV618" s="43">
        <v>13.595999999999998</v>
      </c>
      <c r="CW618" s="43">
        <v>6.6719999999999997</v>
      </c>
      <c r="CX618" s="43">
        <v>182.38</v>
      </c>
      <c r="CY618" s="43">
        <v>0.57499999999999996</v>
      </c>
      <c r="CZ618" s="43">
        <v>4</v>
      </c>
      <c r="DA618" s="43">
        <v>3.198</v>
      </c>
      <c r="DB618" s="43">
        <v>7110</v>
      </c>
      <c r="DC618" s="43">
        <v>5.7729999999999997</v>
      </c>
      <c r="DD618" s="43">
        <v>808.64015836408851</v>
      </c>
      <c r="DE618" s="43">
        <v>1.86</v>
      </c>
      <c r="DF618" s="43">
        <v>11656</v>
      </c>
      <c r="DG618" s="42" t="s">
        <v>21</v>
      </c>
    </row>
    <row r="619" spans="1:111" x14ac:dyDescent="0.25">
      <c r="A619" s="29" t="s">
        <v>767</v>
      </c>
      <c r="B619" s="15">
        <v>57.308699999999995</v>
      </c>
      <c r="C619" s="15">
        <v>0.99949999999999994</v>
      </c>
      <c r="D619" s="15">
        <v>1.3272499999999998</v>
      </c>
      <c r="E619" s="15">
        <v>12.156569999999999</v>
      </c>
      <c r="F619" s="15">
        <v>35.636189999999999</v>
      </c>
      <c r="G619" s="15">
        <v>582.90220541637689</v>
      </c>
      <c r="H619" s="15">
        <v>5.2222999999999997</v>
      </c>
      <c r="I619" s="15">
        <v>3.5931999999999999</v>
      </c>
      <c r="J619" s="15">
        <v>1.0746</v>
      </c>
      <c r="K619" s="15">
        <v>342.25</v>
      </c>
      <c r="L619" s="15">
        <v>1.38398</v>
      </c>
      <c r="M619" s="15">
        <v>417.3</v>
      </c>
      <c r="N619" s="15">
        <v>7.7429999999999994</v>
      </c>
      <c r="O619" s="15">
        <v>8.2920999999999996</v>
      </c>
      <c r="P619" s="15">
        <v>1081.8</v>
      </c>
      <c r="Q619" s="15">
        <v>1.2450000000000001</v>
      </c>
      <c r="R619" s="15">
        <v>231.82</v>
      </c>
      <c r="S619" s="15">
        <v>0.51319999999999999</v>
      </c>
      <c r="T619" s="15">
        <v>6.5741699999999996</v>
      </c>
      <c r="U619" s="15">
        <v>14.23</v>
      </c>
      <c r="V619" s="15">
        <v>3952.8</v>
      </c>
      <c r="W619" s="15">
        <v>3.3889999999999993</v>
      </c>
      <c r="X619" s="15">
        <v>8.76</v>
      </c>
      <c r="Y619" s="15">
        <v>5.1732399999999998</v>
      </c>
      <c r="Z619" s="15">
        <v>5.8290199999999999</v>
      </c>
      <c r="AA619" s="15">
        <v>10.189499999999999</v>
      </c>
      <c r="AB619" s="15">
        <v>1.7273099999999999</v>
      </c>
      <c r="AC619" s="15">
        <v>2071.0700000000002</v>
      </c>
      <c r="AD619" s="15">
        <v>273.67899999999997</v>
      </c>
      <c r="AE619" s="15">
        <v>5.928939999999999</v>
      </c>
      <c r="AF619" s="15">
        <v>1088.4100000000001</v>
      </c>
      <c r="AG619" s="15">
        <v>142.30000000000001</v>
      </c>
      <c r="AH619" s="15">
        <v>16.831299999999999</v>
      </c>
      <c r="AI619" s="15">
        <v>13.070939999999998</v>
      </c>
      <c r="AJ619" s="15">
        <v>70.42</v>
      </c>
      <c r="AK619" s="15">
        <v>35.810479999999998</v>
      </c>
      <c r="AL619" s="15">
        <v>2446.59</v>
      </c>
      <c r="AM619" s="15">
        <v>1752.0517999999997</v>
      </c>
      <c r="AN619" s="15">
        <v>0.31085723999999998</v>
      </c>
      <c r="AO619" s="15">
        <v>0.66372650999999994</v>
      </c>
      <c r="AP619" s="15">
        <v>3.4529999999999994</v>
      </c>
      <c r="AQ619" s="15">
        <v>1694.9342999999999</v>
      </c>
      <c r="AR619" s="15">
        <v>35.270000000000003</v>
      </c>
      <c r="AS619" s="15">
        <v>114.20474999999999</v>
      </c>
      <c r="AT619" s="15">
        <v>0.70899999999999996</v>
      </c>
      <c r="AU619" s="15">
        <v>54.235199999999999</v>
      </c>
      <c r="AV619" s="15">
        <v>889.49</v>
      </c>
      <c r="AW619" s="15">
        <v>0.30241199999999996</v>
      </c>
      <c r="AX619" s="15">
        <v>1038.5</v>
      </c>
      <c r="AY619" s="15">
        <v>1540.65</v>
      </c>
      <c r="AZ619" s="15">
        <v>4.4996699999999992</v>
      </c>
      <c r="BA619" s="15">
        <v>1.0000002769241589</v>
      </c>
      <c r="BB619" s="15">
        <v>0.37760814999999998</v>
      </c>
      <c r="BC619" s="15">
        <v>5121.37</v>
      </c>
      <c r="BD619" s="15">
        <v>15.3568</v>
      </c>
      <c r="BE619" s="15">
        <v>2.5169999999999999</v>
      </c>
      <c r="BF619" s="15">
        <v>0.3851</v>
      </c>
      <c r="BG619" s="15">
        <v>147.21</v>
      </c>
      <c r="BH619" s="15">
        <v>20.714099999999998</v>
      </c>
      <c r="BI619" s="15">
        <v>7.9464999999999995</v>
      </c>
      <c r="BJ619" s="15">
        <v>9.5082199999999997</v>
      </c>
      <c r="BK619" s="15">
        <v>6.1801999999999992</v>
      </c>
      <c r="BL619" s="15">
        <v>57.024999999999999</v>
      </c>
      <c r="BM619" s="15">
        <v>1.9432999999999998</v>
      </c>
      <c r="BN619" s="15">
        <v>1.4543299999999999</v>
      </c>
      <c r="BO619" s="15">
        <v>9.3969999999999985</v>
      </c>
      <c r="BP619" s="15">
        <v>21.886099999999999</v>
      </c>
      <c r="BQ619" s="15">
        <v>7.2040999999999995</v>
      </c>
      <c r="BR619" s="15">
        <v>40.206763109024322</v>
      </c>
      <c r="BS619" s="15">
        <v>2163</v>
      </c>
      <c r="BT619" s="15">
        <v>2.66</v>
      </c>
      <c r="BU619" s="15">
        <v>26.376099999999997</v>
      </c>
      <c r="BV619" s="15">
        <v>174.48615999999998</v>
      </c>
      <c r="BW619" s="15">
        <v>3.7450000000000001</v>
      </c>
      <c r="BX619" s="15">
        <v>1.4271199999999999</v>
      </c>
      <c r="BY619" s="15">
        <v>4.4996699999999992</v>
      </c>
      <c r="BZ619" s="15">
        <v>145.93899999999999</v>
      </c>
      <c r="CA619" s="15">
        <v>58.967999999999996</v>
      </c>
      <c r="CB619" s="15">
        <v>401</v>
      </c>
      <c r="CC619" s="15">
        <v>4.4996699999999992</v>
      </c>
      <c r="CD619" s="15">
        <v>7.7416799999999997</v>
      </c>
      <c r="CE619" s="15">
        <v>1.4421499999999998</v>
      </c>
      <c r="CF619" s="15">
        <v>11.225</v>
      </c>
      <c r="CG619" s="15">
        <v>624.08000000000004</v>
      </c>
      <c r="CH619" s="15">
        <v>25.778700060795941</v>
      </c>
      <c r="CI619" s="15">
        <v>1.1005999999999998</v>
      </c>
      <c r="CJ619" s="15">
        <v>144418</v>
      </c>
      <c r="CK619" s="15">
        <v>1067.5879999999997</v>
      </c>
      <c r="CL619" s="15">
        <v>0.60832774999999994</v>
      </c>
      <c r="CM619" s="15">
        <v>9.4309999999999992</v>
      </c>
      <c r="CN619" s="15">
        <v>485.63</v>
      </c>
      <c r="CO619" s="15">
        <v>1302.74</v>
      </c>
      <c r="CP619" s="15">
        <v>11.322629999999998</v>
      </c>
      <c r="CQ619" s="43">
        <v>3000</v>
      </c>
      <c r="CR619" s="43">
        <v>43.65</v>
      </c>
      <c r="CS619" s="43">
        <v>26.98</v>
      </c>
      <c r="CT619" s="43">
        <v>1.7185999999999999</v>
      </c>
      <c r="CU619" s="43">
        <v>32.053999999999995</v>
      </c>
      <c r="CV619" s="43">
        <v>13.912999999999998</v>
      </c>
      <c r="CW619" s="43">
        <v>6.8009999999999993</v>
      </c>
      <c r="CX619" s="43">
        <v>186.97</v>
      </c>
      <c r="CY619" s="43">
        <v>0.57399999999999995</v>
      </c>
      <c r="CZ619" s="43">
        <v>4</v>
      </c>
      <c r="DA619" s="43">
        <v>3.2859999999999996</v>
      </c>
      <c r="DB619" s="43">
        <v>7032</v>
      </c>
      <c r="DC619" s="43">
        <v>5.782</v>
      </c>
      <c r="DD619" s="43">
        <v>808.64015836408851</v>
      </c>
      <c r="DE619" s="43">
        <v>1.8569999999999995</v>
      </c>
      <c r="DF619" s="43">
        <v>11666</v>
      </c>
      <c r="DG619" s="42" t="s">
        <v>21</v>
      </c>
    </row>
    <row r="620" spans="1:111" x14ac:dyDescent="0.25">
      <c r="A620" s="29" t="s">
        <v>768</v>
      </c>
      <c r="B620" s="15">
        <v>58.227699999999999</v>
      </c>
      <c r="C620" s="15">
        <v>0.99949999999999994</v>
      </c>
      <c r="D620" s="15">
        <v>1.34676</v>
      </c>
      <c r="E620" s="15">
        <v>12.606219999999999</v>
      </c>
      <c r="F620" s="15">
        <v>36.96557</v>
      </c>
      <c r="G620" s="15">
        <v>604.36221297894394</v>
      </c>
      <c r="H620" s="15">
        <v>5.2365999999999993</v>
      </c>
      <c r="I620" s="15">
        <v>3.6227</v>
      </c>
      <c r="J620" s="15">
        <v>1.0807</v>
      </c>
      <c r="K620" s="15">
        <v>348.4</v>
      </c>
      <c r="L620" s="15">
        <v>1.3771</v>
      </c>
      <c r="M620" s="15">
        <v>416.61</v>
      </c>
      <c r="N620" s="15">
        <v>7.7439999999999998</v>
      </c>
      <c r="O620" s="15">
        <v>8.2910999999999984</v>
      </c>
      <c r="P620" s="15">
        <v>1102.3960999999997</v>
      </c>
      <c r="Q620" s="15">
        <v>1.1000000000000001</v>
      </c>
      <c r="R620" s="15">
        <v>233.98</v>
      </c>
      <c r="S620" s="15">
        <v>0.52629999999999999</v>
      </c>
      <c r="T620" s="15">
        <v>6.8203899999999997</v>
      </c>
      <c r="U620" s="15">
        <v>14.165999999999999</v>
      </c>
      <c r="V620" s="15">
        <v>4016.7</v>
      </c>
      <c r="W620" s="15">
        <v>3.3889999999999993</v>
      </c>
      <c r="X620" s="15">
        <v>8.76</v>
      </c>
      <c r="Y620" s="15">
        <v>5.3050899999999999</v>
      </c>
      <c r="Z620" s="15">
        <v>6.0436199999999998</v>
      </c>
      <c r="AA620" s="15">
        <v>10.302899999999999</v>
      </c>
      <c r="AB620" s="15">
        <v>1.7919299999999998</v>
      </c>
      <c r="AC620" s="15">
        <v>2145.7600000000002</v>
      </c>
      <c r="AD620" s="15">
        <v>280.97609999999997</v>
      </c>
      <c r="AE620" s="15">
        <v>5.9609299999999994</v>
      </c>
      <c r="AF620" s="15">
        <v>1100.01</v>
      </c>
      <c r="AG620" s="15">
        <v>142.35</v>
      </c>
      <c r="AH620" s="15">
        <v>16.611099999999997</v>
      </c>
      <c r="AI620" s="15">
        <v>13.07756</v>
      </c>
      <c r="AJ620" s="15">
        <v>71.094999999999999</v>
      </c>
      <c r="AK620" s="15">
        <v>35.736089999999997</v>
      </c>
      <c r="AL620" s="15">
        <v>2518.3000000000002</v>
      </c>
      <c r="AM620" s="15">
        <v>1754.6146999999999</v>
      </c>
      <c r="AN620" s="15">
        <v>0.31085726999999996</v>
      </c>
      <c r="AO620" s="15">
        <v>0.66836308999999994</v>
      </c>
      <c r="AP620" s="15">
        <v>3.5439999999999996</v>
      </c>
      <c r="AQ620" s="15">
        <v>1744.1614999999999</v>
      </c>
      <c r="AR620" s="15">
        <v>35.343199999999996</v>
      </c>
      <c r="AS620" s="15">
        <v>115.15771999999998</v>
      </c>
      <c r="AT620" s="15">
        <v>0.70899999999999996</v>
      </c>
      <c r="AU620" s="15">
        <v>57.359499999999997</v>
      </c>
      <c r="AV620" s="15">
        <v>890.5</v>
      </c>
      <c r="AW620" s="15">
        <v>0.30262999999999995</v>
      </c>
      <c r="AX620" s="15">
        <v>1137.8399999999999</v>
      </c>
      <c r="AY620" s="15">
        <v>1538.55</v>
      </c>
      <c r="AZ620" s="15">
        <v>4.5589299999999993</v>
      </c>
      <c r="BA620" s="15">
        <v>1.0000002769241589</v>
      </c>
      <c r="BB620" s="15">
        <v>0.38117637999999998</v>
      </c>
      <c r="BC620" s="15">
        <v>5276.19</v>
      </c>
      <c r="BD620" s="15">
        <v>15.877199999999998</v>
      </c>
      <c r="BE620" s="15">
        <v>2.5737000000000001</v>
      </c>
      <c r="BF620" s="15">
        <v>0.39149999999999996</v>
      </c>
      <c r="BG620" s="15">
        <v>150.6</v>
      </c>
      <c r="BH620" s="15">
        <v>21.210100000000001</v>
      </c>
      <c r="BI620" s="15">
        <v>7.8856999999999999</v>
      </c>
      <c r="BJ620" s="15">
        <v>9.7306499999999989</v>
      </c>
      <c r="BK620" s="15">
        <v>6.229099999999999</v>
      </c>
      <c r="BL620" s="15">
        <v>57.024999999999999</v>
      </c>
      <c r="BM620" s="15">
        <v>2.0172039999999996</v>
      </c>
      <c r="BN620" s="15">
        <v>1.50989</v>
      </c>
      <c r="BO620" s="15">
        <v>9.4869999999999983</v>
      </c>
      <c r="BP620" s="15">
        <v>21.885999999999999</v>
      </c>
      <c r="BQ620" s="15">
        <v>7.4314999999999998</v>
      </c>
      <c r="BR620" s="15">
        <v>40.309875237600572</v>
      </c>
      <c r="BS620" s="15">
        <v>2169.02</v>
      </c>
      <c r="BT620" s="15">
        <v>2.65</v>
      </c>
      <c r="BU620" s="15">
        <v>27.667899999999999</v>
      </c>
      <c r="BV620" s="15">
        <v>180.90612999999996</v>
      </c>
      <c r="BW620" s="15">
        <v>3.7450000000000001</v>
      </c>
      <c r="BX620" s="15">
        <v>1.4497</v>
      </c>
      <c r="BY620" s="15">
        <v>4.5589299999999993</v>
      </c>
      <c r="BZ620" s="15">
        <v>150.952</v>
      </c>
      <c r="CA620" s="15">
        <v>59.193979999999996</v>
      </c>
      <c r="CB620" s="15">
        <v>401</v>
      </c>
      <c r="CC620" s="15">
        <v>4.5589299999999993</v>
      </c>
      <c r="CD620" s="15">
        <v>7.8046299999999995</v>
      </c>
      <c r="CE620" s="15">
        <v>1.4817099999999999</v>
      </c>
      <c r="CF620" s="15">
        <v>11.225</v>
      </c>
      <c r="CG620" s="15">
        <v>625.03</v>
      </c>
      <c r="CH620" s="15">
        <v>30.32</v>
      </c>
      <c r="CI620" s="15">
        <v>1.1268999999999998</v>
      </c>
      <c r="CJ620" s="15">
        <v>153523</v>
      </c>
      <c r="CK620" s="15">
        <v>1068.0229999999997</v>
      </c>
      <c r="CL620" s="15">
        <v>0.59842591999999994</v>
      </c>
      <c r="CM620" s="15">
        <v>9.5609999999999999</v>
      </c>
      <c r="CN620" s="15">
        <v>491.25</v>
      </c>
      <c r="CO620" s="15">
        <v>1312.87</v>
      </c>
      <c r="CP620" s="15">
        <v>11.439948999999999</v>
      </c>
      <c r="CQ620" s="43">
        <v>3000</v>
      </c>
      <c r="CR620" s="43">
        <v>44.1</v>
      </c>
      <c r="CS620" s="43">
        <v>27.18</v>
      </c>
      <c r="CT620" s="43">
        <v>1.8437999999999999</v>
      </c>
      <c r="CU620" s="43">
        <v>34.606999999999999</v>
      </c>
      <c r="CV620" s="43">
        <v>14.664999999999999</v>
      </c>
      <c r="CW620" s="43">
        <v>6.718</v>
      </c>
      <c r="CX620" s="43">
        <v>196.31</v>
      </c>
      <c r="CY620" s="43">
        <v>0.58899999999999997</v>
      </c>
      <c r="CZ620" s="43">
        <v>4</v>
      </c>
      <c r="DA620" s="43">
        <v>3.4630000000000001</v>
      </c>
      <c r="DB620" s="43">
        <v>7354</v>
      </c>
      <c r="DC620" s="43">
        <v>5.798</v>
      </c>
      <c r="DD620" s="43">
        <v>808.64015836408851</v>
      </c>
      <c r="DE620" s="43">
        <v>1.857</v>
      </c>
      <c r="DF620" s="43">
        <v>11679</v>
      </c>
      <c r="DG620" s="42" t="s">
        <v>21</v>
      </c>
    </row>
    <row r="621" spans="1:111" x14ac:dyDescent="0.25">
      <c r="A621" s="29" t="s">
        <v>769</v>
      </c>
      <c r="B621" s="15">
        <v>59.550299999999993</v>
      </c>
      <c r="C621" s="15">
        <v>0.99949999999999994</v>
      </c>
      <c r="D621" s="15">
        <v>1.3491199999999999</v>
      </c>
      <c r="E621" s="15">
        <v>12.968999999999999</v>
      </c>
      <c r="F621" s="15">
        <v>38.039249999999996</v>
      </c>
      <c r="G621" s="15">
        <v>620.49521866426051</v>
      </c>
      <c r="H621" s="15">
        <v>5.2604999999999995</v>
      </c>
      <c r="I621" s="15">
        <v>3.7138</v>
      </c>
      <c r="J621" s="15">
        <v>1.0878999999999999</v>
      </c>
      <c r="K621" s="15">
        <v>355.69</v>
      </c>
      <c r="L621" s="15">
        <v>1.39045</v>
      </c>
      <c r="M621" s="15">
        <v>414.85</v>
      </c>
      <c r="N621" s="15">
        <v>7.7429999999999994</v>
      </c>
      <c r="O621" s="15">
        <v>8.2893999999999988</v>
      </c>
      <c r="P621" s="15">
        <v>1131.6951999999999</v>
      </c>
      <c r="Q621" s="15">
        <v>1.1261905000000001</v>
      </c>
      <c r="R621" s="15">
        <v>235.86</v>
      </c>
      <c r="S621" s="15">
        <v>0.54182999999999992</v>
      </c>
      <c r="T621" s="15">
        <v>7.0177399999999999</v>
      </c>
      <c r="U621" s="15">
        <v>14.1251</v>
      </c>
      <c r="V621" s="15">
        <v>4087.6</v>
      </c>
      <c r="W621" s="15">
        <v>3.3889999999999993</v>
      </c>
      <c r="X621" s="15">
        <v>8.76</v>
      </c>
      <c r="Y621" s="15">
        <v>5.5096599999999993</v>
      </c>
      <c r="Z621" s="15">
        <v>6.2049499999999993</v>
      </c>
      <c r="AA621" s="15">
        <v>10.306099999999999</v>
      </c>
      <c r="AB621" s="15">
        <v>1.8423999999999998</v>
      </c>
      <c r="AC621" s="15">
        <v>2180.9899999999998</v>
      </c>
      <c r="AD621" s="15">
        <v>288.88997999999998</v>
      </c>
      <c r="AE621" s="15">
        <v>6.0787199999999997</v>
      </c>
      <c r="AF621" s="15">
        <v>1124</v>
      </c>
      <c r="AG621" s="15">
        <v>142.75</v>
      </c>
      <c r="AH621" s="15">
        <v>16.709099999999999</v>
      </c>
      <c r="AI621" s="15">
        <v>13.08273</v>
      </c>
      <c r="AJ621" s="15">
        <v>72.606489999999994</v>
      </c>
      <c r="AK621" s="15">
        <v>35.925999999999995</v>
      </c>
      <c r="AL621" s="15">
        <v>2800.37</v>
      </c>
      <c r="AM621" s="15">
        <v>1751.6273999999999</v>
      </c>
      <c r="AN621" s="15">
        <v>0.31085723999999998</v>
      </c>
      <c r="AO621" s="15">
        <v>0.68804048999999989</v>
      </c>
      <c r="AP621" s="15">
        <v>3.53</v>
      </c>
      <c r="AQ621" s="15">
        <v>1798.7844999999998</v>
      </c>
      <c r="AR621" s="15">
        <v>35.4071</v>
      </c>
      <c r="AS621" s="15">
        <v>117.90096999999997</v>
      </c>
      <c r="AT621" s="15">
        <v>0.70899999999999996</v>
      </c>
      <c r="AU621" s="15">
        <v>67.119599999999991</v>
      </c>
      <c r="AV621" s="15">
        <v>895.9</v>
      </c>
      <c r="AW621" s="15">
        <v>0.30492436999999994</v>
      </c>
      <c r="AX621" s="15">
        <v>1213.7</v>
      </c>
      <c r="AY621" s="15">
        <v>1536.45</v>
      </c>
      <c r="AZ621" s="15">
        <v>4.6836199999999995</v>
      </c>
      <c r="BA621" s="15">
        <v>1.0000002769241589</v>
      </c>
      <c r="BB621" s="15">
        <v>0.38774886999999997</v>
      </c>
      <c r="BC621" s="15">
        <v>5352.92</v>
      </c>
      <c r="BD621" s="15">
        <v>17.1983</v>
      </c>
      <c r="BE621" s="15">
        <v>2.7441</v>
      </c>
      <c r="BF621" s="15">
        <v>0.40086489999999997</v>
      </c>
      <c r="BG621" s="15">
        <v>154.55000000000001</v>
      </c>
      <c r="BH621" s="15">
        <v>21.841000000000001</v>
      </c>
      <c r="BI621" s="15">
        <v>7.7843</v>
      </c>
      <c r="BJ621" s="15">
        <v>9.9462699999999984</v>
      </c>
      <c r="BK621" s="15">
        <v>6.3422999999999998</v>
      </c>
      <c r="BL621" s="15">
        <v>57.134999999999998</v>
      </c>
      <c r="BM621" s="15">
        <v>2.0734299999999997</v>
      </c>
      <c r="BN621" s="15">
        <v>1.5561799999999999</v>
      </c>
      <c r="BO621" s="15">
        <v>9.5779999999999994</v>
      </c>
      <c r="BP621" s="15">
        <v>21.885999999999999</v>
      </c>
      <c r="BQ621" s="15">
        <v>7.628639999999999</v>
      </c>
      <c r="BR621" s="15">
        <v>40.329183879438212</v>
      </c>
      <c r="BS621" s="15">
        <v>2180.3200000000002</v>
      </c>
      <c r="BT621" s="15">
        <v>2.66</v>
      </c>
      <c r="BU621" s="15">
        <v>29.330499999999997</v>
      </c>
      <c r="BV621" s="15">
        <v>186.66764999999998</v>
      </c>
      <c r="BW621" s="15">
        <v>3.7450000000000001</v>
      </c>
      <c r="BX621" s="15">
        <v>1.4964999999999999</v>
      </c>
      <c r="BY621" s="15">
        <v>4.6836199999999995</v>
      </c>
      <c r="BZ621" s="15">
        <v>155.53</v>
      </c>
      <c r="CA621" s="15">
        <v>59.503619999999998</v>
      </c>
      <c r="CB621" s="15">
        <v>401</v>
      </c>
      <c r="CC621" s="15">
        <v>4.6836199999999995</v>
      </c>
      <c r="CD621" s="15">
        <v>7.9962</v>
      </c>
      <c r="CE621" s="15">
        <v>1.5144799999999998</v>
      </c>
      <c r="CF621" s="15">
        <v>11.225</v>
      </c>
      <c r="CG621" s="15">
        <v>620.03</v>
      </c>
      <c r="CH621" s="15">
        <v>32.481000000000002</v>
      </c>
      <c r="CI621" s="15">
        <v>1.1564999999999999</v>
      </c>
      <c r="CJ621" s="15">
        <v>163535</v>
      </c>
      <c r="CK621" s="15">
        <v>1098.1679999999997</v>
      </c>
      <c r="CL621" s="15">
        <v>0.62376558999999998</v>
      </c>
      <c r="CM621" s="15">
        <v>9.6629999999999985</v>
      </c>
      <c r="CN621" s="15">
        <v>495.9</v>
      </c>
      <c r="CO621" s="15">
        <v>1315.62</v>
      </c>
      <c r="CP621" s="15">
        <v>11.729626</v>
      </c>
      <c r="CQ621" s="43">
        <v>3000</v>
      </c>
      <c r="CR621" s="43">
        <v>44.55</v>
      </c>
      <c r="CS621" s="43">
        <v>27.43</v>
      </c>
      <c r="CT621" s="43">
        <v>1.8089999999999999</v>
      </c>
      <c r="CU621" s="43">
        <v>33.795999999999999</v>
      </c>
      <c r="CV621" s="43">
        <v>14.361999999999998</v>
      </c>
      <c r="CW621" s="43">
        <v>6.8259999999999996</v>
      </c>
      <c r="CX621" s="43">
        <v>195.44</v>
      </c>
      <c r="CY621" s="43">
        <v>0.58799999999999997</v>
      </c>
      <c r="CZ621" s="43">
        <v>4</v>
      </c>
      <c r="DA621" s="43">
        <v>3.472</v>
      </c>
      <c r="DB621" s="43">
        <v>7471</v>
      </c>
      <c r="DC621" s="43">
        <v>5.83</v>
      </c>
      <c r="DD621" s="43">
        <v>1066.1446822302466</v>
      </c>
      <c r="DE621" s="43">
        <v>1.857</v>
      </c>
      <c r="DF621" s="43">
        <v>11696</v>
      </c>
      <c r="DG621" s="42" t="s">
        <v>21</v>
      </c>
    </row>
    <row r="622" spans="1:111" x14ac:dyDescent="0.25">
      <c r="A622" s="29" t="s">
        <v>770</v>
      </c>
      <c r="B622" s="15">
        <v>58.400299999999994</v>
      </c>
      <c r="C622" s="15">
        <v>0.99949999999999994</v>
      </c>
      <c r="D622" s="15">
        <v>1.3818699999999999</v>
      </c>
      <c r="E622" s="15">
        <v>12.594639999999998</v>
      </c>
      <c r="F622" s="15">
        <v>36.943409999999993</v>
      </c>
      <c r="G622" s="15">
        <v>601.48621196543297</v>
      </c>
      <c r="H622" s="15">
        <v>5.2812999999999999</v>
      </c>
      <c r="I622" s="15">
        <v>3.7117</v>
      </c>
      <c r="J622" s="15">
        <v>1.0935999999999999</v>
      </c>
      <c r="K622" s="15">
        <v>350.64</v>
      </c>
      <c r="L622" s="15">
        <v>1.3869099999999999</v>
      </c>
      <c r="M622" s="15">
        <v>414.9</v>
      </c>
      <c r="N622" s="15">
        <v>7.7429999999999994</v>
      </c>
      <c r="O622" s="15">
        <v>8.2871999999999986</v>
      </c>
      <c r="P622" s="15">
        <v>1221.7433999999998</v>
      </c>
      <c r="Q622" s="15">
        <v>1.1454545</v>
      </c>
      <c r="R622" s="15">
        <v>237.75</v>
      </c>
      <c r="S622" s="15">
        <v>0.52879999999999994</v>
      </c>
      <c r="T622" s="15">
        <v>6.8135699999999995</v>
      </c>
      <c r="U622" s="15">
        <v>14.221299999999999</v>
      </c>
      <c r="V622" s="15">
        <v>4128.3999999999996</v>
      </c>
      <c r="W622" s="15">
        <v>3.3889999999999993</v>
      </c>
      <c r="X622" s="15">
        <v>8.7550000000000008</v>
      </c>
      <c r="Y622" s="15">
        <v>5.35961</v>
      </c>
      <c r="Z622" s="15">
        <v>6.0148599999999997</v>
      </c>
      <c r="AA622" s="15">
        <v>10.361599999999999</v>
      </c>
      <c r="AB622" s="15">
        <v>1.7905599999999999</v>
      </c>
      <c r="AC622" s="15">
        <v>2198.7600000000002</v>
      </c>
      <c r="AD622" s="15">
        <v>282.17589999999996</v>
      </c>
      <c r="AE622" s="15">
        <v>6.11158</v>
      </c>
      <c r="AF622" s="15">
        <v>1133.8599999999999</v>
      </c>
      <c r="AG622" s="15">
        <v>142.75</v>
      </c>
      <c r="AH622" s="15">
        <v>16.697599999999998</v>
      </c>
      <c r="AI622" s="15">
        <v>13.085099999999999</v>
      </c>
      <c r="AJ622" s="15">
        <v>71.510000000000005</v>
      </c>
      <c r="AK622" s="15">
        <v>36.415239999999997</v>
      </c>
      <c r="AL622" s="15">
        <v>3055.3</v>
      </c>
      <c r="AM622" s="15">
        <v>1753.6043999999997</v>
      </c>
      <c r="AN622" s="15">
        <v>0.31085726999999996</v>
      </c>
      <c r="AO622" s="15">
        <v>0.67543768999999998</v>
      </c>
      <c r="AP622" s="15">
        <v>3.508</v>
      </c>
      <c r="AQ622" s="15">
        <v>1746.1267999999998</v>
      </c>
      <c r="AR622" s="15">
        <v>35.730099999999993</v>
      </c>
      <c r="AS622" s="15">
        <v>120.74500999999998</v>
      </c>
      <c r="AT622" s="15">
        <v>0.70899999999999996</v>
      </c>
      <c r="AU622" s="15">
        <v>63.766199999999998</v>
      </c>
      <c r="AV622" s="15">
        <v>909.53</v>
      </c>
      <c r="AW622" s="15">
        <v>0.30458664999999996</v>
      </c>
      <c r="AX622" s="15">
        <v>1347</v>
      </c>
      <c r="AY622" s="15">
        <v>1534.34</v>
      </c>
      <c r="AZ622" s="15">
        <v>4.6900699999999995</v>
      </c>
      <c r="BA622" s="15">
        <v>1.0000002769241589</v>
      </c>
      <c r="BB622" s="15">
        <v>0.38619923999999994</v>
      </c>
      <c r="BC622" s="15">
        <v>5342.94</v>
      </c>
      <c r="BD622" s="15">
        <v>17.2258</v>
      </c>
      <c r="BE622" s="15">
        <v>3.0135000000000001</v>
      </c>
      <c r="BF622" s="15">
        <v>0.39493885999999995</v>
      </c>
      <c r="BG622" s="15">
        <v>156.18</v>
      </c>
      <c r="BH622" s="15">
        <v>21.858499999999999</v>
      </c>
      <c r="BI622" s="15">
        <v>7.7791999999999994</v>
      </c>
      <c r="BJ622" s="15">
        <v>9.7492699999999992</v>
      </c>
      <c r="BK622" s="15">
        <v>6.3148999999999997</v>
      </c>
      <c r="BL622" s="15">
        <v>58.550999999999995</v>
      </c>
      <c r="BM622" s="15">
        <v>2.01525</v>
      </c>
      <c r="BN622" s="15">
        <v>1.5728199999999999</v>
      </c>
      <c r="BO622" s="15">
        <v>9.6689999999999987</v>
      </c>
      <c r="BP622" s="15">
        <v>21.885999999999999</v>
      </c>
      <c r="BQ622" s="15">
        <v>7.3212899999999994</v>
      </c>
      <c r="BR622" s="15">
        <v>40.329183879438212</v>
      </c>
      <c r="BS622" s="15">
        <v>2191.34</v>
      </c>
      <c r="BT622" s="15">
        <v>2.65</v>
      </c>
      <c r="BU622" s="15">
        <v>32.394499999999994</v>
      </c>
      <c r="BV622" s="15">
        <v>181.84</v>
      </c>
      <c r="BW622" s="15">
        <v>3.7450000000000001</v>
      </c>
      <c r="BX622" s="15">
        <v>1.5176999999999998</v>
      </c>
      <c r="BY622" s="15">
        <v>4.6900699999999995</v>
      </c>
      <c r="BZ622" s="15">
        <v>150.87699999999998</v>
      </c>
      <c r="CA622" s="15">
        <v>59.672369999999994</v>
      </c>
      <c r="CB622" s="15">
        <v>401</v>
      </c>
      <c r="CC622" s="15">
        <v>4.6900699999999995</v>
      </c>
      <c r="CD622" s="15">
        <v>7.6994999999999996</v>
      </c>
      <c r="CE622" s="15">
        <v>1.4732299999999998</v>
      </c>
      <c r="CF622" s="15">
        <v>11.225</v>
      </c>
      <c r="CG622" s="15">
        <v>616.89</v>
      </c>
      <c r="CH622" s="15">
        <v>36.302</v>
      </c>
      <c r="CI622" s="15">
        <v>1.1338999999999999</v>
      </c>
      <c r="CJ622" s="15">
        <v>170471</v>
      </c>
      <c r="CK622" s="15">
        <v>1117.1229999999998</v>
      </c>
      <c r="CL622" s="15">
        <v>0.62517272999999995</v>
      </c>
      <c r="CM622" s="15">
        <v>9.7509999999999994</v>
      </c>
      <c r="CN622" s="15">
        <v>496.79699999999991</v>
      </c>
      <c r="CO622" s="15">
        <v>1317.52</v>
      </c>
      <c r="CP622" s="15">
        <v>12.223417999999999</v>
      </c>
      <c r="CQ622" s="43">
        <v>3000</v>
      </c>
      <c r="CR622" s="43">
        <v>44.55</v>
      </c>
      <c r="CS622" s="43">
        <v>27.83</v>
      </c>
      <c r="CT622" s="43">
        <v>1.7627999999999999</v>
      </c>
      <c r="CU622" s="43">
        <v>32.786000000000001</v>
      </c>
      <c r="CV622" s="43">
        <v>14.173999999999999</v>
      </c>
      <c r="CW622" s="43">
        <v>6.8079999999999998</v>
      </c>
      <c r="CX622" s="43">
        <v>195.67</v>
      </c>
      <c r="CY622" s="43">
        <v>0.58599999999999997</v>
      </c>
      <c r="CZ622" s="43">
        <v>4</v>
      </c>
      <c r="DA622" s="43">
        <v>3.4204999999999997</v>
      </c>
      <c r="DB622" s="43">
        <v>7613</v>
      </c>
      <c r="DC622" s="43">
        <v>5.86</v>
      </c>
      <c r="DD622" s="43">
        <v>1097.6803818171438</v>
      </c>
      <c r="DE622" s="43">
        <v>1.8680000000000001</v>
      </c>
      <c r="DF622" s="43">
        <v>11718</v>
      </c>
      <c r="DG622" s="42" t="s">
        <v>21</v>
      </c>
    </row>
    <row r="623" spans="1:111" x14ac:dyDescent="0.25">
      <c r="A623" s="29" t="s">
        <v>771</v>
      </c>
      <c r="B623" s="15">
        <v>57.771000000000001</v>
      </c>
      <c r="C623" s="15">
        <v>0.99949999999999994</v>
      </c>
      <c r="D623" s="15">
        <v>1.3865000000000001</v>
      </c>
      <c r="E623" s="15">
        <v>12.37261</v>
      </c>
      <c r="F623" s="15">
        <v>36.252510000000001</v>
      </c>
      <c r="G623" s="15">
        <v>589.27520766224075</v>
      </c>
      <c r="H623" s="15">
        <v>5.3007</v>
      </c>
      <c r="I623" s="15">
        <v>3.7101999999999999</v>
      </c>
      <c r="J623" s="15">
        <v>1.1001000000000001</v>
      </c>
      <c r="K623" s="15">
        <v>346.39</v>
      </c>
      <c r="L623" s="15">
        <v>1.3866799999999999</v>
      </c>
      <c r="M623" s="15">
        <v>414.41</v>
      </c>
      <c r="N623" s="15">
        <v>7.7350000000000003</v>
      </c>
      <c r="O623" s="15">
        <v>8.2837999999999994</v>
      </c>
      <c r="P623" s="15">
        <v>1262.9933999999998</v>
      </c>
      <c r="Q623" s="15">
        <v>1.1499999999999999</v>
      </c>
      <c r="R623" s="15">
        <v>239.67</v>
      </c>
      <c r="S623" s="15">
        <v>0.51923799999999998</v>
      </c>
      <c r="T623" s="15">
        <v>6.6902399999999993</v>
      </c>
      <c r="U623" s="15">
        <v>14.357899999999999</v>
      </c>
      <c r="V623" s="15">
        <v>4194.6000000000004</v>
      </c>
      <c r="W623" s="15">
        <v>3.3879999999999999</v>
      </c>
      <c r="X623" s="15">
        <v>8.7550000000000008</v>
      </c>
      <c r="Y623" s="15">
        <v>5.2694999999999999</v>
      </c>
      <c r="Z623" s="15">
        <v>5.8927499999999995</v>
      </c>
      <c r="AA623" s="15">
        <v>10.361799999999999</v>
      </c>
      <c r="AB623" s="15">
        <v>1.75667</v>
      </c>
      <c r="AC623" s="15">
        <v>2227.9299999999998</v>
      </c>
      <c r="AD623" s="15">
        <v>276.87045000000001</v>
      </c>
      <c r="AE623" s="15">
        <v>6.1547399999999994</v>
      </c>
      <c r="AF623" s="15">
        <v>1136.366</v>
      </c>
      <c r="AG623" s="15">
        <v>142.53</v>
      </c>
      <c r="AH623" s="15">
        <v>17.202200000000001</v>
      </c>
      <c r="AI623" s="15">
        <v>13.085459999999999</v>
      </c>
      <c r="AJ623" s="15">
        <v>71.31</v>
      </c>
      <c r="AK623" s="15">
        <v>36.229549999999996</v>
      </c>
      <c r="AL623" s="15">
        <v>3616.3</v>
      </c>
      <c r="AM623" s="15">
        <v>1751.124</v>
      </c>
      <c r="AN623" s="15">
        <v>0.31085726999999996</v>
      </c>
      <c r="AO623" s="15">
        <v>0.68105881999999995</v>
      </c>
      <c r="AP623" s="15">
        <v>3.5219999999999998</v>
      </c>
      <c r="AQ623" s="15">
        <v>1721.1577</v>
      </c>
      <c r="AR623" s="15">
        <v>35.947800000000001</v>
      </c>
      <c r="AS623" s="15">
        <v>121.05909</v>
      </c>
      <c r="AT623" s="15">
        <v>0.70899999999999996</v>
      </c>
      <c r="AU623" s="15">
        <v>62.635100000000001</v>
      </c>
      <c r="AV623" s="15">
        <v>921.85</v>
      </c>
      <c r="AW623" s="15">
        <v>0.30387999999999998</v>
      </c>
      <c r="AX623" s="15">
        <v>1601.5</v>
      </c>
      <c r="AY623" s="15">
        <v>1532.09</v>
      </c>
      <c r="AZ623" s="15">
        <v>4.7120199999999999</v>
      </c>
      <c r="BA623" s="15">
        <v>1.0000002769241589</v>
      </c>
      <c r="BB623" s="15">
        <v>0.38323963</v>
      </c>
      <c r="BC623" s="15">
        <v>5248.23</v>
      </c>
      <c r="BD623" s="15">
        <v>17.5318</v>
      </c>
      <c r="BE623" s="15">
        <v>3.2919</v>
      </c>
      <c r="BF623" s="15">
        <v>0.38919326999999998</v>
      </c>
      <c r="BG623" s="15">
        <v>163.51</v>
      </c>
      <c r="BH623" s="15">
        <v>21.808</v>
      </c>
      <c r="BI623" s="15">
        <v>7.8113699999999993</v>
      </c>
      <c r="BJ623" s="15">
        <v>9.6047999999999991</v>
      </c>
      <c r="BK623" s="15">
        <v>6.2793999999999999</v>
      </c>
      <c r="BL623" s="15">
        <v>58.774999999999999</v>
      </c>
      <c r="BM623" s="15">
        <v>1.9790099999999999</v>
      </c>
      <c r="BN623" s="15">
        <v>1.5701099999999999</v>
      </c>
      <c r="BO623" s="15">
        <v>9.7609999999999992</v>
      </c>
      <c r="BP623" s="15">
        <v>21.885999999999999</v>
      </c>
      <c r="BQ623" s="15">
        <v>7.0752999999999995</v>
      </c>
      <c r="BR623" s="15">
        <v>42.255867841773266</v>
      </c>
      <c r="BS623" s="15">
        <v>2208.77</v>
      </c>
      <c r="BT623" s="15">
        <v>2.67</v>
      </c>
      <c r="BU623" s="15">
        <v>34.463899999999995</v>
      </c>
      <c r="BV623" s="15">
        <v>178.98256999999998</v>
      </c>
      <c r="BW623" s="15">
        <v>3.7450000000000001</v>
      </c>
      <c r="BX623" s="15">
        <v>1.5577000000000001</v>
      </c>
      <c r="BY623" s="15">
        <v>4.7120199999999999</v>
      </c>
      <c r="BZ623" s="15">
        <v>148.25299999999999</v>
      </c>
      <c r="CA623" s="15">
        <v>59.939619999999998</v>
      </c>
      <c r="CB623" s="15">
        <v>401</v>
      </c>
      <c r="CC623" s="15">
        <v>4.7120199999999999</v>
      </c>
      <c r="CD623" s="15">
        <v>7.5718799999999993</v>
      </c>
      <c r="CE623" s="15">
        <v>1.45255</v>
      </c>
      <c r="CF623" s="15">
        <v>11.225</v>
      </c>
      <c r="CG623" s="15">
        <v>615.28</v>
      </c>
      <c r="CH623" s="15">
        <v>37.395000000000003</v>
      </c>
      <c r="CI623" s="15">
        <v>1.1214</v>
      </c>
      <c r="CJ623" s="15">
        <v>178293</v>
      </c>
      <c r="CK623" s="15">
        <v>1140.396</v>
      </c>
      <c r="CL623" s="15">
        <v>0.61311685999999999</v>
      </c>
      <c r="CM623" s="15">
        <v>9.7949999999999999</v>
      </c>
      <c r="CN623" s="15">
        <v>498.62</v>
      </c>
      <c r="CO623" s="15">
        <v>1325.08</v>
      </c>
      <c r="CP623" s="15">
        <v>12.3834</v>
      </c>
      <c r="CQ623" s="43">
        <v>3000</v>
      </c>
      <c r="CR623" s="43">
        <v>44.55</v>
      </c>
      <c r="CS623" s="43">
        <v>28.8</v>
      </c>
      <c r="CT623" s="43">
        <v>1.7189999999999999</v>
      </c>
      <c r="CU623" s="43">
        <v>32.887999999999998</v>
      </c>
      <c r="CV623" s="43">
        <v>13.83</v>
      </c>
      <c r="CW623" s="43">
        <v>6.8250000000000002</v>
      </c>
      <c r="CX623" s="43">
        <v>195.02</v>
      </c>
      <c r="CY623" s="43">
        <v>0.57799999999999996</v>
      </c>
      <c r="CZ623" s="43">
        <v>4</v>
      </c>
      <c r="DA623" s="43">
        <v>3.4889999999999999</v>
      </c>
      <c r="DB623" s="43">
        <v>7741</v>
      </c>
      <c r="DC623" s="43">
        <v>5.8869999999999996</v>
      </c>
      <c r="DD623" s="43">
        <v>1232.3891589190466</v>
      </c>
      <c r="DE623" s="43">
        <v>1.875</v>
      </c>
      <c r="DF623" s="43">
        <v>12009</v>
      </c>
      <c r="DG623" s="42" t="s">
        <v>21</v>
      </c>
    </row>
    <row r="624" spans="1:111" x14ac:dyDescent="0.25">
      <c r="A624" s="29" t="s">
        <v>772</v>
      </c>
      <c r="B624" s="15">
        <v>57.177199999999999</v>
      </c>
      <c r="C624" s="15">
        <v>0.99949999999999994</v>
      </c>
      <c r="D624" s="15">
        <v>1.4380200000000001</v>
      </c>
      <c r="E624" s="15">
        <v>12.197949999999999</v>
      </c>
      <c r="F624" s="15">
        <v>35.750839999999997</v>
      </c>
      <c r="G624" s="15">
        <v>580.81820468196918</v>
      </c>
      <c r="H624" s="15">
        <v>5.3224</v>
      </c>
      <c r="I624" s="15">
        <v>3.7702</v>
      </c>
      <c r="J624" s="15">
        <v>1.1073</v>
      </c>
      <c r="K624" s="15">
        <v>387.35</v>
      </c>
      <c r="L624" s="15">
        <v>1.4132499999999999</v>
      </c>
      <c r="M624" s="15">
        <v>424.96</v>
      </c>
      <c r="N624" s="15">
        <v>7.73</v>
      </c>
      <c r="O624" s="15">
        <v>8.2810999999999986</v>
      </c>
      <c r="P624" s="15">
        <v>1294.2345</v>
      </c>
      <c r="Q624" s="15">
        <v>1.1525000000000001</v>
      </c>
      <c r="R624" s="15">
        <v>241.62</v>
      </c>
      <c r="S624" s="15">
        <v>0.50879999999999992</v>
      </c>
      <c r="T624" s="15">
        <v>6.5896599999999994</v>
      </c>
      <c r="U624" s="15">
        <v>14.374499999999999</v>
      </c>
      <c r="V624" s="15">
        <v>4280.3</v>
      </c>
      <c r="W624" s="15">
        <v>3.3879999999999999</v>
      </c>
      <c r="X624" s="15">
        <v>8.7550000000000008</v>
      </c>
      <c r="Y624" s="15">
        <v>5.2204499999999996</v>
      </c>
      <c r="Z624" s="15">
        <v>5.8081799999999992</v>
      </c>
      <c r="AA624" s="15">
        <v>10.3912</v>
      </c>
      <c r="AB624" s="15">
        <v>1.7331000000000001</v>
      </c>
      <c r="AC624" s="15">
        <v>2234.85</v>
      </c>
      <c r="AD624" s="15">
        <v>271.99400000000003</v>
      </c>
      <c r="AE624" s="15">
        <v>6.2192599999999993</v>
      </c>
      <c r="AF624" s="15">
        <v>1127.3039999999999</v>
      </c>
      <c r="AG624" s="15">
        <v>142.71</v>
      </c>
      <c r="AH624" s="15">
        <v>17.1843</v>
      </c>
      <c r="AI624" s="15">
        <v>13.085459999999999</v>
      </c>
      <c r="AJ624" s="15">
        <v>71.89</v>
      </c>
      <c r="AK624" s="15">
        <v>37.152629999999995</v>
      </c>
      <c r="AL624" s="15">
        <v>3492</v>
      </c>
      <c r="AM624" s="15">
        <v>1753.9633999999999</v>
      </c>
      <c r="AN624" s="15">
        <v>0.31085723999999998</v>
      </c>
      <c r="AO624" s="15">
        <v>0.66536008999999996</v>
      </c>
      <c r="AP624" s="15">
        <v>3.5329999999999999</v>
      </c>
      <c r="AQ624" s="15">
        <v>1697.3775999999998</v>
      </c>
      <c r="AR624" s="15">
        <v>36.050699999999999</v>
      </c>
      <c r="AS624" s="15">
        <v>125.27388999999999</v>
      </c>
      <c r="AT624" s="15">
        <v>0.70899999999999996</v>
      </c>
      <c r="AU624" s="15">
        <v>63.930700000000002</v>
      </c>
      <c r="AV624" s="15">
        <v>1025.58</v>
      </c>
      <c r="AW624" s="15">
        <v>0.30313299999999999</v>
      </c>
      <c r="AX624" s="15">
        <v>1760</v>
      </c>
      <c r="AY624" s="15">
        <v>1529.95</v>
      </c>
      <c r="AZ624" s="15">
        <v>4.8382699999999996</v>
      </c>
      <c r="BA624" s="15">
        <v>1.0000002769241589</v>
      </c>
      <c r="BB624" s="15">
        <v>0.38209309999999996</v>
      </c>
      <c r="BC624" s="15">
        <v>5165.7700000000004</v>
      </c>
      <c r="BD624" s="15">
        <v>17.7865</v>
      </c>
      <c r="BE624" s="15">
        <v>3.3853</v>
      </c>
      <c r="BF624" s="15">
        <v>0.38248940999999997</v>
      </c>
      <c r="BG624" s="15">
        <v>166.21</v>
      </c>
      <c r="BH624" s="15">
        <v>21.8797</v>
      </c>
      <c r="BI624" s="15">
        <v>8.2837499999999995</v>
      </c>
      <c r="BJ624" s="15">
        <v>9.4776199999999999</v>
      </c>
      <c r="BK624" s="15">
        <v>6.2460999999999993</v>
      </c>
      <c r="BL624" s="15">
        <v>59.463509999999999</v>
      </c>
      <c r="BM624" s="15">
        <v>1.9525600000000001</v>
      </c>
      <c r="BN624" s="15">
        <v>1.60385</v>
      </c>
      <c r="BO624" s="15">
        <v>9.8539999999999992</v>
      </c>
      <c r="BP624" s="15">
        <v>21.885999999999999</v>
      </c>
      <c r="BQ624" s="15">
        <v>7.0543699999999996</v>
      </c>
      <c r="BR624" s="15">
        <v>43.842560461235273</v>
      </c>
      <c r="BS624" s="15">
        <v>2229.3200000000002</v>
      </c>
      <c r="BT624" s="15">
        <v>2.72</v>
      </c>
      <c r="BU624" s="15">
        <v>34.517800000000001</v>
      </c>
      <c r="BV624" s="15">
        <v>176.90096</v>
      </c>
      <c r="BW624" s="15">
        <v>3.7450000000000001</v>
      </c>
      <c r="BX624" s="15">
        <v>1.5822099999999999</v>
      </c>
      <c r="BY624" s="15">
        <v>4.8382699999999996</v>
      </c>
      <c r="BZ624" s="15">
        <v>146.30399999999997</v>
      </c>
      <c r="CA624" s="15">
        <v>60.329090000000001</v>
      </c>
      <c r="CB624" s="15">
        <v>401</v>
      </c>
      <c r="CC624" s="15">
        <v>4.8382699999999996</v>
      </c>
      <c r="CD624" s="15">
        <v>7.5535799999999993</v>
      </c>
      <c r="CE624" s="15">
        <v>1.40733</v>
      </c>
      <c r="CF624" s="15">
        <v>11.225</v>
      </c>
      <c r="CG624" s="15">
        <v>611.89</v>
      </c>
      <c r="CH624" s="15">
        <v>39.302</v>
      </c>
      <c r="CI624" s="15">
        <v>1.1123000000000001</v>
      </c>
      <c r="CJ624" s="15">
        <v>187477</v>
      </c>
      <c r="CK624" s="15">
        <v>1147.1889999999999</v>
      </c>
      <c r="CL624" s="15">
        <v>0.59252792999999992</v>
      </c>
      <c r="CM624" s="15">
        <v>9.9419999999999984</v>
      </c>
      <c r="CN624" s="15">
        <v>499.93</v>
      </c>
      <c r="CO624" s="15">
        <v>1353.14</v>
      </c>
      <c r="CP624" s="15">
        <v>13.743312</v>
      </c>
      <c r="CQ624" s="43">
        <v>3000</v>
      </c>
      <c r="CR624" s="43">
        <v>45.45</v>
      </c>
      <c r="CS624" s="43">
        <v>30.08</v>
      </c>
      <c r="CT624" s="43">
        <v>1.7669999999999999</v>
      </c>
      <c r="CU624" s="43">
        <v>34.445999999999998</v>
      </c>
      <c r="CV624" s="43">
        <v>14.129</v>
      </c>
      <c r="CW624" s="43">
        <v>6.8129999999999997</v>
      </c>
      <c r="CX624" s="43">
        <v>199.61</v>
      </c>
      <c r="CY624" s="43">
        <v>0.58699999999999997</v>
      </c>
      <c r="CZ624" s="43">
        <v>4</v>
      </c>
      <c r="DA624" s="43">
        <v>3.5389999999999997</v>
      </c>
      <c r="DB624" s="43">
        <v>7860</v>
      </c>
      <c r="DC624" s="43">
        <v>5.9189999999999996</v>
      </c>
      <c r="DD624" s="43">
        <v>1282.051282051282</v>
      </c>
      <c r="DE624" s="43">
        <v>1.887</v>
      </c>
      <c r="DF624" s="43">
        <v>12287</v>
      </c>
      <c r="DG624" s="42" t="s">
        <v>21</v>
      </c>
    </row>
    <row r="625" spans="1:111" x14ac:dyDescent="0.25">
      <c r="A625" s="29" t="s">
        <v>773</v>
      </c>
      <c r="B625" s="15">
        <v>58.124400000000001</v>
      </c>
      <c r="C625" s="15">
        <v>0.99949999999999994</v>
      </c>
      <c r="D625" s="15">
        <v>1.51037</v>
      </c>
      <c r="E625" s="15">
        <v>12.497529999999999</v>
      </c>
      <c r="F625" s="15">
        <v>36.6721</v>
      </c>
      <c r="G625" s="15">
        <v>595.01820968609081</v>
      </c>
      <c r="H625" s="15">
        <v>5.3502000000000001</v>
      </c>
      <c r="I625" s="15">
        <v>3.8087</v>
      </c>
      <c r="J625" s="15">
        <v>1.1135999999999999</v>
      </c>
      <c r="K625" s="15">
        <v>406.27</v>
      </c>
      <c r="L625" s="15">
        <v>1.4269400000000001</v>
      </c>
      <c r="M625" s="15">
        <v>438.29</v>
      </c>
      <c r="N625" s="15">
        <v>7.7439999999999998</v>
      </c>
      <c r="O625" s="15">
        <v>8.2795999999999985</v>
      </c>
      <c r="P625" s="15">
        <v>1297.1344999999999</v>
      </c>
      <c r="Q625" s="15">
        <v>1.0890909</v>
      </c>
      <c r="R625" s="15">
        <v>243.55</v>
      </c>
      <c r="S625" s="15">
        <v>0.52139999999999997</v>
      </c>
      <c r="T625" s="15">
        <v>6.7715499999999995</v>
      </c>
      <c r="U625" s="15">
        <v>14.332199999999998</v>
      </c>
      <c r="V625" s="15">
        <v>4393.1000000000004</v>
      </c>
      <c r="W625" s="15">
        <v>3.3879999999999999</v>
      </c>
      <c r="X625" s="15">
        <v>8.7550000000000008</v>
      </c>
      <c r="Y625" s="15">
        <v>5.3714399999999998</v>
      </c>
      <c r="Z625" s="15">
        <v>5.9501799999999996</v>
      </c>
      <c r="AA625" s="15">
        <v>10.512799999999999</v>
      </c>
      <c r="AB625" s="15">
        <v>1.7766599999999999</v>
      </c>
      <c r="AC625" s="15">
        <v>2243.6799999999998</v>
      </c>
      <c r="AD625" s="15">
        <v>279.61523</v>
      </c>
      <c r="AE625" s="15">
        <v>6.1909599999999996</v>
      </c>
      <c r="AF625" s="15">
        <v>1142.1300000000001</v>
      </c>
      <c r="AG625" s="15">
        <v>143.65</v>
      </c>
      <c r="AH625" s="15">
        <v>16.844100000000001</v>
      </c>
      <c r="AI625" s="15">
        <v>13.097679999999999</v>
      </c>
      <c r="AJ625" s="15">
        <v>71.53</v>
      </c>
      <c r="AK625" s="15">
        <v>39.223329999999997</v>
      </c>
      <c r="AL625" s="15">
        <v>4908.8</v>
      </c>
      <c r="AM625" s="15">
        <v>1752.8808999999999</v>
      </c>
      <c r="AN625" s="15">
        <v>0.31085723999999998</v>
      </c>
      <c r="AO625" s="15">
        <v>0.68632614999999997</v>
      </c>
      <c r="AP625" s="15">
        <v>3.5339999999999998</v>
      </c>
      <c r="AQ625" s="15">
        <v>1742.5690999999999</v>
      </c>
      <c r="AR625" s="15">
        <v>36.220399999999998</v>
      </c>
      <c r="AS625" s="15">
        <v>129.38157999999999</v>
      </c>
      <c r="AT625" s="15">
        <v>0.70899999999999996</v>
      </c>
      <c r="AU625" s="15">
        <v>63.051200000000001</v>
      </c>
      <c r="AV625" s="15">
        <v>1484.08</v>
      </c>
      <c r="AW625" s="15">
        <v>0.30464999999999998</v>
      </c>
      <c r="AX625" s="15">
        <v>2019.5</v>
      </c>
      <c r="AY625" s="15">
        <v>1527.91</v>
      </c>
      <c r="AZ625" s="15">
        <v>4.8695299999999992</v>
      </c>
      <c r="BA625" s="15">
        <v>1.0000002769241589</v>
      </c>
      <c r="BB625" s="15">
        <v>0.38763582999999996</v>
      </c>
      <c r="BC625" s="15">
        <v>5302.94</v>
      </c>
      <c r="BD625" s="15">
        <v>19.615100000000002</v>
      </c>
      <c r="BE625" s="15">
        <v>3.7681</v>
      </c>
      <c r="BF625" s="15">
        <v>0.38995873999999997</v>
      </c>
      <c r="BG625" s="15">
        <v>166.35</v>
      </c>
      <c r="BH625" s="15">
        <v>22.1767</v>
      </c>
      <c r="BI625" s="15">
        <v>8.1359999999999992</v>
      </c>
      <c r="BJ625" s="15">
        <v>9.665379999999999</v>
      </c>
      <c r="BK625" s="15">
        <v>6.3432999999999993</v>
      </c>
      <c r="BL625" s="15">
        <v>62.994999999999997</v>
      </c>
      <c r="BM625" s="15">
        <v>2.0031300000000001</v>
      </c>
      <c r="BN625" s="15">
        <v>1.6877599999999999</v>
      </c>
      <c r="BO625" s="15">
        <v>9.9479999999999986</v>
      </c>
      <c r="BP625" s="15">
        <v>21.885999999999999</v>
      </c>
      <c r="BQ625" s="15">
        <v>7.2500999999999998</v>
      </c>
      <c r="BR625" s="15">
        <v>43.842560461235273</v>
      </c>
      <c r="BS625" s="15">
        <v>2294.13</v>
      </c>
      <c r="BT625" s="15">
        <v>2.72</v>
      </c>
      <c r="BU625" s="15">
        <v>37.1706</v>
      </c>
      <c r="BV625" s="15">
        <v>181.613</v>
      </c>
      <c r="BW625" s="15">
        <v>3.7450000000000001</v>
      </c>
      <c r="BX625" s="15">
        <v>1.6479999999999999</v>
      </c>
      <c r="BY625" s="15">
        <v>4.8695299999999992</v>
      </c>
      <c r="BZ625" s="15">
        <v>150.25555</v>
      </c>
      <c r="CA625" s="15">
        <v>61.023499999999999</v>
      </c>
      <c r="CB625" s="15">
        <v>401</v>
      </c>
      <c r="CC625" s="15">
        <v>4.8695299999999992</v>
      </c>
      <c r="CD625" s="15">
        <v>7.7853399999999997</v>
      </c>
      <c r="CE625" s="15">
        <v>1.4381900000000001</v>
      </c>
      <c r="CF625" s="15">
        <v>11.225</v>
      </c>
      <c r="CG625" s="15">
        <v>623.91999999999996</v>
      </c>
      <c r="CH625" s="15">
        <v>45.287999999999997</v>
      </c>
      <c r="CI625" s="15">
        <v>1.1368</v>
      </c>
      <c r="CJ625" s="15">
        <v>199937</v>
      </c>
      <c r="CK625" s="15">
        <v>1142.942</v>
      </c>
      <c r="CL625" s="15">
        <v>0.60191004999999997</v>
      </c>
      <c r="CM625" s="15">
        <v>9.9579999999999984</v>
      </c>
      <c r="CN625" s="15">
        <v>502.8</v>
      </c>
      <c r="CO625" s="15">
        <v>1392.14</v>
      </c>
      <c r="CP625" s="15">
        <v>16.766525000000001</v>
      </c>
      <c r="CQ625" s="43">
        <v>3000</v>
      </c>
      <c r="CR625" s="43">
        <v>45.45</v>
      </c>
      <c r="CS625" s="43">
        <v>30.74</v>
      </c>
      <c r="CT625" s="43">
        <v>1.7765</v>
      </c>
      <c r="CU625" s="43">
        <v>34.635999999999996</v>
      </c>
      <c r="CV625" s="43">
        <v>14.335999999999999</v>
      </c>
      <c r="CW625" s="43">
        <v>6.8639999999999999</v>
      </c>
      <c r="CX625" s="43">
        <v>203.5</v>
      </c>
      <c r="CY625" s="43">
        <v>0.59</v>
      </c>
      <c r="CZ625" s="43">
        <v>4</v>
      </c>
      <c r="DA625" s="43">
        <v>3.5179999999999998</v>
      </c>
      <c r="DB625" s="43">
        <v>8023</v>
      </c>
      <c r="DC625" s="43">
        <v>5.96</v>
      </c>
      <c r="DD625" s="43">
        <v>1333.3333333333333</v>
      </c>
      <c r="DE625" s="43">
        <v>1.899</v>
      </c>
      <c r="DF625" s="43">
        <v>12292</v>
      </c>
      <c r="DG625" s="42" t="s">
        <v>21</v>
      </c>
    </row>
    <row r="626" spans="1:111" x14ac:dyDescent="0.25">
      <c r="A626" s="29" t="s">
        <v>774</v>
      </c>
      <c r="B626" s="15">
        <v>58.968800000000002</v>
      </c>
      <c r="C626" s="15">
        <v>0.99949999999999994</v>
      </c>
      <c r="D626" s="15">
        <v>1.5282199999999999</v>
      </c>
      <c r="E626" s="15">
        <v>12.776</v>
      </c>
      <c r="F626" s="15">
        <v>37.458950000000002</v>
      </c>
      <c r="G626" s="15">
        <v>608.36021438785087</v>
      </c>
      <c r="H626" s="15">
        <v>5.3723999999999998</v>
      </c>
      <c r="I626" s="15">
        <v>3.8546999999999998</v>
      </c>
      <c r="J626" s="15">
        <v>1.1198999999999999</v>
      </c>
      <c r="K626" s="15">
        <v>412.59</v>
      </c>
      <c r="L626" s="15">
        <v>1.4408099999999999</v>
      </c>
      <c r="M626" s="15">
        <v>453.39</v>
      </c>
      <c r="N626" s="15">
        <v>7.742</v>
      </c>
      <c r="O626" s="15">
        <v>8.2790999999999997</v>
      </c>
      <c r="P626" s="15">
        <v>1322.8013999999998</v>
      </c>
      <c r="Q626" s="15">
        <v>1.1452381</v>
      </c>
      <c r="R626" s="15">
        <v>245.2</v>
      </c>
      <c r="S626" s="15">
        <v>0.53262299999999996</v>
      </c>
      <c r="T626" s="15">
        <v>6.9157899999999994</v>
      </c>
      <c r="U626" s="15">
        <v>14.456899999999999</v>
      </c>
      <c r="V626" s="15">
        <v>4498</v>
      </c>
      <c r="W626" s="15">
        <v>3.3879999999999999</v>
      </c>
      <c r="X626" s="15">
        <v>8.7550000000000008</v>
      </c>
      <c r="Y626" s="15">
        <v>5.4947699999999999</v>
      </c>
      <c r="Z626" s="15">
        <v>6.0835999999999997</v>
      </c>
      <c r="AA626" s="15">
        <v>10.563499999999999</v>
      </c>
      <c r="AB626" s="15">
        <v>1.8166800000000001</v>
      </c>
      <c r="AC626" s="15">
        <v>2271.6999999999998</v>
      </c>
      <c r="AD626" s="15">
        <v>286.99200000000002</v>
      </c>
      <c r="AE626" s="15">
        <v>6.2580399999999994</v>
      </c>
      <c r="AF626" s="15">
        <v>1154.17</v>
      </c>
      <c r="AG626" s="15">
        <v>144.19</v>
      </c>
      <c r="AH626" s="15">
        <v>17.308900000000001</v>
      </c>
      <c r="AI626" s="15">
        <v>13.11788</v>
      </c>
      <c r="AJ626" s="15">
        <v>72.7</v>
      </c>
      <c r="AK626" s="15">
        <v>39.357500000000002</v>
      </c>
      <c r="AL626" s="15">
        <v>9662.5</v>
      </c>
      <c r="AM626" s="15">
        <v>1752.1381999999999</v>
      </c>
      <c r="AN626" s="15">
        <v>0.31085723999999998</v>
      </c>
      <c r="AO626" s="15">
        <v>0.72343819999999992</v>
      </c>
      <c r="AP626" s="15">
        <v>3.577</v>
      </c>
      <c r="AQ626" s="15">
        <v>1787.7135999999998</v>
      </c>
      <c r="AR626" s="15">
        <v>36.318399999999997</v>
      </c>
      <c r="AS626" s="15">
        <v>129.45262</v>
      </c>
      <c r="AT626" s="15">
        <v>0.70899999999999996</v>
      </c>
      <c r="AU626" s="15">
        <v>61.164200000000001</v>
      </c>
      <c r="AV626" s="15">
        <v>1701.53</v>
      </c>
      <c r="AW626" s="15">
        <v>0.30551399999999995</v>
      </c>
      <c r="AX626" s="15">
        <v>2427</v>
      </c>
      <c r="AY626" s="15">
        <v>1526.13</v>
      </c>
      <c r="AZ626" s="15">
        <v>4.9419299999999993</v>
      </c>
      <c r="BA626" s="15">
        <v>40.25</v>
      </c>
      <c r="BB626" s="15">
        <v>0.39088007999999996</v>
      </c>
      <c r="BC626" s="15">
        <v>5409.58</v>
      </c>
      <c r="BD626" s="15">
        <v>21.321899999999999</v>
      </c>
      <c r="BE626" s="15">
        <v>4.4140999999999995</v>
      </c>
      <c r="BF626" s="15">
        <v>0.39639999999999997</v>
      </c>
      <c r="BG626" s="15">
        <v>169.88</v>
      </c>
      <c r="BH626" s="15">
        <v>22.526199999999999</v>
      </c>
      <c r="BI626" s="15">
        <v>8.1797999999999984</v>
      </c>
      <c r="BJ626" s="15">
        <v>9.8216099999999997</v>
      </c>
      <c r="BK626" s="15">
        <v>6.3940999999999999</v>
      </c>
      <c r="BL626" s="15">
        <v>62.994999999999997</v>
      </c>
      <c r="BM626" s="15">
        <v>2.0461999999999998</v>
      </c>
      <c r="BN626" s="15">
        <v>1.72838</v>
      </c>
      <c r="BO626" s="15">
        <v>10.043999999999999</v>
      </c>
      <c r="BP626" s="15">
        <v>21.885999999999999</v>
      </c>
      <c r="BQ626" s="15">
        <v>7.4875299999999996</v>
      </c>
      <c r="BR626" s="15">
        <v>43.842560461235273</v>
      </c>
      <c r="BS626" s="15">
        <v>2486.66</v>
      </c>
      <c r="BT626" s="15">
        <v>2.75</v>
      </c>
      <c r="BU626" s="15">
        <v>42.661000000000001</v>
      </c>
      <c r="BV626" s="15">
        <v>185.81</v>
      </c>
      <c r="BW626" s="15">
        <v>3.7450000000000001</v>
      </c>
      <c r="BX626" s="15">
        <v>1.75332</v>
      </c>
      <c r="BY626" s="15">
        <v>4.9419299999999993</v>
      </c>
      <c r="BZ626" s="15">
        <v>153.94299999999998</v>
      </c>
      <c r="CA626" s="15">
        <v>61.47945</v>
      </c>
      <c r="CB626" s="15">
        <v>401</v>
      </c>
      <c r="CC626" s="15">
        <v>4.9419299999999993</v>
      </c>
      <c r="CD626" s="15">
        <v>8.008519999999999</v>
      </c>
      <c r="CE626" s="15">
        <v>1.4757199999999999</v>
      </c>
      <c r="CF626" s="15">
        <v>11.225</v>
      </c>
      <c r="CG626" s="15">
        <v>631.61</v>
      </c>
      <c r="CH626" s="15">
        <v>53.81</v>
      </c>
      <c r="CI626" s="15">
        <v>1.1612</v>
      </c>
      <c r="CJ626" s="15">
        <v>211844</v>
      </c>
      <c r="CK626" s="15">
        <v>1148.068</v>
      </c>
      <c r="CL626" s="15">
        <v>0.61152767999999991</v>
      </c>
      <c r="CM626" s="15">
        <v>10.116</v>
      </c>
      <c r="CN626" s="15">
        <v>507.29</v>
      </c>
      <c r="CO626" s="15">
        <v>1454.54</v>
      </c>
      <c r="CP626" s="15">
        <v>18.806249999999999</v>
      </c>
      <c r="CQ626" s="43">
        <v>3000</v>
      </c>
      <c r="CR626" s="43">
        <v>45.45</v>
      </c>
      <c r="CS626" s="43">
        <v>31.71</v>
      </c>
      <c r="CT626" s="43">
        <v>1.8091999999999999</v>
      </c>
      <c r="CU626" s="43">
        <v>34.976999999999997</v>
      </c>
      <c r="CV626" s="43">
        <v>14.638999999999999</v>
      </c>
      <c r="CW626" s="43">
        <v>6.891</v>
      </c>
      <c r="CX626" s="43">
        <v>208.2</v>
      </c>
      <c r="CY626" s="43">
        <v>0.59199999999999997</v>
      </c>
      <c r="CZ626" s="43">
        <v>4</v>
      </c>
      <c r="DA626" s="43">
        <v>3.5419999999999998</v>
      </c>
      <c r="DB626" s="43">
        <v>8248</v>
      </c>
      <c r="DC626" s="43">
        <v>6.0259999999999998</v>
      </c>
      <c r="DD626" s="43">
        <v>1615.681155018144</v>
      </c>
      <c r="DE626" s="43">
        <v>1.9295</v>
      </c>
      <c r="DF626" s="43">
        <v>12292</v>
      </c>
      <c r="DG626" s="42" t="s">
        <v>21</v>
      </c>
    </row>
    <row r="627" spans="1:111" x14ac:dyDescent="0.25">
      <c r="A627" s="29" t="s">
        <v>775</v>
      </c>
      <c r="B627" s="15">
        <v>58.944199999999995</v>
      </c>
      <c r="C627" s="15">
        <v>0.99949999999999994</v>
      </c>
      <c r="D627" s="15">
        <v>1.48512</v>
      </c>
      <c r="E627" s="15">
        <v>12.762649999999999</v>
      </c>
      <c r="F627" s="15">
        <v>37.4345</v>
      </c>
      <c r="G627" s="15">
        <v>608.42821441181422</v>
      </c>
      <c r="H627" s="15">
        <v>5.3992999999999993</v>
      </c>
      <c r="I627" s="15">
        <v>3.8446799999999999</v>
      </c>
      <c r="J627" s="15">
        <v>1.1271</v>
      </c>
      <c r="K627" s="15">
        <v>411.35</v>
      </c>
      <c r="L627" s="15">
        <v>1.43397</v>
      </c>
      <c r="M627" s="15">
        <v>448.53</v>
      </c>
      <c r="N627" s="15">
        <v>7.74</v>
      </c>
      <c r="O627" s="15">
        <v>8.2790999999999997</v>
      </c>
      <c r="P627" s="15">
        <v>1346.1198999999999</v>
      </c>
      <c r="Q627" s="15">
        <v>1.236</v>
      </c>
      <c r="R627" s="15">
        <v>247.14</v>
      </c>
      <c r="S627" s="15">
        <v>0.53225499999999992</v>
      </c>
      <c r="T627" s="15">
        <v>6.9132199999999999</v>
      </c>
      <c r="U627" s="15">
        <v>14.575299999999999</v>
      </c>
      <c r="V627" s="15">
        <v>4537.17</v>
      </c>
      <c r="W627" s="15">
        <v>3.3879999999999999</v>
      </c>
      <c r="X627" s="15">
        <v>8.7550000000000008</v>
      </c>
      <c r="Y627" s="15">
        <v>5.5022399999999996</v>
      </c>
      <c r="Z627" s="15">
        <v>6.0842799999999997</v>
      </c>
      <c r="AA627" s="15">
        <v>10.525099999999998</v>
      </c>
      <c r="AB627" s="15">
        <v>1.8141499999999999</v>
      </c>
      <c r="AC627" s="15">
        <v>2291.79</v>
      </c>
      <c r="AD627" s="15">
        <v>286.80698000000001</v>
      </c>
      <c r="AE627" s="15">
        <v>6.2166899999999998</v>
      </c>
      <c r="AF627" s="15">
        <v>1187.098</v>
      </c>
      <c r="AG627" s="15">
        <v>144.69999999999999</v>
      </c>
      <c r="AH627" s="15">
        <v>17.4239</v>
      </c>
      <c r="AI627" s="15">
        <v>13.1777</v>
      </c>
      <c r="AJ627" s="15">
        <v>72.11</v>
      </c>
      <c r="AK627" s="15">
        <v>38.912990000000001</v>
      </c>
      <c r="AL627" s="15">
        <v>8950</v>
      </c>
      <c r="AM627" s="15">
        <v>1751.7083</v>
      </c>
      <c r="AN627" s="15">
        <v>0.31085723999999998</v>
      </c>
      <c r="AO627" s="15">
        <v>0.72679012999999992</v>
      </c>
      <c r="AP627" s="15">
        <v>3.5939999999999999</v>
      </c>
      <c r="AQ627" s="15">
        <v>1790.7913999999998</v>
      </c>
      <c r="AR627" s="15">
        <v>36.414200000000001</v>
      </c>
      <c r="AS627" s="15">
        <v>126.00156</v>
      </c>
      <c r="AT627" s="15">
        <v>0.70899999999999996</v>
      </c>
      <c r="AU627" s="15">
        <v>60.517199999999995</v>
      </c>
      <c r="AV627" s="15">
        <v>1626.75</v>
      </c>
      <c r="AW627" s="15">
        <v>0.30501200000000001</v>
      </c>
      <c r="AX627" s="15">
        <v>2438</v>
      </c>
      <c r="AY627" s="15">
        <v>1524.42</v>
      </c>
      <c r="AZ627" s="15">
        <v>4.9339999999999993</v>
      </c>
      <c r="BA627" s="15">
        <v>40.25</v>
      </c>
      <c r="BB627" s="15">
        <v>0.3888818</v>
      </c>
      <c r="BC627" s="15">
        <v>5439.31</v>
      </c>
      <c r="BD627" s="15">
        <v>22.349900000000002</v>
      </c>
      <c r="BE627" s="15">
        <v>3.8289999999999997</v>
      </c>
      <c r="BF627" s="15">
        <v>0.39589999999999997</v>
      </c>
      <c r="BG627" s="15">
        <v>172.11</v>
      </c>
      <c r="BH627" s="15">
        <v>22.8614</v>
      </c>
      <c r="BI627" s="15">
        <v>8.4931999999999999</v>
      </c>
      <c r="BJ627" s="15">
        <v>9.8150899999999996</v>
      </c>
      <c r="BK627" s="15">
        <v>6.3662999999999998</v>
      </c>
      <c r="BL627" s="15">
        <v>62.39</v>
      </c>
      <c r="BM627" s="15">
        <v>2.04541</v>
      </c>
      <c r="BN627" s="15">
        <v>1.7177899999999999</v>
      </c>
      <c r="BO627" s="15">
        <v>10.136999999999999</v>
      </c>
      <c r="BP627" s="15">
        <v>21.885999999999999</v>
      </c>
      <c r="BQ627" s="15">
        <v>7.5546199999999999</v>
      </c>
      <c r="BR627" s="15">
        <v>43.842560461235273</v>
      </c>
      <c r="BS627" s="15">
        <v>2517.21</v>
      </c>
      <c r="BT627" s="15">
        <v>2.8</v>
      </c>
      <c r="BU627" s="15">
        <v>40.414299999999997</v>
      </c>
      <c r="BV627" s="15">
        <v>185.79909999999998</v>
      </c>
      <c r="BW627" s="15">
        <v>3.7450000000000001</v>
      </c>
      <c r="BX627" s="15">
        <v>1.6579299999999999</v>
      </c>
      <c r="BY627" s="15">
        <v>4.9339999999999993</v>
      </c>
      <c r="BZ627" s="15">
        <v>153.80000000000001</v>
      </c>
      <c r="CA627" s="15">
        <v>61.825669999999995</v>
      </c>
      <c r="CB627" s="15">
        <v>401</v>
      </c>
      <c r="CC627" s="15">
        <v>4.9339999999999993</v>
      </c>
      <c r="CD627" s="15">
        <v>8.0780999999999992</v>
      </c>
      <c r="CE627" s="15">
        <v>1.46376</v>
      </c>
      <c r="CF627" s="15">
        <v>11.225</v>
      </c>
      <c r="CG627" s="15">
        <v>649.13</v>
      </c>
      <c r="CH627" s="15">
        <v>46.14</v>
      </c>
      <c r="CI627" s="15">
        <v>1.1637</v>
      </c>
      <c r="CJ627" s="15">
        <v>223632</v>
      </c>
      <c r="CK627" s="15">
        <v>1152.5219999999999</v>
      </c>
      <c r="CL627" s="15">
        <v>0.60999834999999991</v>
      </c>
      <c r="CM627" s="15">
        <v>10.112</v>
      </c>
      <c r="CN627" s="15">
        <v>514.64</v>
      </c>
      <c r="CO627" s="15">
        <v>1534.14</v>
      </c>
      <c r="CP627" s="15">
        <v>17.14434</v>
      </c>
      <c r="CQ627" s="43">
        <v>3000</v>
      </c>
      <c r="CR627" s="43">
        <v>46.3</v>
      </c>
      <c r="CS627" s="43">
        <v>32.67</v>
      </c>
      <c r="CT627" s="43">
        <v>1.8201999999999998</v>
      </c>
      <c r="CU627" s="43">
        <v>34.15</v>
      </c>
      <c r="CV627" s="43">
        <v>14.49</v>
      </c>
      <c r="CW627" s="43">
        <v>6.9529999999999994</v>
      </c>
      <c r="CX627" s="43">
        <v>208.38</v>
      </c>
      <c r="CY627" s="43">
        <v>0.59399999999999997</v>
      </c>
      <c r="CZ627" s="43">
        <v>4</v>
      </c>
      <c r="DA627" s="43">
        <v>3.4790000000000001</v>
      </c>
      <c r="DB627" s="43">
        <v>8105</v>
      </c>
      <c r="DC627" s="43">
        <v>6.0720000000000001</v>
      </c>
      <c r="DD627" s="43">
        <v>1589.0091415695913</v>
      </c>
      <c r="DE627" s="43">
        <v>2.0148999999999999</v>
      </c>
      <c r="DF627" s="43">
        <v>12977</v>
      </c>
      <c r="DG627" s="42" t="s">
        <v>21</v>
      </c>
    </row>
    <row r="628" spans="1:111" x14ac:dyDescent="0.25">
      <c r="A628" s="29" t="s">
        <v>776</v>
      </c>
      <c r="B628" s="15">
        <v>59.129599999999996</v>
      </c>
      <c r="C628" s="15">
        <v>0.99949999999999994</v>
      </c>
      <c r="D628" s="15">
        <v>1.4927600000000001</v>
      </c>
      <c r="E628" s="15">
        <v>12.852179999999999</v>
      </c>
      <c r="F628" s="15">
        <v>37.669199999999996</v>
      </c>
      <c r="G628" s="15">
        <v>612.21521574636415</v>
      </c>
      <c r="H628" s="15">
        <v>5.4326999999999996</v>
      </c>
      <c r="I628" s="15">
        <v>3.8672299999999997</v>
      </c>
      <c r="J628" s="15">
        <v>1.1336999999999999</v>
      </c>
      <c r="K628" s="15">
        <v>412.46</v>
      </c>
      <c r="L628" s="15">
        <v>1.41628</v>
      </c>
      <c r="M628" s="15">
        <v>452.53</v>
      </c>
      <c r="N628" s="15">
        <v>7.7459999999999996</v>
      </c>
      <c r="O628" s="15">
        <v>8.2791999999999994</v>
      </c>
      <c r="P628" s="15">
        <v>1357.098</v>
      </c>
      <c r="Q628" s="15">
        <v>1.25</v>
      </c>
      <c r="R628" s="15">
        <v>249.19</v>
      </c>
      <c r="S628" s="15">
        <v>0.53358899999999998</v>
      </c>
      <c r="T628" s="15">
        <v>6.9604099999999995</v>
      </c>
      <c r="U628" s="15">
        <v>14.723999999999998</v>
      </c>
      <c r="V628" s="15">
        <v>4661.6000000000004</v>
      </c>
      <c r="W628" s="15">
        <v>3.3879999999999999</v>
      </c>
      <c r="X628" s="15">
        <v>8.7550000000000008</v>
      </c>
      <c r="Y628" s="15">
        <v>5.5419899999999993</v>
      </c>
      <c r="Z628" s="15">
        <v>6.1221499999999995</v>
      </c>
      <c r="AA628" s="15">
        <v>10.527999999999999</v>
      </c>
      <c r="AB628" s="15">
        <v>1.8266899999999999</v>
      </c>
      <c r="AC628" s="15">
        <v>2303.79</v>
      </c>
      <c r="AD628" s="15">
        <v>306.36450000000002</v>
      </c>
      <c r="AE628" s="15">
        <v>6.2735399999999997</v>
      </c>
      <c r="AF628" s="15">
        <v>1197.098</v>
      </c>
      <c r="AG628" s="15">
        <v>147.74</v>
      </c>
      <c r="AH628" s="15">
        <v>17.4209</v>
      </c>
      <c r="AI628" s="15">
        <v>13.210599999999999</v>
      </c>
      <c r="AJ628" s="15">
        <v>72.34</v>
      </c>
      <c r="AK628" s="15">
        <v>39.504089999999998</v>
      </c>
      <c r="AL628" s="15">
        <v>9687.57</v>
      </c>
      <c r="AM628" s="15">
        <v>1754.0554999999999</v>
      </c>
      <c r="AN628" s="15">
        <v>0.31085726999999996</v>
      </c>
      <c r="AO628" s="15">
        <v>0.73116605999999995</v>
      </c>
      <c r="AP628" s="15">
        <v>3.5863</v>
      </c>
      <c r="AQ628" s="15">
        <v>1798.2918999999999</v>
      </c>
      <c r="AR628" s="15">
        <v>36.237899999999996</v>
      </c>
      <c r="AS628" s="15">
        <v>128.69135</v>
      </c>
      <c r="AT628" s="15">
        <v>0.70899999999999996</v>
      </c>
      <c r="AU628" s="15">
        <v>60.125099999999996</v>
      </c>
      <c r="AV628" s="15">
        <v>1488.87</v>
      </c>
      <c r="AW628" s="15">
        <v>0.30530225999999999</v>
      </c>
      <c r="AX628" s="15">
        <v>2418</v>
      </c>
      <c r="AY628" s="15">
        <v>1522.35</v>
      </c>
      <c r="AZ628" s="15">
        <v>4.9748199999999994</v>
      </c>
      <c r="BA628" s="15">
        <v>39.869999999999997</v>
      </c>
      <c r="BB628" s="15">
        <v>0.39056315999999996</v>
      </c>
      <c r="BC628" s="15">
        <v>5455.21</v>
      </c>
      <c r="BD628" s="15">
        <v>24.583300000000001</v>
      </c>
      <c r="BE628" s="15">
        <v>3.7450000000000001</v>
      </c>
      <c r="BF628" s="15">
        <v>0.3962</v>
      </c>
      <c r="BG628" s="15">
        <v>173.95</v>
      </c>
      <c r="BH628" s="15">
        <v>23.1873</v>
      </c>
      <c r="BI628" s="15">
        <v>8.5688999999999993</v>
      </c>
      <c r="BJ628" s="15">
        <v>9.8526999999999987</v>
      </c>
      <c r="BK628" s="15">
        <v>6.3922999999999996</v>
      </c>
      <c r="BL628" s="15">
        <v>63.351999999999997</v>
      </c>
      <c r="BM628" s="15">
        <v>2.05837</v>
      </c>
      <c r="BN628" s="15">
        <v>1.7446699999999999</v>
      </c>
      <c r="BO628" s="15">
        <v>10.23</v>
      </c>
      <c r="BP628" s="15">
        <v>21.885999999999999</v>
      </c>
      <c r="BQ628" s="15">
        <v>7.5772699999999995</v>
      </c>
      <c r="BR628" s="15">
        <v>43.842560461235273</v>
      </c>
      <c r="BS628" s="15">
        <v>2548.23</v>
      </c>
      <c r="BT628" s="15">
        <v>2.81</v>
      </c>
      <c r="BU628" s="15">
        <v>39.003999999999998</v>
      </c>
      <c r="BV628" s="15">
        <v>186.93421999999998</v>
      </c>
      <c r="BW628" s="15">
        <v>3.7450000000000001</v>
      </c>
      <c r="BX628" s="15">
        <v>1.6170899999999999</v>
      </c>
      <c r="BY628" s="15">
        <v>4.9748199999999994</v>
      </c>
      <c r="BZ628" s="15">
        <v>154.84</v>
      </c>
      <c r="CA628" s="15">
        <v>61.892499999999998</v>
      </c>
      <c r="CB628" s="15">
        <v>401</v>
      </c>
      <c r="CC628" s="15">
        <v>4.9748199999999994</v>
      </c>
      <c r="CD628" s="15">
        <v>7.9678100000000001</v>
      </c>
      <c r="CE628" s="15">
        <v>1.48858</v>
      </c>
      <c r="CF628" s="15">
        <v>11.225</v>
      </c>
      <c r="CG628" s="15">
        <v>668.93</v>
      </c>
      <c r="CH628" s="15">
        <v>41.331800000000001</v>
      </c>
      <c r="CI628" s="15">
        <v>1.1746000000000001</v>
      </c>
      <c r="CJ628" s="15">
        <v>235817</v>
      </c>
      <c r="CK628" s="15">
        <v>1152.385</v>
      </c>
      <c r="CL628" s="15">
        <v>0.60208057999999998</v>
      </c>
      <c r="CM628" s="15">
        <v>10.212</v>
      </c>
      <c r="CN628" s="15">
        <v>520.9</v>
      </c>
      <c r="CO628" s="15">
        <v>1642.93</v>
      </c>
      <c r="CP628" s="15">
        <v>16.19267</v>
      </c>
      <c r="CQ628" s="43">
        <v>3000</v>
      </c>
      <c r="CR628" s="43">
        <v>46.3</v>
      </c>
      <c r="CS628" s="43">
        <v>33.659999999999997</v>
      </c>
      <c r="CT628" s="43">
        <v>1.8339999999999999</v>
      </c>
      <c r="CU628" s="43">
        <v>33.677999999999997</v>
      </c>
      <c r="CV628" s="43">
        <v>14.79</v>
      </c>
      <c r="CW628" s="43">
        <v>6.9509999999999996</v>
      </c>
      <c r="CX628" s="43">
        <v>213.2</v>
      </c>
      <c r="CY628" s="43">
        <v>0.59499999999999997</v>
      </c>
      <c r="CZ628" s="43">
        <v>4</v>
      </c>
      <c r="DA628" s="43">
        <v>3.4484999999999997</v>
      </c>
      <c r="DB628" s="43">
        <v>8490</v>
      </c>
      <c r="DC628" s="43">
        <v>6.1059999999999999</v>
      </c>
      <c r="DD628" s="43">
        <v>1569.260078180537</v>
      </c>
      <c r="DE628" s="43">
        <v>2.0383</v>
      </c>
      <c r="DF628" s="43">
        <v>12982</v>
      </c>
      <c r="DG628" s="42" t="s">
        <v>21</v>
      </c>
    </row>
    <row r="629" spans="1:111" x14ac:dyDescent="0.25">
      <c r="A629" s="29" t="s">
        <v>777</v>
      </c>
      <c r="B629" s="15">
        <v>58.916599999999995</v>
      </c>
      <c r="C629" s="15">
        <v>0.99949999999999994</v>
      </c>
      <c r="D629" s="15">
        <v>1.53146</v>
      </c>
      <c r="E629" s="15">
        <v>12.767899999999999</v>
      </c>
      <c r="F629" s="15">
        <v>37.441499999999998</v>
      </c>
      <c r="G629" s="15">
        <v>608.33721437974555</v>
      </c>
      <c r="H629" s="15">
        <v>5.4676999999999998</v>
      </c>
      <c r="I629" s="15">
        <v>3.9059999999999997</v>
      </c>
      <c r="J629" s="15">
        <v>1.1412</v>
      </c>
      <c r="K629" s="15">
        <v>411.73</v>
      </c>
      <c r="L629" s="15">
        <v>1.42981</v>
      </c>
      <c r="M629" s="15">
        <v>453.74</v>
      </c>
      <c r="N629" s="15">
        <v>7.7489999999999997</v>
      </c>
      <c r="O629" s="15">
        <v>8.2791999999999994</v>
      </c>
      <c r="P629" s="15">
        <v>1360.5862</v>
      </c>
      <c r="Q629" s="15">
        <v>1.2595455</v>
      </c>
      <c r="R629" s="15">
        <v>251.22</v>
      </c>
      <c r="S629" s="15">
        <v>0.53069999999999995</v>
      </c>
      <c r="T629" s="15">
        <v>6.9166399999999992</v>
      </c>
      <c r="U629" s="15">
        <v>15.0564</v>
      </c>
      <c r="V629" s="15">
        <v>4961.8999999999996</v>
      </c>
      <c r="W629" s="15">
        <v>3.3879999999999999</v>
      </c>
      <c r="X629" s="15">
        <v>8.7550000000000008</v>
      </c>
      <c r="Y629" s="15">
        <v>5.5062999999999995</v>
      </c>
      <c r="Z629" s="15">
        <v>6.0833699999999995</v>
      </c>
      <c r="AA629" s="15">
        <v>10.5406</v>
      </c>
      <c r="AB629" s="15">
        <v>1.81471</v>
      </c>
      <c r="AC629" s="15">
        <v>2307.58</v>
      </c>
      <c r="AD629" s="15">
        <v>316.85300000000001</v>
      </c>
      <c r="AE629" s="15">
        <v>6.2920599999999993</v>
      </c>
      <c r="AF629" s="15">
        <v>1197.0989999999999</v>
      </c>
      <c r="AG629" s="15">
        <v>148.82</v>
      </c>
      <c r="AH629" s="15">
        <v>17.167300000000001</v>
      </c>
      <c r="AI629" s="15">
        <v>13.20966</v>
      </c>
      <c r="AJ629" s="15">
        <v>71.78</v>
      </c>
      <c r="AK629" s="15">
        <v>39.654289999999996</v>
      </c>
      <c r="AL629" s="15">
        <v>7950</v>
      </c>
      <c r="AM629" s="15">
        <v>1752.6858</v>
      </c>
      <c r="AN629" s="15">
        <v>0.31085726999999996</v>
      </c>
      <c r="AO629" s="15">
        <v>0.7197279299999999</v>
      </c>
      <c r="AP629" s="15">
        <v>3.7050999999999998</v>
      </c>
      <c r="AQ629" s="15">
        <v>1792.5309</v>
      </c>
      <c r="AR629" s="15">
        <v>36.436599999999999</v>
      </c>
      <c r="AS629" s="15">
        <v>131.66953999999998</v>
      </c>
      <c r="AT629" s="15">
        <v>0.70899999999999996</v>
      </c>
      <c r="AU629" s="15">
        <v>59.611699999999999</v>
      </c>
      <c r="AV629" s="15">
        <v>1388.32</v>
      </c>
      <c r="AW629" s="15">
        <v>0.30534306</v>
      </c>
      <c r="AX629" s="15">
        <v>2527</v>
      </c>
      <c r="AY629" s="15">
        <v>1520.73</v>
      </c>
      <c r="AZ629" s="15">
        <v>5.0452199999999996</v>
      </c>
      <c r="BA629" s="15">
        <v>40.25</v>
      </c>
      <c r="BB629" s="15">
        <v>0.39087548999999999</v>
      </c>
      <c r="BC629" s="15">
        <v>5476.35</v>
      </c>
      <c r="BD629" s="15">
        <v>25.353300000000001</v>
      </c>
      <c r="BE629" s="15">
        <v>3.7287999999999997</v>
      </c>
      <c r="BF629" s="15">
        <v>0.39438977999999997</v>
      </c>
      <c r="BG629" s="15">
        <v>175.89</v>
      </c>
      <c r="BH629" s="15">
        <v>23.814299999999999</v>
      </c>
      <c r="BI629" s="15">
        <v>8.499625</v>
      </c>
      <c r="BJ629" s="15">
        <v>9.7910399999999989</v>
      </c>
      <c r="BK629" s="15">
        <v>6.4016999999999999</v>
      </c>
      <c r="BL629" s="15">
        <v>63.400010000000002</v>
      </c>
      <c r="BM629" s="15">
        <v>2.0443499999999997</v>
      </c>
      <c r="BN629" s="15">
        <v>1.8080700000000001</v>
      </c>
      <c r="BO629" s="15">
        <v>10.327</v>
      </c>
      <c r="BP629" s="15">
        <v>21.885999999999999</v>
      </c>
      <c r="BQ629" s="15">
        <v>7.5261999999999993</v>
      </c>
      <c r="BR629" s="15">
        <v>43.842560461235273</v>
      </c>
      <c r="BS629" s="15">
        <v>2750.62</v>
      </c>
      <c r="BT629" s="15">
        <v>2.82</v>
      </c>
      <c r="BU629" s="15">
        <v>38.4422</v>
      </c>
      <c r="BV629" s="15">
        <v>185.90682999999999</v>
      </c>
      <c r="BW629" s="15">
        <v>3.7450000000000001</v>
      </c>
      <c r="BX629" s="15">
        <v>1.60111</v>
      </c>
      <c r="BY629" s="15">
        <v>5.0452199999999996</v>
      </c>
      <c r="BZ629" s="15">
        <v>154.03799999999998</v>
      </c>
      <c r="CA629" s="15">
        <v>62.610199999999999</v>
      </c>
      <c r="CB629" s="15">
        <v>401</v>
      </c>
      <c r="CC629" s="15">
        <v>5.0452199999999996</v>
      </c>
      <c r="CD629" s="15">
        <v>7.81203</v>
      </c>
      <c r="CE629" s="15">
        <v>1.5064</v>
      </c>
      <c r="CF629" s="15">
        <v>11.225</v>
      </c>
      <c r="CG629" s="15">
        <v>663.89</v>
      </c>
      <c r="CH629" s="15">
        <v>39.475999999999999</v>
      </c>
      <c r="CI629" s="15">
        <v>1.1704000000000001</v>
      </c>
      <c r="CJ629" s="15">
        <v>245161</v>
      </c>
      <c r="CK629" s="15">
        <v>1174.51</v>
      </c>
      <c r="CL629" s="15">
        <v>0.59811585999999994</v>
      </c>
      <c r="CM629" s="15">
        <v>10.279</v>
      </c>
      <c r="CN629" s="15">
        <v>530.08000000000004</v>
      </c>
      <c r="CO629" s="15">
        <v>1748.7</v>
      </c>
      <c r="CP629" s="15">
        <v>16.479828999999999</v>
      </c>
      <c r="CQ629" s="43">
        <v>3000</v>
      </c>
      <c r="CR629" s="43">
        <v>46.3</v>
      </c>
      <c r="CS629" s="43">
        <v>34.71</v>
      </c>
      <c r="CT629" s="43">
        <v>1.7979999999999998</v>
      </c>
      <c r="CU629" s="43">
        <v>33.149000000000001</v>
      </c>
      <c r="CV629" s="43">
        <v>14.35</v>
      </c>
      <c r="CW629" s="43">
        <v>7.0009999999999994</v>
      </c>
      <c r="CX629" s="43">
        <v>210.87</v>
      </c>
      <c r="CY629" s="43">
        <v>0.59399999999999997</v>
      </c>
      <c r="CZ629" s="43">
        <v>4</v>
      </c>
      <c r="DA629" s="43">
        <v>3.3979999999999997</v>
      </c>
      <c r="DB629" s="43">
        <v>8345</v>
      </c>
      <c r="DC629" s="43">
        <v>6.133</v>
      </c>
      <c r="DD629" s="43">
        <v>1498.1004086817914</v>
      </c>
      <c r="DE629" s="43">
        <v>2.0409999999999999</v>
      </c>
      <c r="DF629" s="43">
        <v>12985</v>
      </c>
      <c r="DG629" s="42" t="s">
        <v>21</v>
      </c>
    </row>
    <row r="630" spans="1:111" x14ac:dyDescent="0.25">
      <c r="A630" s="29" t="s">
        <v>778</v>
      </c>
      <c r="B630" s="15">
        <v>58.185400000000001</v>
      </c>
      <c r="C630" s="15">
        <v>0.99949999999999994</v>
      </c>
      <c r="D630" s="15">
        <v>1.5841799999999999</v>
      </c>
      <c r="E630" s="15">
        <v>12.488209999999999</v>
      </c>
      <c r="F630" s="15">
        <v>36.622929999999997</v>
      </c>
      <c r="G630" s="15">
        <v>595.18620974529449</v>
      </c>
      <c r="H630" s="15">
        <v>5.4859999999999998</v>
      </c>
      <c r="I630" s="15">
        <v>3.9228999999999998</v>
      </c>
      <c r="J630" s="15">
        <v>1.1480999999999999</v>
      </c>
      <c r="K630" s="15">
        <v>408.01</v>
      </c>
      <c r="L630" s="15">
        <v>1.4450000000000001</v>
      </c>
      <c r="M630" s="15">
        <v>453.42</v>
      </c>
      <c r="N630" s="15">
        <v>7.7489999999999997</v>
      </c>
      <c r="O630" s="15">
        <v>8.2789999999999999</v>
      </c>
      <c r="P630" s="15">
        <v>1386.6514999999999</v>
      </c>
      <c r="Q630" s="15">
        <v>1.3154999999999999</v>
      </c>
      <c r="R630" s="15">
        <v>253.23</v>
      </c>
      <c r="S630" s="15">
        <v>0.52549999999999997</v>
      </c>
      <c r="T630" s="15">
        <v>6.7646099999999993</v>
      </c>
      <c r="U630" s="15">
        <v>15.211799999999998</v>
      </c>
      <c r="V630" s="15">
        <v>5152</v>
      </c>
      <c r="W630" s="15">
        <v>3.3879999999999999</v>
      </c>
      <c r="X630" s="15">
        <v>8.7550000000000008</v>
      </c>
      <c r="Y630" s="15">
        <v>5.3916899999999996</v>
      </c>
      <c r="Z630" s="15">
        <v>5.9518599999999999</v>
      </c>
      <c r="AA630" s="15">
        <v>10.540299999999998</v>
      </c>
      <c r="AB630" s="15">
        <v>1.77458</v>
      </c>
      <c r="AC630" s="15">
        <v>2305.38</v>
      </c>
      <c r="AD630" s="15">
        <v>306.93099999999998</v>
      </c>
      <c r="AE630" s="15">
        <v>6.2809399999999993</v>
      </c>
      <c r="AF630" s="15">
        <v>1137.7719999999999</v>
      </c>
      <c r="AG630" s="15">
        <v>145.9</v>
      </c>
      <c r="AH630" s="15">
        <v>16.784700000000001</v>
      </c>
      <c r="AI630" s="15">
        <v>13.274099999999999</v>
      </c>
      <c r="AJ630" s="15">
        <v>71.14</v>
      </c>
      <c r="AK630" s="15">
        <v>40.37191</v>
      </c>
      <c r="AL630" s="15">
        <v>9897.2999999999993</v>
      </c>
      <c r="AM630" s="15">
        <v>1753.5853</v>
      </c>
      <c r="AN630" s="15">
        <v>0.31085723999999998</v>
      </c>
      <c r="AO630" s="15">
        <v>0.70475226999999996</v>
      </c>
      <c r="AP630" s="15">
        <v>3.6654999999999998</v>
      </c>
      <c r="AQ630" s="15">
        <v>1749.9480999999998</v>
      </c>
      <c r="AR630" s="15">
        <v>36.3765</v>
      </c>
      <c r="AS630" s="15">
        <v>134.99686</v>
      </c>
      <c r="AT630" s="15">
        <v>0.70899999999999996</v>
      </c>
      <c r="AU630" s="15">
        <v>62.603499999999997</v>
      </c>
      <c r="AV630" s="15">
        <v>1400.13</v>
      </c>
      <c r="AW630" s="15">
        <v>0.30576299999999995</v>
      </c>
      <c r="AX630" s="15">
        <v>2602</v>
      </c>
      <c r="AY630" s="15">
        <v>1519.33</v>
      </c>
      <c r="AZ630" s="15">
        <v>5.0952299999999999</v>
      </c>
      <c r="BA630" s="15">
        <v>40.25</v>
      </c>
      <c r="BB630" s="15">
        <v>0.39070069999999996</v>
      </c>
      <c r="BC630" s="15">
        <v>5470.78</v>
      </c>
      <c r="BD630" s="15">
        <v>25.623100000000001</v>
      </c>
      <c r="BE630" s="15">
        <v>3.8173999999999997</v>
      </c>
      <c r="BF630" s="15">
        <v>0.39133071999999997</v>
      </c>
      <c r="BG630" s="15">
        <v>176.68</v>
      </c>
      <c r="BH630" s="15">
        <v>23.857700000000001</v>
      </c>
      <c r="BI630" s="15">
        <v>8.5612259999999996</v>
      </c>
      <c r="BJ630" s="15">
        <v>9.6748899999999995</v>
      </c>
      <c r="BK630" s="15">
        <v>6.3920999999999992</v>
      </c>
      <c r="BL630" s="15">
        <v>64.325000000000003</v>
      </c>
      <c r="BM630" s="15">
        <v>2.0008499999999998</v>
      </c>
      <c r="BN630" s="15">
        <v>1.8563499999999999</v>
      </c>
      <c r="BO630" s="15">
        <v>10.425999999999998</v>
      </c>
      <c r="BP630" s="15">
        <v>21.885999999999999</v>
      </c>
      <c r="BQ630" s="15">
        <v>7.4440999999999997</v>
      </c>
      <c r="BR630" s="15">
        <v>43.842560461235273</v>
      </c>
      <c r="BS630" s="15">
        <v>2719.21</v>
      </c>
      <c r="BT630" s="15">
        <v>2.85</v>
      </c>
      <c r="BU630" s="15">
        <v>39.2971</v>
      </c>
      <c r="BV630" s="15">
        <v>181.73321999999999</v>
      </c>
      <c r="BW630" s="15">
        <v>3.7450000000000001</v>
      </c>
      <c r="BX630" s="15">
        <v>1.6382000000000001</v>
      </c>
      <c r="BY630" s="15">
        <v>5.0952299999999999</v>
      </c>
      <c r="BZ630" s="15">
        <v>150.67899999999997</v>
      </c>
      <c r="CA630" s="15">
        <v>61.110299999999995</v>
      </c>
      <c r="CB630" s="15">
        <v>401</v>
      </c>
      <c r="CC630" s="15">
        <v>5.0952299999999999</v>
      </c>
      <c r="CD630" s="15">
        <v>7.6951399999999994</v>
      </c>
      <c r="CE630" s="15">
        <v>1.4792000000000001</v>
      </c>
      <c r="CF630" s="15">
        <v>11.225</v>
      </c>
      <c r="CG630" s="15">
        <v>663.76</v>
      </c>
      <c r="CH630" s="15">
        <v>39.152000000000001</v>
      </c>
      <c r="CI630" s="15">
        <v>1.1506000000000001</v>
      </c>
      <c r="CJ630" s="15">
        <v>252332</v>
      </c>
      <c r="CK630" s="15">
        <v>1223.48</v>
      </c>
      <c r="CL630" s="15">
        <v>0.61068243</v>
      </c>
      <c r="CM630" s="15">
        <v>10.341999999999999</v>
      </c>
      <c r="CN630" s="15">
        <v>537.04999999999995</v>
      </c>
      <c r="CO630" s="15">
        <v>1830.75</v>
      </c>
      <c r="CP630" s="15">
        <v>17.785506999999999</v>
      </c>
      <c r="CQ630" s="43">
        <v>3000</v>
      </c>
      <c r="CR630" s="43">
        <v>46.3</v>
      </c>
      <c r="CS630" s="43">
        <v>35.76</v>
      </c>
      <c r="CT630" s="43">
        <v>1.7823999999999998</v>
      </c>
      <c r="CU630" s="43">
        <v>33.344999999999999</v>
      </c>
      <c r="CV630" s="43">
        <v>14.27</v>
      </c>
      <c r="CW630" s="43">
        <v>7.1069999999999993</v>
      </c>
      <c r="CX630" s="43">
        <v>215.53</v>
      </c>
      <c r="CY630" s="43">
        <v>0.59699999999999998</v>
      </c>
      <c r="CZ630" s="43">
        <v>4</v>
      </c>
      <c r="DA630" s="43">
        <v>3.488</v>
      </c>
      <c r="DB630" s="43">
        <v>8511</v>
      </c>
      <c r="DC630" s="43">
        <v>6.1639999999999997</v>
      </c>
      <c r="DD630" s="43">
        <v>1538.4615384615383</v>
      </c>
      <c r="DE630" s="43">
        <v>2.0575000000000001</v>
      </c>
      <c r="DF630" s="43">
        <v>12982</v>
      </c>
      <c r="DG630" s="42" t="s">
        <v>21</v>
      </c>
    </row>
    <row r="631" spans="1:111" x14ac:dyDescent="0.25">
      <c r="A631" s="29" t="s">
        <v>779</v>
      </c>
      <c r="B631" s="15">
        <v>58.516500000000001</v>
      </c>
      <c r="C631" s="15">
        <v>0.99949999999999994</v>
      </c>
      <c r="D631" s="15">
        <v>1.65801</v>
      </c>
      <c r="E631" s="15">
        <v>12.606299999999999</v>
      </c>
      <c r="F631" s="15">
        <v>36.957729999999998</v>
      </c>
      <c r="G631" s="15">
        <v>601.1082118322247</v>
      </c>
      <c r="H631" s="15">
        <v>5.5042999999999997</v>
      </c>
      <c r="I631" s="15">
        <v>4.0661999999999994</v>
      </c>
      <c r="J631" s="15">
        <v>1.1546000000000001</v>
      </c>
      <c r="K631" s="15">
        <v>414.93</v>
      </c>
      <c r="L631" s="15">
        <v>1.4653</v>
      </c>
      <c r="M631" s="15">
        <v>456.19</v>
      </c>
      <c r="N631" s="15">
        <v>7.7469999999999999</v>
      </c>
      <c r="O631" s="15">
        <v>8.2797000000000001</v>
      </c>
      <c r="P631" s="15">
        <v>1385.6334999999999</v>
      </c>
      <c r="Q631" s="15">
        <v>1.3428571</v>
      </c>
      <c r="R631" s="15">
        <v>255.59</v>
      </c>
      <c r="S631" s="15">
        <v>0.52603999999999995</v>
      </c>
      <c r="T631" s="15">
        <v>6.8291399999999998</v>
      </c>
      <c r="U631" s="15">
        <v>15.264099999999999</v>
      </c>
      <c r="V631" s="15">
        <v>5236.5</v>
      </c>
      <c r="W631" s="15">
        <v>3.3879999999999999</v>
      </c>
      <c r="X631" s="15">
        <v>8.7550000000000008</v>
      </c>
      <c r="Y631" s="15">
        <v>5.4430199999999997</v>
      </c>
      <c r="Z631" s="15">
        <v>6.0110799999999998</v>
      </c>
      <c r="AA631" s="15">
        <v>10.593</v>
      </c>
      <c r="AB631" s="15">
        <v>1.79172</v>
      </c>
      <c r="AC631" s="15">
        <v>2314.59</v>
      </c>
      <c r="AD631" s="15">
        <v>304.13333</v>
      </c>
      <c r="AE631" s="15">
        <v>6.3115600000000001</v>
      </c>
      <c r="AF631" s="15">
        <v>1164.4409999999998</v>
      </c>
      <c r="AG631" s="15">
        <v>147.02000000000001</v>
      </c>
      <c r="AH631" s="15">
        <v>16.438099999999999</v>
      </c>
      <c r="AI631" s="15">
        <v>13.32518</v>
      </c>
      <c r="AJ631" s="15">
        <v>71.150000000000006</v>
      </c>
      <c r="AK631" s="15">
        <v>42.247729999999997</v>
      </c>
      <c r="AL631" s="15">
        <v>13535</v>
      </c>
      <c r="AM631" s="15">
        <v>1753.0790999999999</v>
      </c>
      <c r="AN631" s="15">
        <v>0.31085726999999996</v>
      </c>
      <c r="AO631" s="15">
        <v>0.71092093000000001</v>
      </c>
      <c r="AP631" s="15">
        <v>3.6639999999999997</v>
      </c>
      <c r="AQ631" s="15">
        <v>1764.8878999999999</v>
      </c>
      <c r="AR631" s="15">
        <v>36.377499999999998</v>
      </c>
      <c r="AS631" s="15">
        <v>140.56727999999998</v>
      </c>
      <c r="AT631" s="15">
        <v>0.70899999999999996</v>
      </c>
      <c r="AU631" s="15">
        <v>60.519300000000001</v>
      </c>
      <c r="AV631" s="15">
        <v>1395.26</v>
      </c>
      <c r="AW631" s="15">
        <v>0.30648335999999998</v>
      </c>
      <c r="AX631" s="15">
        <v>3408</v>
      </c>
      <c r="AY631" s="15">
        <v>1517.35</v>
      </c>
      <c r="AZ631" s="15">
        <v>5.3805499999999995</v>
      </c>
      <c r="BA631" s="15">
        <v>40.43</v>
      </c>
      <c r="BB631" s="15">
        <v>0.39368469</v>
      </c>
      <c r="BC631" s="15">
        <v>5539.98</v>
      </c>
      <c r="BD631" s="15">
        <v>26.126000000000001</v>
      </c>
      <c r="BE631" s="15">
        <v>3.9891000000000001</v>
      </c>
      <c r="BF631" s="15">
        <v>0.39269247999999995</v>
      </c>
      <c r="BG631" s="15">
        <v>178.1</v>
      </c>
      <c r="BH631" s="15">
        <v>24.1172</v>
      </c>
      <c r="BI631" s="15">
        <v>8.8993500000000001</v>
      </c>
      <c r="BJ631" s="15">
        <v>9.7316099999999999</v>
      </c>
      <c r="BK631" s="15">
        <v>6.4417999999999997</v>
      </c>
      <c r="BL631" s="15">
        <v>67.315909999999988</v>
      </c>
      <c r="BM631" s="15">
        <v>2.01973</v>
      </c>
      <c r="BN631" s="15">
        <v>1.96045</v>
      </c>
      <c r="BO631" s="15">
        <v>10.525</v>
      </c>
      <c r="BP631" s="15">
        <v>21.885999999999999</v>
      </c>
      <c r="BQ631" s="15">
        <v>7.5714999999999995</v>
      </c>
      <c r="BR631" s="15">
        <v>44.101336073492277</v>
      </c>
      <c r="BS631" s="15">
        <v>2749.92</v>
      </c>
      <c r="BT631" s="15">
        <v>2.91</v>
      </c>
      <c r="BU631" s="15">
        <v>40.399099999999997</v>
      </c>
      <c r="BV631" s="15">
        <v>183.40583999999998</v>
      </c>
      <c r="BW631" s="15">
        <v>3.7450000000000001</v>
      </c>
      <c r="BX631" s="15">
        <v>1.6953</v>
      </c>
      <c r="BY631" s="15">
        <v>5.3805499999999995</v>
      </c>
      <c r="BZ631" s="15">
        <v>152.09664999999998</v>
      </c>
      <c r="CA631" s="15">
        <v>64.897599999999997</v>
      </c>
      <c r="CB631" s="15">
        <v>401</v>
      </c>
      <c r="CC631" s="15">
        <v>5.3805499999999995</v>
      </c>
      <c r="CD631" s="15">
        <v>7.90707</v>
      </c>
      <c r="CE631" s="15">
        <v>1.49386</v>
      </c>
      <c r="CF631" s="15">
        <v>11.225</v>
      </c>
      <c r="CG631" s="15">
        <v>662.97</v>
      </c>
      <c r="CH631" s="15">
        <v>42.363999999999997</v>
      </c>
      <c r="CI631" s="15">
        <v>1.1588000000000001</v>
      </c>
      <c r="CJ631" s="15">
        <v>261123</v>
      </c>
      <c r="CK631" s="15">
        <v>1231.0219999999999</v>
      </c>
      <c r="CL631" s="15">
        <v>0.60619389999999995</v>
      </c>
      <c r="CM631" s="15">
        <v>10.418999999999999</v>
      </c>
      <c r="CN631" s="15">
        <v>542</v>
      </c>
      <c r="CO631" s="15">
        <v>1903.38</v>
      </c>
      <c r="CP631" s="15">
        <v>18.010978999999999</v>
      </c>
      <c r="CQ631" s="43">
        <v>3000</v>
      </c>
      <c r="CR631" s="43">
        <v>46.3</v>
      </c>
      <c r="CS631" s="43">
        <v>37.54</v>
      </c>
      <c r="CT631" s="43">
        <v>1.8101999999999998</v>
      </c>
      <c r="CU631" s="43">
        <v>33.422999999999995</v>
      </c>
      <c r="CV631" s="43">
        <v>14.459</v>
      </c>
      <c r="CW631" s="43">
        <v>7.0609999999999999</v>
      </c>
      <c r="CX631" s="43">
        <v>219.11</v>
      </c>
      <c r="CY631" s="43">
        <v>0.60199999999999998</v>
      </c>
      <c r="CZ631" s="43">
        <v>4</v>
      </c>
      <c r="DA631" s="43">
        <v>3.4824999999999999</v>
      </c>
      <c r="DB631" s="43">
        <v>8670</v>
      </c>
      <c r="DC631" s="43">
        <v>6.1979999999999995</v>
      </c>
      <c r="DD631" s="43">
        <v>1516.0795395969653</v>
      </c>
      <c r="DE631" s="43">
        <v>2.0634999999999999</v>
      </c>
      <c r="DF631" s="43">
        <v>12985</v>
      </c>
      <c r="DG631" s="42" t="s">
        <v>21</v>
      </c>
    </row>
    <row r="632" spans="1:111" x14ac:dyDescent="0.25">
      <c r="A632" s="29" t="s">
        <v>780</v>
      </c>
      <c r="B632" s="15">
        <v>58.733599999999996</v>
      </c>
      <c r="C632" s="15">
        <v>0.99949999999999994</v>
      </c>
      <c r="D632" s="15">
        <v>1.6176600000000001</v>
      </c>
      <c r="E632" s="15">
        <v>12.647169999999999</v>
      </c>
      <c r="F632" s="15">
        <v>37.084319999999998</v>
      </c>
      <c r="G632" s="15">
        <v>602.27321224277421</v>
      </c>
      <c r="H632" s="15">
        <v>5.5265999999999993</v>
      </c>
      <c r="I632" s="15">
        <v>4.6514999999999995</v>
      </c>
      <c r="J632" s="15">
        <v>1.1615</v>
      </c>
      <c r="K632" s="15">
        <v>450.07</v>
      </c>
      <c r="L632" s="15">
        <v>1.48763</v>
      </c>
      <c r="M632" s="15">
        <v>464.64</v>
      </c>
      <c r="N632" s="15">
        <v>7.7459999999999996</v>
      </c>
      <c r="O632" s="15">
        <v>8.2797999999999998</v>
      </c>
      <c r="P632" s="15">
        <v>1371.7627</v>
      </c>
      <c r="Q632" s="15">
        <v>1.4178261000000001</v>
      </c>
      <c r="R632" s="15">
        <v>258</v>
      </c>
      <c r="S632" s="15">
        <v>0.52739999999999998</v>
      </c>
      <c r="T632" s="15">
        <v>6.85006</v>
      </c>
      <c r="U632" s="15">
        <v>15.459199999999999</v>
      </c>
      <c r="V632" s="15">
        <v>5300.4348</v>
      </c>
      <c r="W632" s="15">
        <v>3.3879999999999999</v>
      </c>
      <c r="X632" s="15">
        <v>8.7550000000000008</v>
      </c>
      <c r="Y632" s="15">
        <v>5.4649299999999998</v>
      </c>
      <c r="Z632" s="15">
        <v>6.0227299999999993</v>
      </c>
      <c r="AA632" s="15">
        <v>10.594799999999999</v>
      </c>
      <c r="AB632" s="15">
        <v>1.7979000000000001</v>
      </c>
      <c r="AC632" s="15">
        <v>2324.7600000000002</v>
      </c>
      <c r="AD632" s="15">
        <v>299.42910999999998</v>
      </c>
      <c r="AE632" s="15">
        <v>6.34762</v>
      </c>
      <c r="AF632" s="15">
        <v>1464.52</v>
      </c>
      <c r="AG632" s="15">
        <v>149.01</v>
      </c>
      <c r="AH632" s="15">
        <v>16.041699999999999</v>
      </c>
      <c r="AI632" s="15">
        <v>13.369919999999999</v>
      </c>
      <c r="AJ632" s="15">
        <v>71.349999999999994</v>
      </c>
      <c r="AK632" s="15">
        <v>42.510439999999996</v>
      </c>
      <c r="AL632" s="15">
        <v>13962.5</v>
      </c>
      <c r="AM632" s="15">
        <v>1752.7074</v>
      </c>
      <c r="AN632" s="15">
        <v>0.31085726999999996</v>
      </c>
      <c r="AO632" s="15">
        <v>0.71480392999999998</v>
      </c>
      <c r="AP632" s="15">
        <v>3.66</v>
      </c>
      <c r="AQ632" s="15">
        <v>1772.7846999999999</v>
      </c>
      <c r="AR632" s="15">
        <v>36.348799999999997</v>
      </c>
      <c r="AS632" s="15">
        <v>140.73363999999998</v>
      </c>
      <c r="AT632" s="15">
        <v>0.70899999999999996</v>
      </c>
      <c r="AU632" s="15">
        <v>59.336599999999997</v>
      </c>
      <c r="AV632" s="15">
        <v>1293.73</v>
      </c>
      <c r="AW632" s="15">
        <v>0.306641</v>
      </c>
      <c r="AX632" s="15">
        <v>3501</v>
      </c>
      <c r="AY632" s="15">
        <v>1515.05</v>
      </c>
      <c r="AZ632" s="15">
        <v>6.2245900000000001</v>
      </c>
      <c r="BA632" s="15">
        <v>41.38</v>
      </c>
      <c r="BB632" s="15">
        <v>0.39446368999999998</v>
      </c>
      <c r="BC632" s="15">
        <v>5567.73</v>
      </c>
      <c r="BD632" s="15">
        <v>26.651199999999999</v>
      </c>
      <c r="BE632" s="15">
        <v>4.1576999999999993</v>
      </c>
      <c r="BF632" s="15">
        <v>0.39389999999999997</v>
      </c>
      <c r="BG632" s="15">
        <v>196.86</v>
      </c>
      <c r="BH632" s="15">
        <v>24.3507</v>
      </c>
      <c r="BI632" s="15">
        <v>8.9039999999999999</v>
      </c>
      <c r="BJ632" s="15">
        <v>9.7447599999999994</v>
      </c>
      <c r="BK632" s="15">
        <v>6.4563999999999995</v>
      </c>
      <c r="BL632" s="15">
        <v>67.97717999999999</v>
      </c>
      <c r="BM632" s="15">
        <v>2.0270349999999997</v>
      </c>
      <c r="BN632" s="15">
        <v>1.9275199999999999</v>
      </c>
      <c r="BO632" s="15">
        <v>10.624899999999998</v>
      </c>
      <c r="BP632" s="15">
        <v>21.885999999999999</v>
      </c>
      <c r="BQ632" s="15">
        <v>7.6227999999999998</v>
      </c>
      <c r="BR632" s="15">
        <v>46</v>
      </c>
      <c r="BS632" s="15">
        <v>2797.28</v>
      </c>
      <c r="BT632" s="15">
        <v>2.92</v>
      </c>
      <c r="BU632" s="15">
        <v>41.780499999999996</v>
      </c>
      <c r="BV632" s="15">
        <v>183.94184999999999</v>
      </c>
      <c r="BW632" s="15">
        <v>3.7450000000000001</v>
      </c>
      <c r="BX632" s="15">
        <v>1.7077199999999999</v>
      </c>
      <c r="BY632" s="15">
        <v>6.2245900000000001</v>
      </c>
      <c r="BZ632" s="15">
        <v>152.60199999999998</v>
      </c>
      <c r="CA632" s="15">
        <v>65.615499999999997</v>
      </c>
      <c r="CB632" s="15">
        <v>401</v>
      </c>
      <c r="CC632" s="15">
        <v>6.2245900000000001</v>
      </c>
      <c r="CD632" s="15">
        <v>7.9856999999999996</v>
      </c>
      <c r="CE632" s="15">
        <v>1.51362</v>
      </c>
      <c r="CF632" s="15">
        <v>11.225</v>
      </c>
      <c r="CG632" s="15">
        <v>668.37</v>
      </c>
      <c r="CH632" s="15">
        <v>41.19</v>
      </c>
      <c r="CI632" s="15">
        <v>1.1613</v>
      </c>
      <c r="CJ632" s="15">
        <v>268393</v>
      </c>
      <c r="CK632" s="15">
        <v>1235.0179999999998</v>
      </c>
      <c r="CL632" s="15">
        <v>0.60845839999999995</v>
      </c>
      <c r="CM632" s="15">
        <v>10.513</v>
      </c>
      <c r="CN632" s="15">
        <v>557.39</v>
      </c>
      <c r="CO632" s="15">
        <v>1929.24</v>
      </c>
      <c r="CP632" s="15">
        <v>18.428999999999998</v>
      </c>
      <c r="CQ632" s="43">
        <v>3000</v>
      </c>
      <c r="CR632" s="43">
        <v>47.1</v>
      </c>
      <c r="CS632" s="43">
        <v>41.8</v>
      </c>
      <c r="CT632" s="43">
        <v>1.7689999999999999</v>
      </c>
      <c r="CU632" s="43">
        <v>30.882000000000001</v>
      </c>
      <c r="CV632" s="43">
        <v>14.25</v>
      </c>
      <c r="CW632" s="43">
        <v>7.141</v>
      </c>
      <c r="CX632" s="43">
        <v>216.2</v>
      </c>
      <c r="CY632" s="43">
        <v>0.59899999999999998</v>
      </c>
      <c r="CZ632" s="43">
        <v>4</v>
      </c>
      <c r="DA632" s="43">
        <v>3.4344999999999999</v>
      </c>
      <c r="DB632" s="43">
        <v>8744</v>
      </c>
      <c r="DC632" s="43">
        <v>6.2379999999999995</v>
      </c>
      <c r="DD632" s="43">
        <v>1572.1910841043618</v>
      </c>
      <c r="DE632" s="43">
        <v>2.1341999999999999</v>
      </c>
      <c r="DF632" s="43">
        <v>12990</v>
      </c>
      <c r="DG632" s="42" t="s">
        <v>21</v>
      </c>
    </row>
    <row r="633" spans="1:111" x14ac:dyDescent="0.25">
      <c r="A633" s="29" t="s">
        <v>781</v>
      </c>
      <c r="B633" s="15">
        <v>59.248100000000001</v>
      </c>
      <c r="C633" s="15">
        <v>0.99949999999999994</v>
      </c>
      <c r="D633" s="15">
        <v>1.6940900000000001</v>
      </c>
      <c r="E633" s="15">
        <v>12.582999999999998</v>
      </c>
      <c r="F633" s="15">
        <v>36.8568</v>
      </c>
      <c r="G633" s="15">
        <v>599.49901126513794</v>
      </c>
      <c r="H633" s="15">
        <v>5.5415000000000001</v>
      </c>
      <c r="I633" s="15">
        <v>4.7025999999999994</v>
      </c>
      <c r="J633" s="15">
        <v>1.1717</v>
      </c>
      <c r="K633" s="15">
        <v>477.4</v>
      </c>
      <c r="L633" s="15">
        <v>1.535037</v>
      </c>
      <c r="M633" s="15">
        <v>471.26</v>
      </c>
      <c r="N633" s="15">
        <v>7.7469999999999999</v>
      </c>
      <c r="O633" s="15">
        <v>8.2798999999999996</v>
      </c>
      <c r="P633" s="15">
        <v>1390.2899</v>
      </c>
      <c r="Q633" s="15">
        <v>1.4875</v>
      </c>
      <c r="R633" s="15">
        <v>260.92</v>
      </c>
      <c r="S633" s="15">
        <v>0.52569999999999995</v>
      </c>
      <c r="T633" s="15">
        <v>6.8080499999999997</v>
      </c>
      <c r="U633" s="15">
        <v>15.396099999999999</v>
      </c>
      <c r="V633" s="15">
        <v>5431.4</v>
      </c>
      <c r="W633" s="15">
        <v>3.3879999999999999</v>
      </c>
      <c r="X633" s="15">
        <v>8.7550000000000008</v>
      </c>
      <c r="Y633" s="15">
        <v>5.4364799999999995</v>
      </c>
      <c r="Z633" s="15">
        <v>5.9949879999999993</v>
      </c>
      <c r="AA633" s="15">
        <v>10.676499999999999</v>
      </c>
      <c r="AB633" s="15">
        <v>1.7886112000000001</v>
      </c>
      <c r="AC633" s="15">
        <v>2325.4</v>
      </c>
      <c r="AD633" s="15">
        <v>300.99380000000002</v>
      </c>
      <c r="AE633" s="15">
        <v>6.4032999999999998</v>
      </c>
      <c r="AF633" s="15">
        <v>1245.1415999999999</v>
      </c>
      <c r="AG633" s="15">
        <v>149.75</v>
      </c>
      <c r="AH633" s="15">
        <v>16.4069</v>
      </c>
      <c r="AI633" s="15">
        <v>13.43154</v>
      </c>
      <c r="AJ633" s="15">
        <v>71.5</v>
      </c>
      <c r="AK633" s="15">
        <v>42.756299999999996</v>
      </c>
      <c r="AL633" s="15">
        <v>11950</v>
      </c>
      <c r="AM633" s="15">
        <v>1751.7813426528101</v>
      </c>
      <c r="AN633" s="15">
        <v>0.31085723999999998</v>
      </c>
      <c r="AO633" s="15">
        <v>0.71252483</v>
      </c>
      <c r="AP633" s="15">
        <v>3.7079999999999997</v>
      </c>
      <c r="AQ633" s="15">
        <v>1763.6679999999999</v>
      </c>
      <c r="AR633" s="15">
        <v>36.352899999999998</v>
      </c>
      <c r="AS633" s="15">
        <v>144.65499799999998</v>
      </c>
      <c r="AT633" s="15">
        <v>0.70899999999999996</v>
      </c>
      <c r="AU633" s="15">
        <v>59.373999999999995</v>
      </c>
      <c r="AV633" s="15">
        <v>1312.12</v>
      </c>
      <c r="AW633" s="15">
        <v>0.30699199999999999</v>
      </c>
      <c r="AX633" s="15">
        <v>3689.5</v>
      </c>
      <c r="AY633" s="15">
        <v>1512.9</v>
      </c>
      <c r="AZ633" s="15">
        <v>6.2939499999999997</v>
      </c>
      <c r="BA633" s="15">
        <v>43</v>
      </c>
      <c r="BB633" s="15">
        <v>0.39572172999999999</v>
      </c>
      <c r="BC633" s="15">
        <v>5608.64</v>
      </c>
      <c r="BD633" s="15">
        <v>31.0029</v>
      </c>
      <c r="BE633" s="15">
        <v>4.1989999999999998</v>
      </c>
      <c r="BF633" s="15">
        <v>0.39299999999999996</v>
      </c>
      <c r="BG633" s="15">
        <v>202.29</v>
      </c>
      <c r="BH633" s="15">
        <v>24.497699999999998</v>
      </c>
      <c r="BI633" s="15">
        <v>9.2595999999999989</v>
      </c>
      <c r="BJ633" s="15">
        <v>9.7259699999999984</v>
      </c>
      <c r="BK633" s="15">
        <v>6.4803999999999995</v>
      </c>
      <c r="BL633" s="15">
        <v>68.234020000000001</v>
      </c>
      <c r="BM633" s="15">
        <v>2.0168189999999999</v>
      </c>
      <c r="BN633" s="15">
        <v>1.9925200000000001</v>
      </c>
      <c r="BO633" s="15">
        <v>10.727699999999999</v>
      </c>
      <c r="BP633" s="15">
        <v>21.885999999999999</v>
      </c>
      <c r="BQ633" s="15">
        <v>7.7111000000000001</v>
      </c>
      <c r="BR633" s="15">
        <v>46</v>
      </c>
      <c r="BS633" s="15">
        <v>2821.71</v>
      </c>
      <c r="BT633" s="15">
        <v>2.96</v>
      </c>
      <c r="BU633" s="15">
        <v>43.037500000000001</v>
      </c>
      <c r="BV633" s="15">
        <v>183.06922999999998</v>
      </c>
      <c r="BW633" s="15">
        <v>3.7450000000000001</v>
      </c>
      <c r="BX633" s="15">
        <v>1.7538</v>
      </c>
      <c r="BY633" s="15">
        <v>6.2939499999999997</v>
      </c>
      <c r="BZ633" s="15">
        <v>151.78399999999999</v>
      </c>
      <c r="CA633" s="15">
        <v>66.264199999999988</v>
      </c>
      <c r="CB633" s="15">
        <v>401</v>
      </c>
      <c r="CC633" s="15">
        <v>6.2939499999999997</v>
      </c>
      <c r="CD633" s="15">
        <v>8.1410679999999989</v>
      </c>
      <c r="CE633" s="15">
        <v>1.4950097</v>
      </c>
      <c r="CF633" s="15">
        <v>11.225</v>
      </c>
      <c r="CG633" s="15">
        <v>668.23</v>
      </c>
      <c r="CH633" s="15">
        <v>41.576000000000001</v>
      </c>
      <c r="CI633" s="15">
        <v>1.1554</v>
      </c>
      <c r="CJ633" s="15">
        <v>274022</v>
      </c>
      <c r="CK633" s="15">
        <v>1244.374</v>
      </c>
      <c r="CL633" s="15">
        <v>0.6130118</v>
      </c>
      <c r="CM633" s="15">
        <v>10.630999999999998</v>
      </c>
      <c r="CN633" s="15">
        <v>570.19000000000005</v>
      </c>
      <c r="CO633" s="15">
        <v>1936.85</v>
      </c>
      <c r="CP633" s="15">
        <v>22.571860000000001</v>
      </c>
      <c r="CQ633" s="43">
        <v>3000</v>
      </c>
      <c r="CR633" s="43">
        <v>47.1</v>
      </c>
      <c r="CS633" s="43">
        <v>50</v>
      </c>
      <c r="CT633" s="43">
        <v>1.7917999999999998</v>
      </c>
      <c r="CU633" s="43">
        <v>33.457999999999998</v>
      </c>
      <c r="CV633" s="43">
        <v>14.136999999999999</v>
      </c>
      <c r="CW633" s="43">
        <v>7.2649999999999997</v>
      </c>
      <c r="CX633" s="43">
        <v>223.87</v>
      </c>
      <c r="CY633" s="43">
        <v>0.60099999999999998</v>
      </c>
      <c r="CZ633" s="43">
        <v>4</v>
      </c>
      <c r="DA633" s="43">
        <v>3.74</v>
      </c>
      <c r="DB633" s="43">
        <v>8924</v>
      </c>
      <c r="DC633" s="43">
        <v>7.9050000000000002</v>
      </c>
      <c r="DD633" s="43">
        <v>1587.3015873015872</v>
      </c>
      <c r="DE633" s="43">
        <v>2.25</v>
      </c>
      <c r="DF633" s="43">
        <v>13907</v>
      </c>
      <c r="DG633" s="42" t="s">
        <v>21</v>
      </c>
    </row>
    <row r="634" spans="1:111" x14ac:dyDescent="0.25">
      <c r="A634" s="29" t="s">
        <v>782</v>
      </c>
      <c r="B634" s="15">
        <v>58.061900000000001</v>
      </c>
      <c r="C634" s="15">
        <v>0.99949999999999994</v>
      </c>
      <c r="D634" s="15">
        <v>1.6981200000000001</v>
      </c>
      <c r="E634" s="15">
        <v>11.984179999999999</v>
      </c>
      <c r="F634" s="15">
        <v>35.134999999999998</v>
      </c>
      <c r="G634" s="15">
        <v>570.67720110825098</v>
      </c>
      <c r="H634" s="15">
        <v>5.5626999999999995</v>
      </c>
      <c r="I634" s="15">
        <v>4.6273999999999997</v>
      </c>
      <c r="J634" s="15">
        <v>1.1809000000000001</v>
      </c>
      <c r="K634" s="15">
        <v>468.35</v>
      </c>
      <c r="L634" s="15">
        <v>1.52135</v>
      </c>
      <c r="M634" s="15">
        <v>470.5</v>
      </c>
      <c r="N634" s="15">
        <v>7.7459999999999996</v>
      </c>
      <c r="O634" s="15">
        <v>8.2789999999999999</v>
      </c>
      <c r="P634" s="15">
        <v>1519.5347999999999</v>
      </c>
      <c r="Q634" s="15">
        <v>1.6931818000000001</v>
      </c>
      <c r="R634" s="15">
        <v>262.81</v>
      </c>
      <c r="S634" s="15">
        <v>0.50339999999999996</v>
      </c>
      <c r="T634" s="15">
        <v>6.4867900000000001</v>
      </c>
      <c r="U634" s="15">
        <v>15.545999999999999</v>
      </c>
      <c r="V634" s="15">
        <v>5899.36</v>
      </c>
      <c r="W634" s="15">
        <v>3.3879999999999999</v>
      </c>
      <c r="X634" s="15">
        <v>8.7550000000000008</v>
      </c>
      <c r="Y634" s="15">
        <v>5.1833499999999999</v>
      </c>
      <c r="Z634" s="15">
        <v>5.7067699999999997</v>
      </c>
      <c r="AA634" s="15">
        <v>10.682399999999999</v>
      </c>
      <c r="AB634" s="15">
        <v>1.70295</v>
      </c>
      <c r="AC634" s="15">
        <v>2324.6999999999998</v>
      </c>
      <c r="AD634" s="15">
        <v>293.04910000000001</v>
      </c>
      <c r="AE634" s="15">
        <v>6.4889099999999997</v>
      </c>
      <c r="AF634" s="15">
        <v>1259.8895</v>
      </c>
      <c r="AG634" s="15">
        <v>151.53</v>
      </c>
      <c r="AH634" s="15">
        <v>16.780100000000001</v>
      </c>
      <c r="AI634" s="15">
        <v>13.507</v>
      </c>
      <c r="AJ634" s="15">
        <v>69.84</v>
      </c>
      <c r="AK634" s="15">
        <v>42.520910000000001</v>
      </c>
      <c r="AL634" s="15">
        <v>10843.8</v>
      </c>
      <c r="AM634" s="15">
        <v>1747.7090999999998</v>
      </c>
      <c r="AN634" s="15">
        <v>0.31085726999999996</v>
      </c>
      <c r="AO634" s="15">
        <v>0.67909514999999998</v>
      </c>
      <c r="AP634" s="15">
        <v>3.8450000000000002</v>
      </c>
      <c r="AQ634" s="15">
        <v>1676.5368999999998</v>
      </c>
      <c r="AR634" s="15">
        <v>36.559199999999997</v>
      </c>
      <c r="AS634" s="15">
        <v>134.59350999999998</v>
      </c>
      <c r="AT634" s="15">
        <v>0.70899999999999996</v>
      </c>
      <c r="AU634" s="15">
        <v>60.008400000000002</v>
      </c>
      <c r="AV634" s="15">
        <v>1372.58</v>
      </c>
      <c r="AW634" s="15">
        <v>0.30419799999999997</v>
      </c>
      <c r="AX634" s="15">
        <v>3937.5</v>
      </c>
      <c r="AY634" s="15">
        <v>1509.75</v>
      </c>
      <c r="AZ634" s="15">
        <v>6.1117399999999993</v>
      </c>
      <c r="BA634" s="15">
        <v>45.35</v>
      </c>
      <c r="BB634" s="15">
        <v>0.38465871999999995</v>
      </c>
      <c r="BC634" s="15">
        <v>5390.14</v>
      </c>
      <c r="BD634" s="15">
        <v>39.733799999999995</v>
      </c>
      <c r="BE634" s="15">
        <v>3.8144</v>
      </c>
      <c r="BF634" s="15">
        <v>0.38064687999999997</v>
      </c>
      <c r="BG634" s="15">
        <v>203.47</v>
      </c>
      <c r="BH634" s="15">
        <v>24.480899999999998</v>
      </c>
      <c r="BI634" s="15">
        <v>10.215399999999999</v>
      </c>
      <c r="BJ634" s="15">
        <v>9.3765000000000001</v>
      </c>
      <c r="BK634" s="15">
        <v>6.3045</v>
      </c>
      <c r="BL634" s="15">
        <v>68.32499</v>
      </c>
      <c r="BM634" s="15">
        <v>1.91987</v>
      </c>
      <c r="BN634" s="15">
        <v>1.9826299999999999</v>
      </c>
      <c r="BO634" s="15">
        <v>10.829799999999999</v>
      </c>
      <c r="BP634" s="15">
        <v>21.885999999999999</v>
      </c>
      <c r="BQ634" s="15">
        <v>7.5784599999999998</v>
      </c>
      <c r="BR634" s="15">
        <v>46</v>
      </c>
      <c r="BS634" s="15">
        <v>2824.25</v>
      </c>
      <c r="BT634" s="15">
        <v>3.05</v>
      </c>
      <c r="BU634" s="15">
        <v>43.7759</v>
      </c>
      <c r="BV634" s="15">
        <v>174.65250999999998</v>
      </c>
      <c r="BW634" s="15">
        <v>3.7450000000000001</v>
      </c>
      <c r="BX634" s="15">
        <v>1.7263299999999999</v>
      </c>
      <c r="BY634" s="15">
        <v>6.1117399999999993</v>
      </c>
      <c r="BZ634" s="15">
        <v>144.53863999999999</v>
      </c>
      <c r="CA634" s="15">
        <v>66.064799999999991</v>
      </c>
      <c r="CB634" s="15">
        <v>401</v>
      </c>
      <c r="CC634" s="15">
        <v>6.1117399999999993</v>
      </c>
      <c r="CD634" s="15">
        <v>7.91052</v>
      </c>
      <c r="CE634" s="15">
        <v>1.4026700000000001</v>
      </c>
      <c r="CF634" s="15">
        <v>11.225</v>
      </c>
      <c r="CG634" s="15">
        <v>669.75</v>
      </c>
      <c r="CH634" s="15">
        <v>40.409999999999997</v>
      </c>
      <c r="CI634" s="15">
        <v>1.1060000000000001</v>
      </c>
      <c r="CJ634" s="15">
        <v>275141</v>
      </c>
      <c r="CK634" s="15">
        <v>1284.8429999999998</v>
      </c>
      <c r="CL634" s="15">
        <v>0.59516585</v>
      </c>
      <c r="CM634" s="15">
        <v>10.831</v>
      </c>
      <c r="CN634" s="15">
        <v>584.41999999999996</v>
      </c>
      <c r="CO634" s="15">
        <v>1956.39</v>
      </c>
      <c r="CP634" s="15">
        <v>29.063818999999999</v>
      </c>
      <c r="CQ634" s="43">
        <v>3000</v>
      </c>
      <c r="CR634" s="43">
        <v>47.1</v>
      </c>
      <c r="CS634" s="43">
        <v>53.2</v>
      </c>
      <c r="CT634" s="43">
        <v>1.6731999999999998</v>
      </c>
      <c r="CU634" s="43">
        <v>29.936</v>
      </c>
      <c r="CV634" s="43">
        <v>13.398</v>
      </c>
      <c r="CW634" s="43">
        <v>7.2649999999999997</v>
      </c>
      <c r="CX634" s="43">
        <v>218.88</v>
      </c>
      <c r="CY634" s="43">
        <v>0.58299999999999996</v>
      </c>
      <c r="CZ634" s="43">
        <v>4</v>
      </c>
      <c r="DA634" s="43">
        <v>3.5789999999999997</v>
      </c>
      <c r="DB634" s="43">
        <v>9238</v>
      </c>
      <c r="DC634" s="43">
        <v>16.064499999999999</v>
      </c>
      <c r="DD634" s="43">
        <v>1610.3059581320449</v>
      </c>
      <c r="DE634" s="43">
        <v>3.4</v>
      </c>
      <c r="DF634" s="43">
        <v>13907</v>
      </c>
      <c r="DG634" s="42" t="s">
        <v>21</v>
      </c>
    </row>
    <row r="635" spans="1:111" x14ac:dyDescent="0.25">
      <c r="A635" s="29" t="s">
        <v>783</v>
      </c>
      <c r="B635" s="15">
        <v>57.261499999999998</v>
      </c>
      <c r="C635" s="15">
        <v>0.99949999999999994</v>
      </c>
      <c r="D635" s="15">
        <v>1.61833</v>
      </c>
      <c r="E635" s="15">
        <v>11.516859999999999</v>
      </c>
      <c r="F635" s="15">
        <v>33.794089999999997</v>
      </c>
      <c r="G635" s="15">
        <v>549.50219364611871</v>
      </c>
      <c r="H635" s="15">
        <v>5.5889999999999995</v>
      </c>
      <c r="I635" s="15">
        <v>4.4201999999999995</v>
      </c>
      <c r="J635" s="15">
        <v>1.1883999999999999</v>
      </c>
      <c r="K635" s="15">
        <v>495.85</v>
      </c>
      <c r="L635" s="15">
        <v>1.54504</v>
      </c>
      <c r="M635" s="15">
        <v>463.6</v>
      </c>
      <c r="N635" s="15">
        <v>7.7450000000000001</v>
      </c>
      <c r="O635" s="15">
        <v>8.2777999999999992</v>
      </c>
      <c r="P635" s="15">
        <v>1587.5264999999999</v>
      </c>
      <c r="Q635" s="15">
        <v>2.2522699999999998</v>
      </c>
      <c r="R635" s="15">
        <v>265.23</v>
      </c>
      <c r="S635" s="15">
        <v>0.48419999999999996</v>
      </c>
      <c r="T635" s="15">
        <v>6.2280699999999998</v>
      </c>
      <c r="U635" s="15">
        <v>15.770299999999999</v>
      </c>
      <c r="V635" s="15">
        <v>6642.24</v>
      </c>
      <c r="W635" s="15">
        <v>3.3879999999999999</v>
      </c>
      <c r="X635" s="15">
        <v>8.7550000000000008</v>
      </c>
      <c r="Y635" s="15">
        <v>4.9827599999999999</v>
      </c>
      <c r="Z635" s="15">
        <v>5.4950199999999993</v>
      </c>
      <c r="AA635" s="15">
        <v>10.728999999999999</v>
      </c>
      <c r="AB635" s="15">
        <v>1.6377999999999999</v>
      </c>
      <c r="AC635" s="15">
        <v>2324.59</v>
      </c>
      <c r="AD635" s="15">
        <v>281.73764</v>
      </c>
      <c r="AE635" s="15">
        <v>6.5690399999999993</v>
      </c>
      <c r="AF635" s="15">
        <v>1273.1575</v>
      </c>
      <c r="AG635" s="15">
        <v>154</v>
      </c>
      <c r="AH635" s="15">
        <v>16.6143</v>
      </c>
      <c r="AI635" s="15">
        <v>13.573799999999999</v>
      </c>
      <c r="AJ635" s="15">
        <v>68.27</v>
      </c>
      <c r="AK635" s="15">
        <v>42.344999999999999</v>
      </c>
      <c r="AL635" s="15">
        <v>8287.5</v>
      </c>
      <c r="AM635" s="15">
        <v>1747.7803999999999</v>
      </c>
      <c r="AN635" s="15">
        <v>0.31085726999999996</v>
      </c>
      <c r="AO635" s="15">
        <v>0.6569133399999999</v>
      </c>
      <c r="AP635" s="15">
        <v>4.194</v>
      </c>
      <c r="AQ635" s="15">
        <v>1621.3706</v>
      </c>
      <c r="AR635" s="15">
        <v>36.871499999999997</v>
      </c>
      <c r="AS635" s="15">
        <v>121.29817</v>
      </c>
      <c r="AT635" s="15">
        <v>0.70899999999999996</v>
      </c>
      <c r="AU635" s="15">
        <v>59.870799999999996</v>
      </c>
      <c r="AV635" s="15">
        <v>1336.24</v>
      </c>
      <c r="AW635" s="15">
        <v>0.30150299999999997</v>
      </c>
      <c r="AX635" s="15">
        <v>4211.5</v>
      </c>
      <c r="AY635" s="15">
        <v>1508.79</v>
      </c>
      <c r="AZ635" s="15">
        <v>5.7940699999999996</v>
      </c>
      <c r="BA635" s="15">
        <v>46.02</v>
      </c>
      <c r="BB635" s="15">
        <v>0.37299569999999999</v>
      </c>
      <c r="BC635" s="15">
        <v>5146.57</v>
      </c>
      <c r="BD635" s="15">
        <v>42.281399999999998</v>
      </c>
      <c r="BE635" s="15">
        <v>3.8014999999999999</v>
      </c>
      <c r="BF635" s="15">
        <v>0.3718341</v>
      </c>
      <c r="BG635" s="15">
        <v>203.85</v>
      </c>
      <c r="BH635" s="15">
        <v>24.625599999999999</v>
      </c>
      <c r="BI635" s="15">
        <v>10.152299999999999</v>
      </c>
      <c r="BJ635" s="15">
        <v>9.1349199999999993</v>
      </c>
      <c r="BK635" s="15">
        <v>6.1835999999999993</v>
      </c>
      <c r="BL635" s="15">
        <v>68.088650000000001</v>
      </c>
      <c r="BM635" s="15">
        <v>1.84816</v>
      </c>
      <c r="BN635" s="15">
        <v>1.91412</v>
      </c>
      <c r="BO635" s="15">
        <v>10.932799999999999</v>
      </c>
      <c r="BP635" s="15">
        <v>21.885999999999999</v>
      </c>
      <c r="BQ635" s="15">
        <v>7.4280999999999997</v>
      </c>
      <c r="BR635" s="15">
        <v>46</v>
      </c>
      <c r="BS635" s="15">
        <v>2828.76</v>
      </c>
      <c r="BT635" s="15">
        <v>3.05</v>
      </c>
      <c r="BU635" s="15">
        <v>42.888199999999998</v>
      </c>
      <c r="BV635" s="15">
        <v>167.97852999999998</v>
      </c>
      <c r="BW635" s="15">
        <v>3.7450000000000001</v>
      </c>
      <c r="BX635" s="15">
        <v>1.6405000000000001</v>
      </c>
      <c r="BY635" s="15">
        <v>5.7940699999999996</v>
      </c>
      <c r="BZ635" s="15">
        <v>139.23299999999998</v>
      </c>
      <c r="CA635" s="15">
        <v>66.151899999999998</v>
      </c>
      <c r="CB635" s="15">
        <v>401</v>
      </c>
      <c r="CC635" s="15">
        <v>5.7940699999999996</v>
      </c>
      <c r="CD635" s="15">
        <v>7.8489499999999994</v>
      </c>
      <c r="CE635" s="15">
        <v>1.33561</v>
      </c>
      <c r="CF635" s="15">
        <v>11.225</v>
      </c>
      <c r="CG635" s="15">
        <v>674.10449999999992</v>
      </c>
      <c r="CH635" s="15">
        <v>38.140899999999995</v>
      </c>
      <c r="CI635" s="15">
        <v>1.0688</v>
      </c>
      <c r="CJ635" s="15">
        <v>279013</v>
      </c>
      <c r="CK635" s="15">
        <v>1314.1849999999999</v>
      </c>
      <c r="CL635" s="15">
        <v>0.59014915999999995</v>
      </c>
      <c r="CM635" s="15">
        <v>10.700999999999999</v>
      </c>
      <c r="CN635" s="15">
        <v>571.25</v>
      </c>
      <c r="CO635" s="15">
        <v>2013.23</v>
      </c>
      <c r="CP635" s="15">
        <v>35.160299999999999</v>
      </c>
      <c r="CQ635" s="43">
        <v>3000</v>
      </c>
      <c r="CR635" s="43">
        <v>48.5</v>
      </c>
      <c r="CS635" s="43">
        <v>57.6</v>
      </c>
      <c r="CT635" s="43">
        <v>1.6475</v>
      </c>
      <c r="CU635" s="43">
        <v>28.925000000000001</v>
      </c>
      <c r="CV635" s="43">
        <v>13.232399999999998</v>
      </c>
      <c r="CW635" s="43">
        <v>7.2750000000000004</v>
      </c>
      <c r="CX635" s="43">
        <v>216.5</v>
      </c>
      <c r="CY635" s="43">
        <v>0.56799999999999995</v>
      </c>
      <c r="CZ635" s="43">
        <v>4</v>
      </c>
      <c r="DA635" s="43">
        <v>3.4459999999999997</v>
      </c>
      <c r="DB635" s="43">
        <v>9592</v>
      </c>
      <c r="DC635" s="43">
        <v>16.010000000000002</v>
      </c>
      <c r="DD635" s="43">
        <v>1590.6849489390129</v>
      </c>
      <c r="DE635" s="43">
        <v>3.4279999999999999</v>
      </c>
      <c r="DF635" s="43">
        <v>13907</v>
      </c>
      <c r="DG635" s="42" t="s">
        <v>21</v>
      </c>
    </row>
    <row r="636" spans="1:111" x14ac:dyDescent="0.25">
      <c r="A636" s="29" t="s">
        <v>784</v>
      </c>
      <c r="B636" s="15">
        <v>59.027899999999995</v>
      </c>
      <c r="C636" s="15">
        <v>0.99949999999999994</v>
      </c>
      <c r="D636" s="15">
        <v>1.5768599999999999</v>
      </c>
      <c r="E636" s="15">
        <v>11.829329999999999</v>
      </c>
      <c r="F636" s="15">
        <v>34.701309999999999</v>
      </c>
      <c r="G636" s="15">
        <v>563.82219869252879</v>
      </c>
      <c r="H636" s="15">
        <v>5.6082999999999998</v>
      </c>
      <c r="I636" s="15">
        <v>4.3763699999999996</v>
      </c>
      <c r="J636" s="15">
        <v>1.1937</v>
      </c>
      <c r="K636" s="15">
        <v>506.52</v>
      </c>
      <c r="L636" s="15">
        <v>1.5393699999999999</v>
      </c>
      <c r="M636" s="15">
        <v>463.26</v>
      </c>
      <c r="N636" s="15">
        <v>7.742</v>
      </c>
      <c r="O636" s="15">
        <v>8.2777999999999992</v>
      </c>
      <c r="P636" s="15">
        <v>1563.325</v>
      </c>
      <c r="Q636" s="15">
        <v>2.4300000000000002</v>
      </c>
      <c r="R636" s="15">
        <v>267.83999999999997</v>
      </c>
      <c r="S636" s="15">
        <v>0.4975</v>
      </c>
      <c r="T636" s="15">
        <v>6.3895999999999997</v>
      </c>
      <c r="U636" s="15">
        <v>15.889199999999999</v>
      </c>
      <c r="V636" s="15">
        <v>6442.37</v>
      </c>
      <c r="W636" s="15">
        <v>3.3879999999999999</v>
      </c>
      <c r="X636" s="15">
        <v>8.7550000000000008</v>
      </c>
      <c r="Y636" s="15">
        <v>5.1105599999999995</v>
      </c>
      <c r="Z636" s="15">
        <v>5.6382199999999996</v>
      </c>
      <c r="AA636" s="15">
        <v>10.796899999999999</v>
      </c>
      <c r="AB636" s="15">
        <v>1.6816</v>
      </c>
      <c r="AC636" s="15">
        <v>2332.91</v>
      </c>
      <c r="AD636" s="15">
        <v>282.69427000000002</v>
      </c>
      <c r="AE636" s="15">
        <v>6.5657799999999993</v>
      </c>
      <c r="AF636" s="15">
        <v>1277.2686999999999</v>
      </c>
      <c r="AG636" s="15">
        <v>159.83000000000001</v>
      </c>
      <c r="AH636" s="15">
        <v>16.400600000000001</v>
      </c>
      <c r="AI636" s="15">
        <v>13.662699999999999</v>
      </c>
      <c r="AJ636" s="15">
        <v>69.83</v>
      </c>
      <c r="AK636" s="15">
        <v>42.377139999999997</v>
      </c>
      <c r="AL636" s="15">
        <v>7685.3</v>
      </c>
      <c r="AM636" s="15">
        <v>1755.1020999999998</v>
      </c>
      <c r="AN636" s="15">
        <v>0.31085723999999998</v>
      </c>
      <c r="AO636" s="15">
        <v>0.67578708999999992</v>
      </c>
      <c r="AP636" s="15">
        <v>4.226</v>
      </c>
      <c r="AQ636" s="15">
        <v>1663.0448999999999</v>
      </c>
      <c r="AR636" s="15">
        <v>37.133299999999998</v>
      </c>
      <c r="AS636" s="15">
        <v>120.58157</v>
      </c>
      <c r="AT636" s="15">
        <v>0.70899999999999996</v>
      </c>
      <c r="AU636" s="15">
        <v>59.629599999999996</v>
      </c>
      <c r="AV636" s="15">
        <v>1290.21</v>
      </c>
      <c r="AW636" s="15">
        <v>0.30249299999999996</v>
      </c>
      <c r="AX636" s="15">
        <v>4203.5</v>
      </c>
      <c r="AY636" s="15">
        <v>1508.5</v>
      </c>
      <c r="AZ636" s="15">
        <v>5.6511199999999997</v>
      </c>
      <c r="BA636" s="15">
        <v>42.79</v>
      </c>
      <c r="BB636" s="15">
        <v>0.37656274000000001</v>
      </c>
      <c r="BC636" s="15">
        <v>5368.3</v>
      </c>
      <c r="BD636" s="15">
        <v>43.479599999999998</v>
      </c>
      <c r="BE636" s="15">
        <v>3.7965</v>
      </c>
      <c r="BF636" s="15">
        <v>0.37853017</v>
      </c>
      <c r="BG636" s="15">
        <v>203.97</v>
      </c>
      <c r="BH636" s="15">
        <v>24.829899999999999</v>
      </c>
      <c r="BI636" s="15">
        <v>9.9873999999999992</v>
      </c>
      <c r="BJ636" s="15">
        <v>9.3209199999999992</v>
      </c>
      <c r="BK636" s="15">
        <v>6.1663999999999994</v>
      </c>
      <c r="BL636" s="15">
        <v>67.631679999999989</v>
      </c>
      <c r="BM636" s="15">
        <v>1.89602</v>
      </c>
      <c r="BN636" s="15">
        <v>1.87283</v>
      </c>
      <c r="BO636" s="15">
        <v>11.036799999999999</v>
      </c>
      <c r="BP636" s="15">
        <v>21.885999999999999</v>
      </c>
      <c r="BQ636" s="15">
        <v>7.4507899999999996</v>
      </c>
      <c r="BR636" s="15">
        <v>46</v>
      </c>
      <c r="BS636" s="15">
        <v>2833.46</v>
      </c>
      <c r="BT636" s="15">
        <v>3.1</v>
      </c>
      <c r="BU636" s="15">
        <v>39.9435</v>
      </c>
      <c r="BV636" s="15">
        <v>171.011</v>
      </c>
      <c r="BW636" s="15">
        <v>3.7450000000000001</v>
      </c>
      <c r="BX636" s="15">
        <v>1.6389</v>
      </c>
      <c r="BY636" s="15">
        <v>5.6511199999999997</v>
      </c>
      <c r="BZ636" s="15">
        <v>143.15368999999998</v>
      </c>
      <c r="CA636" s="15">
        <v>67.470799999999997</v>
      </c>
      <c r="CB636" s="15">
        <v>401</v>
      </c>
      <c r="CC636" s="15">
        <v>5.6511199999999997</v>
      </c>
      <c r="CD636" s="15">
        <v>7.9909099999999995</v>
      </c>
      <c r="CE636" s="15">
        <v>1.3842099999999999</v>
      </c>
      <c r="CF636" s="15">
        <v>11.225</v>
      </c>
      <c r="CG636" s="15">
        <v>676.06</v>
      </c>
      <c r="CH636" s="15">
        <v>36.463949999999997</v>
      </c>
      <c r="CI636" s="15">
        <v>1.0979000000000001</v>
      </c>
      <c r="CJ636" s="15">
        <v>294985</v>
      </c>
      <c r="CK636" s="15">
        <v>1353.82</v>
      </c>
      <c r="CL636" s="15">
        <v>0.60182970999999996</v>
      </c>
      <c r="CM636" s="15">
        <v>10.722999999999999</v>
      </c>
      <c r="CN636" s="15">
        <v>569.27</v>
      </c>
      <c r="CO636" s="15">
        <v>2113.23</v>
      </c>
      <c r="CP636" s="15">
        <v>37.250900000000001</v>
      </c>
      <c r="CQ636" s="43">
        <v>3000</v>
      </c>
      <c r="CR636" s="43">
        <v>48.5</v>
      </c>
      <c r="CS636" s="43">
        <v>79</v>
      </c>
      <c r="CT636" s="43">
        <v>1.7025999999999999</v>
      </c>
      <c r="CU636" s="43">
        <v>30.536999999999999</v>
      </c>
      <c r="CV636" s="43">
        <v>13.661999999999999</v>
      </c>
      <c r="CW636" s="43">
        <v>7.5009999999999994</v>
      </c>
      <c r="CX636" s="43">
        <v>221</v>
      </c>
      <c r="CY636" s="43">
        <v>0.57899999999999996</v>
      </c>
      <c r="CZ636" s="43">
        <v>4</v>
      </c>
      <c r="DA636" s="43">
        <v>3.4874999999999998</v>
      </c>
      <c r="DB636" s="43">
        <v>10082</v>
      </c>
      <c r="DC636" s="43">
        <v>17.88</v>
      </c>
      <c r="DD636" s="43">
        <v>1612.4298996101143</v>
      </c>
      <c r="DE636" s="43">
        <v>3.427</v>
      </c>
      <c r="DF636" s="43">
        <v>13895</v>
      </c>
      <c r="DG636" s="42" t="s">
        <v>21</v>
      </c>
    </row>
    <row r="637" spans="1:111" x14ac:dyDescent="0.25">
      <c r="A637" s="29" t="s">
        <v>785</v>
      </c>
      <c r="B637" s="15">
        <v>59.873399999999997</v>
      </c>
      <c r="C637" s="15">
        <v>0.99949999999999994</v>
      </c>
      <c r="D637" s="15">
        <v>1.61713</v>
      </c>
      <c r="E637" s="15">
        <v>11.734999999999999</v>
      </c>
      <c r="F637" s="15">
        <v>34.42736</v>
      </c>
      <c r="G637" s="15">
        <v>560.01219734987365</v>
      </c>
      <c r="H637" s="15">
        <v>5.6311</v>
      </c>
      <c r="I637" s="15">
        <v>4.4707799999999995</v>
      </c>
      <c r="J637" s="15">
        <v>1.2054</v>
      </c>
      <c r="K637" s="15">
        <v>503.93</v>
      </c>
      <c r="L637" s="15">
        <v>1.54196</v>
      </c>
      <c r="M637" s="15">
        <v>472.39</v>
      </c>
      <c r="N637" s="15">
        <v>7.7450000000000001</v>
      </c>
      <c r="O637" s="15">
        <v>8.2778999999999989</v>
      </c>
      <c r="P637" s="15">
        <v>1521.1200999999999</v>
      </c>
      <c r="Q637" s="15">
        <v>2.4500000000000002</v>
      </c>
      <c r="R637" s="15">
        <v>270.38</v>
      </c>
      <c r="S637" s="15">
        <v>0.495</v>
      </c>
      <c r="T637" s="15">
        <v>6.3475399999999995</v>
      </c>
      <c r="U637" s="15">
        <v>15.8498</v>
      </c>
      <c r="V637" s="15">
        <v>6595.9</v>
      </c>
      <c r="W637" s="15">
        <v>3.3879999999999999</v>
      </c>
      <c r="X637" s="15">
        <v>8.7550000000000008</v>
      </c>
      <c r="Y637" s="15">
        <v>5.0706999999999995</v>
      </c>
      <c r="Z637" s="15">
        <v>5.6001199999999995</v>
      </c>
      <c r="AA637" s="15">
        <v>10.947099999999999</v>
      </c>
      <c r="AB637" s="15">
        <v>1.66862</v>
      </c>
      <c r="AC637" s="15">
        <v>2342.5700000000002</v>
      </c>
      <c r="AD637" s="15">
        <v>280.36453</v>
      </c>
      <c r="AE637" s="15">
        <v>6.7283599999999995</v>
      </c>
      <c r="AF637" s="15">
        <v>1284.3242</v>
      </c>
      <c r="AG637" s="15">
        <v>163.74</v>
      </c>
      <c r="AH637" s="15">
        <v>16.400600000000001</v>
      </c>
      <c r="AI637" s="15">
        <v>13.7601</v>
      </c>
      <c r="AJ637" s="15">
        <v>69.489999999999995</v>
      </c>
      <c r="AK637" s="15">
        <v>42.554079999999999</v>
      </c>
      <c r="AL637" s="15">
        <v>7752</v>
      </c>
      <c r="AM637" s="15">
        <v>1750.0175999999999</v>
      </c>
      <c r="AN637" s="15">
        <v>0.31085726999999996</v>
      </c>
      <c r="AO637" s="15">
        <v>0.67133211999999998</v>
      </c>
      <c r="AP637" s="15">
        <v>4.1759999999999993</v>
      </c>
      <c r="AQ637" s="15">
        <v>1652.9196999999999</v>
      </c>
      <c r="AR637" s="15">
        <v>37.173200000000001</v>
      </c>
      <c r="AS637" s="15">
        <v>117.62250999999999</v>
      </c>
      <c r="AT637" s="15">
        <v>0.70899999999999996</v>
      </c>
      <c r="AU637" s="15">
        <v>61.64</v>
      </c>
      <c r="AV637" s="15">
        <v>1211.5</v>
      </c>
      <c r="AW637" s="15">
        <v>0.30182299999999995</v>
      </c>
      <c r="AX637" s="15">
        <v>4217</v>
      </c>
      <c r="AY637" s="15">
        <v>1508.28</v>
      </c>
      <c r="AZ637" s="15">
        <v>5.8921899999999994</v>
      </c>
      <c r="BA637" s="15">
        <v>38.25</v>
      </c>
      <c r="BB637" s="15">
        <v>0.45266799999999996</v>
      </c>
      <c r="BC637" s="15">
        <v>5424.19</v>
      </c>
      <c r="BD637" s="15">
        <v>44.3658</v>
      </c>
      <c r="BE637" s="15">
        <v>3.8</v>
      </c>
      <c r="BF637" s="15">
        <v>0.37668999999999997</v>
      </c>
      <c r="BG637" s="15">
        <v>204.66</v>
      </c>
      <c r="BH637" s="15">
        <v>24.762899999999998</v>
      </c>
      <c r="BI637" s="15">
        <v>9.9116999999999997</v>
      </c>
      <c r="BJ637" s="15">
        <v>9.2629799999999989</v>
      </c>
      <c r="BK637" s="15">
        <v>6.1383000000000001</v>
      </c>
      <c r="BL637" s="15">
        <v>67.67501</v>
      </c>
      <c r="BM637" s="15">
        <v>1.881982</v>
      </c>
      <c r="BN637" s="15">
        <v>1.9136599999999999</v>
      </c>
      <c r="BO637" s="15">
        <v>11.141999999999999</v>
      </c>
      <c r="BP637" s="15">
        <v>21.885999999999999</v>
      </c>
      <c r="BQ637" s="15">
        <v>7.5886999999999993</v>
      </c>
      <c r="BR637" s="15">
        <v>46</v>
      </c>
      <c r="BS637" s="15">
        <v>2840.57</v>
      </c>
      <c r="BT637" s="15">
        <v>3.14</v>
      </c>
      <c r="BU637" s="15">
        <v>39.073299999999996</v>
      </c>
      <c r="BV637" s="15">
        <v>171.01142999999999</v>
      </c>
      <c r="BW637" s="15">
        <v>3.7450000000000001</v>
      </c>
      <c r="BX637" s="15">
        <v>1.6530199999999999</v>
      </c>
      <c r="BY637" s="15">
        <v>5.8921899999999994</v>
      </c>
      <c r="BZ637" s="15">
        <v>142.036</v>
      </c>
      <c r="CA637" s="15">
        <v>68.018499999999989</v>
      </c>
      <c r="CB637" s="15">
        <v>401</v>
      </c>
      <c r="CC637" s="15">
        <v>5.8921899999999994</v>
      </c>
      <c r="CD637" s="15">
        <v>8.0526</v>
      </c>
      <c r="CE637" s="15">
        <v>1.3591200000000001</v>
      </c>
      <c r="CF637" s="15">
        <v>11.225</v>
      </c>
      <c r="CG637" s="15">
        <v>679.25</v>
      </c>
      <c r="CH637" s="15">
        <v>36.257999999999996</v>
      </c>
      <c r="CI637" s="15">
        <v>1.0960000000000001</v>
      </c>
      <c r="CJ637" s="15">
        <v>307228</v>
      </c>
      <c r="CK637" s="15">
        <v>1369.443</v>
      </c>
      <c r="CL637" s="15">
        <v>0.59866940999999996</v>
      </c>
      <c r="CM637" s="15">
        <v>10.783999999999999</v>
      </c>
      <c r="CN637" s="15">
        <v>566.19000000000005</v>
      </c>
      <c r="CO637" s="15">
        <v>2281.4499999999998</v>
      </c>
      <c r="CP637" s="15">
        <v>37.253923999999998</v>
      </c>
      <c r="CQ637" s="43">
        <v>3000</v>
      </c>
      <c r="CR637" s="43">
        <v>48.5</v>
      </c>
      <c r="CS637" s="43">
        <v>220</v>
      </c>
      <c r="CT637" s="43">
        <v>1.6750999999999998</v>
      </c>
      <c r="CU637" s="43">
        <v>29.855</v>
      </c>
      <c r="CV637" s="43">
        <v>13.41</v>
      </c>
      <c r="CW637" s="43">
        <v>7.5029999999999992</v>
      </c>
      <c r="CX637" s="43">
        <v>219.03</v>
      </c>
      <c r="CY637" s="43">
        <v>0.56899999999999995</v>
      </c>
      <c r="CZ637" s="43">
        <v>4</v>
      </c>
      <c r="DA637" s="43">
        <v>3.504</v>
      </c>
      <c r="DB637" s="43">
        <v>10951</v>
      </c>
      <c r="DC637" s="43">
        <v>20.65</v>
      </c>
      <c r="DD637" s="43">
        <v>1590.760101764105</v>
      </c>
      <c r="DE637" s="43">
        <v>3.427</v>
      </c>
      <c r="DF637" s="43">
        <v>13890</v>
      </c>
      <c r="DG637" s="42" t="s">
        <v>21</v>
      </c>
    </row>
  </sheetData>
  <pageMargins left="0.75" right="0.75" top="1" bottom="1" header="0.5" footer="0.5"/>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A1:DG62"/>
  <sheetViews>
    <sheetView zoomScale="80" zoomScaleNormal="80" zoomScalePageLayoutView="80" workbookViewId="0">
      <pane xSplit="1" ySplit="2" topLeftCell="B3" activePane="bottomRight" state="frozen"/>
      <selection activeCell="F51" sqref="F51"/>
      <selection pane="topRight" activeCell="F51" sqref="F51"/>
      <selection pane="bottomLeft" activeCell="F51" sqref="F51"/>
      <selection pane="bottomRight"/>
    </sheetView>
  </sheetViews>
  <sheetFormatPr defaultColWidth="11" defaultRowHeight="15.75" x14ac:dyDescent="0.25"/>
  <cols>
    <col min="1" max="1" width="5.625" bestFit="1" customWidth="1"/>
    <col min="2" max="5" width="13.125" bestFit="1" customWidth="1"/>
    <col min="6" max="6" width="10" bestFit="1" customWidth="1"/>
    <col min="7" max="13" width="13.125" bestFit="1" customWidth="1"/>
    <col min="14" max="14" width="21.5" bestFit="1" customWidth="1"/>
    <col min="15" max="15" width="20.625" bestFit="1" customWidth="1"/>
    <col min="16" max="16" width="13.125" bestFit="1" customWidth="1"/>
    <col min="17" max="17" width="20" bestFit="1" customWidth="1"/>
    <col min="18" max="20" width="13.125" bestFit="1" customWidth="1"/>
    <col min="21" max="21" width="20" bestFit="1" customWidth="1"/>
    <col min="22" max="22" width="9.875" bestFit="1" customWidth="1"/>
    <col min="23" max="23" width="13.125" bestFit="1" customWidth="1"/>
    <col min="24" max="24" width="12.875" bestFit="1" customWidth="1"/>
    <col min="25" max="29" width="13.125" bestFit="1" customWidth="1"/>
    <col min="30" max="30" width="11" bestFit="1" customWidth="1"/>
    <col min="31" max="34" width="13.125" bestFit="1" customWidth="1"/>
    <col min="35" max="35" width="11" bestFit="1" customWidth="1"/>
    <col min="36" max="37" width="13.125" bestFit="1" customWidth="1"/>
    <col min="38" max="38" width="11" bestFit="1" customWidth="1"/>
    <col min="39" max="39" width="12" bestFit="1" customWidth="1"/>
    <col min="40" max="47" width="13.125" bestFit="1" customWidth="1"/>
    <col min="48" max="48" width="9" bestFit="1" customWidth="1"/>
    <col min="49" max="49" width="13.125" bestFit="1" customWidth="1"/>
    <col min="50" max="50" width="20.875" bestFit="1" customWidth="1"/>
    <col min="51" max="54" width="13.125" bestFit="1" customWidth="1"/>
    <col min="55" max="55" width="13.375" bestFit="1" customWidth="1"/>
    <col min="56" max="60" width="13.125" bestFit="1" customWidth="1"/>
    <col min="61" max="61" width="11" bestFit="1" customWidth="1"/>
    <col min="62" max="64" width="13.125" bestFit="1" customWidth="1"/>
    <col min="65" max="66" width="13.625" bestFit="1" customWidth="1"/>
    <col min="67" max="70" width="13.125" bestFit="1" customWidth="1"/>
    <col min="71" max="71" width="10.625" bestFit="1" customWidth="1"/>
    <col min="72" max="73" width="13.125" bestFit="1" customWidth="1"/>
    <col min="74" max="74" width="11" bestFit="1" customWidth="1"/>
    <col min="75" max="76" width="13.125" bestFit="1" customWidth="1"/>
    <col min="77" max="77" width="13.625" bestFit="1" customWidth="1"/>
    <col min="78" max="83" width="13.125" bestFit="1" customWidth="1"/>
    <col min="84" max="84" width="20.625" bestFit="1" customWidth="1"/>
    <col min="85" max="89" width="13.125" bestFit="1" customWidth="1"/>
    <col min="90" max="90" width="16.625" bestFit="1" customWidth="1"/>
    <col min="91" max="91" width="12.125" bestFit="1" customWidth="1"/>
    <col min="92" max="92" width="19.875" bestFit="1" customWidth="1"/>
    <col min="93" max="94" width="13.125" bestFit="1" customWidth="1"/>
    <col min="95" max="95" width="19.625" bestFit="1" customWidth="1"/>
    <col min="96" max="96" width="13.125" bestFit="1" customWidth="1"/>
    <col min="97" max="97" width="9" bestFit="1" customWidth="1"/>
    <col min="98" max="98" width="10" bestFit="1" customWidth="1"/>
    <col min="99" max="99" width="15.125" bestFit="1" customWidth="1"/>
    <col min="100" max="100" width="8.625" bestFit="1" customWidth="1"/>
    <col min="101" max="101" width="13.125" bestFit="1" customWidth="1"/>
    <col min="102" max="102" width="9.875" bestFit="1" customWidth="1"/>
    <col min="103" max="103" width="7.125" bestFit="1" customWidth="1"/>
    <col min="104" max="104" width="10.5" bestFit="1" customWidth="1"/>
    <col min="105" max="105" width="10" bestFit="1" customWidth="1"/>
    <col min="106" max="106" width="13.125" bestFit="1" customWidth="1"/>
    <col min="107" max="107" width="7.5" bestFit="1" customWidth="1"/>
    <col min="108" max="108" width="13.125" bestFit="1" customWidth="1"/>
    <col min="109" max="109" width="9" bestFit="1" customWidth="1"/>
    <col min="110" max="110" width="13.125" bestFit="1" customWidth="1"/>
    <col min="111" max="111" width="16" bestFit="1" customWidth="1"/>
  </cols>
  <sheetData>
    <row r="1" spans="1:111" ht="21" x14ac:dyDescent="0.35">
      <c r="A1" s="65" t="s">
        <v>1197</v>
      </c>
    </row>
    <row r="2" spans="1:111" x14ac:dyDescent="0.25">
      <c r="B2" s="43" t="str">
        <f>RawO!B1</f>
        <v>ALGERIA</v>
      </c>
      <c r="C2" s="43" t="str">
        <f>RawO!C1</f>
        <v>ARGENTINA</v>
      </c>
      <c r="D2" s="43" t="str">
        <f>RawO!D1</f>
        <v>AUSTRALIA</v>
      </c>
      <c r="E2" s="43" t="str">
        <f>RawO!E1</f>
        <v>AUSTRIA</v>
      </c>
      <c r="F2" s="43" t="str">
        <f>RawO!F1</f>
        <v>BELGIUM</v>
      </c>
      <c r="G2" s="43" t="str">
        <f>RawO!G1</f>
        <v>BENIN</v>
      </c>
      <c r="H2" s="43" t="str">
        <f>RawO!H1</f>
        <v>BOLIVIA</v>
      </c>
      <c r="I2" s="43" t="str">
        <f>RawO!I1</f>
        <v>BOTSWANA</v>
      </c>
      <c r="J2" s="43" t="str">
        <f>RawO!J1</f>
        <v>BRAZIL</v>
      </c>
      <c r="K2" s="43" t="str">
        <f>RawO!K1</f>
        <v>BURUNDI</v>
      </c>
      <c r="L2" s="43" t="str">
        <f>RawO!L1</f>
        <v>CANADA</v>
      </c>
      <c r="M2" s="43" t="str">
        <f>RawO!M1</f>
        <v>CHILE</v>
      </c>
      <c r="N2" s="43" t="s">
        <v>881</v>
      </c>
      <c r="O2" s="43" t="str">
        <f>RawO!O1</f>
        <v>CHINA,P.R.: MAINLAND</v>
      </c>
      <c r="P2" s="43" t="str">
        <f>RawO!P1</f>
        <v>COLOMBIA</v>
      </c>
      <c r="Q2" s="43" t="str">
        <f>RawO!Q1</f>
        <v>CONGO, DEM. REP. OF</v>
      </c>
      <c r="R2" s="43" t="str">
        <f>RawO!R1</f>
        <v>COSTA RICA</v>
      </c>
      <c r="S2" s="43" t="str">
        <f>RawO!S1</f>
        <v>CYPRUS</v>
      </c>
      <c r="T2" s="43" t="str">
        <f>RawO!T1</f>
        <v>DENMARK</v>
      </c>
      <c r="U2" s="43" t="str">
        <f>RawO!U1</f>
        <v>DOMINICAN REPUBLIC</v>
      </c>
      <c r="V2" s="43" t="str">
        <f>RawO!V1</f>
        <v>ECUADOR</v>
      </c>
      <c r="W2" s="43" t="str">
        <f>RawO!W1</f>
        <v>EGYPT</v>
      </c>
      <c r="X2" s="43" t="str">
        <f>RawO!X1</f>
        <v>EL SALVADOR</v>
      </c>
      <c r="Y2" s="43" t="str">
        <f>RawO!Y1</f>
        <v>FINLAND</v>
      </c>
      <c r="Z2" s="43" t="str">
        <f>RawO!Z1</f>
        <v>FRANCE</v>
      </c>
      <c r="AA2" s="43" t="str">
        <f>RawO!AA1</f>
        <v>GAMBIA, THE</v>
      </c>
      <c r="AB2" s="43" t="str">
        <f>RawO!AB1</f>
        <v>GERMANY</v>
      </c>
      <c r="AC2" s="43" t="str">
        <f>RawO!AC1</f>
        <v>GHANA</v>
      </c>
      <c r="AD2" s="43" t="str">
        <f>RawO!AD1</f>
        <v>GREECE</v>
      </c>
      <c r="AE2" s="43" t="str">
        <f>RawO!AE1</f>
        <v>GUATEMALA</v>
      </c>
      <c r="AF2" s="43" t="str">
        <f>RawO!AF1</f>
        <v>GUINEA</v>
      </c>
      <c r="AG2" s="43" t="str">
        <f>RawO!AG1</f>
        <v>GUYANA</v>
      </c>
      <c r="AH2" s="43" t="str">
        <f>RawO!AH1</f>
        <v>HAITI</v>
      </c>
      <c r="AI2" s="43" t="str">
        <f>RawO!AI1</f>
        <v>HONDURAS</v>
      </c>
      <c r="AJ2" s="43" t="str">
        <f>RawO!AJ1</f>
        <v>ICELAND</v>
      </c>
      <c r="AK2" s="43" t="str">
        <f>RawO!AK1</f>
        <v>INDIA</v>
      </c>
      <c r="AL2" s="43" t="str">
        <f>RawO!AL1</f>
        <v>INDONESIA</v>
      </c>
      <c r="AM2" s="43" t="str">
        <f>RawO!AM1</f>
        <v>IRAN, I.R. OF</v>
      </c>
      <c r="AN2" s="43" t="str">
        <f>RawO!AN1</f>
        <v>IRAQ</v>
      </c>
      <c r="AO2" s="43" t="str">
        <f>RawO!AO1</f>
        <v>IRELAND</v>
      </c>
      <c r="AP2" s="43" t="str">
        <f>RawO!AP1</f>
        <v>ISRAEL</v>
      </c>
      <c r="AQ2" s="43" t="str">
        <f>RawO!AQ1</f>
        <v>ITALY</v>
      </c>
      <c r="AR2" s="43" t="str">
        <f>RawO!AR1</f>
        <v>JAMAICA</v>
      </c>
      <c r="AS2" s="43" t="str">
        <f>RawO!AS1</f>
        <v>JAPAN</v>
      </c>
      <c r="AT2" s="43" t="str">
        <f>RawO!AT1</f>
        <v>JORDAN</v>
      </c>
      <c r="AU2" s="43" t="str">
        <f>RawO!AU1</f>
        <v>KENYA</v>
      </c>
      <c r="AV2" s="43" t="str">
        <f>RawO!AV1</f>
        <v>KOREA</v>
      </c>
      <c r="AW2" s="43" t="str">
        <f>RawO!AW1</f>
        <v>KUWAIT</v>
      </c>
      <c r="AX2" s="43" t="s">
        <v>1148</v>
      </c>
      <c r="AY2" s="43" t="str">
        <f>RawO!AY1</f>
        <v>LEBANON</v>
      </c>
      <c r="AZ2" s="43" t="str">
        <f>RawO!AZ1</f>
        <v>LESOTHO</v>
      </c>
      <c r="BA2" s="43" t="str">
        <f>RawO!BA1</f>
        <v>LIBERIA</v>
      </c>
      <c r="BB2" s="43" t="str">
        <f>RawO!BB1</f>
        <v>LIBYA</v>
      </c>
      <c r="BC2" s="43" t="str">
        <f>RawO!BC1</f>
        <v>MADAGASCAR</v>
      </c>
      <c r="BD2" s="43" t="str">
        <f>RawO!BD1</f>
        <v>MALAWI</v>
      </c>
      <c r="BE2" s="43" t="str">
        <f>RawO!BE1</f>
        <v>MALAYSIA</v>
      </c>
      <c r="BF2" s="43" t="str">
        <f>RawO!BF1</f>
        <v>MALTA</v>
      </c>
      <c r="BG2" s="43" t="str">
        <f>RawO!BG1</f>
        <v>MAURITANIA</v>
      </c>
      <c r="BH2" s="43" t="str">
        <f>RawO!BH1</f>
        <v>MAURITIUS</v>
      </c>
      <c r="BI2" s="43" t="str">
        <f>RawO!BI1</f>
        <v>MEXICO</v>
      </c>
      <c r="BJ2" s="43" t="str">
        <f>RawO!BJ1</f>
        <v>MOROCCO</v>
      </c>
      <c r="BK2" s="43" t="str">
        <f>RawO!BK1</f>
        <v>MYANMAR</v>
      </c>
      <c r="BL2" s="43" t="str">
        <f>RawO!BL1</f>
        <v>NEPAL</v>
      </c>
      <c r="BM2" s="43" t="str">
        <f>RawO!BM1</f>
        <v>NETHERLANDS</v>
      </c>
      <c r="BN2" s="43" t="str">
        <f>RawO!BN1</f>
        <v>NEW ZEALAND</v>
      </c>
      <c r="BO2" s="43" t="str">
        <f>RawO!BO1</f>
        <v>NICARAGUA</v>
      </c>
      <c r="BP2" s="43" t="str">
        <f>RawO!BP1</f>
        <v>NIGERIA</v>
      </c>
      <c r="BQ2" s="43" t="str">
        <f>RawO!BQ1</f>
        <v>NORWAY</v>
      </c>
      <c r="BR2" s="43" t="str">
        <f>RawO!BR1</f>
        <v>PAKISTAN</v>
      </c>
      <c r="BS2" s="43" t="str">
        <f>RawO!BS1</f>
        <v>PARAGUAY</v>
      </c>
      <c r="BT2" s="43" t="str">
        <f>RawO!BT1</f>
        <v>PERU</v>
      </c>
      <c r="BU2" s="43" t="str">
        <f>RawO!BU1</f>
        <v>PHILIPPINES</v>
      </c>
      <c r="BV2" s="43" t="str">
        <f>RawO!BV1</f>
        <v>PORTUGAL</v>
      </c>
      <c r="BW2" s="43" t="str">
        <f>RawO!BW1</f>
        <v>SAUDI ARABIA</v>
      </c>
      <c r="BX2" s="43" t="str">
        <f>RawO!BX1</f>
        <v>SINGAPORE</v>
      </c>
      <c r="BY2" s="43" t="str">
        <f>RawO!BY1</f>
        <v>SOUTH AFRICA</v>
      </c>
      <c r="BZ2" s="43" t="str">
        <f>RawO!BZ1</f>
        <v>SPAIN</v>
      </c>
      <c r="CA2" s="43" t="str">
        <f>RawO!CA1</f>
        <v>SRI LANKA</v>
      </c>
      <c r="CB2" s="43" t="str">
        <f>RawO!CB1</f>
        <v>SURINAME</v>
      </c>
      <c r="CC2" s="43" t="str">
        <f>RawO!CC1</f>
        <v>SWAZILAND</v>
      </c>
      <c r="CD2" s="43" t="str">
        <f>RawO!CD1</f>
        <v>SWEDEN</v>
      </c>
      <c r="CE2" s="43" t="str">
        <f>RawO!CE1</f>
        <v>SWITZERLAND</v>
      </c>
      <c r="CF2" s="43" t="str">
        <f>RawO!CF1</f>
        <v>SYRIAN ARAB REPUBLIC</v>
      </c>
      <c r="CG2" s="43" t="str">
        <f>RawO!CG1</f>
        <v>TANZANIA</v>
      </c>
      <c r="CH2" s="43" t="str">
        <f>RawO!CH1</f>
        <v>THAILAND</v>
      </c>
      <c r="CI2" s="43" t="str">
        <f>RawO!CI1</f>
        <v>TUNISIA</v>
      </c>
      <c r="CJ2" s="43" t="str">
        <f>RawO!CJ1</f>
        <v>TURKEY</v>
      </c>
      <c r="CK2" s="43" t="str">
        <f>RawO!CK1</f>
        <v>UGANDA</v>
      </c>
      <c r="CL2" s="43" t="str">
        <f>RawO!CL1</f>
        <v>UNITED KINGDOM</v>
      </c>
      <c r="CM2" s="43" t="str">
        <f>RawO!CM1</f>
        <v>URUGUAY</v>
      </c>
      <c r="CN2" s="43" t="str">
        <f>RawO!CN1</f>
        <v>VENEZUELA, REP. BOL.</v>
      </c>
      <c r="CO2" s="43" t="str">
        <f>RawO!CO1</f>
        <v>ZAMBIA</v>
      </c>
      <c r="CP2" s="43" t="str">
        <f>RawO!CP1</f>
        <v>ZIMBABWE</v>
      </c>
      <c r="CQ2" s="43" t="str">
        <f>RawO!CQ1</f>
        <v>AFGHANISTAN, I.S. OF</v>
      </c>
      <c r="CR2" s="43" t="str">
        <f>RawO!CR1</f>
        <v>BANGLADESH</v>
      </c>
      <c r="CS2" s="43" t="str">
        <f>RawO!CS1</f>
        <v>BELARUS</v>
      </c>
      <c r="CT2" s="43" t="str">
        <f>RawO!CT1</f>
        <v>BULGARIA</v>
      </c>
      <c r="CU2" s="43" t="str">
        <f>RawO!CU1</f>
        <v>CZECH REPUBLIC</v>
      </c>
      <c r="CV2" s="43" t="str">
        <f>RawO!CV1</f>
        <v>ESTONIA</v>
      </c>
      <c r="CW2" s="43" t="str">
        <f>RawO!CW1</f>
        <v>ETHIOPIA</v>
      </c>
      <c r="CX2" s="43" t="str">
        <f>RawO!CX1</f>
        <v>HUNGARY</v>
      </c>
      <c r="CY2" s="43" t="str">
        <f>RawO!CY1</f>
        <v>LATVIA</v>
      </c>
      <c r="CZ2" s="43" t="str">
        <f>RawO!CZ1</f>
        <v>LITHUANIA</v>
      </c>
      <c r="DA2" s="43" t="str">
        <f>RawO!DA1</f>
        <v>POLAND</v>
      </c>
      <c r="DB2" s="43" t="str">
        <f>RawO!DB1</f>
        <v>ROMANIA</v>
      </c>
      <c r="DC2" s="43" t="str">
        <f>RawO!DC1</f>
        <v>RUSSIA</v>
      </c>
      <c r="DD2" s="43" t="str">
        <f>RawO!DD1</f>
        <v>SIERRA LEONE</v>
      </c>
      <c r="DE2" s="43" t="str">
        <f>RawO!DE1</f>
        <v>UKRAINE</v>
      </c>
      <c r="DF2" s="43" t="str">
        <f>RawO!DF1</f>
        <v>VIETNAM</v>
      </c>
      <c r="DG2" s="43" t="str">
        <f>RawO!DG1</f>
        <v>YUGOSLAVIA, SFR</v>
      </c>
    </row>
    <row r="3" spans="1:111" x14ac:dyDescent="0.25">
      <c r="A3" t="str">
        <f ca="1">LEFT(INDIRECT("RawO!"&amp;ADDRESS(2+12*(ROW(A2)),COLUMN(A2))),4)</f>
        <v>1948</v>
      </c>
      <c r="B3">
        <f ca="1">INDIRECT("RawO!"&amp;ADDRESS(13+12*(ROW(B2)),COLUMN(B2)))</f>
        <v>3.12</v>
      </c>
      <c r="C3">
        <f t="shared" ref="C3:BN6" ca="1" si="0">INDIRECT("RawO!"&amp;ADDRESS(13+12*(ROW(C2)),COLUMN(C2)))</f>
        <v>4.2300000000000007E-13</v>
      </c>
      <c r="D3">
        <f t="shared" ca="1" si="0"/>
        <v>0.6211180124223602</v>
      </c>
      <c r="E3">
        <f t="shared" ca="1" si="0"/>
        <v>10</v>
      </c>
      <c r="F3">
        <f t="shared" ca="1" si="0"/>
        <v>43.83</v>
      </c>
      <c r="G3">
        <f t="shared" ca="1" si="0"/>
        <v>126.11</v>
      </c>
      <c r="H3">
        <f t="shared" ca="1" si="0"/>
        <v>4.1982330668910393E-8</v>
      </c>
      <c r="I3">
        <f t="shared" ca="1" si="0"/>
        <v>1.0311583830833577</v>
      </c>
      <c r="J3">
        <f t="shared" ca="1" si="0"/>
        <v>6.7272727272727277E-15</v>
      </c>
      <c r="K3">
        <f t="shared" ca="1" si="0"/>
        <v>43.83</v>
      </c>
      <c r="L3">
        <f t="shared" ca="1" si="0"/>
        <v>1</v>
      </c>
      <c r="M3">
        <f t="shared" ca="1" si="0"/>
        <v>3.1000000000000001E-5</v>
      </c>
      <c r="N3">
        <f t="shared" ca="1" si="0"/>
        <v>3.97</v>
      </c>
      <c r="O3" t="str">
        <f t="shared" ca="1" si="0"/>
        <v>n.a.</v>
      </c>
      <c r="P3">
        <f t="shared" ca="1" si="0"/>
        <v>1.95</v>
      </c>
      <c r="Q3">
        <f t="shared" ca="1" si="0"/>
        <v>1.461E-13</v>
      </c>
      <c r="R3">
        <f t="shared" ca="1" si="0"/>
        <v>5.62</v>
      </c>
      <c r="S3">
        <f t="shared" ca="1" si="0"/>
        <v>0.24813895781637715</v>
      </c>
      <c r="T3">
        <f t="shared" ca="1" si="0"/>
        <v>4.8</v>
      </c>
      <c r="U3">
        <f t="shared" ca="1" si="0"/>
        <v>1</v>
      </c>
      <c r="V3">
        <f t="shared" ca="1" si="0"/>
        <v>13.5</v>
      </c>
      <c r="W3">
        <f t="shared" ca="1" si="0"/>
        <v>0.24213075060532688</v>
      </c>
      <c r="X3">
        <f t="shared" ca="1" si="0"/>
        <v>2.5</v>
      </c>
      <c r="Y3">
        <f t="shared" ca="1" si="0"/>
        <v>1.35</v>
      </c>
      <c r="Z3">
        <f t="shared" ca="1" si="0"/>
        <v>3.12</v>
      </c>
      <c r="AA3">
        <f t="shared" ca="1" si="0"/>
        <v>1.2406947890818858</v>
      </c>
      <c r="AB3">
        <f t="shared" ca="1" si="0"/>
        <v>3.33</v>
      </c>
      <c r="AC3">
        <f t="shared" ca="1" si="0"/>
        <v>0.24813895781637715</v>
      </c>
      <c r="AD3">
        <f t="shared" ca="1" si="0"/>
        <v>5</v>
      </c>
      <c r="AE3">
        <f t="shared" ca="1" si="0"/>
        <v>1</v>
      </c>
      <c r="AF3">
        <f t="shared" ca="1" si="0"/>
        <v>12.611000000000001</v>
      </c>
      <c r="AG3">
        <f t="shared" ca="1" si="0"/>
        <v>1.1910700000000001</v>
      </c>
      <c r="AH3">
        <f t="shared" ca="1" si="0"/>
        <v>5</v>
      </c>
      <c r="AI3">
        <f t="shared" ca="1" si="0"/>
        <v>2</v>
      </c>
      <c r="AJ3">
        <f t="shared" ca="1" si="0"/>
        <v>6.4899999999999999E-2</v>
      </c>
      <c r="AK3">
        <f t="shared" ca="1" si="0"/>
        <v>3.3</v>
      </c>
      <c r="AL3">
        <f t="shared" ca="1" si="0"/>
        <v>2.653E-3</v>
      </c>
      <c r="AM3">
        <f t="shared" ca="1" si="0"/>
        <v>32.5</v>
      </c>
      <c r="AN3">
        <f t="shared" ca="1" si="0"/>
        <v>0.24813895781637715</v>
      </c>
      <c r="AO3">
        <f t="shared" ca="1" si="0"/>
        <v>0.24813895781637715</v>
      </c>
      <c r="AP3">
        <f t="shared" ca="1" si="0"/>
        <v>2.4813895781637714E-5</v>
      </c>
      <c r="AQ3">
        <f t="shared" ca="1" si="0"/>
        <v>575</v>
      </c>
      <c r="AR3">
        <f t="shared" ca="1" si="0"/>
        <v>0.49627791563275431</v>
      </c>
      <c r="AS3">
        <f t="shared" ca="1" si="0"/>
        <v>270</v>
      </c>
      <c r="AT3">
        <f t="shared" ca="1" si="0"/>
        <v>0.24813895781637715</v>
      </c>
      <c r="AU3">
        <f t="shared" ca="1" si="0"/>
        <v>4.9627800000000004</v>
      </c>
      <c r="AV3">
        <f t="shared" ca="1" si="0"/>
        <v>0.45</v>
      </c>
      <c r="AW3" t="str">
        <f t="shared" ca="1" si="0"/>
        <v>n.a.</v>
      </c>
      <c r="AX3">
        <f t="shared" ca="1" si="0"/>
        <v>1.0115000000000001E-2</v>
      </c>
      <c r="AY3">
        <f t="shared" ca="1" si="0"/>
        <v>3.65</v>
      </c>
      <c r="AZ3">
        <f t="shared" ca="1" si="0"/>
        <v>0.49627791563275431</v>
      </c>
      <c r="BA3">
        <f t="shared" ca="1" si="0"/>
        <v>1</v>
      </c>
      <c r="BB3">
        <f t="shared" ca="1" si="0"/>
        <v>0.24813895781637715</v>
      </c>
      <c r="BC3">
        <f t="shared" ca="1" si="0"/>
        <v>126.11</v>
      </c>
      <c r="BD3">
        <f t="shared" ca="1" si="0"/>
        <v>0.49627791563275431</v>
      </c>
      <c r="BE3">
        <f t="shared" ca="1" si="0"/>
        <v>2.13</v>
      </c>
      <c r="BF3">
        <f t="shared" ca="1" si="0"/>
        <v>0.24813895781637715</v>
      </c>
      <c r="BG3">
        <f t="shared" ca="1" si="0"/>
        <v>25.222000000000001</v>
      </c>
      <c r="BH3">
        <f t="shared" ca="1" si="0"/>
        <v>6.8650025853156826</v>
      </c>
      <c r="BI3">
        <f t="shared" ca="1" si="0"/>
        <v>6.8799999999999998E-3</v>
      </c>
      <c r="BJ3">
        <f t="shared" ca="1" si="0"/>
        <v>3.12</v>
      </c>
      <c r="BK3">
        <f t="shared" ca="1" si="0"/>
        <v>3.3</v>
      </c>
      <c r="BL3" t="str">
        <f t="shared" ca="1" si="0"/>
        <v>n.a.</v>
      </c>
      <c r="BM3">
        <f t="shared" ca="1" si="0"/>
        <v>2.65</v>
      </c>
      <c r="BN3">
        <f t="shared" ca="1" si="0"/>
        <v>0.49504950495049505</v>
      </c>
      <c r="BO3">
        <f t="shared" ref="BO3:DG8" ca="1" si="1">INDIRECT("RawO!"&amp;ADDRESS(13+12*(ROW(BO2)),COLUMN(BO2)))</f>
        <v>1.0000000000000001E-9</v>
      </c>
      <c r="BP3">
        <f t="shared" ca="1" si="1"/>
        <v>1.0311583830833577</v>
      </c>
      <c r="BQ3">
        <f t="shared" ca="1" si="1"/>
        <v>4.96</v>
      </c>
      <c r="BR3">
        <f t="shared" ca="1" si="1"/>
        <v>3.31</v>
      </c>
      <c r="BS3">
        <f t="shared" ca="1" si="1"/>
        <v>3.09</v>
      </c>
      <c r="BT3">
        <f t="shared" ca="1" si="1"/>
        <v>6.5353901994010896E-9</v>
      </c>
      <c r="BU3">
        <f t="shared" ca="1" si="1"/>
        <v>2.0199999989999999</v>
      </c>
      <c r="BV3">
        <f t="shared" ca="1" si="1"/>
        <v>24.86</v>
      </c>
      <c r="BW3" t="str">
        <f t="shared" ca="1" si="1"/>
        <v>n.a.</v>
      </c>
      <c r="BX3">
        <f t="shared" ca="1" si="1"/>
        <v>2.1269100000000001</v>
      </c>
      <c r="BY3">
        <f t="shared" ca="1" si="1"/>
        <v>0.49627791563275431</v>
      </c>
      <c r="BZ3">
        <f t="shared" ca="1" si="1"/>
        <v>27.38</v>
      </c>
      <c r="CA3">
        <f t="shared" ca="1" si="1"/>
        <v>3.3</v>
      </c>
      <c r="CB3">
        <f t="shared" ca="1" si="1"/>
        <v>1.88585</v>
      </c>
      <c r="CC3">
        <f t="shared" ca="1" si="1"/>
        <v>0.49627791563275431</v>
      </c>
      <c r="CD3">
        <f t="shared" ca="1" si="1"/>
        <v>3.6</v>
      </c>
      <c r="CE3">
        <f t="shared" ca="1" si="1"/>
        <v>4.3099999999999996</v>
      </c>
      <c r="CF3">
        <f t="shared" ca="1" si="1"/>
        <v>3.55</v>
      </c>
      <c r="CG3">
        <f t="shared" ca="1" si="1"/>
        <v>4.9627800000000004</v>
      </c>
      <c r="CH3">
        <f t="shared" ca="1" si="1"/>
        <v>9.9499999999999993</v>
      </c>
      <c r="CI3">
        <f t="shared" ca="1" si="1"/>
        <v>0.312</v>
      </c>
      <c r="CJ3">
        <f t="shared" ca="1" si="1"/>
        <v>2.8</v>
      </c>
      <c r="CK3">
        <f t="shared" ca="1" si="1"/>
        <v>4.96278E-2</v>
      </c>
      <c r="CL3">
        <f t="shared" ca="1" si="1"/>
        <v>0.24813895781637715</v>
      </c>
      <c r="CM3">
        <f t="shared" ca="1" si="1"/>
        <v>1.8999999999999998E-6</v>
      </c>
      <c r="CN3">
        <f t="shared" ca="1" si="1"/>
        <v>3.35</v>
      </c>
      <c r="CO3">
        <f t="shared" ca="1" si="1"/>
        <v>0.496278</v>
      </c>
      <c r="CP3">
        <f t="shared" ca="1" si="1"/>
        <v>0.496278</v>
      </c>
      <c r="CQ3" t="str">
        <f t="shared" ca="1" si="1"/>
        <v>n.a.</v>
      </c>
      <c r="CR3" t="str">
        <f t="shared" ca="1" si="1"/>
        <v>n.a.</v>
      </c>
      <c r="CS3" t="str">
        <f t="shared" ca="1" si="1"/>
        <v>n.a.</v>
      </c>
      <c r="CT3" t="str">
        <f t="shared" ca="1" si="1"/>
        <v>n.a.</v>
      </c>
      <c r="CU3" t="str">
        <f t="shared" ca="1" si="1"/>
        <v>n.a.</v>
      </c>
      <c r="CV3" t="str">
        <f t="shared" ca="1" si="1"/>
        <v>n.a.</v>
      </c>
      <c r="CW3" t="str">
        <f t="shared" ca="1" si="1"/>
        <v>n.a.</v>
      </c>
      <c r="CX3" t="str">
        <f t="shared" ca="1" si="1"/>
        <v>n.a.</v>
      </c>
      <c r="CY3" t="str">
        <f t="shared" ca="1" si="1"/>
        <v>n.a.</v>
      </c>
      <c r="CZ3" t="str">
        <f t="shared" ca="1" si="1"/>
        <v>n.a.</v>
      </c>
      <c r="DA3" t="str">
        <f t="shared" ca="1" si="1"/>
        <v>n.a.</v>
      </c>
      <c r="DB3" t="str">
        <f t="shared" ca="1" si="1"/>
        <v>n.a.</v>
      </c>
      <c r="DC3" t="str">
        <f t="shared" ca="1" si="1"/>
        <v>n.a.</v>
      </c>
      <c r="DD3" t="str">
        <f t="shared" ca="1" si="1"/>
        <v>n.a.</v>
      </c>
      <c r="DE3" t="str">
        <f t="shared" ca="1" si="1"/>
        <v>n.a.</v>
      </c>
      <c r="DF3" t="str">
        <f t="shared" ca="1" si="1"/>
        <v>n.a.</v>
      </c>
      <c r="DG3" t="str">
        <f t="shared" ca="1" si="1"/>
        <v>n.a.</v>
      </c>
    </row>
    <row r="4" spans="1:111" x14ac:dyDescent="0.25">
      <c r="A4" t="str">
        <f t="shared" ref="A4:A62" ca="1" si="2">LEFT(INDIRECT("RawO!"&amp;ADDRESS(2+12*(ROW(A3)),COLUMN(A3))),4)</f>
        <v>1949</v>
      </c>
      <c r="B4">
        <f ca="1">INDIRECT("RawO!"&amp;ADDRESS(13+12*(ROW(B3)),COLUMN(B3)))</f>
        <v>3.5</v>
      </c>
      <c r="C4">
        <f t="shared" ca="1" si="0"/>
        <v>6.0900000000000003E-13</v>
      </c>
      <c r="D4">
        <f t="shared" ca="1" si="0"/>
        <v>0.89285714285714279</v>
      </c>
      <c r="E4">
        <f t="shared" ca="1" si="0"/>
        <v>14.5</v>
      </c>
      <c r="F4">
        <f t="shared" ca="1" si="0"/>
        <v>50</v>
      </c>
      <c r="G4">
        <f t="shared" ca="1" si="0"/>
        <v>175</v>
      </c>
      <c r="H4">
        <f t="shared" ca="1" si="0"/>
        <v>4.1982330668910393E-8</v>
      </c>
      <c r="I4">
        <f t="shared" ca="1" si="0"/>
        <v>0.71643758626138987</v>
      </c>
      <c r="J4">
        <f t="shared" ca="1" si="0"/>
        <v>6.7272727272727277E-15</v>
      </c>
      <c r="K4">
        <f t="shared" ca="1" si="0"/>
        <v>50</v>
      </c>
      <c r="L4">
        <f t="shared" ca="1" si="0"/>
        <v>1.1000000000000001</v>
      </c>
      <c r="M4">
        <f t="shared" ca="1" si="0"/>
        <v>3.1000000000000001E-5</v>
      </c>
      <c r="N4">
        <f t="shared" ca="1" si="0"/>
        <v>5.71</v>
      </c>
      <c r="O4">
        <f t="shared" ca="1" si="0"/>
        <v>2.14</v>
      </c>
      <c r="P4">
        <f t="shared" ca="1" si="0"/>
        <v>1.95</v>
      </c>
      <c r="Q4">
        <f t="shared" ca="1" si="0"/>
        <v>1.6666666666666667E-13</v>
      </c>
      <c r="R4">
        <f t="shared" ca="1" si="0"/>
        <v>5.62</v>
      </c>
      <c r="S4">
        <f t="shared" ca="1" si="0"/>
        <v>0.35714285714285715</v>
      </c>
      <c r="T4">
        <f t="shared" ca="1" si="0"/>
        <v>6.91</v>
      </c>
      <c r="U4">
        <f t="shared" ca="1" si="0"/>
        <v>1</v>
      </c>
      <c r="V4">
        <f t="shared" ca="1" si="0"/>
        <v>13.5</v>
      </c>
      <c r="W4">
        <f t="shared" ca="1" si="0"/>
        <v>0.34843205574912889</v>
      </c>
      <c r="X4">
        <f t="shared" ca="1" si="0"/>
        <v>2.5</v>
      </c>
      <c r="Y4">
        <f t="shared" ca="1" si="0"/>
        <v>2.2999999999999998</v>
      </c>
      <c r="Z4">
        <f t="shared" ca="1" si="0"/>
        <v>3.5</v>
      </c>
      <c r="AA4">
        <f t="shared" ca="1" si="0"/>
        <v>1.7857142857142858</v>
      </c>
      <c r="AB4">
        <f t="shared" ca="1" si="0"/>
        <v>4.2</v>
      </c>
      <c r="AC4">
        <f t="shared" ca="1" si="0"/>
        <v>0.35714285714285715</v>
      </c>
      <c r="AD4">
        <f t="shared" ca="1" si="0"/>
        <v>5</v>
      </c>
      <c r="AE4">
        <f t="shared" ca="1" si="0"/>
        <v>1</v>
      </c>
      <c r="AF4">
        <f t="shared" ca="1" si="0"/>
        <v>17.5</v>
      </c>
      <c r="AG4">
        <f t="shared" ca="1" si="0"/>
        <v>1.7142900000000001</v>
      </c>
      <c r="AH4">
        <f t="shared" ca="1" si="0"/>
        <v>5</v>
      </c>
      <c r="AI4">
        <f t="shared" ca="1" si="0"/>
        <v>2</v>
      </c>
      <c r="AJ4">
        <f t="shared" ca="1" si="0"/>
        <v>9.3399999999999997E-2</v>
      </c>
      <c r="AK4">
        <f t="shared" ca="1" si="0"/>
        <v>4.76</v>
      </c>
      <c r="AL4">
        <f t="shared" ca="1" si="0"/>
        <v>3.8E-3</v>
      </c>
      <c r="AM4">
        <f t="shared" ca="1" si="0"/>
        <v>32.5</v>
      </c>
      <c r="AN4">
        <f t="shared" ca="1" si="0"/>
        <v>0.35714285714285715</v>
      </c>
      <c r="AO4">
        <f t="shared" ca="1" si="0"/>
        <v>0.35714285714285715</v>
      </c>
      <c r="AP4">
        <f t="shared" ca="1" si="0"/>
        <v>3.5714285714285717E-5</v>
      </c>
      <c r="AQ4">
        <f t="shared" ca="1" si="0"/>
        <v>625</v>
      </c>
      <c r="AR4">
        <f t="shared" ca="1" si="0"/>
        <v>0.7142857142857143</v>
      </c>
      <c r="AS4">
        <f t="shared" ca="1" si="0"/>
        <v>360</v>
      </c>
      <c r="AT4">
        <f t="shared" ca="1" si="0"/>
        <v>0.35714285727040812</v>
      </c>
      <c r="AU4">
        <f t="shared" ca="1" si="0"/>
        <v>7.142999999999998</v>
      </c>
      <c r="AV4">
        <f t="shared" ca="1" si="0"/>
        <v>0.9</v>
      </c>
      <c r="AW4">
        <f t="shared" ca="1" si="0"/>
        <v>0.35714299999999999</v>
      </c>
      <c r="AX4">
        <f t="shared" ca="1" si="0"/>
        <v>1.0295E-2</v>
      </c>
      <c r="AY4">
        <f t="shared" ca="1" si="0"/>
        <v>3.28</v>
      </c>
      <c r="AZ4">
        <f t="shared" ca="1" si="0"/>
        <v>0.71643758626138987</v>
      </c>
      <c r="BA4">
        <f t="shared" ca="1" si="0"/>
        <v>1</v>
      </c>
      <c r="BB4">
        <f t="shared" ca="1" si="0"/>
        <v>0.35714299899999996</v>
      </c>
      <c r="BC4">
        <f t="shared" ca="1" si="0"/>
        <v>175</v>
      </c>
      <c r="BD4">
        <f t="shared" ca="1" si="0"/>
        <v>0.7142899989999999</v>
      </c>
      <c r="BE4">
        <f t="shared" ca="1" si="0"/>
        <v>3.06</v>
      </c>
      <c r="BF4">
        <f t="shared" ca="1" si="0"/>
        <v>0.35714285714285715</v>
      </c>
      <c r="BG4">
        <f t="shared" ca="1" si="0"/>
        <v>35</v>
      </c>
      <c r="BH4">
        <f t="shared" ca="1" si="0"/>
        <v>4.7697288433955114</v>
      </c>
      <c r="BI4">
        <f t="shared" ca="1" si="0"/>
        <v>6.8799999999999998E-3</v>
      </c>
      <c r="BJ4">
        <f t="shared" ca="1" si="0"/>
        <v>3.5</v>
      </c>
      <c r="BK4">
        <f t="shared" ca="1" si="0"/>
        <v>4.76</v>
      </c>
      <c r="BL4" t="str">
        <f t="shared" ca="1" si="0"/>
        <v>n.a.</v>
      </c>
      <c r="BM4">
        <f t="shared" ca="1" si="0"/>
        <v>3.8</v>
      </c>
      <c r="BN4">
        <f t="shared" ca="1" si="0"/>
        <v>0.720356</v>
      </c>
      <c r="BO4">
        <f t="shared" ca="1" si="1"/>
        <v>1.0000000000000001E-9</v>
      </c>
      <c r="BP4">
        <f t="shared" ca="1" si="1"/>
        <v>0.71643758626138987</v>
      </c>
      <c r="BQ4">
        <f t="shared" ca="1" si="1"/>
        <v>7.14</v>
      </c>
      <c r="BR4">
        <f t="shared" ca="1" si="1"/>
        <v>3.31</v>
      </c>
      <c r="BS4">
        <f t="shared" ca="1" si="1"/>
        <v>3.09</v>
      </c>
      <c r="BT4">
        <f t="shared" ca="1" si="1"/>
        <v>1.6338475498502725E-8</v>
      </c>
      <c r="BU4">
        <f t="shared" ca="1" si="1"/>
        <v>2.0199999989999999</v>
      </c>
      <c r="BV4">
        <f t="shared" ca="1" si="1"/>
        <v>28.75</v>
      </c>
      <c r="BW4" t="str">
        <f t="shared" ca="1" si="1"/>
        <v>n.a.</v>
      </c>
      <c r="BX4">
        <f t="shared" ca="1" si="1"/>
        <v>3.0612200000000001</v>
      </c>
      <c r="BY4">
        <f t="shared" ca="1" si="1"/>
        <v>0.71643758626138987</v>
      </c>
      <c r="BZ4">
        <f t="shared" ca="1" si="1"/>
        <v>39.4</v>
      </c>
      <c r="CA4">
        <f t="shared" ca="1" si="1"/>
        <v>4.76</v>
      </c>
      <c r="CB4">
        <f t="shared" ca="1" si="1"/>
        <v>1.8849667551141385</v>
      </c>
      <c r="CC4">
        <f t="shared" ca="1" si="1"/>
        <v>0.71643758626138987</v>
      </c>
      <c r="CD4">
        <f t="shared" ca="1" si="1"/>
        <v>5.1725029744567577</v>
      </c>
      <c r="CE4">
        <f t="shared" ca="1" si="1"/>
        <v>4.3</v>
      </c>
      <c r="CF4">
        <f t="shared" ca="1" si="1"/>
        <v>3.55</v>
      </c>
      <c r="CG4">
        <f t="shared" ca="1" si="1"/>
        <v>7.142999999999998</v>
      </c>
      <c r="CH4">
        <f t="shared" ca="1" si="1"/>
        <v>12.5</v>
      </c>
      <c r="CI4">
        <f t="shared" ca="1" si="1"/>
        <v>0.34999999916666663</v>
      </c>
      <c r="CJ4">
        <f t="shared" ca="1" si="1"/>
        <v>2.8</v>
      </c>
      <c r="CK4">
        <f t="shared" ca="1" si="1"/>
        <v>7.142999999999998E-2</v>
      </c>
      <c r="CL4">
        <f t="shared" ca="1" si="1"/>
        <v>0.35714285714285715</v>
      </c>
      <c r="CM4">
        <f t="shared" ca="1" si="1"/>
        <v>1.8999999999999998E-6</v>
      </c>
      <c r="CN4">
        <f t="shared" ca="1" si="1"/>
        <v>3.35</v>
      </c>
      <c r="CO4">
        <f t="shared" ca="1" si="1"/>
        <v>0.71</v>
      </c>
      <c r="CP4">
        <f t="shared" ca="1" si="1"/>
        <v>0.71428599971428597</v>
      </c>
      <c r="CQ4" t="str">
        <f t="shared" ca="1" si="1"/>
        <v>n.a.</v>
      </c>
      <c r="CR4" t="str">
        <f t="shared" ca="1" si="1"/>
        <v>n.a.</v>
      </c>
      <c r="CS4" t="str">
        <f t="shared" ca="1" si="1"/>
        <v>n.a.</v>
      </c>
      <c r="CT4" t="str">
        <f t="shared" ca="1" si="1"/>
        <v>n.a.</v>
      </c>
      <c r="CU4" t="str">
        <f t="shared" ca="1" si="1"/>
        <v>n.a.</v>
      </c>
      <c r="CV4" t="str">
        <f t="shared" ca="1" si="1"/>
        <v>n.a.</v>
      </c>
      <c r="CW4" t="str">
        <f t="shared" ca="1" si="1"/>
        <v>n.a.</v>
      </c>
      <c r="CX4" t="str">
        <f t="shared" ca="1" si="1"/>
        <v>n.a.</v>
      </c>
      <c r="CY4" t="str">
        <f t="shared" ca="1" si="1"/>
        <v>n.a.</v>
      </c>
      <c r="CZ4" t="str">
        <f t="shared" ca="1" si="1"/>
        <v>n.a.</v>
      </c>
      <c r="DA4" t="str">
        <f t="shared" ca="1" si="1"/>
        <v>n.a.</v>
      </c>
      <c r="DB4" t="str">
        <f t="shared" ca="1" si="1"/>
        <v>n.a.</v>
      </c>
      <c r="DC4" t="str">
        <f t="shared" ca="1" si="1"/>
        <v>n.a.</v>
      </c>
      <c r="DD4" t="str">
        <f t="shared" ca="1" si="1"/>
        <v>n.a.</v>
      </c>
      <c r="DE4" t="str">
        <f t="shared" ca="1" si="1"/>
        <v>n.a.</v>
      </c>
      <c r="DF4" t="str">
        <f t="shared" ca="1" si="1"/>
        <v>n.a.</v>
      </c>
      <c r="DG4" t="str">
        <f t="shared" ca="1" si="1"/>
        <v>n.a.</v>
      </c>
    </row>
    <row r="5" spans="1:111" x14ac:dyDescent="0.25">
      <c r="A5" t="str">
        <f t="shared" ca="1" si="2"/>
        <v>1950</v>
      </c>
      <c r="B5">
        <f t="shared" ref="B5:B55" ca="1" si="3">INDIRECT("RawO!"&amp;ADDRESS(13+12*(ROW(B4)),COLUMN(B4)))</f>
        <v>3.5</v>
      </c>
      <c r="C5">
        <f t="shared" ca="1" si="0"/>
        <v>1.395E-12</v>
      </c>
      <c r="D5">
        <f t="shared" ca="1" si="0"/>
        <v>0.89285714285714279</v>
      </c>
      <c r="E5">
        <f t="shared" ca="1" si="0"/>
        <v>21.36</v>
      </c>
      <c r="F5">
        <f t="shared" ca="1" si="0"/>
        <v>50</v>
      </c>
      <c r="G5">
        <f t="shared" ca="1" si="0"/>
        <v>175</v>
      </c>
      <c r="H5">
        <f t="shared" ca="1" si="0"/>
        <v>5.9974758098443415E-8</v>
      </c>
      <c r="I5">
        <f t="shared" ca="1" si="0"/>
        <v>0.71643758626138987</v>
      </c>
      <c r="J5">
        <f t="shared" ca="1" si="0"/>
        <v>6.7272727272727277E-15</v>
      </c>
      <c r="K5">
        <f t="shared" ca="1" si="0"/>
        <v>50</v>
      </c>
      <c r="L5">
        <f t="shared" ca="1" si="0"/>
        <v>1.05</v>
      </c>
      <c r="M5">
        <f t="shared" ca="1" si="0"/>
        <v>3.1000000000000001E-5</v>
      </c>
      <c r="N5">
        <f t="shared" ca="1" si="0"/>
        <v>5.71</v>
      </c>
      <c r="O5">
        <f t="shared" ca="1" si="0"/>
        <v>3.1</v>
      </c>
      <c r="P5">
        <f t="shared" ca="1" si="0"/>
        <v>1.95</v>
      </c>
      <c r="Q5">
        <f t="shared" ca="1" si="0"/>
        <v>1.6666666666666667E-13</v>
      </c>
      <c r="R5">
        <f t="shared" ca="1" si="0"/>
        <v>5.62</v>
      </c>
      <c r="S5">
        <f t="shared" ca="1" si="0"/>
        <v>0.35714285714285715</v>
      </c>
      <c r="T5">
        <f t="shared" ca="1" si="0"/>
        <v>6.91</v>
      </c>
      <c r="U5">
        <f t="shared" ca="1" si="0"/>
        <v>1</v>
      </c>
      <c r="V5">
        <f t="shared" ca="1" si="0"/>
        <v>15</v>
      </c>
      <c r="W5">
        <f t="shared" ca="1" si="0"/>
        <v>0.34843205574912889</v>
      </c>
      <c r="X5">
        <f t="shared" ca="1" si="0"/>
        <v>2.5</v>
      </c>
      <c r="Y5">
        <f t="shared" ca="1" si="0"/>
        <v>2.2999999999999998</v>
      </c>
      <c r="Z5">
        <f t="shared" ca="1" si="0"/>
        <v>3.5</v>
      </c>
      <c r="AA5">
        <f t="shared" ca="1" si="0"/>
        <v>1.7857142857142858</v>
      </c>
      <c r="AB5">
        <f t="shared" ca="1" si="0"/>
        <v>4.2</v>
      </c>
      <c r="AC5">
        <f t="shared" ca="1" si="0"/>
        <v>0.35714285714285715</v>
      </c>
      <c r="AD5">
        <f t="shared" ca="1" si="0"/>
        <v>5</v>
      </c>
      <c r="AE5">
        <f t="shared" ca="1" si="0"/>
        <v>1</v>
      </c>
      <c r="AF5">
        <f t="shared" ca="1" si="0"/>
        <v>17.5</v>
      </c>
      <c r="AG5">
        <f t="shared" ca="1" si="0"/>
        <v>1.7142900000000001</v>
      </c>
      <c r="AH5">
        <f t="shared" ca="1" si="0"/>
        <v>5</v>
      </c>
      <c r="AI5">
        <f t="shared" ca="1" si="0"/>
        <v>2</v>
      </c>
      <c r="AJ5">
        <f t="shared" ca="1" si="0"/>
        <v>0.16289999999999999</v>
      </c>
      <c r="AK5">
        <f t="shared" ca="1" si="0"/>
        <v>4.76</v>
      </c>
      <c r="AL5">
        <f t="shared" ca="1" si="0"/>
        <v>3.8E-3</v>
      </c>
      <c r="AM5">
        <f t="shared" ca="1" si="0"/>
        <v>32.5</v>
      </c>
      <c r="AN5">
        <f t="shared" ca="1" si="0"/>
        <v>0.35714285714285715</v>
      </c>
      <c r="AO5">
        <f t="shared" ca="1" si="0"/>
        <v>0.35714285714285715</v>
      </c>
      <c r="AP5">
        <f t="shared" ca="1" si="0"/>
        <v>3.5714285714285717E-5</v>
      </c>
      <c r="AQ5">
        <f t="shared" ca="1" si="0"/>
        <v>625</v>
      </c>
      <c r="AR5">
        <f t="shared" ca="1" si="0"/>
        <v>0.7142857142857143</v>
      </c>
      <c r="AS5">
        <f t="shared" ca="1" si="0"/>
        <v>360</v>
      </c>
      <c r="AT5">
        <f t="shared" ca="1" si="0"/>
        <v>0.35714285727040812</v>
      </c>
      <c r="AU5">
        <f t="shared" ca="1" si="0"/>
        <v>7.142999999999998</v>
      </c>
      <c r="AV5">
        <f t="shared" ca="1" si="0"/>
        <v>2.5</v>
      </c>
      <c r="AW5">
        <f t="shared" ca="1" si="0"/>
        <v>0.35714299999999999</v>
      </c>
      <c r="AX5">
        <f t="shared" ca="1" si="0"/>
        <v>1.0295E-2</v>
      </c>
      <c r="AY5">
        <f t="shared" ca="1" si="0"/>
        <v>3.78</v>
      </c>
      <c r="AZ5">
        <f t="shared" ca="1" si="0"/>
        <v>0.71643758626138987</v>
      </c>
      <c r="BA5">
        <f t="shared" ca="1" si="0"/>
        <v>1</v>
      </c>
      <c r="BB5">
        <f t="shared" ca="1" si="0"/>
        <v>0.35714299899999996</v>
      </c>
      <c r="BC5">
        <f t="shared" ca="1" si="0"/>
        <v>175</v>
      </c>
      <c r="BD5">
        <f t="shared" ca="1" si="0"/>
        <v>0.7142899989999999</v>
      </c>
      <c r="BE5">
        <f t="shared" ca="1" si="0"/>
        <v>3.06</v>
      </c>
      <c r="BF5">
        <f t="shared" ca="1" si="0"/>
        <v>0.35714285714285715</v>
      </c>
      <c r="BG5">
        <f t="shared" ca="1" si="0"/>
        <v>35</v>
      </c>
      <c r="BH5">
        <f t="shared" ca="1" si="0"/>
        <v>4.7697288433955114</v>
      </c>
      <c r="BI5">
        <f t="shared" ca="1" si="0"/>
        <v>8.6499999999999997E-3</v>
      </c>
      <c r="BJ5">
        <f t="shared" ca="1" si="0"/>
        <v>3.5</v>
      </c>
      <c r="BK5">
        <f t="shared" ca="1" si="0"/>
        <v>4.76</v>
      </c>
      <c r="BL5" t="str">
        <f t="shared" ca="1" si="0"/>
        <v>n.a.</v>
      </c>
      <c r="BM5">
        <f t="shared" ca="1" si="0"/>
        <v>3.8</v>
      </c>
      <c r="BN5">
        <f t="shared" ca="1" si="0"/>
        <v>0.720356</v>
      </c>
      <c r="BO5">
        <f t="shared" ca="1" si="1"/>
        <v>1.0000000000000001E-9</v>
      </c>
      <c r="BP5">
        <f t="shared" ca="1" si="1"/>
        <v>0.71643758626138987</v>
      </c>
      <c r="BQ5">
        <f t="shared" ca="1" si="1"/>
        <v>7.14</v>
      </c>
      <c r="BR5">
        <f t="shared" ca="1" si="1"/>
        <v>3.31</v>
      </c>
      <c r="BS5">
        <f t="shared" ca="1" si="1"/>
        <v>3.09</v>
      </c>
      <c r="BT5">
        <f t="shared" ca="1" si="1"/>
        <v>1.5182214155531762E-8</v>
      </c>
      <c r="BU5">
        <f t="shared" ca="1" si="1"/>
        <v>2.0199999989999999</v>
      </c>
      <c r="BV5">
        <f t="shared" ca="1" si="1"/>
        <v>28.75</v>
      </c>
      <c r="BW5" t="str">
        <f t="shared" ca="1" si="1"/>
        <v>n.a.</v>
      </c>
      <c r="BX5">
        <f t="shared" ca="1" si="1"/>
        <v>3.0612200000000001</v>
      </c>
      <c r="BY5">
        <f t="shared" ca="1" si="1"/>
        <v>0.71643758626138987</v>
      </c>
      <c r="BZ5">
        <f t="shared" ca="1" si="1"/>
        <v>39.840000000000003</v>
      </c>
      <c r="CA5">
        <f t="shared" ca="1" si="1"/>
        <v>4.76</v>
      </c>
      <c r="CB5">
        <f t="shared" ca="1" si="1"/>
        <v>1.8849667551141385</v>
      </c>
      <c r="CC5">
        <f t="shared" ca="1" si="1"/>
        <v>0.71643758626138987</v>
      </c>
      <c r="CD5">
        <f t="shared" ca="1" si="1"/>
        <v>5.1725029744567577</v>
      </c>
      <c r="CE5">
        <f t="shared" ca="1" si="1"/>
        <v>4.29</v>
      </c>
      <c r="CF5">
        <f t="shared" ca="1" si="1"/>
        <v>3.55</v>
      </c>
      <c r="CG5">
        <f t="shared" ca="1" si="1"/>
        <v>7.142999999999998</v>
      </c>
      <c r="CH5">
        <f t="shared" ca="1" si="1"/>
        <v>12.5</v>
      </c>
      <c r="CI5">
        <f t="shared" ca="1" si="1"/>
        <v>0.34999999916666663</v>
      </c>
      <c r="CJ5">
        <f t="shared" ca="1" si="1"/>
        <v>2.8</v>
      </c>
      <c r="CK5">
        <f t="shared" ca="1" si="1"/>
        <v>7.142999999999998E-2</v>
      </c>
      <c r="CL5">
        <f t="shared" ca="1" si="1"/>
        <v>0.35714285714285715</v>
      </c>
      <c r="CM5">
        <f t="shared" ca="1" si="1"/>
        <v>1.8999999999999998E-6</v>
      </c>
      <c r="CN5">
        <f t="shared" ca="1" si="1"/>
        <v>3.35</v>
      </c>
      <c r="CO5">
        <f t="shared" ca="1" si="1"/>
        <v>0.71</v>
      </c>
      <c r="CP5">
        <f t="shared" ca="1" si="1"/>
        <v>0.71428599971428597</v>
      </c>
      <c r="CQ5" t="str">
        <f t="shared" ca="1" si="1"/>
        <v>n.a.</v>
      </c>
      <c r="CR5" t="str">
        <f t="shared" ca="1" si="1"/>
        <v>n.a.</v>
      </c>
      <c r="CS5" t="str">
        <f t="shared" ca="1" si="1"/>
        <v>n.a.</v>
      </c>
      <c r="CT5" t="str">
        <f t="shared" ca="1" si="1"/>
        <v>n.a.</v>
      </c>
      <c r="CU5" t="str">
        <f t="shared" ca="1" si="1"/>
        <v>n.a.</v>
      </c>
      <c r="CV5" t="str">
        <f t="shared" ca="1" si="1"/>
        <v>n.a.</v>
      </c>
      <c r="CW5" t="str">
        <f t="shared" ca="1" si="1"/>
        <v>n.a.</v>
      </c>
      <c r="CX5" t="str">
        <f t="shared" ca="1" si="1"/>
        <v>n.a.</v>
      </c>
      <c r="CY5" t="str">
        <f t="shared" ca="1" si="1"/>
        <v>n.a.</v>
      </c>
      <c r="CZ5" t="str">
        <f t="shared" ca="1" si="1"/>
        <v>n.a.</v>
      </c>
      <c r="DA5" t="str">
        <f t="shared" ca="1" si="1"/>
        <v>n.a.</v>
      </c>
      <c r="DB5" t="str">
        <f t="shared" ca="1" si="1"/>
        <v>n.a.</v>
      </c>
      <c r="DC5" t="str">
        <f t="shared" ca="1" si="1"/>
        <v>n.a.</v>
      </c>
      <c r="DD5" t="str">
        <f t="shared" ca="1" si="1"/>
        <v>n.a.</v>
      </c>
      <c r="DE5" t="str">
        <f t="shared" ca="1" si="1"/>
        <v>n.a.</v>
      </c>
      <c r="DF5" t="str">
        <f t="shared" ca="1" si="1"/>
        <v>n.a.</v>
      </c>
      <c r="DG5" t="str">
        <f t="shared" ca="1" si="1"/>
        <v>n.a.</v>
      </c>
    </row>
    <row r="6" spans="1:111" x14ac:dyDescent="0.25">
      <c r="A6" t="str">
        <f t="shared" ca="1" si="2"/>
        <v>1951</v>
      </c>
      <c r="B6">
        <f t="shared" ca="1" si="3"/>
        <v>3.5</v>
      </c>
      <c r="C6">
        <f t="shared" ca="1" si="0"/>
        <v>1.395E-12</v>
      </c>
      <c r="D6">
        <f t="shared" ca="1" si="0"/>
        <v>0.89285714285714279</v>
      </c>
      <c r="E6">
        <f t="shared" ca="1" si="0"/>
        <v>21.36</v>
      </c>
      <c r="F6">
        <f t="shared" ca="1" si="0"/>
        <v>50</v>
      </c>
      <c r="G6">
        <f t="shared" ca="1" si="0"/>
        <v>175</v>
      </c>
      <c r="H6">
        <f t="shared" ca="1" si="0"/>
        <v>5.9974758098443415E-8</v>
      </c>
      <c r="I6">
        <f t="shared" ca="1" si="0"/>
        <v>0.71643758626138987</v>
      </c>
      <c r="J6">
        <f t="shared" ca="1" si="0"/>
        <v>6.7272727272727277E-15</v>
      </c>
      <c r="K6">
        <f t="shared" ca="1" si="0"/>
        <v>50</v>
      </c>
      <c r="L6">
        <f t="shared" ca="1" si="0"/>
        <v>1.02</v>
      </c>
      <c r="M6">
        <f t="shared" ca="1" si="0"/>
        <v>3.1000000000000001E-5</v>
      </c>
      <c r="N6">
        <f t="shared" ca="1" si="0"/>
        <v>5.71</v>
      </c>
      <c r="O6">
        <f t="shared" ca="1" si="0"/>
        <v>2.2890000000000001</v>
      </c>
      <c r="P6">
        <f t="shared" ca="1" si="0"/>
        <v>2.5</v>
      </c>
      <c r="Q6">
        <f t="shared" ca="1" si="0"/>
        <v>1.6666666666666667E-13</v>
      </c>
      <c r="R6">
        <f t="shared" ca="1" si="0"/>
        <v>5.62</v>
      </c>
      <c r="S6">
        <f t="shared" ca="1" si="0"/>
        <v>0.35714285714285715</v>
      </c>
      <c r="T6">
        <f t="shared" ca="1" si="0"/>
        <v>6.91</v>
      </c>
      <c r="U6">
        <f t="shared" ca="1" si="0"/>
        <v>1</v>
      </c>
      <c r="V6">
        <f t="shared" ca="1" si="0"/>
        <v>15</v>
      </c>
      <c r="W6">
        <f t="shared" ca="1" si="0"/>
        <v>0.34843205574912889</v>
      </c>
      <c r="X6">
        <f t="shared" ca="1" si="0"/>
        <v>2.5</v>
      </c>
      <c r="Y6">
        <f t="shared" ca="1" si="0"/>
        <v>2.2999999999999998</v>
      </c>
      <c r="Z6">
        <f t="shared" ca="1" si="0"/>
        <v>3.5</v>
      </c>
      <c r="AA6">
        <f t="shared" ca="1" si="0"/>
        <v>1.7857142857142858</v>
      </c>
      <c r="AB6">
        <f t="shared" ca="1" si="0"/>
        <v>4.2</v>
      </c>
      <c r="AC6">
        <f t="shared" ca="1" si="0"/>
        <v>0.35714285714285715</v>
      </c>
      <c r="AD6">
        <f t="shared" ca="1" si="0"/>
        <v>15</v>
      </c>
      <c r="AE6">
        <f t="shared" ca="1" si="0"/>
        <v>1</v>
      </c>
      <c r="AF6">
        <f t="shared" ca="1" si="0"/>
        <v>17.5</v>
      </c>
      <c r="AG6">
        <f t="shared" ca="1" si="0"/>
        <v>1.7142900000000001</v>
      </c>
      <c r="AH6">
        <f t="shared" ca="1" si="0"/>
        <v>5</v>
      </c>
      <c r="AI6">
        <f t="shared" ca="1" si="0"/>
        <v>2</v>
      </c>
      <c r="AJ6">
        <f t="shared" ca="1" si="0"/>
        <v>0.16289999999999999</v>
      </c>
      <c r="AK6">
        <f t="shared" ca="1" si="0"/>
        <v>4.76</v>
      </c>
      <c r="AL6">
        <f t="shared" ca="1" si="0"/>
        <v>3.8E-3</v>
      </c>
      <c r="AM6">
        <f t="shared" ca="1" si="0"/>
        <v>32.5</v>
      </c>
      <c r="AN6">
        <f t="shared" ca="1" si="0"/>
        <v>0.35714285714285715</v>
      </c>
      <c r="AO6">
        <f t="shared" ca="1" si="0"/>
        <v>0.35714285714285715</v>
      </c>
      <c r="AP6">
        <f t="shared" ca="1" si="0"/>
        <v>3.5714285714285717E-5</v>
      </c>
      <c r="AQ6">
        <f t="shared" ca="1" si="0"/>
        <v>625</v>
      </c>
      <c r="AR6">
        <f t="shared" ca="1" si="0"/>
        <v>0.7142857142857143</v>
      </c>
      <c r="AS6">
        <f t="shared" ca="1" si="0"/>
        <v>360</v>
      </c>
      <c r="AT6">
        <f t="shared" ca="1" si="0"/>
        <v>0.35714285727040812</v>
      </c>
      <c r="AU6">
        <f t="shared" ca="1" si="0"/>
        <v>7.142999999999998</v>
      </c>
      <c r="AV6">
        <f t="shared" ca="1" si="0"/>
        <v>6</v>
      </c>
      <c r="AW6">
        <f t="shared" ca="1" si="0"/>
        <v>0.35714299999999999</v>
      </c>
      <c r="AX6">
        <f t="shared" ca="1" si="0"/>
        <v>1.0295E-2</v>
      </c>
      <c r="AY6">
        <f t="shared" ca="1" si="0"/>
        <v>3.79</v>
      </c>
      <c r="AZ6">
        <f t="shared" ca="1" si="0"/>
        <v>0.71643758626138987</v>
      </c>
      <c r="BA6">
        <f t="shared" ca="1" si="0"/>
        <v>1</v>
      </c>
      <c r="BB6">
        <f t="shared" ca="1" si="0"/>
        <v>0.35714299899999996</v>
      </c>
      <c r="BC6">
        <f t="shared" ca="1" si="0"/>
        <v>175</v>
      </c>
      <c r="BD6">
        <f t="shared" ca="1" si="0"/>
        <v>0.7142899989999999</v>
      </c>
      <c r="BE6">
        <f t="shared" ca="1" si="0"/>
        <v>3.06</v>
      </c>
      <c r="BF6">
        <f t="shared" ca="1" si="0"/>
        <v>0.35714285714285715</v>
      </c>
      <c r="BG6">
        <f t="shared" ca="1" si="0"/>
        <v>35</v>
      </c>
      <c r="BH6">
        <f t="shared" ca="1" si="0"/>
        <v>4.7697288433955114</v>
      </c>
      <c r="BI6">
        <f t="shared" ca="1" si="0"/>
        <v>8.6499999999999997E-3</v>
      </c>
      <c r="BJ6">
        <f t="shared" ca="1" si="0"/>
        <v>3.5</v>
      </c>
      <c r="BK6">
        <f t="shared" ca="1" si="0"/>
        <v>4.76</v>
      </c>
      <c r="BL6" t="str">
        <f t="shared" ca="1" si="0"/>
        <v>n.a.</v>
      </c>
      <c r="BM6">
        <f t="shared" ca="1" si="0"/>
        <v>3.8</v>
      </c>
      <c r="BN6">
        <f t="shared" ref="BN6:BN55" ca="1" si="4">INDIRECT("RawO!"&amp;ADDRESS(13+12*(ROW(BN5)),COLUMN(BN5)))</f>
        <v>0.720356</v>
      </c>
      <c r="BO6">
        <f t="shared" ca="1" si="1"/>
        <v>1.0000000000000001E-9</v>
      </c>
      <c r="BP6">
        <f t="shared" ca="1" si="1"/>
        <v>0.71643758626138987</v>
      </c>
      <c r="BQ6">
        <f t="shared" ca="1" si="1"/>
        <v>7.14</v>
      </c>
      <c r="BR6">
        <f t="shared" ca="1" si="1"/>
        <v>3.31</v>
      </c>
      <c r="BS6">
        <f t="shared" ca="1" si="1"/>
        <v>6</v>
      </c>
      <c r="BT6">
        <f t="shared" ca="1" si="1"/>
        <v>1.5081669690925592E-8</v>
      </c>
      <c r="BU6">
        <f t="shared" ca="1" si="1"/>
        <v>2.0199999989999999</v>
      </c>
      <c r="BV6">
        <f t="shared" ca="1" si="1"/>
        <v>28.75</v>
      </c>
      <c r="BW6" t="str">
        <f t="shared" ca="1" si="1"/>
        <v>n.a.</v>
      </c>
      <c r="BX6">
        <f t="shared" ca="1" si="1"/>
        <v>3.0612200000000001</v>
      </c>
      <c r="BY6">
        <f t="shared" ca="1" si="1"/>
        <v>0.71643758626138987</v>
      </c>
      <c r="BZ6">
        <f t="shared" ca="1" si="1"/>
        <v>39.65</v>
      </c>
      <c r="CA6">
        <f t="shared" ca="1" si="1"/>
        <v>4.76</v>
      </c>
      <c r="CB6">
        <f t="shared" ca="1" si="1"/>
        <v>1.8849667551141385</v>
      </c>
      <c r="CC6">
        <f t="shared" ca="1" si="1"/>
        <v>0.71643758626138987</v>
      </c>
      <c r="CD6">
        <f t="shared" ca="1" si="1"/>
        <v>5.1725029744567577</v>
      </c>
      <c r="CE6">
        <f t="shared" ca="1" si="1"/>
        <v>4.37</v>
      </c>
      <c r="CF6">
        <f t="shared" ca="1" si="1"/>
        <v>3.55</v>
      </c>
      <c r="CG6">
        <f t="shared" ca="1" si="1"/>
        <v>7.142999999999998</v>
      </c>
      <c r="CH6">
        <f t="shared" ca="1" si="1"/>
        <v>12.5</v>
      </c>
      <c r="CI6">
        <f t="shared" ca="1" si="1"/>
        <v>0.34999999916666663</v>
      </c>
      <c r="CJ6">
        <f t="shared" ca="1" si="1"/>
        <v>2.8</v>
      </c>
      <c r="CK6">
        <f t="shared" ca="1" si="1"/>
        <v>7.142999999999998E-2</v>
      </c>
      <c r="CL6">
        <f t="shared" ca="1" si="1"/>
        <v>0.35714285714285715</v>
      </c>
      <c r="CM6">
        <f t="shared" ca="1" si="1"/>
        <v>1.8999999999999998E-6</v>
      </c>
      <c r="CN6">
        <f t="shared" ca="1" si="1"/>
        <v>3.35</v>
      </c>
      <c r="CO6">
        <f t="shared" ca="1" si="1"/>
        <v>0.71</v>
      </c>
      <c r="CP6">
        <f t="shared" ca="1" si="1"/>
        <v>0.71428599971428597</v>
      </c>
      <c r="CQ6" t="str">
        <f t="shared" ca="1" si="1"/>
        <v>n.a.</v>
      </c>
      <c r="CR6" t="str">
        <f t="shared" ca="1" si="1"/>
        <v>n.a.</v>
      </c>
      <c r="CS6" t="str">
        <f t="shared" ca="1" si="1"/>
        <v>n.a.</v>
      </c>
      <c r="CT6" t="str">
        <f t="shared" ca="1" si="1"/>
        <v>n.a.</v>
      </c>
      <c r="CU6" t="str">
        <f t="shared" ca="1" si="1"/>
        <v>n.a.</v>
      </c>
      <c r="CV6" t="str">
        <f t="shared" ca="1" si="1"/>
        <v>n.a.</v>
      </c>
      <c r="CW6" t="str">
        <f t="shared" ca="1" si="1"/>
        <v>n.a.</v>
      </c>
      <c r="CX6" t="str">
        <f t="shared" ca="1" si="1"/>
        <v>n.a.</v>
      </c>
      <c r="CY6" t="str">
        <f t="shared" ca="1" si="1"/>
        <v>n.a.</v>
      </c>
      <c r="CZ6" t="str">
        <f t="shared" ca="1" si="1"/>
        <v>n.a.</v>
      </c>
      <c r="DA6" t="str">
        <f t="shared" ca="1" si="1"/>
        <v>n.a.</v>
      </c>
      <c r="DB6" t="str">
        <f t="shared" ca="1" si="1"/>
        <v>n.a.</v>
      </c>
      <c r="DC6" t="str">
        <f t="shared" ca="1" si="1"/>
        <v>n.a.</v>
      </c>
      <c r="DD6" t="str">
        <f t="shared" ca="1" si="1"/>
        <v>n.a.</v>
      </c>
      <c r="DE6" t="str">
        <f t="shared" ca="1" si="1"/>
        <v>n.a.</v>
      </c>
      <c r="DF6" t="str">
        <f t="shared" ca="1" si="1"/>
        <v>n.a.</v>
      </c>
      <c r="DG6" t="str">
        <f t="shared" ca="1" si="1"/>
        <v>n.a.</v>
      </c>
    </row>
    <row r="7" spans="1:111" x14ac:dyDescent="0.25">
      <c r="A7" t="str">
        <f t="shared" ca="1" si="2"/>
        <v>1952</v>
      </c>
      <c r="B7">
        <f t="shared" ca="1" si="3"/>
        <v>3.5</v>
      </c>
      <c r="C7">
        <f t="shared" ref="C7:C55" ca="1" si="5">INDIRECT("RawO!"&amp;ADDRESS(13+12*(ROW(C6)),COLUMN(C6)))</f>
        <v>1.395E-12</v>
      </c>
      <c r="D7">
        <f t="shared" ref="D7:D55" ca="1" si="6">INDIRECT("RawO!"&amp;ADDRESS(13+12*(ROW(D6)),COLUMN(D6)))</f>
        <v>0.89285714285714279</v>
      </c>
      <c r="E7">
        <f t="shared" ref="E7:E55" ca="1" si="7">INDIRECT("RawO!"&amp;ADDRESS(13+12*(ROW(E6)),COLUMN(E6)))</f>
        <v>21.36</v>
      </c>
      <c r="F7">
        <f t="shared" ref="F7:F55" ca="1" si="8">INDIRECT("RawO!"&amp;ADDRESS(13+12*(ROW(F6)),COLUMN(F6)))</f>
        <v>50</v>
      </c>
      <c r="G7">
        <f t="shared" ref="G7:G55" ca="1" si="9">INDIRECT("RawO!"&amp;ADDRESS(13+12*(ROW(G6)),COLUMN(G6)))</f>
        <v>175</v>
      </c>
      <c r="H7">
        <f t="shared" ref="H7:H55" ca="1" si="10">INDIRECT("RawO!"&amp;ADDRESS(13+12*(ROW(H6)),COLUMN(H6)))</f>
        <v>5.9974758098443415E-8</v>
      </c>
      <c r="I7">
        <f t="shared" ref="I7:I55" ca="1" si="11">INDIRECT("RawO!"&amp;ADDRESS(13+12*(ROW(I6)),COLUMN(I6)))</f>
        <v>0.71643758626138987</v>
      </c>
      <c r="J7">
        <f t="shared" ref="J7:J55" ca="1" si="12">INDIRECT("RawO!"&amp;ADDRESS(13+12*(ROW(J6)),COLUMN(J6)))</f>
        <v>6.7272727272727277E-15</v>
      </c>
      <c r="K7">
        <f t="shared" ref="K7:K55" ca="1" si="13">INDIRECT("RawO!"&amp;ADDRESS(13+12*(ROW(K6)),COLUMN(K6)))</f>
        <v>50</v>
      </c>
      <c r="L7">
        <f t="shared" ref="L7:L55" ca="1" si="14">INDIRECT("RawO!"&amp;ADDRESS(13+12*(ROW(L6)),COLUMN(L6)))</f>
        <v>0.97</v>
      </c>
      <c r="M7">
        <f t="shared" ref="M7:M55" ca="1" si="15">INDIRECT("RawO!"&amp;ADDRESS(13+12*(ROW(M6)),COLUMN(M6)))</f>
        <v>3.1000000000000001E-5</v>
      </c>
      <c r="N7">
        <f t="shared" ref="N7:N55" ca="1" si="16">INDIRECT("RawO!"&amp;ADDRESS(13+12*(ROW(N6)),COLUMN(N6)))</f>
        <v>5.71</v>
      </c>
      <c r="O7">
        <f t="shared" ref="O7:O55" ca="1" si="17">INDIRECT("RawO!"&amp;ADDRESS(13+12*(ROW(O6)),COLUMN(O6)))</f>
        <v>2.343</v>
      </c>
      <c r="P7">
        <f t="shared" ref="P7:P55" ca="1" si="18">INDIRECT("RawO!"&amp;ADDRESS(13+12*(ROW(P6)),COLUMN(P6)))</f>
        <v>2.5</v>
      </c>
      <c r="Q7">
        <f t="shared" ref="Q7:Q55" ca="1" si="19">INDIRECT("RawO!"&amp;ADDRESS(13+12*(ROW(Q6)),COLUMN(Q6)))</f>
        <v>1.6666666666666667E-13</v>
      </c>
      <c r="R7">
        <f t="shared" ref="R7:R55" ca="1" si="20">INDIRECT("RawO!"&amp;ADDRESS(13+12*(ROW(R6)),COLUMN(R6)))</f>
        <v>5.62</v>
      </c>
      <c r="S7">
        <f t="shared" ref="S7:S55" ca="1" si="21">INDIRECT("RawO!"&amp;ADDRESS(13+12*(ROW(S6)),COLUMN(S6)))</f>
        <v>0.35714285714285715</v>
      </c>
      <c r="T7">
        <f t="shared" ref="T7:T55" ca="1" si="22">INDIRECT("RawO!"&amp;ADDRESS(13+12*(ROW(T6)),COLUMN(T6)))</f>
        <v>6.91</v>
      </c>
      <c r="U7">
        <f t="shared" ref="U7:U55" ca="1" si="23">INDIRECT("RawO!"&amp;ADDRESS(13+12*(ROW(U6)),COLUMN(U6)))</f>
        <v>1</v>
      </c>
      <c r="V7">
        <f t="shared" ref="V7:V55" ca="1" si="24">INDIRECT("RawO!"&amp;ADDRESS(13+12*(ROW(V6)),COLUMN(V6)))</f>
        <v>15</v>
      </c>
      <c r="W7">
        <f t="shared" ref="W7:W55" ca="1" si="25">INDIRECT("RawO!"&amp;ADDRESS(13+12*(ROW(W6)),COLUMN(W6)))</f>
        <v>0.34843205574912889</v>
      </c>
      <c r="X7">
        <f t="shared" ref="X7:X55" ca="1" si="26">INDIRECT("RawO!"&amp;ADDRESS(13+12*(ROW(X6)),COLUMN(X6)))</f>
        <v>2.5</v>
      </c>
      <c r="Y7">
        <f t="shared" ref="Y7:Y55" ca="1" si="27">INDIRECT("RawO!"&amp;ADDRESS(13+12*(ROW(Y6)),COLUMN(Y6)))</f>
        <v>2.2999999999999998</v>
      </c>
      <c r="Z7">
        <f t="shared" ref="Z7:Z55" ca="1" si="28">INDIRECT("RawO!"&amp;ADDRESS(13+12*(ROW(Z6)),COLUMN(Z6)))</f>
        <v>3.5</v>
      </c>
      <c r="AA7">
        <f t="shared" ref="AA7:AA55" ca="1" si="29">INDIRECT("RawO!"&amp;ADDRESS(13+12*(ROW(AA6)),COLUMN(AA6)))</f>
        <v>1.7857142857142858</v>
      </c>
      <c r="AB7">
        <f t="shared" ref="AB7:AB55" ca="1" si="30">INDIRECT("RawO!"&amp;ADDRESS(13+12*(ROW(AB6)),COLUMN(AB6)))</f>
        <v>4.2</v>
      </c>
      <c r="AC7">
        <f t="shared" ref="AC7:AC55" ca="1" si="31">INDIRECT("RawO!"&amp;ADDRESS(13+12*(ROW(AC6)),COLUMN(AC6)))</f>
        <v>0.35714285714285715</v>
      </c>
      <c r="AD7">
        <f t="shared" ref="AD7:AD55" ca="1" si="32">INDIRECT("RawO!"&amp;ADDRESS(13+12*(ROW(AD6)),COLUMN(AD6)))</f>
        <v>15</v>
      </c>
      <c r="AE7">
        <f t="shared" ref="AE7:AE55" ca="1" si="33">INDIRECT("RawO!"&amp;ADDRESS(13+12*(ROW(AE6)),COLUMN(AE6)))</f>
        <v>1</v>
      </c>
      <c r="AF7">
        <f t="shared" ref="AF7:AF55" ca="1" si="34">INDIRECT("RawO!"&amp;ADDRESS(13+12*(ROW(AF6)),COLUMN(AF6)))</f>
        <v>17.5</v>
      </c>
      <c r="AG7">
        <f t="shared" ref="AG7:AG55" ca="1" si="35">INDIRECT("RawO!"&amp;ADDRESS(13+12*(ROW(AG6)),COLUMN(AG6)))</f>
        <v>1.7142900000000001</v>
      </c>
      <c r="AH7">
        <f t="shared" ref="AH7:AH55" ca="1" si="36">INDIRECT("RawO!"&amp;ADDRESS(13+12*(ROW(AH6)),COLUMN(AH6)))</f>
        <v>5</v>
      </c>
      <c r="AI7">
        <f t="shared" ref="AI7:AI55" ca="1" si="37">INDIRECT("RawO!"&amp;ADDRESS(13+12*(ROW(AI6)),COLUMN(AI6)))</f>
        <v>2</v>
      </c>
      <c r="AJ7">
        <f t="shared" ref="AJ7:AJ55" ca="1" si="38">INDIRECT("RawO!"&amp;ADDRESS(13+12*(ROW(AJ6)),COLUMN(AJ6)))</f>
        <v>0.16289999999999999</v>
      </c>
      <c r="AK7">
        <f t="shared" ref="AK7:AK55" ca="1" si="39">INDIRECT("RawO!"&amp;ADDRESS(13+12*(ROW(AK6)),COLUMN(AK6)))</f>
        <v>4.76</v>
      </c>
      <c r="AL7">
        <f t="shared" ref="AL7:AL55" ca="1" si="40">INDIRECT("RawO!"&amp;ADDRESS(13+12*(ROW(AL6)),COLUMN(AL6)))</f>
        <v>1.14E-2</v>
      </c>
      <c r="AM7">
        <f t="shared" ref="AM7:AM55" ca="1" si="41">INDIRECT("RawO!"&amp;ADDRESS(13+12*(ROW(AM6)),COLUMN(AM6)))</f>
        <v>32.5</v>
      </c>
      <c r="AN7">
        <f t="shared" ref="AN7:AN55" ca="1" si="42">INDIRECT("RawO!"&amp;ADDRESS(13+12*(ROW(AN6)),COLUMN(AN6)))</f>
        <v>0.35714285714285715</v>
      </c>
      <c r="AO7">
        <f t="shared" ref="AO7:AO55" ca="1" si="43">INDIRECT("RawO!"&amp;ADDRESS(13+12*(ROW(AO6)),COLUMN(AO6)))</f>
        <v>0.35714285714285715</v>
      </c>
      <c r="AP7">
        <f t="shared" ref="AP7:AP55" ca="1" si="44">INDIRECT("RawO!"&amp;ADDRESS(13+12*(ROW(AP6)),COLUMN(AP6)))</f>
        <v>3.5714285714285717E-5</v>
      </c>
      <c r="AQ7">
        <f t="shared" ref="AQ7:AQ55" ca="1" si="45">INDIRECT("RawO!"&amp;ADDRESS(13+12*(ROW(AQ6)),COLUMN(AQ6)))</f>
        <v>625</v>
      </c>
      <c r="AR7">
        <f t="shared" ref="AR7:AR55" ca="1" si="46">INDIRECT("RawO!"&amp;ADDRESS(13+12*(ROW(AR6)),COLUMN(AR6)))</f>
        <v>0.7142857142857143</v>
      </c>
      <c r="AS7">
        <f t="shared" ref="AS7:AS55" ca="1" si="47">INDIRECT("RawO!"&amp;ADDRESS(13+12*(ROW(AS6)),COLUMN(AS6)))</f>
        <v>360</v>
      </c>
      <c r="AT7">
        <f t="shared" ref="AT7:AT55" ca="1" si="48">INDIRECT("RawO!"&amp;ADDRESS(13+12*(ROW(AT6)),COLUMN(AT6)))</f>
        <v>0.35714285727040812</v>
      </c>
      <c r="AU7">
        <f t="shared" ref="AU7:AU55" ca="1" si="49">INDIRECT("RawO!"&amp;ADDRESS(13+12*(ROW(AU6)),COLUMN(AU6)))</f>
        <v>7.142999999999998</v>
      </c>
      <c r="AV7">
        <f t="shared" ref="AV7:AV55" ca="1" si="50">INDIRECT("RawO!"&amp;ADDRESS(13+12*(ROW(AV6)),COLUMN(AV6)))</f>
        <v>6</v>
      </c>
      <c r="AW7">
        <f t="shared" ref="AW7:AW55" ca="1" si="51">INDIRECT("RawO!"&amp;ADDRESS(13+12*(ROW(AW6)),COLUMN(AW6)))</f>
        <v>0.35714299999999999</v>
      </c>
      <c r="AX7">
        <f t="shared" ref="AX7:AX55" ca="1" si="52">INDIRECT("RawO!"&amp;ADDRESS(13+12*(ROW(AX6)),COLUMN(AX6)))</f>
        <v>1.0295E-2</v>
      </c>
      <c r="AY7">
        <f t="shared" ref="AY7:AY55" ca="1" si="53">INDIRECT("RawO!"&amp;ADDRESS(13+12*(ROW(AY6)),COLUMN(AY6)))</f>
        <v>3.59</v>
      </c>
      <c r="AZ7">
        <f t="shared" ref="AZ7:AZ55" ca="1" si="54">INDIRECT("RawO!"&amp;ADDRESS(13+12*(ROW(AZ6)),COLUMN(AZ6)))</f>
        <v>0.71643758626138987</v>
      </c>
      <c r="BA7">
        <f t="shared" ref="BA7:BA55" ca="1" si="55">INDIRECT("RawO!"&amp;ADDRESS(13+12*(ROW(BA6)),COLUMN(BA6)))</f>
        <v>1</v>
      </c>
      <c r="BB7">
        <f t="shared" ref="BB7:BB55" ca="1" si="56">INDIRECT("RawO!"&amp;ADDRESS(13+12*(ROW(BB6)),COLUMN(BB6)))</f>
        <v>0.35714299899999996</v>
      </c>
      <c r="BC7">
        <f t="shared" ref="BC7:BC55" ca="1" si="57">INDIRECT("RawO!"&amp;ADDRESS(13+12*(ROW(BC6)),COLUMN(BC6)))</f>
        <v>175</v>
      </c>
      <c r="BD7">
        <f t="shared" ref="BD7:BD55" ca="1" si="58">INDIRECT("RawO!"&amp;ADDRESS(13+12*(ROW(BD6)),COLUMN(BD6)))</f>
        <v>0.7142899989999999</v>
      </c>
      <c r="BE7">
        <f t="shared" ref="BE7:BE55" ca="1" si="59">INDIRECT("RawO!"&amp;ADDRESS(13+12*(ROW(BE6)),COLUMN(BE6)))</f>
        <v>3.06</v>
      </c>
      <c r="BF7">
        <f t="shared" ref="BF7:BF55" ca="1" si="60">INDIRECT("RawO!"&amp;ADDRESS(13+12*(ROW(BF6)),COLUMN(BF6)))</f>
        <v>0.35714285714285715</v>
      </c>
      <c r="BG7">
        <f t="shared" ref="BG7:BG55" ca="1" si="61">INDIRECT("RawO!"&amp;ADDRESS(13+12*(ROW(BG6)),COLUMN(BG6)))</f>
        <v>35</v>
      </c>
      <c r="BH7">
        <f t="shared" ref="BH7:BH55" ca="1" si="62">INDIRECT("RawO!"&amp;ADDRESS(13+12*(ROW(BH6)),COLUMN(BH6)))</f>
        <v>4.7697288433955114</v>
      </c>
      <c r="BI7">
        <f t="shared" ref="BI7:BI55" ca="1" si="63">INDIRECT("RawO!"&amp;ADDRESS(13+12*(ROW(BI6)),COLUMN(BI6)))</f>
        <v>8.6499999999999997E-3</v>
      </c>
      <c r="BJ7">
        <f t="shared" ref="BJ7:BJ55" ca="1" si="64">INDIRECT("RawO!"&amp;ADDRESS(13+12*(ROW(BJ6)),COLUMN(BJ6)))</f>
        <v>3.5</v>
      </c>
      <c r="BK7">
        <f t="shared" ref="BK7:BK55" ca="1" si="65">INDIRECT("RawO!"&amp;ADDRESS(13+12*(ROW(BK6)),COLUMN(BK6)))</f>
        <v>4.76</v>
      </c>
      <c r="BL7" t="str">
        <f t="shared" ref="BL7:BL55" ca="1" si="66">INDIRECT("RawO!"&amp;ADDRESS(13+12*(ROW(BL6)),COLUMN(BL6)))</f>
        <v>n.a.</v>
      </c>
      <c r="BM7">
        <f t="shared" ref="BM7:BM55" ca="1" si="67">INDIRECT("RawO!"&amp;ADDRESS(13+12*(ROW(BM6)),COLUMN(BM6)))</f>
        <v>3.8</v>
      </c>
      <c r="BN7">
        <f t="shared" ca="1" si="4"/>
        <v>0.720356</v>
      </c>
      <c r="BO7">
        <f t="shared" ca="1" si="1"/>
        <v>1.0000000000000001E-9</v>
      </c>
      <c r="BP7">
        <f t="shared" ca="1" si="1"/>
        <v>0.71643758626138987</v>
      </c>
      <c r="BQ7">
        <f t="shared" ca="1" si="1"/>
        <v>7.14</v>
      </c>
      <c r="BR7">
        <f t="shared" ca="1" si="1"/>
        <v>3.31</v>
      </c>
      <c r="BS7">
        <f t="shared" ca="1" si="1"/>
        <v>15</v>
      </c>
      <c r="BT7">
        <f t="shared" ca="1" si="1"/>
        <v>1.5735208710865699E-8</v>
      </c>
      <c r="BU7">
        <f t="shared" ca="1" si="1"/>
        <v>2.0199999989999999</v>
      </c>
      <c r="BV7">
        <f t="shared" ca="1" si="1"/>
        <v>28.75</v>
      </c>
      <c r="BW7">
        <f t="shared" ca="1" si="1"/>
        <v>3.75</v>
      </c>
      <c r="BX7">
        <f t="shared" ca="1" si="1"/>
        <v>3.0612200000000001</v>
      </c>
      <c r="BY7">
        <f t="shared" ca="1" si="1"/>
        <v>0.71643758626138987</v>
      </c>
      <c r="BZ7">
        <f t="shared" ca="1" si="1"/>
        <v>39.65</v>
      </c>
      <c r="CA7">
        <f t="shared" ca="1" si="1"/>
        <v>4.76</v>
      </c>
      <c r="CB7">
        <f t="shared" ca="1" si="1"/>
        <v>1.8849667551141385</v>
      </c>
      <c r="CC7">
        <f t="shared" ca="1" si="1"/>
        <v>0.71643758626138987</v>
      </c>
      <c r="CD7">
        <f t="shared" ca="1" si="1"/>
        <v>5.1725029744567577</v>
      </c>
      <c r="CE7">
        <f t="shared" ca="1" si="1"/>
        <v>4.28</v>
      </c>
      <c r="CF7">
        <f t="shared" ca="1" si="1"/>
        <v>3.55</v>
      </c>
      <c r="CG7">
        <f t="shared" ca="1" si="1"/>
        <v>7.142999999999998</v>
      </c>
      <c r="CH7">
        <f t="shared" ca="1" si="1"/>
        <v>12.5</v>
      </c>
      <c r="CI7">
        <f t="shared" ca="1" si="1"/>
        <v>0.34999999916666663</v>
      </c>
      <c r="CJ7">
        <f t="shared" ca="1" si="1"/>
        <v>2.8</v>
      </c>
      <c r="CK7">
        <f t="shared" ca="1" si="1"/>
        <v>7.142999999999998E-2</v>
      </c>
      <c r="CL7">
        <f t="shared" ca="1" si="1"/>
        <v>0.35714285714285715</v>
      </c>
      <c r="CM7">
        <f t="shared" ca="1" si="1"/>
        <v>1.8999999999999998E-6</v>
      </c>
      <c r="CN7">
        <f t="shared" ca="1" si="1"/>
        <v>3.35</v>
      </c>
      <c r="CO7">
        <f t="shared" ca="1" si="1"/>
        <v>0.71</v>
      </c>
      <c r="CP7">
        <f t="shared" ca="1" si="1"/>
        <v>0.71428599971428597</v>
      </c>
      <c r="CQ7" t="str">
        <f t="shared" ca="1" si="1"/>
        <v>n.a.</v>
      </c>
      <c r="CR7" t="str">
        <f t="shared" ca="1" si="1"/>
        <v>n.a.</v>
      </c>
      <c r="CS7" t="str">
        <f t="shared" ca="1" si="1"/>
        <v>n.a.</v>
      </c>
      <c r="CT7" t="str">
        <f t="shared" ca="1" si="1"/>
        <v>n.a.</v>
      </c>
      <c r="CU7" t="str">
        <f t="shared" ca="1" si="1"/>
        <v>n.a.</v>
      </c>
      <c r="CV7" t="str">
        <f t="shared" ca="1" si="1"/>
        <v>n.a.</v>
      </c>
      <c r="CW7" t="str">
        <f t="shared" ca="1" si="1"/>
        <v>n.a.</v>
      </c>
      <c r="CX7" t="str">
        <f t="shared" ca="1" si="1"/>
        <v>n.a.</v>
      </c>
      <c r="CY7" t="str">
        <f t="shared" ca="1" si="1"/>
        <v>n.a.</v>
      </c>
      <c r="CZ7" t="str">
        <f t="shared" ca="1" si="1"/>
        <v>n.a.</v>
      </c>
      <c r="DA7" t="str">
        <f t="shared" ca="1" si="1"/>
        <v>n.a.</v>
      </c>
      <c r="DB7" t="str">
        <f t="shared" ca="1" si="1"/>
        <v>n.a.</v>
      </c>
      <c r="DC7" t="str">
        <f t="shared" ca="1" si="1"/>
        <v>n.a.</v>
      </c>
      <c r="DD7" t="str">
        <f t="shared" ca="1" si="1"/>
        <v>n.a.</v>
      </c>
      <c r="DE7" t="str">
        <f t="shared" ca="1" si="1"/>
        <v>n.a.</v>
      </c>
      <c r="DF7" t="str">
        <f t="shared" ca="1" si="1"/>
        <v>n.a.</v>
      </c>
      <c r="DG7" t="str">
        <f t="shared" ca="1" si="1"/>
        <v>n.a.</v>
      </c>
    </row>
    <row r="8" spans="1:111" x14ac:dyDescent="0.25">
      <c r="A8" t="str">
        <f t="shared" ca="1" si="2"/>
        <v>1953</v>
      </c>
      <c r="B8">
        <f t="shared" ca="1" si="3"/>
        <v>3.5</v>
      </c>
      <c r="C8">
        <f t="shared" ca="1" si="5"/>
        <v>1.395E-12</v>
      </c>
      <c r="D8">
        <f t="shared" ca="1" si="6"/>
        <v>0.89285714285714279</v>
      </c>
      <c r="E8">
        <f t="shared" ca="1" si="7"/>
        <v>26</v>
      </c>
      <c r="F8">
        <f t="shared" ca="1" si="8"/>
        <v>50</v>
      </c>
      <c r="G8">
        <f t="shared" ca="1" si="9"/>
        <v>175</v>
      </c>
      <c r="H8">
        <f t="shared" ca="1" si="10"/>
        <v>1.8992006731173751E-7</v>
      </c>
      <c r="I8">
        <f t="shared" ca="1" si="11"/>
        <v>0.71643758626138987</v>
      </c>
      <c r="J8">
        <f t="shared" ca="1" si="12"/>
        <v>6.7272727272727277E-15</v>
      </c>
      <c r="K8">
        <f t="shared" ca="1" si="13"/>
        <v>50</v>
      </c>
      <c r="L8">
        <f t="shared" ca="1" si="14"/>
        <v>0.97299999999999998</v>
      </c>
      <c r="M8">
        <f t="shared" ca="1" si="15"/>
        <v>1.1E-4</v>
      </c>
      <c r="N8">
        <f t="shared" ca="1" si="16"/>
        <v>5.71</v>
      </c>
      <c r="O8">
        <f t="shared" ca="1" si="17"/>
        <v>2.343</v>
      </c>
      <c r="P8">
        <f t="shared" ca="1" si="18"/>
        <v>2.5</v>
      </c>
      <c r="Q8">
        <f t="shared" ca="1" si="19"/>
        <v>1.6666666666666667E-13</v>
      </c>
      <c r="R8">
        <f t="shared" ca="1" si="20"/>
        <v>5.62</v>
      </c>
      <c r="S8">
        <f t="shared" ca="1" si="21"/>
        <v>0.35714285714285715</v>
      </c>
      <c r="T8">
        <f t="shared" ca="1" si="22"/>
        <v>6.91</v>
      </c>
      <c r="U8">
        <f t="shared" ca="1" si="23"/>
        <v>1</v>
      </c>
      <c r="V8">
        <f t="shared" ca="1" si="24"/>
        <v>15</v>
      </c>
      <c r="W8">
        <f t="shared" ca="1" si="25"/>
        <v>0.34843205574912889</v>
      </c>
      <c r="X8">
        <f t="shared" ca="1" si="26"/>
        <v>2.5</v>
      </c>
      <c r="Y8">
        <f t="shared" ca="1" si="27"/>
        <v>2.2999999999999998</v>
      </c>
      <c r="Z8">
        <f t="shared" ca="1" si="28"/>
        <v>3.5</v>
      </c>
      <c r="AA8">
        <f t="shared" ca="1" si="29"/>
        <v>1.7857142857142858</v>
      </c>
      <c r="AB8">
        <f t="shared" ca="1" si="30"/>
        <v>4.2</v>
      </c>
      <c r="AC8">
        <f t="shared" ca="1" si="31"/>
        <v>0.35714285714285715</v>
      </c>
      <c r="AD8">
        <f t="shared" ca="1" si="32"/>
        <v>30</v>
      </c>
      <c r="AE8">
        <f t="shared" ca="1" si="33"/>
        <v>1</v>
      </c>
      <c r="AF8">
        <f t="shared" ca="1" si="34"/>
        <v>17.5</v>
      </c>
      <c r="AG8">
        <f t="shared" ca="1" si="35"/>
        <v>1.7142900000000001</v>
      </c>
      <c r="AH8">
        <f t="shared" ca="1" si="36"/>
        <v>5</v>
      </c>
      <c r="AI8">
        <f t="shared" ca="1" si="37"/>
        <v>2</v>
      </c>
      <c r="AJ8">
        <f t="shared" ca="1" si="38"/>
        <v>0.16289999999999999</v>
      </c>
      <c r="AK8">
        <f t="shared" ca="1" si="39"/>
        <v>4.76</v>
      </c>
      <c r="AL8">
        <f t="shared" ca="1" si="40"/>
        <v>1.14E-2</v>
      </c>
      <c r="AM8">
        <f t="shared" ca="1" si="41"/>
        <v>32.5</v>
      </c>
      <c r="AN8">
        <f t="shared" ca="1" si="42"/>
        <v>0.35714285714285715</v>
      </c>
      <c r="AO8">
        <f t="shared" ca="1" si="43"/>
        <v>0.35714285714285715</v>
      </c>
      <c r="AP8">
        <f t="shared" ca="1" si="44"/>
        <v>3.5714285714285717E-5</v>
      </c>
      <c r="AQ8">
        <f t="shared" ca="1" si="45"/>
        <v>625</v>
      </c>
      <c r="AR8">
        <f t="shared" ca="1" si="46"/>
        <v>0.7142857142857143</v>
      </c>
      <c r="AS8">
        <f t="shared" ca="1" si="47"/>
        <v>360</v>
      </c>
      <c r="AT8">
        <f t="shared" ca="1" si="48"/>
        <v>0.35714285727040812</v>
      </c>
      <c r="AU8">
        <f t="shared" ca="1" si="49"/>
        <v>7.142999999999998</v>
      </c>
      <c r="AV8">
        <f t="shared" ca="1" si="50"/>
        <v>18</v>
      </c>
      <c r="AW8">
        <f t="shared" ca="1" si="51"/>
        <v>0.35714299999999999</v>
      </c>
      <c r="AX8">
        <f t="shared" ca="1" si="52"/>
        <v>1.7500000000000002E-2</v>
      </c>
      <c r="AY8">
        <f t="shared" ca="1" si="53"/>
        <v>3.2</v>
      </c>
      <c r="AZ8">
        <f t="shared" ca="1" si="54"/>
        <v>0.71643758626138987</v>
      </c>
      <c r="BA8">
        <f t="shared" ca="1" si="55"/>
        <v>1</v>
      </c>
      <c r="BB8">
        <f t="shared" ca="1" si="56"/>
        <v>0.35714299899999996</v>
      </c>
      <c r="BC8">
        <f t="shared" ca="1" si="57"/>
        <v>175</v>
      </c>
      <c r="BD8">
        <f t="shared" ca="1" si="58"/>
        <v>0.7142899989999999</v>
      </c>
      <c r="BE8">
        <f t="shared" ca="1" si="59"/>
        <v>3.06</v>
      </c>
      <c r="BF8">
        <f t="shared" ca="1" si="60"/>
        <v>0.35714285714285715</v>
      </c>
      <c r="BG8">
        <f t="shared" ca="1" si="61"/>
        <v>35</v>
      </c>
      <c r="BH8">
        <f t="shared" ca="1" si="62"/>
        <v>4.7697288433955114</v>
      </c>
      <c r="BI8">
        <f t="shared" ca="1" si="63"/>
        <v>8.6499999999999997E-3</v>
      </c>
      <c r="BJ8">
        <f t="shared" ca="1" si="64"/>
        <v>3.5</v>
      </c>
      <c r="BK8">
        <f t="shared" ca="1" si="65"/>
        <v>4.76</v>
      </c>
      <c r="BL8" t="str">
        <f t="shared" ca="1" si="66"/>
        <v>n.a.</v>
      </c>
      <c r="BM8">
        <f t="shared" ca="1" si="67"/>
        <v>3.8</v>
      </c>
      <c r="BN8">
        <f t="shared" ca="1" si="4"/>
        <v>0.720356</v>
      </c>
      <c r="BO8">
        <f t="shared" ca="1" si="1"/>
        <v>1.0000000000000001E-9</v>
      </c>
      <c r="BP8">
        <f t="shared" ca="1" si="1"/>
        <v>0.71643758626138987</v>
      </c>
      <c r="BQ8">
        <f t="shared" ca="1" si="1"/>
        <v>7.14</v>
      </c>
      <c r="BR8">
        <f t="shared" ca="1" si="1"/>
        <v>3.31</v>
      </c>
      <c r="BS8">
        <f t="shared" ca="1" si="1"/>
        <v>15</v>
      </c>
      <c r="BT8">
        <f t="shared" ca="1" si="1"/>
        <v>1.9857531759718694E-8</v>
      </c>
      <c r="BU8">
        <f t="shared" ca="1" si="1"/>
        <v>2.0199999989999999</v>
      </c>
      <c r="BV8">
        <f t="shared" ca="1" si="1"/>
        <v>28.75</v>
      </c>
      <c r="BW8">
        <f t="shared" ca="1" si="1"/>
        <v>3.75</v>
      </c>
      <c r="BX8">
        <f t="shared" ca="1" si="1"/>
        <v>3.0612200000000001</v>
      </c>
      <c r="BY8">
        <f t="shared" ca="1" si="1"/>
        <v>0.71643758626138987</v>
      </c>
      <c r="BZ8">
        <f t="shared" ca="1" si="1"/>
        <v>38.950000000000003</v>
      </c>
      <c r="CA8">
        <f t="shared" ca="1" si="1"/>
        <v>4.76</v>
      </c>
      <c r="CB8">
        <f t="shared" ca="1" si="1"/>
        <v>1.8849667551141385</v>
      </c>
      <c r="CC8">
        <f t="shared" ca="1" si="1"/>
        <v>0.71643758626138987</v>
      </c>
      <c r="CD8">
        <f t="shared" ca="1" si="1"/>
        <v>5.1725029744567577</v>
      </c>
      <c r="CE8">
        <f t="shared" ca="1" si="1"/>
        <v>4.28</v>
      </c>
      <c r="CF8">
        <f t="shared" ca="1" si="1"/>
        <v>3.58</v>
      </c>
      <c r="CG8">
        <f t="shared" ca="1" si="1"/>
        <v>7.142999999999998</v>
      </c>
      <c r="CH8">
        <f t="shared" ca="1" si="1"/>
        <v>12.5</v>
      </c>
      <c r="CI8">
        <f t="shared" ca="1" si="1"/>
        <v>0.34999999916666663</v>
      </c>
      <c r="CJ8">
        <f t="shared" ca="1" si="1"/>
        <v>2.8</v>
      </c>
      <c r="CK8">
        <f t="shared" ca="1" si="1"/>
        <v>7.142999999999998E-2</v>
      </c>
      <c r="CL8">
        <f t="shared" ca="1" si="1"/>
        <v>0.35714285714285715</v>
      </c>
      <c r="CM8">
        <f t="shared" ca="1" si="1"/>
        <v>1.8999999999999998E-6</v>
      </c>
      <c r="CN8">
        <f t="shared" ca="1" si="1"/>
        <v>3.35</v>
      </c>
      <c r="CO8">
        <f t="shared" ca="1" si="1"/>
        <v>0.71</v>
      </c>
      <c r="CP8">
        <f t="shared" ca="1" si="1"/>
        <v>0.71428599971428597</v>
      </c>
      <c r="CQ8" t="str">
        <f t="shared" ca="1" si="1"/>
        <v>n.a.</v>
      </c>
      <c r="CR8" t="str">
        <f t="shared" ca="1" si="1"/>
        <v>n.a.</v>
      </c>
      <c r="CS8" t="str">
        <f t="shared" ref="CS8:CS55" ca="1" si="68">INDIRECT("RawO!"&amp;ADDRESS(13+12*(ROW(CS7)),COLUMN(CS7)))</f>
        <v>n.a.</v>
      </c>
      <c r="CT8" t="str">
        <f t="shared" ref="CT8:CT55" ca="1" si="69">INDIRECT("RawO!"&amp;ADDRESS(13+12*(ROW(CT7)),COLUMN(CT7)))</f>
        <v>n.a.</v>
      </c>
      <c r="CU8" t="str">
        <f t="shared" ref="CU8:CU55" ca="1" si="70">INDIRECT("RawO!"&amp;ADDRESS(13+12*(ROW(CU7)),COLUMN(CU7)))</f>
        <v>n.a.</v>
      </c>
      <c r="CV8" t="str">
        <f t="shared" ref="CV8:CV55" ca="1" si="71">INDIRECT("RawO!"&amp;ADDRESS(13+12*(ROW(CV7)),COLUMN(CV7)))</f>
        <v>n.a.</v>
      </c>
      <c r="CW8" t="str">
        <f t="shared" ref="CW8:CW55" ca="1" si="72">INDIRECT("RawO!"&amp;ADDRESS(13+12*(ROW(CW7)),COLUMN(CW7)))</f>
        <v>n.a.</v>
      </c>
      <c r="CX8" t="str">
        <f t="shared" ref="CX8:CX55" ca="1" si="73">INDIRECT("RawO!"&amp;ADDRESS(13+12*(ROW(CX7)),COLUMN(CX7)))</f>
        <v>n.a.</v>
      </c>
      <c r="CY8" t="str">
        <f t="shared" ref="CY8:CY55" ca="1" si="74">INDIRECT("RawO!"&amp;ADDRESS(13+12*(ROW(CY7)),COLUMN(CY7)))</f>
        <v>n.a.</v>
      </c>
      <c r="CZ8" t="str">
        <f t="shared" ref="CZ8:CZ55" ca="1" si="75">INDIRECT("RawO!"&amp;ADDRESS(13+12*(ROW(CZ7)),COLUMN(CZ7)))</f>
        <v>n.a.</v>
      </c>
      <c r="DA8" t="str">
        <f t="shared" ref="DA8:DA55" ca="1" si="76">INDIRECT("RawO!"&amp;ADDRESS(13+12*(ROW(DA7)),COLUMN(DA7)))</f>
        <v>n.a.</v>
      </c>
      <c r="DB8" t="str">
        <f t="shared" ref="DB8:DB55" ca="1" si="77">INDIRECT("RawO!"&amp;ADDRESS(13+12*(ROW(DB7)),COLUMN(DB7)))</f>
        <v>n.a.</v>
      </c>
      <c r="DC8" t="str">
        <f t="shared" ref="DC8:DC55" ca="1" si="78">INDIRECT("RawO!"&amp;ADDRESS(13+12*(ROW(DC7)),COLUMN(DC7)))</f>
        <v>n.a.</v>
      </c>
      <c r="DD8" t="str">
        <f t="shared" ref="DD8:DD55" ca="1" si="79">INDIRECT("RawO!"&amp;ADDRESS(13+12*(ROW(DD7)),COLUMN(DD7)))</f>
        <v>n.a.</v>
      </c>
      <c r="DE8" t="str">
        <f t="shared" ref="DE8:DE55" ca="1" si="80">INDIRECT("RawO!"&amp;ADDRESS(13+12*(ROW(DE7)),COLUMN(DE7)))</f>
        <v>n.a.</v>
      </c>
      <c r="DF8" t="str">
        <f t="shared" ref="DF8:DF55" ca="1" si="81">INDIRECT("RawO!"&amp;ADDRESS(13+12*(ROW(DF7)),COLUMN(DF7)))</f>
        <v>n.a.</v>
      </c>
      <c r="DG8" t="str">
        <f t="shared" ref="DG8:DG55" ca="1" si="82">INDIRECT("RawO!"&amp;ADDRESS(13+12*(ROW(DG7)),COLUMN(DG7)))</f>
        <v>n.a.</v>
      </c>
    </row>
    <row r="9" spans="1:111" x14ac:dyDescent="0.25">
      <c r="A9" t="str">
        <f t="shared" ca="1" si="2"/>
        <v>1954</v>
      </c>
      <c r="B9">
        <f t="shared" ca="1" si="3"/>
        <v>3.5</v>
      </c>
      <c r="C9">
        <f t="shared" ca="1" si="5"/>
        <v>1.395E-12</v>
      </c>
      <c r="D9">
        <f t="shared" ca="1" si="6"/>
        <v>0.89285714285714279</v>
      </c>
      <c r="E9">
        <f t="shared" ca="1" si="7"/>
        <v>26</v>
      </c>
      <c r="F9">
        <f t="shared" ca="1" si="8"/>
        <v>50</v>
      </c>
      <c r="G9">
        <f t="shared" ca="1" si="9"/>
        <v>175</v>
      </c>
      <c r="H9">
        <f t="shared" ca="1" si="10"/>
        <v>1.8992006731173751E-7</v>
      </c>
      <c r="I9">
        <f t="shared" ca="1" si="11"/>
        <v>0.71643758626138987</v>
      </c>
      <c r="J9">
        <f t="shared" ca="1" si="12"/>
        <v>6.7272727272727277E-15</v>
      </c>
      <c r="K9">
        <f t="shared" ca="1" si="13"/>
        <v>50</v>
      </c>
      <c r="L9">
        <f t="shared" ca="1" si="14"/>
        <v>0.96699999999999997</v>
      </c>
      <c r="M9">
        <f t="shared" ca="1" si="15"/>
        <v>2.0000000000000001E-4</v>
      </c>
      <c r="N9">
        <f t="shared" ca="1" si="16"/>
        <v>5.71</v>
      </c>
      <c r="O9">
        <f t="shared" ca="1" si="17"/>
        <v>2.343</v>
      </c>
      <c r="P9">
        <f t="shared" ca="1" si="18"/>
        <v>2.5</v>
      </c>
      <c r="Q9">
        <f t="shared" ca="1" si="19"/>
        <v>1.6666666666666667E-13</v>
      </c>
      <c r="R9">
        <f t="shared" ca="1" si="20"/>
        <v>5.62</v>
      </c>
      <c r="S9">
        <f t="shared" ca="1" si="21"/>
        <v>0.35714285714285715</v>
      </c>
      <c r="T9">
        <f t="shared" ca="1" si="22"/>
        <v>6.91</v>
      </c>
      <c r="U9">
        <f t="shared" ca="1" si="23"/>
        <v>1</v>
      </c>
      <c r="V9">
        <f t="shared" ca="1" si="24"/>
        <v>15</v>
      </c>
      <c r="W9">
        <f t="shared" ca="1" si="25"/>
        <v>0.34843205574912889</v>
      </c>
      <c r="X9">
        <f t="shared" ca="1" si="26"/>
        <v>2.5</v>
      </c>
      <c r="Y9">
        <f t="shared" ca="1" si="27"/>
        <v>2.2999999999999998</v>
      </c>
      <c r="Z9">
        <f t="shared" ca="1" si="28"/>
        <v>3.5</v>
      </c>
      <c r="AA9">
        <f t="shared" ca="1" si="29"/>
        <v>1.7857142857142858</v>
      </c>
      <c r="AB9">
        <f t="shared" ca="1" si="30"/>
        <v>4.2</v>
      </c>
      <c r="AC9">
        <f t="shared" ca="1" si="31"/>
        <v>0.35714285714285715</v>
      </c>
      <c r="AD9">
        <f t="shared" ca="1" si="32"/>
        <v>30</v>
      </c>
      <c r="AE9">
        <f t="shared" ca="1" si="33"/>
        <v>1</v>
      </c>
      <c r="AF9">
        <f t="shared" ca="1" si="34"/>
        <v>17.5</v>
      </c>
      <c r="AG9">
        <f t="shared" ca="1" si="35"/>
        <v>1.7142900000000001</v>
      </c>
      <c r="AH9">
        <f t="shared" ca="1" si="36"/>
        <v>5</v>
      </c>
      <c r="AI9">
        <f t="shared" ca="1" si="37"/>
        <v>2</v>
      </c>
      <c r="AJ9">
        <f t="shared" ca="1" si="38"/>
        <v>0.16289999999999999</v>
      </c>
      <c r="AK9">
        <f t="shared" ca="1" si="39"/>
        <v>4.76</v>
      </c>
      <c r="AL9">
        <f t="shared" ca="1" si="40"/>
        <v>1.14E-2</v>
      </c>
      <c r="AM9">
        <f t="shared" ca="1" si="41"/>
        <v>32.5</v>
      </c>
      <c r="AN9">
        <f t="shared" ca="1" si="42"/>
        <v>0.35714285714285715</v>
      </c>
      <c r="AO9">
        <f t="shared" ca="1" si="43"/>
        <v>0.35714285714285715</v>
      </c>
      <c r="AP9">
        <f t="shared" ca="1" si="44"/>
        <v>1E-4</v>
      </c>
      <c r="AQ9">
        <f t="shared" ca="1" si="45"/>
        <v>625</v>
      </c>
      <c r="AR9">
        <f t="shared" ca="1" si="46"/>
        <v>0.7142857142857143</v>
      </c>
      <c r="AS9">
        <f t="shared" ca="1" si="47"/>
        <v>360</v>
      </c>
      <c r="AT9">
        <f t="shared" ca="1" si="48"/>
        <v>0.35714285727040812</v>
      </c>
      <c r="AU9">
        <f t="shared" ca="1" si="49"/>
        <v>7.142999999999998</v>
      </c>
      <c r="AV9">
        <f t="shared" ca="1" si="50"/>
        <v>18</v>
      </c>
      <c r="AW9">
        <f t="shared" ca="1" si="51"/>
        <v>0.35714299999999999</v>
      </c>
      <c r="AX9">
        <f t="shared" ca="1" si="52"/>
        <v>1.7500000000000002E-2</v>
      </c>
      <c r="AY9">
        <f t="shared" ca="1" si="53"/>
        <v>3.2</v>
      </c>
      <c r="AZ9">
        <f t="shared" ca="1" si="54"/>
        <v>0.71643758626138987</v>
      </c>
      <c r="BA9">
        <f t="shared" ca="1" si="55"/>
        <v>1</v>
      </c>
      <c r="BB9">
        <f t="shared" ca="1" si="56"/>
        <v>0.35714299899999996</v>
      </c>
      <c r="BC9">
        <f t="shared" ca="1" si="57"/>
        <v>175</v>
      </c>
      <c r="BD9">
        <f t="shared" ca="1" si="58"/>
        <v>0.7142899989999999</v>
      </c>
      <c r="BE9">
        <f t="shared" ca="1" si="59"/>
        <v>3.06</v>
      </c>
      <c r="BF9">
        <f t="shared" ca="1" si="60"/>
        <v>0.35714285714285715</v>
      </c>
      <c r="BG9">
        <f t="shared" ca="1" si="61"/>
        <v>35</v>
      </c>
      <c r="BH9">
        <f t="shared" ca="1" si="62"/>
        <v>4.7697288433955114</v>
      </c>
      <c r="BI9">
        <f t="shared" ca="1" si="63"/>
        <v>1.2500000000000001E-2</v>
      </c>
      <c r="BJ9">
        <f t="shared" ca="1" si="64"/>
        <v>3.5</v>
      </c>
      <c r="BK9">
        <f t="shared" ca="1" si="65"/>
        <v>4.76</v>
      </c>
      <c r="BL9" t="str">
        <f t="shared" ca="1" si="66"/>
        <v>n.a.</v>
      </c>
      <c r="BM9">
        <f t="shared" ca="1" si="67"/>
        <v>3.8</v>
      </c>
      <c r="BN9">
        <f t="shared" ca="1" si="4"/>
        <v>0.720356</v>
      </c>
      <c r="BO9">
        <f t="shared" ref="BO9:BO55" ca="1" si="83">INDIRECT("RawO!"&amp;ADDRESS(13+12*(ROW(BO8)),COLUMN(BO8)))</f>
        <v>1.0000000000000001E-9</v>
      </c>
      <c r="BP9">
        <f t="shared" ref="BP9:BP55" ca="1" si="84">INDIRECT("RawO!"&amp;ADDRESS(13+12*(ROW(BP8)),COLUMN(BP8)))</f>
        <v>0.71643758626138987</v>
      </c>
      <c r="BQ9">
        <f t="shared" ref="BQ9:BQ55" ca="1" si="85">INDIRECT("RawO!"&amp;ADDRESS(13+12*(ROW(BQ8)),COLUMN(BQ8)))</f>
        <v>7.14</v>
      </c>
      <c r="BR9">
        <f t="shared" ref="BR9:BR55" ca="1" si="86">INDIRECT("RawO!"&amp;ADDRESS(13+12*(ROW(BR8)),COLUMN(BR8)))</f>
        <v>3.31</v>
      </c>
      <c r="BS9">
        <f t="shared" ref="BS9:BS55" ca="1" si="87">INDIRECT("RawO!"&amp;ADDRESS(13+12*(ROW(BS8)),COLUMN(BS8)))</f>
        <v>21</v>
      </c>
      <c r="BT9">
        <f t="shared" ref="BT9:BT55" ca="1" si="88">INDIRECT("RawO!"&amp;ADDRESS(13+12*(ROW(BT8)),COLUMN(BT8)))</f>
        <v>1.9103448275172417E-8</v>
      </c>
      <c r="BU9">
        <f t="shared" ref="BU9:BU55" ca="1" si="89">INDIRECT("RawO!"&amp;ADDRESS(13+12*(ROW(BU8)),COLUMN(BU8)))</f>
        <v>2.0199999989999999</v>
      </c>
      <c r="BV9">
        <f t="shared" ref="BV9:BV55" ca="1" si="90">INDIRECT("RawO!"&amp;ADDRESS(13+12*(ROW(BV8)),COLUMN(BV8)))</f>
        <v>28.75</v>
      </c>
      <c r="BW9">
        <f t="shared" ref="BW9:BW55" ca="1" si="91">INDIRECT("RawO!"&amp;ADDRESS(13+12*(ROW(BW8)),COLUMN(BW8)))</f>
        <v>3.75</v>
      </c>
      <c r="BX9">
        <f t="shared" ref="BX9:BX55" ca="1" si="92">INDIRECT("RawO!"&amp;ADDRESS(13+12*(ROW(BX8)),COLUMN(BX8)))</f>
        <v>3.0612200000000001</v>
      </c>
      <c r="BY9">
        <f t="shared" ref="BY9:BY55" ca="1" si="93">INDIRECT("RawO!"&amp;ADDRESS(13+12*(ROW(BY8)),COLUMN(BY8)))</f>
        <v>0.71643758626138987</v>
      </c>
      <c r="BZ9">
        <f t="shared" ref="BZ9:BZ55" ca="1" si="94">INDIRECT("RawO!"&amp;ADDRESS(13+12*(ROW(BZ8)),COLUMN(BZ8)))</f>
        <v>38.949999998999999</v>
      </c>
      <c r="CA9">
        <f t="shared" ref="CA9:CA55" ca="1" si="95">INDIRECT("RawO!"&amp;ADDRESS(13+12*(ROW(CA8)),COLUMN(CA8)))</f>
        <v>4.76</v>
      </c>
      <c r="CB9">
        <f t="shared" ref="CB9:CB55" ca="1" si="96">INDIRECT("RawO!"&amp;ADDRESS(13+12*(ROW(CB8)),COLUMN(CB8)))</f>
        <v>1.8849667551141385</v>
      </c>
      <c r="CC9">
        <f t="shared" ref="CC9:CC55" ca="1" si="97">INDIRECT("RawO!"&amp;ADDRESS(13+12*(ROW(CC8)),COLUMN(CC8)))</f>
        <v>0.71643758626138987</v>
      </c>
      <c r="CD9">
        <f t="shared" ref="CD9:CD55" ca="1" si="98">INDIRECT("RawO!"&amp;ADDRESS(13+12*(ROW(CD8)),COLUMN(CD8)))</f>
        <v>5.1725029744567577</v>
      </c>
      <c r="CE9">
        <f t="shared" ref="CE9:CE55" ca="1" si="99">INDIRECT("RawO!"&amp;ADDRESS(13+12*(ROW(CE8)),COLUMN(CE8)))</f>
        <v>4.28</v>
      </c>
      <c r="CF9">
        <f t="shared" ref="CF9:CF55" ca="1" si="100">INDIRECT("RawO!"&amp;ADDRESS(13+12*(ROW(CF8)),COLUMN(CF8)))</f>
        <v>3.58</v>
      </c>
      <c r="CG9">
        <f t="shared" ref="CG9:CG55" ca="1" si="101">INDIRECT("RawO!"&amp;ADDRESS(13+12*(ROW(CG8)),COLUMN(CG8)))</f>
        <v>7.142999999999998</v>
      </c>
      <c r="CH9">
        <f t="shared" ref="CH9:CH55" ca="1" si="102">INDIRECT("RawO!"&amp;ADDRESS(13+12*(ROW(CH8)),COLUMN(CH8)))</f>
        <v>12.5</v>
      </c>
      <c r="CI9">
        <f t="shared" ref="CI9:CI55" ca="1" si="103">INDIRECT("RawO!"&amp;ADDRESS(13+12*(ROW(CI8)),COLUMN(CI8)))</f>
        <v>0.34999999916666663</v>
      </c>
      <c r="CJ9">
        <f t="shared" ref="CJ9:CJ55" ca="1" si="104">INDIRECT("RawO!"&amp;ADDRESS(13+12*(ROW(CJ8)),COLUMN(CJ8)))</f>
        <v>2.8</v>
      </c>
      <c r="CK9">
        <f t="shared" ref="CK9:CK55" ca="1" si="105">INDIRECT("RawO!"&amp;ADDRESS(13+12*(ROW(CK8)),COLUMN(CK8)))</f>
        <v>7.142999999999998E-2</v>
      </c>
      <c r="CL9">
        <f t="shared" ref="CL9:CL55" ca="1" si="106">INDIRECT("RawO!"&amp;ADDRESS(13+12*(ROW(CL8)),COLUMN(CL8)))</f>
        <v>0.35714285714285715</v>
      </c>
      <c r="CM9">
        <f t="shared" ref="CM9:CM55" ca="1" si="107">INDIRECT("RawO!"&amp;ADDRESS(13+12*(ROW(CM8)),COLUMN(CM8)))</f>
        <v>1.8999999999999998E-6</v>
      </c>
      <c r="CN9">
        <f t="shared" ref="CN9:CN55" ca="1" si="108">INDIRECT("RawO!"&amp;ADDRESS(13+12*(ROW(CN8)),COLUMN(CN8)))</f>
        <v>3.35</v>
      </c>
      <c r="CO9">
        <f t="shared" ref="CO9:CO55" ca="1" si="109">INDIRECT("RawO!"&amp;ADDRESS(13+12*(ROW(CO8)),COLUMN(CO8)))</f>
        <v>0.71</v>
      </c>
      <c r="CP9">
        <f t="shared" ref="CP9:CP55" ca="1" si="110">INDIRECT("RawO!"&amp;ADDRESS(13+12*(ROW(CP8)),COLUMN(CP8)))</f>
        <v>0.71428599971428597</v>
      </c>
      <c r="CQ9" t="str">
        <f t="shared" ref="CQ9:CQ55" ca="1" si="111">INDIRECT("RawO!"&amp;ADDRESS(13+12*(ROW(CQ8)),COLUMN(CQ8)))</f>
        <v>n.a.</v>
      </c>
      <c r="CR9" t="str">
        <f t="shared" ref="CR9:CR55" ca="1" si="112">INDIRECT("RawO!"&amp;ADDRESS(13+12*(ROW(CR8)),COLUMN(CR8)))</f>
        <v>n.a.</v>
      </c>
      <c r="CS9" t="str">
        <f t="shared" ca="1" si="68"/>
        <v>n.a.</v>
      </c>
      <c r="CT9" t="str">
        <f t="shared" ca="1" si="69"/>
        <v>n.a.</v>
      </c>
      <c r="CU9" t="str">
        <f t="shared" ca="1" si="70"/>
        <v>n.a.</v>
      </c>
      <c r="CV9" t="str">
        <f t="shared" ca="1" si="71"/>
        <v>n.a.</v>
      </c>
      <c r="CW9" t="str">
        <f t="shared" ca="1" si="72"/>
        <v>n.a.</v>
      </c>
      <c r="CX9" t="str">
        <f t="shared" ca="1" si="73"/>
        <v>n.a.</v>
      </c>
      <c r="CY9" t="str">
        <f t="shared" ca="1" si="74"/>
        <v>n.a.</v>
      </c>
      <c r="CZ9" t="str">
        <f t="shared" ca="1" si="75"/>
        <v>n.a.</v>
      </c>
      <c r="DA9" t="str">
        <f t="shared" ca="1" si="76"/>
        <v>n.a.</v>
      </c>
      <c r="DB9" t="str">
        <f t="shared" ca="1" si="77"/>
        <v>n.a.</v>
      </c>
      <c r="DC9" t="str">
        <f t="shared" ca="1" si="78"/>
        <v>n.a.</v>
      </c>
      <c r="DD9" t="str">
        <f t="shared" ca="1" si="79"/>
        <v>n.a.</v>
      </c>
      <c r="DE9" t="str">
        <f t="shared" ca="1" si="80"/>
        <v>n.a.</v>
      </c>
      <c r="DF9" t="str">
        <f t="shared" ca="1" si="81"/>
        <v>n.a.</v>
      </c>
      <c r="DG9" t="str">
        <f t="shared" ca="1" si="82"/>
        <v>n.a.</v>
      </c>
    </row>
    <row r="10" spans="1:111" x14ac:dyDescent="0.25">
      <c r="A10" t="str">
        <f t="shared" ca="1" si="2"/>
        <v>1955</v>
      </c>
      <c r="B10">
        <f t="shared" ca="1" si="3"/>
        <v>3.5</v>
      </c>
      <c r="C10">
        <f t="shared" ca="1" si="5"/>
        <v>3.6E-12</v>
      </c>
      <c r="D10">
        <f t="shared" ca="1" si="6"/>
        <v>0.89285714285714279</v>
      </c>
      <c r="E10">
        <f t="shared" ca="1" si="7"/>
        <v>26</v>
      </c>
      <c r="F10">
        <f t="shared" ca="1" si="8"/>
        <v>50</v>
      </c>
      <c r="G10">
        <f t="shared" ca="1" si="9"/>
        <v>175</v>
      </c>
      <c r="H10">
        <f t="shared" ca="1" si="10"/>
        <v>1.8992006731173751E-7</v>
      </c>
      <c r="I10">
        <f t="shared" ca="1" si="11"/>
        <v>0.71643758626138987</v>
      </c>
      <c r="J10">
        <f t="shared" ca="1" si="12"/>
        <v>6.7272727272727277E-15</v>
      </c>
      <c r="K10">
        <f t="shared" ca="1" si="13"/>
        <v>50</v>
      </c>
      <c r="L10">
        <f t="shared" ca="1" si="14"/>
        <v>0.999</v>
      </c>
      <c r="M10">
        <f t="shared" ca="1" si="15"/>
        <v>2.9999999999999997E-4</v>
      </c>
      <c r="N10">
        <f t="shared" ca="1" si="16"/>
        <v>5.71</v>
      </c>
      <c r="O10">
        <f t="shared" ca="1" si="17"/>
        <v>2.46</v>
      </c>
      <c r="P10">
        <f t="shared" ca="1" si="18"/>
        <v>2.5</v>
      </c>
      <c r="Q10">
        <f t="shared" ca="1" si="19"/>
        <v>1.6666666666666667E-13</v>
      </c>
      <c r="R10">
        <f t="shared" ca="1" si="20"/>
        <v>5.62</v>
      </c>
      <c r="S10">
        <f t="shared" ca="1" si="21"/>
        <v>0.35714285714285715</v>
      </c>
      <c r="T10">
        <f t="shared" ca="1" si="22"/>
        <v>6.91</v>
      </c>
      <c r="U10">
        <f t="shared" ca="1" si="23"/>
        <v>1</v>
      </c>
      <c r="V10">
        <f t="shared" ca="1" si="24"/>
        <v>15</v>
      </c>
      <c r="W10">
        <f t="shared" ca="1" si="25"/>
        <v>0.34843205574912889</v>
      </c>
      <c r="X10">
        <f t="shared" ca="1" si="26"/>
        <v>2.5</v>
      </c>
      <c r="Y10">
        <f t="shared" ca="1" si="27"/>
        <v>2.2999999999999998</v>
      </c>
      <c r="Z10">
        <f t="shared" ca="1" si="28"/>
        <v>3.5</v>
      </c>
      <c r="AA10">
        <f t="shared" ca="1" si="29"/>
        <v>1.7857142857142858</v>
      </c>
      <c r="AB10">
        <f t="shared" ca="1" si="30"/>
        <v>4.2</v>
      </c>
      <c r="AC10">
        <f t="shared" ca="1" si="31"/>
        <v>0.35714285714285715</v>
      </c>
      <c r="AD10">
        <f t="shared" ca="1" si="32"/>
        <v>30</v>
      </c>
      <c r="AE10">
        <f t="shared" ca="1" si="33"/>
        <v>1</v>
      </c>
      <c r="AF10">
        <f t="shared" ca="1" si="34"/>
        <v>17.5</v>
      </c>
      <c r="AG10">
        <f t="shared" ca="1" si="35"/>
        <v>1.7142900000000001</v>
      </c>
      <c r="AH10">
        <f t="shared" ca="1" si="36"/>
        <v>5</v>
      </c>
      <c r="AI10">
        <f t="shared" ca="1" si="37"/>
        <v>2</v>
      </c>
      <c r="AJ10">
        <f t="shared" ca="1" si="38"/>
        <v>0.16289999999999999</v>
      </c>
      <c r="AK10">
        <f t="shared" ca="1" si="39"/>
        <v>4.76</v>
      </c>
      <c r="AL10">
        <f t="shared" ca="1" si="40"/>
        <v>1.14E-2</v>
      </c>
      <c r="AM10">
        <f t="shared" ca="1" si="41"/>
        <v>75.75</v>
      </c>
      <c r="AN10">
        <f t="shared" ca="1" si="42"/>
        <v>0.35714285714285715</v>
      </c>
      <c r="AO10">
        <f t="shared" ca="1" si="43"/>
        <v>0.35714285714285715</v>
      </c>
      <c r="AP10">
        <f t="shared" ca="1" si="44"/>
        <v>1.8000000000000001E-4</v>
      </c>
      <c r="AQ10">
        <f t="shared" ca="1" si="45"/>
        <v>625</v>
      </c>
      <c r="AR10">
        <f t="shared" ca="1" si="46"/>
        <v>0.7142857142857143</v>
      </c>
      <c r="AS10">
        <f t="shared" ca="1" si="47"/>
        <v>360</v>
      </c>
      <c r="AT10">
        <f t="shared" ca="1" si="48"/>
        <v>0.35714285727040812</v>
      </c>
      <c r="AU10">
        <f t="shared" ca="1" si="49"/>
        <v>7.142999999999998</v>
      </c>
      <c r="AV10">
        <f t="shared" ca="1" si="50"/>
        <v>50</v>
      </c>
      <c r="AW10">
        <f t="shared" ca="1" si="51"/>
        <v>0.35714299999999999</v>
      </c>
      <c r="AX10">
        <f t="shared" ca="1" si="52"/>
        <v>1.7500000000000002E-2</v>
      </c>
      <c r="AY10">
        <f t="shared" ca="1" si="53"/>
        <v>3.2</v>
      </c>
      <c r="AZ10">
        <f t="shared" ca="1" si="54"/>
        <v>0.71643758626138987</v>
      </c>
      <c r="BA10">
        <f t="shared" ca="1" si="55"/>
        <v>1</v>
      </c>
      <c r="BB10">
        <f t="shared" ca="1" si="56"/>
        <v>0.35714299899999996</v>
      </c>
      <c r="BC10">
        <f t="shared" ca="1" si="57"/>
        <v>175</v>
      </c>
      <c r="BD10">
        <f t="shared" ca="1" si="58"/>
        <v>0.7142899989999999</v>
      </c>
      <c r="BE10">
        <f t="shared" ca="1" si="59"/>
        <v>3.06</v>
      </c>
      <c r="BF10">
        <f t="shared" ca="1" si="60"/>
        <v>0.35714285714285715</v>
      </c>
      <c r="BG10">
        <f t="shared" ca="1" si="61"/>
        <v>35</v>
      </c>
      <c r="BH10">
        <f t="shared" ca="1" si="62"/>
        <v>4.7697288433955114</v>
      </c>
      <c r="BI10">
        <f t="shared" ca="1" si="63"/>
        <v>1.2500000000000001E-2</v>
      </c>
      <c r="BJ10">
        <f t="shared" ca="1" si="64"/>
        <v>3.5</v>
      </c>
      <c r="BK10">
        <f t="shared" ca="1" si="65"/>
        <v>4.76</v>
      </c>
      <c r="BL10">
        <f t="shared" ca="1" si="66"/>
        <v>9.0399999999999991</v>
      </c>
      <c r="BM10">
        <f t="shared" ca="1" si="67"/>
        <v>3.8</v>
      </c>
      <c r="BN10">
        <f t="shared" ca="1" si="4"/>
        <v>0.720356</v>
      </c>
      <c r="BO10">
        <f t="shared" ca="1" si="83"/>
        <v>1.4099999999999999E-9</v>
      </c>
      <c r="BP10">
        <f t="shared" ca="1" si="84"/>
        <v>0.71643758626138987</v>
      </c>
      <c r="BQ10">
        <f t="shared" ca="1" si="85"/>
        <v>7.14</v>
      </c>
      <c r="BR10">
        <f t="shared" ca="1" si="86"/>
        <v>4.76</v>
      </c>
      <c r="BS10">
        <f t="shared" ca="1" si="87"/>
        <v>21</v>
      </c>
      <c r="BT10">
        <f t="shared" ca="1" si="88"/>
        <v>1.960617059820327E-8</v>
      </c>
      <c r="BU10">
        <f t="shared" ca="1" si="89"/>
        <v>2.0199999989999999</v>
      </c>
      <c r="BV10">
        <f t="shared" ca="1" si="90"/>
        <v>28.75</v>
      </c>
      <c r="BW10">
        <f t="shared" ca="1" si="91"/>
        <v>3.75</v>
      </c>
      <c r="BX10">
        <f t="shared" ca="1" si="92"/>
        <v>3.0612200000000001</v>
      </c>
      <c r="BY10">
        <f t="shared" ca="1" si="93"/>
        <v>0.71643758626138987</v>
      </c>
      <c r="BZ10">
        <f t="shared" ca="1" si="94"/>
        <v>38.949999998999999</v>
      </c>
      <c r="CA10">
        <f t="shared" ca="1" si="95"/>
        <v>4.76</v>
      </c>
      <c r="CB10">
        <f t="shared" ca="1" si="96"/>
        <v>1.8849667551141385</v>
      </c>
      <c r="CC10">
        <f t="shared" ca="1" si="97"/>
        <v>0.71643758626138987</v>
      </c>
      <c r="CD10">
        <f t="shared" ca="1" si="98"/>
        <v>5.1725029744567577</v>
      </c>
      <c r="CE10">
        <f t="shared" ca="1" si="99"/>
        <v>4.28</v>
      </c>
      <c r="CF10">
        <f t="shared" ca="1" si="100"/>
        <v>3.58</v>
      </c>
      <c r="CG10">
        <f t="shared" ca="1" si="101"/>
        <v>7.142999999999998</v>
      </c>
      <c r="CH10">
        <f t="shared" ca="1" si="102"/>
        <v>20.91</v>
      </c>
      <c r="CI10">
        <f t="shared" ca="1" si="103"/>
        <v>0.34999999916666663</v>
      </c>
      <c r="CJ10">
        <f t="shared" ca="1" si="104"/>
        <v>2.8</v>
      </c>
      <c r="CK10">
        <f t="shared" ca="1" si="105"/>
        <v>7.142999999999998E-2</v>
      </c>
      <c r="CL10">
        <f t="shared" ca="1" si="106"/>
        <v>0.35714285714285715</v>
      </c>
      <c r="CM10">
        <f t="shared" ca="1" si="107"/>
        <v>2.1000000000000002E-6</v>
      </c>
      <c r="CN10">
        <f t="shared" ca="1" si="108"/>
        <v>3.35</v>
      </c>
      <c r="CO10">
        <f t="shared" ca="1" si="109"/>
        <v>0.71</v>
      </c>
      <c r="CP10">
        <f t="shared" ca="1" si="110"/>
        <v>0.71428599971428597</v>
      </c>
      <c r="CQ10" t="str">
        <f t="shared" ca="1" si="111"/>
        <v>n.a.</v>
      </c>
      <c r="CR10" t="str">
        <f t="shared" ca="1" si="112"/>
        <v>n.a.</v>
      </c>
      <c r="CS10" t="str">
        <f t="shared" ca="1" si="68"/>
        <v>n.a.</v>
      </c>
      <c r="CT10" t="str">
        <f t="shared" ca="1" si="69"/>
        <v>n.a.</v>
      </c>
      <c r="CU10" t="str">
        <f t="shared" ca="1" si="70"/>
        <v>n.a.</v>
      </c>
      <c r="CV10" t="str">
        <f t="shared" ca="1" si="71"/>
        <v>n.a.</v>
      </c>
      <c r="CW10" t="str">
        <f t="shared" ca="1" si="72"/>
        <v>n.a.</v>
      </c>
      <c r="CX10" t="str">
        <f t="shared" ca="1" si="73"/>
        <v>n.a.</v>
      </c>
      <c r="CY10" t="str">
        <f t="shared" ca="1" si="74"/>
        <v>n.a.</v>
      </c>
      <c r="CZ10" t="str">
        <f t="shared" ca="1" si="75"/>
        <v>n.a.</v>
      </c>
      <c r="DA10" t="str">
        <f t="shared" ca="1" si="76"/>
        <v>n.a.</v>
      </c>
      <c r="DB10" t="str">
        <f t="shared" ca="1" si="77"/>
        <v>n.a.</v>
      </c>
      <c r="DC10" t="str">
        <f t="shared" ca="1" si="78"/>
        <v>n.a.</v>
      </c>
      <c r="DD10" t="str">
        <f t="shared" ca="1" si="79"/>
        <v>n.a.</v>
      </c>
      <c r="DE10" t="str">
        <f t="shared" ca="1" si="80"/>
        <v>n.a.</v>
      </c>
      <c r="DF10" t="str">
        <f t="shared" ca="1" si="81"/>
        <v>n.a.</v>
      </c>
      <c r="DG10" t="str">
        <f t="shared" ca="1" si="82"/>
        <v>n.a.</v>
      </c>
    </row>
    <row r="11" spans="1:111" x14ac:dyDescent="0.25">
      <c r="A11" t="str">
        <f t="shared" ca="1" si="2"/>
        <v>1956</v>
      </c>
      <c r="B11">
        <f t="shared" ca="1" si="3"/>
        <v>3.5</v>
      </c>
      <c r="C11">
        <f t="shared" ca="1" si="5"/>
        <v>3.6550000000000001E-12</v>
      </c>
      <c r="D11">
        <f t="shared" ca="1" si="6"/>
        <v>0.89285714285714279</v>
      </c>
      <c r="E11">
        <f t="shared" ca="1" si="7"/>
        <v>26</v>
      </c>
      <c r="F11">
        <f t="shared" ca="1" si="8"/>
        <v>50</v>
      </c>
      <c r="G11">
        <f t="shared" ca="1" si="9"/>
        <v>175</v>
      </c>
      <c r="H11">
        <f t="shared" ca="1" si="10"/>
        <v>7.9966344131257886E-6</v>
      </c>
      <c r="I11">
        <f t="shared" ca="1" si="11"/>
        <v>0.71643758626138987</v>
      </c>
      <c r="J11">
        <f t="shared" ca="1" si="12"/>
        <v>6.7272727272727277E-15</v>
      </c>
      <c r="K11">
        <f t="shared" ca="1" si="13"/>
        <v>50</v>
      </c>
      <c r="L11">
        <f t="shared" ca="1" si="14"/>
        <v>0.96</v>
      </c>
      <c r="M11">
        <f t="shared" ca="1" si="15"/>
        <v>4.8999999999999998E-4</v>
      </c>
      <c r="N11">
        <f t="shared" ca="1" si="16"/>
        <v>5.71</v>
      </c>
      <c r="O11">
        <f t="shared" ca="1" si="17"/>
        <v>2.46</v>
      </c>
      <c r="P11">
        <f t="shared" ca="1" si="18"/>
        <v>2.5</v>
      </c>
      <c r="Q11">
        <f t="shared" ca="1" si="19"/>
        <v>1.6666666666666667E-13</v>
      </c>
      <c r="R11">
        <f t="shared" ca="1" si="20"/>
        <v>5.62</v>
      </c>
      <c r="S11">
        <f t="shared" ca="1" si="21"/>
        <v>0.35714285714285715</v>
      </c>
      <c r="T11">
        <f t="shared" ca="1" si="22"/>
        <v>6.91</v>
      </c>
      <c r="U11">
        <f t="shared" ca="1" si="23"/>
        <v>1</v>
      </c>
      <c r="V11">
        <f t="shared" ca="1" si="24"/>
        <v>15</v>
      </c>
      <c r="W11">
        <f t="shared" ca="1" si="25"/>
        <v>0.34843205574912889</v>
      </c>
      <c r="X11">
        <f t="shared" ca="1" si="26"/>
        <v>2.5</v>
      </c>
      <c r="Y11">
        <f t="shared" ca="1" si="27"/>
        <v>2.2999999999999998</v>
      </c>
      <c r="Z11">
        <f t="shared" ca="1" si="28"/>
        <v>3.5</v>
      </c>
      <c r="AA11">
        <f t="shared" ca="1" si="29"/>
        <v>1.7857142857142858</v>
      </c>
      <c r="AB11">
        <f t="shared" ca="1" si="30"/>
        <v>4.2</v>
      </c>
      <c r="AC11">
        <f t="shared" ca="1" si="31"/>
        <v>0.35714285714285715</v>
      </c>
      <c r="AD11">
        <f t="shared" ca="1" si="32"/>
        <v>30</v>
      </c>
      <c r="AE11">
        <f t="shared" ca="1" si="33"/>
        <v>1</v>
      </c>
      <c r="AF11">
        <f t="shared" ca="1" si="34"/>
        <v>17.5</v>
      </c>
      <c r="AG11">
        <f t="shared" ca="1" si="35"/>
        <v>1.7142900000000001</v>
      </c>
      <c r="AH11">
        <f t="shared" ca="1" si="36"/>
        <v>5</v>
      </c>
      <c r="AI11">
        <f t="shared" ca="1" si="37"/>
        <v>2</v>
      </c>
      <c r="AJ11">
        <f t="shared" ca="1" si="38"/>
        <v>0.16289999999999999</v>
      </c>
      <c r="AK11">
        <f t="shared" ca="1" si="39"/>
        <v>4.76</v>
      </c>
      <c r="AL11">
        <f t="shared" ca="1" si="40"/>
        <v>1.14E-2</v>
      </c>
      <c r="AM11">
        <f t="shared" ca="1" si="41"/>
        <v>75.75</v>
      </c>
      <c r="AN11">
        <f t="shared" ca="1" si="42"/>
        <v>0.35714285714285715</v>
      </c>
      <c r="AO11">
        <f t="shared" ca="1" si="43"/>
        <v>0.35714285714285715</v>
      </c>
      <c r="AP11">
        <f t="shared" ca="1" si="44"/>
        <v>1.8000000000000001E-4</v>
      </c>
      <c r="AQ11">
        <f t="shared" ca="1" si="45"/>
        <v>625</v>
      </c>
      <c r="AR11">
        <f t="shared" ca="1" si="46"/>
        <v>0.7142857142857143</v>
      </c>
      <c r="AS11">
        <f t="shared" ca="1" si="47"/>
        <v>360</v>
      </c>
      <c r="AT11">
        <f t="shared" ca="1" si="48"/>
        <v>0.35714285727040812</v>
      </c>
      <c r="AU11">
        <f t="shared" ca="1" si="49"/>
        <v>7.142999999999998</v>
      </c>
      <c r="AV11">
        <f t="shared" ca="1" si="50"/>
        <v>50</v>
      </c>
      <c r="AW11">
        <f t="shared" ca="1" si="51"/>
        <v>0.35714299999999999</v>
      </c>
      <c r="AX11">
        <f t="shared" ca="1" si="52"/>
        <v>1.7500000000000002E-2</v>
      </c>
      <c r="AY11">
        <f t="shared" ca="1" si="53"/>
        <v>3.2</v>
      </c>
      <c r="AZ11">
        <f t="shared" ca="1" si="54"/>
        <v>0.71643758626138987</v>
      </c>
      <c r="BA11">
        <f t="shared" ca="1" si="55"/>
        <v>1</v>
      </c>
      <c r="BB11">
        <f t="shared" ca="1" si="56"/>
        <v>0.35714299899999996</v>
      </c>
      <c r="BC11">
        <f t="shared" ca="1" si="57"/>
        <v>175</v>
      </c>
      <c r="BD11">
        <f t="shared" ca="1" si="58"/>
        <v>0.7142899989999999</v>
      </c>
      <c r="BE11">
        <f t="shared" ca="1" si="59"/>
        <v>3.06</v>
      </c>
      <c r="BF11">
        <f t="shared" ca="1" si="60"/>
        <v>0.35714285714285715</v>
      </c>
      <c r="BG11">
        <f t="shared" ca="1" si="61"/>
        <v>35</v>
      </c>
      <c r="BH11">
        <f t="shared" ca="1" si="62"/>
        <v>4.7697288433955114</v>
      </c>
      <c r="BI11">
        <f t="shared" ca="1" si="63"/>
        <v>1.2500000000000001E-2</v>
      </c>
      <c r="BJ11">
        <f t="shared" ca="1" si="64"/>
        <v>3.5</v>
      </c>
      <c r="BK11">
        <f t="shared" ca="1" si="65"/>
        <v>4.76</v>
      </c>
      <c r="BL11">
        <f t="shared" ca="1" si="66"/>
        <v>8.33</v>
      </c>
      <c r="BM11">
        <f t="shared" ca="1" si="67"/>
        <v>3.8</v>
      </c>
      <c r="BN11">
        <f t="shared" ca="1" si="4"/>
        <v>0.720356</v>
      </c>
      <c r="BO11">
        <f t="shared" ca="1" si="83"/>
        <v>1.4099999999999999E-9</v>
      </c>
      <c r="BP11">
        <f t="shared" ca="1" si="84"/>
        <v>0.71643758626138987</v>
      </c>
      <c r="BQ11">
        <f t="shared" ca="1" si="85"/>
        <v>7.14</v>
      </c>
      <c r="BR11">
        <f t="shared" ca="1" si="86"/>
        <v>4.76</v>
      </c>
      <c r="BS11">
        <f t="shared" ca="1" si="87"/>
        <v>60</v>
      </c>
      <c r="BT11">
        <f t="shared" ca="1" si="88"/>
        <v>1.9063230489329948E-8</v>
      </c>
      <c r="BU11">
        <f t="shared" ca="1" si="89"/>
        <v>2.0199999989999999</v>
      </c>
      <c r="BV11">
        <f t="shared" ca="1" si="90"/>
        <v>28.75</v>
      </c>
      <c r="BW11">
        <f t="shared" ca="1" si="91"/>
        <v>3.75</v>
      </c>
      <c r="BX11">
        <f t="shared" ca="1" si="92"/>
        <v>3.0612200000000001</v>
      </c>
      <c r="BY11">
        <f t="shared" ca="1" si="93"/>
        <v>0.71643758626138987</v>
      </c>
      <c r="BZ11">
        <f t="shared" ca="1" si="94"/>
        <v>38.949999998999999</v>
      </c>
      <c r="CA11">
        <f t="shared" ca="1" si="95"/>
        <v>4.76</v>
      </c>
      <c r="CB11">
        <f t="shared" ca="1" si="96"/>
        <v>1.8849667551141385</v>
      </c>
      <c r="CC11">
        <f t="shared" ca="1" si="97"/>
        <v>0.71643758626138987</v>
      </c>
      <c r="CD11">
        <f t="shared" ca="1" si="98"/>
        <v>5.1725029744567577</v>
      </c>
      <c r="CE11">
        <f t="shared" ca="1" si="99"/>
        <v>4.28</v>
      </c>
      <c r="CF11">
        <f t="shared" ca="1" si="100"/>
        <v>3.58</v>
      </c>
      <c r="CG11">
        <f t="shared" ca="1" si="101"/>
        <v>7.142999999999998</v>
      </c>
      <c r="CH11">
        <f t="shared" ca="1" si="102"/>
        <v>20.67</v>
      </c>
      <c r="CI11">
        <f t="shared" ca="1" si="103"/>
        <v>0.34999999916666663</v>
      </c>
      <c r="CJ11">
        <f t="shared" ca="1" si="104"/>
        <v>2.8</v>
      </c>
      <c r="CK11">
        <f t="shared" ca="1" si="105"/>
        <v>7.142999999999998E-2</v>
      </c>
      <c r="CL11">
        <f t="shared" ca="1" si="106"/>
        <v>0.35714285714285715</v>
      </c>
      <c r="CM11">
        <f t="shared" ca="1" si="107"/>
        <v>2.1000000000000002E-6</v>
      </c>
      <c r="CN11">
        <f t="shared" ca="1" si="108"/>
        <v>3.35</v>
      </c>
      <c r="CO11">
        <f t="shared" ca="1" si="109"/>
        <v>0.71</v>
      </c>
      <c r="CP11">
        <f t="shared" ca="1" si="110"/>
        <v>0.71428599971428597</v>
      </c>
      <c r="CQ11" t="str">
        <f t="shared" ca="1" si="111"/>
        <v>n.a.</v>
      </c>
      <c r="CR11" t="str">
        <f t="shared" ca="1" si="112"/>
        <v>n.a.</v>
      </c>
      <c r="CS11" t="str">
        <f t="shared" ca="1" si="68"/>
        <v>n.a.</v>
      </c>
      <c r="CT11" t="str">
        <f t="shared" ca="1" si="69"/>
        <v>n.a.</v>
      </c>
      <c r="CU11" t="str">
        <f t="shared" ca="1" si="70"/>
        <v>n.a.</v>
      </c>
      <c r="CV11" t="str">
        <f t="shared" ca="1" si="71"/>
        <v>n.a.</v>
      </c>
      <c r="CW11" t="str">
        <f t="shared" ca="1" si="72"/>
        <v>n.a.</v>
      </c>
      <c r="CX11" t="str">
        <f t="shared" ca="1" si="73"/>
        <v>n.a.</v>
      </c>
      <c r="CY11" t="str">
        <f t="shared" ca="1" si="74"/>
        <v>n.a.</v>
      </c>
      <c r="CZ11" t="str">
        <f t="shared" ca="1" si="75"/>
        <v>n.a.</v>
      </c>
      <c r="DA11" t="str">
        <f t="shared" ca="1" si="76"/>
        <v>n.a.</v>
      </c>
      <c r="DB11" t="str">
        <f t="shared" ca="1" si="77"/>
        <v>n.a.</v>
      </c>
      <c r="DC11" t="str">
        <f t="shared" ca="1" si="78"/>
        <v>n.a.</v>
      </c>
      <c r="DD11" t="str">
        <f t="shared" ca="1" si="79"/>
        <v>n.a.</v>
      </c>
      <c r="DE11" t="str">
        <f t="shared" ca="1" si="80"/>
        <v>n.a.</v>
      </c>
      <c r="DF11" t="str">
        <f t="shared" ca="1" si="81"/>
        <v>n.a.</v>
      </c>
      <c r="DG11" t="str">
        <f t="shared" ca="1" si="82"/>
        <v>n.a.</v>
      </c>
    </row>
    <row r="12" spans="1:111" x14ac:dyDescent="0.25">
      <c r="A12" t="str">
        <f t="shared" ca="1" si="2"/>
        <v>1957</v>
      </c>
      <c r="B12">
        <f t="shared" ca="1" si="3"/>
        <v>4.1989999991365439</v>
      </c>
      <c r="C12">
        <f t="shared" ca="1" si="5"/>
        <v>3.7200000000000003E-12</v>
      </c>
      <c r="D12">
        <f t="shared" ca="1" si="6"/>
        <v>0.89457440623023921</v>
      </c>
      <c r="E12">
        <f t="shared" ca="1" si="7"/>
        <v>25.949761268930288</v>
      </c>
      <c r="F12">
        <f t="shared" ca="1" si="8"/>
        <v>50.021999998999995</v>
      </c>
      <c r="G12">
        <f t="shared" ca="1" si="9"/>
        <v>209.95080034492878</v>
      </c>
      <c r="H12">
        <f t="shared" ca="1" si="10"/>
        <v>8.4964240639461504E-6</v>
      </c>
      <c r="I12">
        <f t="shared" ca="1" si="11"/>
        <v>0.71376059093265543</v>
      </c>
      <c r="J12">
        <f t="shared" ca="1" si="12"/>
        <v>3.3074566077117322E-14</v>
      </c>
      <c r="K12">
        <f t="shared" ca="1" si="13"/>
        <v>49.999999998999996</v>
      </c>
      <c r="L12">
        <f t="shared" ca="1" si="14"/>
        <v>0.97739999899999996</v>
      </c>
      <c r="M12">
        <f t="shared" ca="1" si="15"/>
        <v>5.899827747783107E-4</v>
      </c>
      <c r="N12">
        <f t="shared" ca="1" si="16"/>
        <v>5.7032276534141344</v>
      </c>
      <c r="O12">
        <f t="shared" ca="1" si="17"/>
        <v>2.4618094544707518</v>
      </c>
      <c r="P12">
        <f t="shared" ca="1" si="18"/>
        <v>5.3799999989999998</v>
      </c>
      <c r="Q12">
        <f t="shared" ca="1" si="19"/>
        <v>1.6999999999999998E-13</v>
      </c>
      <c r="R12">
        <f t="shared" ca="1" si="20"/>
        <v>5.6349999989999997</v>
      </c>
      <c r="S12">
        <f t="shared" ca="1" si="21"/>
        <v>0.35714299899999996</v>
      </c>
      <c r="T12">
        <f t="shared" ca="1" si="22"/>
        <v>6.9051236021892777</v>
      </c>
      <c r="U12">
        <f t="shared" ca="1" si="23"/>
        <v>0.99999999899999992</v>
      </c>
      <c r="V12">
        <f t="shared" ca="1" si="24"/>
        <v>15</v>
      </c>
      <c r="W12">
        <f t="shared" ca="1" si="25"/>
        <v>0.35087699999999999</v>
      </c>
      <c r="X12">
        <f t="shared" ca="1" si="26"/>
        <v>2.5</v>
      </c>
      <c r="Y12">
        <f t="shared" ca="1" si="27"/>
        <v>3.1999999991832437</v>
      </c>
      <c r="Z12">
        <f t="shared" ca="1" si="28"/>
        <v>4.1989999989999998</v>
      </c>
      <c r="AA12">
        <f t="shared" ca="1" si="29"/>
        <v>1.7819593569518506</v>
      </c>
      <c r="AB12">
        <f t="shared" ca="1" si="30"/>
        <v>4.2016999989999997</v>
      </c>
      <c r="AC12">
        <f t="shared" ca="1" si="31"/>
        <v>0.35714285714285715</v>
      </c>
      <c r="AD12">
        <f t="shared" ca="1" si="32"/>
        <v>30.000300003000028</v>
      </c>
      <c r="AE12">
        <f t="shared" ca="1" si="33"/>
        <v>0.99999999899999992</v>
      </c>
      <c r="AF12">
        <f t="shared" ca="1" si="34"/>
        <v>20.994999998999997</v>
      </c>
      <c r="AG12">
        <f t="shared" ca="1" si="35"/>
        <v>1.7106810648989628</v>
      </c>
      <c r="AH12">
        <f t="shared" ca="1" si="36"/>
        <v>4.9999999989999999</v>
      </c>
      <c r="AI12">
        <f t="shared" ca="1" si="37"/>
        <v>2</v>
      </c>
      <c r="AJ12">
        <f t="shared" ca="1" si="38"/>
        <v>0.16319999996436504</v>
      </c>
      <c r="AK12">
        <f t="shared" ca="1" si="39"/>
        <v>4.7709999989999998</v>
      </c>
      <c r="AL12">
        <f t="shared" ca="1" si="40"/>
        <v>2.3251000000000001E-2</v>
      </c>
      <c r="AM12">
        <f t="shared" ca="1" si="41"/>
        <v>75.75</v>
      </c>
      <c r="AN12">
        <f t="shared" ca="1" si="42"/>
        <v>0.35714299899999996</v>
      </c>
      <c r="AO12">
        <f t="shared" ca="1" si="43"/>
        <v>0.35639188864763244</v>
      </c>
      <c r="AP12">
        <f t="shared" ca="1" si="44"/>
        <v>1.7977252742368291E-4</v>
      </c>
      <c r="AQ12">
        <f t="shared" ca="1" si="45"/>
        <v>625.00000390624996</v>
      </c>
      <c r="AR12">
        <f t="shared" ca="1" si="46"/>
        <v>0.7142899989999999</v>
      </c>
      <c r="AS12">
        <f t="shared" ca="1" si="47"/>
        <v>359.84167096020752</v>
      </c>
      <c r="AT12">
        <f t="shared" ca="1" si="48"/>
        <v>0.35714285727040812</v>
      </c>
      <c r="AU12">
        <f t="shared" ca="1" si="49"/>
        <v>7.1428999989999999</v>
      </c>
      <c r="AV12">
        <f t="shared" ca="1" si="50"/>
        <v>50</v>
      </c>
      <c r="AW12">
        <f t="shared" ca="1" si="51"/>
        <v>0.35714299899999996</v>
      </c>
      <c r="AX12">
        <f t="shared" ca="1" si="52"/>
        <v>1.7500033846263214E-2</v>
      </c>
      <c r="AY12">
        <f t="shared" ca="1" si="53"/>
        <v>3.1699999989999998</v>
      </c>
      <c r="AZ12">
        <f t="shared" ca="1" si="54"/>
        <v>0.71376059093265543</v>
      </c>
      <c r="BA12">
        <f t="shared" ca="1" si="55"/>
        <v>1.0000002759241586</v>
      </c>
      <c r="BB12">
        <f t="shared" ca="1" si="56"/>
        <v>0.35714299899999996</v>
      </c>
      <c r="BC12">
        <f t="shared" ca="1" si="57"/>
        <v>209.94999994999998</v>
      </c>
      <c r="BD12">
        <f t="shared" ca="1" si="58"/>
        <v>0.7142899989999999</v>
      </c>
      <c r="BE12">
        <f t="shared" ca="1" si="59"/>
        <v>3.0612200020612197</v>
      </c>
      <c r="BF12">
        <f t="shared" ca="1" si="60"/>
        <v>0.35713999899999999</v>
      </c>
      <c r="BG12">
        <f t="shared" ca="1" si="61"/>
        <v>41.989999989999994</v>
      </c>
      <c r="BH12">
        <f t="shared" ca="1" si="62"/>
        <v>4.7518799696408092</v>
      </c>
      <c r="BI12">
        <f t="shared" ca="1" si="63"/>
        <v>1.2500000000000001E-2</v>
      </c>
      <c r="BJ12">
        <f t="shared" ca="1" si="64"/>
        <v>4.1989999989999998</v>
      </c>
      <c r="BK12">
        <f t="shared" ca="1" si="65"/>
        <v>4.7750019328014073</v>
      </c>
      <c r="BL12">
        <f t="shared" ca="1" si="66"/>
        <v>6.2139999989999994</v>
      </c>
      <c r="BM12">
        <f t="shared" ca="1" si="67"/>
        <v>3.7926195624755423</v>
      </c>
      <c r="BN12">
        <f t="shared" ca="1" si="4"/>
        <v>0.71766901105210268</v>
      </c>
      <c r="BO12">
        <f t="shared" ca="1" si="83"/>
        <v>1.4099999999999999E-9</v>
      </c>
      <c r="BP12">
        <f t="shared" ca="1" si="84"/>
        <v>0.71428599899999989</v>
      </c>
      <c r="BQ12">
        <f t="shared" ca="1" si="85"/>
        <v>7.1387778417432015</v>
      </c>
      <c r="BR12">
        <f t="shared" ca="1" si="86"/>
        <v>4.7554995196354044</v>
      </c>
      <c r="BS12">
        <f t="shared" ca="1" si="87"/>
        <v>111.29999999899999</v>
      </c>
      <c r="BT12">
        <f t="shared" ca="1" si="88"/>
        <v>1.9203992739778587E-8</v>
      </c>
      <c r="BU12">
        <f t="shared" ca="1" si="89"/>
        <v>2.0199979840824116</v>
      </c>
      <c r="BV12">
        <f t="shared" ca="1" si="90"/>
        <v>28.75</v>
      </c>
      <c r="BW12">
        <f t="shared" ca="1" si="91"/>
        <v>3.7499999989999999</v>
      </c>
      <c r="BX12">
        <f t="shared" ca="1" si="92"/>
        <v>3.0611999989999998</v>
      </c>
      <c r="BY12">
        <f t="shared" ca="1" si="93"/>
        <v>0.71376059093265543</v>
      </c>
      <c r="BZ12">
        <f t="shared" ca="1" si="94"/>
        <v>42.269999998999999</v>
      </c>
      <c r="CA12">
        <f t="shared" ca="1" si="95"/>
        <v>4.7569999989999996</v>
      </c>
      <c r="CB12">
        <f t="shared" ca="1" si="96"/>
        <v>1.8849983266820542</v>
      </c>
      <c r="CC12">
        <f t="shared" ca="1" si="97"/>
        <v>0.71376059093265543</v>
      </c>
      <c r="CD12">
        <f t="shared" ca="1" si="98"/>
        <v>5.1738410598703348</v>
      </c>
      <c r="CE12">
        <f t="shared" ca="1" si="99"/>
        <v>4.2854081853132806</v>
      </c>
      <c r="CF12">
        <f t="shared" ca="1" si="100"/>
        <v>3.579999999</v>
      </c>
      <c r="CG12">
        <f t="shared" ca="1" si="101"/>
        <v>7.1428999989999999</v>
      </c>
      <c r="CH12">
        <f t="shared" ca="1" si="102"/>
        <v>20.870105294554062</v>
      </c>
      <c r="CI12">
        <f t="shared" ca="1" si="103"/>
        <v>0.41999999899999996</v>
      </c>
      <c r="CJ12">
        <f t="shared" ca="1" si="104"/>
        <v>3.3799999989999998</v>
      </c>
      <c r="CK12">
        <f t="shared" ca="1" si="105"/>
        <v>7.1429999989999993E-2</v>
      </c>
      <c r="CL12">
        <f t="shared" ca="1" si="106"/>
        <v>0.35639188864763244</v>
      </c>
      <c r="CM12">
        <f t="shared" ca="1" si="107"/>
        <v>2.1000000000000002E-6</v>
      </c>
      <c r="CN12">
        <f t="shared" ca="1" si="108"/>
        <v>3.3509999989999999</v>
      </c>
      <c r="CO12">
        <f t="shared" ca="1" si="109"/>
        <v>0.7142899989999999</v>
      </c>
      <c r="CP12">
        <f t="shared" ca="1" si="110"/>
        <v>0.71429999899999996</v>
      </c>
      <c r="CQ12">
        <f t="shared" ca="1" si="111"/>
        <v>20</v>
      </c>
      <c r="CR12" t="str">
        <f t="shared" ca="1" si="112"/>
        <v>n.a.</v>
      </c>
      <c r="CS12" t="str">
        <f t="shared" ca="1" si="68"/>
        <v>n.a.</v>
      </c>
      <c r="CT12">
        <f t="shared" ca="1" si="69"/>
        <v>1.1699999989999998E-3</v>
      </c>
      <c r="CU12" t="str">
        <f t="shared" ca="1" si="70"/>
        <v>n.a.</v>
      </c>
      <c r="CV12" t="str">
        <f t="shared" ca="1" si="71"/>
        <v>n.a.</v>
      </c>
      <c r="CW12">
        <f t="shared" ca="1" si="72"/>
        <v>2.4844999999999997</v>
      </c>
      <c r="CX12" t="str">
        <f t="shared" ca="1" si="73"/>
        <v>n.a.</v>
      </c>
      <c r="CY12" t="str">
        <f t="shared" ca="1" si="74"/>
        <v>n.a.</v>
      </c>
      <c r="CZ12" t="str">
        <f t="shared" ca="1" si="75"/>
        <v>n.a.</v>
      </c>
      <c r="DA12">
        <f t="shared" ca="1" si="76"/>
        <v>3.9999999999999996E-4</v>
      </c>
      <c r="DB12">
        <f t="shared" ca="1" si="77"/>
        <v>6</v>
      </c>
      <c r="DC12" t="str">
        <f t="shared" ca="1" si="78"/>
        <v>n.a.</v>
      </c>
      <c r="DD12">
        <f t="shared" ca="1" si="79"/>
        <v>0.69944743702099688</v>
      </c>
      <c r="DE12" t="str">
        <f t="shared" ca="1" si="80"/>
        <v>n.a.</v>
      </c>
      <c r="DF12">
        <f t="shared" ca="1" si="81"/>
        <v>8.7499999942052924E-3</v>
      </c>
      <c r="DG12">
        <f t="shared" ca="1" si="82"/>
        <v>6.0769230769230757E-4</v>
      </c>
    </row>
    <row r="13" spans="1:111" x14ac:dyDescent="0.25">
      <c r="A13" t="str">
        <f t="shared" ca="1" si="2"/>
        <v>1958</v>
      </c>
      <c r="B13">
        <f t="shared" ca="1" si="3"/>
        <v>4.9059999989928444</v>
      </c>
      <c r="C13">
        <f t="shared" ca="1" si="5"/>
        <v>7.0500000000000001E-12</v>
      </c>
      <c r="D13">
        <f t="shared" ca="1" si="6"/>
        <v>0.89521507542187007</v>
      </c>
      <c r="E13">
        <f t="shared" ca="1" si="7"/>
        <v>25.949761268930288</v>
      </c>
      <c r="F13">
        <f t="shared" ca="1" si="8"/>
        <v>49.853999998999996</v>
      </c>
      <c r="G13">
        <f t="shared" ca="1" si="9"/>
        <v>214.52081776719515</v>
      </c>
      <c r="H13">
        <f t="shared" ca="1" si="10"/>
        <v>1.1934976861590241E-5</v>
      </c>
      <c r="I13">
        <f t="shared" ca="1" si="11"/>
        <v>0.7141658369592111</v>
      </c>
      <c r="J13">
        <f t="shared" ca="1" si="12"/>
        <v>5.0520491232584981E-14</v>
      </c>
      <c r="K13">
        <f t="shared" ca="1" si="13"/>
        <v>49.999999998999996</v>
      </c>
      <c r="L13">
        <f t="shared" ca="1" si="14"/>
        <v>0.96459999899999993</v>
      </c>
      <c r="M13">
        <f t="shared" ca="1" si="15"/>
        <v>7.6297772428617972E-4</v>
      </c>
      <c r="N13">
        <f t="shared" ca="1" si="16"/>
        <v>5.7068886530096234</v>
      </c>
      <c r="O13">
        <f t="shared" ca="1" si="17"/>
        <v>2.4618094544707518</v>
      </c>
      <c r="P13">
        <f t="shared" ca="1" si="18"/>
        <v>6.3999999989999994</v>
      </c>
      <c r="Q13">
        <f t="shared" ca="1" si="19"/>
        <v>1.6999999999999998E-13</v>
      </c>
      <c r="R13">
        <f t="shared" ca="1" si="20"/>
        <v>5.6349999989999997</v>
      </c>
      <c r="S13">
        <f t="shared" ca="1" si="21"/>
        <v>0.35714299899999996</v>
      </c>
      <c r="T13">
        <f t="shared" ca="1" si="22"/>
        <v>6.9046468273147825</v>
      </c>
      <c r="U13">
        <f t="shared" ca="1" si="23"/>
        <v>0.99999999899999992</v>
      </c>
      <c r="V13">
        <f t="shared" ca="1" si="24"/>
        <v>15</v>
      </c>
      <c r="W13">
        <f t="shared" ca="1" si="25"/>
        <v>0.35087699999999999</v>
      </c>
      <c r="X13">
        <f t="shared" ca="1" si="26"/>
        <v>2.5</v>
      </c>
      <c r="Y13">
        <f t="shared" ca="1" si="27"/>
        <v>3.1999999991832437</v>
      </c>
      <c r="Z13">
        <f t="shared" ca="1" si="28"/>
        <v>4.9370600039370593</v>
      </c>
      <c r="AA13">
        <f t="shared" ca="1" si="29"/>
        <v>1.7831032273001468</v>
      </c>
      <c r="AB13">
        <f t="shared" ca="1" si="30"/>
        <v>4.1817999989999999</v>
      </c>
      <c r="AC13">
        <f t="shared" ca="1" si="31"/>
        <v>0.35714285714285715</v>
      </c>
      <c r="AD13">
        <f t="shared" ca="1" si="32"/>
        <v>30.000300003000028</v>
      </c>
      <c r="AE13">
        <f t="shared" ca="1" si="33"/>
        <v>0.99999999899999992</v>
      </c>
      <c r="AF13">
        <f t="shared" ca="1" si="34"/>
        <v>22.756999998999998</v>
      </c>
      <c r="AG13">
        <f t="shared" ca="1" si="35"/>
        <v>1.7117791804857172</v>
      </c>
      <c r="AH13">
        <f t="shared" ca="1" si="36"/>
        <v>4.9999999989999999</v>
      </c>
      <c r="AI13">
        <f t="shared" ca="1" si="37"/>
        <v>2</v>
      </c>
      <c r="AJ13">
        <f t="shared" ca="1" si="38"/>
        <v>0.16319999996436504</v>
      </c>
      <c r="AK13">
        <f t="shared" ca="1" si="39"/>
        <v>4.7759999989999997</v>
      </c>
      <c r="AL13">
        <f t="shared" ca="1" si="40"/>
        <v>3.7850000000000002E-2</v>
      </c>
      <c r="AM13">
        <f t="shared" ca="1" si="41"/>
        <v>75.75</v>
      </c>
      <c r="AN13">
        <f t="shared" ca="1" si="42"/>
        <v>0.35714299899999996</v>
      </c>
      <c r="AO13">
        <f t="shared" ca="1" si="43"/>
        <v>0.3566206627283694</v>
      </c>
      <c r="AP13">
        <f t="shared" ca="1" si="44"/>
        <v>1.7977252742368291E-4</v>
      </c>
      <c r="AQ13">
        <f t="shared" ca="1" si="45"/>
        <v>624.60962288950418</v>
      </c>
      <c r="AR13">
        <f t="shared" ca="1" si="46"/>
        <v>0.7142899989999999</v>
      </c>
      <c r="AS13">
        <f t="shared" ca="1" si="47"/>
        <v>359.84167096020752</v>
      </c>
      <c r="AT13">
        <f t="shared" ca="1" si="48"/>
        <v>0.35714285727040812</v>
      </c>
      <c r="AU13">
        <f t="shared" ca="1" si="49"/>
        <v>7.1428999989999999</v>
      </c>
      <c r="AV13">
        <f t="shared" ca="1" si="50"/>
        <v>50</v>
      </c>
      <c r="AW13">
        <f t="shared" ca="1" si="51"/>
        <v>0.35714299899999996</v>
      </c>
      <c r="AX13">
        <f t="shared" ca="1" si="52"/>
        <v>4.0000077362887347E-2</v>
      </c>
      <c r="AY13">
        <f t="shared" ca="1" si="53"/>
        <v>3.1699999989999998</v>
      </c>
      <c r="AZ13">
        <f t="shared" ca="1" si="54"/>
        <v>0.7141658369592111</v>
      </c>
      <c r="BA13">
        <f t="shared" ca="1" si="55"/>
        <v>1.0000002759241586</v>
      </c>
      <c r="BB13">
        <f t="shared" ca="1" si="56"/>
        <v>0.35714299899999996</v>
      </c>
      <c r="BC13">
        <f t="shared" ca="1" si="57"/>
        <v>214.51999994999997</v>
      </c>
      <c r="BD13">
        <f t="shared" ca="1" si="58"/>
        <v>0.7142899989999999</v>
      </c>
      <c r="BE13">
        <f t="shared" ca="1" si="59"/>
        <v>3.0612200020612197</v>
      </c>
      <c r="BF13">
        <f t="shared" ca="1" si="60"/>
        <v>0.35713999899999999</v>
      </c>
      <c r="BG13">
        <f t="shared" ca="1" si="61"/>
        <v>42.903999989999988</v>
      </c>
      <c r="BH13">
        <f t="shared" ca="1" si="62"/>
        <v>4.7549302980711268</v>
      </c>
      <c r="BI13">
        <f t="shared" ca="1" si="63"/>
        <v>1.2500000000000001E-2</v>
      </c>
      <c r="BJ13">
        <f t="shared" ca="1" si="64"/>
        <v>4.5514999989999998</v>
      </c>
      <c r="BK13">
        <f t="shared" ca="1" si="65"/>
        <v>4.7774884971334517</v>
      </c>
      <c r="BL13">
        <f t="shared" ca="1" si="66"/>
        <v>7.1669999989999997</v>
      </c>
      <c r="BM13">
        <f t="shared" ca="1" si="67"/>
        <v>3.7727307026247918</v>
      </c>
      <c r="BN13">
        <f t="shared" ca="1" si="4"/>
        <v>0.71813285457809695</v>
      </c>
      <c r="BO13">
        <f t="shared" ca="1" si="83"/>
        <v>1.4099999999999999E-9</v>
      </c>
      <c r="BP13">
        <f t="shared" ca="1" si="84"/>
        <v>0.7142857147959184</v>
      </c>
      <c r="BQ13">
        <f t="shared" ca="1" si="85"/>
        <v>7.1382682566306137</v>
      </c>
      <c r="BR13">
        <f t="shared" ca="1" si="86"/>
        <v>4.7599783283090833</v>
      </c>
      <c r="BS13">
        <f t="shared" ca="1" si="87"/>
        <v>111.29999999899999</v>
      </c>
      <c r="BT13">
        <f t="shared" ca="1" si="88"/>
        <v>2.5236660616148823E-8</v>
      </c>
      <c r="BU13">
        <f t="shared" ca="1" si="89"/>
        <v>2.0199979840824116</v>
      </c>
      <c r="BV13">
        <f t="shared" ca="1" si="90"/>
        <v>28.75</v>
      </c>
      <c r="BW13">
        <f t="shared" ca="1" si="91"/>
        <v>3.7499999989999999</v>
      </c>
      <c r="BX13">
        <f t="shared" ca="1" si="92"/>
        <v>3.0611999989999998</v>
      </c>
      <c r="BY13">
        <f t="shared" ca="1" si="93"/>
        <v>0.7141658369592111</v>
      </c>
      <c r="BZ13">
        <f t="shared" ca="1" si="94"/>
        <v>41.999160034438958</v>
      </c>
      <c r="CA13">
        <f t="shared" ca="1" si="95"/>
        <v>4.7479999989999992</v>
      </c>
      <c r="CB13">
        <f t="shared" ca="1" si="96"/>
        <v>1.8849983266820542</v>
      </c>
      <c r="CC13">
        <f t="shared" ca="1" si="97"/>
        <v>0.7141658369592111</v>
      </c>
      <c r="CD13">
        <f t="shared" ca="1" si="98"/>
        <v>5.1735733874061554</v>
      </c>
      <c r="CE13">
        <f t="shared" ca="1" si="99"/>
        <v>4.2887163873692469</v>
      </c>
      <c r="CF13">
        <f t="shared" ca="1" si="100"/>
        <v>3.579999999</v>
      </c>
      <c r="CG13">
        <f t="shared" ca="1" si="101"/>
        <v>7.1428999989999999</v>
      </c>
      <c r="CH13">
        <f t="shared" ca="1" si="102"/>
        <v>21.10010645497464</v>
      </c>
      <c r="CI13">
        <f t="shared" ca="1" si="103"/>
        <v>0.41999999899999996</v>
      </c>
      <c r="CJ13">
        <f t="shared" ca="1" si="104"/>
        <v>9.0150000000000006</v>
      </c>
      <c r="CK13">
        <f t="shared" ca="1" si="105"/>
        <v>7.1429999989999993E-2</v>
      </c>
      <c r="CL13">
        <f t="shared" ca="1" si="106"/>
        <v>0.3566206627283694</v>
      </c>
      <c r="CM13">
        <f t="shared" ca="1" si="107"/>
        <v>2.1000000000000002E-6</v>
      </c>
      <c r="CN13">
        <f t="shared" ca="1" si="108"/>
        <v>3.3499999989999996</v>
      </c>
      <c r="CO13">
        <f t="shared" ca="1" si="109"/>
        <v>0.7142899989999999</v>
      </c>
      <c r="CP13">
        <f t="shared" ca="1" si="110"/>
        <v>0.71429999899999996</v>
      </c>
      <c r="CQ13">
        <f t="shared" ca="1" si="111"/>
        <v>20</v>
      </c>
      <c r="CR13" t="str">
        <f t="shared" ca="1" si="112"/>
        <v>n.a.</v>
      </c>
      <c r="CS13" t="str">
        <f t="shared" ca="1" si="68"/>
        <v>n.a.</v>
      </c>
      <c r="CT13">
        <f t="shared" ca="1" si="69"/>
        <v>1.1699999989999998E-3</v>
      </c>
      <c r="CU13" t="str">
        <f t="shared" ca="1" si="70"/>
        <v>n.a.</v>
      </c>
      <c r="CV13" t="str">
        <f t="shared" ca="1" si="71"/>
        <v>n.a.</v>
      </c>
      <c r="CW13">
        <f t="shared" ca="1" si="72"/>
        <v>2.4844999999999997</v>
      </c>
      <c r="CX13" t="str">
        <f t="shared" ca="1" si="73"/>
        <v>n.a.</v>
      </c>
      <c r="CY13" t="str">
        <f t="shared" ca="1" si="74"/>
        <v>n.a.</v>
      </c>
      <c r="CZ13" t="str">
        <f t="shared" ca="1" si="75"/>
        <v>n.a.</v>
      </c>
      <c r="DA13">
        <f t="shared" ca="1" si="76"/>
        <v>3.9999999999999996E-4</v>
      </c>
      <c r="DB13">
        <f t="shared" ca="1" si="77"/>
        <v>6</v>
      </c>
      <c r="DC13" t="str">
        <f t="shared" ca="1" si="78"/>
        <v>n.a.</v>
      </c>
      <c r="DD13">
        <f t="shared" ca="1" si="79"/>
        <v>0.71364852861089723</v>
      </c>
      <c r="DE13" t="str">
        <f t="shared" ca="1" si="80"/>
        <v>n.a.</v>
      </c>
      <c r="DF13">
        <f t="shared" ca="1" si="81"/>
        <v>8.7499999942052924E-3</v>
      </c>
      <c r="DG13">
        <f t="shared" ca="1" si="82"/>
        <v>6.0769230769230757E-4</v>
      </c>
    </row>
    <row r="14" spans="1:111" x14ac:dyDescent="0.25">
      <c r="A14" t="str">
        <f t="shared" ca="1" si="2"/>
        <v>1959</v>
      </c>
      <c r="B14">
        <f t="shared" ca="1" si="3"/>
        <v>4.9089999989922353</v>
      </c>
      <c r="C14">
        <f t="shared" ca="1" si="5"/>
        <v>8.3349999998999979E-12</v>
      </c>
      <c r="D14">
        <f t="shared" ca="1" si="6"/>
        <v>0.89694142972866153</v>
      </c>
      <c r="E14">
        <f t="shared" ca="1" si="7"/>
        <v>25.95851829451458</v>
      </c>
      <c r="F14">
        <f t="shared" ca="1" si="8"/>
        <v>50.005999998999997</v>
      </c>
      <c r="G14">
        <f t="shared" ca="1" si="9"/>
        <v>245.34593528171615</v>
      </c>
      <c r="H14">
        <f t="shared" ca="1" si="10"/>
        <v>1.1879999999999996E-5</v>
      </c>
      <c r="I14">
        <f t="shared" ca="1" si="11"/>
        <v>0.71557630778030812</v>
      </c>
      <c r="J14">
        <f t="shared" ca="1" si="12"/>
        <v>6.6876046065835901E-14</v>
      </c>
      <c r="K14">
        <f t="shared" ca="1" si="13"/>
        <v>49.999999998999996</v>
      </c>
      <c r="L14">
        <f t="shared" ca="1" si="14"/>
        <v>0.95119999899999996</v>
      </c>
      <c r="M14">
        <f t="shared" ca="1" si="15"/>
        <v>9.7397156443739571E-4</v>
      </c>
      <c r="N14">
        <f t="shared" ca="1" si="16"/>
        <v>5.7178999075395618</v>
      </c>
      <c r="O14">
        <f t="shared" ca="1" si="17"/>
        <v>2.4618094544707518</v>
      </c>
      <c r="P14">
        <f t="shared" ca="1" si="18"/>
        <v>6.3999999989999994</v>
      </c>
      <c r="Q14">
        <f t="shared" ca="1" si="19"/>
        <v>1.6999999999999998E-13</v>
      </c>
      <c r="R14">
        <f t="shared" ca="1" si="20"/>
        <v>5.6349999989999997</v>
      </c>
      <c r="S14">
        <f t="shared" ca="1" si="21"/>
        <v>0.35714299899999996</v>
      </c>
      <c r="T14">
        <f t="shared" ca="1" si="22"/>
        <v>6.9041701192284011</v>
      </c>
      <c r="U14">
        <f t="shared" ca="1" si="23"/>
        <v>0.99999999899999992</v>
      </c>
      <c r="V14">
        <f t="shared" ca="1" si="24"/>
        <v>15</v>
      </c>
      <c r="W14">
        <f t="shared" ca="1" si="25"/>
        <v>0.35087699999999999</v>
      </c>
      <c r="X14">
        <f t="shared" ca="1" si="26"/>
        <v>2.5</v>
      </c>
      <c r="Y14">
        <f t="shared" ca="1" si="27"/>
        <v>3.2029999991834157</v>
      </c>
      <c r="Z14">
        <f t="shared" ca="1" si="28"/>
        <v>4.9370600039370593</v>
      </c>
      <c r="AA14">
        <f t="shared" ca="1" si="29"/>
        <v>1.7865436665865515</v>
      </c>
      <c r="AB14">
        <f t="shared" ca="1" si="30"/>
        <v>4.1708999989999995</v>
      </c>
      <c r="AC14">
        <f t="shared" ca="1" si="31"/>
        <v>0.35714285714285715</v>
      </c>
      <c r="AD14">
        <f t="shared" ca="1" si="32"/>
        <v>30.000300003000028</v>
      </c>
      <c r="AE14">
        <f t="shared" ca="1" si="33"/>
        <v>0.99999999899999992</v>
      </c>
      <c r="AF14">
        <f t="shared" ca="1" si="34"/>
        <v>24.684999998999999</v>
      </c>
      <c r="AG14">
        <f t="shared" ca="1" si="35"/>
        <v>1.715082005299744</v>
      </c>
      <c r="AH14">
        <f t="shared" ca="1" si="36"/>
        <v>4.9999999989999999</v>
      </c>
      <c r="AI14">
        <f t="shared" ca="1" si="37"/>
        <v>2</v>
      </c>
      <c r="AJ14">
        <f t="shared" ca="1" si="38"/>
        <v>0.16319999996436504</v>
      </c>
      <c r="AK14">
        <f t="shared" ca="1" si="39"/>
        <v>4.7799999989999993</v>
      </c>
      <c r="AL14">
        <f t="shared" ca="1" si="40"/>
        <v>4.4999999999999998E-2</v>
      </c>
      <c r="AM14">
        <f t="shared" ca="1" si="41"/>
        <v>75.75</v>
      </c>
      <c r="AN14">
        <f t="shared" ca="1" si="42"/>
        <v>0.35714299899999996</v>
      </c>
      <c r="AO14">
        <f t="shared" ca="1" si="43"/>
        <v>0.35730875061896905</v>
      </c>
      <c r="AP14">
        <f t="shared" ca="1" si="44"/>
        <v>1.7977252742368291E-4</v>
      </c>
      <c r="AQ14">
        <f t="shared" ca="1" si="45"/>
        <v>621.11801242236027</v>
      </c>
      <c r="AR14">
        <f t="shared" ca="1" si="46"/>
        <v>0.7142899989999999</v>
      </c>
      <c r="AS14">
        <f t="shared" ca="1" si="47"/>
        <v>360.23054884809272</v>
      </c>
      <c r="AT14">
        <f t="shared" ca="1" si="48"/>
        <v>0.35714285727040812</v>
      </c>
      <c r="AU14">
        <f t="shared" ca="1" si="49"/>
        <v>7.1428999989999999</v>
      </c>
      <c r="AV14">
        <f t="shared" ca="1" si="50"/>
        <v>50</v>
      </c>
      <c r="AW14">
        <f t="shared" ca="1" si="51"/>
        <v>0.35714299899999996</v>
      </c>
      <c r="AX14">
        <f t="shared" ca="1" si="52"/>
        <v>4.0000077362887347E-2</v>
      </c>
      <c r="AY14">
        <f t="shared" ca="1" si="53"/>
        <v>3.1799999989999996</v>
      </c>
      <c r="AZ14">
        <f t="shared" ca="1" si="54"/>
        <v>0.71557630778030812</v>
      </c>
      <c r="BA14">
        <f t="shared" ca="1" si="55"/>
        <v>1.0000002759241586</v>
      </c>
      <c r="BB14">
        <f t="shared" ca="1" si="56"/>
        <v>0.35714299899999996</v>
      </c>
      <c r="BC14">
        <f t="shared" ca="1" si="57"/>
        <v>245.34499994999999</v>
      </c>
      <c r="BD14">
        <f t="shared" ca="1" si="58"/>
        <v>0.7142899989999999</v>
      </c>
      <c r="BE14">
        <f t="shared" ca="1" si="59"/>
        <v>3.0612200020612197</v>
      </c>
      <c r="BF14">
        <f t="shared" ca="1" si="60"/>
        <v>0.35713999899999999</v>
      </c>
      <c r="BG14">
        <f t="shared" ca="1" si="61"/>
        <v>49.068999989999995</v>
      </c>
      <c r="BH14">
        <f t="shared" ca="1" si="62"/>
        <v>4.7641047801197942</v>
      </c>
      <c r="BI14">
        <f t="shared" ca="1" si="63"/>
        <v>1.2500000000000001E-2</v>
      </c>
      <c r="BJ14">
        <f t="shared" ca="1" si="64"/>
        <v>5.0604899989999996</v>
      </c>
      <c r="BK14">
        <f t="shared" ca="1" si="65"/>
        <v>4.7849866488584771</v>
      </c>
      <c r="BL14">
        <f t="shared" ca="1" si="66"/>
        <v>7.1669999989999997</v>
      </c>
      <c r="BM14">
        <f t="shared" ca="1" si="67"/>
        <v>3.7727307026247918</v>
      </c>
      <c r="BN14">
        <f t="shared" ca="1" si="4"/>
        <v>0.71952798963879694</v>
      </c>
      <c r="BO14">
        <f t="shared" ca="1" si="83"/>
        <v>1.4099999999999999E-9</v>
      </c>
      <c r="BP14">
        <f t="shared" ca="1" si="84"/>
        <v>0.71428599899999989</v>
      </c>
      <c r="BQ14">
        <f t="shared" ca="1" si="85"/>
        <v>7.1459196803734395</v>
      </c>
      <c r="BR14">
        <f t="shared" ca="1" si="86"/>
        <v>4.7649547823909488</v>
      </c>
      <c r="BS14">
        <f t="shared" ca="1" si="87"/>
        <v>122</v>
      </c>
      <c r="BT14">
        <f t="shared" ca="1" si="88"/>
        <v>2.7860871142369876E-8</v>
      </c>
      <c r="BU14">
        <f t="shared" ca="1" si="89"/>
        <v>2.0199979840824116</v>
      </c>
      <c r="BV14">
        <f t="shared" ca="1" si="90"/>
        <v>28.761999998999997</v>
      </c>
      <c r="BW14">
        <f t="shared" ca="1" si="91"/>
        <v>3.7499999989999999</v>
      </c>
      <c r="BX14">
        <f t="shared" ca="1" si="92"/>
        <v>3.0611999989999998</v>
      </c>
      <c r="BY14">
        <f t="shared" ca="1" si="93"/>
        <v>0.71557630778030812</v>
      </c>
      <c r="BZ14">
        <f t="shared" ca="1" si="94"/>
        <v>60.215571783112885</v>
      </c>
      <c r="CA14">
        <f t="shared" ca="1" si="95"/>
        <v>4.7539999989999995</v>
      </c>
      <c r="CB14">
        <f t="shared" ca="1" si="96"/>
        <v>1.8849983266820542</v>
      </c>
      <c r="CC14">
        <f t="shared" ca="1" si="97"/>
        <v>0.71557630778030812</v>
      </c>
      <c r="CD14">
        <f t="shared" ca="1" si="98"/>
        <v>5.180541884949518</v>
      </c>
      <c r="CE14">
        <f t="shared" ca="1" si="99"/>
        <v>4.32395036123682</v>
      </c>
      <c r="CF14">
        <f t="shared" ca="1" si="100"/>
        <v>3.579999999</v>
      </c>
      <c r="CG14">
        <f t="shared" ca="1" si="101"/>
        <v>7.1428999989999999</v>
      </c>
      <c r="CH14">
        <f t="shared" ca="1" si="102"/>
        <v>21.190106909052258</v>
      </c>
      <c r="CI14">
        <f t="shared" ca="1" si="103"/>
        <v>0.41999999899999996</v>
      </c>
      <c r="CJ14">
        <f t="shared" ca="1" si="104"/>
        <v>9.0150000000000006</v>
      </c>
      <c r="CK14">
        <f t="shared" ca="1" si="105"/>
        <v>7.1429999989999993E-2</v>
      </c>
      <c r="CL14">
        <f t="shared" ca="1" si="106"/>
        <v>0.35730875061896905</v>
      </c>
      <c r="CM14">
        <f t="shared" ca="1" si="107"/>
        <v>2.1000000000000002E-6</v>
      </c>
      <c r="CN14">
        <f t="shared" ca="1" si="108"/>
        <v>3.3489999989999997</v>
      </c>
      <c r="CO14">
        <f t="shared" ca="1" si="109"/>
        <v>0.7142899989999999</v>
      </c>
      <c r="CP14">
        <f t="shared" ca="1" si="110"/>
        <v>0.71429999899999996</v>
      </c>
      <c r="CQ14">
        <f t="shared" ca="1" si="111"/>
        <v>20</v>
      </c>
      <c r="CR14" t="str">
        <f t="shared" ca="1" si="112"/>
        <v>n.a.</v>
      </c>
      <c r="CS14" t="str">
        <f t="shared" ca="1" si="68"/>
        <v>n.a.</v>
      </c>
      <c r="CT14">
        <f t="shared" ca="1" si="69"/>
        <v>1.1699999989999998E-3</v>
      </c>
      <c r="CU14" t="str">
        <f t="shared" ca="1" si="70"/>
        <v>n.a.</v>
      </c>
      <c r="CV14" t="str">
        <f t="shared" ca="1" si="71"/>
        <v>n.a.</v>
      </c>
      <c r="CW14">
        <f t="shared" ca="1" si="72"/>
        <v>2.4844999999999997</v>
      </c>
      <c r="CX14" t="str">
        <f t="shared" ca="1" si="73"/>
        <v>n.a.</v>
      </c>
      <c r="CY14" t="str">
        <f t="shared" ca="1" si="74"/>
        <v>n.a.</v>
      </c>
      <c r="CZ14" t="str">
        <f t="shared" ca="1" si="75"/>
        <v>n.a.</v>
      </c>
      <c r="DA14">
        <f t="shared" ca="1" si="76"/>
        <v>3.9999999999999996E-4</v>
      </c>
      <c r="DB14">
        <f t="shared" ca="1" si="77"/>
        <v>6</v>
      </c>
      <c r="DC14" t="str">
        <f t="shared" ca="1" si="78"/>
        <v>n.a.</v>
      </c>
      <c r="DD14">
        <f t="shared" ca="1" si="79"/>
        <v>0.71428571479738456</v>
      </c>
      <c r="DE14" t="str">
        <f t="shared" ca="1" si="80"/>
        <v>n.a.</v>
      </c>
      <c r="DF14">
        <f t="shared" ca="1" si="81"/>
        <v>8.7499999942052924E-3</v>
      </c>
      <c r="DG14">
        <f t="shared" ca="1" si="82"/>
        <v>6.0769230769230757E-4</v>
      </c>
    </row>
    <row r="15" spans="1:111" x14ac:dyDescent="0.25">
      <c r="A15" t="str">
        <f t="shared" ca="1" si="2"/>
        <v>1960</v>
      </c>
      <c r="B15">
        <f t="shared" ca="1" si="3"/>
        <v>4.9370600039370593</v>
      </c>
      <c r="C15">
        <f t="shared" ca="1" si="5"/>
        <v>8.2699999999999977E-12</v>
      </c>
      <c r="D15">
        <f t="shared" ca="1" si="6"/>
        <v>0.894094505793259</v>
      </c>
      <c r="E15">
        <f t="shared" ca="1" si="7"/>
        <v>26.035564587996451</v>
      </c>
      <c r="F15">
        <f t="shared" ca="1" si="8"/>
        <v>49.665999998999993</v>
      </c>
      <c r="G15">
        <f t="shared" ca="1" si="9"/>
        <v>245.20593479799265</v>
      </c>
      <c r="H15">
        <f t="shared" ca="1" si="10"/>
        <v>1.1879999999999996E-5</v>
      </c>
      <c r="I15">
        <f t="shared" ca="1" si="11"/>
        <v>0.71321080422656091</v>
      </c>
      <c r="J15">
        <f t="shared" ca="1" si="12"/>
        <v>7.0874070580630572E-14</v>
      </c>
      <c r="K15">
        <f t="shared" ca="1" si="13"/>
        <v>49.999999998999996</v>
      </c>
      <c r="L15">
        <f t="shared" ca="1" si="14"/>
        <v>0.98239999899999997</v>
      </c>
      <c r="M15">
        <f t="shared" ca="1" si="15"/>
        <v>1.0489693749176855E-3</v>
      </c>
      <c r="N15">
        <f t="shared" ca="1" si="16"/>
        <v>5.6999773717685027</v>
      </c>
      <c r="O15">
        <f t="shared" ca="1" si="17"/>
        <v>2.4618094544707518</v>
      </c>
      <c r="P15">
        <f t="shared" ca="1" si="18"/>
        <v>6.6999999989999992</v>
      </c>
      <c r="Q15">
        <f t="shared" ca="1" si="19"/>
        <v>1.6999999999999998E-13</v>
      </c>
      <c r="R15">
        <f t="shared" ca="1" si="20"/>
        <v>5.6349999989999997</v>
      </c>
      <c r="S15">
        <f t="shared" ca="1" si="21"/>
        <v>0.35714299899999996</v>
      </c>
      <c r="T15">
        <f t="shared" ca="1" si="22"/>
        <v>6.8913238237813603</v>
      </c>
      <c r="U15">
        <f t="shared" ca="1" si="23"/>
        <v>0.99999999899999992</v>
      </c>
      <c r="V15">
        <f t="shared" ca="1" si="24"/>
        <v>15</v>
      </c>
      <c r="W15">
        <f t="shared" ca="1" si="25"/>
        <v>0.35087699999999999</v>
      </c>
      <c r="X15">
        <f t="shared" ca="1" si="26"/>
        <v>2.5</v>
      </c>
      <c r="Y15">
        <f t="shared" ca="1" si="27"/>
        <v>3.2029999991834157</v>
      </c>
      <c r="Z15">
        <f t="shared" ca="1" si="28"/>
        <v>4.9050865750186441</v>
      </c>
      <c r="AA15">
        <f t="shared" ca="1" si="29"/>
        <v>1.780943814664357</v>
      </c>
      <c r="AB15">
        <f t="shared" ca="1" si="30"/>
        <v>4.1709999989999993</v>
      </c>
      <c r="AC15">
        <f t="shared" ca="1" si="31"/>
        <v>0.35714285714285715</v>
      </c>
      <c r="AD15">
        <f t="shared" ca="1" si="32"/>
        <v>30.000300003000028</v>
      </c>
      <c r="AE15">
        <f t="shared" ca="1" si="33"/>
        <v>0.99999999899999992</v>
      </c>
      <c r="AF15">
        <f t="shared" ca="1" si="34"/>
        <v>24.684999998999999</v>
      </c>
      <c r="AG15">
        <f t="shared" ca="1" si="35"/>
        <v>1.7097061452308209</v>
      </c>
      <c r="AH15">
        <f t="shared" ca="1" si="36"/>
        <v>4.9999999989999999</v>
      </c>
      <c r="AI15">
        <f t="shared" ca="1" si="37"/>
        <v>2</v>
      </c>
      <c r="AJ15">
        <f t="shared" ca="1" si="38"/>
        <v>0.38099999993015382</v>
      </c>
      <c r="AK15">
        <f t="shared" ca="1" si="39"/>
        <v>4.7689999989999992</v>
      </c>
      <c r="AL15">
        <f t="shared" ca="1" si="40"/>
        <v>4.4999999999999998E-2</v>
      </c>
      <c r="AM15">
        <f t="shared" ca="1" si="41"/>
        <v>75.75</v>
      </c>
      <c r="AN15">
        <f t="shared" ca="1" si="42"/>
        <v>0.35714299899999996</v>
      </c>
      <c r="AO15">
        <f t="shared" ca="1" si="43"/>
        <v>0.35618878018029876</v>
      </c>
      <c r="AP15">
        <f t="shared" ca="1" si="44"/>
        <v>1.7977252742368291E-4</v>
      </c>
      <c r="AQ15">
        <f t="shared" ca="1" si="45"/>
        <v>621.11801242236027</v>
      </c>
      <c r="AR15">
        <f t="shared" ca="1" si="46"/>
        <v>0.7142899989999999</v>
      </c>
      <c r="AS15">
        <f t="shared" ca="1" si="47"/>
        <v>359.58288514772704</v>
      </c>
      <c r="AT15">
        <f t="shared" ca="1" si="48"/>
        <v>0.35714285727040812</v>
      </c>
      <c r="AU15">
        <f t="shared" ca="1" si="49"/>
        <v>7.1428999989999999</v>
      </c>
      <c r="AV15">
        <f t="shared" ca="1" si="50"/>
        <v>65</v>
      </c>
      <c r="AW15">
        <f t="shared" ca="1" si="51"/>
        <v>0.35714299899999996</v>
      </c>
      <c r="AX15">
        <f t="shared" ca="1" si="52"/>
        <v>4.0000077362887347E-2</v>
      </c>
      <c r="AY15">
        <f t="shared" ca="1" si="53"/>
        <v>3.1475999989999996</v>
      </c>
      <c r="AZ15">
        <f t="shared" ca="1" si="54"/>
        <v>0.71321080422656091</v>
      </c>
      <c r="BA15">
        <f t="shared" ca="1" si="55"/>
        <v>1.0000002759241586</v>
      </c>
      <c r="BB15">
        <f t="shared" ca="1" si="56"/>
        <v>0.35714299899999996</v>
      </c>
      <c r="BC15">
        <f t="shared" ca="1" si="57"/>
        <v>245.20500000000001</v>
      </c>
      <c r="BD15">
        <f t="shared" ca="1" si="58"/>
        <v>0.7142899989999999</v>
      </c>
      <c r="BE15">
        <f t="shared" ca="1" si="59"/>
        <v>3.0612200020612197</v>
      </c>
      <c r="BF15">
        <f t="shared" ca="1" si="60"/>
        <v>0.35713999899999999</v>
      </c>
      <c r="BG15">
        <f t="shared" ca="1" si="61"/>
        <v>49.04099999999999</v>
      </c>
      <c r="BH15">
        <f t="shared" ca="1" si="62"/>
        <v>4.7491718702788779</v>
      </c>
      <c r="BI15">
        <f t="shared" ca="1" si="63"/>
        <v>1.2500000000000001E-2</v>
      </c>
      <c r="BJ15">
        <f t="shared" ca="1" si="64"/>
        <v>5.0604899989999996</v>
      </c>
      <c r="BK15">
        <f t="shared" ca="1" si="65"/>
        <v>4.772996318936368</v>
      </c>
      <c r="BL15">
        <f t="shared" ca="1" si="66"/>
        <v>7.6189999989999997</v>
      </c>
      <c r="BM15">
        <f t="shared" ca="1" si="67"/>
        <v>3.7711656674499814</v>
      </c>
      <c r="BN15">
        <f t="shared" ca="1" si="4"/>
        <v>0.71725720843494478</v>
      </c>
      <c r="BO15">
        <f t="shared" ca="1" si="83"/>
        <v>1.4099999999999999E-9</v>
      </c>
      <c r="BP15">
        <f t="shared" ca="1" si="84"/>
        <v>0.71428599899999989</v>
      </c>
      <c r="BQ15">
        <f t="shared" ca="1" si="85"/>
        <v>7.132158905009069</v>
      </c>
      <c r="BR15">
        <f t="shared" ca="1" si="86"/>
        <v>4.7535089380026587</v>
      </c>
      <c r="BS15">
        <f t="shared" ca="1" si="87"/>
        <v>126</v>
      </c>
      <c r="BT15">
        <f t="shared" ca="1" si="88"/>
        <v>2.679999999899999E-8</v>
      </c>
      <c r="BU15">
        <f t="shared" ca="1" si="89"/>
        <v>2.0199979840824116</v>
      </c>
      <c r="BV15">
        <f t="shared" ca="1" si="90"/>
        <v>28.670999999999999</v>
      </c>
      <c r="BW15">
        <f t="shared" ca="1" si="91"/>
        <v>4.4999999989999999</v>
      </c>
      <c r="BX15">
        <f t="shared" ca="1" si="92"/>
        <v>3.0611999989999998</v>
      </c>
      <c r="BY15">
        <f t="shared" ca="1" si="93"/>
        <v>0.71321080422656091</v>
      </c>
      <c r="BZ15">
        <f t="shared" ca="1" si="94"/>
        <v>60.088931654902616</v>
      </c>
      <c r="CA15">
        <f t="shared" ca="1" si="95"/>
        <v>4.7469999989999998</v>
      </c>
      <c r="CB15">
        <f t="shared" ca="1" si="96"/>
        <v>1.8849983266820542</v>
      </c>
      <c r="CC15">
        <f t="shared" ca="1" si="97"/>
        <v>0.71321080422656091</v>
      </c>
      <c r="CD15">
        <f t="shared" ca="1" si="98"/>
        <v>5.1722354404247559</v>
      </c>
      <c r="CE15">
        <f t="shared" ca="1" si="99"/>
        <v>4.3057050593888357</v>
      </c>
      <c r="CF15">
        <f t="shared" ca="1" si="100"/>
        <v>3.579999999</v>
      </c>
      <c r="CG15">
        <f t="shared" ca="1" si="101"/>
        <v>7.1428999989999999</v>
      </c>
      <c r="CH15">
        <f t="shared" ca="1" si="102"/>
        <v>21.140106656786912</v>
      </c>
      <c r="CI15">
        <f t="shared" ca="1" si="103"/>
        <v>0.41999999899999996</v>
      </c>
      <c r="CJ15">
        <f t="shared" ca="1" si="104"/>
        <v>9.02</v>
      </c>
      <c r="CK15">
        <f t="shared" ca="1" si="105"/>
        <v>7.1429999989999993E-2</v>
      </c>
      <c r="CL15">
        <f t="shared" ca="1" si="106"/>
        <v>0.35618878018029876</v>
      </c>
      <c r="CM15">
        <f t="shared" ca="1" si="107"/>
        <v>1.1029999944572864E-5</v>
      </c>
      <c r="CN15">
        <f t="shared" ca="1" si="108"/>
        <v>3.3499999989999996</v>
      </c>
      <c r="CO15">
        <f t="shared" ca="1" si="109"/>
        <v>0.7142899989999999</v>
      </c>
      <c r="CP15">
        <f t="shared" ca="1" si="110"/>
        <v>0.71429999899999996</v>
      </c>
      <c r="CQ15">
        <f t="shared" ca="1" si="111"/>
        <v>20</v>
      </c>
      <c r="CR15" t="str">
        <f t="shared" ca="1" si="112"/>
        <v>n.a.</v>
      </c>
      <c r="CS15" t="str">
        <f t="shared" ca="1" si="68"/>
        <v>n.a.</v>
      </c>
      <c r="CT15">
        <f t="shared" ca="1" si="69"/>
        <v>1.1699999989999998E-3</v>
      </c>
      <c r="CU15" t="str">
        <f t="shared" ca="1" si="70"/>
        <v>n.a.</v>
      </c>
      <c r="CV15" t="str">
        <f t="shared" ca="1" si="71"/>
        <v>n.a.</v>
      </c>
      <c r="CW15">
        <f t="shared" ca="1" si="72"/>
        <v>2.4844999999999997</v>
      </c>
      <c r="CX15" t="str">
        <f t="shared" ca="1" si="73"/>
        <v>n.a.</v>
      </c>
      <c r="CY15" t="str">
        <f t="shared" ca="1" si="74"/>
        <v>n.a.</v>
      </c>
      <c r="CZ15" t="str">
        <f t="shared" ca="1" si="75"/>
        <v>n.a.</v>
      </c>
      <c r="DA15">
        <f t="shared" ca="1" si="76"/>
        <v>3.9999999999999996E-4</v>
      </c>
      <c r="DB15">
        <f t="shared" ca="1" si="77"/>
        <v>6</v>
      </c>
      <c r="DC15" t="str">
        <f t="shared" ca="1" si="78"/>
        <v>n.a.</v>
      </c>
      <c r="DD15">
        <f t="shared" ca="1" si="79"/>
        <v>0.71331764085587734</v>
      </c>
      <c r="DE15" t="str">
        <f t="shared" ca="1" si="80"/>
        <v>n.a.</v>
      </c>
      <c r="DF15">
        <f t="shared" ca="1" si="81"/>
        <v>8.7499999942052924E-3</v>
      </c>
      <c r="DG15">
        <f t="shared" ca="1" si="82"/>
        <v>6.0769230769230757E-4</v>
      </c>
    </row>
    <row r="16" spans="1:111" x14ac:dyDescent="0.25">
      <c r="A16" t="str">
        <f t="shared" ca="1" si="2"/>
        <v>1961</v>
      </c>
      <c r="B16">
        <f t="shared" ca="1" si="3"/>
        <v>4.9370600039370593</v>
      </c>
      <c r="C16">
        <f t="shared" ca="1" si="5"/>
        <v>8.3019999998999992E-12</v>
      </c>
      <c r="D16">
        <f t="shared" ca="1" si="6"/>
        <v>0.89333571556589841</v>
      </c>
      <c r="E16">
        <f t="shared" ca="1" si="7"/>
        <v>25.859170961666148</v>
      </c>
      <c r="F16">
        <f t="shared" ca="1" si="8"/>
        <v>49.779999998999998</v>
      </c>
      <c r="G16">
        <f t="shared" ca="1" si="9"/>
        <v>245.07093423333032</v>
      </c>
      <c r="H16">
        <f t="shared" ca="1" si="10"/>
        <v>1.1879999999999996E-5</v>
      </c>
      <c r="I16">
        <f t="shared" ca="1" si="11"/>
        <v>0.71283458724228155</v>
      </c>
      <c r="J16">
        <f t="shared" ca="1" si="12"/>
        <v>1.1158122927672178E-13</v>
      </c>
      <c r="K16">
        <f t="shared" ca="1" si="13"/>
        <v>49.999999998999996</v>
      </c>
      <c r="L16">
        <f t="shared" ca="1" si="14"/>
        <v>1.0426999989999999</v>
      </c>
      <c r="M16">
        <f t="shared" ca="1" si="15"/>
        <v>1.0489693749176855E-3</v>
      </c>
      <c r="N16">
        <f t="shared" ca="1" si="16"/>
        <v>5.695716996551984</v>
      </c>
      <c r="O16">
        <f t="shared" ca="1" si="17"/>
        <v>2.4618094544707518</v>
      </c>
      <c r="P16">
        <f t="shared" ca="1" si="18"/>
        <v>6.6999999989999992</v>
      </c>
      <c r="Q16">
        <f t="shared" ca="1" si="19"/>
        <v>2.0999999999999999E-13</v>
      </c>
      <c r="R16">
        <f t="shared" ca="1" si="20"/>
        <v>6.6349999989999997</v>
      </c>
      <c r="S16">
        <f t="shared" ca="1" si="21"/>
        <v>0.35714299899999996</v>
      </c>
      <c r="T16">
        <f t="shared" ca="1" si="22"/>
        <v>6.8771061142202807</v>
      </c>
      <c r="U16">
        <f t="shared" ca="1" si="23"/>
        <v>0.99999999899999992</v>
      </c>
      <c r="V16">
        <f t="shared" ca="1" si="24"/>
        <v>18</v>
      </c>
      <c r="W16">
        <f t="shared" ca="1" si="25"/>
        <v>0.35087699999999999</v>
      </c>
      <c r="X16">
        <f t="shared" ca="1" si="26"/>
        <v>2.5</v>
      </c>
      <c r="Y16">
        <f t="shared" ca="1" si="27"/>
        <v>3.2189999991843314</v>
      </c>
      <c r="Z16">
        <f t="shared" ca="1" si="28"/>
        <v>4.9022010885289573</v>
      </c>
      <c r="AA16">
        <f t="shared" ca="1" si="29"/>
        <v>1.7796126707249613</v>
      </c>
      <c r="AB16">
        <f t="shared" ca="1" si="30"/>
        <v>3.9989999989999996</v>
      </c>
      <c r="AC16">
        <f t="shared" ca="1" si="31"/>
        <v>0.35714285714285715</v>
      </c>
      <c r="AD16">
        <f t="shared" ca="1" si="32"/>
        <v>30.000300003000028</v>
      </c>
      <c r="AE16">
        <f t="shared" ca="1" si="33"/>
        <v>0.99999999899999992</v>
      </c>
      <c r="AF16">
        <f t="shared" ca="1" si="34"/>
        <v>24.684999998999999</v>
      </c>
      <c r="AG16">
        <f t="shared" ca="1" si="35"/>
        <v>1.7084282469865764</v>
      </c>
      <c r="AH16">
        <f t="shared" ca="1" si="36"/>
        <v>4.9999999989999999</v>
      </c>
      <c r="AI16">
        <f t="shared" ca="1" si="37"/>
        <v>2</v>
      </c>
      <c r="AJ16">
        <f t="shared" ca="1" si="38"/>
        <v>0.43059999992236281</v>
      </c>
      <c r="AK16">
        <f t="shared" ca="1" si="39"/>
        <v>4.7599999989999997</v>
      </c>
      <c r="AL16">
        <f t="shared" ca="1" si="40"/>
        <v>4.4999999999999998E-2</v>
      </c>
      <c r="AM16">
        <f t="shared" ca="1" si="41"/>
        <v>75.75</v>
      </c>
      <c r="AN16">
        <f t="shared" ca="1" si="42"/>
        <v>0.35714299899999996</v>
      </c>
      <c r="AO16">
        <f t="shared" ca="1" si="43"/>
        <v>0.35592255137952822</v>
      </c>
      <c r="AP16">
        <f t="shared" ca="1" si="44"/>
        <v>1.7977252742368291E-4</v>
      </c>
      <c r="AQ16">
        <f t="shared" ca="1" si="45"/>
        <v>620.73246816097117</v>
      </c>
      <c r="AR16">
        <f t="shared" ca="1" si="46"/>
        <v>0.7142899989999999</v>
      </c>
      <c r="AS16">
        <f t="shared" ca="1" si="47"/>
        <v>362.05648212185548</v>
      </c>
      <c r="AT16">
        <f t="shared" ca="1" si="48"/>
        <v>0.35714285727040812</v>
      </c>
      <c r="AU16">
        <f t="shared" ca="1" si="49"/>
        <v>7.1428999989999999</v>
      </c>
      <c r="AV16">
        <f t="shared" ca="1" si="50"/>
        <v>130</v>
      </c>
      <c r="AW16">
        <f t="shared" ca="1" si="51"/>
        <v>0.35714299899999996</v>
      </c>
      <c r="AX16">
        <f t="shared" ca="1" si="52"/>
        <v>4.0000077362887347E-2</v>
      </c>
      <c r="AY16">
        <f t="shared" ca="1" si="53"/>
        <v>3.0276999989999998</v>
      </c>
      <c r="AZ16">
        <f t="shared" ca="1" si="54"/>
        <v>0.71283458724228155</v>
      </c>
      <c r="BA16">
        <f t="shared" ca="1" si="55"/>
        <v>1.0000002759241586</v>
      </c>
      <c r="BB16">
        <f t="shared" ca="1" si="56"/>
        <v>0.35714299899999996</v>
      </c>
      <c r="BC16">
        <f t="shared" ca="1" si="57"/>
        <v>245.06999994999998</v>
      </c>
      <c r="BD16">
        <f t="shared" ca="1" si="58"/>
        <v>0.7142899989999999</v>
      </c>
      <c r="BE16">
        <f t="shared" ca="1" si="59"/>
        <v>3.0612200020612197</v>
      </c>
      <c r="BF16">
        <f t="shared" ca="1" si="60"/>
        <v>0.35713999899999999</v>
      </c>
      <c r="BG16">
        <f t="shared" ca="1" si="61"/>
        <v>49.013999989999988</v>
      </c>
      <c r="BH16">
        <f t="shared" ca="1" si="62"/>
        <v>4.7456221706659933</v>
      </c>
      <c r="BI16">
        <f t="shared" ca="1" si="63"/>
        <v>1.2500000000000001E-2</v>
      </c>
      <c r="BJ16">
        <f t="shared" ca="1" si="64"/>
        <v>5.0604899989999996</v>
      </c>
      <c r="BK16">
        <f t="shared" ca="1" si="65"/>
        <v>4.7649906833234406</v>
      </c>
      <c r="BL16">
        <f t="shared" ca="1" si="66"/>
        <v>7.6189999989999997</v>
      </c>
      <c r="BM16">
        <f t="shared" ca="1" si="67"/>
        <v>3.6015270475978363</v>
      </c>
      <c r="BN16">
        <f t="shared" ca="1" si="4"/>
        <v>0.71674311977977578</v>
      </c>
      <c r="BO16">
        <f t="shared" ca="1" si="83"/>
        <v>1.4099999999999999E-9</v>
      </c>
      <c r="BP16">
        <f t="shared" ca="1" si="84"/>
        <v>0.71428599899999989</v>
      </c>
      <c r="BQ16">
        <f t="shared" ca="1" si="85"/>
        <v>7.1230144602267265</v>
      </c>
      <c r="BR16">
        <f t="shared" ca="1" si="86"/>
        <v>4.74604425687986</v>
      </c>
      <c r="BS16">
        <f t="shared" ca="1" si="87"/>
        <v>126</v>
      </c>
      <c r="BT16">
        <f t="shared" ca="1" si="88"/>
        <v>2.681999999899999E-8</v>
      </c>
      <c r="BU16">
        <f t="shared" ca="1" si="89"/>
        <v>2.0199979840824116</v>
      </c>
      <c r="BV16">
        <f t="shared" ca="1" si="90"/>
        <v>28.663999998999998</v>
      </c>
      <c r="BW16">
        <f t="shared" ca="1" si="91"/>
        <v>4.4999999989999999</v>
      </c>
      <c r="BX16">
        <f t="shared" ca="1" si="92"/>
        <v>3.0611999989999998</v>
      </c>
      <c r="BY16">
        <f t="shared" ca="1" si="93"/>
        <v>0.71283458724228155</v>
      </c>
      <c r="BZ16">
        <f t="shared" ca="1" si="94"/>
        <v>60.063667523613226</v>
      </c>
      <c r="CA16">
        <f t="shared" ca="1" si="95"/>
        <v>4.7509999989999994</v>
      </c>
      <c r="CB16">
        <f t="shared" ca="1" si="96"/>
        <v>1.8849983266820542</v>
      </c>
      <c r="CC16">
        <f t="shared" ca="1" si="97"/>
        <v>0.71283458724228155</v>
      </c>
      <c r="CD16">
        <f t="shared" ca="1" si="98"/>
        <v>5.1690271893502038</v>
      </c>
      <c r="CE16">
        <f t="shared" ca="1" si="99"/>
        <v>4.3161120464550091</v>
      </c>
      <c r="CF16">
        <f t="shared" ca="1" si="100"/>
        <v>3.579999999</v>
      </c>
      <c r="CG16">
        <f t="shared" ca="1" si="101"/>
        <v>7.1428999989999999</v>
      </c>
      <c r="CH16">
        <f t="shared" ca="1" si="102"/>
        <v>21.020106051350094</v>
      </c>
      <c r="CI16">
        <f t="shared" ca="1" si="103"/>
        <v>0.41999999899999996</v>
      </c>
      <c r="CJ16">
        <f t="shared" ca="1" si="104"/>
        <v>9.02</v>
      </c>
      <c r="CK16">
        <f t="shared" ca="1" si="105"/>
        <v>7.1429999989999993E-2</v>
      </c>
      <c r="CL16">
        <f t="shared" ca="1" si="106"/>
        <v>0.35592255137952822</v>
      </c>
      <c r="CM16">
        <f t="shared" ca="1" si="107"/>
        <v>1.097999994482412E-5</v>
      </c>
      <c r="CN16">
        <f t="shared" ca="1" si="108"/>
        <v>3.3499999989999996</v>
      </c>
      <c r="CO16">
        <f t="shared" ca="1" si="109"/>
        <v>0.7142899989999999</v>
      </c>
      <c r="CP16">
        <f t="shared" ca="1" si="110"/>
        <v>0.71429999899999996</v>
      </c>
      <c r="CQ16">
        <f t="shared" ca="1" si="111"/>
        <v>20</v>
      </c>
      <c r="CR16" t="str">
        <f t="shared" ca="1" si="112"/>
        <v>n.a.</v>
      </c>
      <c r="CS16" t="str">
        <f t="shared" ca="1" si="68"/>
        <v>n.a.</v>
      </c>
      <c r="CT16">
        <f t="shared" ca="1" si="69"/>
        <v>1.1699999989999998E-3</v>
      </c>
      <c r="CU16" t="str">
        <f t="shared" ca="1" si="70"/>
        <v>n.a.</v>
      </c>
      <c r="CV16" t="str">
        <f t="shared" ca="1" si="71"/>
        <v>n.a.</v>
      </c>
      <c r="CW16">
        <f t="shared" ca="1" si="72"/>
        <v>2.4844999999999997</v>
      </c>
      <c r="CX16" t="str">
        <f t="shared" ca="1" si="73"/>
        <v>n.a.</v>
      </c>
      <c r="CY16" t="str">
        <f t="shared" ca="1" si="74"/>
        <v>n.a.</v>
      </c>
      <c r="CZ16" t="str">
        <f t="shared" ca="1" si="75"/>
        <v>n.a.</v>
      </c>
      <c r="DA16">
        <f t="shared" ca="1" si="76"/>
        <v>3.9999999999999996E-4</v>
      </c>
      <c r="DB16">
        <f t="shared" ca="1" si="77"/>
        <v>6</v>
      </c>
      <c r="DC16" t="str">
        <f t="shared" ca="1" si="78"/>
        <v>n.a.</v>
      </c>
      <c r="DD16">
        <f t="shared" ca="1" si="79"/>
        <v>0.71222534860959952</v>
      </c>
      <c r="DE16" t="str">
        <f t="shared" ca="1" si="80"/>
        <v>n.a.</v>
      </c>
      <c r="DF16">
        <f t="shared" ca="1" si="81"/>
        <v>8.7499999942052924E-3</v>
      </c>
      <c r="DG16">
        <f t="shared" ca="1" si="82"/>
        <v>7.2115384615384609E-4</v>
      </c>
    </row>
    <row r="17" spans="1:111" x14ac:dyDescent="0.25">
      <c r="A17" t="str">
        <f t="shared" ca="1" si="2"/>
        <v>1962</v>
      </c>
      <c r="B17">
        <f t="shared" ca="1" si="3"/>
        <v>4.9370600039370593</v>
      </c>
      <c r="C17">
        <f t="shared" ca="1" si="5"/>
        <v>1.3409999999899997E-11</v>
      </c>
      <c r="D17">
        <f t="shared" ca="1" si="6"/>
        <v>0.89537538613063528</v>
      </c>
      <c r="E17">
        <f t="shared" ca="1" si="7"/>
        <v>25.84380007904166</v>
      </c>
      <c r="F17">
        <f t="shared" ca="1" si="8"/>
        <v>49.744999998999994</v>
      </c>
      <c r="G17">
        <f t="shared" ca="1" si="9"/>
        <v>245.02093404271471</v>
      </c>
      <c r="H17">
        <f t="shared" ca="1" si="10"/>
        <v>1.1879999999999996E-5</v>
      </c>
      <c r="I17">
        <f t="shared" ca="1" si="11"/>
        <v>0.71435715051102056</v>
      </c>
      <c r="J17">
        <f t="shared" ca="1" si="12"/>
        <v>1.7264196732085857E-13</v>
      </c>
      <c r="K17">
        <f t="shared" ca="1" si="13"/>
        <v>49.999999998999996</v>
      </c>
      <c r="L17">
        <f t="shared" ca="1" si="14"/>
        <v>1.0759999999999998</v>
      </c>
      <c r="M17">
        <f t="shared" ca="1" si="15"/>
        <v>1.0829683823354171E-3</v>
      </c>
      <c r="N17">
        <f t="shared" ca="1" si="16"/>
        <v>5.7081100310501904</v>
      </c>
      <c r="O17">
        <f t="shared" ca="1" si="17"/>
        <v>2.4618094544707518</v>
      </c>
      <c r="P17">
        <f t="shared" ca="1" si="18"/>
        <v>9</v>
      </c>
      <c r="Q17">
        <f t="shared" ca="1" si="19"/>
        <v>2.0999999999999999E-13</v>
      </c>
      <c r="R17">
        <f t="shared" ca="1" si="20"/>
        <v>6.6349999989999997</v>
      </c>
      <c r="S17">
        <f t="shared" ca="1" si="21"/>
        <v>0.35714299899999996</v>
      </c>
      <c r="T17">
        <f t="shared" ca="1" si="22"/>
        <v>6.8975031038763959</v>
      </c>
      <c r="U17">
        <f t="shared" ca="1" si="23"/>
        <v>0.99999999899999992</v>
      </c>
      <c r="V17">
        <f t="shared" ca="1" si="24"/>
        <v>18</v>
      </c>
      <c r="W17">
        <f t="shared" ca="1" si="25"/>
        <v>0.43478299999999998</v>
      </c>
      <c r="X17">
        <f t="shared" ca="1" si="26"/>
        <v>2.5</v>
      </c>
      <c r="Y17">
        <f t="shared" ca="1" si="27"/>
        <v>3.2229999991845606</v>
      </c>
      <c r="Z17">
        <f t="shared" ca="1" si="28"/>
        <v>4.9009998042002056</v>
      </c>
      <c r="AA17">
        <f t="shared" ca="1" si="29"/>
        <v>1.7834848438283302</v>
      </c>
      <c r="AB17">
        <f t="shared" ca="1" si="30"/>
        <v>3.995599999</v>
      </c>
      <c r="AC17">
        <f t="shared" ca="1" si="31"/>
        <v>0.35714285714285715</v>
      </c>
      <c r="AD17">
        <f t="shared" ca="1" si="32"/>
        <v>30.000300003000028</v>
      </c>
      <c r="AE17">
        <f t="shared" ca="1" si="33"/>
        <v>0.99999999899999992</v>
      </c>
      <c r="AF17">
        <f t="shared" ca="1" si="34"/>
        <v>24.684999998999999</v>
      </c>
      <c r="AG17">
        <f t="shared" ca="1" si="35"/>
        <v>1.7121455353016937</v>
      </c>
      <c r="AH17">
        <f t="shared" ca="1" si="36"/>
        <v>4.9999999989999999</v>
      </c>
      <c r="AI17">
        <f t="shared" ca="1" si="37"/>
        <v>2</v>
      </c>
      <c r="AJ17">
        <f t="shared" ca="1" si="38"/>
        <v>0.43059999992236281</v>
      </c>
      <c r="AK17">
        <f t="shared" ca="1" si="39"/>
        <v>4.7749999989999994</v>
      </c>
      <c r="AL17">
        <f t="shared" ca="1" si="40"/>
        <v>4.4999999999999998E-2</v>
      </c>
      <c r="AM17">
        <f t="shared" ca="1" si="41"/>
        <v>75.75</v>
      </c>
      <c r="AN17">
        <f t="shared" ca="1" si="42"/>
        <v>0.35714299899999996</v>
      </c>
      <c r="AO17">
        <f t="shared" ca="1" si="43"/>
        <v>0.35669698603770178</v>
      </c>
      <c r="AP17">
        <f t="shared" ca="1" si="44"/>
        <v>2.9962087903947154E-4</v>
      </c>
      <c r="AQ17">
        <f t="shared" ca="1" si="45"/>
        <v>620.73246816097117</v>
      </c>
      <c r="AR17">
        <f t="shared" ca="1" si="46"/>
        <v>0.7142899989999999</v>
      </c>
      <c r="AS17">
        <f t="shared" ca="1" si="47"/>
        <v>358.42294035277035</v>
      </c>
      <c r="AT17">
        <f t="shared" ca="1" si="48"/>
        <v>0.35714285727040812</v>
      </c>
      <c r="AU17">
        <f t="shared" ca="1" si="49"/>
        <v>7.1428999989999999</v>
      </c>
      <c r="AV17">
        <f t="shared" ca="1" si="50"/>
        <v>130</v>
      </c>
      <c r="AW17">
        <f t="shared" ca="1" si="51"/>
        <v>0.35714299899999996</v>
      </c>
      <c r="AX17">
        <f t="shared" ca="1" si="52"/>
        <v>4.0000077362887347E-2</v>
      </c>
      <c r="AY17">
        <f t="shared" ca="1" si="53"/>
        <v>3.0593999989999996</v>
      </c>
      <c r="AZ17">
        <f t="shared" ca="1" si="54"/>
        <v>0.71435715051102056</v>
      </c>
      <c r="BA17">
        <f t="shared" ca="1" si="55"/>
        <v>1.0000002759241586</v>
      </c>
      <c r="BB17">
        <f t="shared" ca="1" si="56"/>
        <v>0.35714299899999996</v>
      </c>
      <c r="BC17">
        <f t="shared" ca="1" si="57"/>
        <v>245.01999994999997</v>
      </c>
      <c r="BD17">
        <f t="shared" ca="1" si="58"/>
        <v>0.7142899989999999</v>
      </c>
      <c r="BE17">
        <f t="shared" ca="1" si="59"/>
        <v>3.0612200020612197</v>
      </c>
      <c r="BF17">
        <f t="shared" ca="1" si="60"/>
        <v>0.35713999899999999</v>
      </c>
      <c r="BG17">
        <f t="shared" ca="1" si="61"/>
        <v>49.00399998999999</v>
      </c>
      <c r="BH17">
        <f t="shared" ca="1" si="62"/>
        <v>4.7559479371135271</v>
      </c>
      <c r="BI17">
        <f t="shared" ca="1" si="63"/>
        <v>1.2500000000000001E-2</v>
      </c>
      <c r="BJ17">
        <f t="shared" ca="1" si="64"/>
        <v>5.0240499989999998</v>
      </c>
      <c r="BK17">
        <f t="shared" ca="1" si="65"/>
        <v>4.7800005008484518</v>
      </c>
      <c r="BL17">
        <f t="shared" ca="1" si="66"/>
        <v>7.6189999989999997</v>
      </c>
      <c r="BM17">
        <f t="shared" ca="1" si="67"/>
        <v>3.5998416070988819</v>
      </c>
      <c r="BN17">
        <f t="shared" ca="1" si="4"/>
        <v>0.71828760235598332</v>
      </c>
      <c r="BO17">
        <f t="shared" ca="1" si="83"/>
        <v>1.4099999999999999E-9</v>
      </c>
      <c r="BP17">
        <f t="shared" ca="1" si="84"/>
        <v>0.71428599899999989</v>
      </c>
      <c r="BQ17">
        <f t="shared" ca="1" si="85"/>
        <v>7.1428571428571423</v>
      </c>
      <c r="BR17">
        <f t="shared" ca="1" si="86"/>
        <v>4.7594806829008967</v>
      </c>
      <c r="BS17">
        <f t="shared" ca="1" si="87"/>
        <v>126</v>
      </c>
      <c r="BT17">
        <f t="shared" ca="1" si="88"/>
        <v>2.681999999899999E-8</v>
      </c>
      <c r="BU17">
        <f t="shared" ca="1" si="89"/>
        <v>3.9149975880287111</v>
      </c>
      <c r="BV17">
        <f t="shared" ca="1" si="90"/>
        <v>28.721999999999998</v>
      </c>
      <c r="BW17">
        <f t="shared" ca="1" si="91"/>
        <v>4.4999999989999999</v>
      </c>
      <c r="BX17">
        <f t="shared" ca="1" si="92"/>
        <v>3.0611999989999998</v>
      </c>
      <c r="BY17">
        <f t="shared" ca="1" si="93"/>
        <v>0.71435715051102056</v>
      </c>
      <c r="BZ17">
        <f t="shared" ca="1" si="94"/>
        <v>59.876999998999999</v>
      </c>
      <c r="CA17">
        <f t="shared" ca="1" si="95"/>
        <v>4.7549999989999998</v>
      </c>
      <c r="CB17">
        <f t="shared" ca="1" si="96"/>
        <v>1.8849983266820542</v>
      </c>
      <c r="CC17">
        <f t="shared" ca="1" si="97"/>
        <v>0.71435715051102056</v>
      </c>
      <c r="CD17">
        <f t="shared" ca="1" si="98"/>
        <v>5.1872600894899499</v>
      </c>
      <c r="CE17">
        <f t="shared" ca="1" si="99"/>
        <v>4.3164846550833724</v>
      </c>
      <c r="CF17">
        <f t="shared" ca="1" si="100"/>
        <v>3.8199999989999998</v>
      </c>
      <c r="CG17">
        <f t="shared" ca="1" si="101"/>
        <v>7.1428999989999999</v>
      </c>
      <c r="CH17">
        <f t="shared" ca="1" si="102"/>
        <v>20.840105143194858</v>
      </c>
      <c r="CI17">
        <f t="shared" ca="1" si="103"/>
        <v>0.41999999899999996</v>
      </c>
      <c r="CJ17">
        <f t="shared" ca="1" si="104"/>
        <v>9.02</v>
      </c>
      <c r="CK17">
        <f t="shared" ca="1" si="105"/>
        <v>7.1429999989999993E-2</v>
      </c>
      <c r="CL17">
        <f t="shared" ca="1" si="106"/>
        <v>0.35669698603770178</v>
      </c>
      <c r="CM17">
        <f t="shared" ca="1" si="107"/>
        <v>1.097999994482412E-5</v>
      </c>
      <c r="CN17">
        <f t="shared" ca="1" si="108"/>
        <v>3.3489999989999997</v>
      </c>
      <c r="CO17">
        <f t="shared" ca="1" si="109"/>
        <v>0.7142899989999999</v>
      </c>
      <c r="CP17">
        <f t="shared" ca="1" si="110"/>
        <v>0.71429999899999996</v>
      </c>
      <c r="CQ17">
        <f t="shared" ca="1" si="111"/>
        <v>20</v>
      </c>
      <c r="CR17" t="str">
        <f t="shared" ca="1" si="112"/>
        <v>n.a.</v>
      </c>
      <c r="CS17" t="str">
        <f t="shared" ca="1" si="68"/>
        <v>n.a.</v>
      </c>
      <c r="CT17">
        <f t="shared" ca="1" si="69"/>
        <v>1.1699999989999998E-3</v>
      </c>
      <c r="CU17" t="str">
        <f t="shared" ca="1" si="70"/>
        <v>n.a.</v>
      </c>
      <c r="CV17" t="str">
        <f t="shared" ca="1" si="71"/>
        <v>n.a.</v>
      </c>
      <c r="CW17">
        <f t="shared" ca="1" si="72"/>
        <v>2.4844999999999997</v>
      </c>
      <c r="CX17" t="str">
        <f t="shared" ca="1" si="73"/>
        <v>n.a.</v>
      </c>
      <c r="CY17" t="str">
        <f t="shared" ca="1" si="74"/>
        <v>n.a.</v>
      </c>
      <c r="CZ17" t="str">
        <f t="shared" ca="1" si="75"/>
        <v>n.a.</v>
      </c>
      <c r="DA17">
        <f t="shared" ca="1" si="76"/>
        <v>3.9999999999999996E-4</v>
      </c>
      <c r="DB17">
        <f t="shared" ca="1" si="77"/>
        <v>6</v>
      </c>
      <c r="DC17" t="str">
        <f t="shared" ca="1" si="78"/>
        <v>n.a.</v>
      </c>
      <c r="DD17">
        <f t="shared" ca="1" si="79"/>
        <v>0.71364852861089723</v>
      </c>
      <c r="DE17" t="str">
        <f t="shared" ca="1" si="80"/>
        <v>n.a.</v>
      </c>
      <c r="DF17">
        <f t="shared" ca="1" si="81"/>
        <v>1.4999999990066216E-2</v>
      </c>
      <c r="DG17">
        <f t="shared" ca="1" si="82"/>
        <v>7.2115384615384609E-4</v>
      </c>
    </row>
    <row r="18" spans="1:111" x14ac:dyDescent="0.25">
      <c r="A18" t="str">
        <f t="shared" ca="1" si="2"/>
        <v>1963</v>
      </c>
      <c r="B18">
        <f t="shared" ca="1" si="3"/>
        <v>4.9370600039370593</v>
      </c>
      <c r="C18">
        <f t="shared" ca="1" si="5"/>
        <v>1.3249999999999998E-11</v>
      </c>
      <c r="D18">
        <f t="shared" ca="1" si="6"/>
        <v>0.89754521384014718</v>
      </c>
      <c r="E18">
        <f t="shared" ca="1" si="7"/>
        <v>25.846471963258328</v>
      </c>
      <c r="F18">
        <f t="shared" ca="1" si="8"/>
        <v>49.826999998999995</v>
      </c>
      <c r="G18">
        <f t="shared" ca="1" si="9"/>
        <v>245.02093404271471</v>
      </c>
      <c r="H18">
        <f t="shared" ca="1" si="10"/>
        <v>1.1879999999999996E-5</v>
      </c>
      <c r="I18">
        <f t="shared" ca="1" si="11"/>
        <v>0.71616308517052774</v>
      </c>
      <c r="J18">
        <f t="shared" ca="1" si="12"/>
        <v>2.2534319956133379E-13</v>
      </c>
      <c r="K18">
        <f t="shared" ca="1" si="13"/>
        <v>49.999999998999996</v>
      </c>
      <c r="L18">
        <f t="shared" ca="1" si="14"/>
        <v>1.0792999989999998</v>
      </c>
      <c r="M18">
        <f t="shared" ca="1" si="15"/>
        <v>1.728949523272315E-3</v>
      </c>
      <c r="N18">
        <f t="shared" ca="1" si="16"/>
        <v>5.7211706666228714</v>
      </c>
      <c r="O18">
        <f t="shared" ca="1" si="17"/>
        <v>2.4618094544707518</v>
      </c>
      <c r="P18">
        <f t="shared" ca="1" si="18"/>
        <v>9</v>
      </c>
      <c r="Q18">
        <f t="shared" ca="1" si="19"/>
        <v>5.4999999999999998E-13</v>
      </c>
      <c r="R18">
        <f t="shared" ca="1" si="20"/>
        <v>6.6349999989999997</v>
      </c>
      <c r="S18">
        <f t="shared" ca="1" si="21"/>
        <v>0.35714299899999996</v>
      </c>
      <c r="T18">
        <f t="shared" ca="1" si="22"/>
        <v>6.9017875634551578</v>
      </c>
      <c r="U18">
        <f t="shared" ca="1" si="23"/>
        <v>0.99999999899999992</v>
      </c>
      <c r="V18">
        <f t="shared" ca="1" si="24"/>
        <v>18</v>
      </c>
      <c r="W18">
        <f t="shared" ca="1" si="25"/>
        <v>0.43478299999999998</v>
      </c>
      <c r="X18">
        <f t="shared" ca="1" si="26"/>
        <v>2.5</v>
      </c>
      <c r="Y18">
        <f t="shared" ca="1" si="27"/>
        <v>3.2209999991844462</v>
      </c>
      <c r="Z18">
        <f t="shared" ca="1" si="28"/>
        <v>4.9009998042002056</v>
      </c>
      <c r="AA18">
        <f t="shared" ca="1" si="29"/>
        <v>1.787565607120519</v>
      </c>
      <c r="AB18">
        <f t="shared" ca="1" si="30"/>
        <v>3.9736999989999999</v>
      </c>
      <c r="AC18">
        <f t="shared" ca="1" si="31"/>
        <v>0.35714285714285715</v>
      </c>
      <c r="AD18">
        <f t="shared" ca="1" si="32"/>
        <v>30.000300003000028</v>
      </c>
      <c r="AE18">
        <f t="shared" ca="1" si="33"/>
        <v>0.99999999899999992</v>
      </c>
      <c r="AF18">
        <f t="shared" ca="1" si="34"/>
        <v>24.684999998999999</v>
      </c>
      <c r="AG18">
        <f t="shared" ca="1" si="35"/>
        <v>1.7160630672808985</v>
      </c>
      <c r="AH18">
        <f t="shared" ca="1" si="36"/>
        <v>4.9999999989999999</v>
      </c>
      <c r="AI18">
        <f t="shared" ca="1" si="37"/>
        <v>2</v>
      </c>
      <c r="AJ18">
        <f t="shared" ca="1" si="38"/>
        <v>0.43059999992236281</v>
      </c>
      <c r="AK18">
        <f t="shared" ca="1" si="39"/>
        <v>4.7849999989999992</v>
      </c>
      <c r="AL18">
        <f t="shared" ca="1" si="40"/>
        <v>4.4999999999999998E-2</v>
      </c>
      <c r="AM18">
        <f t="shared" ca="1" si="41"/>
        <v>75.75</v>
      </c>
      <c r="AN18">
        <f t="shared" ca="1" si="42"/>
        <v>0.35714299899999996</v>
      </c>
      <c r="AO18">
        <f t="shared" ca="1" si="43"/>
        <v>0.35751313873565949</v>
      </c>
      <c r="AP18">
        <f t="shared" ca="1" si="44"/>
        <v>2.9962087903947154E-4</v>
      </c>
      <c r="AQ18">
        <f t="shared" ca="1" si="45"/>
        <v>622.27753965325155</v>
      </c>
      <c r="AR18">
        <f t="shared" ca="1" si="46"/>
        <v>0.7142899989999999</v>
      </c>
      <c r="AS18">
        <f t="shared" ca="1" si="47"/>
        <v>362.84470378390671</v>
      </c>
      <c r="AT18">
        <f t="shared" ca="1" si="48"/>
        <v>0.35714285727040812</v>
      </c>
      <c r="AU18">
        <f t="shared" ca="1" si="49"/>
        <v>7.1428599989999997</v>
      </c>
      <c r="AV18">
        <f t="shared" ca="1" si="50"/>
        <v>130</v>
      </c>
      <c r="AW18">
        <f t="shared" ca="1" si="51"/>
        <v>0.35714299899999996</v>
      </c>
      <c r="AX18">
        <f t="shared" ca="1" si="52"/>
        <v>4.0000077362887347E-2</v>
      </c>
      <c r="AY18">
        <f t="shared" ca="1" si="53"/>
        <v>3.0699999989999998</v>
      </c>
      <c r="AZ18">
        <f t="shared" ca="1" si="54"/>
        <v>0.71616308517052774</v>
      </c>
      <c r="BA18">
        <f t="shared" ca="1" si="55"/>
        <v>1.0000002759241586</v>
      </c>
      <c r="BB18">
        <f t="shared" ca="1" si="56"/>
        <v>0.35714299899999996</v>
      </c>
      <c r="BC18">
        <f t="shared" ca="1" si="57"/>
        <v>245.01999994999997</v>
      </c>
      <c r="BD18">
        <f t="shared" ca="1" si="58"/>
        <v>0.7142899989999999</v>
      </c>
      <c r="BE18">
        <f t="shared" ca="1" si="59"/>
        <v>3.0588999989999999</v>
      </c>
      <c r="BF18">
        <f t="shared" ca="1" si="60"/>
        <v>0.35713999899999999</v>
      </c>
      <c r="BG18">
        <f t="shared" ca="1" si="61"/>
        <v>49.00399998999999</v>
      </c>
      <c r="BH18">
        <f t="shared" ca="1" si="62"/>
        <v>4.7668299413969732</v>
      </c>
      <c r="BI18">
        <f t="shared" ca="1" si="63"/>
        <v>1.2500000000000001E-2</v>
      </c>
      <c r="BJ18">
        <f t="shared" ca="1" si="64"/>
        <v>5.0225999989999996</v>
      </c>
      <c r="BK18">
        <f t="shared" ca="1" si="65"/>
        <v>4.7889968238846272</v>
      </c>
      <c r="BL18">
        <f t="shared" ca="1" si="66"/>
        <v>7.6189999989999997</v>
      </c>
      <c r="BM18">
        <f t="shared" ca="1" si="67"/>
        <v>3.6016567622402902</v>
      </c>
      <c r="BN18">
        <f t="shared" ca="1" si="4"/>
        <v>0.71994240460763148</v>
      </c>
      <c r="BO18">
        <f t="shared" ca="1" si="83"/>
        <v>1.4099999999999999E-9</v>
      </c>
      <c r="BP18">
        <f t="shared" ca="1" si="84"/>
        <v>0.71428599899999989</v>
      </c>
      <c r="BQ18">
        <f t="shared" ca="1" si="85"/>
        <v>7.1571714863410509</v>
      </c>
      <c r="BR18">
        <f t="shared" ca="1" si="86"/>
        <v>4.7707274691259132</v>
      </c>
      <c r="BS18">
        <f t="shared" ca="1" si="87"/>
        <v>126</v>
      </c>
      <c r="BT18">
        <f t="shared" ca="1" si="88"/>
        <v>2.681999999899999E-8</v>
      </c>
      <c r="BU18">
        <f t="shared" ca="1" si="89"/>
        <v>3.9100072879016836</v>
      </c>
      <c r="BV18">
        <f t="shared" ca="1" si="90"/>
        <v>28.773</v>
      </c>
      <c r="BW18">
        <f t="shared" ca="1" si="91"/>
        <v>4.4999999989999999</v>
      </c>
      <c r="BX18">
        <f t="shared" ca="1" si="92"/>
        <v>3.059999999</v>
      </c>
      <c r="BY18">
        <f t="shared" ca="1" si="93"/>
        <v>0.71616308517052774</v>
      </c>
      <c r="BZ18">
        <f t="shared" ca="1" si="94"/>
        <v>59.862999998999996</v>
      </c>
      <c r="CA18">
        <f t="shared" ca="1" si="95"/>
        <v>4.7629999989999998</v>
      </c>
      <c r="CB18">
        <f t="shared" ca="1" si="96"/>
        <v>1.8849983266820542</v>
      </c>
      <c r="CC18">
        <f t="shared" ca="1" si="97"/>
        <v>0.71616308517052774</v>
      </c>
      <c r="CD18">
        <f t="shared" ca="1" si="98"/>
        <v>5.1948051948051948</v>
      </c>
      <c r="CE18">
        <f t="shared" ca="1" si="99"/>
        <v>4.3159257662630957</v>
      </c>
      <c r="CF18">
        <f t="shared" ca="1" si="100"/>
        <v>3.8199999989999998</v>
      </c>
      <c r="CG18">
        <f t="shared" ca="1" si="101"/>
        <v>7.1428999989999999</v>
      </c>
      <c r="CH18">
        <f t="shared" ca="1" si="102"/>
        <v>20.840105143194858</v>
      </c>
      <c r="CI18">
        <f t="shared" ca="1" si="103"/>
        <v>0.41999999899999996</v>
      </c>
      <c r="CJ18">
        <f t="shared" ca="1" si="104"/>
        <v>9.02</v>
      </c>
      <c r="CK18">
        <f t="shared" ca="1" si="105"/>
        <v>7.1429999989999993E-2</v>
      </c>
      <c r="CL18">
        <f t="shared" ca="1" si="106"/>
        <v>0.35751313873565949</v>
      </c>
      <c r="CM18">
        <f t="shared" ca="1" si="107"/>
        <v>1.6399999917587935E-5</v>
      </c>
      <c r="CN18">
        <f t="shared" ca="1" si="108"/>
        <v>3.3509999989999999</v>
      </c>
      <c r="CO18">
        <f t="shared" ca="1" si="109"/>
        <v>0.7142899989999999</v>
      </c>
      <c r="CP18">
        <f t="shared" ca="1" si="110"/>
        <v>0.71429999899999996</v>
      </c>
      <c r="CQ18">
        <f t="shared" ca="1" si="111"/>
        <v>45</v>
      </c>
      <c r="CR18" t="str">
        <f t="shared" ca="1" si="112"/>
        <v>n.a.</v>
      </c>
      <c r="CS18" t="str">
        <f t="shared" ca="1" si="68"/>
        <v>n.a.</v>
      </c>
      <c r="CT18">
        <f t="shared" ca="1" si="69"/>
        <v>1.1699999989999998E-3</v>
      </c>
      <c r="CU18" t="str">
        <f t="shared" ca="1" si="70"/>
        <v>n.a.</v>
      </c>
      <c r="CV18" t="str">
        <f t="shared" ca="1" si="71"/>
        <v>n.a.</v>
      </c>
      <c r="CW18">
        <f t="shared" ca="1" si="72"/>
        <v>2.5</v>
      </c>
      <c r="CX18" t="str">
        <f t="shared" ca="1" si="73"/>
        <v>n.a.</v>
      </c>
      <c r="CY18" t="str">
        <f t="shared" ca="1" si="74"/>
        <v>n.a.</v>
      </c>
      <c r="CZ18" t="str">
        <f t="shared" ca="1" si="75"/>
        <v>n.a.</v>
      </c>
      <c r="DA18">
        <f t="shared" ca="1" si="76"/>
        <v>3.9999999999999996E-4</v>
      </c>
      <c r="DB18">
        <f t="shared" ca="1" si="77"/>
        <v>6</v>
      </c>
      <c r="DC18" t="str">
        <f t="shared" ca="1" si="78"/>
        <v>n.a.</v>
      </c>
      <c r="DD18">
        <f t="shared" ca="1" si="79"/>
        <v>0.71515411622453884</v>
      </c>
      <c r="DE18" t="str">
        <f t="shared" ca="1" si="80"/>
        <v>n.a.</v>
      </c>
      <c r="DF18">
        <f t="shared" ca="1" si="81"/>
        <v>1.4999999990066216E-2</v>
      </c>
      <c r="DG18">
        <f t="shared" ca="1" si="82"/>
        <v>7.2115384615384609E-4</v>
      </c>
    </row>
    <row r="19" spans="1:111" x14ac:dyDescent="0.25">
      <c r="A19" t="str">
        <f t="shared" ca="1" si="2"/>
        <v>1964</v>
      </c>
      <c r="B19">
        <f t="shared" ca="1" si="3"/>
        <v>4.9370600039370593</v>
      </c>
      <c r="C19">
        <f t="shared" ca="1" si="5"/>
        <v>1.5089999999899998E-11</v>
      </c>
      <c r="D19">
        <f t="shared" ca="1" si="6"/>
        <v>0.89944234574968263</v>
      </c>
      <c r="E19">
        <f t="shared" ca="1" si="7"/>
        <v>25.835120269159354</v>
      </c>
      <c r="F19">
        <f t="shared" ca="1" si="8"/>
        <v>49.638999998999999</v>
      </c>
      <c r="G19">
        <f t="shared" ca="1" si="9"/>
        <v>245.01593402365316</v>
      </c>
      <c r="H19">
        <f t="shared" ca="1" si="10"/>
        <v>1.1879999999999996E-5</v>
      </c>
      <c r="I19">
        <f t="shared" ca="1" si="11"/>
        <v>0.71770506679516344</v>
      </c>
      <c r="J19">
        <f t="shared" ca="1" si="12"/>
        <v>6.0188441786363405E-13</v>
      </c>
      <c r="K19">
        <f t="shared" ca="1" si="13"/>
        <v>49.999999998999996</v>
      </c>
      <c r="L19">
        <f t="shared" ca="1" si="14"/>
        <v>1.0745999989999999</v>
      </c>
      <c r="M19">
        <f t="shared" ca="1" si="15"/>
        <v>2.685921585000816E-3</v>
      </c>
      <c r="N19">
        <f t="shared" ca="1" si="16"/>
        <v>5.7332639988081278</v>
      </c>
      <c r="O19">
        <f t="shared" ca="1" si="17"/>
        <v>2.4618094544707518</v>
      </c>
      <c r="P19">
        <f t="shared" ca="1" si="18"/>
        <v>9</v>
      </c>
      <c r="Q19">
        <f t="shared" ca="1" si="19"/>
        <v>5.4999999999999998E-13</v>
      </c>
      <c r="R19">
        <f t="shared" ca="1" si="20"/>
        <v>6.6349999989999997</v>
      </c>
      <c r="S19">
        <f t="shared" ca="1" si="21"/>
        <v>0.35714299899999996</v>
      </c>
      <c r="T19">
        <f t="shared" ca="1" si="22"/>
        <v>6.9161076151128089</v>
      </c>
      <c r="U19">
        <f t="shared" ca="1" si="23"/>
        <v>0.99999999899999992</v>
      </c>
      <c r="V19">
        <f t="shared" ca="1" si="24"/>
        <v>18</v>
      </c>
      <c r="W19">
        <f t="shared" ca="1" si="25"/>
        <v>0.43478299999999998</v>
      </c>
      <c r="X19">
        <f t="shared" ca="1" si="26"/>
        <v>2.5</v>
      </c>
      <c r="Y19">
        <f t="shared" ca="1" si="27"/>
        <v>3.2169999991842171</v>
      </c>
      <c r="Z19">
        <f t="shared" ca="1" si="28"/>
        <v>4.9007596179809241</v>
      </c>
      <c r="AA19">
        <f t="shared" ca="1" si="29"/>
        <v>1.7913441386072595</v>
      </c>
      <c r="AB19">
        <f t="shared" ca="1" si="30"/>
        <v>3.9761999989999999</v>
      </c>
      <c r="AC19">
        <f t="shared" ca="1" si="31"/>
        <v>0.35714285714285715</v>
      </c>
      <c r="AD19">
        <f t="shared" ca="1" si="32"/>
        <v>30.000300003000028</v>
      </c>
      <c r="AE19">
        <f t="shared" ca="1" si="33"/>
        <v>0.99999999899999992</v>
      </c>
      <c r="AF19">
        <f t="shared" ca="1" si="34"/>
        <v>24.684999998999999</v>
      </c>
      <c r="AG19">
        <f t="shared" ca="1" si="35"/>
        <v>1.7196904557179706</v>
      </c>
      <c r="AH19">
        <f t="shared" ca="1" si="36"/>
        <v>4.9999999989999999</v>
      </c>
      <c r="AI19">
        <f t="shared" ca="1" si="37"/>
        <v>2</v>
      </c>
      <c r="AJ19">
        <f t="shared" ca="1" si="38"/>
        <v>0.43059999992236281</v>
      </c>
      <c r="AK19">
        <f t="shared" ca="1" si="39"/>
        <v>4.7959999989999993</v>
      </c>
      <c r="AL19">
        <f t="shared" ca="1" si="40"/>
        <v>0.25</v>
      </c>
      <c r="AM19">
        <f t="shared" ca="1" si="41"/>
        <v>75.75</v>
      </c>
      <c r="AN19">
        <f t="shared" ca="1" si="42"/>
        <v>0.35714299899999996</v>
      </c>
      <c r="AO19">
        <f t="shared" ca="1" si="43"/>
        <v>0.35826884506960049</v>
      </c>
      <c r="AP19">
        <f t="shared" ca="1" si="44"/>
        <v>2.9962087903947154E-4</v>
      </c>
      <c r="AQ19">
        <f t="shared" ca="1" si="45"/>
        <v>625.00000390624996</v>
      </c>
      <c r="AR19">
        <f t="shared" ca="1" si="46"/>
        <v>0.7142899989999999</v>
      </c>
      <c r="AS19">
        <f t="shared" ca="1" si="47"/>
        <v>359.19540358906391</v>
      </c>
      <c r="AT19">
        <f t="shared" ca="1" si="48"/>
        <v>0.35714285727040812</v>
      </c>
      <c r="AU19">
        <f t="shared" ca="1" si="49"/>
        <v>7.1428599989999997</v>
      </c>
      <c r="AV19">
        <f t="shared" ca="1" si="50"/>
        <v>255.76999999899999</v>
      </c>
      <c r="AW19">
        <f t="shared" ca="1" si="51"/>
        <v>0.35714299899999996</v>
      </c>
      <c r="AX19">
        <f t="shared" ca="1" si="52"/>
        <v>0.12000023208866205</v>
      </c>
      <c r="AY19">
        <f t="shared" ca="1" si="53"/>
        <v>3.0706999989999999</v>
      </c>
      <c r="AZ19">
        <f t="shared" ca="1" si="54"/>
        <v>0.71770506679516344</v>
      </c>
      <c r="BA19">
        <f t="shared" ca="1" si="55"/>
        <v>1.0000002759241586</v>
      </c>
      <c r="BB19">
        <f t="shared" ca="1" si="56"/>
        <v>0.35714299899999996</v>
      </c>
      <c r="BC19">
        <f t="shared" ca="1" si="57"/>
        <v>245.01499994999998</v>
      </c>
      <c r="BD19">
        <f t="shared" ca="1" si="58"/>
        <v>0.7142899989999999</v>
      </c>
      <c r="BE19">
        <f t="shared" ca="1" si="59"/>
        <v>3.0709999989999996</v>
      </c>
      <c r="BF19">
        <f t="shared" ca="1" si="60"/>
        <v>0.35713999899999999</v>
      </c>
      <c r="BG19">
        <f t="shared" ca="1" si="61"/>
        <v>49.002999989999992</v>
      </c>
      <c r="BH19">
        <f t="shared" ca="1" si="62"/>
        <v>4.7769059982715341</v>
      </c>
      <c r="BI19">
        <f t="shared" ca="1" si="63"/>
        <v>1.2500000000000001E-2</v>
      </c>
      <c r="BJ19">
        <f t="shared" ca="1" si="64"/>
        <v>5.0228074940746987</v>
      </c>
      <c r="BK19">
        <f t="shared" ca="1" si="65"/>
        <v>4.8019899676921636</v>
      </c>
      <c r="BL19">
        <f t="shared" ca="1" si="66"/>
        <v>7.6189999989999997</v>
      </c>
      <c r="BM19">
        <f t="shared" ca="1" si="67"/>
        <v>3.5931155906576517</v>
      </c>
      <c r="BN19">
        <f t="shared" ca="1" si="4"/>
        <v>0.72144866892720583</v>
      </c>
      <c r="BO19">
        <f t="shared" ca="1" si="83"/>
        <v>1.4099999999999999E-9</v>
      </c>
      <c r="BP19">
        <f t="shared" ca="1" si="84"/>
        <v>0.71428599899999989</v>
      </c>
      <c r="BQ19">
        <f t="shared" ca="1" si="85"/>
        <v>7.1530758231153841</v>
      </c>
      <c r="BR19">
        <f t="shared" ca="1" si="86"/>
        <v>4.7823723716774786</v>
      </c>
      <c r="BS19">
        <f t="shared" ca="1" si="87"/>
        <v>126</v>
      </c>
      <c r="BT19">
        <f t="shared" ca="1" si="88"/>
        <v>2.681999999899999E-8</v>
      </c>
      <c r="BU19">
        <f t="shared" ca="1" si="89"/>
        <v>3.9100072879016836</v>
      </c>
      <c r="BV19">
        <f t="shared" ca="1" si="90"/>
        <v>28.828999999999997</v>
      </c>
      <c r="BW19">
        <f t="shared" ca="1" si="91"/>
        <v>4.4999999989999999</v>
      </c>
      <c r="BX19">
        <f t="shared" ca="1" si="92"/>
        <v>3.0699999989999998</v>
      </c>
      <c r="BY19">
        <f t="shared" ca="1" si="93"/>
        <v>0.71770506679516344</v>
      </c>
      <c r="BZ19">
        <f t="shared" ca="1" si="94"/>
        <v>59.861999998999998</v>
      </c>
      <c r="CA19">
        <f t="shared" ca="1" si="95"/>
        <v>4.7749999989999994</v>
      </c>
      <c r="CB19">
        <f t="shared" ca="1" si="96"/>
        <v>1.8849983266820542</v>
      </c>
      <c r="CC19">
        <f t="shared" ca="1" si="97"/>
        <v>0.71770506679516344</v>
      </c>
      <c r="CD19">
        <f t="shared" ca="1" si="98"/>
        <v>5.144297546434708</v>
      </c>
      <c r="CE19">
        <f t="shared" ca="1" si="99"/>
        <v>4.3155532541133939</v>
      </c>
      <c r="CF19">
        <f t="shared" ca="1" si="100"/>
        <v>3.8199999989999998</v>
      </c>
      <c r="CG19">
        <f t="shared" ca="1" si="101"/>
        <v>7.1428999989999999</v>
      </c>
      <c r="CH19">
        <f t="shared" ca="1" si="102"/>
        <v>20.830105092741789</v>
      </c>
      <c r="CI19">
        <f t="shared" ca="1" si="103"/>
        <v>0.51999999899999994</v>
      </c>
      <c r="CJ19">
        <f t="shared" ca="1" si="104"/>
        <v>9.0399999989999991</v>
      </c>
      <c r="CK19">
        <f t="shared" ca="1" si="105"/>
        <v>7.1429999989999993E-2</v>
      </c>
      <c r="CL19">
        <f t="shared" ca="1" si="106"/>
        <v>0.35826884506960049</v>
      </c>
      <c r="CM19">
        <f t="shared" ca="1" si="107"/>
        <v>1.8199999999999992E-5</v>
      </c>
      <c r="CN19">
        <f t="shared" ca="1" si="108"/>
        <v>4.4499999989999992</v>
      </c>
      <c r="CO19">
        <f t="shared" ca="1" si="109"/>
        <v>0.7142899989999999</v>
      </c>
      <c r="CP19">
        <f t="shared" ca="1" si="110"/>
        <v>0.71429999899999996</v>
      </c>
      <c r="CQ19">
        <f t="shared" ca="1" si="111"/>
        <v>45</v>
      </c>
      <c r="CR19" t="str">
        <f t="shared" ca="1" si="112"/>
        <v>n.a.</v>
      </c>
      <c r="CS19" t="str">
        <f t="shared" ca="1" si="68"/>
        <v>n.a.</v>
      </c>
      <c r="CT19">
        <f t="shared" ca="1" si="69"/>
        <v>1.1699999989999998E-3</v>
      </c>
      <c r="CU19" t="str">
        <f t="shared" ca="1" si="70"/>
        <v>n.a.</v>
      </c>
      <c r="CV19" t="str">
        <f t="shared" ca="1" si="71"/>
        <v>n.a.</v>
      </c>
      <c r="CW19">
        <f t="shared" ca="1" si="72"/>
        <v>2.5</v>
      </c>
      <c r="CX19" t="str">
        <f t="shared" ca="1" si="73"/>
        <v>n.a.</v>
      </c>
      <c r="CY19" t="str">
        <f t="shared" ca="1" si="74"/>
        <v>n.a.</v>
      </c>
      <c r="CZ19" t="str">
        <f t="shared" ca="1" si="75"/>
        <v>n.a.</v>
      </c>
      <c r="DA19">
        <f t="shared" ca="1" si="76"/>
        <v>3.9999999999999996E-4</v>
      </c>
      <c r="DB19">
        <f t="shared" ca="1" si="77"/>
        <v>6</v>
      </c>
      <c r="DC19" t="str">
        <f t="shared" ca="1" si="78"/>
        <v>n.a.</v>
      </c>
      <c r="DD19">
        <f t="shared" ca="1" si="79"/>
        <v>0.71679449553207264</v>
      </c>
      <c r="DE19" t="str">
        <f t="shared" ca="1" si="80"/>
        <v>n.a.</v>
      </c>
      <c r="DF19">
        <f t="shared" ca="1" si="81"/>
        <v>1.4999999990066216E-2</v>
      </c>
      <c r="DG19">
        <f t="shared" ca="1" si="82"/>
        <v>7.2115384615384609E-4</v>
      </c>
    </row>
    <row r="20" spans="1:111" x14ac:dyDescent="0.25">
      <c r="A20" t="str">
        <f t="shared" ca="1" si="2"/>
        <v>1965</v>
      </c>
      <c r="B20">
        <f t="shared" ca="1" si="3"/>
        <v>4.9370600039370593</v>
      </c>
      <c r="C20">
        <f t="shared" ca="1" si="5"/>
        <v>1.8849999999999998E-11</v>
      </c>
      <c r="D20">
        <f t="shared" ca="1" si="6"/>
        <v>0.89577641421102594</v>
      </c>
      <c r="E20">
        <f t="shared" ca="1" si="7"/>
        <v>25.8531540914822</v>
      </c>
      <c r="F20">
        <f t="shared" ca="1" si="8"/>
        <v>49.645999998999997</v>
      </c>
      <c r="G20">
        <f t="shared" ca="1" si="9"/>
        <v>245.06093419520721</v>
      </c>
      <c r="H20">
        <f t="shared" ca="1" si="10"/>
        <v>1.1879999999999996E-5</v>
      </c>
      <c r="I20">
        <f t="shared" ca="1" si="11"/>
        <v>0.71467878812967045</v>
      </c>
      <c r="J20">
        <f t="shared" ca="1" si="12"/>
        <v>8.0687403844037913E-13</v>
      </c>
      <c r="K20">
        <f t="shared" ca="1" si="13"/>
        <v>87.5</v>
      </c>
      <c r="L20">
        <f t="shared" ca="1" si="14"/>
        <v>1.0757999989999998</v>
      </c>
      <c r="M20">
        <f t="shared" ca="1" si="15"/>
        <v>3.4358996898037164E-3</v>
      </c>
      <c r="N20">
        <f t="shared" ca="1" si="16"/>
        <v>5.7085172734165788</v>
      </c>
      <c r="O20">
        <f t="shared" ca="1" si="17"/>
        <v>2.4618094544707518</v>
      </c>
      <c r="P20">
        <f t="shared" ca="1" si="18"/>
        <v>13.5</v>
      </c>
      <c r="Q20">
        <f t="shared" ca="1" si="19"/>
        <v>5.4999999999999998E-13</v>
      </c>
      <c r="R20">
        <f t="shared" ca="1" si="20"/>
        <v>6.6349999989999997</v>
      </c>
      <c r="S20">
        <f t="shared" ca="1" si="21"/>
        <v>0.35714299899999996</v>
      </c>
      <c r="T20">
        <f t="shared" ca="1" si="22"/>
        <v>6.887052341597796</v>
      </c>
      <c r="U20">
        <f t="shared" ca="1" si="23"/>
        <v>0.99999999899999992</v>
      </c>
      <c r="V20">
        <f t="shared" ca="1" si="24"/>
        <v>18</v>
      </c>
      <c r="W20">
        <f t="shared" ca="1" si="25"/>
        <v>0.43478299999999998</v>
      </c>
      <c r="X20">
        <f t="shared" ca="1" si="26"/>
        <v>2.5</v>
      </c>
      <c r="Y20">
        <f t="shared" ca="1" si="27"/>
        <v>3.2239999991846182</v>
      </c>
      <c r="Z20">
        <f t="shared" ca="1" si="28"/>
        <v>4.9014802470346046</v>
      </c>
      <c r="AA20">
        <f t="shared" ca="1" si="29"/>
        <v>1.7836120856393716</v>
      </c>
      <c r="AB20">
        <f t="shared" ca="1" si="30"/>
        <v>4.0008999989999996</v>
      </c>
      <c r="AC20">
        <f t="shared" ca="1" si="31"/>
        <v>0.85470085470085477</v>
      </c>
      <c r="AD20">
        <f t="shared" ca="1" si="32"/>
        <v>30.000300003000028</v>
      </c>
      <c r="AE20">
        <f t="shared" ca="1" si="33"/>
        <v>0.99999999899999992</v>
      </c>
      <c r="AF20">
        <f t="shared" ca="1" si="34"/>
        <v>24.684999998999999</v>
      </c>
      <c r="AG20">
        <f t="shared" ca="1" si="35"/>
        <v>1.7122676854919658</v>
      </c>
      <c r="AH20">
        <f t="shared" ca="1" si="36"/>
        <v>4.9999999989999999</v>
      </c>
      <c r="AI20">
        <f t="shared" ca="1" si="37"/>
        <v>2</v>
      </c>
      <c r="AJ20">
        <f t="shared" ca="1" si="38"/>
        <v>0.43059999992236281</v>
      </c>
      <c r="AK20">
        <f t="shared" ca="1" si="39"/>
        <v>4.7749999989999994</v>
      </c>
      <c r="AL20">
        <f t="shared" ca="1" si="40"/>
        <v>10</v>
      </c>
      <c r="AM20">
        <f t="shared" ca="1" si="41"/>
        <v>75.75</v>
      </c>
      <c r="AN20">
        <f t="shared" ca="1" si="42"/>
        <v>0.35714299899999996</v>
      </c>
      <c r="AO20">
        <f t="shared" ca="1" si="43"/>
        <v>0.35672243440114237</v>
      </c>
      <c r="AP20">
        <f t="shared" ca="1" si="44"/>
        <v>2.9962087903947154E-4</v>
      </c>
      <c r="AQ20">
        <f t="shared" ca="1" si="45"/>
        <v>625.00000390624996</v>
      </c>
      <c r="AR20">
        <f t="shared" ca="1" si="46"/>
        <v>0.7142899989999999</v>
      </c>
      <c r="AS20">
        <f t="shared" ca="1" si="47"/>
        <v>361.14120751585841</v>
      </c>
      <c r="AT20">
        <f t="shared" ca="1" si="48"/>
        <v>0.35714285727040812</v>
      </c>
      <c r="AU20">
        <f t="shared" ca="1" si="49"/>
        <v>7.1428599989999997</v>
      </c>
      <c r="AV20">
        <f t="shared" ca="1" si="50"/>
        <v>271.77999999899998</v>
      </c>
      <c r="AW20">
        <f t="shared" ca="1" si="51"/>
        <v>0.35714299899999996</v>
      </c>
      <c r="AX20">
        <f t="shared" ca="1" si="52"/>
        <v>0.12000023208866205</v>
      </c>
      <c r="AY20">
        <f t="shared" ca="1" si="53"/>
        <v>3.0699999989999998</v>
      </c>
      <c r="AZ20">
        <f t="shared" ca="1" si="54"/>
        <v>0.71467878812967045</v>
      </c>
      <c r="BA20">
        <f t="shared" ca="1" si="55"/>
        <v>1.0000002759241586</v>
      </c>
      <c r="BB20">
        <f t="shared" ca="1" si="56"/>
        <v>0.35714299899999996</v>
      </c>
      <c r="BC20">
        <f t="shared" ca="1" si="57"/>
        <v>245.05999994999999</v>
      </c>
      <c r="BD20">
        <f t="shared" ca="1" si="58"/>
        <v>0.7142899989999999</v>
      </c>
      <c r="BE20">
        <f t="shared" ca="1" si="59"/>
        <v>3.0592999989999998</v>
      </c>
      <c r="BF20">
        <f t="shared" ca="1" si="60"/>
        <v>0.35713999899999999</v>
      </c>
      <c r="BG20">
        <f t="shared" ca="1" si="61"/>
        <v>49.011999989999993</v>
      </c>
      <c r="BH20">
        <f t="shared" ca="1" si="62"/>
        <v>4.7562872469313326</v>
      </c>
      <c r="BI20">
        <f t="shared" ca="1" si="63"/>
        <v>1.2500000000000001E-2</v>
      </c>
      <c r="BJ20">
        <f t="shared" ca="1" si="64"/>
        <v>5.0237299940737987</v>
      </c>
      <c r="BK20">
        <f t="shared" ca="1" si="65"/>
        <v>4.7810060421445968</v>
      </c>
      <c r="BL20">
        <f t="shared" ca="1" si="66"/>
        <v>7.6189999989999997</v>
      </c>
      <c r="BM20">
        <f t="shared" ca="1" si="67"/>
        <v>3.6069831194491049</v>
      </c>
      <c r="BN20">
        <f t="shared" ca="1" si="4"/>
        <v>0.71833920028614273</v>
      </c>
      <c r="BO20">
        <f t="shared" ca="1" si="83"/>
        <v>1.4099999999999999E-9</v>
      </c>
      <c r="BP20">
        <f t="shared" ca="1" si="84"/>
        <v>0.71428599899999989</v>
      </c>
      <c r="BQ20">
        <f t="shared" ca="1" si="85"/>
        <v>7.1433673838948044</v>
      </c>
      <c r="BR20">
        <f t="shared" ca="1" si="86"/>
        <v>4.7611726772887311</v>
      </c>
      <c r="BS20">
        <f t="shared" ca="1" si="87"/>
        <v>126</v>
      </c>
      <c r="BT20">
        <f t="shared" ca="1" si="88"/>
        <v>2.681999999899999E-8</v>
      </c>
      <c r="BU20">
        <f t="shared" ca="1" si="89"/>
        <v>3.9100072879016836</v>
      </c>
      <c r="BV20">
        <f t="shared" ca="1" si="90"/>
        <v>28.713999999999999</v>
      </c>
      <c r="BW20">
        <f t="shared" ca="1" si="91"/>
        <v>4.4999999989999999</v>
      </c>
      <c r="BX20">
        <f t="shared" ca="1" si="92"/>
        <v>3.059999999</v>
      </c>
      <c r="BY20">
        <f t="shared" ca="1" si="93"/>
        <v>0.71467878812967045</v>
      </c>
      <c r="BZ20">
        <f t="shared" ca="1" si="94"/>
        <v>59.893999998999995</v>
      </c>
      <c r="CA20">
        <f t="shared" ca="1" si="95"/>
        <v>4.7749999989999994</v>
      </c>
      <c r="CB20">
        <f t="shared" ca="1" si="96"/>
        <v>1.8849983266820542</v>
      </c>
      <c r="CC20">
        <f t="shared" ca="1" si="97"/>
        <v>0.71467878812967045</v>
      </c>
      <c r="CD20">
        <f t="shared" ca="1" si="98"/>
        <v>5.1741087600338442</v>
      </c>
      <c r="CE20">
        <f t="shared" ca="1" si="99"/>
        <v>4.3174164581779388</v>
      </c>
      <c r="CF20">
        <f t="shared" ca="1" si="100"/>
        <v>3.8199999989999998</v>
      </c>
      <c r="CG20">
        <f t="shared" ca="1" si="101"/>
        <v>7.1428999989999999</v>
      </c>
      <c r="CH20">
        <f t="shared" ca="1" si="102"/>
        <v>20.830105092741789</v>
      </c>
      <c r="CI20">
        <f t="shared" ca="1" si="103"/>
        <v>0.51999999899999994</v>
      </c>
      <c r="CJ20">
        <f t="shared" ca="1" si="104"/>
        <v>9.0399999989999991</v>
      </c>
      <c r="CK20">
        <f t="shared" ca="1" si="105"/>
        <v>7.1429999989999993E-2</v>
      </c>
      <c r="CL20">
        <f t="shared" ca="1" si="106"/>
        <v>0.35672243440114237</v>
      </c>
      <c r="CM20">
        <f t="shared" ca="1" si="107"/>
        <v>4.8899999999999982E-5</v>
      </c>
      <c r="CN20">
        <f t="shared" ca="1" si="108"/>
        <v>4.4499999989999992</v>
      </c>
      <c r="CO20">
        <f t="shared" ca="1" si="109"/>
        <v>0.7142899989999999</v>
      </c>
      <c r="CP20">
        <f t="shared" ca="1" si="110"/>
        <v>0.71429999899999996</v>
      </c>
      <c r="CQ20">
        <f t="shared" ca="1" si="111"/>
        <v>45</v>
      </c>
      <c r="CR20" t="str">
        <f t="shared" ca="1" si="112"/>
        <v>n.a.</v>
      </c>
      <c r="CS20" t="str">
        <f t="shared" ca="1" si="68"/>
        <v>n.a.</v>
      </c>
      <c r="CT20">
        <f t="shared" ca="1" si="69"/>
        <v>1.1699999989999998E-3</v>
      </c>
      <c r="CU20" t="str">
        <f t="shared" ca="1" si="70"/>
        <v>n.a.</v>
      </c>
      <c r="CV20" t="str">
        <f t="shared" ca="1" si="71"/>
        <v>n.a.</v>
      </c>
      <c r="CW20">
        <f t="shared" ca="1" si="72"/>
        <v>2.5</v>
      </c>
      <c r="CX20" t="str">
        <f t="shared" ca="1" si="73"/>
        <v>n.a.</v>
      </c>
      <c r="CY20" t="str">
        <f t="shared" ca="1" si="74"/>
        <v>n.a.</v>
      </c>
      <c r="CZ20" t="str">
        <f t="shared" ca="1" si="75"/>
        <v>n.a.</v>
      </c>
      <c r="DA20">
        <f t="shared" ca="1" si="76"/>
        <v>3.9999999999999996E-4</v>
      </c>
      <c r="DB20">
        <f t="shared" ca="1" si="77"/>
        <v>6</v>
      </c>
      <c r="DC20" t="str">
        <f t="shared" ca="1" si="78"/>
        <v>n.a.</v>
      </c>
      <c r="DD20">
        <f t="shared" ca="1" si="79"/>
        <v>0.71357214214357068</v>
      </c>
      <c r="DE20" t="str">
        <f t="shared" ca="1" si="80"/>
        <v>n.a.</v>
      </c>
      <c r="DF20">
        <f t="shared" ca="1" si="81"/>
        <v>1.4999999990066216E-2</v>
      </c>
      <c r="DG20">
        <f t="shared" ca="1" si="82"/>
        <v>1.2019230769230768E-3</v>
      </c>
    </row>
    <row r="21" spans="1:111" x14ac:dyDescent="0.25">
      <c r="A21" t="str">
        <f t="shared" ca="1" si="2"/>
        <v>1966</v>
      </c>
      <c r="B21">
        <f t="shared" ca="1" si="3"/>
        <v>4.9370600039370593</v>
      </c>
      <c r="C21">
        <f t="shared" ca="1" si="5"/>
        <v>2.4729999999899997E-11</v>
      </c>
      <c r="D21">
        <f t="shared" ca="1" si="6"/>
        <v>0.89960417416336813</v>
      </c>
      <c r="E21">
        <f t="shared" ca="1" si="7"/>
        <v>25.872551816478886</v>
      </c>
      <c r="F21">
        <f t="shared" ca="1" si="8"/>
        <v>50.029999998999998</v>
      </c>
      <c r="G21">
        <f t="shared" ca="1" si="9"/>
        <v>247.51594355443345</v>
      </c>
      <c r="H21">
        <f t="shared" ca="1" si="10"/>
        <v>1.1879999999999996E-5</v>
      </c>
      <c r="I21">
        <f t="shared" ca="1" si="11"/>
        <v>0.71779779687599887</v>
      </c>
      <c r="J21">
        <f t="shared" ca="1" si="12"/>
        <v>8.0687403844037913E-13</v>
      </c>
      <c r="K21">
        <f t="shared" ca="1" si="13"/>
        <v>87.5</v>
      </c>
      <c r="L21">
        <f t="shared" ca="1" si="14"/>
        <v>1.0831</v>
      </c>
      <c r="M21">
        <f t="shared" ca="1" si="15"/>
        <v>4.2748751963765609E-3</v>
      </c>
      <c r="N21">
        <f t="shared" ca="1" si="16"/>
        <v>5.7355243442668211</v>
      </c>
      <c r="O21">
        <f t="shared" ca="1" si="17"/>
        <v>2.4618094544707518</v>
      </c>
      <c r="P21">
        <f t="shared" ca="1" si="18"/>
        <v>13.5</v>
      </c>
      <c r="Q21">
        <f t="shared" ca="1" si="19"/>
        <v>5.4999999999999998E-13</v>
      </c>
      <c r="R21">
        <f t="shared" ca="1" si="20"/>
        <v>6.6349999989999997</v>
      </c>
      <c r="S21">
        <f t="shared" ca="1" si="21"/>
        <v>0.35714299899999996</v>
      </c>
      <c r="T21">
        <f t="shared" ca="1" si="22"/>
        <v>6.9041701192284011</v>
      </c>
      <c r="U21">
        <f t="shared" ca="1" si="23"/>
        <v>0.99999999899999992</v>
      </c>
      <c r="V21">
        <f t="shared" ca="1" si="24"/>
        <v>18</v>
      </c>
      <c r="W21">
        <f t="shared" ca="1" si="25"/>
        <v>0.43478299999999998</v>
      </c>
      <c r="X21">
        <f t="shared" ca="1" si="26"/>
        <v>2.5</v>
      </c>
      <c r="Y21">
        <f t="shared" ca="1" si="27"/>
        <v>3.2239999991846182</v>
      </c>
      <c r="Z21">
        <f t="shared" ca="1" si="28"/>
        <v>4.9507401358953782</v>
      </c>
      <c r="AA21">
        <f t="shared" ca="1" si="29"/>
        <v>1.7920503780084185</v>
      </c>
      <c r="AB21">
        <f t="shared" ca="1" si="30"/>
        <v>3.9729999989999998</v>
      </c>
      <c r="AC21">
        <f t="shared" ca="1" si="31"/>
        <v>0.85470085470085477</v>
      </c>
      <c r="AD21">
        <f t="shared" ca="1" si="32"/>
        <v>30.000300003000028</v>
      </c>
      <c r="AE21">
        <f t="shared" ca="1" si="33"/>
        <v>0.99999999899999992</v>
      </c>
      <c r="AF21">
        <f t="shared" ca="1" si="34"/>
        <v>24.684999998999999</v>
      </c>
      <c r="AG21">
        <f t="shared" ca="1" si="35"/>
        <v>1.7203684465619833</v>
      </c>
      <c r="AH21">
        <f t="shared" ca="1" si="36"/>
        <v>4.9999999989999999</v>
      </c>
      <c r="AI21">
        <f t="shared" ca="1" si="37"/>
        <v>2</v>
      </c>
      <c r="AJ21">
        <f t="shared" ca="1" si="38"/>
        <v>0.43059999992236281</v>
      </c>
      <c r="AK21">
        <f t="shared" ca="1" si="39"/>
        <v>7.5759999989999995</v>
      </c>
      <c r="AL21">
        <f t="shared" ca="1" si="40"/>
        <v>10</v>
      </c>
      <c r="AM21">
        <f t="shared" ca="1" si="41"/>
        <v>75.75</v>
      </c>
      <c r="AN21">
        <f t="shared" ca="1" si="42"/>
        <v>0.35714299899999996</v>
      </c>
      <c r="AO21">
        <f t="shared" ca="1" si="43"/>
        <v>0.35841009295667181</v>
      </c>
      <c r="AP21">
        <f t="shared" ca="1" si="44"/>
        <v>2.9962087903947154E-4</v>
      </c>
      <c r="AQ21">
        <f t="shared" ca="1" si="45"/>
        <v>624.57061160808576</v>
      </c>
      <c r="AR21">
        <f t="shared" ca="1" si="46"/>
        <v>0.7142899989999999</v>
      </c>
      <c r="AS21">
        <f t="shared" ca="1" si="47"/>
        <v>362.62102608195607</v>
      </c>
      <c r="AT21">
        <f t="shared" ca="1" si="48"/>
        <v>0.35714285727040812</v>
      </c>
      <c r="AU21">
        <f t="shared" ca="1" si="49"/>
        <v>7.1428599989999997</v>
      </c>
      <c r="AV21">
        <f t="shared" ca="1" si="50"/>
        <v>271.17999999899996</v>
      </c>
      <c r="AW21">
        <f t="shared" ca="1" si="51"/>
        <v>0.35714299899999996</v>
      </c>
      <c r="AX21">
        <f t="shared" ca="1" si="52"/>
        <v>0.12000023208866205</v>
      </c>
      <c r="AY21">
        <f t="shared" ca="1" si="53"/>
        <v>3.1730999989999997</v>
      </c>
      <c r="AZ21">
        <f t="shared" ca="1" si="54"/>
        <v>0.71779779687599887</v>
      </c>
      <c r="BA21">
        <f t="shared" ca="1" si="55"/>
        <v>1.0000002759241586</v>
      </c>
      <c r="BB21">
        <f t="shared" ca="1" si="56"/>
        <v>0.35714299899999996</v>
      </c>
      <c r="BC21">
        <f t="shared" ca="1" si="57"/>
        <v>247.51499994999998</v>
      </c>
      <c r="BD21">
        <f t="shared" ca="1" si="58"/>
        <v>0.7142899989999999</v>
      </c>
      <c r="BE21">
        <f t="shared" ca="1" si="59"/>
        <v>3.0712999989999998</v>
      </c>
      <c r="BF21">
        <f t="shared" ca="1" si="60"/>
        <v>0.35713999899999999</v>
      </c>
      <c r="BG21">
        <f t="shared" ca="1" si="61"/>
        <v>49.502999989999992</v>
      </c>
      <c r="BH21">
        <f t="shared" ca="1" si="62"/>
        <v>4.778789294019087</v>
      </c>
      <c r="BI21">
        <f t="shared" ca="1" si="63"/>
        <v>1.2500000000000001E-2</v>
      </c>
      <c r="BJ21">
        <f t="shared" ca="1" si="64"/>
        <v>5.0740574940246983</v>
      </c>
      <c r="BK21">
        <f t="shared" ca="1" si="65"/>
        <v>4.8049895241858636</v>
      </c>
      <c r="BL21">
        <f t="shared" ca="1" si="66"/>
        <v>7.6159999989999996</v>
      </c>
      <c r="BM21">
        <f t="shared" ca="1" si="67"/>
        <v>3.6176832357867621</v>
      </c>
      <c r="BN21">
        <f t="shared" ca="1" si="4"/>
        <v>0.72176109707686753</v>
      </c>
      <c r="BO21">
        <f t="shared" ca="1" si="83"/>
        <v>1.4099999999999999E-9</v>
      </c>
      <c r="BP21">
        <f t="shared" ca="1" si="84"/>
        <v>0.71428599899999989</v>
      </c>
      <c r="BQ21">
        <f t="shared" ca="1" si="85"/>
        <v>7.1484738013545259</v>
      </c>
      <c r="BR21">
        <f t="shared" ca="1" si="86"/>
        <v>4.781874726269292</v>
      </c>
      <c r="BS21">
        <f t="shared" ca="1" si="87"/>
        <v>126</v>
      </c>
      <c r="BT21">
        <f t="shared" ca="1" si="88"/>
        <v>2.681999999899999E-8</v>
      </c>
      <c r="BU21">
        <f t="shared" ca="1" si="89"/>
        <v>3.9000039152139303</v>
      </c>
      <c r="BV21">
        <f t="shared" ca="1" si="90"/>
        <v>28.863999999999997</v>
      </c>
      <c r="BW21">
        <f t="shared" ca="1" si="91"/>
        <v>4.4999999989999999</v>
      </c>
      <c r="BX21">
        <f t="shared" ca="1" si="92"/>
        <v>3.0749999989999997</v>
      </c>
      <c r="BY21">
        <f t="shared" ca="1" si="93"/>
        <v>0.71779779687599887</v>
      </c>
      <c r="BZ21">
        <f t="shared" ca="1" si="94"/>
        <v>59.914999998999996</v>
      </c>
      <c r="CA21">
        <f t="shared" ca="1" si="95"/>
        <v>4.7749999989999994</v>
      </c>
      <c r="CB21">
        <f t="shared" ca="1" si="96"/>
        <v>1.8849983266820542</v>
      </c>
      <c r="CC21">
        <f t="shared" ca="1" si="97"/>
        <v>0.71779779687599887</v>
      </c>
      <c r="CD21">
        <f t="shared" ca="1" si="98"/>
        <v>5.1741087600338442</v>
      </c>
      <c r="CE21">
        <f t="shared" ca="1" si="99"/>
        <v>4.3235764626366713</v>
      </c>
      <c r="CF21">
        <f t="shared" ca="1" si="100"/>
        <v>3.8199999989999998</v>
      </c>
      <c r="CG21">
        <f t="shared" ca="1" si="101"/>
        <v>7.1428999989999999</v>
      </c>
      <c r="CH21">
        <f t="shared" ca="1" si="102"/>
        <v>20.750104690117247</v>
      </c>
      <c r="CI21">
        <f t="shared" ca="1" si="103"/>
        <v>0.51999999899999994</v>
      </c>
      <c r="CJ21">
        <f t="shared" ca="1" si="104"/>
        <v>9.0399999989999991</v>
      </c>
      <c r="CK21">
        <f t="shared" ca="1" si="105"/>
        <v>7.1429999989999993E-2</v>
      </c>
      <c r="CL21">
        <f t="shared" ca="1" si="106"/>
        <v>0.35841009295667181</v>
      </c>
      <c r="CM21">
        <f t="shared" ca="1" si="107"/>
        <v>7.5179999999999968E-5</v>
      </c>
      <c r="CN21">
        <f t="shared" ca="1" si="108"/>
        <v>4.4499999989999992</v>
      </c>
      <c r="CO21">
        <f t="shared" ca="1" si="109"/>
        <v>0.7142899989999999</v>
      </c>
      <c r="CP21">
        <f t="shared" ca="1" si="110"/>
        <v>0.71429999899999996</v>
      </c>
      <c r="CQ21">
        <f t="shared" ca="1" si="111"/>
        <v>45</v>
      </c>
      <c r="CR21" t="str">
        <f t="shared" ca="1" si="112"/>
        <v>n.a.</v>
      </c>
      <c r="CS21" t="str">
        <f t="shared" ca="1" si="68"/>
        <v>n.a.</v>
      </c>
      <c r="CT21">
        <f t="shared" ca="1" si="69"/>
        <v>1.1699999989999998E-3</v>
      </c>
      <c r="CU21" t="str">
        <f t="shared" ca="1" si="70"/>
        <v>n.a.</v>
      </c>
      <c r="CV21" t="str">
        <f t="shared" ca="1" si="71"/>
        <v>n.a.</v>
      </c>
      <c r="CW21">
        <f t="shared" ca="1" si="72"/>
        <v>2.5</v>
      </c>
      <c r="CX21" t="str">
        <f t="shared" ca="1" si="73"/>
        <v>n.a.</v>
      </c>
      <c r="CY21" t="str">
        <f t="shared" ca="1" si="74"/>
        <v>n.a.</v>
      </c>
      <c r="CZ21" t="str">
        <f t="shared" ca="1" si="75"/>
        <v>n.a.</v>
      </c>
      <c r="DA21">
        <f t="shared" ca="1" si="76"/>
        <v>3.9999999999999996E-4</v>
      </c>
      <c r="DB21">
        <f t="shared" ca="1" si="77"/>
        <v>6</v>
      </c>
      <c r="DC21" t="str">
        <f t="shared" ca="1" si="78"/>
        <v>n.a.</v>
      </c>
      <c r="DD21">
        <f t="shared" ca="1" si="79"/>
        <v>0.71679449553207264</v>
      </c>
      <c r="DE21" t="str">
        <f t="shared" ca="1" si="80"/>
        <v>n.a.</v>
      </c>
      <c r="DF21">
        <f t="shared" ca="1" si="81"/>
        <v>2.949999998046356E-2</v>
      </c>
      <c r="DG21">
        <f t="shared" ca="1" si="82"/>
        <v>1.25E-3</v>
      </c>
    </row>
    <row r="22" spans="1:111" x14ac:dyDescent="0.25">
      <c r="A22" t="str">
        <f t="shared" ca="1" si="2"/>
        <v>1967</v>
      </c>
      <c r="B22">
        <f t="shared" ca="1" si="3"/>
        <v>4.9370600039370593</v>
      </c>
      <c r="C22">
        <f t="shared" ca="1" si="5"/>
        <v>3.4999999999999995E-11</v>
      </c>
      <c r="D22">
        <f t="shared" ca="1" si="6"/>
        <v>0.89405453733477025</v>
      </c>
      <c r="E22">
        <f t="shared" ca="1" si="7"/>
        <v>25.842464344077545</v>
      </c>
      <c r="F22">
        <f t="shared" ca="1" si="8"/>
        <v>49.650999999</v>
      </c>
      <c r="G22">
        <f t="shared" ca="1" si="9"/>
        <v>245.28093508391606</v>
      </c>
      <c r="H22">
        <f t="shared" ca="1" si="10"/>
        <v>1.1879999999999996E-5</v>
      </c>
      <c r="I22">
        <f t="shared" ca="1" si="11"/>
        <v>0.71289556843647428</v>
      </c>
      <c r="J22">
        <f t="shared" ca="1" si="12"/>
        <v>9.8678514124268258E-13</v>
      </c>
      <c r="K22">
        <f t="shared" ca="1" si="13"/>
        <v>87.5</v>
      </c>
      <c r="L22">
        <f t="shared" ca="1" si="14"/>
        <v>1.080199999</v>
      </c>
      <c r="M22">
        <f t="shared" ca="1" si="15"/>
        <v>5.6878339458252243E-3</v>
      </c>
      <c r="N22">
        <f t="shared" ca="1" si="16"/>
        <v>6.0450188050874614</v>
      </c>
      <c r="O22">
        <f t="shared" ca="1" si="17"/>
        <v>2.4618094544707518</v>
      </c>
      <c r="P22">
        <f t="shared" ca="1" si="18"/>
        <v>15.742999999999999</v>
      </c>
      <c r="Q22">
        <f t="shared" ca="1" si="19"/>
        <v>1.67E-12</v>
      </c>
      <c r="R22">
        <f t="shared" ca="1" si="20"/>
        <v>6.6349999989999997</v>
      </c>
      <c r="S22">
        <f t="shared" ca="1" si="21"/>
        <v>0.41666699899999998</v>
      </c>
      <c r="T22">
        <f t="shared" ca="1" si="22"/>
        <v>7.4604595648657455</v>
      </c>
      <c r="U22">
        <f t="shared" ca="1" si="23"/>
        <v>0.99999999899999992</v>
      </c>
      <c r="V22">
        <f t="shared" ca="1" si="24"/>
        <v>18</v>
      </c>
      <c r="W22">
        <f t="shared" ca="1" si="25"/>
        <v>0.43478299999999998</v>
      </c>
      <c r="X22">
        <f t="shared" ca="1" si="26"/>
        <v>2.5</v>
      </c>
      <c r="Y22">
        <f t="shared" ca="1" si="27"/>
        <v>4.203999999240736</v>
      </c>
      <c r="Z22">
        <f t="shared" ca="1" si="28"/>
        <v>4.9065305924589833</v>
      </c>
      <c r="AA22">
        <f t="shared" ca="1" si="29"/>
        <v>2.0776197789274735</v>
      </c>
      <c r="AB22">
        <f t="shared" ca="1" si="30"/>
        <v>3.9851999989999998</v>
      </c>
      <c r="AC22">
        <f t="shared" ca="1" si="31"/>
        <v>1.0203999989999999</v>
      </c>
      <c r="AD22">
        <f t="shared" ca="1" si="32"/>
        <v>30.000300003000028</v>
      </c>
      <c r="AE22">
        <f t="shared" ca="1" si="33"/>
        <v>0.99999999899999992</v>
      </c>
      <c r="AF22">
        <f t="shared" ca="1" si="34"/>
        <v>24.684999998999999</v>
      </c>
      <c r="AG22">
        <f t="shared" ca="1" si="35"/>
        <v>1.9945150874984094</v>
      </c>
      <c r="AH22">
        <f t="shared" ca="1" si="36"/>
        <v>4.9999999989999999</v>
      </c>
      <c r="AI22">
        <f t="shared" ca="1" si="37"/>
        <v>2</v>
      </c>
      <c r="AJ22">
        <f t="shared" ca="1" si="38"/>
        <v>0.57069999990035636</v>
      </c>
      <c r="AK22">
        <f t="shared" ca="1" si="39"/>
        <v>7.5269999989999992</v>
      </c>
      <c r="AL22">
        <f t="shared" ca="1" si="40"/>
        <v>220.5</v>
      </c>
      <c r="AM22">
        <f t="shared" ca="1" si="41"/>
        <v>75.25</v>
      </c>
      <c r="AN22">
        <f t="shared" ca="1" si="42"/>
        <v>0.35714299899999996</v>
      </c>
      <c r="AO22">
        <f t="shared" ca="1" si="43"/>
        <v>0.41552397590605994</v>
      </c>
      <c r="AP22">
        <f t="shared" ca="1" si="44"/>
        <v>3.4955769221271679E-4</v>
      </c>
      <c r="AQ22">
        <f t="shared" ca="1" si="45"/>
        <v>624.25869669928636</v>
      </c>
      <c r="AR22">
        <f t="shared" ca="1" si="46"/>
        <v>0.83332999899999993</v>
      </c>
      <c r="AS22">
        <f t="shared" ca="1" si="47"/>
        <v>361.88615192663173</v>
      </c>
      <c r="AT22">
        <f t="shared" ca="1" si="48"/>
        <v>0.35714285727040812</v>
      </c>
      <c r="AU22">
        <f t="shared" ca="1" si="49"/>
        <v>7.1428599989999997</v>
      </c>
      <c r="AV22">
        <f t="shared" ca="1" si="50"/>
        <v>274.18999999899995</v>
      </c>
      <c r="AW22">
        <f t="shared" ca="1" si="51"/>
        <v>0.35714299899999996</v>
      </c>
      <c r="AX22">
        <f t="shared" ca="1" si="52"/>
        <v>0.12000023208866205</v>
      </c>
      <c r="AY22">
        <f t="shared" ca="1" si="53"/>
        <v>3.1379999989999998</v>
      </c>
      <c r="AZ22">
        <f t="shared" ca="1" si="54"/>
        <v>0.71289556843647428</v>
      </c>
      <c r="BA22">
        <f t="shared" ca="1" si="55"/>
        <v>1.0000002759241586</v>
      </c>
      <c r="BB22">
        <f t="shared" ca="1" si="56"/>
        <v>0.35714299899999996</v>
      </c>
      <c r="BC22">
        <f t="shared" ca="1" si="57"/>
        <v>245.28</v>
      </c>
      <c r="BD22">
        <f t="shared" ca="1" si="58"/>
        <v>0.83332999899999993</v>
      </c>
      <c r="BE22">
        <f t="shared" ca="1" si="59"/>
        <v>3.0573999989999998</v>
      </c>
      <c r="BF22">
        <f t="shared" ca="1" si="60"/>
        <v>0.41666999899999996</v>
      </c>
      <c r="BG22">
        <f t="shared" ca="1" si="61"/>
        <v>49.05599999999999</v>
      </c>
      <c r="BH22">
        <f t="shared" ca="1" si="62"/>
        <v>5.5403058329708266</v>
      </c>
      <c r="BI22">
        <f t="shared" ca="1" si="63"/>
        <v>1.2500000000000001E-2</v>
      </c>
      <c r="BJ22">
        <f t="shared" ca="1" si="64"/>
        <v>5.028239995094399</v>
      </c>
      <c r="BK22">
        <f t="shared" ca="1" si="65"/>
        <v>4.800007703052362</v>
      </c>
      <c r="BL22">
        <f t="shared" ca="1" si="66"/>
        <v>9.4079999989999994</v>
      </c>
      <c r="BM22">
        <f t="shared" ca="1" si="67"/>
        <v>3.5966048051933752</v>
      </c>
      <c r="BN22">
        <f t="shared" ca="1" si="4"/>
        <v>0.89047195013357072</v>
      </c>
      <c r="BO22">
        <f t="shared" ca="1" si="83"/>
        <v>1.4099999999999999E-9</v>
      </c>
      <c r="BP22">
        <f t="shared" ca="1" si="84"/>
        <v>0.71428599899999989</v>
      </c>
      <c r="BQ22">
        <f t="shared" ca="1" si="85"/>
        <v>7.1448985429511929</v>
      </c>
      <c r="BR22">
        <f t="shared" ca="1" si="86"/>
        <v>4.7526131762679222</v>
      </c>
      <c r="BS22">
        <f t="shared" ca="1" si="87"/>
        <v>126</v>
      </c>
      <c r="BT22">
        <f t="shared" ca="1" si="88"/>
        <v>3.8699999998999994E-8</v>
      </c>
      <c r="BU22">
        <f t="shared" ca="1" si="89"/>
        <v>3.9299988757452216</v>
      </c>
      <c r="BV22">
        <f t="shared" ca="1" si="90"/>
        <v>28.748999999999999</v>
      </c>
      <c r="BW22">
        <f t="shared" ca="1" si="91"/>
        <v>4.4999999989999999</v>
      </c>
      <c r="BX22">
        <f t="shared" ca="1" si="92"/>
        <v>3.079999999</v>
      </c>
      <c r="BY22">
        <f t="shared" ca="1" si="93"/>
        <v>0.71289556843647428</v>
      </c>
      <c r="BZ22">
        <f t="shared" ca="1" si="94"/>
        <v>69.595999998999986</v>
      </c>
      <c r="CA22">
        <f t="shared" ca="1" si="95"/>
        <v>5.9279999989999999</v>
      </c>
      <c r="CB22">
        <f t="shared" ca="1" si="96"/>
        <v>1.8849983266820542</v>
      </c>
      <c r="CC22">
        <f t="shared" ca="1" si="97"/>
        <v>0.71289556843647428</v>
      </c>
      <c r="CD22">
        <f t="shared" ca="1" si="98"/>
        <v>5.1703634768197286</v>
      </c>
      <c r="CE22">
        <f t="shared" ca="1" si="99"/>
        <v>4.3181621903583283</v>
      </c>
      <c r="CF22">
        <f t="shared" ca="1" si="100"/>
        <v>3.8199999989999998</v>
      </c>
      <c r="CG22">
        <f t="shared" ca="1" si="101"/>
        <v>7.1428999989999999</v>
      </c>
      <c r="CH22">
        <f t="shared" ca="1" si="102"/>
        <v>20.800104941382582</v>
      </c>
      <c r="CI22">
        <f t="shared" ca="1" si="103"/>
        <v>0.51999999899999994</v>
      </c>
      <c r="CJ22">
        <f t="shared" ca="1" si="104"/>
        <v>9.0399999989999991</v>
      </c>
      <c r="CK22">
        <f t="shared" ca="1" si="105"/>
        <v>7.1429999989999993E-2</v>
      </c>
      <c r="CL22">
        <f t="shared" ca="1" si="106"/>
        <v>0.41552397590605994</v>
      </c>
      <c r="CM22">
        <f t="shared" ca="1" si="107"/>
        <v>1.9799999999999993E-4</v>
      </c>
      <c r="CN22">
        <f t="shared" ca="1" si="108"/>
        <v>4.4499999989999992</v>
      </c>
      <c r="CO22">
        <f t="shared" ca="1" si="109"/>
        <v>0.7142899989999999</v>
      </c>
      <c r="CP22">
        <f t="shared" ca="1" si="110"/>
        <v>0.71429999899999996</v>
      </c>
      <c r="CQ22">
        <f t="shared" ca="1" si="111"/>
        <v>45</v>
      </c>
      <c r="CR22" t="str">
        <f t="shared" ca="1" si="112"/>
        <v>n.a.</v>
      </c>
      <c r="CS22" t="str">
        <f t="shared" ca="1" si="68"/>
        <v>n.a.</v>
      </c>
      <c r="CT22">
        <f t="shared" ca="1" si="69"/>
        <v>1.1699999989999998E-3</v>
      </c>
      <c r="CU22" t="str">
        <f t="shared" ca="1" si="70"/>
        <v>n.a.</v>
      </c>
      <c r="CV22" t="str">
        <f t="shared" ca="1" si="71"/>
        <v>n.a.</v>
      </c>
      <c r="CW22">
        <f t="shared" ca="1" si="72"/>
        <v>2.5</v>
      </c>
      <c r="CX22" t="str">
        <f t="shared" ca="1" si="73"/>
        <v>n.a.</v>
      </c>
      <c r="CY22" t="str">
        <f t="shared" ca="1" si="74"/>
        <v>n.a.</v>
      </c>
      <c r="CZ22" t="str">
        <f t="shared" ca="1" si="75"/>
        <v>n.a.</v>
      </c>
      <c r="DA22">
        <f t="shared" ca="1" si="76"/>
        <v>3.9999999999999996E-4</v>
      </c>
      <c r="DB22">
        <f t="shared" ca="1" si="77"/>
        <v>6</v>
      </c>
      <c r="DC22" t="str">
        <f t="shared" ca="1" si="78"/>
        <v>n.a.</v>
      </c>
      <c r="DD22">
        <f t="shared" ca="1" si="79"/>
        <v>0.83111702127659581</v>
      </c>
      <c r="DE22" t="str">
        <f t="shared" ca="1" si="80"/>
        <v>n.a.</v>
      </c>
      <c r="DF22">
        <f t="shared" ca="1" si="81"/>
        <v>2.949999998046356E-2</v>
      </c>
      <c r="DG22">
        <f t="shared" ca="1" si="82"/>
        <v>1.25E-3</v>
      </c>
    </row>
    <row r="23" spans="1:111" x14ac:dyDescent="0.25">
      <c r="A23" t="str">
        <f t="shared" ca="1" si="2"/>
        <v>1968</v>
      </c>
      <c r="B23">
        <f t="shared" ca="1" si="3"/>
        <v>4.9370600039370593</v>
      </c>
      <c r="C23">
        <f t="shared" ca="1" si="5"/>
        <v>3.4999999999999995E-11</v>
      </c>
      <c r="D23">
        <f t="shared" ca="1" si="6"/>
        <v>0.90236419418877456</v>
      </c>
      <c r="E23">
        <f t="shared" ca="1" si="7"/>
        <v>25.852485723185151</v>
      </c>
      <c r="F23">
        <f t="shared" ca="1" si="8"/>
        <v>50.152999998999995</v>
      </c>
      <c r="G23">
        <f t="shared" ca="1" si="9"/>
        <v>247.51094358537208</v>
      </c>
      <c r="H23">
        <f t="shared" ca="1" si="10"/>
        <v>1.1879999999999996E-5</v>
      </c>
      <c r="I23">
        <f t="shared" ca="1" si="11"/>
        <v>0.71961601341336623</v>
      </c>
      <c r="J23">
        <f t="shared" ca="1" si="12"/>
        <v>1.3876779630443663E-12</v>
      </c>
      <c r="K23">
        <f t="shared" ca="1" si="13"/>
        <v>87.5</v>
      </c>
      <c r="L23">
        <f t="shared" ca="1" si="14"/>
        <v>1.0730999989999999</v>
      </c>
      <c r="M23">
        <f t="shared" ca="1" si="15"/>
        <v>7.6697760841176891E-3</v>
      </c>
      <c r="N23">
        <f t="shared" ca="1" si="16"/>
        <v>6.1018128744722402</v>
      </c>
      <c r="O23">
        <f t="shared" ca="1" si="17"/>
        <v>2.4618094544707518</v>
      </c>
      <c r="P23">
        <f t="shared" ca="1" si="18"/>
        <v>16.861599998999999</v>
      </c>
      <c r="Q23">
        <f t="shared" ca="1" si="19"/>
        <v>1.67E-12</v>
      </c>
      <c r="R23">
        <f t="shared" ca="1" si="20"/>
        <v>6.6349999989999997</v>
      </c>
      <c r="S23">
        <f t="shared" ca="1" si="21"/>
        <v>0.41666699899999998</v>
      </c>
      <c r="T23">
        <f t="shared" ca="1" si="22"/>
        <v>7.4962518746249058</v>
      </c>
      <c r="U23">
        <f t="shared" ca="1" si="23"/>
        <v>0.99999999899999992</v>
      </c>
      <c r="V23">
        <f t="shared" ca="1" si="24"/>
        <v>18</v>
      </c>
      <c r="W23">
        <f t="shared" ca="1" si="25"/>
        <v>0.43478299999999998</v>
      </c>
      <c r="X23">
        <f t="shared" ca="1" si="26"/>
        <v>2.5</v>
      </c>
      <c r="Y23">
        <f t="shared" ca="1" si="27"/>
        <v>4.1869999992397631</v>
      </c>
      <c r="Z23">
        <f t="shared" ca="1" si="28"/>
        <v>4.9507401358953782</v>
      </c>
      <c r="AA23">
        <f t="shared" ca="1" si="29"/>
        <v>2.097139401051245</v>
      </c>
      <c r="AB23">
        <f t="shared" ca="1" si="30"/>
        <v>3.9941999989999997</v>
      </c>
      <c r="AC23">
        <f t="shared" ca="1" si="31"/>
        <v>1.0203999989999999</v>
      </c>
      <c r="AD23">
        <f t="shared" ca="1" si="32"/>
        <v>30.000300003000028</v>
      </c>
      <c r="AE23">
        <f t="shared" ca="1" si="33"/>
        <v>0.99999999899999992</v>
      </c>
      <c r="AF23">
        <f t="shared" ca="1" si="34"/>
        <v>24.684999998999999</v>
      </c>
      <c r="AG23">
        <f t="shared" ca="1" si="35"/>
        <v>2.013253923001932</v>
      </c>
      <c r="AH23">
        <f t="shared" ca="1" si="36"/>
        <v>4.9999999989999999</v>
      </c>
      <c r="AI23">
        <f t="shared" ca="1" si="37"/>
        <v>2</v>
      </c>
      <c r="AJ23">
        <f t="shared" ca="1" si="38"/>
        <v>0.88099999985161548</v>
      </c>
      <c r="AK23">
        <f t="shared" ca="1" si="39"/>
        <v>7.6049999989999995</v>
      </c>
      <c r="AL23">
        <f t="shared" ca="1" si="40"/>
        <v>326</v>
      </c>
      <c r="AM23">
        <f t="shared" ca="1" si="41"/>
        <v>75.089999999</v>
      </c>
      <c r="AN23">
        <f t="shared" ca="1" si="42"/>
        <v>0.35714299899999996</v>
      </c>
      <c r="AO23">
        <f t="shared" ca="1" si="43"/>
        <v>0.41942790051985063</v>
      </c>
      <c r="AP23">
        <f t="shared" ca="1" si="44"/>
        <v>3.4955769221271679E-4</v>
      </c>
      <c r="AQ23">
        <f t="shared" ca="1" si="45"/>
        <v>623.98602660667677</v>
      </c>
      <c r="AR23">
        <f t="shared" ca="1" si="46"/>
        <v>0.83332999899999993</v>
      </c>
      <c r="AS23">
        <f t="shared" ca="1" si="47"/>
        <v>357.90980800969862</v>
      </c>
      <c r="AT23">
        <f t="shared" ca="1" si="48"/>
        <v>0.35714285727040812</v>
      </c>
      <c r="AU23">
        <f t="shared" ca="1" si="49"/>
        <v>7.1428599989999997</v>
      </c>
      <c r="AV23">
        <f t="shared" ca="1" si="50"/>
        <v>281.64999999899999</v>
      </c>
      <c r="AW23">
        <f t="shared" ca="1" si="51"/>
        <v>0.35714299899999996</v>
      </c>
      <c r="AX23">
        <f t="shared" ca="1" si="52"/>
        <v>0.12000023208866205</v>
      </c>
      <c r="AY23">
        <f t="shared" ca="1" si="53"/>
        <v>3.1742999989999996</v>
      </c>
      <c r="AZ23">
        <f t="shared" ca="1" si="54"/>
        <v>0.71961601341336623</v>
      </c>
      <c r="BA23">
        <f t="shared" ca="1" si="55"/>
        <v>1.0000002759241586</v>
      </c>
      <c r="BB23">
        <f t="shared" ca="1" si="56"/>
        <v>0.35714299899999996</v>
      </c>
      <c r="BC23">
        <f t="shared" ca="1" si="57"/>
        <v>247.51</v>
      </c>
      <c r="BD23">
        <f t="shared" ca="1" si="58"/>
        <v>0.83332999899999993</v>
      </c>
      <c r="BE23">
        <f t="shared" ca="1" si="59"/>
        <v>3.0646999989999997</v>
      </c>
      <c r="BF23">
        <f t="shared" ca="1" si="60"/>
        <v>0.41666999899999996</v>
      </c>
      <c r="BG23">
        <f t="shared" ca="1" si="61"/>
        <v>49.501999999999988</v>
      </c>
      <c r="BH23">
        <f t="shared" ca="1" si="62"/>
        <v>5.5923580248634783</v>
      </c>
      <c r="BI23">
        <f t="shared" ca="1" si="63"/>
        <v>1.2500000000000001E-2</v>
      </c>
      <c r="BJ23">
        <f t="shared" ca="1" si="64"/>
        <v>5.0739549950497986</v>
      </c>
      <c r="BK23">
        <f t="shared" ca="1" si="65"/>
        <v>4.8100048331409564</v>
      </c>
      <c r="BL23">
        <f t="shared" ca="1" si="66"/>
        <v>10.125</v>
      </c>
      <c r="BM23">
        <f t="shared" ca="1" si="67"/>
        <v>3.6088054855145728</v>
      </c>
      <c r="BN23">
        <f t="shared" ca="1" si="4"/>
        <v>0.89879561387740436</v>
      </c>
      <c r="BO23">
        <f t="shared" ca="1" si="83"/>
        <v>1.4099999999999999E-9</v>
      </c>
      <c r="BP23">
        <f t="shared" ca="1" si="84"/>
        <v>0.71428599899999989</v>
      </c>
      <c r="BQ23">
        <f t="shared" ca="1" si="85"/>
        <v>7.1428571428571423</v>
      </c>
      <c r="BR23">
        <f t="shared" ca="1" si="86"/>
        <v>4.7864530640246077</v>
      </c>
      <c r="BS23">
        <f t="shared" ca="1" si="87"/>
        <v>126</v>
      </c>
      <c r="BT23">
        <f t="shared" ca="1" si="88"/>
        <v>3.8699999998999994E-8</v>
      </c>
      <c r="BU23">
        <f t="shared" ca="1" si="89"/>
        <v>3.9299988757452216</v>
      </c>
      <c r="BV23">
        <f t="shared" ca="1" si="90"/>
        <v>28.675000000000001</v>
      </c>
      <c r="BW23">
        <f t="shared" ca="1" si="91"/>
        <v>4.4999999989999999</v>
      </c>
      <c r="BX23">
        <f t="shared" ca="1" si="92"/>
        <v>3.079999999</v>
      </c>
      <c r="BY23">
        <f t="shared" ca="1" si="93"/>
        <v>0.71961601341336623</v>
      </c>
      <c r="BZ23">
        <f t="shared" ca="1" si="94"/>
        <v>69.711999999999989</v>
      </c>
      <c r="CA23">
        <f t="shared" ca="1" si="95"/>
        <v>5.9279999989999999</v>
      </c>
      <c r="CB23">
        <f t="shared" ca="1" si="96"/>
        <v>1.8849983266820542</v>
      </c>
      <c r="CC23">
        <f t="shared" ca="1" si="97"/>
        <v>0.71961601341336623</v>
      </c>
      <c r="CD23">
        <f t="shared" ca="1" si="98"/>
        <v>5.1751798377671783</v>
      </c>
      <c r="CE23">
        <f t="shared" ca="1" si="99"/>
        <v>4.2994109808804941</v>
      </c>
      <c r="CF23">
        <f t="shared" ca="1" si="100"/>
        <v>3.8199999989999998</v>
      </c>
      <c r="CG23">
        <f t="shared" ca="1" si="101"/>
        <v>7.1428999989999999</v>
      </c>
      <c r="CH23">
        <f t="shared" ca="1" si="102"/>
        <v>20.850105193647927</v>
      </c>
      <c r="CI23">
        <f t="shared" ca="1" si="103"/>
        <v>0.51999999899999994</v>
      </c>
      <c r="CJ23">
        <f t="shared" ca="1" si="104"/>
        <v>9.0399999989999991</v>
      </c>
      <c r="CK23">
        <f t="shared" ca="1" si="105"/>
        <v>7.1429999989999993E-2</v>
      </c>
      <c r="CL23">
        <f t="shared" ca="1" si="106"/>
        <v>0.41942790051985063</v>
      </c>
      <c r="CM23">
        <f t="shared" ca="1" si="107"/>
        <v>2.479999999999999E-4</v>
      </c>
      <c r="CN23">
        <f t="shared" ca="1" si="108"/>
        <v>4.4499999989999992</v>
      </c>
      <c r="CO23">
        <f t="shared" ca="1" si="109"/>
        <v>0.7142899989999999</v>
      </c>
      <c r="CP23">
        <f t="shared" ca="1" si="110"/>
        <v>0.71429999899999996</v>
      </c>
      <c r="CQ23">
        <f t="shared" ca="1" si="111"/>
        <v>45</v>
      </c>
      <c r="CR23" t="str">
        <f t="shared" ca="1" si="112"/>
        <v>n.a.</v>
      </c>
      <c r="CS23" t="str">
        <f t="shared" ca="1" si="68"/>
        <v>n.a.</v>
      </c>
      <c r="CT23">
        <f t="shared" ca="1" si="69"/>
        <v>1.1699999989999998E-3</v>
      </c>
      <c r="CU23" t="str">
        <f t="shared" ca="1" si="70"/>
        <v>n.a.</v>
      </c>
      <c r="CV23" t="str">
        <f t="shared" ca="1" si="71"/>
        <v>n.a.</v>
      </c>
      <c r="CW23">
        <f t="shared" ca="1" si="72"/>
        <v>2.5</v>
      </c>
      <c r="CX23">
        <f t="shared" ca="1" si="73"/>
        <v>59.999999998999996</v>
      </c>
      <c r="CY23" t="str">
        <f t="shared" ca="1" si="74"/>
        <v>n.a.</v>
      </c>
      <c r="CZ23" t="str">
        <f t="shared" ca="1" si="75"/>
        <v>n.a.</v>
      </c>
      <c r="DA23">
        <f t="shared" ca="1" si="76"/>
        <v>3.9999999999999996E-4</v>
      </c>
      <c r="DB23">
        <f t="shared" ca="1" si="77"/>
        <v>6</v>
      </c>
      <c r="DC23" t="str">
        <f t="shared" ca="1" si="78"/>
        <v>n.a.</v>
      </c>
      <c r="DD23">
        <f t="shared" ca="1" si="79"/>
        <v>0.83878543938834549</v>
      </c>
      <c r="DE23" t="str">
        <f t="shared" ca="1" si="80"/>
        <v>n.a.</v>
      </c>
      <c r="DF23">
        <f t="shared" ca="1" si="81"/>
        <v>2.949999998046356E-2</v>
      </c>
      <c r="DG23">
        <f t="shared" ca="1" si="82"/>
        <v>1.25E-3</v>
      </c>
    </row>
    <row r="24" spans="1:111" x14ac:dyDescent="0.25">
      <c r="A24" t="str">
        <f t="shared" ca="1" si="2"/>
        <v>1969</v>
      </c>
      <c r="B24">
        <f t="shared" ca="1" si="3"/>
        <v>4.9370600039370593</v>
      </c>
      <c r="C24">
        <f t="shared" ca="1" si="5"/>
        <v>3.4999999999999995E-11</v>
      </c>
      <c r="D24">
        <f t="shared" ca="1" si="6"/>
        <v>0.89742439200302804</v>
      </c>
      <c r="E24">
        <f t="shared" ca="1" si="7"/>
        <v>25.871882444859743</v>
      </c>
      <c r="F24">
        <f t="shared" ca="1" si="8"/>
        <v>49.680999998999994</v>
      </c>
      <c r="G24">
        <f t="shared" ca="1" si="9"/>
        <v>278.51606173610901</v>
      </c>
      <c r="H24">
        <f t="shared" ca="1" si="10"/>
        <v>1.1879999999999996E-5</v>
      </c>
      <c r="I24">
        <f t="shared" ca="1" si="11"/>
        <v>0.7160964157341394</v>
      </c>
      <c r="J24">
        <f t="shared" ca="1" si="12"/>
        <v>1.5675890662101264E-12</v>
      </c>
      <c r="K24">
        <f t="shared" ca="1" si="13"/>
        <v>87.5</v>
      </c>
      <c r="L24">
        <f t="shared" ca="1" si="14"/>
        <v>1.0741999999999998</v>
      </c>
      <c r="M24">
        <f t="shared" ca="1" si="15"/>
        <v>9.7037167053431253E-3</v>
      </c>
      <c r="N24">
        <f t="shared" ca="1" si="16"/>
        <v>6.0684696349287108</v>
      </c>
      <c r="O24">
        <f t="shared" ca="1" si="17"/>
        <v>2.4618094544707518</v>
      </c>
      <c r="P24">
        <f t="shared" ca="1" si="18"/>
        <v>17.796499998999998</v>
      </c>
      <c r="Q24">
        <f t="shared" ca="1" si="19"/>
        <v>1.67E-12</v>
      </c>
      <c r="R24">
        <f t="shared" ca="1" si="20"/>
        <v>6.6349999989999997</v>
      </c>
      <c r="S24">
        <f t="shared" ca="1" si="21"/>
        <v>0.41666699899999998</v>
      </c>
      <c r="T24">
        <f t="shared" ca="1" si="22"/>
        <v>7.4917590655897328</v>
      </c>
      <c r="U24">
        <f t="shared" ca="1" si="23"/>
        <v>0.99999999899999992</v>
      </c>
      <c r="V24">
        <f t="shared" ca="1" si="24"/>
        <v>18</v>
      </c>
      <c r="W24">
        <f t="shared" ca="1" si="25"/>
        <v>0.43478299999999998</v>
      </c>
      <c r="X24">
        <f t="shared" ca="1" si="26"/>
        <v>2.5</v>
      </c>
      <c r="Y24">
        <f t="shared" ca="1" si="27"/>
        <v>4.2019999992406216</v>
      </c>
      <c r="Z24">
        <f t="shared" ca="1" si="28"/>
        <v>5.5704099824849829</v>
      </c>
      <c r="AA24">
        <f t="shared" ca="1" si="29"/>
        <v>2.0856797230217325</v>
      </c>
      <c r="AB24">
        <f t="shared" ca="1" si="30"/>
        <v>3.6851999989999999</v>
      </c>
      <c r="AC24">
        <f t="shared" ca="1" si="31"/>
        <v>1.0203999989999999</v>
      </c>
      <c r="AD24">
        <f t="shared" ca="1" si="32"/>
        <v>30.000300003000028</v>
      </c>
      <c r="AE24">
        <f t="shared" ca="1" si="33"/>
        <v>0.99999999899999992</v>
      </c>
      <c r="AF24">
        <f t="shared" ca="1" si="34"/>
        <v>24.684999998999999</v>
      </c>
      <c r="AG24">
        <f t="shared" ca="1" si="35"/>
        <v>2.0022525381098784</v>
      </c>
      <c r="AH24">
        <f t="shared" ca="1" si="36"/>
        <v>4.9999999989999999</v>
      </c>
      <c r="AI24">
        <f t="shared" ca="1" si="37"/>
        <v>2</v>
      </c>
      <c r="AJ24">
        <f t="shared" ca="1" si="38"/>
        <v>0.88099999985161548</v>
      </c>
      <c r="AK24">
        <f t="shared" ca="1" si="39"/>
        <v>7.563999999</v>
      </c>
      <c r="AL24">
        <f t="shared" ca="1" si="40"/>
        <v>326</v>
      </c>
      <c r="AM24">
        <f t="shared" ca="1" si="41"/>
        <v>76.379999998999992</v>
      </c>
      <c r="AN24">
        <f t="shared" ca="1" si="42"/>
        <v>0.35845399899999997</v>
      </c>
      <c r="AO24">
        <f t="shared" ca="1" si="43"/>
        <v>0.41713594477834892</v>
      </c>
      <c r="AP24">
        <f t="shared" ca="1" si="44"/>
        <v>3.4955769221271679E-4</v>
      </c>
      <c r="AQ24">
        <f t="shared" ca="1" si="45"/>
        <v>627.03787701929946</v>
      </c>
      <c r="AR24">
        <f t="shared" ca="1" si="46"/>
        <v>0.83332999899999993</v>
      </c>
      <c r="AS24">
        <f t="shared" ca="1" si="47"/>
        <v>357.74335619698547</v>
      </c>
      <c r="AT24">
        <f t="shared" ca="1" si="48"/>
        <v>0.35714285727040812</v>
      </c>
      <c r="AU24">
        <f t="shared" ca="1" si="49"/>
        <v>7.1428599989999997</v>
      </c>
      <c r="AV24">
        <f t="shared" ca="1" si="50"/>
        <v>304.52999999899998</v>
      </c>
      <c r="AW24">
        <f t="shared" ca="1" si="51"/>
        <v>0.35714299899999996</v>
      </c>
      <c r="AX24">
        <f t="shared" ca="1" si="52"/>
        <v>0.12000023208866205</v>
      </c>
      <c r="AY24">
        <f t="shared" ca="1" si="53"/>
        <v>3.2399999989999997</v>
      </c>
      <c r="AZ24">
        <f t="shared" ca="1" si="54"/>
        <v>0.7160964157341394</v>
      </c>
      <c r="BA24">
        <f t="shared" ca="1" si="55"/>
        <v>1.0000002759241586</v>
      </c>
      <c r="BB24">
        <f t="shared" ca="1" si="56"/>
        <v>0.35714299899999996</v>
      </c>
      <c r="BC24">
        <f t="shared" ca="1" si="57"/>
        <v>278.51499994999995</v>
      </c>
      <c r="BD24">
        <f t="shared" ca="1" si="58"/>
        <v>0.83332999899999993</v>
      </c>
      <c r="BE24">
        <f t="shared" ca="1" si="59"/>
        <v>3.0787999989999997</v>
      </c>
      <c r="BF24">
        <f t="shared" ca="1" si="60"/>
        <v>0.41666999899999996</v>
      </c>
      <c r="BG24">
        <f t="shared" ca="1" si="61"/>
        <v>55.702999989999981</v>
      </c>
      <c r="BH24">
        <f t="shared" ca="1" si="62"/>
        <v>5.5617987055013618</v>
      </c>
      <c r="BI24">
        <f t="shared" ca="1" si="63"/>
        <v>1.2500000000000001E-2</v>
      </c>
      <c r="BJ24">
        <f t="shared" ca="1" si="64"/>
        <v>5.0751560265185898</v>
      </c>
      <c r="BK24">
        <f t="shared" ca="1" si="65"/>
        <v>4.7949902172369834</v>
      </c>
      <c r="BL24">
        <f t="shared" ca="1" si="66"/>
        <v>10.125</v>
      </c>
      <c r="BM24">
        <f t="shared" ca="1" si="67"/>
        <v>3.620302657433216</v>
      </c>
      <c r="BN24">
        <f t="shared" ca="1" si="4"/>
        <v>0.89453439564767379</v>
      </c>
      <c r="BO24">
        <f t="shared" ca="1" si="83"/>
        <v>1.4099999999999999E-9</v>
      </c>
      <c r="BP24">
        <f t="shared" ca="1" si="84"/>
        <v>0.71428599899999989</v>
      </c>
      <c r="BQ24">
        <f t="shared" ca="1" si="85"/>
        <v>7.1428571428571423</v>
      </c>
      <c r="BR24">
        <f t="shared" ca="1" si="86"/>
        <v>4.7728175798402965</v>
      </c>
      <c r="BS24">
        <f t="shared" ca="1" si="87"/>
        <v>126</v>
      </c>
      <c r="BT24">
        <f t="shared" ca="1" si="88"/>
        <v>3.8699999998999994E-8</v>
      </c>
      <c r="BU24">
        <f t="shared" ca="1" si="89"/>
        <v>3.9400016703243081</v>
      </c>
      <c r="BV24">
        <f t="shared" ca="1" si="90"/>
        <v>28.536999999999999</v>
      </c>
      <c r="BW24">
        <f t="shared" ca="1" si="91"/>
        <v>4.4999999989999999</v>
      </c>
      <c r="BX24">
        <f t="shared" ca="1" si="92"/>
        <v>3.0849999989999999</v>
      </c>
      <c r="BY24">
        <f t="shared" ca="1" si="93"/>
        <v>0.7160964157341394</v>
      </c>
      <c r="BZ24">
        <f t="shared" ca="1" si="94"/>
        <v>69.979999998999986</v>
      </c>
      <c r="CA24">
        <f t="shared" ca="1" si="95"/>
        <v>5.9579999989999992</v>
      </c>
      <c r="CB24">
        <f t="shared" ca="1" si="96"/>
        <v>1.8849983266820542</v>
      </c>
      <c r="CC24">
        <f t="shared" ca="1" si="97"/>
        <v>0.7160964157341394</v>
      </c>
      <c r="CD24">
        <f t="shared" ca="1" si="98"/>
        <v>5.1674245558685117</v>
      </c>
      <c r="CE24">
        <f t="shared" ca="1" si="99"/>
        <v>4.3097875276606379</v>
      </c>
      <c r="CF24">
        <f t="shared" ca="1" si="100"/>
        <v>3.8199999989999998</v>
      </c>
      <c r="CG24">
        <f t="shared" ca="1" si="101"/>
        <v>7.1428999989999999</v>
      </c>
      <c r="CH24">
        <f t="shared" ca="1" si="102"/>
        <v>20.928105587181861</v>
      </c>
      <c r="CI24">
        <f t="shared" ca="1" si="103"/>
        <v>0.51999999899999994</v>
      </c>
      <c r="CJ24">
        <f t="shared" ca="1" si="104"/>
        <v>9.0399999989999991</v>
      </c>
      <c r="CK24">
        <f t="shared" ca="1" si="105"/>
        <v>7.1429999989999993E-2</v>
      </c>
      <c r="CL24">
        <f t="shared" ca="1" si="106"/>
        <v>0.41713594477834892</v>
      </c>
      <c r="CM24">
        <f t="shared" ca="1" si="107"/>
        <v>2.479999999999999E-4</v>
      </c>
      <c r="CN24">
        <f t="shared" ca="1" si="108"/>
        <v>4.4499999989999992</v>
      </c>
      <c r="CO24">
        <f t="shared" ca="1" si="109"/>
        <v>0.7142899989999999</v>
      </c>
      <c r="CP24">
        <f t="shared" ca="1" si="110"/>
        <v>0.71429999899999996</v>
      </c>
      <c r="CQ24">
        <f t="shared" ca="1" si="111"/>
        <v>45</v>
      </c>
      <c r="CR24" t="str">
        <f t="shared" ca="1" si="112"/>
        <v>n.a.</v>
      </c>
      <c r="CS24" t="str">
        <f t="shared" ca="1" si="68"/>
        <v>n.a.</v>
      </c>
      <c r="CT24">
        <f t="shared" ca="1" si="69"/>
        <v>1.1699999989999998E-3</v>
      </c>
      <c r="CU24" t="str">
        <f t="shared" ca="1" si="70"/>
        <v>n.a.</v>
      </c>
      <c r="CV24" t="str">
        <f t="shared" ca="1" si="71"/>
        <v>n.a.</v>
      </c>
      <c r="CW24">
        <f t="shared" ca="1" si="72"/>
        <v>2.5</v>
      </c>
      <c r="CX24">
        <f t="shared" ca="1" si="73"/>
        <v>59.999999998999996</v>
      </c>
      <c r="CY24" t="str">
        <f t="shared" ca="1" si="74"/>
        <v>n.a.</v>
      </c>
      <c r="CZ24" t="str">
        <f t="shared" ca="1" si="75"/>
        <v>n.a.</v>
      </c>
      <c r="DA24">
        <f t="shared" ca="1" si="76"/>
        <v>3.9999999999999996E-4</v>
      </c>
      <c r="DB24">
        <f t="shared" ca="1" si="77"/>
        <v>6</v>
      </c>
      <c r="DC24" t="str">
        <f t="shared" ca="1" si="78"/>
        <v>n.a.</v>
      </c>
      <c r="DD24">
        <f t="shared" ca="1" si="79"/>
        <v>0.83312505276441318</v>
      </c>
      <c r="DE24" t="str">
        <f t="shared" ca="1" si="80"/>
        <v>n.a.</v>
      </c>
      <c r="DF24">
        <f t="shared" ca="1" si="81"/>
        <v>2.949999998046356E-2</v>
      </c>
      <c r="DG24">
        <f t="shared" ca="1" si="82"/>
        <v>1.25E-3</v>
      </c>
    </row>
    <row r="25" spans="1:111" x14ac:dyDescent="0.25">
      <c r="A25" t="str">
        <f t="shared" ca="1" si="2"/>
        <v>1970</v>
      </c>
      <c r="B25">
        <f t="shared" ca="1" si="3"/>
        <v>4.9370600039370593</v>
      </c>
      <c r="C25">
        <f t="shared" ca="1" si="5"/>
        <v>3.9999999989999998E-11</v>
      </c>
      <c r="D25">
        <f t="shared" ca="1" si="6"/>
        <v>0.89992800575953924</v>
      </c>
      <c r="E25">
        <f t="shared" ca="1" si="7"/>
        <v>25.852485723185151</v>
      </c>
      <c r="F25">
        <f t="shared" ca="1" si="8"/>
        <v>49.656999999</v>
      </c>
      <c r="G25">
        <f t="shared" ca="1" si="9"/>
        <v>276.1260526246831</v>
      </c>
      <c r="H25">
        <f t="shared" ca="1" si="10"/>
        <v>1.1879999999999996E-5</v>
      </c>
      <c r="I25">
        <f t="shared" ca="1" si="11"/>
        <v>0.71809160028012153</v>
      </c>
      <c r="J25">
        <f t="shared" ca="1" si="12"/>
        <v>1.7773036248498106E-12</v>
      </c>
      <c r="K25">
        <f t="shared" ca="1" si="13"/>
        <v>87.5</v>
      </c>
      <c r="L25">
        <f t="shared" ca="1" si="14"/>
        <v>1.017399999</v>
      </c>
      <c r="M25">
        <f t="shared" ca="1" si="15"/>
        <v>1.2165644829709476E-2</v>
      </c>
      <c r="N25">
        <f t="shared" ca="1" si="16"/>
        <v>6.0852228443974612</v>
      </c>
      <c r="O25">
        <f t="shared" ca="1" si="17"/>
        <v>2.4618094544707518</v>
      </c>
      <c r="P25">
        <f t="shared" ca="1" si="18"/>
        <v>19.025799998999997</v>
      </c>
      <c r="Q25">
        <f t="shared" ca="1" si="19"/>
        <v>1.67E-12</v>
      </c>
      <c r="R25">
        <f t="shared" ca="1" si="20"/>
        <v>6.6349999989999997</v>
      </c>
      <c r="S25">
        <f t="shared" ca="1" si="21"/>
        <v>0.41666699899999998</v>
      </c>
      <c r="T25">
        <f t="shared" ca="1" si="22"/>
        <v>7.4883929914249201</v>
      </c>
      <c r="U25">
        <f t="shared" ca="1" si="23"/>
        <v>0.99999999899999992</v>
      </c>
      <c r="V25">
        <f t="shared" ca="1" si="24"/>
        <v>24.999999999</v>
      </c>
      <c r="W25">
        <f t="shared" ca="1" si="25"/>
        <v>0.43478299999999998</v>
      </c>
      <c r="X25">
        <f t="shared" ca="1" si="26"/>
        <v>2.5</v>
      </c>
      <c r="Y25">
        <f t="shared" ca="1" si="27"/>
        <v>4.1769999992391904</v>
      </c>
      <c r="Z25">
        <f t="shared" ca="1" si="28"/>
        <v>5.5227260178672735</v>
      </c>
      <c r="AA25">
        <f t="shared" ca="1" si="29"/>
        <v>2.0914376542435269</v>
      </c>
      <c r="AB25">
        <f t="shared" ca="1" si="30"/>
        <v>3.644599999</v>
      </c>
      <c r="AC25">
        <f t="shared" ca="1" si="31"/>
        <v>1.0203999989999999</v>
      </c>
      <c r="AD25">
        <f t="shared" ca="1" si="32"/>
        <v>30.000300003000028</v>
      </c>
      <c r="AE25">
        <f t="shared" ca="1" si="33"/>
        <v>0.99999999899999992</v>
      </c>
      <c r="AF25">
        <f t="shared" ca="1" si="34"/>
        <v>24.684999998999999</v>
      </c>
      <c r="AG25">
        <f t="shared" ca="1" si="35"/>
        <v>2.0077801521049667</v>
      </c>
      <c r="AH25">
        <f t="shared" ca="1" si="36"/>
        <v>4.9999999989999999</v>
      </c>
      <c r="AI25">
        <f t="shared" ca="1" si="37"/>
        <v>2</v>
      </c>
      <c r="AJ25">
        <f t="shared" ca="1" si="38"/>
        <v>0.88099999985161548</v>
      </c>
      <c r="AK25">
        <f t="shared" ca="1" si="39"/>
        <v>7.5809999989999994</v>
      </c>
      <c r="AL25">
        <f t="shared" ca="1" si="40"/>
        <v>378</v>
      </c>
      <c r="AM25">
        <f t="shared" ca="1" si="41"/>
        <v>76.379999998999992</v>
      </c>
      <c r="AN25">
        <f t="shared" ca="1" si="42"/>
        <v>0.35946699899999995</v>
      </c>
      <c r="AO25">
        <f t="shared" ca="1" si="43"/>
        <v>0.41828753102366983</v>
      </c>
      <c r="AP25">
        <f t="shared" ca="1" si="44"/>
        <v>3.4955769221271679E-4</v>
      </c>
      <c r="AQ25">
        <f t="shared" ca="1" si="45"/>
        <v>623.48027073683068</v>
      </c>
      <c r="AR25">
        <f t="shared" ca="1" si="46"/>
        <v>0.83332999899999993</v>
      </c>
      <c r="AS25">
        <f t="shared" ca="1" si="47"/>
        <v>357.54999999899997</v>
      </c>
      <c r="AT25">
        <f t="shared" ca="1" si="48"/>
        <v>0.35714285727040812</v>
      </c>
      <c r="AU25">
        <f t="shared" ca="1" si="49"/>
        <v>7.1428599989999997</v>
      </c>
      <c r="AV25">
        <f t="shared" ca="1" si="50"/>
        <v>316.26999999899999</v>
      </c>
      <c r="AW25">
        <f t="shared" ca="1" si="51"/>
        <v>0.35714299899999996</v>
      </c>
      <c r="AX25">
        <f t="shared" ca="1" si="52"/>
        <v>0.12000023208866205</v>
      </c>
      <c r="AY25">
        <f t="shared" ca="1" si="53"/>
        <v>3.2499999989999999</v>
      </c>
      <c r="AZ25">
        <f t="shared" ca="1" si="54"/>
        <v>0.71809160028012153</v>
      </c>
      <c r="BA25">
        <f t="shared" ca="1" si="55"/>
        <v>1.0000002759241586</v>
      </c>
      <c r="BB25">
        <f t="shared" ca="1" si="56"/>
        <v>0.35714299899999996</v>
      </c>
      <c r="BC25">
        <f t="shared" ca="1" si="57"/>
        <v>276.12499994999996</v>
      </c>
      <c r="BD25">
        <f t="shared" ca="1" si="58"/>
        <v>0.83332999899999993</v>
      </c>
      <c r="BE25">
        <f t="shared" ca="1" si="59"/>
        <v>3.0808999989999997</v>
      </c>
      <c r="BF25">
        <f t="shared" ca="1" si="60"/>
        <v>0.41666999899999996</v>
      </c>
      <c r="BG25">
        <f t="shared" ca="1" si="61"/>
        <v>55.224999989999986</v>
      </c>
      <c r="BH25">
        <f t="shared" ca="1" si="62"/>
        <v>5.5771531430704639</v>
      </c>
      <c r="BI25">
        <f t="shared" ca="1" si="63"/>
        <v>1.2500000000000001E-2</v>
      </c>
      <c r="BJ25">
        <f t="shared" ca="1" si="64"/>
        <v>5.0316049685663895</v>
      </c>
      <c r="BK25">
        <f t="shared" ca="1" si="65"/>
        <v>4.8049895241858636</v>
      </c>
      <c r="BL25">
        <f t="shared" ca="1" si="66"/>
        <v>10.125</v>
      </c>
      <c r="BM25">
        <f t="shared" ca="1" si="67"/>
        <v>3.6019162195584742</v>
      </c>
      <c r="BN25">
        <f t="shared" ca="1" si="4"/>
        <v>0.89702188813869921</v>
      </c>
      <c r="BO25">
        <f t="shared" ca="1" si="83"/>
        <v>1.4099999999999999E-9</v>
      </c>
      <c r="BP25">
        <f t="shared" ca="1" si="84"/>
        <v>0.71428599899999989</v>
      </c>
      <c r="BQ25">
        <f t="shared" ca="1" si="85"/>
        <v>7.132158905009069</v>
      </c>
      <c r="BR25">
        <f t="shared" ca="1" si="86"/>
        <v>4.784860598718411</v>
      </c>
      <c r="BS25">
        <f t="shared" ca="1" si="87"/>
        <v>126</v>
      </c>
      <c r="BT25">
        <f t="shared" ca="1" si="88"/>
        <v>3.8699999998999994E-8</v>
      </c>
      <c r="BU25">
        <f t="shared" ca="1" si="89"/>
        <v>6.4349999989999995</v>
      </c>
      <c r="BV25">
        <f t="shared" ca="1" si="90"/>
        <v>28.651999999999997</v>
      </c>
      <c r="BW25">
        <f t="shared" ca="1" si="91"/>
        <v>4.4999999989999999</v>
      </c>
      <c r="BX25">
        <f t="shared" ca="1" si="92"/>
        <v>3.0899999989999998</v>
      </c>
      <c r="BY25">
        <f t="shared" ca="1" si="93"/>
        <v>0.71809160028012153</v>
      </c>
      <c r="BZ25">
        <f t="shared" ca="1" si="94"/>
        <v>69.611999998999991</v>
      </c>
      <c r="CA25">
        <f t="shared" ca="1" si="95"/>
        <v>5.9579999989999992</v>
      </c>
      <c r="CB25">
        <f t="shared" ca="1" si="96"/>
        <v>1.8849983266820542</v>
      </c>
      <c r="CC25">
        <f t="shared" ca="1" si="97"/>
        <v>0.71809160028012153</v>
      </c>
      <c r="CD25">
        <f t="shared" ca="1" si="98"/>
        <v>5.170630817227023</v>
      </c>
      <c r="CE25">
        <f t="shared" ca="1" si="99"/>
        <v>4.3119999999999994</v>
      </c>
      <c r="CF25">
        <f t="shared" ca="1" si="100"/>
        <v>3.8199999989999998</v>
      </c>
      <c r="CG25">
        <f t="shared" ca="1" si="101"/>
        <v>7.1428999989999999</v>
      </c>
      <c r="CH25">
        <f t="shared" ca="1" si="102"/>
        <v>20.928105587181861</v>
      </c>
      <c r="CI25">
        <f t="shared" ca="1" si="103"/>
        <v>0.51999999899999994</v>
      </c>
      <c r="CJ25">
        <f t="shared" ca="1" si="104"/>
        <v>14.924999998999999</v>
      </c>
      <c r="CK25">
        <f t="shared" ca="1" si="105"/>
        <v>7.1429999989999993E-2</v>
      </c>
      <c r="CL25">
        <f t="shared" ca="1" si="106"/>
        <v>0.41828753102366983</v>
      </c>
      <c r="CM25">
        <f t="shared" ca="1" si="107"/>
        <v>2.479999999999999E-4</v>
      </c>
      <c r="CN25">
        <f t="shared" ca="1" si="108"/>
        <v>4.4499999989999992</v>
      </c>
      <c r="CO25">
        <f t="shared" ca="1" si="109"/>
        <v>0.7142899989999999</v>
      </c>
      <c r="CP25">
        <f t="shared" ca="1" si="110"/>
        <v>0.71719999899999998</v>
      </c>
      <c r="CQ25">
        <f t="shared" ca="1" si="111"/>
        <v>45</v>
      </c>
      <c r="CR25" t="str">
        <f t="shared" ca="1" si="112"/>
        <v>n.a.</v>
      </c>
      <c r="CS25" t="str">
        <f t="shared" ca="1" si="68"/>
        <v>n.a.</v>
      </c>
      <c r="CT25">
        <f t="shared" ca="1" si="69"/>
        <v>1.1699999989999998E-3</v>
      </c>
      <c r="CU25" t="str">
        <f t="shared" ca="1" si="70"/>
        <v>n.a.</v>
      </c>
      <c r="CV25" t="str">
        <f t="shared" ca="1" si="71"/>
        <v>n.a.</v>
      </c>
      <c r="CW25">
        <f t="shared" ca="1" si="72"/>
        <v>2.5</v>
      </c>
      <c r="CX25">
        <f t="shared" ca="1" si="73"/>
        <v>59.999999998999996</v>
      </c>
      <c r="CY25" t="str">
        <f t="shared" ca="1" si="74"/>
        <v>n.a.</v>
      </c>
      <c r="CZ25" t="str">
        <f t="shared" ca="1" si="75"/>
        <v>n.a.</v>
      </c>
      <c r="DA25">
        <f t="shared" ca="1" si="76"/>
        <v>3.9999999999999996E-4</v>
      </c>
      <c r="DB25">
        <f t="shared" ca="1" si="77"/>
        <v>6</v>
      </c>
      <c r="DC25" t="str">
        <f t="shared" ca="1" si="78"/>
        <v>n.a.</v>
      </c>
      <c r="DD25">
        <f t="shared" ca="1" si="79"/>
        <v>0.83549168755576209</v>
      </c>
      <c r="DE25" t="str">
        <f t="shared" ca="1" si="80"/>
        <v>n.a.</v>
      </c>
      <c r="DF25">
        <f t="shared" ca="1" si="81"/>
        <v>2.949999998046356E-2</v>
      </c>
      <c r="DG25">
        <f t="shared" ca="1" si="82"/>
        <v>1.25E-3</v>
      </c>
    </row>
    <row r="26" spans="1:111" x14ac:dyDescent="0.25">
      <c r="A26" t="str">
        <f t="shared" ca="1" si="2"/>
        <v>1971</v>
      </c>
      <c r="B26">
        <f t="shared" ca="1" si="3"/>
        <v>4.6439999989999992</v>
      </c>
      <c r="C26">
        <f t="shared" ca="1" si="5"/>
        <v>4.9999999989999996E-11</v>
      </c>
      <c r="D26">
        <f t="shared" ca="1" si="6"/>
        <v>0.85120871638450124</v>
      </c>
      <c r="E26">
        <f t="shared" ca="1" si="7"/>
        <v>24.063006583426287</v>
      </c>
      <c r="F26">
        <f t="shared" ca="1" si="8"/>
        <v>47.7327287212782</v>
      </c>
      <c r="G26">
        <f t="shared" ca="1" si="9"/>
        <v>267.95590531257801</v>
      </c>
      <c r="H26">
        <f t="shared" ca="1" si="10"/>
        <v>1.1879999999999996E-5</v>
      </c>
      <c r="I26">
        <f t="shared" ca="1" si="11"/>
        <v>0.72545735210870066</v>
      </c>
      <c r="J26">
        <f t="shared" ca="1" si="12"/>
        <v>2.0480789215336315E-12</v>
      </c>
      <c r="K26">
        <f t="shared" ca="1" si="13"/>
        <v>87.500000083461984</v>
      </c>
      <c r="L26">
        <f t="shared" ca="1" si="14"/>
        <v>0.99919999899999989</v>
      </c>
      <c r="M26">
        <f t="shared" ca="1" si="15"/>
        <v>1.2208643574384842E-2</v>
      </c>
      <c r="N26">
        <f t="shared" ca="1" si="16"/>
        <v>5.7592803863460071</v>
      </c>
      <c r="O26">
        <f t="shared" ca="1" si="17"/>
        <v>2.4618094544707518</v>
      </c>
      <c r="P26">
        <f t="shared" ca="1" si="18"/>
        <v>20.805199998999999</v>
      </c>
      <c r="Q26">
        <f t="shared" ca="1" si="19"/>
        <v>1.67E-12</v>
      </c>
      <c r="R26">
        <f t="shared" ca="1" si="20"/>
        <v>6.6349999989999997</v>
      </c>
      <c r="S26">
        <f t="shared" ca="1" si="21"/>
        <v>0.39494470789689756</v>
      </c>
      <c r="T26">
        <f t="shared" ca="1" si="22"/>
        <v>7.26605558304328</v>
      </c>
      <c r="U26">
        <f t="shared" ca="1" si="23"/>
        <v>1</v>
      </c>
      <c r="V26">
        <f t="shared" ca="1" si="24"/>
        <v>25.000000023157078</v>
      </c>
      <c r="W26">
        <f t="shared" ca="1" si="25"/>
        <v>0.43478299999999998</v>
      </c>
      <c r="X26">
        <f t="shared" ca="1" si="26"/>
        <v>2.5000000014473174</v>
      </c>
      <c r="Y26">
        <f t="shared" ca="1" si="27"/>
        <v>4.1562234688886752</v>
      </c>
      <c r="Z26">
        <f t="shared" ca="1" si="28"/>
        <v>5.3911262065551311</v>
      </c>
      <c r="AA26">
        <f t="shared" ca="1" si="29"/>
        <v>1.9794140929999999</v>
      </c>
      <c r="AB26">
        <f t="shared" ca="1" si="30"/>
        <v>3.4697221173964898</v>
      </c>
      <c r="AC26">
        <f t="shared" ca="1" si="31"/>
        <v>1.1937999989999999</v>
      </c>
      <c r="AD26">
        <f t="shared" ca="1" si="32"/>
        <v>30.000000027981475</v>
      </c>
      <c r="AE26">
        <f t="shared" ca="1" si="33"/>
        <v>1</v>
      </c>
      <c r="AF26">
        <f t="shared" ca="1" si="34"/>
        <v>23.818023951001564</v>
      </c>
      <c r="AG26">
        <f t="shared" ca="1" si="35"/>
        <v>2.0951659601458568</v>
      </c>
      <c r="AH26">
        <f t="shared" ca="1" si="36"/>
        <v>5.0000000038595136</v>
      </c>
      <c r="AI26">
        <f t="shared" ca="1" si="37"/>
        <v>2.0000000009648784</v>
      </c>
      <c r="AJ26">
        <f t="shared" ca="1" si="38"/>
        <v>0.87999999992760247</v>
      </c>
      <c r="AK26">
        <f t="shared" ca="1" si="39"/>
        <v>7.4032227001188948</v>
      </c>
      <c r="AL26">
        <f t="shared" ca="1" si="40"/>
        <v>415</v>
      </c>
      <c r="AM26">
        <f t="shared" ca="1" si="41"/>
        <v>75.750000072124664</v>
      </c>
      <c r="AN26">
        <f t="shared" ca="1" si="42"/>
        <v>0.34060799899999999</v>
      </c>
      <c r="AO26">
        <f t="shared" ca="1" si="43"/>
        <v>0.39588281884239224</v>
      </c>
      <c r="AP26">
        <f t="shared" ca="1" si="44"/>
        <v>4.1999907934823388E-4</v>
      </c>
      <c r="AQ26">
        <f t="shared" ca="1" si="45"/>
        <v>605.70146719674017</v>
      </c>
      <c r="AR26">
        <f t="shared" ca="1" si="46"/>
        <v>0.82696999999999998</v>
      </c>
      <c r="AS26">
        <f t="shared" ca="1" si="47"/>
        <v>336.39231989134726</v>
      </c>
      <c r="AT26">
        <f t="shared" ca="1" si="48"/>
        <v>0.37413546832703154</v>
      </c>
      <c r="AU26">
        <f t="shared" ca="1" si="49"/>
        <v>7.1428599055797566</v>
      </c>
      <c r="AV26">
        <f t="shared" ca="1" si="50"/>
        <v>372.12999999899995</v>
      </c>
      <c r="AW26">
        <f t="shared" ca="1" si="51"/>
        <v>0.34459957482111114</v>
      </c>
      <c r="AX26">
        <f t="shared" ca="1" si="52"/>
        <v>0.12000023208866205</v>
      </c>
      <c r="AY26">
        <f t="shared" ca="1" si="53"/>
        <v>3.1366999989999997</v>
      </c>
      <c r="AZ26">
        <f t="shared" ca="1" si="54"/>
        <v>0.72545735210870066</v>
      </c>
      <c r="BA26">
        <f t="shared" ca="1" si="55"/>
        <v>1</v>
      </c>
      <c r="BB26">
        <f t="shared" ca="1" si="56"/>
        <v>0.34733599899999995</v>
      </c>
      <c r="BC26">
        <f t="shared" ca="1" si="57"/>
        <v>267.95590531257801</v>
      </c>
      <c r="BD26">
        <f t="shared" ca="1" si="58"/>
        <v>0.80406503261681306</v>
      </c>
      <c r="BE26">
        <f t="shared" ca="1" si="59"/>
        <v>2.9537051350383106</v>
      </c>
      <c r="BF26">
        <f t="shared" ca="1" si="60"/>
        <v>0.39988131937464427</v>
      </c>
      <c r="BG26">
        <f t="shared" ca="1" si="61"/>
        <v>54.154999989999993</v>
      </c>
      <c r="BH26">
        <f t="shared" ca="1" si="62"/>
        <v>5.3604303399849771</v>
      </c>
      <c r="BI26">
        <f t="shared" ca="1" si="63"/>
        <v>1.25000000110961E-2</v>
      </c>
      <c r="BJ26">
        <f t="shared" ca="1" si="64"/>
        <v>4.9341161986733892</v>
      </c>
      <c r="BK26">
        <f t="shared" ca="1" si="65"/>
        <v>4.7972115050146771</v>
      </c>
      <c r="BL26">
        <f t="shared" ca="1" si="66"/>
        <v>10.125048252725827</v>
      </c>
      <c r="BM26">
        <f t="shared" ca="1" si="67"/>
        <v>3.4558664631955485</v>
      </c>
      <c r="BN26">
        <f t="shared" ca="1" si="4"/>
        <v>0.83668005354752351</v>
      </c>
      <c r="BO26">
        <f t="shared" ca="1" si="83"/>
        <v>1.4099999999999999E-9</v>
      </c>
      <c r="BP26">
        <f t="shared" ca="1" si="84"/>
        <v>0.69712399899999999</v>
      </c>
      <c r="BQ26">
        <f t="shared" ca="1" si="85"/>
        <v>6.9191431936695711</v>
      </c>
      <c r="BR26">
        <f t="shared" ca="1" si="86"/>
        <v>4.7618969546139489</v>
      </c>
      <c r="BS26">
        <f t="shared" ca="1" si="87"/>
        <v>126</v>
      </c>
      <c r="BT26">
        <f t="shared" ca="1" si="88"/>
        <v>3.8699999998999994E-8</v>
      </c>
      <c r="BU26">
        <f t="shared" ca="1" si="89"/>
        <v>6.4349999989999995</v>
      </c>
      <c r="BV26">
        <f t="shared" ca="1" si="90"/>
        <v>28.018043252622579</v>
      </c>
      <c r="BW26">
        <f t="shared" ca="1" si="91"/>
        <v>4.3419529171574229</v>
      </c>
      <c r="BX26">
        <f t="shared" ca="1" si="92"/>
        <v>2.934999999</v>
      </c>
      <c r="BY26">
        <f t="shared" ca="1" si="93"/>
        <v>0.72545735210870066</v>
      </c>
      <c r="BZ26">
        <f t="shared" ca="1" si="94"/>
        <v>67.417999998999989</v>
      </c>
      <c r="CA26">
        <f t="shared" ca="1" si="95"/>
        <v>5.7433133970892642</v>
      </c>
      <c r="CB26">
        <f t="shared" ca="1" si="96"/>
        <v>1.7707738332408083</v>
      </c>
      <c r="CC26">
        <f t="shared" ca="1" si="97"/>
        <v>0.72545735210870066</v>
      </c>
      <c r="CD26">
        <f t="shared" ca="1" si="98"/>
        <v>5.011182944819744</v>
      </c>
      <c r="CE26">
        <f t="shared" ca="1" si="99"/>
        <v>3.9029999989999999</v>
      </c>
      <c r="CF26">
        <f t="shared" ca="1" si="100"/>
        <v>3.8199999989999998</v>
      </c>
      <c r="CG26">
        <f t="shared" ca="1" si="101"/>
        <v>7.1428599055797566</v>
      </c>
      <c r="CH26">
        <f t="shared" ca="1" si="102"/>
        <v>20.799980721536066</v>
      </c>
      <c r="CI26">
        <f t="shared" ca="1" si="103"/>
        <v>0.5</v>
      </c>
      <c r="CJ26">
        <f t="shared" ca="1" si="104"/>
        <v>14.666152078026006</v>
      </c>
      <c r="CK26">
        <f t="shared" ca="1" si="105"/>
        <v>7.1429949895243094E-2</v>
      </c>
      <c r="CL26">
        <f t="shared" ca="1" si="106"/>
        <v>0.39588281884239224</v>
      </c>
      <c r="CM26">
        <f t="shared" ca="1" si="107"/>
        <v>2.479999999999999E-4</v>
      </c>
      <c r="CN26">
        <f t="shared" ca="1" si="108"/>
        <v>4.4108699999999992</v>
      </c>
      <c r="CO26">
        <f t="shared" ca="1" si="109"/>
        <v>0.71428598968958512</v>
      </c>
      <c r="CP26">
        <f t="shared" ca="1" si="110"/>
        <v>0.68919915060710069</v>
      </c>
      <c r="CQ26">
        <f t="shared" ca="1" si="111"/>
        <v>45</v>
      </c>
      <c r="CR26">
        <f t="shared" ca="1" si="112"/>
        <v>7.4310999989999997</v>
      </c>
      <c r="CS26" t="str">
        <f t="shared" ca="1" si="68"/>
        <v>n.a.</v>
      </c>
      <c r="CT26">
        <f t="shared" ca="1" si="69"/>
        <v>1.0799999999999998E-3</v>
      </c>
      <c r="CU26" t="str">
        <f t="shared" ca="1" si="70"/>
        <v>n.a.</v>
      </c>
      <c r="CV26" t="str">
        <f t="shared" ca="1" si="71"/>
        <v>n.a.</v>
      </c>
      <c r="CW26">
        <f t="shared" ca="1" si="72"/>
        <v>2.2999999989999997</v>
      </c>
      <c r="CX26">
        <f t="shared" ca="1" si="73"/>
        <v>55.259999998999994</v>
      </c>
      <c r="CY26" t="str">
        <f t="shared" ca="1" si="74"/>
        <v>n.a.</v>
      </c>
      <c r="CZ26" t="str">
        <f t="shared" ca="1" si="75"/>
        <v>n.a.</v>
      </c>
      <c r="DA26">
        <f t="shared" ca="1" si="76"/>
        <v>3.6799999989999997E-4</v>
      </c>
      <c r="DB26">
        <f t="shared" ca="1" si="77"/>
        <v>5.5299999989999993</v>
      </c>
      <c r="DC26" t="str">
        <f t="shared" ca="1" si="78"/>
        <v>n.a.</v>
      </c>
      <c r="DD26">
        <f t="shared" ca="1" si="79"/>
        <v>0.78351484822025763</v>
      </c>
      <c r="DE26" t="str">
        <f t="shared" ca="1" si="80"/>
        <v>n.a.</v>
      </c>
      <c r="DF26">
        <f t="shared" ca="1" si="81"/>
        <v>2.949999998046356E-2</v>
      </c>
      <c r="DG26">
        <f t="shared" ca="1" si="82"/>
        <v>1.6999999999999999E-3</v>
      </c>
    </row>
    <row r="27" spans="1:111" x14ac:dyDescent="0.25">
      <c r="A27" t="str">
        <f t="shared" ca="1" si="2"/>
        <v>1972</v>
      </c>
      <c r="B27">
        <f t="shared" ca="1" si="3"/>
        <v>4.4841298011553992</v>
      </c>
      <c r="C27">
        <f t="shared" ca="1" si="5"/>
        <v>4.9999999989999996E-11</v>
      </c>
      <c r="D27">
        <f t="shared" ca="1" si="6"/>
        <v>0.8282259400364419</v>
      </c>
      <c r="E27">
        <f t="shared" ca="1" si="7"/>
        <v>23.147999999</v>
      </c>
      <c r="F27">
        <f t="shared" ca="1" si="8"/>
        <v>44.106999998999996</v>
      </c>
      <c r="G27">
        <f t="shared" ca="1" si="9"/>
        <v>252.23096157948527</v>
      </c>
      <c r="H27">
        <f t="shared" ca="1" si="10"/>
        <v>2.000999999999999E-5</v>
      </c>
      <c r="I27">
        <f t="shared" ca="1" si="11"/>
        <v>0.78284014465542529</v>
      </c>
      <c r="J27">
        <f t="shared" ca="1" si="12"/>
        <v>2.2497974311437262E-12</v>
      </c>
      <c r="K27">
        <f t="shared" ca="1" si="13"/>
        <v>87.5</v>
      </c>
      <c r="L27">
        <f t="shared" ca="1" si="14"/>
        <v>0.99669999899999995</v>
      </c>
      <c r="M27">
        <f t="shared" ca="1" si="15"/>
        <v>2.7542195919781739E-2</v>
      </c>
      <c r="N27">
        <f t="shared" ca="1" si="16"/>
        <v>5.7109999999999994</v>
      </c>
      <c r="O27">
        <f t="shared" ca="1" si="17"/>
        <v>2.2401086029483426</v>
      </c>
      <c r="P27">
        <f t="shared" ca="1" si="18"/>
        <v>22.697399998999998</v>
      </c>
      <c r="Q27">
        <f t="shared" ca="1" si="19"/>
        <v>1.67E-12</v>
      </c>
      <c r="R27">
        <f t="shared" ca="1" si="20"/>
        <v>6.6349999989999997</v>
      </c>
      <c r="S27">
        <f t="shared" ca="1" si="21"/>
        <v>0.38336208563671154</v>
      </c>
      <c r="T27">
        <f t="shared" ca="1" si="22"/>
        <v>6.8539999989999991</v>
      </c>
      <c r="U27">
        <f t="shared" ca="1" si="23"/>
        <v>0.99999999899999992</v>
      </c>
      <c r="V27">
        <f t="shared" ca="1" si="24"/>
        <v>24.999999999</v>
      </c>
      <c r="W27">
        <f t="shared" ca="1" si="25"/>
        <v>0.43478299999999998</v>
      </c>
      <c r="X27">
        <f t="shared" ca="1" si="26"/>
        <v>2.5</v>
      </c>
      <c r="Y27">
        <f t="shared" ca="1" si="27"/>
        <v>4.1749999992390761</v>
      </c>
      <c r="Z27">
        <f t="shared" ca="1" si="28"/>
        <v>5.0872462735921049</v>
      </c>
      <c r="AA27">
        <f t="shared" ca="1" si="29"/>
        <v>2.1321961619999996</v>
      </c>
      <c r="AB27">
        <f t="shared" ca="1" si="30"/>
        <v>3.1980999989999996</v>
      </c>
      <c r="AC27">
        <f t="shared" ca="1" si="31"/>
        <v>1.2820512820512819</v>
      </c>
      <c r="AD27">
        <f t="shared" ca="1" si="32"/>
        <v>30.000300003000028</v>
      </c>
      <c r="AE27">
        <f t="shared" ca="1" si="33"/>
        <v>0.99999999899999992</v>
      </c>
      <c r="AF27">
        <f t="shared" ca="1" si="34"/>
        <v>22.735999998999997</v>
      </c>
      <c r="AG27">
        <f t="shared" ca="1" si="35"/>
        <v>2.2223454191751704</v>
      </c>
      <c r="AH27">
        <f t="shared" ca="1" si="36"/>
        <v>4.9999999989999999</v>
      </c>
      <c r="AI27">
        <f t="shared" ca="1" si="37"/>
        <v>2</v>
      </c>
      <c r="AJ27">
        <f t="shared" ca="1" si="38"/>
        <v>0.91119999985687183</v>
      </c>
      <c r="AK27">
        <f t="shared" ca="1" si="39"/>
        <v>8.0886516872009349</v>
      </c>
      <c r="AL27">
        <f t="shared" ca="1" si="40"/>
        <v>415</v>
      </c>
      <c r="AM27">
        <f t="shared" ca="1" si="41"/>
        <v>76.379999998999992</v>
      </c>
      <c r="AN27">
        <f t="shared" ca="1" si="42"/>
        <v>0.33566099899999996</v>
      </c>
      <c r="AO27">
        <f t="shared" ca="1" si="43"/>
        <v>0.42643923259123206</v>
      </c>
      <c r="AP27">
        <f t="shared" ca="1" si="44"/>
        <v>4.1946923065526014E-4</v>
      </c>
      <c r="AQ27">
        <f t="shared" ca="1" si="45"/>
        <v>582.07000000000005</v>
      </c>
      <c r="AR27">
        <f t="shared" ca="1" si="46"/>
        <v>0.76745999999999992</v>
      </c>
      <c r="AS27">
        <f t="shared" ca="1" si="47"/>
        <v>301.22999999899997</v>
      </c>
      <c r="AT27">
        <f t="shared" ca="1" si="48"/>
        <v>0.35714285727040812</v>
      </c>
      <c r="AU27">
        <f t="shared" ca="1" si="49"/>
        <v>7.1428599989999997</v>
      </c>
      <c r="AV27">
        <f t="shared" ca="1" si="50"/>
        <v>398.86999999899996</v>
      </c>
      <c r="AW27">
        <f t="shared" ca="1" si="51"/>
        <v>0.32759999899999998</v>
      </c>
      <c r="AX27">
        <f t="shared" ca="1" si="52"/>
        <v>0.30000058022165504</v>
      </c>
      <c r="AY27">
        <f t="shared" ca="1" si="53"/>
        <v>3.0112999989999998</v>
      </c>
      <c r="AZ27">
        <f t="shared" ca="1" si="54"/>
        <v>0.78284014465542529</v>
      </c>
      <c r="BA27">
        <f t="shared" ca="1" si="55"/>
        <v>1.0000002759241586</v>
      </c>
      <c r="BB27">
        <f t="shared" ca="1" si="56"/>
        <v>0.32894699899999996</v>
      </c>
      <c r="BC27">
        <f t="shared" ca="1" si="57"/>
        <v>252.23</v>
      </c>
      <c r="BD27">
        <f t="shared" ca="1" si="58"/>
        <v>0.85506599899999991</v>
      </c>
      <c r="BE27">
        <f t="shared" ca="1" si="59"/>
        <v>2.809999999</v>
      </c>
      <c r="BF27">
        <f t="shared" ca="1" si="60"/>
        <v>0.39691999899999997</v>
      </c>
      <c r="BG27">
        <f t="shared" ca="1" si="61"/>
        <v>50.445999999999991</v>
      </c>
      <c r="BH27">
        <f t="shared" ca="1" si="62"/>
        <v>5.6858422397455959</v>
      </c>
      <c r="BI27">
        <f t="shared" ca="1" si="63"/>
        <v>1.2500000000000001E-2</v>
      </c>
      <c r="BJ27">
        <f t="shared" ca="1" si="64"/>
        <v>4.5961855009553991</v>
      </c>
      <c r="BK27">
        <f t="shared" ca="1" si="65"/>
        <v>5.4288522072564867</v>
      </c>
      <c r="BL27">
        <f t="shared" ca="1" si="66"/>
        <v>10.125</v>
      </c>
      <c r="BM27">
        <f t="shared" ca="1" si="67"/>
        <v>3.2289999989999996</v>
      </c>
      <c r="BN27">
        <f t="shared" ca="1" si="4"/>
        <v>0.83668005354752351</v>
      </c>
      <c r="BO27">
        <f t="shared" ca="1" si="83"/>
        <v>1.4099999999999999E-9</v>
      </c>
      <c r="BP27">
        <f t="shared" ca="1" si="84"/>
        <v>0.65789499899999992</v>
      </c>
      <c r="BQ27">
        <f t="shared" ca="1" si="85"/>
        <v>6.5845789166118767</v>
      </c>
      <c r="BR27">
        <f t="shared" ca="1" si="86"/>
        <v>10.97905299541172</v>
      </c>
      <c r="BS27">
        <f t="shared" ca="1" si="87"/>
        <v>126</v>
      </c>
      <c r="BT27">
        <f t="shared" ca="1" si="88"/>
        <v>3.8699999998999994E-8</v>
      </c>
      <c r="BU27">
        <f t="shared" ca="1" si="89"/>
        <v>6.7803999989999992</v>
      </c>
      <c r="BV27">
        <f t="shared" ca="1" si="90"/>
        <v>26.907999999999998</v>
      </c>
      <c r="BW27">
        <f t="shared" ca="1" si="91"/>
        <v>4.1499999989999994</v>
      </c>
      <c r="BX27">
        <f t="shared" ca="1" si="92"/>
        <v>2.7949999989999998</v>
      </c>
      <c r="BY27">
        <f t="shared" ca="1" si="93"/>
        <v>0.78284014465542529</v>
      </c>
      <c r="BZ27">
        <f t="shared" ca="1" si="94"/>
        <v>63.478999998999996</v>
      </c>
      <c r="CA27">
        <f t="shared" ca="1" si="95"/>
        <v>6.6979999989999994</v>
      </c>
      <c r="CB27">
        <f t="shared" ca="1" si="96"/>
        <v>1.7849984153991865</v>
      </c>
      <c r="CC27">
        <f t="shared" ca="1" si="97"/>
        <v>0.78284014465542529</v>
      </c>
      <c r="CD27">
        <f t="shared" ca="1" si="98"/>
        <v>4.7439999989999997</v>
      </c>
      <c r="CE27">
        <f t="shared" ca="1" si="99"/>
        <v>3.7709999989999998</v>
      </c>
      <c r="CF27">
        <f t="shared" ca="1" si="100"/>
        <v>3.8199999989999998</v>
      </c>
      <c r="CG27">
        <f t="shared" ca="1" si="101"/>
        <v>7.1428999989999999</v>
      </c>
      <c r="CH27">
        <f t="shared" ca="1" si="102"/>
        <v>20.928105587181861</v>
      </c>
      <c r="CI27">
        <f t="shared" ca="1" si="103"/>
        <v>0.48059999999999997</v>
      </c>
      <c r="CJ27">
        <f t="shared" ca="1" si="104"/>
        <v>14.15</v>
      </c>
      <c r="CK27">
        <f t="shared" ca="1" si="105"/>
        <v>7.1429999989999993E-2</v>
      </c>
      <c r="CL27">
        <f t="shared" ca="1" si="106"/>
        <v>0.42643923259123206</v>
      </c>
      <c r="CM27">
        <f t="shared" ca="1" si="107"/>
        <v>7.1070999999999971E-4</v>
      </c>
      <c r="CN27">
        <f t="shared" ca="1" si="108"/>
        <v>4.3499999989999996</v>
      </c>
      <c r="CO27">
        <f t="shared" ca="1" si="109"/>
        <v>0.71461999899999995</v>
      </c>
      <c r="CP27">
        <f t="shared" ca="1" si="110"/>
        <v>0.65289999899999995</v>
      </c>
      <c r="CQ27">
        <f t="shared" ca="1" si="111"/>
        <v>45</v>
      </c>
      <c r="CR27">
        <f t="shared" ca="1" si="112"/>
        <v>8.0778927639999996</v>
      </c>
      <c r="CS27" t="str">
        <f t="shared" ca="1" si="68"/>
        <v>n.a.</v>
      </c>
      <c r="CT27">
        <f t="shared" ca="1" si="69"/>
        <v>1.0799999999999998E-3</v>
      </c>
      <c r="CU27" t="str">
        <f t="shared" ca="1" si="70"/>
        <v>n.a.</v>
      </c>
      <c r="CV27" t="str">
        <f t="shared" ca="1" si="71"/>
        <v>n.a.</v>
      </c>
      <c r="CW27">
        <f t="shared" ca="1" si="72"/>
        <v>2.2999999989999997</v>
      </c>
      <c r="CX27">
        <f t="shared" ca="1" si="73"/>
        <v>55.259999998999994</v>
      </c>
      <c r="CY27" t="str">
        <f t="shared" ca="1" si="74"/>
        <v>n.a.</v>
      </c>
      <c r="CZ27" t="str">
        <f t="shared" ca="1" si="75"/>
        <v>n.a.</v>
      </c>
      <c r="DA27">
        <f t="shared" ca="1" si="76"/>
        <v>3.6799999989999997E-4</v>
      </c>
      <c r="DB27">
        <f t="shared" ca="1" si="77"/>
        <v>5.5299999989999993</v>
      </c>
      <c r="DC27" t="str">
        <f t="shared" ca="1" si="78"/>
        <v>n.a.</v>
      </c>
      <c r="DD27">
        <f t="shared" ca="1" si="79"/>
        <v>0.85175248072910015</v>
      </c>
      <c r="DE27" t="str">
        <f t="shared" ca="1" si="80"/>
        <v>n.a.</v>
      </c>
      <c r="DF27">
        <f t="shared" ca="1" si="81"/>
        <v>0.11624999992301319</v>
      </c>
      <c r="DG27">
        <f t="shared" ca="1" si="82"/>
        <v>1.6999999999999999E-3</v>
      </c>
    </row>
    <row r="28" spans="1:111" x14ac:dyDescent="0.25">
      <c r="A28" t="str">
        <f t="shared" ca="1" si="2"/>
        <v>1973</v>
      </c>
      <c r="B28">
        <f t="shared" ca="1" si="3"/>
        <v>4.0795927769104994</v>
      </c>
      <c r="C28">
        <f t="shared" ca="1" si="5"/>
        <v>4.9999999989999996E-11</v>
      </c>
      <c r="D28">
        <f t="shared" ca="1" si="6"/>
        <v>0.67417245331355757</v>
      </c>
      <c r="E28">
        <f t="shared" ca="1" si="7"/>
        <v>19.534999998999997</v>
      </c>
      <c r="F28">
        <f t="shared" ca="1" si="8"/>
        <v>40.418999998999993</v>
      </c>
      <c r="G28">
        <f t="shared" ca="1" si="9"/>
        <v>229.47587483032305</v>
      </c>
      <c r="H28">
        <f t="shared" ca="1" si="10"/>
        <v>2.000999999999999E-5</v>
      </c>
      <c r="I28">
        <f t="shared" ca="1" si="11"/>
        <v>0.67116346231159674</v>
      </c>
      <c r="J28">
        <f t="shared" ca="1" si="12"/>
        <v>2.251251258240015E-12</v>
      </c>
      <c r="K28">
        <f t="shared" ca="1" si="13"/>
        <v>78.75</v>
      </c>
      <c r="L28">
        <f t="shared" ca="1" si="14"/>
        <v>0.99939999899999998</v>
      </c>
      <c r="M28">
        <f t="shared" ca="1" si="15"/>
        <v>0.23161923800310213</v>
      </c>
      <c r="N28">
        <f t="shared" ca="1" si="16"/>
        <v>5.0779999999999994</v>
      </c>
      <c r="O28">
        <f t="shared" ca="1" si="17"/>
        <v>2.0052077007263582</v>
      </c>
      <c r="P28">
        <f t="shared" ca="1" si="18"/>
        <v>24.649999998999998</v>
      </c>
      <c r="Q28">
        <f t="shared" ca="1" si="19"/>
        <v>1.67E-12</v>
      </c>
      <c r="R28">
        <f t="shared" ca="1" si="20"/>
        <v>6.6499999989999994</v>
      </c>
      <c r="S28">
        <f t="shared" ca="1" si="21"/>
        <v>0.35870578964011252</v>
      </c>
      <c r="T28">
        <f t="shared" ca="1" si="22"/>
        <v>6.2079999989999992</v>
      </c>
      <c r="U28">
        <f t="shared" ca="1" si="23"/>
        <v>0.99999999899999992</v>
      </c>
      <c r="V28">
        <f t="shared" ca="1" si="24"/>
        <v>24.999999999</v>
      </c>
      <c r="W28">
        <f t="shared" ca="1" si="25"/>
        <v>0.43478299999999998</v>
      </c>
      <c r="X28">
        <f t="shared" ca="1" si="26"/>
        <v>2.5</v>
      </c>
      <c r="Y28">
        <f t="shared" ca="1" si="27"/>
        <v>3.8369999992197208</v>
      </c>
      <c r="Z28">
        <f t="shared" ca="1" si="28"/>
        <v>4.596221905804855</v>
      </c>
      <c r="AA28">
        <f t="shared" ca="1" si="29"/>
        <v>1.7248814139999999</v>
      </c>
      <c r="AB28">
        <f t="shared" ca="1" si="30"/>
        <v>2.654899999</v>
      </c>
      <c r="AC28">
        <f t="shared" ca="1" si="31"/>
        <v>1.1499999989999998</v>
      </c>
      <c r="AD28">
        <f t="shared" ca="1" si="32"/>
        <v>28.589999999</v>
      </c>
      <c r="AE28">
        <f t="shared" ca="1" si="33"/>
        <v>0.99999999899999992</v>
      </c>
      <c r="AF28">
        <f t="shared" ca="1" si="34"/>
        <v>20.649999998999998</v>
      </c>
      <c r="AG28">
        <f t="shared" ca="1" si="35"/>
        <v>2.2199999989999997</v>
      </c>
      <c r="AH28">
        <f t="shared" ca="1" si="36"/>
        <v>4.9999999989999999</v>
      </c>
      <c r="AI28">
        <f t="shared" ca="1" si="37"/>
        <v>2</v>
      </c>
      <c r="AJ28">
        <f t="shared" ca="1" si="38"/>
        <v>0.83999999986805574</v>
      </c>
      <c r="AK28">
        <f t="shared" ca="1" si="39"/>
        <v>8.1792901045255189</v>
      </c>
      <c r="AL28">
        <f t="shared" ca="1" si="40"/>
        <v>415</v>
      </c>
      <c r="AM28">
        <f t="shared" ca="1" si="41"/>
        <v>67.625</v>
      </c>
      <c r="AN28">
        <f t="shared" ca="1" si="42"/>
        <v>0.29531399899999999</v>
      </c>
      <c r="AO28">
        <f t="shared" ca="1" si="43"/>
        <v>0.43122035378664092</v>
      </c>
      <c r="AP28">
        <f t="shared" ca="1" si="44"/>
        <v>4.1946923065526014E-4</v>
      </c>
      <c r="AQ28">
        <f t="shared" ca="1" si="45"/>
        <v>606.9099999959999</v>
      </c>
      <c r="AR28">
        <f t="shared" ca="1" si="46"/>
        <v>0.90908999899999998</v>
      </c>
      <c r="AS28">
        <f t="shared" ca="1" si="47"/>
        <v>280</v>
      </c>
      <c r="AT28">
        <f t="shared" ca="1" si="48"/>
        <v>0.3282563026287606</v>
      </c>
      <c r="AU28">
        <f t="shared" ca="1" si="49"/>
        <v>6.8999999989999994</v>
      </c>
      <c r="AV28">
        <f t="shared" ca="1" si="50"/>
        <v>397.15999999899998</v>
      </c>
      <c r="AW28">
        <f t="shared" ca="1" si="51"/>
        <v>0.29574299899999995</v>
      </c>
      <c r="AX28">
        <f t="shared" ca="1" si="52"/>
        <v>0.30000058022165504</v>
      </c>
      <c r="AY28">
        <f t="shared" ca="1" si="53"/>
        <v>2.5162999989999997</v>
      </c>
      <c r="AZ28">
        <f t="shared" ca="1" si="54"/>
        <v>0.67116346231159674</v>
      </c>
      <c r="BA28">
        <f t="shared" ca="1" si="55"/>
        <v>1.0000002759241586</v>
      </c>
      <c r="BB28">
        <f t="shared" ca="1" si="56"/>
        <v>0.29605099899999998</v>
      </c>
      <c r="BC28">
        <f t="shared" ca="1" si="57"/>
        <v>229.47499999999999</v>
      </c>
      <c r="BD28">
        <f t="shared" ca="1" si="58"/>
        <v>0.84373899899999993</v>
      </c>
      <c r="BE28">
        <f t="shared" ca="1" si="59"/>
        <v>2.3885999989999998</v>
      </c>
      <c r="BF28">
        <f t="shared" ca="1" si="60"/>
        <v>0.38416999899999998</v>
      </c>
      <c r="BG28">
        <f t="shared" ca="1" si="61"/>
        <v>45.895000000000003</v>
      </c>
      <c r="BH28">
        <f t="shared" ca="1" si="62"/>
        <v>5.7495903675594677</v>
      </c>
      <c r="BI28">
        <f t="shared" ca="1" si="63"/>
        <v>1.2500000000000001E-2</v>
      </c>
      <c r="BJ28">
        <f t="shared" ca="1" si="64"/>
        <v>4.1867999989999998</v>
      </c>
      <c r="BK28">
        <f t="shared" ca="1" si="65"/>
        <v>4.8619923708630148</v>
      </c>
      <c r="BL28">
        <f t="shared" ca="1" si="66"/>
        <v>10.559999998999999</v>
      </c>
      <c r="BM28">
        <f t="shared" ca="1" si="67"/>
        <v>2.8069999999999999</v>
      </c>
      <c r="BN28">
        <f t="shared" ca="1" si="4"/>
        <v>0.69808027923211169</v>
      </c>
      <c r="BO28">
        <f t="shared" ca="1" si="83"/>
        <v>1.4099999999999999E-9</v>
      </c>
      <c r="BP28">
        <f t="shared" ca="1" si="84"/>
        <v>0.65789499899999992</v>
      </c>
      <c r="BQ28">
        <f t="shared" ca="1" si="85"/>
        <v>5.664999999</v>
      </c>
      <c r="BR28">
        <f t="shared" ca="1" si="86"/>
        <v>9.8533790820937384</v>
      </c>
      <c r="BS28">
        <f t="shared" ca="1" si="87"/>
        <v>126</v>
      </c>
      <c r="BT28">
        <f t="shared" ca="1" si="88"/>
        <v>3.8699999998999994E-8</v>
      </c>
      <c r="BU28">
        <f t="shared" ca="1" si="89"/>
        <v>6.7352999989999995</v>
      </c>
      <c r="BV28">
        <f t="shared" ca="1" si="90"/>
        <v>25.401999999999997</v>
      </c>
      <c r="BW28">
        <f t="shared" ca="1" si="91"/>
        <v>3.5499999989999997</v>
      </c>
      <c r="BX28">
        <f t="shared" ca="1" si="92"/>
        <v>2.4457999999999998</v>
      </c>
      <c r="BY28">
        <f t="shared" ca="1" si="93"/>
        <v>0.67116346231159674</v>
      </c>
      <c r="BZ28">
        <f t="shared" ca="1" si="94"/>
        <v>56.891999998999999</v>
      </c>
      <c r="CA28">
        <f t="shared" ca="1" si="95"/>
        <v>6.6939999989999999</v>
      </c>
      <c r="CB28">
        <f t="shared" ca="1" si="96"/>
        <v>1.7849984153991865</v>
      </c>
      <c r="CC28">
        <f t="shared" ca="1" si="97"/>
        <v>0.67116346231159674</v>
      </c>
      <c r="CD28">
        <f t="shared" ca="1" si="98"/>
        <v>4.5309999989999996</v>
      </c>
      <c r="CE28">
        <f t="shared" ca="1" si="99"/>
        <v>3.196999999</v>
      </c>
      <c r="CF28">
        <f t="shared" ca="1" si="100"/>
        <v>3.7999999989999997</v>
      </c>
      <c r="CG28">
        <f t="shared" ca="1" si="101"/>
        <v>6.8999999989999994</v>
      </c>
      <c r="CH28">
        <f t="shared" ca="1" si="102"/>
        <v>20.375102798127177</v>
      </c>
      <c r="CI28">
        <f t="shared" ca="1" si="103"/>
        <v>0.43649999899999997</v>
      </c>
      <c r="CJ28">
        <f t="shared" ca="1" si="104"/>
        <v>14.15</v>
      </c>
      <c r="CK28">
        <f t="shared" ca="1" si="105"/>
        <v>6.8999999989999991E-2</v>
      </c>
      <c r="CL28">
        <f t="shared" ca="1" si="106"/>
        <v>0.43122035378664092</v>
      </c>
      <c r="CM28">
        <f t="shared" ca="1" si="107"/>
        <v>9.2799999999999968E-4</v>
      </c>
      <c r="CN28">
        <f t="shared" ca="1" si="108"/>
        <v>4.2849999989999992</v>
      </c>
      <c r="CO28">
        <f t="shared" ca="1" si="109"/>
        <v>0.64345999899999995</v>
      </c>
      <c r="CP28">
        <f t="shared" ca="1" si="110"/>
        <v>0.59939999899999996</v>
      </c>
      <c r="CQ28">
        <f t="shared" ca="1" si="111"/>
        <v>45</v>
      </c>
      <c r="CR28">
        <f t="shared" ca="1" si="112"/>
        <v>8.1644714179999998</v>
      </c>
      <c r="CS28" t="str">
        <f t="shared" ca="1" si="68"/>
        <v>n.a.</v>
      </c>
      <c r="CT28">
        <f t="shared" ca="1" si="69"/>
        <v>9.6999999899999995E-4</v>
      </c>
      <c r="CU28" t="str">
        <f t="shared" ca="1" si="70"/>
        <v>n.a.</v>
      </c>
      <c r="CV28" t="str">
        <f t="shared" ca="1" si="71"/>
        <v>n.a.</v>
      </c>
      <c r="CW28">
        <f t="shared" ca="1" si="72"/>
        <v>2.0699999989999998</v>
      </c>
      <c r="CX28">
        <f t="shared" ca="1" si="73"/>
        <v>46.752399998999998</v>
      </c>
      <c r="CY28" t="str">
        <f t="shared" ca="1" si="74"/>
        <v>n.a.</v>
      </c>
      <c r="CZ28" t="str">
        <f t="shared" ca="1" si="75"/>
        <v>n.a.</v>
      </c>
      <c r="DA28">
        <f t="shared" ca="1" si="76"/>
        <v>3.3199999989999996E-4</v>
      </c>
      <c r="DB28">
        <f t="shared" ca="1" si="77"/>
        <v>20</v>
      </c>
      <c r="DC28" t="str">
        <f t="shared" ca="1" si="78"/>
        <v>n.a.</v>
      </c>
      <c r="DD28">
        <f t="shared" ca="1" si="79"/>
        <v>0.86088154344084156</v>
      </c>
      <c r="DE28" t="str">
        <f t="shared" ca="1" si="80"/>
        <v>n.a.</v>
      </c>
      <c r="DF28">
        <f t="shared" ca="1" si="81"/>
        <v>0.13749999990894032</v>
      </c>
      <c r="DG28">
        <f t="shared" ca="1" si="82"/>
        <v>1.5599999998999999E-3</v>
      </c>
    </row>
    <row r="29" spans="1:111" x14ac:dyDescent="0.25">
      <c r="A29" t="str">
        <f t="shared" ca="1" si="2"/>
        <v>1974</v>
      </c>
      <c r="B29">
        <f t="shared" ca="1" si="3"/>
        <v>4.0439999989999995</v>
      </c>
      <c r="C29">
        <f t="shared" ca="1" si="5"/>
        <v>4.9999999989999996E-11</v>
      </c>
      <c r="D29">
        <f t="shared" ca="1" si="6"/>
        <v>0.75918615245034304</v>
      </c>
      <c r="E29">
        <f t="shared" ca="1" si="7"/>
        <v>17.498999998999999</v>
      </c>
      <c r="F29">
        <f t="shared" ca="1" si="8"/>
        <v>36.863999998999994</v>
      </c>
      <c r="G29">
        <f t="shared" ca="1" si="9"/>
        <v>226.86586488018841</v>
      </c>
      <c r="H29">
        <f t="shared" ca="1" si="10"/>
        <v>2.000999999999999E-5</v>
      </c>
      <c r="I29">
        <f t="shared" ca="1" si="11"/>
        <v>0.68963139249655625</v>
      </c>
      <c r="J29">
        <f t="shared" ca="1" si="12"/>
        <v>2.6754053135823225E-12</v>
      </c>
      <c r="K29">
        <f t="shared" ca="1" si="13"/>
        <v>78.75</v>
      </c>
      <c r="L29">
        <f t="shared" ca="1" si="14"/>
        <v>0.9880999989999999</v>
      </c>
      <c r="M29">
        <f t="shared" ca="1" si="15"/>
        <v>1.124299999</v>
      </c>
      <c r="N29">
        <f t="shared" ca="1" si="16"/>
        <v>4.8049999999999997</v>
      </c>
      <c r="O29">
        <f t="shared" ca="1" si="17"/>
        <v>1.8769072079418523</v>
      </c>
      <c r="P29">
        <f t="shared" ca="1" si="18"/>
        <v>28.262599998999999</v>
      </c>
      <c r="Q29">
        <f t="shared" ca="1" si="19"/>
        <v>1.67E-12</v>
      </c>
      <c r="R29">
        <f t="shared" ca="1" si="20"/>
        <v>8.5699999989999984</v>
      </c>
      <c r="S29">
        <f t="shared" ca="1" si="21"/>
        <v>0.36174215019534073</v>
      </c>
      <c r="T29">
        <f t="shared" ca="1" si="22"/>
        <v>5.7867999989999994</v>
      </c>
      <c r="U29">
        <f t="shared" ca="1" si="23"/>
        <v>0.99999999899999992</v>
      </c>
      <c r="V29">
        <f t="shared" ca="1" si="24"/>
        <v>24.999999999</v>
      </c>
      <c r="W29">
        <f t="shared" ca="1" si="25"/>
        <v>0.39130499899999999</v>
      </c>
      <c r="X29">
        <f t="shared" ca="1" si="26"/>
        <v>2.5</v>
      </c>
      <c r="Y29">
        <f t="shared" ca="1" si="27"/>
        <v>3.6419999992085543</v>
      </c>
      <c r="Z29">
        <f t="shared" ca="1" si="28"/>
        <v>4.5230449140405735</v>
      </c>
      <c r="AA29">
        <f t="shared" ca="1" si="29"/>
        <v>1.717836728</v>
      </c>
      <c r="AB29">
        <f t="shared" ca="1" si="30"/>
        <v>2.4579999989999997</v>
      </c>
      <c r="AC29">
        <f t="shared" ca="1" si="31"/>
        <v>1.1499999989999998</v>
      </c>
      <c r="AD29">
        <f t="shared" ca="1" si="32"/>
        <v>30.000300003000028</v>
      </c>
      <c r="AE29">
        <f t="shared" ca="1" si="33"/>
        <v>0.99999999899999992</v>
      </c>
      <c r="AF29">
        <f t="shared" ca="1" si="34"/>
        <v>20.649999998999998</v>
      </c>
      <c r="AG29">
        <f t="shared" ca="1" si="35"/>
        <v>2.2381138953591346</v>
      </c>
      <c r="AH29">
        <f t="shared" ca="1" si="36"/>
        <v>4.9999999989999999</v>
      </c>
      <c r="AI29">
        <f t="shared" ca="1" si="37"/>
        <v>2</v>
      </c>
      <c r="AJ29">
        <f t="shared" ca="1" si="38"/>
        <v>1.1797999998046811</v>
      </c>
      <c r="AK29">
        <f t="shared" ca="1" si="39"/>
        <v>8.0775444917410706</v>
      </c>
      <c r="AL29">
        <f t="shared" ca="1" si="40"/>
        <v>415</v>
      </c>
      <c r="AM29">
        <f t="shared" ca="1" si="41"/>
        <v>67.625</v>
      </c>
      <c r="AN29">
        <f t="shared" ca="1" si="42"/>
        <v>0.29531399899999999</v>
      </c>
      <c r="AO29">
        <f t="shared" ca="1" si="43"/>
        <v>0.42946499899999996</v>
      </c>
      <c r="AP29">
        <f t="shared" ca="1" si="44"/>
        <v>5.9924175807894308E-4</v>
      </c>
      <c r="AQ29">
        <f t="shared" ca="1" si="45"/>
        <v>658.45000000199991</v>
      </c>
      <c r="AR29">
        <f t="shared" ca="1" si="46"/>
        <v>0.90908999999999995</v>
      </c>
      <c r="AS29">
        <f t="shared" ca="1" si="47"/>
        <v>300.43999999899995</v>
      </c>
      <c r="AT29">
        <f t="shared" ca="1" si="48"/>
        <v>0.32029999899999995</v>
      </c>
      <c r="AU29">
        <f t="shared" ca="1" si="49"/>
        <v>7.1428599989999997</v>
      </c>
      <c r="AV29">
        <f t="shared" ca="1" si="50"/>
        <v>467</v>
      </c>
      <c r="AW29">
        <f t="shared" ca="1" si="51"/>
        <v>0.29000999899999996</v>
      </c>
      <c r="AX29">
        <f t="shared" ca="1" si="52"/>
        <v>0.30000058022165504</v>
      </c>
      <c r="AY29">
        <f t="shared" ca="1" si="53"/>
        <v>2.3337999989999996</v>
      </c>
      <c r="AZ29">
        <f t="shared" ca="1" si="54"/>
        <v>0.68963139249655625</v>
      </c>
      <c r="BA29">
        <f t="shared" ca="1" si="55"/>
        <v>1.0000002759241586</v>
      </c>
      <c r="BB29">
        <f t="shared" ca="1" si="56"/>
        <v>0.29605099899999998</v>
      </c>
      <c r="BC29">
        <f t="shared" ca="1" si="57"/>
        <v>226.86500000000001</v>
      </c>
      <c r="BD29">
        <f t="shared" ca="1" si="58"/>
        <v>0.84260199899999999</v>
      </c>
      <c r="BE29">
        <f t="shared" ca="1" si="59"/>
        <v>2.3590999999999998</v>
      </c>
      <c r="BF29">
        <f t="shared" ca="1" si="60"/>
        <v>0.37928999899999999</v>
      </c>
      <c r="BG29">
        <f t="shared" ca="1" si="61"/>
        <v>43.624999998999996</v>
      </c>
      <c r="BH29">
        <f t="shared" ca="1" si="62"/>
        <v>5.7261081316198172</v>
      </c>
      <c r="BI29">
        <f t="shared" ca="1" si="63"/>
        <v>1.2500000000000001E-2</v>
      </c>
      <c r="BJ29">
        <f t="shared" ca="1" si="64"/>
        <v>4.2098299989999992</v>
      </c>
      <c r="BK29">
        <f t="shared" ca="1" si="65"/>
        <v>4.8358705768026704</v>
      </c>
      <c r="BL29">
        <f t="shared" ca="1" si="66"/>
        <v>10.559999998999999</v>
      </c>
      <c r="BM29">
        <f t="shared" ca="1" si="67"/>
        <v>2.5464999989999999</v>
      </c>
      <c r="BN29">
        <f t="shared" ca="1" si="4"/>
        <v>0.76365024818633065</v>
      </c>
      <c r="BO29">
        <f t="shared" ca="1" si="83"/>
        <v>1.4099999999999999E-9</v>
      </c>
      <c r="BP29">
        <f t="shared" ca="1" si="84"/>
        <v>0.61621888132623792</v>
      </c>
      <c r="BQ29">
        <f t="shared" ca="1" si="85"/>
        <v>5.3274999989999996</v>
      </c>
      <c r="BR29">
        <f t="shared" ca="1" si="86"/>
        <v>9.8533790820937384</v>
      </c>
      <c r="BS29">
        <f t="shared" ca="1" si="87"/>
        <v>126</v>
      </c>
      <c r="BT29">
        <f t="shared" ca="1" si="88"/>
        <v>3.8699999998999994E-8</v>
      </c>
      <c r="BU29">
        <f t="shared" ca="1" si="89"/>
        <v>7.0625</v>
      </c>
      <c r="BV29">
        <f t="shared" ca="1" si="90"/>
        <v>24.865999999</v>
      </c>
      <c r="BW29">
        <f t="shared" ca="1" si="91"/>
        <v>3.5499999989999997</v>
      </c>
      <c r="BX29">
        <f t="shared" ca="1" si="92"/>
        <v>2.3627999989999999</v>
      </c>
      <c r="BY29">
        <f t="shared" ca="1" si="93"/>
        <v>0.68963139249655625</v>
      </c>
      <c r="BZ29">
        <f t="shared" ca="1" si="94"/>
        <v>56.477999998999998</v>
      </c>
      <c r="CA29">
        <f t="shared" ca="1" si="95"/>
        <v>6.6929999989999995</v>
      </c>
      <c r="CB29">
        <f t="shared" ca="1" si="96"/>
        <v>1.7849984153991865</v>
      </c>
      <c r="CC29">
        <f t="shared" ca="1" si="97"/>
        <v>0.68963139249655625</v>
      </c>
      <c r="CD29">
        <f t="shared" ca="1" si="98"/>
        <v>4.1930999989999993</v>
      </c>
      <c r="CE29">
        <f t="shared" ca="1" si="99"/>
        <v>2.6169999989999999</v>
      </c>
      <c r="CF29">
        <f t="shared" ca="1" si="100"/>
        <v>3.6999999989999997</v>
      </c>
      <c r="CG29">
        <f t="shared" ca="1" si="101"/>
        <v>7.1428999989999999</v>
      </c>
      <c r="CH29">
        <f t="shared" ca="1" si="102"/>
        <v>20.375102798127177</v>
      </c>
      <c r="CI29">
        <f t="shared" ca="1" si="103"/>
        <v>0.41439999899999996</v>
      </c>
      <c r="CJ29">
        <f t="shared" ca="1" si="104"/>
        <v>13.989999998999998</v>
      </c>
      <c r="CK29">
        <f t="shared" ca="1" si="105"/>
        <v>7.1438999989999988E-2</v>
      </c>
      <c r="CL29">
        <f t="shared" ca="1" si="106"/>
        <v>0.42946499899999996</v>
      </c>
      <c r="CM29">
        <f t="shared" ca="1" si="107"/>
        <v>1.5696199999999994E-3</v>
      </c>
      <c r="CN29">
        <f t="shared" ca="1" si="108"/>
        <v>4.2849999989999992</v>
      </c>
      <c r="CO29">
        <f t="shared" ca="1" si="109"/>
        <v>0.64345999899999995</v>
      </c>
      <c r="CP29">
        <f t="shared" ca="1" si="110"/>
        <v>0.55519999899999994</v>
      </c>
      <c r="CQ29">
        <f t="shared" ca="1" si="111"/>
        <v>45</v>
      </c>
      <c r="CR29">
        <f t="shared" ca="1" si="112"/>
        <v>8.076516925</v>
      </c>
      <c r="CS29" t="str">
        <f t="shared" ca="1" si="68"/>
        <v>n.a.</v>
      </c>
      <c r="CT29">
        <f t="shared" ca="1" si="69"/>
        <v>9.6999999899999995E-4</v>
      </c>
      <c r="CU29" t="str">
        <f t="shared" ca="1" si="70"/>
        <v>n.a.</v>
      </c>
      <c r="CV29" t="str">
        <f t="shared" ca="1" si="71"/>
        <v>n.a.</v>
      </c>
      <c r="CW29">
        <f t="shared" ca="1" si="72"/>
        <v>2.0699999989999998</v>
      </c>
      <c r="CX29">
        <f t="shared" ca="1" si="73"/>
        <v>46.752399998999998</v>
      </c>
      <c r="CY29" t="str">
        <f t="shared" ca="1" si="74"/>
        <v>n.a.</v>
      </c>
      <c r="CZ29" t="str">
        <f t="shared" ca="1" si="75"/>
        <v>n.a.</v>
      </c>
      <c r="DA29">
        <f t="shared" ca="1" si="76"/>
        <v>3.3199999989999996E-4</v>
      </c>
      <c r="DB29">
        <f t="shared" ca="1" si="77"/>
        <v>20</v>
      </c>
      <c r="DC29" t="str">
        <f t="shared" ca="1" si="78"/>
        <v>n.a.</v>
      </c>
      <c r="DD29">
        <f t="shared" ca="1" si="79"/>
        <v>0.85160740970969329</v>
      </c>
      <c r="DE29" t="str">
        <f t="shared" ca="1" si="80"/>
        <v>n.a.</v>
      </c>
      <c r="DF29">
        <f t="shared" ca="1" si="81"/>
        <v>0.17124999988658932</v>
      </c>
      <c r="DG29">
        <f t="shared" ca="1" si="82"/>
        <v>1.7051999998999997E-3</v>
      </c>
    </row>
    <row r="30" spans="1:111" x14ac:dyDescent="0.25">
      <c r="A30" t="str">
        <f t="shared" ca="1" si="2"/>
        <v>1975</v>
      </c>
      <c r="B30">
        <f t="shared" ca="1" si="3"/>
        <v>4.1158999989999998</v>
      </c>
      <c r="C30">
        <f t="shared" ca="1" si="5"/>
        <v>7.9199999999999995E-10</v>
      </c>
      <c r="D30">
        <f t="shared" ca="1" si="6"/>
        <v>0.79599499899999993</v>
      </c>
      <c r="E30">
        <f t="shared" ca="1" si="7"/>
        <v>18.518999998999998</v>
      </c>
      <c r="F30">
        <f t="shared" ca="1" si="8"/>
        <v>39.513999998999999</v>
      </c>
      <c r="G30">
        <f t="shared" ca="1" si="9"/>
        <v>222.92084979061693</v>
      </c>
      <c r="H30">
        <f t="shared" ca="1" si="10"/>
        <v>2.000999999999999E-5</v>
      </c>
      <c r="I30">
        <f t="shared" ca="1" si="11"/>
        <v>0.86956499899999995</v>
      </c>
      <c r="J30">
        <f t="shared" ca="1" si="12"/>
        <v>3.2656591146756449E-12</v>
      </c>
      <c r="K30">
        <f t="shared" ca="1" si="13"/>
        <v>78.75</v>
      </c>
      <c r="L30">
        <f t="shared" ca="1" si="14"/>
        <v>1.0137999999999998</v>
      </c>
      <c r="M30">
        <f t="shared" ca="1" si="15"/>
        <v>8.25</v>
      </c>
      <c r="N30">
        <f t="shared" ca="1" si="16"/>
        <v>5.0469999999999997</v>
      </c>
      <c r="O30">
        <f t="shared" ca="1" si="17"/>
        <v>1.9662075509321595</v>
      </c>
      <c r="P30">
        <f t="shared" ca="1" si="18"/>
        <v>32.841899998999999</v>
      </c>
      <c r="Q30">
        <f t="shared" ca="1" si="19"/>
        <v>1.67E-12</v>
      </c>
      <c r="R30">
        <f t="shared" ca="1" si="20"/>
        <v>8.5699999989999984</v>
      </c>
      <c r="S30">
        <f t="shared" ca="1" si="21"/>
        <v>0.39336008197362915</v>
      </c>
      <c r="T30">
        <f t="shared" ca="1" si="22"/>
        <v>6.1502999989999996</v>
      </c>
      <c r="U30">
        <f t="shared" ca="1" si="23"/>
        <v>0.99999999899999992</v>
      </c>
      <c r="V30">
        <f t="shared" ca="1" si="24"/>
        <v>24.999999999</v>
      </c>
      <c r="W30">
        <f t="shared" ca="1" si="25"/>
        <v>0.39130499899999999</v>
      </c>
      <c r="X30">
        <f t="shared" ca="1" si="26"/>
        <v>2.5</v>
      </c>
      <c r="Y30">
        <f t="shared" ca="1" si="27"/>
        <v>3.8729999992217823</v>
      </c>
      <c r="Z30">
        <f t="shared" ca="1" si="28"/>
        <v>4.4587123240796647</v>
      </c>
      <c r="AA30">
        <f t="shared" ca="1" si="29"/>
        <v>1.9786307869999999</v>
      </c>
      <c r="AB30">
        <f t="shared" ca="1" si="30"/>
        <v>2.6237999989999996</v>
      </c>
      <c r="AC30">
        <f t="shared" ca="1" si="31"/>
        <v>1.1499999989999998</v>
      </c>
      <c r="AD30">
        <f t="shared" ca="1" si="32"/>
        <v>35.640999998999995</v>
      </c>
      <c r="AE30">
        <f t="shared" ca="1" si="33"/>
        <v>0.99999999899999992</v>
      </c>
      <c r="AF30">
        <f t="shared" ca="1" si="34"/>
        <v>21.076749685368121</v>
      </c>
      <c r="AG30">
        <f t="shared" ca="1" si="35"/>
        <v>2.5499999989999997</v>
      </c>
      <c r="AH30">
        <f t="shared" ca="1" si="36"/>
        <v>4.9999999989999999</v>
      </c>
      <c r="AI30">
        <f t="shared" ca="1" si="37"/>
        <v>2</v>
      </c>
      <c r="AJ30">
        <f t="shared" ca="1" si="38"/>
        <v>1.7002999997229227</v>
      </c>
      <c r="AK30">
        <f t="shared" ca="1" si="39"/>
        <v>8.9525515573191718</v>
      </c>
      <c r="AL30">
        <f t="shared" ca="1" si="40"/>
        <v>414.99999999899995</v>
      </c>
      <c r="AM30">
        <f t="shared" ca="1" si="41"/>
        <v>69.274999998999988</v>
      </c>
      <c r="AN30">
        <f t="shared" ca="1" si="42"/>
        <v>0.29531399899999999</v>
      </c>
      <c r="AO30">
        <f t="shared" ca="1" si="43"/>
        <v>0.49465799899999996</v>
      </c>
      <c r="AP30">
        <f t="shared" ca="1" si="44"/>
        <v>7.0910274706008261E-4</v>
      </c>
      <c r="AQ30">
        <f t="shared" ca="1" si="45"/>
        <v>683.03000000099996</v>
      </c>
      <c r="AR30">
        <f t="shared" ca="1" si="46"/>
        <v>0.90908999999999995</v>
      </c>
      <c r="AS30">
        <f t="shared" ca="1" si="47"/>
        <v>305.7</v>
      </c>
      <c r="AT30">
        <f t="shared" ca="1" si="48"/>
        <v>0.32999999899999999</v>
      </c>
      <c r="AU30">
        <f t="shared" ca="1" si="49"/>
        <v>8.2458799989999996</v>
      </c>
      <c r="AV30">
        <f t="shared" ca="1" si="50"/>
        <v>484</v>
      </c>
      <c r="AW30">
        <f t="shared" ca="1" si="51"/>
        <v>0.29405199899999995</v>
      </c>
      <c r="AX30">
        <f t="shared" ca="1" si="52"/>
        <v>0.37500072527706885</v>
      </c>
      <c r="AY30">
        <f t="shared" ca="1" si="53"/>
        <v>2.4249999989999997</v>
      </c>
      <c r="AZ30">
        <f t="shared" ca="1" si="54"/>
        <v>0.86956521814744814</v>
      </c>
      <c r="BA30">
        <f t="shared" ca="1" si="55"/>
        <v>1.0000002759241586</v>
      </c>
      <c r="BB30">
        <f t="shared" ca="1" si="56"/>
        <v>0.29605099899999998</v>
      </c>
      <c r="BC30">
        <f t="shared" ca="1" si="57"/>
        <v>222.91999994999998</v>
      </c>
      <c r="BD30">
        <f t="shared" ca="1" si="58"/>
        <v>0.89992799899999998</v>
      </c>
      <c r="BE30">
        <f t="shared" ca="1" si="59"/>
        <v>2.5879999999999996</v>
      </c>
      <c r="BF30">
        <f t="shared" ca="1" si="60"/>
        <v>0.40379999899999997</v>
      </c>
      <c r="BG30">
        <f t="shared" ca="1" si="61"/>
        <v>44.952999998999999</v>
      </c>
      <c r="BH30">
        <f t="shared" ca="1" si="62"/>
        <v>6.5954194719431474</v>
      </c>
      <c r="BI30">
        <f t="shared" ca="1" si="63"/>
        <v>1.2500000000000001E-2</v>
      </c>
      <c r="BJ30">
        <f t="shared" ca="1" si="64"/>
        <v>4.1877999989999992</v>
      </c>
      <c r="BK30">
        <f t="shared" ca="1" si="65"/>
        <v>6.6683560279827958</v>
      </c>
      <c r="BL30">
        <f t="shared" ca="1" si="66"/>
        <v>12.5</v>
      </c>
      <c r="BM30">
        <f t="shared" ca="1" si="67"/>
        <v>2.6879999989999996</v>
      </c>
      <c r="BN30">
        <f t="shared" ca="1" si="4"/>
        <v>0.95904862468499918</v>
      </c>
      <c r="BO30">
        <f t="shared" ca="1" si="83"/>
        <v>1.4099999999999999E-9</v>
      </c>
      <c r="BP30">
        <f t="shared" ca="1" si="84"/>
        <v>0.62582139096678224</v>
      </c>
      <c r="BQ30">
        <f t="shared" ca="1" si="85"/>
        <v>5.5587999989999997</v>
      </c>
      <c r="BR30">
        <f t="shared" ca="1" si="86"/>
        <v>9.8533790820937384</v>
      </c>
      <c r="BS30">
        <f t="shared" ca="1" si="87"/>
        <v>126</v>
      </c>
      <c r="BT30">
        <f t="shared" ca="1" si="88"/>
        <v>4.4999999999999993E-8</v>
      </c>
      <c r="BU30">
        <f t="shared" ca="1" si="89"/>
        <v>7.4991999989999991</v>
      </c>
      <c r="BV30">
        <f t="shared" ca="1" si="90"/>
        <v>27.327999998999999</v>
      </c>
      <c r="BW30">
        <f t="shared" ca="1" si="91"/>
        <v>3.5299999989999997</v>
      </c>
      <c r="BX30">
        <f t="shared" ca="1" si="92"/>
        <v>2.4944999999999999</v>
      </c>
      <c r="BY30">
        <f t="shared" ca="1" si="93"/>
        <v>0.86956521814744814</v>
      </c>
      <c r="BZ30">
        <f t="shared" ca="1" si="94"/>
        <v>59.643999998999995</v>
      </c>
      <c r="CA30">
        <f t="shared" ca="1" si="95"/>
        <v>7.6869999989999993</v>
      </c>
      <c r="CB30">
        <f t="shared" ca="1" si="96"/>
        <v>1.7849984153991865</v>
      </c>
      <c r="CC30">
        <f t="shared" ca="1" si="97"/>
        <v>0.86956521814744814</v>
      </c>
      <c r="CD30">
        <f t="shared" ca="1" si="98"/>
        <v>4.4078999989999996</v>
      </c>
      <c r="CE30">
        <f t="shared" ca="1" si="99"/>
        <v>2.6362999989999998</v>
      </c>
      <c r="CF30">
        <f t="shared" ca="1" si="100"/>
        <v>3.6999999989999997</v>
      </c>
      <c r="CG30">
        <f t="shared" ca="1" si="101"/>
        <v>8.260299998999999</v>
      </c>
      <c r="CH30">
        <f t="shared" ca="1" si="102"/>
        <v>20.400102923259841</v>
      </c>
      <c r="CI30">
        <f t="shared" ca="1" si="103"/>
        <v>0.42329999899999998</v>
      </c>
      <c r="CJ30">
        <f t="shared" ca="1" si="104"/>
        <v>15.149999998999998</v>
      </c>
      <c r="CK30">
        <f t="shared" ca="1" si="105"/>
        <v>8.2559999989999994E-2</v>
      </c>
      <c r="CL30">
        <f t="shared" ca="1" si="106"/>
        <v>0.49465799899999996</v>
      </c>
      <c r="CM30">
        <f t="shared" ca="1" si="107"/>
        <v>2.6299999999999991E-3</v>
      </c>
      <c r="CN30">
        <f t="shared" ca="1" si="108"/>
        <v>4.2849999989999992</v>
      </c>
      <c r="CO30">
        <f t="shared" ca="1" si="109"/>
        <v>0.6429999999999999</v>
      </c>
      <c r="CP30">
        <f t="shared" ca="1" si="110"/>
        <v>0.62489999899999993</v>
      </c>
      <c r="CQ30">
        <f t="shared" ca="1" si="111"/>
        <v>45</v>
      </c>
      <c r="CR30">
        <f t="shared" ca="1" si="112"/>
        <v>14.825796885999999</v>
      </c>
      <c r="CS30" t="str">
        <f t="shared" ca="1" si="68"/>
        <v>n.a.</v>
      </c>
      <c r="CT30" t="str">
        <f t="shared" ca="1" si="69"/>
        <v>n.a.</v>
      </c>
      <c r="CU30" t="str">
        <f t="shared" ca="1" si="70"/>
        <v>n.a.</v>
      </c>
      <c r="CV30" t="str">
        <f t="shared" ca="1" si="71"/>
        <v>n.a.</v>
      </c>
      <c r="CW30">
        <f t="shared" ca="1" si="72"/>
        <v>2.0699999989999998</v>
      </c>
      <c r="CX30">
        <f t="shared" ca="1" si="73"/>
        <v>43.508499998999994</v>
      </c>
      <c r="CY30" t="str">
        <f t="shared" ca="1" si="74"/>
        <v>n.a.</v>
      </c>
      <c r="CZ30" t="str">
        <f t="shared" ca="1" si="75"/>
        <v>n.a.</v>
      </c>
      <c r="DA30">
        <f t="shared" ca="1" si="76"/>
        <v>3.3199999999999994E-4</v>
      </c>
      <c r="DB30">
        <f t="shared" ca="1" si="77"/>
        <v>20</v>
      </c>
      <c r="DC30" t="str">
        <f t="shared" ca="1" si="78"/>
        <v>n.a.</v>
      </c>
      <c r="DD30">
        <f t="shared" ca="1" si="79"/>
        <v>0.98838645910551026</v>
      </c>
      <c r="DE30" t="str">
        <f t="shared" ca="1" si="80"/>
        <v>n.a.</v>
      </c>
      <c r="DF30">
        <f t="shared" ca="1" si="81"/>
        <v>0.22752870184556453</v>
      </c>
      <c r="DG30">
        <f t="shared" ca="1" si="82"/>
        <v>1.7998999998999998E-3</v>
      </c>
    </row>
    <row r="31" spans="1:111" x14ac:dyDescent="0.25">
      <c r="A31" t="str">
        <f t="shared" ca="1" si="2"/>
        <v>1976</v>
      </c>
      <c r="B31">
        <f t="shared" ca="1" si="3"/>
        <v>4.1669999989999997</v>
      </c>
      <c r="C31">
        <f t="shared" ca="1" si="5"/>
        <v>2.6909999999899997E-9</v>
      </c>
      <c r="D31">
        <f t="shared" ca="1" si="6"/>
        <v>0.95156499899999991</v>
      </c>
      <c r="E31">
        <f t="shared" ca="1" si="7"/>
        <v>16.920999998999999</v>
      </c>
      <c r="F31">
        <f t="shared" ca="1" si="8"/>
        <v>36.415999998999993</v>
      </c>
      <c r="G31">
        <f t="shared" ca="1" si="9"/>
        <v>249.375950645334</v>
      </c>
      <c r="H31">
        <f t="shared" ca="1" si="10"/>
        <v>2.000999999999999E-5</v>
      </c>
      <c r="I31">
        <f t="shared" ca="1" si="11"/>
        <v>0.86956499899999995</v>
      </c>
      <c r="J31">
        <f t="shared" ca="1" si="12"/>
        <v>4.4181805452587267E-12</v>
      </c>
      <c r="K31">
        <f t="shared" ca="1" si="13"/>
        <v>90</v>
      </c>
      <c r="L31">
        <f t="shared" ca="1" si="14"/>
        <v>1.0186999999999999</v>
      </c>
      <c r="M31">
        <f t="shared" ca="1" si="15"/>
        <v>17.03</v>
      </c>
      <c r="N31">
        <f t="shared" ca="1" si="16"/>
        <v>4.7429999999999994</v>
      </c>
      <c r="O31">
        <f t="shared" ca="1" si="17"/>
        <v>1.8932072705481457</v>
      </c>
      <c r="P31">
        <f t="shared" ca="1" si="18"/>
        <v>36.196799999</v>
      </c>
      <c r="Q31">
        <f t="shared" ca="1" si="19"/>
        <v>2.89E-12</v>
      </c>
      <c r="R31">
        <f t="shared" ca="1" si="20"/>
        <v>8.5699999989999984</v>
      </c>
      <c r="S31">
        <f t="shared" ca="1" si="21"/>
        <v>0.41467966013463803</v>
      </c>
      <c r="T31">
        <f t="shared" ca="1" si="22"/>
        <v>5.8363999989999993</v>
      </c>
      <c r="U31">
        <f t="shared" ca="1" si="23"/>
        <v>0.99999999899999992</v>
      </c>
      <c r="V31">
        <f t="shared" ca="1" si="24"/>
        <v>24.999999999</v>
      </c>
      <c r="W31">
        <f t="shared" ca="1" si="25"/>
        <v>0.39130499899999999</v>
      </c>
      <c r="X31">
        <f t="shared" ca="1" si="26"/>
        <v>2.5</v>
      </c>
      <c r="Y31">
        <f t="shared" ca="1" si="27"/>
        <v>3.8069999992180028</v>
      </c>
      <c r="Z31">
        <f t="shared" ca="1" si="28"/>
        <v>4.9731450169086937</v>
      </c>
      <c r="AA31">
        <f t="shared" ca="1" si="29"/>
        <v>2.3852970289999997</v>
      </c>
      <c r="AB31">
        <f t="shared" ca="1" si="30"/>
        <v>2.3850999989999999</v>
      </c>
      <c r="AC31">
        <f t="shared" ca="1" si="31"/>
        <v>1.1499999989999998</v>
      </c>
      <c r="AD31">
        <f t="shared" ca="1" si="32"/>
        <v>37.179999998999996</v>
      </c>
      <c r="AE31">
        <f t="shared" ca="1" si="33"/>
        <v>0.99999999899999992</v>
      </c>
      <c r="AF31">
        <f t="shared" ca="1" si="34"/>
        <v>21.356282676710627</v>
      </c>
      <c r="AG31">
        <f t="shared" ca="1" si="35"/>
        <v>2.5499999989999997</v>
      </c>
      <c r="AH31">
        <f t="shared" ca="1" si="36"/>
        <v>4.9999999989999999</v>
      </c>
      <c r="AI31">
        <f t="shared" ca="1" si="37"/>
        <v>2</v>
      </c>
      <c r="AJ31">
        <f t="shared" ca="1" si="38"/>
        <v>1.8989999996917115</v>
      </c>
      <c r="AK31">
        <f t="shared" ca="1" si="39"/>
        <v>8.8105727648508605</v>
      </c>
      <c r="AL31">
        <f t="shared" ca="1" si="40"/>
        <v>414.99999999899995</v>
      </c>
      <c r="AM31">
        <f t="shared" ca="1" si="41"/>
        <v>70.625</v>
      </c>
      <c r="AN31">
        <f t="shared" ca="1" si="42"/>
        <v>0.29531399899999999</v>
      </c>
      <c r="AO31">
        <f t="shared" ca="1" si="43"/>
        <v>0.59636099899999995</v>
      </c>
      <c r="AP31">
        <f t="shared" ca="1" si="44"/>
        <v>8.6777197713687839E-4</v>
      </c>
      <c r="AQ31">
        <f t="shared" ca="1" si="45"/>
        <v>867.60999999899991</v>
      </c>
      <c r="AR31">
        <f t="shared" ca="1" si="46"/>
        <v>0.90908999999999995</v>
      </c>
      <c r="AS31">
        <f t="shared" ca="1" si="47"/>
        <v>294.71999999899998</v>
      </c>
      <c r="AT31">
        <f t="shared" ca="1" si="48"/>
        <v>0.33249999899999999</v>
      </c>
      <c r="AU31">
        <f t="shared" ca="1" si="49"/>
        <v>8.3617999989999987</v>
      </c>
      <c r="AV31">
        <f t="shared" ca="1" si="50"/>
        <v>484</v>
      </c>
      <c r="AW31">
        <f t="shared" ca="1" si="51"/>
        <v>0.28794799899999995</v>
      </c>
      <c r="AX31">
        <f t="shared" ca="1" si="52"/>
        <v>1.9999999465758449</v>
      </c>
      <c r="AY31">
        <f t="shared" ca="1" si="53"/>
        <v>2.8946999989999997</v>
      </c>
      <c r="AZ31">
        <f t="shared" ca="1" si="54"/>
        <v>0.86956521814744814</v>
      </c>
      <c r="BA31">
        <f t="shared" ca="1" si="55"/>
        <v>1.0000002759241586</v>
      </c>
      <c r="BB31">
        <f t="shared" ca="1" si="56"/>
        <v>0.29605099899999998</v>
      </c>
      <c r="BC31">
        <f t="shared" ca="1" si="57"/>
        <v>249.37499994999999</v>
      </c>
      <c r="BD31">
        <f t="shared" ca="1" si="58"/>
        <v>0.91274199899999997</v>
      </c>
      <c r="BE31">
        <f t="shared" ca="1" si="59"/>
        <v>2.5280999989999997</v>
      </c>
      <c r="BF31">
        <f t="shared" ca="1" si="60"/>
        <v>0.429699999</v>
      </c>
      <c r="BG31">
        <f t="shared" ca="1" si="61"/>
        <v>43.904999998999998</v>
      </c>
      <c r="BH31">
        <f t="shared" ca="1" si="62"/>
        <v>6.6734999989999997</v>
      </c>
      <c r="BI31">
        <f t="shared" ca="1" si="63"/>
        <v>2.0209099998999999E-2</v>
      </c>
      <c r="BJ31">
        <f t="shared" ca="1" si="64"/>
        <v>4.4977399989999993</v>
      </c>
      <c r="BK31">
        <f t="shared" ca="1" si="65"/>
        <v>6.7518753789616657</v>
      </c>
      <c r="BL31">
        <f t="shared" ca="1" si="66"/>
        <v>12.5</v>
      </c>
      <c r="BM31">
        <f t="shared" ca="1" si="67"/>
        <v>2.4855999989999997</v>
      </c>
      <c r="BN31">
        <f t="shared" ca="1" si="4"/>
        <v>1.0817827791884278</v>
      </c>
      <c r="BO31">
        <f t="shared" ca="1" si="83"/>
        <v>1.4099999999999999E-9</v>
      </c>
      <c r="BP31">
        <f t="shared" ca="1" si="84"/>
        <v>0.63107408809794274</v>
      </c>
      <c r="BQ31">
        <f t="shared" ca="1" si="85"/>
        <v>5.2109999989999993</v>
      </c>
      <c r="BR31">
        <f t="shared" ca="1" si="86"/>
        <v>9.8533790820937384</v>
      </c>
      <c r="BS31">
        <f t="shared" ca="1" si="87"/>
        <v>126</v>
      </c>
      <c r="BT31">
        <f t="shared" ca="1" si="88"/>
        <v>6.8709999998999983E-8</v>
      </c>
      <c r="BU31">
        <f t="shared" ca="1" si="89"/>
        <v>7.4281999989999994</v>
      </c>
      <c r="BV31">
        <f t="shared" ca="1" si="90"/>
        <v>31.569999998999997</v>
      </c>
      <c r="BW31">
        <f t="shared" ca="1" si="91"/>
        <v>3.5299999989999997</v>
      </c>
      <c r="BX31">
        <f t="shared" ca="1" si="92"/>
        <v>2.4583999989999996</v>
      </c>
      <c r="BY31">
        <f t="shared" ca="1" si="93"/>
        <v>0.86956521814744814</v>
      </c>
      <c r="BZ31">
        <f t="shared" ca="1" si="94"/>
        <v>68.307999999999993</v>
      </c>
      <c r="CA31">
        <f t="shared" ca="1" si="95"/>
        <v>8.7439999989999997</v>
      </c>
      <c r="CB31">
        <f t="shared" ca="1" si="96"/>
        <v>1.7849984153991865</v>
      </c>
      <c r="CC31">
        <f t="shared" ca="1" si="97"/>
        <v>0.86956521814744814</v>
      </c>
      <c r="CD31">
        <f t="shared" ca="1" si="98"/>
        <v>4.1608999989999997</v>
      </c>
      <c r="CE31">
        <f t="shared" ca="1" si="99"/>
        <v>2.449099999</v>
      </c>
      <c r="CF31">
        <f t="shared" ca="1" si="100"/>
        <v>3.9249999989999997</v>
      </c>
      <c r="CG31">
        <f t="shared" ca="1" si="101"/>
        <v>8.360499999</v>
      </c>
      <c r="CH31">
        <f t="shared" ca="1" si="102"/>
        <v>20.400102923259841</v>
      </c>
      <c r="CI31">
        <f t="shared" ca="1" si="103"/>
        <v>0.43129999899999999</v>
      </c>
      <c r="CJ31">
        <f t="shared" ca="1" si="104"/>
        <v>16.664999998999999</v>
      </c>
      <c r="CK31">
        <f t="shared" ca="1" si="105"/>
        <v>8.3049999989999984E-2</v>
      </c>
      <c r="CL31">
        <f t="shared" ca="1" si="106"/>
        <v>0.59636099899999995</v>
      </c>
      <c r="CM31">
        <f t="shared" ca="1" si="107"/>
        <v>3.9099999999999985E-3</v>
      </c>
      <c r="CN31">
        <f t="shared" ca="1" si="108"/>
        <v>4.2924999989999995</v>
      </c>
      <c r="CO31">
        <f t="shared" ca="1" si="109"/>
        <v>0.79801699899999989</v>
      </c>
      <c r="CP31">
        <f t="shared" ca="1" si="110"/>
        <v>0.62039999899999998</v>
      </c>
      <c r="CQ31">
        <f t="shared" ca="1" si="111"/>
        <v>45</v>
      </c>
      <c r="CR31">
        <f t="shared" ca="1" si="112"/>
        <v>14.952999998999999</v>
      </c>
      <c r="CS31" t="str">
        <f t="shared" ca="1" si="68"/>
        <v>n.a.</v>
      </c>
      <c r="CT31" t="str">
        <f t="shared" ca="1" si="69"/>
        <v>n.a.</v>
      </c>
      <c r="CU31" t="str">
        <f t="shared" ca="1" si="70"/>
        <v>n.a.</v>
      </c>
      <c r="CV31" t="str">
        <f t="shared" ca="1" si="71"/>
        <v>n.a.</v>
      </c>
      <c r="CW31">
        <f t="shared" ca="1" si="72"/>
        <v>2.0699999989999998</v>
      </c>
      <c r="CX31">
        <f t="shared" ca="1" si="73"/>
        <v>41.299999998999994</v>
      </c>
      <c r="CY31" t="str">
        <f t="shared" ca="1" si="74"/>
        <v>n.a.</v>
      </c>
      <c r="CZ31" t="str">
        <f t="shared" ca="1" si="75"/>
        <v>n.a.</v>
      </c>
      <c r="DA31">
        <f t="shared" ca="1" si="76"/>
        <v>3.3199999989999996E-4</v>
      </c>
      <c r="DB31">
        <f t="shared" ca="1" si="77"/>
        <v>20</v>
      </c>
      <c r="DC31" t="str">
        <f t="shared" ca="1" si="78"/>
        <v>n.a.</v>
      </c>
      <c r="DD31">
        <f t="shared" ca="1" si="79"/>
        <v>1.1748120314553712</v>
      </c>
      <c r="DE31" t="str">
        <f t="shared" ca="1" si="80"/>
        <v>n.a.</v>
      </c>
      <c r="DF31">
        <f t="shared" ca="1" si="81"/>
        <v>0.22925793799803573</v>
      </c>
      <c r="DG31">
        <f t="shared" ca="1" si="82"/>
        <v>1.8230999998999997E-3</v>
      </c>
    </row>
    <row r="32" spans="1:111" x14ac:dyDescent="0.25">
      <c r="A32" t="str">
        <f t="shared" ca="1" si="2"/>
        <v>1977</v>
      </c>
      <c r="B32">
        <f t="shared" ca="1" si="3"/>
        <v>4.0776999989999991</v>
      </c>
      <c r="C32">
        <f t="shared" ca="1" si="5"/>
        <v>5.7679999999699997E-9</v>
      </c>
      <c r="D32">
        <f t="shared" ca="1" si="6"/>
        <v>0.88207299899999991</v>
      </c>
      <c r="E32">
        <f t="shared" ca="1" si="7"/>
        <v>15.441999998999998</v>
      </c>
      <c r="F32">
        <f t="shared" ca="1" si="8"/>
        <v>33.796999998999993</v>
      </c>
      <c r="G32">
        <f t="shared" ca="1" si="9"/>
        <v>239.67591366590645</v>
      </c>
      <c r="H32">
        <f t="shared" ca="1" si="10"/>
        <v>2.000999999999999E-5</v>
      </c>
      <c r="I32">
        <f t="shared" ca="1" si="11"/>
        <v>0.82815699899999995</v>
      </c>
      <c r="J32">
        <f t="shared" ca="1" si="12"/>
        <v>5.7676955473889648E-12</v>
      </c>
      <c r="K32">
        <f t="shared" ca="1" si="13"/>
        <v>90</v>
      </c>
      <c r="L32">
        <f t="shared" ca="1" si="14"/>
        <v>1.0972</v>
      </c>
      <c r="M32">
        <f t="shared" ca="1" si="15"/>
        <v>27.59</v>
      </c>
      <c r="N32">
        <f t="shared" ca="1" si="16"/>
        <v>4.6399999989999996</v>
      </c>
      <c r="O32">
        <f t="shared" ca="1" si="17"/>
        <v>1.5170999989999998</v>
      </c>
      <c r="P32">
        <f t="shared" ca="1" si="18"/>
        <v>37.707399998999996</v>
      </c>
      <c r="Q32">
        <f t="shared" ca="1" si="19"/>
        <v>2.7799999999999999E-12</v>
      </c>
      <c r="R32">
        <f t="shared" ca="1" si="20"/>
        <v>8.5699999989999984</v>
      </c>
      <c r="S32">
        <f t="shared" ca="1" si="21"/>
        <v>0.39051821782735902</v>
      </c>
      <c r="T32">
        <f t="shared" ca="1" si="22"/>
        <v>5.9457999989999992</v>
      </c>
      <c r="U32">
        <f t="shared" ca="1" si="23"/>
        <v>0.99999999899999992</v>
      </c>
      <c r="V32">
        <f t="shared" ca="1" si="24"/>
        <v>24.999999999</v>
      </c>
      <c r="W32">
        <f t="shared" ca="1" si="25"/>
        <v>0.39130499899999999</v>
      </c>
      <c r="X32">
        <f t="shared" ca="1" si="26"/>
        <v>2.5</v>
      </c>
      <c r="Y32">
        <f t="shared" ca="1" si="27"/>
        <v>4.1189999992358688</v>
      </c>
      <c r="Z32">
        <f t="shared" ca="1" si="28"/>
        <v>4.7934999989999998</v>
      </c>
      <c r="AA32">
        <f t="shared" ca="1" si="29"/>
        <v>2.1576951499999999</v>
      </c>
      <c r="AB32">
        <f t="shared" ca="1" si="30"/>
        <v>2.1525999999999996</v>
      </c>
      <c r="AC32">
        <f t="shared" ca="1" si="31"/>
        <v>1.1499999989999998</v>
      </c>
      <c r="AD32">
        <f t="shared" ca="1" si="32"/>
        <v>35.759999998999994</v>
      </c>
      <c r="AE32">
        <f t="shared" ca="1" si="33"/>
        <v>0.99999999899999992</v>
      </c>
      <c r="AF32">
        <f t="shared" ca="1" si="34"/>
        <v>20.554468487601245</v>
      </c>
      <c r="AG32">
        <f t="shared" ca="1" si="35"/>
        <v>2.5499999989999997</v>
      </c>
      <c r="AH32">
        <f t="shared" ca="1" si="36"/>
        <v>4.9999999989999999</v>
      </c>
      <c r="AI32">
        <f t="shared" ca="1" si="37"/>
        <v>2</v>
      </c>
      <c r="AJ32">
        <f t="shared" ca="1" si="38"/>
        <v>2.1204999996569192</v>
      </c>
      <c r="AK32">
        <f t="shared" ca="1" si="39"/>
        <v>8.4882438544117118</v>
      </c>
      <c r="AL32">
        <f t="shared" ca="1" si="40"/>
        <v>414.99999999899995</v>
      </c>
      <c r="AM32">
        <f t="shared" ca="1" si="41"/>
        <v>70.524999998999988</v>
      </c>
      <c r="AN32">
        <f t="shared" ca="1" si="42"/>
        <v>0.29531399899999999</v>
      </c>
      <c r="AO32">
        <f t="shared" ca="1" si="43"/>
        <v>0.53955499899999992</v>
      </c>
      <c r="AP32">
        <f t="shared" ca="1" si="44"/>
        <v>1.5299441072766189E-3</v>
      </c>
      <c r="AQ32">
        <f t="shared" ca="1" si="45"/>
        <v>875.58999999599996</v>
      </c>
      <c r="AR32">
        <f t="shared" ca="1" si="46"/>
        <v>0.90908999999999995</v>
      </c>
      <c r="AS32">
        <f t="shared" ca="1" si="47"/>
        <v>241.29999999899999</v>
      </c>
      <c r="AT32">
        <f t="shared" ca="1" si="48"/>
        <v>0.31989999899999999</v>
      </c>
      <c r="AU32">
        <f t="shared" ca="1" si="49"/>
        <v>8.0555299999999992</v>
      </c>
      <c r="AV32">
        <f t="shared" ca="1" si="50"/>
        <v>484</v>
      </c>
      <c r="AW32">
        <f t="shared" ca="1" si="51"/>
        <v>0.28138299899999997</v>
      </c>
      <c r="AX32">
        <f t="shared" ca="1" si="52"/>
        <v>1.9999999465758449</v>
      </c>
      <c r="AY32">
        <f t="shared" ca="1" si="53"/>
        <v>3.0464999989999999</v>
      </c>
      <c r="AZ32">
        <f t="shared" ca="1" si="54"/>
        <v>0.86956521814744814</v>
      </c>
      <c r="BA32">
        <f t="shared" ca="1" si="55"/>
        <v>1.0000002759241586</v>
      </c>
      <c r="BB32">
        <f t="shared" ca="1" si="56"/>
        <v>0.29605099899999998</v>
      </c>
      <c r="BC32">
        <f t="shared" ca="1" si="57"/>
        <v>239.67499994999997</v>
      </c>
      <c r="BD32">
        <f t="shared" ca="1" si="58"/>
        <v>0.87857999899999994</v>
      </c>
      <c r="BE32">
        <f t="shared" ca="1" si="59"/>
        <v>2.3698999989999998</v>
      </c>
      <c r="BF32">
        <f t="shared" ca="1" si="60"/>
        <v>0.40350999899999995</v>
      </c>
      <c r="BG32">
        <f t="shared" ca="1" si="61"/>
        <v>46.1</v>
      </c>
      <c r="BH32">
        <f t="shared" ca="1" si="62"/>
        <v>6.4228999989999993</v>
      </c>
      <c r="BI32">
        <f t="shared" ca="1" si="63"/>
        <v>2.2668599998999995E-2</v>
      </c>
      <c r="BJ32">
        <f t="shared" ca="1" si="64"/>
        <v>4.3969299989999993</v>
      </c>
      <c r="BK32">
        <f t="shared" ca="1" si="65"/>
        <v>7.1691269234346349</v>
      </c>
      <c r="BL32">
        <f t="shared" ca="1" si="66"/>
        <v>12.5</v>
      </c>
      <c r="BM32">
        <f t="shared" ca="1" si="67"/>
        <v>2.33</v>
      </c>
      <c r="BN32">
        <f t="shared" ca="1" si="4"/>
        <v>0.99359999899999996</v>
      </c>
      <c r="BO32">
        <f t="shared" ca="1" si="83"/>
        <v>1.4099999999999999E-9</v>
      </c>
      <c r="BP32">
        <f t="shared" ca="1" si="84"/>
        <v>0.65138092799073799</v>
      </c>
      <c r="BQ32">
        <f t="shared" ca="1" si="85"/>
        <v>5.2477999989999997</v>
      </c>
      <c r="BR32">
        <f t="shared" ca="1" si="86"/>
        <v>9.8533790820937384</v>
      </c>
      <c r="BS32">
        <f t="shared" ca="1" si="87"/>
        <v>126</v>
      </c>
      <c r="BT32">
        <f t="shared" ca="1" si="88"/>
        <v>1.2448999999999997E-7</v>
      </c>
      <c r="BU32">
        <f t="shared" ca="1" si="89"/>
        <v>7.3790999989999992</v>
      </c>
      <c r="BV32">
        <f t="shared" ca="1" si="90"/>
        <v>40.275999999</v>
      </c>
      <c r="BW32">
        <f t="shared" ca="1" si="91"/>
        <v>3.5049999989999998</v>
      </c>
      <c r="BX32">
        <f t="shared" ca="1" si="92"/>
        <v>2.3521999989999998</v>
      </c>
      <c r="BY32">
        <f t="shared" ca="1" si="93"/>
        <v>0.86956521814744814</v>
      </c>
      <c r="BZ32">
        <f t="shared" ca="1" si="94"/>
        <v>81.651999998999997</v>
      </c>
      <c r="CA32">
        <f t="shared" ca="1" si="95"/>
        <v>15.755000000000001</v>
      </c>
      <c r="CB32">
        <f t="shared" ca="1" si="96"/>
        <v>1.7849984153991865</v>
      </c>
      <c r="CC32">
        <f t="shared" ca="1" si="97"/>
        <v>0.86956521814744814</v>
      </c>
      <c r="CD32">
        <f t="shared" ca="1" si="98"/>
        <v>4.749599999</v>
      </c>
      <c r="CE32">
        <f t="shared" ca="1" si="99"/>
        <v>2.0765999999999996</v>
      </c>
      <c r="CF32">
        <f t="shared" ca="1" si="100"/>
        <v>3.9249999989999997</v>
      </c>
      <c r="CG32">
        <f t="shared" ca="1" si="101"/>
        <v>8.0555999989999982</v>
      </c>
      <c r="CH32">
        <f t="shared" ca="1" si="102"/>
        <v>20.400102923259841</v>
      </c>
      <c r="CI32">
        <f t="shared" ca="1" si="103"/>
        <v>0.41939999899999997</v>
      </c>
      <c r="CJ32">
        <f t="shared" ca="1" si="104"/>
        <v>19.442999998999998</v>
      </c>
      <c r="CK32">
        <f t="shared" ca="1" si="105"/>
        <v>8.1809999989999993E-2</v>
      </c>
      <c r="CL32">
        <f t="shared" ca="1" si="106"/>
        <v>0.53955499899999992</v>
      </c>
      <c r="CM32">
        <f t="shared" ca="1" si="107"/>
        <v>5.3799999999999985E-3</v>
      </c>
      <c r="CN32">
        <f t="shared" ca="1" si="108"/>
        <v>4.2924999989999995</v>
      </c>
      <c r="CO32">
        <f t="shared" ca="1" si="109"/>
        <v>0.7679999999999999</v>
      </c>
      <c r="CP32">
        <f t="shared" ca="1" si="110"/>
        <v>0.65169999899999997</v>
      </c>
      <c r="CQ32">
        <f t="shared" ca="1" si="111"/>
        <v>45</v>
      </c>
      <c r="CR32">
        <f t="shared" ca="1" si="112"/>
        <v>14.395499998999998</v>
      </c>
      <c r="CS32" t="str">
        <f t="shared" ca="1" si="68"/>
        <v>n.a.</v>
      </c>
      <c r="CT32" t="str">
        <f t="shared" ca="1" si="69"/>
        <v>n.a.</v>
      </c>
      <c r="CU32" t="str">
        <f t="shared" ca="1" si="70"/>
        <v>n.a.</v>
      </c>
      <c r="CV32" t="str">
        <f t="shared" ca="1" si="71"/>
        <v>n.a.</v>
      </c>
      <c r="CW32">
        <f t="shared" ca="1" si="72"/>
        <v>2.0699999989999998</v>
      </c>
      <c r="CX32">
        <f t="shared" ca="1" si="73"/>
        <v>40.599999998999998</v>
      </c>
      <c r="CY32" t="str">
        <f t="shared" ca="1" si="74"/>
        <v>n.a.</v>
      </c>
      <c r="CZ32" t="str">
        <f t="shared" ca="1" si="75"/>
        <v>n.a.</v>
      </c>
      <c r="DA32">
        <f t="shared" ca="1" si="76"/>
        <v>3.3199999989999996E-4</v>
      </c>
      <c r="DB32">
        <f t="shared" ca="1" si="77"/>
        <v>20</v>
      </c>
      <c r="DC32" t="str">
        <f t="shared" ca="1" si="78"/>
        <v>n.a.</v>
      </c>
      <c r="DD32">
        <f t="shared" ca="1" si="79"/>
        <v>1.0493179444378991</v>
      </c>
      <c r="DE32" t="str">
        <f t="shared" ca="1" si="80"/>
        <v>n.a.</v>
      </c>
      <c r="DF32">
        <f t="shared" ca="1" si="81"/>
        <v>0.21927764641354716</v>
      </c>
      <c r="DG32">
        <f t="shared" ca="1" si="82"/>
        <v>1.8444999998999995E-3</v>
      </c>
    </row>
    <row r="33" spans="1:111" x14ac:dyDescent="0.25">
      <c r="A33" t="str">
        <f t="shared" ca="1" si="2"/>
        <v>1978</v>
      </c>
      <c r="B33">
        <f t="shared" ca="1" si="3"/>
        <v>3.8962999989999996</v>
      </c>
      <c r="C33">
        <f t="shared" ca="1" si="5"/>
        <v>9.786000000009998E-9</v>
      </c>
      <c r="D33">
        <f t="shared" ca="1" si="6"/>
        <v>0.87622999899999998</v>
      </c>
      <c r="E33">
        <f t="shared" ca="1" si="7"/>
        <v>13.772999999</v>
      </c>
      <c r="F33">
        <f t="shared" ca="1" si="8"/>
        <v>29.805999998999997</v>
      </c>
      <c r="G33">
        <f t="shared" ca="1" si="9"/>
        <v>216.01082344754022</v>
      </c>
      <c r="H33">
        <f t="shared" ca="1" si="10"/>
        <v>2.000999999999999E-5</v>
      </c>
      <c r="I33">
        <f t="shared" ca="1" si="11"/>
        <v>0.82815699899999995</v>
      </c>
      <c r="J33">
        <f t="shared" ca="1" si="12"/>
        <v>7.4581330035989651E-12</v>
      </c>
      <c r="K33">
        <f t="shared" ca="1" si="13"/>
        <v>90</v>
      </c>
      <c r="L33">
        <f t="shared" ca="1" si="14"/>
        <v>1.1794999989999999</v>
      </c>
      <c r="M33">
        <f t="shared" ca="1" si="15"/>
        <v>33.840000000000003</v>
      </c>
      <c r="N33">
        <f t="shared" ca="1" si="16"/>
        <v>4.8019999999999996</v>
      </c>
      <c r="O33">
        <f t="shared" ca="1" si="17"/>
        <v>1.613906197791227</v>
      </c>
      <c r="P33">
        <f t="shared" ca="1" si="18"/>
        <v>40.785299998999996</v>
      </c>
      <c r="Q33">
        <f t="shared" ca="1" si="19"/>
        <v>3.4099999999999998E-12</v>
      </c>
      <c r="R33">
        <f t="shared" ca="1" si="20"/>
        <v>8.5699999989999984</v>
      </c>
      <c r="S33">
        <f t="shared" ca="1" si="21"/>
        <v>0.36088054866866853</v>
      </c>
      <c r="T33">
        <f t="shared" ca="1" si="22"/>
        <v>5.2513999989999993</v>
      </c>
      <c r="U33">
        <f t="shared" ca="1" si="23"/>
        <v>0.99999999899999992</v>
      </c>
      <c r="V33">
        <f t="shared" ca="1" si="24"/>
        <v>24.999999999</v>
      </c>
      <c r="W33">
        <f t="shared" ca="1" si="25"/>
        <v>0.39130499899999999</v>
      </c>
      <c r="X33">
        <f t="shared" ca="1" si="26"/>
        <v>2.5</v>
      </c>
      <c r="Y33">
        <f t="shared" ca="1" si="27"/>
        <v>4.0119999992297419</v>
      </c>
      <c r="Z33">
        <f t="shared" ca="1" si="28"/>
        <v>4.3201999989999997</v>
      </c>
      <c r="AA33">
        <f t="shared" ca="1" si="29"/>
        <v>2.0170338499999998</v>
      </c>
      <c r="AB33">
        <f t="shared" ca="1" si="30"/>
        <v>1.8822999989999998</v>
      </c>
      <c r="AC33">
        <f t="shared" ca="1" si="31"/>
        <v>2.75</v>
      </c>
      <c r="AD33">
        <f t="shared" ca="1" si="32"/>
        <v>36.665999998999993</v>
      </c>
      <c r="AE33">
        <f t="shared" ca="1" si="33"/>
        <v>0.99999999899999992</v>
      </c>
      <c r="AF33">
        <f t="shared" ca="1" si="34"/>
        <v>19.220222073765683</v>
      </c>
      <c r="AG33">
        <f t="shared" ca="1" si="35"/>
        <v>2.5499999989999997</v>
      </c>
      <c r="AH33">
        <f t="shared" ca="1" si="36"/>
        <v>4.9999999989999999</v>
      </c>
      <c r="AI33">
        <f t="shared" ca="1" si="37"/>
        <v>2</v>
      </c>
      <c r="AJ33">
        <f t="shared" ca="1" si="38"/>
        <v>3.1769999994909677</v>
      </c>
      <c r="AK33">
        <f t="shared" ca="1" si="39"/>
        <v>8.1940348098495139</v>
      </c>
      <c r="AL33">
        <f t="shared" ca="1" si="40"/>
        <v>625</v>
      </c>
      <c r="AM33">
        <f t="shared" ca="1" si="41"/>
        <v>70.474999998999991</v>
      </c>
      <c r="AN33">
        <f t="shared" ca="1" si="42"/>
        <v>0.29531399899999999</v>
      </c>
      <c r="AO33">
        <f t="shared" ca="1" si="43"/>
        <v>0.50440499899999991</v>
      </c>
      <c r="AP33">
        <f t="shared" ca="1" si="44"/>
        <v>1.8715318840070118E-3</v>
      </c>
      <c r="AQ33">
        <f t="shared" ca="1" si="45"/>
        <v>842.17999999899996</v>
      </c>
      <c r="AR33">
        <f t="shared" ca="1" si="46"/>
        <v>1.680999999</v>
      </c>
      <c r="AS33">
        <f t="shared" ca="1" si="47"/>
        <v>196.24</v>
      </c>
      <c r="AT33">
        <f t="shared" ca="1" si="48"/>
        <v>0.29709999899999995</v>
      </c>
      <c r="AU33">
        <f t="shared" ca="1" si="49"/>
        <v>7.5316099989999996</v>
      </c>
      <c r="AV33">
        <f t="shared" ca="1" si="50"/>
        <v>484</v>
      </c>
      <c r="AW33">
        <f t="shared" ca="1" si="51"/>
        <v>0.27350799899999995</v>
      </c>
      <c r="AX33">
        <f t="shared" ca="1" si="52"/>
        <v>3.9999998931516898</v>
      </c>
      <c r="AY33">
        <f t="shared" ca="1" si="53"/>
        <v>3.0308999989999998</v>
      </c>
      <c r="AZ33">
        <f t="shared" ca="1" si="54"/>
        <v>0.86956521814744814</v>
      </c>
      <c r="BA33">
        <f t="shared" ca="1" si="55"/>
        <v>1.0000002759241586</v>
      </c>
      <c r="BB33">
        <f t="shared" ca="1" si="56"/>
        <v>0.29605099899999998</v>
      </c>
      <c r="BC33">
        <f t="shared" ca="1" si="57"/>
        <v>216.00999994999998</v>
      </c>
      <c r="BD33">
        <f t="shared" ca="1" si="58"/>
        <v>0.82304499899999994</v>
      </c>
      <c r="BE33">
        <f t="shared" ca="1" si="59"/>
        <v>2.1972999989999997</v>
      </c>
      <c r="BF33">
        <f t="shared" ca="1" si="60"/>
        <v>0.37106999899999998</v>
      </c>
      <c r="BG33">
        <f t="shared" ca="1" si="61"/>
        <v>46.25</v>
      </c>
      <c r="BH33">
        <f t="shared" ca="1" si="62"/>
        <v>6.0059999989999993</v>
      </c>
      <c r="BI33">
        <f t="shared" ca="1" si="63"/>
        <v>2.2740899998999999E-2</v>
      </c>
      <c r="BJ33">
        <f t="shared" ca="1" si="64"/>
        <v>3.9839999989999999</v>
      </c>
      <c r="BK33">
        <f t="shared" ca="1" si="65"/>
        <v>6.6821246930039804</v>
      </c>
      <c r="BL33">
        <f t="shared" ca="1" si="66"/>
        <v>12</v>
      </c>
      <c r="BM33">
        <f t="shared" ca="1" si="67"/>
        <v>2.0404999989999997</v>
      </c>
      <c r="BN33">
        <f t="shared" ca="1" si="4"/>
        <v>0.94809999899999997</v>
      </c>
      <c r="BO33">
        <f t="shared" ca="1" si="83"/>
        <v>1.4099999999999999E-9</v>
      </c>
      <c r="BP33">
        <f t="shared" ca="1" si="84"/>
        <v>0.64808814040705653</v>
      </c>
      <c r="BQ33">
        <f t="shared" ca="1" si="85"/>
        <v>5.0961999989999995</v>
      </c>
      <c r="BR33">
        <f t="shared" ca="1" si="86"/>
        <v>9.8533790820937384</v>
      </c>
      <c r="BS33">
        <f t="shared" ca="1" si="87"/>
        <v>126</v>
      </c>
      <c r="BT33">
        <f t="shared" ca="1" si="88"/>
        <v>1.9361699999899998E-7</v>
      </c>
      <c r="BU33">
        <f t="shared" ca="1" si="89"/>
        <v>7.3711999989999999</v>
      </c>
      <c r="BV33">
        <f t="shared" ca="1" si="90"/>
        <v>46.469999998999995</v>
      </c>
      <c r="BW33">
        <f t="shared" ca="1" si="91"/>
        <v>3.3444999989999999</v>
      </c>
      <c r="BX33">
        <f t="shared" ca="1" si="92"/>
        <v>2.1772999989999997</v>
      </c>
      <c r="BY33">
        <f t="shared" ca="1" si="93"/>
        <v>0.86956521814744814</v>
      </c>
      <c r="BZ33">
        <f t="shared" ca="1" si="94"/>
        <v>71.000999999999991</v>
      </c>
      <c r="CA33">
        <f t="shared" ca="1" si="95"/>
        <v>15.562999998999999</v>
      </c>
      <c r="CB33">
        <f t="shared" ca="1" si="96"/>
        <v>1.7849984153991865</v>
      </c>
      <c r="CC33">
        <f t="shared" ca="1" si="97"/>
        <v>0.86956521814744814</v>
      </c>
      <c r="CD33">
        <f t="shared" ca="1" si="98"/>
        <v>4.3786999989999993</v>
      </c>
      <c r="CE33">
        <f t="shared" ca="1" si="99"/>
        <v>1.6772999989999999</v>
      </c>
      <c r="CF33">
        <f t="shared" ca="1" si="100"/>
        <v>3.9249999989999997</v>
      </c>
      <c r="CG33">
        <f t="shared" ca="1" si="101"/>
        <v>7.503399999</v>
      </c>
      <c r="CH33">
        <f t="shared" ca="1" si="102"/>
        <v>20.369102766855331</v>
      </c>
      <c r="CI33">
        <f t="shared" ca="1" si="103"/>
        <v>0.40984999899999996</v>
      </c>
      <c r="CJ33">
        <f t="shared" ca="1" si="104"/>
        <v>25.249999999</v>
      </c>
      <c r="CK33">
        <f t="shared" ca="1" si="105"/>
        <v>7.5499999989999983E-2</v>
      </c>
      <c r="CL33">
        <f t="shared" ca="1" si="106"/>
        <v>0.50440499899999991</v>
      </c>
      <c r="CM33">
        <f t="shared" ca="1" si="107"/>
        <v>6.9699999999999979E-3</v>
      </c>
      <c r="CN33">
        <f t="shared" ca="1" si="108"/>
        <v>4.2924999989999995</v>
      </c>
      <c r="CO33">
        <f t="shared" ca="1" si="109"/>
        <v>0.79799999999999993</v>
      </c>
      <c r="CP33">
        <f t="shared" ca="1" si="110"/>
        <v>0.67989999899999998</v>
      </c>
      <c r="CQ33">
        <f t="shared" ca="1" si="111"/>
        <v>45</v>
      </c>
      <c r="CR33">
        <f t="shared" ca="1" si="112"/>
        <v>14.933999999999999</v>
      </c>
      <c r="CS33" t="str">
        <f t="shared" ca="1" si="68"/>
        <v>n.a.</v>
      </c>
      <c r="CT33" t="str">
        <f t="shared" ca="1" si="69"/>
        <v>n.a.</v>
      </c>
      <c r="CU33" t="str">
        <f t="shared" ca="1" si="70"/>
        <v>n.a.</v>
      </c>
      <c r="CV33" t="str">
        <f t="shared" ca="1" si="71"/>
        <v>n.a.</v>
      </c>
      <c r="CW33">
        <f t="shared" ca="1" si="72"/>
        <v>2.0699999989999998</v>
      </c>
      <c r="CX33">
        <f t="shared" ca="1" si="73"/>
        <v>35.577999998999999</v>
      </c>
      <c r="CY33" t="str">
        <f t="shared" ca="1" si="74"/>
        <v>n.a.</v>
      </c>
      <c r="CZ33" t="str">
        <f t="shared" ca="1" si="75"/>
        <v>n.a.</v>
      </c>
      <c r="DA33">
        <f t="shared" ca="1" si="76"/>
        <v>3.3199999998999997E-3</v>
      </c>
      <c r="DB33">
        <f t="shared" ca="1" si="77"/>
        <v>18</v>
      </c>
      <c r="DC33" t="str">
        <f t="shared" ca="1" si="78"/>
        <v>n.a.</v>
      </c>
      <c r="DD33">
        <f t="shared" ca="1" si="79"/>
        <v>1.0492078491755406</v>
      </c>
      <c r="DE33" t="str">
        <f t="shared" ca="1" si="80"/>
        <v>n.a.</v>
      </c>
      <c r="DF33">
        <f t="shared" ca="1" si="81"/>
        <v>0.25556497987439636</v>
      </c>
      <c r="DG33">
        <f t="shared" ca="1" si="82"/>
        <v>1.8610999998999996E-3</v>
      </c>
    </row>
    <row r="34" spans="1:111" x14ac:dyDescent="0.25">
      <c r="A34" t="str">
        <f t="shared" ca="1" si="2"/>
        <v>1979</v>
      </c>
      <c r="B34">
        <f t="shared" ca="1" si="3"/>
        <v>3.7700999989999997</v>
      </c>
      <c r="C34">
        <f t="shared" ca="1" si="5"/>
        <v>1.5968999999979998E-8</v>
      </c>
      <c r="D34">
        <f t="shared" ca="1" si="6"/>
        <v>0.90688899899999997</v>
      </c>
      <c r="E34">
        <f t="shared" ca="1" si="7"/>
        <v>12.482999999999999</v>
      </c>
      <c r="F34">
        <f t="shared" ca="1" si="8"/>
        <v>28.224999998999998</v>
      </c>
      <c r="G34">
        <f t="shared" ca="1" si="9"/>
        <v>203.30077499305321</v>
      </c>
      <c r="H34">
        <f t="shared" ca="1" si="10"/>
        <v>2.4519999999999992E-5</v>
      </c>
      <c r="I34">
        <f t="shared" ca="1" si="11"/>
        <v>0.78870599899999994</v>
      </c>
      <c r="J34">
        <f t="shared" ca="1" si="12"/>
        <v>1.4637131205073905E-11</v>
      </c>
      <c r="K34">
        <f t="shared" ca="1" si="13"/>
        <v>90</v>
      </c>
      <c r="L34">
        <f t="shared" ca="1" si="14"/>
        <v>1.1695999989999999</v>
      </c>
      <c r="M34">
        <f t="shared" ca="1" si="15"/>
        <v>39</v>
      </c>
      <c r="N34">
        <f t="shared" ca="1" si="16"/>
        <v>4.95</v>
      </c>
      <c r="O34">
        <f t="shared" ca="1" si="17"/>
        <v>1.5067057860492232</v>
      </c>
      <c r="P34">
        <f t="shared" ca="1" si="18"/>
        <v>43.792599998999997</v>
      </c>
      <c r="Q34">
        <f t="shared" ca="1" si="19"/>
        <v>6.7799999999999998E-12</v>
      </c>
      <c r="R34">
        <f t="shared" ca="1" si="20"/>
        <v>8.5699999989999984</v>
      </c>
      <c r="S34">
        <f t="shared" ca="1" si="21"/>
        <v>0.34749973949595153</v>
      </c>
      <c r="T34">
        <f t="shared" ca="1" si="22"/>
        <v>5.3718999989999991</v>
      </c>
      <c r="U34">
        <f t="shared" ca="1" si="23"/>
        <v>0.99999999899999992</v>
      </c>
      <c r="V34">
        <f t="shared" ca="1" si="24"/>
        <v>24.999999999</v>
      </c>
      <c r="W34">
        <f t="shared" ca="1" si="25"/>
        <v>0.69999999899999998</v>
      </c>
      <c r="X34">
        <f t="shared" ca="1" si="26"/>
        <v>2.5</v>
      </c>
      <c r="Y34">
        <f t="shared" ca="1" si="27"/>
        <v>3.7349999992138798</v>
      </c>
      <c r="Z34">
        <f t="shared" ca="1" si="28"/>
        <v>4.0659999989999998</v>
      </c>
      <c r="AA34">
        <f t="shared" ca="1" si="29"/>
        <v>1.8186034029999998</v>
      </c>
      <c r="AB34">
        <f t="shared" ca="1" si="30"/>
        <v>1.7341999989999999</v>
      </c>
      <c r="AC34">
        <f t="shared" ca="1" si="31"/>
        <v>2.75</v>
      </c>
      <c r="AD34">
        <f t="shared" ca="1" si="32"/>
        <v>38.074999998999999</v>
      </c>
      <c r="AE34">
        <f t="shared" ca="1" si="33"/>
        <v>0.99999999899999992</v>
      </c>
      <c r="AF34">
        <f t="shared" ca="1" si="34"/>
        <v>18.81286439645838</v>
      </c>
      <c r="AG34">
        <f t="shared" ca="1" si="35"/>
        <v>2.5499999989999997</v>
      </c>
      <c r="AH34">
        <f t="shared" ca="1" si="36"/>
        <v>4.9999999989999999</v>
      </c>
      <c r="AI34">
        <f t="shared" ca="1" si="37"/>
        <v>2</v>
      </c>
      <c r="AJ34">
        <f t="shared" ca="1" si="38"/>
        <v>3.9218999993739612</v>
      </c>
      <c r="AK34">
        <f t="shared" ca="1" si="39"/>
        <v>8.0697224666698073</v>
      </c>
      <c r="AL34">
        <f t="shared" ca="1" si="40"/>
        <v>627.02199999899995</v>
      </c>
      <c r="AM34">
        <f t="shared" ca="1" si="41"/>
        <v>70.474999998999991</v>
      </c>
      <c r="AN34">
        <f t="shared" ca="1" si="42"/>
        <v>0.29531399899999999</v>
      </c>
      <c r="AO34">
        <f t="shared" ca="1" si="43"/>
        <v>0.47060373775635139</v>
      </c>
      <c r="AP34">
        <f t="shared" ca="1" si="44"/>
        <v>3.400876749525552E-3</v>
      </c>
      <c r="AQ34">
        <f t="shared" ca="1" si="45"/>
        <v>811.07999999799995</v>
      </c>
      <c r="AR34">
        <f t="shared" ca="1" si="46"/>
        <v>1.7814199989999999</v>
      </c>
      <c r="AS34">
        <f t="shared" ca="1" si="47"/>
        <v>240.62</v>
      </c>
      <c r="AT34">
        <f t="shared" ca="1" si="48"/>
        <v>0.29679999899999998</v>
      </c>
      <c r="AU34">
        <f t="shared" ca="1" si="49"/>
        <v>7.3652399989999999</v>
      </c>
      <c r="AV34">
        <f t="shared" ca="1" si="50"/>
        <v>484</v>
      </c>
      <c r="AW34">
        <f t="shared" ca="1" si="51"/>
        <v>0.27473599899999995</v>
      </c>
      <c r="AX34">
        <f t="shared" ca="1" si="52"/>
        <v>9.9999997328792265</v>
      </c>
      <c r="AY34">
        <f t="shared" ca="1" si="53"/>
        <v>3.3772999989999999</v>
      </c>
      <c r="AZ34">
        <f t="shared" ca="1" si="54"/>
        <v>0.82747892065923501</v>
      </c>
      <c r="BA34">
        <f t="shared" ca="1" si="55"/>
        <v>1.0000002759241586</v>
      </c>
      <c r="BB34">
        <f t="shared" ca="1" si="56"/>
        <v>0.29605099899999998</v>
      </c>
      <c r="BC34">
        <f t="shared" ca="1" si="57"/>
        <v>203.29999994999997</v>
      </c>
      <c r="BD34">
        <f t="shared" ca="1" si="58"/>
        <v>0.80476399899999995</v>
      </c>
      <c r="BE34">
        <f t="shared" ca="1" si="59"/>
        <v>2.1802999989999998</v>
      </c>
      <c r="BF34">
        <f t="shared" ca="1" si="60"/>
        <v>0.34564999899999999</v>
      </c>
      <c r="BG34">
        <f t="shared" ca="1" si="61"/>
        <v>45.85</v>
      </c>
      <c r="BH34">
        <f t="shared" ca="1" si="62"/>
        <v>7.6210999989999992</v>
      </c>
      <c r="BI34">
        <f t="shared" ca="1" si="63"/>
        <v>2.2810699998999994E-2</v>
      </c>
      <c r="BJ34">
        <f t="shared" ca="1" si="64"/>
        <v>3.7705299989999999</v>
      </c>
      <c r="BK34">
        <f t="shared" ca="1" si="65"/>
        <v>6.558753355187668</v>
      </c>
      <c r="BL34">
        <f t="shared" ca="1" si="66"/>
        <v>12</v>
      </c>
      <c r="BM34">
        <f t="shared" ca="1" si="67"/>
        <v>1.9176</v>
      </c>
      <c r="BN34">
        <f t="shared" ca="1" si="4"/>
        <v>1.0193699989999998</v>
      </c>
      <c r="BO34">
        <f t="shared" ca="1" si="83"/>
        <v>2.0100000000000003E-9</v>
      </c>
      <c r="BP34">
        <f t="shared" ca="1" si="84"/>
        <v>0.57061340941512118</v>
      </c>
      <c r="BQ34">
        <f t="shared" ca="1" si="85"/>
        <v>4.977499999</v>
      </c>
      <c r="BR34">
        <f t="shared" ca="1" si="86"/>
        <v>9.8533790820937384</v>
      </c>
      <c r="BS34">
        <f t="shared" ca="1" si="87"/>
        <v>126</v>
      </c>
      <c r="BT34">
        <f t="shared" ca="1" si="88"/>
        <v>2.4810399999899993E-7</v>
      </c>
      <c r="BU34">
        <f t="shared" ca="1" si="89"/>
        <v>7.4109999989999995</v>
      </c>
      <c r="BV34">
        <f t="shared" ca="1" si="90"/>
        <v>49.830999998999999</v>
      </c>
      <c r="BW34">
        <f t="shared" ca="1" si="91"/>
        <v>3.3649999989999997</v>
      </c>
      <c r="BX34">
        <f t="shared" ca="1" si="92"/>
        <v>2.1705999989999998</v>
      </c>
      <c r="BY34">
        <f t="shared" ca="1" si="93"/>
        <v>0.82747892065923501</v>
      </c>
      <c r="BZ34">
        <f t="shared" ca="1" si="94"/>
        <v>66.497999998999987</v>
      </c>
      <c r="CA34">
        <f t="shared" ca="1" si="95"/>
        <v>15.482999999999999</v>
      </c>
      <c r="CB34">
        <f t="shared" ca="1" si="96"/>
        <v>1.7849984153991865</v>
      </c>
      <c r="CC34">
        <f t="shared" ca="1" si="97"/>
        <v>0.82747999899999991</v>
      </c>
      <c r="CD34">
        <f t="shared" ca="1" si="98"/>
        <v>4.1791999989999997</v>
      </c>
      <c r="CE34">
        <f t="shared" ca="1" si="99"/>
        <v>1.5987999989999999</v>
      </c>
      <c r="CF34">
        <f t="shared" ca="1" si="100"/>
        <v>3.9249999989999997</v>
      </c>
      <c r="CG34">
        <f t="shared" ca="1" si="101"/>
        <v>8.2277999989999984</v>
      </c>
      <c r="CH34">
        <f t="shared" ca="1" si="102"/>
        <v>20.424103044347209</v>
      </c>
      <c r="CI34">
        <f t="shared" ca="1" si="103"/>
        <v>0.39779999899999996</v>
      </c>
      <c r="CJ34">
        <f t="shared" ca="1" si="104"/>
        <v>35.349999998999998</v>
      </c>
      <c r="CK34">
        <f t="shared" ca="1" si="105"/>
        <v>7.3809999989999986E-2</v>
      </c>
      <c r="CL34">
        <f t="shared" ca="1" si="106"/>
        <v>0.454675999</v>
      </c>
      <c r="CM34">
        <f t="shared" ca="1" si="107"/>
        <v>8.4099999999999973E-3</v>
      </c>
      <c r="CN34">
        <f t="shared" ca="1" si="108"/>
        <v>4.2924999989999995</v>
      </c>
      <c r="CO34">
        <f t="shared" ca="1" si="109"/>
        <v>0.78</v>
      </c>
      <c r="CP34">
        <f t="shared" ca="1" si="110"/>
        <v>0.67519999899999994</v>
      </c>
      <c r="CQ34">
        <f t="shared" ca="1" si="111"/>
        <v>42.25</v>
      </c>
      <c r="CR34">
        <f t="shared" ca="1" si="112"/>
        <v>15.642999998999999</v>
      </c>
      <c r="CS34" t="str">
        <f t="shared" ca="1" si="68"/>
        <v>n.a.</v>
      </c>
      <c r="CT34" t="str">
        <f t="shared" ca="1" si="69"/>
        <v>n.a.</v>
      </c>
      <c r="CU34" t="str">
        <f t="shared" ca="1" si="70"/>
        <v>n.a.</v>
      </c>
      <c r="CV34" t="str">
        <f t="shared" ca="1" si="71"/>
        <v>n.a.</v>
      </c>
      <c r="CW34">
        <f t="shared" ca="1" si="72"/>
        <v>2.0699999989999998</v>
      </c>
      <c r="CX34">
        <f t="shared" ca="1" si="73"/>
        <v>35.577999998999999</v>
      </c>
      <c r="CY34" t="str">
        <f t="shared" ca="1" si="74"/>
        <v>n.a.</v>
      </c>
      <c r="CZ34" t="str">
        <f t="shared" ca="1" si="75"/>
        <v>n.a.</v>
      </c>
      <c r="DA34">
        <f t="shared" ca="1" si="76"/>
        <v>3.9009999999999995E-3</v>
      </c>
      <c r="DB34">
        <f t="shared" ca="1" si="77"/>
        <v>18</v>
      </c>
      <c r="DC34" t="str">
        <f t="shared" ca="1" si="78"/>
        <v>n.a.</v>
      </c>
      <c r="DD34">
        <f t="shared" ca="1" si="79"/>
        <v>1.0376673249327251</v>
      </c>
      <c r="DE34" t="str">
        <f t="shared" ca="1" si="80"/>
        <v>n.a.</v>
      </c>
      <c r="DF34">
        <f t="shared" ca="1" si="81"/>
        <v>0.25274418720270853</v>
      </c>
      <c r="DG34">
        <f t="shared" ca="1" si="82"/>
        <v>1.9162999998999996E-3</v>
      </c>
    </row>
    <row r="35" spans="1:111" x14ac:dyDescent="0.25">
      <c r="A35" t="str">
        <f t="shared" ca="1" si="2"/>
        <v>1980</v>
      </c>
      <c r="B35">
        <f t="shared" ca="1" si="3"/>
        <v>3.9800999989999997</v>
      </c>
      <c r="C35">
        <f t="shared" ca="1" si="5"/>
        <v>1.983E-8</v>
      </c>
      <c r="D35">
        <f t="shared" ca="1" si="6"/>
        <v>0.85641099899999995</v>
      </c>
      <c r="E35">
        <f t="shared" ca="1" si="7"/>
        <v>14</v>
      </c>
      <c r="F35">
        <f t="shared" ca="1" si="8"/>
        <v>31.722999998999999</v>
      </c>
      <c r="G35">
        <f t="shared" ca="1" si="9"/>
        <v>228.37087056771796</v>
      </c>
      <c r="H35">
        <f t="shared" ca="1" si="10"/>
        <v>2.4519999999999992E-5</v>
      </c>
      <c r="I35">
        <f t="shared" ca="1" si="11"/>
        <v>0.74808999899999995</v>
      </c>
      <c r="J35">
        <f t="shared" ca="1" si="12"/>
        <v>2.3214347616404764E-11</v>
      </c>
      <c r="K35">
        <f t="shared" ca="1" si="13"/>
        <v>90</v>
      </c>
      <c r="L35">
        <f t="shared" ca="1" si="14"/>
        <v>1.1967999989999998</v>
      </c>
      <c r="M35">
        <f t="shared" ca="1" si="15"/>
        <v>39</v>
      </c>
      <c r="N35">
        <f t="shared" ca="1" si="16"/>
        <v>5.1439999999999992</v>
      </c>
      <c r="O35">
        <f t="shared" ca="1" si="17"/>
        <v>1.541899999</v>
      </c>
      <c r="P35">
        <f t="shared" ca="1" si="18"/>
        <v>50.564699999999995</v>
      </c>
      <c r="Q35">
        <f t="shared" ca="1" si="19"/>
        <v>1.001E-11</v>
      </c>
      <c r="R35">
        <f t="shared" ca="1" si="20"/>
        <v>8.57</v>
      </c>
      <c r="S35">
        <f t="shared" ca="1" si="21"/>
        <v>0.36841911371934533</v>
      </c>
      <c r="T35">
        <f t="shared" ca="1" si="22"/>
        <v>6.0508999989999994</v>
      </c>
      <c r="U35">
        <f t="shared" ca="1" si="23"/>
        <v>0.99999999899999992</v>
      </c>
      <c r="V35">
        <f t="shared" ca="1" si="24"/>
        <v>24.999999999</v>
      </c>
      <c r="W35">
        <f t="shared" ca="1" si="25"/>
        <v>0.69999999899999998</v>
      </c>
      <c r="X35">
        <f t="shared" ca="1" si="26"/>
        <v>2.5</v>
      </c>
      <c r="Y35">
        <f t="shared" ca="1" si="27"/>
        <v>3.8719999992217247</v>
      </c>
      <c r="Z35">
        <f t="shared" ca="1" si="28"/>
        <v>4.5673999989999992</v>
      </c>
      <c r="AA35">
        <f t="shared" ca="1" si="29"/>
        <v>1.7078398379999999</v>
      </c>
      <c r="AB35">
        <f t="shared" ca="1" si="30"/>
        <v>1.9726999989999998</v>
      </c>
      <c r="AC35">
        <f t="shared" ca="1" si="31"/>
        <v>2.75</v>
      </c>
      <c r="AD35">
        <f t="shared" ca="1" si="32"/>
        <v>46.947999998999997</v>
      </c>
      <c r="AE35">
        <f t="shared" ca="1" si="33"/>
        <v>0.99999999899999992</v>
      </c>
      <c r="AF35">
        <f t="shared" ca="1" si="34"/>
        <v>19.479270251155459</v>
      </c>
      <c r="AG35">
        <f t="shared" ca="1" si="35"/>
        <v>2.5499999989999997</v>
      </c>
      <c r="AH35">
        <f t="shared" ca="1" si="36"/>
        <v>4.9999999989999999</v>
      </c>
      <c r="AI35">
        <f t="shared" ca="1" si="37"/>
        <v>2</v>
      </c>
      <c r="AJ35">
        <f t="shared" ca="1" si="38"/>
        <v>5.9421999990466192</v>
      </c>
      <c r="AK35">
        <f t="shared" ca="1" si="39"/>
        <v>7.8945291536632913</v>
      </c>
      <c r="AL35">
        <f t="shared" ca="1" si="40"/>
        <v>627.317000001</v>
      </c>
      <c r="AM35">
        <f t="shared" ca="1" si="41"/>
        <v>72.863299998999992</v>
      </c>
      <c r="AN35">
        <f t="shared" ca="1" si="42"/>
        <v>0.29531399899999999</v>
      </c>
      <c r="AO35">
        <f t="shared" ca="1" si="43"/>
        <v>0.52947592501004725</v>
      </c>
      <c r="AP35">
        <f t="shared" ca="1" si="44"/>
        <v>7.3953999990249292E-3</v>
      </c>
      <c r="AQ35">
        <f t="shared" ca="1" si="45"/>
        <v>935.10999999899991</v>
      </c>
      <c r="AR35">
        <f t="shared" ca="1" si="46"/>
        <v>1.7814199989999999</v>
      </c>
      <c r="AS35">
        <f t="shared" ca="1" si="47"/>
        <v>209.78</v>
      </c>
      <c r="AT35">
        <f t="shared" ca="1" si="48"/>
        <v>0.30869999899999995</v>
      </c>
      <c r="AU35">
        <f t="shared" ca="1" si="49"/>
        <v>7.6205499989999996</v>
      </c>
      <c r="AV35">
        <f t="shared" ca="1" si="50"/>
        <v>659.92999999899996</v>
      </c>
      <c r="AW35">
        <f t="shared" ca="1" si="51"/>
        <v>0.27237499899999995</v>
      </c>
      <c r="AX35">
        <f t="shared" ca="1" si="52"/>
        <v>9.9999997328792265</v>
      </c>
      <c r="AY35">
        <f t="shared" ca="1" si="53"/>
        <v>3.6937999989999999</v>
      </c>
      <c r="AZ35">
        <f t="shared" ca="1" si="54"/>
        <v>0.7523888345496953</v>
      </c>
      <c r="BA35">
        <f t="shared" ca="1" si="55"/>
        <v>1.0000002759241586</v>
      </c>
      <c r="BB35">
        <f t="shared" ca="1" si="56"/>
        <v>0.29604999899999995</v>
      </c>
      <c r="BC35">
        <f t="shared" ca="1" si="57"/>
        <v>228.36999994999996</v>
      </c>
      <c r="BD35">
        <f t="shared" ca="1" si="58"/>
        <v>0.83347199899999991</v>
      </c>
      <c r="BE35">
        <f t="shared" ca="1" si="59"/>
        <v>2.2077999989999997</v>
      </c>
      <c r="BF35">
        <f t="shared" ca="1" si="60"/>
        <v>0.35748999899999995</v>
      </c>
      <c r="BG35">
        <f t="shared" ca="1" si="61"/>
        <v>46.05</v>
      </c>
      <c r="BH35">
        <f t="shared" ca="1" si="62"/>
        <v>7.8909999989999999</v>
      </c>
      <c r="BI35">
        <f t="shared" ca="1" si="63"/>
        <v>2.3191599998999994E-2</v>
      </c>
      <c r="BJ35">
        <f t="shared" ca="1" si="64"/>
        <v>4.3325499989999994</v>
      </c>
      <c r="BK35">
        <f t="shared" ca="1" si="65"/>
        <v>6.7348231215556309</v>
      </c>
      <c r="BL35">
        <f t="shared" ca="1" si="66"/>
        <v>12</v>
      </c>
      <c r="BM35">
        <f t="shared" ca="1" si="67"/>
        <v>2.1418999989999996</v>
      </c>
      <c r="BN35">
        <f t="shared" ca="1" si="4"/>
        <v>1.047999999</v>
      </c>
      <c r="BO35">
        <f t="shared" ca="1" si="83"/>
        <v>2.0100000000000003E-9</v>
      </c>
      <c r="BP35">
        <f t="shared" ca="1" si="84"/>
        <v>0.54197604495256413</v>
      </c>
      <c r="BQ35">
        <f t="shared" ca="1" si="85"/>
        <v>5.168799999</v>
      </c>
      <c r="BR35">
        <f t="shared" ca="1" si="86"/>
        <v>9.8533790820937384</v>
      </c>
      <c r="BS35">
        <f t="shared" ca="1" si="87"/>
        <v>126</v>
      </c>
      <c r="BT35">
        <f t="shared" ca="1" si="88"/>
        <v>3.369699999989999E-7</v>
      </c>
      <c r="BU35">
        <f t="shared" ca="1" si="89"/>
        <v>7.5941999989999998</v>
      </c>
      <c r="BV35">
        <f t="shared" ca="1" si="90"/>
        <v>53.257999998999999</v>
      </c>
      <c r="BW35">
        <f t="shared" ca="1" si="91"/>
        <v>3.3204599989999997</v>
      </c>
      <c r="BX35">
        <f t="shared" ca="1" si="92"/>
        <v>2.1048999989999997</v>
      </c>
      <c r="BY35">
        <f t="shared" ca="1" si="93"/>
        <v>0.7523888345496953</v>
      </c>
      <c r="BZ35">
        <f t="shared" ca="1" si="94"/>
        <v>79.019999998999992</v>
      </c>
      <c r="CA35">
        <f t="shared" ca="1" si="95"/>
        <v>18.075999999999997</v>
      </c>
      <c r="CB35">
        <f t="shared" ca="1" si="96"/>
        <v>1.7849984153991865</v>
      </c>
      <c r="CC35">
        <f t="shared" ca="1" si="97"/>
        <v>0.75300999999999996</v>
      </c>
      <c r="CD35">
        <f t="shared" ca="1" si="98"/>
        <v>4.4079999989999994</v>
      </c>
      <c r="CE35">
        <f t="shared" ca="1" si="99"/>
        <v>1.7851999989999998</v>
      </c>
      <c r="CF35">
        <f t="shared" ca="1" si="100"/>
        <v>3.9249999989999997</v>
      </c>
      <c r="CG35">
        <f t="shared" ca="1" si="101"/>
        <v>8.1853999989999995</v>
      </c>
      <c r="CH35">
        <f t="shared" ca="1" si="102"/>
        <v>20.620104033227349</v>
      </c>
      <c r="CI35">
        <f t="shared" ca="1" si="103"/>
        <v>0.41929999899999998</v>
      </c>
      <c r="CJ35">
        <f t="shared" ca="1" si="104"/>
        <v>89.726999998999986</v>
      </c>
      <c r="CK35">
        <f t="shared" ca="1" si="105"/>
        <v>7.6239999989999988E-2</v>
      </c>
      <c r="CL35">
        <f t="shared" ca="1" si="106"/>
        <v>0.42699499899999999</v>
      </c>
      <c r="CM35">
        <f t="shared" ca="1" si="107"/>
        <v>9.9199999999999965E-3</v>
      </c>
      <c r="CN35">
        <f t="shared" ca="1" si="108"/>
        <v>4.2924999989999995</v>
      </c>
      <c r="CO35">
        <f t="shared" ca="1" si="109"/>
        <v>0.80899999999999994</v>
      </c>
      <c r="CP35">
        <f t="shared" ca="1" si="110"/>
        <v>0.63109999899999991</v>
      </c>
      <c r="CQ35">
        <f t="shared" ca="1" si="111"/>
        <v>45.849999998999998</v>
      </c>
      <c r="CR35">
        <f t="shared" ca="1" si="112"/>
        <v>16.250499998999999</v>
      </c>
      <c r="CS35" t="str">
        <f t="shared" ca="1" si="68"/>
        <v>n.a.</v>
      </c>
      <c r="CT35" t="str">
        <f t="shared" ca="1" si="69"/>
        <v>n.a.</v>
      </c>
      <c r="CU35" t="str">
        <f t="shared" ca="1" si="70"/>
        <v>n.a.</v>
      </c>
      <c r="CV35" t="str">
        <f t="shared" ca="1" si="71"/>
        <v>n.a.</v>
      </c>
      <c r="CW35">
        <f t="shared" ca="1" si="72"/>
        <v>2.0699999989999998</v>
      </c>
      <c r="CX35">
        <f t="shared" ca="1" si="73"/>
        <v>32.212599998999998</v>
      </c>
      <c r="CY35" t="str">
        <f t="shared" ca="1" si="74"/>
        <v>n.a.</v>
      </c>
      <c r="CZ35" t="str">
        <f t="shared" ca="1" si="75"/>
        <v>n.a.</v>
      </c>
      <c r="DA35">
        <f t="shared" ca="1" si="76"/>
        <v>4.6049999999999989E-3</v>
      </c>
      <c r="DB35">
        <f t="shared" ca="1" si="77"/>
        <v>18</v>
      </c>
      <c r="DC35" t="str">
        <f t="shared" ca="1" si="78"/>
        <v>n.a.</v>
      </c>
      <c r="DD35">
        <f t="shared" ca="1" si="79"/>
        <v>1.0592098305891429</v>
      </c>
      <c r="DE35" t="str">
        <f t="shared" ca="1" si="80"/>
        <v>n.a.</v>
      </c>
      <c r="DF35">
        <f t="shared" ca="1" si="81"/>
        <v>0.26105330855258557</v>
      </c>
      <c r="DG35">
        <f t="shared" ca="1" si="82"/>
        <v>2.9296999998999996E-3</v>
      </c>
    </row>
    <row r="36" spans="1:111" x14ac:dyDescent="0.25">
      <c r="A36" t="str">
        <f t="shared" ca="1" si="2"/>
        <v>1981</v>
      </c>
      <c r="B36">
        <f t="shared" ca="1" si="3"/>
        <v>4.3815999989999996</v>
      </c>
      <c r="C36">
        <f t="shared" ca="1" si="5"/>
        <v>7.0168999999759983E-8</v>
      </c>
      <c r="D36">
        <f t="shared" ca="1" si="6"/>
        <v>0.88115199899999996</v>
      </c>
      <c r="E36">
        <f t="shared" ca="1" si="7"/>
        <v>15.839999999</v>
      </c>
      <c r="F36">
        <f t="shared" ca="1" si="8"/>
        <v>38.245999999999995</v>
      </c>
      <c r="G36">
        <f t="shared" ca="1" si="9"/>
        <v>285.7810894325566</v>
      </c>
      <c r="H36">
        <f t="shared" ca="1" si="10"/>
        <v>2.4519999999999992E-5</v>
      </c>
      <c r="I36">
        <f t="shared" ca="1" si="11"/>
        <v>0.88426999899999992</v>
      </c>
      <c r="J36">
        <f t="shared" ca="1" si="12"/>
        <v>4.5370672563848687E-11</v>
      </c>
      <c r="K36">
        <f t="shared" ca="1" si="13"/>
        <v>90</v>
      </c>
      <c r="L36">
        <f t="shared" ca="1" si="14"/>
        <v>1.1850999999999998</v>
      </c>
      <c r="M36">
        <f t="shared" ca="1" si="15"/>
        <v>39</v>
      </c>
      <c r="N36">
        <f t="shared" ca="1" si="16"/>
        <v>5.64</v>
      </c>
      <c r="O36">
        <f t="shared" ca="1" si="17"/>
        <v>1.7377999999999998</v>
      </c>
      <c r="P36">
        <f t="shared" ca="1" si="18"/>
        <v>58.638499998999997</v>
      </c>
      <c r="Q36">
        <f t="shared" ca="1" si="19"/>
        <v>1.8159999999999999E-11</v>
      </c>
      <c r="R36">
        <f t="shared" ca="1" si="20"/>
        <v>35.959999998999997</v>
      </c>
      <c r="S36">
        <f t="shared" ca="1" si="21"/>
        <v>0.43258208263727216</v>
      </c>
      <c r="T36">
        <f t="shared" ca="1" si="22"/>
        <v>7.3214999989999994</v>
      </c>
      <c r="U36">
        <f t="shared" ca="1" si="23"/>
        <v>0.99999999899999992</v>
      </c>
      <c r="V36">
        <f t="shared" ca="1" si="24"/>
        <v>24.999999999</v>
      </c>
      <c r="W36">
        <f t="shared" ca="1" si="25"/>
        <v>0.69999999899999998</v>
      </c>
      <c r="X36">
        <f t="shared" ca="1" si="26"/>
        <v>2.5</v>
      </c>
      <c r="Y36">
        <f t="shared" ca="1" si="27"/>
        <v>4.3749999992505284</v>
      </c>
      <c r="Z36">
        <f t="shared" ca="1" si="28"/>
        <v>5.7155999989999993</v>
      </c>
      <c r="AA36">
        <f t="shared" ca="1" si="29"/>
        <v>2.0986909409999996</v>
      </c>
      <c r="AB36">
        <f t="shared" ca="1" si="30"/>
        <v>2.2576999999999998</v>
      </c>
      <c r="AC36">
        <f t="shared" ca="1" si="31"/>
        <v>2.75</v>
      </c>
      <c r="AD36">
        <f t="shared" ca="1" si="32"/>
        <v>57.156999999</v>
      </c>
      <c r="AE36">
        <f t="shared" ca="1" si="33"/>
        <v>0.99999999899999992</v>
      </c>
      <c r="AF36">
        <f t="shared" ca="1" si="34"/>
        <v>21.20948896811483</v>
      </c>
      <c r="AG36">
        <f t="shared" ca="1" si="35"/>
        <v>2.9999999989999999</v>
      </c>
      <c r="AH36">
        <f t="shared" ca="1" si="36"/>
        <v>4.9999999989999999</v>
      </c>
      <c r="AI36">
        <f t="shared" ca="1" si="37"/>
        <v>2</v>
      </c>
      <c r="AJ36">
        <f t="shared" ca="1" si="38"/>
        <v>8.1896999989999983</v>
      </c>
      <c r="AK36">
        <f t="shared" ca="1" si="39"/>
        <v>9.117432614126848</v>
      </c>
      <c r="AL36">
        <f t="shared" ca="1" si="40"/>
        <v>638.85799999499989</v>
      </c>
      <c r="AM36">
        <f t="shared" ca="1" si="41"/>
        <v>79.295999999999992</v>
      </c>
      <c r="AN36">
        <f t="shared" ca="1" si="42"/>
        <v>0.29531399899999999</v>
      </c>
      <c r="AO36">
        <f t="shared" ca="1" si="43"/>
        <v>0.63494079217431709</v>
      </c>
      <c r="AP36">
        <f t="shared" ca="1" si="44"/>
        <v>1.5259099999051437E-2</v>
      </c>
      <c r="AQ36">
        <f t="shared" ca="1" si="45"/>
        <v>1207.589999996</v>
      </c>
      <c r="AR36">
        <f t="shared" ca="1" si="46"/>
        <v>1.7814199989999999</v>
      </c>
      <c r="AS36">
        <f t="shared" ca="1" si="47"/>
        <v>218.93999999899998</v>
      </c>
      <c r="AT36">
        <f t="shared" ca="1" si="48"/>
        <v>0.33779999899999996</v>
      </c>
      <c r="AU36">
        <f t="shared" ca="1" si="49"/>
        <v>10.260799999</v>
      </c>
      <c r="AV36">
        <f t="shared" ca="1" si="50"/>
        <v>695.6599999959999</v>
      </c>
      <c r="AW36">
        <f t="shared" ca="1" si="51"/>
        <v>0.28110199899999999</v>
      </c>
      <c r="AX36">
        <f t="shared" ca="1" si="52"/>
        <v>29.999999198637678</v>
      </c>
      <c r="AY36">
        <f t="shared" ca="1" si="53"/>
        <v>4.6351999989999992</v>
      </c>
      <c r="AZ36">
        <f t="shared" ca="1" si="54"/>
        <v>0.96939999999999993</v>
      </c>
      <c r="BA36">
        <f t="shared" ca="1" si="55"/>
        <v>1.0000002759241586</v>
      </c>
      <c r="BB36">
        <f t="shared" ca="1" si="56"/>
        <v>0.29605299899999998</v>
      </c>
      <c r="BC36">
        <f t="shared" ca="1" si="57"/>
        <v>285.77999994999999</v>
      </c>
      <c r="BD36">
        <f t="shared" ca="1" si="58"/>
        <v>0.90613999899999997</v>
      </c>
      <c r="BE36">
        <f t="shared" ca="1" si="59"/>
        <v>2.2476999989999999</v>
      </c>
      <c r="BF36">
        <f t="shared" ca="1" si="60"/>
        <v>0.38761999899999999</v>
      </c>
      <c r="BG36">
        <f t="shared" ca="1" si="61"/>
        <v>48.86</v>
      </c>
      <c r="BH36">
        <f t="shared" ca="1" si="62"/>
        <v>10.3103</v>
      </c>
      <c r="BI36">
        <f t="shared" ca="1" si="63"/>
        <v>2.6012899998999996E-2</v>
      </c>
      <c r="BJ36">
        <f t="shared" ca="1" si="64"/>
        <v>5.3401499989999994</v>
      </c>
      <c r="BK36">
        <f t="shared" ca="1" si="65"/>
        <v>7.3573231656892935</v>
      </c>
      <c r="BL36">
        <f t="shared" ca="1" si="66"/>
        <v>13.199999998999999</v>
      </c>
      <c r="BM36">
        <f t="shared" ca="1" si="67"/>
        <v>2.4747999989999996</v>
      </c>
      <c r="BN36">
        <f t="shared" ca="1" si="4"/>
        <v>1.2049699989999998</v>
      </c>
      <c r="BO36">
        <f t="shared" ca="1" si="83"/>
        <v>2.0100000000000003E-9</v>
      </c>
      <c r="BP36">
        <f t="shared" ca="1" si="84"/>
        <v>0.63568749643105171</v>
      </c>
      <c r="BQ36">
        <f t="shared" ca="1" si="85"/>
        <v>5.7911999989999998</v>
      </c>
      <c r="BR36">
        <f t="shared" ca="1" si="86"/>
        <v>9.8533790820937384</v>
      </c>
      <c r="BS36">
        <f t="shared" ca="1" si="87"/>
        <v>126</v>
      </c>
      <c r="BT36">
        <f t="shared" ca="1" si="88"/>
        <v>4.9765099999799988E-7</v>
      </c>
      <c r="BU36">
        <f t="shared" ca="1" si="89"/>
        <v>8.1311999989999997</v>
      </c>
      <c r="BV36">
        <f t="shared" ca="1" si="90"/>
        <v>65.184999998999999</v>
      </c>
      <c r="BW36">
        <f t="shared" ca="1" si="91"/>
        <v>3.414999999</v>
      </c>
      <c r="BX36">
        <f t="shared" ca="1" si="92"/>
        <v>2.0515999989999996</v>
      </c>
      <c r="BY36">
        <f t="shared" ca="1" si="93"/>
        <v>0.96939999999999993</v>
      </c>
      <c r="BZ36">
        <f t="shared" ca="1" si="94"/>
        <v>96.95099999899999</v>
      </c>
      <c r="CA36">
        <f t="shared" ca="1" si="95"/>
        <v>20.518999998999998</v>
      </c>
      <c r="CB36">
        <f t="shared" ca="1" si="96"/>
        <v>1.7849984153991865</v>
      </c>
      <c r="CC36">
        <f t="shared" ca="1" si="97"/>
        <v>0.96939999999999993</v>
      </c>
      <c r="CD36">
        <f t="shared" ca="1" si="98"/>
        <v>5.5430999989999998</v>
      </c>
      <c r="CE36">
        <f t="shared" ca="1" si="99"/>
        <v>1.8144999989999999</v>
      </c>
      <c r="CF36">
        <f t="shared" ca="1" si="100"/>
        <v>3.9249999989999997</v>
      </c>
      <c r="CG36">
        <f t="shared" ca="1" si="101"/>
        <v>8.3122999989999986</v>
      </c>
      <c r="CH36">
        <f t="shared" ca="1" si="102"/>
        <v>23.000116042057673</v>
      </c>
      <c r="CI36">
        <f t="shared" ca="1" si="103"/>
        <v>0.5172499989999999</v>
      </c>
      <c r="CJ36">
        <f t="shared" ca="1" si="104"/>
        <v>131.43299999899997</v>
      </c>
      <c r="CK36">
        <f t="shared" ca="1" si="105"/>
        <v>0.85559999998999992</v>
      </c>
      <c r="CL36">
        <f t="shared" ca="1" si="106"/>
        <v>0.52478399899999995</v>
      </c>
      <c r="CM36">
        <f t="shared" ca="1" si="107"/>
        <v>1.1499999999999996E-2</v>
      </c>
      <c r="CN36">
        <f t="shared" ca="1" si="108"/>
        <v>4.2924999989999995</v>
      </c>
      <c r="CO36">
        <f t="shared" ca="1" si="109"/>
        <v>0.87899999999999989</v>
      </c>
      <c r="CP36">
        <f t="shared" ca="1" si="110"/>
        <v>0.71979999899999991</v>
      </c>
      <c r="CQ36">
        <f t="shared" ca="1" si="111"/>
        <v>50.599999998999998</v>
      </c>
      <c r="CR36">
        <f t="shared" ca="1" si="112"/>
        <v>19.846899999999998</v>
      </c>
      <c r="CS36" t="str">
        <f t="shared" ca="1" si="68"/>
        <v>n.a.</v>
      </c>
      <c r="CT36" t="str">
        <f t="shared" ca="1" si="69"/>
        <v>n.a.</v>
      </c>
      <c r="CU36" t="str">
        <f t="shared" ca="1" si="70"/>
        <v>n.a.</v>
      </c>
      <c r="CV36" t="str">
        <f t="shared" ca="1" si="71"/>
        <v>n.a.</v>
      </c>
      <c r="CW36">
        <f t="shared" ca="1" si="72"/>
        <v>2.0699999989999998</v>
      </c>
      <c r="CX36">
        <f t="shared" ca="1" si="73"/>
        <v>34.429699998999993</v>
      </c>
      <c r="CY36" t="str">
        <f t="shared" ca="1" si="74"/>
        <v>n.a.</v>
      </c>
      <c r="CZ36" t="str">
        <f t="shared" ca="1" si="75"/>
        <v>n.a.</v>
      </c>
      <c r="DA36">
        <f t="shared" ca="1" si="76"/>
        <v>5.5839999999999996E-3</v>
      </c>
      <c r="DB36">
        <f t="shared" ca="1" si="77"/>
        <v>15</v>
      </c>
      <c r="DC36" t="str">
        <f t="shared" ca="1" si="78"/>
        <v>n.a.</v>
      </c>
      <c r="DD36">
        <f t="shared" ca="1" si="79"/>
        <v>1.1742602174427668</v>
      </c>
      <c r="DE36" t="str">
        <f t="shared" ca="1" si="80"/>
        <v>n.a.</v>
      </c>
      <c r="DF36">
        <f t="shared" ca="1" si="81"/>
        <v>1.1306249998749995</v>
      </c>
      <c r="DG36">
        <f t="shared" ca="1" si="82"/>
        <v>4.1822999998999992E-3</v>
      </c>
    </row>
    <row r="37" spans="1:111" x14ac:dyDescent="0.25">
      <c r="A37" t="str">
        <f t="shared" ca="1" si="2"/>
        <v>1982</v>
      </c>
      <c r="B37">
        <f t="shared" ca="1" si="3"/>
        <v>4.6569999989999999</v>
      </c>
      <c r="C37">
        <f t="shared" ca="1" si="5"/>
        <v>4.5995999999999994E-7</v>
      </c>
      <c r="D37">
        <f t="shared" ca="1" si="6"/>
        <v>1.0343999989999999</v>
      </c>
      <c r="E37">
        <f t="shared" ca="1" si="7"/>
        <v>17.016999998999999</v>
      </c>
      <c r="F37">
        <f t="shared" ca="1" si="8"/>
        <v>47.487999998999996</v>
      </c>
      <c r="G37">
        <f t="shared" ca="1" si="9"/>
        <v>342.86630705839377</v>
      </c>
      <c r="H37">
        <f t="shared" ca="1" si="10"/>
        <v>1.9790999999999993E-4</v>
      </c>
      <c r="I37">
        <f t="shared" ca="1" si="11"/>
        <v>1.0710999999999999</v>
      </c>
      <c r="J37">
        <f t="shared" ca="1" si="12"/>
        <v>8.9201742233090808E-11</v>
      </c>
      <c r="K37">
        <f t="shared" ca="1" si="13"/>
        <v>90</v>
      </c>
      <c r="L37">
        <f t="shared" ca="1" si="14"/>
        <v>1.2381999989999999</v>
      </c>
      <c r="M37">
        <f t="shared" ca="1" si="15"/>
        <v>72.39</v>
      </c>
      <c r="N37">
        <f t="shared" ca="1" si="16"/>
        <v>6.5519999999999996</v>
      </c>
      <c r="O37">
        <f t="shared" ca="1" si="17"/>
        <v>1.9398999989999999</v>
      </c>
      <c r="P37">
        <f t="shared" ca="1" si="18"/>
        <v>69.588899998999992</v>
      </c>
      <c r="Q37">
        <f t="shared" ca="1" si="19"/>
        <v>1.9360000000000002E-11</v>
      </c>
      <c r="R37">
        <f t="shared" ca="1" si="20"/>
        <v>40.199999998999999</v>
      </c>
      <c r="S37">
        <f t="shared" ca="1" si="21"/>
        <v>0.49261083768108904</v>
      </c>
      <c r="T37">
        <f t="shared" ca="1" si="22"/>
        <v>8.5228999989999998</v>
      </c>
      <c r="U37">
        <f t="shared" ca="1" si="23"/>
        <v>0.99999999899999992</v>
      </c>
      <c r="V37">
        <f t="shared" ca="1" si="24"/>
        <v>33.149999998999995</v>
      </c>
      <c r="W37">
        <f t="shared" ca="1" si="25"/>
        <v>0.69999999899999998</v>
      </c>
      <c r="X37">
        <f t="shared" ca="1" si="26"/>
        <v>2.5</v>
      </c>
      <c r="Y37">
        <f t="shared" ca="1" si="27"/>
        <v>5.3529999993065323</v>
      </c>
      <c r="Z37">
        <f t="shared" ca="1" si="28"/>
        <v>6.8572999989999994</v>
      </c>
      <c r="AA37">
        <f t="shared" ca="1" si="29"/>
        <v>2.4702489389999998</v>
      </c>
      <c r="AB37">
        <f t="shared" ca="1" si="30"/>
        <v>2.4184999989999998</v>
      </c>
      <c r="AC37">
        <f t="shared" ca="1" si="31"/>
        <v>2.75</v>
      </c>
      <c r="AD37">
        <f t="shared" ca="1" si="32"/>
        <v>70.720999998999986</v>
      </c>
      <c r="AE37">
        <f t="shared" ca="1" si="33"/>
        <v>0.99999999899999992</v>
      </c>
      <c r="AF37">
        <f t="shared" ca="1" si="34"/>
        <v>22.562815927283278</v>
      </c>
      <c r="AG37">
        <f t="shared" ca="1" si="35"/>
        <v>2.9999999989999999</v>
      </c>
      <c r="AH37">
        <f t="shared" ca="1" si="36"/>
        <v>4.9999999989999999</v>
      </c>
      <c r="AI37">
        <f t="shared" ca="1" si="37"/>
        <v>2</v>
      </c>
      <c r="AJ37">
        <f t="shared" ca="1" si="38"/>
        <v>16.419899998999998</v>
      </c>
      <c r="AK37">
        <f t="shared" ca="1" si="39"/>
        <v>9.6842921720345938</v>
      </c>
      <c r="AL37">
        <f t="shared" ca="1" si="40"/>
        <v>686.63499999699991</v>
      </c>
      <c r="AM37">
        <f t="shared" ca="1" si="41"/>
        <v>84.436299999999989</v>
      </c>
      <c r="AN37">
        <f t="shared" ca="1" si="42"/>
        <v>0.31085699899999997</v>
      </c>
      <c r="AO37">
        <f t="shared" ca="1" si="43"/>
        <v>0.72792918757856484</v>
      </c>
      <c r="AP37">
        <f t="shared" ca="1" si="44"/>
        <v>3.288109999911084E-2</v>
      </c>
      <c r="AQ37">
        <f t="shared" ca="1" si="45"/>
        <v>1397.740000002</v>
      </c>
      <c r="AR37">
        <f t="shared" ca="1" si="46"/>
        <v>1.7814199989999999</v>
      </c>
      <c r="AS37">
        <f t="shared" ca="1" si="47"/>
        <v>242.51999999899999</v>
      </c>
      <c r="AT37">
        <f t="shared" ca="1" si="48"/>
        <v>0.355099999</v>
      </c>
      <c r="AU37">
        <f t="shared" ca="1" si="49"/>
        <v>12.0679</v>
      </c>
      <c r="AV37">
        <f t="shared" ca="1" si="50"/>
        <v>745.63000000199997</v>
      </c>
      <c r="AW37">
        <f t="shared" ca="1" si="51"/>
        <v>0.29004899899999997</v>
      </c>
      <c r="AX37">
        <f t="shared" ca="1" si="52"/>
        <v>34.99999906507729</v>
      </c>
      <c r="AY37">
        <f t="shared" ca="1" si="53"/>
        <v>3.9266999989999998</v>
      </c>
      <c r="AZ37">
        <f t="shared" ca="1" si="54"/>
        <v>1.0854999999999999</v>
      </c>
      <c r="BA37">
        <f t="shared" ca="1" si="55"/>
        <v>1.0000002759241586</v>
      </c>
      <c r="BB37">
        <f t="shared" ca="1" si="56"/>
        <v>0.29605299899999998</v>
      </c>
      <c r="BC37">
        <f t="shared" ca="1" si="57"/>
        <v>373.97999999899997</v>
      </c>
      <c r="BD37">
        <f t="shared" ca="1" si="58"/>
        <v>1.1111699989999999</v>
      </c>
      <c r="BE37">
        <f t="shared" ca="1" si="59"/>
        <v>2.3512999989999996</v>
      </c>
      <c r="BF37">
        <f t="shared" ca="1" si="60"/>
        <v>0.41863999899999998</v>
      </c>
      <c r="BG37">
        <f t="shared" ca="1" si="61"/>
        <v>52.93</v>
      </c>
      <c r="BH37">
        <f t="shared" ca="1" si="62"/>
        <v>10.9682</v>
      </c>
      <c r="BI37">
        <f t="shared" ca="1" si="63"/>
        <v>7.9956999998999995E-2</v>
      </c>
      <c r="BJ37">
        <f t="shared" ca="1" si="64"/>
        <v>6.3439299989999993</v>
      </c>
      <c r="BK37">
        <f t="shared" ca="1" si="65"/>
        <v>7.8869951959286952</v>
      </c>
      <c r="BL37">
        <f t="shared" ca="1" si="66"/>
        <v>13.725999999999999</v>
      </c>
      <c r="BM37">
        <f t="shared" ca="1" si="67"/>
        <v>2.6677999989999996</v>
      </c>
      <c r="BN37">
        <f t="shared" ca="1" si="4"/>
        <v>1.3821999989999998</v>
      </c>
      <c r="BO37">
        <f t="shared" ca="1" si="83"/>
        <v>2.0100000000000003E-9</v>
      </c>
      <c r="BP37">
        <f t="shared" ca="1" si="84"/>
        <v>0.67199784960688125</v>
      </c>
      <c r="BQ37">
        <f t="shared" ca="1" si="85"/>
        <v>7.0251999989999998</v>
      </c>
      <c r="BR37">
        <f t="shared" ca="1" si="86"/>
        <v>12.798842723073015</v>
      </c>
      <c r="BS37">
        <f t="shared" ca="1" si="87"/>
        <v>126</v>
      </c>
      <c r="BT37">
        <f t="shared" ca="1" si="88"/>
        <v>9.4917999999899979E-7</v>
      </c>
      <c r="BU37">
        <f t="shared" ca="1" si="89"/>
        <v>9.0593999999999983</v>
      </c>
      <c r="BV37">
        <f t="shared" ca="1" si="90"/>
        <v>89.687999999999988</v>
      </c>
      <c r="BW37">
        <f t="shared" ca="1" si="91"/>
        <v>3.434999999</v>
      </c>
      <c r="BX37">
        <f t="shared" ca="1" si="92"/>
        <v>2.1524999989999998</v>
      </c>
      <c r="BY37">
        <f t="shared" ca="1" si="93"/>
        <v>1.0854999999999999</v>
      </c>
      <c r="BZ37">
        <f t="shared" ca="1" si="94"/>
        <v>125.93399999899999</v>
      </c>
      <c r="CA37">
        <f t="shared" ca="1" si="95"/>
        <v>21.172999998999998</v>
      </c>
      <c r="CB37">
        <f t="shared" ca="1" si="96"/>
        <v>1.7849984153991865</v>
      </c>
      <c r="CC37">
        <f t="shared" ca="1" si="97"/>
        <v>1.0854999999999999</v>
      </c>
      <c r="CD37">
        <f t="shared" ca="1" si="98"/>
        <v>7.352499999</v>
      </c>
      <c r="CE37">
        <f t="shared" ca="1" si="99"/>
        <v>2.054099999</v>
      </c>
      <c r="CF37">
        <f t="shared" ca="1" si="100"/>
        <v>3.9249999989999997</v>
      </c>
      <c r="CG37">
        <f t="shared" ca="1" si="101"/>
        <v>9.6252999989999992</v>
      </c>
      <c r="CH37">
        <f t="shared" ca="1" si="102"/>
        <v>23.000116042057673</v>
      </c>
      <c r="CI37">
        <f t="shared" ca="1" si="103"/>
        <v>0.61729999899999999</v>
      </c>
      <c r="CJ37">
        <f t="shared" ca="1" si="104"/>
        <v>186.937999999</v>
      </c>
      <c r="CK37">
        <f t="shared" ca="1" si="105"/>
        <v>1.0483999999899998</v>
      </c>
      <c r="CL37">
        <f t="shared" ca="1" si="106"/>
        <v>0.61758399899999994</v>
      </c>
      <c r="CM37">
        <f t="shared" ca="1" si="107"/>
        <v>2.8209999999999992E-2</v>
      </c>
      <c r="CN37">
        <f t="shared" ca="1" si="108"/>
        <v>4.2924999989999995</v>
      </c>
      <c r="CO37">
        <f t="shared" ca="1" si="109"/>
        <v>0.93899999999999995</v>
      </c>
      <c r="CP37">
        <f t="shared" ca="1" si="110"/>
        <v>0.87079999899999994</v>
      </c>
      <c r="CQ37">
        <f t="shared" ca="1" si="111"/>
        <v>50.599999998999998</v>
      </c>
      <c r="CR37">
        <f t="shared" ca="1" si="112"/>
        <v>24.074099998999998</v>
      </c>
      <c r="CS37" t="str">
        <f t="shared" ca="1" si="68"/>
        <v>n.a.</v>
      </c>
      <c r="CT37" t="str">
        <f t="shared" ca="1" si="69"/>
        <v>n.a.</v>
      </c>
      <c r="CU37" t="str">
        <f t="shared" ca="1" si="70"/>
        <v>n.a.</v>
      </c>
      <c r="CV37" t="str">
        <f t="shared" ca="1" si="71"/>
        <v>n.a.</v>
      </c>
      <c r="CW37">
        <f t="shared" ca="1" si="72"/>
        <v>2.0699999989999998</v>
      </c>
      <c r="CX37">
        <f t="shared" ca="1" si="73"/>
        <v>39.609799998999996</v>
      </c>
      <c r="CY37" t="str">
        <f t="shared" ca="1" si="74"/>
        <v>n.a.</v>
      </c>
      <c r="CZ37" t="str">
        <f t="shared" ca="1" si="75"/>
        <v>n.a.</v>
      </c>
      <c r="DA37">
        <f t="shared" ca="1" si="76"/>
        <v>8.6449999999999999E-3</v>
      </c>
      <c r="DB37">
        <f t="shared" ca="1" si="77"/>
        <v>15</v>
      </c>
      <c r="DC37" t="str">
        <f t="shared" ca="1" si="78"/>
        <v>n.a.</v>
      </c>
      <c r="DD37">
        <f t="shared" ca="1" si="79"/>
        <v>1.2325896724178351</v>
      </c>
      <c r="DE37" t="str">
        <f t="shared" ca="1" si="80"/>
        <v>n.a.</v>
      </c>
      <c r="DF37">
        <f t="shared" ca="1" si="81"/>
        <v>1.2196874998749996</v>
      </c>
      <c r="DG37">
        <f t="shared" ca="1" si="82"/>
        <v>6.2486999998999995E-3</v>
      </c>
    </row>
    <row r="38" spans="1:111" x14ac:dyDescent="0.25">
      <c r="A38" t="str">
        <f t="shared" ca="1" si="2"/>
        <v>1983</v>
      </c>
      <c r="B38">
        <f t="shared" ca="1" si="3"/>
        <v>4.9246999989999996</v>
      </c>
      <c r="C38">
        <f t="shared" ca="1" si="5"/>
        <v>2.1370099998999996E-6</v>
      </c>
      <c r="D38">
        <f t="shared" ca="1" si="6"/>
        <v>1.1112399989999999</v>
      </c>
      <c r="E38">
        <f t="shared" ca="1" si="7"/>
        <v>19.381999998999998</v>
      </c>
      <c r="F38">
        <f t="shared" ca="1" si="8"/>
        <v>55.897999999</v>
      </c>
      <c r="G38">
        <f t="shared" ca="1" si="9"/>
        <v>419.09159765188485</v>
      </c>
      <c r="H38">
        <f t="shared" ca="1" si="10"/>
        <v>5.0487999999999965E-4</v>
      </c>
      <c r="I38">
        <f t="shared" ca="1" si="11"/>
        <v>1.1567899989999999</v>
      </c>
      <c r="J38">
        <f t="shared" ca="1" si="12"/>
        <v>3.4387953839325209E-10</v>
      </c>
      <c r="K38">
        <f t="shared" ca="1" si="13"/>
        <v>117.669999999</v>
      </c>
      <c r="L38">
        <f t="shared" ca="1" si="14"/>
        <v>1.2468999989999998</v>
      </c>
      <c r="M38">
        <f t="shared" ca="1" si="15"/>
        <v>87.07</v>
      </c>
      <c r="N38">
        <f t="shared" ca="1" si="16"/>
        <v>7.8059999999999992</v>
      </c>
      <c r="O38">
        <f t="shared" ca="1" si="17"/>
        <v>1.9868999989999998</v>
      </c>
      <c r="P38">
        <f t="shared" ca="1" si="18"/>
        <v>87.830499999999986</v>
      </c>
      <c r="Q38">
        <f t="shared" ca="1" si="19"/>
        <v>9.7679999999999993E-11</v>
      </c>
      <c r="R38">
        <f t="shared" ca="1" si="20"/>
        <v>43.399999998999995</v>
      </c>
      <c r="S38">
        <f t="shared" ca="1" si="21"/>
        <v>0.55981638054067984</v>
      </c>
      <c r="T38">
        <f t="shared" ca="1" si="22"/>
        <v>9.9503999989999983</v>
      </c>
      <c r="U38">
        <f t="shared" ca="1" si="23"/>
        <v>0.99999999899999992</v>
      </c>
      <c r="V38">
        <f t="shared" ca="1" si="24"/>
        <v>53.349999998999998</v>
      </c>
      <c r="W38">
        <f t="shared" ca="1" si="25"/>
        <v>0.69999999899999998</v>
      </c>
      <c r="X38">
        <f t="shared" ca="1" si="26"/>
        <v>2.5</v>
      </c>
      <c r="Y38">
        <f t="shared" ca="1" si="27"/>
        <v>5.8599999993355647</v>
      </c>
      <c r="Z38">
        <f t="shared" ca="1" si="28"/>
        <v>8.3817999989999983</v>
      </c>
      <c r="AA38">
        <f t="shared" ca="1" si="29"/>
        <v>2.7876701349999999</v>
      </c>
      <c r="AB38">
        <f t="shared" ca="1" si="30"/>
        <v>2.7476999989999999</v>
      </c>
      <c r="AC38">
        <f t="shared" ca="1" si="31"/>
        <v>29.999999999</v>
      </c>
      <c r="AD38">
        <f t="shared" ca="1" si="32"/>
        <v>98.817999998999994</v>
      </c>
      <c r="AE38">
        <f t="shared" ca="1" si="33"/>
        <v>0.99999999899999992</v>
      </c>
      <c r="AF38">
        <f t="shared" ca="1" si="34"/>
        <v>23.673948924614422</v>
      </c>
      <c r="AG38">
        <f t="shared" ca="1" si="35"/>
        <v>2.9999999989999999</v>
      </c>
      <c r="AH38">
        <f t="shared" ca="1" si="36"/>
        <v>4.9999999989999999</v>
      </c>
      <c r="AI38">
        <f t="shared" ca="1" si="37"/>
        <v>2</v>
      </c>
      <c r="AJ38">
        <f t="shared" ca="1" si="38"/>
        <v>28.572399998999998</v>
      </c>
      <c r="AK38">
        <f t="shared" ca="1" si="39"/>
        <v>10.482180403377152</v>
      </c>
      <c r="AL38">
        <f t="shared" ca="1" si="40"/>
        <v>993.28000000099996</v>
      </c>
      <c r="AM38">
        <f t="shared" ca="1" si="41"/>
        <v>88.536999998999988</v>
      </c>
      <c r="AN38">
        <f t="shared" ca="1" si="42"/>
        <v>0.31085699899999997</v>
      </c>
      <c r="AO38">
        <f t="shared" ca="1" si="43"/>
        <v>0.88442499899999993</v>
      </c>
      <c r="AP38">
        <f t="shared" ca="1" si="44"/>
        <v>0.10132500000034156</v>
      </c>
      <c r="AQ38">
        <f t="shared" ca="1" si="45"/>
        <v>1666.740000002</v>
      </c>
      <c r="AR38">
        <f t="shared" ca="1" si="46"/>
        <v>3.2774999989999998</v>
      </c>
      <c r="AS38">
        <f t="shared" ca="1" si="47"/>
        <v>234.41</v>
      </c>
      <c r="AT38">
        <f t="shared" ca="1" si="48"/>
        <v>0.37287999899999996</v>
      </c>
      <c r="AU38">
        <f t="shared" ca="1" si="49"/>
        <v>13.825199998999999</v>
      </c>
      <c r="AV38">
        <f t="shared" ca="1" si="50"/>
        <v>798.21</v>
      </c>
      <c r="AW38">
        <f t="shared" ca="1" si="51"/>
        <v>0.29263299899999995</v>
      </c>
      <c r="AX38">
        <f t="shared" ca="1" si="52"/>
        <v>34.99999906507729</v>
      </c>
      <c r="AY38">
        <f t="shared" ca="1" si="53"/>
        <v>5.4197999989999994</v>
      </c>
      <c r="AZ38">
        <f t="shared" ca="1" si="54"/>
        <v>1.2161</v>
      </c>
      <c r="BA38">
        <f t="shared" ca="1" si="55"/>
        <v>1.0000002759241586</v>
      </c>
      <c r="BB38">
        <f t="shared" ca="1" si="56"/>
        <v>0.29605299999999996</v>
      </c>
      <c r="BC38">
        <f t="shared" ca="1" si="57"/>
        <v>493.18999999899995</v>
      </c>
      <c r="BD38">
        <f t="shared" ca="1" si="58"/>
        <v>1.3032699989999998</v>
      </c>
      <c r="BE38">
        <f t="shared" ca="1" si="59"/>
        <v>2.3411999989999996</v>
      </c>
      <c r="BF38">
        <f t="shared" ca="1" si="60"/>
        <v>0.44789999899999999</v>
      </c>
      <c r="BG38">
        <f t="shared" ca="1" si="61"/>
        <v>56.819999998999997</v>
      </c>
      <c r="BH38">
        <f t="shared" ca="1" si="62"/>
        <v>12.751999998999999</v>
      </c>
      <c r="BI38">
        <f t="shared" ca="1" si="63"/>
        <v>0.14204799999899997</v>
      </c>
      <c r="BJ38">
        <f t="shared" ca="1" si="64"/>
        <v>8.0928699989999995</v>
      </c>
      <c r="BK38">
        <f t="shared" ca="1" si="65"/>
        <v>8.2421205327706701</v>
      </c>
      <c r="BL38">
        <f t="shared" ca="1" si="66"/>
        <v>15.049999998999999</v>
      </c>
      <c r="BM38">
        <f t="shared" ca="1" si="67"/>
        <v>3.0835999989999996</v>
      </c>
      <c r="BN38">
        <f t="shared" ca="1" si="4"/>
        <v>1.5325699989999999</v>
      </c>
      <c r="BO38">
        <f t="shared" ca="1" si="83"/>
        <v>2.0100000000000003E-9</v>
      </c>
      <c r="BP38">
        <f t="shared" ca="1" si="84"/>
        <v>0.7485590244393735</v>
      </c>
      <c r="BQ38">
        <f t="shared" ca="1" si="85"/>
        <v>7.7231999989999993</v>
      </c>
      <c r="BR38">
        <f t="shared" ca="1" si="86"/>
        <v>13.357798045548151</v>
      </c>
      <c r="BS38">
        <f t="shared" ca="1" si="87"/>
        <v>126</v>
      </c>
      <c r="BT38">
        <f t="shared" ca="1" si="88"/>
        <v>2.2351999999949998E-6</v>
      </c>
      <c r="BU38">
        <f t="shared" ca="1" si="89"/>
        <v>14.001999998999999</v>
      </c>
      <c r="BV38">
        <f t="shared" ca="1" si="90"/>
        <v>131.81899999999999</v>
      </c>
      <c r="BW38">
        <f t="shared" ca="1" si="91"/>
        <v>3.4795199999999999</v>
      </c>
      <c r="BX38">
        <f t="shared" ca="1" si="92"/>
        <v>2.1316999989999998</v>
      </c>
      <c r="BY38">
        <f t="shared" ca="1" si="93"/>
        <v>1.2161</v>
      </c>
      <c r="BZ38">
        <f t="shared" ca="1" si="94"/>
        <v>157.93799999999999</v>
      </c>
      <c r="CA38">
        <f t="shared" ca="1" si="95"/>
        <v>24.712999998999997</v>
      </c>
      <c r="CB38">
        <f t="shared" ca="1" si="96"/>
        <v>1.7849984153991865</v>
      </c>
      <c r="CC38">
        <f t="shared" ca="1" si="97"/>
        <v>1.2161</v>
      </c>
      <c r="CD38">
        <f t="shared" ca="1" si="98"/>
        <v>8.0559999989999991</v>
      </c>
      <c r="CE38">
        <f t="shared" ca="1" si="99"/>
        <v>2.1959999989999996</v>
      </c>
      <c r="CF38">
        <f t="shared" ca="1" si="100"/>
        <v>3.9249999989999997</v>
      </c>
      <c r="CG38">
        <f t="shared" ca="1" si="101"/>
        <v>12.443499998999998</v>
      </c>
      <c r="CH38">
        <f t="shared" ca="1" si="102"/>
        <v>23.000116042057673</v>
      </c>
      <c r="CI38">
        <f t="shared" ca="1" si="103"/>
        <v>0.73014999999999997</v>
      </c>
      <c r="CJ38">
        <f t="shared" ca="1" si="104"/>
        <v>273.96299999899998</v>
      </c>
      <c r="CK38">
        <f t="shared" ca="1" si="105"/>
        <v>2.3380999999899994</v>
      </c>
      <c r="CL38">
        <f t="shared" ca="1" si="106"/>
        <v>0.69698499899999999</v>
      </c>
      <c r="CM38">
        <f t="shared" ca="1" si="107"/>
        <v>4.2500000000000003E-2</v>
      </c>
      <c r="CN38">
        <f t="shared" ca="1" si="108"/>
        <v>4.2999999989999997</v>
      </c>
      <c r="CO38">
        <f t="shared" ca="1" si="109"/>
        <v>1.4850000000000001</v>
      </c>
      <c r="CP38">
        <f t="shared" ca="1" si="110"/>
        <v>1.1087999999999998</v>
      </c>
      <c r="CQ38">
        <f t="shared" ca="1" si="111"/>
        <v>50.599999998999998</v>
      </c>
      <c r="CR38">
        <f t="shared" ca="1" si="112"/>
        <v>24.999999999</v>
      </c>
      <c r="CS38" t="str">
        <f t="shared" ca="1" si="68"/>
        <v>n.a.</v>
      </c>
      <c r="CT38" t="str">
        <f t="shared" ca="1" si="69"/>
        <v>n.a.</v>
      </c>
      <c r="CU38" t="str">
        <f t="shared" ca="1" si="70"/>
        <v>n.a.</v>
      </c>
      <c r="CV38" t="str">
        <f t="shared" ca="1" si="71"/>
        <v>n.a.</v>
      </c>
      <c r="CW38">
        <f t="shared" ca="1" si="72"/>
        <v>2.0699999989999998</v>
      </c>
      <c r="CX38">
        <f t="shared" ca="1" si="73"/>
        <v>45.193399998999993</v>
      </c>
      <c r="CY38" t="str">
        <f t="shared" ca="1" si="74"/>
        <v>n.a.</v>
      </c>
      <c r="CZ38" t="str">
        <f t="shared" ca="1" si="75"/>
        <v>n.a.</v>
      </c>
      <c r="DA38">
        <f t="shared" ca="1" si="76"/>
        <v>9.8369999999999985E-3</v>
      </c>
      <c r="DB38">
        <f t="shared" ca="1" si="77"/>
        <v>18.329999998999998</v>
      </c>
      <c r="DC38" t="str">
        <f t="shared" ca="1" si="78"/>
        <v>n.a.</v>
      </c>
      <c r="DD38">
        <f t="shared" ca="1" si="79"/>
        <v>2.5100401669428716</v>
      </c>
      <c r="DE38" t="str">
        <f t="shared" ca="1" si="80"/>
        <v>n.a.</v>
      </c>
      <c r="DF38">
        <f t="shared" ca="1" si="81"/>
        <v>1.2846875</v>
      </c>
      <c r="DG38">
        <f t="shared" ca="1" si="82"/>
        <v>1.2567299999899998E-2</v>
      </c>
    </row>
    <row r="39" spans="1:111" x14ac:dyDescent="0.25">
      <c r="A39" t="str">
        <f t="shared" ca="1" si="2"/>
        <v>1984</v>
      </c>
      <c r="B39">
        <f t="shared" ca="1" si="3"/>
        <v>5.1100000000000003</v>
      </c>
      <c r="C39">
        <f t="shared" ca="1" si="5"/>
        <v>1.6063699999999997E-5</v>
      </c>
      <c r="D39">
        <f t="shared" ca="1" si="6"/>
        <v>1.1879599989999998</v>
      </c>
      <c r="E39">
        <f t="shared" ca="1" si="7"/>
        <v>21.753999999999998</v>
      </c>
      <c r="F39">
        <f t="shared" ca="1" si="8"/>
        <v>62.340999999999994</v>
      </c>
      <c r="G39">
        <f t="shared" ca="1" si="9"/>
        <v>474.84181018828542</v>
      </c>
      <c r="H39">
        <f t="shared" ca="1" si="10"/>
        <v>8.7829999999999974E-3</v>
      </c>
      <c r="I39">
        <f t="shared" ca="1" si="11"/>
        <v>1.5178399999999999</v>
      </c>
      <c r="J39">
        <f t="shared" ca="1" si="12"/>
        <v>1.0934778776339558E-9</v>
      </c>
      <c r="K39">
        <f t="shared" ca="1" si="13"/>
        <v>124.2</v>
      </c>
      <c r="L39">
        <f t="shared" ca="1" si="14"/>
        <v>1.3201999999999998</v>
      </c>
      <c r="M39">
        <f t="shared" ca="1" si="15"/>
        <v>126.23</v>
      </c>
      <c r="N39">
        <f t="shared" ca="1" si="16"/>
        <v>7.83</v>
      </c>
      <c r="O39">
        <f t="shared" ca="1" si="17"/>
        <v>2.7890999999999999</v>
      </c>
      <c r="P39">
        <f t="shared" ca="1" si="18"/>
        <v>112.75699999999999</v>
      </c>
      <c r="Q39">
        <f t="shared" ca="1" si="19"/>
        <v>1.345E-10</v>
      </c>
      <c r="R39">
        <f t="shared" ca="1" si="20"/>
        <v>47.75</v>
      </c>
      <c r="S39">
        <f t="shared" ca="1" si="21"/>
        <v>0.63767376610126258</v>
      </c>
      <c r="T39">
        <f t="shared" ca="1" si="22"/>
        <v>11.118799999999998</v>
      </c>
      <c r="U39">
        <f t="shared" ca="1" si="23"/>
        <v>1</v>
      </c>
      <c r="V39">
        <f t="shared" ca="1" si="24"/>
        <v>67.174999998999994</v>
      </c>
      <c r="W39">
        <f t="shared" ca="1" si="25"/>
        <v>0.7</v>
      </c>
      <c r="X39">
        <f t="shared" ca="1" si="26"/>
        <v>2.5</v>
      </c>
      <c r="Y39">
        <f t="shared" ca="1" si="27"/>
        <v>6.4579999999999993</v>
      </c>
      <c r="Z39">
        <f t="shared" ca="1" si="28"/>
        <v>9.4967999989999985</v>
      </c>
      <c r="AA39">
        <f t="shared" ca="1" si="29"/>
        <v>4.2116967239999994</v>
      </c>
      <c r="AB39">
        <f t="shared" ca="1" si="30"/>
        <v>3.1014999999999997</v>
      </c>
      <c r="AC39">
        <f t="shared" ca="1" si="31"/>
        <v>49.36</v>
      </c>
      <c r="AD39">
        <f t="shared" ca="1" si="32"/>
        <v>127.178</v>
      </c>
      <c r="AE39">
        <f t="shared" ca="1" si="33"/>
        <v>1</v>
      </c>
      <c r="AF39">
        <f t="shared" ca="1" si="34"/>
        <v>24.998025296458696</v>
      </c>
      <c r="AG39">
        <f t="shared" ca="1" si="35"/>
        <v>4.1500000000000004</v>
      </c>
      <c r="AH39">
        <f t="shared" ca="1" si="36"/>
        <v>5</v>
      </c>
      <c r="AI39">
        <f t="shared" ca="1" si="37"/>
        <v>2</v>
      </c>
      <c r="AJ39">
        <f t="shared" ca="1" si="38"/>
        <v>40.0916</v>
      </c>
      <c r="AK39">
        <f t="shared" ca="1" si="39"/>
        <v>12.311999999999999</v>
      </c>
      <c r="AL39">
        <f t="shared" ca="1" si="40"/>
        <v>1069.6400000000001</v>
      </c>
      <c r="AM39">
        <f t="shared" ca="1" si="41"/>
        <v>93.466999999999999</v>
      </c>
      <c r="AN39">
        <f t="shared" ca="1" si="42"/>
        <v>0.31085699999999999</v>
      </c>
      <c r="AO39">
        <f t="shared" ca="1" si="43"/>
        <v>0.9942399999999999</v>
      </c>
      <c r="AP39">
        <f t="shared" ca="1" si="44"/>
        <v>0.60794900000204932</v>
      </c>
      <c r="AQ39">
        <f t="shared" ca="1" si="45"/>
        <v>1912.289999999</v>
      </c>
      <c r="AR39">
        <f t="shared" ca="1" si="46"/>
        <v>4.6100000000000003</v>
      </c>
      <c r="AS39">
        <f t="shared" ca="1" si="47"/>
        <v>247.95</v>
      </c>
      <c r="AT39">
        <f t="shared" ca="1" si="48"/>
        <v>0.40359999899999999</v>
      </c>
      <c r="AU39">
        <f t="shared" ca="1" si="49"/>
        <v>15.583499999999999</v>
      </c>
      <c r="AV39">
        <f t="shared" ca="1" si="50"/>
        <v>823.71999999799993</v>
      </c>
      <c r="AW39">
        <f t="shared" ca="1" si="51"/>
        <v>0.30346499999999998</v>
      </c>
      <c r="AX39">
        <f t="shared" ca="1" si="52"/>
        <v>34.99999906507729</v>
      </c>
      <c r="AY39">
        <f t="shared" ca="1" si="53"/>
        <v>8.6462999999999983</v>
      </c>
      <c r="AZ39">
        <f t="shared" ca="1" si="54"/>
        <v>1.888569999</v>
      </c>
      <c r="BA39">
        <f t="shared" ca="1" si="55"/>
        <v>1.0000002769241589</v>
      </c>
      <c r="BB39">
        <f t="shared" ca="1" si="56"/>
        <v>0.29605299999999996</v>
      </c>
      <c r="BC39">
        <f t="shared" ca="1" si="57"/>
        <v>632.93999999699997</v>
      </c>
      <c r="BD39">
        <f t="shared" ca="1" si="58"/>
        <v>1.5438999999999998</v>
      </c>
      <c r="BE39">
        <f t="shared" ca="1" si="59"/>
        <v>2.4160999999999997</v>
      </c>
      <c r="BF39">
        <f t="shared" ca="1" si="60"/>
        <v>0.48739999899999997</v>
      </c>
      <c r="BG39">
        <f t="shared" ca="1" si="61"/>
        <v>67.259999998999987</v>
      </c>
      <c r="BH39">
        <f t="shared" ca="1" si="62"/>
        <v>15.4398</v>
      </c>
      <c r="BI39">
        <f t="shared" ca="1" si="63"/>
        <v>0.18998099999999998</v>
      </c>
      <c r="BJ39">
        <f t="shared" ca="1" si="64"/>
        <v>9.4912999989999989</v>
      </c>
      <c r="BK39">
        <f t="shared" ca="1" si="65"/>
        <v>8.695652173913043</v>
      </c>
      <c r="BL39">
        <f t="shared" ca="1" si="66"/>
        <v>17.853999999999999</v>
      </c>
      <c r="BM39">
        <f t="shared" ca="1" si="67"/>
        <v>3.5021</v>
      </c>
      <c r="BN39">
        <f t="shared" ca="1" si="4"/>
        <v>2.0673999989999996</v>
      </c>
      <c r="BO39">
        <f t="shared" ca="1" si="83"/>
        <v>2.0100000000000003E-9</v>
      </c>
      <c r="BP39">
        <f t="shared" ca="1" si="84"/>
        <v>0.80629999999999991</v>
      </c>
      <c r="BQ39">
        <f t="shared" ca="1" si="85"/>
        <v>8.9749999989999996</v>
      </c>
      <c r="BR39">
        <f t="shared" ca="1" si="86"/>
        <v>15.094082875706324</v>
      </c>
      <c r="BS39">
        <f t="shared" ca="1" si="87"/>
        <v>240</v>
      </c>
      <c r="BT39">
        <f t="shared" ca="1" si="88"/>
        <v>5.2005299999709984E-6</v>
      </c>
      <c r="BU39">
        <f t="shared" ca="1" si="89"/>
        <v>19.859299999999998</v>
      </c>
      <c r="BV39">
        <f t="shared" ca="1" si="90"/>
        <v>166.404</v>
      </c>
      <c r="BW39">
        <f t="shared" ca="1" si="91"/>
        <v>3.5582299999999996</v>
      </c>
      <c r="BX39">
        <f t="shared" ca="1" si="92"/>
        <v>2.1724999999999999</v>
      </c>
      <c r="BY39">
        <f t="shared" ca="1" si="93"/>
        <v>1.888569999</v>
      </c>
      <c r="BZ39">
        <f t="shared" ca="1" si="94"/>
        <v>171.70699999999999</v>
      </c>
      <c r="CA39">
        <f t="shared" ca="1" si="95"/>
        <v>26.200999999999997</v>
      </c>
      <c r="CB39">
        <f t="shared" ca="1" si="96"/>
        <v>1.7849984163991857</v>
      </c>
      <c r="CC39">
        <f t="shared" ca="1" si="97"/>
        <v>1.888569999</v>
      </c>
      <c r="CD39">
        <f t="shared" ca="1" si="98"/>
        <v>8.8442999989999986</v>
      </c>
      <c r="CE39">
        <f t="shared" ca="1" si="99"/>
        <v>2.5559999999999996</v>
      </c>
      <c r="CF39">
        <f t="shared" ca="1" si="100"/>
        <v>3.9249999999999998</v>
      </c>
      <c r="CG39">
        <f t="shared" ca="1" si="101"/>
        <v>17.995999999999999</v>
      </c>
      <c r="CH39">
        <f t="shared" ca="1" si="102"/>
        <v>27.093136691498628</v>
      </c>
      <c r="CI39">
        <f t="shared" ca="1" si="103"/>
        <v>0.8567999999999999</v>
      </c>
      <c r="CJ39">
        <f t="shared" ca="1" si="104"/>
        <v>434.67</v>
      </c>
      <c r="CK39">
        <f t="shared" ca="1" si="105"/>
        <v>5.5156999999999989</v>
      </c>
      <c r="CL39">
        <f t="shared" ca="1" si="106"/>
        <v>0.84249599999999991</v>
      </c>
      <c r="CM39">
        <f t="shared" ca="1" si="107"/>
        <v>7.1979999999999975E-2</v>
      </c>
      <c r="CN39">
        <f t="shared" ca="1" si="108"/>
        <v>7.5</v>
      </c>
      <c r="CO39">
        <f t="shared" ca="1" si="109"/>
        <v>2.1455299999999999</v>
      </c>
      <c r="CP39">
        <f t="shared" ca="1" si="110"/>
        <v>1.4744999989999998</v>
      </c>
      <c r="CQ39">
        <f t="shared" ca="1" si="111"/>
        <v>50.599999998999998</v>
      </c>
      <c r="CR39">
        <f t="shared" ca="1" si="112"/>
        <v>26</v>
      </c>
      <c r="CS39" t="str">
        <f t="shared" ca="1" si="68"/>
        <v>n.a.</v>
      </c>
      <c r="CT39" t="str">
        <f t="shared" ca="1" si="69"/>
        <v>n.a.</v>
      </c>
      <c r="CU39" t="str">
        <f t="shared" ca="1" si="70"/>
        <v>n.a.</v>
      </c>
      <c r="CV39" t="str">
        <f t="shared" ca="1" si="71"/>
        <v>n.a.</v>
      </c>
      <c r="CW39">
        <f t="shared" ca="1" si="72"/>
        <v>2.0699999999999998</v>
      </c>
      <c r="CX39">
        <f t="shared" ca="1" si="73"/>
        <v>51.198999999999998</v>
      </c>
      <c r="CY39" t="str">
        <f t="shared" ca="1" si="74"/>
        <v>n.a.</v>
      </c>
      <c r="CZ39" t="str">
        <f t="shared" ca="1" si="75"/>
        <v>n.a.</v>
      </c>
      <c r="DA39">
        <f t="shared" ca="1" si="76"/>
        <v>1.2624E-2</v>
      </c>
      <c r="DB39">
        <f t="shared" ca="1" si="77"/>
        <v>17.79</v>
      </c>
      <c r="DC39" t="str">
        <f t="shared" ca="1" si="78"/>
        <v>n.a.</v>
      </c>
      <c r="DD39">
        <f t="shared" ca="1" si="79"/>
        <v>2.51004016064257</v>
      </c>
      <c r="DE39" t="str">
        <f t="shared" ca="1" si="80"/>
        <v>n.a.</v>
      </c>
      <c r="DF39">
        <f t="shared" ca="1" si="81"/>
        <v>1.3143999999999993</v>
      </c>
      <c r="DG39">
        <f t="shared" ca="1" si="82"/>
        <v>2.1174899999899997E-2</v>
      </c>
    </row>
    <row r="40" spans="1:111" x14ac:dyDescent="0.25">
      <c r="A40" t="str">
        <f t="shared" ca="1" si="2"/>
        <v>1985</v>
      </c>
      <c r="B40">
        <f t="shared" ca="1" si="3"/>
        <v>4.8092999999999995</v>
      </c>
      <c r="C40">
        <f t="shared" ca="1" si="5"/>
        <v>8.0049999999999994E-5</v>
      </c>
      <c r="D40">
        <f t="shared" ca="1" si="6"/>
        <v>1.4681899989999998</v>
      </c>
      <c r="E40">
        <f t="shared" ca="1" si="7"/>
        <v>17.691999999999997</v>
      </c>
      <c r="F40">
        <f t="shared" ca="1" si="8"/>
        <v>51.261999999999993</v>
      </c>
      <c r="G40">
        <f t="shared" ca="1" si="9"/>
        <v>384.92146743518003</v>
      </c>
      <c r="H40">
        <f t="shared" ca="1" si="10"/>
        <v>1.5266</v>
      </c>
      <c r="I40">
        <f t="shared" ca="1" si="11"/>
        <v>2.1630999999999996</v>
      </c>
      <c r="J40">
        <f t="shared" ca="1" si="12"/>
        <v>3.602583544604071E-9</v>
      </c>
      <c r="K40">
        <f t="shared" ca="1" si="13"/>
        <v>112.62999999899999</v>
      </c>
      <c r="L40">
        <f t="shared" ca="1" si="14"/>
        <v>1.3948999989999999</v>
      </c>
      <c r="M40">
        <f t="shared" ca="1" si="15"/>
        <v>182.47999999899997</v>
      </c>
      <c r="N40">
        <f t="shared" ca="1" si="16"/>
        <v>7.8059999999999992</v>
      </c>
      <c r="O40">
        <f t="shared" ca="1" si="17"/>
        <v>3.2014999999999998</v>
      </c>
      <c r="P40">
        <f t="shared" ca="1" si="18"/>
        <v>169.19</v>
      </c>
      <c r="Q40">
        <f t="shared" ca="1" si="19"/>
        <v>1.8373999999999998E-10</v>
      </c>
      <c r="R40">
        <f t="shared" ca="1" si="20"/>
        <v>53.12</v>
      </c>
      <c r="S40">
        <f t="shared" ca="1" si="21"/>
        <v>0.5485459989999999</v>
      </c>
      <c r="T40">
        <f t="shared" ca="1" si="22"/>
        <v>9.1270999999999987</v>
      </c>
      <c r="U40">
        <f t="shared" ca="1" si="23"/>
        <v>2.9683999999999999</v>
      </c>
      <c r="V40">
        <f t="shared" ca="1" si="24"/>
        <v>95.75</v>
      </c>
      <c r="W40">
        <f t="shared" ca="1" si="25"/>
        <v>0.7</v>
      </c>
      <c r="X40">
        <f t="shared" ca="1" si="26"/>
        <v>2.5</v>
      </c>
      <c r="Y40">
        <f t="shared" ca="1" si="27"/>
        <v>5.4792199999999998</v>
      </c>
      <c r="Z40">
        <f t="shared" ca="1" si="28"/>
        <v>7.6983999999999995</v>
      </c>
      <c r="AA40">
        <f t="shared" ca="1" si="29"/>
        <v>3.4554727769999998</v>
      </c>
      <c r="AB40">
        <f t="shared" ca="1" si="30"/>
        <v>2.5145</v>
      </c>
      <c r="AC40">
        <f t="shared" ca="1" si="31"/>
        <v>60</v>
      </c>
      <c r="AD40">
        <f t="shared" ca="1" si="32"/>
        <v>150.06399999999999</v>
      </c>
      <c r="AE40">
        <f t="shared" ca="1" si="33"/>
        <v>1</v>
      </c>
      <c r="AF40">
        <f t="shared" ca="1" si="34"/>
        <v>22.652883309</v>
      </c>
      <c r="AG40">
        <f t="shared" ca="1" si="35"/>
        <v>4.1500000000000004</v>
      </c>
      <c r="AH40">
        <f t="shared" ca="1" si="36"/>
        <v>5</v>
      </c>
      <c r="AI40">
        <f t="shared" ca="1" si="37"/>
        <v>2</v>
      </c>
      <c r="AJ40">
        <f t="shared" ca="1" si="38"/>
        <v>41.936</v>
      </c>
      <c r="AK40">
        <f t="shared" ca="1" si="39"/>
        <v>12.16</v>
      </c>
      <c r="AL40">
        <f t="shared" ca="1" si="40"/>
        <v>1124.71</v>
      </c>
      <c r="AM40">
        <f t="shared" ca="1" si="41"/>
        <v>84.693999999999988</v>
      </c>
      <c r="AN40">
        <f t="shared" ca="1" si="42"/>
        <v>0.31085699999999999</v>
      </c>
      <c r="AO40">
        <f t="shared" ca="1" si="43"/>
        <v>0.81655999999999995</v>
      </c>
      <c r="AP40">
        <f t="shared" ca="1" si="44"/>
        <v>1.4866999999999999</v>
      </c>
      <c r="AQ40">
        <f t="shared" ca="1" si="45"/>
        <v>1714.4099999959999</v>
      </c>
      <c r="AR40">
        <f t="shared" ca="1" si="46"/>
        <v>5.48</v>
      </c>
      <c r="AS40">
        <f t="shared" ca="1" si="47"/>
        <v>202.81999999899998</v>
      </c>
      <c r="AT40">
        <f t="shared" ca="1" si="48"/>
        <v>0.37003999899999995</v>
      </c>
      <c r="AU40">
        <f t="shared" ca="1" si="49"/>
        <v>16.373699998999999</v>
      </c>
      <c r="AV40">
        <f t="shared" ca="1" si="50"/>
        <v>890.88000000199997</v>
      </c>
      <c r="AW40">
        <f t="shared" ca="1" si="51"/>
        <v>0.29017499999999996</v>
      </c>
      <c r="AX40">
        <f t="shared" ca="1" si="52"/>
        <v>94.999997462352653</v>
      </c>
      <c r="AY40">
        <f t="shared" ca="1" si="53"/>
        <v>18.102499999999999</v>
      </c>
      <c r="AZ40">
        <f t="shared" ca="1" si="54"/>
        <v>2.6805399999999997</v>
      </c>
      <c r="BA40">
        <f t="shared" ca="1" si="55"/>
        <v>1.0000002769241589</v>
      </c>
      <c r="BB40">
        <f t="shared" ca="1" si="56"/>
        <v>0.29605299999999996</v>
      </c>
      <c r="BC40">
        <f t="shared" ca="1" si="57"/>
        <v>628.97999999599995</v>
      </c>
      <c r="BD40">
        <f t="shared" ca="1" si="58"/>
        <v>1.685949999</v>
      </c>
      <c r="BE40">
        <f t="shared" ca="1" si="59"/>
        <v>2.4312999999999998</v>
      </c>
      <c r="BF40">
        <f t="shared" ca="1" si="60"/>
        <v>0.42828999899999998</v>
      </c>
      <c r="BG40">
        <f t="shared" ca="1" si="61"/>
        <v>76.009999998999987</v>
      </c>
      <c r="BH40">
        <f t="shared" ca="1" si="62"/>
        <v>14.359</v>
      </c>
      <c r="BI40">
        <f t="shared" ca="1" si="63"/>
        <v>0.35667999999999994</v>
      </c>
      <c r="BJ40">
        <f t="shared" ca="1" si="64"/>
        <v>9.7257999999999996</v>
      </c>
      <c r="BK40">
        <f t="shared" ca="1" si="65"/>
        <v>7.8875000000000002</v>
      </c>
      <c r="BL40">
        <f t="shared" ca="1" si="66"/>
        <v>20.760999999999999</v>
      </c>
      <c r="BM40">
        <f t="shared" ca="1" si="67"/>
        <v>2.8318999999999996</v>
      </c>
      <c r="BN40">
        <f t="shared" ca="1" si="4"/>
        <v>1.8944699989999998</v>
      </c>
      <c r="BO40">
        <f t="shared" ca="1" si="83"/>
        <v>5.5999999999999997E-9</v>
      </c>
      <c r="BP40">
        <f t="shared" ca="1" si="84"/>
        <v>0.95950899999999995</v>
      </c>
      <c r="BQ40">
        <f t="shared" ca="1" si="85"/>
        <v>7.6500999999999992</v>
      </c>
      <c r="BR40">
        <f t="shared" ca="1" si="86"/>
        <v>15.904747244646927</v>
      </c>
      <c r="BS40">
        <f t="shared" ca="1" si="87"/>
        <v>320</v>
      </c>
      <c r="BT40">
        <f t="shared" ca="1" si="88"/>
        <v>1.3944999999999999E-5</v>
      </c>
      <c r="BU40">
        <f t="shared" ca="1" si="89"/>
        <v>18.896299999999997</v>
      </c>
      <c r="BV40">
        <f t="shared" ca="1" si="90"/>
        <v>159.88299999999998</v>
      </c>
      <c r="BW40">
        <f t="shared" ca="1" si="91"/>
        <v>3.645</v>
      </c>
      <c r="BX40">
        <f t="shared" ca="1" si="92"/>
        <v>2.1197999999999997</v>
      </c>
      <c r="BY40">
        <f t="shared" ca="1" si="93"/>
        <v>2.6805399999999997</v>
      </c>
      <c r="BZ40">
        <f t="shared" ca="1" si="94"/>
        <v>156.05799999999999</v>
      </c>
      <c r="CA40">
        <f t="shared" ca="1" si="95"/>
        <v>27.405999999999999</v>
      </c>
      <c r="CB40">
        <f t="shared" ca="1" si="96"/>
        <v>1.7849984163991857</v>
      </c>
      <c r="CC40">
        <f t="shared" ca="1" si="97"/>
        <v>2.6805399999999997</v>
      </c>
      <c r="CD40">
        <f t="shared" ca="1" si="98"/>
        <v>7.6833999999999998</v>
      </c>
      <c r="CE40">
        <f t="shared" ca="1" si="99"/>
        <v>2.1048999999999998</v>
      </c>
      <c r="CF40">
        <f t="shared" ca="1" si="100"/>
        <v>3.9249999999999998</v>
      </c>
      <c r="CG40">
        <f t="shared" ca="1" si="101"/>
        <v>16.462</v>
      </c>
      <c r="CH40">
        <f t="shared" ca="1" si="102"/>
        <v>26.664134527061982</v>
      </c>
      <c r="CI40">
        <f t="shared" ca="1" si="103"/>
        <v>0.76754999999999995</v>
      </c>
      <c r="CJ40">
        <f t="shared" ca="1" si="104"/>
        <v>570.93999999699997</v>
      </c>
      <c r="CK40">
        <f t="shared" ca="1" si="105"/>
        <v>12.75</v>
      </c>
      <c r="CL40">
        <f t="shared" ca="1" si="106"/>
        <v>0.691272</v>
      </c>
      <c r="CM40">
        <f t="shared" ca="1" si="107"/>
        <v>0.12469999999999996</v>
      </c>
      <c r="CN40">
        <f t="shared" ca="1" si="108"/>
        <v>7.5</v>
      </c>
      <c r="CO40">
        <f t="shared" ca="1" si="109"/>
        <v>5.7464999999999993</v>
      </c>
      <c r="CP40">
        <f t="shared" ca="1" si="110"/>
        <v>1.6657999999999999</v>
      </c>
      <c r="CQ40">
        <f t="shared" ca="1" si="111"/>
        <v>50.599999998999998</v>
      </c>
      <c r="CR40">
        <f t="shared" ca="1" si="112"/>
        <v>31</v>
      </c>
      <c r="CS40" t="str">
        <f t="shared" ca="1" si="68"/>
        <v>n.a.</v>
      </c>
      <c r="CT40" t="str">
        <f t="shared" ca="1" si="69"/>
        <v>n.a.</v>
      </c>
      <c r="CU40" t="str">
        <f t="shared" ca="1" si="70"/>
        <v>n.a.</v>
      </c>
      <c r="CV40" t="str">
        <f t="shared" ca="1" si="71"/>
        <v>n.a.</v>
      </c>
      <c r="CW40">
        <f t="shared" ca="1" si="72"/>
        <v>2.0699999999999998</v>
      </c>
      <c r="CX40">
        <f t="shared" ca="1" si="73"/>
        <v>47.346999999999994</v>
      </c>
      <c r="CY40" t="str">
        <f t="shared" ca="1" si="74"/>
        <v>n.a.</v>
      </c>
      <c r="CZ40" t="str">
        <f t="shared" ca="1" si="75"/>
        <v>n.a.</v>
      </c>
      <c r="DA40">
        <f t="shared" ca="1" si="76"/>
        <v>1.4787999999899999E-2</v>
      </c>
      <c r="DB40">
        <f t="shared" ca="1" si="77"/>
        <v>15.729999998999999</v>
      </c>
      <c r="DC40" t="str">
        <f t="shared" ca="1" si="78"/>
        <v>n.a.</v>
      </c>
      <c r="DD40">
        <f t="shared" ca="1" si="79"/>
        <v>5.208333333333333</v>
      </c>
      <c r="DE40" t="str">
        <f t="shared" ca="1" si="80"/>
        <v>n.a.</v>
      </c>
      <c r="DF40">
        <f t="shared" ca="1" si="81"/>
        <v>22.5</v>
      </c>
      <c r="DG40">
        <f t="shared" ca="1" si="82"/>
        <v>3.1280499999999989E-2</v>
      </c>
    </row>
    <row r="41" spans="1:111" x14ac:dyDescent="0.25">
      <c r="A41" t="str">
        <f t="shared" ca="1" si="2"/>
        <v>1986</v>
      </c>
      <c r="B41">
        <f t="shared" ca="1" si="3"/>
        <v>4.8969999999999994</v>
      </c>
      <c r="C41">
        <f t="shared" ca="1" si="5"/>
        <v>1.2108999999999998E-4</v>
      </c>
      <c r="D41">
        <f t="shared" ca="1" si="6"/>
        <v>1.5161199999999999</v>
      </c>
      <c r="E41">
        <f t="shared" ca="1" si="7"/>
        <v>14.03</v>
      </c>
      <c r="F41">
        <f t="shared" ca="1" si="8"/>
        <v>41.421999999999997</v>
      </c>
      <c r="G41">
        <f t="shared" ca="1" si="9"/>
        <v>327.14124715978596</v>
      </c>
      <c r="H41">
        <f t="shared" ca="1" si="10"/>
        <v>1.9235999999999993</v>
      </c>
      <c r="I41">
        <f t="shared" ca="1" si="11"/>
        <v>1.8562199999999995</v>
      </c>
      <c r="J41">
        <f t="shared" ca="1" si="12"/>
        <v>5.297744728021526E-9</v>
      </c>
      <c r="K41">
        <f t="shared" ca="1" si="13"/>
        <v>124.996</v>
      </c>
      <c r="L41">
        <f t="shared" ca="1" si="14"/>
        <v>1.3797999999999999</v>
      </c>
      <c r="M41">
        <f t="shared" ca="1" si="15"/>
        <v>203.67</v>
      </c>
      <c r="N41">
        <f t="shared" ca="1" si="16"/>
        <v>7.7929999999999993</v>
      </c>
      <c r="O41">
        <f t="shared" ca="1" si="17"/>
        <v>3.7220999999999993</v>
      </c>
      <c r="P41">
        <f t="shared" ca="1" si="18"/>
        <v>216.97399999999999</v>
      </c>
      <c r="Q41">
        <f t="shared" ca="1" si="19"/>
        <v>2.2895E-10</v>
      </c>
      <c r="R41">
        <f t="shared" ca="1" si="20"/>
        <v>58.599199999999996</v>
      </c>
      <c r="S41">
        <f t="shared" ca="1" si="21"/>
        <v>0.51889999999999992</v>
      </c>
      <c r="T41">
        <f t="shared" ca="1" si="22"/>
        <v>7.5289999999999999</v>
      </c>
      <c r="U41">
        <f t="shared" ca="1" si="23"/>
        <v>3.0734999999999997</v>
      </c>
      <c r="V41">
        <f t="shared" ca="1" si="24"/>
        <v>146.5</v>
      </c>
      <c r="W41">
        <f t="shared" ca="1" si="25"/>
        <v>0.7</v>
      </c>
      <c r="X41">
        <f t="shared" ca="1" si="26"/>
        <v>5</v>
      </c>
      <c r="Y41">
        <f t="shared" ca="1" si="27"/>
        <v>4.8985999999999992</v>
      </c>
      <c r="Z41">
        <f t="shared" ca="1" si="28"/>
        <v>6.5427999999999997</v>
      </c>
      <c r="AA41">
        <f t="shared" ca="1" si="29"/>
        <v>7.6672999999999991</v>
      </c>
      <c r="AB41">
        <f t="shared" ca="1" si="30"/>
        <v>1.9915999999999996</v>
      </c>
      <c r="AC41">
        <f t="shared" ca="1" si="31"/>
        <v>90</v>
      </c>
      <c r="AD41">
        <f t="shared" ca="1" si="32"/>
        <v>140.31099999999998</v>
      </c>
      <c r="AE41">
        <f t="shared" ca="1" si="33"/>
        <v>2.5</v>
      </c>
      <c r="AF41">
        <f t="shared" ca="1" si="34"/>
        <v>238.93</v>
      </c>
      <c r="AG41">
        <f t="shared" ca="1" si="35"/>
        <v>4.4000000000000004</v>
      </c>
      <c r="AH41">
        <f t="shared" ca="1" si="36"/>
        <v>5</v>
      </c>
      <c r="AI41">
        <f t="shared" ca="1" si="37"/>
        <v>2</v>
      </c>
      <c r="AJ41">
        <f t="shared" ca="1" si="38"/>
        <v>40.664299999999997</v>
      </c>
      <c r="AK41">
        <f t="shared" ca="1" si="39"/>
        <v>13.170999999999999</v>
      </c>
      <c r="AL41">
        <f t="shared" ca="1" si="40"/>
        <v>1651.28</v>
      </c>
      <c r="AM41">
        <f t="shared" ca="1" si="41"/>
        <v>76.516999999999996</v>
      </c>
      <c r="AN41">
        <f t="shared" ca="1" si="42"/>
        <v>0.31085699999999994</v>
      </c>
      <c r="AO41">
        <f t="shared" ca="1" si="43"/>
        <v>0.69524999999999992</v>
      </c>
      <c r="AP41">
        <f t="shared" ca="1" si="44"/>
        <v>1.4882</v>
      </c>
      <c r="AQ41">
        <f t="shared" ca="1" si="45"/>
        <v>1381.79</v>
      </c>
      <c r="AR41">
        <f t="shared" ca="1" si="46"/>
        <v>5.4864999999999995</v>
      </c>
      <c r="AS41">
        <f t="shared" ca="1" si="47"/>
        <v>162.29</v>
      </c>
      <c r="AT41">
        <f t="shared" ca="1" si="48"/>
        <v>0.34636999999999996</v>
      </c>
      <c r="AU41">
        <f t="shared" ca="1" si="49"/>
        <v>16.224899999999998</v>
      </c>
      <c r="AV41">
        <f t="shared" ca="1" si="50"/>
        <v>864.49</v>
      </c>
      <c r="AW41">
        <f t="shared" ca="1" si="51"/>
        <v>0.29386299999999999</v>
      </c>
      <c r="AX41">
        <f t="shared" ca="1" si="52"/>
        <v>94.999997462352653</v>
      </c>
      <c r="AY41">
        <f t="shared" ca="1" si="53"/>
        <v>69.75</v>
      </c>
      <c r="AZ41">
        <f t="shared" ca="1" si="54"/>
        <v>2.2195899999999997</v>
      </c>
      <c r="BA41">
        <f t="shared" ca="1" si="55"/>
        <v>1.0000002769241589</v>
      </c>
      <c r="BB41">
        <f t="shared" ca="1" si="56"/>
        <v>0.29605299999999996</v>
      </c>
      <c r="BC41">
        <f t="shared" ca="1" si="57"/>
        <v>761.48</v>
      </c>
      <c r="BD41">
        <f t="shared" ca="1" si="58"/>
        <v>1.9825999999999997</v>
      </c>
      <c r="BE41">
        <f t="shared" ca="1" si="59"/>
        <v>2.5975000000000001</v>
      </c>
      <c r="BF41">
        <f t="shared" ca="1" si="60"/>
        <v>0.37645999999999996</v>
      </c>
      <c r="BG41">
        <f t="shared" ca="1" si="61"/>
        <v>73.709999999999994</v>
      </c>
      <c r="BH41">
        <f t="shared" ca="1" si="62"/>
        <v>13.3347</v>
      </c>
      <c r="BI41">
        <f t="shared" ca="1" si="63"/>
        <v>0.89193499999999992</v>
      </c>
      <c r="BJ41">
        <f t="shared" ca="1" si="64"/>
        <v>8.827399999999999</v>
      </c>
      <c r="BK41">
        <f t="shared" ca="1" si="65"/>
        <v>7.1289999999999996</v>
      </c>
      <c r="BL41">
        <f t="shared" ca="1" si="66"/>
        <v>22</v>
      </c>
      <c r="BM41">
        <f t="shared" ca="1" si="67"/>
        <v>2.2501999999999995</v>
      </c>
      <c r="BN41">
        <f t="shared" ca="1" si="4"/>
        <v>1.9545299999999997</v>
      </c>
      <c r="BO41">
        <f t="shared" ca="1" si="83"/>
        <v>1.4E-8</v>
      </c>
      <c r="BP41">
        <f t="shared" ca="1" si="84"/>
        <v>3.1836994587710921</v>
      </c>
      <c r="BQ41">
        <f t="shared" ca="1" si="85"/>
        <v>7.5283999999999995</v>
      </c>
      <c r="BR41">
        <f t="shared" ca="1" si="86"/>
        <v>17.16876658243606</v>
      </c>
      <c r="BS41">
        <f t="shared" ca="1" si="87"/>
        <v>550</v>
      </c>
      <c r="BT41">
        <f t="shared" ca="1" si="88"/>
        <v>1.3949999999999999E-5</v>
      </c>
      <c r="BU41">
        <f t="shared" ca="1" si="89"/>
        <v>20.519799999999996</v>
      </c>
      <c r="BV41">
        <f t="shared" ca="1" si="90"/>
        <v>148.69099999999997</v>
      </c>
      <c r="BW41">
        <f t="shared" ca="1" si="91"/>
        <v>3.7450000000000001</v>
      </c>
      <c r="BX41">
        <f t="shared" ca="1" si="92"/>
        <v>2.1894999999999998</v>
      </c>
      <c r="BY41">
        <f t="shared" ca="1" si="93"/>
        <v>2.2195899999999997</v>
      </c>
      <c r="BZ41">
        <f t="shared" ca="1" si="94"/>
        <v>134.73899999999998</v>
      </c>
      <c r="CA41">
        <f t="shared" ca="1" si="95"/>
        <v>28.52</v>
      </c>
      <c r="CB41">
        <f t="shared" ca="1" si="96"/>
        <v>1.7849984163991854</v>
      </c>
      <c r="CC41">
        <f t="shared" ca="1" si="97"/>
        <v>2.2195899999999997</v>
      </c>
      <c r="CD41">
        <f t="shared" ca="1" si="98"/>
        <v>6.914299999999999</v>
      </c>
      <c r="CE41">
        <f t="shared" ca="1" si="99"/>
        <v>1.6646999999999998</v>
      </c>
      <c r="CF41">
        <f t="shared" ca="1" si="100"/>
        <v>3.9249999999999998</v>
      </c>
      <c r="CG41">
        <f t="shared" ca="1" si="101"/>
        <v>50.395000000000003</v>
      </c>
      <c r="CH41">
        <f t="shared" ca="1" si="102"/>
        <v>26.223132303081666</v>
      </c>
      <c r="CI41">
        <f t="shared" ca="1" si="103"/>
        <v>0.85494999999999999</v>
      </c>
      <c r="CJ41">
        <f t="shared" ca="1" si="104"/>
        <v>757.04</v>
      </c>
      <c r="CK41">
        <f t="shared" ca="1" si="105"/>
        <v>14</v>
      </c>
      <c r="CL41">
        <f t="shared" ca="1" si="106"/>
        <v>0.69609599999999994</v>
      </c>
      <c r="CM41">
        <f t="shared" ca="1" si="107"/>
        <v>0.17737999999999995</v>
      </c>
      <c r="CN41">
        <f t="shared" ca="1" si="108"/>
        <v>14.5</v>
      </c>
      <c r="CO41">
        <f t="shared" ca="1" si="109"/>
        <v>12.975199999999999</v>
      </c>
      <c r="CP41">
        <f t="shared" ca="1" si="110"/>
        <v>1.6882999999999999</v>
      </c>
      <c r="CQ41">
        <f t="shared" ca="1" si="111"/>
        <v>50.6</v>
      </c>
      <c r="CR41">
        <f t="shared" ca="1" si="112"/>
        <v>30.8</v>
      </c>
      <c r="CS41" t="str">
        <f t="shared" ca="1" si="68"/>
        <v>n.a.</v>
      </c>
      <c r="CT41" t="str">
        <f t="shared" ca="1" si="69"/>
        <v>n.a.</v>
      </c>
      <c r="CU41" t="str">
        <f t="shared" ca="1" si="70"/>
        <v>n.a.</v>
      </c>
      <c r="CV41" t="str">
        <f t="shared" ca="1" si="71"/>
        <v>n.a.</v>
      </c>
      <c r="CW41">
        <f t="shared" ca="1" si="72"/>
        <v>2.0699999999999998</v>
      </c>
      <c r="CX41">
        <f t="shared" ca="1" si="73"/>
        <v>45.926899999999996</v>
      </c>
      <c r="CY41" t="str">
        <f t="shared" ca="1" si="74"/>
        <v>n.a.</v>
      </c>
      <c r="CZ41" t="str">
        <f t="shared" ca="1" si="75"/>
        <v>n.a.</v>
      </c>
      <c r="DA41">
        <f t="shared" ca="1" si="76"/>
        <v>1.9761999999999998E-2</v>
      </c>
      <c r="DB41">
        <f t="shared" ca="1" si="77"/>
        <v>15.28</v>
      </c>
      <c r="DC41" t="str">
        <f t="shared" ca="1" si="78"/>
        <v>n.a.</v>
      </c>
      <c r="DD41">
        <f t="shared" ca="1" si="79"/>
        <v>35.587188612099638</v>
      </c>
      <c r="DE41" t="str">
        <f t="shared" ca="1" si="80"/>
        <v>n.a.</v>
      </c>
      <c r="DF41">
        <f t="shared" ca="1" si="81"/>
        <v>22.5</v>
      </c>
      <c r="DG41">
        <f t="shared" ca="1" si="82"/>
        <v>4.5717999999999988E-2</v>
      </c>
    </row>
    <row r="42" spans="1:111" x14ac:dyDescent="0.25">
      <c r="A42" t="str">
        <f t="shared" ca="1" si="2"/>
        <v>1987</v>
      </c>
      <c r="B42">
        <f t="shared" ca="1" si="3"/>
        <v>4.9470999999999989</v>
      </c>
      <c r="C42">
        <f t="shared" ca="1" si="5"/>
        <v>3.5131599999999995E-4</v>
      </c>
      <c r="D42">
        <f t="shared" ca="1" si="6"/>
        <v>1.4068699999999998</v>
      </c>
      <c r="E42">
        <f t="shared" ca="1" si="7"/>
        <v>11.505000000000001</v>
      </c>
      <c r="F42">
        <f t="shared" ca="1" si="8"/>
        <v>34.187999999999995</v>
      </c>
      <c r="G42">
        <f t="shared" ca="1" si="9"/>
        <v>276.84605541954801</v>
      </c>
      <c r="H42">
        <f t="shared" ca="1" si="10"/>
        <v>2.1800000000000002</v>
      </c>
      <c r="I42">
        <f t="shared" ca="1" si="11"/>
        <v>1.5929799999999998</v>
      </c>
      <c r="J42">
        <f t="shared" ca="1" si="12"/>
        <v>2.4526420965396582E-8</v>
      </c>
      <c r="K42">
        <f t="shared" ca="1" si="13"/>
        <v>116.65</v>
      </c>
      <c r="L42">
        <f t="shared" ca="1" si="14"/>
        <v>1.3073999999999999</v>
      </c>
      <c r="M42">
        <f t="shared" ca="1" si="15"/>
        <v>235.34</v>
      </c>
      <c r="N42">
        <f t="shared" ca="1" si="16"/>
        <v>7.770999999999999</v>
      </c>
      <c r="O42">
        <f t="shared" ca="1" si="17"/>
        <v>3.7220999999999993</v>
      </c>
      <c r="P42">
        <f t="shared" ca="1" si="18"/>
        <v>262.077</v>
      </c>
      <c r="Q42">
        <f t="shared" ca="1" si="19"/>
        <v>4.3417000000000001E-10</v>
      </c>
      <c r="R42">
        <f t="shared" ca="1" si="20"/>
        <v>68.459499999999991</v>
      </c>
      <c r="S42">
        <f t="shared" ca="1" si="21"/>
        <v>0.44939799999999996</v>
      </c>
      <c r="T42">
        <f t="shared" ca="1" si="22"/>
        <v>6.2989999999999995</v>
      </c>
      <c r="U42">
        <f t="shared" ca="1" si="23"/>
        <v>4.8834999999999997</v>
      </c>
      <c r="V42">
        <f t="shared" ca="1" si="24"/>
        <v>214.6</v>
      </c>
      <c r="W42">
        <f t="shared" ca="1" si="25"/>
        <v>0.7</v>
      </c>
      <c r="X42">
        <f t="shared" ca="1" si="26"/>
        <v>5</v>
      </c>
      <c r="Y42">
        <f t="shared" ca="1" si="27"/>
        <v>4.0348599999999992</v>
      </c>
      <c r="Z42">
        <f t="shared" ca="1" si="28"/>
        <v>5.5368999999999993</v>
      </c>
      <c r="AA42">
        <f t="shared" ca="1" si="29"/>
        <v>6.5120999999999993</v>
      </c>
      <c r="AB42">
        <f t="shared" ca="1" si="30"/>
        <v>1.6331999999999995</v>
      </c>
      <c r="AC42">
        <f t="shared" ca="1" si="31"/>
        <v>175.35</v>
      </c>
      <c r="AD42">
        <f t="shared" ca="1" si="32"/>
        <v>129.422</v>
      </c>
      <c r="AE42">
        <f t="shared" ca="1" si="33"/>
        <v>2.5</v>
      </c>
      <c r="AF42">
        <f t="shared" ca="1" si="34"/>
        <v>440</v>
      </c>
      <c r="AG42">
        <f t="shared" ca="1" si="35"/>
        <v>10</v>
      </c>
      <c r="AH42">
        <f t="shared" ca="1" si="36"/>
        <v>5</v>
      </c>
      <c r="AI42">
        <f t="shared" ca="1" si="37"/>
        <v>2</v>
      </c>
      <c r="AJ42">
        <f t="shared" ca="1" si="38"/>
        <v>36.395499999999998</v>
      </c>
      <c r="AK42">
        <f t="shared" ca="1" si="39"/>
        <v>12.953999999999999</v>
      </c>
      <c r="AL42">
        <f t="shared" ca="1" si="40"/>
        <v>1650.64</v>
      </c>
      <c r="AM42">
        <f t="shared" ca="1" si="41"/>
        <v>66.778999999999996</v>
      </c>
      <c r="AN42">
        <f t="shared" ca="1" si="42"/>
        <v>0.31085699999999994</v>
      </c>
      <c r="AO42">
        <f t="shared" ca="1" si="43"/>
        <v>0.61590999999999996</v>
      </c>
      <c r="AP42">
        <f t="shared" ca="1" si="44"/>
        <v>1.5541999999999998</v>
      </c>
      <c r="AQ42">
        <f t="shared" ca="1" si="45"/>
        <v>1202.8800000000001</v>
      </c>
      <c r="AR42">
        <f t="shared" ca="1" si="46"/>
        <v>5.4918999999999993</v>
      </c>
      <c r="AS42">
        <f t="shared" ca="1" si="47"/>
        <v>128.59</v>
      </c>
      <c r="AT42">
        <f t="shared" ca="1" si="48"/>
        <v>0.33170999999999995</v>
      </c>
      <c r="AU42">
        <f t="shared" ca="1" si="49"/>
        <v>16.729299999999999</v>
      </c>
      <c r="AV42">
        <f t="shared" ca="1" si="50"/>
        <v>794.74</v>
      </c>
      <c r="AW42">
        <f t="shared" ca="1" si="51"/>
        <v>0.27373899999999995</v>
      </c>
      <c r="AX42">
        <f t="shared" ca="1" si="52"/>
        <v>387.49998964907002</v>
      </c>
      <c r="AY42">
        <f t="shared" ca="1" si="53"/>
        <v>477.35</v>
      </c>
      <c r="AZ42">
        <f t="shared" ca="1" si="54"/>
        <v>1.9487199999999998</v>
      </c>
      <c r="BA42">
        <f t="shared" ca="1" si="55"/>
        <v>1.0000002769241589</v>
      </c>
      <c r="BB42">
        <f t="shared" ca="1" si="56"/>
        <v>0.27758566999999995</v>
      </c>
      <c r="BC42">
        <f t="shared" ca="1" si="57"/>
        <v>1263.57</v>
      </c>
      <c r="BD42">
        <f t="shared" ca="1" si="58"/>
        <v>2.0932299999999997</v>
      </c>
      <c r="BE42">
        <f t="shared" ca="1" si="59"/>
        <v>2.4941999999999993</v>
      </c>
      <c r="BF42">
        <f t="shared" ca="1" si="60"/>
        <v>0.31817999999999996</v>
      </c>
      <c r="BG42">
        <f t="shared" ca="1" si="61"/>
        <v>72.510000000000005</v>
      </c>
      <c r="BH42">
        <f t="shared" ca="1" si="62"/>
        <v>12.367999999999999</v>
      </c>
      <c r="BI42">
        <f t="shared" ca="1" si="63"/>
        <v>2.0317799999999999</v>
      </c>
      <c r="BJ42">
        <f t="shared" ca="1" si="64"/>
        <v>7.9246999999999996</v>
      </c>
      <c r="BK42">
        <f t="shared" ca="1" si="65"/>
        <v>6.226799999999999</v>
      </c>
      <c r="BL42">
        <f t="shared" ca="1" si="66"/>
        <v>21.851999999999997</v>
      </c>
      <c r="BM42">
        <f t="shared" ca="1" si="67"/>
        <v>1.8380999999999996</v>
      </c>
      <c r="BN42">
        <f t="shared" ca="1" si="4"/>
        <v>1.5466</v>
      </c>
      <c r="BO42">
        <f t="shared" ca="1" si="83"/>
        <v>1.4E-8</v>
      </c>
      <c r="BP42">
        <f t="shared" ca="1" si="84"/>
        <v>4.1663999999999994</v>
      </c>
      <c r="BQ42">
        <f t="shared" ca="1" si="85"/>
        <v>6.3753999999999991</v>
      </c>
      <c r="BR42">
        <f t="shared" ca="1" si="86"/>
        <v>17.367824745710681</v>
      </c>
      <c r="BS42">
        <f t="shared" ca="1" si="87"/>
        <v>550</v>
      </c>
      <c r="BT42">
        <f t="shared" ca="1" si="88"/>
        <v>2.8049999999999994E-5</v>
      </c>
      <c r="BU42">
        <f t="shared" ca="1" si="89"/>
        <v>20.814799999999998</v>
      </c>
      <c r="BV42">
        <f t="shared" ca="1" si="90"/>
        <v>133.06799999999998</v>
      </c>
      <c r="BW42">
        <f t="shared" ca="1" si="91"/>
        <v>3.7450000000000001</v>
      </c>
      <c r="BX42">
        <f t="shared" ca="1" si="92"/>
        <v>2.0122999999999998</v>
      </c>
      <c r="BY42">
        <f t="shared" ca="1" si="93"/>
        <v>1.9487199999999998</v>
      </c>
      <c r="BZ42">
        <f t="shared" ca="1" si="94"/>
        <v>110.797</v>
      </c>
      <c r="CA42">
        <f t="shared" ca="1" si="95"/>
        <v>30.623999999999999</v>
      </c>
      <c r="CB42">
        <f t="shared" ca="1" si="96"/>
        <v>1.7849984163991854</v>
      </c>
      <c r="CC42">
        <f t="shared" ca="1" si="97"/>
        <v>1.9487199999999998</v>
      </c>
      <c r="CD42">
        <f t="shared" ca="1" si="98"/>
        <v>5.9479999999999995</v>
      </c>
      <c r="CE42">
        <f t="shared" ca="1" si="99"/>
        <v>1.3293999999999999</v>
      </c>
      <c r="CF42">
        <f t="shared" ca="1" si="100"/>
        <v>3.9249999999999998</v>
      </c>
      <c r="CG42">
        <f t="shared" ca="1" si="101"/>
        <v>79.312999999999988</v>
      </c>
      <c r="CH42">
        <f t="shared" ca="1" si="102"/>
        <v>25.225127267865425</v>
      </c>
      <c r="CI42">
        <f t="shared" ca="1" si="103"/>
        <v>0.79289999999999994</v>
      </c>
      <c r="CJ42">
        <f t="shared" ca="1" si="104"/>
        <v>993.65</v>
      </c>
      <c r="CK42">
        <f t="shared" ca="1" si="105"/>
        <v>60</v>
      </c>
      <c r="CL42">
        <f t="shared" ca="1" si="106"/>
        <v>0.54718899999999993</v>
      </c>
      <c r="CM42">
        <f t="shared" ca="1" si="107"/>
        <v>0.27458999999999989</v>
      </c>
      <c r="CN42">
        <f t="shared" ca="1" si="108"/>
        <v>14.5</v>
      </c>
      <c r="CO42">
        <f t="shared" ca="1" si="109"/>
        <v>8</v>
      </c>
      <c r="CP42">
        <f t="shared" ca="1" si="110"/>
        <v>1.6588999999999998</v>
      </c>
      <c r="CQ42">
        <f t="shared" ca="1" si="111"/>
        <v>50.6</v>
      </c>
      <c r="CR42">
        <f t="shared" ca="1" si="112"/>
        <v>31.2</v>
      </c>
      <c r="CS42" t="str">
        <f t="shared" ca="1" si="68"/>
        <v>n.a.</v>
      </c>
      <c r="CT42" t="str">
        <f t="shared" ca="1" si="69"/>
        <v>n.a.</v>
      </c>
      <c r="CU42" t="str">
        <f t="shared" ca="1" si="70"/>
        <v>n.a.</v>
      </c>
      <c r="CV42" t="str">
        <f t="shared" ca="1" si="71"/>
        <v>n.a.</v>
      </c>
      <c r="CW42">
        <f t="shared" ca="1" si="72"/>
        <v>2.0699999999999998</v>
      </c>
      <c r="CX42">
        <f t="shared" ca="1" si="73"/>
        <v>46.386899999999997</v>
      </c>
      <c r="CY42" t="str">
        <f t="shared" ca="1" si="74"/>
        <v>n.a.</v>
      </c>
      <c r="CZ42" t="str">
        <f t="shared" ca="1" si="75"/>
        <v>n.a.</v>
      </c>
      <c r="DA42">
        <f t="shared" ca="1" si="76"/>
        <v>3.1553999999999992E-2</v>
      </c>
      <c r="DB42">
        <f t="shared" ca="1" si="77"/>
        <v>13.74</v>
      </c>
      <c r="DC42" t="str">
        <f t="shared" ca="1" si="78"/>
        <v>n.a.</v>
      </c>
      <c r="DD42">
        <f t="shared" ca="1" si="79"/>
        <v>23.041474654377879</v>
      </c>
      <c r="DE42" t="str">
        <f t="shared" ca="1" si="80"/>
        <v>n.a.</v>
      </c>
      <c r="DF42">
        <f t="shared" ca="1" si="81"/>
        <v>281.25</v>
      </c>
      <c r="DG42">
        <f t="shared" ca="1" si="82"/>
        <v>0.1244</v>
      </c>
    </row>
    <row r="43" spans="1:111" x14ac:dyDescent="0.25">
      <c r="A43" t="str">
        <f t="shared" ca="1" si="2"/>
        <v>1988</v>
      </c>
      <c r="B43">
        <f t="shared" ca="1" si="3"/>
        <v>6.636099999999999</v>
      </c>
      <c r="C43">
        <f t="shared" ca="1" si="5"/>
        <v>1.3127E-3</v>
      </c>
      <c r="D43">
        <f t="shared" ca="1" si="6"/>
        <v>1.1643599999999998</v>
      </c>
      <c r="E43">
        <f t="shared" ca="1" si="7"/>
        <v>12.34</v>
      </c>
      <c r="F43">
        <f t="shared" ca="1" si="8"/>
        <v>36.795999999999999</v>
      </c>
      <c r="G43">
        <f t="shared" ca="1" si="9"/>
        <v>299.82614302648045</v>
      </c>
      <c r="H43">
        <f t="shared" ca="1" si="10"/>
        <v>2.4478999999999997</v>
      </c>
      <c r="I43">
        <f t="shared" ca="1" si="11"/>
        <v>1.9092099999999999</v>
      </c>
      <c r="J43">
        <f t="shared" ca="1" si="12"/>
        <v>2.440096737411793E-7</v>
      </c>
      <c r="K43">
        <f t="shared" ca="1" si="13"/>
        <v>148.19999999999999</v>
      </c>
      <c r="L43">
        <f t="shared" ca="1" si="14"/>
        <v>1.196</v>
      </c>
      <c r="M43">
        <f t="shared" ca="1" si="15"/>
        <v>244.63</v>
      </c>
      <c r="N43">
        <f t="shared" ca="1" si="16"/>
        <v>7.8059999999999992</v>
      </c>
      <c r="O43">
        <f t="shared" ca="1" si="17"/>
        <v>3.7220999999999993</v>
      </c>
      <c r="P43">
        <f t="shared" ca="1" si="18"/>
        <v>332.97399999999999</v>
      </c>
      <c r="Q43">
        <f t="shared" ca="1" si="19"/>
        <v>8.7496999999999993E-10</v>
      </c>
      <c r="R43">
        <f t="shared" ca="1" si="20"/>
        <v>79.341899999999995</v>
      </c>
      <c r="S43">
        <f t="shared" ca="1" si="21"/>
        <v>0.463113</v>
      </c>
      <c r="T43">
        <f t="shared" ca="1" si="22"/>
        <v>6.7774999999999999</v>
      </c>
      <c r="U43">
        <f t="shared" ca="1" si="23"/>
        <v>6.34</v>
      </c>
      <c r="V43">
        <f t="shared" ca="1" si="24"/>
        <v>428.34</v>
      </c>
      <c r="W43">
        <f t="shared" ca="1" si="25"/>
        <v>0.7</v>
      </c>
      <c r="X43">
        <f t="shared" ca="1" si="26"/>
        <v>5</v>
      </c>
      <c r="Y43">
        <f t="shared" ca="1" si="27"/>
        <v>4.1323999999999996</v>
      </c>
      <c r="Z43">
        <f t="shared" ca="1" si="28"/>
        <v>5.9964999999999993</v>
      </c>
      <c r="AA43">
        <f t="shared" ca="1" si="29"/>
        <v>6.6141999999999994</v>
      </c>
      <c r="AB43">
        <f t="shared" ca="1" si="30"/>
        <v>1.7554999999999998</v>
      </c>
      <c r="AC43">
        <f t="shared" ca="1" si="31"/>
        <v>231.1</v>
      </c>
      <c r="AD43">
        <f t="shared" ca="1" si="32"/>
        <v>146.065</v>
      </c>
      <c r="AE43">
        <f t="shared" ca="1" si="33"/>
        <v>2.7050000000000001</v>
      </c>
      <c r="AF43">
        <f t="shared" ca="1" si="34"/>
        <v>530</v>
      </c>
      <c r="AG43">
        <f t="shared" ca="1" si="35"/>
        <v>10</v>
      </c>
      <c r="AH43">
        <f t="shared" ca="1" si="36"/>
        <v>5</v>
      </c>
      <c r="AI43">
        <f t="shared" ca="1" si="37"/>
        <v>2</v>
      </c>
      <c r="AJ43">
        <f t="shared" ca="1" si="38"/>
        <v>45.687099999999994</v>
      </c>
      <c r="AK43">
        <f t="shared" ca="1" si="39"/>
        <v>15.045</v>
      </c>
      <c r="AL43">
        <f t="shared" ca="1" si="40"/>
        <v>1726.03</v>
      </c>
      <c r="AM43">
        <f t="shared" ca="1" si="41"/>
        <v>68.041999999999987</v>
      </c>
      <c r="AN43">
        <f t="shared" ca="1" si="42"/>
        <v>0.31085699999999994</v>
      </c>
      <c r="AO43">
        <f t="shared" ca="1" si="43"/>
        <v>0.65494999999999992</v>
      </c>
      <c r="AP43">
        <f t="shared" ca="1" si="44"/>
        <v>1.6030999999999997</v>
      </c>
      <c r="AQ43">
        <f t="shared" ca="1" si="45"/>
        <v>1295.21</v>
      </c>
      <c r="AR43">
        <f t="shared" ca="1" si="46"/>
        <v>5.4844999999999997</v>
      </c>
      <c r="AS43">
        <f t="shared" ca="1" si="47"/>
        <v>123.63</v>
      </c>
      <c r="AT43">
        <f t="shared" ca="1" si="48"/>
        <v>0.47211999999999998</v>
      </c>
      <c r="AU43">
        <f t="shared" ca="1" si="49"/>
        <v>18.373799999999999</v>
      </c>
      <c r="AV43">
        <f t="shared" ca="1" si="50"/>
        <v>685.03</v>
      </c>
      <c r="AW43">
        <f t="shared" ca="1" si="51"/>
        <v>0.28074399999999999</v>
      </c>
      <c r="AX43">
        <f t="shared" ca="1" si="52"/>
        <v>452.499987912785</v>
      </c>
      <c r="AY43">
        <f t="shared" ca="1" si="53"/>
        <v>513.11</v>
      </c>
      <c r="AZ43">
        <f t="shared" ca="1" si="54"/>
        <v>2.3428899999999997</v>
      </c>
      <c r="BA43">
        <f t="shared" ca="1" si="55"/>
        <v>1.0000002769241589</v>
      </c>
      <c r="BB43">
        <f t="shared" ca="1" si="56"/>
        <v>0.28315834999999995</v>
      </c>
      <c r="BC43">
        <f t="shared" ca="1" si="57"/>
        <v>1504.77</v>
      </c>
      <c r="BD43">
        <f t="shared" ca="1" si="58"/>
        <v>2.5557699999999994</v>
      </c>
      <c r="BE43">
        <f t="shared" ca="1" si="59"/>
        <v>2.6949999999999998</v>
      </c>
      <c r="BF43">
        <f t="shared" ca="1" si="60"/>
        <v>0.32828999999999997</v>
      </c>
      <c r="BG43">
        <f t="shared" ca="1" si="61"/>
        <v>75.02</v>
      </c>
      <c r="BH43">
        <f t="shared" ca="1" si="62"/>
        <v>13.661099999999999</v>
      </c>
      <c r="BI43">
        <f t="shared" ca="1" si="63"/>
        <v>2.2809999999999997</v>
      </c>
      <c r="BJ43">
        <f t="shared" ca="1" si="64"/>
        <v>8.178799999999999</v>
      </c>
      <c r="BK43">
        <f t="shared" ca="1" si="65"/>
        <v>6.333499999999999</v>
      </c>
      <c r="BL43">
        <f t="shared" ca="1" si="66"/>
        <v>25.2</v>
      </c>
      <c r="BM43">
        <f t="shared" ca="1" si="67"/>
        <v>1.9807999999999999</v>
      </c>
      <c r="BN43">
        <f t="shared" ca="1" si="4"/>
        <v>1.5669099999999998</v>
      </c>
      <c r="BO43">
        <f t="shared" ca="1" si="83"/>
        <v>1.84E-4</v>
      </c>
      <c r="BP43">
        <f t="shared" ca="1" si="84"/>
        <v>5.3529999999999998</v>
      </c>
      <c r="BQ43">
        <f t="shared" ca="1" si="85"/>
        <v>6.5100999999999996</v>
      </c>
      <c r="BR43">
        <f t="shared" ca="1" si="86"/>
        <v>18.592629624339423</v>
      </c>
      <c r="BS43">
        <f t="shared" ca="1" si="87"/>
        <v>550</v>
      </c>
      <c r="BT43">
        <f t="shared" ca="1" si="88"/>
        <v>4.999999999999999E-4</v>
      </c>
      <c r="BU43">
        <f t="shared" ca="1" si="89"/>
        <v>21.355999999999998</v>
      </c>
      <c r="BV43">
        <f t="shared" ca="1" si="90"/>
        <v>145.35599999999999</v>
      </c>
      <c r="BW43">
        <f t="shared" ca="1" si="91"/>
        <v>3.7450000000000001</v>
      </c>
      <c r="BX43">
        <f t="shared" ca="1" si="92"/>
        <v>1.9436999999999998</v>
      </c>
      <c r="BY43">
        <f t="shared" ca="1" si="93"/>
        <v>2.3428899999999997</v>
      </c>
      <c r="BZ43">
        <f t="shared" ca="1" si="94"/>
        <v>113.72099999999999</v>
      </c>
      <c r="CA43">
        <f t="shared" ca="1" si="95"/>
        <v>32.997999999999998</v>
      </c>
      <c r="CB43">
        <f t="shared" ca="1" si="96"/>
        <v>1.7849984163991854</v>
      </c>
      <c r="CC43">
        <f t="shared" ca="1" si="97"/>
        <v>2.3428899999999997</v>
      </c>
      <c r="CD43">
        <f t="shared" ca="1" si="98"/>
        <v>6.0738999999999992</v>
      </c>
      <c r="CE43">
        <f t="shared" ca="1" si="99"/>
        <v>1.4782999999999999</v>
      </c>
      <c r="CF43">
        <f t="shared" ca="1" si="100"/>
        <v>11.225</v>
      </c>
      <c r="CG43">
        <f t="shared" ca="1" si="101"/>
        <v>123.565</v>
      </c>
      <c r="CH43">
        <f t="shared" ca="1" si="102"/>
        <v>25.150126889467412</v>
      </c>
      <c r="CI43">
        <f t="shared" ca="1" si="103"/>
        <v>0.88554999999999995</v>
      </c>
      <c r="CJ43">
        <f t="shared" ca="1" si="104"/>
        <v>1796.84</v>
      </c>
      <c r="CK43">
        <f t="shared" ca="1" si="105"/>
        <v>163.63</v>
      </c>
      <c r="CL43">
        <f t="shared" ca="1" si="106"/>
        <v>0.54725399999999991</v>
      </c>
      <c r="CM43">
        <f t="shared" ca="1" si="107"/>
        <v>0.4439499999999999</v>
      </c>
      <c r="CN43">
        <f t="shared" ca="1" si="108"/>
        <v>14.5</v>
      </c>
      <c r="CO43">
        <f t="shared" ca="1" si="109"/>
        <v>9.8844999999999992</v>
      </c>
      <c r="CP43">
        <f t="shared" ca="1" si="110"/>
        <v>1.9127999999999996</v>
      </c>
      <c r="CQ43">
        <f t="shared" ca="1" si="111"/>
        <v>50.6</v>
      </c>
      <c r="CR43">
        <f t="shared" ca="1" si="112"/>
        <v>32.270000000000003</v>
      </c>
      <c r="CS43" t="str">
        <f t="shared" ca="1" si="68"/>
        <v>n.a.</v>
      </c>
      <c r="CT43">
        <f t="shared" ca="1" si="69"/>
        <v>8.209999999999999E-4</v>
      </c>
      <c r="CU43" t="str">
        <f t="shared" ca="1" si="70"/>
        <v>n.a.</v>
      </c>
      <c r="CV43" t="str">
        <f t="shared" ca="1" si="71"/>
        <v>n.a.</v>
      </c>
      <c r="CW43">
        <f t="shared" ca="1" si="72"/>
        <v>2.0699999999999998</v>
      </c>
      <c r="CX43">
        <f t="shared" ca="1" si="73"/>
        <v>52.536999999999999</v>
      </c>
      <c r="CY43" t="str">
        <f t="shared" ca="1" si="74"/>
        <v>n.a.</v>
      </c>
      <c r="CZ43" t="str">
        <f t="shared" ca="1" si="75"/>
        <v>n.a.</v>
      </c>
      <c r="DA43">
        <f t="shared" ca="1" si="76"/>
        <v>5.0254999999999994E-2</v>
      </c>
      <c r="DB43">
        <f t="shared" ca="1" si="77"/>
        <v>14.37</v>
      </c>
      <c r="DC43" t="str">
        <f t="shared" ca="1" si="78"/>
        <v>n.a.</v>
      </c>
      <c r="DD43">
        <f t="shared" ca="1" si="79"/>
        <v>39.0625</v>
      </c>
      <c r="DE43" t="str">
        <f t="shared" ca="1" si="80"/>
        <v>n.a.</v>
      </c>
      <c r="DF43">
        <f t="shared" ca="1" si="81"/>
        <v>1125</v>
      </c>
      <c r="DG43">
        <f t="shared" ca="1" si="82"/>
        <v>0.52107599999999987</v>
      </c>
    </row>
    <row r="44" spans="1:111" x14ac:dyDescent="0.25">
      <c r="A44" t="str">
        <f t="shared" ca="1" si="2"/>
        <v>1989</v>
      </c>
      <c r="B44">
        <f t="shared" ca="1" si="3"/>
        <v>8.1119999999999983</v>
      </c>
      <c r="C44">
        <f t="shared" ca="1" si="5"/>
        <v>0.14630599999999999</v>
      </c>
      <c r="D44">
        <f t="shared" ca="1" si="6"/>
        <v>1.2725299999999999</v>
      </c>
      <c r="E44">
        <f t="shared" ca="1" si="7"/>
        <v>12.266999999999999</v>
      </c>
      <c r="F44">
        <f t="shared" ca="1" si="8"/>
        <v>36.630999999999993</v>
      </c>
      <c r="G44">
        <f t="shared" ca="1" si="9"/>
        <v>297.28113332414614</v>
      </c>
      <c r="H44">
        <f t="shared" ca="1" si="10"/>
        <v>2.9494999999999996</v>
      </c>
      <c r="I44">
        <f t="shared" ca="1" si="11"/>
        <v>1.8989999999999998</v>
      </c>
      <c r="J44">
        <f t="shared" ca="1" si="12"/>
        <v>3.3668920453177641E-6</v>
      </c>
      <c r="K44">
        <f t="shared" ca="1" si="13"/>
        <v>174.05</v>
      </c>
      <c r="L44">
        <f t="shared" ca="1" si="14"/>
        <v>1.1611999999999998</v>
      </c>
      <c r="M44">
        <f t="shared" ca="1" si="15"/>
        <v>294.58999999999997</v>
      </c>
      <c r="N44">
        <f t="shared" ca="1" si="16"/>
        <v>7.81</v>
      </c>
      <c r="O44">
        <f t="shared" ca="1" si="17"/>
        <v>4.2381999999999991</v>
      </c>
      <c r="P44">
        <f t="shared" ca="1" si="18"/>
        <v>429.29799999999994</v>
      </c>
      <c r="Q44">
        <f t="shared" ca="1" si="19"/>
        <v>1.5163299999999999E-9</v>
      </c>
      <c r="R44">
        <f t="shared" ca="1" si="20"/>
        <v>84.02579999999999</v>
      </c>
      <c r="S44">
        <f t="shared" ca="1" si="21"/>
        <v>0.48536599999999996</v>
      </c>
      <c r="T44">
        <f t="shared" ca="1" si="22"/>
        <v>6.7668999999999997</v>
      </c>
      <c r="U44">
        <f t="shared" ca="1" si="23"/>
        <v>6.34</v>
      </c>
      <c r="V44">
        <f t="shared" ca="1" si="24"/>
        <v>631.79</v>
      </c>
      <c r="W44">
        <f t="shared" ca="1" si="25"/>
        <v>1.1000000000000001</v>
      </c>
      <c r="X44">
        <f t="shared" ca="1" si="26"/>
        <v>5</v>
      </c>
      <c r="Y44">
        <f t="shared" ca="1" si="27"/>
        <v>4.1168899999999997</v>
      </c>
      <c r="Z44">
        <f t="shared" ca="1" si="28"/>
        <v>5.9455999999999998</v>
      </c>
      <c r="AA44">
        <f t="shared" ca="1" si="29"/>
        <v>8.3231999999999999</v>
      </c>
      <c r="AB44">
        <f t="shared" ca="1" si="30"/>
        <v>1.7413999999999996</v>
      </c>
      <c r="AC44">
        <f t="shared" ca="1" si="31"/>
        <v>301.68</v>
      </c>
      <c r="AD44">
        <f t="shared" ca="1" si="32"/>
        <v>160.30399999999997</v>
      </c>
      <c r="AE44">
        <f t="shared" ca="1" si="33"/>
        <v>3.3912999999999993</v>
      </c>
      <c r="AF44">
        <f t="shared" ca="1" si="34"/>
        <v>620</v>
      </c>
      <c r="AG44">
        <f t="shared" ca="1" si="35"/>
        <v>33</v>
      </c>
      <c r="AH44">
        <f t="shared" ca="1" si="36"/>
        <v>5</v>
      </c>
      <c r="AI44">
        <f t="shared" ca="1" si="37"/>
        <v>2</v>
      </c>
      <c r="AJ44">
        <f t="shared" ca="1" si="38"/>
        <v>61.871099999999998</v>
      </c>
      <c r="AK44">
        <f t="shared" ca="1" si="39"/>
        <v>16.941999999999997</v>
      </c>
      <c r="AL44">
        <f t="shared" ca="1" si="40"/>
        <v>1795.48</v>
      </c>
      <c r="AM44">
        <f t="shared" ca="1" si="41"/>
        <v>70.941999999999993</v>
      </c>
      <c r="AN44">
        <f t="shared" ca="1" si="42"/>
        <v>0.31085699999999994</v>
      </c>
      <c r="AO44">
        <f t="shared" ca="1" si="43"/>
        <v>0.66159999999999997</v>
      </c>
      <c r="AP44">
        <f t="shared" ca="1" si="44"/>
        <v>1.9585999999999997</v>
      </c>
      <c r="AQ44">
        <f t="shared" ca="1" si="45"/>
        <v>1293.5899999999999</v>
      </c>
      <c r="AR44">
        <f t="shared" ca="1" si="46"/>
        <v>6.48</v>
      </c>
      <c r="AS44">
        <f t="shared" ca="1" si="47"/>
        <v>143.66</v>
      </c>
      <c r="AT44">
        <f t="shared" ca="1" si="48"/>
        <v>0.6462699999999999</v>
      </c>
      <c r="AU44">
        <f t="shared" ca="1" si="49"/>
        <v>21.749399999999998</v>
      </c>
      <c r="AV44">
        <f t="shared" ca="1" si="50"/>
        <v>675.17</v>
      </c>
      <c r="AW44">
        <f t="shared" ca="1" si="51"/>
        <v>0.29458499999999999</v>
      </c>
      <c r="AX44">
        <f t="shared" ca="1" si="52"/>
        <v>713.4999809409328</v>
      </c>
      <c r="AY44">
        <f t="shared" ca="1" si="53"/>
        <v>474.21</v>
      </c>
      <c r="AZ44">
        <f t="shared" ca="1" si="54"/>
        <v>2.5734699999999995</v>
      </c>
      <c r="BA44">
        <f t="shared" ca="1" si="55"/>
        <v>1.0000002769241589</v>
      </c>
      <c r="BB44">
        <f t="shared" ca="1" si="56"/>
        <v>0.29489652999999993</v>
      </c>
      <c r="BC44">
        <f t="shared" ca="1" si="57"/>
        <v>1556.74</v>
      </c>
      <c r="BD44">
        <f t="shared" ca="1" si="58"/>
        <v>2.7351399999999995</v>
      </c>
      <c r="BE44">
        <f t="shared" ca="1" si="59"/>
        <v>2.7040999999999995</v>
      </c>
      <c r="BF44">
        <f t="shared" ca="1" si="60"/>
        <v>0.33992</v>
      </c>
      <c r="BG44">
        <f t="shared" ca="1" si="61"/>
        <v>85.33</v>
      </c>
      <c r="BH44">
        <f t="shared" ca="1" si="62"/>
        <v>15.180599999999998</v>
      </c>
      <c r="BI44">
        <f t="shared" ca="1" si="63"/>
        <v>2.6298399999999997</v>
      </c>
      <c r="BJ44">
        <f t="shared" ca="1" si="64"/>
        <v>8.2269999999999985</v>
      </c>
      <c r="BK44">
        <f t="shared" ca="1" si="65"/>
        <v>6.6134999999999993</v>
      </c>
      <c r="BL44">
        <f t="shared" ca="1" si="66"/>
        <v>28.505999999999997</v>
      </c>
      <c r="BM44">
        <f t="shared" ca="1" si="67"/>
        <v>1.9665499999999998</v>
      </c>
      <c r="BN44">
        <f t="shared" ca="1" si="4"/>
        <v>1.6815199999999997</v>
      </c>
      <c r="BO44">
        <f t="shared" ca="1" si="83"/>
        <v>6.8149999999999999E-3</v>
      </c>
      <c r="BP44">
        <f t="shared" ca="1" si="84"/>
        <v>7.6220999999999997</v>
      </c>
      <c r="BQ44">
        <f t="shared" ca="1" si="85"/>
        <v>6.7045999999999992</v>
      </c>
      <c r="BR44">
        <f t="shared" ca="1" si="86"/>
        <v>21.286085631608319</v>
      </c>
      <c r="BS44">
        <f t="shared" ca="1" si="87"/>
        <v>1211.4000000000001</v>
      </c>
      <c r="BT44">
        <f t="shared" ca="1" si="88"/>
        <v>4.9633499999999992E-3</v>
      </c>
      <c r="BU44">
        <f t="shared" ca="1" si="89"/>
        <v>22.335199999999997</v>
      </c>
      <c r="BV44">
        <f t="shared" ca="1" si="90"/>
        <v>152.435</v>
      </c>
      <c r="BW44">
        <f t="shared" ca="1" si="91"/>
        <v>3.7450000000000001</v>
      </c>
      <c r="BX44">
        <f t="shared" ca="1" si="92"/>
        <v>1.9177999999999997</v>
      </c>
      <c r="BY44">
        <f t="shared" ca="1" si="93"/>
        <v>2.5734699999999995</v>
      </c>
      <c r="BZ44">
        <f t="shared" ca="1" si="94"/>
        <v>112.184</v>
      </c>
      <c r="CA44">
        <f t="shared" ca="1" si="95"/>
        <v>40</v>
      </c>
      <c r="CB44">
        <f t="shared" ca="1" si="96"/>
        <v>1.7849984163991854</v>
      </c>
      <c r="CC44">
        <f t="shared" ca="1" si="97"/>
        <v>2.5734699999999995</v>
      </c>
      <c r="CD44">
        <f t="shared" ca="1" si="98"/>
        <v>6.2922999999999991</v>
      </c>
      <c r="CE44">
        <f t="shared" ca="1" si="99"/>
        <v>1.5693999999999999</v>
      </c>
      <c r="CF44">
        <f t="shared" ca="1" si="100"/>
        <v>11.225</v>
      </c>
      <c r="CG44">
        <f t="shared" ca="1" si="101"/>
        <v>186.95099999999999</v>
      </c>
      <c r="CH44">
        <f t="shared" ca="1" si="102"/>
        <v>25.746129896470297</v>
      </c>
      <c r="CI44">
        <f t="shared" ca="1" si="103"/>
        <v>0.92469999999999997</v>
      </c>
      <c r="CJ44">
        <f t="shared" ca="1" si="104"/>
        <v>2311.98</v>
      </c>
      <c r="CK44">
        <f t="shared" ca="1" si="105"/>
        <v>370</v>
      </c>
      <c r="CL44">
        <f t="shared" ca="1" si="106"/>
        <v>0.62689299999999992</v>
      </c>
      <c r="CM44">
        <f t="shared" ca="1" si="107"/>
        <v>0.7860999999999998</v>
      </c>
      <c r="CN44">
        <f t="shared" ca="1" si="108"/>
        <v>43.584599999999995</v>
      </c>
      <c r="CO44">
        <f t="shared" ca="1" si="109"/>
        <v>19.868399999999998</v>
      </c>
      <c r="CP44">
        <f t="shared" ca="1" si="110"/>
        <v>2.2733999999999996</v>
      </c>
      <c r="CQ44">
        <f t="shared" ca="1" si="111"/>
        <v>50.6</v>
      </c>
      <c r="CR44">
        <f t="shared" ca="1" si="112"/>
        <v>32.270000000000003</v>
      </c>
      <c r="CS44" t="str">
        <f t="shared" ca="1" si="68"/>
        <v>n.a.</v>
      </c>
      <c r="CT44">
        <f t="shared" ca="1" si="69"/>
        <v>8.209999999999999E-4</v>
      </c>
      <c r="CU44" t="str">
        <f t="shared" ca="1" si="70"/>
        <v>n.a.</v>
      </c>
      <c r="CV44" t="str">
        <f t="shared" ca="1" si="71"/>
        <v>n.a.</v>
      </c>
      <c r="CW44">
        <f t="shared" ca="1" si="72"/>
        <v>2.0699999999999998</v>
      </c>
      <c r="CX44">
        <f t="shared" ca="1" si="73"/>
        <v>62.543199999999999</v>
      </c>
      <c r="CY44" t="str">
        <f t="shared" ca="1" si="74"/>
        <v>n.a.</v>
      </c>
      <c r="CZ44" t="str">
        <f t="shared" ca="1" si="75"/>
        <v>n.a.</v>
      </c>
      <c r="DA44">
        <f t="shared" ca="1" si="76"/>
        <v>0.65</v>
      </c>
      <c r="DB44">
        <f t="shared" ca="1" si="77"/>
        <v>14.44</v>
      </c>
      <c r="DC44" t="str">
        <f t="shared" ca="1" si="78"/>
        <v>n.a.</v>
      </c>
      <c r="DD44">
        <f t="shared" ca="1" si="79"/>
        <v>65.359477124183002</v>
      </c>
      <c r="DE44" t="str">
        <f t="shared" ca="1" si="80"/>
        <v>n.a.</v>
      </c>
      <c r="DF44">
        <f t="shared" ca="1" si="81"/>
        <v>5375</v>
      </c>
      <c r="DG44">
        <f t="shared" ca="1" si="82"/>
        <v>11.815999999999999</v>
      </c>
    </row>
    <row r="45" spans="1:111" x14ac:dyDescent="0.25">
      <c r="A45" t="str">
        <f t="shared" ca="1" si="2"/>
        <v>1990</v>
      </c>
      <c r="B45">
        <f t="shared" ca="1" si="3"/>
        <v>11.7859</v>
      </c>
      <c r="C45">
        <f t="shared" ca="1" si="5"/>
        <v>0.51142599999999983</v>
      </c>
      <c r="D45">
        <f t="shared" ca="1" si="6"/>
        <v>1.29887</v>
      </c>
      <c r="E45">
        <f t="shared" ca="1" si="7"/>
        <v>10.497999999999999</v>
      </c>
      <c r="F45">
        <f t="shared" ca="1" si="8"/>
        <v>30.925000000000001</v>
      </c>
      <c r="G45">
        <f t="shared" ca="1" si="9"/>
        <v>253.32096573490549</v>
      </c>
      <c r="H45">
        <f t="shared" ca="1" si="10"/>
        <v>3.3731999999999998</v>
      </c>
      <c r="I45">
        <f t="shared" ca="1" si="11"/>
        <v>1.85459</v>
      </c>
      <c r="J45">
        <f t="shared" ca="1" si="12"/>
        <v>5.6212806320066091E-5</v>
      </c>
      <c r="K45">
        <f t="shared" ca="1" si="13"/>
        <v>162.6</v>
      </c>
      <c r="L45">
        <f t="shared" ca="1" si="14"/>
        <v>1.1599999999999999</v>
      </c>
      <c r="M45">
        <f t="shared" ca="1" si="15"/>
        <v>334.98</v>
      </c>
      <c r="N45">
        <f t="shared" ca="1" si="16"/>
        <v>7.802999999999999</v>
      </c>
      <c r="O45">
        <f t="shared" ca="1" si="17"/>
        <v>5.2220999999999993</v>
      </c>
      <c r="P45">
        <f t="shared" ca="1" si="18"/>
        <v>563.37599999999986</v>
      </c>
      <c r="Q45">
        <f t="shared" ca="1" si="19"/>
        <v>5.7014299999999998E-9</v>
      </c>
      <c r="R45">
        <f t="shared" ca="1" si="20"/>
        <v>102.339</v>
      </c>
      <c r="S45">
        <f t="shared" ca="1" si="21"/>
        <v>0.43252599999999997</v>
      </c>
      <c r="T45">
        <f t="shared" ca="1" si="22"/>
        <v>5.7514999999999992</v>
      </c>
      <c r="U45">
        <f t="shared" ca="1" si="23"/>
        <v>11.35</v>
      </c>
      <c r="V45">
        <f t="shared" ca="1" si="24"/>
        <v>869.54</v>
      </c>
      <c r="W45">
        <f t="shared" ca="1" si="25"/>
        <v>2</v>
      </c>
      <c r="X45">
        <f t="shared" ca="1" si="26"/>
        <v>8.0299999999999994</v>
      </c>
      <c r="Y45">
        <f t="shared" ca="1" si="27"/>
        <v>3.6032899999999994</v>
      </c>
      <c r="Z45">
        <f t="shared" ca="1" si="28"/>
        <v>5.0663999999999998</v>
      </c>
      <c r="AA45">
        <f t="shared" ca="1" si="29"/>
        <v>7.4204999999999997</v>
      </c>
      <c r="AB45">
        <f t="shared" ca="1" si="30"/>
        <v>1.492</v>
      </c>
      <c r="AC45">
        <f t="shared" ca="1" si="31"/>
        <v>344.73</v>
      </c>
      <c r="AD45">
        <f t="shared" ca="1" si="32"/>
        <v>155.55799999999999</v>
      </c>
      <c r="AE45">
        <f t="shared" ca="1" si="33"/>
        <v>4.9800000000000004</v>
      </c>
      <c r="AF45">
        <f t="shared" ca="1" si="34"/>
        <v>677</v>
      </c>
      <c r="AG45">
        <f t="shared" ca="1" si="35"/>
        <v>45</v>
      </c>
      <c r="AH45">
        <f t="shared" ca="1" si="36"/>
        <v>5</v>
      </c>
      <c r="AI45">
        <f t="shared" ca="1" si="37"/>
        <v>5.3742999999999999</v>
      </c>
      <c r="AJ45">
        <f t="shared" ca="1" si="38"/>
        <v>54.945799999999998</v>
      </c>
      <c r="AK45">
        <f t="shared" ca="1" si="39"/>
        <v>18.123999999999999</v>
      </c>
      <c r="AL45">
        <f t="shared" ca="1" si="40"/>
        <v>1891.68</v>
      </c>
      <c r="AM45">
        <f t="shared" ca="1" si="41"/>
        <v>64.708999999999989</v>
      </c>
      <c r="AN45">
        <f t="shared" ca="1" si="42"/>
        <v>0.31085699999999994</v>
      </c>
      <c r="AO45">
        <f t="shared" ca="1" si="43"/>
        <v>0.5595699999999999</v>
      </c>
      <c r="AP45">
        <f t="shared" ca="1" si="44"/>
        <v>2.0312999999999999</v>
      </c>
      <c r="AQ45">
        <f t="shared" ca="1" si="45"/>
        <v>1124.8499999999999</v>
      </c>
      <c r="AR45">
        <f t="shared" ca="1" si="46"/>
        <v>8.0327999999999999</v>
      </c>
      <c r="AS45">
        <f t="shared" ca="1" si="47"/>
        <v>133.55000000000001</v>
      </c>
      <c r="AT45">
        <f t="shared" ca="1" si="48"/>
        <v>0.66347999999999996</v>
      </c>
      <c r="AU45">
        <f t="shared" ca="1" si="49"/>
        <v>23.7897</v>
      </c>
      <c r="AV45">
        <f t="shared" ca="1" si="50"/>
        <v>715.75</v>
      </c>
      <c r="AW45" t="str">
        <f t="shared" ca="1" si="51"/>
        <v>n.a.</v>
      </c>
      <c r="AX45">
        <f t="shared" ca="1" si="52"/>
        <v>695.49998142175014</v>
      </c>
      <c r="AY45">
        <f t="shared" ca="1" si="53"/>
        <v>790.44</v>
      </c>
      <c r="AZ45">
        <f t="shared" ca="1" si="54"/>
        <v>2.5299399999999999</v>
      </c>
      <c r="BA45">
        <f t="shared" ca="1" si="55"/>
        <v>1.0000002769241589</v>
      </c>
      <c r="BB45">
        <f t="shared" ca="1" si="56"/>
        <v>0.26913282999999999</v>
      </c>
      <c r="BC45">
        <f t="shared" ca="1" si="57"/>
        <v>1454.64</v>
      </c>
      <c r="BD45">
        <f t="shared" ca="1" si="58"/>
        <v>2.6175299999999995</v>
      </c>
      <c r="BE45">
        <f t="shared" ca="1" si="59"/>
        <v>2.7035999999999998</v>
      </c>
      <c r="BF45">
        <f t="shared" ca="1" si="60"/>
        <v>0.30015999999999998</v>
      </c>
      <c r="BG45">
        <f t="shared" ca="1" si="61"/>
        <v>76.95</v>
      </c>
      <c r="BH45">
        <f t="shared" ca="1" si="62"/>
        <v>14.204799999999999</v>
      </c>
      <c r="BI45">
        <f t="shared" ca="1" si="63"/>
        <v>2.9408999999999996</v>
      </c>
      <c r="BJ45">
        <f t="shared" ca="1" si="64"/>
        <v>8.0360999999999994</v>
      </c>
      <c r="BK45">
        <f t="shared" ca="1" si="65"/>
        <v>6.0179999999999998</v>
      </c>
      <c r="BL45">
        <f t="shared" ca="1" si="66"/>
        <v>30.4</v>
      </c>
      <c r="BM45">
        <f t="shared" ca="1" si="67"/>
        <v>1.6854999999999996</v>
      </c>
      <c r="BN45">
        <f t="shared" ca="1" si="4"/>
        <v>1.6739199999999996</v>
      </c>
      <c r="BO45">
        <f t="shared" ca="1" si="83"/>
        <v>0.497</v>
      </c>
      <c r="BP45">
        <f t="shared" ca="1" si="84"/>
        <v>8.7070999999999987</v>
      </c>
      <c r="BQ45">
        <f t="shared" ca="1" si="85"/>
        <v>5.8609999999999998</v>
      </c>
      <c r="BR45">
        <f t="shared" ca="1" si="86"/>
        <v>21.753872315303681</v>
      </c>
      <c r="BS45">
        <f t="shared" ca="1" si="87"/>
        <v>1268.7</v>
      </c>
      <c r="BT45">
        <f t="shared" ca="1" si="88"/>
        <v>0.51698899999999992</v>
      </c>
      <c r="BU45">
        <f t="shared" ca="1" si="89"/>
        <v>28</v>
      </c>
      <c r="BV45">
        <f t="shared" ca="1" si="90"/>
        <v>132.20599999999999</v>
      </c>
      <c r="BW45">
        <f t="shared" ca="1" si="91"/>
        <v>3.7450000000000001</v>
      </c>
      <c r="BX45">
        <f t="shared" ca="1" si="92"/>
        <v>1.7264999999999997</v>
      </c>
      <c r="BY45">
        <f t="shared" ca="1" si="93"/>
        <v>2.5299399999999999</v>
      </c>
      <c r="BZ45">
        <f t="shared" ca="1" si="94"/>
        <v>95.233999999999995</v>
      </c>
      <c r="CA45">
        <f t="shared" ca="1" si="95"/>
        <v>40.227999999999994</v>
      </c>
      <c r="CB45">
        <f t="shared" ca="1" si="96"/>
        <v>1.7849984163991854</v>
      </c>
      <c r="CC45">
        <f t="shared" ca="1" si="97"/>
        <v>2.5299399999999999</v>
      </c>
      <c r="CD45">
        <f t="shared" ca="1" si="98"/>
        <v>5.6134999999999993</v>
      </c>
      <c r="CE45">
        <f t="shared" ca="1" si="99"/>
        <v>1.2777999999999998</v>
      </c>
      <c r="CF45">
        <f t="shared" ca="1" si="100"/>
        <v>11.225</v>
      </c>
      <c r="CG45">
        <f t="shared" ca="1" si="101"/>
        <v>196.6</v>
      </c>
      <c r="CH45">
        <f t="shared" ca="1" si="102"/>
        <v>25.193127106415606</v>
      </c>
      <c r="CI45">
        <f t="shared" ca="1" si="103"/>
        <v>0.8347</v>
      </c>
      <c r="CJ45">
        <f t="shared" ca="1" si="104"/>
        <v>2873.93</v>
      </c>
      <c r="CK45">
        <f t="shared" ca="1" si="105"/>
        <v>530.52599999999984</v>
      </c>
      <c r="CL45">
        <f t="shared" ca="1" si="106"/>
        <v>0.51894899999999999</v>
      </c>
      <c r="CM45">
        <f t="shared" ca="1" si="107"/>
        <v>1.5503299999999995</v>
      </c>
      <c r="CN45">
        <f t="shared" ca="1" si="108"/>
        <v>50.409599999999998</v>
      </c>
      <c r="CO45">
        <f t="shared" ca="1" si="109"/>
        <v>41.286799999999999</v>
      </c>
      <c r="CP45">
        <f t="shared" ca="1" si="110"/>
        <v>2.5919999999999996</v>
      </c>
      <c r="CQ45">
        <f t="shared" ca="1" si="111"/>
        <v>50.6</v>
      </c>
      <c r="CR45">
        <f t="shared" ca="1" si="112"/>
        <v>35.79</v>
      </c>
      <c r="CS45" t="str">
        <f t="shared" ca="1" si="68"/>
        <v>n.a.</v>
      </c>
      <c r="CT45">
        <f t="shared" ca="1" si="69"/>
        <v>2.8419999999999995E-3</v>
      </c>
      <c r="CU45" t="str">
        <f t="shared" ca="1" si="70"/>
        <v>n.a.</v>
      </c>
      <c r="CV45" t="str">
        <f t="shared" ca="1" si="71"/>
        <v>n.a.</v>
      </c>
      <c r="CW45">
        <f t="shared" ca="1" si="72"/>
        <v>2.0699999999999998</v>
      </c>
      <c r="CX45">
        <f t="shared" ca="1" si="73"/>
        <v>61.449199999999998</v>
      </c>
      <c r="CY45" t="str">
        <f t="shared" ca="1" si="74"/>
        <v>n.a.</v>
      </c>
      <c r="CZ45" t="str">
        <f t="shared" ca="1" si="75"/>
        <v>n.a.</v>
      </c>
      <c r="DA45">
        <f t="shared" ca="1" si="76"/>
        <v>0.95</v>
      </c>
      <c r="DB45">
        <f t="shared" ca="1" si="77"/>
        <v>34.71</v>
      </c>
      <c r="DC45" t="str">
        <f t="shared" ca="1" si="78"/>
        <v>n.a.</v>
      </c>
      <c r="DD45">
        <f t="shared" ca="1" si="79"/>
        <v>188.67924528301887</v>
      </c>
      <c r="DE45" t="str">
        <f t="shared" ca="1" si="80"/>
        <v>n.a.</v>
      </c>
      <c r="DF45">
        <f t="shared" ca="1" si="81"/>
        <v>8125</v>
      </c>
      <c r="DG45">
        <f t="shared" ca="1" si="82"/>
        <v>10.657399999999999</v>
      </c>
    </row>
    <row r="46" spans="1:111" x14ac:dyDescent="0.25">
      <c r="A46" t="str">
        <f t="shared" ca="1" si="2"/>
        <v>1991</v>
      </c>
      <c r="B46">
        <f t="shared" ca="1" si="3"/>
        <v>21.7744</v>
      </c>
      <c r="C46">
        <f t="shared" ca="1" si="5"/>
        <v>0.99129999999999996</v>
      </c>
      <c r="D46">
        <f t="shared" ca="1" si="6"/>
        <v>1.2948299999999999</v>
      </c>
      <c r="E46">
        <f t="shared" ca="1" si="7"/>
        <v>11.065</v>
      </c>
      <c r="F46">
        <f t="shared" ca="1" si="8"/>
        <v>32.267999999999994</v>
      </c>
      <c r="G46">
        <f t="shared" ca="1" si="9"/>
        <v>267.80602095624641</v>
      </c>
      <c r="H46">
        <f t="shared" ca="1" si="10"/>
        <v>3.7207999999999997</v>
      </c>
      <c r="I46">
        <f t="shared" ca="1" si="11"/>
        <v>2.0942399999999997</v>
      </c>
      <c r="J46">
        <f t="shared" ca="1" si="12"/>
        <v>3.4831460022124707E-4</v>
      </c>
      <c r="K46">
        <f t="shared" ca="1" si="13"/>
        <v>194.23500000000001</v>
      </c>
      <c r="L46">
        <f t="shared" ca="1" si="14"/>
        <v>1.1456999999999999</v>
      </c>
      <c r="M46">
        <f t="shared" ca="1" si="15"/>
        <v>371.93</v>
      </c>
      <c r="N46">
        <f t="shared" ca="1" si="16"/>
        <v>7.7729999999999997</v>
      </c>
      <c r="O46">
        <f t="shared" ca="1" si="17"/>
        <v>5.4130999999999991</v>
      </c>
      <c r="P46">
        <f t="shared" ca="1" si="18"/>
        <v>701.09399999999994</v>
      </c>
      <c r="Q46">
        <f t="shared" ca="1" si="19"/>
        <v>2.1150069E-7</v>
      </c>
      <c r="R46">
        <f t="shared" ca="1" si="20"/>
        <v>134.69</v>
      </c>
      <c r="S46">
        <f t="shared" ca="1" si="21"/>
        <v>0.448712</v>
      </c>
      <c r="T46">
        <f t="shared" ca="1" si="22"/>
        <v>6.1052</v>
      </c>
      <c r="U46">
        <f t="shared" ca="1" si="23"/>
        <v>12.671299999999999</v>
      </c>
      <c r="V46">
        <f t="shared" ca="1" si="24"/>
        <v>1262.6300000000001</v>
      </c>
      <c r="W46">
        <f t="shared" ca="1" si="25"/>
        <v>3.3299499999999997</v>
      </c>
      <c r="X46">
        <f t="shared" ca="1" si="26"/>
        <v>8.1</v>
      </c>
      <c r="Y46">
        <f t="shared" ca="1" si="27"/>
        <v>4.2582999999999993</v>
      </c>
      <c r="Z46">
        <f t="shared" ca="1" si="28"/>
        <v>5.3560999999999996</v>
      </c>
      <c r="AA46">
        <f t="shared" ca="1" si="29"/>
        <v>8.9600000000000009</v>
      </c>
      <c r="AB46">
        <f t="shared" ca="1" si="30"/>
        <v>1.5694999999999999</v>
      </c>
      <c r="AC46">
        <f t="shared" ca="1" si="31"/>
        <v>388.06</v>
      </c>
      <c r="AD46">
        <f t="shared" ca="1" si="32"/>
        <v>179.65699999999998</v>
      </c>
      <c r="AE46">
        <f t="shared" ca="1" si="33"/>
        <v>5.0593999999999992</v>
      </c>
      <c r="AF46">
        <f t="shared" ca="1" si="34"/>
        <v>804.05199999999991</v>
      </c>
      <c r="AG46">
        <f t="shared" ca="1" si="35"/>
        <v>121.66</v>
      </c>
      <c r="AH46">
        <f t="shared" ca="1" si="36"/>
        <v>8.42</v>
      </c>
      <c r="AI46">
        <f t="shared" ca="1" si="37"/>
        <v>5.4</v>
      </c>
      <c r="AJ46">
        <f t="shared" ca="1" si="38"/>
        <v>56.940999999999995</v>
      </c>
      <c r="AK46">
        <f t="shared" ca="1" si="39"/>
        <v>25.875</v>
      </c>
      <c r="AL46">
        <f t="shared" ca="1" si="40"/>
        <v>1988.4</v>
      </c>
      <c r="AM46">
        <f t="shared" ca="1" si="41"/>
        <v>65.61399999999999</v>
      </c>
      <c r="AN46">
        <f t="shared" ca="1" si="42"/>
        <v>0.31085699999999994</v>
      </c>
      <c r="AO46">
        <f t="shared" ca="1" si="43"/>
        <v>0.58856999999999993</v>
      </c>
      <c r="AP46">
        <f t="shared" ca="1" si="44"/>
        <v>2.3085999999999998</v>
      </c>
      <c r="AQ46">
        <f t="shared" ca="1" si="45"/>
        <v>1185.6300000000001</v>
      </c>
      <c r="AR46">
        <f t="shared" ca="1" si="46"/>
        <v>20.502599999999997</v>
      </c>
      <c r="AS46">
        <f t="shared" ca="1" si="47"/>
        <v>128.11000000000001</v>
      </c>
      <c r="AT46">
        <f t="shared" ca="1" si="48"/>
        <v>0.67858999999999992</v>
      </c>
      <c r="AU46">
        <f t="shared" ca="1" si="49"/>
        <v>28.219899999999999</v>
      </c>
      <c r="AV46">
        <f t="shared" ca="1" si="50"/>
        <v>757.28</v>
      </c>
      <c r="AW46">
        <f t="shared" ca="1" si="51"/>
        <v>0.28515299999999999</v>
      </c>
      <c r="AX46">
        <f t="shared" ca="1" si="52"/>
        <v>711.49998099435697</v>
      </c>
      <c r="AY46">
        <f t="shared" ca="1" si="53"/>
        <v>879.07</v>
      </c>
      <c r="AZ46">
        <f t="shared" ca="1" si="54"/>
        <v>2.7696399999999994</v>
      </c>
      <c r="BA46">
        <f t="shared" ca="1" si="55"/>
        <v>1.0000002769241589</v>
      </c>
      <c r="BB46">
        <f t="shared" ca="1" si="56"/>
        <v>0.27267859999999999</v>
      </c>
      <c r="BC46">
        <f t="shared" ca="1" si="57"/>
        <v>1873.1</v>
      </c>
      <c r="BD46">
        <f t="shared" ca="1" si="58"/>
        <v>2.7235299999999998</v>
      </c>
      <c r="BE46">
        <f t="shared" ca="1" si="59"/>
        <v>2.7422999999999997</v>
      </c>
      <c r="BF46">
        <f t="shared" ca="1" si="60"/>
        <v>0.31114999999999998</v>
      </c>
      <c r="BG46">
        <f t="shared" ca="1" si="61"/>
        <v>79.53</v>
      </c>
      <c r="BH46">
        <f t="shared" ca="1" si="62"/>
        <v>15.183</v>
      </c>
      <c r="BI46">
        <f t="shared" ca="1" si="63"/>
        <v>3.07002</v>
      </c>
      <c r="BJ46">
        <f t="shared" ca="1" si="64"/>
        <v>8.3572999999999986</v>
      </c>
      <c r="BK46">
        <f t="shared" ca="1" si="65"/>
        <v>6.1084999999999994</v>
      </c>
      <c r="BL46">
        <f t="shared" ca="1" si="66"/>
        <v>42.7</v>
      </c>
      <c r="BM46">
        <f t="shared" ca="1" si="67"/>
        <v>1.7658999999999998</v>
      </c>
      <c r="BN46">
        <f t="shared" ca="1" si="4"/>
        <v>1.8480799999999997</v>
      </c>
      <c r="BO46">
        <f t="shared" ca="1" si="83"/>
        <v>5</v>
      </c>
      <c r="BP46">
        <f t="shared" ca="1" si="84"/>
        <v>9.8650000000000002</v>
      </c>
      <c r="BQ46">
        <f t="shared" ca="1" si="85"/>
        <v>6.1777999999999995</v>
      </c>
      <c r="BR46">
        <f t="shared" ca="1" si="86"/>
        <v>24.61254659809051</v>
      </c>
      <c r="BS46">
        <f t="shared" ca="1" si="87"/>
        <v>1358.5</v>
      </c>
      <c r="BT46">
        <f t="shared" ca="1" si="88"/>
        <v>1</v>
      </c>
      <c r="BU46">
        <f t="shared" ca="1" si="89"/>
        <v>26.668299999999999</v>
      </c>
      <c r="BV46">
        <f t="shared" ca="1" si="90"/>
        <v>139.27099999999999</v>
      </c>
      <c r="BW46">
        <f t="shared" ca="1" si="91"/>
        <v>3.7450000000000001</v>
      </c>
      <c r="BX46">
        <f t="shared" ca="1" si="92"/>
        <v>1.6460999999999997</v>
      </c>
      <c r="BY46">
        <f t="shared" ca="1" si="93"/>
        <v>2.7696399999999994</v>
      </c>
      <c r="BZ46">
        <f t="shared" ca="1" si="94"/>
        <v>100.249</v>
      </c>
      <c r="CA46">
        <f t="shared" ca="1" si="95"/>
        <v>42.512999999999998</v>
      </c>
      <c r="CB46">
        <f t="shared" ca="1" si="96"/>
        <v>1.7849984163991854</v>
      </c>
      <c r="CC46">
        <f t="shared" ca="1" si="97"/>
        <v>2.7696399999999994</v>
      </c>
      <c r="CD46">
        <f t="shared" ca="1" si="98"/>
        <v>5.7691999999999997</v>
      </c>
      <c r="CE46">
        <f t="shared" ca="1" si="99"/>
        <v>1.3880999999999999</v>
      </c>
      <c r="CF46">
        <f t="shared" ca="1" si="100"/>
        <v>11.225</v>
      </c>
      <c r="CG46">
        <f t="shared" ca="1" si="101"/>
        <v>233.9</v>
      </c>
      <c r="CH46">
        <f t="shared" ca="1" si="102"/>
        <v>25.376128029706759</v>
      </c>
      <c r="CI46">
        <f t="shared" ca="1" si="103"/>
        <v>0.88944999999999996</v>
      </c>
      <c r="CJ46">
        <f t="shared" ca="1" si="104"/>
        <v>5054.3900000000003</v>
      </c>
      <c r="CK46">
        <f t="shared" ca="1" si="105"/>
        <v>915</v>
      </c>
      <c r="CL46">
        <f t="shared" ca="1" si="106"/>
        <v>0.54869199999999996</v>
      </c>
      <c r="CM46">
        <f t="shared" ca="1" si="107"/>
        <v>2.4489999999999994</v>
      </c>
      <c r="CN46">
        <f t="shared" ca="1" si="108"/>
        <v>60.959599999999995</v>
      </c>
      <c r="CO46">
        <f t="shared" ca="1" si="109"/>
        <v>86.670999999999992</v>
      </c>
      <c r="CP46">
        <f t="shared" ca="1" si="110"/>
        <v>5.0274999999999999</v>
      </c>
      <c r="CQ46">
        <f t="shared" ca="1" si="111"/>
        <v>50.6</v>
      </c>
      <c r="CR46">
        <f t="shared" ca="1" si="112"/>
        <v>38.58</v>
      </c>
      <c r="CS46" t="str">
        <f t="shared" ca="1" si="68"/>
        <v>n.a.</v>
      </c>
      <c r="CT46">
        <f t="shared" ca="1" si="69"/>
        <v>2.1810999999999997E-2</v>
      </c>
      <c r="CU46" t="str">
        <f t="shared" ca="1" si="70"/>
        <v>n.a.</v>
      </c>
      <c r="CV46" t="str">
        <f t="shared" ca="1" si="71"/>
        <v>n.a.</v>
      </c>
      <c r="CW46">
        <f t="shared" ca="1" si="72"/>
        <v>2.0699999999999998</v>
      </c>
      <c r="CX46">
        <f t="shared" ca="1" si="73"/>
        <v>75.62</v>
      </c>
      <c r="CY46" t="str">
        <f t="shared" ca="1" si="74"/>
        <v>n.a.</v>
      </c>
      <c r="CZ46" t="str">
        <f t="shared" ca="1" si="75"/>
        <v>n.a.</v>
      </c>
      <c r="DA46">
        <f t="shared" ca="1" si="76"/>
        <v>1.0956999999999999</v>
      </c>
      <c r="DB46">
        <f t="shared" ca="1" si="77"/>
        <v>189</v>
      </c>
      <c r="DC46" t="str">
        <f t="shared" ca="1" si="78"/>
        <v>n.a.</v>
      </c>
      <c r="DD46">
        <f t="shared" ca="1" si="79"/>
        <v>434.78260869565213</v>
      </c>
      <c r="DE46" t="str">
        <f t="shared" ca="1" si="80"/>
        <v>n.a.</v>
      </c>
      <c r="DF46">
        <f t="shared" ca="1" si="81"/>
        <v>11500</v>
      </c>
      <c r="DG46">
        <f t="shared" ca="1" si="82"/>
        <v>19.735199999999999</v>
      </c>
    </row>
    <row r="47" spans="1:111" x14ac:dyDescent="0.25">
      <c r="A47" t="str">
        <f t="shared" ca="1" si="2"/>
        <v>1992</v>
      </c>
      <c r="B47">
        <f t="shared" ca="1" si="3"/>
        <v>22.472399999999997</v>
      </c>
      <c r="C47">
        <f t="shared" ca="1" si="5"/>
        <v>0.99049999999999994</v>
      </c>
      <c r="D47">
        <f t="shared" ca="1" si="6"/>
        <v>1.4500299999999999</v>
      </c>
      <c r="E47">
        <f t="shared" ca="1" si="7"/>
        <v>11.125999999999999</v>
      </c>
      <c r="F47">
        <f t="shared" ca="1" si="8"/>
        <v>32.530999999999999</v>
      </c>
      <c r="G47">
        <f t="shared" ca="1" si="9"/>
        <v>269.65602800902388</v>
      </c>
      <c r="H47">
        <f t="shared" ca="1" si="10"/>
        <v>4.0794999999999995</v>
      </c>
      <c r="I47">
        <f t="shared" ca="1" si="11"/>
        <v>2.2246099999999998</v>
      </c>
      <c r="J47">
        <f t="shared" ca="1" si="12"/>
        <v>4.0566630986628724E-3</v>
      </c>
      <c r="K47">
        <f t="shared" ca="1" si="13"/>
        <v>232.58</v>
      </c>
      <c r="L47">
        <f t="shared" ca="1" si="14"/>
        <v>1.2726999999999999</v>
      </c>
      <c r="M47">
        <f t="shared" ca="1" si="15"/>
        <v>380.22</v>
      </c>
      <c r="N47">
        <f t="shared" ca="1" si="16"/>
        <v>7.7429999999999994</v>
      </c>
      <c r="O47">
        <f t="shared" ca="1" si="17"/>
        <v>5.7981999999999996</v>
      </c>
      <c r="P47">
        <f t="shared" ca="1" si="18"/>
        <v>807.64399999999989</v>
      </c>
      <c r="Q47">
        <f t="shared" ca="1" si="19"/>
        <v>6.0920090199999995E-6</v>
      </c>
      <c r="R47">
        <f t="shared" ca="1" si="20"/>
        <v>137.11000000000001</v>
      </c>
      <c r="S47">
        <f t="shared" ca="1" si="21"/>
        <v>0.47127599999999997</v>
      </c>
      <c r="T47">
        <f t="shared" ca="1" si="22"/>
        <v>6.1214999999999993</v>
      </c>
      <c r="U47">
        <f t="shared" ca="1" si="23"/>
        <v>12.6213</v>
      </c>
      <c r="V47">
        <f t="shared" ca="1" si="24"/>
        <v>1873.46</v>
      </c>
      <c r="W47">
        <f t="shared" ca="1" si="25"/>
        <v>3.3303099999999994</v>
      </c>
      <c r="X47">
        <f t="shared" ca="1" si="26"/>
        <v>8.66</v>
      </c>
      <c r="Y47">
        <f t="shared" ca="1" si="27"/>
        <v>5.1359999999999992</v>
      </c>
      <c r="Z47">
        <f t="shared" ca="1" si="28"/>
        <v>5.3930999999999996</v>
      </c>
      <c r="AA47">
        <f t="shared" ca="1" si="29"/>
        <v>9.2100000000000009</v>
      </c>
      <c r="AB47">
        <f t="shared" ca="1" si="30"/>
        <v>1.5797999999999999</v>
      </c>
      <c r="AC47">
        <f t="shared" ca="1" si="31"/>
        <v>519</v>
      </c>
      <c r="AD47">
        <f t="shared" ca="1" si="32"/>
        <v>209.19099999999997</v>
      </c>
      <c r="AE47">
        <f t="shared" ca="1" si="33"/>
        <v>5.2225000000000001</v>
      </c>
      <c r="AF47">
        <f t="shared" ca="1" si="34"/>
        <v>922.6819999999999</v>
      </c>
      <c r="AG47">
        <f t="shared" ca="1" si="35"/>
        <v>126</v>
      </c>
      <c r="AH47">
        <f t="shared" ca="1" si="36"/>
        <v>11.16</v>
      </c>
      <c r="AI47">
        <f t="shared" ca="1" si="37"/>
        <v>5.8419999999999996</v>
      </c>
      <c r="AJ47">
        <f t="shared" ca="1" si="38"/>
        <v>62.864099999999993</v>
      </c>
      <c r="AK47">
        <f t="shared" ca="1" si="39"/>
        <v>26.155999999999999</v>
      </c>
      <c r="AL47">
        <f t="shared" ca="1" si="40"/>
        <v>2060</v>
      </c>
      <c r="AM47">
        <f t="shared" ca="1" si="41"/>
        <v>66.456999999999994</v>
      </c>
      <c r="AN47">
        <f t="shared" ca="1" si="42"/>
        <v>0.31085699999999994</v>
      </c>
      <c r="AO47">
        <f t="shared" ca="1" si="43"/>
        <v>0.59728999999999999</v>
      </c>
      <c r="AP47">
        <f t="shared" ca="1" si="44"/>
        <v>2.6998999999999995</v>
      </c>
      <c r="AQ47">
        <f t="shared" ca="1" si="45"/>
        <v>1411.62</v>
      </c>
      <c r="AR47">
        <f t="shared" ca="1" si="46"/>
        <v>22.176699999999997</v>
      </c>
      <c r="AS47">
        <f t="shared" ca="1" si="47"/>
        <v>124.03</v>
      </c>
      <c r="AT47">
        <f t="shared" ca="1" si="48"/>
        <v>0.68873999999999991</v>
      </c>
      <c r="AU47">
        <f t="shared" ca="1" si="49"/>
        <v>35.778199999999998</v>
      </c>
      <c r="AV47">
        <f t="shared" ca="1" si="50"/>
        <v>788.62</v>
      </c>
      <c r="AW47">
        <f t="shared" ca="1" si="51"/>
        <v>0.30054799999999998</v>
      </c>
      <c r="AX47">
        <f t="shared" ca="1" si="52"/>
        <v>716.9999808474405</v>
      </c>
      <c r="AY47">
        <f t="shared" ca="1" si="53"/>
        <v>1850.61</v>
      </c>
      <c r="AZ47">
        <f t="shared" ca="1" si="54"/>
        <v>3.0136699999999994</v>
      </c>
      <c r="BA47">
        <f t="shared" ca="1" si="55"/>
        <v>1.0000002769241589</v>
      </c>
      <c r="BB47">
        <f t="shared" ca="1" si="56"/>
        <v>0.29829874999999995</v>
      </c>
      <c r="BC47">
        <f t="shared" ca="1" si="57"/>
        <v>1885.43</v>
      </c>
      <c r="BD47">
        <f t="shared" ca="1" si="58"/>
        <v>4.3304999999999998</v>
      </c>
      <c r="BE47">
        <f t="shared" ca="1" si="59"/>
        <v>2.5687999999999995</v>
      </c>
      <c r="BF47">
        <f t="shared" ca="1" si="60"/>
        <v>0.36691999999999997</v>
      </c>
      <c r="BG47">
        <f t="shared" ca="1" si="61"/>
        <v>109.79</v>
      </c>
      <c r="BH47">
        <f t="shared" ca="1" si="62"/>
        <v>16.568899999999999</v>
      </c>
      <c r="BI47">
        <f t="shared" ca="1" si="63"/>
        <v>3.1181699999999997</v>
      </c>
      <c r="BJ47">
        <f t="shared" ca="1" si="64"/>
        <v>8.8331</v>
      </c>
      <c r="BK47">
        <f t="shared" ca="1" si="65"/>
        <v>6.1864999999999997</v>
      </c>
      <c r="BL47">
        <f t="shared" ca="1" si="66"/>
        <v>42.91</v>
      </c>
      <c r="BM47">
        <f t="shared" ca="1" si="67"/>
        <v>1.7778999999999998</v>
      </c>
      <c r="BN47">
        <f t="shared" ca="1" si="4"/>
        <v>1.9356799999999998</v>
      </c>
      <c r="BO47">
        <f t="shared" ca="1" si="83"/>
        <v>5</v>
      </c>
      <c r="BP47">
        <f t="shared" ca="1" si="84"/>
        <v>19.660899999999998</v>
      </c>
      <c r="BQ47">
        <f t="shared" ca="1" si="85"/>
        <v>6.6838999999999995</v>
      </c>
      <c r="BR47">
        <f t="shared" ca="1" si="86"/>
        <v>25.51029891445905</v>
      </c>
      <c r="BS47">
        <f t="shared" ca="1" si="87"/>
        <v>1607.6</v>
      </c>
      <c r="BT47">
        <f t="shared" ca="1" si="88"/>
        <v>1.63</v>
      </c>
      <c r="BU47">
        <f t="shared" ca="1" si="89"/>
        <v>25.322099999999999</v>
      </c>
      <c r="BV47">
        <f t="shared" ca="1" si="90"/>
        <v>142.00699999999998</v>
      </c>
      <c r="BW47">
        <f t="shared" ca="1" si="91"/>
        <v>3.7450000000000001</v>
      </c>
      <c r="BX47">
        <f t="shared" ca="1" si="92"/>
        <v>1.6393999999999997</v>
      </c>
      <c r="BY47">
        <f t="shared" ca="1" si="93"/>
        <v>3.0136699999999994</v>
      </c>
      <c r="BZ47">
        <f t="shared" ca="1" si="94"/>
        <v>112.90599999999999</v>
      </c>
      <c r="CA47">
        <f t="shared" ca="1" si="95"/>
        <v>45.040499999999994</v>
      </c>
      <c r="CB47">
        <f t="shared" ca="1" si="96"/>
        <v>1.7849984163991854</v>
      </c>
      <c r="CC47">
        <f t="shared" ca="1" si="97"/>
        <v>3.0136699999999994</v>
      </c>
      <c r="CD47">
        <f t="shared" ca="1" si="98"/>
        <v>6.8811999999999998</v>
      </c>
      <c r="CE47">
        <f t="shared" ca="1" si="99"/>
        <v>1.4216</v>
      </c>
      <c r="CF47">
        <f t="shared" ca="1" si="100"/>
        <v>11.225</v>
      </c>
      <c r="CG47">
        <f t="shared" ca="1" si="101"/>
        <v>335</v>
      </c>
      <c r="CH47">
        <f t="shared" ca="1" si="102"/>
        <v>25.473128519101525</v>
      </c>
      <c r="CI47">
        <f t="shared" ca="1" si="103"/>
        <v>0.92589999999999995</v>
      </c>
      <c r="CJ47">
        <f t="shared" ca="1" si="104"/>
        <v>8353.48</v>
      </c>
      <c r="CK47">
        <f t="shared" ca="1" si="105"/>
        <v>1213.93</v>
      </c>
      <c r="CL47">
        <f t="shared" ca="1" si="106"/>
        <v>0.64460099999999998</v>
      </c>
      <c r="CM47">
        <f t="shared" ca="1" si="107"/>
        <v>3.4552699999999992</v>
      </c>
      <c r="CN47">
        <f t="shared" ca="1" si="108"/>
        <v>78.875899999999987</v>
      </c>
      <c r="CO47">
        <f t="shared" ca="1" si="109"/>
        <v>319.35000000000002</v>
      </c>
      <c r="CP47">
        <f t="shared" ca="1" si="110"/>
        <v>5.3825999999999992</v>
      </c>
      <c r="CQ47">
        <f t="shared" ca="1" si="111"/>
        <v>50.6</v>
      </c>
      <c r="CR47">
        <f t="shared" ca="1" si="112"/>
        <v>39</v>
      </c>
      <c r="CS47">
        <f t="shared" ca="1" si="68"/>
        <v>1.4999999999999999E-2</v>
      </c>
      <c r="CT47">
        <f t="shared" ca="1" si="69"/>
        <v>2.4491999999999996E-2</v>
      </c>
      <c r="CU47" t="str">
        <f t="shared" ca="1" si="70"/>
        <v>n.a.</v>
      </c>
      <c r="CV47">
        <f t="shared" ca="1" si="71"/>
        <v>12.911999999999999</v>
      </c>
      <c r="CW47">
        <f t="shared" ca="1" si="72"/>
        <v>5</v>
      </c>
      <c r="CX47">
        <f t="shared" ca="1" si="73"/>
        <v>83.97</v>
      </c>
      <c r="CY47">
        <f t="shared" ca="1" si="74"/>
        <v>0.83499999999999996</v>
      </c>
      <c r="CZ47">
        <f t="shared" ca="1" si="75"/>
        <v>3.79</v>
      </c>
      <c r="DA47">
        <f t="shared" ca="1" si="76"/>
        <v>1.5767</v>
      </c>
      <c r="DB47">
        <f t="shared" ca="1" si="77"/>
        <v>460</v>
      </c>
      <c r="DC47">
        <f t="shared" ca="1" si="78"/>
        <v>0.41499999999999998</v>
      </c>
      <c r="DD47">
        <f t="shared" ca="1" si="79"/>
        <v>526.31578947368416</v>
      </c>
      <c r="DE47">
        <f t="shared" ca="1" si="80"/>
        <v>6.3799999999999994E-3</v>
      </c>
      <c r="DF47">
        <f t="shared" ca="1" si="81"/>
        <v>10565</v>
      </c>
      <c r="DG47" t="str">
        <f t="shared" ca="1" si="82"/>
        <v>n.a.</v>
      </c>
    </row>
    <row r="48" spans="1:111" x14ac:dyDescent="0.25">
      <c r="A48" t="str">
        <f t="shared" ca="1" si="2"/>
        <v>1993</v>
      </c>
      <c r="B48">
        <f t="shared" ca="1" si="3"/>
        <v>23.974979999999999</v>
      </c>
      <c r="C48">
        <f t="shared" ca="1" si="5"/>
        <v>0.99849999999999994</v>
      </c>
      <c r="D48">
        <f t="shared" ca="1" si="6"/>
        <v>1.4863199999999999</v>
      </c>
      <c r="E48">
        <f t="shared" ca="1" si="7"/>
        <v>12.025749999999999</v>
      </c>
      <c r="F48">
        <f t="shared" ca="1" si="8"/>
        <v>35.733289999999997</v>
      </c>
      <c r="G48">
        <f t="shared" ca="1" si="9"/>
        <v>292.43261484015079</v>
      </c>
      <c r="H48">
        <f t="shared" ca="1" si="10"/>
        <v>4.4475999999999996</v>
      </c>
      <c r="I48">
        <f t="shared" ca="1" si="11"/>
        <v>2.5453499999999996</v>
      </c>
      <c r="J48">
        <f t="shared" ca="1" si="12"/>
        <v>0.10159427999317149</v>
      </c>
      <c r="K48">
        <f t="shared" ca="1" si="13"/>
        <v>262.14999999999998</v>
      </c>
      <c r="L48">
        <f t="shared" ca="1" si="14"/>
        <v>1.3307</v>
      </c>
      <c r="M48">
        <f t="shared" ca="1" si="15"/>
        <v>425.73</v>
      </c>
      <c r="N48">
        <f t="shared" ca="1" si="16"/>
        <v>7.7239999999999993</v>
      </c>
      <c r="O48">
        <f t="shared" ca="1" si="17"/>
        <v>5.8067999999999991</v>
      </c>
      <c r="P48">
        <f t="shared" ca="1" si="18"/>
        <v>912.87517999999989</v>
      </c>
      <c r="Q48">
        <f t="shared" ca="1" si="19"/>
        <v>1.2569999999999999E-4</v>
      </c>
      <c r="R48">
        <f t="shared" ca="1" si="20"/>
        <v>150.66999999999999</v>
      </c>
      <c r="S48">
        <f t="shared" ca="1" si="21"/>
        <v>0.51482699999999992</v>
      </c>
      <c r="T48">
        <f t="shared" ca="1" si="22"/>
        <v>6.7069299999999998</v>
      </c>
      <c r="U48">
        <f t="shared" ca="1" si="23"/>
        <v>12.792199999999999</v>
      </c>
      <c r="V48">
        <f t="shared" ca="1" si="24"/>
        <v>2014.46</v>
      </c>
      <c r="W48">
        <f t="shared" ca="1" si="25"/>
        <v>3.3703999999999996</v>
      </c>
      <c r="X48">
        <f t="shared" ca="1" si="26"/>
        <v>8.6999999999999993</v>
      </c>
      <c r="Y48">
        <f t="shared" ca="1" si="27"/>
        <v>5.7547999999999995</v>
      </c>
      <c r="Z48">
        <f t="shared" ca="1" si="28"/>
        <v>5.84863</v>
      </c>
      <c r="AA48">
        <f t="shared" ca="1" si="29"/>
        <v>9.4459999999999997</v>
      </c>
      <c r="AB48">
        <f t="shared" ca="1" si="30"/>
        <v>1.7097399999999996</v>
      </c>
      <c r="AC48">
        <f t="shared" ca="1" si="31"/>
        <v>799.52</v>
      </c>
      <c r="AD48">
        <f t="shared" ca="1" si="32"/>
        <v>245.33478999999997</v>
      </c>
      <c r="AE48">
        <f t="shared" ca="1" si="33"/>
        <v>5.7921199999999997</v>
      </c>
      <c r="AF48">
        <f t="shared" ca="1" si="34"/>
        <v>972.15759999999989</v>
      </c>
      <c r="AG48">
        <f t="shared" ca="1" si="35"/>
        <v>130.16</v>
      </c>
      <c r="AH48">
        <f t="shared" ca="1" si="36"/>
        <v>13.09</v>
      </c>
      <c r="AI48">
        <f t="shared" ca="1" si="37"/>
        <v>7.29</v>
      </c>
      <c r="AJ48">
        <f t="shared" ca="1" si="38"/>
        <v>71.95</v>
      </c>
      <c r="AK48">
        <f t="shared" ca="1" si="39"/>
        <v>31.370429999999999</v>
      </c>
      <c r="AL48">
        <f t="shared" ca="1" si="40"/>
        <v>2108.04</v>
      </c>
      <c r="AM48">
        <f t="shared" ca="1" si="41"/>
        <v>1748.6887999999999</v>
      </c>
      <c r="AN48">
        <f t="shared" ca="1" si="42"/>
        <v>0.31085732999999999</v>
      </c>
      <c r="AO48">
        <f t="shared" ca="1" si="43"/>
        <v>0.70545285999999996</v>
      </c>
      <c r="AP48">
        <f t="shared" ca="1" si="44"/>
        <v>2.9729999999999994</v>
      </c>
      <c r="AQ48">
        <f t="shared" ca="1" si="45"/>
        <v>1689.6388999999999</v>
      </c>
      <c r="AR48">
        <f t="shared" ca="1" si="46"/>
        <v>31.267199999999999</v>
      </c>
      <c r="AS48">
        <f t="shared" ca="1" si="47"/>
        <v>109.69903999999998</v>
      </c>
      <c r="AT48">
        <f t="shared" ca="1" si="48"/>
        <v>0.70218999999999998</v>
      </c>
      <c r="AU48">
        <f t="shared" ca="1" si="49"/>
        <v>68.412899999999993</v>
      </c>
      <c r="AV48">
        <f t="shared" ca="1" si="50"/>
        <v>809.4</v>
      </c>
      <c r="AW48">
        <f t="shared" ca="1" si="51"/>
        <v>0.29823004999999997</v>
      </c>
      <c r="AX48">
        <f t="shared" ca="1" si="52"/>
        <v>717.99998082072841</v>
      </c>
      <c r="AY48">
        <f t="shared" ca="1" si="53"/>
        <v>1713.18</v>
      </c>
      <c r="AZ48">
        <f t="shared" ca="1" si="54"/>
        <v>3.3765899999999998</v>
      </c>
      <c r="BA48">
        <f t="shared" ca="1" si="55"/>
        <v>1.0000002769241589</v>
      </c>
      <c r="BB48">
        <f t="shared" ca="1" si="56"/>
        <v>0.32255416999999997</v>
      </c>
      <c r="BC48">
        <f t="shared" ca="1" si="57"/>
        <v>1947.76</v>
      </c>
      <c r="BD48">
        <f t="shared" ca="1" si="58"/>
        <v>4.4641999999999999</v>
      </c>
      <c r="BE48">
        <f t="shared" ca="1" si="59"/>
        <v>2.5694999999999997</v>
      </c>
      <c r="BF48">
        <f t="shared" ca="1" si="60"/>
        <v>0.39164499999999997</v>
      </c>
      <c r="BG48">
        <f t="shared" ca="1" si="61"/>
        <v>124.48</v>
      </c>
      <c r="BH48">
        <f t="shared" ca="1" si="62"/>
        <v>18.498099999999997</v>
      </c>
      <c r="BI48">
        <f t="shared" ca="1" si="63"/>
        <v>3.1076999999999995</v>
      </c>
      <c r="BJ48">
        <f t="shared" ca="1" si="64"/>
        <v>9.574959999999999</v>
      </c>
      <c r="BK48">
        <f t="shared" ca="1" si="65"/>
        <v>6.2300999999999993</v>
      </c>
      <c r="BL48">
        <f t="shared" ca="1" si="66"/>
        <v>49.239989999999999</v>
      </c>
      <c r="BM48">
        <f t="shared" ca="1" si="67"/>
        <v>1.9160999999999997</v>
      </c>
      <c r="BN48">
        <f t="shared" ca="1" si="4"/>
        <v>1.7998599999999998</v>
      </c>
      <c r="BO48">
        <f t="shared" ca="1" si="83"/>
        <v>6.3201999999999998</v>
      </c>
      <c r="BP48">
        <f t="shared" ca="1" si="84"/>
        <v>21.886099999999999</v>
      </c>
      <c r="BQ48">
        <f t="shared" ca="1" si="85"/>
        <v>7.4197399999999991</v>
      </c>
      <c r="BR48">
        <f t="shared" ca="1" si="86"/>
        <v>29.946708199360529</v>
      </c>
      <c r="BS48">
        <f t="shared" ca="1" si="87"/>
        <v>1832</v>
      </c>
      <c r="BT48">
        <f t="shared" ca="1" si="88"/>
        <v>2.1598269999999999</v>
      </c>
      <c r="BU48">
        <f t="shared" ca="1" si="89"/>
        <v>27.793899999999997</v>
      </c>
      <c r="BV48">
        <f t="shared" ca="1" si="90"/>
        <v>174.65180999999998</v>
      </c>
      <c r="BW48">
        <f t="shared" ca="1" si="91"/>
        <v>3.7450000000000001</v>
      </c>
      <c r="BX48">
        <f t="shared" ca="1" si="92"/>
        <v>1.5976899999999998</v>
      </c>
      <c r="BY48">
        <f t="shared" ca="1" si="93"/>
        <v>3.3765899999999998</v>
      </c>
      <c r="BZ48">
        <f t="shared" ca="1" si="94"/>
        <v>140.34699999999998</v>
      </c>
      <c r="CA48">
        <f t="shared" ca="1" si="95"/>
        <v>49.488819999999997</v>
      </c>
      <c r="CB48">
        <f t="shared" ca="1" si="96"/>
        <v>1.7849984163991854</v>
      </c>
      <c r="CC48">
        <f t="shared" ca="1" si="97"/>
        <v>3.3765899999999998</v>
      </c>
      <c r="CD48">
        <f t="shared" ca="1" si="98"/>
        <v>8.3662199999999984</v>
      </c>
      <c r="CE48">
        <f t="shared" ca="1" si="99"/>
        <v>1.4638699999999998</v>
      </c>
      <c r="CF48">
        <f t="shared" ca="1" si="100"/>
        <v>11.225</v>
      </c>
      <c r="CG48">
        <f t="shared" ca="1" si="101"/>
        <v>472.59319999999997</v>
      </c>
      <c r="CH48">
        <f t="shared" ca="1" si="102"/>
        <v>25.445628380355586</v>
      </c>
      <c r="CI48">
        <f t="shared" ca="1" si="103"/>
        <v>1.0373999999999999</v>
      </c>
      <c r="CJ48">
        <f t="shared" ca="1" si="104"/>
        <v>14040.43</v>
      </c>
      <c r="CK48">
        <f t="shared" ca="1" si="105"/>
        <v>1146.0029999999997</v>
      </c>
      <c r="CL48">
        <f t="shared" ca="1" si="106"/>
        <v>0.67121093999999992</v>
      </c>
      <c r="CM48">
        <f t="shared" ca="1" si="107"/>
        <v>4.3739999999999997</v>
      </c>
      <c r="CN48">
        <f t="shared" ca="1" si="108"/>
        <v>104.23929999999999</v>
      </c>
      <c r="CO48">
        <f t="shared" ca="1" si="109"/>
        <v>509.46599999999995</v>
      </c>
      <c r="CP48">
        <f t="shared" ca="1" si="110"/>
        <v>6.8642769999999995</v>
      </c>
      <c r="CQ48">
        <f t="shared" ca="1" si="111"/>
        <v>50.6</v>
      </c>
      <c r="CR48">
        <f t="shared" ca="1" si="112"/>
        <v>39.85</v>
      </c>
      <c r="CS48">
        <f t="shared" ca="1" si="68"/>
        <v>0.69899999999999995</v>
      </c>
      <c r="CT48">
        <f t="shared" ca="1" si="69"/>
        <v>3.2710999999999997E-2</v>
      </c>
      <c r="CU48">
        <f t="shared" ca="1" si="70"/>
        <v>29.954999999999998</v>
      </c>
      <c r="CV48">
        <f t="shared" ca="1" si="71"/>
        <v>13.877999999999998</v>
      </c>
      <c r="CW48">
        <f t="shared" ca="1" si="72"/>
        <v>5</v>
      </c>
      <c r="CX48">
        <f t="shared" ca="1" si="73"/>
        <v>100.7</v>
      </c>
      <c r="CY48">
        <f t="shared" ca="1" si="74"/>
        <v>0.59499999999999997</v>
      </c>
      <c r="CZ48">
        <f t="shared" ca="1" si="75"/>
        <v>3.9</v>
      </c>
      <c r="DA48">
        <f t="shared" ca="1" si="76"/>
        <v>2.1343999999999999</v>
      </c>
      <c r="DB48">
        <f t="shared" ca="1" si="77"/>
        <v>1276</v>
      </c>
      <c r="DC48">
        <f t="shared" ca="1" si="78"/>
        <v>1.2470000000000001</v>
      </c>
      <c r="DD48">
        <f t="shared" ca="1" si="79"/>
        <v>577.63401109057304</v>
      </c>
      <c r="DE48">
        <f t="shared" ca="1" si="80"/>
        <v>0.12609999999999999</v>
      </c>
      <c r="DF48">
        <f t="shared" ca="1" si="81"/>
        <v>10842.5</v>
      </c>
      <c r="DG48" t="str">
        <f t="shared" ca="1" si="82"/>
        <v>n.a.</v>
      </c>
    </row>
    <row r="49" spans="1:111" x14ac:dyDescent="0.25">
      <c r="A49" t="str">
        <f t="shared" ca="1" si="2"/>
        <v>1994</v>
      </c>
      <c r="B49">
        <f t="shared" ca="1" si="3"/>
        <v>42.795000000000002</v>
      </c>
      <c r="C49">
        <f t="shared" ca="1" si="5"/>
        <v>0.99869999999999992</v>
      </c>
      <c r="D49">
        <f t="shared" ca="1" si="6"/>
        <v>1.2920999999999998</v>
      </c>
      <c r="E49">
        <f t="shared" ca="1" si="7"/>
        <v>11.071788999999999</v>
      </c>
      <c r="F49">
        <f t="shared" ca="1" si="8"/>
        <v>32.319649999999996</v>
      </c>
      <c r="G49">
        <f t="shared" ca="1" si="9"/>
        <v>541.44819080786544</v>
      </c>
      <c r="H49">
        <f t="shared" ca="1" si="10"/>
        <v>4.6997999999999998</v>
      </c>
      <c r="I49">
        <f t="shared" ca="1" si="11"/>
        <v>2.7279999999999998</v>
      </c>
      <c r="J49">
        <f t="shared" ca="1" si="12"/>
        <v>0.85</v>
      </c>
      <c r="K49">
        <f t="shared" ca="1" si="13"/>
        <v>248.51</v>
      </c>
      <c r="L49">
        <f t="shared" ca="1" si="14"/>
        <v>1.38842</v>
      </c>
      <c r="M49">
        <f t="shared" ca="1" si="15"/>
        <v>402.23</v>
      </c>
      <c r="N49">
        <f t="shared" ca="1" si="16"/>
        <v>7.7379999999999995</v>
      </c>
      <c r="O49">
        <f t="shared" ca="1" si="17"/>
        <v>8.4851119999999991</v>
      </c>
      <c r="P49">
        <f t="shared" ca="1" si="18"/>
        <v>829.34362999999985</v>
      </c>
      <c r="Q49">
        <f t="shared" ca="1" si="19"/>
        <v>3.2757099999999997E-2</v>
      </c>
      <c r="R49">
        <f t="shared" ca="1" si="20"/>
        <v>164.39</v>
      </c>
      <c r="S49">
        <f t="shared" ca="1" si="21"/>
        <v>0.48102399999999995</v>
      </c>
      <c r="T49">
        <f t="shared" ca="1" si="22"/>
        <v>6.1613099999999994</v>
      </c>
      <c r="U49">
        <f t="shared" ca="1" si="23"/>
        <v>13.162699999999999</v>
      </c>
      <c r="V49">
        <f t="shared" ca="1" si="24"/>
        <v>2298.12</v>
      </c>
      <c r="W49">
        <f t="shared" ca="1" si="25"/>
        <v>3.3919999999999995</v>
      </c>
      <c r="X49">
        <f t="shared" ca="1" si="26"/>
        <v>8.75</v>
      </c>
      <c r="Y49">
        <f t="shared" ca="1" si="27"/>
        <v>4.8455399999999997</v>
      </c>
      <c r="Z49">
        <f t="shared" ca="1" si="28"/>
        <v>5.4144799999999993</v>
      </c>
      <c r="AA49">
        <f t="shared" ca="1" si="29"/>
        <v>9.5449999999999999</v>
      </c>
      <c r="AB49">
        <f t="shared" ca="1" si="30"/>
        <v>1.5722799999999999</v>
      </c>
      <c r="AC49">
        <f t="shared" ca="1" si="31"/>
        <v>1046.74</v>
      </c>
      <c r="AD49">
        <f t="shared" ca="1" si="32"/>
        <v>242.84285999999997</v>
      </c>
      <c r="AE49">
        <f t="shared" ca="1" si="33"/>
        <v>5.6431099999999992</v>
      </c>
      <c r="AF49">
        <f t="shared" ca="1" si="34"/>
        <v>980.91934999999989</v>
      </c>
      <c r="AG49">
        <f t="shared" ca="1" si="35"/>
        <v>142.5</v>
      </c>
      <c r="AH49">
        <f t="shared" ca="1" si="36"/>
        <v>13.9</v>
      </c>
      <c r="AI49">
        <f t="shared" ca="1" si="37"/>
        <v>9.3567499999999999</v>
      </c>
      <c r="AJ49">
        <f t="shared" ca="1" si="38"/>
        <v>68.77</v>
      </c>
      <c r="AK49">
        <f t="shared" ca="1" si="39"/>
        <v>31.388089999999998</v>
      </c>
      <c r="AL49">
        <f t="shared" ca="1" si="40"/>
        <v>2197.14</v>
      </c>
      <c r="AM49">
        <f t="shared" ca="1" si="41"/>
        <v>1748.5280999999998</v>
      </c>
      <c r="AN49">
        <f t="shared" ca="1" si="42"/>
        <v>0.31085723999999998</v>
      </c>
      <c r="AO49">
        <f t="shared" ca="1" si="43"/>
        <v>0.65100883999999992</v>
      </c>
      <c r="AP49">
        <f t="shared" ca="1" si="44"/>
        <v>3.0269999999999997</v>
      </c>
      <c r="AQ49">
        <f t="shared" ca="1" si="45"/>
        <v>1633.8170999999998</v>
      </c>
      <c r="AR49">
        <f t="shared" ca="1" si="46"/>
        <v>33.195399999999999</v>
      </c>
      <c r="AS49">
        <f t="shared" ca="1" si="47"/>
        <v>100.12349999999999</v>
      </c>
      <c r="AT49">
        <f t="shared" ca="1" si="48"/>
        <v>0.70323999999999998</v>
      </c>
      <c r="AU49">
        <f t="shared" ca="1" si="49"/>
        <v>45.1845</v>
      </c>
      <c r="AV49">
        <f t="shared" ca="1" si="50"/>
        <v>791.86</v>
      </c>
      <c r="AW49">
        <f t="shared" ca="1" si="51"/>
        <v>0.29990198999999995</v>
      </c>
      <c r="AX49">
        <f t="shared" ca="1" si="52"/>
        <v>718.99998079401632</v>
      </c>
      <c r="AY49">
        <f t="shared" ca="1" si="53"/>
        <v>1649.26</v>
      </c>
      <c r="AZ49">
        <f t="shared" ca="1" si="54"/>
        <v>3.5600799999999997</v>
      </c>
      <c r="BA49">
        <f t="shared" ca="1" si="55"/>
        <v>1.0000002769241589</v>
      </c>
      <c r="BB49">
        <f t="shared" ca="1" si="56"/>
        <v>0.36156782999999998</v>
      </c>
      <c r="BC49">
        <f t="shared" ca="1" si="57"/>
        <v>3853.97</v>
      </c>
      <c r="BD49">
        <f t="shared" ca="1" si="58"/>
        <v>15.584</v>
      </c>
      <c r="BE49">
        <f t="shared" ca="1" si="59"/>
        <v>2.5626999999999995</v>
      </c>
      <c r="BF49">
        <f t="shared" ca="1" si="60"/>
        <v>0.37123299999999998</v>
      </c>
      <c r="BG49">
        <f t="shared" ca="1" si="61"/>
        <v>126.86</v>
      </c>
      <c r="BH49">
        <f t="shared" ca="1" si="62"/>
        <v>18.038899999999998</v>
      </c>
      <c r="BI49">
        <f t="shared" ca="1" si="63"/>
        <v>3.9307999999999996</v>
      </c>
      <c r="BJ49">
        <f t="shared" ca="1" si="64"/>
        <v>9.0392899999999994</v>
      </c>
      <c r="BK49">
        <f t="shared" ca="1" si="65"/>
        <v>5.9189999999999996</v>
      </c>
      <c r="BL49">
        <f t="shared" ca="1" si="66"/>
        <v>49.715719999999997</v>
      </c>
      <c r="BM49">
        <f t="shared" ca="1" si="67"/>
        <v>1.7602379999999995</v>
      </c>
      <c r="BN49">
        <f t="shared" ca="1" si="4"/>
        <v>1.5701099999999999</v>
      </c>
      <c r="BO49">
        <f t="shared" ca="1" si="83"/>
        <v>7.0785999999999998</v>
      </c>
      <c r="BP49">
        <f t="shared" ca="1" si="84"/>
        <v>21.995999999999999</v>
      </c>
      <c r="BQ49">
        <f t="shared" ca="1" si="85"/>
        <v>6.8552</v>
      </c>
      <c r="BR49">
        <f t="shared" ca="1" si="86"/>
        <v>30.610666702963027</v>
      </c>
      <c r="BS49">
        <f t="shared" ca="1" si="87"/>
        <v>1918.48</v>
      </c>
      <c r="BT49">
        <f t="shared" ca="1" si="88"/>
        <v>2.13</v>
      </c>
      <c r="BU49">
        <f t="shared" ca="1" si="89"/>
        <v>24.145</v>
      </c>
      <c r="BV49">
        <f t="shared" ca="1" si="90"/>
        <v>161.24025999999998</v>
      </c>
      <c r="BW49">
        <f t="shared" ca="1" si="91"/>
        <v>3.7450000000000001</v>
      </c>
      <c r="BX49">
        <f t="shared" ca="1" si="92"/>
        <v>1.4651399999999999</v>
      </c>
      <c r="BY49">
        <f t="shared" ca="1" si="93"/>
        <v>3.5600799999999997</v>
      </c>
      <c r="BZ49">
        <f t="shared" ca="1" si="94"/>
        <v>132.30399999999997</v>
      </c>
      <c r="CA49">
        <f t="shared" ca="1" si="95"/>
        <v>49.737499999999997</v>
      </c>
      <c r="CB49">
        <f t="shared" ca="1" si="96"/>
        <v>430</v>
      </c>
      <c r="CC49">
        <f t="shared" ca="1" si="97"/>
        <v>3.5600799999999997</v>
      </c>
      <c r="CD49">
        <f t="shared" ca="1" si="98"/>
        <v>7.5161999999999995</v>
      </c>
      <c r="CE49">
        <f t="shared" ca="1" si="99"/>
        <v>1.3292299999999999</v>
      </c>
      <c r="CF49">
        <f t="shared" ca="1" si="100"/>
        <v>11.225</v>
      </c>
      <c r="CG49">
        <f t="shared" ca="1" si="101"/>
        <v>523.39899999999989</v>
      </c>
      <c r="CH49">
        <f t="shared" ca="1" si="102"/>
        <v>25.098626629634108</v>
      </c>
      <c r="CI49">
        <f t="shared" ca="1" si="103"/>
        <v>0.9998999999999999</v>
      </c>
      <c r="CJ49">
        <f t="shared" ca="1" si="104"/>
        <v>37444.11</v>
      </c>
      <c r="CK49">
        <f t="shared" ca="1" si="105"/>
        <v>929.74599999999987</v>
      </c>
      <c r="CL49">
        <f t="shared" ca="1" si="106"/>
        <v>0.64113276999999991</v>
      </c>
      <c r="CM49">
        <f t="shared" ca="1" si="107"/>
        <v>5.569</v>
      </c>
      <c r="CN49">
        <f t="shared" ca="1" si="108"/>
        <v>170</v>
      </c>
      <c r="CO49">
        <f t="shared" ca="1" si="109"/>
        <v>680.79899999999998</v>
      </c>
      <c r="CP49">
        <f t="shared" ca="1" si="110"/>
        <v>8.3712129999999991</v>
      </c>
      <c r="CQ49">
        <f t="shared" ca="1" si="111"/>
        <v>500</v>
      </c>
      <c r="CR49">
        <f t="shared" ca="1" si="112"/>
        <v>40.25</v>
      </c>
      <c r="CS49">
        <f t="shared" ca="1" si="68"/>
        <v>10.6</v>
      </c>
      <c r="CT49">
        <f t="shared" ca="1" si="69"/>
        <v>6.601499999999999E-2</v>
      </c>
      <c r="CU49">
        <f t="shared" ca="1" si="70"/>
        <v>28.048999999999999</v>
      </c>
      <c r="CV49">
        <f t="shared" ca="1" si="71"/>
        <v>12.39</v>
      </c>
      <c r="CW49">
        <f t="shared" ca="1" si="72"/>
        <v>5.95</v>
      </c>
      <c r="CX49">
        <f t="shared" ca="1" si="73"/>
        <v>110.69</v>
      </c>
      <c r="CY49">
        <f t="shared" ca="1" si="74"/>
        <v>0.54799999999999993</v>
      </c>
      <c r="CZ49">
        <f t="shared" ca="1" si="75"/>
        <v>4</v>
      </c>
      <c r="DA49">
        <f t="shared" ca="1" si="76"/>
        <v>2.4371999999999998</v>
      </c>
      <c r="DB49">
        <f t="shared" ca="1" si="77"/>
        <v>1767</v>
      </c>
      <c r="DC49">
        <f t="shared" ca="1" si="78"/>
        <v>3.55</v>
      </c>
      <c r="DD49">
        <f t="shared" ca="1" si="79"/>
        <v>613.00803040519827</v>
      </c>
      <c r="DE49">
        <f t="shared" ca="1" si="80"/>
        <v>1.0419999999999998</v>
      </c>
      <c r="DF49">
        <f t="shared" ca="1" si="81"/>
        <v>11051</v>
      </c>
      <c r="DG49" t="str">
        <f t="shared" ca="1" si="82"/>
        <v>n.a.</v>
      </c>
    </row>
    <row r="50" spans="1:111" x14ac:dyDescent="0.25">
      <c r="A50" t="str">
        <f t="shared" ca="1" si="2"/>
        <v>1995</v>
      </c>
      <c r="B50">
        <f t="shared" ca="1" si="3"/>
        <v>51.810839999999999</v>
      </c>
      <c r="C50">
        <f t="shared" ca="1" si="5"/>
        <v>1</v>
      </c>
      <c r="D50">
        <f t="shared" ca="1" si="6"/>
        <v>1.3484799999999999</v>
      </c>
      <c r="E50">
        <f t="shared" ca="1" si="7"/>
        <v>10.138999999999999</v>
      </c>
      <c r="F50">
        <f t="shared" ca="1" si="8"/>
        <v>29.60896</v>
      </c>
      <c r="G50">
        <f t="shared" ca="1" si="9"/>
        <v>496.36517492048387</v>
      </c>
      <c r="H50">
        <f t="shared" ca="1" si="10"/>
        <v>4.9136999999999995</v>
      </c>
      <c r="I50">
        <f t="shared" ca="1" si="11"/>
        <v>2.8279299999999998</v>
      </c>
      <c r="J50">
        <f t="shared" ca="1" si="12"/>
        <v>0.96799999999999997</v>
      </c>
      <c r="K50">
        <f t="shared" ca="1" si="13"/>
        <v>277.74</v>
      </c>
      <c r="L50">
        <f t="shared" ca="1" si="14"/>
        <v>1.36947</v>
      </c>
      <c r="M50">
        <f t="shared" ca="1" si="15"/>
        <v>408.98</v>
      </c>
      <c r="N50">
        <f t="shared" ca="1" si="16"/>
        <v>7.7350000000000003</v>
      </c>
      <c r="O50">
        <f t="shared" ca="1" si="17"/>
        <v>8.3155999999999999</v>
      </c>
      <c r="P50">
        <f t="shared" ca="1" si="18"/>
        <v>987.44805999999994</v>
      </c>
      <c r="Q50">
        <f t="shared" ca="1" si="19"/>
        <v>0.15350349999999999</v>
      </c>
      <c r="R50">
        <f t="shared" ca="1" si="20"/>
        <v>193.93</v>
      </c>
      <c r="S50">
        <f t="shared" ca="1" si="21"/>
        <v>0.45809999999999995</v>
      </c>
      <c r="T50">
        <f t="shared" ca="1" si="22"/>
        <v>5.5801099999999995</v>
      </c>
      <c r="U50">
        <f t="shared" ca="1" si="23"/>
        <v>13.3475</v>
      </c>
      <c r="V50">
        <f t="shared" ca="1" si="24"/>
        <v>2914.79</v>
      </c>
      <c r="W50">
        <f t="shared" ca="1" si="25"/>
        <v>3.3909999999999996</v>
      </c>
      <c r="X50">
        <f t="shared" ca="1" si="26"/>
        <v>8.7550000000000008</v>
      </c>
      <c r="Y50">
        <f t="shared" ca="1" si="27"/>
        <v>4.33507</v>
      </c>
      <c r="Z50">
        <f t="shared" ca="1" si="28"/>
        <v>4.9636499999999995</v>
      </c>
      <c r="AA50">
        <f t="shared" ca="1" si="29"/>
        <v>9.6300000000000008</v>
      </c>
      <c r="AB50">
        <f t="shared" ca="1" si="30"/>
        <v>1.4407399999999999</v>
      </c>
      <c r="AC50">
        <f t="shared" ca="1" si="31"/>
        <v>1430.03</v>
      </c>
      <c r="AD50">
        <f t="shared" ca="1" si="32"/>
        <v>237.93</v>
      </c>
      <c r="AE50">
        <f t="shared" ca="1" si="33"/>
        <v>5.9345899999999991</v>
      </c>
      <c r="AF50">
        <f t="shared" ca="1" si="34"/>
        <v>997.95399999999995</v>
      </c>
      <c r="AG50">
        <f t="shared" ca="1" si="35"/>
        <v>140.22999999999999</v>
      </c>
      <c r="AH50">
        <f t="shared" ca="1" si="36"/>
        <v>16.046499999999998</v>
      </c>
      <c r="AI50">
        <f t="shared" ca="1" si="37"/>
        <v>10.263824999999999</v>
      </c>
      <c r="AJ50">
        <f t="shared" ca="1" si="38"/>
        <v>65.319999999999993</v>
      </c>
      <c r="AK50">
        <f t="shared" ca="1" si="39"/>
        <v>34.952629999999999</v>
      </c>
      <c r="AL50">
        <f t="shared" ca="1" si="40"/>
        <v>2302.42</v>
      </c>
      <c r="AM50">
        <f t="shared" ca="1" si="41"/>
        <v>1746.4944999999998</v>
      </c>
      <c r="AN50">
        <f t="shared" ca="1" si="42"/>
        <v>0.31085723999999998</v>
      </c>
      <c r="AO50">
        <f t="shared" ca="1" si="43"/>
        <v>0.62895458999999998</v>
      </c>
      <c r="AP50">
        <f t="shared" ca="1" si="44"/>
        <v>3.1196999999999999</v>
      </c>
      <c r="AQ50">
        <f t="shared" ca="1" si="45"/>
        <v>1594.5261999999998</v>
      </c>
      <c r="AR50">
        <f t="shared" ca="1" si="46"/>
        <v>39.620399999999997</v>
      </c>
      <c r="AS50">
        <f t="shared" ca="1" si="47"/>
        <v>101.81498999999998</v>
      </c>
      <c r="AT50">
        <f t="shared" ca="1" si="48"/>
        <v>0.70899999999999996</v>
      </c>
      <c r="AU50">
        <f t="shared" ca="1" si="49"/>
        <v>55.801099999999998</v>
      </c>
      <c r="AV50">
        <f t="shared" ca="1" si="50"/>
        <v>771.08</v>
      </c>
      <c r="AW50">
        <f t="shared" ca="1" si="51"/>
        <v>0.29950615999999997</v>
      </c>
      <c r="AX50">
        <f t="shared" ca="1" si="52"/>
        <v>924.72</v>
      </c>
      <c r="AY50">
        <f t="shared" ca="1" si="53"/>
        <v>1597.82</v>
      </c>
      <c r="AZ50">
        <f t="shared" ca="1" si="54"/>
        <v>3.6634399999999996</v>
      </c>
      <c r="BA50">
        <f t="shared" ca="1" si="55"/>
        <v>1.0000002769241589</v>
      </c>
      <c r="BB50">
        <f t="shared" ca="1" si="56"/>
        <v>0.35345974999999996</v>
      </c>
      <c r="BC50">
        <f t="shared" ca="1" si="57"/>
        <v>3957.53</v>
      </c>
      <c r="BD50">
        <f t="shared" ca="1" si="58"/>
        <v>15.3042</v>
      </c>
      <c r="BE50">
        <f t="shared" ca="1" si="59"/>
        <v>2.5404</v>
      </c>
      <c r="BF50">
        <f t="shared" ca="1" si="60"/>
        <v>0.35420799999999997</v>
      </c>
      <c r="BG50">
        <f t="shared" ca="1" si="61"/>
        <v>134.12</v>
      </c>
      <c r="BH50">
        <f t="shared" ca="1" si="62"/>
        <v>17.682299999999998</v>
      </c>
      <c r="BI50">
        <f t="shared" ca="1" si="63"/>
        <v>7.6646999999999998</v>
      </c>
      <c r="BJ50">
        <f t="shared" ca="1" si="64"/>
        <v>8.5384799999999998</v>
      </c>
      <c r="BK50">
        <f t="shared" ca="1" si="65"/>
        <v>5.785499999999999</v>
      </c>
      <c r="BL50">
        <f t="shared" ca="1" si="66"/>
        <v>55.947999999999993</v>
      </c>
      <c r="BM50">
        <f t="shared" ca="1" si="67"/>
        <v>1.6136579999999998</v>
      </c>
      <c r="BN50">
        <f t="shared" ca="1" si="4"/>
        <v>1.5363</v>
      </c>
      <c r="BO50">
        <f t="shared" ca="1" si="83"/>
        <v>7.9259999999999993</v>
      </c>
      <c r="BP50">
        <f t="shared" ca="1" si="84"/>
        <v>21.886099999999999</v>
      </c>
      <c r="BQ50">
        <f t="shared" ca="1" si="85"/>
        <v>6.3520699999999994</v>
      </c>
      <c r="BR50">
        <f t="shared" ca="1" si="86"/>
        <v>34.088710460778842</v>
      </c>
      <c r="BS50">
        <f t="shared" ca="1" si="87"/>
        <v>1977.12</v>
      </c>
      <c r="BT50">
        <f t="shared" ca="1" si="88"/>
        <v>2.33</v>
      </c>
      <c r="BU50">
        <f t="shared" ca="1" si="89"/>
        <v>26.206</v>
      </c>
      <c r="BV50">
        <f t="shared" ca="1" si="90"/>
        <v>150.93892999999997</v>
      </c>
      <c r="BW50">
        <f t="shared" ca="1" si="91"/>
        <v>3.7450000000000001</v>
      </c>
      <c r="BX50">
        <f t="shared" ca="1" si="92"/>
        <v>1.4145299999999998</v>
      </c>
      <c r="BY50">
        <f t="shared" ca="1" si="93"/>
        <v>3.6634399999999996</v>
      </c>
      <c r="BZ50">
        <f t="shared" ca="1" si="94"/>
        <v>122.532</v>
      </c>
      <c r="CA50">
        <f t="shared" ca="1" si="95"/>
        <v>54.0092</v>
      </c>
      <c r="CB50">
        <f t="shared" ca="1" si="96"/>
        <v>402.31579999999997</v>
      </c>
      <c r="CC50">
        <f t="shared" ca="1" si="97"/>
        <v>3.6634399999999996</v>
      </c>
      <c r="CD50">
        <f t="shared" ca="1" si="98"/>
        <v>6.6303199999999993</v>
      </c>
      <c r="CE50">
        <f t="shared" ca="1" si="99"/>
        <v>1.1637899999999999</v>
      </c>
      <c r="CF50">
        <f t="shared" ca="1" si="100"/>
        <v>11.225</v>
      </c>
      <c r="CG50">
        <f t="shared" ca="1" si="101"/>
        <v>558.17999999999995</v>
      </c>
      <c r="CH50">
        <f t="shared" ca="1" si="102"/>
        <v>25.159526936893293</v>
      </c>
      <c r="CI50">
        <f t="shared" ca="1" si="103"/>
        <v>0.95239999999999991</v>
      </c>
      <c r="CJ50">
        <f t="shared" ca="1" si="104"/>
        <v>56919.88</v>
      </c>
      <c r="CK50">
        <f t="shared" ca="1" si="105"/>
        <v>1023.25</v>
      </c>
      <c r="CL50">
        <f t="shared" ca="1" si="106"/>
        <v>0.64968603999999996</v>
      </c>
      <c r="CM50">
        <f t="shared" ca="1" si="107"/>
        <v>7.0489999999999995</v>
      </c>
      <c r="CN50">
        <f t="shared" ca="1" si="108"/>
        <v>252.11</v>
      </c>
      <c r="CO50">
        <f t="shared" ca="1" si="109"/>
        <v>937.79</v>
      </c>
      <c r="CP50">
        <f t="shared" ca="1" si="110"/>
        <v>9.2827349999999988</v>
      </c>
      <c r="CQ50">
        <f t="shared" ca="1" si="111"/>
        <v>1000</v>
      </c>
      <c r="CR50">
        <f t="shared" ca="1" si="112"/>
        <v>40.75</v>
      </c>
      <c r="CS50">
        <f t="shared" ca="1" si="68"/>
        <v>11.5</v>
      </c>
      <c r="CT50">
        <f t="shared" ca="1" si="69"/>
        <v>7.0703999999999989E-2</v>
      </c>
      <c r="CU50">
        <f t="shared" ca="1" si="70"/>
        <v>26.601999999999997</v>
      </c>
      <c r="CV50">
        <f t="shared" ca="1" si="71"/>
        <v>11.462</v>
      </c>
      <c r="CW50">
        <f t="shared" ca="1" si="72"/>
        <v>6.32</v>
      </c>
      <c r="CX50">
        <f t="shared" ca="1" si="73"/>
        <v>139.47</v>
      </c>
      <c r="CY50">
        <f t="shared" ca="1" si="74"/>
        <v>0.53699999999999992</v>
      </c>
      <c r="CZ50">
        <f t="shared" ca="1" si="75"/>
        <v>4</v>
      </c>
      <c r="DA50">
        <f t="shared" ca="1" si="76"/>
        <v>2.468</v>
      </c>
      <c r="DB50">
        <f t="shared" ca="1" si="77"/>
        <v>2578</v>
      </c>
      <c r="DC50">
        <f t="shared" ca="1" si="78"/>
        <v>4.6399999999999997</v>
      </c>
      <c r="DD50">
        <f t="shared" ca="1" si="79"/>
        <v>943.39622641509436</v>
      </c>
      <c r="DE50">
        <f t="shared" ca="1" si="80"/>
        <v>1.7939999999999996</v>
      </c>
      <c r="DF50">
        <f t="shared" ca="1" si="81"/>
        <v>11015</v>
      </c>
      <c r="DG50" t="str">
        <f t="shared" ca="1" si="82"/>
        <v>n.a.</v>
      </c>
    </row>
    <row r="51" spans="1:111" x14ac:dyDescent="0.25">
      <c r="A51" t="str">
        <f t="shared" ca="1" si="2"/>
        <v>1996</v>
      </c>
      <c r="B51">
        <f t="shared" ca="1" si="3"/>
        <v>56.176199999999994</v>
      </c>
      <c r="C51">
        <f t="shared" ca="1" si="5"/>
        <v>0.99949999999999994</v>
      </c>
      <c r="D51">
        <f t="shared" ca="1" si="6"/>
        <v>1.2534399999999999</v>
      </c>
      <c r="E51">
        <f t="shared" ca="1" si="7"/>
        <v>10.91906</v>
      </c>
      <c r="F51">
        <f t="shared" ca="1" si="8"/>
        <v>31.988879999999998</v>
      </c>
      <c r="G51">
        <f t="shared" ca="1" si="9"/>
        <v>524.22818473948689</v>
      </c>
      <c r="H51">
        <f t="shared" ca="1" si="10"/>
        <v>5.1716999999999995</v>
      </c>
      <c r="I51">
        <f t="shared" ca="1" si="11"/>
        <v>3.6456399999999998</v>
      </c>
      <c r="J51">
        <f t="shared" ca="1" si="12"/>
        <v>1.0372999999999999</v>
      </c>
      <c r="K51">
        <f t="shared" ca="1" si="13"/>
        <v>321.87</v>
      </c>
      <c r="L51">
        <f t="shared" ca="1" si="14"/>
        <v>1.36181</v>
      </c>
      <c r="M51">
        <f t="shared" ca="1" si="15"/>
        <v>422.41</v>
      </c>
      <c r="N51">
        <f t="shared" ca="1" si="16"/>
        <v>7.7359999999999998</v>
      </c>
      <c r="O51">
        <f t="shared" ca="1" si="17"/>
        <v>8.2989999999999995</v>
      </c>
      <c r="P51">
        <f t="shared" ca="1" si="18"/>
        <v>1000.8733999999999</v>
      </c>
      <c r="Q51">
        <f t="shared" ca="1" si="19"/>
        <v>1.107335</v>
      </c>
      <c r="R51">
        <f t="shared" ca="1" si="20"/>
        <v>219.29</v>
      </c>
      <c r="S51">
        <f t="shared" ca="1" si="21"/>
        <v>0.46959399999999996</v>
      </c>
      <c r="T51">
        <f t="shared" ca="1" si="22"/>
        <v>5.9393399999999996</v>
      </c>
      <c r="U51">
        <f t="shared" ca="1" si="23"/>
        <v>13.750699999999998</v>
      </c>
      <c r="V51">
        <f t="shared" ca="1" si="24"/>
        <v>3596.2</v>
      </c>
      <c r="W51">
        <f t="shared" ca="1" si="25"/>
        <v>3.3879999999999999</v>
      </c>
      <c r="X51">
        <f t="shared" ca="1" si="26"/>
        <v>8.7550000000000008</v>
      </c>
      <c r="Y51">
        <f t="shared" ca="1" si="27"/>
        <v>4.6398299999999999</v>
      </c>
      <c r="Z51">
        <f t="shared" ca="1" si="28"/>
        <v>5.2422799999999992</v>
      </c>
      <c r="AA51">
        <f t="shared" ca="1" si="29"/>
        <v>9.9364099999999986</v>
      </c>
      <c r="AB51">
        <f t="shared" ca="1" si="30"/>
        <v>1.5514899999999998</v>
      </c>
      <c r="AC51">
        <f t="shared" ca="1" si="31"/>
        <v>1736.05</v>
      </c>
      <c r="AD51">
        <f t="shared" ca="1" si="32"/>
        <v>245.3295</v>
      </c>
      <c r="AE51">
        <f t="shared" ca="1" si="33"/>
        <v>5.5012699999999999</v>
      </c>
      <c r="AF51">
        <f t="shared" ca="1" si="34"/>
        <v>1039.1309999999999</v>
      </c>
      <c r="AG51">
        <f t="shared" ca="1" si="35"/>
        <v>141.06</v>
      </c>
      <c r="AH51">
        <f t="shared" ca="1" si="36"/>
        <v>15.042899999999999</v>
      </c>
      <c r="AI51">
        <f t="shared" ca="1" si="37"/>
        <v>12.7744</v>
      </c>
      <c r="AJ51">
        <f t="shared" ca="1" si="38"/>
        <v>66.849999999999994</v>
      </c>
      <c r="AK51">
        <f t="shared" ca="1" si="39"/>
        <v>35.838329999999999</v>
      </c>
      <c r="AL51">
        <f t="shared" ca="1" si="40"/>
        <v>2377.75</v>
      </c>
      <c r="AM51">
        <f t="shared" ca="1" si="41"/>
        <v>1753.2831999999999</v>
      </c>
      <c r="AN51">
        <f t="shared" ca="1" si="42"/>
        <v>0.31085723999999998</v>
      </c>
      <c r="AO51">
        <f t="shared" ca="1" si="43"/>
        <v>0.60257815999999997</v>
      </c>
      <c r="AP51">
        <f t="shared" ca="1" si="44"/>
        <v>3.2764999999999995</v>
      </c>
      <c r="AQ51">
        <f t="shared" ca="1" si="45"/>
        <v>1528.3703999999998</v>
      </c>
      <c r="AR51">
        <f t="shared" ca="1" si="46"/>
        <v>34.951899999999995</v>
      </c>
      <c r="AS51">
        <f t="shared" ca="1" si="47"/>
        <v>113.76473999999999</v>
      </c>
      <c r="AT51">
        <f t="shared" ca="1" si="48"/>
        <v>0.70899999999999996</v>
      </c>
      <c r="AU51">
        <f t="shared" ca="1" si="49"/>
        <v>55.151399999999995</v>
      </c>
      <c r="AV51">
        <f t="shared" ca="1" si="50"/>
        <v>839.02</v>
      </c>
      <c r="AW51">
        <f t="shared" ca="1" si="51"/>
        <v>0.29974399999999995</v>
      </c>
      <c r="AX51">
        <f t="shared" ca="1" si="52"/>
        <v>921.14</v>
      </c>
      <c r="AY51">
        <f t="shared" ca="1" si="53"/>
        <v>1552.9</v>
      </c>
      <c r="AZ51">
        <f t="shared" ca="1" si="54"/>
        <v>4.6843299999999992</v>
      </c>
      <c r="BA51">
        <f t="shared" ca="1" si="55"/>
        <v>1.0000002769241589</v>
      </c>
      <c r="BB51">
        <f t="shared" ca="1" si="56"/>
        <v>0.36504592999999996</v>
      </c>
      <c r="BC51">
        <f t="shared" ca="1" si="57"/>
        <v>4309.6099999999997</v>
      </c>
      <c r="BD51">
        <f t="shared" ca="1" si="58"/>
        <v>15.3226</v>
      </c>
      <c r="BE51">
        <f t="shared" ca="1" si="59"/>
        <v>2.5257999999999998</v>
      </c>
      <c r="BF51">
        <f t="shared" ca="1" si="60"/>
        <v>0.36129999999999995</v>
      </c>
      <c r="BG51">
        <f t="shared" ca="1" si="61"/>
        <v>141.22999999999999</v>
      </c>
      <c r="BH51">
        <f t="shared" ca="1" si="62"/>
        <v>18.045999999999999</v>
      </c>
      <c r="BI51">
        <f t="shared" ca="1" si="63"/>
        <v>7.8766999999999996</v>
      </c>
      <c r="BJ51">
        <f t="shared" ca="1" si="64"/>
        <v>8.818719999999999</v>
      </c>
      <c r="BK51">
        <f t="shared" ca="1" si="65"/>
        <v>5.9728999999999992</v>
      </c>
      <c r="BL51">
        <f t="shared" ca="1" si="66"/>
        <v>57.030019999999993</v>
      </c>
      <c r="BM51">
        <f t="shared" ca="1" si="67"/>
        <v>1.7412099999999997</v>
      </c>
      <c r="BN51">
        <f t="shared" ca="1" si="4"/>
        <v>1.4164299999999999</v>
      </c>
      <c r="BO51">
        <f t="shared" ca="1" si="83"/>
        <v>8.8819999999999997</v>
      </c>
      <c r="BP51">
        <f t="shared" ca="1" si="84"/>
        <v>21.886099999999999</v>
      </c>
      <c r="BQ51">
        <f t="shared" ca="1" si="85"/>
        <v>6.4656999999999991</v>
      </c>
      <c r="BR51">
        <f t="shared" ca="1" si="86"/>
        <v>39.931067552888969</v>
      </c>
      <c r="BS51">
        <f t="shared" ca="1" si="87"/>
        <v>2110.38</v>
      </c>
      <c r="BT51">
        <f t="shared" ca="1" si="88"/>
        <v>2.58</v>
      </c>
      <c r="BU51">
        <f t="shared" ca="1" si="89"/>
        <v>26.2925</v>
      </c>
      <c r="BV51">
        <f t="shared" ca="1" si="90"/>
        <v>156.60499999999999</v>
      </c>
      <c r="BW51">
        <f t="shared" ca="1" si="91"/>
        <v>3.7450000000000001</v>
      </c>
      <c r="BX51">
        <f t="shared" ca="1" si="92"/>
        <v>1.4005399999999999</v>
      </c>
      <c r="BY51">
        <f t="shared" ca="1" si="93"/>
        <v>4.6843299999999992</v>
      </c>
      <c r="BZ51">
        <f t="shared" ca="1" si="94"/>
        <v>130.732</v>
      </c>
      <c r="CA51">
        <f t="shared" ca="1" si="95"/>
        <v>56.642899999999997</v>
      </c>
      <c r="CB51">
        <f t="shared" ca="1" si="96"/>
        <v>401</v>
      </c>
      <c r="CC51">
        <f t="shared" ca="1" si="97"/>
        <v>4.6843299999999992</v>
      </c>
      <c r="CD51">
        <f t="shared" ca="1" si="98"/>
        <v>6.8143899999999995</v>
      </c>
      <c r="CE51">
        <f t="shared" ca="1" si="99"/>
        <v>1.3270499999999998</v>
      </c>
      <c r="CF51">
        <f t="shared" ca="1" si="100"/>
        <v>11.225</v>
      </c>
      <c r="CG51">
        <f t="shared" ca="1" si="101"/>
        <v>595.29</v>
      </c>
      <c r="CH51">
        <f t="shared" ca="1" si="102"/>
        <v>25.554018927216397</v>
      </c>
      <c r="CI51">
        <f t="shared" ca="1" si="103"/>
        <v>1.0003</v>
      </c>
      <c r="CJ51">
        <f t="shared" ca="1" si="104"/>
        <v>104756.63</v>
      </c>
      <c r="CK51">
        <f t="shared" ca="1" si="105"/>
        <v>1030.3479999999997</v>
      </c>
      <c r="CL51">
        <f t="shared" ca="1" si="106"/>
        <v>0.60084062999999999</v>
      </c>
      <c r="CM51">
        <f t="shared" ca="1" si="107"/>
        <v>8.6519999999999992</v>
      </c>
      <c r="CN51">
        <f t="shared" ca="1" si="108"/>
        <v>474.73</v>
      </c>
      <c r="CO51">
        <f t="shared" ca="1" si="109"/>
        <v>1287.43</v>
      </c>
      <c r="CP51">
        <f t="shared" ca="1" si="110"/>
        <v>10.796033999999999</v>
      </c>
      <c r="CQ51">
        <f t="shared" ca="1" si="111"/>
        <v>3000</v>
      </c>
      <c r="CR51">
        <f t="shared" ca="1" si="112"/>
        <v>42.45</v>
      </c>
      <c r="CS51">
        <f t="shared" ca="1" si="68"/>
        <v>15.5</v>
      </c>
      <c r="CT51">
        <f t="shared" ca="1" si="69"/>
        <v>0.48734999999999995</v>
      </c>
      <c r="CU51">
        <f t="shared" ca="1" si="70"/>
        <v>27.331999999999997</v>
      </c>
      <c r="CV51">
        <f t="shared" ca="1" si="71"/>
        <v>12.44</v>
      </c>
      <c r="CW51">
        <f t="shared" ca="1" si="72"/>
        <v>6.4259999999999993</v>
      </c>
      <c r="CX51">
        <f t="shared" ca="1" si="73"/>
        <v>164.93</v>
      </c>
      <c r="CY51">
        <f t="shared" ca="1" si="74"/>
        <v>0.55599999999999994</v>
      </c>
      <c r="CZ51">
        <f t="shared" ca="1" si="75"/>
        <v>4</v>
      </c>
      <c r="DA51">
        <f t="shared" ca="1" si="76"/>
        <v>2.8754999999999997</v>
      </c>
      <c r="DB51">
        <f t="shared" ca="1" si="77"/>
        <v>4035</v>
      </c>
      <c r="DC51">
        <f t="shared" ca="1" si="78"/>
        <v>5.56</v>
      </c>
      <c r="DD51">
        <f t="shared" ca="1" si="79"/>
        <v>909.09090909090912</v>
      </c>
      <c r="DE51">
        <f t="shared" ca="1" si="80"/>
        <v>1.8889999999999996</v>
      </c>
      <c r="DF51">
        <f t="shared" ca="1" si="81"/>
        <v>11149</v>
      </c>
      <c r="DG51" t="str">
        <f t="shared" ca="1" si="82"/>
        <v>n.a.</v>
      </c>
    </row>
    <row r="52" spans="1:111" x14ac:dyDescent="0.25">
      <c r="A52" t="str">
        <f t="shared" ca="1" si="2"/>
        <v>1997</v>
      </c>
      <c r="B52">
        <f t="shared" ca="1" si="3"/>
        <v>58.124400000000001</v>
      </c>
      <c r="C52">
        <f t="shared" ca="1" si="5"/>
        <v>0.99949999999999994</v>
      </c>
      <c r="D52">
        <f t="shared" ca="1" si="6"/>
        <v>1.51037</v>
      </c>
      <c r="E52">
        <f t="shared" ca="1" si="7"/>
        <v>12.497529999999999</v>
      </c>
      <c r="F52">
        <f t="shared" ca="1" si="8"/>
        <v>36.6721</v>
      </c>
      <c r="G52">
        <f t="shared" ca="1" si="9"/>
        <v>595.01820968609081</v>
      </c>
      <c r="H52">
        <f t="shared" ca="1" si="10"/>
        <v>5.3502000000000001</v>
      </c>
      <c r="I52">
        <f t="shared" ca="1" si="11"/>
        <v>3.8087</v>
      </c>
      <c r="J52">
        <f t="shared" ca="1" si="12"/>
        <v>1.1135999999999999</v>
      </c>
      <c r="K52">
        <f t="shared" ca="1" si="13"/>
        <v>406.27</v>
      </c>
      <c r="L52">
        <f t="shared" ca="1" si="14"/>
        <v>1.4269400000000001</v>
      </c>
      <c r="M52">
        <f t="shared" ca="1" si="15"/>
        <v>438.29</v>
      </c>
      <c r="N52">
        <f t="shared" ca="1" si="16"/>
        <v>7.7439999999999998</v>
      </c>
      <c r="O52">
        <f t="shared" ca="1" si="17"/>
        <v>8.2795999999999985</v>
      </c>
      <c r="P52">
        <f t="shared" ca="1" si="18"/>
        <v>1297.1344999999999</v>
      </c>
      <c r="Q52">
        <f t="shared" ca="1" si="19"/>
        <v>1.0890909</v>
      </c>
      <c r="R52">
        <f t="shared" ca="1" si="20"/>
        <v>243.55</v>
      </c>
      <c r="S52">
        <f t="shared" ca="1" si="21"/>
        <v>0.52139999999999997</v>
      </c>
      <c r="T52">
        <f t="shared" ca="1" si="22"/>
        <v>6.7715499999999995</v>
      </c>
      <c r="U52">
        <f t="shared" ca="1" si="23"/>
        <v>14.332199999999998</v>
      </c>
      <c r="V52">
        <f t="shared" ca="1" si="24"/>
        <v>4393.1000000000004</v>
      </c>
      <c r="W52">
        <f t="shared" ca="1" si="25"/>
        <v>3.3879999999999999</v>
      </c>
      <c r="X52">
        <f t="shared" ca="1" si="26"/>
        <v>8.7550000000000008</v>
      </c>
      <c r="Y52">
        <f t="shared" ca="1" si="27"/>
        <v>5.3714399999999998</v>
      </c>
      <c r="Z52">
        <f t="shared" ca="1" si="28"/>
        <v>5.9501799999999996</v>
      </c>
      <c r="AA52">
        <f t="shared" ca="1" si="29"/>
        <v>10.512799999999999</v>
      </c>
      <c r="AB52">
        <f t="shared" ca="1" si="30"/>
        <v>1.7766599999999999</v>
      </c>
      <c r="AC52">
        <f t="shared" ca="1" si="31"/>
        <v>2243.6799999999998</v>
      </c>
      <c r="AD52">
        <f t="shared" ca="1" si="32"/>
        <v>279.61523</v>
      </c>
      <c r="AE52">
        <f t="shared" ca="1" si="33"/>
        <v>6.1909599999999996</v>
      </c>
      <c r="AF52">
        <f t="shared" ca="1" si="34"/>
        <v>1142.1300000000001</v>
      </c>
      <c r="AG52">
        <f t="shared" ca="1" si="35"/>
        <v>143.65</v>
      </c>
      <c r="AH52">
        <f t="shared" ca="1" si="36"/>
        <v>16.844100000000001</v>
      </c>
      <c r="AI52">
        <f t="shared" ca="1" si="37"/>
        <v>13.097679999999999</v>
      </c>
      <c r="AJ52">
        <f t="shared" ca="1" si="38"/>
        <v>71.53</v>
      </c>
      <c r="AK52">
        <f t="shared" ca="1" si="39"/>
        <v>39.223329999999997</v>
      </c>
      <c r="AL52">
        <f t="shared" ca="1" si="40"/>
        <v>4908.8</v>
      </c>
      <c r="AM52">
        <f t="shared" ca="1" si="41"/>
        <v>1752.8808999999999</v>
      </c>
      <c r="AN52">
        <f t="shared" ca="1" si="42"/>
        <v>0.31085723999999998</v>
      </c>
      <c r="AO52">
        <f t="shared" ca="1" si="43"/>
        <v>0.68632614999999997</v>
      </c>
      <c r="AP52">
        <f t="shared" ca="1" si="44"/>
        <v>3.5339999999999998</v>
      </c>
      <c r="AQ52">
        <f t="shared" ca="1" si="45"/>
        <v>1742.5690999999999</v>
      </c>
      <c r="AR52">
        <f t="shared" ca="1" si="46"/>
        <v>36.220399999999998</v>
      </c>
      <c r="AS52">
        <f t="shared" ca="1" si="47"/>
        <v>129.38157999999999</v>
      </c>
      <c r="AT52">
        <f t="shared" ca="1" si="48"/>
        <v>0.70899999999999996</v>
      </c>
      <c r="AU52">
        <f t="shared" ca="1" si="49"/>
        <v>63.051200000000001</v>
      </c>
      <c r="AV52">
        <f t="shared" ca="1" si="50"/>
        <v>1484.08</v>
      </c>
      <c r="AW52">
        <f t="shared" ca="1" si="51"/>
        <v>0.30464999999999998</v>
      </c>
      <c r="AX52">
        <f t="shared" ca="1" si="52"/>
        <v>2019.5</v>
      </c>
      <c r="AY52">
        <f t="shared" ca="1" si="53"/>
        <v>1527.91</v>
      </c>
      <c r="AZ52">
        <f t="shared" ca="1" si="54"/>
        <v>4.8695299999999992</v>
      </c>
      <c r="BA52">
        <f t="shared" ca="1" si="55"/>
        <v>1.0000002769241589</v>
      </c>
      <c r="BB52">
        <f t="shared" ca="1" si="56"/>
        <v>0.38763582999999996</v>
      </c>
      <c r="BC52">
        <f t="shared" ca="1" si="57"/>
        <v>5302.94</v>
      </c>
      <c r="BD52">
        <f t="shared" ca="1" si="58"/>
        <v>19.615100000000002</v>
      </c>
      <c r="BE52">
        <f t="shared" ca="1" si="59"/>
        <v>3.7681</v>
      </c>
      <c r="BF52">
        <f t="shared" ca="1" si="60"/>
        <v>0.38995873999999997</v>
      </c>
      <c r="BG52">
        <f t="shared" ca="1" si="61"/>
        <v>166.35</v>
      </c>
      <c r="BH52">
        <f t="shared" ca="1" si="62"/>
        <v>22.1767</v>
      </c>
      <c r="BI52">
        <f t="shared" ca="1" si="63"/>
        <v>8.1359999999999992</v>
      </c>
      <c r="BJ52">
        <f t="shared" ca="1" si="64"/>
        <v>9.665379999999999</v>
      </c>
      <c r="BK52">
        <f t="shared" ca="1" si="65"/>
        <v>6.3432999999999993</v>
      </c>
      <c r="BL52">
        <f t="shared" ca="1" si="66"/>
        <v>62.994999999999997</v>
      </c>
      <c r="BM52">
        <f t="shared" ca="1" si="67"/>
        <v>2.0031300000000001</v>
      </c>
      <c r="BN52">
        <f t="shared" ca="1" si="4"/>
        <v>1.6877599999999999</v>
      </c>
      <c r="BO52">
        <f t="shared" ca="1" si="83"/>
        <v>9.9479999999999986</v>
      </c>
      <c r="BP52">
        <f t="shared" ca="1" si="84"/>
        <v>21.885999999999999</v>
      </c>
      <c r="BQ52">
        <f t="shared" ca="1" si="85"/>
        <v>7.2500999999999998</v>
      </c>
      <c r="BR52">
        <f t="shared" ca="1" si="86"/>
        <v>43.842560461235273</v>
      </c>
      <c r="BS52">
        <f t="shared" ca="1" si="87"/>
        <v>2294.13</v>
      </c>
      <c r="BT52">
        <f t="shared" ca="1" si="88"/>
        <v>2.72</v>
      </c>
      <c r="BU52">
        <f t="shared" ca="1" si="89"/>
        <v>37.1706</v>
      </c>
      <c r="BV52">
        <f t="shared" ca="1" si="90"/>
        <v>181.613</v>
      </c>
      <c r="BW52">
        <f t="shared" ca="1" si="91"/>
        <v>3.7450000000000001</v>
      </c>
      <c r="BX52">
        <f t="shared" ca="1" si="92"/>
        <v>1.6479999999999999</v>
      </c>
      <c r="BY52">
        <f t="shared" ca="1" si="93"/>
        <v>4.8695299999999992</v>
      </c>
      <c r="BZ52">
        <f t="shared" ca="1" si="94"/>
        <v>150.25555</v>
      </c>
      <c r="CA52">
        <f t="shared" ca="1" si="95"/>
        <v>61.023499999999999</v>
      </c>
      <c r="CB52">
        <f t="shared" ca="1" si="96"/>
        <v>401</v>
      </c>
      <c r="CC52">
        <f t="shared" ca="1" si="97"/>
        <v>4.8695299999999992</v>
      </c>
      <c r="CD52">
        <f t="shared" ca="1" si="98"/>
        <v>7.7853399999999997</v>
      </c>
      <c r="CE52">
        <f t="shared" ca="1" si="99"/>
        <v>1.4381900000000001</v>
      </c>
      <c r="CF52">
        <f t="shared" ca="1" si="100"/>
        <v>11.225</v>
      </c>
      <c r="CG52">
        <f t="shared" ca="1" si="101"/>
        <v>623.91999999999996</v>
      </c>
      <c r="CH52">
        <f t="shared" ca="1" si="102"/>
        <v>45.287999999999997</v>
      </c>
      <c r="CI52">
        <f t="shared" ca="1" si="103"/>
        <v>1.1368</v>
      </c>
      <c r="CJ52">
        <f t="shared" ca="1" si="104"/>
        <v>199937</v>
      </c>
      <c r="CK52">
        <f t="shared" ca="1" si="105"/>
        <v>1142.942</v>
      </c>
      <c r="CL52">
        <f t="shared" ca="1" si="106"/>
        <v>0.60191004999999997</v>
      </c>
      <c r="CM52">
        <f t="shared" ca="1" si="107"/>
        <v>9.9579999999999984</v>
      </c>
      <c r="CN52">
        <f t="shared" ca="1" si="108"/>
        <v>502.8</v>
      </c>
      <c r="CO52">
        <f t="shared" ca="1" si="109"/>
        <v>1392.14</v>
      </c>
      <c r="CP52">
        <f t="shared" ca="1" si="110"/>
        <v>16.766525000000001</v>
      </c>
      <c r="CQ52">
        <f t="shared" ca="1" si="111"/>
        <v>3000</v>
      </c>
      <c r="CR52">
        <f t="shared" ca="1" si="112"/>
        <v>45.45</v>
      </c>
      <c r="CS52">
        <f t="shared" ca="1" si="68"/>
        <v>30.74</v>
      </c>
      <c r="CT52">
        <f t="shared" ca="1" si="69"/>
        <v>1.7765</v>
      </c>
      <c r="CU52">
        <f t="shared" ca="1" si="70"/>
        <v>34.635999999999996</v>
      </c>
      <c r="CV52">
        <f t="shared" ca="1" si="71"/>
        <v>14.335999999999999</v>
      </c>
      <c r="CW52">
        <f t="shared" ca="1" si="72"/>
        <v>6.8639999999999999</v>
      </c>
      <c r="CX52">
        <f t="shared" ca="1" si="73"/>
        <v>203.5</v>
      </c>
      <c r="CY52">
        <f t="shared" ca="1" si="74"/>
        <v>0.59</v>
      </c>
      <c r="CZ52">
        <f t="shared" ca="1" si="75"/>
        <v>4</v>
      </c>
      <c r="DA52">
        <f t="shared" ca="1" si="76"/>
        <v>3.5179999999999998</v>
      </c>
      <c r="DB52">
        <f t="shared" ca="1" si="77"/>
        <v>8023</v>
      </c>
      <c r="DC52">
        <f t="shared" ca="1" si="78"/>
        <v>5.96</v>
      </c>
      <c r="DD52">
        <f t="shared" ca="1" si="79"/>
        <v>1333.3333333333333</v>
      </c>
      <c r="DE52">
        <f t="shared" ca="1" si="80"/>
        <v>1.899</v>
      </c>
      <c r="DF52">
        <f t="shared" ca="1" si="81"/>
        <v>12292</v>
      </c>
      <c r="DG52" t="str">
        <f t="shared" ca="1" si="82"/>
        <v>n.a.</v>
      </c>
    </row>
    <row r="53" spans="1:111" x14ac:dyDescent="0.25">
      <c r="A53" t="str">
        <f t="shared" ca="1" si="2"/>
        <v>1998</v>
      </c>
      <c r="B53">
        <f t="shared" ca="1" si="3"/>
        <v>59.873399999999997</v>
      </c>
      <c r="C53">
        <f t="shared" ca="1" si="5"/>
        <v>0.99949999999999994</v>
      </c>
      <c r="D53">
        <f t="shared" ca="1" si="6"/>
        <v>1.61713</v>
      </c>
      <c r="E53">
        <f t="shared" ca="1" si="7"/>
        <v>11.734999999999999</v>
      </c>
      <c r="F53">
        <f t="shared" ca="1" si="8"/>
        <v>34.42736</v>
      </c>
      <c r="G53">
        <f t="shared" ca="1" si="9"/>
        <v>560.01219734987365</v>
      </c>
      <c r="H53">
        <f t="shared" ca="1" si="10"/>
        <v>5.6311</v>
      </c>
      <c r="I53">
        <f t="shared" ca="1" si="11"/>
        <v>4.4707799999999995</v>
      </c>
      <c r="J53">
        <f t="shared" ca="1" si="12"/>
        <v>1.2054</v>
      </c>
      <c r="K53">
        <f t="shared" ca="1" si="13"/>
        <v>503.93</v>
      </c>
      <c r="L53">
        <f t="shared" ca="1" si="14"/>
        <v>1.54196</v>
      </c>
      <c r="M53">
        <f t="shared" ca="1" si="15"/>
        <v>472.39</v>
      </c>
      <c r="N53">
        <f t="shared" ca="1" si="16"/>
        <v>7.7450000000000001</v>
      </c>
      <c r="O53">
        <f t="shared" ca="1" si="17"/>
        <v>8.2778999999999989</v>
      </c>
      <c r="P53">
        <f t="shared" ca="1" si="18"/>
        <v>1521.1200999999999</v>
      </c>
      <c r="Q53">
        <f t="shared" ca="1" si="19"/>
        <v>2.4500000000000002</v>
      </c>
      <c r="R53">
        <f t="shared" ca="1" si="20"/>
        <v>270.38</v>
      </c>
      <c r="S53">
        <f t="shared" ca="1" si="21"/>
        <v>0.495</v>
      </c>
      <c r="T53">
        <f t="shared" ca="1" si="22"/>
        <v>6.3475399999999995</v>
      </c>
      <c r="U53">
        <f t="shared" ca="1" si="23"/>
        <v>15.8498</v>
      </c>
      <c r="V53">
        <f t="shared" ca="1" si="24"/>
        <v>6595.9</v>
      </c>
      <c r="W53">
        <f t="shared" ca="1" si="25"/>
        <v>3.3879999999999999</v>
      </c>
      <c r="X53">
        <f t="shared" ca="1" si="26"/>
        <v>8.7550000000000008</v>
      </c>
      <c r="Y53">
        <f t="shared" ca="1" si="27"/>
        <v>5.0706999999999995</v>
      </c>
      <c r="Z53">
        <f t="shared" ca="1" si="28"/>
        <v>5.6001199999999995</v>
      </c>
      <c r="AA53">
        <f t="shared" ca="1" si="29"/>
        <v>10.947099999999999</v>
      </c>
      <c r="AB53">
        <f t="shared" ca="1" si="30"/>
        <v>1.66862</v>
      </c>
      <c r="AC53">
        <f t="shared" ca="1" si="31"/>
        <v>2342.5700000000002</v>
      </c>
      <c r="AD53">
        <f t="shared" ca="1" si="32"/>
        <v>280.36453</v>
      </c>
      <c r="AE53">
        <f t="shared" ca="1" si="33"/>
        <v>6.7283599999999995</v>
      </c>
      <c r="AF53">
        <f t="shared" ca="1" si="34"/>
        <v>1284.3242</v>
      </c>
      <c r="AG53">
        <f t="shared" ca="1" si="35"/>
        <v>163.74</v>
      </c>
      <c r="AH53">
        <f t="shared" ca="1" si="36"/>
        <v>16.400600000000001</v>
      </c>
      <c r="AI53">
        <f t="shared" ca="1" si="37"/>
        <v>13.7601</v>
      </c>
      <c r="AJ53">
        <f t="shared" ca="1" si="38"/>
        <v>69.489999999999995</v>
      </c>
      <c r="AK53">
        <f t="shared" ca="1" si="39"/>
        <v>42.554079999999999</v>
      </c>
      <c r="AL53">
        <f t="shared" ca="1" si="40"/>
        <v>7752</v>
      </c>
      <c r="AM53">
        <f t="shared" ca="1" si="41"/>
        <v>1750.0175999999999</v>
      </c>
      <c r="AN53">
        <f t="shared" ca="1" si="42"/>
        <v>0.31085726999999996</v>
      </c>
      <c r="AO53">
        <f t="shared" ca="1" si="43"/>
        <v>0.67133211999999998</v>
      </c>
      <c r="AP53">
        <f t="shared" ca="1" si="44"/>
        <v>4.1759999999999993</v>
      </c>
      <c r="AQ53">
        <f t="shared" ca="1" si="45"/>
        <v>1652.9196999999999</v>
      </c>
      <c r="AR53">
        <f t="shared" ca="1" si="46"/>
        <v>37.173200000000001</v>
      </c>
      <c r="AS53">
        <f t="shared" ca="1" si="47"/>
        <v>117.62250999999999</v>
      </c>
      <c r="AT53">
        <f t="shared" ca="1" si="48"/>
        <v>0.70899999999999996</v>
      </c>
      <c r="AU53">
        <f t="shared" ca="1" si="49"/>
        <v>61.64</v>
      </c>
      <c r="AV53">
        <f t="shared" ca="1" si="50"/>
        <v>1211.5</v>
      </c>
      <c r="AW53">
        <f t="shared" ca="1" si="51"/>
        <v>0.30182299999999995</v>
      </c>
      <c r="AX53">
        <f t="shared" ca="1" si="52"/>
        <v>4217</v>
      </c>
      <c r="AY53">
        <f t="shared" ca="1" si="53"/>
        <v>1508.28</v>
      </c>
      <c r="AZ53">
        <f t="shared" ca="1" si="54"/>
        <v>5.8921899999999994</v>
      </c>
      <c r="BA53">
        <f t="shared" ca="1" si="55"/>
        <v>38.25</v>
      </c>
      <c r="BB53">
        <f t="shared" ca="1" si="56"/>
        <v>0.45266799999999996</v>
      </c>
      <c r="BC53">
        <f t="shared" ca="1" si="57"/>
        <v>5424.19</v>
      </c>
      <c r="BD53">
        <f t="shared" ca="1" si="58"/>
        <v>44.3658</v>
      </c>
      <c r="BE53">
        <f t="shared" ca="1" si="59"/>
        <v>3.8</v>
      </c>
      <c r="BF53">
        <f t="shared" ca="1" si="60"/>
        <v>0.37668999999999997</v>
      </c>
      <c r="BG53">
        <f t="shared" ca="1" si="61"/>
        <v>204.66</v>
      </c>
      <c r="BH53">
        <f t="shared" ca="1" si="62"/>
        <v>24.762899999999998</v>
      </c>
      <c r="BI53">
        <f t="shared" ca="1" si="63"/>
        <v>9.9116999999999997</v>
      </c>
      <c r="BJ53">
        <f t="shared" ca="1" si="64"/>
        <v>9.2629799999999989</v>
      </c>
      <c r="BK53">
        <f t="shared" ca="1" si="65"/>
        <v>6.1383000000000001</v>
      </c>
      <c r="BL53">
        <f t="shared" ca="1" si="66"/>
        <v>67.67501</v>
      </c>
      <c r="BM53">
        <f t="shared" ca="1" si="67"/>
        <v>1.881982</v>
      </c>
      <c r="BN53">
        <f t="shared" ca="1" si="4"/>
        <v>1.9136599999999999</v>
      </c>
      <c r="BO53">
        <f t="shared" ca="1" si="83"/>
        <v>11.141999999999999</v>
      </c>
      <c r="BP53">
        <f t="shared" ca="1" si="84"/>
        <v>21.885999999999999</v>
      </c>
      <c r="BQ53">
        <f t="shared" ca="1" si="85"/>
        <v>7.5886999999999993</v>
      </c>
      <c r="BR53">
        <f t="shared" ca="1" si="86"/>
        <v>46</v>
      </c>
      <c r="BS53">
        <f t="shared" ca="1" si="87"/>
        <v>2840.57</v>
      </c>
      <c r="BT53">
        <f t="shared" ca="1" si="88"/>
        <v>3.14</v>
      </c>
      <c r="BU53">
        <f t="shared" ca="1" si="89"/>
        <v>39.073299999999996</v>
      </c>
      <c r="BV53">
        <f t="shared" ca="1" si="90"/>
        <v>171.01142999999999</v>
      </c>
      <c r="BW53">
        <f t="shared" ca="1" si="91"/>
        <v>3.7450000000000001</v>
      </c>
      <c r="BX53">
        <f t="shared" ca="1" si="92"/>
        <v>1.6530199999999999</v>
      </c>
      <c r="BY53">
        <f t="shared" ca="1" si="93"/>
        <v>5.8921899999999994</v>
      </c>
      <c r="BZ53">
        <f t="shared" ca="1" si="94"/>
        <v>142.036</v>
      </c>
      <c r="CA53">
        <f t="shared" ca="1" si="95"/>
        <v>68.018499999999989</v>
      </c>
      <c r="CB53">
        <f t="shared" ca="1" si="96"/>
        <v>401</v>
      </c>
      <c r="CC53">
        <f t="shared" ca="1" si="97"/>
        <v>5.8921899999999994</v>
      </c>
      <c r="CD53">
        <f t="shared" ca="1" si="98"/>
        <v>8.0526</v>
      </c>
      <c r="CE53">
        <f t="shared" ca="1" si="99"/>
        <v>1.3591200000000001</v>
      </c>
      <c r="CF53">
        <f t="shared" ca="1" si="100"/>
        <v>11.225</v>
      </c>
      <c r="CG53">
        <f t="shared" ca="1" si="101"/>
        <v>679.25</v>
      </c>
      <c r="CH53">
        <f t="shared" ca="1" si="102"/>
        <v>36.257999999999996</v>
      </c>
      <c r="CI53">
        <f t="shared" ca="1" si="103"/>
        <v>1.0960000000000001</v>
      </c>
      <c r="CJ53">
        <f t="shared" ca="1" si="104"/>
        <v>307228</v>
      </c>
      <c r="CK53">
        <f t="shared" ca="1" si="105"/>
        <v>1369.443</v>
      </c>
      <c r="CL53">
        <f t="shared" ca="1" si="106"/>
        <v>0.59866940999999996</v>
      </c>
      <c r="CM53">
        <f t="shared" ca="1" si="107"/>
        <v>10.783999999999999</v>
      </c>
      <c r="CN53">
        <f t="shared" ca="1" si="108"/>
        <v>566.19000000000005</v>
      </c>
      <c r="CO53">
        <f t="shared" ca="1" si="109"/>
        <v>2281.4499999999998</v>
      </c>
      <c r="CP53">
        <f t="shared" ca="1" si="110"/>
        <v>37.253923999999998</v>
      </c>
      <c r="CQ53">
        <f t="shared" ca="1" si="111"/>
        <v>3000</v>
      </c>
      <c r="CR53">
        <f t="shared" ca="1" si="112"/>
        <v>48.5</v>
      </c>
      <c r="CS53">
        <f t="shared" ca="1" si="68"/>
        <v>220</v>
      </c>
      <c r="CT53">
        <f t="shared" ca="1" si="69"/>
        <v>1.6750999999999998</v>
      </c>
      <c r="CU53">
        <f t="shared" ca="1" si="70"/>
        <v>29.855</v>
      </c>
      <c r="CV53">
        <f t="shared" ca="1" si="71"/>
        <v>13.41</v>
      </c>
      <c r="CW53">
        <f t="shared" ca="1" si="72"/>
        <v>7.5029999999999992</v>
      </c>
      <c r="CX53">
        <f t="shared" ca="1" si="73"/>
        <v>219.03</v>
      </c>
      <c r="CY53">
        <f t="shared" ca="1" si="74"/>
        <v>0.56899999999999995</v>
      </c>
      <c r="CZ53">
        <f t="shared" ca="1" si="75"/>
        <v>4</v>
      </c>
      <c r="DA53">
        <f t="shared" ca="1" si="76"/>
        <v>3.504</v>
      </c>
      <c r="DB53">
        <f t="shared" ca="1" si="77"/>
        <v>10951</v>
      </c>
      <c r="DC53">
        <f t="shared" ca="1" si="78"/>
        <v>20.65</v>
      </c>
      <c r="DD53">
        <f t="shared" ca="1" si="79"/>
        <v>1590.760101764105</v>
      </c>
      <c r="DE53">
        <f t="shared" ca="1" si="80"/>
        <v>3.427</v>
      </c>
      <c r="DF53">
        <f t="shared" ca="1" si="81"/>
        <v>13890</v>
      </c>
      <c r="DG53" t="str">
        <f t="shared" ca="1" si="82"/>
        <v>n.a.</v>
      </c>
    </row>
    <row r="54" spans="1:111" x14ac:dyDescent="0.25">
      <c r="A54" t="str">
        <f t="shared" ca="1" si="2"/>
        <v/>
      </c>
      <c r="B54">
        <f t="shared" ca="1" si="3"/>
        <v>0</v>
      </c>
      <c r="C54">
        <f t="shared" ca="1" si="5"/>
        <v>0</v>
      </c>
      <c r="D54">
        <f t="shared" ca="1" si="6"/>
        <v>0</v>
      </c>
      <c r="E54">
        <f t="shared" ca="1" si="7"/>
        <v>0</v>
      </c>
      <c r="F54">
        <f t="shared" ca="1" si="8"/>
        <v>0</v>
      </c>
      <c r="G54">
        <f t="shared" ca="1" si="9"/>
        <v>0</v>
      </c>
      <c r="H54">
        <f t="shared" ca="1" si="10"/>
        <v>0</v>
      </c>
      <c r="I54">
        <f t="shared" ca="1" si="11"/>
        <v>0</v>
      </c>
      <c r="J54">
        <f t="shared" ca="1" si="12"/>
        <v>0</v>
      </c>
      <c r="K54">
        <f t="shared" ca="1" si="13"/>
        <v>0</v>
      </c>
      <c r="L54">
        <f t="shared" ca="1" si="14"/>
        <v>0</v>
      </c>
      <c r="M54">
        <f t="shared" ca="1" si="15"/>
        <v>0</v>
      </c>
      <c r="N54">
        <f t="shared" ca="1" si="16"/>
        <v>0</v>
      </c>
      <c r="O54">
        <f t="shared" ca="1" si="17"/>
        <v>0</v>
      </c>
      <c r="P54">
        <f t="shared" ca="1" si="18"/>
        <v>0</v>
      </c>
      <c r="Q54">
        <f t="shared" ca="1" si="19"/>
        <v>0</v>
      </c>
      <c r="R54">
        <f t="shared" ca="1" si="20"/>
        <v>0</v>
      </c>
      <c r="S54">
        <f t="shared" ca="1" si="21"/>
        <v>0</v>
      </c>
      <c r="T54">
        <f t="shared" ca="1" si="22"/>
        <v>0</v>
      </c>
      <c r="U54">
        <f t="shared" ca="1" si="23"/>
        <v>0</v>
      </c>
      <c r="V54">
        <f t="shared" ca="1" si="24"/>
        <v>0</v>
      </c>
      <c r="W54">
        <f t="shared" ca="1" si="25"/>
        <v>0</v>
      </c>
      <c r="X54">
        <f t="shared" ca="1" si="26"/>
        <v>0</v>
      </c>
      <c r="Y54">
        <f t="shared" ca="1" si="27"/>
        <v>0</v>
      </c>
      <c r="Z54">
        <f t="shared" ca="1" si="28"/>
        <v>0</v>
      </c>
      <c r="AA54">
        <f t="shared" ca="1" si="29"/>
        <v>0</v>
      </c>
      <c r="AB54">
        <f t="shared" ca="1" si="30"/>
        <v>0</v>
      </c>
      <c r="AC54">
        <f t="shared" ca="1" si="31"/>
        <v>0</v>
      </c>
      <c r="AD54">
        <f t="shared" ca="1" si="32"/>
        <v>0</v>
      </c>
      <c r="AE54">
        <f t="shared" ca="1" si="33"/>
        <v>0</v>
      </c>
      <c r="AF54">
        <f t="shared" ca="1" si="34"/>
        <v>0</v>
      </c>
      <c r="AG54">
        <f t="shared" ca="1" si="35"/>
        <v>0</v>
      </c>
      <c r="AH54">
        <f t="shared" ca="1" si="36"/>
        <v>0</v>
      </c>
      <c r="AI54">
        <f t="shared" ca="1" si="37"/>
        <v>0</v>
      </c>
      <c r="AJ54">
        <f t="shared" ca="1" si="38"/>
        <v>0</v>
      </c>
      <c r="AK54">
        <f t="shared" ca="1" si="39"/>
        <v>0</v>
      </c>
      <c r="AL54">
        <f t="shared" ca="1" si="40"/>
        <v>0</v>
      </c>
      <c r="AM54">
        <f t="shared" ca="1" si="41"/>
        <v>0</v>
      </c>
      <c r="AN54">
        <f t="shared" ca="1" si="42"/>
        <v>0</v>
      </c>
      <c r="AO54">
        <f t="shared" ca="1" si="43"/>
        <v>0</v>
      </c>
      <c r="AP54">
        <f t="shared" ca="1" si="44"/>
        <v>0</v>
      </c>
      <c r="AQ54">
        <f t="shared" ca="1" si="45"/>
        <v>0</v>
      </c>
      <c r="AR54">
        <f t="shared" ca="1" si="46"/>
        <v>0</v>
      </c>
      <c r="AS54">
        <f t="shared" ca="1" si="47"/>
        <v>0</v>
      </c>
      <c r="AT54">
        <f t="shared" ca="1" si="48"/>
        <v>0</v>
      </c>
      <c r="AU54">
        <f t="shared" ca="1" si="49"/>
        <v>0</v>
      </c>
      <c r="AV54">
        <f t="shared" ca="1" si="50"/>
        <v>0</v>
      </c>
      <c r="AW54">
        <f t="shared" ca="1" si="51"/>
        <v>0</v>
      </c>
      <c r="AX54">
        <f t="shared" ca="1" si="52"/>
        <v>0</v>
      </c>
      <c r="AY54">
        <f t="shared" ca="1" si="53"/>
        <v>0</v>
      </c>
      <c r="AZ54">
        <f t="shared" ca="1" si="54"/>
        <v>0</v>
      </c>
      <c r="BA54">
        <f t="shared" ca="1" si="55"/>
        <v>0</v>
      </c>
      <c r="BB54">
        <f t="shared" ca="1" si="56"/>
        <v>0</v>
      </c>
      <c r="BC54">
        <f t="shared" ca="1" si="57"/>
        <v>0</v>
      </c>
      <c r="BD54">
        <f t="shared" ca="1" si="58"/>
        <v>0</v>
      </c>
      <c r="BE54">
        <f t="shared" ca="1" si="59"/>
        <v>0</v>
      </c>
      <c r="BF54">
        <f t="shared" ca="1" si="60"/>
        <v>0</v>
      </c>
      <c r="BG54">
        <f t="shared" ca="1" si="61"/>
        <v>0</v>
      </c>
      <c r="BH54">
        <f t="shared" ca="1" si="62"/>
        <v>0</v>
      </c>
      <c r="BI54">
        <f t="shared" ca="1" si="63"/>
        <v>0</v>
      </c>
      <c r="BJ54">
        <f t="shared" ca="1" si="64"/>
        <v>0</v>
      </c>
      <c r="BK54">
        <f t="shared" ca="1" si="65"/>
        <v>0</v>
      </c>
      <c r="BL54">
        <f t="shared" ca="1" si="66"/>
        <v>0</v>
      </c>
      <c r="BM54">
        <f t="shared" ca="1" si="67"/>
        <v>0</v>
      </c>
      <c r="BN54">
        <f t="shared" ca="1" si="4"/>
        <v>0</v>
      </c>
      <c r="BO54">
        <f t="shared" ca="1" si="83"/>
        <v>0</v>
      </c>
      <c r="BP54">
        <f t="shared" ca="1" si="84"/>
        <v>0</v>
      </c>
      <c r="BQ54">
        <f t="shared" ca="1" si="85"/>
        <v>0</v>
      </c>
      <c r="BR54">
        <f t="shared" ca="1" si="86"/>
        <v>0</v>
      </c>
      <c r="BS54">
        <f t="shared" ca="1" si="87"/>
        <v>0</v>
      </c>
      <c r="BT54">
        <f t="shared" ca="1" si="88"/>
        <v>0</v>
      </c>
      <c r="BU54">
        <f t="shared" ca="1" si="89"/>
        <v>0</v>
      </c>
      <c r="BV54">
        <f t="shared" ca="1" si="90"/>
        <v>0</v>
      </c>
      <c r="BW54">
        <f t="shared" ca="1" si="91"/>
        <v>0</v>
      </c>
      <c r="BX54">
        <f t="shared" ca="1" si="92"/>
        <v>0</v>
      </c>
      <c r="BY54">
        <f t="shared" ca="1" si="93"/>
        <v>0</v>
      </c>
      <c r="BZ54">
        <f t="shared" ca="1" si="94"/>
        <v>0</v>
      </c>
      <c r="CA54">
        <f t="shared" ca="1" si="95"/>
        <v>0</v>
      </c>
      <c r="CB54">
        <f t="shared" ca="1" si="96"/>
        <v>0</v>
      </c>
      <c r="CC54">
        <f t="shared" ca="1" si="97"/>
        <v>0</v>
      </c>
      <c r="CD54">
        <f t="shared" ca="1" si="98"/>
        <v>0</v>
      </c>
      <c r="CE54">
        <f t="shared" ca="1" si="99"/>
        <v>0</v>
      </c>
      <c r="CF54">
        <f t="shared" ca="1" si="100"/>
        <v>0</v>
      </c>
      <c r="CG54">
        <f t="shared" ca="1" si="101"/>
        <v>0</v>
      </c>
      <c r="CH54">
        <f t="shared" ca="1" si="102"/>
        <v>0</v>
      </c>
      <c r="CI54">
        <f t="shared" ca="1" si="103"/>
        <v>0</v>
      </c>
      <c r="CJ54">
        <f t="shared" ca="1" si="104"/>
        <v>0</v>
      </c>
      <c r="CK54">
        <f t="shared" ca="1" si="105"/>
        <v>0</v>
      </c>
      <c r="CL54">
        <f t="shared" ca="1" si="106"/>
        <v>0</v>
      </c>
      <c r="CM54">
        <f t="shared" ca="1" si="107"/>
        <v>0</v>
      </c>
      <c r="CN54">
        <f t="shared" ca="1" si="108"/>
        <v>0</v>
      </c>
      <c r="CO54">
        <f t="shared" ca="1" si="109"/>
        <v>0</v>
      </c>
      <c r="CP54">
        <f t="shared" ca="1" si="110"/>
        <v>0</v>
      </c>
      <c r="CQ54">
        <f t="shared" ca="1" si="111"/>
        <v>0</v>
      </c>
      <c r="CR54">
        <f t="shared" ca="1" si="112"/>
        <v>0</v>
      </c>
      <c r="CS54">
        <f t="shared" ca="1" si="68"/>
        <v>0</v>
      </c>
      <c r="CT54">
        <f t="shared" ca="1" si="69"/>
        <v>0</v>
      </c>
      <c r="CU54">
        <f t="shared" ca="1" si="70"/>
        <v>0</v>
      </c>
      <c r="CV54">
        <f t="shared" ca="1" si="71"/>
        <v>0</v>
      </c>
      <c r="CW54">
        <f t="shared" ca="1" si="72"/>
        <v>0</v>
      </c>
      <c r="CX54">
        <f t="shared" ca="1" si="73"/>
        <v>0</v>
      </c>
      <c r="CY54">
        <f t="shared" ca="1" si="74"/>
        <v>0</v>
      </c>
      <c r="CZ54">
        <f t="shared" ca="1" si="75"/>
        <v>0</v>
      </c>
      <c r="DA54">
        <f t="shared" ca="1" si="76"/>
        <v>0</v>
      </c>
      <c r="DB54">
        <f t="shared" ca="1" si="77"/>
        <v>0</v>
      </c>
      <c r="DC54">
        <f t="shared" ca="1" si="78"/>
        <v>0</v>
      </c>
      <c r="DD54">
        <f t="shared" ca="1" si="79"/>
        <v>0</v>
      </c>
      <c r="DE54">
        <f t="shared" ca="1" si="80"/>
        <v>0</v>
      </c>
      <c r="DF54">
        <f t="shared" ca="1" si="81"/>
        <v>0</v>
      </c>
      <c r="DG54">
        <f t="shared" ca="1" si="82"/>
        <v>0</v>
      </c>
    </row>
    <row r="55" spans="1:111" x14ac:dyDescent="0.25">
      <c r="A55" s="57">
        <v>1999</v>
      </c>
      <c r="B55">
        <f t="shared" ca="1" si="3"/>
        <v>0</v>
      </c>
      <c r="C55">
        <f t="shared" ca="1" si="5"/>
        <v>0</v>
      </c>
      <c r="D55">
        <f t="shared" ca="1" si="6"/>
        <v>0</v>
      </c>
      <c r="E55">
        <f t="shared" ca="1" si="7"/>
        <v>0</v>
      </c>
      <c r="F55">
        <f t="shared" ca="1" si="8"/>
        <v>0</v>
      </c>
      <c r="G55">
        <f t="shared" ca="1" si="9"/>
        <v>0</v>
      </c>
      <c r="H55">
        <f t="shared" ca="1" si="10"/>
        <v>0</v>
      </c>
      <c r="I55">
        <f t="shared" ca="1" si="11"/>
        <v>0</v>
      </c>
      <c r="J55">
        <f t="shared" ca="1" si="12"/>
        <v>0</v>
      </c>
      <c r="K55">
        <f t="shared" ca="1" si="13"/>
        <v>0</v>
      </c>
      <c r="L55">
        <f t="shared" ca="1" si="14"/>
        <v>0</v>
      </c>
      <c r="M55">
        <f t="shared" ca="1" si="15"/>
        <v>0</v>
      </c>
      <c r="N55">
        <f t="shared" ca="1" si="16"/>
        <v>0</v>
      </c>
      <c r="O55">
        <f t="shared" ca="1" si="17"/>
        <v>0</v>
      </c>
      <c r="P55">
        <f t="shared" ca="1" si="18"/>
        <v>0</v>
      </c>
      <c r="Q55">
        <f t="shared" ca="1" si="19"/>
        <v>0</v>
      </c>
      <c r="R55">
        <f t="shared" ca="1" si="20"/>
        <v>0</v>
      </c>
      <c r="S55">
        <f t="shared" ca="1" si="21"/>
        <v>0</v>
      </c>
      <c r="T55">
        <f t="shared" ca="1" si="22"/>
        <v>0</v>
      </c>
      <c r="U55">
        <f t="shared" ca="1" si="23"/>
        <v>0</v>
      </c>
      <c r="V55">
        <f t="shared" ca="1" si="24"/>
        <v>0</v>
      </c>
      <c r="W55">
        <f t="shared" ca="1" si="25"/>
        <v>0</v>
      </c>
      <c r="X55">
        <f t="shared" ca="1" si="26"/>
        <v>0</v>
      </c>
      <c r="Y55">
        <f t="shared" ca="1" si="27"/>
        <v>0</v>
      </c>
      <c r="Z55">
        <f t="shared" ca="1" si="28"/>
        <v>0</v>
      </c>
      <c r="AA55">
        <f t="shared" ca="1" si="29"/>
        <v>0</v>
      </c>
      <c r="AB55">
        <f t="shared" ca="1" si="30"/>
        <v>0</v>
      </c>
      <c r="AC55">
        <f t="shared" ca="1" si="31"/>
        <v>0</v>
      </c>
      <c r="AD55">
        <f t="shared" ca="1" si="32"/>
        <v>0</v>
      </c>
      <c r="AE55">
        <f t="shared" ca="1" si="33"/>
        <v>0</v>
      </c>
      <c r="AF55">
        <f t="shared" ca="1" si="34"/>
        <v>0</v>
      </c>
      <c r="AG55">
        <f t="shared" ca="1" si="35"/>
        <v>0</v>
      </c>
      <c r="AH55">
        <f t="shared" ca="1" si="36"/>
        <v>0</v>
      </c>
      <c r="AI55">
        <f t="shared" ca="1" si="37"/>
        <v>0</v>
      </c>
      <c r="AJ55">
        <f t="shared" ca="1" si="38"/>
        <v>0</v>
      </c>
      <c r="AK55">
        <f t="shared" ca="1" si="39"/>
        <v>0</v>
      </c>
      <c r="AL55">
        <f t="shared" ca="1" si="40"/>
        <v>0</v>
      </c>
      <c r="AM55">
        <f t="shared" ca="1" si="41"/>
        <v>0</v>
      </c>
      <c r="AN55">
        <f t="shared" ca="1" si="42"/>
        <v>0</v>
      </c>
      <c r="AO55">
        <f t="shared" ca="1" si="43"/>
        <v>0</v>
      </c>
      <c r="AP55">
        <f t="shared" ca="1" si="44"/>
        <v>0</v>
      </c>
      <c r="AQ55">
        <f t="shared" ca="1" si="45"/>
        <v>0</v>
      </c>
      <c r="AR55">
        <f t="shared" ca="1" si="46"/>
        <v>0</v>
      </c>
      <c r="AS55">
        <f t="shared" ca="1" si="47"/>
        <v>0</v>
      </c>
      <c r="AT55">
        <f t="shared" ca="1" si="48"/>
        <v>0</v>
      </c>
      <c r="AU55">
        <f t="shared" ca="1" si="49"/>
        <v>0</v>
      </c>
      <c r="AV55">
        <f t="shared" ca="1" si="50"/>
        <v>0</v>
      </c>
      <c r="AW55">
        <f t="shared" ca="1" si="51"/>
        <v>0</v>
      </c>
      <c r="AX55">
        <f t="shared" ca="1" si="52"/>
        <v>0</v>
      </c>
      <c r="AY55">
        <f t="shared" ca="1" si="53"/>
        <v>0</v>
      </c>
      <c r="AZ55">
        <f t="shared" ca="1" si="54"/>
        <v>0</v>
      </c>
      <c r="BA55">
        <f t="shared" ca="1" si="55"/>
        <v>0</v>
      </c>
      <c r="BB55">
        <f t="shared" ca="1" si="56"/>
        <v>0</v>
      </c>
      <c r="BC55">
        <f t="shared" ca="1" si="57"/>
        <v>0</v>
      </c>
      <c r="BD55">
        <f t="shared" ca="1" si="58"/>
        <v>0</v>
      </c>
      <c r="BE55">
        <f t="shared" ca="1" si="59"/>
        <v>0</v>
      </c>
      <c r="BF55">
        <f t="shared" ca="1" si="60"/>
        <v>0</v>
      </c>
      <c r="BG55">
        <f t="shared" ca="1" si="61"/>
        <v>0</v>
      </c>
      <c r="BH55">
        <f t="shared" ca="1" si="62"/>
        <v>0</v>
      </c>
      <c r="BI55">
        <f t="shared" ca="1" si="63"/>
        <v>0</v>
      </c>
      <c r="BJ55">
        <f t="shared" ca="1" si="64"/>
        <v>0</v>
      </c>
      <c r="BK55">
        <f t="shared" ca="1" si="65"/>
        <v>0</v>
      </c>
      <c r="BL55">
        <f t="shared" ca="1" si="66"/>
        <v>0</v>
      </c>
      <c r="BM55">
        <f t="shared" ca="1" si="67"/>
        <v>0</v>
      </c>
      <c r="BN55">
        <f t="shared" ca="1" si="4"/>
        <v>0</v>
      </c>
      <c r="BO55">
        <f t="shared" ca="1" si="83"/>
        <v>0</v>
      </c>
      <c r="BP55">
        <f t="shared" ca="1" si="84"/>
        <v>0</v>
      </c>
      <c r="BQ55">
        <f t="shared" ca="1" si="85"/>
        <v>0</v>
      </c>
      <c r="BR55">
        <f t="shared" ca="1" si="86"/>
        <v>0</v>
      </c>
      <c r="BS55">
        <f t="shared" ca="1" si="87"/>
        <v>0</v>
      </c>
      <c r="BT55">
        <f t="shared" ca="1" si="88"/>
        <v>0</v>
      </c>
      <c r="BU55">
        <f t="shared" ca="1" si="89"/>
        <v>0</v>
      </c>
      <c r="BV55">
        <f t="shared" ca="1" si="90"/>
        <v>0</v>
      </c>
      <c r="BW55">
        <f t="shared" ca="1" si="91"/>
        <v>0</v>
      </c>
      <c r="BX55">
        <f t="shared" ca="1" si="92"/>
        <v>0</v>
      </c>
      <c r="BY55">
        <f t="shared" ca="1" si="93"/>
        <v>0</v>
      </c>
      <c r="BZ55">
        <f t="shared" ca="1" si="94"/>
        <v>0</v>
      </c>
      <c r="CA55">
        <f t="shared" ca="1" si="95"/>
        <v>0</v>
      </c>
      <c r="CB55">
        <f t="shared" ca="1" si="96"/>
        <v>0</v>
      </c>
      <c r="CC55">
        <f t="shared" ca="1" si="97"/>
        <v>0</v>
      </c>
      <c r="CD55">
        <f t="shared" ca="1" si="98"/>
        <v>0</v>
      </c>
      <c r="CE55">
        <f t="shared" ca="1" si="99"/>
        <v>0</v>
      </c>
      <c r="CF55">
        <f t="shared" ca="1" si="100"/>
        <v>0</v>
      </c>
      <c r="CG55">
        <f t="shared" ca="1" si="101"/>
        <v>0</v>
      </c>
      <c r="CH55">
        <f t="shared" ca="1" si="102"/>
        <v>0</v>
      </c>
      <c r="CI55">
        <f t="shared" ca="1" si="103"/>
        <v>0</v>
      </c>
      <c r="CJ55">
        <f t="shared" ca="1" si="104"/>
        <v>0</v>
      </c>
      <c r="CK55">
        <f t="shared" ca="1" si="105"/>
        <v>0</v>
      </c>
      <c r="CL55">
        <f t="shared" ca="1" si="106"/>
        <v>0</v>
      </c>
      <c r="CM55">
        <f t="shared" ca="1" si="107"/>
        <v>0</v>
      </c>
      <c r="CN55">
        <f t="shared" ca="1" si="108"/>
        <v>0</v>
      </c>
      <c r="CO55">
        <f t="shared" ca="1" si="109"/>
        <v>0</v>
      </c>
      <c r="CP55">
        <f t="shared" ca="1" si="110"/>
        <v>0</v>
      </c>
      <c r="CQ55">
        <f t="shared" ca="1" si="111"/>
        <v>0</v>
      </c>
      <c r="CR55">
        <f t="shared" ca="1" si="112"/>
        <v>0</v>
      </c>
      <c r="CS55">
        <f t="shared" ca="1" si="68"/>
        <v>0</v>
      </c>
      <c r="CT55">
        <f t="shared" ca="1" si="69"/>
        <v>0</v>
      </c>
      <c r="CU55">
        <f t="shared" ca="1" si="70"/>
        <v>0</v>
      </c>
      <c r="CV55">
        <f t="shared" ca="1" si="71"/>
        <v>0</v>
      </c>
      <c r="CW55">
        <f t="shared" ca="1" si="72"/>
        <v>0</v>
      </c>
      <c r="CX55">
        <f t="shared" ca="1" si="73"/>
        <v>0</v>
      </c>
      <c r="CY55">
        <f t="shared" ca="1" si="74"/>
        <v>0</v>
      </c>
      <c r="CZ55">
        <f t="shared" ca="1" si="75"/>
        <v>0</v>
      </c>
      <c r="DA55">
        <f t="shared" ca="1" si="76"/>
        <v>0</v>
      </c>
      <c r="DB55">
        <f t="shared" ca="1" si="77"/>
        <v>0</v>
      </c>
      <c r="DC55">
        <f t="shared" ca="1" si="78"/>
        <v>0</v>
      </c>
      <c r="DD55">
        <f t="shared" ca="1" si="79"/>
        <v>0</v>
      </c>
      <c r="DE55">
        <f t="shared" ca="1" si="80"/>
        <v>0</v>
      </c>
      <c r="DF55">
        <f t="shared" ca="1" si="81"/>
        <v>0</v>
      </c>
      <c r="DG55">
        <f t="shared" ca="1" si="82"/>
        <v>0</v>
      </c>
    </row>
    <row r="56" spans="1:111" x14ac:dyDescent="0.25">
      <c r="A56" t="str">
        <f t="shared" ca="1" si="2"/>
        <v/>
      </c>
    </row>
    <row r="57" spans="1:111" x14ac:dyDescent="0.25">
      <c r="A57" t="str">
        <f t="shared" ca="1" si="2"/>
        <v/>
      </c>
    </row>
    <row r="58" spans="1:111" x14ac:dyDescent="0.25">
      <c r="A58" t="str">
        <f t="shared" ca="1" si="2"/>
        <v/>
      </c>
    </row>
    <row r="59" spans="1:111" x14ac:dyDescent="0.25">
      <c r="A59" t="str">
        <f t="shared" ca="1" si="2"/>
        <v/>
      </c>
    </row>
    <row r="60" spans="1:111" x14ac:dyDescent="0.25">
      <c r="A60" t="str">
        <f t="shared" ca="1" si="2"/>
        <v/>
      </c>
    </row>
    <row r="61" spans="1:111" x14ac:dyDescent="0.25">
      <c r="A61" t="str">
        <f t="shared" ca="1" si="2"/>
        <v/>
      </c>
    </row>
    <row r="62" spans="1:111" x14ac:dyDescent="0.25">
      <c r="A62" t="str">
        <f t="shared" ca="1" si="2"/>
        <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A1:DG63"/>
  <sheetViews>
    <sheetView zoomScale="76" zoomScaleNormal="76" zoomScalePageLayoutView="76" workbookViewId="0">
      <pane xSplit="1" ySplit="3" topLeftCell="B4" activePane="bottomRight" state="frozen"/>
      <selection pane="topRight" activeCell="B1" sqref="B1"/>
      <selection pane="bottomLeft" activeCell="A3" sqref="A3"/>
      <selection pane="bottomRight"/>
    </sheetView>
  </sheetViews>
  <sheetFormatPr defaultColWidth="11" defaultRowHeight="15.75" x14ac:dyDescent="0.25"/>
  <cols>
    <col min="1" max="1" width="5.875" bestFit="1" customWidth="1"/>
    <col min="14" max="14" width="10.625" customWidth="1"/>
    <col min="15" max="15" width="20.5" bestFit="1" customWidth="1"/>
    <col min="92" max="92" width="13.5" customWidth="1"/>
    <col min="110" max="110" width="9.625" bestFit="1" customWidth="1"/>
  </cols>
  <sheetData>
    <row r="1" spans="1:111" ht="21" x14ac:dyDescent="0.35">
      <c r="A1" s="65" t="s">
        <v>1156</v>
      </c>
    </row>
    <row r="2" spans="1:111" x14ac:dyDescent="0.25">
      <c r="B2" s="43" t="str">
        <f>RawO!B1</f>
        <v>ALGERIA</v>
      </c>
      <c r="C2" s="43" t="str">
        <f>RawO!C1</f>
        <v>ARGENTINA</v>
      </c>
      <c r="D2" s="43" t="str">
        <f>RawO!D1</f>
        <v>AUSTRALIA</v>
      </c>
      <c r="E2" s="43" t="str">
        <f>RawO!E1</f>
        <v>AUSTRIA</v>
      </c>
      <c r="F2" s="43" t="str">
        <f>RawO!F1</f>
        <v>BELGIUM</v>
      </c>
      <c r="G2" s="43" t="str">
        <f>RawO!G1</f>
        <v>BENIN</v>
      </c>
      <c r="H2" s="43" t="str">
        <f>RawO!H1</f>
        <v>BOLIVIA</v>
      </c>
      <c r="I2" s="43" t="str">
        <f>RawO!I1</f>
        <v>BOTSWANA</v>
      </c>
      <c r="J2" s="43" t="str">
        <f>RawO!J1</f>
        <v>BRAZIL</v>
      </c>
      <c r="K2" s="43" t="str">
        <f>RawO!K1</f>
        <v>BURUNDI</v>
      </c>
      <c r="L2" s="43" t="str">
        <f>RawO!L1</f>
        <v>CANADA</v>
      </c>
      <c r="M2" s="43" t="str">
        <f>RawO!M1</f>
        <v>CHILE</v>
      </c>
      <c r="N2" s="43" t="s">
        <v>881</v>
      </c>
      <c r="O2" s="43" t="str">
        <f>RawO!O1</f>
        <v>CHINA,P.R.: MAINLAND</v>
      </c>
      <c r="P2" s="43" t="str">
        <f>RawO!P1</f>
        <v>COLOMBIA</v>
      </c>
      <c r="Q2" s="43" t="str">
        <f>RawO!Q1</f>
        <v>CONGO, DEM. REP. OF</v>
      </c>
      <c r="R2" s="43" t="str">
        <f>RawO!R1</f>
        <v>COSTA RICA</v>
      </c>
      <c r="S2" s="43" t="str">
        <f>RawO!S1</f>
        <v>CYPRUS</v>
      </c>
      <c r="T2" s="43" t="str">
        <f>RawO!T1</f>
        <v>DENMARK</v>
      </c>
      <c r="U2" s="43" t="str">
        <f>RawO!U1</f>
        <v>DOMINICAN REPUBLIC</v>
      </c>
      <c r="V2" s="43" t="str">
        <f>RawO!V1</f>
        <v>ECUADOR</v>
      </c>
      <c r="W2" s="43" t="str">
        <f>RawO!W1</f>
        <v>EGYPT</v>
      </c>
      <c r="X2" s="43" t="str">
        <f>RawO!X1</f>
        <v>EL SALVADOR</v>
      </c>
      <c r="Y2" s="43" t="str">
        <f>RawO!Y1</f>
        <v>FINLAND</v>
      </c>
      <c r="Z2" s="43" t="str">
        <f>RawO!Z1</f>
        <v>FRANCE</v>
      </c>
      <c r="AA2" s="43" t="s">
        <v>864</v>
      </c>
      <c r="AB2" s="43" t="str">
        <f>RawO!AB1</f>
        <v>GERMANY</v>
      </c>
      <c r="AC2" s="43" t="str">
        <f>RawO!AC1</f>
        <v>GHANA</v>
      </c>
      <c r="AD2" s="43" t="str">
        <f>RawO!AD1</f>
        <v>GREECE</v>
      </c>
      <c r="AE2" s="43" t="str">
        <f>RawO!AE1</f>
        <v>GUATEMALA</v>
      </c>
      <c r="AF2" s="43" t="str">
        <f>RawO!AF1</f>
        <v>GUINEA</v>
      </c>
      <c r="AG2" s="43" t="str">
        <f>RawO!AG1</f>
        <v>GUYANA</v>
      </c>
      <c r="AH2" s="43" t="str">
        <f>RawO!AH1</f>
        <v>HAITI</v>
      </c>
      <c r="AI2" s="43" t="str">
        <f>RawO!AI1</f>
        <v>HONDURAS</v>
      </c>
      <c r="AJ2" s="43" t="str">
        <f>RawO!AJ1</f>
        <v>ICELAND</v>
      </c>
      <c r="AK2" s="43" t="str">
        <f>RawO!AK1</f>
        <v>INDIA</v>
      </c>
      <c r="AL2" s="43" t="str">
        <f>RawO!AL1</f>
        <v>INDONESIA</v>
      </c>
      <c r="AM2" s="43" t="s">
        <v>886</v>
      </c>
      <c r="AN2" s="43" t="str">
        <f>RawO!AN1</f>
        <v>IRAQ</v>
      </c>
      <c r="AO2" s="43" t="str">
        <f>RawO!AO1</f>
        <v>IRELAND</v>
      </c>
      <c r="AP2" s="43" t="str">
        <f>RawO!AP1</f>
        <v>ISRAEL</v>
      </c>
      <c r="AQ2" s="43" t="str">
        <f>RawO!AQ1</f>
        <v>ITALY</v>
      </c>
      <c r="AR2" s="43" t="str">
        <f>RawO!AR1</f>
        <v>JAMAICA</v>
      </c>
      <c r="AS2" s="43" t="str">
        <f>RawO!AS1</f>
        <v>JAPAN</v>
      </c>
      <c r="AT2" s="43" t="str">
        <f>RawO!AT1</f>
        <v>JORDAN</v>
      </c>
      <c r="AU2" s="43" t="str">
        <f>RawO!AU1</f>
        <v>KENYA</v>
      </c>
      <c r="AV2" s="43" t="str">
        <f>RawO!AV1</f>
        <v>KOREA</v>
      </c>
      <c r="AW2" s="43" t="str">
        <f>RawO!AW1</f>
        <v>KUWAIT</v>
      </c>
      <c r="AX2" s="43" t="s">
        <v>904</v>
      </c>
      <c r="AY2" s="43" t="str">
        <f>RawO!AY1</f>
        <v>LEBANON</v>
      </c>
      <c r="AZ2" s="43" t="str">
        <f>RawO!AZ1</f>
        <v>LESOTHO</v>
      </c>
      <c r="BA2" s="43" t="str">
        <f>RawO!BA1</f>
        <v>LIBERIA</v>
      </c>
      <c r="BB2" s="43" t="str">
        <f>RawO!BB1</f>
        <v>LIBYA</v>
      </c>
      <c r="BC2" s="43" t="str">
        <f>RawO!BC1</f>
        <v>MADAGASCAR</v>
      </c>
      <c r="BD2" s="43" t="str">
        <f>RawO!BD1</f>
        <v>MALAWI</v>
      </c>
      <c r="BE2" s="43" t="str">
        <f>RawO!BE1</f>
        <v>MALAYSIA</v>
      </c>
      <c r="BF2" s="43" t="str">
        <f>RawO!BF1</f>
        <v>MALTA</v>
      </c>
      <c r="BG2" s="43" t="str">
        <f>RawO!BG1</f>
        <v>MAURITANIA</v>
      </c>
      <c r="BH2" s="43" t="str">
        <f>RawO!BH1</f>
        <v>MAURITIUS</v>
      </c>
      <c r="BI2" s="43" t="str">
        <f>RawO!BI1</f>
        <v>MEXICO</v>
      </c>
      <c r="BJ2" s="43" t="str">
        <f>RawO!BJ1</f>
        <v>MOROCCO</v>
      </c>
      <c r="BK2" s="43" t="str">
        <f>RawO!BK1</f>
        <v>MYANMAR</v>
      </c>
      <c r="BL2" s="43" t="str">
        <f>RawO!BL1</f>
        <v>NEPAL</v>
      </c>
      <c r="BM2" s="43" t="str">
        <f>RawO!BM1</f>
        <v>NETHERLANDS</v>
      </c>
      <c r="BN2" s="43" t="str">
        <f>RawO!BN1</f>
        <v>NEW ZEALAND</v>
      </c>
      <c r="BO2" s="43" t="str">
        <f>RawO!BO1</f>
        <v>NICARAGUA</v>
      </c>
      <c r="BP2" s="43" t="str">
        <f>RawO!BP1</f>
        <v>NIGERIA</v>
      </c>
      <c r="BQ2" s="43" t="str">
        <f>RawO!BQ1</f>
        <v>NORWAY</v>
      </c>
      <c r="BR2" s="43" t="str">
        <f>RawO!BR1</f>
        <v>PAKISTAN</v>
      </c>
      <c r="BS2" s="43" t="str">
        <f>RawO!BS1</f>
        <v>PARAGUAY</v>
      </c>
      <c r="BT2" s="43" t="str">
        <f>RawO!BT1</f>
        <v>PERU</v>
      </c>
      <c r="BU2" s="43" t="str">
        <f>RawO!BU1</f>
        <v>PHILIPPINES</v>
      </c>
      <c r="BV2" s="43" t="str">
        <f>RawO!BV1</f>
        <v>PORTUGAL</v>
      </c>
      <c r="BW2" s="43" t="str">
        <f>RawO!BW1</f>
        <v>SAUDI ARABIA</v>
      </c>
      <c r="BX2" s="43" t="str">
        <f>RawO!BX1</f>
        <v>SINGAPORE</v>
      </c>
      <c r="BY2" s="43" t="str">
        <f>RawO!BY1</f>
        <v>SOUTH AFRICA</v>
      </c>
      <c r="BZ2" s="43" t="str">
        <f>RawO!BZ1</f>
        <v>SPAIN</v>
      </c>
      <c r="CA2" s="43" t="str">
        <f>RawO!CA1</f>
        <v>SRI LANKA</v>
      </c>
      <c r="CB2" s="43" t="str">
        <f>RawO!CB1</f>
        <v>SURINAME</v>
      </c>
      <c r="CC2" s="43" t="str">
        <f>RawO!CC1</f>
        <v>SWAZILAND</v>
      </c>
      <c r="CD2" s="43" t="str">
        <f>RawO!CD1</f>
        <v>SWEDEN</v>
      </c>
      <c r="CE2" s="43" t="str">
        <f>RawO!CE1</f>
        <v>SWITZERLAND</v>
      </c>
      <c r="CF2" s="43" t="s">
        <v>995</v>
      </c>
      <c r="CG2" s="43" t="str">
        <f>RawO!CG1</f>
        <v>TANZANIA</v>
      </c>
      <c r="CH2" s="43" t="str">
        <f>RawO!CH1</f>
        <v>THAILAND</v>
      </c>
      <c r="CI2" s="43" t="str">
        <f>RawO!CI1</f>
        <v>TUNISIA</v>
      </c>
      <c r="CJ2" s="43" t="str">
        <f>RawO!CJ1</f>
        <v>TURKEY</v>
      </c>
      <c r="CK2" s="43" t="str">
        <f>RawO!CK1</f>
        <v>UGANDA</v>
      </c>
      <c r="CL2" s="43" t="str">
        <f>RawO!CL1</f>
        <v>UNITED KINGDOM</v>
      </c>
      <c r="CM2" s="43" t="str">
        <f>RawO!CM1</f>
        <v>URUGUAY</v>
      </c>
      <c r="CN2" s="43" t="s">
        <v>1020</v>
      </c>
      <c r="CO2" s="43" t="str">
        <f>RawO!CO1</f>
        <v>ZAMBIA</v>
      </c>
      <c r="CP2" s="43" t="str">
        <f>RawO!CP1</f>
        <v>ZIMBABWE</v>
      </c>
      <c r="CQ2" s="43" t="s">
        <v>787</v>
      </c>
      <c r="CR2" s="43" t="str">
        <f>RawO!CR1</f>
        <v>BANGLADESH</v>
      </c>
      <c r="CS2" s="43" t="str">
        <f>RawO!CS1</f>
        <v>BELARUS</v>
      </c>
      <c r="CT2" s="43" t="str">
        <f>RawO!CT1</f>
        <v>BULGARIA</v>
      </c>
      <c r="CU2" s="43" t="str">
        <f>RawO!CU1</f>
        <v>CZECH REPUBLIC</v>
      </c>
      <c r="CV2" s="43" t="str">
        <f>RawO!CV1</f>
        <v>ESTONIA</v>
      </c>
      <c r="CW2" s="43" t="str">
        <f>RawO!CW1</f>
        <v>ETHIOPIA</v>
      </c>
      <c r="CX2" s="43" t="str">
        <f>RawO!CX1</f>
        <v>HUNGARY</v>
      </c>
      <c r="CY2" s="43" t="str">
        <f>RawO!CY1</f>
        <v>LATVIA</v>
      </c>
      <c r="CZ2" s="43" t="str">
        <f>RawO!CZ1</f>
        <v>LITHUANIA</v>
      </c>
      <c r="DA2" s="43" t="str">
        <f>RawO!DA1</f>
        <v>POLAND</v>
      </c>
      <c r="DB2" s="43" t="str">
        <f>RawO!DB1</f>
        <v>ROMANIA</v>
      </c>
      <c r="DC2" s="43" t="str">
        <f>RawO!DC1</f>
        <v>RUSSIA</v>
      </c>
      <c r="DD2" s="43" t="str">
        <f>RawO!DD1</f>
        <v>SIERRA LEONE</v>
      </c>
      <c r="DE2" s="43" t="str">
        <f>RawO!DE1</f>
        <v>UKRAINE</v>
      </c>
      <c r="DF2" s="43" t="str">
        <f>RawO!DF1</f>
        <v>VIETNAM</v>
      </c>
      <c r="DG2" s="43" t="str">
        <f>RawO!DG1</f>
        <v>YUGOSLAVIA, SFR</v>
      </c>
    </row>
    <row r="3" spans="1:111" s="63" customFormat="1" x14ac:dyDescent="0.25">
      <c r="B3" s="63">
        <v>1</v>
      </c>
      <c r="C3" s="63">
        <f>B3+1</f>
        <v>2</v>
      </c>
      <c r="D3" s="63">
        <f t="shared" ref="D3:BO3" si="0">C3+1</f>
        <v>3</v>
      </c>
      <c r="E3" s="63">
        <f t="shared" si="0"/>
        <v>4</v>
      </c>
      <c r="F3" s="63">
        <f t="shared" si="0"/>
        <v>5</v>
      </c>
      <c r="G3" s="63">
        <f t="shared" si="0"/>
        <v>6</v>
      </c>
      <c r="H3" s="63">
        <f t="shared" si="0"/>
        <v>7</v>
      </c>
      <c r="I3" s="63">
        <f t="shared" si="0"/>
        <v>8</v>
      </c>
      <c r="J3" s="63">
        <f t="shared" si="0"/>
        <v>9</v>
      </c>
      <c r="K3" s="63">
        <f t="shared" si="0"/>
        <v>10</v>
      </c>
      <c r="L3" s="63">
        <f t="shared" si="0"/>
        <v>11</v>
      </c>
      <c r="M3" s="63">
        <f t="shared" si="0"/>
        <v>12</v>
      </c>
      <c r="N3" s="63">
        <f t="shared" si="0"/>
        <v>13</v>
      </c>
      <c r="O3" s="63">
        <f t="shared" si="0"/>
        <v>14</v>
      </c>
      <c r="P3" s="63">
        <f t="shared" si="0"/>
        <v>15</v>
      </c>
      <c r="Q3" s="63">
        <f t="shared" si="0"/>
        <v>16</v>
      </c>
      <c r="R3" s="63">
        <f t="shared" si="0"/>
        <v>17</v>
      </c>
      <c r="S3" s="63">
        <f t="shared" si="0"/>
        <v>18</v>
      </c>
      <c r="T3" s="63">
        <f t="shared" si="0"/>
        <v>19</v>
      </c>
      <c r="U3" s="63">
        <f t="shared" si="0"/>
        <v>20</v>
      </c>
      <c r="V3" s="63">
        <f t="shared" si="0"/>
        <v>21</v>
      </c>
      <c r="W3" s="63">
        <f t="shared" si="0"/>
        <v>22</v>
      </c>
      <c r="X3" s="63">
        <f t="shared" si="0"/>
        <v>23</v>
      </c>
      <c r="Y3" s="63">
        <f t="shared" si="0"/>
        <v>24</v>
      </c>
      <c r="Z3" s="63">
        <f t="shared" si="0"/>
        <v>25</v>
      </c>
      <c r="AA3" s="63">
        <f t="shared" si="0"/>
        <v>26</v>
      </c>
      <c r="AB3" s="63">
        <f t="shared" si="0"/>
        <v>27</v>
      </c>
      <c r="AC3" s="63">
        <f t="shared" si="0"/>
        <v>28</v>
      </c>
      <c r="AD3" s="63">
        <f t="shared" si="0"/>
        <v>29</v>
      </c>
      <c r="AE3" s="63">
        <f t="shared" si="0"/>
        <v>30</v>
      </c>
      <c r="AF3" s="63">
        <f t="shared" si="0"/>
        <v>31</v>
      </c>
      <c r="AG3" s="63">
        <f t="shared" si="0"/>
        <v>32</v>
      </c>
      <c r="AH3" s="63">
        <f t="shared" si="0"/>
        <v>33</v>
      </c>
      <c r="AI3" s="63">
        <f t="shared" si="0"/>
        <v>34</v>
      </c>
      <c r="AJ3" s="63">
        <f t="shared" si="0"/>
        <v>35</v>
      </c>
      <c r="AK3" s="63">
        <f t="shared" si="0"/>
        <v>36</v>
      </c>
      <c r="AL3" s="63">
        <f t="shared" si="0"/>
        <v>37</v>
      </c>
      <c r="AM3" s="63">
        <f t="shared" si="0"/>
        <v>38</v>
      </c>
      <c r="AN3" s="63">
        <f t="shared" si="0"/>
        <v>39</v>
      </c>
      <c r="AO3" s="63">
        <f t="shared" si="0"/>
        <v>40</v>
      </c>
      <c r="AP3" s="63">
        <f t="shared" si="0"/>
        <v>41</v>
      </c>
      <c r="AQ3" s="63">
        <f t="shared" si="0"/>
        <v>42</v>
      </c>
      <c r="AR3" s="63">
        <f t="shared" si="0"/>
        <v>43</v>
      </c>
      <c r="AS3" s="63">
        <f t="shared" si="0"/>
        <v>44</v>
      </c>
      <c r="AT3" s="63">
        <f t="shared" si="0"/>
        <v>45</v>
      </c>
      <c r="AU3" s="63">
        <f t="shared" si="0"/>
        <v>46</v>
      </c>
      <c r="AV3" s="63">
        <f t="shared" si="0"/>
        <v>47</v>
      </c>
      <c r="AW3" s="63">
        <f t="shared" si="0"/>
        <v>48</v>
      </c>
      <c r="AX3" s="63">
        <f t="shared" si="0"/>
        <v>49</v>
      </c>
      <c r="AY3" s="63">
        <f t="shared" si="0"/>
        <v>50</v>
      </c>
      <c r="AZ3" s="63">
        <f t="shared" si="0"/>
        <v>51</v>
      </c>
      <c r="BA3" s="63">
        <f t="shared" si="0"/>
        <v>52</v>
      </c>
      <c r="BB3" s="63">
        <f t="shared" si="0"/>
        <v>53</v>
      </c>
      <c r="BC3" s="63">
        <f t="shared" si="0"/>
        <v>54</v>
      </c>
      <c r="BD3" s="63">
        <f t="shared" si="0"/>
        <v>55</v>
      </c>
      <c r="BE3" s="63">
        <f t="shared" si="0"/>
        <v>56</v>
      </c>
      <c r="BF3" s="63">
        <f t="shared" si="0"/>
        <v>57</v>
      </c>
      <c r="BG3" s="63">
        <f t="shared" si="0"/>
        <v>58</v>
      </c>
      <c r="BH3" s="63">
        <f t="shared" si="0"/>
        <v>59</v>
      </c>
      <c r="BI3" s="63">
        <f t="shared" si="0"/>
        <v>60</v>
      </c>
      <c r="BJ3" s="63">
        <f t="shared" si="0"/>
        <v>61</v>
      </c>
      <c r="BK3" s="63">
        <f t="shared" si="0"/>
        <v>62</v>
      </c>
      <c r="BL3" s="63">
        <f t="shared" si="0"/>
        <v>63</v>
      </c>
      <c r="BM3" s="63">
        <f t="shared" si="0"/>
        <v>64</v>
      </c>
      <c r="BN3" s="63">
        <f t="shared" si="0"/>
        <v>65</v>
      </c>
      <c r="BO3" s="63">
        <f t="shared" si="0"/>
        <v>66</v>
      </c>
      <c r="BP3" s="63">
        <f t="shared" ref="BP3:DG3" si="1">BO3+1</f>
        <v>67</v>
      </c>
      <c r="BQ3" s="63">
        <f t="shared" si="1"/>
        <v>68</v>
      </c>
      <c r="BR3" s="63">
        <f t="shared" si="1"/>
        <v>69</v>
      </c>
      <c r="BS3" s="63">
        <f t="shared" si="1"/>
        <v>70</v>
      </c>
      <c r="BT3" s="63">
        <f t="shared" si="1"/>
        <v>71</v>
      </c>
      <c r="BU3" s="63">
        <f t="shared" si="1"/>
        <v>72</v>
      </c>
      <c r="BV3" s="63">
        <f t="shared" si="1"/>
        <v>73</v>
      </c>
      <c r="BW3" s="63">
        <f t="shared" si="1"/>
        <v>74</v>
      </c>
      <c r="BX3" s="63">
        <f t="shared" si="1"/>
        <v>75</v>
      </c>
      <c r="BY3" s="63">
        <f t="shared" si="1"/>
        <v>76</v>
      </c>
      <c r="BZ3" s="63">
        <f t="shared" si="1"/>
        <v>77</v>
      </c>
      <c r="CA3" s="63">
        <f t="shared" si="1"/>
        <v>78</v>
      </c>
      <c r="CB3" s="63">
        <f t="shared" si="1"/>
        <v>79</v>
      </c>
      <c r="CC3" s="63">
        <f t="shared" si="1"/>
        <v>80</v>
      </c>
      <c r="CD3" s="63">
        <f t="shared" si="1"/>
        <v>81</v>
      </c>
      <c r="CE3" s="63">
        <f t="shared" si="1"/>
        <v>82</v>
      </c>
      <c r="CF3" s="63">
        <f t="shared" si="1"/>
        <v>83</v>
      </c>
      <c r="CG3" s="63">
        <f t="shared" si="1"/>
        <v>84</v>
      </c>
      <c r="CH3" s="63">
        <f t="shared" si="1"/>
        <v>85</v>
      </c>
      <c r="CI3" s="63">
        <f t="shared" si="1"/>
        <v>86</v>
      </c>
      <c r="CJ3" s="63">
        <f t="shared" si="1"/>
        <v>87</v>
      </c>
      <c r="CK3" s="63">
        <f t="shared" si="1"/>
        <v>88</v>
      </c>
      <c r="CL3" s="63">
        <f t="shared" si="1"/>
        <v>89</v>
      </c>
      <c r="CM3" s="63">
        <f t="shared" si="1"/>
        <v>90</v>
      </c>
      <c r="CN3" s="63">
        <f t="shared" si="1"/>
        <v>91</v>
      </c>
      <c r="CO3" s="63">
        <f t="shared" si="1"/>
        <v>92</v>
      </c>
      <c r="CP3" s="63">
        <f t="shared" si="1"/>
        <v>93</v>
      </c>
      <c r="CQ3" s="63">
        <f t="shared" si="1"/>
        <v>94</v>
      </c>
      <c r="CR3" s="63">
        <f t="shared" si="1"/>
        <v>95</v>
      </c>
      <c r="CS3" s="63">
        <f t="shared" si="1"/>
        <v>96</v>
      </c>
      <c r="CT3" s="63">
        <f t="shared" si="1"/>
        <v>97</v>
      </c>
      <c r="CU3" s="63">
        <f t="shared" si="1"/>
        <v>98</v>
      </c>
      <c r="CV3" s="63">
        <f t="shared" si="1"/>
        <v>99</v>
      </c>
      <c r="CW3" s="63">
        <f t="shared" si="1"/>
        <v>100</v>
      </c>
      <c r="CX3" s="63">
        <f t="shared" si="1"/>
        <v>101</v>
      </c>
      <c r="CY3" s="63">
        <f t="shared" si="1"/>
        <v>102</v>
      </c>
      <c r="CZ3" s="63">
        <f t="shared" si="1"/>
        <v>103</v>
      </c>
      <c r="DA3" s="63">
        <f t="shared" si="1"/>
        <v>104</v>
      </c>
      <c r="DB3" s="63">
        <f t="shared" si="1"/>
        <v>105</v>
      </c>
      <c r="DC3" s="63">
        <f t="shared" si="1"/>
        <v>106</v>
      </c>
      <c r="DD3" s="63">
        <f t="shared" si="1"/>
        <v>107</v>
      </c>
      <c r="DE3" s="63">
        <f t="shared" si="1"/>
        <v>108</v>
      </c>
      <c r="DF3" s="63">
        <f t="shared" si="1"/>
        <v>109</v>
      </c>
      <c r="DG3" s="63">
        <f t="shared" si="1"/>
        <v>110</v>
      </c>
    </row>
    <row r="4" spans="1:111" x14ac:dyDescent="0.25">
      <c r="A4" t="str">
        <f ca="1">LEFT(INDIRECT("RawO!"&amp;ADDRESS(1+12*(ROW(A4)),COLUMN(A2))),4)</f>
        <v>1949</v>
      </c>
      <c r="B4" s="25">
        <f ca="1">IFERROR(((1+'US Inflation'!$C5)*(1+('Official End of Year'!B4-'Official End of Year'!B3)/'Official End of Year'!B3))-1,"Error")</f>
        <v>0.22093023255813948</v>
      </c>
      <c r="C4" s="25">
        <f ca="1">IFERROR(((1+'US Inflation'!$C5)*(1+('Official End of Year'!C4-'Official End of Year'!C3)/'Official End of Year'!C3))-1,"Error")</f>
        <v>0.56694705591291417</v>
      </c>
      <c r="D4" s="25">
        <f ca="1">IFERROR(((1+'US Inflation'!$C5)*(1+('Official End of Year'!D4-'Official End of Year'!D3)/'Official End of Year'!D3))-1,"Error")</f>
        <v>0.56453488372093008</v>
      </c>
      <c r="E4" s="25">
        <f ca="1">IFERROR(((1+'US Inflation'!$C5)*(1+('Official End of Year'!E4-'Official End of Year'!E3)/'Official End of Year'!E3))-1,"Error")</f>
        <v>0.57813953488372061</v>
      </c>
      <c r="F4" s="25">
        <f ca="1">IFERROR(((1+'US Inflation'!$C5)*(1+('Official End of Year'!F4-'Official End of Year'!F3)/'Official End of Year'!F3))-1,"Error")</f>
        <v>0.24158349649013866</v>
      </c>
      <c r="G4" s="25">
        <f ca="1">IFERROR(((1+'US Inflation'!$C5)*(1+('Official End of Year'!G4-'Official End of Year'!G3)/'Official End of Year'!G3))-1,"Error")</f>
        <v>0.51030938291229666</v>
      </c>
      <c r="H4" s="25">
        <f ca="1">IFERROR(((1+'US Inflation'!$C5)*(1+('Official End of Year'!H4-'Official End of Year'!H3)/'Official End of Year'!H3))-1,"Error")</f>
        <v>8.837209302325566E-2</v>
      </c>
      <c r="I4" s="25">
        <f ca="1">IFERROR(((1+'US Inflation'!$C5)*(1+('Official End of Year'!I4-'Official End of Year'!I3)/'Official End of Year'!I3))-1,"Error")</f>
        <v>-0.24381095273818476</v>
      </c>
      <c r="J4" s="25">
        <f ca="1">IFERROR(((1+'US Inflation'!$C5)*(1+('Official End of Year'!J4-'Official End of Year'!J3)/'Official End of Year'!J3))-1,"Error")</f>
        <v>8.837209302325566E-2</v>
      </c>
      <c r="K4" s="25">
        <f ca="1">IFERROR(((1+'US Inflation'!$C5)*(1+('Official End of Year'!K4-'Official End of Year'!K3)/'Official End of Year'!K3))-1,"Error")</f>
        <v>0.24158349649013866</v>
      </c>
      <c r="L4" s="25">
        <f ca="1">IFERROR(((1+'US Inflation'!$C5)*(1+('Official End of Year'!L4-'Official End of Year'!L3)/'Official End of Year'!L3))-1,"Error")</f>
        <v>0.19720930232558143</v>
      </c>
      <c r="M4" s="25">
        <f ca="1">IFERROR(((1+'US Inflation'!$C5)*(1+('Official End of Year'!M4-'Official End of Year'!M3)/'Official End of Year'!M3))-1,"Error")</f>
        <v>8.837209302325566E-2</v>
      </c>
      <c r="N4" s="25">
        <f ca="1">IFERROR(((1+'US Inflation'!$C5)*(1+('Official End of Year'!N4-'Official End of Year'!N3)/'Official End of Year'!N3))-1,"Error")</f>
        <v>0.56539159978911568</v>
      </c>
      <c r="O4" s="25" t="str">
        <f ca="1">IFERROR(((1+'US Inflation'!$C5)*(1+('Official End of Year'!O4-'Official End of Year'!O3)/'Official End of Year'!O3))-1,"Error")</f>
        <v>Error</v>
      </c>
      <c r="P4" s="25">
        <f ca="1">IFERROR(((1+'US Inflation'!$C5)*(1+('Official End of Year'!P4-'Official End of Year'!P3)/'Official End of Year'!P3))-1,"Error")</f>
        <v>8.837209302325566E-2</v>
      </c>
      <c r="Q4" s="25">
        <f ca="1">IFERROR(((1+'US Inflation'!$C5)*(1+('Official End of Year'!Q4-'Official End of Year'!Q3)/'Official End of Year'!Q3))-1,"Error")</f>
        <v>0.24158349649013866</v>
      </c>
      <c r="R4" s="25">
        <f ca="1">IFERROR(((1+'US Inflation'!$C5)*(1+('Official End of Year'!R4-'Official End of Year'!R3)/'Official End of Year'!R3))-1,"Error")</f>
        <v>8.837209302325566E-2</v>
      </c>
      <c r="S4" s="25">
        <f ca="1">IFERROR(((1+'US Inflation'!$C5)*(1+('Official End of Year'!S4-'Official End of Year'!S3)/'Official End of Year'!S3))-1,"Error")</f>
        <v>0.56647840531561466</v>
      </c>
      <c r="T4" s="25">
        <f ca="1">IFERROR(((1+'US Inflation'!$C5)*(1+('Official End of Year'!T4-'Official End of Year'!T3)/'Official End of Year'!T3))-1,"Error")</f>
        <v>0.56680232558139521</v>
      </c>
      <c r="U4" s="25">
        <f ca="1">IFERROR(((1+'US Inflation'!$C5)*(1+('Official End of Year'!U4-'Official End of Year'!U3)/'Official End of Year'!U3))-1,"Error")</f>
        <v>8.837209302325566E-2</v>
      </c>
      <c r="V4" s="25">
        <f ca="1">IFERROR(((1+'US Inflation'!$C5)*(1+('Official End of Year'!V4-'Official End of Year'!V3)/'Official End of Year'!V3))-1,"Error")</f>
        <v>8.837209302325566E-2</v>
      </c>
      <c r="W4" s="25">
        <f ca="1">IFERROR(((1+'US Inflation'!$C5)*(1+('Official End of Year'!W4-'Official End of Year'!W3)/'Official End of Year'!W3))-1,"Error")</f>
        <v>0.56619398752127026</v>
      </c>
      <c r="X4" s="25">
        <f ca="1">IFERROR(((1+'US Inflation'!$C5)*(1+('Official End of Year'!X4-'Official End of Year'!X3)/'Official End of Year'!X3))-1,"Error")</f>
        <v>8.837209302325566E-2</v>
      </c>
      <c r="Y4" s="25">
        <f ca="1">IFERROR(((1+'US Inflation'!$C5)*(1+('Official End of Year'!Y4-'Official End of Year'!Y3)/'Official End of Year'!Y3))-1,"Error")</f>
        <v>0.85426356589147234</v>
      </c>
      <c r="Z4" s="25">
        <f ca="1">IFERROR(((1+'US Inflation'!$C5)*(1+('Official End of Year'!Z4-'Official End of Year'!Z3)/'Official End of Year'!Z3))-1,"Error")</f>
        <v>0.22093023255813948</v>
      </c>
      <c r="AA4" s="25">
        <f ca="1">IFERROR(((1+'US Inflation'!$C5)*(1+('Official End of Year'!AA4-'Official End of Year'!AA3)/'Official End of Year'!AA3))-1,"Error")</f>
        <v>0.56647840531561466</v>
      </c>
      <c r="AB4" s="25">
        <f ca="1">IFERROR(((1+'US Inflation'!$C5)*(1+('Official End of Year'!AB4-'Official End of Year'!AB3)/'Official End of Year'!AB3))-1,"Error")</f>
        <v>0.37272155876807012</v>
      </c>
      <c r="AC4" s="25">
        <f ca="1">IFERROR(((1+'US Inflation'!$C5)*(1+('Official End of Year'!AC4-'Official End of Year'!AC3)/'Official End of Year'!AC3))-1,"Error")</f>
        <v>0.56647840531561466</v>
      </c>
      <c r="AD4" s="25">
        <f ca="1">IFERROR(((1+'US Inflation'!$C5)*(1+('Official End of Year'!AD4-'Official End of Year'!AD3)/'Official End of Year'!AD3))-1,"Error")</f>
        <v>8.837209302325566E-2</v>
      </c>
      <c r="AE4" s="25">
        <f ca="1">IFERROR(((1+'US Inflation'!$C5)*(1+('Official End of Year'!AE4-'Official End of Year'!AE3)/'Official End of Year'!AE3))-1,"Error")</f>
        <v>8.837209302325566E-2</v>
      </c>
      <c r="AF4" s="25">
        <f ca="1">IFERROR(((1+'US Inflation'!$C5)*(1+('Official End of Year'!AF4-'Official End of Year'!AF3)/'Official End of Year'!AF3))-1,"Error")</f>
        <v>0.51030938291229644</v>
      </c>
      <c r="AG4" s="25">
        <f ca="1">IFERROR(((1+'US Inflation'!$C5)*(1+('Official End of Year'!AG4-'Official End of Year'!AG3)/'Official End of Year'!AG3))-1,"Error")</f>
        <v>0.56647837268072987</v>
      </c>
      <c r="AH4" s="25">
        <f ca="1">IFERROR(((1+'US Inflation'!$C5)*(1+('Official End of Year'!AH4-'Official End of Year'!AH3)/'Official End of Year'!AH3))-1,"Error")</f>
        <v>8.837209302325566E-2</v>
      </c>
      <c r="AI4" s="25">
        <f ca="1">IFERROR(((1+'US Inflation'!$C5)*(1+('Official End of Year'!AI4-'Official End of Year'!AI3)/'Official End of Year'!AI3))-1,"Error")</f>
        <v>8.837209302325566E-2</v>
      </c>
      <c r="AJ4" s="25">
        <f ca="1">IFERROR(((1+'US Inflation'!$C5)*(1+('Official End of Year'!AJ4-'Official End of Year'!AJ3)/'Official End of Year'!AJ3))-1,"Error")</f>
        <v>0.56631669473608737</v>
      </c>
      <c r="AK4" s="25">
        <f ca="1">IFERROR(((1+'US Inflation'!$C5)*(1+('Official End of Year'!AK4-'Official End of Year'!AK3)/'Official End of Year'!AK3))-1,"Error")</f>
        <v>0.5698942917547567</v>
      </c>
      <c r="AL4" s="25">
        <f ca="1">IFERROR(((1+'US Inflation'!$C5)*(1+('Official End of Year'!AL4-'Official End of Year'!AL3)/'Official End of Year'!AL3))-1,"Error")</f>
        <v>0.55891969600013991</v>
      </c>
      <c r="AM4" s="25">
        <f ca="1">IFERROR(((1+'US Inflation'!$C5)*(1+('Official End of Year'!AM4-'Official End of Year'!AM3)/'Official End of Year'!AM3))-1,"Error")</f>
        <v>8.837209302325566E-2</v>
      </c>
      <c r="AN4" s="25">
        <f ca="1">IFERROR(((1+'US Inflation'!$C5)*(1+('Official End of Year'!AN4-'Official End of Year'!AN3)/'Official End of Year'!AN3))-1,"Error")</f>
        <v>0.56647840531561466</v>
      </c>
      <c r="AO4" s="25">
        <f ca="1">IFERROR(((1+'US Inflation'!$C5)*(1+('Official End of Year'!AO4-'Official End of Year'!AO3)/'Official End of Year'!AO3))-1,"Error")</f>
        <v>0.56647840531561466</v>
      </c>
      <c r="AP4" s="25">
        <f ca="1">IFERROR(((1+'US Inflation'!$C5)*(1+('Official End of Year'!AP4-'Official End of Year'!AP3)/'Official End of Year'!AP3))-1,"Error")</f>
        <v>0.56647840531561466</v>
      </c>
      <c r="AQ4" s="25">
        <f ca="1">IFERROR(((1+'US Inflation'!$C5)*(1+('Official End of Year'!AQ4-'Official End of Year'!AQ3)/'Official End of Year'!AQ3))-1,"Error")</f>
        <v>0.18301314459049522</v>
      </c>
      <c r="AR4" s="25">
        <f ca="1">IFERROR(((1+'US Inflation'!$C5)*(1+('Official End of Year'!AR4-'Official End of Year'!AR3)/'Official End of Year'!AR3))-1,"Error")</f>
        <v>0.56647840531561466</v>
      </c>
      <c r="AS4" s="25">
        <f ca="1">IFERROR(((1+'US Inflation'!$C5)*(1+('Official End of Year'!AS4-'Official End of Year'!AS3)/'Official End of Year'!AS3))-1,"Error")</f>
        <v>0.45116279069767407</v>
      </c>
      <c r="AT4" s="25">
        <f ca="1">IFERROR(((1+'US Inflation'!$C5)*(1+('Official End of Year'!AT4-'Official End of Year'!AT3)/'Official End of Year'!AT3))-1,"Error")</f>
        <v>0.56647840587507092</v>
      </c>
      <c r="AU4" s="25">
        <f ca="1">IFERROR(((1+'US Inflation'!$C5)*(1+('Official End of Year'!AU4-'Official End of Year'!AU3)/'Official End of Year'!AU3))-1,"Error")</f>
        <v>0.5665094685771106</v>
      </c>
      <c r="AV4" s="25">
        <f ca="1">IFERROR(((1+'US Inflation'!$C5)*(1+('Official End of Year'!AV4-'Official End of Year'!AV3)/'Official End of Year'!AV3))-1,"Error")</f>
        <v>1.1767441860465113</v>
      </c>
      <c r="AW4" s="25" t="str">
        <f ca="1">IFERROR(((1+'US Inflation'!$C5)*(1+('Official End of Year'!AW4-'Official End of Year'!AW3)/'Official End of Year'!AW3))-1,"Error")</f>
        <v>Error</v>
      </c>
      <c r="AX4" s="25">
        <f ca="1">IFERROR(((1+'US Inflation'!$C5)*(1+('Official End of Year'!AX4-'Official End of Year'!AX3)/'Official End of Year'!AX3))-1,"Error")</f>
        <v>0.1077400590879305</v>
      </c>
      <c r="AY4" s="25">
        <f ca="1">IFERROR(((1+'US Inflation'!$C5)*(1+('Official End of Year'!AY4-'Official End of Year'!AY3)/'Official End of Year'!AY3))-1,"Error")</f>
        <v>-2.1956036954444258E-2</v>
      </c>
      <c r="AZ4" s="25">
        <f ca="1">IFERROR(((1+'US Inflation'!$C5)*(1+('Official End of Year'!AZ4-'Official End of Year'!AZ3)/'Official End of Year'!AZ3))-1,"Error")</f>
        <v>0.57119761068887409</v>
      </c>
      <c r="BA4" s="25">
        <f ca="1">IFERROR(((1+'US Inflation'!$C5)*(1+('Official End of Year'!BA4-'Official End of Year'!BA3)/'Official End of Year'!BA3))-1,"Error")</f>
        <v>8.837209302325566E-2</v>
      </c>
      <c r="BB4" s="25">
        <f ca="1">IFERROR(((1+'US Inflation'!$C5)*(1+('Official End of Year'!BB4-'Official End of Year'!BB3)/'Official End of Year'!BB3))-1,"Error")</f>
        <v>0.5664790275208369</v>
      </c>
      <c r="BC4" s="25">
        <f ca="1">IFERROR(((1+'US Inflation'!$C5)*(1+('Official End of Year'!BC4-'Official End of Year'!BC3)/'Official End of Year'!BC3))-1,"Error")</f>
        <v>0.51030938291229666</v>
      </c>
      <c r="BD4" s="25">
        <f ca="1">IFERROR(((1+'US Inflation'!$C5)*(1+('Official End of Year'!BD4-'Official End of Year'!BD3)/'Official End of Year'!BD3))-1,"Error")</f>
        <v>0.56648780199297621</v>
      </c>
      <c r="BE4" s="25">
        <f ca="1">IFERROR(((1+'US Inflation'!$C5)*(1+('Official End of Year'!BE4-'Official End of Year'!BE3)/'Official End of Year'!BE3))-1,"Error")</f>
        <v>0.56357680969538149</v>
      </c>
      <c r="BF4" s="25">
        <f ca="1">IFERROR(((1+'US Inflation'!$C5)*(1+('Official End of Year'!BF4-'Official End of Year'!BF3)/'Official End of Year'!BF3))-1,"Error")</f>
        <v>0.56647840531561466</v>
      </c>
      <c r="BG4" s="25">
        <f ca="1">IFERROR(((1+'US Inflation'!$C5)*(1+('Official End of Year'!BG4-'Official End of Year'!BG3)/'Official End of Year'!BG3))-1,"Error")</f>
        <v>0.51030938291229644</v>
      </c>
      <c r="BH4" s="25">
        <f ca="1">IFERROR(((1+'US Inflation'!$C5)*(1+('Official End of Year'!BH4-'Official End of Year'!BH3)/'Official End of Year'!BH3))-1,"Error")</f>
        <v>-0.24381095273818465</v>
      </c>
      <c r="BI4" s="25">
        <f ca="1">IFERROR(((1+'US Inflation'!$C5)*(1+('Official End of Year'!BI4-'Official End of Year'!BI3)/'Official End of Year'!BI3))-1,"Error")</f>
        <v>8.837209302325566E-2</v>
      </c>
      <c r="BJ4" s="25">
        <f ca="1">IFERROR(((1+'US Inflation'!$C5)*(1+('Official End of Year'!BJ4-'Official End of Year'!BJ3)/'Official End of Year'!BJ3))-1,"Error")</f>
        <v>0.22093023255813948</v>
      </c>
      <c r="BK4" s="25">
        <f ca="1">IFERROR(((1+'US Inflation'!$C5)*(1+('Official End of Year'!BK4-'Official End of Year'!BK3)/'Official End of Year'!BK3))-1,"Error")</f>
        <v>0.5698942917547567</v>
      </c>
      <c r="BL4" s="25" t="str">
        <f ca="1">IFERROR(((1+'US Inflation'!$C5)*(1+('Official End of Year'!BL4-'Official End of Year'!BL3)/'Official End of Year'!BL3))-1,"Error")</f>
        <v>Error</v>
      </c>
      <c r="BM4" s="25">
        <f ca="1">IFERROR(((1+'US Inflation'!$C5)*(1+('Official End of Year'!BM4-'Official End of Year'!BM3)/'Official End of Year'!BM3))-1,"Error")</f>
        <v>0.56068451075032866</v>
      </c>
      <c r="BN4" s="25">
        <f ca="1">IFERROR(((1+'US Inflation'!$C5)*(1+('Official End of Year'!BN4-'Official End of Year'!BN3)/'Official End of Year'!BN3))-1,"Error")</f>
        <v>0.58371104223255799</v>
      </c>
      <c r="BO4" s="25">
        <f ca="1">IFERROR(((1+'US Inflation'!$C5)*(1+('Official End of Year'!BO4-'Official End of Year'!BO3)/'Official End of Year'!BO3))-1,"Error")</f>
        <v>8.837209302325566E-2</v>
      </c>
      <c r="BP4" s="25">
        <f ca="1">IFERROR(((1+'US Inflation'!$C5)*(1+('Official End of Year'!BP4-'Official End of Year'!BP3)/'Official End of Year'!BP3))-1,"Error")</f>
        <v>-0.24381095273818476</v>
      </c>
      <c r="BQ4" s="25">
        <f ca="1">IFERROR(((1+'US Inflation'!$C5)*(1+('Official End of Year'!BQ4-'Official End of Year'!BQ3)/'Official End of Year'!BQ3))-1,"Error")</f>
        <v>0.56672918229557356</v>
      </c>
      <c r="BR4" s="25">
        <f ca="1">IFERROR(((1+'US Inflation'!$C5)*(1+('Official End of Year'!BR4-'Official End of Year'!BR3)/'Official End of Year'!BR3))-1,"Error")</f>
        <v>8.837209302325566E-2</v>
      </c>
      <c r="BS4" s="25">
        <f ca="1">IFERROR(((1+'US Inflation'!$C5)*(1+('Official End of Year'!BS4-'Official End of Year'!BS3)/'Official End of Year'!BS3))-1,"Error")</f>
        <v>8.837209302325566E-2</v>
      </c>
      <c r="BT4" s="25">
        <f ca="1">IFERROR(((1+'US Inflation'!$C5)*(1+('Official End of Year'!BT4-'Official End of Year'!BT3)/'Official End of Year'!BT3))-1,"Error")</f>
        <v>1.720930232558139</v>
      </c>
      <c r="BU4" s="25">
        <f ca="1">IFERROR(((1+'US Inflation'!$C5)*(1+('Official End of Year'!BU4-'Official End of Year'!BU3)/'Official End of Year'!BU3))-1,"Error")</f>
        <v>8.837209302325566E-2</v>
      </c>
      <c r="BV4" s="25">
        <f ca="1">IFERROR(((1+'US Inflation'!$C5)*(1+('Official End of Year'!BV4-'Official End of Year'!BV3)/'Official End of Year'!BV3))-1,"Error")</f>
        <v>0.25867649535070814</v>
      </c>
      <c r="BW4" s="25" t="str">
        <f ca="1">IFERROR(((1+'US Inflation'!$C5)*(1+('Official End of Year'!BW4-'Official End of Year'!BW3)/'Official End of Year'!BW3))-1,"Error")</f>
        <v>Error</v>
      </c>
      <c r="BX4" s="25">
        <f ca="1">IFERROR(((1+'US Inflation'!$C5)*(1+('Official End of Year'!BX4-'Official End of Year'!BX3)/'Official End of Year'!BX3))-1,"Error")</f>
        <v>0.56647268507113635</v>
      </c>
      <c r="BY4" s="25">
        <f ca="1">IFERROR(((1+'US Inflation'!$C5)*(1+('Official End of Year'!BY4-'Official End of Year'!BY3)/'Official End of Year'!BY3))-1,"Error")</f>
        <v>0.57119761068887409</v>
      </c>
      <c r="BZ4" s="25">
        <f ca="1">IFERROR(((1+'US Inflation'!$C5)*(1+('Official End of Year'!BZ4-'Official End of Year'!BZ3)/'Official End of Year'!BZ3))-1,"Error")</f>
        <v>0.5661745969728369</v>
      </c>
      <c r="CA4" s="25">
        <f ca="1">IFERROR(((1+'US Inflation'!$C5)*(1+('Official End of Year'!CA4-'Official End of Year'!CA3)/'Official End of Year'!CA3))-1,"Error")</f>
        <v>0.5698942917547567</v>
      </c>
      <c r="CB4" s="25">
        <f ca="1">IFERROR(((1+'US Inflation'!$C5)*(1+('Official End of Year'!CB4-'Official End of Year'!CB3)/'Official End of Year'!CB3))-1,"Error")</f>
        <v>8.7862349891470348E-2</v>
      </c>
      <c r="CC4" s="25">
        <f ca="1">IFERROR(((1+'US Inflation'!$C5)*(1+('Official End of Year'!CC4-'Official End of Year'!CC3)/'Official End of Year'!CC3))-1,"Error")</f>
        <v>0.57119761068887409</v>
      </c>
      <c r="CD4" s="25">
        <f ca="1">IFERROR(((1+'US Inflation'!$C5)*(1+('Official End of Year'!CD4-'Official End of Year'!CD3)/'Official End of Year'!CD3))-1,"Error")</f>
        <v>0.56377996902181016</v>
      </c>
      <c r="CE4" s="25">
        <f ca="1">IFERROR(((1+'US Inflation'!$C5)*(1+('Official End of Year'!CE4-'Official End of Year'!CE3)/'Official End of Year'!CE3))-1,"Error")</f>
        <v>8.5846867749419742E-2</v>
      </c>
      <c r="CF4" s="25">
        <f ca="1">IFERROR(((1+'US Inflation'!$C5)*(1+('Official End of Year'!CF4-'Official End of Year'!CF3)/'Official End of Year'!CF3))-1,"Error")</f>
        <v>8.837209302325566E-2</v>
      </c>
      <c r="CG4" s="25">
        <f ca="1">IFERROR(((1+'US Inflation'!$C5)*(1+('Official End of Year'!CG4-'Official End of Year'!CG3)/'Official End of Year'!CG3))-1,"Error")</f>
        <v>0.5665094685771106</v>
      </c>
      <c r="CH4" s="25">
        <f ca="1">IFERROR(((1+'US Inflation'!$C5)*(1+('Official End of Year'!CH4-'Official End of Year'!CH3)/'Official End of Year'!CH3))-1,"Error")</f>
        <v>0.36730162440107517</v>
      </c>
      <c r="CI4" s="25">
        <f ca="1">IFERROR(((1+'US Inflation'!$C5)*(1+('Official End of Year'!CI4-'Official End of Year'!CI3)/'Official End of Year'!CI3))-1,"Error")</f>
        <v>0.22093022965116238</v>
      </c>
      <c r="CJ4" s="25">
        <f ca="1">IFERROR(((1+'US Inflation'!$C5)*(1+('Official End of Year'!CJ4-'Official End of Year'!CJ3)/'Official End of Year'!CJ3))-1,"Error")</f>
        <v>8.837209302325566E-2</v>
      </c>
      <c r="CK4" s="25">
        <f ca="1">IFERROR(((1+'US Inflation'!$C5)*(1+('Official End of Year'!CK4-'Official End of Year'!CK3)/'Official End of Year'!CK3))-1,"Error")</f>
        <v>0.56650946857711082</v>
      </c>
      <c r="CL4" s="25">
        <f ca="1">IFERROR(((1+'US Inflation'!$C5)*(1+('Official End of Year'!CL4-'Official End of Year'!CL3)/'Official End of Year'!CL3))-1,"Error")</f>
        <v>0.56647840531561466</v>
      </c>
      <c r="CM4" s="25">
        <f ca="1">IFERROR(((1+'US Inflation'!$C5)*(1+('Official End of Year'!CM4-'Official End of Year'!CM3)/'Official End of Year'!CM3))-1,"Error")</f>
        <v>8.837209302325566E-2</v>
      </c>
      <c r="CN4" s="25">
        <f ca="1">IFERROR(((1+'US Inflation'!$C5)*(1+('Official End of Year'!CN4-'Official End of Year'!CN3)/'Official End of Year'!CN3))-1,"Error")</f>
        <v>8.837209302325566E-2</v>
      </c>
      <c r="CO4" s="25">
        <f ca="1">IFERROR(((1+'US Inflation'!$C5)*(1+('Official End of Year'!CO4-'Official End of Year'!CO3)/'Official End of Year'!CO3))-1,"Error")</f>
        <v>0.55707927018024472</v>
      </c>
      <c r="CP4" s="25">
        <f ca="1">IFERROR(((1+'US Inflation'!$C5)*(1+('Official End of Year'!CP4-'Official End of Year'!CP3)/'Official End of Year'!CP3))-1,"Error")</f>
        <v>0.56647876497899552</v>
      </c>
      <c r="CQ4" s="25" t="str">
        <f ca="1">IFERROR(((1+'US Inflation'!$C5)*(1+('Official End of Year'!CQ4-'Official End of Year'!CQ3)/'Official End of Year'!CQ3))-1,"Error")</f>
        <v>Error</v>
      </c>
      <c r="CR4" s="25" t="str">
        <f ca="1">IFERROR(((1+'US Inflation'!$C5)*(1+('Official End of Year'!CR4-'Official End of Year'!CR3)/'Official End of Year'!CR3))-1,"Error")</f>
        <v>Error</v>
      </c>
      <c r="CS4" s="25" t="str">
        <f ca="1">IFERROR(((1+'US Inflation'!$C5)*(1+('Official End of Year'!CS4-'Official End of Year'!CS3)/'Official End of Year'!CS3))-1,"Error")</f>
        <v>Error</v>
      </c>
      <c r="CT4" s="25" t="str">
        <f ca="1">IFERROR(((1+'US Inflation'!$C5)*(1+('Official End of Year'!CT4-'Official End of Year'!CT3)/'Official End of Year'!CT3))-1,"Error")</f>
        <v>Error</v>
      </c>
      <c r="CU4" s="25" t="str">
        <f ca="1">IFERROR(((1+'US Inflation'!$C5)*(1+('Official End of Year'!CU4-'Official End of Year'!CU3)/'Official End of Year'!CU3))-1,"Error")</f>
        <v>Error</v>
      </c>
      <c r="CV4" s="25" t="str">
        <f ca="1">IFERROR(((1+'US Inflation'!$C5)*(1+('Official End of Year'!CV4-'Official End of Year'!CV3)/'Official End of Year'!CV3))-1,"Error")</f>
        <v>Error</v>
      </c>
      <c r="CW4" s="25" t="str">
        <f ca="1">IFERROR(((1+'US Inflation'!$C5)*(1+('Official End of Year'!CW4-'Official End of Year'!CW3)/'Official End of Year'!CW3))-1,"Error")</f>
        <v>Error</v>
      </c>
      <c r="CX4" s="25" t="str">
        <f ca="1">IFERROR(((1+'US Inflation'!$C5)*(1+('Official End of Year'!CX4-'Official End of Year'!CX3)/'Official End of Year'!CX3))-1,"Error")</f>
        <v>Error</v>
      </c>
      <c r="CY4" s="25" t="str">
        <f ca="1">IFERROR(((1+'US Inflation'!$C5)*(1+('Official End of Year'!CY4-'Official End of Year'!CY3)/'Official End of Year'!CY3))-1,"Error")</f>
        <v>Error</v>
      </c>
      <c r="CZ4" s="25" t="str">
        <f ca="1">IFERROR(((1+'US Inflation'!$C5)*(1+('Official End of Year'!CZ4-'Official End of Year'!CZ3)/'Official End of Year'!CZ3))-1,"Error")</f>
        <v>Error</v>
      </c>
      <c r="DA4" s="25" t="str">
        <f ca="1">IFERROR(((1+'US Inflation'!$C5)*(1+('Official End of Year'!DA4-'Official End of Year'!DA3)/'Official End of Year'!DA3))-1,"Error")</f>
        <v>Error</v>
      </c>
      <c r="DB4" s="25" t="str">
        <f ca="1">IFERROR(((1+'US Inflation'!$C5)*(1+('Official End of Year'!DB4-'Official End of Year'!DB3)/'Official End of Year'!DB3))-1,"Error")</f>
        <v>Error</v>
      </c>
      <c r="DC4" s="25" t="str">
        <f ca="1">IFERROR(((1+'US Inflation'!$C5)*(1+('Official End of Year'!DC4-'Official End of Year'!DC3)/'Official End of Year'!DC3))-1,"Error")</f>
        <v>Error</v>
      </c>
      <c r="DD4" s="25" t="str">
        <f ca="1">IFERROR(((1+'US Inflation'!$C5)*(1+('Official End of Year'!DD4-'Official End of Year'!DD3)/'Official End of Year'!DD3))-1,"Error")</f>
        <v>Error</v>
      </c>
      <c r="DE4" s="25" t="str">
        <f ca="1">IFERROR(((1+'US Inflation'!$C5)*(1+('Official End of Year'!DE4-'Official End of Year'!DE3)/'Official End of Year'!DE3))-1,"Error")</f>
        <v>Error</v>
      </c>
      <c r="DF4" s="25" t="str">
        <f ca="1">IFERROR(((1+'US Inflation'!$C5)*(1+('Official End of Year'!DF4-'Official End of Year'!DF3)/'Official End of Year'!DF3))-1,"Error")</f>
        <v>Error</v>
      </c>
      <c r="DG4" s="25" t="str">
        <f ca="1">IFERROR(((1+'US Inflation'!$C5)*(1+('Official End of Year'!DG4-'Official End of Year'!DG3)/'Official End of Year'!DG3))-1,"Error")</f>
        <v>Error</v>
      </c>
    </row>
    <row r="5" spans="1:111" x14ac:dyDescent="0.25">
      <c r="A5" t="str">
        <f t="shared" ref="A5:A54" ca="1" si="2">LEFT(INDIRECT("RawO!"&amp;ADDRESS(1+12*(ROW(A5)),COLUMN(A3))),4)</f>
        <v>1950</v>
      </c>
      <c r="B5" s="25">
        <f ca="1">IFERROR(((1+'US Inflation'!$C6)*(1+('Official End of Year'!B5-'Official End of Year'!B4)/'Official End of Year'!B4))-1,"Error")</f>
        <v>2.991452991453003E-2</v>
      </c>
      <c r="C5" s="25">
        <f ca="1">IFERROR(((1+'US Inflation'!$C6)*(1+('Official End of Year'!C5-'Official End of Year'!C4)/'Official End of Year'!C4))-1,"Error")</f>
        <v>1.3591638246810662</v>
      </c>
      <c r="D5" s="25">
        <f ca="1">IFERROR(((1+'US Inflation'!$C6)*(1+('Official End of Year'!D5-'Official End of Year'!D4)/'Official End of Year'!D4))-1,"Error")</f>
        <v>2.991452991453003E-2</v>
      </c>
      <c r="E5" s="25">
        <f ca="1">IFERROR(((1+'US Inflation'!$C6)*(1+('Official End of Year'!E5-'Official End of Year'!E4)/'Official End of Year'!E4))-1,"Error")</f>
        <v>0.5171706454465077</v>
      </c>
      <c r="F5" s="25">
        <f ca="1">IFERROR(((1+'US Inflation'!$C6)*(1+('Official End of Year'!F5-'Official End of Year'!F4)/'Official End of Year'!F4))-1,"Error")</f>
        <v>2.991452991453003E-2</v>
      </c>
      <c r="G5" s="25">
        <f ca="1">IFERROR(((1+'US Inflation'!$C6)*(1+('Official End of Year'!G5-'Official End of Year'!G4)/'Official End of Year'!G4))-1,"Error")</f>
        <v>2.991452991453003E-2</v>
      </c>
      <c r="H5" s="25">
        <f ca="1">IFERROR(((1+'US Inflation'!$C6)*(1+('Official End of Year'!H5-'Official End of Year'!H4)/'Official End of Year'!H4))-1,"Error")</f>
        <v>0.47130647130647119</v>
      </c>
      <c r="I5" s="25">
        <f ca="1">IFERROR(((1+'US Inflation'!$C6)*(1+('Official End of Year'!I5-'Official End of Year'!I4)/'Official End of Year'!I4))-1,"Error")</f>
        <v>2.991452991453003E-2</v>
      </c>
      <c r="J5" s="25">
        <f ca="1">IFERROR(((1+'US Inflation'!$C6)*(1+('Official End of Year'!J5-'Official End of Year'!J4)/'Official End of Year'!J4))-1,"Error")</f>
        <v>2.991452991453003E-2</v>
      </c>
      <c r="K5" s="25">
        <f ca="1">IFERROR(((1+'US Inflation'!$C6)*(1+('Official End of Year'!K5-'Official End of Year'!K4)/'Official End of Year'!K4))-1,"Error")</f>
        <v>2.991452991453003E-2</v>
      </c>
      <c r="L5" s="25">
        <f ca="1">IFERROR(((1+'US Inflation'!$C6)*(1+('Official End of Year'!L5-'Official End of Year'!L4)/'Official End of Year'!L4))-1,"Error")</f>
        <v>-1.689976689976691E-2</v>
      </c>
      <c r="M5" s="25">
        <f ca="1">IFERROR(((1+'US Inflation'!$C6)*(1+('Official End of Year'!M5-'Official End of Year'!M4)/'Official End of Year'!M4))-1,"Error")</f>
        <v>2.991452991453003E-2</v>
      </c>
      <c r="N5" s="25">
        <f ca="1">IFERROR(((1+'US Inflation'!$C6)*(1+('Official End of Year'!N5-'Official End of Year'!N4)/'Official End of Year'!N4))-1,"Error")</f>
        <v>2.991452991453003E-2</v>
      </c>
      <c r="O5" s="25">
        <f ca="1">IFERROR(((1+'US Inflation'!$C6)*(1+('Official End of Year'!O5-'Official End of Year'!O4)/'Official End of Year'!O4))-1,"Error")</f>
        <v>0.49193226296030046</v>
      </c>
      <c r="P5" s="25">
        <f ca="1">IFERROR(((1+'US Inflation'!$C6)*(1+('Official End of Year'!P5-'Official End of Year'!P4)/'Official End of Year'!P4))-1,"Error")</f>
        <v>2.991452991453003E-2</v>
      </c>
      <c r="Q5" s="25">
        <f ca="1">IFERROR(((1+'US Inflation'!$C6)*(1+('Official End of Year'!Q5-'Official End of Year'!Q4)/'Official End of Year'!Q4))-1,"Error")</f>
        <v>2.991452991453003E-2</v>
      </c>
      <c r="R5" s="25">
        <f ca="1">IFERROR(((1+'US Inflation'!$C6)*(1+('Official End of Year'!R5-'Official End of Year'!R4)/'Official End of Year'!R4))-1,"Error")</f>
        <v>2.991452991453003E-2</v>
      </c>
      <c r="S5" s="25">
        <f ca="1">IFERROR(((1+'US Inflation'!$C6)*(1+('Official End of Year'!S5-'Official End of Year'!S4)/'Official End of Year'!S4))-1,"Error")</f>
        <v>2.991452991453003E-2</v>
      </c>
      <c r="T5" s="25">
        <f ca="1">IFERROR(((1+'US Inflation'!$C6)*(1+('Official End of Year'!T5-'Official End of Year'!T4)/'Official End of Year'!T4))-1,"Error")</f>
        <v>2.991452991453003E-2</v>
      </c>
      <c r="U5" s="25">
        <f ca="1">IFERROR(((1+'US Inflation'!$C6)*(1+('Official End of Year'!U5-'Official End of Year'!U4)/'Official End of Year'!U4))-1,"Error")</f>
        <v>2.991452991453003E-2</v>
      </c>
      <c r="V5" s="25">
        <f ca="1">IFERROR(((1+'US Inflation'!$C6)*(1+('Official End of Year'!V5-'Official End of Year'!V4)/'Official End of Year'!V4))-1,"Error")</f>
        <v>0.14434947768281114</v>
      </c>
      <c r="W5" s="25">
        <f ca="1">IFERROR(((1+'US Inflation'!$C6)*(1+('Official End of Year'!W5-'Official End of Year'!W4)/'Official End of Year'!W4))-1,"Error")</f>
        <v>2.991452991453003E-2</v>
      </c>
      <c r="X5" s="25">
        <f ca="1">IFERROR(((1+'US Inflation'!$C6)*(1+('Official End of Year'!X5-'Official End of Year'!X4)/'Official End of Year'!X4))-1,"Error")</f>
        <v>2.991452991453003E-2</v>
      </c>
      <c r="Y5" s="25">
        <f ca="1">IFERROR(((1+'US Inflation'!$C6)*(1+('Official End of Year'!Y5-'Official End of Year'!Y4)/'Official End of Year'!Y4))-1,"Error")</f>
        <v>2.991452991453003E-2</v>
      </c>
      <c r="Z5" s="25">
        <f ca="1">IFERROR(((1+'US Inflation'!$C6)*(1+('Official End of Year'!Z5-'Official End of Year'!Z4)/'Official End of Year'!Z4))-1,"Error")</f>
        <v>2.991452991453003E-2</v>
      </c>
      <c r="AA5" s="25">
        <f ca="1">IFERROR(((1+'US Inflation'!$C6)*(1+('Official End of Year'!AA5-'Official End of Year'!AA4)/'Official End of Year'!AA4))-1,"Error")</f>
        <v>2.991452991453003E-2</v>
      </c>
      <c r="AB5" s="25">
        <f ca="1">IFERROR(((1+'US Inflation'!$C6)*(1+('Official End of Year'!AB5-'Official End of Year'!AB4)/'Official End of Year'!AB4))-1,"Error")</f>
        <v>2.991452991453003E-2</v>
      </c>
      <c r="AC5" s="25">
        <f ca="1">IFERROR(((1+'US Inflation'!$C6)*(1+('Official End of Year'!AC5-'Official End of Year'!AC4)/'Official End of Year'!AC4))-1,"Error")</f>
        <v>2.991452991453003E-2</v>
      </c>
      <c r="AD5" s="25">
        <f ca="1">IFERROR(((1+'US Inflation'!$C6)*(1+('Official End of Year'!AD5-'Official End of Year'!AD4)/'Official End of Year'!AD4))-1,"Error")</f>
        <v>2.991452991453003E-2</v>
      </c>
      <c r="AE5" s="25">
        <f ca="1">IFERROR(((1+'US Inflation'!$C6)*(1+('Official End of Year'!AE5-'Official End of Year'!AE4)/'Official End of Year'!AE4))-1,"Error")</f>
        <v>2.991452991453003E-2</v>
      </c>
      <c r="AF5" s="25">
        <f ca="1">IFERROR(((1+'US Inflation'!$C6)*(1+('Official End of Year'!AF5-'Official End of Year'!AF4)/'Official End of Year'!AF4))-1,"Error")</f>
        <v>2.991452991453003E-2</v>
      </c>
      <c r="AG5" s="25">
        <f ca="1">IFERROR(((1+'US Inflation'!$C6)*(1+('Official End of Year'!AG5-'Official End of Year'!AG4)/'Official End of Year'!AG4))-1,"Error")</f>
        <v>2.991452991453003E-2</v>
      </c>
      <c r="AH5" s="25">
        <f ca="1">IFERROR(((1+'US Inflation'!$C6)*(1+('Official End of Year'!AH5-'Official End of Year'!AH4)/'Official End of Year'!AH4))-1,"Error")</f>
        <v>2.991452991453003E-2</v>
      </c>
      <c r="AI5" s="25">
        <f ca="1">IFERROR(((1+'US Inflation'!$C6)*(1+('Official End of Year'!AI5-'Official End of Year'!AI4)/'Official End of Year'!AI4))-1,"Error")</f>
        <v>2.991452991453003E-2</v>
      </c>
      <c r="AJ5" s="25">
        <f ca="1">IFERROR(((1+'US Inflation'!$C6)*(1+('Official End of Year'!AJ5-'Official End of Year'!AJ4)/'Official End of Year'!AJ4))-1,"Error")</f>
        <v>0.79628562016142346</v>
      </c>
      <c r="AK5" s="25">
        <f ca="1">IFERROR(((1+'US Inflation'!$C6)*(1+('Official End of Year'!AK5-'Official End of Year'!AK4)/'Official End of Year'!AK4))-1,"Error")</f>
        <v>2.991452991453003E-2</v>
      </c>
      <c r="AL5" s="25">
        <f ca="1">IFERROR(((1+'US Inflation'!$C6)*(1+('Official End of Year'!AL5-'Official End of Year'!AL4)/'Official End of Year'!AL4))-1,"Error")</f>
        <v>2.991452991453003E-2</v>
      </c>
      <c r="AM5" s="25">
        <f ca="1">IFERROR(((1+'US Inflation'!$C6)*(1+('Official End of Year'!AM5-'Official End of Year'!AM4)/'Official End of Year'!AM4))-1,"Error")</f>
        <v>2.991452991453003E-2</v>
      </c>
      <c r="AN5" s="25">
        <f ca="1">IFERROR(((1+'US Inflation'!$C6)*(1+('Official End of Year'!AN5-'Official End of Year'!AN4)/'Official End of Year'!AN4))-1,"Error")</f>
        <v>2.991452991453003E-2</v>
      </c>
      <c r="AO5" s="25">
        <f ca="1">IFERROR(((1+'US Inflation'!$C6)*(1+('Official End of Year'!AO5-'Official End of Year'!AO4)/'Official End of Year'!AO4))-1,"Error")</f>
        <v>2.991452991453003E-2</v>
      </c>
      <c r="AP5" s="25">
        <f ca="1">IFERROR(((1+'US Inflation'!$C6)*(1+('Official End of Year'!AP5-'Official End of Year'!AP4)/'Official End of Year'!AP4))-1,"Error")</f>
        <v>2.991452991453003E-2</v>
      </c>
      <c r="AQ5" s="25">
        <f ca="1">IFERROR(((1+'US Inflation'!$C6)*(1+('Official End of Year'!AQ5-'Official End of Year'!AQ4)/'Official End of Year'!AQ4))-1,"Error")</f>
        <v>2.991452991453003E-2</v>
      </c>
      <c r="AR5" s="25">
        <f ca="1">IFERROR(((1+'US Inflation'!$C6)*(1+('Official End of Year'!AR5-'Official End of Year'!AR4)/'Official End of Year'!AR4))-1,"Error")</f>
        <v>2.991452991453003E-2</v>
      </c>
      <c r="AS5" s="25">
        <f ca="1">IFERROR(((1+'US Inflation'!$C6)*(1+('Official End of Year'!AS5-'Official End of Year'!AS4)/'Official End of Year'!AS4))-1,"Error")</f>
        <v>2.991452991453003E-2</v>
      </c>
      <c r="AT5" s="25">
        <f ca="1">IFERROR(((1+'US Inflation'!$C6)*(1+('Official End of Year'!AT5-'Official End of Year'!AT4)/'Official End of Year'!AT4))-1,"Error")</f>
        <v>2.991452991453003E-2</v>
      </c>
      <c r="AU5" s="25">
        <f ca="1">IFERROR(((1+'US Inflation'!$C6)*(1+('Official End of Year'!AU5-'Official End of Year'!AU4)/'Official End of Year'!AU4))-1,"Error")</f>
        <v>2.991452991453003E-2</v>
      </c>
      <c r="AV5" s="25">
        <f ca="1">IFERROR(((1+'US Inflation'!$C6)*(1+('Official End of Year'!AV5-'Official End of Year'!AV4)/'Official End of Year'!AV4))-1,"Error")</f>
        <v>1.8608736942070276</v>
      </c>
      <c r="AW5" s="25">
        <f ca="1">IFERROR(((1+'US Inflation'!$C6)*(1+('Official End of Year'!AW5-'Official End of Year'!AW4)/'Official End of Year'!AW4))-1,"Error")</f>
        <v>2.991452991453003E-2</v>
      </c>
      <c r="AX5" s="25">
        <f ca="1">IFERROR(((1+'US Inflation'!$C6)*(1+('Official End of Year'!AX5-'Official End of Year'!AX4)/'Official End of Year'!AX4))-1,"Error")</f>
        <v>2.991452991453003E-2</v>
      </c>
      <c r="AY5" s="25">
        <f ca="1">IFERROR(((1+'US Inflation'!$C6)*(1+('Official End of Year'!AY5-'Official End of Year'!AY4)/'Official End of Year'!AY4))-1,"Error")</f>
        <v>0.18691369606003749</v>
      </c>
      <c r="AZ5" s="25">
        <f ca="1">IFERROR(((1+'US Inflation'!$C6)*(1+('Official End of Year'!AZ5-'Official End of Year'!AZ4)/'Official End of Year'!AZ4))-1,"Error")</f>
        <v>2.991452991453003E-2</v>
      </c>
      <c r="BA5" s="25">
        <f ca="1">IFERROR(((1+'US Inflation'!$C6)*(1+('Official End of Year'!BA5-'Official End of Year'!BA4)/'Official End of Year'!BA4))-1,"Error")</f>
        <v>2.991452991453003E-2</v>
      </c>
      <c r="BB5" s="25">
        <f ca="1">IFERROR(((1+'US Inflation'!$C6)*(1+('Official End of Year'!BB5-'Official End of Year'!BB4)/'Official End of Year'!BB4))-1,"Error")</f>
        <v>2.991452991453003E-2</v>
      </c>
      <c r="BC5" s="25">
        <f ca="1">IFERROR(((1+'US Inflation'!$C6)*(1+('Official End of Year'!BC5-'Official End of Year'!BC4)/'Official End of Year'!BC4))-1,"Error")</f>
        <v>2.991452991453003E-2</v>
      </c>
      <c r="BD5" s="25">
        <f ca="1">IFERROR(((1+'US Inflation'!$C6)*(1+('Official End of Year'!BD5-'Official End of Year'!BD4)/'Official End of Year'!BD4))-1,"Error")</f>
        <v>2.991452991453003E-2</v>
      </c>
      <c r="BE5" s="25">
        <f ca="1">IFERROR(((1+'US Inflation'!$C6)*(1+('Official End of Year'!BE5-'Official End of Year'!BE4)/'Official End of Year'!BE4))-1,"Error")</f>
        <v>2.991452991453003E-2</v>
      </c>
      <c r="BF5" s="25">
        <f ca="1">IFERROR(((1+'US Inflation'!$C6)*(1+('Official End of Year'!BF5-'Official End of Year'!BF4)/'Official End of Year'!BF4))-1,"Error")</f>
        <v>2.991452991453003E-2</v>
      </c>
      <c r="BG5" s="25">
        <f ca="1">IFERROR(((1+'US Inflation'!$C6)*(1+('Official End of Year'!BG5-'Official End of Year'!BG4)/'Official End of Year'!BG4))-1,"Error")</f>
        <v>2.991452991453003E-2</v>
      </c>
      <c r="BH5" s="25">
        <f ca="1">IFERROR(((1+'US Inflation'!$C6)*(1+('Official End of Year'!BH5-'Official End of Year'!BH4)/'Official End of Year'!BH4))-1,"Error")</f>
        <v>2.991452991453003E-2</v>
      </c>
      <c r="BI5" s="25">
        <f ca="1">IFERROR(((1+'US Inflation'!$C6)*(1+('Official End of Year'!BI5-'Official End of Year'!BI4)/'Official End of Year'!BI4))-1,"Error")</f>
        <v>0.29487800636056472</v>
      </c>
      <c r="BJ5" s="25">
        <f ca="1">IFERROR(((1+'US Inflation'!$C6)*(1+('Official End of Year'!BJ5-'Official End of Year'!BJ4)/'Official End of Year'!BJ4))-1,"Error")</f>
        <v>2.991452991453003E-2</v>
      </c>
      <c r="BK5" s="25">
        <f ca="1">IFERROR(((1+'US Inflation'!$C6)*(1+('Official End of Year'!BK5-'Official End of Year'!BK4)/'Official End of Year'!BK4))-1,"Error")</f>
        <v>2.991452991453003E-2</v>
      </c>
      <c r="BL5" s="25" t="str">
        <f ca="1">IFERROR(((1+'US Inflation'!$C6)*(1+('Official End of Year'!BL5-'Official End of Year'!BL4)/'Official End of Year'!BL4))-1,"Error")</f>
        <v>Error</v>
      </c>
      <c r="BM5" s="25">
        <f ca="1">IFERROR(((1+'US Inflation'!$C6)*(1+('Official End of Year'!BM5-'Official End of Year'!BM4)/'Official End of Year'!BM4))-1,"Error")</f>
        <v>2.991452991453003E-2</v>
      </c>
      <c r="BN5" s="25">
        <f ca="1">IFERROR(((1+'US Inflation'!$C6)*(1+('Official End of Year'!BN5-'Official End of Year'!BN4)/'Official End of Year'!BN4))-1,"Error")</f>
        <v>2.991452991453003E-2</v>
      </c>
      <c r="BO5" s="25">
        <f ca="1">IFERROR(((1+'US Inflation'!$C6)*(1+('Official End of Year'!BO5-'Official End of Year'!BO4)/'Official End of Year'!BO4))-1,"Error")</f>
        <v>2.991452991453003E-2</v>
      </c>
      <c r="BP5" s="25">
        <f ca="1">IFERROR(((1+'US Inflation'!$C6)*(1+('Official End of Year'!BP5-'Official End of Year'!BP4)/'Official End of Year'!BP4))-1,"Error")</f>
        <v>2.991452991453003E-2</v>
      </c>
      <c r="BQ5" s="25">
        <f ca="1">IFERROR(((1+'US Inflation'!$C6)*(1+('Official End of Year'!BQ5-'Official End of Year'!BQ4)/'Official End of Year'!BQ4))-1,"Error")</f>
        <v>2.991452991453003E-2</v>
      </c>
      <c r="BR5" s="25">
        <f ca="1">IFERROR(((1+'US Inflation'!$C6)*(1+('Official End of Year'!BR5-'Official End of Year'!BR4)/'Official End of Year'!BR4))-1,"Error")</f>
        <v>2.991452991453003E-2</v>
      </c>
      <c r="BS5" s="25">
        <f ca="1">IFERROR(((1+'US Inflation'!$C6)*(1+('Official End of Year'!BS5-'Official End of Year'!BS4)/'Official End of Year'!BS4))-1,"Error")</f>
        <v>2.991452991453003E-2</v>
      </c>
      <c r="BT5" s="25">
        <f ca="1">IFERROR(((1+'US Inflation'!$C6)*(1+('Official End of Year'!BT5-'Official End of Year'!BT4)/'Official End of Year'!BT4))-1,"Error")</f>
        <v>-4.2971729125575342E-2</v>
      </c>
      <c r="BU5" s="25">
        <f ca="1">IFERROR(((1+'US Inflation'!$C6)*(1+('Official End of Year'!BU5-'Official End of Year'!BU4)/'Official End of Year'!BU4))-1,"Error")</f>
        <v>2.991452991453003E-2</v>
      </c>
      <c r="BV5" s="25">
        <f ca="1">IFERROR(((1+'US Inflation'!$C6)*(1+('Official End of Year'!BV5-'Official End of Year'!BV4)/'Official End of Year'!BV4))-1,"Error")</f>
        <v>2.991452991453003E-2</v>
      </c>
      <c r="BW5" s="25" t="str">
        <f ca="1">IFERROR(((1+'US Inflation'!$C6)*(1+('Official End of Year'!BW5-'Official End of Year'!BW4)/'Official End of Year'!BW4))-1,"Error")</f>
        <v>Error</v>
      </c>
      <c r="BX5" s="25">
        <f ca="1">IFERROR(((1+'US Inflation'!$C6)*(1+('Official End of Year'!BX5-'Official End of Year'!BX4)/'Official End of Year'!BX4))-1,"Error")</f>
        <v>2.991452991453003E-2</v>
      </c>
      <c r="BY5" s="25">
        <f ca="1">IFERROR(((1+'US Inflation'!$C6)*(1+('Official End of Year'!BY5-'Official End of Year'!BY4)/'Official End of Year'!BY4))-1,"Error")</f>
        <v>2.991452991453003E-2</v>
      </c>
      <c r="BZ5" s="25">
        <f ca="1">IFERROR(((1+'US Inflation'!$C6)*(1+('Official End of Year'!BZ5-'Official End of Year'!BZ4)/'Official End of Year'!BZ4))-1,"Error")</f>
        <v>4.1416113497332097E-2</v>
      </c>
      <c r="CA5" s="25">
        <f ca="1">IFERROR(((1+'US Inflation'!$C6)*(1+('Official End of Year'!CA5-'Official End of Year'!CA4)/'Official End of Year'!CA4))-1,"Error")</f>
        <v>2.991452991453003E-2</v>
      </c>
      <c r="CB5" s="25">
        <f ca="1">IFERROR(((1+'US Inflation'!$C6)*(1+('Official End of Year'!CB5-'Official End of Year'!CB4)/'Official End of Year'!CB4))-1,"Error")</f>
        <v>2.991452991453003E-2</v>
      </c>
      <c r="CC5" s="25">
        <f ca="1">IFERROR(((1+'US Inflation'!$C6)*(1+('Official End of Year'!CC5-'Official End of Year'!CC4)/'Official End of Year'!CC4))-1,"Error")</f>
        <v>2.991452991453003E-2</v>
      </c>
      <c r="CD5" s="25">
        <f ca="1">IFERROR(((1+'US Inflation'!$C6)*(1+('Official End of Year'!CD5-'Official End of Year'!CD4)/'Official End of Year'!CD4))-1,"Error")</f>
        <v>2.991452991453003E-2</v>
      </c>
      <c r="CE5" s="25">
        <f ca="1">IFERROR(((1+'US Inflation'!$C6)*(1+('Official End of Year'!CE5-'Official End of Year'!CE4)/'Official End of Year'!CE4))-1,"Error")</f>
        <v>2.7519379844961334E-2</v>
      </c>
      <c r="CF5" s="25">
        <f ca="1">IFERROR(((1+'US Inflation'!$C6)*(1+('Official End of Year'!CF5-'Official End of Year'!CF4)/'Official End of Year'!CF4))-1,"Error")</f>
        <v>2.991452991453003E-2</v>
      </c>
      <c r="CG5" s="25">
        <f ca="1">IFERROR(((1+'US Inflation'!$C6)*(1+('Official End of Year'!CG5-'Official End of Year'!CG4)/'Official End of Year'!CG4))-1,"Error")</f>
        <v>2.991452991453003E-2</v>
      </c>
      <c r="CH5" s="25">
        <f ca="1">IFERROR(((1+'US Inflation'!$C6)*(1+('Official End of Year'!CH5-'Official End of Year'!CH4)/'Official End of Year'!CH4))-1,"Error")</f>
        <v>2.991452991453003E-2</v>
      </c>
      <c r="CI5" s="25">
        <f ca="1">IFERROR(((1+'US Inflation'!$C6)*(1+('Official End of Year'!CI5-'Official End of Year'!CI4)/'Official End of Year'!CI4))-1,"Error")</f>
        <v>2.991452991453003E-2</v>
      </c>
      <c r="CJ5" s="25">
        <f ca="1">IFERROR(((1+'US Inflation'!$C6)*(1+('Official End of Year'!CJ5-'Official End of Year'!CJ4)/'Official End of Year'!CJ4))-1,"Error")</f>
        <v>2.991452991453003E-2</v>
      </c>
      <c r="CK5" s="25">
        <f ca="1">IFERROR(((1+'US Inflation'!$C6)*(1+('Official End of Year'!CK5-'Official End of Year'!CK4)/'Official End of Year'!CK4))-1,"Error")</f>
        <v>2.991452991453003E-2</v>
      </c>
      <c r="CL5" s="25">
        <f ca="1">IFERROR(((1+'US Inflation'!$C6)*(1+('Official End of Year'!CL5-'Official End of Year'!CL4)/'Official End of Year'!CL4))-1,"Error")</f>
        <v>2.991452991453003E-2</v>
      </c>
      <c r="CM5" s="25">
        <f ca="1">IFERROR(((1+'US Inflation'!$C6)*(1+('Official End of Year'!CM5-'Official End of Year'!CM4)/'Official End of Year'!CM4))-1,"Error")</f>
        <v>2.991452991453003E-2</v>
      </c>
      <c r="CN5" s="25">
        <f ca="1">IFERROR(((1+'US Inflation'!$C6)*(1+('Official End of Year'!CN5-'Official End of Year'!CN4)/'Official End of Year'!CN4))-1,"Error")</f>
        <v>2.991452991453003E-2</v>
      </c>
      <c r="CO5" s="25">
        <f ca="1">IFERROR(((1+'US Inflation'!$C6)*(1+('Official End of Year'!CO5-'Official End of Year'!CO4)/'Official End of Year'!CO4))-1,"Error")</f>
        <v>2.991452991453003E-2</v>
      </c>
      <c r="CP5" s="25">
        <f ca="1">IFERROR(((1+'US Inflation'!$C6)*(1+('Official End of Year'!CP5-'Official End of Year'!CP4)/'Official End of Year'!CP4))-1,"Error")</f>
        <v>2.991452991453003E-2</v>
      </c>
      <c r="CQ5" s="25" t="str">
        <f ca="1">IFERROR(((1+'US Inflation'!$C6)*(1+('Official End of Year'!CQ5-'Official End of Year'!CQ4)/'Official End of Year'!CQ4))-1,"Error")</f>
        <v>Error</v>
      </c>
      <c r="CR5" s="25" t="str">
        <f ca="1">IFERROR(((1+'US Inflation'!$C6)*(1+('Official End of Year'!CR5-'Official End of Year'!CR4)/'Official End of Year'!CR4))-1,"Error")</f>
        <v>Error</v>
      </c>
      <c r="CS5" s="25" t="str">
        <f ca="1">IFERROR(((1+'US Inflation'!$C6)*(1+('Official End of Year'!CS5-'Official End of Year'!CS4)/'Official End of Year'!CS4))-1,"Error")</f>
        <v>Error</v>
      </c>
      <c r="CT5" s="25" t="str">
        <f ca="1">IFERROR(((1+'US Inflation'!$C6)*(1+('Official End of Year'!CT5-'Official End of Year'!CT4)/'Official End of Year'!CT4))-1,"Error")</f>
        <v>Error</v>
      </c>
      <c r="CU5" s="25" t="str">
        <f ca="1">IFERROR(((1+'US Inflation'!$C6)*(1+('Official End of Year'!CU5-'Official End of Year'!CU4)/'Official End of Year'!CU4))-1,"Error")</f>
        <v>Error</v>
      </c>
      <c r="CV5" s="25" t="str">
        <f ca="1">IFERROR(((1+'US Inflation'!$C6)*(1+('Official End of Year'!CV5-'Official End of Year'!CV4)/'Official End of Year'!CV4))-1,"Error")</f>
        <v>Error</v>
      </c>
      <c r="CW5" s="25" t="str">
        <f ca="1">IFERROR(((1+'US Inflation'!$C6)*(1+('Official End of Year'!CW5-'Official End of Year'!CW4)/'Official End of Year'!CW4))-1,"Error")</f>
        <v>Error</v>
      </c>
      <c r="CX5" s="25" t="str">
        <f ca="1">IFERROR(((1+'US Inflation'!$C6)*(1+('Official End of Year'!CX5-'Official End of Year'!CX4)/'Official End of Year'!CX4))-1,"Error")</f>
        <v>Error</v>
      </c>
      <c r="CY5" s="25" t="str">
        <f ca="1">IFERROR(((1+'US Inflation'!$C6)*(1+('Official End of Year'!CY5-'Official End of Year'!CY4)/'Official End of Year'!CY4))-1,"Error")</f>
        <v>Error</v>
      </c>
      <c r="CZ5" s="25" t="str">
        <f ca="1">IFERROR(((1+'US Inflation'!$C6)*(1+('Official End of Year'!CZ5-'Official End of Year'!CZ4)/'Official End of Year'!CZ4))-1,"Error")</f>
        <v>Error</v>
      </c>
      <c r="DA5" s="25" t="str">
        <f ca="1">IFERROR(((1+'US Inflation'!$C6)*(1+('Official End of Year'!DA5-'Official End of Year'!DA4)/'Official End of Year'!DA4))-1,"Error")</f>
        <v>Error</v>
      </c>
      <c r="DB5" s="25" t="str">
        <f ca="1">IFERROR(((1+'US Inflation'!$C6)*(1+('Official End of Year'!DB5-'Official End of Year'!DB4)/'Official End of Year'!DB4))-1,"Error")</f>
        <v>Error</v>
      </c>
      <c r="DC5" s="25" t="str">
        <f ca="1">IFERROR(((1+'US Inflation'!$C6)*(1+('Official End of Year'!DC5-'Official End of Year'!DC4)/'Official End of Year'!DC4))-1,"Error")</f>
        <v>Error</v>
      </c>
      <c r="DD5" s="25" t="str">
        <f ca="1">IFERROR(((1+'US Inflation'!$C6)*(1+('Official End of Year'!DD5-'Official End of Year'!DD4)/'Official End of Year'!DD4))-1,"Error")</f>
        <v>Error</v>
      </c>
      <c r="DE5" s="25" t="str">
        <f ca="1">IFERROR(((1+'US Inflation'!$C6)*(1+('Official End of Year'!DE5-'Official End of Year'!DE4)/'Official End of Year'!DE4))-1,"Error")</f>
        <v>Error</v>
      </c>
      <c r="DF5" s="25" t="str">
        <f ca="1">IFERROR(((1+'US Inflation'!$C6)*(1+('Official End of Year'!DF5-'Official End of Year'!DF4)/'Official End of Year'!DF4))-1,"Error")</f>
        <v>Error</v>
      </c>
      <c r="DG5" s="25" t="str">
        <f ca="1">IFERROR(((1+'US Inflation'!$C6)*(1+('Official End of Year'!DG5-'Official End of Year'!DG4)/'Official End of Year'!DG4))-1,"Error")</f>
        <v>Error</v>
      </c>
    </row>
    <row r="6" spans="1:111" x14ac:dyDescent="0.25">
      <c r="A6" t="str">
        <f t="shared" ca="1" si="2"/>
        <v>1951</v>
      </c>
      <c r="B6" s="25">
        <f ca="1">IFERROR(((1+'US Inflation'!$C7)*(1+('Official End of Year'!B6-'Official End of Year'!B5)/'Official End of Year'!B5))-1,"Error")</f>
        <v>-2.0746887966805017E-2</v>
      </c>
      <c r="C6" s="25">
        <f ca="1">IFERROR(((1+'US Inflation'!$C7)*(1+('Official End of Year'!C6-'Official End of Year'!C5)/'Official End of Year'!C5))-1,"Error")</f>
        <v>-2.0746887966805017E-2</v>
      </c>
      <c r="D6" s="25">
        <f ca="1">IFERROR(((1+'US Inflation'!$C7)*(1+('Official End of Year'!D6-'Official End of Year'!D5)/'Official End of Year'!D5))-1,"Error")</f>
        <v>-2.0746887966805017E-2</v>
      </c>
      <c r="E6" s="25">
        <f ca="1">IFERROR(((1+'US Inflation'!$C7)*(1+('Official End of Year'!E6-'Official End of Year'!E5)/'Official End of Year'!E5))-1,"Error")</f>
        <v>-2.0746887966805017E-2</v>
      </c>
      <c r="F6" s="25">
        <f ca="1">IFERROR(((1+'US Inflation'!$C7)*(1+('Official End of Year'!F6-'Official End of Year'!F5)/'Official End of Year'!F5))-1,"Error")</f>
        <v>-2.0746887966805017E-2</v>
      </c>
      <c r="G6" s="25">
        <f ca="1">IFERROR(((1+'US Inflation'!$C7)*(1+('Official End of Year'!G6-'Official End of Year'!G5)/'Official End of Year'!G5))-1,"Error")</f>
        <v>-2.0746887966805017E-2</v>
      </c>
      <c r="H6" s="25">
        <f ca="1">IFERROR(((1+'US Inflation'!$C7)*(1+('Official End of Year'!H6-'Official End of Year'!H5)/'Official End of Year'!H5))-1,"Error")</f>
        <v>-2.0746887966805017E-2</v>
      </c>
      <c r="I6" s="25">
        <f ca="1">IFERROR(((1+'US Inflation'!$C7)*(1+('Official End of Year'!I6-'Official End of Year'!I5)/'Official End of Year'!I5))-1,"Error")</f>
        <v>-2.0746887966805017E-2</v>
      </c>
      <c r="J6" s="25">
        <f ca="1">IFERROR(((1+'US Inflation'!$C7)*(1+('Official End of Year'!J6-'Official End of Year'!J5)/'Official End of Year'!J5))-1,"Error")</f>
        <v>-2.0746887966805017E-2</v>
      </c>
      <c r="K6" s="25">
        <f ca="1">IFERROR(((1+'US Inflation'!$C7)*(1+('Official End of Year'!K6-'Official End of Year'!K5)/'Official End of Year'!K5))-1,"Error")</f>
        <v>-2.0746887966805017E-2</v>
      </c>
      <c r="L6" s="25">
        <f ca="1">IFERROR(((1+'US Inflation'!$C7)*(1+('Official End of Year'!L6-'Official End of Year'!L5)/'Official End of Year'!L5))-1,"Error")</f>
        <v>-4.87255483106106E-2</v>
      </c>
      <c r="M6" s="25">
        <f ca="1">IFERROR(((1+'US Inflation'!$C7)*(1+('Official End of Year'!M6-'Official End of Year'!M5)/'Official End of Year'!M5))-1,"Error")</f>
        <v>-2.0746887966805017E-2</v>
      </c>
      <c r="N6" s="25">
        <f ca="1">IFERROR(((1+'US Inflation'!$C7)*(1+('Official End of Year'!N6-'Official End of Year'!N5)/'Official End of Year'!N5))-1,"Error")</f>
        <v>-2.0746887966805017E-2</v>
      </c>
      <c r="O6" s="25">
        <f ca="1">IFERROR(((1+'US Inflation'!$C7)*(1+('Official End of Year'!O6-'Official End of Year'!O5)/'Official End of Year'!O5))-1,"Error")</f>
        <v>-0.27693213759871504</v>
      </c>
      <c r="P6" s="25">
        <f ca="1">IFERROR(((1+'US Inflation'!$C7)*(1+('Official End of Year'!P6-'Official End of Year'!P5)/'Official End of Year'!P5))-1,"Error")</f>
        <v>0.25545270773486539</v>
      </c>
      <c r="Q6" s="25">
        <f ca="1">IFERROR(((1+'US Inflation'!$C7)*(1+('Official End of Year'!Q6-'Official End of Year'!Q5)/'Official End of Year'!Q5))-1,"Error")</f>
        <v>-2.0746887966805017E-2</v>
      </c>
      <c r="R6" s="25">
        <f ca="1">IFERROR(((1+'US Inflation'!$C7)*(1+('Official End of Year'!R6-'Official End of Year'!R5)/'Official End of Year'!R5))-1,"Error")</f>
        <v>-2.0746887966805017E-2</v>
      </c>
      <c r="S6" s="25">
        <f ca="1">IFERROR(((1+'US Inflation'!$C7)*(1+('Official End of Year'!S6-'Official End of Year'!S5)/'Official End of Year'!S5))-1,"Error")</f>
        <v>-2.0746887966805017E-2</v>
      </c>
      <c r="T6" s="25">
        <f ca="1">IFERROR(((1+'US Inflation'!$C7)*(1+('Official End of Year'!T6-'Official End of Year'!T5)/'Official End of Year'!T5))-1,"Error")</f>
        <v>-2.0746887966805017E-2</v>
      </c>
      <c r="U6" s="25">
        <f ca="1">IFERROR(((1+'US Inflation'!$C7)*(1+('Official End of Year'!U6-'Official End of Year'!U5)/'Official End of Year'!U5))-1,"Error")</f>
        <v>-2.0746887966805017E-2</v>
      </c>
      <c r="V6" s="25">
        <f ca="1">IFERROR(((1+'US Inflation'!$C7)*(1+('Official End of Year'!V6-'Official End of Year'!V5)/'Official End of Year'!V5))-1,"Error")</f>
        <v>-2.0746887966805017E-2</v>
      </c>
      <c r="W6" s="25">
        <f ca="1">IFERROR(((1+'US Inflation'!$C7)*(1+('Official End of Year'!W6-'Official End of Year'!W5)/'Official End of Year'!W5))-1,"Error")</f>
        <v>-2.0746887966805017E-2</v>
      </c>
      <c r="X6" s="25">
        <f ca="1">IFERROR(((1+'US Inflation'!$C7)*(1+('Official End of Year'!X6-'Official End of Year'!X5)/'Official End of Year'!X5))-1,"Error")</f>
        <v>-2.0746887966805017E-2</v>
      </c>
      <c r="Y6" s="25">
        <f ca="1">IFERROR(((1+'US Inflation'!$C7)*(1+('Official End of Year'!Y6-'Official End of Year'!Y5)/'Official End of Year'!Y5))-1,"Error")</f>
        <v>-2.0746887966805017E-2</v>
      </c>
      <c r="Z6" s="25">
        <f ca="1">IFERROR(((1+'US Inflation'!$C7)*(1+('Official End of Year'!Z6-'Official End of Year'!Z5)/'Official End of Year'!Z5))-1,"Error")</f>
        <v>-2.0746887966805017E-2</v>
      </c>
      <c r="AA6" s="25">
        <f ca="1">IFERROR(((1+'US Inflation'!$C7)*(1+('Official End of Year'!AA6-'Official End of Year'!AA5)/'Official End of Year'!AA5))-1,"Error")</f>
        <v>-2.0746887966805017E-2</v>
      </c>
      <c r="AB6" s="25">
        <f ca="1">IFERROR(((1+'US Inflation'!$C7)*(1+('Official End of Year'!AB6-'Official End of Year'!AB5)/'Official End of Year'!AB5))-1,"Error")</f>
        <v>-2.0746887966805017E-2</v>
      </c>
      <c r="AC6" s="25">
        <f ca="1">IFERROR(((1+'US Inflation'!$C7)*(1+('Official End of Year'!AC6-'Official End of Year'!AC5)/'Official End of Year'!AC5))-1,"Error")</f>
        <v>-2.0746887966805017E-2</v>
      </c>
      <c r="AD6" s="25">
        <f ca="1">IFERROR(((1+'US Inflation'!$C7)*(1+('Official End of Year'!AD6-'Official End of Year'!AD5)/'Official End of Year'!AD5))-1,"Error")</f>
        <v>1.9377593360995848</v>
      </c>
      <c r="AE6" s="25">
        <f ca="1">IFERROR(((1+'US Inflation'!$C7)*(1+('Official End of Year'!AE6-'Official End of Year'!AE5)/'Official End of Year'!AE5))-1,"Error")</f>
        <v>-2.0746887966805017E-2</v>
      </c>
      <c r="AF6" s="25">
        <f ca="1">IFERROR(((1+'US Inflation'!$C7)*(1+('Official End of Year'!AF6-'Official End of Year'!AF5)/'Official End of Year'!AF5))-1,"Error")</f>
        <v>-2.0746887966805017E-2</v>
      </c>
      <c r="AG6" s="25">
        <f ca="1">IFERROR(((1+'US Inflation'!$C7)*(1+('Official End of Year'!AG6-'Official End of Year'!AG5)/'Official End of Year'!AG5))-1,"Error")</f>
        <v>-2.0746887966805017E-2</v>
      </c>
      <c r="AH6" s="25">
        <f ca="1">IFERROR(((1+'US Inflation'!$C7)*(1+('Official End of Year'!AH6-'Official End of Year'!AH5)/'Official End of Year'!AH5))-1,"Error")</f>
        <v>-2.0746887966805017E-2</v>
      </c>
      <c r="AI6" s="25">
        <f ca="1">IFERROR(((1+'US Inflation'!$C7)*(1+('Official End of Year'!AI6-'Official End of Year'!AI5)/'Official End of Year'!AI5))-1,"Error")</f>
        <v>-2.0746887966805017E-2</v>
      </c>
      <c r="AJ6" s="25">
        <f ca="1">IFERROR(((1+'US Inflation'!$C7)*(1+('Official End of Year'!AJ6-'Official End of Year'!AJ5)/'Official End of Year'!AJ5))-1,"Error")</f>
        <v>-2.0746887966805017E-2</v>
      </c>
      <c r="AK6" s="25">
        <f ca="1">IFERROR(((1+'US Inflation'!$C7)*(1+('Official End of Year'!AK6-'Official End of Year'!AK5)/'Official End of Year'!AK5))-1,"Error")</f>
        <v>-2.0746887966805017E-2</v>
      </c>
      <c r="AL6" s="25">
        <f ca="1">IFERROR(((1+'US Inflation'!$C7)*(1+('Official End of Year'!AL6-'Official End of Year'!AL5)/'Official End of Year'!AL5))-1,"Error")</f>
        <v>-2.0746887966805017E-2</v>
      </c>
      <c r="AM6" s="25">
        <f ca="1">IFERROR(((1+'US Inflation'!$C7)*(1+('Official End of Year'!AM6-'Official End of Year'!AM5)/'Official End of Year'!AM5))-1,"Error")</f>
        <v>-2.0746887966805017E-2</v>
      </c>
      <c r="AN6" s="25">
        <f ca="1">IFERROR(((1+'US Inflation'!$C7)*(1+('Official End of Year'!AN6-'Official End of Year'!AN5)/'Official End of Year'!AN5))-1,"Error")</f>
        <v>-2.0746887966805017E-2</v>
      </c>
      <c r="AO6" s="25">
        <f ca="1">IFERROR(((1+'US Inflation'!$C7)*(1+('Official End of Year'!AO6-'Official End of Year'!AO5)/'Official End of Year'!AO5))-1,"Error")</f>
        <v>-2.0746887966805017E-2</v>
      </c>
      <c r="AP6" s="25">
        <f ca="1">IFERROR(((1+'US Inflation'!$C7)*(1+('Official End of Year'!AP6-'Official End of Year'!AP5)/'Official End of Year'!AP5))-1,"Error")</f>
        <v>-2.0746887966805017E-2</v>
      </c>
      <c r="AQ6" s="25">
        <f ca="1">IFERROR(((1+'US Inflation'!$C7)*(1+('Official End of Year'!AQ6-'Official End of Year'!AQ5)/'Official End of Year'!AQ5))-1,"Error")</f>
        <v>-2.0746887966805017E-2</v>
      </c>
      <c r="AR6" s="25">
        <f ca="1">IFERROR(((1+'US Inflation'!$C7)*(1+('Official End of Year'!AR6-'Official End of Year'!AR5)/'Official End of Year'!AR5))-1,"Error")</f>
        <v>-2.0746887966805017E-2</v>
      </c>
      <c r="AS6" s="25">
        <f ca="1">IFERROR(((1+'US Inflation'!$C7)*(1+('Official End of Year'!AS6-'Official End of Year'!AS5)/'Official End of Year'!AS5))-1,"Error")</f>
        <v>-2.0746887966805017E-2</v>
      </c>
      <c r="AT6" s="25">
        <f ca="1">IFERROR(((1+'US Inflation'!$C7)*(1+('Official End of Year'!AT6-'Official End of Year'!AT5)/'Official End of Year'!AT5))-1,"Error")</f>
        <v>-2.0746887966805017E-2</v>
      </c>
      <c r="AU6" s="25">
        <f ca="1">IFERROR(((1+'US Inflation'!$C7)*(1+('Official End of Year'!AU6-'Official End of Year'!AU5)/'Official End of Year'!AU5))-1,"Error")</f>
        <v>-2.0746887966805017E-2</v>
      </c>
      <c r="AV6" s="25">
        <f ca="1">IFERROR(((1+'US Inflation'!$C7)*(1+('Official End of Year'!AV6-'Official End of Year'!AV5)/'Official End of Year'!AV5))-1,"Error")</f>
        <v>1.3502074688796677</v>
      </c>
      <c r="AW6" s="25">
        <f ca="1">IFERROR(((1+'US Inflation'!$C7)*(1+('Official End of Year'!AW6-'Official End of Year'!AW5)/'Official End of Year'!AW5))-1,"Error")</f>
        <v>-2.0746887966805017E-2</v>
      </c>
      <c r="AX6" s="25">
        <f ca="1">IFERROR(((1+'US Inflation'!$C7)*(1+('Official End of Year'!AX6-'Official End of Year'!AX5)/'Official End of Year'!AX5))-1,"Error")</f>
        <v>-2.0746887966805017E-2</v>
      </c>
      <c r="AY6" s="25">
        <f ca="1">IFERROR(((1+'US Inflation'!$C7)*(1+('Official End of Year'!AY6-'Official End of Year'!AY5)/'Official End of Year'!AY5))-1,"Error")</f>
        <v>-1.8156271268304325E-2</v>
      </c>
      <c r="AZ6" s="25">
        <f ca="1">IFERROR(((1+'US Inflation'!$C7)*(1+('Official End of Year'!AZ6-'Official End of Year'!AZ5)/'Official End of Year'!AZ5))-1,"Error")</f>
        <v>-2.0746887966805017E-2</v>
      </c>
      <c r="BA6" s="25">
        <f ca="1">IFERROR(((1+'US Inflation'!$C7)*(1+('Official End of Year'!BA6-'Official End of Year'!BA5)/'Official End of Year'!BA5))-1,"Error")</f>
        <v>-2.0746887966805017E-2</v>
      </c>
      <c r="BB6" s="25">
        <f ca="1">IFERROR(((1+'US Inflation'!$C7)*(1+('Official End of Year'!BB6-'Official End of Year'!BB5)/'Official End of Year'!BB5))-1,"Error")</f>
        <v>-2.0746887966805017E-2</v>
      </c>
      <c r="BC6" s="25">
        <f ca="1">IFERROR(((1+'US Inflation'!$C7)*(1+('Official End of Year'!BC6-'Official End of Year'!BC5)/'Official End of Year'!BC5))-1,"Error")</f>
        <v>-2.0746887966805017E-2</v>
      </c>
      <c r="BD6" s="25">
        <f ca="1">IFERROR(((1+'US Inflation'!$C7)*(1+('Official End of Year'!BD6-'Official End of Year'!BD5)/'Official End of Year'!BD5))-1,"Error")</f>
        <v>-2.0746887966805017E-2</v>
      </c>
      <c r="BE6" s="25">
        <f ca="1">IFERROR(((1+'US Inflation'!$C7)*(1+('Official End of Year'!BE6-'Official End of Year'!BE5)/'Official End of Year'!BE5))-1,"Error")</f>
        <v>-2.0746887966805017E-2</v>
      </c>
      <c r="BF6" s="25">
        <f ca="1">IFERROR(((1+'US Inflation'!$C7)*(1+('Official End of Year'!BF6-'Official End of Year'!BF5)/'Official End of Year'!BF5))-1,"Error")</f>
        <v>-2.0746887966805017E-2</v>
      </c>
      <c r="BG6" s="25">
        <f ca="1">IFERROR(((1+'US Inflation'!$C7)*(1+('Official End of Year'!BG6-'Official End of Year'!BG5)/'Official End of Year'!BG5))-1,"Error")</f>
        <v>-2.0746887966805017E-2</v>
      </c>
      <c r="BH6" s="25">
        <f ca="1">IFERROR(((1+'US Inflation'!$C7)*(1+('Official End of Year'!BH6-'Official End of Year'!BH5)/'Official End of Year'!BH5))-1,"Error")</f>
        <v>-2.0746887966805017E-2</v>
      </c>
      <c r="BI6" s="25">
        <f ca="1">IFERROR(((1+'US Inflation'!$C7)*(1+('Official End of Year'!BI6-'Official End of Year'!BI5)/'Official End of Year'!BI5))-1,"Error")</f>
        <v>-2.0746887966805017E-2</v>
      </c>
      <c r="BJ6" s="25">
        <f ca="1">IFERROR(((1+'US Inflation'!$C7)*(1+('Official End of Year'!BJ6-'Official End of Year'!BJ5)/'Official End of Year'!BJ5))-1,"Error")</f>
        <v>-2.0746887966805017E-2</v>
      </c>
      <c r="BK6" s="25">
        <f ca="1">IFERROR(((1+'US Inflation'!$C7)*(1+('Official End of Year'!BK6-'Official End of Year'!BK5)/'Official End of Year'!BK5))-1,"Error")</f>
        <v>-2.0746887966805017E-2</v>
      </c>
      <c r="BL6" s="25" t="str">
        <f ca="1">IFERROR(((1+'US Inflation'!$C7)*(1+('Official End of Year'!BL6-'Official End of Year'!BL5)/'Official End of Year'!BL5))-1,"Error")</f>
        <v>Error</v>
      </c>
      <c r="BM6" s="25">
        <f ca="1">IFERROR(((1+'US Inflation'!$C7)*(1+('Official End of Year'!BM6-'Official End of Year'!BM5)/'Official End of Year'!BM5))-1,"Error")</f>
        <v>-2.0746887966805017E-2</v>
      </c>
      <c r="BN6" s="25">
        <f ca="1">IFERROR(((1+'US Inflation'!$C7)*(1+('Official End of Year'!BN6-'Official End of Year'!BN5)/'Official End of Year'!BN5))-1,"Error")</f>
        <v>-2.0746887966805017E-2</v>
      </c>
      <c r="BO6" s="25">
        <f ca="1">IFERROR(((1+'US Inflation'!$C7)*(1+('Official End of Year'!BO6-'Official End of Year'!BO5)/'Official End of Year'!BO5))-1,"Error")</f>
        <v>-2.0746887966805017E-2</v>
      </c>
      <c r="BP6" s="25">
        <f ca="1">IFERROR(((1+'US Inflation'!$C7)*(1+('Official End of Year'!BP6-'Official End of Year'!BP5)/'Official End of Year'!BP5))-1,"Error")</f>
        <v>-2.0746887966805017E-2</v>
      </c>
      <c r="BQ6" s="25">
        <f ca="1">IFERROR(((1+'US Inflation'!$C7)*(1+('Official End of Year'!BQ6-'Official End of Year'!BQ5)/'Official End of Year'!BQ5))-1,"Error")</f>
        <v>-2.0746887966805017E-2</v>
      </c>
      <c r="BR6" s="25">
        <f ca="1">IFERROR(((1+'US Inflation'!$C7)*(1+('Official End of Year'!BR6-'Official End of Year'!BR5)/'Official End of Year'!BR5))-1,"Error")</f>
        <v>-2.0746887966805017E-2</v>
      </c>
      <c r="BS6" s="25">
        <f ca="1">IFERROR(((1+'US Inflation'!$C7)*(1+('Official End of Year'!BS6-'Official End of Year'!BS5)/'Official End of Year'!BS5))-1,"Error")</f>
        <v>0.90146235346251458</v>
      </c>
      <c r="BT6" s="25">
        <f ca="1">IFERROR(((1+'US Inflation'!$C7)*(1+('Official End of Year'!BT6-'Official End of Year'!BT5)/'Official End of Year'!BT5))-1,"Error")</f>
        <v>-2.7232007914044676E-2</v>
      </c>
      <c r="BU6" s="25">
        <f ca="1">IFERROR(((1+'US Inflation'!$C7)*(1+('Official End of Year'!BU6-'Official End of Year'!BU5)/'Official End of Year'!BU5))-1,"Error")</f>
        <v>-2.0746887966805017E-2</v>
      </c>
      <c r="BV6" s="25">
        <f ca="1">IFERROR(((1+'US Inflation'!$C7)*(1+('Official End of Year'!BV6-'Official End of Year'!BV5)/'Official End of Year'!BV5))-1,"Error")</f>
        <v>-2.0746887966805017E-2</v>
      </c>
      <c r="BW6" s="25" t="str">
        <f ca="1">IFERROR(((1+'US Inflation'!$C7)*(1+('Official End of Year'!BW6-'Official End of Year'!BW5)/'Official End of Year'!BW5))-1,"Error")</f>
        <v>Error</v>
      </c>
      <c r="BX6" s="25">
        <f ca="1">IFERROR(((1+'US Inflation'!$C7)*(1+('Official End of Year'!BX6-'Official End of Year'!BX5)/'Official End of Year'!BX5))-1,"Error")</f>
        <v>-2.0746887966805017E-2</v>
      </c>
      <c r="BY6" s="25">
        <f ca="1">IFERROR(((1+'US Inflation'!$C7)*(1+('Official End of Year'!BY6-'Official End of Year'!BY5)/'Official End of Year'!BY5))-1,"Error")</f>
        <v>-2.0746887966805017E-2</v>
      </c>
      <c r="BZ6" s="25">
        <f ca="1">IFERROR(((1+'US Inflation'!$C7)*(1+('Official End of Year'!BZ6-'Official End of Year'!BZ5)/'Official End of Year'!BZ5))-1,"Error")</f>
        <v>-2.5417020780216459E-2</v>
      </c>
      <c r="CA6" s="25">
        <f ca="1">IFERROR(((1+'US Inflation'!$C7)*(1+('Official End of Year'!CA6-'Official End of Year'!CA5)/'Official End of Year'!CA5))-1,"Error")</f>
        <v>-2.0746887966805017E-2</v>
      </c>
      <c r="CB6" s="25">
        <f ca="1">IFERROR(((1+'US Inflation'!$C7)*(1+('Official End of Year'!CB6-'Official End of Year'!CB5)/'Official End of Year'!CB5))-1,"Error")</f>
        <v>-2.0746887966805017E-2</v>
      </c>
      <c r="CC6" s="25">
        <f ca="1">IFERROR(((1+'US Inflation'!$C7)*(1+('Official End of Year'!CC6-'Official End of Year'!CC5)/'Official End of Year'!CC5))-1,"Error")</f>
        <v>-2.0746887966805017E-2</v>
      </c>
      <c r="CD6" s="25">
        <f ca="1">IFERROR(((1+'US Inflation'!$C7)*(1+('Official End of Year'!CD6-'Official End of Year'!CD5)/'Official End of Year'!CD5))-1,"Error")</f>
        <v>-2.0746887966805017E-2</v>
      </c>
      <c r="CE6" s="25">
        <f ca="1">IFERROR(((1+'US Inflation'!$C7)*(1+('Official End of Year'!CE6-'Official End of Year'!CE5)/'Official End of Year'!CE5))-1,"Error")</f>
        <v>-2.4857576724797159E-3</v>
      </c>
      <c r="CF6" s="25">
        <f ca="1">IFERROR(((1+'US Inflation'!$C7)*(1+('Official End of Year'!CF6-'Official End of Year'!CF5)/'Official End of Year'!CF5))-1,"Error")</f>
        <v>-2.0746887966805017E-2</v>
      </c>
      <c r="CG6" s="25">
        <f ca="1">IFERROR(((1+'US Inflation'!$C7)*(1+('Official End of Year'!CG6-'Official End of Year'!CG5)/'Official End of Year'!CG5))-1,"Error")</f>
        <v>-2.0746887966805017E-2</v>
      </c>
      <c r="CH6" s="25">
        <f ca="1">IFERROR(((1+'US Inflation'!$C7)*(1+('Official End of Year'!CH6-'Official End of Year'!CH5)/'Official End of Year'!CH5))-1,"Error")</f>
        <v>-2.0746887966805017E-2</v>
      </c>
      <c r="CI6" s="25">
        <f ca="1">IFERROR(((1+'US Inflation'!$C7)*(1+('Official End of Year'!CI6-'Official End of Year'!CI5)/'Official End of Year'!CI5))-1,"Error")</f>
        <v>-2.0746887966805017E-2</v>
      </c>
      <c r="CJ6" s="25">
        <f ca="1">IFERROR(((1+'US Inflation'!$C7)*(1+('Official End of Year'!CJ6-'Official End of Year'!CJ5)/'Official End of Year'!CJ5))-1,"Error")</f>
        <v>-2.0746887966805017E-2</v>
      </c>
      <c r="CK6" s="25">
        <f ca="1">IFERROR(((1+'US Inflation'!$C7)*(1+('Official End of Year'!CK6-'Official End of Year'!CK5)/'Official End of Year'!CK5))-1,"Error")</f>
        <v>-2.0746887966805017E-2</v>
      </c>
      <c r="CL6" s="25">
        <f ca="1">IFERROR(((1+'US Inflation'!$C7)*(1+('Official End of Year'!CL6-'Official End of Year'!CL5)/'Official End of Year'!CL5))-1,"Error")</f>
        <v>-2.0746887966805017E-2</v>
      </c>
      <c r="CM6" s="25">
        <f ca="1">IFERROR(((1+'US Inflation'!$C7)*(1+('Official End of Year'!CM6-'Official End of Year'!CM5)/'Official End of Year'!CM5))-1,"Error")</f>
        <v>-2.0746887966805017E-2</v>
      </c>
      <c r="CN6" s="25">
        <f ca="1">IFERROR(((1+'US Inflation'!$C7)*(1+('Official End of Year'!CN6-'Official End of Year'!CN5)/'Official End of Year'!CN5))-1,"Error")</f>
        <v>-2.0746887966805017E-2</v>
      </c>
      <c r="CO6" s="25">
        <f ca="1">IFERROR(((1+'US Inflation'!$C7)*(1+('Official End of Year'!CO6-'Official End of Year'!CO5)/'Official End of Year'!CO5))-1,"Error")</f>
        <v>-2.0746887966805017E-2</v>
      </c>
      <c r="CP6" s="25">
        <f ca="1">IFERROR(((1+'US Inflation'!$C7)*(1+('Official End of Year'!CP6-'Official End of Year'!CP5)/'Official End of Year'!CP5))-1,"Error")</f>
        <v>-2.0746887966805017E-2</v>
      </c>
      <c r="CQ6" s="25" t="str">
        <f ca="1">IFERROR(((1+'US Inflation'!$C7)*(1+('Official End of Year'!CQ6-'Official End of Year'!CQ5)/'Official End of Year'!CQ5))-1,"Error")</f>
        <v>Error</v>
      </c>
      <c r="CR6" s="25" t="str">
        <f ca="1">IFERROR(((1+'US Inflation'!$C7)*(1+('Official End of Year'!CR6-'Official End of Year'!CR5)/'Official End of Year'!CR5))-1,"Error")</f>
        <v>Error</v>
      </c>
      <c r="CS6" s="25" t="str">
        <f ca="1">IFERROR(((1+'US Inflation'!$C7)*(1+('Official End of Year'!CS6-'Official End of Year'!CS5)/'Official End of Year'!CS5))-1,"Error")</f>
        <v>Error</v>
      </c>
      <c r="CT6" s="25" t="str">
        <f ca="1">IFERROR(((1+'US Inflation'!$C7)*(1+('Official End of Year'!CT6-'Official End of Year'!CT5)/'Official End of Year'!CT5))-1,"Error")</f>
        <v>Error</v>
      </c>
      <c r="CU6" s="25" t="str">
        <f ca="1">IFERROR(((1+'US Inflation'!$C7)*(1+('Official End of Year'!CU6-'Official End of Year'!CU5)/'Official End of Year'!CU5))-1,"Error")</f>
        <v>Error</v>
      </c>
      <c r="CV6" s="25" t="str">
        <f ca="1">IFERROR(((1+'US Inflation'!$C7)*(1+('Official End of Year'!CV6-'Official End of Year'!CV5)/'Official End of Year'!CV5))-1,"Error")</f>
        <v>Error</v>
      </c>
      <c r="CW6" s="25" t="str">
        <f ca="1">IFERROR(((1+'US Inflation'!$C7)*(1+('Official End of Year'!CW6-'Official End of Year'!CW5)/'Official End of Year'!CW5))-1,"Error")</f>
        <v>Error</v>
      </c>
      <c r="CX6" s="25" t="str">
        <f ca="1">IFERROR(((1+'US Inflation'!$C7)*(1+('Official End of Year'!CX6-'Official End of Year'!CX5)/'Official End of Year'!CX5))-1,"Error")</f>
        <v>Error</v>
      </c>
      <c r="CY6" s="25" t="str">
        <f ca="1">IFERROR(((1+'US Inflation'!$C7)*(1+('Official End of Year'!CY6-'Official End of Year'!CY5)/'Official End of Year'!CY5))-1,"Error")</f>
        <v>Error</v>
      </c>
      <c r="CZ6" s="25" t="str">
        <f ca="1">IFERROR(((1+'US Inflation'!$C7)*(1+('Official End of Year'!CZ6-'Official End of Year'!CZ5)/'Official End of Year'!CZ5))-1,"Error")</f>
        <v>Error</v>
      </c>
      <c r="DA6" s="25" t="str">
        <f ca="1">IFERROR(((1+'US Inflation'!$C7)*(1+('Official End of Year'!DA6-'Official End of Year'!DA5)/'Official End of Year'!DA5))-1,"Error")</f>
        <v>Error</v>
      </c>
      <c r="DB6" s="25" t="str">
        <f ca="1">IFERROR(((1+'US Inflation'!$C7)*(1+('Official End of Year'!DB6-'Official End of Year'!DB5)/'Official End of Year'!DB5))-1,"Error")</f>
        <v>Error</v>
      </c>
      <c r="DC6" s="25" t="str">
        <f ca="1">IFERROR(((1+'US Inflation'!$C7)*(1+('Official End of Year'!DC6-'Official End of Year'!DC5)/'Official End of Year'!DC5))-1,"Error")</f>
        <v>Error</v>
      </c>
      <c r="DD6" s="25" t="str">
        <f ca="1">IFERROR(((1+'US Inflation'!$C7)*(1+('Official End of Year'!DD6-'Official End of Year'!DD5)/'Official End of Year'!DD5))-1,"Error")</f>
        <v>Error</v>
      </c>
      <c r="DE6" s="25" t="str">
        <f ca="1">IFERROR(((1+'US Inflation'!$C7)*(1+('Official End of Year'!DE6-'Official End of Year'!DE5)/'Official End of Year'!DE5))-1,"Error")</f>
        <v>Error</v>
      </c>
      <c r="DF6" s="25" t="str">
        <f ca="1">IFERROR(((1+'US Inflation'!$C7)*(1+('Official End of Year'!DF6-'Official End of Year'!DF5)/'Official End of Year'!DF5))-1,"Error")</f>
        <v>Error</v>
      </c>
      <c r="DG6" s="25" t="str">
        <f ca="1">IFERROR(((1+'US Inflation'!$C7)*(1+('Official End of Year'!DG6-'Official End of Year'!DG5)/'Official End of Year'!DG5))-1,"Error")</f>
        <v>Error</v>
      </c>
    </row>
    <row r="7" spans="1:111" x14ac:dyDescent="0.25">
      <c r="A7" t="str">
        <f t="shared" ca="1" si="2"/>
        <v>1952</v>
      </c>
      <c r="B7" s="25">
        <f ca="1">IFERROR(((1+'US Inflation'!$C8)*(1+('Official End of Year'!B7-'Official End of Year'!B6)/'Official End of Year'!B6))-1,"Error")</f>
        <v>5.9322033898304927E-2</v>
      </c>
      <c r="C7" s="25">
        <f ca="1">IFERROR(((1+'US Inflation'!$C8)*(1+('Official End of Year'!C7-'Official End of Year'!C6)/'Official End of Year'!C6))-1,"Error")</f>
        <v>5.9322033898304927E-2</v>
      </c>
      <c r="D7" s="25">
        <f ca="1">IFERROR(((1+'US Inflation'!$C8)*(1+('Official End of Year'!D7-'Official End of Year'!D6)/'Official End of Year'!D6))-1,"Error")</f>
        <v>5.9322033898304927E-2</v>
      </c>
      <c r="E7" s="25">
        <f ca="1">IFERROR(((1+'US Inflation'!$C8)*(1+('Official End of Year'!E7-'Official End of Year'!E6)/'Official End of Year'!E6))-1,"Error")</f>
        <v>5.9322033898304927E-2</v>
      </c>
      <c r="F7" s="25">
        <f ca="1">IFERROR(((1+'US Inflation'!$C8)*(1+('Official End of Year'!F7-'Official End of Year'!F6)/'Official End of Year'!F6))-1,"Error")</f>
        <v>5.9322033898304927E-2</v>
      </c>
      <c r="G7" s="25">
        <f ca="1">IFERROR(((1+'US Inflation'!$C8)*(1+('Official End of Year'!G7-'Official End of Year'!G6)/'Official End of Year'!G6))-1,"Error")</f>
        <v>5.9322033898304927E-2</v>
      </c>
      <c r="H7" s="25">
        <f ca="1">IFERROR(((1+'US Inflation'!$C8)*(1+('Official End of Year'!H7-'Official End of Year'!H6)/'Official End of Year'!H6))-1,"Error")</f>
        <v>5.9322033898304927E-2</v>
      </c>
      <c r="I7" s="25">
        <f ca="1">IFERROR(((1+'US Inflation'!$C8)*(1+('Official End of Year'!I7-'Official End of Year'!I6)/'Official End of Year'!I6))-1,"Error")</f>
        <v>5.9322033898304927E-2</v>
      </c>
      <c r="J7" s="25">
        <f ca="1">IFERROR(((1+'US Inflation'!$C8)*(1+('Official End of Year'!J7-'Official End of Year'!J6)/'Official End of Year'!J6))-1,"Error")</f>
        <v>5.9322033898304927E-2</v>
      </c>
      <c r="K7" s="25">
        <f ca="1">IFERROR(((1+'US Inflation'!$C8)*(1+('Official End of Year'!K7-'Official End of Year'!K6)/'Official End of Year'!K6))-1,"Error")</f>
        <v>5.9322033898304927E-2</v>
      </c>
      <c r="L7" s="25">
        <f ca="1">IFERROR(((1+'US Inflation'!$C8)*(1+('Official End of Year'!L7-'Official End of Year'!L6)/'Official End of Year'!L6))-1,"Error")</f>
        <v>7.3944832170154129E-3</v>
      </c>
      <c r="M7" s="25">
        <f ca="1">IFERROR(((1+'US Inflation'!$C8)*(1+('Official End of Year'!M7-'Official End of Year'!M6)/'Official End of Year'!M6))-1,"Error")</f>
        <v>5.9322033898304927E-2</v>
      </c>
      <c r="N7" s="25">
        <f ca="1">IFERROR(((1+'US Inflation'!$C8)*(1+('Official End of Year'!N7-'Official End of Year'!N6)/'Official End of Year'!N6))-1,"Error")</f>
        <v>5.9322033898304927E-2</v>
      </c>
      <c r="O7" s="25">
        <f ca="1">IFERROR(((1+'US Inflation'!$C8)*(1+('Official End of Year'!O7-'Official End of Year'!O6)/'Official End of Year'!O6))-1,"Error")</f>
        <v>8.4312593020414273E-2</v>
      </c>
      <c r="P7" s="25">
        <f ca="1">IFERROR(((1+'US Inflation'!$C8)*(1+('Official End of Year'!P7-'Official End of Year'!P6)/'Official End of Year'!P6))-1,"Error")</f>
        <v>5.9322033898304927E-2</v>
      </c>
      <c r="Q7" s="25">
        <f ca="1">IFERROR(((1+'US Inflation'!$C8)*(1+('Official End of Year'!Q7-'Official End of Year'!Q6)/'Official End of Year'!Q6))-1,"Error")</f>
        <v>5.9322033898304927E-2</v>
      </c>
      <c r="R7" s="25">
        <f ca="1">IFERROR(((1+'US Inflation'!$C8)*(1+('Official End of Year'!R7-'Official End of Year'!R6)/'Official End of Year'!R6))-1,"Error")</f>
        <v>5.9322033898304927E-2</v>
      </c>
      <c r="S7" s="25">
        <f ca="1">IFERROR(((1+'US Inflation'!$C8)*(1+('Official End of Year'!S7-'Official End of Year'!S6)/'Official End of Year'!S6))-1,"Error")</f>
        <v>5.9322033898304927E-2</v>
      </c>
      <c r="T7" s="25">
        <f ca="1">IFERROR(((1+'US Inflation'!$C8)*(1+('Official End of Year'!T7-'Official End of Year'!T6)/'Official End of Year'!T6))-1,"Error")</f>
        <v>5.9322033898304927E-2</v>
      </c>
      <c r="U7" s="25">
        <f ca="1">IFERROR(((1+'US Inflation'!$C8)*(1+('Official End of Year'!U7-'Official End of Year'!U6)/'Official End of Year'!U6))-1,"Error")</f>
        <v>5.9322033898304927E-2</v>
      </c>
      <c r="V7" s="25">
        <f ca="1">IFERROR(((1+'US Inflation'!$C8)*(1+('Official End of Year'!V7-'Official End of Year'!V6)/'Official End of Year'!V6))-1,"Error")</f>
        <v>5.9322033898304927E-2</v>
      </c>
      <c r="W7" s="25">
        <f ca="1">IFERROR(((1+'US Inflation'!$C8)*(1+('Official End of Year'!W7-'Official End of Year'!W6)/'Official End of Year'!W6))-1,"Error")</f>
        <v>5.9322033898304927E-2</v>
      </c>
      <c r="X7" s="25">
        <f ca="1">IFERROR(((1+'US Inflation'!$C8)*(1+('Official End of Year'!X7-'Official End of Year'!X6)/'Official End of Year'!X6))-1,"Error")</f>
        <v>5.9322033898304927E-2</v>
      </c>
      <c r="Y7" s="25">
        <f ca="1">IFERROR(((1+'US Inflation'!$C8)*(1+('Official End of Year'!Y7-'Official End of Year'!Y6)/'Official End of Year'!Y6))-1,"Error")</f>
        <v>5.9322033898304927E-2</v>
      </c>
      <c r="Z7" s="25">
        <f ca="1">IFERROR(((1+'US Inflation'!$C8)*(1+('Official End of Year'!Z7-'Official End of Year'!Z6)/'Official End of Year'!Z6))-1,"Error")</f>
        <v>5.9322033898304927E-2</v>
      </c>
      <c r="AA7" s="25">
        <f ca="1">IFERROR(((1+'US Inflation'!$C8)*(1+('Official End of Year'!AA7-'Official End of Year'!AA6)/'Official End of Year'!AA6))-1,"Error")</f>
        <v>5.9322033898304927E-2</v>
      </c>
      <c r="AB7" s="25">
        <f ca="1">IFERROR(((1+'US Inflation'!$C8)*(1+('Official End of Year'!AB7-'Official End of Year'!AB6)/'Official End of Year'!AB6))-1,"Error")</f>
        <v>5.9322033898304927E-2</v>
      </c>
      <c r="AC7" s="25">
        <f ca="1">IFERROR(((1+'US Inflation'!$C8)*(1+('Official End of Year'!AC7-'Official End of Year'!AC6)/'Official End of Year'!AC6))-1,"Error")</f>
        <v>5.9322033898304927E-2</v>
      </c>
      <c r="AD7" s="25">
        <f ca="1">IFERROR(((1+'US Inflation'!$C8)*(1+('Official End of Year'!AD7-'Official End of Year'!AD6)/'Official End of Year'!AD6))-1,"Error")</f>
        <v>5.9322033898304927E-2</v>
      </c>
      <c r="AE7" s="25">
        <f ca="1">IFERROR(((1+'US Inflation'!$C8)*(1+('Official End of Year'!AE7-'Official End of Year'!AE6)/'Official End of Year'!AE6))-1,"Error")</f>
        <v>5.9322033898304927E-2</v>
      </c>
      <c r="AF7" s="25">
        <f ca="1">IFERROR(((1+'US Inflation'!$C8)*(1+('Official End of Year'!AF7-'Official End of Year'!AF6)/'Official End of Year'!AF6))-1,"Error")</f>
        <v>5.9322033898304927E-2</v>
      </c>
      <c r="AG7" s="25">
        <f ca="1">IFERROR(((1+'US Inflation'!$C8)*(1+('Official End of Year'!AG7-'Official End of Year'!AG6)/'Official End of Year'!AG6))-1,"Error")</f>
        <v>5.9322033898304927E-2</v>
      </c>
      <c r="AH7" s="25">
        <f ca="1">IFERROR(((1+'US Inflation'!$C8)*(1+('Official End of Year'!AH7-'Official End of Year'!AH6)/'Official End of Year'!AH6))-1,"Error")</f>
        <v>5.9322033898304927E-2</v>
      </c>
      <c r="AI7" s="25">
        <f ca="1">IFERROR(((1+'US Inflation'!$C8)*(1+('Official End of Year'!AI7-'Official End of Year'!AI6)/'Official End of Year'!AI6))-1,"Error")</f>
        <v>5.9322033898304927E-2</v>
      </c>
      <c r="AJ7" s="25">
        <f ca="1">IFERROR(((1+'US Inflation'!$C8)*(1+('Official End of Year'!AJ7-'Official End of Year'!AJ6)/'Official End of Year'!AJ6))-1,"Error")</f>
        <v>5.9322033898304927E-2</v>
      </c>
      <c r="AK7" s="25">
        <f ca="1">IFERROR(((1+'US Inflation'!$C8)*(1+('Official End of Year'!AK7-'Official End of Year'!AK6)/'Official End of Year'!AK6))-1,"Error")</f>
        <v>5.9322033898304927E-2</v>
      </c>
      <c r="AL7" s="25">
        <f ca="1">IFERROR(((1+'US Inflation'!$C8)*(1+('Official End of Year'!AL7-'Official End of Year'!AL6)/'Official End of Year'!AL6))-1,"Error")</f>
        <v>2.1779661016949152</v>
      </c>
      <c r="AM7" s="25">
        <f ca="1">IFERROR(((1+'US Inflation'!$C8)*(1+('Official End of Year'!AM7-'Official End of Year'!AM6)/'Official End of Year'!AM6))-1,"Error")</f>
        <v>5.9322033898304927E-2</v>
      </c>
      <c r="AN7" s="25">
        <f ca="1">IFERROR(((1+'US Inflation'!$C8)*(1+('Official End of Year'!AN7-'Official End of Year'!AN6)/'Official End of Year'!AN6))-1,"Error")</f>
        <v>5.9322033898304927E-2</v>
      </c>
      <c r="AO7" s="25">
        <f ca="1">IFERROR(((1+'US Inflation'!$C8)*(1+('Official End of Year'!AO7-'Official End of Year'!AO6)/'Official End of Year'!AO6))-1,"Error")</f>
        <v>5.9322033898304927E-2</v>
      </c>
      <c r="AP7" s="25">
        <f ca="1">IFERROR(((1+'US Inflation'!$C8)*(1+('Official End of Year'!AP7-'Official End of Year'!AP6)/'Official End of Year'!AP6))-1,"Error")</f>
        <v>5.9322033898304927E-2</v>
      </c>
      <c r="AQ7" s="25">
        <f ca="1">IFERROR(((1+'US Inflation'!$C8)*(1+('Official End of Year'!AQ7-'Official End of Year'!AQ6)/'Official End of Year'!AQ6))-1,"Error")</f>
        <v>5.9322033898304927E-2</v>
      </c>
      <c r="AR7" s="25">
        <f ca="1">IFERROR(((1+'US Inflation'!$C8)*(1+('Official End of Year'!AR7-'Official End of Year'!AR6)/'Official End of Year'!AR6))-1,"Error")</f>
        <v>5.9322033898304927E-2</v>
      </c>
      <c r="AS7" s="25">
        <f ca="1">IFERROR(((1+'US Inflation'!$C8)*(1+('Official End of Year'!AS7-'Official End of Year'!AS6)/'Official End of Year'!AS6))-1,"Error")</f>
        <v>5.9322033898304927E-2</v>
      </c>
      <c r="AT7" s="25">
        <f ca="1">IFERROR(((1+'US Inflation'!$C8)*(1+('Official End of Year'!AT7-'Official End of Year'!AT6)/'Official End of Year'!AT6))-1,"Error")</f>
        <v>5.9322033898304927E-2</v>
      </c>
      <c r="AU7" s="25">
        <f ca="1">IFERROR(((1+'US Inflation'!$C8)*(1+('Official End of Year'!AU7-'Official End of Year'!AU6)/'Official End of Year'!AU6))-1,"Error")</f>
        <v>5.9322033898304927E-2</v>
      </c>
      <c r="AV7" s="25">
        <f ca="1">IFERROR(((1+'US Inflation'!$C8)*(1+('Official End of Year'!AV7-'Official End of Year'!AV6)/'Official End of Year'!AV6))-1,"Error")</f>
        <v>5.9322033898304927E-2</v>
      </c>
      <c r="AW7" s="25">
        <f ca="1">IFERROR(((1+'US Inflation'!$C8)*(1+('Official End of Year'!AW7-'Official End of Year'!AW6)/'Official End of Year'!AW6))-1,"Error")</f>
        <v>5.9322033898304927E-2</v>
      </c>
      <c r="AX7" s="25">
        <f ca="1">IFERROR(((1+'US Inflation'!$C8)*(1+('Official End of Year'!AX7-'Official End of Year'!AX6)/'Official End of Year'!AX6))-1,"Error")</f>
        <v>5.9322033898304927E-2</v>
      </c>
      <c r="AY7" s="25">
        <f ca="1">IFERROR(((1+'US Inflation'!$C8)*(1+('Official End of Year'!AY7-'Official End of Year'!AY6)/'Official End of Year'!AY6))-1,"Error")</f>
        <v>3.4211350118507067E-3</v>
      </c>
      <c r="AZ7" s="25">
        <f ca="1">IFERROR(((1+'US Inflation'!$C8)*(1+('Official End of Year'!AZ7-'Official End of Year'!AZ6)/'Official End of Year'!AZ6))-1,"Error")</f>
        <v>5.9322033898304927E-2</v>
      </c>
      <c r="BA7" s="25">
        <f ca="1">IFERROR(((1+'US Inflation'!$C8)*(1+('Official End of Year'!BA7-'Official End of Year'!BA6)/'Official End of Year'!BA6))-1,"Error")</f>
        <v>5.9322033898304927E-2</v>
      </c>
      <c r="BB7" s="25">
        <f ca="1">IFERROR(((1+'US Inflation'!$C8)*(1+('Official End of Year'!BB7-'Official End of Year'!BB6)/'Official End of Year'!BB6))-1,"Error")</f>
        <v>5.9322033898304927E-2</v>
      </c>
      <c r="BC7" s="25">
        <f ca="1">IFERROR(((1+'US Inflation'!$C8)*(1+('Official End of Year'!BC7-'Official End of Year'!BC6)/'Official End of Year'!BC6))-1,"Error")</f>
        <v>5.9322033898304927E-2</v>
      </c>
      <c r="BD7" s="25">
        <f ca="1">IFERROR(((1+'US Inflation'!$C8)*(1+('Official End of Year'!BD7-'Official End of Year'!BD6)/'Official End of Year'!BD6))-1,"Error")</f>
        <v>5.9322033898304927E-2</v>
      </c>
      <c r="BE7" s="25">
        <f ca="1">IFERROR(((1+'US Inflation'!$C8)*(1+('Official End of Year'!BE7-'Official End of Year'!BE6)/'Official End of Year'!BE6))-1,"Error")</f>
        <v>5.9322033898304927E-2</v>
      </c>
      <c r="BF7" s="25">
        <f ca="1">IFERROR(((1+'US Inflation'!$C8)*(1+('Official End of Year'!BF7-'Official End of Year'!BF6)/'Official End of Year'!BF6))-1,"Error")</f>
        <v>5.9322033898304927E-2</v>
      </c>
      <c r="BG7" s="25">
        <f ca="1">IFERROR(((1+'US Inflation'!$C8)*(1+('Official End of Year'!BG7-'Official End of Year'!BG6)/'Official End of Year'!BG6))-1,"Error")</f>
        <v>5.9322033898304927E-2</v>
      </c>
      <c r="BH7" s="25">
        <f ca="1">IFERROR(((1+'US Inflation'!$C8)*(1+('Official End of Year'!BH7-'Official End of Year'!BH6)/'Official End of Year'!BH6))-1,"Error")</f>
        <v>5.9322033898304927E-2</v>
      </c>
      <c r="BI7" s="25">
        <f ca="1">IFERROR(((1+'US Inflation'!$C8)*(1+('Official End of Year'!BI7-'Official End of Year'!BI6)/'Official End of Year'!BI6))-1,"Error")</f>
        <v>5.9322033898304927E-2</v>
      </c>
      <c r="BJ7" s="25">
        <f ca="1">IFERROR(((1+'US Inflation'!$C8)*(1+('Official End of Year'!BJ7-'Official End of Year'!BJ6)/'Official End of Year'!BJ6))-1,"Error")</f>
        <v>5.9322033898304927E-2</v>
      </c>
      <c r="BK7" s="25">
        <f ca="1">IFERROR(((1+'US Inflation'!$C8)*(1+('Official End of Year'!BK7-'Official End of Year'!BK6)/'Official End of Year'!BK6))-1,"Error")</f>
        <v>5.9322033898304927E-2</v>
      </c>
      <c r="BL7" s="25" t="str">
        <f ca="1">IFERROR(((1+'US Inflation'!$C8)*(1+('Official End of Year'!BL7-'Official End of Year'!BL6)/'Official End of Year'!BL6))-1,"Error")</f>
        <v>Error</v>
      </c>
      <c r="BM7" s="25">
        <f ca="1">IFERROR(((1+'US Inflation'!$C8)*(1+('Official End of Year'!BM7-'Official End of Year'!BM6)/'Official End of Year'!BM6))-1,"Error")</f>
        <v>5.9322033898304927E-2</v>
      </c>
      <c r="BN7" s="25">
        <f ca="1">IFERROR(((1+'US Inflation'!$C8)*(1+('Official End of Year'!BN7-'Official End of Year'!BN6)/'Official End of Year'!BN6))-1,"Error")</f>
        <v>5.9322033898304927E-2</v>
      </c>
      <c r="BO7" s="25">
        <f ca="1">IFERROR(((1+'US Inflation'!$C8)*(1+('Official End of Year'!BO7-'Official End of Year'!BO6)/'Official End of Year'!BO6))-1,"Error")</f>
        <v>5.9322033898304927E-2</v>
      </c>
      <c r="BP7" s="25">
        <f ca="1">IFERROR(((1+'US Inflation'!$C8)*(1+('Official End of Year'!BP7-'Official End of Year'!BP6)/'Official End of Year'!BP6))-1,"Error")</f>
        <v>5.9322033898304927E-2</v>
      </c>
      <c r="BQ7" s="25">
        <f ca="1">IFERROR(((1+'US Inflation'!$C8)*(1+('Official End of Year'!BQ7-'Official End of Year'!BQ6)/'Official End of Year'!BQ6))-1,"Error")</f>
        <v>5.9322033898304927E-2</v>
      </c>
      <c r="BR7" s="25">
        <f ca="1">IFERROR(((1+'US Inflation'!$C8)*(1+('Official End of Year'!BR7-'Official End of Year'!BR6)/'Official End of Year'!BR6))-1,"Error")</f>
        <v>5.9322033898304927E-2</v>
      </c>
      <c r="BS7" s="25">
        <f ca="1">IFERROR(((1+'US Inflation'!$C8)*(1+('Official End of Year'!BS7-'Official End of Year'!BS6)/'Official End of Year'!BS6))-1,"Error")</f>
        <v>1.6483050847457621</v>
      </c>
      <c r="BT7" s="25">
        <f ca="1">IFERROR(((1+'US Inflation'!$C8)*(1+('Official End of Year'!BT7-'Official End of Year'!BT6)/'Official End of Year'!BT6))-1,"Error")</f>
        <v>0.10522598870056465</v>
      </c>
      <c r="BU7" s="25">
        <f ca="1">IFERROR(((1+'US Inflation'!$C8)*(1+('Official End of Year'!BU7-'Official End of Year'!BU6)/'Official End of Year'!BU6))-1,"Error")</f>
        <v>5.9322033898304927E-2</v>
      </c>
      <c r="BV7" s="25">
        <f ca="1">IFERROR(((1+'US Inflation'!$C8)*(1+('Official End of Year'!BV7-'Official End of Year'!BV6)/'Official End of Year'!BV6))-1,"Error")</f>
        <v>5.9322033898304927E-2</v>
      </c>
      <c r="BW7" s="25" t="str">
        <f ca="1">IFERROR(((1+'US Inflation'!$C8)*(1+('Official End of Year'!BW7-'Official End of Year'!BW6)/'Official End of Year'!BW6))-1,"Error")</f>
        <v>Error</v>
      </c>
      <c r="BX7" s="25">
        <f ca="1">IFERROR(((1+'US Inflation'!$C8)*(1+('Official End of Year'!BX7-'Official End of Year'!BX6)/'Official End of Year'!BX6))-1,"Error")</f>
        <v>5.9322033898304927E-2</v>
      </c>
      <c r="BY7" s="25">
        <f ca="1">IFERROR(((1+'US Inflation'!$C8)*(1+('Official End of Year'!BY7-'Official End of Year'!BY6)/'Official End of Year'!BY6))-1,"Error")</f>
        <v>5.9322033898304927E-2</v>
      </c>
      <c r="BZ7" s="25">
        <f ca="1">IFERROR(((1+'US Inflation'!$C8)*(1+('Official End of Year'!BZ7-'Official End of Year'!BZ6)/'Official End of Year'!BZ6))-1,"Error")</f>
        <v>5.9322033898304927E-2</v>
      </c>
      <c r="CA7" s="25">
        <f ca="1">IFERROR(((1+'US Inflation'!$C8)*(1+('Official End of Year'!CA7-'Official End of Year'!CA6)/'Official End of Year'!CA6))-1,"Error")</f>
        <v>5.9322033898304927E-2</v>
      </c>
      <c r="CB7" s="25">
        <f ca="1">IFERROR(((1+'US Inflation'!$C8)*(1+('Official End of Year'!CB7-'Official End of Year'!CB6)/'Official End of Year'!CB6))-1,"Error")</f>
        <v>5.9322033898304927E-2</v>
      </c>
      <c r="CC7" s="25">
        <f ca="1">IFERROR(((1+'US Inflation'!$C8)*(1+('Official End of Year'!CC7-'Official End of Year'!CC6)/'Official End of Year'!CC6))-1,"Error")</f>
        <v>5.9322033898304927E-2</v>
      </c>
      <c r="CD7" s="25">
        <f ca="1">IFERROR(((1+'US Inflation'!$C8)*(1+('Official End of Year'!CD7-'Official End of Year'!CD6)/'Official End of Year'!CD6))-1,"Error")</f>
        <v>5.9322033898304927E-2</v>
      </c>
      <c r="CE7" s="25">
        <f ca="1">IFERROR(((1+'US Inflation'!$C8)*(1+('Official End of Year'!CE7-'Official End of Year'!CE6)/'Official End of Year'!CE6))-1,"Error")</f>
        <v>3.7505332971337513E-2</v>
      </c>
      <c r="CF7" s="25">
        <f ca="1">IFERROR(((1+'US Inflation'!$C8)*(1+('Official End of Year'!CF7-'Official End of Year'!CF6)/'Official End of Year'!CF6))-1,"Error")</f>
        <v>5.9322033898304927E-2</v>
      </c>
      <c r="CG7" s="25">
        <f ca="1">IFERROR(((1+'US Inflation'!$C8)*(1+('Official End of Year'!CG7-'Official End of Year'!CG6)/'Official End of Year'!CG6))-1,"Error")</f>
        <v>5.9322033898304927E-2</v>
      </c>
      <c r="CH7" s="25">
        <f ca="1">IFERROR(((1+'US Inflation'!$C8)*(1+('Official End of Year'!CH7-'Official End of Year'!CH6)/'Official End of Year'!CH6))-1,"Error")</f>
        <v>5.9322033898304927E-2</v>
      </c>
      <c r="CI7" s="25">
        <f ca="1">IFERROR(((1+'US Inflation'!$C8)*(1+('Official End of Year'!CI7-'Official End of Year'!CI6)/'Official End of Year'!CI6))-1,"Error")</f>
        <v>5.9322033898304927E-2</v>
      </c>
      <c r="CJ7" s="25">
        <f ca="1">IFERROR(((1+'US Inflation'!$C8)*(1+('Official End of Year'!CJ7-'Official End of Year'!CJ6)/'Official End of Year'!CJ6))-1,"Error")</f>
        <v>5.9322033898304927E-2</v>
      </c>
      <c r="CK7" s="25">
        <f ca="1">IFERROR(((1+'US Inflation'!$C8)*(1+('Official End of Year'!CK7-'Official End of Year'!CK6)/'Official End of Year'!CK6))-1,"Error")</f>
        <v>5.9322033898304927E-2</v>
      </c>
      <c r="CL7" s="25">
        <f ca="1">IFERROR(((1+'US Inflation'!$C8)*(1+('Official End of Year'!CL7-'Official End of Year'!CL6)/'Official End of Year'!CL6))-1,"Error")</f>
        <v>5.9322033898304927E-2</v>
      </c>
      <c r="CM7" s="25">
        <f ca="1">IFERROR(((1+'US Inflation'!$C8)*(1+('Official End of Year'!CM7-'Official End of Year'!CM6)/'Official End of Year'!CM6))-1,"Error")</f>
        <v>5.9322033898304927E-2</v>
      </c>
      <c r="CN7" s="25">
        <f ca="1">IFERROR(((1+'US Inflation'!$C8)*(1+('Official End of Year'!CN7-'Official End of Year'!CN6)/'Official End of Year'!CN6))-1,"Error")</f>
        <v>5.9322033898304927E-2</v>
      </c>
      <c r="CO7" s="25">
        <f ca="1">IFERROR(((1+'US Inflation'!$C8)*(1+('Official End of Year'!CO7-'Official End of Year'!CO6)/'Official End of Year'!CO6))-1,"Error")</f>
        <v>5.9322033898304927E-2</v>
      </c>
      <c r="CP7" s="25">
        <f ca="1">IFERROR(((1+'US Inflation'!$C8)*(1+('Official End of Year'!CP7-'Official End of Year'!CP6)/'Official End of Year'!CP6))-1,"Error")</f>
        <v>5.9322033898304927E-2</v>
      </c>
      <c r="CQ7" s="25" t="str">
        <f ca="1">IFERROR(((1+'US Inflation'!$C8)*(1+('Official End of Year'!CQ7-'Official End of Year'!CQ6)/'Official End of Year'!CQ6))-1,"Error")</f>
        <v>Error</v>
      </c>
      <c r="CR7" s="25" t="str">
        <f ca="1">IFERROR(((1+'US Inflation'!$C8)*(1+('Official End of Year'!CR7-'Official End of Year'!CR6)/'Official End of Year'!CR6))-1,"Error")</f>
        <v>Error</v>
      </c>
      <c r="CS7" s="25" t="str">
        <f ca="1">IFERROR(((1+'US Inflation'!$C8)*(1+('Official End of Year'!CS7-'Official End of Year'!CS6)/'Official End of Year'!CS6))-1,"Error")</f>
        <v>Error</v>
      </c>
      <c r="CT7" s="25" t="str">
        <f ca="1">IFERROR(((1+'US Inflation'!$C8)*(1+('Official End of Year'!CT7-'Official End of Year'!CT6)/'Official End of Year'!CT6))-1,"Error")</f>
        <v>Error</v>
      </c>
      <c r="CU7" s="25" t="str">
        <f ca="1">IFERROR(((1+'US Inflation'!$C8)*(1+('Official End of Year'!CU7-'Official End of Year'!CU6)/'Official End of Year'!CU6))-1,"Error")</f>
        <v>Error</v>
      </c>
      <c r="CV7" s="25" t="str">
        <f ca="1">IFERROR(((1+'US Inflation'!$C8)*(1+('Official End of Year'!CV7-'Official End of Year'!CV6)/'Official End of Year'!CV6))-1,"Error")</f>
        <v>Error</v>
      </c>
      <c r="CW7" s="25" t="str">
        <f ca="1">IFERROR(((1+'US Inflation'!$C8)*(1+('Official End of Year'!CW7-'Official End of Year'!CW6)/'Official End of Year'!CW6))-1,"Error")</f>
        <v>Error</v>
      </c>
      <c r="CX7" s="25" t="str">
        <f ca="1">IFERROR(((1+'US Inflation'!$C8)*(1+('Official End of Year'!CX7-'Official End of Year'!CX6)/'Official End of Year'!CX6))-1,"Error")</f>
        <v>Error</v>
      </c>
      <c r="CY7" s="25" t="str">
        <f ca="1">IFERROR(((1+'US Inflation'!$C8)*(1+('Official End of Year'!CY7-'Official End of Year'!CY6)/'Official End of Year'!CY6))-1,"Error")</f>
        <v>Error</v>
      </c>
      <c r="CZ7" s="25" t="str">
        <f ca="1">IFERROR(((1+'US Inflation'!$C8)*(1+('Official End of Year'!CZ7-'Official End of Year'!CZ6)/'Official End of Year'!CZ6))-1,"Error")</f>
        <v>Error</v>
      </c>
      <c r="DA7" s="25" t="str">
        <f ca="1">IFERROR(((1+'US Inflation'!$C8)*(1+('Official End of Year'!DA7-'Official End of Year'!DA6)/'Official End of Year'!DA6))-1,"Error")</f>
        <v>Error</v>
      </c>
      <c r="DB7" s="25" t="str">
        <f ca="1">IFERROR(((1+'US Inflation'!$C8)*(1+('Official End of Year'!DB7-'Official End of Year'!DB6)/'Official End of Year'!DB6))-1,"Error")</f>
        <v>Error</v>
      </c>
      <c r="DC7" s="25" t="str">
        <f ca="1">IFERROR(((1+'US Inflation'!$C8)*(1+('Official End of Year'!DC7-'Official End of Year'!DC6)/'Official End of Year'!DC6))-1,"Error")</f>
        <v>Error</v>
      </c>
      <c r="DD7" s="25" t="str">
        <f ca="1">IFERROR(((1+'US Inflation'!$C8)*(1+('Official End of Year'!DD7-'Official End of Year'!DD6)/'Official End of Year'!DD6))-1,"Error")</f>
        <v>Error</v>
      </c>
      <c r="DE7" s="25" t="str">
        <f ca="1">IFERROR(((1+'US Inflation'!$C8)*(1+('Official End of Year'!DE7-'Official End of Year'!DE6)/'Official End of Year'!DE6))-1,"Error")</f>
        <v>Error</v>
      </c>
      <c r="DF7" s="25" t="str">
        <f ca="1">IFERROR(((1+'US Inflation'!$C8)*(1+('Official End of Year'!DF7-'Official End of Year'!DF6)/'Official End of Year'!DF6))-1,"Error")</f>
        <v>Error</v>
      </c>
      <c r="DG7" s="25" t="str">
        <f ca="1">IFERROR(((1+'US Inflation'!$C8)*(1+('Official End of Year'!DG7-'Official End of Year'!DG6)/'Official End of Year'!DG6))-1,"Error")</f>
        <v>Error</v>
      </c>
    </row>
    <row r="8" spans="1:111" x14ac:dyDescent="0.25">
      <c r="A8" t="str">
        <f t="shared" ca="1" si="2"/>
        <v>1953</v>
      </c>
      <c r="B8" s="25">
        <f ca="1">IFERROR(((1+'US Inflation'!$C9)*(1+('Official End of Year'!B8-'Official End of Year'!B7)/'Official End of Year'!B7))-1,"Error")</f>
        <v>6.0000000000000053E-2</v>
      </c>
      <c r="C8" s="25">
        <f ca="1">IFERROR(((1+'US Inflation'!$C9)*(1+('Official End of Year'!C8-'Official End of Year'!C7)/'Official End of Year'!C7))-1,"Error")</f>
        <v>6.0000000000000053E-2</v>
      </c>
      <c r="D8" s="25">
        <f ca="1">IFERROR(((1+'US Inflation'!$C9)*(1+('Official End of Year'!D8-'Official End of Year'!D7)/'Official End of Year'!D7))-1,"Error")</f>
        <v>6.0000000000000053E-2</v>
      </c>
      <c r="E8" s="25">
        <f ca="1">IFERROR(((1+'US Inflation'!$C9)*(1+('Official End of Year'!E8-'Official End of Year'!E7)/'Official End of Year'!E7))-1,"Error")</f>
        <v>0.29026217228464435</v>
      </c>
      <c r="F8" s="25">
        <f ca="1">IFERROR(((1+'US Inflation'!$C9)*(1+('Official End of Year'!F8-'Official End of Year'!F7)/'Official End of Year'!F7))-1,"Error")</f>
        <v>6.0000000000000053E-2</v>
      </c>
      <c r="G8" s="25">
        <f ca="1">IFERROR(((1+'US Inflation'!$C9)*(1+('Official End of Year'!G8-'Official End of Year'!G7)/'Official End of Year'!G7))-1,"Error")</f>
        <v>6.0000000000000053E-2</v>
      </c>
      <c r="H8" s="25">
        <f ca="1">IFERROR(((1+'US Inflation'!$C9)*(1+('Official End of Year'!H8-'Official End of Year'!H7)/'Official End of Year'!H7))-1,"Error")</f>
        <v>2.3566666666666674</v>
      </c>
      <c r="I8" s="25">
        <f ca="1">IFERROR(((1+'US Inflation'!$C9)*(1+('Official End of Year'!I8-'Official End of Year'!I7)/'Official End of Year'!I7))-1,"Error")</f>
        <v>6.0000000000000053E-2</v>
      </c>
      <c r="J8" s="25">
        <f ca="1">IFERROR(((1+'US Inflation'!$C9)*(1+('Official End of Year'!J8-'Official End of Year'!J7)/'Official End of Year'!J7))-1,"Error")</f>
        <v>6.0000000000000053E-2</v>
      </c>
      <c r="K8" s="25">
        <f ca="1">IFERROR(((1+'US Inflation'!$C9)*(1+('Official End of Year'!K8-'Official End of Year'!K7)/'Official End of Year'!K7))-1,"Error")</f>
        <v>6.0000000000000053E-2</v>
      </c>
      <c r="L8" s="25">
        <f ca="1">IFERROR(((1+'US Inflation'!$C9)*(1+('Official End of Year'!L8-'Official End of Year'!L7)/'Official End of Year'!L7))-1,"Error")</f>
        <v>6.3278350515463933E-2</v>
      </c>
      <c r="M8" s="25">
        <f ca="1">IFERROR(((1+'US Inflation'!$C9)*(1+('Official End of Year'!M8-'Official End of Year'!M7)/'Official End of Year'!M7))-1,"Error")</f>
        <v>2.7612903225806451</v>
      </c>
      <c r="N8" s="25">
        <f ca="1">IFERROR(((1+'US Inflation'!$C9)*(1+('Official End of Year'!N8-'Official End of Year'!N7)/'Official End of Year'!N7))-1,"Error")</f>
        <v>6.0000000000000053E-2</v>
      </c>
      <c r="O8" s="25">
        <f ca="1">IFERROR(((1+'US Inflation'!$C9)*(1+('Official End of Year'!O8-'Official End of Year'!O7)/'Official End of Year'!O7))-1,"Error")</f>
        <v>6.0000000000000053E-2</v>
      </c>
      <c r="P8" s="25">
        <f ca="1">IFERROR(((1+'US Inflation'!$C9)*(1+('Official End of Year'!P8-'Official End of Year'!P7)/'Official End of Year'!P7))-1,"Error")</f>
        <v>6.0000000000000053E-2</v>
      </c>
      <c r="Q8" s="25">
        <f ca="1">IFERROR(((1+'US Inflation'!$C9)*(1+('Official End of Year'!Q8-'Official End of Year'!Q7)/'Official End of Year'!Q7))-1,"Error")</f>
        <v>6.0000000000000053E-2</v>
      </c>
      <c r="R8" s="25">
        <f ca="1">IFERROR(((1+'US Inflation'!$C9)*(1+('Official End of Year'!R8-'Official End of Year'!R7)/'Official End of Year'!R7))-1,"Error")</f>
        <v>6.0000000000000053E-2</v>
      </c>
      <c r="S8" s="25">
        <f ca="1">IFERROR(((1+'US Inflation'!$C9)*(1+('Official End of Year'!S8-'Official End of Year'!S7)/'Official End of Year'!S7))-1,"Error")</f>
        <v>6.0000000000000053E-2</v>
      </c>
      <c r="T8" s="25">
        <f ca="1">IFERROR(((1+'US Inflation'!$C9)*(1+('Official End of Year'!T8-'Official End of Year'!T7)/'Official End of Year'!T7))-1,"Error")</f>
        <v>6.0000000000000053E-2</v>
      </c>
      <c r="U8" s="25">
        <f ca="1">IFERROR(((1+'US Inflation'!$C9)*(1+('Official End of Year'!U8-'Official End of Year'!U7)/'Official End of Year'!U7))-1,"Error")</f>
        <v>6.0000000000000053E-2</v>
      </c>
      <c r="V8" s="25">
        <f ca="1">IFERROR(((1+'US Inflation'!$C9)*(1+('Official End of Year'!V8-'Official End of Year'!V7)/'Official End of Year'!V7))-1,"Error")</f>
        <v>6.0000000000000053E-2</v>
      </c>
      <c r="W8" s="25">
        <f ca="1">IFERROR(((1+'US Inflation'!$C9)*(1+('Official End of Year'!W8-'Official End of Year'!W7)/'Official End of Year'!W7))-1,"Error")</f>
        <v>6.0000000000000053E-2</v>
      </c>
      <c r="X8" s="25">
        <f ca="1">IFERROR(((1+'US Inflation'!$C9)*(1+('Official End of Year'!X8-'Official End of Year'!X7)/'Official End of Year'!X7))-1,"Error")</f>
        <v>6.0000000000000053E-2</v>
      </c>
      <c r="Y8" s="25">
        <f ca="1">IFERROR(((1+'US Inflation'!$C9)*(1+('Official End of Year'!Y8-'Official End of Year'!Y7)/'Official End of Year'!Y7))-1,"Error")</f>
        <v>6.0000000000000053E-2</v>
      </c>
      <c r="Z8" s="25">
        <f ca="1">IFERROR(((1+'US Inflation'!$C9)*(1+('Official End of Year'!Z8-'Official End of Year'!Z7)/'Official End of Year'!Z7))-1,"Error")</f>
        <v>6.0000000000000053E-2</v>
      </c>
      <c r="AA8" s="25">
        <f ca="1">IFERROR(((1+'US Inflation'!$C9)*(1+('Official End of Year'!AA8-'Official End of Year'!AA7)/'Official End of Year'!AA7))-1,"Error")</f>
        <v>6.0000000000000053E-2</v>
      </c>
      <c r="AB8" s="25">
        <f ca="1">IFERROR(((1+'US Inflation'!$C9)*(1+('Official End of Year'!AB8-'Official End of Year'!AB7)/'Official End of Year'!AB7))-1,"Error")</f>
        <v>6.0000000000000053E-2</v>
      </c>
      <c r="AC8" s="25">
        <f ca="1">IFERROR(((1+'US Inflation'!$C9)*(1+('Official End of Year'!AC8-'Official End of Year'!AC7)/'Official End of Year'!AC7))-1,"Error")</f>
        <v>6.0000000000000053E-2</v>
      </c>
      <c r="AD8" s="25">
        <f ca="1">IFERROR(((1+'US Inflation'!$C9)*(1+('Official End of Year'!AD8-'Official End of Year'!AD7)/'Official End of Year'!AD7))-1,"Error")</f>
        <v>1.1200000000000001</v>
      </c>
      <c r="AE8" s="25">
        <f ca="1">IFERROR(((1+'US Inflation'!$C9)*(1+('Official End of Year'!AE8-'Official End of Year'!AE7)/'Official End of Year'!AE7))-1,"Error")</f>
        <v>6.0000000000000053E-2</v>
      </c>
      <c r="AF8" s="25">
        <f ca="1">IFERROR(((1+'US Inflation'!$C9)*(1+('Official End of Year'!AF8-'Official End of Year'!AF7)/'Official End of Year'!AF7))-1,"Error")</f>
        <v>6.0000000000000053E-2</v>
      </c>
      <c r="AG8" s="25">
        <f ca="1">IFERROR(((1+'US Inflation'!$C9)*(1+('Official End of Year'!AG8-'Official End of Year'!AG7)/'Official End of Year'!AG7))-1,"Error")</f>
        <v>6.0000000000000053E-2</v>
      </c>
      <c r="AH8" s="25">
        <f ca="1">IFERROR(((1+'US Inflation'!$C9)*(1+('Official End of Year'!AH8-'Official End of Year'!AH7)/'Official End of Year'!AH7))-1,"Error")</f>
        <v>6.0000000000000053E-2</v>
      </c>
      <c r="AI8" s="25">
        <f ca="1">IFERROR(((1+'US Inflation'!$C9)*(1+('Official End of Year'!AI8-'Official End of Year'!AI7)/'Official End of Year'!AI7))-1,"Error")</f>
        <v>6.0000000000000053E-2</v>
      </c>
      <c r="AJ8" s="25">
        <f ca="1">IFERROR(((1+'US Inflation'!$C9)*(1+('Official End of Year'!AJ8-'Official End of Year'!AJ7)/'Official End of Year'!AJ7))-1,"Error")</f>
        <v>6.0000000000000053E-2</v>
      </c>
      <c r="AK8" s="25">
        <f ca="1">IFERROR(((1+'US Inflation'!$C9)*(1+('Official End of Year'!AK8-'Official End of Year'!AK7)/'Official End of Year'!AK7))-1,"Error")</f>
        <v>6.0000000000000053E-2</v>
      </c>
      <c r="AL8" s="25">
        <f ca="1">IFERROR(((1+'US Inflation'!$C9)*(1+('Official End of Year'!AL8-'Official End of Year'!AL7)/'Official End of Year'!AL7))-1,"Error")</f>
        <v>6.0000000000000053E-2</v>
      </c>
      <c r="AM8" s="25">
        <f ca="1">IFERROR(((1+'US Inflation'!$C9)*(1+('Official End of Year'!AM8-'Official End of Year'!AM7)/'Official End of Year'!AM7))-1,"Error")</f>
        <v>6.0000000000000053E-2</v>
      </c>
      <c r="AN8" s="25">
        <f ca="1">IFERROR(((1+'US Inflation'!$C9)*(1+('Official End of Year'!AN8-'Official End of Year'!AN7)/'Official End of Year'!AN7))-1,"Error")</f>
        <v>6.0000000000000053E-2</v>
      </c>
      <c r="AO8" s="25">
        <f ca="1">IFERROR(((1+'US Inflation'!$C9)*(1+('Official End of Year'!AO8-'Official End of Year'!AO7)/'Official End of Year'!AO7))-1,"Error")</f>
        <v>6.0000000000000053E-2</v>
      </c>
      <c r="AP8" s="25">
        <f ca="1">IFERROR(((1+'US Inflation'!$C9)*(1+('Official End of Year'!AP8-'Official End of Year'!AP7)/'Official End of Year'!AP7))-1,"Error")</f>
        <v>6.0000000000000053E-2</v>
      </c>
      <c r="AQ8" s="25">
        <f ca="1">IFERROR(((1+'US Inflation'!$C9)*(1+('Official End of Year'!AQ8-'Official End of Year'!AQ7)/'Official End of Year'!AQ7))-1,"Error")</f>
        <v>6.0000000000000053E-2</v>
      </c>
      <c r="AR8" s="25">
        <f ca="1">IFERROR(((1+'US Inflation'!$C9)*(1+('Official End of Year'!AR8-'Official End of Year'!AR7)/'Official End of Year'!AR7))-1,"Error")</f>
        <v>6.0000000000000053E-2</v>
      </c>
      <c r="AS8" s="25">
        <f ca="1">IFERROR(((1+'US Inflation'!$C9)*(1+('Official End of Year'!AS8-'Official End of Year'!AS7)/'Official End of Year'!AS7))-1,"Error")</f>
        <v>6.0000000000000053E-2</v>
      </c>
      <c r="AT8" s="25">
        <f ca="1">IFERROR(((1+'US Inflation'!$C9)*(1+('Official End of Year'!AT8-'Official End of Year'!AT7)/'Official End of Year'!AT7))-1,"Error")</f>
        <v>6.0000000000000053E-2</v>
      </c>
      <c r="AU8" s="25">
        <f ca="1">IFERROR(((1+'US Inflation'!$C9)*(1+('Official End of Year'!AU8-'Official End of Year'!AU7)/'Official End of Year'!AU7))-1,"Error")</f>
        <v>6.0000000000000053E-2</v>
      </c>
      <c r="AV8" s="25">
        <f ca="1">IFERROR(((1+'US Inflation'!$C9)*(1+('Official End of Year'!AV8-'Official End of Year'!AV7)/'Official End of Year'!AV7))-1,"Error")</f>
        <v>2.1800000000000002</v>
      </c>
      <c r="AW8" s="25">
        <f ca="1">IFERROR(((1+'US Inflation'!$C9)*(1+('Official End of Year'!AW8-'Official End of Year'!AW7)/'Official End of Year'!AW7))-1,"Error")</f>
        <v>6.0000000000000053E-2</v>
      </c>
      <c r="AX8" s="25">
        <f ca="1">IFERROR(((1+'US Inflation'!$C9)*(1+('Official End of Year'!AX8-'Official End of Year'!AX7)/'Official End of Year'!AX7))-1,"Error")</f>
        <v>0.80184555609519204</v>
      </c>
      <c r="AY8" s="25">
        <f ca="1">IFERROR(((1+'US Inflation'!$C9)*(1+('Official End of Year'!AY8-'Official End of Year'!AY7)/'Official End of Year'!AY7))-1,"Error")</f>
        <v>-5.5153203342618196E-2</v>
      </c>
      <c r="AZ8" s="25">
        <f ca="1">IFERROR(((1+'US Inflation'!$C9)*(1+('Official End of Year'!AZ8-'Official End of Year'!AZ7)/'Official End of Year'!AZ7))-1,"Error")</f>
        <v>6.0000000000000053E-2</v>
      </c>
      <c r="BA8" s="25">
        <f ca="1">IFERROR(((1+'US Inflation'!$C9)*(1+('Official End of Year'!BA8-'Official End of Year'!BA7)/'Official End of Year'!BA7))-1,"Error")</f>
        <v>6.0000000000000053E-2</v>
      </c>
      <c r="BB8" s="25">
        <f ca="1">IFERROR(((1+'US Inflation'!$C9)*(1+('Official End of Year'!BB8-'Official End of Year'!BB7)/'Official End of Year'!BB7))-1,"Error")</f>
        <v>6.0000000000000053E-2</v>
      </c>
      <c r="BC8" s="25">
        <f ca="1">IFERROR(((1+'US Inflation'!$C9)*(1+('Official End of Year'!BC8-'Official End of Year'!BC7)/'Official End of Year'!BC7))-1,"Error")</f>
        <v>6.0000000000000053E-2</v>
      </c>
      <c r="BD8" s="25">
        <f ca="1">IFERROR(((1+'US Inflation'!$C9)*(1+('Official End of Year'!BD8-'Official End of Year'!BD7)/'Official End of Year'!BD7))-1,"Error")</f>
        <v>6.0000000000000053E-2</v>
      </c>
      <c r="BE8" s="25">
        <f ca="1">IFERROR(((1+'US Inflation'!$C9)*(1+('Official End of Year'!BE8-'Official End of Year'!BE7)/'Official End of Year'!BE7))-1,"Error")</f>
        <v>6.0000000000000053E-2</v>
      </c>
      <c r="BF8" s="25">
        <f ca="1">IFERROR(((1+'US Inflation'!$C9)*(1+('Official End of Year'!BF8-'Official End of Year'!BF7)/'Official End of Year'!BF7))-1,"Error")</f>
        <v>6.0000000000000053E-2</v>
      </c>
      <c r="BG8" s="25">
        <f ca="1">IFERROR(((1+'US Inflation'!$C9)*(1+('Official End of Year'!BG8-'Official End of Year'!BG7)/'Official End of Year'!BG7))-1,"Error")</f>
        <v>6.0000000000000053E-2</v>
      </c>
      <c r="BH8" s="25">
        <f ca="1">IFERROR(((1+'US Inflation'!$C9)*(1+('Official End of Year'!BH8-'Official End of Year'!BH7)/'Official End of Year'!BH7))-1,"Error")</f>
        <v>6.0000000000000053E-2</v>
      </c>
      <c r="BI8" s="25">
        <f ca="1">IFERROR(((1+'US Inflation'!$C9)*(1+('Official End of Year'!BI8-'Official End of Year'!BI7)/'Official End of Year'!BI7))-1,"Error")</f>
        <v>6.0000000000000053E-2</v>
      </c>
      <c r="BJ8" s="25">
        <f ca="1">IFERROR(((1+'US Inflation'!$C9)*(1+('Official End of Year'!BJ8-'Official End of Year'!BJ7)/'Official End of Year'!BJ7))-1,"Error")</f>
        <v>6.0000000000000053E-2</v>
      </c>
      <c r="BK8" s="25">
        <f ca="1">IFERROR(((1+'US Inflation'!$C9)*(1+('Official End of Year'!BK8-'Official End of Year'!BK7)/'Official End of Year'!BK7))-1,"Error")</f>
        <v>6.0000000000000053E-2</v>
      </c>
      <c r="BL8" s="25" t="str">
        <f ca="1">IFERROR(((1+'US Inflation'!$C9)*(1+('Official End of Year'!BL8-'Official End of Year'!BL7)/'Official End of Year'!BL7))-1,"Error")</f>
        <v>Error</v>
      </c>
      <c r="BM8" s="25">
        <f ca="1">IFERROR(((1+'US Inflation'!$C9)*(1+('Official End of Year'!BM8-'Official End of Year'!BM7)/'Official End of Year'!BM7))-1,"Error")</f>
        <v>6.0000000000000053E-2</v>
      </c>
      <c r="BN8" s="25">
        <f ca="1">IFERROR(((1+'US Inflation'!$C9)*(1+('Official End of Year'!BN8-'Official End of Year'!BN7)/'Official End of Year'!BN7))-1,"Error")</f>
        <v>6.0000000000000053E-2</v>
      </c>
      <c r="BO8" s="25">
        <f ca="1">IFERROR(((1+'US Inflation'!$C9)*(1+('Official End of Year'!BO8-'Official End of Year'!BO7)/'Official End of Year'!BO7))-1,"Error")</f>
        <v>6.0000000000000053E-2</v>
      </c>
      <c r="BP8" s="25">
        <f ca="1">IFERROR(((1+'US Inflation'!$C9)*(1+('Official End of Year'!BP8-'Official End of Year'!BP7)/'Official End of Year'!BP7))-1,"Error")</f>
        <v>6.0000000000000053E-2</v>
      </c>
      <c r="BQ8" s="25">
        <f ca="1">IFERROR(((1+'US Inflation'!$C9)*(1+('Official End of Year'!BQ8-'Official End of Year'!BQ7)/'Official End of Year'!BQ7))-1,"Error")</f>
        <v>6.0000000000000053E-2</v>
      </c>
      <c r="BR8" s="25">
        <f ca="1">IFERROR(((1+'US Inflation'!$C9)*(1+('Official End of Year'!BR8-'Official End of Year'!BR7)/'Official End of Year'!BR7))-1,"Error")</f>
        <v>6.0000000000000053E-2</v>
      </c>
      <c r="BS8" s="25">
        <f ca="1">IFERROR(((1+'US Inflation'!$C9)*(1+('Official End of Year'!BS8-'Official End of Year'!BS7)/'Official End of Year'!BS7))-1,"Error")</f>
        <v>6.0000000000000053E-2</v>
      </c>
      <c r="BT8" s="25">
        <f ca="1">IFERROR(((1+'US Inflation'!$C9)*(1+('Official End of Year'!BT8-'Official End of Year'!BT7)/'Official End of Year'!BT7))-1,"Error")</f>
        <v>0.33769968051118227</v>
      </c>
      <c r="BU8" s="25">
        <f ca="1">IFERROR(((1+'US Inflation'!$C9)*(1+('Official End of Year'!BU8-'Official End of Year'!BU7)/'Official End of Year'!BU7))-1,"Error")</f>
        <v>6.0000000000000053E-2</v>
      </c>
      <c r="BV8" s="25">
        <f ca="1">IFERROR(((1+'US Inflation'!$C9)*(1+('Official End of Year'!BV8-'Official End of Year'!BV7)/'Official End of Year'!BV7))-1,"Error")</f>
        <v>6.0000000000000053E-2</v>
      </c>
      <c r="BW8" s="25">
        <f ca="1">IFERROR(((1+'US Inflation'!$C9)*(1+('Official End of Year'!BW8-'Official End of Year'!BW7)/'Official End of Year'!BW7))-1,"Error")</f>
        <v>6.0000000000000053E-2</v>
      </c>
      <c r="BX8" s="25">
        <f ca="1">IFERROR(((1+'US Inflation'!$C9)*(1+('Official End of Year'!BX8-'Official End of Year'!BX7)/'Official End of Year'!BX7))-1,"Error")</f>
        <v>6.0000000000000053E-2</v>
      </c>
      <c r="BY8" s="25">
        <f ca="1">IFERROR(((1+'US Inflation'!$C9)*(1+('Official End of Year'!BY8-'Official End of Year'!BY7)/'Official End of Year'!BY7))-1,"Error")</f>
        <v>6.0000000000000053E-2</v>
      </c>
      <c r="BZ8" s="25">
        <f ca="1">IFERROR(((1+'US Inflation'!$C9)*(1+('Official End of Year'!BZ8-'Official End of Year'!BZ7)/'Official End of Year'!BZ7))-1,"Error")</f>
        <v>4.1286254728877703E-2</v>
      </c>
      <c r="CA8" s="25">
        <f ca="1">IFERROR(((1+'US Inflation'!$C9)*(1+('Official End of Year'!CA8-'Official End of Year'!CA7)/'Official End of Year'!CA7))-1,"Error")</f>
        <v>6.0000000000000053E-2</v>
      </c>
      <c r="CB8" s="25">
        <f ca="1">IFERROR(((1+'US Inflation'!$C9)*(1+('Official End of Year'!CB8-'Official End of Year'!CB7)/'Official End of Year'!CB7))-1,"Error")</f>
        <v>6.0000000000000053E-2</v>
      </c>
      <c r="CC8" s="25">
        <f ca="1">IFERROR(((1+'US Inflation'!$C9)*(1+('Official End of Year'!CC8-'Official End of Year'!CC7)/'Official End of Year'!CC7))-1,"Error")</f>
        <v>6.0000000000000053E-2</v>
      </c>
      <c r="CD8" s="25">
        <f ca="1">IFERROR(((1+'US Inflation'!$C9)*(1+('Official End of Year'!CD8-'Official End of Year'!CD7)/'Official End of Year'!CD7))-1,"Error")</f>
        <v>6.0000000000000053E-2</v>
      </c>
      <c r="CE8" s="25">
        <f ca="1">IFERROR(((1+'US Inflation'!$C9)*(1+('Official End of Year'!CE8-'Official End of Year'!CE7)/'Official End of Year'!CE7))-1,"Error")</f>
        <v>6.0000000000000053E-2</v>
      </c>
      <c r="CF8" s="25">
        <f ca="1">IFERROR(((1+'US Inflation'!$C9)*(1+('Official End of Year'!CF8-'Official End of Year'!CF7)/'Official End of Year'!CF7))-1,"Error")</f>
        <v>6.8957746478873316E-2</v>
      </c>
      <c r="CG8" s="25">
        <f ca="1">IFERROR(((1+'US Inflation'!$C9)*(1+('Official End of Year'!CG8-'Official End of Year'!CG7)/'Official End of Year'!CG7))-1,"Error")</f>
        <v>6.0000000000000053E-2</v>
      </c>
      <c r="CH8" s="25">
        <f ca="1">IFERROR(((1+'US Inflation'!$C9)*(1+('Official End of Year'!CH8-'Official End of Year'!CH7)/'Official End of Year'!CH7))-1,"Error")</f>
        <v>6.0000000000000053E-2</v>
      </c>
      <c r="CI8" s="25">
        <f ca="1">IFERROR(((1+'US Inflation'!$C9)*(1+('Official End of Year'!CI8-'Official End of Year'!CI7)/'Official End of Year'!CI7))-1,"Error")</f>
        <v>6.0000000000000053E-2</v>
      </c>
      <c r="CJ8" s="25">
        <f ca="1">IFERROR(((1+'US Inflation'!$C9)*(1+('Official End of Year'!CJ8-'Official End of Year'!CJ7)/'Official End of Year'!CJ7))-1,"Error")</f>
        <v>6.0000000000000053E-2</v>
      </c>
      <c r="CK8" s="25">
        <f ca="1">IFERROR(((1+'US Inflation'!$C9)*(1+('Official End of Year'!CK8-'Official End of Year'!CK7)/'Official End of Year'!CK7))-1,"Error")</f>
        <v>6.0000000000000053E-2</v>
      </c>
      <c r="CL8" s="25">
        <f ca="1">IFERROR(((1+'US Inflation'!$C9)*(1+('Official End of Year'!CL8-'Official End of Year'!CL7)/'Official End of Year'!CL7))-1,"Error")</f>
        <v>6.0000000000000053E-2</v>
      </c>
      <c r="CM8" s="25">
        <f ca="1">IFERROR(((1+'US Inflation'!$C9)*(1+('Official End of Year'!CM8-'Official End of Year'!CM7)/'Official End of Year'!CM7))-1,"Error")</f>
        <v>6.0000000000000053E-2</v>
      </c>
      <c r="CN8" s="25">
        <f ca="1">IFERROR(((1+'US Inflation'!$C9)*(1+('Official End of Year'!CN8-'Official End of Year'!CN7)/'Official End of Year'!CN7))-1,"Error")</f>
        <v>6.0000000000000053E-2</v>
      </c>
      <c r="CO8" s="25">
        <f ca="1">IFERROR(((1+'US Inflation'!$C9)*(1+('Official End of Year'!CO8-'Official End of Year'!CO7)/'Official End of Year'!CO7))-1,"Error")</f>
        <v>6.0000000000000053E-2</v>
      </c>
      <c r="CP8" s="25">
        <f ca="1">IFERROR(((1+'US Inflation'!$C9)*(1+('Official End of Year'!CP8-'Official End of Year'!CP7)/'Official End of Year'!CP7))-1,"Error")</f>
        <v>6.0000000000000053E-2</v>
      </c>
      <c r="CQ8" s="25" t="str">
        <f ca="1">IFERROR(((1+'US Inflation'!$C9)*(1+('Official End of Year'!CQ8-'Official End of Year'!CQ7)/'Official End of Year'!CQ7))-1,"Error")</f>
        <v>Error</v>
      </c>
      <c r="CR8" s="25" t="str">
        <f ca="1">IFERROR(((1+'US Inflation'!$C9)*(1+('Official End of Year'!CR8-'Official End of Year'!CR7)/'Official End of Year'!CR7))-1,"Error")</f>
        <v>Error</v>
      </c>
      <c r="CS8" s="25" t="str">
        <f ca="1">IFERROR(((1+'US Inflation'!$C9)*(1+('Official End of Year'!CS8-'Official End of Year'!CS7)/'Official End of Year'!CS7))-1,"Error")</f>
        <v>Error</v>
      </c>
      <c r="CT8" s="25" t="str">
        <f ca="1">IFERROR(((1+'US Inflation'!$C9)*(1+('Official End of Year'!CT8-'Official End of Year'!CT7)/'Official End of Year'!CT7))-1,"Error")</f>
        <v>Error</v>
      </c>
      <c r="CU8" s="25" t="str">
        <f ca="1">IFERROR(((1+'US Inflation'!$C9)*(1+('Official End of Year'!CU8-'Official End of Year'!CU7)/'Official End of Year'!CU7))-1,"Error")</f>
        <v>Error</v>
      </c>
      <c r="CV8" s="25" t="str">
        <f ca="1">IFERROR(((1+'US Inflation'!$C9)*(1+('Official End of Year'!CV8-'Official End of Year'!CV7)/'Official End of Year'!CV7))-1,"Error")</f>
        <v>Error</v>
      </c>
      <c r="CW8" s="25" t="str">
        <f ca="1">IFERROR(((1+'US Inflation'!$C9)*(1+('Official End of Year'!CW8-'Official End of Year'!CW7)/'Official End of Year'!CW7))-1,"Error")</f>
        <v>Error</v>
      </c>
      <c r="CX8" s="25" t="str">
        <f ca="1">IFERROR(((1+'US Inflation'!$C9)*(1+('Official End of Year'!CX8-'Official End of Year'!CX7)/'Official End of Year'!CX7))-1,"Error")</f>
        <v>Error</v>
      </c>
      <c r="CY8" s="25" t="str">
        <f ca="1">IFERROR(((1+'US Inflation'!$C9)*(1+('Official End of Year'!CY8-'Official End of Year'!CY7)/'Official End of Year'!CY7))-1,"Error")</f>
        <v>Error</v>
      </c>
      <c r="CZ8" s="25" t="str">
        <f ca="1">IFERROR(((1+'US Inflation'!$C9)*(1+('Official End of Year'!CZ8-'Official End of Year'!CZ7)/'Official End of Year'!CZ7))-1,"Error")</f>
        <v>Error</v>
      </c>
      <c r="DA8" s="25" t="str">
        <f ca="1">IFERROR(((1+'US Inflation'!$C9)*(1+('Official End of Year'!DA8-'Official End of Year'!DA7)/'Official End of Year'!DA7))-1,"Error")</f>
        <v>Error</v>
      </c>
      <c r="DB8" s="25" t="str">
        <f ca="1">IFERROR(((1+'US Inflation'!$C9)*(1+('Official End of Year'!DB8-'Official End of Year'!DB7)/'Official End of Year'!DB7))-1,"Error")</f>
        <v>Error</v>
      </c>
      <c r="DC8" s="25" t="str">
        <f ca="1">IFERROR(((1+'US Inflation'!$C9)*(1+('Official End of Year'!DC8-'Official End of Year'!DC7)/'Official End of Year'!DC7))-1,"Error")</f>
        <v>Error</v>
      </c>
      <c r="DD8" s="25" t="str">
        <f ca="1">IFERROR(((1+'US Inflation'!$C9)*(1+('Official End of Year'!DD8-'Official End of Year'!DD7)/'Official End of Year'!DD7))-1,"Error")</f>
        <v>Error</v>
      </c>
      <c r="DE8" s="25" t="str">
        <f ca="1">IFERROR(((1+'US Inflation'!$C9)*(1+('Official End of Year'!DE8-'Official End of Year'!DE7)/'Official End of Year'!DE7))-1,"Error")</f>
        <v>Error</v>
      </c>
      <c r="DF8" s="25" t="str">
        <f ca="1">IFERROR(((1+'US Inflation'!$C9)*(1+('Official End of Year'!DF8-'Official End of Year'!DF7)/'Official End of Year'!DF7))-1,"Error")</f>
        <v>Error</v>
      </c>
      <c r="DG8" s="25" t="str">
        <f ca="1">IFERROR(((1+'US Inflation'!$C9)*(1+('Official End of Year'!DG8-'Official End of Year'!DG7)/'Official End of Year'!DG7))-1,"Error")</f>
        <v>Error</v>
      </c>
    </row>
    <row r="9" spans="1:111" x14ac:dyDescent="0.25">
      <c r="A9" t="str">
        <f t="shared" ca="1" si="2"/>
        <v>1954</v>
      </c>
      <c r="B9" s="25">
        <f ca="1">IFERROR(((1+'US Inflation'!$C10)*(1+('Official End of Year'!B9-'Official End of Year'!B8)/'Official End of Year'!B8))-1,"Error")</f>
        <v>7.547169811320753E-3</v>
      </c>
      <c r="C9" s="25">
        <f ca="1">IFERROR(((1+'US Inflation'!$C10)*(1+('Official End of Year'!C9-'Official End of Year'!C8)/'Official End of Year'!C8))-1,"Error")</f>
        <v>7.547169811320753E-3</v>
      </c>
      <c r="D9" s="25">
        <f ca="1">IFERROR(((1+'US Inflation'!$C10)*(1+('Official End of Year'!D9-'Official End of Year'!D8)/'Official End of Year'!D8))-1,"Error")</f>
        <v>7.547169811320753E-3</v>
      </c>
      <c r="E9" s="25">
        <f ca="1">IFERROR(((1+'US Inflation'!$C10)*(1+('Official End of Year'!E9-'Official End of Year'!E8)/'Official End of Year'!E8))-1,"Error")</f>
        <v>7.547169811320753E-3</v>
      </c>
      <c r="F9" s="25">
        <f ca="1">IFERROR(((1+'US Inflation'!$C10)*(1+('Official End of Year'!F9-'Official End of Year'!F8)/'Official End of Year'!F8))-1,"Error")</f>
        <v>7.547169811320753E-3</v>
      </c>
      <c r="G9" s="25">
        <f ca="1">IFERROR(((1+'US Inflation'!$C10)*(1+('Official End of Year'!G9-'Official End of Year'!G8)/'Official End of Year'!G8))-1,"Error")</f>
        <v>7.547169811320753E-3</v>
      </c>
      <c r="H9" s="25">
        <f ca="1">IFERROR(((1+'US Inflation'!$C10)*(1+('Official End of Year'!H9-'Official End of Year'!H8)/'Official End of Year'!H8))-1,"Error")</f>
        <v>7.547169811320753E-3</v>
      </c>
      <c r="I9" s="25">
        <f ca="1">IFERROR(((1+'US Inflation'!$C10)*(1+('Official End of Year'!I9-'Official End of Year'!I8)/'Official End of Year'!I8))-1,"Error")</f>
        <v>7.547169811320753E-3</v>
      </c>
      <c r="J9" s="25">
        <f ca="1">IFERROR(((1+'US Inflation'!$C10)*(1+('Official End of Year'!J9-'Official End of Year'!J8)/'Official End of Year'!J8))-1,"Error")</f>
        <v>7.547169811320753E-3</v>
      </c>
      <c r="K9" s="25">
        <f ca="1">IFERROR(((1+'US Inflation'!$C10)*(1+('Official End of Year'!K9-'Official End of Year'!K8)/'Official End of Year'!K8))-1,"Error")</f>
        <v>7.547169811320753E-3</v>
      </c>
      <c r="L9" s="25">
        <f ca="1">IFERROR(((1+'US Inflation'!$C10)*(1+('Official End of Year'!L9-'Official End of Year'!L8)/'Official End of Year'!L8))-1,"Error")</f>
        <v>1.3341348484554594E-3</v>
      </c>
      <c r="M9" s="25">
        <f ca="1">IFERROR(((1+'US Inflation'!$C10)*(1+('Official End of Year'!M9-'Official End of Year'!M8)/'Official End of Year'!M8))-1,"Error")</f>
        <v>0.83190394511149246</v>
      </c>
      <c r="N9" s="25">
        <f ca="1">IFERROR(((1+'US Inflation'!$C10)*(1+('Official End of Year'!N9-'Official End of Year'!N8)/'Official End of Year'!N8))-1,"Error")</f>
        <v>7.547169811320753E-3</v>
      </c>
      <c r="O9" s="25">
        <f ca="1">IFERROR(((1+'US Inflation'!$C10)*(1+('Official End of Year'!O9-'Official End of Year'!O8)/'Official End of Year'!O8))-1,"Error")</f>
        <v>7.547169811320753E-3</v>
      </c>
      <c r="P9" s="25">
        <f ca="1">IFERROR(((1+'US Inflation'!$C10)*(1+('Official End of Year'!P9-'Official End of Year'!P8)/'Official End of Year'!P8))-1,"Error")</f>
        <v>7.547169811320753E-3</v>
      </c>
      <c r="Q9" s="25">
        <f ca="1">IFERROR(((1+'US Inflation'!$C10)*(1+('Official End of Year'!Q9-'Official End of Year'!Q8)/'Official End of Year'!Q8))-1,"Error")</f>
        <v>7.547169811320753E-3</v>
      </c>
      <c r="R9" s="25">
        <f ca="1">IFERROR(((1+'US Inflation'!$C10)*(1+('Official End of Year'!R9-'Official End of Year'!R8)/'Official End of Year'!R8))-1,"Error")</f>
        <v>7.547169811320753E-3</v>
      </c>
      <c r="S9" s="25">
        <f ca="1">IFERROR(((1+'US Inflation'!$C10)*(1+('Official End of Year'!S9-'Official End of Year'!S8)/'Official End of Year'!S8))-1,"Error")</f>
        <v>7.547169811320753E-3</v>
      </c>
      <c r="T9" s="25">
        <f ca="1">IFERROR(((1+'US Inflation'!$C10)*(1+('Official End of Year'!T9-'Official End of Year'!T8)/'Official End of Year'!T8))-1,"Error")</f>
        <v>7.547169811320753E-3</v>
      </c>
      <c r="U9" s="25">
        <f ca="1">IFERROR(((1+'US Inflation'!$C10)*(1+('Official End of Year'!U9-'Official End of Year'!U8)/'Official End of Year'!U8))-1,"Error")</f>
        <v>7.547169811320753E-3</v>
      </c>
      <c r="V9" s="25">
        <f ca="1">IFERROR(((1+'US Inflation'!$C10)*(1+('Official End of Year'!V9-'Official End of Year'!V8)/'Official End of Year'!V8))-1,"Error")</f>
        <v>7.547169811320753E-3</v>
      </c>
      <c r="W9" s="25">
        <f ca="1">IFERROR(((1+'US Inflation'!$C10)*(1+('Official End of Year'!W9-'Official End of Year'!W8)/'Official End of Year'!W8))-1,"Error")</f>
        <v>7.547169811320753E-3</v>
      </c>
      <c r="X9" s="25">
        <f ca="1">IFERROR(((1+'US Inflation'!$C10)*(1+('Official End of Year'!X9-'Official End of Year'!X8)/'Official End of Year'!X8))-1,"Error")</f>
        <v>7.547169811320753E-3</v>
      </c>
      <c r="Y9" s="25">
        <f ca="1">IFERROR(((1+'US Inflation'!$C10)*(1+('Official End of Year'!Y9-'Official End of Year'!Y8)/'Official End of Year'!Y8))-1,"Error")</f>
        <v>7.547169811320753E-3</v>
      </c>
      <c r="Z9" s="25">
        <f ca="1">IFERROR(((1+'US Inflation'!$C10)*(1+('Official End of Year'!Z9-'Official End of Year'!Z8)/'Official End of Year'!Z8))-1,"Error")</f>
        <v>7.547169811320753E-3</v>
      </c>
      <c r="AA9" s="25">
        <f ca="1">IFERROR(((1+'US Inflation'!$C10)*(1+('Official End of Year'!AA9-'Official End of Year'!AA8)/'Official End of Year'!AA8))-1,"Error")</f>
        <v>7.547169811320753E-3</v>
      </c>
      <c r="AB9" s="25">
        <f ca="1">IFERROR(((1+'US Inflation'!$C10)*(1+('Official End of Year'!AB9-'Official End of Year'!AB8)/'Official End of Year'!AB8))-1,"Error")</f>
        <v>7.547169811320753E-3</v>
      </c>
      <c r="AC9" s="25">
        <f ca="1">IFERROR(((1+'US Inflation'!$C10)*(1+('Official End of Year'!AC9-'Official End of Year'!AC8)/'Official End of Year'!AC8))-1,"Error")</f>
        <v>7.547169811320753E-3</v>
      </c>
      <c r="AD9" s="25">
        <f ca="1">IFERROR(((1+'US Inflation'!$C10)*(1+('Official End of Year'!AD9-'Official End of Year'!AD8)/'Official End of Year'!AD8))-1,"Error")</f>
        <v>7.547169811320753E-3</v>
      </c>
      <c r="AE9" s="25">
        <f ca="1">IFERROR(((1+'US Inflation'!$C10)*(1+('Official End of Year'!AE9-'Official End of Year'!AE8)/'Official End of Year'!AE8))-1,"Error")</f>
        <v>7.547169811320753E-3</v>
      </c>
      <c r="AF9" s="25">
        <f ca="1">IFERROR(((1+'US Inflation'!$C10)*(1+('Official End of Year'!AF9-'Official End of Year'!AF8)/'Official End of Year'!AF8))-1,"Error")</f>
        <v>7.547169811320753E-3</v>
      </c>
      <c r="AG9" s="25">
        <f ca="1">IFERROR(((1+'US Inflation'!$C10)*(1+('Official End of Year'!AG9-'Official End of Year'!AG8)/'Official End of Year'!AG8))-1,"Error")</f>
        <v>7.547169811320753E-3</v>
      </c>
      <c r="AH9" s="25">
        <f ca="1">IFERROR(((1+'US Inflation'!$C10)*(1+('Official End of Year'!AH9-'Official End of Year'!AH8)/'Official End of Year'!AH8))-1,"Error")</f>
        <v>7.547169811320753E-3</v>
      </c>
      <c r="AI9" s="25">
        <f ca="1">IFERROR(((1+'US Inflation'!$C10)*(1+('Official End of Year'!AI9-'Official End of Year'!AI8)/'Official End of Year'!AI8))-1,"Error")</f>
        <v>7.547169811320753E-3</v>
      </c>
      <c r="AJ9" s="25">
        <f ca="1">IFERROR(((1+'US Inflation'!$C10)*(1+('Official End of Year'!AJ9-'Official End of Year'!AJ8)/'Official End of Year'!AJ8))-1,"Error")</f>
        <v>7.547169811320753E-3</v>
      </c>
      <c r="AK9" s="25">
        <f ca="1">IFERROR(((1+'US Inflation'!$C10)*(1+('Official End of Year'!AK9-'Official End of Year'!AK8)/'Official End of Year'!AK8))-1,"Error")</f>
        <v>7.547169811320753E-3</v>
      </c>
      <c r="AL9" s="25">
        <f ca="1">IFERROR(((1+'US Inflation'!$C10)*(1+('Official End of Year'!AL9-'Official End of Year'!AL8)/'Official End of Year'!AL8))-1,"Error")</f>
        <v>7.547169811320753E-3</v>
      </c>
      <c r="AM9" s="25">
        <f ca="1">IFERROR(((1+'US Inflation'!$C10)*(1+('Official End of Year'!AM9-'Official End of Year'!AM8)/'Official End of Year'!AM8))-1,"Error")</f>
        <v>7.547169811320753E-3</v>
      </c>
      <c r="AN9" s="25">
        <f ca="1">IFERROR(((1+'US Inflation'!$C10)*(1+('Official End of Year'!AN9-'Official End of Year'!AN8)/'Official End of Year'!AN8))-1,"Error")</f>
        <v>7.547169811320753E-3</v>
      </c>
      <c r="AO9" s="25">
        <f ca="1">IFERROR(((1+'US Inflation'!$C10)*(1+('Official End of Year'!AO9-'Official End of Year'!AO8)/'Official End of Year'!AO8))-1,"Error")</f>
        <v>7.547169811320753E-3</v>
      </c>
      <c r="AP9" s="25">
        <f ca="1">IFERROR(((1+'US Inflation'!$C10)*(1+('Official End of Year'!AP9-'Official End of Year'!AP8)/'Official End of Year'!AP8))-1,"Error")</f>
        <v>1.8211320754716978</v>
      </c>
      <c r="AQ9" s="25">
        <f ca="1">IFERROR(((1+'US Inflation'!$C10)*(1+('Official End of Year'!AQ9-'Official End of Year'!AQ8)/'Official End of Year'!AQ8))-1,"Error")</f>
        <v>7.547169811320753E-3</v>
      </c>
      <c r="AR9" s="25">
        <f ca="1">IFERROR(((1+'US Inflation'!$C10)*(1+('Official End of Year'!AR9-'Official End of Year'!AR8)/'Official End of Year'!AR8))-1,"Error")</f>
        <v>7.547169811320753E-3</v>
      </c>
      <c r="AS9" s="25">
        <f ca="1">IFERROR(((1+'US Inflation'!$C10)*(1+('Official End of Year'!AS9-'Official End of Year'!AS8)/'Official End of Year'!AS8))-1,"Error")</f>
        <v>7.547169811320753E-3</v>
      </c>
      <c r="AT9" s="25">
        <f ca="1">IFERROR(((1+'US Inflation'!$C10)*(1+('Official End of Year'!AT9-'Official End of Year'!AT8)/'Official End of Year'!AT8))-1,"Error")</f>
        <v>7.547169811320753E-3</v>
      </c>
      <c r="AU9" s="25">
        <f ca="1">IFERROR(((1+'US Inflation'!$C10)*(1+('Official End of Year'!AU9-'Official End of Year'!AU8)/'Official End of Year'!AU8))-1,"Error")</f>
        <v>7.547169811320753E-3</v>
      </c>
      <c r="AV9" s="25">
        <f ca="1">IFERROR(((1+'US Inflation'!$C10)*(1+('Official End of Year'!AV9-'Official End of Year'!AV8)/'Official End of Year'!AV8))-1,"Error")</f>
        <v>7.547169811320753E-3</v>
      </c>
      <c r="AW9" s="25">
        <f ca="1">IFERROR(((1+'US Inflation'!$C10)*(1+('Official End of Year'!AW9-'Official End of Year'!AW8)/'Official End of Year'!AW8))-1,"Error")</f>
        <v>7.547169811320753E-3</v>
      </c>
      <c r="AX9" s="25">
        <f ca="1">IFERROR(((1+'US Inflation'!$C10)*(1+('Official End of Year'!AX9-'Official End of Year'!AX8)/'Official End of Year'!AX8))-1,"Error")</f>
        <v>7.547169811320753E-3</v>
      </c>
      <c r="AY9" s="25">
        <f ca="1">IFERROR(((1+'US Inflation'!$C10)*(1+('Official End of Year'!AY9-'Official End of Year'!AY8)/'Official End of Year'!AY8))-1,"Error")</f>
        <v>7.547169811320753E-3</v>
      </c>
      <c r="AZ9" s="25">
        <f ca="1">IFERROR(((1+'US Inflation'!$C10)*(1+('Official End of Year'!AZ9-'Official End of Year'!AZ8)/'Official End of Year'!AZ8))-1,"Error")</f>
        <v>7.547169811320753E-3</v>
      </c>
      <c r="BA9" s="25">
        <f ca="1">IFERROR(((1+'US Inflation'!$C10)*(1+('Official End of Year'!BA9-'Official End of Year'!BA8)/'Official End of Year'!BA8))-1,"Error")</f>
        <v>7.547169811320753E-3</v>
      </c>
      <c r="BB9" s="25">
        <f ca="1">IFERROR(((1+'US Inflation'!$C10)*(1+('Official End of Year'!BB9-'Official End of Year'!BB8)/'Official End of Year'!BB8))-1,"Error")</f>
        <v>7.547169811320753E-3</v>
      </c>
      <c r="BC9" s="25">
        <f ca="1">IFERROR(((1+'US Inflation'!$C10)*(1+('Official End of Year'!BC9-'Official End of Year'!BC8)/'Official End of Year'!BC8))-1,"Error")</f>
        <v>7.547169811320753E-3</v>
      </c>
      <c r="BD9" s="25">
        <f ca="1">IFERROR(((1+'US Inflation'!$C10)*(1+('Official End of Year'!BD9-'Official End of Year'!BD8)/'Official End of Year'!BD8))-1,"Error")</f>
        <v>7.547169811320753E-3</v>
      </c>
      <c r="BE9" s="25">
        <f ca="1">IFERROR(((1+'US Inflation'!$C10)*(1+('Official End of Year'!BE9-'Official End of Year'!BE8)/'Official End of Year'!BE8))-1,"Error")</f>
        <v>7.547169811320753E-3</v>
      </c>
      <c r="BF9" s="25">
        <f ca="1">IFERROR(((1+'US Inflation'!$C10)*(1+('Official End of Year'!BF9-'Official End of Year'!BF8)/'Official End of Year'!BF8))-1,"Error")</f>
        <v>7.547169811320753E-3</v>
      </c>
      <c r="BG9" s="25">
        <f ca="1">IFERROR(((1+'US Inflation'!$C10)*(1+('Official End of Year'!BG9-'Official End of Year'!BG8)/'Official End of Year'!BG8))-1,"Error")</f>
        <v>7.547169811320753E-3</v>
      </c>
      <c r="BH9" s="25">
        <f ca="1">IFERROR(((1+'US Inflation'!$C10)*(1+('Official End of Year'!BH9-'Official End of Year'!BH8)/'Official End of Year'!BH8))-1,"Error")</f>
        <v>7.547169811320753E-3</v>
      </c>
      <c r="BI9" s="25">
        <f ca="1">IFERROR(((1+'US Inflation'!$C10)*(1+('Official End of Year'!BI9-'Official End of Year'!BI8)/'Official End of Year'!BI8))-1,"Error")</f>
        <v>0.45599301995855601</v>
      </c>
      <c r="BJ9" s="25">
        <f ca="1">IFERROR(((1+'US Inflation'!$C10)*(1+('Official End of Year'!BJ9-'Official End of Year'!BJ8)/'Official End of Year'!BJ8))-1,"Error")</f>
        <v>7.547169811320753E-3</v>
      </c>
      <c r="BK9" s="25">
        <f ca="1">IFERROR(((1+'US Inflation'!$C10)*(1+('Official End of Year'!BK9-'Official End of Year'!BK8)/'Official End of Year'!BK8))-1,"Error")</f>
        <v>7.547169811320753E-3</v>
      </c>
      <c r="BL9" s="25" t="str">
        <f ca="1">IFERROR(((1+'US Inflation'!$C10)*(1+('Official End of Year'!BL9-'Official End of Year'!BL8)/'Official End of Year'!BL8))-1,"Error")</f>
        <v>Error</v>
      </c>
      <c r="BM9" s="25">
        <f ca="1">IFERROR(((1+'US Inflation'!$C10)*(1+('Official End of Year'!BM9-'Official End of Year'!BM8)/'Official End of Year'!BM8))-1,"Error")</f>
        <v>7.547169811320753E-3</v>
      </c>
      <c r="BN9" s="25">
        <f ca="1">IFERROR(((1+'US Inflation'!$C10)*(1+('Official End of Year'!BN9-'Official End of Year'!BN8)/'Official End of Year'!BN8))-1,"Error")</f>
        <v>7.547169811320753E-3</v>
      </c>
      <c r="BO9" s="25">
        <f ca="1">IFERROR(((1+'US Inflation'!$C10)*(1+('Official End of Year'!BO9-'Official End of Year'!BO8)/'Official End of Year'!BO8))-1,"Error")</f>
        <v>7.547169811320753E-3</v>
      </c>
      <c r="BP9" s="25">
        <f ca="1">IFERROR(((1+'US Inflation'!$C10)*(1+('Official End of Year'!BP9-'Official End of Year'!BP8)/'Official End of Year'!BP8))-1,"Error")</f>
        <v>7.547169811320753E-3</v>
      </c>
      <c r="BQ9" s="25">
        <f ca="1">IFERROR(((1+'US Inflation'!$C10)*(1+('Official End of Year'!BQ9-'Official End of Year'!BQ8)/'Official End of Year'!BQ8))-1,"Error")</f>
        <v>7.547169811320753E-3</v>
      </c>
      <c r="BR9" s="25">
        <f ca="1">IFERROR(((1+'US Inflation'!$C10)*(1+('Official End of Year'!BR9-'Official End of Year'!BR8)/'Official End of Year'!BR8))-1,"Error")</f>
        <v>7.547169811320753E-3</v>
      </c>
      <c r="BS9" s="25">
        <f ca="1">IFERROR(((1+'US Inflation'!$C10)*(1+('Official End of Year'!BS9-'Official End of Year'!BS8)/'Official End of Year'!BS8))-1,"Error")</f>
        <v>0.41056603773584888</v>
      </c>
      <c r="BT9" s="25">
        <f ca="1">IFERROR(((1+'US Inflation'!$C10)*(1+('Official End of Year'!BT9-'Official End of Year'!BT8)/'Official End of Year'!BT8))-1,"Error")</f>
        <v>-3.0714115118222973E-2</v>
      </c>
      <c r="BU9" s="25">
        <f ca="1">IFERROR(((1+'US Inflation'!$C10)*(1+('Official End of Year'!BU9-'Official End of Year'!BU8)/'Official End of Year'!BU8))-1,"Error")</f>
        <v>7.547169811320753E-3</v>
      </c>
      <c r="BV9" s="25">
        <f ca="1">IFERROR(((1+'US Inflation'!$C10)*(1+('Official End of Year'!BV9-'Official End of Year'!BV8)/'Official End of Year'!BV8))-1,"Error")</f>
        <v>7.547169811320753E-3</v>
      </c>
      <c r="BW9" s="25">
        <f ca="1">IFERROR(((1+'US Inflation'!$C10)*(1+('Official End of Year'!BW9-'Official End of Year'!BW8)/'Official End of Year'!BW8))-1,"Error")</f>
        <v>7.547169811320753E-3</v>
      </c>
      <c r="BX9" s="25">
        <f ca="1">IFERROR(((1+'US Inflation'!$C10)*(1+('Official End of Year'!BX9-'Official End of Year'!BX8)/'Official End of Year'!BX8))-1,"Error")</f>
        <v>7.547169811320753E-3</v>
      </c>
      <c r="BY9" s="25">
        <f ca="1">IFERROR(((1+'US Inflation'!$C10)*(1+('Official End of Year'!BY9-'Official End of Year'!BY8)/'Official End of Year'!BY8))-1,"Error")</f>
        <v>7.547169811320753E-3</v>
      </c>
      <c r="BZ9" s="25">
        <f ca="1">IFERROR(((1+'US Inflation'!$C10)*(1+('Official End of Year'!BZ9-'Official End of Year'!BZ8)/'Official End of Year'!BZ8))-1,"Error")</f>
        <v>7.5471697854530007E-3</v>
      </c>
      <c r="CA9" s="25">
        <f ca="1">IFERROR(((1+'US Inflation'!$C10)*(1+('Official End of Year'!CA9-'Official End of Year'!CA8)/'Official End of Year'!CA8))-1,"Error")</f>
        <v>7.547169811320753E-3</v>
      </c>
      <c r="CB9" s="25">
        <f ca="1">IFERROR(((1+'US Inflation'!$C10)*(1+('Official End of Year'!CB9-'Official End of Year'!CB8)/'Official End of Year'!CB8))-1,"Error")</f>
        <v>7.547169811320753E-3</v>
      </c>
      <c r="CC9" s="25">
        <f ca="1">IFERROR(((1+'US Inflation'!$C10)*(1+('Official End of Year'!CC9-'Official End of Year'!CC8)/'Official End of Year'!CC8))-1,"Error")</f>
        <v>7.547169811320753E-3</v>
      </c>
      <c r="CD9" s="25">
        <f ca="1">IFERROR(((1+'US Inflation'!$C10)*(1+('Official End of Year'!CD9-'Official End of Year'!CD8)/'Official End of Year'!CD8))-1,"Error")</f>
        <v>7.547169811320753E-3</v>
      </c>
      <c r="CE9" s="25">
        <f ca="1">IFERROR(((1+'US Inflation'!$C10)*(1+('Official End of Year'!CE9-'Official End of Year'!CE8)/'Official End of Year'!CE8))-1,"Error")</f>
        <v>7.547169811320753E-3</v>
      </c>
      <c r="CF9" s="25">
        <f ca="1">IFERROR(((1+'US Inflation'!$C10)*(1+('Official End of Year'!CF9-'Official End of Year'!CF8)/'Official End of Year'!CF8))-1,"Error")</f>
        <v>7.547169811320753E-3</v>
      </c>
      <c r="CG9" s="25">
        <f ca="1">IFERROR(((1+'US Inflation'!$C10)*(1+('Official End of Year'!CG9-'Official End of Year'!CG8)/'Official End of Year'!CG8))-1,"Error")</f>
        <v>7.547169811320753E-3</v>
      </c>
      <c r="CH9" s="25">
        <f ca="1">IFERROR(((1+'US Inflation'!$C10)*(1+('Official End of Year'!CH9-'Official End of Year'!CH8)/'Official End of Year'!CH8))-1,"Error")</f>
        <v>7.547169811320753E-3</v>
      </c>
      <c r="CI9" s="25">
        <f ca="1">IFERROR(((1+'US Inflation'!$C10)*(1+('Official End of Year'!CI9-'Official End of Year'!CI8)/'Official End of Year'!CI8))-1,"Error")</f>
        <v>7.547169811320753E-3</v>
      </c>
      <c r="CJ9" s="25">
        <f ca="1">IFERROR(((1+'US Inflation'!$C10)*(1+('Official End of Year'!CJ9-'Official End of Year'!CJ8)/'Official End of Year'!CJ8))-1,"Error")</f>
        <v>7.547169811320753E-3</v>
      </c>
      <c r="CK9" s="25">
        <f ca="1">IFERROR(((1+'US Inflation'!$C10)*(1+('Official End of Year'!CK9-'Official End of Year'!CK8)/'Official End of Year'!CK8))-1,"Error")</f>
        <v>7.547169811320753E-3</v>
      </c>
      <c r="CL9" s="25">
        <f ca="1">IFERROR(((1+'US Inflation'!$C10)*(1+('Official End of Year'!CL9-'Official End of Year'!CL8)/'Official End of Year'!CL8))-1,"Error")</f>
        <v>7.547169811320753E-3</v>
      </c>
      <c r="CM9" s="25">
        <f ca="1">IFERROR(((1+'US Inflation'!$C10)*(1+('Official End of Year'!CM9-'Official End of Year'!CM8)/'Official End of Year'!CM8))-1,"Error")</f>
        <v>7.547169811320753E-3</v>
      </c>
      <c r="CN9" s="25">
        <f ca="1">IFERROR(((1+'US Inflation'!$C10)*(1+('Official End of Year'!CN9-'Official End of Year'!CN8)/'Official End of Year'!CN8))-1,"Error")</f>
        <v>7.547169811320753E-3</v>
      </c>
      <c r="CO9" s="25">
        <f ca="1">IFERROR(((1+'US Inflation'!$C10)*(1+('Official End of Year'!CO9-'Official End of Year'!CO8)/'Official End of Year'!CO8))-1,"Error")</f>
        <v>7.547169811320753E-3</v>
      </c>
      <c r="CP9" s="25">
        <f ca="1">IFERROR(((1+'US Inflation'!$C10)*(1+('Official End of Year'!CP9-'Official End of Year'!CP8)/'Official End of Year'!CP8))-1,"Error")</f>
        <v>7.547169811320753E-3</v>
      </c>
      <c r="CQ9" s="25" t="str">
        <f ca="1">IFERROR(((1+'US Inflation'!$C10)*(1+('Official End of Year'!CQ9-'Official End of Year'!CQ8)/'Official End of Year'!CQ8))-1,"Error")</f>
        <v>Error</v>
      </c>
      <c r="CR9" s="25" t="str">
        <f ca="1">IFERROR(((1+'US Inflation'!$C10)*(1+('Official End of Year'!CR9-'Official End of Year'!CR8)/'Official End of Year'!CR8))-1,"Error")</f>
        <v>Error</v>
      </c>
      <c r="CS9" s="25" t="str">
        <f ca="1">IFERROR(((1+'US Inflation'!$C10)*(1+('Official End of Year'!CS9-'Official End of Year'!CS8)/'Official End of Year'!CS8))-1,"Error")</f>
        <v>Error</v>
      </c>
      <c r="CT9" s="25" t="str">
        <f ca="1">IFERROR(((1+'US Inflation'!$C10)*(1+('Official End of Year'!CT9-'Official End of Year'!CT8)/'Official End of Year'!CT8))-1,"Error")</f>
        <v>Error</v>
      </c>
      <c r="CU9" s="25" t="str">
        <f ca="1">IFERROR(((1+'US Inflation'!$C10)*(1+('Official End of Year'!CU9-'Official End of Year'!CU8)/'Official End of Year'!CU8))-1,"Error")</f>
        <v>Error</v>
      </c>
      <c r="CV9" s="25" t="str">
        <f ca="1">IFERROR(((1+'US Inflation'!$C10)*(1+('Official End of Year'!CV9-'Official End of Year'!CV8)/'Official End of Year'!CV8))-1,"Error")</f>
        <v>Error</v>
      </c>
      <c r="CW9" s="25" t="str">
        <f ca="1">IFERROR(((1+'US Inflation'!$C10)*(1+('Official End of Year'!CW9-'Official End of Year'!CW8)/'Official End of Year'!CW8))-1,"Error")</f>
        <v>Error</v>
      </c>
      <c r="CX9" s="25" t="str">
        <f ca="1">IFERROR(((1+'US Inflation'!$C10)*(1+('Official End of Year'!CX9-'Official End of Year'!CX8)/'Official End of Year'!CX8))-1,"Error")</f>
        <v>Error</v>
      </c>
      <c r="CY9" s="25" t="str">
        <f ca="1">IFERROR(((1+'US Inflation'!$C10)*(1+('Official End of Year'!CY9-'Official End of Year'!CY8)/'Official End of Year'!CY8))-1,"Error")</f>
        <v>Error</v>
      </c>
      <c r="CZ9" s="25" t="str">
        <f ca="1">IFERROR(((1+'US Inflation'!$C10)*(1+('Official End of Year'!CZ9-'Official End of Year'!CZ8)/'Official End of Year'!CZ8))-1,"Error")</f>
        <v>Error</v>
      </c>
      <c r="DA9" s="25" t="str">
        <f ca="1">IFERROR(((1+'US Inflation'!$C10)*(1+('Official End of Year'!DA9-'Official End of Year'!DA8)/'Official End of Year'!DA8))-1,"Error")</f>
        <v>Error</v>
      </c>
      <c r="DB9" s="25" t="str">
        <f ca="1">IFERROR(((1+'US Inflation'!$C10)*(1+('Official End of Year'!DB9-'Official End of Year'!DB8)/'Official End of Year'!DB8))-1,"Error")</f>
        <v>Error</v>
      </c>
      <c r="DC9" s="25" t="str">
        <f ca="1">IFERROR(((1+'US Inflation'!$C10)*(1+('Official End of Year'!DC9-'Official End of Year'!DC8)/'Official End of Year'!DC8))-1,"Error")</f>
        <v>Error</v>
      </c>
      <c r="DD9" s="25" t="str">
        <f ca="1">IFERROR(((1+'US Inflation'!$C10)*(1+('Official End of Year'!DD9-'Official End of Year'!DD8)/'Official End of Year'!DD8))-1,"Error")</f>
        <v>Error</v>
      </c>
      <c r="DE9" s="25" t="str">
        <f ca="1">IFERROR(((1+'US Inflation'!$C10)*(1+('Official End of Year'!DE9-'Official End of Year'!DE8)/'Official End of Year'!DE8))-1,"Error")</f>
        <v>Error</v>
      </c>
      <c r="DF9" s="25" t="str">
        <f ca="1">IFERROR(((1+'US Inflation'!$C10)*(1+('Official End of Year'!DF9-'Official End of Year'!DF8)/'Official End of Year'!DF8))-1,"Error")</f>
        <v>Error</v>
      </c>
      <c r="DG9" s="25" t="str">
        <f ca="1">IFERROR(((1+'US Inflation'!$C10)*(1+('Official End of Year'!DG9-'Official End of Year'!DG8)/'Official End of Year'!DG8))-1,"Error")</f>
        <v>Error</v>
      </c>
    </row>
    <row r="10" spans="1:111" x14ac:dyDescent="0.25">
      <c r="A10" t="str">
        <f t="shared" ca="1" si="2"/>
        <v>1955</v>
      </c>
      <c r="B10" s="25">
        <f ca="1">IFERROR(((1+'US Inflation'!$C11)*(1+('Official End of Year'!B10-'Official End of Year'!B9)/'Official End of Year'!B9))-1,"Error")</f>
        <v>7.4906367041198685E-3</v>
      </c>
      <c r="C10" s="25">
        <f ca="1">IFERROR(((1+'US Inflation'!$C11)*(1+('Official End of Year'!C10-'Official End of Year'!C9)/'Official End of Year'!C9))-1,"Error")</f>
        <v>1.5999758366557932</v>
      </c>
      <c r="D10" s="25">
        <f ca="1">IFERROR(((1+'US Inflation'!$C11)*(1+('Official End of Year'!D10-'Official End of Year'!D9)/'Official End of Year'!D9))-1,"Error")</f>
        <v>7.4906367041198685E-3</v>
      </c>
      <c r="E10" s="25">
        <f ca="1">IFERROR(((1+'US Inflation'!$C11)*(1+('Official End of Year'!E10-'Official End of Year'!E9)/'Official End of Year'!E9))-1,"Error")</f>
        <v>7.4906367041198685E-3</v>
      </c>
      <c r="F10" s="25">
        <f ca="1">IFERROR(((1+'US Inflation'!$C11)*(1+('Official End of Year'!F10-'Official End of Year'!F9)/'Official End of Year'!F9))-1,"Error")</f>
        <v>7.4906367041198685E-3</v>
      </c>
      <c r="G10" s="25">
        <f ca="1">IFERROR(((1+'US Inflation'!$C11)*(1+('Official End of Year'!G10-'Official End of Year'!G9)/'Official End of Year'!G9))-1,"Error")</f>
        <v>7.4906367041198685E-3</v>
      </c>
      <c r="H10" s="25">
        <f ca="1">IFERROR(((1+'US Inflation'!$C11)*(1+('Official End of Year'!H10-'Official End of Year'!H9)/'Official End of Year'!H9))-1,"Error")</f>
        <v>7.4906367041198685E-3</v>
      </c>
      <c r="I10" s="25">
        <f ca="1">IFERROR(((1+'US Inflation'!$C11)*(1+('Official End of Year'!I10-'Official End of Year'!I9)/'Official End of Year'!I9))-1,"Error")</f>
        <v>7.4906367041198685E-3</v>
      </c>
      <c r="J10" s="25">
        <f ca="1">IFERROR(((1+'US Inflation'!$C11)*(1+('Official End of Year'!J10-'Official End of Year'!J9)/'Official End of Year'!J9))-1,"Error")</f>
        <v>7.4906367041198685E-3</v>
      </c>
      <c r="K10" s="25">
        <f ca="1">IFERROR(((1+'US Inflation'!$C11)*(1+('Official End of Year'!K10-'Official End of Year'!K9)/'Official End of Year'!K9))-1,"Error")</f>
        <v>7.4906367041198685E-3</v>
      </c>
      <c r="L10" s="25">
        <f ca="1">IFERROR(((1+'US Inflation'!$C11)*(1+('Official End of Year'!L10-'Official End of Year'!L9)/'Official End of Year'!L9))-1,"Error")</f>
        <v>4.0830554361340088E-2</v>
      </c>
      <c r="M10" s="25">
        <f ca="1">IFERROR(((1+'US Inflation'!$C11)*(1+('Official End of Year'!M10-'Official End of Year'!M9)/'Official End of Year'!M9))-1,"Error")</f>
        <v>0.51123595505617958</v>
      </c>
      <c r="N10" s="25">
        <f ca="1">IFERROR(((1+'US Inflation'!$C11)*(1+('Official End of Year'!N10-'Official End of Year'!N9)/'Official End of Year'!N9))-1,"Error")</f>
        <v>7.4906367041198685E-3</v>
      </c>
      <c r="O10" s="25">
        <f ca="1">IFERROR(((1+'US Inflation'!$C11)*(1+('Official End of Year'!O10-'Official End of Year'!O9)/'Official End of Year'!O9))-1,"Error")</f>
        <v>5.780066849856369E-2</v>
      </c>
      <c r="P10" s="25">
        <f ca="1">IFERROR(((1+'US Inflation'!$C11)*(1+('Official End of Year'!P10-'Official End of Year'!P9)/'Official End of Year'!P9))-1,"Error")</f>
        <v>7.4906367041198685E-3</v>
      </c>
      <c r="Q10" s="25">
        <f ca="1">IFERROR(((1+'US Inflation'!$C11)*(1+('Official End of Year'!Q10-'Official End of Year'!Q9)/'Official End of Year'!Q9))-1,"Error")</f>
        <v>7.4906367041198685E-3</v>
      </c>
      <c r="R10" s="25">
        <f ca="1">IFERROR(((1+'US Inflation'!$C11)*(1+('Official End of Year'!R10-'Official End of Year'!R9)/'Official End of Year'!R9))-1,"Error")</f>
        <v>7.4906367041198685E-3</v>
      </c>
      <c r="S10" s="25">
        <f ca="1">IFERROR(((1+'US Inflation'!$C11)*(1+('Official End of Year'!S10-'Official End of Year'!S9)/'Official End of Year'!S9))-1,"Error")</f>
        <v>7.4906367041198685E-3</v>
      </c>
      <c r="T10" s="25">
        <f ca="1">IFERROR(((1+'US Inflation'!$C11)*(1+('Official End of Year'!T10-'Official End of Year'!T9)/'Official End of Year'!T9))-1,"Error")</f>
        <v>7.4906367041198685E-3</v>
      </c>
      <c r="U10" s="25">
        <f ca="1">IFERROR(((1+'US Inflation'!$C11)*(1+('Official End of Year'!U10-'Official End of Year'!U9)/'Official End of Year'!U9))-1,"Error")</f>
        <v>7.4906367041198685E-3</v>
      </c>
      <c r="V10" s="25">
        <f ca="1">IFERROR(((1+'US Inflation'!$C11)*(1+('Official End of Year'!V10-'Official End of Year'!V9)/'Official End of Year'!V9))-1,"Error")</f>
        <v>7.4906367041198685E-3</v>
      </c>
      <c r="W10" s="25">
        <f ca="1">IFERROR(((1+'US Inflation'!$C11)*(1+('Official End of Year'!W10-'Official End of Year'!W9)/'Official End of Year'!W9))-1,"Error")</f>
        <v>7.4906367041198685E-3</v>
      </c>
      <c r="X10" s="25">
        <f ca="1">IFERROR(((1+'US Inflation'!$C11)*(1+('Official End of Year'!X10-'Official End of Year'!X9)/'Official End of Year'!X9))-1,"Error")</f>
        <v>7.4906367041198685E-3</v>
      </c>
      <c r="Y10" s="25">
        <f ca="1">IFERROR(((1+'US Inflation'!$C11)*(1+('Official End of Year'!Y10-'Official End of Year'!Y9)/'Official End of Year'!Y9))-1,"Error")</f>
        <v>7.4906367041198685E-3</v>
      </c>
      <c r="Z10" s="25">
        <f ca="1">IFERROR(((1+'US Inflation'!$C11)*(1+('Official End of Year'!Z10-'Official End of Year'!Z9)/'Official End of Year'!Z9))-1,"Error")</f>
        <v>7.4906367041198685E-3</v>
      </c>
      <c r="AA10" s="25">
        <f ca="1">IFERROR(((1+'US Inflation'!$C11)*(1+('Official End of Year'!AA10-'Official End of Year'!AA9)/'Official End of Year'!AA9))-1,"Error")</f>
        <v>7.4906367041198685E-3</v>
      </c>
      <c r="AB10" s="25">
        <f ca="1">IFERROR(((1+'US Inflation'!$C11)*(1+('Official End of Year'!AB10-'Official End of Year'!AB9)/'Official End of Year'!AB9))-1,"Error")</f>
        <v>7.4906367041198685E-3</v>
      </c>
      <c r="AC10" s="25">
        <f ca="1">IFERROR(((1+'US Inflation'!$C11)*(1+('Official End of Year'!AC10-'Official End of Year'!AC9)/'Official End of Year'!AC9))-1,"Error")</f>
        <v>7.4906367041198685E-3</v>
      </c>
      <c r="AD10" s="25">
        <f ca="1">IFERROR(((1+'US Inflation'!$C11)*(1+('Official End of Year'!AD10-'Official End of Year'!AD9)/'Official End of Year'!AD9))-1,"Error")</f>
        <v>7.4906367041198685E-3</v>
      </c>
      <c r="AE10" s="25">
        <f ca="1">IFERROR(((1+'US Inflation'!$C11)*(1+('Official End of Year'!AE10-'Official End of Year'!AE9)/'Official End of Year'!AE9))-1,"Error")</f>
        <v>7.4906367041198685E-3</v>
      </c>
      <c r="AF10" s="25">
        <f ca="1">IFERROR(((1+'US Inflation'!$C11)*(1+('Official End of Year'!AF10-'Official End of Year'!AF9)/'Official End of Year'!AF9))-1,"Error")</f>
        <v>7.4906367041198685E-3</v>
      </c>
      <c r="AG10" s="25">
        <f ca="1">IFERROR(((1+'US Inflation'!$C11)*(1+('Official End of Year'!AG10-'Official End of Year'!AG9)/'Official End of Year'!AG9))-1,"Error")</f>
        <v>7.4906367041198685E-3</v>
      </c>
      <c r="AH10" s="25">
        <f ca="1">IFERROR(((1+'US Inflation'!$C11)*(1+('Official End of Year'!AH10-'Official End of Year'!AH9)/'Official End of Year'!AH9))-1,"Error")</f>
        <v>7.4906367041198685E-3</v>
      </c>
      <c r="AI10" s="25">
        <f ca="1">IFERROR(((1+'US Inflation'!$C11)*(1+('Official End of Year'!AI10-'Official End of Year'!AI9)/'Official End of Year'!AI9))-1,"Error")</f>
        <v>7.4906367041198685E-3</v>
      </c>
      <c r="AJ10" s="25">
        <f ca="1">IFERROR(((1+'US Inflation'!$C11)*(1+('Official End of Year'!AJ10-'Official End of Year'!AJ9)/'Official End of Year'!AJ9))-1,"Error")</f>
        <v>7.4906367041198685E-3</v>
      </c>
      <c r="AK10" s="25">
        <f ca="1">IFERROR(((1+'US Inflation'!$C11)*(1+('Official End of Year'!AK10-'Official End of Year'!AK9)/'Official End of Year'!AK9))-1,"Error")</f>
        <v>7.4906367041198685E-3</v>
      </c>
      <c r="AL10" s="25">
        <f ca="1">IFERROR(((1+'US Inflation'!$C11)*(1+('Official End of Year'!AL10-'Official End of Year'!AL9)/'Official End of Year'!AL9))-1,"Error")</f>
        <v>7.4906367041198685E-3</v>
      </c>
      <c r="AM10" s="25">
        <f ca="1">IFERROR(((1+'US Inflation'!$C11)*(1+('Official End of Year'!AM10-'Official End of Year'!AM9)/'Official End of Year'!AM9))-1,"Error")</f>
        <v>1.3482281763180639</v>
      </c>
      <c r="AN10" s="25">
        <f ca="1">IFERROR(((1+'US Inflation'!$C11)*(1+('Official End of Year'!AN10-'Official End of Year'!AN9)/'Official End of Year'!AN9))-1,"Error")</f>
        <v>7.4906367041198685E-3</v>
      </c>
      <c r="AO10" s="25">
        <f ca="1">IFERROR(((1+'US Inflation'!$C11)*(1+('Official End of Year'!AO10-'Official End of Year'!AO9)/'Official End of Year'!AO9))-1,"Error")</f>
        <v>7.4906367041198685E-3</v>
      </c>
      <c r="AP10" s="25">
        <f ca="1">IFERROR(((1+'US Inflation'!$C11)*(1+('Official End of Year'!AP10-'Official End of Year'!AP9)/'Official End of Year'!AP9))-1,"Error")</f>
        <v>0.8134831460674159</v>
      </c>
      <c r="AQ10" s="25">
        <f ca="1">IFERROR(((1+'US Inflation'!$C11)*(1+('Official End of Year'!AQ10-'Official End of Year'!AQ9)/'Official End of Year'!AQ9))-1,"Error")</f>
        <v>7.4906367041198685E-3</v>
      </c>
      <c r="AR10" s="25">
        <f ca="1">IFERROR(((1+'US Inflation'!$C11)*(1+('Official End of Year'!AR10-'Official End of Year'!AR9)/'Official End of Year'!AR9))-1,"Error")</f>
        <v>7.4906367041198685E-3</v>
      </c>
      <c r="AS10" s="25">
        <f ca="1">IFERROR(((1+'US Inflation'!$C11)*(1+('Official End of Year'!AS10-'Official End of Year'!AS9)/'Official End of Year'!AS9))-1,"Error")</f>
        <v>7.4906367041198685E-3</v>
      </c>
      <c r="AT10" s="25">
        <f ca="1">IFERROR(((1+'US Inflation'!$C11)*(1+('Official End of Year'!AT10-'Official End of Year'!AT9)/'Official End of Year'!AT9))-1,"Error")</f>
        <v>7.4906367041198685E-3</v>
      </c>
      <c r="AU10" s="25">
        <f ca="1">IFERROR(((1+'US Inflation'!$C11)*(1+('Official End of Year'!AU10-'Official End of Year'!AU9)/'Official End of Year'!AU9))-1,"Error")</f>
        <v>7.4906367041198685E-3</v>
      </c>
      <c r="AV10" s="25">
        <f ca="1">IFERROR(((1+'US Inflation'!$C11)*(1+('Official End of Year'!AV10-'Official End of Year'!AV9)/'Official End of Year'!AV9))-1,"Error")</f>
        <v>1.7985851019558883</v>
      </c>
      <c r="AW10" s="25">
        <f ca="1">IFERROR(((1+'US Inflation'!$C11)*(1+('Official End of Year'!AW10-'Official End of Year'!AW9)/'Official End of Year'!AW9))-1,"Error")</f>
        <v>7.4906367041198685E-3</v>
      </c>
      <c r="AX10" s="25">
        <f ca="1">IFERROR(((1+'US Inflation'!$C11)*(1+('Official End of Year'!AX10-'Official End of Year'!AX9)/'Official End of Year'!AX9))-1,"Error")</f>
        <v>7.4906367041198685E-3</v>
      </c>
      <c r="AY10" s="25">
        <f ca="1">IFERROR(((1+'US Inflation'!$C11)*(1+('Official End of Year'!AY10-'Official End of Year'!AY9)/'Official End of Year'!AY9))-1,"Error")</f>
        <v>7.4906367041198685E-3</v>
      </c>
      <c r="AZ10" s="25">
        <f ca="1">IFERROR(((1+'US Inflation'!$C11)*(1+('Official End of Year'!AZ10-'Official End of Year'!AZ9)/'Official End of Year'!AZ9))-1,"Error")</f>
        <v>7.4906367041198685E-3</v>
      </c>
      <c r="BA10" s="25">
        <f ca="1">IFERROR(((1+'US Inflation'!$C11)*(1+('Official End of Year'!BA10-'Official End of Year'!BA9)/'Official End of Year'!BA9))-1,"Error")</f>
        <v>7.4906367041198685E-3</v>
      </c>
      <c r="BB10" s="25">
        <f ca="1">IFERROR(((1+'US Inflation'!$C11)*(1+('Official End of Year'!BB10-'Official End of Year'!BB9)/'Official End of Year'!BB9))-1,"Error")</f>
        <v>7.4906367041198685E-3</v>
      </c>
      <c r="BC10" s="25">
        <f ca="1">IFERROR(((1+'US Inflation'!$C11)*(1+('Official End of Year'!BC10-'Official End of Year'!BC9)/'Official End of Year'!BC9))-1,"Error")</f>
        <v>7.4906367041198685E-3</v>
      </c>
      <c r="BD10" s="25">
        <f ca="1">IFERROR(((1+'US Inflation'!$C11)*(1+('Official End of Year'!BD10-'Official End of Year'!BD9)/'Official End of Year'!BD9))-1,"Error")</f>
        <v>7.4906367041198685E-3</v>
      </c>
      <c r="BE10" s="25">
        <f ca="1">IFERROR(((1+'US Inflation'!$C11)*(1+('Official End of Year'!BE10-'Official End of Year'!BE9)/'Official End of Year'!BE9))-1,"Error")</f>
        <v>7.4906367041198685E-3</v>
      </c>
      <c r="BF10" s="25">
        <f ca="1">IFERROR(((1+'US Inflation'!$C11)*(1+('Official End of Year'!BF10-'Official End of Year'!BF9)/'Official End of Year'!BF9))-1,"Error")</f>
        <v>7.4906367041198685E-3</v>
      </c>
      <c r="BG10" s="25">
        <f ca="1">IFERROR(((1+'US Inflation'!$C11)*(1+('Official End of Year'!BG10-'Official End of Year'!BG9)/'Official End of Year'!BG9))-1,"Error")</f>
        <v>7.4906367041198685E-3</v>
      </c>
      <c r="BH10" s="25">
        <f ca="1">IFERROR(((1+'US Inflation'!$C11)*(1+('Official End of Year'!BH10-'Official End of Year'!BH9)/'Official End of Year'!BH9))-1,"Error")</f>
        <v>7.4906367041198685E-3</v>
      </c>
      <c r="BI10" s="25">
        <f ca="1">IFERROR(((1+'US Inflation'!$C11)*(1+('Official End of Year'!BI10-'Official End of Year'!BI9)/'Official End of Year'!BI9))-1,"Error")</f>
        <v>7.4906367041198685E-3</v>
      </c>
      <c r="BJ10" s="25">
        <f ca="1">IFERROR(((1+'US Inflation'!$C11)*(1+('Official End of Year'!BJ10-'Official End of Year'!BJ9)/'Official End of Year'!BJ9))-1,"Error")</f>
        <v>7.4906367041198685E-3</v>
      </c>
      <c r="BK10" s="25">
        <f ca="1">IFERROR(((1+'US Inflation'!$C11)*(1+('Official End of Year'!BK10-'Official End of Year'!BK9)/'Official End of Year'!BK9))-1,"Error")</f>
        <v>7.4906367041198685E-3</v>
      </c>
      <c r="BL10" s="25" t="str">
        <f ca="1">IFERROR(((1+'US Inflation'!$C11)*(1+('Official End of Year'!BL10-'Official End of Year'!BL9)/'Official End of Year'!BL9))-1,"Error")</f>
        <v>Error</v>
      </c>
      <c r="BM10" s="25">
        <f ca="1">IFERROR(((1+'US Inflation'!$C11)*(1+('Official End of Year'!BM10-'Official End of Year'!BM9)/'Official End of Year'!BM9))-1,"Error")</f>
        <v>7.4906367041198685E-3</v>
      </c>
      <c r="BN10" s="25">
        <f ca="1">IFERROR(((1+'US Inflation'!$C11)*(1+('Official End of Year'!BN10-'Official End of Year'!BN9)/'Official End of Year'!BN9))-1,"Error")</f>
        <v>7.4906367041198685E-3</v>
      </c>
      <c r="BO10" s="25">
        <f ca="1">IFERROR(((1+'US Inflation'!$C11)*(1+('Official End of Year'!BO10-'Official End of Year'!BO9)/'Official End of Year'!BO9))-1,"Error")</f>
        <v>0.42056179775280866</v>
      </c>
      <c r="BP10" s="25">
        <f ca="1">IFERROR(((1+'US Inflation'!$C11)*(1+('Official End of Year'!BP10-'Official End of Year'!BP9)/'Official End of Year'!BP9))-1,"Error")</f>
        <v>7.4906367041198685E-3</v>
      </c>
      <c r="BQ10" s="25">
        <f ca="1">IFERROR(((1+'US Inflation'!$C11)*(1+('Official End of Year'!BQ10-'Official End of Year'!BQ9)/'Official End of Year'!BQ9))-1,"Error")</f>
        <v>7.4906367041198685E-3</v>
      </c>
      <c r="BR10" s="25">
        <f ca="1">IFERROR(((1+'US Inflation'!$C11)*(1+('Official End of Year'!BR10-'Official End of Year'!BR9)/'Official End of Year'!BR9))-1,"Error")</f>
        <v>0.44883849870441406</v>
      </c>
      <c r="BS10" s="25">
        <f ca="1">IFERROR(((1+'US Inflation'!$C11)*(1+('Official End of Year'!BS10-'Official End of Year'!BS9)/'Official End of Year'!BS9))-1,"Error")</f>
        <v>7.4906367041198685E-3</v>
      </c>
      <c r="BT10" s="25">
        <f ca="1">IFERROR(((1+'US Inflation'!$C11)*(1+('Official End of Year'!BT10-'Official End of Year'!BT9)/'Official End of Year'!BT9))-1,"Error")</f>
        <v>3.4003548196333666E-2</v>
      </c>
      <c r="BU10" s="25">
        <f ca="1">IFERROR(((1+'US Inflation'!$C11)*(1+('Official End of Year'!BU10-'Official End of Year'!BU9)/'Official End of Year'!BU9))-1,"Error")</f>
        <v>7.4906367041198685E-3</v>
      </c>
      <c r="BV10" s="25">
        <f ca="1">IFERROR(((1+'US Inflation'!$C11)*(1+('Official End of Year'!BV10-'Official End of Year'!BV9)/'Official End of Year'!BV9))-1,"Error")</f>
        <v>7.4906367041198685E-3</v>
      </c>
      <c r="BW10" s="25">
        <f ca="1">IFERROR(((1+'US Inflation'!$C11)*(1+('Official End of Year'!BW10-'Official End of Year'!BW9)/'Official End of Year'!BW9))-1,"Error")</f>
        <v>7.4906367041198685E-3</v>
      </c>
      <c r="BX10" s="25">
        <f ca="1">IFERROR(((1+'US Inflation'!$C11)*(1+('Official End of Year'!BX10-'Official End of Year'!BX9)/'Official End of Year'!BX9))-1,"Error")</f>
        <v>7.4906367041198685E-3</v>
      </c>
      <c r="BY10" s="25">
        <f ca="1">IFERROR(((1+'US Inflation'!$C11)*(1+('Official End of Year'!BY10-'Official End of Year'!BY9)/'Official End of Year'!BY9))-1,"Error")</f>
        <v>7.4906367041198685E-3</v>
      </c>
      <c r="BZ10" s="25">
        <f ca="1">IFERROR(((1+'US Inflation'!$C11)*(1+('Official End of Year'!BZ10-'Official End of Year'!BZ9)/'Official End of Year'!BZ9))-1,"Error")</f>
        <v>7.4906367041198685E-3</v>
      </c>
      <c r="CA10" s="25">
        <f ca="1">IFERROR(((1+'US Inflation'!$C11)*(1+('Official End of Year'!CA10-'Official End of Year'!CA9)/'Official End of Year'!CA9))-1,"Error")</f>
        <v>7.4906367041198685E-3</v>
      </c>
      <c r="CB10" s="25">
        <f ca="1">IFERROR(((1+'US Inflation'!$C11)*(1+('Official End of Year'!CB10-'Official End of Year'!CB9)/'Official End of Year'!CB9))-1,"Error")</f>
        <v>7.4906367041198685E-3</v>
      </c>
      <c r="CC10" s="25">
        <f ca="1">IFERROR(((1+'US Inflation'!$C11)*(1+('Official End of Year'!CC10-'Official End of Year'!CC9)/'Official End of Year'!CC9))-1,"Error")</f>
        <v>7.4906367041198685E-3</v>
      </c>
      <c r="CD10" s="25">
        <f ca="1">IFERROR(((1+'US Inflation'!$C11)*(1+('Official End of Year'!CD10-'Official End of Year'!CD9)/'Official End of Year'!CD9))-1,"Error")</f>
        <v>7.4906367041198685E-3</v>
      </c>
      <c r="CE10" s="25">
        <f ca="1">IFERROR(((1+'US Inflation'!$C11)*(1+('Official End of Year'!CE10-'Official End of Year'!CE9)/'Official End of Year'!CE9))-1,"Error")</f>
        <v>7.4906367041198685E-3</v>
      </c>
      <c r="CF10" s="25">
        <f ca="1">IFERROR(((1+'US Inflation'!$C11)*(1+('Official End of Year'!CF10-'Official End of Year'!CF9)/'Official End of Year'!CF9))-1,"Error")</f>
        <v>7.4906367041198685E-3</v>
      </c>
      <c r="CG10" s="25">
        <f ca="1">IFERROR(((1+'US Inflation'!$C11)*(1+('Official End of Year'!CG10-'Official End of Year'!CG9)/'Official End of Year'!CG9))-1,"Error")</f>
        <v>7.4906367041198685E-3</v>
      </c>
      <c r="CH10" s="25">
        <f ca="1">IFERROR(((1+'US Inflation'!$C11)*(1+('Official End of Year'!CH10-'Official End of Year'!CH9)/'Official End of Year'!CH9))-1,"Error")</f>
        <v>0.68533033707865187</v>
      </c>
      <c r="CI10" s="25">
        <f ca="1">IFERROR(((1+'US Inflation'!$C11)*(1+('Official End of Year'!CI10-'Official End of Year'!CI9)/'Official End of Year'!CI9))-1,"Error")</f>
        <v>7.4906367041198685E-3</v>
      </c>
      <c r="CJ10" s="25">
        <f ca="1">IFERROR(((1+'US Inflation'!$C11)*(1+('Official End of Year'!CJ10-'Official End of Year'!CJ9)/'Official End of Year'!CJ9))-1,"Error")</f>
        <v>7.4906367041198685E-3</v>
      </c>
      <c r="CK10" s="25">
        <f ca="1">IFERROR(((1+'US Inflation'!$C11)*(1+('Official End of Year'!CK10-'Official End of Year'!CK9)/'Official End of Year'!CK9))-1,"Error")</f>
        <v>7.4906367041198685E-3</v>
      </c>
      <c r="CL10" s="25">
        <f ca="1">IFERROR(((1+'US Inflation'!$C11)*(1+('Official End of Year'!CL10-'Official End of Year'!CL9)/'Official End of Year'!CL9))-1,"Error")</f>
        <v>7.4906367041198685E-3</v>
      </c>
      <c r="CM10" s="25">
        <f ca="1">IFERROR(((1+'US Inflation'!$C11)*(1+('Official End of Year'!CM10-'Official End of Year'!CM9)/'Official End of Year'!CM9))-1,"Error")</f>
        <v>0.11354228267297484</v>
      </c>
      <c r="CN10" s="25">
        <f ca="1">IFERROR(((1+'US Inflation'!$C11)*(1+('Official End of Year'!CN10-'Official End of Year'!CN9)/'Official End of Year'!CN9))-1,"Error")</f>
        <v>7.4906367041198685E-3</v>
      </c>
      <c r="CO10" s="25">
        <f ca="1">IFERROR(((1+'US Inflation'!$C11)*(1+('Official End of Year'!CO10-'Official End of Year'!CO9)/'Official End of Year'!CO9))-1,"Error")</f>
        <v>7.4906367041198685E-3</v>
      </c>
      <c r="CP10" s="25">
        <f ca="1">IFERROR(((1+'US Inflation'!$C11)*(1+('Official End of Year'!CP10-'Official End of Year'!CP9)/'Official End of Year'!CP9))-1,"Error")</f>
        <v>7.4906367041198685E-3</v>
      </c>
      <c r="CQ10" s="25" t="str">
        <f ca="1">IFERROR(((1+'US Inflation'!$C11)*(1+('Official End of Year'!CQ10-'Official End of Year'!CQ9)/'Official End of Year'!CQ9))-1,"Error")</f>
        <v>Error</v>
      </c>
      <c r="CR10" s="25" t="str">
        <f ca="1">IFERROR(((1+'US Inflation'!$C11)*(1+('Official End of Year'!CR10-'Official End of Year'!CR9)/'Official End of Year'!CR9))-1,"Error")</f>
        <v>Error</v>
      </c>
      <c r="CS10" s="25" t="str">
        <f ca="1">IFERROR(((1+'US Inflation'!$C11)*(1+('Official End of Year'!CS10-'Official End of Year'!CS9)/'Official End of Year'!CS9))-1,"Error")</f>
        <v>Error</v>
      </c>
      <c r="CT10" s="25" t="str">
        <f ca="1">IFERROR(((1+'US Inflation'!$C11)*(1+('Official End of Year'!CT10-'Official End of Year'!CT9)/'Official End of Year'!CT9))-1,"Error")</f>
        <v>Error</v>
      </c>
      <c r="CU10" s="25" t="str">
        <f ca="1">IFERROR(((1+'US Inflation'!$C11)*(1+('Official End of Year'!CU10-'Official End of Year'!CU9)/'Official End of Year'!CU9))-1,"Error")</f>
        <v>Error</v>
      </c>
      <c r="CV10" s="25" t="str">
        <f ca="1">IFERROR(((1+'US Inflation'!$C11)*(1+('Official End of Year'!CV10-'Official End of Year'!CV9)/'Official End of Year'!CV9))-1,"Error")</f>
        <v>Error</v>
      </c>
      <c r="CW10" s="25" t="str">
        <f ca="1">IFERROR(((1+'US Inflation'!$C11)*(1+('Official End of Year'!CW10-'Official End of Year'!CW9)/'Official End of Year'!CW9))-1,"Error")</f>
        <v>Error</v>
      </c>
      <c r="CX10" s="25" t="str">
        <f ca="1">IFERROR(((1+'US Inflation'!$C11)*(1+('Official End of Year'!CX10-'Official End of Year'!CX9)/'Official End of Year'!CX9))-1,"Error")</f>
        <v>Error</v>
      </c>
      <c r="CY10" s="25" t="str">
        <f ca="1">IFERROR(((1+'US Inflation'!$C11)*(1+('Official End of Year'!CY10-'Official End of Year'!CY9)/'Official End of Year'!CY9))-1,"Error")</f>
        <v>Error</v>
      </c>
      <c r="CZ10" s="25" t="str">
        <f ca="1">IFERROR(((1+'US Inflation'!$C11)*(1+('Official End of Year'!CZ10-'Official End of Year'!CZ9)/'Official End of Year'!CZ9))-1,"Error")</f>
        <v>Error</v>
      </c>
      <c r="DA10" s="25" t="str">
        <f ca="1">IFERROR(((1+'US Inflation'!$C11)*(1+('Official End of Year'!DA10-'Official End of Year'!DA9)/'Official End of Year'!DA9))-1,"Error")</f>
        <v>Error</v>
      </c>
      <c r="DB10" s="25" t="str">
        <f ca="1">IFERROR(((1+'US Inflation'!$C11)*(1+('Official End of Year'!DB10-'Official End of Year'!DB9)/'Official End of Year'!DB9))-1,"Error")</f>
        <v>Error</v>
      </c>
      <c r="DC10" s="25" t="str">
        <f ca="1">IFERROR(((1+'US Inflation'!$C11)*(1+('Official End of Year'!DC10-'Official End of Year'!DC9)/'Official End of Year'!DC9))-1,"Error")</f>
        <v>Error</v>
      </c>
      <c r="DD10" s="25" t="str">
        <f ca="1">IFERROR(((1+'US Inflation'!$C11)*(1+('Official End of Year'!DD10-'Official End of Year'!DD9)/'Official End of Year'!DD9))-1,"Error")</f>
        <v>Error</v>
      </c>
      <c r="DE10" s="25" t="str">
        <f ca="1">IFERROR(((1+'US Inflation'!$C11)*(1+('Official End of Year'!DE10-'Official End of Year'!DE9)/'Official End of Year'!DE9))-1,"Error")</f>
        <v>Error</v>
      </c>
      <c r="DF10" s="25" t="str">
        <f ca="1">IFERROR(((1+'US Inflation'!$C11)*(1+('Official End of Year'!DF10-'Official End of Year'!DF9)/'Official End of Year'!DF9))-1,"Error")</f>
        <v>Error</v>
      </c>
      <c r="DG10" s="25" t="str">
        <f ca="1">IFERROR(((1+'US Inflation'!$C11)*(1+('Official End of Year'!DG10-'Official End of Year'!DG9)/'Official End of Year'!DG9))-1,"Error")</f>
        <v>Error</v>
      </c>
    </row>
    <row r="11" spans="1:111" x14ac:dyDescent="0.25">
      <c r="A11" t="str">
        <f t="shared" ca="1" si="2"/>
        <v>1956</v>
      </c>
      <c r="B11" s="25">
        <f ca="1">IFERROR(((1+'US Inflation'!$C12)*(1+('Official End of Year'!B11-'Official End of Year'!B10)/'Official End of Year'!B10))-1,"Error")</f>
        <v>-7.4349442379182396E-3</v>
      </c>
      <c r="C11" s="25">
        <f ca="1">IFERROR(((1+'US Inflation'!$C12)*(1+('Official End of Year'!C11-'Official End of Year'!C10)/'Official End of Year'!C10))-1,"Error")</f>
        <v>7.7292441140024426E-3</v>
      </c>
      <c r="D11" s="25">
        <f ca="1">IFERROR(((1+'US Inflation'!$C12)*(1+('Official End of Year'!D11-'Official End of Year'!D10)/'Official End of Year'!D10))-1,"Error")</f>
        <v>-7.4349442379182396E-3</v>
      </c>
      <c r="E11" s="25">
        <f ca="1">IFERROR(((1+'US Inflation'!$C12)*(1+('Official End of Year'!E11-'Official End of Year'!E10)/'Official End of Year'!E10))-1,"Error")</f>
        <v>-7.4349442379182396E-3</v>
      </c>
      <c r="F11" s="25">
        <f ca="1">IFERROR(((1+'US Inflation'!$C12)*(1+('Official End of Year'!F11-'Official End of Year'!F10)/'Official End of Year'!F10))-1,"Error")</f>
        <v>-7.4349442379182396E-3</v>
      </c>
      <c r="G11" s="25">
        <f ca="1">IFERROR(((1+'US Inflation'!$C12)*(1+('Official End of Year'!G11-'Official End of Year'!G10)/'Official End of Year'!G10))-1,"Error")</f>
        <v>-7.4349442379182396E-3</v>
      </c>
      <c r="H11" s="25">
        <f ca="1">IFERROR(((1+'US Inflation'!$C12)*(1+('Official End of Year'!H11-'Official End of Year'!H10)/'Official End of Year'!H10))-1,"Error")</f>
        <v>40.792212874192913</v>
      </c>
      <c r="I11" s="25">
        <f ca="1">IFERROR(((1+'US Inflation'!$C12)*(1+('Official End of Year'!I11-'Official End of Year'!I10)/'Official End of Year'!I10))-1,"Error")</f>
        <v>-7.4349442379182396E-3</v>
      </c>
      <c r="J11" s="25">
        <f ca="1">IFERROR(((1+'US Inflation'!$C12)*(1+('Official End of Year'!J11-'Official End of Year'!J10)/'Official End of Year'!J10))-1,"Error")</f>
        <v>-7.4349442379182396E-3</v>
      </c>
      <c r="K11" s="25">
        <f ca="1">IFERROR(((1+'US Inflation'!$C12)*(1+('Official End of Year'!K11-'Official End of Year'!K10)/'Official End of Year'!K10))-1,"Error")</f>
        <v>-7.4349442379182396E-3</v>
      </c>
      <c r="L11" s="25">
        <f ca="1">IFERROR(((1+'US Inflation'!$C12)*(1+('Official End of Year'!L11-'Official End of Year'!L10)/'Official End of Year'!L10))-1,"Error")</f>
        <v>-4.6183730198600115E-2</v>
      </c>
      <c r="M11" s="25">
        <f ca="1">IFERROR(((1+'US Inflation'!$C12)*(1+('Official End of Year'!M11-'Official End of Year'!M10)/'Official End of Year'!M10))-1,"Error")</f>
        <v>0.62118959107806693</v>
      </c>
      <c r="N11" s="25">
        <f ca="1">IFERROR(((1+'US Inflation'!$C12)*(1+('Official End of Year'!N11-'Official End of Year'!N10)/'Official End of Year'!N10))-1,"Error")</f>
        <v>-7.4349442379182396E-3</v>
      </c>
      <c r="O11" s="25">
        <f ca="1">IFERROR(((1+'US Inflation'!$C12)*(1+('Official End of Year'!O11-'Official End of Year'!O10)/'Official End of Year'!O10))-1,"Error")</f>
        <v>-7.4349442379182396E-3</v>
      </c>
      <c r="P11" s="25">
        <f ca="1">IFERROR(((1+'US Inflation'!$C12)*(1+('Official End of Year'!P11-'Official End of Year'!P10)/'Official End of Year'!P10))-1,"Error")</f>
        <v>-7.4349442379182396E-3</v>
      </c>
      <c r="Q11" s="25">
        <f ca="1">IFERROR(((1+'US Inflation'!$C12)*(1+('Official End of Year'!Q11-'Official End of Year'!Q10)/'Official End of Year'!Q10))-1,"Error")</f>
        <v>-7.4349442379182396E-3</v>
      </c>
      <c r="R11" s="25">
        <f ca="1">IFERROR(((1+'US Inflation'!$C12)*(1+('Official End of Year'!R11-'Official End of Year'!R10)/'Official End of Year'!R10))-1,"Error")</f>
        <v>-7.4349442379182396E-3</v>
      </c>
      <c r="S11" s="25">
        <f ca="1">IFERROR(((1+'US Inflation'!$C12)*(1+('Official End of Year'!S11-'Official End of Year'!S10)/'Official End of Year'!S10))-1,"Error")</f>
        <v>-7.4349442379182396E-3</v>
      </c>
      <c r="T11" s="25">
        <f ca="1">IFERROR(((1+'US Inflation'!$C12)*(1+('Official End of Year'!T11-'Official End of Year'!T10)/'Official End of Year'!T10))-1,"Error")</f>
        <v>-7.4349442379182396E-3</v>
      </c>
      <c r="U11" s="25">
        <f ca="1">IFERROR(((1+'US Inflation'!$C12)*(1+('Official End of Year'!U11-'Official End of Year'!U10)/'Official End of Year'!U10))-1,"Error")</f>
        <v>-7.4349442379182396E-3</v>
      </c>
      <c r="V11" s="25">
        <f ca="1">IFERROR(((1+'US Inflation'!$C12)*(1+('Official End of Year'!V11-'Official End of Year'!V10)/'Official End of Year'!V10))-1,"Error")</f>
        <v>-7.4349442379182396E-3</v>
      </c>
      <c r="W11" s="25">
        <f ca="1">IFERROR(((1+'US Inflation'!$C12)*(1+('Official End of Year'!W11-'Official End of Year'!W10)/'Official End of Year'!W10))-1,"Error")</f>
        <v>-7.4349442379182396E-3</v>
      </c>
      <c r="X11" s="25">
        <f ca="1">IFERROR(((1+'US Inflation'!$C12)*(1+('Official End of Year'!X11-'Official End of Year'!X10)/'Official End of Year'!X10))-1,"Error")</f>
        <v>-7.4349442379182396E-3</v>
      </c>
      <c r="Y11" s="25">
        <f ca="1">IFERROR(((1+'US Inflation'!$C12)*(1+('Official End of Year'!Y11-'Official End of Year'!Y10)/'Official End of Year'!Y10))-1,"Error")</f>
        <v>-7.4349442379182396E-3</v>
      </c>
      <c r="Z11" s="25">
        <f ca="1">IFERROR(((1+'US Inflation'!$C12)*(1+('Official End of Year'!Z11-'Official End of Year'!Z10)/'Official End of Year'!Z10))-1,"Error")</f>
        <v>-7.4349442379182396E-3</v>
      </c>
      <c r="AA11" s="25">
        <f ca="1">IFERROR(((1+'US Inflation'!$C12)*(1+('Official End of Year'!AA11-'Official End of Year'!AA10)/'Official End of Year'!AA10))-1,"Error")</f>
        <v>-7.4349442379182396E-3</v>
      </c>
      <c r="AB11" s="25">
        <f ca="1">IFERROR(((1+'US Inflation'!$C12)*(1+('Official End of Year'!AB11-'Official End of Year'!AB10)/'Official End of Year'!AB10))-1,"Error")</f>
        <v>-7.4349442379182396E-3</v>
      </c>
      <c r="AC11" s="25">
        <f ca="1">IFERROR(((1+'US Inflation'!$C12)*(1+('Official End of Year'!AC11-'Official End of Year'!AC10)/'Official End of Year'!AC10))-1,"Error")</f>
        <v>-7.4349442379182396E-3</v>
      </c>
      <c r="AD11" s="25">
        <f ca="1">IFERROR(((1+'US Inflation'!$C12)*(1+('Official End of Year'!AD11-'Official End of Year'!AD10)/'Official End of Year'!AD10))-1,"Error")</f>
        <v>-7.4349442379182396E-3</v>
      </c>
      <c r="AE11" s="25">
        <f ca="1">IFERROR(((1+'US Inflation'!$C12)*(1+('Official End of Year'!AE11-'Official End of Year'!AE10)/'Official End of Year'!AE10))-1,"Error")</f>
        <v>-7.4349442379182396E-3</v>
      </c>
      <c r="AF11" s="25">
        <f ca="1">IFERROR(((1+'US Inflation'!$C12)*(1+('Official End of Year'!AF11-'Official End of Year'!AF10)/'Official End of Year'!AF10))-1,"Error")</f>
        <v>-7.4349442379182396E-3</v>
      </c>
      <c r="AG11" s="25">
        <f ca="1">IFERROR(((1+'US Inflation'!$C12)*(1+('Official End of Year'!AG11-'Official End of Year'!AG10)/'Official End of Year'!AG10))-1,"Error")</f>
        <v>-7.4349442379182396E-3</v>
      </c>
      <c r="AH11" s="25">
        <f ca="1">IFERROR(((1+'US Inflation'!$C12)*(1+('Official End of Year'!AH11-'Official End of Year'!AH10)/'Official End of Year'!AH10))-1,"Error")</f>
        <v>-7.4349442379182396E-3</v>
      </c>
      <c r="AI11" s="25">
        <f ca="1">IFERROR(((1+'US Inflation'!$C12)*(1+('Official End of Year'!AI11-'Official End of Year'!AI10)/'Official End of Year'!AI10))-1,"Error")</f>
        <v>-7.4349442379182396E-3</v>
      </c>
      <c r="AJ11" s="25">
        <f ca="1">IFERROR(((1+'US Inflation'!$C12)*(1+('Official End of Year'!AJ11-'Official End of Year'!AJ10)/'Official End of Year'!AJ10))-1,"Error")</f>
        <v>-7.4349442379182396E-3</v>
      </c>
      <c r="AK11" s="25">
        <f ca="1">IFERROR(((1+'US Inflation'!$C12)*(1+('Official End of Year'!AK11-'Official End of Year'!AK10)/'Official End of Year'!AK10))-1,"Error")</f>
        <v>-7.4349442379182396E-3</v>
      </c>
      <c r="AL11" s="25">
        <f ca="1">IFERROR(((1+'US Inflation'!$C12)*(1+('Official End of Year'!AL11-'Official End of Year'!AL10)/'Official End of Year'!AL10))-1,"Error")</f>
        <v>-7.4349442379182396E-3</v>
      </c>
      <c r="AM11" s="25">
        <f ca="1">IFERROR(((1+'US Inflation'!$C12)*(1+('Official End of Year'!AM11-'Official End of Year'!AM10)/'Official End of Year'!AM10))-1,"Error")</f>
        <v>-7.4349442379182396E-3</v>
      </c>
      <c r="AN11" s="25">
        <f ca="1">IFERROR(((1+'US Inflation'!$C12)*(1+('Official End of Year'!AN11-'Official End of Year'!AN10)/'Official End of Year'!AN10))-1,"Error")</f>
        <v>-7.4349442379182396E-3</v>
      </c>
      <c r="AO11" s="25">
        <f ca="1">IFERROR(((1+'US Inflation'!$C12)*(1+('Official End of Year'!AO11-'Official End of Year'!AO10)/'Official End of Year'!AO10))-1,"Error")</f>
        <v>-7.4349442379182396E-3</v>
      </c>
      <c r="AP11" s="25">
        <f ca="1">IFERROR(((1+'US Inflation'!$C12)*(1+('Official End of Year'!AP11-'Official End of Year'!AP10)/'Official End of Year'!AP10))-1,"Error")</f>
        <v>-7.4349442379182396E-3</v>
      </c>
      <c r="AQ11" s="25">
        <f ca="1">IFERROR(((1+'US Inflation'!$C12)*(1+('Official End of Year'!AQ11-'Official End of Year'!AQ10)/'Official End of Year'!AQ10))-1,"Error")</f>
        <v>-7.4349442379182396E-3</v>
      </c>
      <c r="AR11" s="25">
        <f ca="1">IFERROR(((1+'US Inflation'!$C12)*(1+('Official End of Year'!AR11-'Official End of Year'!AR10)/'Official End of Year'!AR10))-1,"Error")</f>
        <v>-7.4349442379182396E-3</v>
      </c>
      <c r="AS11" s="25">
        <f ca="1">IFERROR(((1+'US Inflation'!$C12)*(1+('Official End of Year'!AS11-'Official End of Year'!AS10)/'Official End of Year'!AS10))-1,"Error")</f>
        <v>-7.4349442379182396E-3</v>
      </c>
      <c r="AT11" s="25">
        <f ca="1">IFERROR(((1+'US Inflation'!$C12)*(1+('Official End of Year'!AT11-'Official End of Year'!AT10)/'Official End of Year'!AT10))-1,"Error")</f>
        <v>-7.4349442379182396E-3</v>
      </c>
      <c r="AU11" s="25">
        <f ca="1">IFERROR(((1+'US Inflation'!$C12)*(1+('Official End of Year'!AU11-'Official End of Year'!AU10)/'Official End of Year'!AU10))-1,"Error")</f>
        <v>-7.4349442379182396E-3</v>
      </c>
      <c r="AV11" s="25">
        <f ca="1">IFERROR(((1+'US Inflation'!$C12)*(1+('Official End of Year'!AV11-'Official End of Year'!AV10)/'Official End of Year'!AV10))-1,"Error")</f>
        <v>-7.4349442379182396E-3</v>
      </c>
      <c r="AW11" s="25">
        <f ca="1">IFERROR(((1+'US Inflation'!$C12)*(1+('Official End of Year'!AW11-'Official End of Year'!AW10)/'Official End of Year'!AW10))-1,"Error")</f>
        <v>-7.4349442379182396E-3</v>
      </c>
      <c r="AX11" s="25">
        <f ca="1">IFERROR(((1+'US Inflation'!$C12)*(1+('Official End of Year'!AX11-'Official End of Year'!AX10)/'Official End of Year'!AX10))-1,"Error")</f>
        <v>-7.4349442379182396E-3</v>
      </c>
      <c r="AY11" s="25">
        <f ca="1">IFERROR(((1+'US Inflation'!$C12)*(1+('Official End of Year'!AY11-'Official End of Year'!AY10)/'Official End of Year'!AY10))-1,"Error")</f>
        <v>-7.4349442379182396E-3</v>
      </c>
      <c r="AZ11" s="25">
        <f ca="1">IFERROR(((1+'US Inflation'!$C12)*(1+('Official End of Year'!AZ11-'Official End of Year'!AZ10)/'Official End of Year'!AZ10))-1,"Error")</f>
        <v>-7.4349442379182396E-3</v>
      </c>
      <c r="BA11" s="25">
        <f ca="1">IFERROR(((1+'US Inflation'!$C12)*(1+('Official End of Year'!BA11-'Official End of Year'!BA10)/'Official End of Year'!BA10))-1,"Error")</f>
        <v>-7.4349442379182396E-3</v>
      </c>
      <c r="BB11" s="25">
        <f ca="1">IFERROR(((1+'US Inflation'!$C12)*(1+('Official End of Year'!BB11-'Official End of Year'!BB10)/'Official End of Year'!BB10))-1,"Error")</f>
        <v>-7.4349442379182396E-3</v>
      </c>
      <c r="BC11" s="25">
        <f ca="1">IFERROR(((1+'US Inflation'!$C12)*(1+('Official End of Year'!BC11-'Official End of Year'!BC10)/'Official End of Year'!BC10))-1,"Error")</f>
        <v>-7.4349442379182396E-3</v>
      </c>
      <c r="BD11" s="25">
        <f ca="1">IFERROR(((1+'US Inflation'!$C12)*(1+('Official End of Year'!BD11-'Official End of Year'!BD10)/'Official End of Year'!BD10))-1,"Error")</f>
        <v>-7.4349442379182396E-3</v>
      </c>
      <c r="BE11" s="25">
        <f ca="1">IFERROR(((1+'US Inflation'!$C12)*(1+('Official End of Year'!BE11-'Official End of Year'!BE10)/'Official End of Year'!BE10))-1,"Error")</f>
        <v>-7.4349442379182396E-3</v>
      </c>
      <c r="BF11" s="25">
        <f ca="1">IFERROR(((1+'US Inflation'!$C12)*(1+('Official End of Year'!BF11-'Official End of Year'!BF10)/'Official End of Year'!BF10))-1,"Error")</f>
        <v>-7.4349442379182396E-3</v>
      </c>
      <c r="BG11" s="25">
        <f ca="1">IFERROR(((1+'US Inflation'!$C12)*(1+('Official End of Year'!BG11-'Official End of Year'!BG10)/'Official End of Year'!BG10))-1,"Error")</f>
        <v>-7.4349442379182396E-3</v>
      </c>
      <c r="BH11" s="25">
        <f ca="1">IFERROR(((1+'US Inflation'!$C12)*(1+('Official End of Year'!BH11-'Official End of Year'!BH10)/'Official End of Year'!BH10))-1,"Error")</f>
        <v>-7.4349442379182396E-3</v>
      </c>
      <c r="BI11" s="25">
        <f ca="1">IFERROR(((1+'US Inflation'!$C12)*(1+('Official End of Year'!BI11-'Official End of Year'!BI10)/'Official End of Year'!BI10))-1,"Error")</f>
        <v>-7.4349442379182396E-3</v>
      </c>
      <c r="BJ11" s="25">
        <f ca="1">IFERROR(((1+'US Inflation'!$C12)*(1+('Official End of Year'!BJ11-'Official End of Year'!BJ10)/'Official End of Year'!BJ10))-1,"Error")</f>
        <v>-7.4349442379182396E-3</v>
      </c>
      <c r="BK11" s="25">
        <f ca="1">IFERROR(((1+'US Inflation'!$C12)*(1+('Official End of Year'!BK11-'Official End of Year'!BK10)/'Official End of Year'!BK10))-1,"Error")</f>
        <v>-7.4349442379182396E-3</v>
      </c>
      <c r="BL11" s="25">
        <f ca="1">IFERROR(((1+'US Inflation'!$C12)*(1+('Official End of Year'!BL11-'Official End of Year'!BL10)/'Official End of Year'!BL10))-1,"Error")</f>
        <v>-8.5390828042240852E-2</v>
      </c>
      <c r="BM11" s="25">
        <f ca="1">IFERROR(((1+'US Inflation'!$C12)*(1+('Official End of Year'!BM11-'Official End of Year'!BM10)/'Official End of Year'!BM10))-1,"Error")</f>
        <v>-7.4349442379182396E-3</v>
      </c>
      <c r="BN11" s="25">
        <f ca="1">IFERROR(((1+'US Inflation'!$C12)*(1+('Official End of Year'!BN11-'Official End of Year'!BN10)/'Official End of Year'!BN10))-1,"Error")</f>
        <v>-7.4349442379182396E-3</v>
      </c>
      <c r="BO11" s="25">
        <f ca="1">IFERROR(((1+'US Inflation'!$C12)*(1+('Official End of Year'!BO11-'Official End of Year'!BO10)/'Official End of Year'!BO10))-1,"Error")</f>
        <v>-7.4349442379182396E-3</v>
      </c>
      <c r="BP11" s="25">
        <f ca="1">IFERROR(((1+'US Inflation'!$C12)*(1+('Official End of Year'!BP11-'Official End of Year'!BP10)/'Official End of Year'!BP10))-1,"Error")</f>
        <v>-7.4349442379182396E-3</v>
      </c>
      <c r="BQ11" s="25">
        <f ca="1">IFERROR(((1+'US Inflation'!$C12)*(1+('Official End of Year'!BQ11-'Official End of Year'!BQ10)/'Official End of Year'!BQ10))-1,"Error")</f>
        <v>-7.4349442379182396E-3</v>
      </c>
      <c r="BR11" s="25">
        <f ca="1">IFERROR(((1+'US Inflation'!$C12)*(1+('Official End of Year'!BR11-'Official End of Year'!BR10)/'Official End of Year'!BR10))-1,"Error")</f>
        <v>-7.4349442379182396E-3</v>
      </c>
      <c r="BS11" s="25">
        <f ca="1">IFERROR(((1+'US Inflation'!$C12)*(1+('Official End of Year'!BS11-'Official End of Year'!BS10)/'Official End of Year'!BS10))-1,"Error")</f>
        <v>1.8359001593202335</v>
      </c>
      <c r="BT11" s="25">
        <f ca="1">IFERROR(((1+'US Inflation'!$C12)*(1+('Official End of Year'!BT11-'Official End of Year'!BT10)/'Official End of Year'!BT10))-1,"Error")</f>
        <v>-3.4921361166714293E-2</v>
      </c>
      <c r="BU11" s="25">
        <f ca="1">IFERROR(((1+'US Inflation'!$C12)*(1+('Official End of Year'!BU11-'Official End of Year'!BU10)/'Official End of Year'!BU10))-1,"Error")</f>
        <v>-7.4349442379182396E-3</v>
      </c>
      <c r="BV11" s="25">
        <f ca="1">IFERROR(((1+'US Inflation'!$C12)*(1+('Official End of Year'!BV11-'Official End of Year'!BV10)/'Official End of Year'!BV10))-1,"Error")</f>
        <v>-7.4349442379182396E-3</v>
      </c>
      <c r="BW11" s="25">
        <f ca="1">IFERROR(((1+'US Inflation'!$C12)*(1+('Official End of Year'!BW11-'Official End of Year'!BW10)/'Official End of Year'!BW10))-1,"Error")</f>
        <v>-7.4349442379182396E-3</v>
      </c>
      <c r="BX11" s="25">
        <f ca="1">IFERROR(((1+'US Inflation'!$C12)*(1+('Official End of Year'!BX11-'Official End of Year'!BX10)/'Official End of Year'!BX10))-1,"Error")</f>
        <v>-7.4349442379182396E-3</v>
      </c>
      <c r="BY11" s="25">
        <f ca="1">IFERROR(((1+'US Inflation'!$C12)*(1+('Official End of Year'!BY11-'Official End of Year'!BY10)/'Official End of Year'!BY10))-1,"Error")</f>
        <v>-7.4349442379182396E-3</v>
      </c>
      <c r="BZ11" s="25">
        <f ca="1">IFERROR(((1+'US Inflation'!$C12)*(1+('Official End of Year'!BZ11-'Official End of Year'!BZ10)/'Official End of Year'!BZ10))-1,"Error")</f>
        <v>-7.4349442379182396E-3</v>
      </c>
      <c r="CA11" s="25">
        <f ca="1">IFERROR(((1+'US Inflation'!$C12)*(1+('Official End of Year'!CA11-'Official End of Year'!CA10)/'Official End of Year'!CA10))-1,"Error")</f>
        <v>-7.4349442379182396E-3</v>
      </c>
      <c r="CB11" s="25">
        <f ca="1">IFERROR(((1+'US Inflation'!$C12)*(1+('Official End of Year'!CB11-'Official End of Year'!CB10)/'Official End of Year'!CB10))-1,"Error")</f>
        <v>-7.4349442379182396E-3</v>
      </c>
      <c r="CC11" s="25">
        <f ca="1">IFERROR(((1+'US Inflation'!$C12)*(1+('Official End of Year'!CC11-'Official End of Year'!CC10)/'Official End of Year'!CC10))-1,"Error")</f>
        <v>-7.4349442379182396E-3</v>
      </c>
      <c r="CD11" s="25">
        <f ca="1">IFERROR(((1+'US Inflation'!$C12)*(1+('Official End of Year'!CD11-'Official End of Year'!CD10)/'Official End of Year'!CD10))-1,"Error")</f>
        <v>-7.4349442379182396E-3</v>
      </c>
      <c r="CE11" s="25">
        <f ca="1">IFERROR(((1+'US Inflation'!$C12)*(1+('Official End of Year'!CE11-'Official End of Year'!CE10)/'Official End of Year'!CE10))-1,"Error")</f>
        <v>-7.4349442379182396E-3</v>
      </c>
      <c r="CF11" s="25">
        <f ca="1">IFERROR(((1+'US Inflation'!$C12)*(1+('Official End of Year'!CF11-'Official End of Year'!CF10)/'Official End of Year'!CF10))-1,"Error")</f>
        <v>-7.4349442379182396E-3</v>
      </c>
      <c r="CG11" s="25">
        <f ca="1">IFERROR(((1+'US Inflation'!$C12)*(1+('Official End of Year'!CG11-'Official End of Year'!CG10)/'Official End of Year'!CG10))-1,"Error")</f>
        <v>-7.4349442379182396E-3</v>
      </c>
      <c r="CH11" s="25">
        <f ca="1">IFERROR(((1+'US Inflation'!$C12)*(1+('Official End of Year'!CH11-'Official End of Year'!CH10)/'Official End of Year'!CH10))-1,"Error")</f>
        <v>-1.882736955512998E-2</v>
      </c>
      <c r="CI11" s="25">
        <f ca="1">IFERROR(((1+'US Inflation'!$C12)*(1+('Official End of Year'!CI11-'Official End of Year'!CI10)/'Official End of Year'!CI10))-1,"Error")</f>
        <v>-7.4349442379182396E-3</v>
      </c>
      <c r="CJ11" s="25">
        <f ca="1">IFERROR(((1+'US Inflation'!$C12)*(1+('Official End of Year'!CJ11-'Official End of Year'!CJ10)/'Official End of Year'!CJ10))-1,"Error")</f>
        <v>-7.4349442379182396E-3</v>
      </c>
      <c r="CK11" s="25">
        <f ca="1">IFERROR(((1+'US Inflation'!$C12)*(1+('Official End of Year'!CK11-'Official End of Year'!CK10)/'Official End of Year'!CK10))-1,"Error")</f>
        <v>-7.4349442379182396E-3</v>
      </c>
      <c r="CL11" s="25">
        <f ca="1">IFERROR(((1+'US Inflation'!$C12)*(1+('Official End of Year'!CL11-'Official End of Year'!CL10)/'Official End of Year'!CL10))-1,"Error")</f>
        <v>-7.4349442379182396E-3</v>
      </c>
      <c r="CM11" s="25">
        <f ca="1">IFERROR(((1+'US Inflation'!$C12)*(1+('Official End of Year'!CM11-'Official End of Year'!CM10)/'Official End of Year'!CM10))-1,"Error")</f>
        <v>-7.4349442379182396E-3</v>
      </c>
      <c r="CN11" s="25">
        <f ca="1">IFERROR(((1+'US Inflation'!$C12)*(1+('Official End of Year'!CN11-'Official End of Year'!CN10)/'Official End of Year'!CN10))-1,"Error")</f>
        <v>-7.4349442379182396E-3</v>
      </c>
      <c r="CO11" s="25">
        <f ca="1">IFERROR(((1+'US Inflation'!$C12)*(1+('Official End of Year'!CO11-'Official End of Year'!CO10)/'Official End of Year'!CO10))-1,"Error")</f>
        <v>-7.4349442379182396E-3</v>
      </c>
      <c r="CP11" s="25">
        <f ca="1">IFERROR(((1+'US Inflation'!$C12)*(1+('Official End of Year'!CP11-'Official End of Year'!CP10)/'Official End of Year'!CP10))-1,"Error")</f>
        <v>-7.4349442379182396E-3</v>
      </c>
      <c r="CQ11" s="25" t="str">
        <f ca="1">IFERROR(((1+'US Inflation'!$C12)*(1+('Official End of Year'!CQ11-'Official End of Year'!CQ10)/'Official End of Year'!CQ10))-1,"Error")</f>
        <v>Error</v>
      </c>
      <c r="CR11" s="25" t="str">
        <f ca="1">IFERROR(((1+'US Inflation'!$C12)*(1+('Official End of Year'!CR11-'Official End of Year'!CR10)/'Official End of Year'!CR10))-1,"Error")</f>
        <v>Error</v>
      </c>
      <c r="CS11" s="25" t="str">
        <f ca="1">IFERROR(((1+'US Inflation'!$C12)*(1+('Official End of Year'!CS11-'Official End of Year'!CS10)/'Official End of Year'!CS10))-1,"Error")</f>
        <v>Error</v>
      </c>
      <c r="CT11" s="25" t="str">
        <f ca="1">IFERROR(((1+'US Inflation'!$C12)*(1+('Official End of Year'!CT11-'Official End of Year'!CT10)/'Official End of Year'!CT10))-1,"Error")</f>
        <v>Error</v>
      </c>
      <c r="CU11" s="25" t="str">
        <f ca="1">IFERROR(((1+'US Inflation'!$C12)*(1+('Official End of Year'!CU11-'Official End of Year'!CU10)/'Official End of Year'!CU10))-1,"Error")</f>
        <v>Error</v>
      </c>
      <c r="CV11" s="25" t="str">
        <f ca="1">IFERROR(((1+'US Inflation'!$C12)*(1+('Official End of Year'!CV11-'Official End of Year'!CV10)/'Official End of Year'!CV10))-1,"Error")</f>
        <v>Error</v>
      </c>
      <c r="CW11" s="25" t="str">
        <f ca="1">IFERROR(((1+'US Inflation'!$C12)*(1+('Official End of Year'!CW11-'Official End of Year'!CW10)/'Official End of Year'!CW10))-1,"Error")</f>
        <v>Error</v>
      </c>
      <c r="CX11" s="25" t="str">
        <f ca="1">IFERROR(((1+'US Inflation'!$C12)*(1+('Official End of Year'!CX11-'Official End of Year'!CX10)/'Official End of Year'!CX10))-1,"Error")</f>
        <v>Error</v>
      </c>
      <c r="CY11" s="25" t="str">
        <f ca="1">IFERROR(((1+'US Inflation'!$C12)*(1+('Official End of Year'!CY11-'Official End of Year'!CY10)/'Official End of Year'!CY10))-1,"Error")</f>
        <v>Error</v>
      </c>
      <c r="CZ11" s="25" t="str">
        <f ca="1">IFERROR(((1+'US Inflation'!$C12)*(1+('Official End of Year'!CZ11-'Official End of Year'!CZ10)/'Official End of Year'!CZ10))-1,"Error")</f>
        <v>Error</v>
      </c>
      <c r="DA11" s="25" t="str">
        <f ca="1">IFERROR(((1+'US Inflation'!$C12)*(1+('Official End of Year'!DA11-'Official End of Year'!DA10)/'Official End of Year'!DA10))-1,"Error")</f>
        <v>Error</v>
      </c>
      <c r="DB11" s="25" t="str">
        <f ca="1">IFERROR(((1+'US Inflation'!$C12)*(1+('Official End of Year'!DB11-'Official End of Year'!DB10)/'Official End of Year'!DB10))-1,"Error")</f>
        <v>Error</v>
      </c>
      <c r="DC11" s="25" t="str">
        <f ca="1">IFERROR(((1+'US Inflation'!$C12)*(1+('Official End of Year'!DC11-'Official End of Year'!DC10)/'Official End of Year'!DC10))-1,"Error")</f>
        <v>Error</v>
      </c>
      <c r="DD11" s="25" t="str">
        <f ca="1">IFERROR(((1+'US Inflation'!$C12)*(1+('Official End of Year'!DD11-'Official End of Year'!DD10)/'Official End of Year'!DD10))-1,"Error")</f>
        <v>Error</v>
      </c>
      <c r="DE11" s="25" t="str">
        <f ca="1">IFERROR(((1+'US Inflation'!$C12)*(1+('Official End of Year'!DE11-'Official End of Year'!DE10)/'Official End of Year'!DE10))-1,"Error")</f>
        <v>Error</v>
      </c>
      <c r="DF11" s="25" t="str">
        <f ca="1">IFERROR(((1+'US Inflation'!$C12)*(1+('Official End of Year'!DF11-'Official End of Year'!DF10)/'Official End of Year'!DF10))-1,"Error")</f>
        <v>Error</v>
      </c>
      <c r="DG11" s="25" t="str">
        <f ca="1">IFERROR(((1+'US Inflation'!$C12)*(1+('Official End of Year'!DG11-'Official End of Year'!DG10)/'Official End of Year'!DG10))-1,"Error")</f>
        <v>Error</v>
      </c>
    </row>
    <row r="12" spans="1:111" x14ac:dyDescent="0.25">
      <c r="A12" t="str">
        <f t="shared" ca="1" si="2"/>
        <v>1957</v>
      </c>
      <c r="B12" s="25">
        <f ca="1">IFERROR(((1+'US Inflation'!$C13)*(1+('Official End of Year'!B12-'Official End of Year'!B11)/'Official End of Year'!B11))-1,"Error")</f>
        <v>0.20420759739817407</v>
      </c>
      <c r="C12" s="25">
        <f ca="1">IFERROR(((1+'US Inflation'!$C13)*(1+('Official End of Year'!C12-'Official End of Year'!C11)/'Official End of Year'!C11))-1,"Error")</f>
        <v>2.1595782289921539E-2</v>
      </c>
      <c r="D12" s="25">
        <f ca="1">IFERROR(((1+'US Inflation'!$C13)*(1+('Official End of Year'!D12-'Official End of Year'!D11)/'Official End of Year'!D11))-1,"Error")</f>
        <v>5.6758568317176739E-3</v>
      </c>
      <c r="E12" s="25">
        <f ca="1">IFERROR(((1+'US Inflation'!$C13)*(1+('Official End of Year'!E12-'Official End of Year'!E11)/'Official End of Year'!E11))-1,"Error")</f>
        <v>1.8058225400918726E-3</v>
      </c>
      <c r="F12" s="25">
        <f ca="1">IFERROR(((1+'US Inflation'!$C13)*(1+('Official End of Year'!F12-'Official End of Year'!F11)/'Official End of Year'!F11))-1,"Error")</f>
        <v>4.1869662720599443E-3</v>
      </c>
      <c r="G12" s="25">
        <f ca="1">IFERROR(((1+'US Inflation'!$C13)*(1+('Official End of Year'!G12-'Official End of Year'!G11)/'Official End of Year'!G11))-1,"Error")</f>
        <v>0.20421218817423048</v>
      </c>
      <c r="H12" s="25">
        <f ca="1">IFERROR(((1+'US Inflation'!$C13)*(1+('Official End of Year'!H12-'Official End of Year'!H11)/'Official End of Year'!H11))-1,"Error")</f>
        <v>6.6479400749063666E-2</v>
      </c>
      <c r="I12" s="25">
        <f ca="1">IFERROR(((1+'US Inflation'!$C13)*(1+('Official End of Year'!I12-'Official End of Year'!I11)/'Official End of Year'!I11))-1,"Error")</f>
        <v>-5.2128595831035796E-6</v>
      </c>
      <c r="J12" s="25">
        <f ca="1">IFERROR(((1+'US Inflation'!$C13)*(1+('Official End of Year'!J12-'Official End of Year'!J11)/'Official End of Year'!J11))-1,"Error")</f>
        <v>3.9349033705507566</v>
      </c>
      <c r="K12" s="25">
        <f ca="1">IFERROR(((1+'US Inflation'!$C13)*(1+('Official End of Year'!K12-'Official End of Year'!K11)/'Official End of Year'!K11))-1,"Error")</f>
        <v>3.7453183319848815E-3</v>
      </c>
      <c r="L12" s="25">
        <f ca="1">IFERROR(((1+'US Inflation'!$C13)*(1+('Official End of Year'!L12-'Official End of Year'!L11)/'Official End of Year'!L11))-1,"Error")</f>
        <v>2.1938201201623153E-2</v>
      </c>
      <c r="M12" s="25">
        <f ca="1">IFERROR(((1+'US Inflation'!$C13)*(1+('Official End of Year'!M12-'Official End of Year'!M11)/'Official End of Year'!M11))-1,"Error")</f>
        <v>0.20855601651446354</v>
      </c>
      <c r="N12" s="25">
        <f ca="1">IFERROR(((1+'US Inflation'!$C13)*(1+('Official End of Year'!N12-'Official End of Year'!N11)/'Official End of Year'!N11))-1,"Error")</f>
        <v>2.5548260263470457E-3</v>
      </c>
      <c r="O12" s="25">
        <f ca="1">IFERROR(((1+'US Inflation'!$C13)*(1+('Official End of Year'!O12-'Official End of Year'!O11)/'Official End of Year'!O11))-1,"Error")</f>
        <v>4.4836238210794743E-3</v>
      </c>
      <c r="P12" s="25">
        <f ca="1">IFERROR(((1+'US Inflation'!$C13)*(1+('Official End of Year'!P12-'Official End of Year'!P11)/'Official End of Year'!P11))-1,"Error")</f>
        <v>1.1600599246921348</v>
      </c>
      <c r="Q12" s="25">
        <f ca="1">IFERROR(((1+'US Inflation'!$C13)*(1+('Official End of Year'!Q12-'Official End of Year'!Q11)/'Official End of Year'!Q11))-1,"Error")</f>
        <v>2.3820224719100835E-2</v>
      </c>
      <c r="R12" s="25">
        <f ca="1">IFERROR(((1+'US Inflation'!$C13)*(1+('Official End of Year'!R12-'Official End of Year'!R11)/'Official End of Year'!R11))-1,"Error")</f>
        <v>6.424353720660525E-3</v>
      </c>
      <c r="S12" s="25">
        <f ca="1">IFERROR(((1+'US Inflation'!$C13)*(1+('Official End of Year'!S12-'Official End of Year'!S11)/'Official End of Year'!S11))-1,"Error")</f>
        <v>3.7457170397001693E-3</v>
      </c>
      <c r="T12" s="25">
        <f ca="1">IFERROR(((1+'US Inflation'!$C13)*(1+('Official End of Year'!T12-'Official End of Year'!T11)/'Official End of Year'!T11))-1,"Error")</f>
        <v>3.0369737105353511E-3</v>
      </c>
      <c r="U12" s="25">
        <f ca="1">IFERROR(((1+'US Inflation'!$C13)*(1+('Official End of Year'!U12-'Official End of Year'!U11)/'Official End of Year'!U11))-1,"Error")</f>
        <v>3.7453173483146251E-3</v>
      </c>
      <c r="V12" s="25">
        <f ca="1">IFERROR(((1+'US Inflation'!$C13)*(1+('Official End of Year'!V12-'Official End of Year'!V11)/'Official End of Year'!V11))-1,"Error")</f>
        <v>3.7453183520599342E-3</v>
      </c>
      <c r="W12" s="25">
        <f ca="1">IFERROR(((1+'US Inflation'!$C13)*(1+('Official End of Year'!W12-'Official End of Year'!W11)/'Official End of Year'!W11))-1,"Error")</f>
        <v>1.0788589213483357E-2</v>
      </c>
      <c r="X12" s="25">
        <f ca="1">IFERROR(((1+'US Inflation'!$C13)*(1+('Official End of Year'!X12-'Official End of Year'!X11)/'Official End of Year'!X11))-1,"Error")</f>
        <v>3.7453183520599342E-3</v>
      </c>
      <c r="Y12" s="25">
        <f ca="1">IFERROR(((1+'US Inflation'!$C13)*(1+('Official End of Year'!Y12-'Official End of Year'!Y11)/'Official End of Year'!Y11))-1,"Error")</f>
        <v>0.39651522517685955</v>
      </c>
      <c r="Z12" s="25">
        <f ca="1">IFERROR(((1+'US Inflation'!$C13)*(1+('Official End of Year'!Z12-'Official End of Year'!Z11)/'Official End of Year'!Z11))-1,"Error")</f>
        <v>0.20420759735901539</v>
      </c>
      <c r="AA12" s="25">
        <f ca="1">IFERROR(((1+'US Inflation'!$C13)*(1+('Official End of Year'!AA12-'Official End of Year'!AA11)/'Official End of Year'!AA11))-1,"Error")</f>
        <v>1.6346827390776308E-3</v>
      </c>
      <c r="AB12" s="25">
        <f ca="1">IFERROR(((1+'US Inflation'!$C13)*(1+('Official End of Year'!AB12-'Official End of Year'!AB11)/'Official End of Year'!AB11))-1,"Error")</f>
        <v>4.1515959800246804E-3</v>
      </c>
      <c r="AC12" s="25">
        <f ca="1">IFERROR(((1+'US Inflation'!$C13)*(1+('Official End of Year'!AC12-'Official End of Year'!AC11)/'Official End of Year'!AC11))-1,"Error")</f>
        <v>3.7453183520599342E-3</v>
      </c>
      <c r="AD12" s="25">
        <f ca="1">IFERROR(((1+'US Inflation'!$C13)*(1+('Official End of Year'!AD12-'Official End of Year'!AD11)/'Official End of Year'!AD11))-1,"Error")</f>
        <v>3.755355905618929E-3</v>
      </c>
      <c r="AE12" s="25">
        <f ca="1">IFERROR(((1+'US Inflation'!$C13)*(1+('Official End of Year'!AE12-'Official End of Year'!AE11)/'Official End of Year'!AE11))-1,"Error")</f>
        <v>3.7453173483146251E-3</v>
      </c>
      <c r="AF12" s="25">
        <f ca="1">IFERROR(((1+'US Inflation'!$C13)*(1+('Official End of Year'!AF12-'Official End of Year'!AF11)/'Official End of Year'!AF11))-1,"Error")</f>
        <v>0.20420759758844298</v>
      </c>
      <c r="AG12" s="25">
        <f ca="1">IFERROR(((1+'US Inflation'!$C13)*(1+('Official End of Year'!AG12-'Official End of Year'!AG11)/'Official End of Year'!AG11))-1,"Error")</f>
        <v>1.6322268028456932E-3</v>
      </c>
      <c r="AH12" s="25">
        <f ca="1">IFERROR(((1+'US Inflation'!$C13)*(1+('Official End of Year'!AH12-'Official End of Year'!AH11)/'Official End of Year'!AH11))-1,"Error")</f>
        <v>3.7453181513109612E-3</v>
      </c>
      <c r="AI12" s="25">
        <f ca="1">IFERROR(((1+'US Inflation'!$C13)*(1+('Official End of Year'!AI12-'Official End of Year'!AI11)/'Official End of Year'!AI11))-1,"Error")</f>
        <v>3.7453183520599342E-3</v>
      </c>
      <c r="AJ12" s="25">
        <f ca="1">IFERROR(((1+'US Inflation'!$C13)*(1+('Official End of Year'!AJ12-'Official End of Year'!AJ11)/'Official End of Year'!AJ11))-1,"Error")</f>
        <v>5.5938362141667586E-3</v>
      </c>
      <c r="AK12" s="25">
        <f ca="1">IFERROR(((1+'US Inflation'!$C13)*(1+('Official End of Year'!AK12-'Official End of Year'!AK11)/'Official End of Year'!AK11))-1,"Error")</f>
        <v>6.0648976583892455E-3</v>
      </c>
      <c r="AL12" s="25">
        <f ca="1">IFERROR(((1+'US Inflation'!$C13)*(1+('Official End of Year'!AL12-'Official End of Year'!AL11)/'Official End of Year'!AL11))-1,"Error")</f>
        <v>1.0472002102634868</v>
      </c>
      <c r="AM12" s="25">
        <f ca="1">IFERROR(((1+'US Inflation'!$C13)*(1+('Official End of Year'!AM12-'Official End of Year'!AM11)/'Official End of Year'!AM11))-1,"Error")</f>
        <v>3.7453183520599342E-3</v>
      </c>
      <c r="AN12" s="25">
        <f ca="1">IFERROR(((1+'US Inflation'!$C13)*(1+('Official End of Year'!AN12-'Official End of Year'!AN11)/'Official End of Year'!AN11))-1,"Error")</f>
        <v>3.7457170397001693E-3</v>
      </c>
      <c r="AO12" s="25">
        <f ca="1">IFERROR(((1+'US Inflation'!$C13)*(1+('Official End of Year'!AO12-'Official End of Year'!AO11)/'Official End of Year'!AO11))-1,"Error")</f>
        <v>1.634731240387044E-3</v>
      </c>
      <c r="AP12" s="25">
        <f ca="1">IFERROR(((1+'US Inflation'!$C13)*(1+('Official End of Year'!AP12-'Official End of Year'!AP11)/'Official End of Year'!AP11))-1,"Error")</f>
        <v>2.4768487213278068E-3</v>
      </c>
      <c r="AQ12" s="25">
        <f ca="1">IFERROR(((1+'US Inflation'!$C13)*(1+('Official End of Year'!AQ12-'Official End of Year'!AQ11)/'Official End of Year'!AQ11))-1,"Error")</f>
        <v>3.7453246254679495E-3</v>
      </c>
      <c r="AR12" s="25">
        <f ca="1">IFERROR(((1+'US Inflation'!$C13)*(1+('Official End of Year'!AR12-'Official End of Year'!AR11)/'Official End of Year'!AR11))-1,"Error")</f>
        <v>3.7513394187265181E-3</v>
      </c>
      <c r="AS12" s="25">
        <f ca="1">IFERROR(((1+'US Inflation'!$C13)*(1+('Official End of Year'!AS12-'Official End of Year'!AS11)/'Official End of Year'!AS11))-1,"Error")</f>
        <v>3.303868261918641E-3</v>
      </c>
      <c r="AT12" s="25">
        <f ca="1">IFERROR(((1+'US Inflation'!$C13)*(1+('Official End of Year'!AT12-'Official End of Year'!AT11)/'Official End of Year'!AT11))-1,"Error")</f>
        <v>3.7453183520599342E-3</v>
      </c>
      <c r="AU12" s="25">
        <f ca="1">IFERROR(((1+'US Inflation'!$C13)*(1+('Official End of Year'!AU12-'Official End of Year'!AU11)/'Official End of Year'!AU11))-1,"Error")</f>
        <v>3.7312660581247936E-3</v>
      </c>
      <c r="AV12" s="25">
        <f ca="1">IFERROR(((1+'US Inflation'!$C13)*(1+('Official End of Year'!AV12-'Official End of Year'!AV11)/'Official End of Year'!AV11))-1,"Error")</f>
        <v>3.7453183520599342E-3</v>
      </c>
      <c r="AW12" s="25">
        <f ca="1">IFERROR(((1+'US Inflation'!$C13)*(1+('Official End of Year'!AW12-'Official End of Year'!AW11)/'Official End of Year'!AW11))-1,"Error")</f>
        <v>3.7453155415740902E-3</v>
      </c>
      <c r="AX12" s="25">
        <f ca="1">IFERROR(((1+'US Inflation'!$C13)*(1+('Official End of Year'!AX12-'Official End of Year'!AX11)/'Official End of Year'!AX11))-1,"Error")</f>
        <v>3.7472596679595238E-3</v>
      </c>
      <c r="AY12" s="25">
        <f ca="1">IFERROR(((1+'US Inflation'!$C13)*(1+('Official End of Year'!AY12-'Official End of Year'!AY11)/'Official End of Year'!AY11))-1,"Error")</f>
        <v>-5.6647943211611818E-3</v>
      </c>
      <c r="AZ12" s="25">
        <f ca="1">IFERROR(((1+'US Inflation'!$C13)*(1+('Official End of Year'!AZ12-'Official End of Year'!AZ11)/'Official End of Year'!AZ11))-1,"Error")</f>
        <v>-5.2128595831035796E-6</v>
      </c>
      <c r="BA12" s="25">
        <f ca="1">IFERROR(((1+'US Inflation'!$C13)*(1+('Official End of Year'!BA12-'Official End of Year'!BA11)/'Official End of Year'!BA11))-1,"Error")</f>
        <v>3.7455953096423578E-3</v>
      </c>
      <c r="BB12" s="25">
        <f ca="1">IFERROR(((1+'US Inflation'!$C13)*(1+('Official End of Year'!BB12-'Official End of Year'!BB11)/'Official End of Year'!BB11))-1,"Error")</f>
        <v>3.7453183520599342E-3</v>
      </c>
      <c r="BC12" s="25">
        <f ca="1">IFERROR(((1+'US Inflation'!$C13)*(1+('Official End of Year'!BC12-'Official End of Year'!BC11)/'Official End of Year'!BC11))-1,"Error")</f>
        <v>0.20420759735901539</v>
      </c>
      <c r="BD12" s="25">
        <f ca="1">IFERROR(((1+'US Inflation'!$C13)*(1+('Official End of Year'!BD12-'Official End of Year'!BD11)/'Official End of Year'!BD11))-1,"Error")</f>
        <v>3.7453183520599342E-3</v>
      </c>
      <c r="BE12" s="25">
        <f ca="1">IFERROR(((1+'US Inflation'!$C13)*(1+('Official End of Year'!BE12-'Official End of Year'!BE11)/'Official End of Year'!BE11))-1,"Error")</f>
        <v>4.145505070141331E-3</v>
      </c>
      <c r="BF12" s="25">
        <f ca="1">IFERROR(((1+'US Inflation'!$C13)*(1+('Official End of Year'!BF12-'Official End of Year'!BF11)/'Official End of Year'!BF11))-1,"Error")</f>
        <v>3.737285579026306E-3</v>
      </c>
      <c r="BG12" s="25">
        <f ca="1">IFERROR(((1+'US Inflation'!$C13)*(1+('Official End of Year'!BG12-'Official End of Year'!BG11)/'Official End of Year'!BG11))-1,"Error")</f>
        <v>0.20420759735901517</v>
      </c>
      <c r="BH12" s="25">
        <f ca="1">IFERROR(((1+'US Inflation'!$C13)*(1+('Official End of Year'!BH12-'Official End of Year'!BH11)/'Official End of Year'!BH11))-1,"Error")</f>
        <v>-1.0812039701657561E-5</v>
      </c>
      <c r="BI12" s="25">
        <f ca="1">IFERROR(((1+'US Inflation'!$C13)*(1+('Official End of Year'!BI12-'Official End of Year'!BI11)/'Official End of Year'!BI11))-1,"Error")</f>
        <v>3.7453183520599342E-3</v>
      </c>
      <c r="BJ12" s="25">
        <f ca="1">IFERROR(((1+'US Inflation'!$C13)*(1+('Official End of Year'!BJ12-'Official End of Year'!BJ11)/'Official End of Year'!BJ11))-1,"Error")</f>
        <v>0.20420759735901539</v>
      </c>
      <c r="BK12" s="25">
        <f ca="1">IFERROR(((1+'US Inflation'!$C13)*(1+('Official End of Year'!BK12-'Official End of Year'!BK11)/'Official End of Year'!BK11))-1,"Error")</f>
        <v>6.9087889015653214E-3</v>
      </c>
      <c r="BL12" s="25">
        <f ca="1">IFERROR(((1+'US Inflation'!$C13)*(1+('Official End of Year'!BL12-'Official End of Year'!BL11)/'Official End of Year'!BL11))-1,"Error")</f>
        <v>-0.25122768220456726</v>
      </c>
      <c r="BM12" s="25">
        <f ca="1">IFERROR(((1+'US Inflation'!$C13)*(1+('Official End of Year'!BM12-'Official End of Year'!BM11)/'Official End of Year'!BM11))-1,"Error")</f>
        <v>1.7958237171746827E-3</v>
      </c>
      <c r="BN12" s="25">
        <f ca="1">IFERROR(((1+'US Inflation'!$C13)*(1+('Official End of Year'!BN12-'Official End of Year'!BN11)/'Official End of Year'!BN11))-1,"Error")</f>
        <v>1.2632224912767498E-6</v>
      </c>
      <c r="BO12" s="25">
        <f ca="1">IFERROR(((1+'US Inflation'!$C13)*(1+('Official End of Year'!BO12-'Official End of Year'!BO11)/'Official End of Year'!BO11))-1,"Error")</f>
        <v>3.7453183520599342E-3</v>
      </c>
      <c r="BP12" s="25">
        <f ca="1">IFERROR(((1+'US Inflation'!$C13)*(1+('Official End of Year'!BP12-'Official End of Year'!BP11)/'Official End of Year'!BP11))-1,"Error")</f>
        <v>7.308957672318428E-4</v>
      </c>
      <c r="BQ12" s="25">
        <f ca="1">IFERROR(((1+'US Inflation'!$C13)*(1+('Official End of Year'!BQ12-'Official End of Year'!BQ11)/'Official End of Year'!BQ11))-1,"Error")</f>
        <v>3.5735066393782766E-3</v>
      </c>
      <c r="BR12" s="25">
        <f ca="1">IFERROR(((1+'US Inflation'!$C13)*(1+('Official End of Year'!BR12-'Official End of Year'!BR11)/'Official End of Year'!BR11))-1,"Error")</f>
        <v>2.7962981637619233E-3</v>
      </c>
      <c r="BS12" s="25">
        <f ca="1">IFERROR(((1+'US Inflation'!$C13)*(1+('Official End of Year'!BS12-'Official End of Year'!BS11)/'Official End of Year'!BS11))-1,"Error")</f>
        <v>0.861947565526342</v>
      </c>
      <c r="BT12" s="25">
        <f ca="1">IFERROR(((1+'US Inflation'!$C13)*(1+('Official End of Year'!BT12-'Official End of Year'!BT11)/'Official End of Year'!BT11))-1,"Error")</f>
        <v>1.1156939901072915E-2</v>
      </c>
      <c r="BU12" s="25">
        <f ca="1">IFERROR(((1+'US Inflation'!$C13)*(1+('Official End of Year'!BU12-'Official End of Year'!BU11)/'Official End of Year'!BU11))-1,"Error")</f>
        <v>3.7443171322097957E-3</v>
      </c>
      <c r="BV12" s="25">
        <f ca="1">IFERROR(((1+'US Inflation'!$C13)*(1+('Official End of Year'!BV12-'Official End of Year'!BV11)/'Official End of Year'!BV11))-1,"Error")</f>
        <v>3.7453183520599342E-3</v>
      </c>
      <c r="BW12" s="25">
        <f ca="1">IFERROR(((1+'US Inflation'!$C13)*(1+('Official End of Year'!BW12-'Official End of Year'!BW11)/'Official End of Year'!BW11))-1,"Error")</f>
        <v>3.7453180843944889E-3</v>
      </c>
      <c r="BX12" s="25">
        <f ca="1">IFERROR(((1+'US Inflation'!$C13)*(1+('Official End of Year'!BX12-'Official End of Year'!BX11)/'Official End of Year'!BX11))-1,"Error")</f>
        <v>3.738760211804637E-3</v>
      </c>
      <c r="BY12" s="25">
        <f ca="1">IFERROR(((1+'US Inflation'!$C13)*(1+('Official End of Year'!BY12-'Official End of Year'!BY11)/'Official End of Year'!BY11))-1,"Error")</f>
        <v>-5.2128595831035796E-6</v>
      </c>
      <c r="BZ12" s="25">
        <f ca="1">IFERROR(((1+'US Inflation'!$C13)*(1+('Official End of Year'!BZ12-'Official End of Year'!BZ11)/'Official End of Year'!BZ11))-1,"Error")</f>
        <v>8.930204382097906E-2</v>
      </c>
      <c r="CA12" s="25">
        <f ca="1">IFERROR(((1+'US Inflation'!$C13)*(1+('Official End of Year'!CA12-'Official End of Year'!CA11)/'Official End of Year'!CA11))-1,"Error")</f>
        <v>3.1127055455890673E-3</v>
      </c>
      <c r="CB12" s="25">
        <f ca="1">IFERROR(((1+'US Inflation'!$C13)*(1+('Official End of Year'!CB12-'Official End of Year'!CB11)/'Official End of Year'!CB11))-1,"Error")</f>
        <v>3.7621302207055951E-3</v>
      </c>
      <c r="CC12" s="25">
        <f ca="1">IFERROR(((1+'US Inflation'!$C13)*(1+('Official End of Year'!CC12-'Official End of Year'!CC11)/'Official End of Year'!CC11))-1,"Error")</f>
        <v>-5.2128595831035796E-6</v>
      </c>
      <c r="CD12" s="25">
        <f ca="1">IFERROR(((1+'US Inflation'!$C13)*(1+('Official End of Year'!CD12-'Official End of Year'!CD11)/'Official End of Year'!CD11))-1,"Error")</f>
        <v>4.0049792891470037E-3</v>
      </c>
      <c r="CE12" s="25">
        <f ca="1">IFERROR(((1+'US Inflation'!$C13)*(1+('Official End of Year'!CE12-'Official End of Year'!CE11)/'Official End of Year'!CE11))-1,"Error")</f>
        <v>5.0136456158416109E-3</v>
      </c>
      <c r="CF12" s="25">
        <f ca="1">IFERROR(((1+'US Inflation'!$C13)*(1+('Official End of Year'!CF12-'Official End of Year'!CF11)/'Official End of Year'!CF11))-1,"Error")</f>
        <v>3.7453180716839896E-3</v>
      </c>
      <c r="CG12" s="25">
        <f ca="1">IFERROR(((1+'US Inflation'!$C13)*(1+('Official End of Year'!CG12-'Official End of Year'!CG11)/'Official End of Year'!CG11))-1,"Error")</f>
        <v>3.7312660581247936E-3</v>
      </c>
      <c r="CH12" s="25">
        <f ca="1">IFERROR(((1+'US Inflation'!$C13)*(1+('Official End of Year'!CH12-'Official End of Year'!CH11)/'Official End of Year'!CH11))-1,"Error")</f>
        <v>1.3462529410893875E-2</v>
      </c>
      <c r="CI12" s="25">
        <f ca="1">IFERROR(((1+'US Inflation'!$C13)*(1+('Official End of Year'!CI12-'Official End of Year'!CI11)/'Official End of Year'!CI11))-1,"Error")</f>
        <v>0.20449438202247183</v>
      </c>
      <c r="CJ12" s="25">
        <f ca="1">IFERROR(((1+'US Inflation'!$C13)*(1+('Official End of Year'!CJ12-'Official End of Year'!CJ11)/'Official End of Year'!CJ11))-1,"Error")</f>
        <v>0.21166399108079181</v>
      </c>
      <c r="CK12" s="25">
        <f ca="1">IFERROR(((1+'US Inflation'!$C13)*(1+('Official End of Year'!CK12-'Official End of Year'!CK11)/'Official End of Year'!CK11))-1,"Error")</f>
        <v>3.7453182115385619E-3</v>
      </c>
      <c r="CL12" s="25">
        <f ca="1">IFERROR(((1+'US Inflation'!$C13)*(1+('Official End of Year'!CL12-'Official End of Year'!CL11)/'Official End of Year'!CL11))-1,"Error")</f>
        <v>1.634731240387044E-3</v>
      </c>
      <c r="CM12" s="25">
        <f ca="1">IFERROR(((1+'US Inflation'!$C13)*(1+('Official End of Year'!CM12-'Official End of Year'!CM11)/'Official End of Year'!CM11))-1,"Error")</f>
        <v>3.7453183520599342E-3</v>
      </c>
      <c r="CN12" s="25">
        <f ca="1">IFERROR(((1+'US Inflation'!$C13)*(1+('Official End of Year'!CN12-'Official End of Year'!CN11)/'Official End of Year'!CN11))-1,"Error")</f>
        <v>4.0449435205991424E-3</v>
      </c>
      <c r="CO12" s="25">
        <f ca="1">IFERROR(((1+'US Inflation'!$C13)*(1+('Official End of Year'!CO12-'Official End of Year'!CO11)/'Official End of Year'!CO11))-1,"Error")</f>
        <v>9.8102006224611848E-3</v>
      </c>
      <c r="CP12" s="25">
        <f ca="1">IFERROR(((1+'US Inflation'!$C13)*(1+('Official End of Year'!CP12-'Official End of Year'!CP11)/'Official End of Year'!CP11))-1,"Error")</f>
        <v>3.7649907486927425E-3</v>
      </c>
      <c r="CQ12" s="25" t="str">
        <f ca="1">IFERROR(((1+'US Inflation'!$C13)*(1+('Official End of Year'!CQ12-'Official End of Year'!CQ11)/'Official End of Year'!CQ11))-1,"Error")</f>
        <v>Error</v>
      </c>
      <c r="CR12" s="25" t="str">
        <f ca="1">IFERROR(((1+'US Inflation'!$C13)*(1+('Official End of Year'!CR12-'Official End of Year'!CR11)/'Official End of Year'!CR11))-1,"Error")</f>
        <v>Error</v>
      </c>
      <c r="CS12" s="25" t="str">
        <f ca="1">IFERROR(((1+'US Inflation'!$C13)*(1+('Official End of Year'!CS12-'Official End of Year'!CS11)/'Official End of Year'!CS11))-1,"Error")</f>
        <v>Error</v>
      </c>
      <c r="CT12" s="25" t="str">
        <f ca="1">IFERROR(((1+'US Inflation'!$C13)*(1+('Official End of Year'!CT12-'Official End of Year'!CT11)/'Official End of Year'!CT11))-1,"Error")</f>
        <v>Error</v>
      </c>
      <c r="CU12" s="25" t="str">
        <f ca="1">IFERROR(((1+'US Inflation'!$C13)*(1+('Official End of Year'!CU12-'Official End of Year'!CU11)/'Official End of Year'!CU11))-1,"Error")</f>
        <v>Error</v>
      </c>
      <c r="CV12" s="25" t="str">
        <f ca="1">IFERROR(((1+'US Inflation'!$C13)*(1+('Official End of Year'!CV12-'Official End of Year'!CV11)/'Official End of Year'!CV11))-1,"Error")</f>
        <v>Error</v>
      </c>
      <c r="CW12" s="25" t="str">
        <f ca="1">IFERROR(((1+'US Inflation'!$C13)*(1+('Official End of Year'!CW12-'Official End of Year'!CW11)/'Official End of Year'!CW11))-1,"Error")</f>
        <v>Error</v>
      </c>
      <c r="CX12" s="25" t="str">
        <f ca="1">IFERROR(((1+'US Inflation'!$C13)*(1+('Official End of Year'!CX12-'Official End of Year'!CX11)/'Official End of Year'!CX11))-1,"Error")</f>
        <v>Error</v>
      </c>
      <c r="CY12" s="25" t="str">
        <f ca="1">IFERROR(((1+'US Inflation'!$C13)*(1+('Official End of Year'!CY12-'Official End of Year'!CY11)/'Official End of Year'!CY11))-1,"Error")</f>
        <v>Error</v>
      </c>
      <c r="CZ12" s="25" t="str">
        <f ca="1">IFERROR(((1+'US Inflation'!$C13)*(1+('Official End of Year'!CZ12-'Official End of Year'!CZ11)/'Official End of Year'!CZ11))-1,"Error")</f>
        <v>Error</v>
      </c>
      <c r="DA12" s="25" t="str">
        <f ca="1">IFERROR(((1+'US Inflation'!$C13)*(1+('Official End of Year'!DA12-'Official End of Year'!DA11)/'Official End of Year'!DA11))-1,"Error")</f>
        <v>Error</v>
      </c>
      <c r="DB12" s="25" t="str">
        <f ca="1">IFERROR(((1+'US Inflation'!$C13)*(1+('Official End of Year'!DB12-'Official End of Year'!DB11)/'Official End of Year'!DB11))-1,"Error")</f>
        <v>Error</v>
      </c>
      <c r="DC12" s="25" t="str">
        <f ca="1">IFERROR(((1+'US Inflation'!$C13)*(1+('Official End of Year'!DC12-'Official End of Year'!DC11)/'Official End of Year'!DC11))-1,"Error")</f>
        <v>Error</v>
      </c>
      <c r="DD12" s="25" t="str">
        <f ca="1">IFERROR(((1+'US Inflation'!$C13)*(1+('Official End of Year'!DD12-'Official End of Year'!DD11)/'Official End of Year'!DD11))-1,"Error")</f>
        <v>Error</v>
      </c>
      <c r="DE12" s="25" t="str">
        <f ca="1">IFERROR(((1+'US Inflation'!$C13)*(1+('Official End of Year'!DE12-'Official End of Year'!DE11)/'Official End of Year'!DE11))-1,"Error")</f>
        <v>Error</v>
      </c>
      <c r="DF12" s="25" t="str">
        <f ca="1">IFERROR(((1+'US Inflation'!$C13)*(1+('Official End of Year'!DF12-'Official End of Year'!DF11)/'Official End of Year'!DF11))-1,"Error")</f>
        <v>Error</v>
      </c>
      <c r="DG12" s="25" t="str">
        <f ca="1">IFERROR(((1+'US Inflation'!$C13)*(1+('Official End of Year'!DG12-'Official End of Year'!DG11)/'Official End of Year'!DG11))-1,"Error")</f>
        <v>Error</v>
      </c>
    </row>
    <row r="13" spans="1:111" x14ac:dyDescent="0.25">
      <c r="A13" t="str">
        <f t="shared" ca="1" si="2"/>
        <v>1958</v>
      </c>
      <c r="B13" s="25">
        <f ca="1">IFERROR(((1+'US Inflation'!$C14)*(1+('Official End of Year'!B13-'Official End of Year'!B12)/'Official End of Year'!B12))-1,"Error")</f>
        <v>0.20325024081823395</v>
      </c>
      <c r="C13" s="25">
        <f ca="1">IFERROR(((1+'US Inflation'!$C14)*(1+('Official End of Year'!C13-'Official End of Year'!C12)/'Official End of Year'!C12))-1,"Error")</f>
        <v>0.95173326913818013</v>
      </c>
      <c r="D13" s="25">
        <f ca="1">IFERROR(((1+'US Inflation'!$C14)*(1+('Official End of Year'!D13-'Official End of Year'!D12)/'Official End of Year'!D12))-1,"Error")</f>
        <v>3.0588296594842301E-2</v>
      </c>
      <c r="E13" s="25">
        <f ca="1">IFERROR(((1+'US Inflation'!$C14)*(1+('Official End of Year'!E13-'Official End of Year'!E12)/'Official End of Year'!E12))-1,"Error")</f>
        <v>2.9850746268656803E-2</v>
      </c>
      <c r="F13" s="25">
        <f ca="1">IFERROR(((1+'US Inflation'!$C14)*(1+('Official End of Year'!F13-'Official End of Year'!F12)/'Official End of Year'!F12))-1,"Error")</f>
        <v>2.6391969622849176E-2</v>
      </c>
      <c r="G13" s="25">
        <f ca="1">IFERROR(((1+'US Inflation'!$C14)*(1+('Official End of Year'!G13-'Official End of Year'!G12)/'Official End of Year'!G12))-1,"Error")</f>
        <v>5.2267597478795391E-2</v>
      </c>
      <c r="H13" s="25">
        <f ca="1">IFERROR(((1+'US Inflation'!$C14)*(1+('Official End of Year'!H13-'Official End of Year'!H12)/'Official End of Year'!H12))-1,"Error")</f>
        <v>0.44663740122914852</v>
      </c>
      <c r="I13" s="25">
        <f ca="1">IFERROR(((1+'US Inflation'!$C14)*(1+('Official End of Year'!I13-'Official End of Year'!I12)/'Official End of Year'!I12))-1,"Error")</f>
        <v>3.0435456223468549E-2</v>
      </c>
      <c r="J13" s="25">
        <f ca="1">IFERROR(((1+'US Inflation'!$C14)*(1+('Official End of Year'!J13-'Official End of Year'!J12)/'Official End of Year'!J12))-1,"Error")</f>
        <v>0.57306872829188227</v>
      </c>
      <c r="K13" s="25">
        <f ca="1">IFERROR(((1+'US Inflation'!$C14)*(1+('Official End of Year'!K13-'Official End of Year'!K12)/'Official End of Year'!K12))-1,"Error")</f>
        <v>2.9850746268656803E-2</v>
      </c>
      <c r="L13" s="25">
        <f ca="1">IFERROR(((1+'US Inflation'!$C14)*(1+('Official End of Year'!L13-'Official End of Year'!L12)/'Official End of Year'!L12))-1,"Error")</f>
        <v>1.6363852913095389E-2</v>
      </c>
      <c r="M13" s="25">
        <f ca="1">IFERROR(((1+'US Inflation'!$C14)*(1+('Official End of Year'!M13-'Official End of Year'!M12)/'Official End of Year'!M12))-1,"Error")</f>
        <v>0.33182393170331936</v>
      </c>
      <c r="N13" s="25">
        <f ca="1">IFERROR(((1+'US Inflation'!$C14)*(1+('Official End of Year'!N13-'Official End of Year'!N12)/'Official End of Year'!N12))-1,"Error")</f>
        <v>3.0511825116394276E-2</v>
      </c>
      <c r="O13" s="25">
        <f ca="1">IFERROR(((1+'US Inflation'!$C14)*(1+('Official End of Year'!O13-'Official End of Year'!O12)/'Official End of Year'!O12))-1,"Error")</f>
        <v>2.9850746268656803E-2</v>
      </c>
      <c r="P13" s="25">
        <f ca="1">IFERROR(((1+'US Inflation'!$C14)*(1+('Official End of Year'!P13-'Official End of Year'!P12)/'Official End of Year'!P12))-1,"Error")</f>
        <v>0.22510125953803972</v>
      </c>
      <c r="Q13" s="25">
        <f ca="1">IFERROR(((1+'US Inflation'!$C14)*(1+('Official End of Year'!Q13-'Official End of Year'!Q12)/'Official End of Year'!Q12))-1,"Error")</f>
        <v>2.9850746268656803E-2</v>
      </c>
      <c r="R13" s="25">
        <f ca="1">IFERROR(((1+'US Inflation'!$C14)*(1+('Official End of Year'!R13-'Official End of Year'!R12)/'Official End of Year'!R12))-1,"Error")</f>
        <v>2.9850746268656803E-2</v>
      </c>
      <c r="S13" s="25">
        <f ca="1">IFERROR(((1+'US Inflation'!$C14)*(1+('Official End of Year'!S13-'Official End of Year'!S12)/'Official End of Year'!S12))-1,"Error")</f>
        <v>2.9850746268656803E-2</v>
      </c>
      <c r="T13" s="25">
        <f ca="1">IFERROR(((1+'US Inflation'!$C14)*(1+('Official End of Year'!T13-'Official End of Year'!T12)/'Official End of Year'!T12))-1,"Error")</f>
        <v>2.9779638640670791E-2</v>
      </c>
      <c r="U13" s="25">
        <f ca="1">IFERROR(((1+'US Inflation'!$C14)*(1+('Official End of Year'!U13-'Official End of Year'!U12)/'Official End of Year'!U12))-1,"Error")</f>
        <v>2.9850746268656803E-2</v>
      </c>
      <c r="V13" s="25">
        <f ca="1">IFERROR(((1+'US Inflation'!$C14)*(1+('Official End of Year'!V13-'Official End of Year'!V12)/'Official End of Year'!V12))-1,"Error")</f>
        <v>2.9850746268656803E-2</v>
      </c>
      <c r="W13" s="25">
        <f ca="1">IFERROR(((1+'US Inflation'!$C14)*(1+('Official End of Year'!W13-'Official End of Year'!W12)/'Official End of Year'!W12))-1,"Error")</f>
        <v>2.9850746268656803E-2</v>
      </c>
      <c r="X13" s="25">
        <f ca="1">IFERROR(((1+'US Inflation'!$C14)*(1+('Official End of Year'!X13-'Official End of Year'!X12)/'Official End of Year'!X12))-1,"Error")</f>
        <v>2.9850746268656803E-2</v>
      </c>
      <c r="Y13" s="25">
        <f ca="1">IFERROR(((1+'US Inflation'!$C14)*(1+('Official End of Year'!Y13-'Official End of Year'!Y12)/'Official End of Year'!Y12))-1,"Error")</f>
        <v>2.9850746268656803E-2</v>
      </c>
      <c r="Z13" s="25">
        <f ca="1">IFERROR(((1+'US Inflation'!$C14)*(1+('Official End of Year'!Z13-'Official End of Year'!Z12)/'Official End of Year'!Z12))-1,"Error")</f>
        <v>0.21086804730616504</v>
      </c>
      <c r="AA13" s="25">
        <f ca="1">IFERROR(((1+'US Inflation'!$C14)*(1+('Official End of Year'!AA13-'Official End of Year'!AA12)/'Official End of Year'!AA12))-1,"Error")</f>
        <v>3.0511825168819007E-2</v>
      </c>
      <c r="AB13" s="25">
        <f ca="1">IFERROR(((1+'US Inflation'!$C14)*(1+('Official End of Year'!AB13-'Official End of Year'!AB12)/'Official End of Year'!AB12))-1,"Error")</f>
        <v>2.4973189599779122E-2</v>
      </c>
      <c r="AC13" s="25">
        <f ca="1">IFERROR(((1+'US Inflation'!$C14)*(1+('Official End of Year'!AC13-'Official End of Year'!AC12)/'Official End of Year'!AC12))-1,"Error")</f>
        <v>2.9850746268656803E-2</v>
      </c>
      <c r="AD13" s="25">
        <f ca="1">IFERROR(((1+'US Inflation'!$C14)*(1+('Official End of Year'!AD13-'Official End of Year'!AD12)/'Official End of Year'!AD12))-1,"Error")</f>
        <v>2.9850746268656803E-2</v>
      </c>
      <c r="AE13" s="25">
        <f ca="1">IFERROR(((1+'US Inflation'!$C14)*(1+('Official End of Year'!AE13-'Official End of Year'!AE12)/'Official End of Year'!AE12))-1,"Error")</f>
        <v>2.9850746268656803E-2</v>
      </c>
      <c r="AF13" s="25">
        <f ca="1">IFERROR(((1+'US Inflation'!$C14)*(1+('Official End of Year'!AF13-'Official End of Year'!AF12)/'Official End of Year'!AF12))-1,"Error")</f>
        <v>0.11628070649784505</v>
      </c>
      <c r="AG13" s="25">
        <f ca="1">IFERROR(((1+'US Inflation'!$C14)*(1+('Official End of Year'!AG13-'Official End of Year'!AG12)/'Official End of Year'!AG12))-1,"Error")</f>
        <v>3.0511825168583195E-2</v>
      </c>
      <c r="AH13" s="25">
        <f ca="1">IFERROR(((1+'US Inflation'!$C14)*(1+('Official End of Year'!AH13-'Official End of Year'!AH12)/'Official End of Year'!AH12))-1,"Error")</f>
        <v>2.9850746268656803E-2</v>
      </c>
      <c r="AI13" s="25">
        <f ca="1">IFERROR(((1+'US Inflation'!$C14)*(1+('Official End of Year'!AI13-'Official End of Year'!AI12)/'Official End of Year'!AI12))-1,"Error")</f>
        <v>2.9850746268656803E-2</v>
      </c>
      <c r="AJ13" s="25">
        <f ca="1">IFERROR(((1+'US Inflation'!$C14)*(1+('Official End of Year'!AJ13-'Official End of Year'!AJ12)/'Official End of Year'!AJ12))-1,"Error")</f>
        <v>2.9850746268656803E-2</v>
      </c>
      <c r="AK13" s="25">
        <f ca="1">IFERROR(((1+'US Inflation'!$C14)*(1+('Official End of Year'!AK13-'Official End of Year'!AK12)/'Official End of Year'!AK12))-1,"Error")</f>
        <v>3.09300281241216E-2</v>
      </c>
      <c r="AL13" s="25">
        <f ca="1">IFERROR(((1+'US Inflation'!$C14)*(1+('Official End of Year'!AL13-'Official End of Year'!AL12)/'Official End of Year'!AL12))-1,"Error")</f>
        <v>0.67648061357656286</v>
      </c>
      <c r="AM13" s="25">
        <f ca="1">IFERROR(((1+'US Inflation'!$C14)*(1+('Official End of Year'!AM13-'Official End of Year'!AM12)/'Official End of Year'!AM12))-1,"Error")</f>
        <v>2.9850746268656803E-2</v>
      </c>
      <c r="AN13" s="25">
        <f ca="1">IFERROR(((1+'US Inflation'!$C14)*(1+('Official End of Year'!AN13-'Official End of Year'!AN12)/'Official End of Year'!AN12))-1,"Error")</f>
        <v>2.9850746268656803E-2</v>
      </c>
      <c r="AO13" s="25">
        <f ca="1">IFERROR(((1+'US Inflation'!$C14)*(1+('Official End of Year'!AO13-'Official End of Year'!AO12)/'Official End of Year'!AO12))-1,"Error")</f>
        <v>3.0511825168819007E-2</v>
      </c>
      <c r="AP13" s="25">
        <f ca="1">IFERROR(((1+'US Inflation'!$C14)*(1+('Official End of Year'!AP13-'Official End of Year'!AP12)/'Official End of Year'!AP12))-1,"Error")</f>
        <v>2.9850746268656803E-2</v>
      </c>
      <c r="AQ13" s="25">
        <f ca="1">IFERROR(((1+'US Inflation'!$C14)*(1+('Official End of Year'!AQ13-'Official End of Year'!AQ12)/'Official End of Year'!AQ12))-1,"Error")</f>
        <v>2.9207491582397438E-2</v>
      </c>
      <c r="AR13" s="25">
        <f ca="1">IFERROR(((1+'US Inflation'!$C14)*(1+('Official End of Year'!AR13-'Official End of Year'!AR12)/'Official End of Year'!AR12))-1,"Error")</f>
        <v>2.9850746268656803E-2</v>
      </c>
      <c r="AS13" s="25">
        <f ca="1">IFERROR(((1+'US Inflation'!$C14)*(1+('Official End of Year'!AS13-'Official End of Year'!AS12)/'Official End of Year'!AS12))-1,"Error")</f>
        <v>2.9850746268656803E-2</v>
      </c>
      <c r="AT13" s="25">
        <f ca="1">IFERROR(((1+'US Inflation'!$C14)*(1+('Official End of Year'!AT13-'Official End of Year'!AT12)/'Official End of Year'!AT12))-1,"Error")</f>
        <v>2.9850746268656803E-2</v>
      </c>
      <c r="AU13" s="25">
        <f ca="1">IFERROR(((1+'US Inflation'!$C14)*(1+('Official End of Year'!AU13-'Official End of Year'!AU12)/'Official End of Year'!AU12))-1,"Error")</f>
        <v>2.9850746268656803E-2</v>
      </c>
      <c r="AV13" s="25">
        <f ca="1">IFERROR(((1+'US Inflation'!$C14)*(1+('Official End of Year'!AV13-'Official End of Year'!AV12)/'Official End of Year'!AV12))-1,"Error")</f>
        <v>2.9850746268656803E-2</v>
      </c>
      <c r="AW13" s="25">
        <f ca="1">IFERROR(((1+'US Inflation'!$C14)*(1+('Official End of Year'!AW13-'Official End of Year'!AW12)/'Official End of Year'!AW12))-1,"Error")</f>
        <v>2.9850746268656803E-2</v>
      </c>
      <c r="AX13" s="25">
        <f ca="1">IFERROR(((1+'US Inflation'!$C14)*(1+('Official End of Year'!AX13-'Official End of Year'!AX12)/'Official End of Year'!AX12))-1,"Error")</f>
        <v>1.353944562899787</v>
      </c>
      <c r="AY13" s="25">
        <f ca="1">IFERROR(((1+'US Inflation'!$C14)*(1+('Official End of Year'!AY13-'Official End of Year'!AY12)/'Official End of Year'!AY12))-1,"Error")</f>
        <v>2.9850746268656803E-2</v>
      </c>
      <c r="AZ13" s="25">
        <f ca="1">IFERROR(((1+'US Inflation'!$C14)*(1+('Official End of Year'!AZ13-'Official End of Year'!AZ12)/'Official End of Year'!AZ12))-1,"Error")</f>
        <v>3.0435456223468549E-2</v>
      </c>
      <c r="BA13" s="25">
        <f ca="1">IFERROR(((1+'US Inflation'!$C14)*(1+('Official End of Year'!BA13-'Official End of Year'!BA12)/'Official End of Year'!BA12))-1,"Error")</f>
        <v>2.9850746268656803E-2</v>
      </c>
      <c r="BB13" s="25">
        <f ca="1">IFERROR(((1+'US Inflation'!$C14)*(1+('Official End of Year'!BB13-'Official End of Year'!BB12)/'Official End of Year'!BB12))-1,"Error")</f>
        <v>2.9850746268656803E-2</v>
      </c>
      <c r="BC13" s="25">
        <f ca="1">IFERROR(((1+'US Inflation'!$C14)*(1+('Official End of Year'!BC13-'Official End of Year'!BC12)/'Official End of Year'!BC12))-1,"Error")</f>
        <v>5.2267597478795391E-2</v>
      </c>
      <c r="BD13" s="25">
        <f ca="1">IFERROR(((1+'US Inflation'!$C14)*(1+('Official End of Year'!BD13-'Official End of Year'!BD12)/'Official End of Year'!BD12))-1,"Error")</f>
        <v>2.9850746268656803E-2</v>
      </c>
      <c r="BE13" s="25">
        <f ca="1">IFERROR(((1+'US Inflation'!$C14)*(1+('Official End of Year'!BE13-'Official End of Year'!BE12)/'Official End of Year'!BE12))-1,"Error")</f>
        <v>2.9850746268656803E-2</v>
      </c>
      <c r="BF13" s="25">
        <f ca="1">IFERROR(((1+'US Inflation'!$C14)*(1+('Official End of Year'!BF13-'Official End of Year'!BF12)/'Official End of Year'!BF12))-1,"Error")</f>
        <v>2.9850746268656803E-2</v>
      </c>
      <c r="BG13" s="25">
        <f ca="1">IFERROR(((1+'US Inflation'!$C14)*(1+('Official End of Year'!BG13-'Official End of Year'!BG12)/'Official End of Year'!BG12))-1,"Error")</f>
        <v>5.2267597478795169E-2</v>
      </c>
      <c r="BH13" s="25">
        <f ca="1">IFERROR(((1+'US Inflation'!$C14)*(1+('Official End of Year'!BH13-'Official End of Year'!BH12)/'Official End of Year'!BH12))-1,"Error")</f>
        <v>3.051182841517508E-2</v>
      </c>
      <c r="BI13" s="25">
        <f ca="1">IFERROR(((1+'US Inflation'!$C14)*(1+('Official End of Year'!BI13-'Official End of Year'!BI12)/'Official End of Year'!BI12))-1,"Error")</f>
        <v>2.9850746268656803E-2</v>
      </c>
      <c r="BJ13" s="25">
        <f ca="1">IFERROR(((1+'US Inflation'!$C14)*(1+('Official End of Year'!BJ13-'Official End of Year'!BJ12)/'Official End of Year'!BJ12))-1,"Error")</f>
        <v>0.11630523260972758</v>
      </c>
      <c r="BK13" s="25">
        <f ca="1">IFERROR(((1+'US Inflation'!$C14)*(1+('Official End of Year'!BK13-'Official End of Year'!BK12)/'Official End of Year'!BK12))-1,"Error")</f>
        <v>3.038703717890967E-2</v>
      </c>
      <c r="BL13" s="25">
        <f ca="1">IFERROR(((1+'US Inflation'!$C14)*(1+('Official End of Year'!BL13-'Official End of Year'!BL12)/'Official End of Year'!BL12))-1,"Error")</f>
        <v>0.18779213045790222</v>
      </c>
      <c r="BM13" s="25">
        <f ca="1">IFERROR(((1+'US Inflation'!$C14)*(1+('Official End of Year'!BM13-'Official End of Year'!BM12)/'Official End of Year'!BM12))-1,"Error")</f>
        <v>2.4450110422556071E-2</v>
      </c>
      <c r="BN13" s="25">
        <f ca="1">IFERROR(((1+'US Inflation'!$C14)*(1+('Official End of Year'!BN13-'Official End of Year'!BN12)/'Official End of Year'!BN12))-1,"Error")</f>
        <v>3.0516358959243428E-2</v>
      </c>
      <c r="BO13" s="25">
        <f ca="1">IFERROR(((1+'US Inflation'!$C14)*(1+('Official End of Year'!BO13-'Official End of Year'!BO12)/'Official End of Year'!BO12))-1,"Error")</f>
        <v>2.9850746268656803E-2</v>
      </c>
      <c r="BP13" s="25">
        <f ca="1">IFERROR(((1+'US Inflation'!$C14)*(1+('Official End of Year'!BP13-'Official End of Year'!BP12)/'Official End of Year'!BP12))-1,"Error")</f>
        <v>2.9850336505920616E-2</v>
      </c>
      <c r="BQ13" s="25">
        <f ca="1">IFERROR(((1+'US Inflation'!$C14)*(1+('Official End of Year'!BQ13-'Official End of Year'!BQ12)/'Official End of Year'!BQ12))-1,"Error")</f>
        <v>2.9777232759745198E-2</v>
      </c>
      <c r="BR13" s="25">
        <f ca="1">IFERROR(((1+'US Inflation'!$C14)*(1+('Official End of Year'!BR13-'Official End of Year'!BR12)/'Official End of Year'!BR12))-1,"Error")</f>
        <v>3.0820676858690055E-2</v>
      </c>
      <c r="BS13" s="25">
        <f ca="1">IFERROR(((1+'US Inflation'!$C14)*(1+('Official End of Year'!BS13-'Official End of Year'!BS12)/'Official End of Year'!BS12))-1,"Error")</f>
        <v>2.9850746268656803E-2</v>
      </c>
      <c r="BT13" s="25">
        <f ca="1">IFERROR(((1+'US Inflation'!$C14)*(1+('Official End of Year'!BT13-'Official End of Year'!BT12)/'Official End of Year'!BT12))-1,"Error")</f>
        <v>0.35336406970383694</v>
      </c>
      <c r="BU13" s="25">
        <f ca="1">IFERROR(((1+'US Inflation'!$C14)*(1+('Official End of Year'!BU13-'Official End of Year'!BU12)/'Official End of Year'!BU12))-1,"Error")</f>
        <v>2.9850746268656803E-2</v>
      </c>
      <c r="BV13" s="25">
        <f ca="1">IFERROR(((1+'US Inflation'!$C14)*(1+('Official End of Year'!BV13-'Official End of Year'!BV12)/'Official End of Year'!BV12))-1,"Error")</f>
        <v>2.9850746268656803E-2</v>
      </c>
      <c r="BW13" s="25">
        <f ca="1">IFERROR(((1+'US Inflation'!$C14)*(1+('Official End of Year'!BW13-'Official End of Year'!BW12)/'Official End of Year'!BW12))-1,"Error")</f>
        <v>2.9850746268656803E-2</v>
      </c>
      <c r="BX13" s="25">
        <f ca="1">IFERROR(((1+'US Inflation'!$C14)*(1+('Official End of Year'!BX13-'Official End of Year'!BX12)/'Official End of Year'!BX12))-1,"Error")</f>
        <v>2.9850746268656803E-2</v>
      </c>
      <c r="BY13" s="25">
        <f ca="1">IFERROR(((1+'US Inflation'!$C14)*(1+('Official End of Year'!BY13-'Official End of Year'!BY12)/'Official End of Year'!BY12))-1,"Error")</f>
        <v>3.0435456223468549E-2</v>
      </c>
      <c r="BZ13" s="25">
        <f ca="1">IFERROR(((1+'US Inflation'!$C14)*(1+('Official End of Year'!BZ13-'Official End of Year'!BZ12)/'Official End of Year'!BZ12))-1,"Error")</f>
        <v>2.3252100902459549E-2</v>
      </c>
      <c r="CA13" s="25">
        <f ca="1">IFERROR(((1+'US Inflation'!$C14)*(1+('Official End of Year'!CA13-'Official End of Year'!CA12)/'Official End of Year'!CA12))-1,"Error")</f>
        <v>2.7902321480267833E-2</v>
      </c>
      <c r="CB13" s="25">
        <f ca="1">IFERROR(((1+'US Inflation'!$C14)*(1+('Official End of Year'!CB13-'Official End of Year'!CB12)/'Official End of Year'!CB12))-1,"Error")</f>
        <v>2.9850746268656803E-2</v>
      </c>
      <c r="CC13" s="25">
        <f ca="1">IFERROR(((1+'US Inflation'!$C14)*(1+('Official End of Year'!CC13-'Official End of Year'!CC12)/'Official End of Year'!CC12))-1,"Error")</f>
        <v>3.0435456223468549E-2</v>
      </c>
      <c r="CD13" s="25">
        <f ca="1">IFERROR(((1+'US Inflation'!$C14)*(1+('Official End of Year'!CD13-'Official End of Year'!CD12)/'Official End of Year'!CD12))-1,"Error")</f>
        <v>2.9797466184517951E-2</v>
      </c>
      <c r="CE13" s="25">
        <f ca="1">IFERROR(((1+'US Inflation'!$C14)*(1+('Official End of Year'!CE13-'Official End of Year'!CE12)/'Official End of Year'!CE12))-1,"Error")</f>
        <v>3.064575906762923E-2</v>
      </c>
      <c r="CF13" s="25">
        <f ca="1">IFERROR(((1+'US Inflation'!$C14)*(1+('Official End of Year'!CF13-'Official End of Year'!CF12)/'Official End of Year'!CF12))-1,"Error")</f>
        <v>2.9850746268656803E-2</v>
      </c>
      <c r="CG13" s="25">
        <f ca="1">IFERROR(((1+'US Inflation'!$C14)*(1+('Official End of Year'!CG13-'Official End of Year'!CG12)/'Official End of Year'!CG12))-1,"Error")</f>
        <v>2.9850746268656803E-2</v>
      </c>
      <c r="CH13" s="25">
        <f ca="1">IFERROR(((1+'US Inflation'!$C14)*(1+('Official End of Year'!CH13-'Official End of Year'!CH12)/'Official End of Year'!CH12))-1,"Error")</f>
        <v>4.1200323252515991E-2</v>
      </c>
      <c r="CI13" s="25">
        <f ca="1">IFERROR(((1+'US Inflation'!$C14)*(1+('Official End of Year'!CI13-'Official End of Year'!CI12)/'Official End of Year'!CI12))-1,"Error")</f>
        <v>2.9850746268656803E-2</v>
      </c>
      <c r="CJ13" s="25">
        <f ca="1">IFERROR(((1+'US Inflation'!$C14)*(1+('Official End of Year'!CJ13-'Official End of Year'!CJ12)/'Official End of Year'!CJ12))-1,"Error")</f>
        <v>1.7467764734789109</v>
      </c>
      <c r="CK13" s="25">
        <f ca="1">IFERROR(((1+'US Inflation'!$C14)*(1+('Official End of Year'!CK13-'Official End of Year'!CK12)/'Official End of Year'!CK12))-1,"Error")</f>
        <v>2.9850746268656803E-2</v>
      </c>
      <c r="CL13" s="25">
        <f ca="1">IFERROR(((1+'US Inflation'!$C14)*(1+('Official End of Year'!CL13-'Official End of Year'!CL12)/'Official End of Year'!CL12))-1,"Error")</f>
        <v>3.0511825168819007E-2</v>
      </c>
      <c r="CM13" s="25">
        <f ca="1">IFERROR(((1+'US Inflation'!$C14)*(1+('Official End of Year'!CM13-'Official End of Year'!CM12)/'Official End of Year'!CM12))-1,"Error")</f>
        <v>2.9850746268656803E-2</v>
      </c>
      <c r="CN13" s="25">
        <f ca="1">IFERROR(((1+'US Inflation'!$C14)*(1+('Official End of Year'!CN13-'Official End of Year'!CN12)/'Official End of Year'!CN12))-1,"Error")</f>
        <v>2.9543419874572541E-2</v>
      </c>
      <c r="CO13" s="25">
        <f ca="1">IFERROR(((1+'US Inflation'!$C14)*(1+('Official End of Year'!CO13-'Official End of Year'!CO12)/'Official End of Year'!CO12))-1,"Error")</f>
        <v>2.9850746268656803E-2</v>
      </c>
      <c r="CP13" s="25">
        <f ca="1">IFERROR(((1+'US Inflation'!$C14)*(1+('Official End of Year'!CP13-'Official End of Year'!CP12)/'Official End of Year'!CP12))-1,"Error")</f>
        <v>2.9850746268656803E-2</v>
      </c>
      <c r="CQ13" s="25">
        <f ca="1">IFERROR(((1+'US Inflation'!$C14)*(1+('Official End of Year'!CQ13-'Official End of Year'!CQ12)/'Official End of Year'!CQ12))-1,"Error")</f>
        <v>2.9850746268656803E-2</v>
      </c>
      <c r="CR13" s="25" t="str">
        <f ca="1">IFERROR(((1+'US Inflation'!$C14)*(1+('Official End of Year'!CR13-'Official End of Year'!CR12)/'Official End of Year'!CR12))-1,"Error")</f>
        <v>Error</v>
      </c>
      <c r="CS13" s="25" t="str">
        <f ca="1">IFERROR(((1+'US Inflation'!$C14)*(1+('Official End of Year'!CS13-'Official End of Year'!CS12)/'Official End of Year'!CS12))-1,"Error")</f>
        <v>Error</v>
      </c>
      <c r="CT13" s="25">
        <f ca="1">IFERROR(((1+'US Inflation'!$C14)*(1+('Official End of Year'!CT13-'Official End of Year'!CT12)/'Official End of Year'!CT12))-1,"Error")</f>
        <v>2.9850746268656803E-2</v>
      </c>
      <c r="CU13" s="25" t="str">
        <f ca="1">IFERROR(((1+'US Inflation'!$C14)*(1+('Official End of Year'!CU13-'Official End of Year'!CU12)/'Official End of Year'!CU12))-1,"Error")</f>
        <v>Error</v>
      </c>
      <c r="CV13" s="25" t="str">
        <f ca="1">IFERROR(((1+'US Inflation'!$C14)*(1+('Official End of Year'!CV13-'Official End of Year'!CV12)/'Official End of Year'!CV12))-1,"Error")</f>
        <v>Error</v>
      </c>
      <c r="CW13" s="25">
        <f ca="1">IFERROR(((1+'US Inflation'!$C14)*(1+('Official End of Year'!CW13-'Official End of Year'!CW12)/'Official End of Year'!CW12))-1,"Error")</f>
        <v>2.9850746268656803E-2</v>
      </c>
      <c r="CX13" s="25" t="str">
        <f ca="1">IFERROR(((1+'US Inflation'!$C14)*(1+('Official End of Year'!CX13-'Official End of Year'!CX12)/'Official End of Year'!CX12))-1,"Error")</f>
        <v>Error</v>
      </c>
      <c r="CY13" s="25" t="str">
        <f ca="1">IFERROR(((1+'US Inflation'!$C14)*(1+('Official End of Year'!CY13-'Official End of Year'!CY12)/'Official End of Year'!CY12))-1,"Error")</f>
        <v>Error</v>
      </c>
      <c r="CZ13" s="25" t="str">
        <f ca="1">IFERROR(((1+'US Inflation'!$C14)*(1+('Official End of Year'!CZ13-'Official End of Year'!CZ12)/'Official End of Year'!CZ12))-1,"Error")</f>
        <v>Error</v>
      </c>
      <c r="DA13" s="25">
        <f ca="1">IFERROR(((1+'US Inflation'!$C14)*(1+('Official End of Year'!DA13-'Official End of Year'!DA12)/'Official End of Year'!DA12))-1,"Error")</f>
        <v>2.9850746268656803E-2</v>
      </c>
      <c r="DB13" s="25">
        <f ca="1">IFERROR(((1+'US Inflation'!$C14)*(1+('Official End of Year'!DB13-'Official End of Year'!DB12)/'Official End of Year'!DB12))-1,"Error")</f>
        <v>2.9850746268656803E-2</v>
      </c>
      <c r="DC13" s="25" t="str">
        <f ca="1">IFERROR(((1+'US Inflation'!$C14)*(1+('Official End of Year'!DC13-'Official End of Year'!DC12)/'Official End of Year'!DC12))-1,"Error")</f>
        <v>Error</v>
      </c>
      <c r="DD13" s="25">
        <f ca="1">IFERROR(((1+'US Inflation'!$C14)*(1+('Official End of Year'!DD13-'Official End of Year'!DD12)/'Official End of Year'!DD12))-1,"Error")</f>
        <v>5.0760115575916531E-2</v>
      </c>
      <c r="DE13" s="25" t="str">
        <f ca="1">IFERROR(((1+'US Inflation'!$C14)*(1+('Official End of Year'!DE13-'Official End of Year'!DE12)/'Official End of Year'!DE12))-1,"Error")</f>
        <v>Error</v>
      </c>
      <c r="DF13" s="25">
        <f ca="1">IFERROR(((1+'US Inflation'!$C14)*(1+('Official End of Year'!DF13-'Official End of Year'!DF12)/'Official End of Year'!DF12))-1,"Error")</f>
        <v>2.9850746268656803E-2</v>
      </c>
      <c r="DG13" s="25">
        <f ca="1">IFERROR(((1+'US Inflation'!$C14)*(1+('Official End of Year'!DG13-'Official End of Year'!DG12)/'Official End of Year'!DG12))-1,"Error")</f>
        <v>2.9850746268656803E-2</v>
      </c>
    </row>
    <row r="14" spans="1:111" x14ac:dyDescent="0.25">
      <c r="A14" t="str">
        <f t="shared" ca="1" si="2"/>
        <v>1959</v>
      </c>
      <c r="B14" s="25">
        <f ca="1">IFERROR(((1+'US Inflation'!$C15)*(1+('Official End of Year'!B14-'Official End of Year'!B13)/'Official End of Year'!B13))-1,"Error")</f>
        <v>2.9614727898995108E-2</v>
      </c>
      <c r="C14" s="25">
        <f ca="1">IFERROR(((1+'US Inflation'!$C15)*(1+('Official End of Year'!C14-'Official End of Year'!C13)/'Official End of Year'!C13))-1,"Error")</f>
        <v>0.21653818479370912</v>
      </c>
      <c r="D14" s="25">
        <f ca="1">IFERROR(((1+'US Inflation'!$C15)*(1+('Official End of Year'!D14-'Official End of Year'!D13)/'Official End of Year'!D13))-1,"Error")</f>
        <v>3.096982767487666E-2</v>
      </c>
      <c r="E14" s="25">
        <f ca="1">IFERROR(((1+'US Inflation'!$C15)*(1+('Official End of Year'!E14-'Official End of Year'!E13)/'Official End of Year'!E13))-1,"Error")</f>
        <v>2.9332749454866969E-2</v>
      </c>
      <c r="F14" s="25">
        <f ca="1">IFERROR(((1+'US Inflation'!$C15)*(1+('Official End of Year'!F14-'Official End of Year'!F13)/'Official End of Year'!F13))-1,"Error")</f>
        <v>3.2122784036696217E-2</v>
      </c>
      <c r="G14" s="25">
        <f ca="1">IFERROR(((1+'US Inflation'!$C15)*(1+('Official End of Year'!G14-'Official End of Year'!G13)/'Official End of Year'!G13))-1,"Error")</f>
        <v>0.17684341451964936</v>
      </c>
      <c r="H14" s="25">
        <f ca="1">IFERROR(((1+'US Inflation'!$C15)*(1+('Official End of Year'!H14-'Official End of Year'!H13)/'Official End of Year'!H13))-1,"Error")</f>
        <v>2.424562425654786E-2</v>
      </c>
      <c r="I14" s="25">
        <f ca="1">IFERROR(((1+'US Inflation'!$C15)*(1+('Official End of Year'!I14-'Official End of Year'!I13)/'Official End of Year'!I13))-1,"Error")</f>
        <v>3.1017743959746324E-2</v>
      </c>
      <c r="J14" s="25">
        <f ca="1">IFERROR(((1+'US Inflation'!$C15)*(1+('Official End of Year'!J14-'Official End of Year'!J13)/'Official End of Year'!J13))-1,"Error")</f>
        <v>0.36211031414718065</v>
      </c>
      <c r="K14" s="25">
        <f ca="1">IFERROR(((1+'US Inflation'!$C15)*(1+('Official End of Year'!K14-'Official End of Year'!K13)/'Official End of Year'!K13))-1,"Error")</f>
        <v>2.8985507246376718E-2</v>
      </c>
      <c r="L14" s="25">
        <f ca="1">IFERROR(((1+'US Inflation'!$C15)*(1+('Official End of Year'!L14-'Official End of Year'!L13)/'Official End of Year'!L13))-1,"Error")</f>
        <v>1.4691078663134016E-2</v>
      </c>
      <c r="M14" s="25">
        <f ca="1">IFERROR(((1+'US Inflation'!$C15)*(1+('Official End of Year'!M14-'Official End of Year'!M13)/'Official End of Year'!M13))-1,"Error")</f>
        <v>0.31354113282113572</v>
      </c>
      <c r="N14" s="25">
        <f ca="1">IFERROR(((1+'US Inflation'!$C15)*(1+('Official End of Year'!N14-'Official End of Year'!N13)/'Official End of Year'!N13))-1,"Error")</f>
        <v>3.0970901042685073E-2</v>
      </c>
      <c r="O14" s="25">
        <f ca="1">IFERROR(((1+'US Inflation'!$C15)*(1+('Official End of Year'!O14-'Official End of Year'!O13)/'Official End of Year'!O13))-1,"Error")</f>
        <v>2.8985507246376718E-2</v>
      </c>
      <c r="P14" s="25">
        <f ca="1">IFERROR(((1+'US Inflation'!$C15)*(1+('Official End of Year'!P14-'Official End of Year'!P13)/'Official End of Year'!P13))-1,"Error")</f>
        <v>2.8985507246376718E-2</v>
      </c>
      <c r="Q14" s="25">
        <f ca="1">IFERROR(((1+'US Inflation'!$C15)*(1+('Official End of Year'!Q14-'Official End of Year'!Q13)/'Official End of Year'!Q13))-1,"Error")</f>
        <v>2.8985507246376718E-2</v>
      </c>
      <c r="R14" s="25">
        <f ca="1">IFERROR(((1+'US Inflation'!$C15)*(1+('Official End of Year'!R14-'Official End of Year'!R13)/'Official End of Year'!R13))-1,"Error")</f>
        <v>2.8985507246376718E-2</v>
      </c>
      <c r="S14" s="25">
        <f ca="1">IFERROR(((1+'US Inflation'!$C15)*(1+('Official End of Year'!S14-'Official End of Year'!S13)/'Official End of Year'!S13))-1,"Error")</f>
        <v>2.8985507246376718E-2</v>
      </c>
      <c r="T14" s="25">
        <f ca="1">IFERROR(((1+'US Inflation'!$C15)*(1+('Official End of Year'!T14-'Official End of Year'!T13)/'Official End of Year'!T13))-1,"Error")</f>
        <v>2.8914464407497009E-2</v>
      </c>
      <c r="U14" s="25">
        <f ca="1">IFERROR(((1+'US Inflation'!$C15)*(1+('Official End of Year'!U14-'Official End of Year'!U13)/'Official End of Year'!U13))-1,"Error")</f>
        <v>2.8985507246376718E-2</v>
      </c>
      <c r="V14" s="25">
        <f ca="1">IFERROR(((1+'US Inflation'!$C15)*(1+('Official End of Year'!V14-'Official End of Year'!V13)/'Official End of Year'!V13))-1,"Error")</f>
        <v>2.8985507246376718E-2</v>
      </c>
      <c r="W14" s="25">
        <f ca="1">IFERROR(((1+'US Inflation'!$C15)*(1+('Official End of Year'!W14-'Official End of Year'!W13)/'Official End of Year'!W13))-1,"Error")</f>
        <v>2.8985507246376718E-2</v>
      </c>
      <c r="X14" s="25">
        <f ca="1">IFERROR(((1+'US Inflation'!$C15)*(1+('Official End of Year'!X14-'Official End of Year'!X13)/'Official End of Year'!X13))-1,"Error")</f>
        <v>2.8985507246376718E-2</v>
      </c>
      <c r="Y14" s="25">
        <f ca="1">IFERROR(((1+'US Inflation'!$C15)*(1+('Official End of Year'!Y14-'Official End of Year'!Y13)/'Official End of Year'!Y13))-1,"Error")</f>
        <v>2.9950181159721811E-2</v>
      </c>
      <c r="Z14" s="25">
        <f ca="1">IFERROR(((1+'US Inflation'!$C15)*(1+('Official End of Year'!Z14-'Official End of Year'!Z13)/'Official End of Year'!Z13))-1,"Error")</f>
        <v>2.8985507246376718E-2</v>
      </c>
      <c r="AA14" s="25">
        <f ca="1">IFERROR(((1+'US Inflation'!$C15)*(1+('Official End of Year'!AA14-'Official End of Year'!AA13)/'Official End of Year'!AA13))-1,"Error")</f>
        <v>3.0970901086772473E-2</v>
      </c>
      <c r="AB14" s="25">
        <f ca="1">IFERROR(((1+'US Inflation'!$C15)*(1+('Official End of Year'!AB14-'Official End of Year'!AB13)/'Official End of Year'!AB13))-1,"Error")</f>
        <v>2.6303422490609352E-2</v>
      </c>
      <c r="AC14" s="25">
        <f ca="1">IFERROR(((1+'US Inflation'!$C15)*(1+('Official End of Year'!AC14-'Official End of Year'!AC13)/'Official End of Year'!AC13))-1,"Error")</f>
        <v>2.8985507246376718E-2</v>
      </c>
      <c r="AD14" s="25">
        <f ca="1">IFERROR(((1+'US Inflation'!$C15)*(1+('Official End of Year'!AD14-'Official End of Year'!AD13)/'Official End of Year'!AD13))-1,"Error")</f>
        <v>2.8985507246376718E-2</v>
      </c>
      <c r="AE14" s="25">
        <f ca="1">IFERROR(((1+'US Inflation'!$C15)*(1+('Official End of Year'!AE14-'Official End of Year'!AE13)/'Official End of Year'!AE13))-1,"Error")</f>
        <v>2.8985507246376718E-2</v>
      </c>
      <c r="AF14" s="25">
        <f ca="1">IFERROR(((1+'US Inflation'!$C15)*(1+('Official End of Year'!AF14-'Official End of Year'!AF13)/'Official End of Year'!AF13))-1,"Error")</f>
        <v>0.11616237845339827</v>
      </c>
      <c r="AG14" s="25">
        <f ca="1">IFERROR(((1+'US Inflation'!$C15)*(1+('Official End of Year'!AG14-'Official End of Year'!AG13)/'Official End of Year'!AG13))-1,"Error")</f>
        <v>3.097090285426285E-2</v>
      </c>
      <c r="AH14" s="25">
        <f ca="1">IFERROR(((1+'US Inflation'!$C15)*(1+('Official End of Year'!AH14-'Official End of Year'!AH13)/'Official End of Year'!AH13))-1,"Error")</f>
        <v>2.8985507246376718E-2</v>
      </c>
      <c r="AI14" s="25">
        <f ca="1">IFERROR(((1+'US Inflation'!$C15)*(1+('Official End of Year'!AI14-'Official End of Year'!AI13)/'Official End of Year'!AI13))-1,"Error")</f>
        <v>2.8985507246376718E-2</v>
      </c>
      <c r="AJ14" s="25">
        <f ca="1">IFERROR(((1+'US Inflation'!$C15)*(1+('Official End of Year'!AJ14-'Official End of Year'!AJ13)/'Official End of Year'!AJ13))-1,"Error")</f>
        <v>2.8985507246376718E-2</v>
      </c>
      <c r="AK14" s="25">
        <f ca="1">IFERROR(((1+'US Inflation'!$C15)*(1+('Official End of Year'!AK14-'Official End of Year'!AK13)/'Official End of Year'!AK13))-1,"Error")</f>
        <v>2.9847304153798548E-2</v>
      </c>
      <c r="AL14" s="25">
        <f ca="1">IFERROR(((1+'US Inflation'!$C15)*(1+('Official End of Year'!AL14-'Official End of Year'!AL13)/'Official End of Year'!AL13))-1,"Error")</f>
        <v>0.22336453965883618</v>
      </c>
      <c r="AM14" s="25">
        <f ca="1">IFERROR(((1+'US Inflation'!$C15)*(1+('Official End of Year'!AM14-'Official End of Year'!AM13)/'Official End of Year'!AM13))-1,"Error")</f>
        <v>2.8985507246376718E-2</v>
      </c>
      <c r="AN14" s="25">
        <f ca="1">IFERROR(((1+'US Inflation'!$C15)*(1+('Official End of Year'!AN14-'Official End of Year'!AN13)/'Official End of Year'!AN13))-1,"Error")</f>
        <v>2.8985507246376718E-2</v>
      </c>
      <c r="AO14" s="25">
        <f ca="1">IFERROR(((1+'US Inflation'!$C15)*(1+('Official End of Year'!AO14-'Official End of Year'!AO13)/'Official End of Year'!AO13))-1,"Error")</f>
        <v>3.0970901086772473E-2</v>
      </c>
      <c r="AP14" s="25">
        <f ca="1">IFERROR(((1+'US Inflation'!$C15)*(1+('Official End of Year'!AP14-'Official End of Year'!AP13)/'Official End of Year'!AP13))-1,"Error")</f>
        <v>2.8985507246376718E-2</v>
      </c>
      <c r="AQ14" s="25">
        <f ca="1">IFERROR(((1+'US Inflation'!$C15)*(1+('Official End of Year'!AQ14-'Official End of Year'!AQ13)/'Official End of Year'!AQ13))-1,"Error")</f>
        <v>2.3233407957512053E-2</v>
      </c>
      <c r="AR14" s="25">
        <f ca="1">IFERROR(((1+'US Inflation'!$C15)*(1+('Official End of Year'!AR14-'Official End of Year'!AR13)/'Official End of Year'!AR13))-1,"Error")</f>
        <v>2.8985507246376718E-2</v>
      </c>
      <c r="AS14" s="25">
        <f ca="1">IFERROR(((1+'US Inflation'!$C15)*(1+('Official End of Year'!AS14-'Official End of Year'!AS13)/'Official End of Year'!AS13))-1,"Error")</f>
        <v>3.0097523288473038E-2</v>
      </c>
      <c r="AT14" s="25">
        <f ca="1">IFERROR(((1+'US Inflation'!$C15)*(1+('Official End of Year'!AT14-'Official End of Year'!AT13)/'Official End of Year'!AT13))-1,"Error")</f>
        <v>2.8985507246376718E-2</v>
      </c>
      <c r="AU14" s="25">
        <f ca="1">IFERROR(((1+'US Inflation'!$C15)*(1+('Official End of Year'!AU14-'Official End of Year'!AU13)/'Official End of Year'!AU13))-1,"Error")</f>
        <v>2.8985507246376718E-2</v>
      </c>
      <c r="AV14" s="25">
        <f ca="1">IFERROR(((1+'US Inflation'!$C15)*(1+('Official End of Year'!AV14-'Official End of Year'!AV13)/'Official End of Year'!AV13))-1,"Error")</f>
        <v>2.8985507246376718E-2</v>
      </c>
      <c r="AW14" s="25">
        <f ca="1">IFERROR(((1+'US Inflation'!$C15)*(1+('Official End of Year'!AW14-'Official End of Year'!AW13)/'Official End of Year'!AW13))-1,"Error")</f>
        <v>2.8985507246376718E-2</v>
      </c>
      <c r="AX14" s="25">
        <f ca="1">IFERROR(((1+'US Inflation'!$C15)*(1+('Official End of Year'!AX14-'Official End of Year'!AX13)/'Official End of Year'!AX13))-1,"Error")</f>
        <v>2.8985507246376718E-2</v>
      </c>
      <c r="AY14" s="25">
        <f ca="1">IFERROR(((1+'US Inflation'!$C15)*(1+('Official End of Year'!AY14-'Official End of Year'!AY13)/'Official End of Year'!AY13))-1,"Error")</f>
        <v>3.2231518311269136E-2</v>
      </c>
      <c r="AZ14" s="25">
        <f ca="1">IFERROR(((1+'US Inflation'!$C15)*(1+('Official End of Year'!AZ14-'Official End of Year'!AZ13)/'Official End of Year'!AZ13))-1,"Error")</f>
        <v>3.1017743959746324E-2</v>
      </c>
      <c r="BA14" s="25">
        <f ca="1">IFERROR(((1+'US Inflation'!$C15)*(1+('Official End of Year'!BA14-'Official End of Year'!BA13)/'Official End of Year'!BA13))-1,"Error")</f>
        <v>2.8985507246376718E-2</v>
      </c>
      <c r="BB14" s="25">
        <f ca="1">IFERROR(((1+'US Inflation'!$C15)*(1+('Official End of Year'!BB14-'Official End of Year'!BB13)/'Official End of Year'!BB13))-1,"Error")</f>
        <v>2.8985507246376718E-2</v>
      </c>
      <c r="BC14" s="25">
        <f ca="1">IFERROR(((1+'US Inflation'!$C15)*(1+('Official End of Year'!BC14-'Official End of Year'!BC13)/'Official End of Year'!BC13))-1,"Error")</f>
        <v>0.17684341451964936</v>
      </c>
      <c r="BD14" s="25">
        <f ca="1">IFERROR(((1+'US Inflation'!$C15)*(1+('Official End of Year'!BD14-'Official End of Year'!BD13)/'Official End of Year'!BD13))-1,"Error")</f>
        <v>2.8985507246376718E-2</v>
      </c>
      <c r="BE14" s="25">
        <f ca="1">IFERROR(((1+'US Inflation'!$C15)*(1+('Official End of Year'!BE14-'Official End of Year'!BE13)/'Official End of Year'!BE13))-1,"Error")</f>
        <v>2.8985507246376718E-2</v>
      </c>
      <c r="BF14" s="25">
        <f ca="1">IFERROR(((1+'US Inflation'!$C15)*(1+('Official End of Year'!BF14-'Official End of Year'!BF13)/'Official End of Year'!BF13))-1,"Error")</f>
        <v>2.8985507246376718E-2</v>
      </c>
      <c r="BG14" s="25">
        <f ca="1">IFERROR(((1+'US Inflation'!$C15)*(1+('Official End of Year'!BG14-'Official End of Year'!BG13)/'Official End of Year'!BG13))-1,"Error")</f>
        <v>0.17684341451964958</v>
      </c>
      <c r="BH14" s="25">
        <f ca="1">IFERROR(((1+'US Inflation'!$C15)*(1+('Official End of Year'!BH14-'Official End of Year'!BH13)/'Official End of Year'!BH13))-1,"Error")</f>
        <v>3.0970901031938558E-2</v>
      </c>
      <c r="BI14" s="25">
        <f ca="1">IFERROR(((1+'US Inflation'!$C15)*(1+('Official End of Year'!BI14-'Official End of Year'!BI13)/'Official End of Year'!BI13))-1,"Error")</f>
        <v>2.8985507246376718E-2</v>
      </c>
      <c r="BJ14" s="25">
        <f ca="1">IFERROR(((1+'US Inflation'!$C15)*(1+('Official End of Year'!BJ14-'Official End of Year'!BJ13)/'Official End of Year'!BJ13))-1,"Error")</f>
        <v>0.14405599685384751</v>
      </c>
      <c r="BK14" s="25">
        <f ca="1">IFERROR(((1+'US Inflation'!$C15)*(1+('Official End of Year'!BK14-'Official End of Year'!BK13)/'Official End of Year'!BK13))-1,"Error")</f>
        <v>3.0600474914182607E-2</v>
      </c>
      <c r="BL14" s="25">
        <f ca="1">IFERROR(((1+'US Inflation'!$C15)*(1+('Official End of Year'!BL14-'Official End of Year'!BL13)/'Official End of Year'!BL13))-1,"Error")</f>
        <v>2.8985507246376718E-2</v>
      </c>
      <c r="BM14" s="25">
        <f ca="1">IFERROR(((1+'US Inflation'!$C15)*(1+('Official End of Year'!BM14-'Official End of Year'!BM13)/'Official End of Year'!BM13))-1,"Error")</f>
        <v>2.8985507246376718E-2</v>
      </c>
      <c r="BN14" s="25">
        <f ca="1">IFERROR(((1+'US Inflation'!$C15)*(1+('Official End of Year'!BN14-'Official End of Year'!BN13)/'Official End of Year'!BN13))-1,"Error")</f>
        <v>3.0984543704547063E-2</v>
      </c>
      <c r="BO14" s="25">
        <f ca="1">IFERROR(((1+'US Inflation'!$C15)*(1+('Official End of Year'!BO14-'Official End of Year'!BO13)/'Official End of Year'!BO13))-1,"Error")</f>
        <v>2.8985507246376718E-2</v>
      </c>
      <c r="BP14" s="25">
        <f ca="1">IFERROR(((1+'US Inflation'!$C15)*(1+('Official End of Year'!BP14-'Official End of Year'!BP13)/'Official End of Year'!BP13))-1,"Error")</f>
        <v>2.8985916665009714E-2</v>
      </c>
      <c r="BQ14" s="25">
        <f ca="1">IFERROR(((1+'US Inflation'!$C15)*(1+('Official End of Year'!BQ14-'Official End of Year'!BQ13)/'Official End of Year'!BQ13))-1,"Error")</f>
        <v>3.0088464414434357E-2</v>
      </c>
      <c r="BR14" s="25">
        <f ca="1">IFERROR(((1+'US Inflation'!$C15)*(1+('Official End of Year'!BR14-'Official End of Year'!BR13)/'Official End of Year'!BR13))-1,"Error")</f>
        <v>3.0061289271950731E-2</v>
      </c>
      <c r="BS14" s="25">
        <f ca="1">IFERROR(((1+'US Inflation'!$C15)*(1+('Official End of Year'!BS14-'Official End of Year'!BS13)/'Official End of Year'!BS13))-1,"Error")</f>
        <v>0.1279086422748057</v>
      </c>
      <c r="BT14" s="25">
        <f ca="1">IFERROR(((1+'US Inflation'!$C15)*(1+('Official End of Year'!BT14-'Official End of Year'!BT13)/'Official End of Year'!BT13))-1,"Error")</f>
        <v>0.13598360182458569</v>
      </c>
      <c r="BU14" s="25">
        <f ca="1">IFERROR(((1+'US Inflation'!$C15)*(1+('Official End of Year'!BU14-'Official End of Year'!BU13)/'Official End of Year'!BU13))-1,"Error")</f>
        <v>2.8985507246376718E-2</v>
      </c>
      <c r="BV14" s="25">
        <f ca="1">IFERROR(((1+'US Inflation'!$C15)*(1+('Official End of Year'!BV14-'Official End of Year'!BV13)/'Official End of Year'!BV13))-1,"Error")</f>
        <v>2.9414996813610372E-2</v>
      </c>
      <c r="BW14" s="25">
        <f ca="1">IFERROR(((1+'US Inflation'!$C15)*(1+('Official End of Year'!BW14-'Official End of Year'!BW13)/'Official End of Year'!BW13))-1,"Error")</f>
        <v>2.8985507246376718E-2</v>
      </c>
      <c r="BX14" s="25">
        <f ca="1">IFERROR(((1+'US Inflation'!$C15)*(1+('Official End of Year'!BX14-'Official End of Year'!BX13)/'Official End of Year'!BX13))-1,"Error")</f>
        <v>2.8985507246376718E-2</v>
      </c>
      <c r="BY14" s="25">
        <f ca="1">IFERROR(((1+'US Inflation'!$C15)*(1+('Official End of Year'!BY14-'Official End of Year'!BY13)/'Official End of Year'!BY13))-1,"Error")</f>
        <v>3.1017743959746324E-2</v>
      </c>
      <c r="BZ14" s="25">
        <f ca="1">IFERROR(((1+'US Inflation'!$C15)*(1+('Official End of Year'!BZ14-'Official End of Year'!BZ13)/'Official End of Year'!BZ13))-1,"Error")</f>
        <v>0.47529023496111722</v>
      </c>
      <c r="CA14" s="25">
        <f ca="1">IFERROR(((1+'US Inflation'!$C15)*(1+('Official End of Year'!CA14-'Official End of Year'!CA13)/'Official End of Year'!CA13))-1,"Error")</f>
        <v>3.0285825916296583E-2</v>
      </c>
      <c r="CB14" s="25">
        <f ca="1">IFERROR(((1+'US Inflation'!$C15)*(1+('Official End of Year'!CB14-'Official End of Year'!CB13)/'Official End of Year'!CB13))-1,"Error")</f>
        <v>2.8985507246376718E-2</v>
      </c>
      <c r="CC14" s="25">
        <f ca="1">IFERROR(((1+'US Inflation'!$C15)*(1+('Official End of Year'!CC14-'Official End of Year'!CC13)/'Official End of Year'!CC13))-1,"Error")</f>
        <v>3.1017743959746324E-2</v>
      </c>
      <c r="CD14" s="25">
        <f ca="1">IFERROR(((1+'US Inflation'!$C15)*(1+('Official End of Year'!CD14-'Official End of Year'!CD13)/'Official End of Year'!CD13))-1,"Error")</f>
        <v>3.03714899013936E-2</v>
      </c>
      <c r="CE14" s="25">
        <f ca="1">IFERROR(((1+'US Inflation'!$C15)*(1+('Official End of Year'!CE14-'Official End of Year'!CE13)/'Official End of Year'!CE13))-1,"Error")</f>
        <v>3.743914353233091E-2</v>
      </c>
      <c r="CF14" s="25">
        <f ca="1">IFERROR(((1+'US Inflation'!$C15)*(1+('Official End of Year'!CF14-'Official End of Year'!CF13)/'Official End of Year'!CF13))-1,"Error")</f>
        <v>2.8985507246376718E-2</v>
      </c>
      <c r="CG14" s="25">
        <f ca="1">IFERROR(((1+'US Inflation'!$C15)*(1+('Official End of Year'!CG14-'Official End of Year'!CG13)/'Official End of Year'!CG13))-1,"Error")</f>
        <v>2.8985507246376718E-2</v>
      </c>
      <c r="CH14" s="25">
        <f ca="1">IFERROR(((1+'US Inflation'!$C15)*(1+('Official End of Year'!CH14-'Official End of Year'!CH13)/'Official End of Year'!CH13))-1,"Error")</f>
        <v>3.3374544955218521E-2</v>
      </c>
      <c r="CI14" s="25">
        <f ca="1">IFERROR(((1+'US Inflation'!$C15)*(1+('Official End of Year'!CI14-'Official End of Year'!CI13)/'Official End of Year'!CI13))-1,"Error")</f>
        <v>2.8985507246376718E-2</v>
      </c>
      <c r="CJ14" s="25">
        <f ca="1">IFERROR(((1+'US Inflation'!$C15)*(1+('Official End of Year'!CJ14-'Official End of Year'!CJ13)/'Official End of Year'!CJ13))-1,"Error")</f>
        <v>2.8985507246376718E-2</v>
      </c>
      <c r="CK14" s="25">
        <f ca="1">IFERROR(((1+'US Inflation'!$C15)*(1+('Official End of Year'!CK14-'Official End of Year'!CK13)/'Official End of Year'!CK13))-1,"Error")</f>
        <v>2.8985507246376718E-2</v>
      </c>
      <c r="CL14" s="25">
        <f ca="1">IFERROR(((1+'US Inflation'!$C15)*(1+('Official End of Year'!CL14-'Official End of Year'!CL13)/'Official End of Year'!CL13))-1,"Error")</f>
        <v>3.0970901086772473E-2</v>
      </c>
      <c r="CM14" s="25">
        <f ca="1">IFERROR(((1+'US Inflation'!$C15)*(1+('Official End of Year'!CM14-'Official End of Year'!CM13)/'Official End of Year'!CM13))-1,"Error")</f>
        <v>2.8985507246376718E-2</v>
      </c>
      <c r="CN14" s="25">
        <f ca="1">IFERROR(((1+'US Inflation'!$C15)*(1+('Official End of Year'!CN14-'Official End of Year'!CN13)/'Official End of Year'!CN13))-1,"Error")</f>
        <v>2.8678347393375825E-2</v>
      </c>
      <c r="CO14" s="25">
        <f ca="1">IFERROR(((1+'US Inflation'!$C15)*(1+('Official End of Year'!CO14-'Official End of Year'!CO13)/'Official End of Year'!CO13))-1,"Error")</f>
        <v>2.8985507246376718E-2</v>
      </c>
      <c r="CP14" s="25">
        <f ca="1">IFERROR(((1+'US Inflation'!$C15)*(1+('Official End of Year'!CP14-'Official End of Year'!CP13)/'Official End of Year'!CP13))-1,"Error")</f>
        <v>2.8985507246376718E-2</v>
      </c>
      <c r="CQ14" s="25">
        <f ca="1">IFERROR(((1+'US Inflation'!$C15)*(1+('Official End of Year'!CQ14-'Official End of Year'!CQ13)/'Official End of Year'!CQ13))-1,"Error")</f>
        <v>2.8985507246376718E-2</v>
      </c>
      <c r="CR14" s="25" t="str">
        <f ca="1">IFERROR(((1+'US Inflation'!$C15)*(1+('Official End of Year'!CR14-'Official End of Year'!CR13)/'Official End of Year'!CR13))-1,"Error")</f>
        <v>Error</v>
      </c>
      <c r="CS14" s="25" t="str">
        <f ca="1">IFERROR(((1+'US Inflation'!$C15)*(1+('Official End of Year'!CS14-'Official End of Year'!CS13)/'Official End of Year'!CS13))-1,"Error")</f>
        <v>Error</v>
      </c>
      <c r="CT14" s="25">
        <f ca="1">IFERROR(((1+'US Inflation'!$C15)*(1+('Official End of Year'!CT14-'Official End of Year'!CT13)/'Official End of Year'!CT13))-1,"Error")</f>
        <v>2.8985507246376718E-2</v>
      </c>
      <c r="CU14" s="25" t="str">
        <f ca="1">IFERROR(((1+'US Inflation'!$C15)*(1+('Official End of Year'!CU14-'Official End of Year'!CU13)/'Official End of Year'!CU13))-1,"Error")</f>
        <v>Error</v>
      </c>
      <c r="CV14" s="25" t="str">
        <f ca="1">IFERROR(((1+'US Inflation'!$C15)*(1+('Official End of Year'!CV14-'Official End of Year'!CV13)/'Official End of Year'!CV13))-1,"Error")</f>
        <v>Error</v>
      </c>
      <c r="CW14" s="25">
        <f ca="1">IFERROR(((1+'US Inflation'!$C15)*(1+('Official End of Year'!CW14-'Official End of Year'!CW13)/'Official End of Year'!CW13))-1,"Error")</f>
        <v>2.8985507246376718E-2</v>
      </c>
      <c r="CX14" s="25" t="str">
        <f ca="1">IFERROR(((1+'US Inflation'!$C15)*(1+('Official End of Year'!CX14-'Official End of Year'!CX13)/'Official End of Year'!CX13))-1,"Error")</f>
        <v>Error</v>
      </c>
      <c r="CY14" s="25" t="str">
        <f ca="1">IFERROR(((1+'US Inflation'!$C15)*(1+('Official End of Year'!CY14-'Official End of Year'!CY13)/'Official End of Year'!CY13))-1,"Error")</f>
        <v>Error</v>
      </c>
      <c r="CZ14" s="25" t="str">
        <f ca="1">IFERROR(((1+'US Inflation'!$C15)*(1+('Official End of Year'!CZ14-'Official End of Year'!CZ13)/'Official End of Year'!CZ13))-1,"Error")</f>
        <v>Error</v>
      </c>
      <c r="DA14" s="25">
        <f ca="1">IFERROR(((1+'US Inflation'!$C15)*(1+('Official End of Year'!DA14-'Official End of Year'!DA13)/'Official End of Year'!DA13))-1,"Error")</f>
        <v>2.8985507246376718E-2</v>
      </c>
      <c r="DB14" s="25">
        <f ca="1">IFERROR(((1+'US Inflation'!$C15)*(1+('Official End of Year'!DB14-'Official End of Year'!DB13)/'Official End of Year'!DB13))-1,"Error")</f>
        <v>2.8985507246376718E-2</v>
      </c>
      <c r="DC14" s="25" t="str">
        <f ca="1">IFERROR(((1+'US Inflation'!$C15)*(1+('Official End of Year'!DC14-'Official End of Year'!DC13)/'Official End of Year'!DC13))-1,"Error")</f>
        <v>Error</v>
      </c>
      <c r="DD14" s="25">
        <f ca="1">IFERROR(((1+'US Inflation'!$C15)*(1+('Official End of Year'!DD14-'Official End of Year'!DD13)/'Official End of Year'!DD13))-1,"Error")</f>
        <v>2.9904244306746319E-2</v>
      </c>
      <c r="DE14" s="25" t="str">
        <f ca="1">IFERROR(((1+'US Inflation'!$C15)*(1+('Official End of Year'!DE14-'Official End of Year'!DE13)/'Official End of Year'!DE13))-1,"Error")</f>
        <v>Error</v>
      </c>
      <c r="DF14" s="25">
        <f ca="1">IFERROR(((1+'US Inflation'!$C15)*(1+('Official End of Year'!DF14-'Official End of Year'!DF13)/'Official End of Year'!DF13))-1,"Error")</f>
        <v>2.8985507246376718E-2</v>
      </c>
      <c r="DG14" s="25">
        <f ca="1">IFERROR(((1+'US Inflation'!$C15)*(1+('Official End of Year'!DG14-'Official End of Year'!DG13)/'Official End of Year'!DG13))-1,"Error")</f>
        <v>2.8985507246376718E-2</v>
      </c>
    </row>
    <row r="15" spans="1:111" x14ac:dyDescent="0.25">
      <c r="A15" t="str">
        <f t="shared" ca="1" si="2"/>
        <v>1960</v>
      </c>
      <c r="B15" s="25">
        <f ca="1">IFERROR(((1+'US Inflation'!$C16)*(1+('Official End of Year'!B15-'Official End of Year'!B14)/'Official End of Year'!B14))-1,"Error")</f>
        <v>2.3422300969704324E-2</v>
      </c>
      <c r="C15" s="25">
        <f ca="1">IFERROR(((1+'US Inflation'!$C16)*(1+('Official End of Year'!C15-'Official End of Year'!C14)/'Official End of Year'!C14))-1,"Error")</f>
        <v>9.6698970186277489E-3</v>
      </c>
      <c r="D15" s="25">
        <f ca="1">IFERROR(((1+'US Inflation'!$C16)*(1+('Official End of Year'!D15-'Official End of Year'!D14)/'Official End of Year'!D14))-1,"Error")</f>
        <v>1.4375717400638921E-2</v>
      </c>
      <c r="E15" s="25">
        <f ca="1">IFERROR(((1+'US Inflation'!$C16)*(1+('Official End of Year'!E15-'Official End of Year'!E14)/'Official End of Year'!E14))-1,"Error")</f>
        <v>2.0625942644071138E-2</v>
      </c>
      <c r="F15" s="25">
        <f ca="1">IFERROR(((1+'US Inflation'!$C16)*(1+('Official End of Year'!F15-'Official End of Year'!F14)/'Official End of Year'!F14))-1,"Error")</f>
        <v>1.0686745759384664E-2</v>
      </c>
      <c r="G15" s="25">
        <f ca="1">IFERROR(((1+'US Inflation'!$C16)*(1+('Official End of Year'!G15-'Official End of Year'!G14)/'Official End of Year'!G14))-1,"Error")</f>
        <v>1.7024962756408302E-2</v>
      </c>
      <c r="H15" s="25">
        <f ca="1">IFERROR(((1+'US Inflation'!$C16)*(1+('Official End of Year'!H15-'Official End of Year'!H14)/'Official End of Year'!H14))-1,"Error")</f>
        <v>1.7605633802816989E-2</v>
      </c>
      <c r="I15" s="25">
        <f ca="1">IFERROR(((1+'US Inflation'!$C16)*(1+('Official End of Year'!I15-'Official End of Year'!I14)/'Official End of Year'!I14))-1,"Error")</f>
        <v>1.4241702218021235E-2</v>
      </c>
      <c r="J15" s="25">
        <f ca="1">IFERROR(((1+'US Inflation'!$C16)*(1+('Official End of Year'!J15-'Official End of Year'!J14)/'Official End of Year'!J14))-1,"Error")</f>
        <v>7.8440753545567787E-2</v>
      </c>
      <c r="K15" s="25">
        <f ca="1">IFERROR(((1+'US Inflation'!$C16)*(1+('Official End of Year'!K15-'Official End of Year'!K14)/'Official End of Year'!K14))-1,"Error")</f>
        <v>1.7605633802816989E-2</v>
      </c>
      <c r="L15" s="25">
        <f ca="1">IFERROR(((1+'US Inflation'!$C16)*(1+('Official End of Year'!L15-'Official End of Year'!L14)/'Official End of Year'!L14))-1,"Error")</f>
        <v>5.0983783306628894E-2</v>
      </c>
      <c r="M15" s="25">
        <f ca="1">IFERROR(((1+'US Inflation'!$C16)*(1+('Official End of Year'!M15-'Official End of Year'!M14)/'Official End of Year'!M14))-1,"Error")</f>
        <v>9.5963357225372192E-2</v>
      </c>
      <c r="N15" s="25">
        <f ca="1">IFERROR(((1+'US Inflation'!$C16)*(1+('Official End of Year'!N15-'Official End of Year'!N14)/'Official End of Year'!N14))-1,"Error")</f>
        <v>1.4415988361732301E-2</v>
      </c>
      <c r="O15" s="25">
        <f ca="1">IFERROR(((1+'US Inflation'!$C16)*(1+('Official End of Year'!O15-'Official End of Year'!O14)/'Official End of Year'!O14))-1,"Error")</f>
        <v>1.7605633802816989E-2</v>
      </c>
      <c r="P15" s="25">
        <f ca="1">IFERROR(((1+'US Inflation'!$C16)*(1+('Official End of Year'!P15-'Official End of Year'!P14)/'Official End of Year'!P14))-1,"Error")</f>
        <v>6.5305897894777143E-2</v>
      </c>
      <c r="Q15" s="25">
        <f ca="1">IFERROR(((1+'US Inflation'!$C16)*(1+('Official End of Year'!Q15-'Official End of Year'!Q14)/'Official End of Year'!Q14))-1,"Error")</f>
        <v>1.7605633802816989E-2</v>
      </c>
      <c r="R15" s="25">
        <f ca="1">IFERROR(((1+'US Inflation'!$C16)*(1+('Official End of Year'!R15-'Official End of Year'!R14)/'Official End of Year'!R14))-1,"Error")</f>
        <v>1.7605633802816989E-2</v>
      </c>
      <c r="S15" s="25">
        <f ca="1">IFERROR(((1+'US Inflation'!$C16)*(1+('Official End of Year'!S15-'Official End of Year'!S14)/'Official End of Year'!S14))-1,"Error")</f>
        <v>1.7605633802816989E-2</v>
      </c>
      <c r="T15" s="25">
        <f ca="1">IFERROR(((1+'US Inflation'!$C16)*(1+('Official End of Year'!T15-'Official End of Year'!T14)/'Official End of Year'!T14))-1,"Error")</f>
        <v>1.571221831700842E-2</v>
      </c>
      <c r="U15" s="25">
        <f ca="1">IFERROR(((1+'US Inflation'!$C16)*(1+('Official End of Year'!U15-'Official End of Year'!U14)/'Official End of Year'!U14))-1,"Error")</f>
        <v>1.7605633802816989E-2</v>
      </c>
      <c r="V15" s="25">
        <f ca="1">IFERROR(((1+'US Inflation'!$C16)*(1+('Official End of Year'!V15-'Official End of Year'!V14)/'Official End of Year'!V14))-1,"Error")</f>
        <v>1.7605633802816989E-2</v>
      </c>
      <c r="W15" s="25">
        <f ca="1">IFERROR(((1+'US Inflation'!$C16)*(1+('Official End of Year'!W15-'Official End of Year'!W14)/'Official End of Year'!W14))-1,"Error")</f>
        <v>1.7605633802816989E-2</v>
      </c>
      <c r="X15" s="25">
        <f ca="1">IFERROR(((1+'US Inflation'!$C16)*(1+('Official End of Year'!X15-'Official End of Year'!X14)/'Official End of Year'!X14))-1,"Error")</f>
        <v>1.7605633802816989E-2</v>
      </c>
      <c r="Y15" s="25">
        <f ca="1">IFERROR(((1+'US Inflation'!$C16)*(1+('Official End of Year'!Y15-'Official End of Year'!Y14)/'Official End of Year'!Y14))-1,"Error")</f>
        <v>1.7605633802816989E-2</v>
      </c>
      <c r="Z15" s="25">
        <f ca="1">IFERROR(((1+'US Inflation'!$C16)*(1+('Official End of Year'!Z15-'Official End of Year'!Z14)/'Official End of Year'!Z14))-1,"Error")</f>
        <v>1.1015407762739127E-2</v>
      </c>
      <c r="AA15" s="25">
        <f ca="1">IFERROR(((1+'US Inflation'!$C16)*(1+('Official End of Year'!AA15-'Official End of Year'!AA14)/'Official End of Year'!AA14))-1,"Error")</f>
        <v>1.4415988360019449E-2</v>
      </c>
      <c r="AB15" s="25">
        <f ca="1">IFERROR(((1+'US Inflation'!$C16)*(1+('Official End of Year'!AB15-'Official End of Year'!AB14)/'Official End of Year'!AB14))-1,"Error")</f>
        <v>1.7630031549922931E-2</v>
      </c>
      <c r="AC15" s="25">
        <f ca="1">IFERROR(((1+'US Inflation'!$C16)*(1+('Official End of Year'!AC15-'Official End of Year'!AC14)/'Official End of Year'!AC14))-1,"Error")</f>
        <v>1.7605633802816989E-2</v>
      </c>
      <c r="AD15" s="25">
        <f ca="1">IFERROR(((1+'US Inflation'!$C16)*(1+('Official End of Year'!AD15-'Official End of Year'!AD14)/'Official End of Year'!AD14))-1,"Error")</f>
        <v>1.7605633802816989E-2</v>
      </c>
      <c r="AE15" s="25">
        <f ca="1">IFERROR(((1+'US Inflation'!$C16)*(1+('Official End of Year'!AE15-'Official End of Year'!AE14)/'Official End of Year'!AE14))-1,"Error")</f>
        <v>1.7605633802816989E-2</v>
      </c>
      <c r="AF15" s="25">
        <f ca="1">IFERROR(((1+'US Inflation'!$C16)*(1+('Official End of Year'!AF15-'Official End of Year'!AF14)/'Official End of Year'!AF14))-1,"Error")</f>
        <v>1.7605633802816989E-2</v>
      </c>
      <c r="AG15" s="25">
        <f ca="1">IFERROR(((1+'US Inflation'!$C16)*(1+('Official End of Year'!AG15-'Official End of Year'!AG14)/'Official End of Year'!AG14))-1,"Error")</f>
        <v>1.4415987199466462E-2</v>
      </c>
      <c r="AH15" s="25">
        <f ca="1">IFERROR(((1+'US Inflation'!$C16)*(1+('Official End of Year'!AH15-'Official End of Year'!AH14)/'Official End of Year'!AH14))-1,"Error")</f>
        <v>1.7605633802816989E-2</v>
      </c>
      <c r="AI15" s="25">
        <f ca="1">IFERROR(((1+'US Inflation'!$C16)*(1+('Official End of Year'!AI15-'Official End of Year'!AI14)/'Official End of Year'!AI14))-1,"Error")</f>
        <v>1.7605633802816989E-2</v>
      </c>
      <c r="AJ15" s="25">
        <f ca="1">IFERROR(((1+'US Inflation'!$C16)*(1+('Official End of Year'!AJ15-'Official End of Year'!AJ14)/'Official End of Year'!AJ14))-1,"Error")</f>
        <v>1.3756602113508203</v>
      </c>
      <c r="AK15" s="25">
        <f ca="1">IFERROR(((1+'US Inflation'!$C16)*(1+('Official End of Year'!AK15-'Official End of Year'!AK14)/'Official End of Year'!AK14))-1,"Error")</f>
        <v>1.5263863515333043E-2</v>
      </c>
      <c r="AL15" s="25">
        <f ca="1">IFERROR(((1+'US Inflation'!$C16)*(1+('Official End of Year'!AL15-'Official End of Year'!AL14)/'Official End of Year'!AL14))-1,"Error")</f>
        <v>1.7605633802816989E-2</v>
      </c>
      <c r="AM15" s="25">
        <f ca="1">IFERROR(((1+'US Inflation'!$C16)*(1+('Official End of Year'!AM15-'Official End of Year'!AM14)/'Official End of Year'!AM14))-1,"Error")</f>
        <v>1.7605633802816989E-2</v>
      </c>
      <c r="AN15" s="25">
        <f ca="1">IFERROR(((1+'US Inflation'!$C16)*(1+('Official End of Year'!AN15-'Official End of Year'!AN14)/'Official End of Year'!AN14))-1,"Error")</f>
        <v>1.7605633802816989E-2</v>
      </c>
      <c r="AO15" s="25">
        <f ca="1">IFERROR(((1+'US Inflation'!$C16)*(1+('Official End of Year'!AO15-'Official End of Year'!AO14)/'Official End of Year'!AO14))-1,"Error")</f>
        <v>1.4415988360019449E-2</v>
      </c>
      <c r="AP15" s="25">
        <f ca="1">IFERROR(((1+'US Inflation'!$C16)*(1+('Official End of Year'!AP15-'Official End of Year'!AP14)/'Official End of Year'!AP14))-1,"Error")</f>
        <v>1.7605633802816989E-2</v>
      </c>
      <c r="AQ15" s="25">
        <f ca="1">IFERROR(((1+'US Inflation'!$C16)*(1+('Official End of Year'!AQ15-'Official End of Year'!AQ14)/'Official End of Year'!AQ14))-1,"Error")</f>
        <v>1.7605633802816989E-2</v>
      </c>
      <c r="AR15" s="25">
        <f ca="1">IFERROR(((1+'US Inflation'!$C16)*(1+('Official End of Year'!AR15-'Official End of Year'!AR14)/'Official End of Year'!AR14))-1,"Error")</f>
        <v>1.7605633802816989E-2</v>
      </c>
      <c r="AS15" s="25">
        <f ca="1">IFERROR(((1+'US Inflation'!$C16)*(1+('Official End of Year'!AS15-'Official End of Year'!AS14)/'Official End of Year'!AS14))-1,"Error")</f>
        <v>1.5776065954090202E-2</v>
      </c>
      <c r="AT15" s="25">
        <f ca="1">IFERROR(((1+'US Inflation'!$C16)*(1+('Official End of Year'!AT15-'Official End of Year'!AT14)/'Official End of Year'!AT14))-1,"Error")</f>
        <v>1.7605633802816989E-2</v>
      </c>
      <c r="AU15" s="25">
        <f ca="1">IFERROR(((1+'US Inflation'!$C16)*(1+('Official End of Year'!AU15-'Official End of Year'!AU14)/'Official End of Year'!AU14))-1,"Error")</f>
        <v>1.7605633802816989E-2</v>
      </c>
      <c r="AV15" s="25">
        <f ca="1">IFERROR(((1+'US Inflation'!$C16)*(1+('Official End of Year'!AV15-'Official End of Year'!AV14)/'Official End of Year'!AV14))-1,"Error")</f>
        <v>0.32288732394366204</v>
      </c>
      <c r="AW15" s="25">
        <f ca="1">IFERROR(((1+'US Inflation'!$C16)*(1+('Official End of Year'!AW15-'Official End of Year'!AW14)/'Official End of Year'!AW14))-1,"Error")</f>
        <v>1.7605633802816989E-2</v>
      </c>
      <c r="AX15" s="25">
        <f ca="1">IFERROR(((1+'US Inflation'!$C16)*(1+('Official End of Year'!AX15-'Official End of Year'!AX14)/'Official End of Year'!AX14))-1,"Error")</f>
        <v>1.7605633802816989E-2</v>
      </c>
      <c r="AY15" s="25">
        <f ca="1">IFERROR(((1+'US Inflation'!$C16)*(1+('Official End of Year'!AY15-'Official End of Year'!AY14)/'Official End of Year'!AY14))-1,"Error")</f>
        <v>7.23757639854683E-3</v>
      </c>
      <c r="AZ15" s="25">
        <f ca="1">IFERROR(((1+'US Inflation'!$C16)*(1+('Official End of Year'!AZ15-'Official End of Year'!AZ14)/'Official End of Year'!AZ14))-1,"Error")</f>
        <v>1.4241702218021235E-2</v>
      </c>
      <c r="BA15" s="25">
        <f ca="1">IFERROR(((1+'US Inflation'!$C16)*(1+('Official End of Year'!BA15-'Official End of Year'!BA14)/'Official End of Year'!BA14))-1,"Error")</f>
        <v>1.7605633802816989E-2</v>
      </c>
      <c r="BB15" s="25">
        <f ca="1">IFERROR(((1+'US Inflation'!$C16)*(1+('Official End of Year'!BB15-'Official End of Year'!BB14)/'Official End of Year'!BB14))-1,"Error")</f>
        <v>1.7605633802816989E-2</v>
      </c>
      <c r="BC15" s="25">
        <f ca="1">IFERROR(((1+'US Inflation'!$C16)*(1+('Official End of Year'!BC15-'Official End of Year'!BC14)/'Official End of Year'!BC14))-1,"Error")</f>
        <v>1.7024962756408302E-2</v>
      </c>
      <c r="BD15" s="25">
        <f ca="1">IFERROR(((1+'US Inflation'!$C16)*(1+('Official End of Year'!BD15-'Official End of Year'!BD14)/'Official End of Year'!BD14))-1,"Error")</f>
        <v>1.7605633802816989E-2</v>
      </c>
      <c r="BE15" s="25">
        <f ca="1">IFERROR(((1+'US Inflation'!$C16)*(1+('Official End of Year'!BE15-'Official End of Year'!BE14)/'Official End of Year'!BE14))-1,"Error")</f>
        <v>1.7605633802816989E-2</v>
      </c>
      <c r="BF15" s="25">
        <f ca="1">IFERROR(((1+'US Inflation'!$C16)*(1+('Official End of Year'!BF15-'Official End of Year'!BF14)/'Official End of Year'!BF14))-1,"Error")</f>
        <v>1.7605633802816989E-2</v>
      </c>
      <c r="BG15" s="25">
        <f ca="1">IFERROR(((1+'US Inflation'!$C16)*(1+('Official End of Year'!BG15-'Official End of Year'!BG14)/'Official End of Year'!BG14))-1,"Error")</f>
        <v>1.7024962756408302E-2</v>
      </c>
      <c r="BH15" s="25">
        <f ca="1">IFERROR(((1+'US Inflation'!$C16)*(1+('Official End of Year'!BH15-'Official End of Year'!BH14)/'Official End of Year'!BH14))-1,"Error")</f>
        <v>1.4415986663527169E-2</v>
      </c>
      <c r="BI15" s="25">
        <f ca="1">IFERROR(((1+'US Inflation'!$C16)*(1+('Official End of Year'!BI15-'Official End of Year'!BI14)/'Official End of Year'!BI14))-1,"Error")</f>
        <v>1.7605633802816989E-2</v>
      </c>
      <c r="BJ15" s="25">
        <f ca="1">IFERROR(((1+'US Inflation'!$C16)*(1+('Official End of Year'!BJ15-'Official End of Year'!BJ14)/'Official End of Year'!BJ14))-1,"Error")</f>
        <v>1.7605633802816989E-2</v>
      </c>
      <c r="BK15" s="25">
        <f ca="1">IFERROR(((1+'US Inflation'!$C16)*(1+('Official End of Year'!BK15-'Official End of Year'!BK14)/'Official End of Year'!BK14))-1,"Error")</f>
        <v>1.5055694132075415E-2</v>
      </c>
      <c r="BL15" s="25">
        <f ca="1">IFERROR(((1+'US Inflation'!$C16)*(1+('Official End of Year'!BL15-'Official End of Year'!BL14)/'Official End of Year'!BL14))-1,"Error")</f>
        <v>8.1782799498791636E-2</v>
      </c>
      <c r="BM15" s="25">
        <f ca="1">IFERROR(((1+'US Inflation'!$C16)*(1+('Official End of Year'!BM15-'Official End of Year'!BM14)/'Official End of Year'!BM14))-1,"Error")</f>
        <v>1.7183502265604833E-2</v>
      </c>
      <c r="BN15" s="25">
        <f ca="1">IFERROR(((1+'US Inflation'!$C16)*(1+('Official End of Year'!BN15-'Official End of Year'!BN14)/'Official End of Year'!BN14))-1,"Error")</f>
        <v>1.4394139907585091E-2</v>
      </c>
      <c r="BO15" s="25">
        <f ca="1">IFERROR(((1+'US Inflation'!$C16)*(1+('Official End of Year'!BO15-'Official End of Year'!BO14)/'Official End of Year'!BO14))-1,"Error")</f>
        <v>1.7605633802816989E-2</v>
      </c>
      <c r="BP15" s="25">
        <f ca="1">IFERROR(((1+'US Inflation'!$C16)*(1+('Official End of Year'!BP15-'Official End of Year'!BP14)/'Official End of Year'!BP14))-1,"Error")</f>
        <v>1.7605633802816989E-2</v>
      </c>
      <c r="BQ15" s="25">
        <f ca="1">IFERROR(((1+'US Inflation'!$C16)*(1+('Official End of Year'!BQ15-'Official End of Year'!BQ14)/'Official End of Year'!BQ14))-1,"Error")</f>
        <v>1.5646048030430348E-2</v>
      </c>
      <c r="BR15" s="25">
        <f ca="1">IFERROR(((1+'US Inflation'!$C16)*(1+('Official End of Year'!BR15-'Official End of Year'!BR14)/'Official End of Year'!BR14))-1,"Error")</f>
        <v>1.5161254734163965E-2</v>
      </c>
      <c r="BS15" s="25">
        <f ca="1">IFERROR(((1+'US Inflation'!$C16)*(1+('Official End of Year'!BS15-'Official End of Year'!BS14)/'Official End of Year'!BS14))-1,"Error")</f>
        <v>5.0969752943893054E-2</v>
      </c>
      <c r="BT15" s="25">
        <f ca="1">IFERROR(((1+'US Inflation'!$C16)*(1+('Official End of Year'!BT15-'Official End of Year'!BT14)/'Official End of Year'!BT14))-1,"Error")</f>
        <v>-2.1142201708696962E-2</v>
      </c>
      <c r="BU15" s="25">
        <f ca="1">IFERROR(((1+'US Inflation'!$C16)*(1+('Official End of Year'!BU15-'Official End of Year'!BU14)/'Official End of Year'!BU14))-1,"Error")</f>
        <v>1.7605633802816989E-2</v>
      </c>
      <c r="BV15" s="25">
        <f ca="1">IFERROR(((1+'US Inflation'!$C16)*(1+('Official End of Year'!BV15-'Official End of Year'!BV14)/'Official End of Year'!BV14))-1,"Error")</f>
        <v>1.4386034621200139E-2</v>
      </c>
      <c r="BW15" s="25">
        <f ca="1">IFERROR(((1+'US Inflation'!$C16)*(1+('Official End of Year'!BW15-'Official End of Year'!BW14)/'Official End of Year'!BW14))-1,"Error")</f>
        <v>0.22112676061765257</v>
      </c>
      <c r="BX15" s="25">
        <f ca="1">IFERROR(((1+'US Inflation'!$C16)*(1+('Official End of Year'!BX15-'Official End of Year'!BX14)/'Official End of Year'!BX14))-1,"Error")</f>
        <v>1.7605633802816989E-2</v>
      </c>
      <c r="BY15" s="25">
        <f ca="1">IFERROR(((1+'US Inflation'!$C16)*(1+('Official End of Year'!BY15-'Official End of Year'!BY14)/'Official End of Year'!BY14))-1,"Error")</f>
        <v>1.4241702218021235E-2</v>
      </c>
      <c r="BZ15" s="25">
        <f ca="1">IFERROR(((1+'US Inflation'!$C16)*(1+('Official End of Year'!BZ15-'Official End of Year'!BZ14)/'Official End of Year'!BZ14))-1,"Error")</f>
        <v>1.5465494564474325E-2</v>
      </c>
      <c r="CA15" s="25">
        <f ca="1">IFERROR(((1+'US Inflation'!$C16)*(1+('Official End of Year'!CA15-'Official End of Year'!CA14)/'Official End of Year'!CA14))-1,"Error")</f>
        <v>1.6107266230642514E-2</v>
      </c>
      <c r="CB15" s="25">
        <f ca="1">IFERROR(((1+'US Inflation'!$C16)*(1+('Official End of Year'!CB15-'Official End of Year'!CB14)/'Official End of Year'!CB14))-1,"Error")</f>
        <v>1.7605633802816989E-2</v>
      </c>
      <c r="CC15" s="25">
        <f ca="1">IFERROR(((1+'US Inflation'!$C16)*(1+('Official End of Year'!CC15-'Official End of Year'!CC14)/'Official End of Year'!CC14))-1,"Error")</f>
        <v>1.4241702218021235E-2</v>
      </c>
      <c r="CD15" s="25">
        <f ca="1">IFERROR(((1+'US Inflation'!$C16)*(1+('Official End of Year'!CD15-'Official End of Year'!CD14)/'Official End of Year'!CD14))-1,"Error")</f>
        <v>1.5974012066522381E-2</v>
      </c>
      <c r="CE15" s="25">
        <f ca="1">IFERROR(((1+'US Inflation'!$C16)*(1+('Official End of Year'!CE15-'Official End of Year'!CE14)/'Official End of Year'!CE14))-1,"Error")</f>
        <v>1.3311754271408294E-2</v>
      </c>
      <c r="CF15" s="25">
        <f ca="1">IFERROR(((1+'US Inflation'!$C16)*(1+('Official End of Year'!CF15-'Official End of Year'!CF14)/'Official End of Year'!CF14))-1,"Error")</f>
        <v>1.7605633802816989E-2</v>
      </c>
      <c r="CG15" s="25">
        <f ca="1">IFERROR(((1+'US Inflation'!$C16)*(1+('Official End of Year'!CG15-'Official End of Year'!CG14)/'Official End of Year'!CG14))-1,"Error")</f>
        <v>1.7605633802816989E-2</v>
      </c>
      <c r="CH15" s="25">
        <f ca="1">IFERROR(((1+'US Inflation'!$C16)*(1+('Official End of Year'!CH15-'Official End of Year'!CH14)/'Official End of Year'!CH14))-1,"Error")</f>
        <v>1.5204487899440622E-2</v>
      </c>
      <c r="CI15" s="25">
        <f ca="1">IFERROR(((1+'US Inflation'!$C16)*(1+('Official End of Year'!CI15-'Official End of Year'!CI14)/'Official End of Year'!CI14))-1,"Error")</f>
        <v>1.7605633802816989E-2</v>
      </c>
      <c r="CJ15" s="25">
        <f ca="1">IFERROR(((1+'US Inflation'!$C16)*(1+('Official End of Year'!CJ15-'Official End of Year'!CJ14)/'Official End of Year'!CJ14))-1,"Error")</f>
        <v>1.8170029606368265E-2</v>
      </c>
      <c r="CK15" s="25">
        <f ca="1">IFERROR(((1+'US Inflation'!$C16)*(1+('Official End of Year'!CK15-'Official End of Year'!CK14)/'Official End of Year'!CK14))-1,"Error")</f>
        <v>1.7605633802816989E-2</v>
      </c>
      <c r="CL15" s="25">
        <f ca="1">IFERROR(((1+'US Inflation'!$C16)*(1+('Official End of Year'!CL15-'Official End of Year'!CL14)/'Official End of Year'!CL14))-1,"Error")</f>
        <v>1.4415988360019449E-2</v>
      </c>
      <c r="CM15" s="25">
        <f ca="1">IFERROR(((1+'US Inflation'!$C16)*(1+('Official End of Year'!CM15-'Official End of Year'!CM14)/'Official End of Year'!CM14))-1,"Error")</f>
        <v>4.3448524211629067</v>
      </c>
      <c r="CN15" s="25">
        <f ca="1">IFERROR(((1+'US Inflation'!$C16)*(1+('Official End of Year'!CN15-'Official End of Year'!CN14)/'Official End of Year'!CN14))-1,"Error")</f>
        <v>1.7909487381230438E-2</v>
      </c>
      <c r="CO15" s="25">
        <f ca="1">IFERROR(((1+'US Inflation'!$C16)*(1+('Official End of Year'!CO15-'Official End of Year'!CO14)/'Official End of Year'!CO14))-1,"Error")</f>
        <v>1.7605633802816989E-2</v>
      </c>
      <c r="CP15" s="25">
        <f ca="1">IFERROR(((1+'US Inflation'!$C16)*(1+('Official End of Year'!CP15-'Official End of Year'!CP14)/'Official End of Year'!CP14))-1,"Error")</f>
        <v>1.7605633802816989E-2</v>
      </c>
      <c r="CQ15" s="25">
        <f ca="1">IFERROR(((1+'US Inflation'!$C16)*(1+('Official End of Year'!CQ15-'Official End of Year'!CQ14)/'Official End of Year'!CQ14))-1,"Error")</f>
        <v>1.7605633802816989E-2</v>
      </c>
      <c r="CR15" s="25" t="str">
        <f ca="1">IFERROR(((1+'US Inflation'!$C16)*(1+('Official End of Year'!CR15-'Official End of Year'!CR14)/'Official End of Year'!CR14))-1,"Error")</f>
        <v>Error</v>
      </c>
      <c r="CS15" s="25" t="str">
        <f ca="1">IFERROR(((1+'US Inflation'!$C16)*(1+('Official End of Year'!CS15-'Official End of Year'!CS14)/'Official End of Year'!CS14))-1,"Error")</f>
        <v>Error</v>
      </c>
      <c r="CT15" s="25">
        <f ca="1">IFERROR(((1+'US Inflation'!$C16)*(1+('Official End of Year'!CT15-'Official End of Year'!CT14)/'Official End of Year'!CT14))-1,"Error")</f>
        <v>1.7605633802816989E-2</v>
      </c>
      <c r="CU15" s="25" t="str">
        <f ca="1">IFERROR(((1+'US Inflation'!$C16)*(1+('Official End of Year'!CU15-'Official End of Year'!CU14)/'Official End of Year'!CU14))-1,"Error")</f>
        <v>Error</v>
      </c>
      <c r="CV15" s="25" t="str">
        <f ca="1">IFERROR(((1+'US Inflation'!$C16)*(1+('Official End of Year'!CV15-'Official End of Year'!CV14)/'Official End of Year'!CV14))-1,"Error")</f>
        <v>Error</v>
      </c>
      <c r="CW15" s="25">
        <f ca="1">IFERROR(((1+'US Inflation'!$C16)*(1+('Official End of Year'!CW15-'Official End of Year'!CW14)/'Official End of Year'!CW14))-1,"Error")</f>
        <v>1.7605633802816989E-2</v>
      </c>
      <c r="CX15" s="25" t="str">
        <f ca="1">IFERROR(((1+'US Inflation'!$C16)*(1+('Official End of Year'!CX15-'Official End of Year'!CX14)/'Official End of Year'!CX14))-1,"Error")</f>
        <v>Error</v>
      </c>
      <c r="CY15" s="25" t="str">
        <f ca="1">IFERROR(((1+'US Inflation'!$C16)*(1+('Official End of Year'!CY15-'Official End of Year'!CY14)/'Official End of Year'!CY14))-1,"Error")</f>
        <v>Error</v>
      </c>
      <c r="CZ15" s="25" t="str">
        <f ca="1">IFERROR(((1+'US Inflation'!$C16)*(1+('Official End of Year'!CZ15-'Official End of Year'!CZ14)/'Official End of Year'!CZ14))-1,"Error")</f>
        <v>Error</v>
      </c>
      <c r="DA15" s="25">
        <f ca="1">IFERROR(((1+'US Inflation'!$C16)*(1+('Official End of Year'!DA15-'Official End of Year'!DA14)/'Official End of Year'!DA14))-1,"Error")</f>
        <v>1.7605633802816989E-2</v>
      </c>
      <c r="DB15" s="25">
        <f ca="1">IFERROR(((1+'US Inflation'!$C16)*(1+('Official End of Year'!DB15-'Official End of Year'!DB14)/'Official End of Year'!DB14))-1,"Error")</f>
        <v>1.7605633802816989E-2</v>
      </c>
      <c r="DC15" s="25" t="str">
        <f ca="1">IFERROR(((1+'US Inflation'!$C16)*(1+('Official End of Year'!DC15-'Official End of Year'!DC14)/'Official End of Year'!DC14))-1,"Error")</f>
        <v>Error</v>
      </c>
      <c r="DD15" s="25">
        <f ca="1">IFERROR(((1+'US Inflation'!$C16)*(1+('Official End of Year'!DD15-'Official End of Year'!DD14)/'Official End of Year'!DD14))-1,"Error")</f>
        <v>1.6226469308263214E-2</v>
      </c>
      <c r="DE15" s="25" t="str">
        <f ca="1">IFERROR(((1+'US Inflation'!$C16)*(1+('Official End of Year'!DE15-'Official End of Year'!DE14)/'Official End of Year'!DE14))-1,"Error")</f>
        <v>Error</v>
      </c>
      <c r="DF15" s="25">
        <f ca="1">IFERROR(((1+'US Inflation'!$C16)*(1+('Official End of Year'!DF15-'Official End of Year'!DF14)/'Official End of Year'!DF14))-1,"Error")</f>
        <v>1.7605633802816989E-2</v>
      </c>
      <c r="DG15" s="25">
        <f ca="1">IFERROR(((1+'US Inflation'!$C16)*(1+('Official End of Year'!DG15-'Official End of Year'!DG14)/'Official End of Year'!DG14))-1,"Error")</f>
        <v>1.7605633802816989E-2</v>
      </c>
    </row>
    <row r="16" spans="1:111" x14ac:dyDescent="0.25">
      <c r="A16" t="str">
        <f t="shared" ca="1" si="2"/>
        <v>1961</v>
      </c>
      <c r="B16" s="25">
        <f ca="1">IFERROR(((1+'US Inflation'!$C17)*(1+('Official End of Year'!B16-'Official End of Year'!B15)/'Official End of Year'!B15))-1,"Error")</f>
        <v>1.730103806228378E-2</v>
      </c>
      <c r="C16" s="25">
        <f ca="1">IFERROR(((1+'US Inflation'!$C17)*(1+('Official End of Year'!C16-'Official End of Year'!C15)/'Official End of Year'!C15))-1,"Error")</f>
        <v>2.1237390313343596E-2</v>
      </c>
      <c r="D16" s="25">
        <f ca="1">IFERROR(((1+'US Inflation'!$C17)*(1+('Official End of Year'!D16-'Official End of Year'!D15)/'Official End of Year'!D15))-1,"Error")</f>
        <v>1.6437686279039632E-2</v>
      </c>
      <c r="E16" s="25">
        <f ca="1">IFERROR(((1+'US Inflation'!$C17)*(1+('Official End of Year'!E16-'Official End of Year'!E15)/'Official End of Year'!E15))-1,"Error")</f>
        <v>1.0408718959047603E-2</v>
      </c>
      <c r="F16" s="25">
        <f ca="1">IFERROR(((1+'US Inflation'!$C17)*(1+('Official End of Year'!F16-'Official End of Year'!F15)/'Official End of Year'!F15))-1,"Error")</f>
        <v>1.9636082526131249E-2</v>
      </c>
      <c r="G16" s="25">
        <f ca="1">IFERROR(((1+'US Inflation'!$C17)*(1+('Official End of Year'!G16-'Official End of Year'!G15)/'Official End of Year'!G15))-1,"Error")</f>
        <v>1.6740952864169989E-2</v>
      </c>
      <c r="H16" s="25">
        <f ca="1">IFERROR(((1+'US Inflation'!$C17)*(1+('Official End of Year'!H16-'Official End of Year'!H15)/'Official End of Year'!H15))-1,"Error")</f>
        <v>1.730103806228378E-2</v>
      </c>
      <c r="I16" s="25">
        <f ca="1">IFERROR(((1+'US Inflation'!$C17)*(1+('Official End of Year'!I16-'Official End of Year'!I15)/'Official End of Year'!I15))-1,"Error")</f>
        <v>1.6764414210855838E-2</v>
      </c>
      <c r="J16" s="25">
        <f ca="1">IFERROR(((1+'US Inflation'!$C17)*(1+('Official End of Year'!J16-'Official End of Year'!J15)/'Official End of Year'!J15))-1,"Error")</f>
        <v>0.60159702189444686</v>
      </c>
      <c r="K16" s="25">
        <f ca="1">IFERROR(((1+'US Inflation'!$C17)*(1+('Official End of Year'!K16-'Official End of Year'!K15)/'Official End of Year'!K15))-1,"Error")</f>
        <v>1.730103806228378E-2</v>
      </c>
      <c r="L16" s="25">
        <f ca="1">IFERROR(((1+'US Inflation'!$C17)*(1+('Official End of Year'!L16-'Official End of Year'!L15)/'Official End of Year'!L15))-1,"Error")</f>
        <v>7.9743274073682313E-2</v>
      </c>
      <c r="M16" s="25">
        <f ca="1">IFERROR(((1+'US Inflation'!$C17)*(1+('Official End of Year'!M16-'Official End of Year'!M15)/'Official End of Year'!M15))-1,"Error")</f>
        <v>1.730103806228378E-2</v>
      </c>
      <c r="N16" s="25">
        <f ca="1">IFERROR(((1+'US Inflation'!$C17)*(1+('Official End of Year'!N16-'Official End of Year'!N15)/'Official End of Year'!N15))-1,"Error")</f>
        <v>1.654066940682819E-2</v>
      </c>
      <c r="O16" s="25">
        <f ca="1">IFERROR(((1+'US Inflation'!$C17)*(1+('Official End of Year'!O16-'Official End of Year'!O15)/'Official End of Year'!O15))-1,"Error")</f>
        <v>1.730103806228378E-2</v>
      </c>
      <c r="P16" s="25">
        <f ca="1">IFERROR(((1+'US Inflation'!$C17)*(1+('Official End of Year'!P16-'Official End of Year'!P15)/'Official End of Year'!P15))-1,"Error")</f>
        <v>1.730103806228378E-2</v>
      </c>
      <c r="Q16" s="25">
        <f ca="1">IFERROR(((1+'US Inflation'!$C17)*(1+('Official End of Year'!Q16-'Official End of Year'!Q15)/'Official End of Year'!Q15))-1,"Error")</f>
        <v>0.25666598819458586</v>
      </c>
      <c r="R16" s="25">
        <f ca="1">IFERROR(((1+'US Inflation'!$C17)*(1+('Official End of Year'!R16-'Official End of Year'!R15)/'Official End of Year'!R15))-1,"Error")</f>
        <v>0.19783360917902137</v>
      </c>
      <c r="S16" s="25">
        <f ca="1">IFERROR(((1+'US Inflation'!$C17)*(1+('Official End of Year'!S16-'Official End of Year'!S15)/'Official End of Year'!S15))-1,"Error")</f>
        <v>1.730103806228378E-2</v>
      </c>
      <c r="T16" s="25">
        <f ca="1">IFERROR(((1+'US Inflation'!$C17)*(1+('Official End of Year'!T16-'Official End of Year'!T15)/'Official End of Year'!T15))-1,"Error")</f>
        <v>1.5202211905625429E-2</v>
      </c>
      <c r="U16" s="25">
        <f ca="1">IFERROR(((1+'US Inflation'!$C17)*(1+('Official End of Year'!U16-'Official End of Year'!U15)/'Official End of Year'!U15))-1,"Error")</f>
        <v>1.730103806228378E-2</v>
      </c>
      <c r="V16" s="25">
        <f ca="1">IFERROR(((1+'US Inflation'!$C17)*(1+('Official End of Year'!V16-'Official End of Year'!V15)/'Official End of Year'!V15))-1,"Error")</f>
        <v>0.22076124567474054</v>
      </c>
      <c r="W16" s="25">
        <f ca="1">IFERROR(((1+'US Inflation'!$C17)*(1+('Official End of Year'!W16-'Official End of Year'!W15)/'Official End of Year'!W15))-1,"Error")</f>
        <v>1.730103806228378E-2</v>
      </c>
      <c r="X16" s="25">
        <f ca="1">IFERROR(((1+'US Inflation'!$C17)*(1+('Official End of Year'!X16-'Official End of Year'!X15)/'Official End of Year'!X15))-1,"Error")</f>
        <v>1.730103806228378E-2</v>
      </c>
      <c r="Y16" s="25">
        <f ca="1">IFERROR(((1+'US Inflation'!$C17)*(1+('Official End of Year'!Y16-'Official End of Year'!Y15)/'Official End of Year'!Y15))-1,"Error")</f>
        <v>2.2382779121939755E-2</v>
      </c>
      <c r="Z16" s="25">
        <f ca="1">IFERROR(((1+'US Inflation'!$C17)*(1+('Official End of Year'!Z16-'Official End of Year'!Z15)/'Official End of Year'!Z15))-1,"Error")</f>
        <v>1.6702596351545473E-2</v>
      </c>
      <c r="AA16" s="25">
        <f ca="1">IFERROR(((1+'US Inflation'!$C17)*(1+('Official End of Year'!AA16-'Official End of Year'!AA15)/'Official End of Year'!AA15))-1,"Error")</f>
        <v>1.6540669262208763E-2</v>
      </c>
      <c r="AB16" s="25">
        <f ca="1">IFERROR(((1+'US Inflation'!$C17)*(1+('Official End of Year'!AB16-'Official End of Year'!AB15)/'Official End of Year'!AB15))-1,"Error")</f>
        <v>-2.4649520218383514E-2</v>
      </c>
      <c r="AC16" s="25">
        <f ca="1">IFERROR(((1+'US Inflation'!$C17)*(1+('Official End of Year'!AC16-'Official End of Year'!AC15)/'Official End of Year'!AC15))-1,"Error")</f>
        <v>1.730103806228378E-2</v>
      </c>
      <c r="AD16" s="25">
        <f ca="1">IFERROR(((1+'US Inflation'!$C17)*(1+('Official End of Year'!AD16-'Official End of Year'!AD15)/'Official End of Year'!AD15))-1,"Error")</f>
        <v>1.730103806228378E-2</v>
      </c>
      <c r="AE16" s="25">
        <f ca="1">IFERROR(((1+'US Inflation'!$C17)*(1+('Official End of Year'!AE16-'Official End of Year'!AE15)/'Official End of Year'!AE15))-1,"Error")</f>
        <v>1.730103806228378E-2</v>
      </c>
      <c r="AF16" s="25">
        <f ca="1">IFERROR(((1+'US Inflation'!$C17)*(1+('Official End of Year'!AF16-'Official End of Year'!AF15)/'Official End of Year'!AF15))-1,"Error")</f>
        <v>1.730103806228378E-2</v>
      </c>
      <c r="AG16" s="25">
        <f ca="1">IFERROR(((1+'US Inflation'!$C17)*(1+('Official End of Year'!AG16-'Official End of Year'!AG15)/'Official End of Year'!AG15))-1,"Error")</f>
        <v>1.6540669262046226E-2</v>
      </c>
      <c r="AH16" s="25">
        <f ca="1">IFERROR(((1+'US Inflation'!$C17)*(1+('Official End of Year'!AH16-'Official End of Year'!AH15)/'Official End of Year'!AH15))-1,"Error")</f>
        <v>1.730103806228378E-2</v>
      </c>
      <c r="AI16" s="25">
        <f ca="1">IFERROR(((1+'US Inflation'!$C17)*(1+('Official End of Year'!AI16-'Official End of Year'!AI15)/'Official End of Year'!AI15))-1,"Error")</f>
        <v>1.730103806228378E-2</v>
      </c>
      <c r="AJ16" s="25">
        <f ca="1">IFERROR(((1+'US Inflation'!$C17)*(1+('Official End of Year'!AJ16-'Official End of Year'!AJ15)/'Official End of Year'!AJ15))-1,"Error")</f>
        <v>0.14973707871638786</v>
      </c>
      <c r="AK16" s="25">
        <f ca="1">IFERROR(((1+'US Inflation'!$C17)*(1+('Official End of Year'!AK16-'Official End of Year'!AK15)/'Official End of Year'!AK15))-1,"Error")</f>
        <v>1.5381199659163736E-2</v>
      </c>
      <c r="AL16" s="25">
        <f ca="1">IFERROR(((1+'US Inflation'!$C17)*(1+('Official End of Year'!AL16-'Official End of Year'!AL15)/'Official End of Year'!AL15))-1,"Error")</f>
        <v>1.730103806228378E-2</v>
      </c>
      <c r="AM16" s="25">
        <f ca="1">IFERROR(((1+'US Inflation'!$C17)*(1+('Official End of Year'!AM16-'Official End of Year'!AM15)/'Official End of Year'!AM15))-1,"Error")</f>
        <v>1.730103806228378E-2</v>
      </c>
      <c r="AN16" s="25">
        <f ca="1">IFERROR(((1+'US Inflation'!$C17)*(1+('Official End of Year'!AN16-'Official End of Year'!AN15)/'Official End of Year'!AN15))-1,"Error")</f>
        <v>1.730103806228378E-2</v>
      </c>
      <c r="AO16" s="25">
        <f ca="1">IFERROR(((1+'US Inflation'!$C17)*(1+('Official End of Year'!AO16-'Official End of Year'!AO15)/'Official End of Year'!AO15))-1,"Error")</f>
        <v>1.6540669262208541E-2</v>
      </c>
      <c r="AP16" s="25">
        <f ca="1">IFERROR(((1+'US Inflation'!$C17)*(1+('Official End of Year'!AP16-'Official End of Year'!AP15)/'Official End of Year'!AP15))-1,"Error")</f>
        <v>1.730103806228378E-2</v>
      </c>
      <c r="AQ16" s="25">
        <f ca="1">IFERROR(((1+'US Inflation'!$C17)*(1+('Official End of Year'!AQ16-'Official End of Year'!AQ15)/'Official End of Year'!AQ15))-1,"Error")</f>
        <v>1.6669572592782345E-2</v>
      </c>
      <c r="AR16" s="25">
        <f ca="1">IFERROR(((1+'US Inflation'!$C17)*(1+('Official End of Year'!AR16-'Official End of Year'!AR15)/'Official End of Year'!AR15))-1,"Error")</f>
        <v>1.730103806228378E-2</v>
      </c>
      <c r="AS16" s="25">
        <f ca="1">IFERROR(((1+'US Inflation'!$C17)*(1+('Official End of Year'!AS16-'Official End of Year'!AS15)/'Official End of Year'!AS15))-1,"Error")</f>
        <v>2.4299126329178744E-2</v>
      </c>
      <c r="AT16" s="25">
        <f ca="1">IFERROR(((1+'US Inflation'!$C17)*(1+('Official End of Year'!AT16-'Official End of Year'!AT15)/'Official End of Year'!AT15))-1,"Error")</f>
        <v>1.730103806228378E-2</v>
      </c>
      <c r="AU16" s="25">
        <f ca="1">IFERROR(((1+'US Inflation'!$C17)*(1+('Official End of Year'!AU16-'Official End of Year'!AU15)/'Official End of Year'!AU15))-1,"Error")</f>
        <v>1.730103806228378E-2</v>
      </c>
      <c r="AV16" s="25">
        <f ca="1">IFERROR(((1+'US Inflation'!$C17)*(1+('Official End of Year'!AV16-'Official End of Year'!AV15)/'Official End of Year'!AV15))-1,"Error")</f>
        <v>1.0346020761245676</v>
      </c>
      <c r="AW16" s="25">
        <f ca="1">IFERROR(((1+'US Inflation'!$C17)*(1+('Official End of Year'!AW16-'Official End of Year'!AW15)/'Official End of Year'!AW15))-1,"Error")</f>
        <v>1.730103806228378E-2</v>
      </c>
      <c r="AX16" s="25">
        <f ca="1">IFERROR(((1+'US Inflation'!$C17)*(1+('Official End of Year'!AX16-'Official End of Year'!AX15)/'Official End of Year'!AX15))-1,"Error")</f>
        <v>1.730103806228378E-2</v>
      </c>
      <c r="AY16" s="25">
        <f ca="1">IFERROR(((1+'US Inflation'!$C17)*(1+('Official End of Year'!AY16-'Official End of Year'!AY15)/'Official End of Year'!AY15))-1,"Error")</f>
        <v>-2.1450516932766117E-2</v>
      </c>
      <c r="AZ16" s="25">
        <f ca="1">IFERROR(((1+'US Inflation'!$C17)*(1+('Official End of Year'!AZ16-'Official End of Year'!AZ15)/'Official End of Year'!AZ15))-1,"Error")</f>
        <v>1.6764414210855838E-2</v>
      </c>
      <c r="BA16" s="25">
        <f ca="1">IFERROR(((1+'US Inflation'!$C17)*(1+('Official End of Year'!BA16-'Official End of Year'!BA15)/'Official End of Year'!BA15))-1,"Error")</f>
        <v>1.730103806228378E-2</v>
      </c>
      <c r="BB16" s="25">
        <f ca="1">IFERROR(((1+'US Inflation'!$C17)*(1+('Official End of Year'!BB16-'Official End of Year'!BB15)/'Official End of Year'!BB15))-1,"Error")</f>
        <v>1.730103806228378E-2</v>
      </c>
      <c r="BC16" s="25">
        <f ca="1">IFERROR(((1+'US Inflation'!$C17)*(1+('Official End of Year'!BC16-'Official End of Year'!BC15)/'Official End of Year'!BC15))-1,"Error")</f>
        <v>1.6740952864169989E-2</v>
      </c>
      <c r="BD16" s="25">
        <f ca="1">IFERROR(((1+'US Inflation'!$C17)*(1+('Official End of Year'!BD16-'Official End of Year'!BD15)/'Official End of Year'!BD15))-1,"Error")</f>
        <v>1.730103806228378E-2</v>
      </c>
      <c r="BE16" s="25">
        <f ca="1">IFERROR(((1+'US Inflation'!$C17)*(1+('Official End of Year'!BE16-'Official End of Year'!BE15)/'Official End of Year'!BE15))-1,"Error")</f>
        <v>1.730103806228378E-2</v>
      </c>
      <c r="BF16" s="25">
        <f ca="1">IFERROR(((1+'US Inflation'!$C17)*(1+('Official End of Year'!BF16-'Official End of Year'!BF15)/'Official End of Year'!BF15))-1,"Error")</f>
        <v>1.730103806228378E-2</v>
      </c>
      <c r="BG16" s="25">
        <f ca="1">IFERROR(((1+'US Inflation'!$C17)*(1+('Official End of Year'!BG16-'Official End of Year'!BG15)/'Official End of Year'!BG15))-1,"Error")</f>
        <v>1.6740952864169989E-2</v>
      </c>
      <c r="BH16" s="25">
        <f ca="1">IFERROR(((1+'US Inflation'!$C17)*(1+('Official End of Year'!BH16-'Official End of Year'!BH15)/'Official End of Year'!BH15))-1,"Error")</f>
        <v>1.6540671160509612E-2</v>
      </c>
      <c r="BI16" s="25">
        <f ca="1">IFERROR(((1+'US Inflation'!$C17)*(1+('Official End of Year'!BI16-'Official End of Year'!BI15)/'Official End of Year'!BI15))-1,"Error")</f>
        <v>1.730103806228378E-2</v>
      </c>
      <c r="BJ16" s="25">
        <f ca="1">IFERROR(((1+'US Inflation'!$C17)*(1+('Official End of Year'!BJ16-'Official End of Year'!BJ15)/'Official End of Year'!BJ15))-1,"Error")</f>
        <v>1.730103806228378E-2</v>
      </c>
      <c r="BK16" s="25">
        <f ca="1">IFERROR(((1+'US Inflation'!$C17)*(1+('Official End of Year'!BK16-'Official End of Year'!BK15)/'Official End of Year'!BK15))-1,"Error")</f>
        <v>1.5594742713370913E-2</v>
      </c>
      <c r="BL16" s="25">
        <f ca="1">IFERROR(((1+'US Inflation'!$C17)*(1+('Official End of Year'!BL16-'Official End of Year'!BL15)/'Official End of Year'!BL15))-1,"Error")</f>
        <v>1.730103806228378E-2</v>
      </c>
      <c r="BM16" s="25">
        <f ca="1">IFERROR(((1+'US Inflation'!$C17)*(1+('Official End of Year'!BM16-'Official End of Year'!BM15)/'Official End of Year'!BM15))-1,"Error")</f>
        <v>-2.8460288617308316E-2</v>
      </c>
      <c r="BN16" s="25">
        <f ca="1">IFERROR(((1+'US Inflation'!$C17)*(1+('Official End of Year'!BN16-'Official End of Year'!BN15)/'Official End of Year'!BN15))-1,"Error")</f>
        <v>1.6571895271651371E-2</v>
      </c>
      <c r="BO16" s="25">
        <f ca="1">IFERROR(((1+'US Inflation'!$C17)*(1+('Official End of Year'!BO16-'Official End of Year'!BO15)/'Official End of Year'!BO15))-1,"Error")</f>
        <v>1.730103806228378E-2</v>
      </c>
      <c r="BP16" s="25">
        <f ca="1">IFERROR(((1+'US Inflation'!$C17)*(1+('Official End of Year'!BP16-'Official End of Year'!BP15)/'Official End of Year'!BP15))-1,"Error")</f>
        <v>1.730103806228378E-2</v>
      </c>
      <c r="BQ16" s="25">
        <f ca="1">IFERROR(((1+'US Inflation'!$C17)*(1+('Official End of Year'!BQ16-'Official End of Year'!BQ15)/'Official End of Year'!BQ15))-1,"Error")</f>
        <v>1.5996713061469992E-2</v>
      </c>
      <c r="BR16" s="25">
        <f ca="1">IFERROR(((1+'US Inflation'!$C17)*(1+('Official End of Year'!BR16-'Official End of Year'!BR15)/'Official End of Year'!BR15))-1,"Error")</f>
        <v>1.570351758760502E-2</v>
      </c>
      <c r="BS16" s="25">
        <f ca="1">IFERROR(((1+'US Inflation'!$C17)*(1+('Official End of Year'!BS16-'Official End of Year'!BS15)/'Official End of Year'!BS15))-1,"Error")</f>
        <v>1.730103806228378E-2</v>
      </c>
      <c r="BT16" s="25">
        <f ca="1">IFERROR(((1+'US Inflation'!$C17)*(1+('Official End of Year'!BT16-'Official End of Year'!BT15)/'Official End of Year'!BT15))-1,"Error")</f>
        <v>1.8060217941463064E-2</v>
      </c>
      <c r="BU16" s="25">
        <f ca="1">IFERROR(((1+'US Inflation'!$C17)*(1+('Official End of Year'!BU16-'Official End of Year'!BU15)/'Official End of Year'!BU15))-1,"Error")</f>
        <v>1.730103806228378E-2</v>
      </c>
      <c r="BV16" s="25">
        <f ca="1">IFERROR(((1+'US Inflation'!$C17)*(1+('Official End of Year'!BV16-'Official End of Year'!BV15)/'Official End of Year'!BV15))-1,"Error")</f>
        <v>1.7052664852987398E-2</v>
      </c>
      <c r="BW16" s="25">
        <f ca="1">IFERROR(((1+'US Inflation'!$C17)*(1+('Official End of Year'!BW16-'Official End of Year'!BW15)/'Official End of Year'!BW15))-1,"Error")</f>
        <v>1.730103806228378E-2</v>
      </c>
      <c r="BX16" s="25">
        <f ca="1">IFERROR(((1+'US Inflation'!$C17)*(1+('Official End of Year'!BX16-'Official End of Year'!BX15)/'Official End of Year'!BX15))-1,"Error")</f>
        <v>1.730103806228378E-2</v>
      </c>
      <c r="BY16" s="25">
        <f ca="1">IFERROR(((1+'US Inflation'!$C17)*(1+('Official End of Year'!BY16-'Official End of Year'!BY15)/'Official End of Year'!BY15))-1,"Error")</f>
        <v>1.6764414210855838E-2</v>
      </c>
      <c r="BZ16" s="25">
        <f ca="1">IFERROR(((1+'US Inflation'!$C17)*(1+('Official End of Year'!BZ16-'Official End of Year'!BZ15)/'Official End of Year'!BZ15))-1,"Error")</f>
        <v>1.6873318243032509E-2</v>
      </c>
      <c r="CA16" s="25">
        <f ca="1">IFERROR(((1+'US Inflation'!$C17)*(1+('Official End of Year'!CA16-'Official End of Year'!CA15)/'Official End of Year'!CA15))-1,"Error")</f>
        <v>1.8158254020384845E-2</v>
      </c>
      <c r="CB16" s="25">
        <f ca="1">IFERROR(((1+'US Inflation'!$C17)*(1+('Official End of Year'!CB16-'Official End of Year'!CB15)/'Official End of Year'!CB15))-1,"Error")</f>
        <v>1.730103806228378E-2</v>
      </c>
      <c r="CC16" s="25">
        <f ca="1">IFERROR(((1+'US Inflation'!$C17)*(1+('Official End of Year'!CC16-'Official End of Year'!CC15)/'Official End of Year'!CC15))-1,"Error")</f>
        <v>1.6764414210855838E-2</v>
      </c>
      <c r="CD16" s="25">
        <f ca="1">IFERROR(((1+'US Inflation'!$C17)*(1+('Official End of Year'!CD16-'Official End of Year'!CD15)/'Official End of Year'!CD15))-1,"Error")</f>
        <v>1.6670023255224153E-2</v>
      </c>
      <c r="CE16" s="25">
        <f ca="1">IFERROR(((1+'US Inflation'!$C17)*(1+('Official End of Year'!CE16-'Official End of Year'!CE15)/'Official End of Year'!CE15))-1,"Error")</f>
        <v>1.9759877810824777E-2</v>
      </c>
      <c r="CF16" s="25">
        <f ca="1">IFERROR(((1+'US Inflation'!$C17)*(1+('Official End of Year'!CF16-'Official End of Year'!CF15)/'Official End of Year'!CF15))-1,"Error")</f>
        <v>1.730103806228378E-2</v>
      </c>
      <c r="CG16" s="25">
        <f ca="1">IFERROR(((1+'US Inflation'!$C17)*(1+('Official End of Year'!CG16-'Official End of Year'!CG15)/'Official End of Year'!CG15))-1,"Error")</f>
        <v>1.730103806228378E-2</v>
      </c>
      <c r="CH16" s="25">
        <f ca="1">IFERROR(((1+'US Inflation'!$C17)*(1+('Official End of Year'!CH16-'Official End of Year'!CH15)/'Official End of Year'!CH15))-1,"Error")</f>
        <v>1.1526386947182443E-2</v>
      </c>
      <c r="CI16" s="25">
        <f ca="1">IFERROR(((1+'US Inflation'!$C17)*(1+('Official End of Year'!CI16-'Official End of Year'!CI15)/'Official End of Year'!CI15))-1,"Error")</f>
        <v>1.730103806228378E-2</v>
      </c>
      <c r="CJ16" s="25">
        <f ca="1">IFERROR(((1+'US Inflation'!$C17)*(1+('Official End of Year'!CJ16-'Official End of Year'!CJ15)/'Official End of Year'!CJ15))-1,"Error")</f>
        <v>1.730103806228378E-2</v>
      </c>
      <c r="CK16" s="25">
        <f ca="1">IFERROR(((1+'US Inflation'!$C17)*(1+('Official End of Year'!CK16-'Official End of Year'!CK15)/'Official End of Year'!CK15))-1,"Error")</f>
        <v>1.730103806228378E-2</v>
      </c>
      <c r="CL16" s="25">
        <f ca="1">IFERROR(((1+'US Inflation'!$C17)*(1+('Official End of Year'!CL16-'Official End of Year'!CL15)/'Official End of Year'!CL15))-1,"Error")</f>
        <v>1.6540669262208541E-2</v>
      </c>
      <c r="CM16" s="25">
        <f ca="1">IFERROR(((1+'US Inflation'!$C17)*(1+('Official End of Year'!CM16-'Official End of Year'!CM15)/'Official End of Year'!CM15))-1,"Error")</f>
        <v>1.2689519304068586E-2</v>
      </c>
      <c r="CN16" s="25">
        <f ca="1">IFERROR(((1+'US Inflation'!$C17)*(1+('Official End of Year'!CN16-'Official End of Year'!CN15)/'Official End of Year'!CN15))-1,"Error")</f>
        <v>1.730103806228378E-2</v>
      </c>
      <c r="CO16" s="25">
        <f ca="1">IFERROR(((1+'US Inflation'!$C17)*(1+('Official End of Year'!CO16-'Official End of Year'!CO15)/'Official End of Year'!CO15))-1,"Error")</f>
        <v>1.730103806228378E-2</v>
      </c>
      <c r="CP16" s="25">
        <f ca="1">IFERROR(((1+'US Inflation'!$C17)*(1+('Official End of Year'!CP16-'Official End of Year'!CP15)/'Official End of Year'!CP15))-1,"Error")</f>
        <v>1.730103806228378E-2</v>
      </c>
      <c r="CQ16" s="25">
        <f ca="1">IFERROR(((1+'US Inflation'!$C17)*(1+('Official End of Year'!CQ16-'Official End of Year'!CQ15)/'Official End of Year'!CQ15))-1,"Error")</f>
        <v>1.730103806228378E-2</v>
      </c>
      <c r="CR16" s="25" t="str">
        <f ca="1">IFERROR(((1+'US Inflation'!$C17)*(1+('Official End of Year'!CR16-'Official End of Year'!CR15)/'Official End of Year'!CR15))-1,"Error")</f>
        <v>Error</v>
      </c>
      <c r="CS16" s="25" t="str">
        <f ca="1">IFERROR(((1+'US Inflation'!$C17)*(1+('Official End of Year'!CS16-'Official End of Year'!CS15)/'Official End of Year'!CS15))-1,"Error")</f>
        <v>Error</v>
      </c>
      <c r="CT16" s="25">
        <f ca="1">IFERROR(((1+'US Inflation'!$C17)*(1+('Official End of Year'!CT16-'Official End of Year'!CT15)/'Official End of Year'!CT15))-1,"Error")</f>
        <v>1.730103806228378E-2</v>
      </c>
      <c r="CU16" s="25" t="str">
        <f ca="1">IFERROR(((1+'US Inflation'!$C17)*(1+('Official End of Year'!CU16-'Official End of Year'!CU15)/'Official End of Year'!CU15))-1,"Error")</f>
        <v>Error</v>
      </c>
      <c r="CV16" s="25" t="str">
        <f ca="1">IFERROR(((1+'US Inflation'!$C17)*(1+('Official End of Year'!CV16-'Official End of Year'!CV15)/'Official End of Year'!CV15))-1,"Error")</f>
        <v>Error</v>
      </c>
      <c r="CW16" s="25">
        <f ca="1">IFERROR(((1+'US Inflation'!$C17)*(1+('Official End of Year'!CW16-'Official End of Year'!CW15)/'Official End of Year'!CW15))-1,"Error")</f>
        <v>1.730103806228378E-2</v>
      </c>
      <c r="CX16" s="25" t="str">
        <f ca="1">IFERROR(((1+'US Inflation'!$C17)*(1+('Official End of Year'!CX16-'Official End of Year'!CX15)/'Official End of Year'!CX15))-1,"Error")</f>
        <v>Error</v>
      </c>
      <c r="CY16" s="25" t="str">
        <f ca="1">IFERROR(((1+'US Inflation'!$C17)*(1+('Official End of Year'!CY16-'Official End of Year'!CY15)/'Official End of Year'!CY15))-1,"Error")</f>
        <v>Error</v>
      </c>
      <c r="CZ16" s="25" t="str">
        <f ca="1">IFERROR(((1+'US Inflation'!$C17)*(1+('Official End of Year'!CZ16-'Official End of Year'!CZ15)/'Official End of Year'!CZ15))-1,"Error")</f>
        <v>Error</v>
      </c>
      <c r="DA16" s="25">
        <f ca="1">IFERROR(((1+'US Inflation'!$C17)*(1+('Official End of Year'!DA16-'Official End of Year'!DA15)/'Official End of Year'!DA15))-1,"Error")</f>
        <v>1.730103806228378E-2</v>
      </c>
      <c r="DB16" s="25">
        <f ca="1">IFERROR(((1+'US Inflation'!$C17)*(1+('Official End of Year'!DB16-'Official End of Year'!DB15)/'Official End of Year'!DB15))-1,"Error")</f>
        <v>1.730103806228378E-2</v>
      </c>
      <c r="DC16" s="25" t="str">
        <f ca="1">IFERROR(((1+'US Inflation'!$C17)*(1+('Official End of Year'!DC16-'Official End of Year'!DC15)/'Official End of Year'!DC15))-1,"Error")</f>
        <v>Error</v>
      </c>
      <c r="DD16" s="25">
        <f ca="1">IFERROR(((1+'US Inflation'!$C17)*(1+('Official End of Year'!DD16-'Official End of Year'!DD15)/'Official End of Year'!DD15))-1,"Error")</f>
        <v>1.5743260751922339E-2</v>
      </c>
      <c r="DE16" s="25" t="str">
        <f ca="1">IFERROR(((1+'US Inflation'!$C17)*(1+('Official End of Year'!DE16-'Official End of Year'!DE15)/'Official End of Year'!DE15))-1,"Error")</f>
        <v>Error</v>
      </c>
      <c r="DF16" s="25">
        <f ca="1">IFERROR(((1+'US Inflation'!$C17)*(1+('Official End of Year'!DF16-'Official End of Year'!DF15)/'Official End of Year'!DF15))-1,"Error")</f>
        <v>1.730103806228378E-2</v>
      </c>
      <c r="DG16" s="25">
        <f ca="1">IFERROR(((1+'US Inflation'!$C17)*(1+('Official End of Year'!DG16-'Official End of Year'!DG15)/'Official End of Year'!DG15))-1,"Error")</f>
        <v>0.20724015592834322</v>
      </c>
    </row>
    <row r="17" spans="1:111" x14ac:dyDescent="0.25">
      <c r="A17" t="str">
        <f t="shared" ca="1" si="2"/>
        <v>1962</v>
      </c>
      <c r="B17" s="25">
        <f ca="1">IFERROR(((1+'US Inflation'!$C18)*(1+('Official End of Year'!B17-'Official End of Year'!B16)/'Official End of Year'!B16))-1,"Error")</f>
        <v>1.3605442176870763E-2</v>
      </c>
      <c r="C17" s="25">
        <f ca="1">IFERROR(((1+'US Inflation'!$C18)*(1+('Official End of Year'!C17-'Official End of Year'!C16)/'Official End of Year'!C16))-1,"Error")</f>
        <v>0.63724993732283775</v>
      </c>
      <c r="D17" s="25">
        <f ca="1">IFERROR(((1+'US Inflation'!$C18)*(1+('Official End of Year'!D17-'Official End of Year'!D16)/'Official End of Year'!D16))-1,"Error")</f>
        <v>1.5919713450974537E-2</v>
      </c>
      <c r="E17" s="25">
        <f ca="1">IFERROR(((1+'US Inflation'!$C18)*(1+('Official End of Year'!E17-'Official End of Year'!E16)/'Official End of Year'!E16))-1,"Error")</f>
        <v>1.3002947599517922E-2</v>
      </c>
      <c r="F17" s="25">
        <f ca="1">IFERROR(((1+'US Inflation'!$C18)*(1+('Official End of Year'!F17-'Official End of Year'!F16)/'Official End of Year'!F16))-1,"Error")</f>
        <v>1.2892782665482549E-2</v>
      </c>
      <c r="G17" s="25">
        <f ca="1">IFERROR(((1+'US Inflation'!$C18)*(1+('Official End of Year'!G17-'Official End of Year'!G16)/'Official End of Year'!G16))-1,"Error")</f>
        <v>1.339864300879956E-2</v>
      </c>
      <c r="H17" s="25">
        <f ca="1">IFERROR(((1+'US Inflation'!$C18)*(1+('Official End of Year'!H17-'Official End of Year'!H16)/'Official End of Year'!H16))-1,"Error")</f>
        <v>1.3605442176870763E-2</v>
      </c>
      <c r="I17" s="25">
        <f ca="1">IFERROR(((1+'US Inflation'!$C18)*(1+('Official End of Year'!I17-'Official End of Year'!I16)/'Official End of Year'!I16))-1,"Error")</f>
        <v>1.5770430300164451E-2</v>
      </c>
      <c r="J17" s="25">
        <f ca="1">IFERROR(((1+'US Inflation'!$C18)*(1+('Official End of Year'!J17-'Official End of Year'!J16)/'Official End of Year'!J16))-1,"Error")</f>
        <v>0.56828203774817654</v>
      </c>
      <c r="K17" s="25">
        <f ca="1">IFERROR(((1+'US Inflation'!$C18)*(1+('Official End of Year'!K17-'Official End of Year'!K16)/'Official End of Year'!K16))-1,"Error")</f>
        <v>1.3605442176870763E-2</v>
      </c>
      <c r="L17" s="25">
        <f ca="1">IFERROR(((1+'US Inflation'!$C18)*(1+('Official End of Year'!L17-'Official End of Year'!L16)/'Official End of Year'!L16))-1,"Error")</f>
        <v>4.5976270095223093E-2</v>
      </c>
      <c r="M17" s="25">
        <f ca="1">IFERROR(((1+'US Inflation'!$C18)*(1+('Official End of Year'!M17-'Official End of Year'!M16)/'Official End of Year'!M16))-1,"Error")</f>
        <v>4.6458240143378404E-2</v>
      </c>
      <c r="N17" s="25">
        <f ca="1">IFERROR(((1+'US Inflation'!$C18)*(1+('Official End of Year'!N17-'Official End of Year'!N16)/'Official End of Year'!N16))-1,"Error")</f>
        <v>1.5810897121361966E-2</v>
      </c>
      <c r="O17" s="25">
        <f ca="1">IFERROR(((1+'US Inflation'!$C18)*(1+('Official End of Year'!O17-'Official End of Year'!O16)/'Official End of Year'!O16))-1,"Error")</f>
        <v>1.3605442176870763E-2</v>
      </c>
      <c r="P17" s="25">
        <f ca="1">IFERROR(((1+'US Inflation'!$C18)*(1+('Official End of Year'!P17-'Official End of Year'!P16)/'Official End of Year'!P16))-1,"Error")</f>
        <v>0.3615595493960293</v>
      </c>
      <c r="Q17" s="25">
        <f ca="1">IFERROR(((1+'US Inflation'!$C18)*(1+('Official End of Year'!Q17-'Official End of Year'!Q16)/'Official End of Year'!Q16))-1,"Error")</f>
        <v>1.3605442176870763E-2</v>
      </c>
      <c r="R17" s="25">
        <f ca="1">IFERROR(((1+'US Inflation'!$C18)*(1+('Official End of Year'!R17-'Official End of Year'!R16)/'Official End of Year'!R16))-1,"Error")</f>
        <v>1.3605442176870763E-2</v>
      </c>
      <c r="S17" s="25">
        <f ca="1">IFERROR(((1+'US Inflation'!$C18)*(1+('Official End of Year'!S17-'Official End of Year'!S16)/'Official End of Year'!S16))-1,"Error")</f>
        <v>1.3605442176870763E-2</v>
      </c>
      <c r="T17" s="25">
        <f ca="1">IFERROR(((1+'US Inflation'!$C18)*(1+('Official End of Year'!T17-'Official End of Year'!T16)/'Official End of Year'!T16))-1,"Error")</f>
        <v>1.6611721180871397E-2</v>
      </c>
      <c r="U17" s="25">
        <f ca="1">IFERROR(((1+'US Inflation'!$C18)*(1+('Official End of Year'!U17-'Official End of Year'!U16)/'Official End of Year'!U16))-1,"Error")</f>
        <v>1.3605442176870763E-2</v>
      </c>
      <c r="V17" s="25">
        <f ca="1">IFERROR(((1+'US Inflation'!$C18)*(1+('Official End of Year'!V17-'Official End of Year'!V16)/'Official End of Year'!V16))-1,"Error")</f>
        <v>1.3605442176870763E-2</v>
      </c>
      <c r="W17" s="25">
        <f ca="1">IFERROR(((1+'US Inflation'!$C18)*(1+('Official End of Year'!W17-'Official End of Year'!W16)/'Official End of Year'!W16))-1,"Error")</f>
        <v>0.25599117344820654</v>
      </c>
      <c r="X17" s="25">
        <f ca="1">IFERROR(((1+'US Inflation'!$C18)*(1+('Official End of Year'!X17-'Official End of Year'!X16)/'Official End of Year'!X16))-1,"Error")</f>
        <v>1.3605442176870763E-2</v>
      </c>
      <c r="Y17" s="25">
        <f ca="1">IFERROR(((1+'US Inflation'!$C18)*(1+('Official End of Year'!Y17-'Official End of Year'!Y16)/'Official End of Year'!Y16))-1,"Error")</f>
        <v>1.486497053038649E-2</v>
      </c>
      <c r="Z17" s="25">
        <f ca="1">IFERROR(((1+'US Inflation'!$C18)*(1+('Official End of Year'!Z17-'Official End of Year'!Z16)/'Official End of Year'!Z16))-1,"Error")</f>
        <v>1.3357058173188552E-2</v>
      </c>
      <c r="AA17" s="25">
        <f ca="1">IFERROR(((1+'US Inflation'!$C18)*(1+('Official End of Year'!AA17-'Official End of Year'!AA16)/'Official End of Year'!AA16))-1,"Error")</f>
        <v>1.5810897215031705E-2</v>
      </c>
      <c r="AB17" s="25">
        <f ca="1">IFERROR(((1+'US Inflation'!$C18)*(1+('Official End of Year'!AB17-'Official End of Year'!AB16)/'Official End of Year'!AB16))-1,"Error")</f>
        <v>1.2743662105787257E-2</v>
      </c>
      <c r="AC17" s="25">
        <f ca="1">IFERROR(((1+'US Inflation'!$C18)*(1+('Official End of Year'!AC17-'Official End of Year'!AC16)/'Official End of Year'!AC16))-1,"Error")</f>
        <v>1.3605442176870763E-2</v>
      </c>
      <c r="AD17" s="25">
        <f ca="1">IFERROR(((1+'US Inflation'!$C18)*(1+('Official End of Year'!AD17-'Official End of Year'!AD16)/'Official End of Year'!AD16))-1,"Error")</f>
        <v>1.3605442176870763E-2</v>
      </c>
      <c r="AE17" s="25">
        <f ca="1">IFERROR(((1+'US Inflation'!$C18)*(1+('Official End of Year'!AE17-'Official End of Year'!AE16)/'Official End of Year'!AE16))-1,"Error")</f>
        <v>1.3605442176870763E-2</v>
      </c>
      <c r="AF17" s="25">
        <f ca="1">IFERROR(((1+'US Inflation'!$C18)*(1+('Official End of Year'!AF17-'Official End of Year'!AF16)/'Official End of Year'!AF16))-1,"Error")</f>
        <v>1.3605442176870763E-2</v>
      </c>
      <c r="AG17" s="25">
        <f ca="1">IFERROR(((1+'US Inflation'!$C18)*(1+('Official End of Year'!AG17-'Official End of Year'!AG16)/'Official End of Year'!AG16))-1,"Error")</f>
        <v>1.5810898374981175E-2</v>
      </c>
      <c r="AH17" s="25">
        <f ca="1">IFERROR(((1+'US Inflation'!$C18)*(1+('Official End of Year'!AH17-'Official End of Year'!AH16)/'Official End of Year'!AH16))-1,"Error")</f>
        <v>1.3605442176870763E-2</v>
      </c>
      <c r="AI17" s="25">
        <f ca="1">IFERROR(((1+'US Inflation'!$C18)*(1+('Official End of Year'!AI17-'Official End of Year'!AI16)/'Official End of Year'!AI16))-1,"Error")</f>
        <v>1.3605442176870763E-2</v>
      </c>
      <c r="AJ17" s="25">
        <f ca="1">IFERROR(((1+'US Inflation'!$C18)*(1+('Official End of Year'!AJ17-'Official End of Year'!AJ16)/'Official End of Year'!AJ16))-1,"Error")</f>
        <v>1.3605442176870763E-2</v>
      </c>
      <c r="AK17" s="25">
        <f ca="1">IFERROR(((1+'US Inflation'!$C18)*(1+('Official End of Year'!AK17-'Official End of Year'!AK16)/'Official End of Year'!AK16))-1,"Error")</f>
        <v>1.6799576974317443E-2</v>
      </c>
      <c r="AL17" s="25">
        <f ca="1">IFERROR(((1+'US Inflation'!$C18)*(1+('Official End of Year'!AL17-'Official End of Year'!AL16)/'Official End of Year'!AL16))-1,"Error")</f>
        <v>1.3605442176870763E-2</v>
      </c>
      <c r="AM17" s="25">
        <f ca="1">IFERROR(((1+'US Inflation'!$C18)*(1+('Official End of Year'!AM17-'Official End of Year'!AM16)/'Official End of Year'!AM16))-1,"Error")</f>
        <v>1.3605442176870763E-2</v>
      </c>
      <c r="AN17" s="25">
        <f ca="1">IFERROR(((1+'US Inflation'!$C18)*(1+('Official End of Year'!AN17-'Official End of Year'!AN16)/'Official End of Year'!AN16))-1,"Error")</f>
        <v>1.3605442176870763E-2</v>
      </c>
      <c r="AO17" s="25">
        <f ca="1">IFERROR(((1+'US Inflation'!$C18)*(1+('Official End of Year'!AO17-'Official End of Year'!AO16)/'Official End of Year'!AO16))-1,"Error")</f>
        <v>1.5810897215031705E-2</v>
      </c>
      <c r="AP17" s="25">
        <f ca="1">IFERROR(((1+'US Inflation'!$C18)*(1+('Official End of Year'!AP17-'Official End of Year'!AP16)/'Official End of Year'!AP16))-1,"Error")</f>
        <v>0.68934240362811816</v>
      </c>
      <c r="AQ17" s="25">
        <f ca="1">IFERROR(((1+'US Inflation'!$C18)*(1+('Official End of Year'!AQ17-'Official End of Year'!AQ16)/'Official End of Year'!AQ16))-1,"Error")</f>
        <v>1.3605442176870763E-2</v>
      </c>
      <c r="AR17" s="25">
        <f ca="1">IFERROR(((1+'US Inflation'!$C18)*(1+('Official End of Year'!AR17-'Official End of Year'!AR16)/'Official End of Year'!AR16))-1,"Error")</f>
        <v>1.3605442176870763E-2</v>
      </c>
      <c r="AS17" s="25">
        <f ca="1">IFERROR(((1+'US Inflation'!$C18)*(1+('Official End of Year'!AS17-'Official End of Year'!AS16)/'Official End of Year'!AS16))-1,"Error")</f>
        <v>3.4330577744776658E-3</v>
      </c>
      <c r="AT17" s="25">
        <f ca="1">IFERROR(((1+'US Inflation'!$C18)*(1+('Official End of Year'!AT17-'Official End of Year'!AT16)/'Official End of Year'!AT16))-1,"Error")</f>
        <v>1.3605442176870763E-2</v>
      </c>
      <c r="AU17" s="25">
        <f ca="1">IFERROR(((1+'US Inflation'!$C18)*(1+('Official End of Year'!AU17-'Official End of Year'!AU16)/'Official End of Year'!AU16))-1,"Error")</f>
        <v>1.3605442176870763E-2</v>
      </c>
      <c r="AV17" s="25">
        <f ca="1">IFERROR(((1+'US Inflation'!$C18)*(1+('Official End of Year'!AV17-'Official End of Year'!AV16)/'Official End of Year'!AV16))-1,"Error")</f>
        <v>1.3605442176870763E-2</v>
      </c>
      <c r="AW17" s="25">
        <f ca="1">IFERROR(((1+'US Inflation'!$C18)*(1+('Official End of Year'!AW17-'Official End of Year'!AW16)/'Official End of Year'!AW16))-1,"Error")</f>
        <v>1.3605442176870763E-2</v>
      </c>
      <c r="AX17" s="25">
        <f ca="1">IFERROR(((1+'US Inflation'!$C18)*(1+('Official End of Year'!AX17-'Official End of Year'!AX16)/'Official End of Year'!AX16))-1,"Error")</f>
        <v>1.3605442176870763E-2</v>
      </c>
      <c r="AY17" s="25">
        <f ca="1">IFERROR(((1+'US Inflation'!$C18)*(1+('Official End of Year'!AY17-'Official End of Year'!AY16)/'Official End of Year'!AY16))-1,"Error")</f>
        <v>2.421788479919762E-2</v>
      </c>
      <c r="AZ17" s="25">
        <f ca="1">IFERROR(((1+'US Inflation'!$C18)*(1+('Official End of Year'!AZ17-'Official End of Year'!AZ16)/'Official End of Year'!AZ16))-1,"Error")</f>
        <v>1.5770430300164451E-2</v>
      </c>
      <c r="BA17" s="25">
        <f ca="1">IFERROR(((1+'US Inflation'!$C18)*(1+('Official End of Year'!BA17-'Official End of Year'!BA16)/'Official End of Year'!BA16))-1,"Error")</f>
        <v>1.3605442176870763E-2</v>
      </c>
      <c r="BB17" s="25">
        <f ca="1">IFERROR(((1+'US Inflation'!$C18)*(1+('Official End of Year'!BB17-'Official End of Year'!BB16)/'Official End of Year'!BB16))-1,"Error")</f>
        <v>1.3605442176870763E-2</v>
      </c>
      <c r="BC17" s="25">
        <f ca="1">IFERROR(((1+'US Inflation'!$C18)*(1+('Official End of Year'!BC17-'Official End of Year'!BC16)/'Official End of Year'!BC16))-1,"Error")</f>
        <v>1.339864300879956E-2</v>
      </c>
      <c r="BD17" s="25">
        <f ca="1">IFERROR(((1+'US Inflation'!$C18)*(1+('Official End of Year'!BD17-'Official End of Year'!BD16)/'Official End of Year'!BD16))-1,"Error")</f>
        <v>1.3605442176870763E-2</v>
      </c>
      <c r="BE17" s="25">
        <f ca="1">IFERROR(((1+'US Inflation'!$C18)*(1+('Official End of Year'!BE17-'Official End of Year'!BE16)/'Official End of Year'!BE16))-1,"Error")</f>
        <v>1.3605442176870763E-2</v>
      </c>
      <c r="BF17" s="25">
        <f ca="1">IFERROR(((1+'US Inflation'!$C18)*(1+('Official End of Year'!BF17-'Official End of Year'!BF16)/'Official End of Year'!BF16))-1,"Error")</f>
        <v>1.3605442176870763E-2</v>
      </c>
      <c r="BG17" s="25">
        <f ca="1">IFERROR(((1+'US Inflation'!$C18)*(1+('Official End of Year'!BG17-'Official End of Year'!BG16)/'Official End of Year'!BG16))-1,"Error")</f>
        <v>1.3398643008799782E-2</v>
      </c>
      <c r="BH17" s="25">
        <f ca="1">IFERROR(((1+'US Inflation'!$C18)*(1+('Official End of Year'!BH17-'Official End of Year'!BH16)/'Official End of Year'!BH16))-1,"Error")</f>
        <v>1.5810896528159368E-2</v>
      </c>
      <c r="BI17" s="25">
        <f ca="1">IFERROR(((1+'US Inflation'!$C18)*(1+('Official End of Year'!BI17-'Official End of Year'!BI16)/'Official End of Year'!BI16))-1,"Error")</f>
        <v>1.3605442176870763E-2</v>
      </c>
      <c r="BJ17" s="25">
        <f ca="1">IFERROR(((1+'US Inflation'!$C18)*(1+('Official End of Year'!BJ17-'Official End of Year'!BJ16)/'Official End of Year'!BJ16))-1,"Error")</f>
        <v>6.3065872596148598E-3</v>
      </c>
      <c r="BK17" s="25">
        <f ca="1">IFERROR(((1+'US Inflation'!$C18)*(1+('Official End of Year'!BK17-'Official End of Year'!BK16)/'Official End of Year'!BK16))-1,"Error")</f>
        <v>1.6798319926386585E-2</v>
      </c>
      <c r="BL17" s="25">
        <f ca="1">IFERROR(((1+'US Inflation'!$C18)*(1+('Official End of Year'!BL17-'Official End of Year'!BL16)/'Official End of Year'!BL16))-1,"Error")</f>
        <v>1.3605442176870763E-2</v>
      </c>
      <c r="BM17" s="25">
        <f ca="1">IFERROR(((1+'US Inflation'!$C18)*(1+('Official End of Year'!BM17-'Official End of Year'!BM16)/'Official End of Year'!BM16))-1,"Error")</f>
        <v>1.3131095701159889E-2</v>
      </c>
      <c r="BN17" s="25">
        <f ca="1">IFERROR(((1+'US Inflation'!$C18)*(1+('Official End of Year'!BN17-'Official End of Year'!BN16)/'Official End of Year'!BN16))-1,"Error")</f>
        <v>1.5789622117199142E-2</v>
      </c>
      <c r="BO17" s="25">
        <f ca="1">IFERROR(((1+'US Inflation'!$C18)*(1+('Official End of Year'!BO17-'Official End of Year'!BO16)/'Official End of Year'!BO16))-1,"Error")</f>
        <v>1.3605442176870763E-2</v>
      </c>
      <c r="BP17" s="25">
        <f ca="1">IFERROR(((1+'US Inflation'!$C18)*(1+('Official End of Year'!BP17-'Official End of Year'!BP16)/'Official End of Year'!BP16))-1,"Error")</f>
        <v>1.3605442176870763E-2</v>
      </c>
      <c r="BQ17" s="25">
        <f ca="1">IFERROR(((1+'US Inflation'!$C18)*(1+('Official End of Year'!BQ17-'Official End of Year'!BQ16)/'Official End of Year'!BQ16))-1,"Error")</f>
        <v>1.6429057264820246E-2</v>
      </c>
      <c r="BR17" s="25">
        <f ca="1">IFERROR(((1+'US Inflation'!$C18)*(1+('Official End of Year'!BR17-'Official End of Year'!BR16)/'Official End of Year'!BR16))-1,"Error")</f>
        <v>1.6475039214148168E-2</v>
      </c>
      <c r="BS17" s="25">
        <f ca="1">IFERROR(((1+'US Inflation'!$C18)*(1+('Official End of Year'!BS17-'Official End of Year'!BS16)/'Official End of Year'!BS16))-1,"Error")</f>
        <v>1.3605442176870763E-2</v>
      </c>
      <c r="BT17" s="25">
        <f ca="1">IFERROR(((1+'US Inflation'!$C18)*(1+('Official End of Year'!BT17-'Official End of Year'!BT16)/'Official End of Year'!BT16))-1,"Error")</f>
        <v>1.3605442176870763E-2</v>
      </c>
      <c r="BU17" s="25">
        <f ca="1">IFERROR(((1+'US Inflation'!$C18)*(1+('Official End of Year'!BU17-'Official End of Year'!BU16)/'Official End of Year'!BU16))-1,"Error")</f>
        <v>0.96448852553574005</v>
      </c>
      <c r="BV17" s="25">
        <f ca="1">IFERROR(((1+'US Inflation'!$C18)*(1+('Official End of Year'!BV17-'Official End of Year'!BV16)/'Official End of Year'!BV16))-1,"Error")</f>
        <v>1.5656416104512072E-2</v>
      </c>
      <c r="BW17" s="25">
        <f ca="1">IFERROR(((1+'US Inflation'!$C18)*(1+('Official End of Year'!BW17-'Official End of Year'!BW16)/'Official End of Year'!BW16))-1,"Error")</f>
        <v>1.3605442176870763E-2</v>
      </c>
      <c r="BX17" s="25">
        <f ca="1">IFERROR(((1+'US Inflation'!$C18)*(1+('Official End of Year'!BX17-'Official End of Year'!BX16)/'Official End of Year'!BX16))-1,"Error")</f>
        <v>1.3605442176870763E-2</v>
      </c>
      <c r="BY17" s="25">
        <f ca="1">IFERROR(((1+'US Inflation'!$C18)*(1+('Official End of Year'!BY17-'Official End of Year'!BY16)/'Official End of Year'!BY16))-1,"Error")</f>
        <v>1.5770430300164451E-2</v>
      </c>
      <c r="BZ17" s="25">
        <f ca="1">IFERROR(((1+'US Inflation'!$C18)*(1+('Official End of Year'!BZ17-'Official End of Year'!BZ16)/'Official End of Year'!BZ16))-1,"Error")</f>
        <v>1.0455331192534612E-2</v>
      </c>
      <c r="CA17" s="25">
        <f ca="1">IFERROR(((1+'US Inflation'!$C18)*(1+('Official End of Year'!CA17-'Official End of Year'!CA16)/'Official End of Year'!CA16))-1,"Error")</f>
        <v>1.4458824995132513E-2</v>
      </c>
      <c r="CB17" s="25">
        <f ca="1">IFERROR(((1+'US Inflation'!$C18)*(1+('Official End of Year'!CB17-'Official End of Year'!CB16)/'Official End of Year'!CB16))-1,"Error")</f>
        <v>1.3605442176870763E-2</v>
      </c>
      <c r="CC17" s="25">
        <f ca="1">IFERROR(((1+'US Inflation'!$C18)*(1+('Official End of Year'!CC17-'Official End of Year'!CC16)/'Official End of Year'!CC16))-1,"Error")</f>
        <v>1.5770430300164451E-2</v>
      </c>
      <c r="CD17" s="25">
        <f ca="1">IFERROR(((1+'US Inflation'!$C18)*(1+('Official End of Year'!CD17-'Official End of Year'!CD16)/'Official End of Year'!CD16))-1,"Error")</f>
        <v>1.7180770015422508E-2</v>
      </c>
      <c r="CE17" s="25">
        <f ca="1">IFERROR(((1+'US Inflation'!$C18)*(1+('Official End of Year'!CE17-'Official End of Year'!CE16)/'Official End of Year'!CE16))-1,"Error")</f>
        <v>1.3692946423620178E-2</v>
      </c>
      <c r="CF17" s="25">
        <f ca="1">IFERROR(((1+'US Inflation'!$C18)*(1+('Official End of Year'!CF17-'Official End of Year'!CF16)/'Official End of Year'!CF16))-1,"Error")</f>
        <v>8.1556645023351138E-2</v>
      </c>
      <c r="CG17" s="25">
        <f ca="1">IFERROR(((1+'US Inflation'!$C18)*(1+('Official End of Year'!CG17-'Official End of Year'!CG16)/'Official End of Year'!CG16))-1,"Error")</f>
        <v>1.3605442176870763E-2</v>
      </c>
      <c r="CH17" s="25">
        <f ca="1">IFERROR(((1+'US Inflation'!$C18)*(1+('Official End of Year'!CH17-'Official End of Year'!CH16)/'Official End of Year'!CH16))-1,"Error")</f>
        <v>4.9256619865511997E-3</v>
      </c>
      <c r="CI17" s="25">
        <f ca="1">IFERROR(((1+'US Inflation'!$C18)*(1+('Official End of Year'!CI17-'Official End of Year'!CI16)/'Official End of Year'!CI16))-1,"Error")</f>
        <v>1.3605442176870763E-2</v>
      </c>
      <c r="CJ17" s="25">
        <f ca="1">IFERROR(((1+'US Inflation'!$C18)*(1+('Official End of Year'!CJ17-'Official End of Year'!CJ16)/'Official End of Year'!CJ16))-1,"Error")</f>
        <v>1.3605442176870763E-2</v>
      </c>
      <c r="CK17" s="25">
        <f ca="1">IFERROR(((1+'US Inflation'!$C18)*(1+('Official End of Year'!CK17-'Official End of Year'!CK16)/'Official End of Year'!CK16))-1,"Error")</f>
        <v>1.3605442176870763E-2</v>
      </c>
      <c r="CL17" s="25">
        <f ca="1">IFERROR(((1+'US Inflation'!$C18)*(1+('Official End of Year'!CL17-'Official End of Year'!CL16)/'Official End of Year'!CL16))-1,"Error")</f>
        <v>1.5810897215031705E-2</v>
      </c>
      <c r="CM17" s="25">
        <f ca="1">IFERROR(((1+'US Inflation'!$C18)*(1+('Official End of Year'!CM17-'Official End of Year'!CM16)/'Official End of Year'!CM16))-1,"Error")</f>
        <v>1.3605442176870763E-2</v>
      </c>
      <c r="CN17" s="25">
        <f ca="1">IFERROR(((1+'US Inflation'!$C18)*(1+('Official End of Year'!CN17-'Official End of Year'!CN16)/'Official End of Year'!CN16))-1,"Error")</f>
        <v>1.3302873388070902E-2</v>
      </c>
      <c r="CO17" s="25">
        <f ca="1">IFERROR(((1+'US Inflation'!$C18)*(1+('Official End of Year'!CO17-'Official End of Year'!CO16)/'Official End of Year'!CO16))-1,"Error")</f>
        <v>1.3605442176870763E-2</v>
      </c>
      <c r="CP17" s="25">
        <f ca="1">IFERROR(((1+'US Inflation'!$C18)*(1+('Official End of Year'!CP17-'Official End of Year'!CP16)/'Official End of Year'!CP16))-1,"Error")</f>
        <v>1.3605442176870763E-2</v>
      </c>
      <c r="CQ17" s="25">
        <f ca="1">IFERROR(((1+'US Inflation'!$C18)*(1+('Official End of Year'!CQ17-'Official End of Year'!CQ16)/'Official End of Year'!CQ16))-1,"Error")</f>
        <v>1.3605442176870763E-2</v>
      </c>
      <c r="CR17" s="25" t="str">
        <f ca="1">IFERROR(((1+'US Inflation'!$C18)*(1+('Official End of Year'!CR17-'Official End of Year'!CR16)/'Official End of Year'!CR16))-1,"Error")</f>
        <v>Error</v>
      </c>
      <c r="CS17" s="25" t="str">
        <f ca="1">IFERROR(((1+'US Inflation'!$C18)*(1+('Official End of Year'!CS17-'Official End of Year'!CS16)/'Official End of Year'!CS16))-1,"Error")</f>
        <v>Error</v>
      </c>
      <c r="CT17" s="25">
        <f ca="1">IFERROR(((1+'US Inflation'!$C18)*(1+('Official End of Year'!CT17-'Official End of Year'!CT16)/'Official End of Year'!CT16))-1,"Error")</f>
        <v>1.3605442176870763E-2</v>
      </c>
      <c r="CU17" s="25" t="str">
        <f ca="1">IFERROR(((1+'US Inflation'!$C18)*(1+('Official End of Year'!CU17-'Official End of Year'!CU16)/'Official End of Year'!CU16))-1,"Error")</f>
        <v>Error</v>
      </c>
      <c r="CV17" s="25" t="str">
        <f ca="1">IFERROR(((1+'US Inflation'!$C18)*(1+('Official End of Year'!CV17-'Official End of Year'!CV16)/'Official End of Year'!CV16))-1,"Error")</f>
        <v>Error</v>
      </c>
      <c r="CW17" s="25">
        <f ca="1">IFERROR(((1+'US Inflation'!$C18)*(1+('Official End of Year'!CW17-'Official End of Year'!CW16)/'Official End of Year'!CW16))-1,"Error")</f>
        <v>1.3605442176870763E-2</v>
      </c>
      <c r="CX17" s="25" t="str">
        <f ca="1">IFERROR(((1+'US Inflation'!$C18)*(1+('Official End of Year'!CX17-'Official End of Year'!CX16)/'Official End of Year'!CX16))-1,"Error")</f>
        <v>Error</v>
      </c>
      <c r="CY17" s="25" t="str">
        <f ca="1">IFERROR(((1+'US Inflation'!$C18)*(1+('Official End of Year'!CY17-'Official End of Year'!CY16)/'Official End of Year'!CY16))-1,"Error")</f>
        <v>Error</v>
      </c>
      <c r="CZ17" s="25" t="str">
        <f ca="1">IFERROR(((1+'US Inflation'!$C18)*(1+('Official End of Year'!CZ17-'Official End of Year'!CZ16)/'Official End of Year'!CZ16))-1,"Error")</f>
        <v>Error</v>
      </c>
      <c r="DA17" s="25">
        <f ca="1">IFERROR(((1+'US Inflation'!$C18)*(1+('Official End of Year'!DA17-'Official End of Year'!DA16)/'Official End of Year'!DA16))-1,"Error")</f>
        <v>1.3605442176870763E-2</v>
      </c>
      <c r="DB17" s="25">
        <f ca="1">IFERROR(((1+'US Inflation'!$C18)*(1+('Official End of Year'!DB17-'Official End of Year'!DB16)/'Official End of Year'!DB16))-1,"Error")</f>
        <v>1.3605442176870763E-2</v>
      </c>
      <c r="DC17" s="25" t="str">
        <f ca="1">IFERROR(((1+'US Inflation'!$C18)*(1+('Official End of Year'!DC17-'Official End of Year'!DC16)/'Official End of Year'!DC16))-1,"Error")</f>
        <v>Error</v>
      </c>
      <c r="DD17" s="25">
        <f ca="1">IFERROR(((1+'US Inflation'!$C18)*(1+('Official End of Year'!DD17-'Official End of Year'!DD16)/'Official End of Year'!DD16))-1,"Error")</f>
        <v>1.5630844666867594E-2</v>
      </c>
      <c r="DE17" s="25" t="str">
        <f ca="1">IFERROR(((1+'US Inflation'!$C18)*(1+('Official End of Year'!DE17-'Official End of Year'!DE16)/'Official End of Year'!DE16))-1,"Error")</f>
        <v>Error</v>
      </c>
      <c r="DF17" s="25">
        <f ca="1">IFERROR(((1+'US Inflation'!$C18)*(1+('Official End of Year'!DF17-'Official End of Year'!DF16)/'Official End of Year'!DF16))-1,"Error")</f>
        <v>0.73760932944606439</v>
      </c>
      <c r="DG17" s="25">
        <f ca="1">IFERROR(((1+'US Inflation'!$C18)*(1+('Official End of Year'!DG17-'Official End of Year'!DG16)/'Official End of Year'!DG16))-1,"Error")</f>
        <v>1.3605442176870763E-2</v>
      </c>
    </row>
    <row r="18" spans="1:111" x14ac:dyDescent="0.25">
      <c r="A18" t="str">
        <f t="shared" ca="1" si="2"/>
        <v>1963</v>
      </c>
      <c r="B18" s="25">
        <f ca="1">IFERROR(((1+'US Inflation'!$C19)*(1+('Official End of Year'!B18-'Official End of Year'!B17)/'Official End of Year'!B17))-1,"Error")</f>
        <v>6.7114093959730337E-3</v>
      </c>
      <c r="C18" s="25">
        <f ca="1">IFERROR(((1+'US Inflation'!$C19)*(1+('Official End of Year'!C18-'Official End of Year'!C17)/'Official End of Year'!C17))-1,"Error")</f>
        <v>-5.3000615513710825E-3</v>
      </c>
      <c r="D18" s="25">
        <f ca="1">IFERROR(((1+'US Inflation'!$C19)*(1+('Official End of Year'!D18-'Official End of Year'!D17)/'Official End of Year'!D17))-1,"Error")</f>
        <v>9.1510457154713176E-3</v>
      </c>
      <c r="E18" s="25">
        <f ca="1">IFERROR(((1+'US Inflation'!$C19)*(1+('Official End of Year'!E18-'Official End of Year'!E17)/'Official End of Year'!E17))-1,"Error")</f>
        <v>6.8154891488452218E-3</v>
      </c>
      <c r="F18" s="25">
        <f ca="1">IFERROR(((1+'US Inflation'!$C19)*(1+('Official End of Year'!F18-'Official End of Year'!F17)/'Official End of Year'!F17))-1,"Error")</f>
        <v>8.3708794044587975E-3</v>
      </c>
      <c r="G18" s="25">
        <f ca="1">IFERROR(((1+'US Inflation'!$C19)*(1+('Official End of Year'!G18-'Official End of Year'!G17)/'Official End of Year'!G17))-1,"Error")</f>
        <v>6.7114093959730337E-3</v>
      </c>
      <c r="H18" s="25">
        <f ca="1">IFERROR(((1+'US Inflation'!$C19)*(1+('Official End of Year'!H18-'Official End of Year'!H17)/'Official End of Year'!H17))-1,"Error")</f>
        <v>6.7114093959730337E-3</v>
      </c>
      <c r="I18" s="25">
        <f ca="1">IFERROR(((1+'US Inflation'!$C19)*(1+('Official End of Year'!I18-'Official End of Year'!I17)/'Official End of Year'!I17))-1,"Error")</f>
        <v>9.2564319033405784E-3</v>
      </c>
      <c r="J18" s="25">
        <f ca="1">IFERROR(((1+'US Inflation'!$C19)*(1+('Official End of Year'!J18-'Official End of Year'!J17)/'Official End of Year'!J17))-1,"Error")</f>
        <v>0.31402331396382155</v>
      </c>
      <c r="K18" s="25">
        <f ca="1">IFERROR(((1+'US Inflation'!$C19)*(1+('Official End of Year'!K18-'Official End of Year'!K17)/'Official End of Year'!K17))-1,"Error")</f>
        <v>6.7114093959730337E-3</v>
      </c>
      <c r="L18" s="25">
        <f ca="1">IFERROR(((1+'US Inflation'!$C19)*(1+('Official End of Year'!L18-'Official End of Year'!L17)/'Official End of Year'!L17))-1,"Error")</f>
        <v>9.7989062772885216E-3</v>
      </c>
      <c r="M18" s="25">
        <f ca="1">IFERROR(((1+'US Inflation'!$C19)*(1+('Official End of Year'!M18-'Official End of Year'!M17)/'Official End of Year'!M17))-1,"Error")</f>
        <v>0.60720593485330721</v>
      </c>
      <c r="N18" s="25">
        <f ca="1">IFERROR(((1+'US Inflation'!$C19)*(1+('Official End of Year'!N18-'Official End of Year'!N17)/'Official End of Year'!N17))-1,"Error")</f>
        <v>9.0148497244633141E-3</v>
      </c>
      <c r="O18" s="25">
        <f ca="1">IFERROR(((1+'US Inflation'!$C19)*(1+('Official End of Year'!O18-'Official End of Year'!O17)/'Official End of Year'!O17))-1,"Error")</f>
        <v>6.7114093959730337E-3</v>
      </c>
      <c r="P18" s="25">
        <f ca="1">IFERROR(((1+'US Inflation'!$C19)*(1+('Official End of Year'!P18-'Official End of Year'!P17)/'Official End of Year'!P17))-1,"Error")</f>
        <v>6.7114093959730337E-3</v>
      </c>
      <c r="Q18" s="25">
        <f ca="1">IFERROR(((1+'US Inflation'!$C19)*(1+('Official End of Year'!Q18-'Official End of Year'!Q17)/'Official End of Year'!Q17))-1,"Error")</f>
        <v>1.6366251198465962</v>
      </c>
      <c r="R18" s="25">
        <f ca="1">IFERROR(((1+'US Inflation'!$C19)*(1+('Official End of Year'!R18-'Official End of Year'!R17)/'Official End of Year'!R17))-1,"Error")</f>
        <v>6.7114093959730337E-3</v>
      </c>
      <c r="S18" s="25">
        <f ca="1">IFERROR(((1+'US Inflation'!$C19)*(1+('Official End of Year'!S18-'Official End of Year'!S17)/'Official End of Year'!S17))-1,"Error")</f>
        <v>6.7114093959730337E-3</v>
      </c>
      <c r="T18" s="25">
        <f ca="1">IFERROR(((1+'US Inflation'!$C19)*(1+('Official End of Year'!T18-'Official End of Year'!T17)/'Official End of Year'!T17))-1,"Error")</f>
        <v>7.3367392111363117E-3</v>
      </c>
      <c r="U18" s="25">
        <f ca="1">IFERROR(((1+'US Inflation'!$C19)*(1+('Official End of Year'!U18-'Official End of Year'!U17)/'Official End of Year'!U17))-1,"Error")</f>
        <v>6.7114093959730337E-3</v>
      </c>
      <c r="V18" s="25">
        <f ca="1">IFERROR(((1+'US Inflation'!$C19)*(1+('Official End of Year'!V18-'Official End of Year'!V17)/'Official End of Year'!V17))-1,"Error")</f>
        <v>6.7114093959730337E-3</v>
      </c>
      <c r="W18" s="25">
        <f ca="1">IFERROR(((1+'US Inflation'!$C19)*(1+('Official End of Year'!W18-'Official End of Year'!W17)/'Official End of Year'!W17))-1,"Error")</f>
        <v>6.7114093959730337E-3</v>
      </c>
      <c r="X18" s="25">
        <f ca="1">IFERROR(((1+'US Inflation'!$C19)*(1+('Official End of Year'!X18-'Official End of Year'!X17)/'Official End of Year'!X17))-1,"Error")</f>
        <v>6.7114093959730337E-3</v>
      </c>
      <c r="Y18" s="25">
        <f ca="1">IFERROR(((1+'US Inflation'!$C19)*(1+('Official End of Year'!Y18-'Official End of Year'!Y17)/'Official End of Year'!Y17))-1,"Error")</f>
        <v>6.0867048289807713E-3</v>
      </c>
      <c r="Z18" s="25">
        <f ca="1">IFERROR(((1+'US Inflation'!$C19)*(1+('Official End of Year'!Z18-'Official End of Year'!Z17)/'Official End of Year'!Z17))-1,"Error")</f>
        <v>6.7114093959730337E-3</v>
      </c>
      <c r="AA18" s="25">
        <f ca="1">IFERROR(((1+'US Inflation'!$C19)*(1+('Official End of Year'!AA18-'Official End of Year'!AA17)/'Official End of Year'!AA17))-1,"Error")</f>
        <v>9.0148497529274341E-3</v>
      </c>
      <c r="AB18" s="25">
        <f ca="1">IFERROR(((1+'US Inflation'!$C19)*(1+('Official End of Year'!AB18-'Official End of Year'!AB17)/'Official End of Year'!AB17))-1,"Error")</f>
        <v>1.1935948321304402E-3</v>
      </c>
      <c r="AC18" s="25">
        <f ca="1">IFERROR(((1+'US Inflation'!$C19)*(1+('Official End of Year'!AC18-'Official End of Year'!AC17)/'Official End of Year'!AC17))-1,"Error")</f>
        <v>6.7114093959730337E-3</v>
      </c>
      <c r="AD18" s="25">
        <f ca="1">IFERROR(((1+'US Inflation'!$C19)*(1+('Official End of Year'!AD18-'Official End of Year'!AD17)/'Official End of Year'!AD17))-1,"Error")</f>
        <v>6.7114093959730337E-3</v>
      </c>
      <c r="AE18" s="25">
        <f ca="1">IFERROR(((1+'US Inflation'!$C19)*(1+('Official End of Year'!AE18-'Official End of Year'!AE17)/'Official End of Year'!AE17))-1,"Error")</f>
        <v>6.7114093959730337E-3</v>
      </c>
      <c r="AF18" s="25">
        <f ca="1">IFERROR(((1+'US Inflation'!$C19)*(1+('Official End of Year'!AF18-'Official End of Year'!AF17)/'Official End of Year'!AF17))-1,"Error")</f>
        <v>6.7114093959730337E-3</v>
      </c>
      <c r="AG18" s="25">
        <f ca="1">IFERROR(((1+'US Inflation'!$C19)*(1+('Official End of Year'!AG18-'Official End of Year'!AG17)/'Official End of Year'!AG17))-1,"Error")</f>
        <v>9.0148491788792917E-3</v>
      </c>
      <c r="AH18" s="25">
        <f ca="1">IFERROR(((1+'US Inflation'!$C19)*(1+('Official End of Year'!AH18-'Official End of Year'!AH17)/'Official End of Year'!AH17))-1,"Error")</f>
        <v>6.7114093959730337E-3</v>
      </c>
      <c r="AI18" s="25">
        <f ca="1">IFERROR(((1+'US Inflation'!$C19)*(1+('Official End of Year'!AI18-'Official End of Year'!AI17)/'Official End of Year'!AI17))-1,"Error")</f>
        <v>6.7114093959730337E-3</v>
      </c>
      <c r="AJ18" s="25">
        <f ca="1">IFERROR(((1+'US Inflation'!$C19)*(1+('Official End of Year'!AJ18-'Official End of Year'!AJ17)/'Official End of Year'!AJ17))-1,"Error")</f>
        <v>6.7114093959730337E-3</v>
      </c>
      <c r="AK18" s="25">
        <f ca="1">IFERROR(((1+'US Inflation'!$C19)*(1+('Official End of Year'!AK18-'Official End of Year'!AK17)/'Official End of Year'!AK17))-1,"Error")</f>
        <v>8.81970554174627E-3</v>
      </c>
      <c r="AL18" s="25">
        <f ca="1">IFERROR(((1+'US Inflation'!$C19)*(1+('Official End of Year'!AL18-'Official End of Year'!AL17)/'Official End of Year'!AL17))-1,"Error")</f>
        <v>6.7114093959730337E-3</v>
      </c>
      <c r="AM18" s="25">
        <f ca="1">IFERROR(((1+'US Inflation'!$C19)*(1+('Official End of Year'!AM18-'Official End of Year'!AM17)/'Official End of Year'!AM17))-1,"Error")</f>
        <v>6.7114093959730337E-3</v>
      </c>
      <c r="AN18" s="25">
        <f ca="1">IFERROR(((1+'US Inflation'!$C19)*(1+('Official End of Year'!AN18-'Official End of Year'!AN17)/'Official End of Year'!AN17))-1,"Error")</f>
        <v>6.7114093959730337E-3</v>
      </c>
      <c r="AO18" s="25">
        <f ca="1">IFERROR(((1+'US Inflation'!$C19)*(1+('Official End of Year'!AO18-'Official End of Year'!AO17)/'Official End of Year'!AO17))-1,"Error")</f>
        <v>9.0148497529276561E-3</v>
      </c>
      <c r="AP18" s="25">
        <f ca="1">IFERROR(((1+'US Inflation'!$C19)*(1+('Official End of Year'!AP18-'Official End of Year'!AP17)/'Official End of Year'!AP17))-1,"Error")</f>
        <v>6.7114093959730337E-3</v>
      </c>
      <c r="AQ18" s="25">
        <f ca="1">IFERROR(((1+'US Inflation'!$C19)*(1+('Official End of Year'!AQ18-'Official End of Year'!AQ17)/'Official End of Year'!AQ17))-1,"Error")</f>
        <v>9.2172249918922589E-3</v>
      </c>
      <c r="AR18" s="25">
        <f ca="1">IFERROR(((1+'US Inflation'!$C19)*(1+('Official End of Year'!AR18-'Official End of Year'!AR17)/'Official End of Year'!AR17))-1,"Error")</f>
        <v>6.7114093959730337E-3</v>
      </c>
      <c r="AS18" s="25">
        <f ca="1">IFERROR(((1+'US Inflation'!$C19)*(1+('Official End of Year'!AS18-'Official End of Year'!AS17)/'Official End of Year'!AS17))-1,"Error")</f>
        <v>1.913092610267042E-2</v>
      </c>
      <c r="AT18" s="25">
        <f ca="1">IFERROR(((1+'US Inflation'!$C19)*(1+('Official End of Year'!AT18-'Official End of Year'!AT17)/'Official End of Year'!AT17))-1,"Error")</f>
        <v>6.7114093959730337E-3</v>
      </c>
      <c r="AU18" s="25">
        <f ca="1">IFERROR(((1+'US Inflation'!$C19)*(1+('Official End of Year'!AU18-'Official End of Year'!AU17)/'Official End of Year'!AU17))-1,"Error")</f>
        <v>6.7057718459049287E-3</v>
      </c>
      <c r="AV18" s="25">
        <f ca="1">IFERROR(((1+'US Inflation'!$C19)*(1+('Official End of Year'!AV18-'Official End of Year'!AV17)/'Official End of Year'!AV17))-1,"Error")</f>
        <v>6.7114093959730337E-3</v>
      </c>
      <c r="AW18" s="25">
        <f ca="1">IFERROR(((1+'US Inflation'!$C19)*(1+('Official End of Year'!AW18-'Official End of Year'!AW17)/'Official End of Year'!AW17))-1,"Error")</f>
        <v>6.7114093959730337E-3</v>
      </c>
      <c r="AX18" s="25">
        <f ca="1">IFERROR(((1+'US Inflation'!$C19)*(1+('Official End of Year'!AX18-'Official End of Year'!AX17)/'Official End of Year'!AX17))-1,"Error")</f>
        <v>6.7114093959730337E-3</v>
      </c>
      <c r="AY18" s="25">
        <f ca="1">IFERROR(((1+'US Inflation'!$C19)*(1+('Official End of Year'!AY18-'Official End of Year'!AY17)/'Official End of Year'!AY17))-1,"Error")</f>
        <v>1.0199394276369622E-2</v>
      </c>
      <c r="AZ18" s="25">
        <f ca="1">IFERROR(((1+'US Inflation'!$C19)*(1+('Official End of Year'!AZ18-'Official End of Year'!AZ17)/'Official End of Year'!AZ17))-1,"Error")</f>
        <v>9.2564319033405784E-3</v>
      </c>
      <c r="BA18" s="25">
        <f ca="1">IFERROR(((1+'US Inflation'!$C19)*(1+('Official End of Year'!BA18-'Official End of Year'!BA17)/'Official End of Year'!BA17))-1,"Error")</f>
        <v>6.7114093959730337E-3</v>
      </c>
      <c r="BB18" s="25">
        <f ca="1">IFERROR(((1+'US Inflation'!$C19)*(1+('Official End of Year'!BB18-'Official End of Year'!BB17)/'Official End of Year'!BB17))-1,"Error")</f>
        <v>6.7114093959730337E-3</v>
      </c>
      <c r="BC18" s="25">
        <f ca="1">IFERROR(((1+'US Inflation'!$C19)*(1+('Official End of Year'!BC18-'Official End of Year'!BC17)/'Official End of Year'!BC17))-1,"Error")</f>
        <v>6.7114093959730337E-3</v>
      </c>
      <c r="BD18" s="25">
        <f ca="1">IFERROR(((1+'US Inflation'!$C19)*(1+('Official End of Year'!BD18-'Official End of Year'!BD17)/'Official End of Year'!BD17))-1,"Error")</f>
        <v>6.7114093959730337E-3</v>
      </c>
      <c r="BE18" s="25">
        <f ca="1">IFERROR(((1+'US Inflation'!$C19)*(1+('Official End of Year'!BE18-'Official End of Year'!BE17)/'Official End of Year'!BE17))-1,"Error")</f>
        <v>5.9484542506418325E-3</v>
      </c>
      <c r="BF18" s="25">
        <f ca="1">IFERROR(((1+'US Inflation'!$C19)*(1+('Official End of Year'!BF18-'Official End of Year'!BF17)/'Official End of Year'!BF17))-1,"Error")</f>
        <v>6.7114093959730337E-3</v>
      </c>
      <c r="BG18" s="25">
        <f ca="1">IFERROR(((1+'US Inflation'!$C19)*(1+('Official End of Year'!BG18-'Official End of Year'!BG17)/'Official End of Year'!BG17))-1,"Error")</f>
        <v>6.7114093959730337E-3</v>
      </c>
      <c r="BH18" s="25">
        <f ca="1">IFERROR(((1+'US Inflation'!$C19)*(1+('Official End of Year'!BH18-'Official End of Year'!BH17)/'Official End of Year'!BH17))-1,"Error")</f>
        <v>9.0148487973493729E-3</v>
      </c>
      <c r="BI18" s="25">
        <f ca="1">IFERROR(((1+'US Inflation'!$C19)*(1+('Official End of Year'!BI18-'Official End of Year'!BI17)/'Official End of Year'!BI17))-1,"Error")</f>
        <v>6.7114093959730337E-3</v>
      </c>
      <c r="BJ18" s="25">
        <f ca="1">IFERROR(((1+'US Inflation'!$C19)*(1+('Official End of Year'!BJ18-'Official End of Year'!BJ17)/'Official End of Year'!BJ17))-1,"Error")</f>
        <v>6.420860626769942E-3</v>
      </c>
      <c r="BK18" s="25">
        <f ca="1">IFERROR(((1+'US Inflation'!$C19)*(1+('Official End of Year'!BK18-'Official End of Year'!BK17)/'Official End of Year'!BK17))-1,"Error")</f>
        <v>8.606116528644181E-3</v>
      </c>
      <c r="BL18" s="25">
        <f ca="1">IFERROR(((1+'US Inflation'!$C19)*(1+('Official End of Year'!BL18-'Official End of Year'!BL17)/'Official End of Year'!BL17))-1,"Error")</f>
        <v>6.7114093959730337E-3</v>
      </c>
      <c r="BM18" s="25">
        <f ca="1">IFERROR(((1+'US Inflation'!$C19)*(1+('Official End of Year'!BM18-'Official End of Year'!BM17)/'Official End of Year'!BM17))-1,"Error")</f>
        <v>7.2190254497115358E-3</v>
      </c>
      <c r="BN18" s="25">
        <f ca="1">IFERROR(((1+'US Inflation'!$C19)*(1+('Official End of Year'!BN18-'Official End of Year'!BN17)/'Official End of Year'!BN17))-1,"Error")</f>
        <v>9.0306869410179402E-3</v>
      </c>
      <c r="BO18" s="25">
        <f ca="1">IFERROR(((1+'US Inflation'!$C19)*(1+('Official End of Year'!BO18-'Official End of Year'!BO17)/'Official End of Year'!BO17))-1,"Error")</f>
        <v>6.7114093959730337E-3</v>
      </c>
      <c r="BP18" s="25">
        <f ca="1">IFERROR(((1+'US Inflation'!$C19)*(1+('Official End of Year'!BP18-'Official End of Year'!BP17)/'Official End of Year'!BP17))-1,"Error")</f>
        <v>6.7114093959730337E-3</v>
      </c>
      <c r="BQ18" s="25">
        <f ca="1">IFERROR(((1+'US Inflation'!$C19)*(1+('Official End of Year'!BQ18-'Official End of Year'!BQ17)/'Official End of Year'!BQ17))-1,"Error")</f>
        <v>8.7288672024299352E-3</v>
      </c>
      <c r="BR18" s="25">
        <f ca="1">IFERROR(((1+'US Inflation'!$C19)*(1+('Official End of Year'!BR18-'Official End of Year'!BR17)/'Official End of Year'!BR17))-1,"Error")</f>
        <v>9.0902966666868146E-3</v>
      </c>
      <c r="BS18" s="25">
        <f ca="1">IFERROR(((1+'US Inflation'!$C19)*(1+('Official End of Year'!BS18-'Official End of Year'!BS17)/'Official End of Year'!BS17))-1,"Error")</f>
        <v>6.7114093959730337E-3</v>
      </c>
      <c r="BT18" s="25">
        <f ca="1">IFERROR(((1+'US Inflation'!$C19)*(1+('Official End of Year'!BT18-'Official End of Year'!BT17)/'Official End of Year'!BT17))-1,"Error")</f>
        <v>6.7114093959730337E-3</v>
      </c>
      <c r="BU18" s="25">
        <f ca="1">IFERROR(((1+'US Inflation'!$C19)*(1+('Official End of Year'!BU18-'Official End of Year'!BU17)/'Official End of Year'!BU17))-1,"Error")</f>
        <v>5.4281922390708726E-3</v>
      </c>
      <c r="BV18" s="25">
        <f ca="1">IFERROR(((1+'US Inflation'!$C19)*(1+('Official End of Year'!BV18-'Official End of Year'!BV17)/'Official End of Year'!BV17))-1,"Error")</f>
        <v>8.4989688235614924E-3</v>
      </c>
      <c r="BW18" s="25">
        <f ca="1">IFERROR(((1+'US Inflation'!$C19)*(1+('Official End of Year'!BW18-'Official End of Year'!BW17)/'Official End of Year'!BW17))-1,"Error")</f>
        <v>6.7114093959730337E-3</v>
      </c>
      <c r="BX18" s="25">
        <f ca="1">IFERROR(((1+'US Inflation'!$C19)*(1+('Official End of Year'!BX18-'Official End of Year'!BX17)/'Official End of Year'!BX17))-1,"Error")</f>
        <v>6.3167753662887183E-3</v>
      </c>
      <c r="BY18" s="25">
        <f ca="1">IFERROR(((1+'US Inflation'!$C19)*(1+('Official End of Year'!BY18-'Official End of Year'!BY17)/'Official End of Year'!BY17))-1,"Error")</f>
        <v>9.2564319033405784E-3</v>
      </c>
      <c r="BZ18" s="25">
        <f ca="1">IFERROR(((1+'US Inflation'!$C19)*(1+('Official End of Year'!BZ18-'Official End of Year'!BZ17)/'Official End of Year'!BZ17))-1,"Error")</f>
        <v>6.4760275342936602E-3</v>
      </c>
      <c r="CA18" s="25">
        <f ca="1">IFERROR(((1+'US Inflation'!$C19)*(1+('Official End of Year'!CA18-'Official End of Year'!CA17)/'Official End of Year'!CA17))-1,"Error")</f>
        <v>8.4051404741771751E-3</v>
      </c>
      <c r="CB18" s="25">
        <f ca="1">IFERROR(((1+'US Inflation'!$C19)*(1+('Official End of Year'!CB18-'Official End of Year'!CB17)/'Official End of Year'!CB17))-1,"Error")</f>
        <v>6.7114093959730337E-3</v>
      </c>
      <c r="CC18" s="25">
        <f ca="1">IFERROR(((1+'US Inflation'!$C19)*(1+('Official End of Year'!CC18-'Official End of Year'!CC17)/'Official End of Year'!CC17))-1,"Error")</f>
        <v>9.2564319033405784E-3</v>
      </c>
      <c r="CD18" s="25">
        <f ca="1">IFERROR(((1+'US Inflation'!$C19)*(1+('Official End of Year'!CD18-'Official End of Year'!CD17)/'Official End of Year'!CD17))-1,"Error")</f>
        <v>8.1757168482523568E-3</v>
      </c>
      <c r="CE18" s="25">
        <f ca="1">IFERROR(((1+'US Inflation'!$C19)*(1+('Official End of Year'!CE18-'Official End of Year'!CE17)/'Official End of Year'!CE17))-1,"Error")</f>
        <v>6.5810626446429765E-3</v>
      </c>
      <c r="CF18" s="25">
        <f ca="1">IFERROR(((1+'US Inflation'!$C19)*(1+('Official End of Year'!CF18-'Official End of Year'!CF17)/'Official End of Year'!CF17))-1,"Error")</f>
        <v>6.7114093959730337E-3</v>
      </c>
      <c r="CG18" s="25">
        <f ca="1">IFERROR(((1+'US Inflation'!$C19)*(1+('Official End of Year'!CG18-'Official End of Year'!CG17)/'Official End of Year'!CG17))-1,"Error")</f>
        <v>6.7114093959730337E-3</v>
      </c>
      <c r="CH18" s="25">
        <f ca="1">IFERROR(((1+'US Inflation'!$C19)*(1+('Official End of Year'!CH18-'Official End of Year'!CH17)/'Official End of Year'!CH17))-1,"Error")</f>
        <v>6.7114093959730337E-3</v>
      </c>
      <c r="CI18" s="25">
        <f ca="1">IFERROR(((1+'US Inflation'!$C19)*(1+('Official End of Year'!CI18-'Official End of Year'!CI17)/'Official End of Year'!CI17))-1,"Error")</f>
        <v>6.7114093959730337E-3</v>
      </c>
      <c r="CJ18" s="25">
        <f ca="1">IFERROR(((1+'US Inflation'!$C19)*(1+('Official End of Year'!CJ18-'Official End of Year'!CJ17)/'Official End of Year'!CJ17))-1,"Error")</f>
        <v>6.7114093959730337E-3</v>
      </c>
      <c r="CK18" s="25">
        <f ca="1">IFERROR(((1+'US Inflation'!$C19)*(1+('Official End of Year'!CK18-'Official End of Year'!CK17)/'Official End of Year'!CK17))-1,"Error")</f>
        <v>6.7114093959730337E-3</v>
      </c>
      <c r="CL18" s="25">
        <f ca="1">IFERROR(((1+'US Inflation'!$C19)*(1+('Official End of Year'!CL18-'Official End of Year'!CL17)/'Official End of Year'!CL17))-1,"Error")</f>
        <v>9.0148497529276561E-3</v>
      </c>
      <c r="CM18" s="25">
        <f ca="1">IFERROR(((1+'US Inflation'!$C19)*(1+('Official End of Year'!CM18-'Official End of Year'!CM17)/'Official End of Year'!CM17))-1,"Error")</f>
        <v>0.50364909964425797</v>
      </c>
      <c r="CN18" s="25">
        <f ca="1">IFERROR(((1+'US Inflation'!$C19)*(1+('Official End of Year'!CN18-'Official End of Year'!CN17)/'Official End of Year'!CN17))-1,"Error")</f>
        <v>7.312610596150293E-3</v>
      </c>
      <c r="CO18" s="25">
        <f ca="1">IFERROR(((1+'US Inflation'!$C19)*(1+('Official End of Year'!CO18-'Official End of Year'!CO17)/'Official End of Year'!CO17))-1,"Error")</f>
        <v>6.7114093959730337E-3</v>
      </c>
      <c r="CP18" s="25">
        <f ca="1">IFERROR(((1+'US Inflation'!$C19)*(1+('Official End of Year'!CP18-'Official End of Year'!CP17)/'Official End of Year'!CP17))-1,"Error")</f>
        <v>6.7114093959730337E-3</v>
      </c>
      <c r="CQ18" s="25">
        <f ca="1">IFERROR(((1+'US Inflation'!$C19)*(1+('Official End of Year'!CQ18-'Official End of Year'!CQ17)/'Official End of Year'!CQ17))-1,"Error")</f>
        <v>1.2651006711409392</v>
      </c>
      <c r="CR18" s="25" t="str">
        <f ca="1">IFERROR(((1+'US Inflation'!$C19)*(1+('Official End of Year'!CR18-'Official End of Year'!CR17)/'Official End of Year'!CR17))-1,"Error")</f>
        <v>Error</v>
      </c>
      <c r="CS18" s="25" t="str">
        <f ca="1">IFERROR(((1+'US Inflation'!$C19)*(1+('Official End of Year'!CS18-'Official End of Year'!CS17)/'Official End of Year'!CS17))-1,"Error")</f>
        <v>Error</v>
      </c>
      <c r="CT18" s="25">
        <f ca="1">IFERROR(((1+'US Inflation'!$C19)*(1+('Official End of Year'!CT18-'Official End of Year'!CT17)/'Official End of Year'!CT17))-1,"Error")</f>
        <v>6.7114093959730337E-3</v>
      </c>
      <c r="CU18" s="25" t="str">
        <f ca="1">IFERROR(((1+'US Inflation'!$C19)*(1+('Official End of Year'!CU18-'Official End of Year'!CU17)/'Official End of Year'!CU17))-1,"Error")</f>
        <v>Error</v>
      </c>
      <c r="CV18" s="25" t="str">
        <f ca="1">IFERROR(((1+'US Inflation'!$C19)*(1+('Official End of Year'!CV18-'Official End of Year'!CV17)/'Official End of Year'!CV17))-1,"Error")</f>
        <v>Error</v>
      </c>
      <c r="CW18" s="25">
        <f ca="1">IFERROR(((1+'US Inflation'!$C19)*(1+('Official End of Year'!CW18-'Official End of Year'!CW17)/'Official End of Year'!CW17))-1,"Error")</f>
        <v>1.2991959545153087E-2</v>
      </c>
      <c r="CX18" s="25" t="str">
        <f ca="1">IFERROR(((1+'US Inflation'!$C19)*(1+('Official End of Year'!CX18-'Official End of Year'!CX17)/'Official End of Year'!CX17))-1,"Error")</f>
        <v>Error</v>
      </c>
      <c r="CY18" s="25" t="str">
        <f ca="1">IFERROR(((1+'US Inflation'!$C19)*(1+('Official End of Year'!CY18-'Official End of Year'!CY17)/'Official End of Year'!CY17))-1,"Error")</f>
        <v>Error</v>
      </c>
      <c r="CZ18" s="25" t="str">
        <f ca="1">IFERROR(((1+'US Inflation'!$C19)*(1+('Official End of Year'!CZ18-'Official End of Year'!CZ17)/'Official End of Year'!CZ17))-1,"Error")</f>
        <v>Error</v>
      </c>
      <c r="DA18" s="25">
        <f ca="1">IFERROR(((1+'US Inflation'!$C19)*(1+('Official End of Year'!DA18-'Official End of Year'!DA17)/'Official End of Year'!DA17))-1,"Error")</f>
        <v>6.7114093959730337E-3</v>
      </c>
      <c r="DB18" s="25">
        <f ca="1">IFERROR(((1+'US Inflation'!$C19)*(1+('Official End of Year'!DB18-'Official End of Year'!DB17)/'Official End of Year'!DB17))-1,"Error")</f>
        <v>6.7114093959730337E-3</v>
      </c>
      <c r="DC18" s="25" t="str">
        <f ca="1">IFERROR(((1+'US Inflation'!$C19)*(1+('Official End of Year'!DC18-'Official End of Year'!DC17)/'Official End of Year'!DC17))-1,"Error")</f>
        <v>Error</v>
      </c>
      <c r="DD18" s="25">
        <f ca="1">IFERROR(((1+'US Inflation'!$C19)*(1+('Official End of Year'!DD18-'Official End of Year'!DD17)/'Official End of Year'!DD17))-1,"Error")</f>
        <v>8.8352731296355014E-3</v>
      </c>
      <c r="DE18" s="25" t="str">
        <f ca="1">IFERROR(((1+'US Inflation'!$C19)*(1+('Official End of Year'!DE18-'Official End of Year'!DE17)/'Official End of Year'!DE17))-1,"Error")</f>
        <v>Error</v>
      </c>
      <c r="DF18" s="25">
        <f ca="1">IFERROR(((1+'US Inflation'!$C19)*(1+('Official End of Year'!DF18-'Official End of Year'!DF17)/'Official End of Year'!DF17))-1,"Error")</f>
        <v>6.7114093959730337E-3</v>
      </c>
      <c r="DG18" s="25">
        <f ca="1">IFERROR(((1+'US Inflation'!$C19)*(1+('Official End of Year'!DG18-'Official End of Year'!DG17)/'Official End of Year'!DG17))-1,"Error")</f>
        <v>6.7114093959730337E-3</v>
      </c>
    </row>
    <row r="19" spans="1:111" x14ac:dyDescent="0.25">
      <c r="A19" t="str">
        <f t="shared" ca="1" si="2"/>
        <v>1964</v>
      </c>
      <c r="B19" s="25">
        <f ca="1">IFERROR(((1+'US Inflation'!$C20)*(1+('Official End of Year'!B19-'Official End of Year'!B18)/'Official End of Year'!B18))-1,"Error")</f>
        <v>1.3333333333333197E-2</v>
      </c>
      <c r="C19" s="25">
        <f ca="1">IFERROR(((1+'US Inflation'!$C20)*(1+('Official End of Year'!C19-'Official End of Year'!C18)/'Official End of Year'!C18))-1,"Error")</f>
        <v>0.15405283018103133</v>
      </c>
      <c r="D19" s="25">
        <f ca="1">IFERROR(((1+'US Inflation'!$C20)*(1+('Official End of Year'!D19-'Official End of Year'!D18)/'Official End of Year'!D18))-1,"Error")</f>
        <v>1.5475205377235568E-2</v>
      </c>
      <c r="E19" s="25">
        <f ca="1">IFERROR(((1+'US Inflation'!$C20)*(1+('Official End of Year'!E19-'Official End of Year'!E18)/'Official End of Year'!E18))-1,"Error")</f>
        <v>1.2888280328163138E-2</v>
      </c>
      <c r="F19" s="25">
        <f ca="1">IFERROR(((1+'US Inflation'!$C20)*(1+('Official End of Year'!F19-'Official End of Year'!F18)/'Official End of Year'!F18))-1,"Error")</f>
        <v>9.5099711668273912E-3</v>
      </c>
      <c r="G19" s="25">
        <f ca="1">IFERROR(((1+'US Inflation'!$C20)*(1+('Official End of Year'!G19-'Official End of Year'!G18)/'Official End of Year'!G18))-1,"Error")</f>
        <v>1.3312654749267905E-2</v>
      </c>
      <c r="H19" s="25">
        <f ca="1">IFERROR(((1+'US Inflation'!$C20)*(1+('Official End of Year'!H19-'Official End of Year'!H18)/'Official End of Year'!H18))-1,"Error")</f>
        <v>1.3333333333333197E-2</v>
      </c>
      <c r="I19" s="25">
        <f ca="1">IFERROR(((1+'US Inflation'!$C20)*(1+('Official End of Year'!I19-'Official End of Year'!I18)/'Official End of Year'!I18))-1,"Error")</f>
        <v>1.5515156736390479E-2</v>
      </c>
      <c r="J19" s="25">
        <f ca="1">IFERROR(((1+'US Inflation'!$C20)*(1+('Official End of Year'!J19-'Official End of Year'!J18)/'Official End of Year'!J18))-1,"Error")</f>
        <v>1.7065806495267419</v>
      </c>
      <c r="K19" s="25">
        <f ca="1">IFERROR(((1+'US Inflation'!$C20)*(1+('Official End of Year'!K19-'Official End of Year'!K18)/'Official End of Year'!K18))-1,"Error")</f>
        <v>1.3333333333333197E-2</v>
      </c>
      <c r="L19" s="25">
        <f ca="1">IFERROR(((1+'US Inflation'!$C20)*(1+('Official End of Year'!L19-'Official End of Year'!L18)/'Official End of Year'!L18))-1,"Error")</f>
        <v>8.920596678946735E-3</v>
      </c>
      <c r="M19" s="25">
        <f ca="1">IFERROR(((1+'US Inflation'!$C20)*(1+('Official End of Year'!M19-'Official End of Year'!M18)/'Official End of Year'!M18))-1,"Error")</f>
        <v>0.57421245453684944</v>
      </c>
      <c r="N19" s="25">
        <f ca="1">IFERROR(((1+'US Inflation'!$C20)*(1+('Official End of Year'!N19-'Official End of Year'!N18)/'Official End of Year'!N18))-1,"Error")</f>
        <v>1.5475303452470834E-2</v>
      </c>
      <c r="O19" s="25">
        <f ca="1">IFERROR(((1+'US Inflation'!$C20)*(1+('Official End of Year'!O19-'Official End of Year'!O18)/'Official End of Year'!O18))-1,"Error")</f>
        <v>1.3333333333333197E-2</v>
      </c>
      <c r="P19" s="25">
        <f ca="1">IFERROR(((1+'US Inflation'!$C20)*(1+('Official End of Year'!P19-'Official End of Year'!P18)/'Official End of Year'!P18))-1,"Error")</f>
        <v>1.3333333333333197E-2</v>
      </c>
      <c r="Q19" s="25">
        <f ca="1">IFERROR(((1+'US Inflation'!$C20)*(1+('Official End of Year'!Q19-'Official End of Year'!Q18)/'Official End of Year'!Q18))-1,"Error")</f>
        <v>1.3333333333333197E-2</v>
      </c>
      <c r="R19" s="25">
        <f ca="1">IFERROR(((1+'US Inflation'!$C20)*(1+('Official End of Year'!R19-'Official End of Year'!R18)/'Official End of Year'!R18))-1,"Error")</f>
        <v>1.3333333333333197E-2</v>
      </c>
      <c r="S19" s="25">
        <f ca="1">IFERROR(((1+'US Inflation'!$C20)*(1+('Official End of Year'!S19-'Official End of Year'!S18)/'Official End of Year'!S18))-1,"Error")</f>
        <v>1.3333333333333197E-2</v>
      </c>
      <c r="T19" s="25">
        <f ca="1">IFERROR(((1+'US Inflation'!$C20)*(1+('Official End of Year'!T19-'Official End of Year'!T18)/'Official End of Year'!T18))-1,"Error")</f>
        <v>1.5435830048327492E-2</v>
      </c>
      <c r="U19" s="25">
        <f ca="1">IFERROR(((1+'US Inflation'!$C20)*(1+('Official End of Year'!U19-'Official End of Year'!U18)/'Official End of Year'!U18))-1,"Error")</f>
        <v>1.3333333333333197E-2</v>
      </c>
      <c r="V19" s="25">
        <f ca="1">IFERROR(((1+'US Inflation'!$C20)*(1+('Official End of Year'!V19-'Official End of Year'!V18)/'Official End of Year'!V18))-1,"Error")</f>
        <v>1.3333333333333197E-2</v>
      </c>
      <c r="W19" s="25">
        <f ca="1">IFERROR(((1+'US Inflation'!$C20)*(1+('Official End of Year'!W19-'Official End of Year'!W18)/'Official End of Year'!W18))-1,"Error")</f>
        <v>1.3333333333333197E-2</v>
      </c>
      <c r="X19" s="25">
        <f ca="1">IFERROR(((1+'US Inflation'!$C20)*(1+('Official End of Year'!X19-'Official End of Year'!X18)/'Official End of Year'!X18))-1,"Error")</f>
        <v>1.3333333333333197E-2</v>
      </c>
      <c r="Y19" s="25">
        <f ca="1">IFERROR(((1+'US Inflation'!$C20)*(1+('Official End of Year'!Y19-'Official End of Year'!Y18)/'Official End of Year'!Y18))-1,"Error")</f>
        <v>1.2074924971150036E-2</v>
      </c>
      <c r="Z19" s="25">
        <f ca="1">IFERROR(((1+'US Inflation'!$C20)*(1+('Official End of Year'!Z19-'Official End of Year'!Z18)/'Official End of Year'!Z18))-1,"Error")</f>
        <v>1.3283672302537797E-2</v>
      </c>
      <c r="AA19" s="25">
        <f ca="1">IFERROR(((1+'US Inflation'!$C20)*(1+('Official End of Year'!AA19-'Official End of Year'!AA18)/'Official End of Year'!AA18))-1,"Error")</f>
        <v>1.5475303335055868E-2</v>
      </c>
      <c r="AB19" s="25">
        <f ca="1">IFERROR(((1+'US Inflation'!$C20)*(1+('Official End of Year'!AB19-'Official End of Year'!AB18)/'Official End of Year'!AB18))-1,"Error")</f>
        <v>1.3970858394100283E-2</v>
      </c>
      <c r="AC19" s="25">
        <f ca="1">IFERROR(((1+'US Inflation'!$C20)*(1+('Official End of Year'!AC19-'Official End of Year'!AC18)/'Official End of Year'!AC18))-1,"Error")</f>
        <v>1.3333333333333197E-2</v>
      </c>
      <c r="AD19" s="25">
        <f ca="1">IFERROR(((1+'US Inflation'!$C20)*(1+('Official End of Year'!AD19-'Official End of Year'!AD18)/'Official End of Year'!AD18))-1,"Error")</f>
        <v>1.3333333333333197E-2</v>
      </c>
      <c r="AE19" s="25">
        <f ca="1">IFERROR(((1+'US Inflation'!$C20)*(1+('Official End of Year'!AE19-'Official End of Year'!AE18)/'Official End of Year'!AE18))-1,"Error")</f>
        <v>1.3333333333333197E-2</v>
      </c>
      <c r="AF19" s="25">
        <f ca="1">IFERROR(((1+'US Inflation'!$C20)*(1+('Official End of Year'!AF19-'Official End of Year'!AF18)/'Official End of Year'!AF18))-1,"Error")</f>
        <v>1.3333333333333197E-2</v>
      </c>
      <c r="AG19" s="25">
        <f ca="1">IFERROR(((1+'US Inflation'!$C20)*(1+('Official End of Year'!AG19-'Official End of Year'!AG18)/'Official End of Year'!AG18))-1,"Error")</f>
        <v>1.5475302172542005E-2</v>
      </c>
      <c r="AH19" s="25">
        <f ca="1">IFERROR(((1+'US Inflation'!$C20)*(1+('Official End of Year'!AH19-'Official End of Year'!AH18)/'Official End of Year'!AH18))-1,"Error")</f>
        <v>1.3333333333333197E-2</v>
      </c>
      <c r="AI19" s="25">
        <f ca="1">IFERROR(((1+'US Inflation'!$C20)*(1+('Official End of Year'!AI19-'Official End of Year'!AI18)/'Official End of Year'!AI18))-1,"Error")</f>
        <v>1.3333333333333197E-2</v>
      </c>
      <c r="AJ19" s="25">
        <f ca="1">IFERROR(((1+'US Inflation'!$C20)*(1+('Official End of Year'!AJ19-'Official End of Year'!AJ18)/'Official End of Year'!AJ18))-1,"Error")</f>
        <v>1.3333333333333197E-2</v>
      </c>
      <c r="AK19" s="25">
        <f ca="1">IFERROR(((1+'US Inflation'!$C20)*(1+('Official End of Year'!AK19-'Official End of Year'!AK18)/'Official End of Year'!AK18))-1,"Error")</f>
        <v>1.5662835249528939E-2</v>
      </c>
      <c r="AL19" s="25">
        <f ca="1">IFERROR(((1+'US Inflation'!$C20)*(1+('Official End of Year'!AL19-'Official End of Year'!AL18)/'Official End of Year'!AL18))-1,"Error")</f>
        <v>4.6296296296296298</v>
      </c>
      <c r="AM19" s="25">
        <f ca="1">IFERROR(((1+'US Inflation'!$C20)*(1+('Official End of Year'!AM19-'Official End of Year'!AM18)/'Official End of Year'!AM18))-1,"Error")</f>
        <v>1.3333333333333197E-2</v>
      </c>
      <c r="AN19" s="25">
        <f ca="1">IFERROR(((1+'US Inflation'!$C20)*(1+('Official End of Year'!AN19-'Official End of Year'!AN18)/'Official End of Year'!AN18))-1,"Error")</f>
        <v>1.3333333333333197E-2</v>
      </c>
      <c r="AO19" s="25">
        <f ca="1">IFERROR(((1+'US Inflation'!$C20)*(1+('Official End of Year'!AO19-'Official End of Year'!AO18)/'Official End of Year'!AO18))-1,"Error")</f>
        <v>1.5475303335055868E-2</v>
      </c>
      <c r="AP19" s="25">
        <f ca="1">IFERROR(((1+'US Inflation'!$C20)*(1+('Official End of Year'!AP19-'Official End of Year'!AP18)/'Official End of Year'!AP18))-1,"Error")</f>
        <v>1.3333333333333197E-2</v>
      </c>
      <c r="AQ19" s="25">
        <f ca="1">IFERROR(((1+'US Inflation'!$C20)*(1+('Official End of Year'!AQ19-'Official End of Year'!AQ18)/'Official End of Year'!AQ18))-1,"Error")</f>
        <v>1.7766666694374766E-2</v>
      </c>
      <c r="AR19" s="25">
        <f ca="1">IFERROR(((1+'US Inflation'!$C20)*(1+('Official End of Year'!AR19-'Official End of Year'!AR18)/'Official End of Year'!AR18))-1,"Error")</f>
        <v>1.3333333333333197E-2</v>
      </c>
      <c r="AS19" s="25">
        <f ca="1">IFERROR(((1+'US Inflation'!$C20)*(1+('Official End of Year'!AS19-'Official End of Year'!AS18)/'Official End of Year'!AS18))-1,"Error")</f>
        <v>3.1417624154994606E-3</v>
      </c>
      <c r="AT19" s="25">
        <f ca="1">IFERROR(((1+'US Inflation'!$C20)*(1+('Official End of Year'!AT19-'Official End of Year'!AT18)/'Official End of Year'!AT18))-1,"Error")</f>
        <v>1.3333333333333197E-2</v>
      </c>
      <c r="AU19" s="25">
        <f ca="1">IFERROR(((1+'US Inflation'!$C20)*(1+('Official End of Year'!AU19-'Official End of Year'!AU18)/'Official End of Year'!AU18))-1,"Error")</f>
        <v>1.3333333333333197E-2</v>
      </c>
      <c r="AV19" s="25">
        <f ca="1">IFERROR(((1+'US Inflation'!$C20)*(1+('Official End of Year'!AV19-'Official End of Year'!AV18)/'Official End of Year'!AV18))-1,"Error")</f>
        <v>0.99369435896656366</v>
      </c>
      <c r="AW19" s="25">
        <f ca="1">IFERROR(((1+'US Inflation'!$C20)*(1+('Official End of Year'!AW19-'Official End of Year'!AW18)/'Official End of Year'!AW18))-1,"Error")</f>
        <v>1.3333333333333197E-2</v>
      </c>
      <c r="AX19" s="25">
        <f ca="1">IFERROR(((1+'US Inflation'!$C20)*(1+('Official End of Year'!AX19-'Official End of Year'!AX18)/'Official End of Year'!AX18))-1,"Error")</f>
        <v>2.04</v>
      </c>
      <c r="AY19" s="25">
        <f ca="1">IFERROR(((1+'US Inflation'!$C20)*(1+('Official End of Year'!AY19-'Official End of Year'!AY18)/'Official End of Year'!AY18))-1,"Error")</f>
        <v>1.3564386536448758E-2</v>
      </c>
      <c r="AZ19" s="25">
        <f ca="1">IFERROR(((1+'US Inflation'!$C20)*(1+('Official End of Year'!AZ19-'Official End of Year'!AZ18)/'Official End of Year'!AZ18))-1,"Error")</f>
        <v>1.5515156736390479E-2</v>
      </c>
      <c r="BA19" s="25">
        <f ca="1">IFERROR(((1+'US Inflation'!$C20)*(1+('Official End of Year'!BA19-'Official End of Year'!BA18)/'Official End of Year'!BA18))-1,"Error")</f>
        <v>1.3333333333333197E-2</v>
      </c>
      <c r="BB19" s="25">
        <f ca="1">IFERROR(((1+'US Inflation'!$C20)*(1+('Official End of Year'!BB19-'Official End of Year'!BB18)/'Official End of Year'!BB18))-1,"Error")</f>
        <v>1.3333333333333197E-2</v>
      </c>
      <c r="BC19" s="25">
        <f ca="1">IFERROR(((1+'US Inflation'!$C20)*(1+('Official End of Year'!BC19-'Official End of Year'!BC18)/'Official End of Year'!BC18))-1,"Error")</f>
        <v>1.3312654749267905E-2</v>
      </c>
      <c r="BD19" s="25">
        <f ca="1">IFERROR(((1+'US Inflation'!$C20)*(1+('Official End of Year'!BD19-'Official End of Year'!BD18)/'Official End of Year'!BD18))-1,"Error")</f>
        <v>1.3333333333333197E-2</v>
      </c>
      <c r="BE19" s="25">
        <f ca="1">IFERROR(((1+'US Inflation'!$C20)*(1+('Official End of Year'!BE19-'Official End of Year'!BE18)/'Official End of Year'!BE18))-1,"Error")</f>
        <v>1.7341745944841058E-2</v>
      </c>
      <c r="BF19" s="25">
        <f ca="1">IFERROR(((1+'US Inflation'!$C20)*(1+('Official End of Year'!BF19-'Official End of Year'!BF18)/'Official End of Year'!BF18))-1,"Error")</f>
        <v>1.3333333333333197E-2</v>
      </c>
      <c r="BG19" s="25">
        <f ca="1">IFERROR(((1+'US Inflation'!$C20)*(1+('Official End of Year'!BG19-'Official End of Year'!BG18)/'Official End of Year'!BG18))-1,"Error")</f>
        <v>1.3312654749267905E-2</v>
      </c>
      <c r="BH19" s="25">
        <f ca="1">IFERROR(((1+'US Inflation'!$C20)*(1+('Official End of Year'!BH19-'Official End of Year'!BH18)/'Official End of Year'!BH18))-1,"Error")</f>
        <v>1.5475302823556358E-2</v>
      </c>
      <c r="BI19" s="25">
        <f ca="1">IFERROR(((1+'US Inflation'!$C20)*(1+('Official End of Year'!BI19-'Official End of Year'!BI18)/'Official End of Year'!BI18))-1,"Error")</f>
        <v>1.3333333333333197E-2</v>
      </c>
      <c r="BJ19" s="25">
        <f ca="1">IFERROR(((1+'US Inflation'!$C20)*(1+('Official End of Year'!BJ19-'Official End of Year'!BJ18)/'Official End of Year'!BJ18))-1,"Error")</f>
        <v>1.3375196447205973E-2</v>
      </c>
      <c r="BK19" s="25">
        <f ca="1">IFERROR(((1+'US Inflation'!$C20)*(1+('Official End of Year'!BK19-'Official End of Year'!BK18)/'Official End of Year'!BK18))-1,"Error")</f>
        <v>1.6082632656169382E-2</v>
      </c>
      <c r="BL19" s="25">
        <f ca="1">IFERROR(((1+'US Inflation'!$C20)*(1+('Official End of Year'!BL19-'Official End of Year'!BL18)/'Official End of Year'!BL18))-1,"Error")</f>
        <v>1.3333333333333197E-2</v>
      </c>
      <c r="BM19" s="25">
        <f ca="1">IFERROR(((1+'US Inflation'!$C20)*(1+('Official End of Year'!BM19-'Official End of Year'!BM18)/'Official End of Year'!BM18))-1,"Error")</f>
        <v>1.0930257626301287E-2</v>
      </c>
      <c r="BN19" s="25">
        <f ca="1">IFERROR(((1+'US Inflation'!$C20)*(1+('Official End of Year'!BN19-'Official End of Year'!BN18)/'Official End of Year'!BN18))-1,"Error")</f>
        <v>1.5453430488420405E-2</v>
      </c>
      <c r="BO19" s="25">
        <f ca="1">IFERROR(((1+'US Inflation'!$C20)*(1+('Official End of Year'!BO19-'Official End of Year'!BO18)/'Official End of Year'!BO18))-1,"Error")</f>
        <v>1.3333333333333197E-2</v>
      </c>
      <c r="BP19" s="25">
        <f ca="1">IFERROR(((1+'US Inflation'!$C20)*(1+('Official End of Year'!BP19-'Official End of Year'!BP18)/'Official End of Year'!BP18))-1,"Error")</f>
        <v>1.3333333333333197E-2</v>
      </c>
      <c r="BQ19" s="25">
        <f ca="1">IFERROR(((1+'US Inflation'!$C20)*(1+('Official End of Year'!BQ19-'Official End of Year'!BQ18)/'Official End of Year'!BQ18))-1,"Error")</f>
        <v>1.2753457319939487E-2</v>
      </c>
      <c r="BR19" s="25">
        <f ca="1">IFERROR(((1+'US Inflation'!$C20)*(1+('Official End of Year'!BR19-'Official End of Year'!BR18)/'Official End of Year'!BR18))-1,"Error")</f>
        <v>1.5806785861335548E-2</v>
      </c>
      <c r="BS19" s="25">
        <f ca="1">IFERROR(((1+'US Inflation'!$C20)*(1+('Official End of Year'!BS19-'Official End of Year'!BS18)/'Official End of Year'!BS18))-1,"Error")</f>
        <v>1.3333333333333197E-2</v>
      </c>
      <c r="BT19" s="25">
        <f ca="1">IFERROR(((1+'US Inflation'!$C20)*(1+('Official End of Year'!BT19-'Official End of Year'!BT18)/'Official End of Year'!BT18))-1,"Error")</f>
        <v>1.3333333333333197E-2</v>
      </c>
      <c r="BU19" s="25">
        <f ca="1">IFERROR(((1+'US Inflation'!$C20)*(1+('Official End of Year'!BU19-'Official End of Year'!BU18)/'Official End of Year'!BU18))-1,"Error")</f>
        <v>1.3333333333333197E-2</v>
      </c>
      <c r="BV19" s="25">
        <f ca="1">IFERROR(((1+'US Inflation'!$C20)*(1+('Official End of Year'!BV19-'Official End of Year'!BV18)/'Official End of Year'!BV18))-1,"Error")</f>
        <v>1.5305552659321764E-2</v>
      </c>
      <c r="BW19" s="25">
        <f ca="1">IFERROR(((1+'US Inflation'!$C20)*(1+('Official End of Year'!BW19-'Official End of Year'!BW18)/'Official End of Year'!BW18))-1,"Error")</f>
        <v>1.3333333333333197E-2</v>
      </c>
      <c r="BX19" s="25">
        <f ca="1">IFERROR(((1+'US Inflation'!$C20)*(1+('Official End of Year'!BX19-'Official End of Year'!BX18)/'Official End of Year'!BX18))-1,"Error")</f>
        <v>1.66448801753738E-2</v>
      </c>
      <c r="BY19" s="25">
        <f ca="1">IFERROR(((1+'US Inflation'!$C20)*(1+('Official End of Year'!BY19-'Official End of Year'!BY18)/'Official End of Year'!BY18))-1,"Error")</f>
        <v>1.5515156736390479E-2</v>
      </c>
      <c r="BZ19" s="25">
        <f ca="1">IFERROR(((1+'US Inflation'!$C20)*(1+('Official End of Year'!BZ19-'Official End of Year'!BZ18)/'Official End of Year'!BZ18))-1,"Error")</f>
        <v>1.331640579322757E-2</v>
      </c>
      <c r="CA19" s="25">
        <f ca="1">IFERROR(((1+'US Inflation'!$C20)*(1+('Official End of Year'!CA19-'Official End of Year'!CA18)/'Official End of Year'!CA18))-1,"Error")</f>
        <v>1.5886346140923546E-2</v>
      </c>
      <c r="CB19" s="25">
        <f ca="1">IFERROR(((1+'US Inflation'!$C20)*(1+('Official End of Year'!CB19-'Official End of Year'!CB18)/'Official End of Year'!CB18))-1,"Error")</f>
        <v>1.3333333333333197E-2</v>
      </c>
      <c r="CC19" s="25">
        <f ca="1">IFERROR(((1+'US Inflation'!$C20)*(1+('Official End of Year'!CC19-'Official End of Year'!CC18)/'Official End of Year'!CC18))-1,"Error")</f>
        <v>1.5515156736390479E-2</v>
      </c>
      <c r="CD19" s="25">
        <f ca="1">IFERROR(((1+'US Inflation'!$C20)*(1+('Official End of Year'!CD19-'Official End of Year'!CD18)/'Official End of Year'!CD18))-1,"Error")</f>
        <v>3.4809747245303502E-3</v>
      </c>
      <c r="CE19" s="25">
        <f ca="1">IFERROR(((1+'US Inflation'!$C20)*(1+('Official End of Year'!CE19-'Official End of Year'!CE18)/'Official End of Year'!CE18))-1,"Error")</f>
        <v>1.3245871454049984E-2</v>
      </c>
      <c r="CF19" s="25">
        <f ca="1">IFERROR(((1+'US Inflation'!$C20)*(1+('Official End of Year'!CF19-'Official End of Year'!CF18)/'Official End of Year'!CF18))-1,"Error")</f>
        <v>1.3333333333333197E-2</v>
      </c>
      <c r="CG19" s="25">
        <f ca="1">IFERROR(((1+'US Inflation'!$C20)*(1+('Official End of Year'!CG19-'Official End of Year'!CG18)/'Official End of Year'!CG18))-1,"Error")</f>
        <v>1.3333333333333197E-2</v>
      </c>
      <c r="CH19" s="25">
        <f ca="1">IFERROR(((1+'US Inflation'!$C20)*(1+('Official End of Year'!CH19-'Official End of Year'!CH18)/'Official End of Year'!CH18))-1,"Error")</f>
        <v>1.2847088931518424E-2</v>
      </c>
      <c r="CI19" s="25">
        <f ca="1">IFERROR(((1+'US Inflation'!$C20)*(1+('Official End of Year'!CI19-'Official End of Year'!CI18)/'Official End of Year'!CI18))-1,"Error")</f>
        <v>0.25460317517762654</v>
      </c>
      <c r="CJ19" s="25">
        <f ca="1">IFERROR(((1+'US Inflation'!$C20)*(1+('Official End of Year'!CJ19-'Official End of Year'!CJ18)/'Official End of Year'!CJ18))-1,"Error")</f>
        <v>1.5580192053214814E-2</v>
      </c>
      <c r="CK19" s="25">
        <f ca="1">IFERROR(((1+'US Inflation'!$C20)*(1+('Official End of Year'!CK19-'Official End of Year'!CK18)/'Official End of Year'!CK18))-1,"Error")</f>
        <v>1.3333333333333197E-2</v>
      </c>
      <c r="CL19" s="25">
        <f ca="1">IFERROR(((1+'US Inflation'!$C20)*(1+('Official End of Year'!CL19-'Official End of Year'!CL18)/'Official End of Year'!CL18))-1,"Error")</f>
        <v>1.5475303335055868E-2</v>
      </c>
      <c r="CM19" s="25">
        <f ca="1">IFERROR(((1+'US Inflation'!$C20)*(1+('Official End of Year'!CM19-'Official End of Year'!CM18)/'Official End of Year'!CM18))-1,"Error")</f>
        <v>0.12455285117947423</v>
      </c>
      <c r="CN19" s="25">
        <f ca="1">IFERROR(((1+'US Inflation'!$C20)*(1+('Official End of Year'!CN19-'Official End of Year'!CN18)/'Official End of Year'!CN18))-1,"Error")</f>
        <v>0.3456679599121657</v>
      </c>
      <c r="CO19" s="25">
        <f ca="1">IFERROR(((1+'US Inflation'!$C20)*(1+('Official End of Year'!CO19-'Official End of Year'!CO18)/'Official End of Year'!CO18))-1,"Error")</f>
        <v>1.3333333333333197E-2</v>
      </c>
      <c r="CP19" s="25">
        <f ca="1">IFERROR(((1+'US Inflation'!$C20)*(1+('Official End of Year'!CP19-'Official End of Year'!CP18)/'Official End of Year'!CP18))-1,"Error")</f>
        <v>1.3333333333333197E-2</v>
      </c>
      <c r="CQ19" s="25">
        <f ca="1">IFERROR(((1+'US Inflation'!$C20)*(1+('Official End of Year'!CQ19-'Official End of Year'!CQ18)/'Official End of Year'!CQ18))-1,"Error")</f>
        <v>1.3333333333333197E-2</v>
      </c>
      <c r="CR19" s="25" t="str">
        <f ca="1">IFERROR(((1+'US Inflation'!$C20)*(1+('Official End of Year'!CR19-'Official End of Year'!CR18)/'Official End of Year'!CR18))-1,"Error")</f>
        <v>Error</v>
      </c>
      <c r="CS19" s="25" t="str">
        <f ca="1">IFERROR(((1+'US Inflation'!$C20)*(1+('Official End of Year'!CS19-'Official End of Year'!CS18)/'Official End of Year'!CS18))-1,"Error")</f>
        <v>Error</v>
      </c>
      <c r="CT19" s="25">
        <f ca="1">IFERROR(((1+'US Inflation'!$C20)*(1+('Official End of Year'!CT19-'Official End of Year'!CT18)/'Official End of Year'!CT18))-1,"Error")</f>
        <v>1.3333333333333197E-2</v>
      </c>
      <c r="CU19" s="25" t="str">
        <f ca="1">IFERROR(((1+'US Inflation'!$C20)*(1+('Official End of Year'!CU19-'Official End of Year'!CU18)/'Official End of Year'!CU18))-1,"Error")</f>
        <v>Error</v>
      </c>
      <c r="CV19" s="25" t="str">
        <f ca="1">IFERROR(((1+'US Inflation'!$C20)*(1+('Official End of Year'!CV19-'Official End of Year'!CV18)/'Official End of Year'!CV18))-1,"Error")</f>
        <v>Error</v>
      </c>
      <c r="CW19" s="25">
        <f ca="1">IFERROR(((1+'US Inflation'!$C20)*(1+('Official End of Year'!CW19-'Official End of Year'!CW18)/'Official End of Year'!CW18))-1,"Error")</f>
        <v>1.3333333333333197E-2</v>
      </c>
      <c r="CX19" s="25" t="str">
        <f ca="1">IFERROR(((1+'US Inflation'!$C20)*(1+('Official End of Year'!CX19-'Official End of Year'!CX18)/'Official End of Year'!CX18))-1,"Error")</f>
        <v>Error</v>
      </c>
      <c r="CY19" s="25" t="str">
        <f ca="1">IFERROR(((1+'US Inflation'!$C20)*(1+('Official End of Year'!CY19-'Official End of Year'!CY18)/'Official End of Year'!CY18))-1,"Error")</f>
        <v>Error</v>
      </c>
      <c r="CZ19" s="25" t="str">
        <f ca="1">IFERROR(((1+'US Inflation'!$C20)*(1+('Official End of Year'!CZ19-'Official End of Year'!CZ18)/'Official End of Year'!CZ18))-1,"Error")</f>
        <v>Error</v>
      </c>
      <c r="DA19" s="25">
        <f ca="1">IFERROR(((1+'US Inflation'!$C20)*(1+('Official End of Year'!DA19-'Official End of Year'!DA18)/'Official End of Year'!DA18))-1,"Error")</f>
        <v>1.3333333333333197E-2</v>
      </c>
      <c r="DB19" s="25">
        <f ca="1">IFERROR(((1+'US Inflation'!$C20)*(1+('Official End of Year'!DB19-'Official End of Year'!DB18)/'Official End of Year'!DB18))-1,"Error")</f>
        <v>1.3333333333333197E-2</v>
      </c>
      <c r="DC19" s="25" t="str">
        <f ca="1">IFERROR(((1+'US Inflation'!$C20)*(1+('Official End of Year'!DC19-'Official End of Year'!DC18)/'Official End of Year'!DC18))-1,"Error")</f>
        <v>Error</v>
      </c>
      <c r="DD19" s="25">
        <f ca="1">IFERROR(((1+'US Inflation'!$C20)*(1+('Official End of Year'!DD19-'Official End of Year'!DD18)/'Official End of Year'!DD18))-1,"Error")</f>
        <v>1.5657658949201458E-2</v>
      </c>
      <c r="DE19" s="25" t="str">
        <f ca="1">IFERROR(((1+'US Inflation'!$C20)*(1+('Official End of Year'!DE19-'Official End of Year'!DE18)/'Official End of Year'!DE18))-1,"Error")</f>
        <v>Error</v>
      </c>
      <c r="DF19" s="25">
        <f ca="1">IFERROR(((1+'US Inflation'!$C20)*(1+('Official End of Year'!DF19-'Official End of Year'!DF18)/'Official End of Year'!DF18))-1,"Error")</f>
        <v>1.3333333333333197E-2</v>
      </c>
      <c r="DG19" s="25">
        <f ca="1">IFERROR(((1+'US Inflation'!$C20)*(1+('Official End of Year'!DG19-'Official End of Year'!DG18)/'Official End of Year'!DG18))-1,"Error")</f>
        <v>1.3333333333333197E-2</v>
      </c>
    </row>
    <row r="20" spans="1:111" x14ac:dyDescent="0.25">
      <c r="A20" t="str">
        <f t="shared" ca="1" si="2"/>
        <v>1965</v>
      </c>
      <c r="B20" s="25">
        <f ca="1">IFERROR(((1+'US Inflation'!$C21)*(1+('Official End of Year'!B20-'Official End of Year'!B19)/'Official End of Year'!B19))-1,"Error")</f>
        <v>1.6447368421052655E-2</v>
      </c>
      <c r="C20" s="25">
        <f ca="1">IFERROR(((1+'US Inflation'!$C21)*(1+('Official End of Year'!C20-'Official End of Year'!C19)/'Official End of Year'!C19))-1,"Error")</f>
        <v>0.26971722298633627</v>
      </c>
      <c r="D20" s="25">
        <f ca="1">IFERROR(((1+'US Inflation'!$C21)*(1+('Official End of Year'!D20-'Official End of Year'!D19)/'Official End of Year'!D19))-1,"Error")</f>
        <v>1.2304549836973822E-2</v>
      </c>
      <c r="E20" s="25">
        <f ca="1">IFERROR(((1+'US Inflation'!$C21)*(1+('Official End of Year'!E20-'Official End of Year'!E19)/'Official End of Year'!E19))-1,"Error")</f>
        <v>1.7156884422977692E-2</v>
      </c>
      <c r="F20" s="25">
        <f ca="1">IFERROR(((1+'US Inflation'!$C21)*(1+('Official End of Year'!F20-'Official End of Year'!F19)/'Official End of Year'!F19))-1,"Error")</f>
        <v>1.6590705949590445E-2</v>
      </c>
      <c r="G20" s="25">
        <f ca="1">IFERROR(((1+'US Inflation'!$C21)*(1+('Official End of Year'!G20-'Official End of Year'!G19)/'Official End of Year'!G19))-1,"Error")</f>
        <v>1.6634051406128281E-2</v>
      </c>
      <c r="H20" s="25">
        <f ca="1">IFERROR(((1+'US Inflation'!$C21)*(1+('Official End of Year'!H20-'Official End of Year'!H19)/'Official End of Year'!H19))-1,"Error")</f>
        <v>1.6447368421052655E-2</v>
      </c>
      <c r="I20" s="25">
        <f ca="1">IFERROR(((1+'US Inflation'!$C21)*(1+('Official End of Year'!I20-'Official End of Year'!I19)/'Official End of Year'!I19))-1,"Error")</f>
        <v>1.216141151763428E-2</v>
      </c>
      <c r="J20" s="25">
        <f ca="1">IFERROR(((1+'US Inflation'!$C21)*(1+('Official End of Year'!J20-'Official End of Year'!J19)/'Official End of Year'!J19))-1,"Error")</f>
        <v>0.3626287185354693</v>
      </c>
      <c r="K20" s="25">
        <f ca="1">IFERROR(((1+'US Inflation'!$C21)*(1+('Official End of Year'!K20-'Official End of Year'!K19)/'Official End of Year'!K19))-1,"Error")</f>
        <v>0.7787828947724178</v>
      </c>
      <c r="L20" s="25">
        <f ca="1">IFERROR(((1+'US Inflation'!$C21)*(1+('Official End of Year'!L20-'Official End of Year'!L19)/'Official End of Year'!L19))-1,"Error")</f>
        <v>1.7582429693377311E-2</v>
      </c>
      <c r="M20" s="25">
        <f ca="1">IFERROR(((1+'US Inflation'!$C21)*(1+('Official End of Year'!M20-'Official End of Year'!M19)/'Official End of Year'!M19))-1,"Error")</f>
        <v>0.30026550937399654</v>
      </c>
      <c r="N20" s="25">
        <f ca="1">IFERROR(((1+'US Inflation'!$C21)*(1+('Official End of Year'!N20-'Official End of Year'!N19)/'Official End of Year'!N19))-1,"Error")</f>
        <v>1.2060034450995127E-2</v>
      </c>
      <c r="O20" s="25">
        <f ca="1">IFERROR(((1+'US Inflation'!$C21)*(1+('Official End of Year'!O20-'Official End of Year'!O19)/'Official End of Year'!O19))-1,"Error")</f>
        <v>1.6447368421052655E-2</v>
      </c>
      <c r="P20" s="25">
        <f ca="1">IFERROR(((1+'US Inflation'!$C21)*(1+('Official End of Year'!P20-'Official End of Year'!P19)/'Official End of Year'!P19))-1,"Error")</f>
        <v>0.52467105263157898</v>
      </c>
      <c r="Q20" s="25">
        <f ca="1">IFERROR(((1+'US Inflation'!$C21)*(1+('Official End of Year'!Q20-'Official End of Year'!Q19)/'Official End of Year'!Q19))-1,"Error")</f>
        <v>1.6447368421052655E-2</v>
      </c>
      <c r="R20" s="25">
        <f ca="1">IFERROR(((1+'US Inflation'!$C21)*(1+('Official End of Year'!R20-'Official End of Year'!R19)/'Official End of Year'!R19))-1,"Error")</f>
        <v>1.6447368421052655E-2</v>
      </c>
      <c r="S20" s="25">
        <f ca="1">IFERROR(((1+'US Inflation'!$C21)*(1+('Official End of Year'!S20-'Official End of Year'!S19)/'Official End of Year'!S19))-1,"Error")</f>
        <v>1.6447368421052655E-2</v>
      </c>
      <c r="T20" s="25">
        <f ca="1">IFERROR(((1+'US Inflation'!$C21)*(1+('Official End of Year'!T20-'Official End of Year'!T19)/'Official End of Year'!T19))-1,"Error")</f>
        <v>1.2177169351484274E-2</v>
      </c>
      <c r="U20" s="25">
        <f ca="1">IFERROR(((1+'US Inflation'!$C21)*(1+('Official End of Year'!U20-'Official End of Year'!U19)/'Official End of Year'!U19))-1,"Error")</f>
        <v>1.6447368421052655E-2</v>
      </c>
      <c r="V20" s="25">
        <f ca="1">IFERROR(((1+'US Inflation'!$C21)*(1+('Official End of Year'!V20-'Official End of Year'!V19)/'Official End of Year'!V19))-1,"Error")</f>
        <v>1.6447368421052655E-2</v>
      </c>
      <c r="W20" s="25">
        <f ca="1">IFERROR(((1+'US Inflation'!$C21)*(1+('Official End of Year'!W20-'Official End of Year'!W19)/'Official End of Year'!W19))-1,"Error")</f>
        <v>1.6447368421052655E-2</v>
      </c>
      <c r="X20" s="25">
        <f ca="1">IFERROR(((1+'US Inflation'!$C21)*(1+('Official End of Year'!X20-'Official End of Year'!X19)/'Official End of Year'!X19))-1,"Error")</f>
        <v>1.6447368421052655E-2</v>
      </c>
      <c r="Y20" s="25">
        <f ca="1">IFERROR(((1+'US Inflation'!$C21)*(1+('Official End of Year'!Y20-'Official End of Year'!Y19)/'Official End of Year'!Y19))-1,"Error")</f>
        <v>1.8659097230862898E-2</v>
      </c>
      <c r="Z20" s="25">
        <f ca="1">IFERROR(((1+'US Inflation'!$C21)*(1+('Official End of Year'!Z20-'Official End of Year'!Z19)/'Official End of Year'!Z19))-1,"Error")</f>
        <v>1.6596831272185808E-2</v>
      </c>
      <c r="AA20" s="25">
        <f ca="1">IFERROR(((1+'US Inflation'!$C21)*(1+('Official End of Year'!AA20-'Official End of Year'!AA19)/'Official End of Year'!AA19))-1,"Error")</f>
        <v>1.2060034506636619E-2</v>
      </c>
      <c r="AB20" s="25">
        <f ca="1">IFERROR(((1+'US Inflation'!$C21)*(1+('Official End of Year'!AB20-'Official End of Year'!AB19)/'Official End of Year'!AB19))-1,"Error")</f>
        <v>2.2761500005558988E-2</v>
      </c>
      <c r="AC20" s="25">
        <f ca="1">IFERROR(((1+'US Inflation'!$C21)*(1+('Official End of Year'!AC20-'Official End of Year'!AC19)/'Official End of Year'!AC19))-1,"Error")</f>
        <v>1.4325236167341435</v>
      </c>
      <c r="AD20" s="25">
        <f ca="1">IFERROR(((1+'US Inflation'!$C21)*(1+('Official End of Year'!AD20-'Official End of Year'!AD19)/'Official End of Year'!AD19))-1,"Error")</f>
        <v>1.6447368421052655E-2</v>
      </c>
      <c r="AE20" s="25">
        <f ca="1">IFERROR(((1+'US Inflation'!$C21)*(1+('Official End of Year'!AE20-'Official End of Year'!AE19)/'Official End of Year'!AE19))-1,"Error")</f>
        <v>1.6447368421052655E-2</v>
      </c>
      <c r="AF20" s="25">
        <f ca="1">IFERROR(((1+'US Inflation'!$C21)*(1+('Official End of Year'!AF20-'Official End of Year'!AF19)/'Official End of Year'!AF19))-1,"Error")</f>
        <v>1.6447368421052655E-2</v>
      </c>
      <c r="AG20" s="25">
        <f ca="1">IFERROR(((1+'US Inflation'!$C21)*(1+('Official End of Year'!AG20-'Official End of Year'!AG19)/'Official End of Year'!AG19))-1,"Error")</f>
        <v>1.2060035085841081E-2</v>
      </c>
      <c r="AH20" s="25">
        <f ca="1">IFERROR(((1+'US Inflation'!$C21)*(1+('Official End of Year'!AH20-'Official End of Year'!AH19)/'Official End of Year'!AH19))-1,"Error")</f>
        <v>1.6447368421052655E-2</v>
      </c>
      <c r="AI20" s="25">
        <f ca="1">IFERROR(((1+'US Inflation'!$C21)*(1+('Official End of Year'!AI20-'Official End of Year'!AI19)/'Official End of Year'!AI19))-1,"Error")</f>
        <v>1.6447368421052655E-2</v>
      </c>
      <c r="AJ20" s="25">
        <f ca="1">IFERROR(((1+'US Inflation'!$C21)*(1+('Official End of Year'!AJ20-'Official End of Year'!AJ19)/'Official End of Year'!AJ19))-1,"Error")</f>
        <v>1.6447368421052655E-2</v>
      </c>
      <c r="AK20" s="25">
        <f ca="1">IFERROR(((1+'US Inflation'!$C21)*(1+('Official End of Year'!AK20-'Official End of Year'!AK19)/'Official End of Year'!AK19))-1,"Error")</f>
        <v>1.1996702294844841E-2</v>
      </c>
      <c r="AL20" s="25">
        <f ca="1">IFERROR(((1+'US Inflation'!$C21)*(1+('Official End of Year'!AL20-'Official End of Year'!AL19)/'Official End of Year'!AL19))-1,"Error")</f>
        <v>39.65789473684211</v>
      </c>
      <c r="AM20" s="25">
        <f ca="1">IFERROR(((1+'US Inflation'!$C21)*(1+('Official End of Year'!AM20-'Official End of Year'!AM19)/'Official End of Year'!AM19))-1,"Error")</f>
        <v>1.6447368421052655E-2</v>
      </c>
      <c r="AN20" s="25">
        <f ca="1">IFERROR(((1+'US Inflation'!$C21)*(1+('Official End of Year'!AN20-'Official End of Year'!AN19)/'Official End of Year'!AN19))-1,"Error")</f>
        <v>1.6447368421052655E-2</v>
      </c>
      <c r="AO20" s="25">
        <f ca="1">IFERROR(((1+'US Inflation'!$C21)*(1+('Official End of Year'!AO20-'Official End of Year'!AO19)/'Official End of Year'!AO19))-1,"Error")</f>
        <v>1.2060034506636619E-2</v>
      </c>
      <c r="AP20" s="25">
        <f ca="1">IFERROR(((1+'US Inflation'!$C21)*(1+('Official End of Year'!AP20-'Official End of Year'!AP19)/'Official End of Year'!AP19))-1,"Error")</f>
        <v>1.6447368421052655E-2</v>
      </c>
      <c r="AQ20" s="25">
        <f ca="1">IFERROR(((1+'US Inflation'!$C21)*(1+('Official End of Year'!AQ20-'Official End of Year'!AQ19)/'Official End of Year'!AQ19))-1,"Error")</f>
        <v>1.6447368421052655E-2</v>
      </c>
      <c r="AR20" s="25">
        <f ca="1">IFERROR(((1+'US Inflation'!$C21)*(1+('Official End of Year'!AR20-'Official End of Year'!AR19)/'Official End of Year'!AR19))-1,"Error")</f>
        <v>1.6447368421052655E-2</v>
      </c>
      <c r="AS20" s="25">
        <f ca="1">IFERROR(((1+'US Inflation'!$C21)*(1+('Official End of Year'!AS20-'Official End of Year'!AS19)/'Official End of Year'!AS19))-1,"Error")</f>
        <v>2.1953583871171078E-2</v>
      </c>
      <c r="AT20" s="25">
        <f ca="1">IFERROR(((1+'US Inflation'!$C21)*(1+('Official End of Year'!AT20-'Official End of Year'!AT19)/'Official End of Year'!AT19))-1,"Error")</f>
        <v>1.6447368421052655E-2</v>
      </c>
      <c r="AU20" s="25">
        <f ca="1">IFERROR(((1+'US Inflation'!$C21)*(1+('Official End of Year'!AU20-'Official End of Year'!AU19)/'Official End of Year'!AU19))-1,"Error")</f>
        <v>1.6447368421052655E-2</v>
      </c>
      <c r="AV20" s="25">
        <f ca="1">IFERROR(((1+'US Inflation'!$C21)*(1+('Official End of Year'!AV20-'Official End of Year'!AV19)/'Official End of Year'!AV19))-1,"Error")</f>
        <v>8.0072196854741762E-2</v>
      </c>
      <c r="AW20" s="25">
        <f ca="1">IFERROR(((1+'US Inflation'!$C21)*(1+('Official End of Year'!AW20-'Official End of Year'!AW19)/'Official End of Year'!AW19))-1,"Error")</f>
        <v>1.6447368421052655E-2</v>
      </c>
      <c r="AX20" s="25">
        <f ca="1">IFERROR(((1+'US Inflation'!$C21)*(1+('Official End of Year'!AX20-'Official End of Year'!AX19)/'Official End of Year'!AX19))-1,"Error")</f>
        <v>1.6447368421052655E-2</v>
      </c>
      <c r="AY20" s="25">
        <f ca="1">IFERROR(((1+'US Inflation'!$C21)*(1+('Official End of Year'!AY20-'Official End of Year'!AY19)/'Official End of Year'!AY19))-1,"Error")</f>
        <v>1.6215658010355849E-2</v>
      </c>
      <c r="AZ20" s="25">
        <f ca="1">IFERROR(((1+'US Inflation'!$C21)*(1+('Official End of Year'!AZ20-'Official End of Year'!AZ19)/'Official End of Year'!AZ19))-1,"Error")</f>
        <v>1.216141151763428E-2</v>
      </c>
      <c r="BA20" s="25">
        <f ca="1">IFERROR(((1+'US Inflation'!$C21)*(1+('Official End of Year'!BA20-'Official End of Year'!BA19)/'Official End of Year'!BA19))-1,"Error")</f>
        <v>1.6447368421052655E-2</v>
      </c>
      <c r="BB20" s="25">
        <f ca="1">IFERROR(((1+'US Inflation'!$C21)*(1+('Official End of Year'!BB20-'Official End of Year'!BB19)/'Official End of Year'!BB19))-1,"Error")</f>
        <v>1.6447368421052655E-2</v>
      </c>
      <c r="BC20" s="25">
        <f ca="1">IFERROR(((1+'US Inflation'!$C21)*(1+('Official End of Year'!BC20-'Official End of Year'!BC19)/'Official End of Year'!BC19))-1,"Error")</f>
        <v>1.6634051406128281E-2</v>
      </c>
      <c r="BD20" s="25">
        <f ca="1">IFERROR(((1+'US Inflation'!$C21)*(1+('Official End of Year'!BD20-'Official End of Year'!BD19)/'Official End of Year'!BD19))-1,"Error")</f>
        <v>1.6447368421052655E-2</v>
      </c>
      <c r="BE20" s="25">
        <f ca="1">IFERROR(((1+'US Inflation'!$C21)*(1+('Official End of Year'!BE20-'Official End of Year'!BE19)/'Official End of Year'!BE19))-1,"Error")</f>
        <v>1.2574872747200816E-2</v>
      </c>
      <c r="BF20" s="25">
        <f ca="1">IFERROR(((1+'US Inflation'!$C21)*(1+('Official End of Year'!BF20-'Official End of Year'!BF19)/'Official End of Year'!BF19))-1,"Error")</f>
        <v>1.6447368421052655E-2</v>
      </c>
      <c r="BG20" s="25">
        <f ca="1">IFERROR(((1+'US Inflation'!$C21)*(1+('Official End of Year'!BG20-'Official End of Year'!BG19)/'Official End of Year'!BG19))-1,"Error")</f>
        <v>1.6634051406128281E-2</v>
      </c>
      <c r="BH20" s="25">
        <f ca="1">IFERROR(((1+'US Inflation'!$C21)*(1+('Official End of Year'!BH20-'Official End of Year'!BH19)/'Official End of Year'!BH19))-1,"Error")</f>
        <v>1.206003579456616E-2</v>
      </c>
      <c r="BI20" s="25">
        <f ca="1">IFERROR(((1+'US Inflation'!$C21)*(1+('Official End of Year'!BI20-'Official End of Year'!BI19)/'Official End of Year'!BI19))-1,"Error")</f>
        <v>1.6447368421052655E-2</v>
      </c>
      <c r="BJ20" s="25">
        <f ca="1">IFERROR(((1+'US Inflation'!$C21)*(1+('Official End of Year'!BJ20-'Official End of Year'!BJ19)/'Official End of Year'!BJ19))-1,"Error")</f>
        <v>1.6634051406128281E-2</v>
      </c>
      <c r="BK20" s="25">
        <f ca="1">IFERROR(((1+'US Inflation'!$C21)*(1+('Official End of Year'!BK20-'Official End of Year'!BK19)/'Official End of Year'!BK19))-1,"Error")</f>
        <v>1.2005656537964704E-2</v>
      </c>
      <c r="BL20" s="25">
        <f ca="1">IFERROR(((1+'US Inflation'!$C21)*(1+('Official End of Year'!BL20-'Official End of Year'!BL19)/'Official End of Year'!BL19))-1,"Error")</f>
        <v>1.6447368421052655E-2</v>
      </c>
      <c r="BM20" s="25">
        <f ca="1">IFERROR(((1+'US Inflation'!$C21)*(1+('Official End of Year'!BM20-'Official End of Year'!BM19)/'Official End of Year'!BM19))-1,"Error")</f>
        <v>2.037031851573512E-2</v>
      </c>
      <c r="BN20" s="25">
        <f ca="1">IFERROR(((1+'US Inflation'!$C21)*(1+('Official End of Year'!BN20-'Official End of Year'!BN19)/'Official End of Year'!BN19))-1,"Error")</f>
        <v>1.206644521261957E-2</v>
      </c>
      <c r="BO20" s="25">
        <f ca="1">IFERROR(((1+'US Inflation'!$C21)*(1+('Official End of Year'!BO20-'Official End of Year'!BO19)/'Official End of Year'!BO19))-1,"Error")</f>
        <v>1.6447368421052655E-2</v>
      </c>
      <c r="BP20" s="25">
        <f ca="1">IFERROR(((1+'US Inflation'!$C21)*(1+('Official End of Year'!BP20-'Official End of Year'!BP19)/'Official End of Year'!BP19))-1,"Error")</f>
        <v>1.6447368421052655E-2</v>
      </c>
      <c r="BQ20" s="25">
        <f ca="1">IFERROR(((1+'US Inflation'!$C21)*(1+('Official End of Year'!BQ20-'Official End of Year'!BQ19)/'Official End of Year'!BQ19))-1,"Error")</f>
        <v>1.5067805595037953E-2</v>
      </c>
      <c r="BR20" s="25">
        <f ca="1">IFERROR(((1+'US Inflation'!$C21)*(1+('Official End of Year'!BR20-'Official End of Year'!BR19)/'Official End of Year'!BR19))-1,"Error")</f>
        <v>1.1941576755730265E-2</v>
      </c>
      <c r="BS20" s="25">
        <f ca="1">IFERROR(((1+'US Inflation'!$C21)*(1+('Official End of Year'!BS20-'Official End of Year'!BS19)/'Official End of Year'!BS19))-1,"Error")</f>
        <v>1.6447368421052655E-2</v>
      </c>
      <c r="BT20" s="25">
        <f ca="1">IFERROR(((1+'US Inflation'!$C21)*(1+('Official End of Year'!BT20-'Official End of Year'!BT19)/'Official End of Year'!BT19))-1,"Error")</f>
        <v>1.6447368421052655E-2</v>
      </c>
      <c r="BU20" s="25">
        <f ca="1">IFERROR(((1+'US Inflation'!$C21)*(1+('Official End of Year'!BU20-'Official End of Year'!BU19)/'Official End of Year'!BU19))-1,"Error")</f>
        <v>1.6447368421052655E-2</v>
      </c>
      <c r="BV20" s="25">
        <f ca="1">IFERROR(((1+'US Inflation'!$C21)*(1+('Official End of Year'!BV20-'Official End of Year'!BV19)/'Official End of Year'!BV19))-1,"Error")</f>
        <v>1.2392720414933223E-2</v>
      </c>
      <c r="BW20" s="25">
        <f ca="1">IFERROR(((1+'US Inflation'!$C21)*(1+('Official End of Year'!BW20-'Official End of Year'!BW19)/'Official End of Year'!BW19))-1,"Error")</f>
        <v>1.6447368421052655E-2</v>
      </c>
      <c r="BX20" s="25">
        <f ca="1">IFERROR(((1+'US Inflation'!$C21)*(1+('Official End of Year'!BX20-'Official End of Year'!BX19)/'Official End of Year'!BX19))-1,"Error")</f>
        <v>1.3136464939775383E-2</v>
      </c>
      <c r="BY20" s="25">
        <f ca="1">IFERROR(((1+'US Inflation'!$C21)*(1+('Official End of Year'!BY20-'Official End of Year'!BY19)/'Official End of Year'!BY19))-1,"Error")</f>
        <v>1.216141151763428E-2</v>
      </c>
      <c r="BZ20" s="25">
        <f ca="1">IFERROR(((1+'US Inflation'!$C21)*(1+('Official End of Year'!BZ20-'Official End of Year'!BZ19)/'Official End of Year'!BZ19))-1,"Error")</f>
        <v>1.6990723400672536E-2</v>
      </c>
      <c r="CA20" s="25">
        <f ca="1">IFERROR(((1+'US Inflation'!$C21)*(1+('Official End of Year'!CA20-'Official End of Year'!CA19)/'Official End of Year'!CA19))-1,"Error")</f>
        <v>1.6447368421052655E-2</v>
      </c>
      <c r="CB20" s="25">
        <f ca="1">IFERROR(((1+'US Inflation'!$C21)*(1+('Official End of Year'!CB20-'Official End of Year'!CB19)/'Official End of Year'!CB19))-1,"Error")</f>
        <v>1.6447368421052655E-2</v>
      </c>
      <c r="CC20" s="25">
        <f ca="1">IFERROR(((1+'US Inflation'!$C21)*(1+('Official End of Year'!CC20-'Official End of Year'!CC19)/'Official End of Year'!CC19))-1,"Error")</f>
        <v>1.216141151763428E-2</v>
      </c>
      <c r="CD20" s="25">
        <f ca="1">IFERROR(((1+'US Inflation'!$C21)*(1+('Official End of Year'!CD20-'Official End of Year'!CD19)/'Official End of Year'!CD19))-1,"Error")</f>
        <v>2.2337682762080702E-2</v>
      </c>
      <c r="CE20" s="25">
        <f ca="1">IFERROR(((1+'US Inflation'!$C21)*(1+('Official End of Year'!CE20-'Official End of Year'!CE19)/'Official End of Year'!CE19))-1,"Error")</f>
        <v>1.6886211080781921E-2</v>
      </c>
      <c r="CF20" s="25">
        <f ca="1">IFERROR(((1+'US Inflation'!$C21)*(1+('Official End of Year'!CF20-'Official End of Year'!CF19)/'Official End of Year'!CF19))-1,"Error")</f>
        <v>1.6447368421052655E-2</v>
      </c>
      <c r="CG20" s="25">
        <f ca="1">IFERROR(((1+'US Inflation'!$C21)*(1+('Official End of Year'!CG20-'Official End of Year'!CG19)/'Official End of Year'!CG19))-1,"Error")</f>
        <v>1.6447368421052655E-2</v>
      </c>
      <c r="CH20" s="25">
        <f ca="1">IFERROR(((1+'US Inflation'!$C21)*(1+('Official End of Year'!CH20-'Official End of Year'!CH19)/'Official End of Year'!CH19))-1,"Error")</f>
        <v>1.6447368421052655E-2</v>
      </c>
      <c r="CI20" s="25">
        <f ca="1">IFERROR(((1+'US Inflation'!$C21)*(1+('Official End of Year'!CI20-'Official End of Year'!CI19)/'Official End of Year'!CI19))-1,"Error")</f>
        <v>1.6447368421052655E-2</v>
      </c>
      <c r="CJ20" s="25">
        <f ca="1">IFERROR(((1+'US Inflation'!$C21)*(1+('Official End of Year'!CJ20-'Official End of Year'!CJ19)/'Official End of Year'!CJ19))-1,"Error")</f>
        <v>1.6447368421052655E-2</v>
      </c>
      <c r="CK20" s="25">
        <f ca="1">IFERROR(((1+'US Inflation'!$C21)*(1+('Official End of Year'!CK20-'Official End of Year'!CK19)/'Official End of Year'!CK19))-1,"Error")</f>
        <v>1.6447368421052655E-2</v>
      </c>
      <c r="CL20" s="25">
        <f ca="1">IFERROR(((1+'US Inflation'!$C21)*(1+('Official End of Year'!CL20-'Official End of Year'!CL19)/'Official End of Year'!CL19))-1,"Error")</f>
        <v>1.2060034506636619E-2</v>
      </c>
      <c r="CM20" s="25">
        <f ca="1">IFERROR(((1+'US Inflation'!$C21)*(1+('Official End of Year'!CM20-'Official End of Year'!CM19)/'Official End of Year'!CM19))-1,"Error")</f>
        <v>1.731004193175246</v>
      </c>
      <c r="CN20" s="25">
        <f ca="1">IFERROR(((1+'US Inflation'!$C21)*(1+('Official End of Year'!CN20-'Official End of Year'!CN19)/'Official End of Year'!CN19))-1,"Error")</f>
        <v>1.6447368421052655E-2</v>
      </c>
      <c r="CO20" s="25">
        <f ca="1">IFERROR(((1+'US Inflation'!$C21)*(1+('Official End of Year'!CO20-'Official End of Year'!CO19)/'Official End of Year'!CO19))-1,"Error")</f>
        <v>1.6447368421052655E-2</v>
      </c>
      <c r="CP20" s="25">
        <f ca="1">IFERROR(((1+'US Inflation'!$C21)*(1+('Official End of Year'!CP20-'Official End of Year'!CP19)/'Official End of Year'!CP19))-1,"Error")</f>
        <v>1.6447368421052655E-2</v>
      </c>
      <c r="CQ20" s="25">
        <f ca="1">IFERROR(((1+'US Inflation'!$C21)*(1+('Official End of Year'!CQ20-'Official End of Year'!CQ19)/'Official End of Year'!CQ19))-1,"Error")</f>
        <v>1.6447368421052655E-2</v>
      </c>
      <c r="CR20" s="25" t="str">
        <f ca="1">IFERROR(((1+'US Inflation'!$C21)*(1+('Official End of Year'!CR20-'Official End of Year'!CR19)/'Official End of Year'!CR19))-1,"Error")</f>
        <v>Error</v>
      </c>
      <c r="CS20" s="25" t="str">
        <f ca="1">IFERROR(((1+'US Inflation'!$C21)*(1+('Official End of Year'!CS20-'Official End of Year'!CS19)/'Official End of Year'!CS19))-1,"Error")</f>
        <v>Error</v>
      </c>
      <c r="CT20" s="25">
        <f ca="1">IFERROR(((1+'US Inflation'!$C21)*(1+('Official End of Year'!CT20-'Official End of Year'!CT19)/'Official End of Year'!CT19))-1,"Error")</f>
        <v>1.6447368421052655E-2</v>
      </c>
      <c r="CU20" s="25" t="str">
        <f ca="1">IFERROR(((1+'US Inflation'!$C21)*(1+('Official End of Year'!CU20-'Official End of Year'!CU19)/'Official End of Year'!CU19))-1,"Error")</f>
        <v>Error</v>
      </c>
      <c r="CV20" s="25" t="str">
        <f ca="1">IFERROR(((1+'US Inflation'!$C21)*(1+('Official End of Year'!CV20-'Official End of Year'!CV19)/'Official End of Year'!CV19))-1,"Error")</f>
        <v>Error</v>
      </c>
      <c r="CW20" s="25">
        <f ca="1">IFERROR(((1+'US Inflation'!$C21)*(1+('Official End of Year'!CW20-'Official End of Year'!CW19)/'Official End of Year'!CW19))-1,"Error")</f>
        <v>1.6447368421052655E-2</v>
      </c>
      <c r="CX20" s="25" t="str">
        <f ca="1">IFERROR(((1+'US Inflation'!$C21)*(1+('Official End of Year'!CX20-'Official End of Year'!CX19)/'Official End of Year'!CX19))-1,"Error")</f>
        <v>Error</v>
      </c>
      <c r="CY20" s="25" t="str">
        <f ca="1">IFERROR(((1+'US Inflation'!$C21)*(1+('Official End of Year'!CY20-'Official End of Year'!CY19)/'Official End of Year'!CY19))-1,"Error")</f>
        <v>Error</v>
      </c>
      <c r="CZ20" s="25" t="str">
        <f ca="1">IFERROR(((1+'US Inflation'!$C21)*(1+('Official End of Year'!CZ20-'Official End of Year'!CZ19)/'Official End of Year'!CZ19))-1,"Error")</f>
        <v>Error</v>
      </c>
      <c r="DA20" s="25">
        <f ca="1">IFERROR(((1+'US Inflation'!$C21)*(1+('Official End of Year'!DA20-'Official End of Year'!DA19)/'Official End of Year'!DA19))-1,"Error")</f>
        <v>1.6447368421052655E-2</v>
      </c>
      <c r="DB20" s="25">
        <f ca="1">IFERROR(((1+'US Inflation'!$C21)*(1+('Official End of Year'!DB20-'Official End of Year'!DB19)/'Official End of Year'!DB19))-1,"Error")</f>
        <v>1.6447368421052655E-2</v>
      </c>
      <c r="DC20" s="25" t="str">
        <f ca="1">IFERROR(((1+'US Inflation'!$C21)*(1+('Official End of Year'!DC20-'Official End of Year'!DC19)/'Official End of Year'!DC19))-1,"Error")</f>
        <v>Error</v>
      </c>
      <c r="DD20" s="25">
        <f ca="1">IFERROR(((1+'US Inflation'!$C21)*(1+('Official End of Year'!DD20-'Official End of Year'!DD19)/'Official End of Year'!DD19))-1,"Error")</f>
        <v>1.1877923981563399E-2</v>
      </c>
      <c r="DE20" s="25" t="str">
        <f ca="1">IFERROR(((1+'US Inflation'!$C21)*(1+('Official End of Year'!DE20-'Official End of Year'!DE19)/'Official End of Year'!DE19))-1,"Error")</f>
        <v>Error</v>
      </c>
      <c r="DF20" s="25">
        <f ca="1">IFERROR(((1+'US Inflation'!$C21)*(1+('Official End of Year'!DF20-'Official End of Year'!DF19)/'Official End of Year'!DF19))-1,"Error")</f>
        <v>1.6447368421052655E-2</v>
      </c>
      <c r="DG20" s="25">
        <f ca="1">IFERROR(((1+'US Inflation'!$C21)*(1+('Official End of Year'!DG20-'Official End of Year'!DG19)/'Official End of Year'!DG19))-1,"Error")</f>
        <v>0.69407894736842102</v>
      </c>
    </row>
    <row r="21" spans="1:111" x14ac:dyDescent="0.25">
      <c r="A21" t="str">
        <f t="shared" ca="1" si="2"/>
        <v>1966</v>
      </c>
      <c r="B21" s="25">
        <f ca="1">IFERROR(((1+'US Inflation'!$C22)*(1+('Official End of Year'!B21-'Official End of Year'!B20)/'Official End of Year'!B20))-1,"Error")</f>
        <v>9.7087378640776656E-3</v>
      </c>
      <c r="C21" s="25">
        <f ca="1">IFERROR(((1+'US Inflation'!$C22)*(1+('Official End of Year'!C21-'Official End of Year'!C20)/'Official End of Year'!C20))-1,"Error")</f>
        <v>0.32467358553197179</v>
      </c>
      <c r="D21" s="25">
        <f ca="1">IFERROR(((1+'US Inflation'!$C22)*(1+('Official End of Year'!D21-'Official End of Year'!D20)/'Official End of Year'!D20))-1,"Error")</f>
        <v>1.4023344287076966E-2</v>
      </c>
      <c r="E21" s="25">
        <f ca="1">IFERROR(((1+'US Inflation'!$C22)*(1+('Official End of Year'!E21-'Official End of Year'!E20)/'Official End of Year'!E20))-1,"Error")</f>
        <v>1.0466326371636026E-2</v>
      </c>
      <c r="F21" s="25">
        <f ca="1">IFERROR(((1+'US Inflation'!$C22)*(1+('Official End of Year'!F21-'Official End of Year'!F20)/'Official End of Year'!F20))-1,"Error")</f>
        <v>1.7518594757837791E-2</v>
      </c>
      <c r="G21" s="25">
        <f ca="1">IFERROR(((1+'US Inflation'!$C22)*(1+('Official End of Year'!G21-'Official End of Year'!G20)/'Official End of Year'!G20))-1,"Error")</f>
        <v>1.9823954349681427E-2</v>
      </c>
      <c r="H21" s="25">
        <f ca="1">IFERROR(((1+'US Inflation'!$C22)*(1+('Official End of Year'!H21-'Official End of Year'!H20)/'Official End of Year'!H20))-1,"Error")</f>
        <v>9.7087378640776656E-3</v>
      </c>
      <c r="I21" s="25">
        <f ca="1">IFERROR(((1+'US Inflation'!$C22)*(1+('Official End of Year'!I21-'Official End of Year'!I20)/'Official End of Year'!I20))-1,"Error")</f>
        <v>1.4115319445831442E-2</v>
      </c>
      <c r="J21" s="25">
        <f ca="1">IFERROR(((1+'US Inflation'!$C22)*(1+('Official End of Year'!J21-'Official End of Year'!J20)/'Official End of Year'!J20))-1,"Error")</f>
        <v>9.7087378640776656E-3</v>
      </c>
      <c r="K21" s="25">
        <f ca="1">IFERROR(((1+'US Inflation'!$C22)*(1+('Official End of Year'!K21-'Official End of Year'!K20)/'Official End of Year'!K20))-1,"Error")</f>
        <v>9.7087378640776656E-3</v>
      </c>
      <c r="L21" s="25">
        <f ca="1">IFERROR(((1+'US Inflation'!$C22)*(1+('Official End of Year'!L21-'Official End of Year'!L20)/'Official End of Year'!L20))-1,"Error")</f>
        <v>1.6560266775555776E-2</v>
      </c>
      <c r="M21" s="25">
        <f ca="1">IFERROR(((1+'US Inflation'!$C22)*(1+('Official End of Year'!M21-'Official End of Year'!M20)/'Official End of Year'!M20))-1,"Error")</f>
        <v>0.25625868877051272</v>
      </c>
      <c r="N21" s="25">
        <f ca="1">IFERROR(((1+'US Inflation'!$C22)*(1+('Official End of Year'!N21-'Official End of Year'!N20)/'Official End of Year'!N20))-1,"Error")</f>
        <v>1.4485683280112793E-2</v>
      </c>
      <c r="O21" s="25">
        <f ca="1">IFERROR(((1+'US Inflation'!$C22)*(1+('Official End of Year'!O21-'Official End of Year'!O20)/'Official End of Year'!O20))-1,"Error")</f>
        <v>9.7087378640776656E-3</v>
      </c>
      <c r="P21" s="25">
        <f ca="1">IFERROR(((1+'US Inflation'!$C22)*(1+('Official End of Year'!P21-'Official End of Year'!P20)/'Official End of Year'!P20))-1,"Error")</f>
        <v>9.7087378640776656E-3</v>
      </c>
      <c r="Q21" s="25">
        <f ca="1">IFERROR(((1+'US Inflation'!$C22)*(1+('Official End of Year'!Q21-'Official End of Year'!Q20)/'Official End of Year'!Q20))-1,"Error")</f>
        <v>9.7087378640776656E-3</v>
      </c>
      <c r="R21" s="25">
        <f ca="1">IFERROR(((1+'US Inflation'!$C22)*(1+('Official End of Year'!R21-'Official End of Year'!R20)/'Official End of Year'!R20))-1,"Error")</f>
        <v>9.7087378640776656E-3</v>
      </c>
      <c r="S21" s="25">
        <f ca="1">IFERROR(((1+'US Inflation'!$C22)*(1+('Official End of Year'!S21-'Official End of Year'!S20)/'Official End of Year'!S20))-1,"Error")</f>
        <v>9.7087378640776656E-3</v>
      </c>
      <c r="T21" s="25">
        <f ca="1">IFERROR(((1+'US Inflation'!$C22)*(1+('Official End of Year'!T21-'Official End of Year'!T20)/'Official End of Year'!T20))-1,"Error")</f>
        <v>1.2218370256740219E-2</v>
      </c>
      <c r="U21" s="25">
        <f ca="1">IFERROR(((1+'US Inflation'!$C22)*(1+('Official End of Year'!U21-'Official End of Year'!U20)/'Official End of Year'!U20))-1,"Error")</f>
        <v>9.7087378640776656E-3</v>
      </c>
      <c r="V21" s="25">
        <f ca="1">IFERROR(((1+'US Inflation'!$C22)*(1+('Official End of Year'!V21-'Official End of Year'!V20)/'Official End of Year'!V20))-1,"Error")</f>
        <v>9.7087378640776656E-3</v>
      </c>
      <c r="W21" s="25">
        <f ca="1">IFERROR(((1+'US Inflation'!$C22)*(1+('Official End of Year'!W21-'Official End of Year'!W20)/'Official End of Year'!W20))-1,"Error")</f>
        <v>9.7087378640776656E-3</v>
      </c>
      <c r="X21" s="25">
        <f ca="1">IFERROR(((1+'US Inflation'!$C22)*(1+('Official End of Year'!X21-'Official End of Year'!X20)/'Official End of Year'!X20))-1,"Error")</f>
        <v>9.7087378640776656E-3</v>
      </c>
      <c r="Y21" s="25">
        <f ca="1">IFERROR(((1+'US Inflation'!$C22)*(1+('Official End of Year'!Y21-'Official End of Year'!Y20)/'Official End of Year'!Y20))-1,"Error")</f>
        <v>9.7087378640776656E-3</v>
      </c>
      <c r="Z21" s="25">
        <f ca="1">IFERROR(((1+'US Inflation'!$C22)*(1+('Official End of Year'!Z21-'Official End of Year'!Z20)/'Official End of Year'!Z20))-1,"Error")</f>
        <v>1.9856313229505096E-2</v>
      </c>
      <c r="AA21" s="25">
        <f ca="1">IFERROR(((1+'US Inflation'!$C22)*(1+('Official End of Year'!AA21-'Official End of Year'!AA20)/'Official End of Year'!AA20))-1,"Error")</f>
        <v>1.4485683258358417E-2</v>
      </c>
      <c r="AB21" s="25">
        <f ca="1">IFERROR(((1+'US Inflation'!$C22)*(1+('Official End of Year'!AB21-'Official End of Year'!AB20)/'Official End of Year'!AB20))-1,"Error")</f>
        <v>2.6676036709090134E-3</v>
      </c>
      <c r="AC21" s="25">
        <f ca="1">IFERROR(((1+'US Inflation'!$C22)*(1+('Official End of Year'!AC21-'Official End of Year'!AC20)/'Official End of Year'!AC20))-1,"Error")</f>
        <v>9.7087378640776656E-3</v>
      </c>
      <c r="AD21" s="25">
        <f ca="1">IFERROR(((1+'US Inflation'!$C22)*(1+('Official End of Year'!AD21-'Official End of Year'!AD20)/'Official End of Year'!AD20))-1,"Error")</f>
        <v>9.7087378640776656E-3</v>
      </c>
      <c r="AE21" s="25">
        <f ca="1">IFERROR(((1+'US Inflation'!$C22)*(1+('Official End of Year'!AE21-'Official End of Year'!AE20)/'Official End of Year'!AE20))-1,"Error")</f>
        <v>9.7087378640776656E-3</v>
      </c>
      <c r="AF21" s="25">
        <f ca="1">IFERROR(((1+'US Inflation'!$C22)*(1+('Official End of Year'!AF21-'Official End of Year'!AF20)/'Official End of Year'!AF20))-1,"Error")</f>
        <v>9.7087378640776656E-3</v>
      </c>
      <c r="AG21" s="25">
        <f ca="1">IFERROR(((1+'US Inflation'!$C22)*(1+('Official End of Year'!AG21-'Official End of Year'!AG20)/'Official End of Year'!AG20))-1,"Error")</f>
        <v>1.4485683259385818E-2</v>
      </c>
      <c r="AH21" s="25">
        <f ca="1">IFERROR(((1+'US Inflation'!$C22)*(1+('Official End of Year'!AH21-'Official End of Year'!AH20)/'Official End of Year'!AH20))-1,"Error")</f>
        <v>9.7087378640776656E-3</v>
      </c>
      <c r="AI21" s="25">
        <f ca="1">IFERROR(((1+'US Inflation'!$C22)*(1+('Official End of Year'!AI21-'Official End of Year'!AI20)/'Official End of Year'!AI20))-1,"Error")</f>
        <v>9.7087378640776656E-3</v>
      </c>
      <c r="AJ21" s="25">
        <f ca="1">IFERROR(((1+'US Inflation'!$C22)*(1+('Official End of Year'!AJ21-'Official End of Year'!AJ20)/'Official End of Year'!AJ20))-1,"Error")</f>
        <v>9.7087378640776656E-3</v>
      </c>
      <c r="AK21" s="25">
        <f ca="1">IFERROR(((1+'US Inflation'!$C22)*(1+('Official End of Year'!AK21-'Official End of Year'!AK20)/'Official End of Year'!AK20))-1,"Error")</f>
        <v>0.6020007117592765</v>
      </c>
      <c r="AL21" s="25">
        <f ca="1">IFERROR(((1+'US Inflation'!$C22)*(1+('Official End of Year'!AL21-'Official End of Year'!AL20)/'Official End of Year'!AL20))-1,"Error")</f>
        <v>9.7087378640776656E-3</v>
      </c>
      <c r="AM21" s="25">
        <f ca="1">IFERROR(((1+'US Inflation'!$C22)*(1+('Official End of Year'!AM21-'Official End of Year'!AM20)/'Official End of Year'!AM20))-1,"Error")</f>
        <v>9.7087378640776656E-3</v>
      </c>
      <c r="AN21" s="25">
        <f ca="1">IFERROR(((1+'US Inflation'!$C22)*(1+('Official End of Year'!AN21-'Official End of Year'!AN20)/'Official End of Year'!AN20))-1,"Error")</f>
        <v>9.7087378640776656E-3</v>
      </c>
      <c r="AO21" s="25">
        <f ca="1">IFERROR(((1+'US Inflation'!$C22)*(1+('Official End of Year'!AO21-'Official End of Year'!AO20)/'Official End of Year'!AO20))-1,"Error")</f>
        <v>1.4485683258358417E-2</v>
      </c>
      <c r="AP21" s="25">
        <f ca="1">IFERROR(((1+'US Inflation'!$C22)*(1+('Official End of Year'!AP21-'Official End of Year'!AP20)/'Official End of Year'!AP20))-1,"Error")</f>
        <v>9.7087378640776656E-3</v>
      </c>
      <c r="AQ21" s="25">
        <f ca="1">IFERROR(((1+'US Inflation'!$C22)*(1+('Official End of Year'!AQ21-'Official End of Year'!AQ20)/'Official End of Year'!AQ20))-1,"Error")</f>
        <v>9.0150400197286373E-3</v>
      </c>
      <c r="AR21" s="25">
        <f ca="1">IFERROR(((1+'US Inflation'!$C22)*(1+('Official End of Year'!AR21-'Official End of Year'!AR20)/'Official End of Year'!AR20))-1,"Error")</f>
        <v>9.7087378640776656E-3</v>
      </c>
      <c r="AS21" s="25">
        <f ca="1">IFERROR(((1+'US Inflation'!$C22)*(1+('Official End of Year'!AS21-'Official End of Year'!AS20)/'Official End of Year'!AS20))-1,"Error")</f>
        <v>1.3846138153898346E-2</v>
      </c>
      <c r="AT21" s="25">
        <f ca="1">IFERROR(((1+'US Inflation'!$C22)*(1+('Official End of Year'!AT21-'Official End of Year'!AT20)/'Official End of Year'!AT20))-1,"Error")</f>
        <v>9.7087378640776656E-3</v>
      </c>
      <c r="AU21" s="25">
        <f ca="1">IFERROR(((1+'US Inflation'!$C22)*(1+('Official End of Year'!AU21-'Official End of Year'!AU20)/'Official End of Year'!AU20))-1,"Error")</f>
        <v>9.7087378640776656E-3</v>
      </c>
      <c r="AV21" s="25">
        <f ca="1">IFERROR(((1+'US Inflation'!$C22)*(1+('Official End of Year'!AV21-'Official End of Year'!AV20)/'Official End of Year'!AV20))-1,"Error")</f>
        <v>7.4796362277516071E-3</v>
      </c>
      <c r="AW21" s="25">
        <f ca="1">IFERROR(((1+'US Inflation'!$C22)*(1+('Official End of Year'!AW21-'Official End of Year'!AW20)/'Official End of Year'!AW20))-1,"Error")</f>
        <v>9.7087378640776656E-3</v>
      </c>
      <c r="AX21" s="25">
        <f ca="1">IFERROR(((1+'US Inflation'!$C22)*(1+('Official End of Year'!AX21-'Official End of Year'!AX20)/'Official End of Year'!AX20))-1,"Error")</f>
        <v>9.7087378640776656E-3</v>
      </c>
      <c r="AY21" s="25">
        <f ca="1">IFERROR(((1+'US Inflation'!$C22)*(1+('Official End of Year'!AY21-'Official End of Year'!AY20)/'Official End of Year'!AY20))-1,"Error")</f>
        <v>4.3617848908929613E-2</v>
      </c>
      <c r="AZ21" s="25">
        <f ca="1">IFERROR(((1+'US Inflation'!$C22)*(1+('Official End of Year'!AZ21-'Official End of Year'!AZ20)/'Official End of Year'!AZ20))-1,"Error")</f>
        <v>1.4115319445831442E-2</v>
      </c>
      <c r="BA21" s="25">
        <f ca="1">IFERROR(((1+'US Inflation'!$C22)*(1+('Official End of Year'!BA21-'Official End of Year'!BA20)/'Official End of Year'!BA20))-1,"Error")</f>
        <v>9.7087378640776656E-3</v>
      </c>
      <c r="BB21" s="25">
        <f ca="1">IFERROR(((1+'US Inflation'!$C22)*(1+('Official End of Year'!BB21-'Official End of Year'!BB20)/'Official End of Year'!BB20))-1,"Error")</f>
        <v>9.7087378640776656E-3</v>
      </c>
      <c r="BC21" s="25">
        <f ca="1">IFERROR(((1+'US Inflation'!$C22)*(1+('Official End of Year'!BC21-'Official End of Year'!BC20)/'Official End of Year'!BC20))-1,"Error")</f>
        <v>1.9823954349681427E-2</v>
      </c>
      <c r="BD21" s="25">
        <f ca="1">IFERROR(((1+'US Inflation'!$C22)*(1+('Official End of Year'!BD21-'Official End of Year'!BD20)/'Official End of Year'!BD20))-1,"Error")</f>
        <v>9.7087378640776656E-3</v>
      </c>
      <c r="BE21" s="25">
        <f ca="1">IFERROR(((1+'US Inflation'!$C22)*(1+('Official End of Year'!BE21-'Official End of Year'!BE20)/'Official End of Year'!BE20))-1,"Error")</f>
        <v>1.3669285982382151E-2</v>
      </c>
      <c r="BF21" s="25">
        <f ca="1">IFERROR(((1+'US Inflation'!$C22)*(1+('Official End of Year'!BF21-'Official End of Year'!BF20)/'Official End of Year'!BF20))-1,"Error")</f>
        <v>9.7087378640776656E-3</v>
      </c>
      <c r="BG21" s="25">
        <f ca="1">IFERROR(((1+'US Inflation'!$C22)*(1+('Official End of Year'!BG21-'Official End of Year'!BG20)/'Official End of Year'!BG20))-1,"Error")</f>
        <v>1.9823954349681427E-2</v>
      </c>
      <c r="BH21" s="25">
        <f ca="1">IFERROR(((1+'US Inflation'!$C22)*(1+('Official End of Year'!BH21-'Official End of Year'!BH20)/'Official End of Year'!BH20))-1,"Error")</f>
        <v>1.4485680967964765E-2</v>
      </c>
      <c r="BI21" s="25">
        <f ca="1">IFERROR(((1+'US Inflation'!$C22)*(1+('Official End of Year'!BI21-'Official End of Year'!BI20)/'Official End of Year'!BI20))-1,"Error")</f>
        <v>9.7087378640776656E-3</v>
      </c>
      <c r="BJ21" s="25">
        <f ca="1">IFERROR(((1+'US Inflation'!$C22)*(1+('Official End of Year'!BJ21-'Official End of Year'!BJ20)/'Official End of Year'!BJ20))-1,"Error")</f>
        <v>1.9823954349681427E-2</v>
      </c>
      <c r="BK21" s="25">
        <f ca="1">IFERROR(((1+'US Inflation'!$C22)*(1+('Official End of Year'!BK21-'Official End of Year'!BK20)/'Official End of Year'!BK20))-1,"Error")</f>
        <v>1.4773849927941507E-2</v>
      </c>
      <c r="BL21" s="25">
        <f ca="1">IFERROR(((1+'US Inflation'!$C22)*(1+('Official End of Year'!BL21-'Official End of Year'!BL20)/'Official End of Year'!BL20))-1,"Error")</f>
        <v>9.3111625636459472E-3</v>
      </c>
      <c r="BM21" s="25">
        <f ca="1">IFERROR(((1+'US Inflation'!$C22)*(1+('Official End of Year'!BM21-'Official End of Year'!BM20)/'Official End of Year'!BM20))-1,"Error")</f>
        <v>1.2704039090756014E-2</v>
      </c>
      <c r="BN21" s="25">
        <f ca="1">IFERROR(((1+'US Inflation'!$C22)*(1+('Official End of Year'!BN21-'Official End of Year'!BN20)/'Official End of Year'!BN20))-1,"Error")</f>
        <v>1.4518609145343531E-2</v>
      </c>
      <c r="BO21" s="25">
        <f ca="1">IFERROR(((1+'US Inflation'!$C22)*(1+('Official End of Year'!BO21-'Official End of Year'!BO20)/'Official End of Year'!BO20))-1,"Error")</f>
        <v>9.7087378640776656E-3</v>
      </c>
      <c r="BP21" s="25">
        <f ca="1">IFERROR(((1+'US Inflation'!$C22)*(1+('Official End of Year'!BP21-'Official End of Year'!BP20)/'Official End of Year'!BP20))-1,"Error")</f>
        <v>9.7087378640776656E-3</v>
      </c>
      <c r="BQ21" s="25">
        <f ca="1">IFERROR(((1+'US Inflation'!$C22)*(1+('Official End of Year'!BQ21-'Official End of Year'!BQ20)/'Official End of Year'!BQ20))-1,"Error")</f>
        <v>1.0430525510039423E-2</v>
      </c>
      <c r="BR21" s="25">
        <f ca="1">IFERROR(((1+'US Inflation'!$C22)*(1+('Official End of Year'!BR21-'Official End of Year'!BR20)/'Official End of Year'!BR20))-1,"Error")</f>
        <v>1.4099051167997922E-2</v>
      </c>
      <c r="BS21" s="25">
        <f ca="1">IFERROR(((1+'US Inflation'!$C22)*(1+('Official End of Year'!BS21-'Official End of Year'!BS20)/'Official End of Year'!BS20))-1,"Error")</f>
        <v>9.7087378640776656E-3</v>
      </c>
      <c r="BT21" s="25">
        <f ca="1">IFERROR(((1+'US Inflation'!$C22)*(1+('Official End of Year'!BT21-'Official End of Year'!BT20)/'Official End of Year'!BT20))-1,"Error")</f>
        <v>9.7087378640776656E-3</v>
      </c>
      <c r="BU21" s="25">
        <f ca="1">IFERROR(((1+'US Inflation'!$C22)*(1+('Official End of Year'!BU21-'Official End of Year'!BU20)/'Official End of Year'!BU20))-1,"Error")</f>
        <v>7.1254964358102857E-3</v>
      </c>
      <c r="BV21" s="25">
        <f ca="1">IFERROR(((1+'US Inflation'!$C22)*(1+('Official End of Year'!BV21-'Official End of Year'!BV20)/'Official End of Year'!BV20))-1,"Error")</f>
        <v>1.4983388232525652E-2</v>
      </c>
      <c r="BW21" s="25">
        <f ca="1">IFERROR(((1+'US Inflation'!$C22)*(1+('Official End of Year'!BW21-'Official End of Year'!BW20)/'Official End of Year'!BW20))-1,"Error")</f>
        <v>9.7087378640776656E-3</v>
      </c>
      <c r="BX21" s="25">
        <f ca="1">IFERROR(((1+'US Inflation'!$C22)*(1+('Official End of Year'!BX21-'Official End of Year'!BX20)/'Official End of Year'!BX20))-1,"Error")</f>
        <v>1.4658290502283622E-2</v>
      </c>
      <c r="BY21" s="25">
        <f ca="1">IFERROR(((1+'US Inflation'!$C22)*(1+('Official End of Year'!BY21-'Official End of Year'!BY20)/'Official End of Year'!BY20))-1,"Error")</f>
        <v>1.4115319445831442E-2</v>
      </c>
      <c r="BZ21" s="25">
        <f ca="1">IFERROR(((1+'US Inflation'!$C22)*(1+('Official End of Year'!BZ21-'Official End of Year'!BZ20)/'Official End of Year'!BZ20))-1,"Error")</f>
        <v>1.0062761363852424E-2</v>
      </c>
      <c r="CA21" s="25">
        <f ca="1">IFERROR(((1+'US Inflation'!$C22)*(1+('Official End of Year'!CA21-'Official End of Year'!CA20)/'Official End of Year'!CA20))-1,"Error")</f>
        <v>9.7087378640776656E-3</v>
      </c>
      <c r="CB21" s="25">
        <f ca="1">IFERROR(((1+'US Inflation'!$C22)*(1+('Official End of Year'!CB21-'Official End of Year'!CB20)/'Official End of Year'!CB20))-1,"Error")</f>
        <v>9.7087378640776656E-3</v>
      </c>
      <c r="CC21" s="25">
        <f ca="1">IFERROR(((1+'US Inflation'!$C22)*(1+('Official End of Year'!CC21-'Official End of Year'!CC20)/'Official End of Year'!CC20))-1,"Error")</f>
        <v>1.4115319445831442E-2</v>
      </c>
      <c r="CD21" s="25">
        <f ca="1">IFERROR(((1+'US Inflation'!$C22)*(1+('Official End of Year'!CD21-'Official End of Year'!CD20)/'Official End of Year'!CD20))-1,"Error")</f>
        <v>9.7087378640776656E-3</v>
      </c>
      <c r="CE21" s="25">
        <f ca="1">IFERROR(((1+'US Inflation'!$C22)*(1+('Official End of Year'!CE21-'Official End of Year'!CE20)/'Official End of Year'!CE20))-1,"Error")</f>
        <v>1.114937033201624E-2</v>
      </c>
      <c r="CF21" s="25">
        <f ca="1">IFERROR(((1+'US Inflation'!$C22)*(1+('Official End of Year'!CF21-'Official End of Year'!CF20)/'Official End of Year'!CF20))-1,"Error")</f>
        <v>9.7087378640776656E-3</v>
      </c>
      <c r="CG21" s="25">
        <f ca="1">IFERROR(((1+'US Inflation'!$C22)*(1+('Official End of Year'!CG21-'Official End of Year'!CG20)/'Official End of Year'!CG20))-1,"Error")</f>
        <v>9.7087378640776656E-3</v>
      </c>
      <c r="CH21" s="25">
        <f ca="1">IFERROR(((1+'US Inflation'!$C22)*(1+('Official End of Year'!CH21-'Official End of Year'!CH20)/'Official End of Year'!CH20))-1,"Error")</f>
        <v>5.8308358946443928E-3</v>
      </c>
      <c r="CI21" s="25">
        <f ca="1">IFERROR(((1+'US Inflation'!$C22)*(1+('Official End of Year'!CI21-'Official End of Year'!CI20)/'Official End of Year'!CI20))-1,"Error")</f>
        <v>9.7087378640776656E-3</v>
      </c>
      <c r="CJ21" s="25">
        <f ca="1">IFERROR(((1+'US Inflation'!$C22)*(1+('Official End of Year'!CJ21-'Official End of Year'!CJ20)/'Official End of Year'!CJ20))-1,"Error")</f>
        <v>9.7087378640776656E-3</v>
      </c>
      <c r="CK21" s="25">
        <f ca="1">IFERROR(((1+'US Inflation'!$C22)*(1+('Official End of Year'!CK21-'Official End of Year'!CK20)/'Official End of Year'!CK20))-1,"Error")</f>
        <v>9.7087378640776656E-3</v>
      </c>
      <c r="CL21" s="25">
        <f ca="1">IFERROR(((1+'US Inflation'!$C22)*(1+('Official End of Year'!CL21-'Official End of Year'!CL20)/'Official End of Year'!CL20))-1,"Error")</f>
        <v>1.4485683258358417E-2</v>
      </c>
      <c r="CM21" s="25">
        <f ca="1">IFERROR(((1+'US Inflation'!$C22)*(1+('Official End of Year'!CM21-'Official End of Year'!CM20)/'Official End of Year'!CM20))-1,"Error")</f>
        <v>0.55234975281434262</v>
      </c>
      <c r="CN21" s="25">
        <f ca="1">IFERROR(((1+'US Inflation'!$C22)*(1+('Official End of Year'!CN21-'Official End of Year'!CN20)/'Official End of Year'!CN20))-1,"Error")</f>
        <v>9.7087378640776656E-3</v>
      </c>
      <c r="CO21" s="25">
        <f ca="1">IFERROR(((1+'US Inflation'!$C22)*(1+('Official End of Year'!CO21-'Official End of Year'!CO20)/'Official End of Year'!CO20))-1,"Error")</f>
        <v>9.7087378640776656E-3</v>
      </c>
      <c r="CP21" s="25">
        <f ca="1">IFERROR(((1+'US Inflation'!$C22)*(1+('Official End of Year'!CP21-'Official End of Year'!CP20)/'Official End of Year'!CP20))-1,"Error")</f>
        <v>9.7087378640776656E-3</v>
      </c>
      <c r="CQ21" s="25">
        <f ca="1">IFERROR(((1+'US Inflation'!$C22)*(1+('Official End of Year'!CQ21-'Official End of Year'!CQ20)/'Official End of Year'!CQ20))-1,"Error")</f>
        <v>9.7087378640776656E-3</v>
      </c>
      <c r="CR21" s="25" t="str">
        <f ca="1">IFERROR(((1+'US Inflation'!$C22)*(1+('Official End of Year'!CR21-'Official End of Year'!CR20)/'Official End of Year'!CR20))-1,"Error")</f>
        <v>Error</v>
      </c>
      <c r="CS21" s="25" t="str">
        <f ca="1">IFERROR(((1+'US Inflation'!$C22)*(1+('Official End of Year'!CS21-'Official End of Year'!CS20)/'Official End of Year'!CS20))-1,"Error")</f>
        <v>Error</v>
      </c>
      <c r="CT21" s="25">
        <f ca="1">IFERROR(((1+'US Inflation'!$C22)*(1+('Official End of Year'!CT21-'Official End of Year'!CT20)/'Official End of Year'!CT20))-1,"Error")</f>
        <v>9.7087378640776656E-3</v>
      </c>
      <c r="CU21" s="25" t="str">
        <f ca="1">IFERROR(((1+'US Inflation'!$C22)*(1+('Official End of Year'!CU21-'Official End of Year'!CU20)/'Official End of Year'!CU20))-1,"Error")</f>
        <v>Error</v>
      </c>
      <c r="CV21" s="25" t="str">
        <f ca="1">IFERROR(((1+'US Inflation'!$C22)*(1+('Official End of Year'!CV21-'Official End of Year'!CV20)/'Official End of Year'!CV20))-1,"Error")</f>
        <v>Error</v>
      </c>
      <c r="CW21" s="25">
        <f ca="1">IFERROR(((1+'US Inflation'!$C22)*(1+('Official End of Year'!CW21-'Official End of Year'!CW20)/'Official End of Year'!CW20))-1,"Error")</f>
        <v>9.7087378640776656E-3</v>
      </c>
      <c r="CX21" s="25" t="str">
        <f ca="1">IFERROR(((1+'US Inflation'!$C22)*(1+('Official End of Year'!CX21-'Official End of Year'!CX20)/'Official End of Year'!CX20))-1,"Error")</f>
        <v>Error</v>
      </c>
      <c r="CY21" s="25" t="str">
        <f ca="1">IFERROR(((1+'US Inflation'!$C22)*(1+('Official End of Year'!CY21-'Official End of Year'!CY20)/'Official End of Year'!CY20))-1,"Error")</f>
        <v>Error</v>
      </c>
      <c r="CZ21" s="25" t="str">
        <f ca="1">IFERROR(((1+'US Inflation'!$C22)*(1+('Official End of Year'!CZ21-'Official End of Year'!CZ20)/'Official End of Year'!CZ20))-1,"Error")</f>
        <v>Error</v>
      </c>
      <c r="DA21" s="25">
        <f ca="1">IFERROR(((1+'US Inflation'!$C22)*(1+('Official End of Year'!DA21-'Official End of Year'!DA20)/'Official End of Year'!DA20))-1,"Error")</f>
        <v>9.7087378640776656E-3</v>
      </c>
      <c r="DB21" s="25">
        <f ca="1">IFERROR(((1+'US Inflation'!$C22)*(1+('Official End of Year'!DB21-'Official End of Year'!DB20)/'Official End of Year'!DB20))-1,"Error")</f>
        <v>9.7087378640776656E-3</v>
      </c>
      <c r="DC21" s="25" t="str">
        <f ca="1">IFERROR(((1+'US Inflation'!$C22)*(1+('Official End of Year'!DC21-'Official End of Year'!DC20)/'Official End of Year'!DC20))-1,"Error")</f>
        <v>Error</v>
      </c>
      <c r="DD21" s="25">
        <f ca="1">IFERROR(((1+'US Inflation'!$C22)*(1+('Official End of Year'!DD21-'Official End of Year'!DD20)/'Official End of Year'!DD20))-1,"Error")</f>
        <v>1.4268386679798351E-2</v>
      </c>
      <c r="DE21" s="25" t="str">
        <f ca="1">IFERROR(((1+'US Inflation'!$C22)*(1+('Official End of Year'!DE21-'Official End of Year'!DE20)/'Official End of Year'!DE20))-1,"Error")</f>
        <v>Error</v>
      </c>
      <c r="DF21" s="25">
        <f ca="1">IFERROR(((1+'US Inflation'!$C22)*(1+('Official End of Year'!DF21-'Official End of Year'!DF20)/'Official End of Year'!DF20))-1,"Error")</f>
        <v>0.98576051779935292</v>
      </c>
      <c r="DG21" s="25">
        <f ca="1">IFERROR(((1+'US Inflation'!$C22)*(1+('Official End of Year'!DG21-'Official End of Year'!DG20)/'Official End of Year'!DG20))-1,"Error")</f>
        <v>5.0097087378641048E-2</v>
      </c>
    </row>
    <row r="22" spans="1:111" x14ac:dyDescent="0.25">
      <c r="A22" t="str">
        <f t="shared" ca="1" si="2"/>
        <v>1967</v>
      </c>
      <c r="B22" s="25">
        <f ca="1">IFERROR(((1+'US Inflation'!$C23)*(1+('Official End of Year'!B22-'Official End of Year'!B21)/'Official End of Year'!B21))-1,"Error")</f>
        <v>1.9230769230769384E-2</v>
      </c>
      <c r="C22" s="25">
        <f ca="1">IFERROR(((1+'US Inflation'!$C23)*(1+('Official End of Year'!C22-'Official End of Year'!C21)/'Official End of Year'!C21))-1,"Error")</f>
        <v>0.44250209960457654</v>
      </c>
      <c r="D22" s="25">
        <f ca="1">IFERROR(((1+'US Inflation'!$C23)*(1+('Official End of Year'!D22-'Official End of Year'!D21)/'Official End of Year'!D21))-1,"Error")</f>
        <v>1.2943158772510177E-2</v>
      </c>
      <c r="E22" s="25">
        <f ca="1">IFERROR(((1+'US Inflation'!$C23)*(1+('Official End of Year'!E22-'Official End of Year'!E21)/'Official End of Year'!E21))-1,"Error")</f>
        <v>1.8045494664219008E-2</v>
      </c>
      <c r="F22" s="25">
        <f ca="1">IFERROR(((1+'US Inflation'!$C23)*(1+('Official End of Year'!F22-'Official End of Year'!F21)/'Official End of Year'!F21))-1,"Error")</f>
        <v>1.1509632681775184E-2</v>
      </c>
      <c r="G22" s="25">
        <f ca="1">IFERROR(((1+'US Inflation'!$C23)*(1+('Official End of Year'!G22-'Official End of Year'!G21)/'Official End of Year'!G21))-1,"Error")</f>
        <v>1.0027364512956716E-2</v>
      </c>
      <c r="H22" s="25">
        <f ca="1">IFERROR(((1+'US Inflation'!$C23)*(1+('Official End of Year'!H22-'Official End of Year'!H21)/'Official End of Year'!H21))-1,"Error")</f>
        <v>1.9230769230769384E-2</v>
      </c>
      <c r="I22" s="25">
        <f ca="1">IFERROR(((1+'US Inflation'!$C23)*(1+('Official End of Year'!I22-'Official End of Year'!I21)/'Official End of Year'!I21))-1,"Error")</f>
        <v>1.2269892386193693E-2</v>
      </c>
      <c r="J22" s="25">
        <f ca="1">IFERROR(((1+'US Inflation'!$C23)*(1+('Official End of Year'!J22-'Official End of Year'!J21)/'Official End of Year'!J21))-1,"Error")</f>
        <v>0.24649168353257123</v>
      </c>
      <c r="K22" s="25">
        <f ca="1">IFERROR(((1+'US Inflation'!$C23)*(1+('Official End of Year'!K22-'Official End of Year'!K21)/'Official End of Year'!K21))-1,"Error")</f>
        <v>1.9230769230769384E-2</v>
      </c>
      <c r="L22" s="25">
        <f ca="1">IFERROR(((1+'US Inflation'!$C23)*(1+('Official End of Year'!L22-'Official End of Year'!L21)/'Official End of Year'!L21))-1,"Error")</f>
        <v>1.6501778140380674E-2</v>
      </c>
      <c r="M22" s="25">
        <f ca="1">IFERROR(((1+'US Inflation'!$C23)*(1+('Official End of Year'!M22-'Official End of Year'!M21)/'Official End of Year'!M21))-1,"Error")</f>
        <v>0.35611336040268959</v>
      </c>
      <c r="N22" s="25">
        <f ca="1">IFERROR(((1+'US Inflation'!$C23)*(1+('Official End of Year'!N22-'Official End of Year'!N21)/'Official End of Year'!N21))-1,"Error")</f>
        <v>7.4229450857881796E-2</v>
      </c>
      <c r="O22" s="25">
        <f ca="1">IFERROR(((1+'US Inflation'!$C23)*(1+('Official End of Year'!O22-'Official End of Year'!O21)/'Official End of Year'!O21))-1,"Error")</f>
        <v>1.9230769230769384E-2</v>
      </c>
      <c r="P22" s="25">
        <f ca="1">IFERROR(((1+'US Inflation'!$C23)*(1+('Official End of Year'!P22-'Official End of Year'!P21)/'Official End of Year'!P21))-1,"Error")</f>
        <v>0.18857407407407423</v>
      </c>
      <c r="Q22" s="25">
        <f ca="1">IFERROR(((1+'US Inflation'!$C23)*(1+('Official End of Year'!Q22-'Official End of Year'!Q21)/'Official End of Year'!Q21))-1,"Error")</f>
        <v>2.0947552447552455</v>
      </c>
      <c r="R22" s="25">
        <f ca="1">IFERROR(((1+'US Inflation'!$C23)*(1+('Official End of Year'!R22-'Official End of Year'!R21)/'Official End of Year'!R21))-1,"Error")</f>
        <v>1.9230769230769384E-2</v>
      </c>
      <c r="S22" s="25">
        <f ca="1">IFERROR(((1+'US Inflation'!$C23)*(1+('Official End of Year'!S22-'Official End of Year'!S21)/'Official End of Year'!S21))-1,"Error")</f>
        <v>0.1891030402190419</v>
      </c>
      <c r="T22" s="25">
        <f ca="1">IFERROR(((1+'US Inflation'!$C23)*(1+('Official End of Year'!T22-'Official End of Year'!T21)/'Official End of Year'!T21))-1,"Error")</f>
        <v>0.10135321259479158</v>
      </c>
      <c r="U22" s="25">
        <f ca="1">IFERROR(((1+'US Inflation'!$C23)*(1+('Official End of Year'!U22-'Official End of Year'!U21)/'Official End of Year'!U21))-1,"Error")</f>
        <v>1.9230769230769384E-2</v>
      </c>
      <c r="V22" s="25">
        <f ca="1">IFERROR(((1+'US Inflation'!$C23)*(1+('Official End of Year'!V22-'Official End of Year'!V21)/'Official End of Year'!V21))-1,"Error")</f>
        <v>1.9230769230769384E-2</v>
      </c>
      <c r="W22" s="25">
        <f ca="1">IFERROR(((1+'US Inflation'!$C23)*(1+('Official End of Year'!W22-'Official End of Year'!W21)/'Official End of Year'!W21))-1,"Error")</f>
        <v>1.9230769230769384E-2</v>
      </c>
      <c r="X22" s="25">
        <f ca="1">IFERROR(((1+'US Inflation'!$C23)*(1+('Official End of Year'!X22-'Official End of Year'!X21)/'Official End of Year'!X21))-1,"Error")</f>
        <v>1.9230769230769384E-2</v>
      </c>
      <c r="Y22" s="25">
        <f ca="1">IFERROR(((1+'US Inflation'!$C23)*(1+('Official End of Year'!Y22-'Official End of Year'!Y21)/'Official End of Year'!Y21))-1,"Error")</f>
        <v>0.32904657386971747</v>
      </c>
      <c r="Z22" s="25">
        <f ca="1">IFERROR(((1+'US Inflation'!$C23)*(1+('Official End of Year'!Z22-'Official End of Year'!Z21)/'Official End of Year'!Z21))-1,"Error")</f>
        <v>1.0129154981757926E-2</v>
      </c>
      <c r="AA22" s="25">
        <f ca="1">IFERROR(((1+'US Inflation'!$C23)*(1+('Official End of Year'!AA22-'Official End of Year'!AA21)/'Official End of Year'!AA21))-1,"Error")</f>
        <v>0.18164870331305072</v>
      </c>
      <c r="AB22" s="25">
        <f ca="1">IFERROR(((1+'US Inflation'!$C23)*(1+('Official End of Year'!AB22-'Official End of Year'!AB21)/'Official End of Year'!AB21))-1,"Error")</f>
        <v>2.2360549091767545E-2</v>
      </c>
      <c r="AC22" s="25">
        <f ca="1">IFERROR(((1+'US Inflation'!$C23)*(1+('Official End of Year'!AC22-'Official End of Year'!AC21)/'Official End of Year'!AC21))-1,"Error")</f>
        <v>0.2168269988075</v>
      </c>
      <c r="AD22" s="25">
        <f ca="1">IFERROR(((1+'US Inflation'!$C23)*(1+('Official End of Year'!AD22-'Official End of Year'!AD21)/'Official End of Year'!AD21))-1,"Error")</f>
        <v>1.9230769230769384E-2</v>
      </c>
      <c r="AE22" s="25">
        <f ca="1">IFERROR(((1+'US Inflation'!$C23)*(1+('Official End of Year'!AE22-'Official End of Year'!AE21)/'Official End of Year'!AE21))-1,"Error")</f>
        <v>1.9230769230769384E-2</v>
      </c>
      <c r="AF22" s="25">
        <f ca="1">IFERROR(((1+'US Inflation'!$C23)*(1+('Official End of Year'!AF22-'Official End of Year'!AF21)/'Official End of Year'!AF21))-1,"Error")</f>
        <v>1.9230769230769384E-2</v>
      </c>
      <c r="AG22" s="25">
        <f ca="1">IFERROR(((1+'US Inflation'!$C23)*(1+('Official End of Year'!AG22-'Official End of Year'!AG21)/'Official End of Year'!AG21))-1,"Error")</f>
        <v>0.18164870492475438</v>
      </c>
      <c r="AH22" s="25">
        <f ca="1">IFERROR(((1+'US Inflation'!$C23)*(1+('Official End of Year'!AH22-'Official End of Year'!AH21)/'Official End of Year'!AH21))-1,"Error")</f>
        <v>1.9230769230769384E-2</v>
      </c>
      <c r="AI22" s="25">
        <f ca="1">IFERROR(((1+'US Inflation'!$C23)*(1+('Official End of Year'!AI22-'Official End of Year'!AI21)/'Official End of Year'!AI21))-1,"Error")</f>
        <v>1.9230769230769384E-2</v>
      </c>
      <c r="AJ22" s="25">
        <f ca="1">IFERROR(((1+'US Inflation'!$C23)*(1+('Official End of Year'!AJ22-'Official End of Year'!AJ21)/'Official End of Year'!AJ21))-1,"Error")</f>
        <v>0.35084765444337251</v>
      </c>
      <c r="AK22" s="25">
        <f ca="1">IFERROR(((1+'US Inflation'!$C23)*(1+('Official End of Year'!AK22-'Official End of Year'!AK21)/'Official End of Year'!AK21))-1,"Error")</f>
        <v>1.2638595564071764E-2</v>
      </c>
      <c r="AL22" s="25">
        <f ca="1">IFERROR(((1+'US Inflation'!$C23)*(1+('Official End of Year'!AL22-'Official End of Year'!AL21)/'Official End of Year'!AL21))-1,"Error")</f>
        <v>21.474038461538466</v>
      </c>
      <c r="AM22" s="25">
        <f ca="1">IFERROR(((1+'US Inflation'!$C23)*(1+('Official End of Year'!AM22-'Official End of Year'!AM21)/'Official End of Year'!AM21))-1,"Error")</f>
        <v>1.2503173394262657E-2</v>
      </c>
      <c r="AN22" s="25">
        <f ca="1">IFERROR(((1+'US Inflation'!$C23)*(1+('Official End of Year'!AN22-'Official End of Year'!AN21)/'Official End of Year'!AN21))-1,"Error")</f>
        <v>1.9230769230769384E-2</v>
      </c>
      <c r="AO22" s="25">
        <f ca="1">IFERROR(((1+'US Inflation'!$C23)*(1+('Official End of Year'!AO22-'Official End of Year'!AO21)/'Official End of Year'!AO21))-1,"Error")</f>
        <v>0.18164870331305072</v>
      </c>
      <c r="AP22" s="25">
        <f ca="1">IFERROR(((1+'US Inflation'!$C23)*(1+('Official End of Year'!AP22-'Official End of Year'!AP21)/'Official End of Year'!AP21))-1,"Error")</f>
        <v>0.18910256410256432</v>
      </c>
      <c r="AQ22" s="25">
        <f ca="1">IFERROR(((1+'US Inflation'!$C23)*(1+('Official End of Year'!AQ22-'Official End of Year'!AQ21)/'Official End of Year'!AQ21))-1,"Error")</f>
        <v>1.8721758293460455E-2</v>
      </c>
      <c r="AR22" s="25">
        <f ca="1">IFERROR(((1+'US Inflation'!$C23)*(1+('Official End of Year'!AR22-'Official End of Year'!AR21)/'Official End of Year'!AR21))-1,"Error")</f>
        <v>0.18909067338607133</v>
      </c>
      <c r="AS22" s="25">
        <f ca="1">IFERROR(((1+'US Inflation'!$C23)*(1+('Official End of Year'!AS22-'Official End of Year'!AS21)/'Official End of Year'!AS21))-1,"Error")</f>
        <v>1.7165234425157161E-2</v>
      </c>
      <c r="AT22" s="25">
        <f ca="1">IFERROR(((1+'US Inflation'!$C23)*(1+('Official End of Year'!AT22-'Official End of Year'!AT21)/'Official End of Year'!AT21))-1,"Error")</f>
        <v>1.9230769230769384E-2</v>
      </c>
      <c r="AU22" s="25">
        <f ca="1">IFERROR(((1+'US Inflation'!$C23)*(1+('Official End of Year'!AU22-'Official End of Year'!AU21)/'Official End of Year'!AU21))-1,"Error")</f>
        <v>1.9230769230769384E-2</v>
      </c>
      <c r="AV22" s="25">
        <f ca="1">IFERROR(((1+'US Inflation'!$C23)*(1+('Official End of Year'!AV22-'Official End of Year'!AV21)/'Official End of Year'!AV21))-1,"Error")</f>
        <v>3.0543862436005487E-2</v>
      </c>
      <c r="AW22" s="25">
        <f ca="1">IFERROR(((1+'US Inflation'!$C23)*(1+('Official End of Year'!AW22-'Official End of Year'!AW21)/'Official End of Year'!AW21))-1,"Error")</f>
        <v>1.9230769230769384E-2</v>
      </c>
      <c r="AX22" s="25">
        <f ca="1">IFERROR(((1+'US Inflation'!$C23)*(1+('Official End of Year'!AX22-'Official End of Year'!AX21)/'Official End of Year'!AX21))-1,"Error")</f>
        <v>1.9230769230769384E-2</v>
      </c>
      <c r="AY22" s="25">
        <f ca="1">IFERROR(((1+'US Inflation'!$C23)*(1+('Official End of Year'!AY22-'Official End of Year'!AY21)/'Official End of Year'!AY21))-1,"Error")</f>
        <v>7.9563057687686012E-3</v>
      </c>
      <c r="AZ22" s="25">
        <f ca="1">IFERROR(((1+'US Inflation'!$C23)*(1+('Official End of Year'!AZ22-'Official End of Year'!AZ21)/'Official End of Year'!AZ21))-1,"Error")</f>
        <v>1.2269892386193693E-2</v>
      </c>
      <c r="BA22" s="25">
        <f ca="1">IFERROR(((1+'US Inflation'!$C23)*(1+('Official End of Year'!BA22-'Official End of Year'!BA21)/'Official End of Year'!BA21))-1,"Error")</f>
        <v>1.9230769230769384E-2</v>
      </c>
      <c r="BB22" s="25">
        <f ca="1">IFERROR(((1+'US Inflation'!$C23)*(1+('Official End of Year'!BB22-'Official End of Year'!BB21)/'Official End of Year'!BB21))-1,"Error")</f>
        <v>1.9230769230769384E-2</v>
      </c>
      <c r="BC22" s="25">
        <f ca="1">IFERROR(((1+'US Inflation'!$C23)*(1+('Official End of Year'!BC22-'Official End of Year'!BC21)/'Official End of Year'!BC21))-1,"Error")</f>
        <v>1.0027364512956938E-2</v>
      </c>
      <c r="BD22" s="25">
        <f ca="1">IFERROR(((1+'US Inflation'!$C23)*(1+('Official End of Year'!BD22-'Official End of Year'!BD21)/'Official End of Year'!BD21))-1,"Error")</f>
        <v>0.18909067338607133</v>
      </c>
      <c r="BE22" s="25">
        <f ca="1">IFERROR(((1+'US Inflation'!$C23)*(1+('Official End of Year'!BE22-'Official End of Year'!BE21)/'Official End of Year'!BE21))-1,"Error")</f>
        <v>1.4617964328311084E-2</v>
      </c>
      <c r="BF22" s="25">
        <f ca="1">IFERROR(((1+'US Inflation'!$C23)*(1+('Official End of Year'!BF22-'Official End of Year'!BF21)/'Official End of Year'!BF21))-1,"Error")</f>
        <v>0.18912159037149445</v>
      </c>
      <c r="BG22" s="25">
        <f ca="1">IFERROR(((1+'US Inflation'!$C23)*(1+('Official End of Year'!BG22-'Official End of Year'!BG21)/'Official End of Year'!BG21))-1,"Error")</f>
        <v>1.0027364512956716E-2</v>
      </c>
      <c r="BH22" s="25">
        <f ca="1">IFERROR(((1+'US Inflation'!$C23)*(1+('Official End of Year'!BH22-'Official End of Year'!BH21)/'Official End of Year'!BH21))-1,"Error")</f>
        <v>0.18164870398866761</v>
      </c>
      <c r="BI22" s="25">
        <f ca="1">IFERROR(((1+'US Inflation'!$C23)*(1+('Official End of Year'!BI22-'Official End of Year'!BI21)/'Official End of Year'!BI21))-1,"Error")</f>
        <v>1.9230769230769384E-2</v>
      </c>
      <c r="BJ22" s="25">
        <f ca="1">IFERROR(((1+'US Inflation'!$C23)*(1+('Official End of Year'!BJ22-'Official End of Year'!BJ21)/'Official End of Year'!BJ21))-1,"Error")</f>
        <v>1.0027364512956938E-2</v>
      </c>
      <c r="BK22" s="25">
        <f ca="1">IFERROR(((1+'US Inflation'!$C23)*(1+('Official End of Year'!BK22-'Official End of Year'!BK21)/'Official End of Year'!BK21))-1,"Error")</f>
        <v>1.8174029073374509E-2</v>
      </c>
      <c r="BL22" s="25">
        <f ca="1">IFERROR(((1+'US Inflation'!$C23)*(1+('Official End of Year'!BL22-'Official End of Year'!BL21)/'Official End of Year'!BL21))-1,"Error")</f>
        <v>0.25904977378714511</v>
      </c>
      <c r="BM22" s="25">
        <f ca="1">IFERROR(((1+'US Inflation'!$C23)*(1+('Official End of Year'!BM22-'Official End of Year'!BM21)/'Official End of Year'!BM21))-1,"Error")</f>
        <v>1.3292221373579105E-2</v>
      </c>
      <c r="BN22" s="25">
        <f ca="1">IFERROR(((1+'US Inflation'!$C23)*(1+('Official End of Year'!BN22-'Official End of Year'!BN21)/'Official End of Year'!BN21))-1,"Error")</f>
        <v>0.25747482704294833</v>
      </c>
      <c r="BO22" s="25">
        <f ca="1">IFERROR(((1+'US Inflation'!$C23)*(1+('Official End of Year'!BO22-'Official End of Year'!BO21)/'Official End of Year'!BO21))-1,"Error")</f>
        <v>1.9230769230769384E-2</v>
      </c>
      <c r="BP22" s="25">
        <f ca="1">IFERROR(((1+'US Inflation'!$C23)*(1+('Official End of Year'!BP22-'Official End of Year'!BP21)/'Official End of Year'!BP21))-1,"Error")</f>
        <v>1.9230769230769384E-2</v>
      </c>
      <c r="BQ22" s="25">
        <f ca="1">IFERROR(((1+'US Inflation'!$C23)*(1+('Official End of Year'!BQ22-'Official End of Year'!BQ21)/'Official End of Year'!BQ21))-1,"Error")</f>
        <v>1.8721008200109024E-2</v>
      </c>
      <c r="BR22" s="25">
        <f ca="1">IFERROR(((1+'US Inflation'!$C23)*(1+('Official End of Year'!BR22-'Official End of Year'!BR21)/'Official End of Year'!BR21))-1,"Error")</f>
        <v>1.2993827900428689E-2</v>
      </c>
      <c r="BS22" s="25">
        <f ca="1">IFERROR(((1+'US Inflation'!$C23)*(1+('Official End of Year'!BS22-'Official End of Year'!BS21)/'Official End of Year'!BS21))-1,"Error")</f>
        <v>1.9230769230769384E-2</v>
      </c>
      <c r="BT22" s="25">
        <f ca="1">IFERROR(((1+'US Inflation'!$C23)*(1+('Official End of Year'!BT22-'Official End of Year'!BT21)/'Official End of Year'!BT21))-1,"Error")</f>
        <v>0.47070211669210504</v>
      </c>
      <c r="BU22" s="25">
        <f ca="1">IFERROR(((1+'US Inflation'!$C23)*(1+('Official End of Year'!BU22-'Official End of Year'!BU21)/'Official End of Year'!BU21))-1,"Error")</f>
        <v>2.7069681026753445E-2</v>
      </c>
      <c r="BV22" s="25">
        <f ca="1">IFERROR(((1+'US Inflation'!$C23)*(1+('Official End of Year'!BV22-'Official End of Year'!BV21)/'Official End of Year'!BV21))-1,"Error")</f>
        <v>1.5169948192051974E-2</v>
      </c>
      <c r="BW22" s="25">
        <f ca="1">IFERROR(((1+'US Inflation'!$C23)*(1+('Official End of Year'!BW22-'Official End of Year'!BW21)/'Official End of Year'!BW21))-1,"Error")</f>
        <v>1.9230769230769384E-2</v>
      </c>
      <c r="BX22" s="25">
        <f ca="1">IFERROR(((1+'US Inflation'!$C23)*(1+('Official End of Year'!BX22-'Official End of Year'!BX21)/'Official End of Year'!BX21))-1,"Error")</f>
        <v>2.0888055034935737E-2</v>
      </c>
      <c r="BY22" s="25">
        <f ca="1">IFERROR(((1+'US Inflation'!$C23)*(1+('Official End of Year'!BY22-'Official End of Year'!BY21)/'Official End of Year'!BY21))-1,"Error")</f>
        <v>1.2269892386193693E-2</v>
      </c>
      <c r="BZ22" s="25">
        <f ca="1">IFERROR(((1+'US Inflation'!$C23)*(1+('Official End of Year'!BZ22-'Official End of Year'!BZ21)/'Official End of Year'!BZ21))-1,"Error")</f>
        <v>0.18391695928480845</v>
      </c>
      <c r="CA22" s="25">
        <f ca="1">IFERROR(((1+'US Inflation'!$C23)*(1+('Official End of Year'!CA22-'Official End of Year'!CA21)/'Official End of Year'!CA21))-1,"Error")</f>
        <v>0.26534031418766713</v>
      </c>
      <c r="CB22" s="25">
        <f ca="1">IFERROR(((1+'US Inflation'!$C23)*(1+('Official End of Year'!CB22-'Official End of Year'!CB21)/'Official End of Year'!CB21))-1,"Error")</f>
        <v>1.9230769230769384E-2</v>
      </c>
      <c r="CC22" s="25">
        <f ca="1">IFERROR(((1+'US Inflation'!$C23)*(1+('Official End of Year'!CC22-'Official End of Year'!CC21)/'Official End of Year'!CC21))-1,"Error")</f>
        <v>1.2269892386193693E-2</v>
      </c>
      <c r="CD22" s="25">
        <f ca="1">IFERROR(((1+'US Inflation'!$C23)*(1+('Official End of Year'!CD22-'Official End of Year'!CD21)/'Official End of Year'!CD21))-1,"Error")</f>
        <v>1.8492998134653993E-2</v>
      </c>
      <c r="CE22" s="25">
        <f ca="1">IFERROR(((1+'US Inflation'!$C23)*(1+('Official End of Year'!CE22-'Official End of Year'!CE21)/'Official End of Year'!CE21))-1,"Error")</f>
        <v>1.7954420137196392E-2</v>
      </c>
      <c r="CF22" s="25">
        <f ca="1">IFERROR(((1+'US Inflation'!$C23)*(1+('Official End of Year'!CF22-'Official End of Year'!CF21)/'Official End of Year'!CF21))-1,"Error")</f>
        <v>1.9230769230769384E-2</v>
      </c>
      <c r="CG22" s="25">
        <f ca="1">IFERROR(((1+'US Inflation'!$C23)*(1+('Official End of Year'!CG22-'Official End of Year'!CG21)/'Official End of Year'!CG21))-1,"Error")</f>
        <v>1.9230769230769384E-2</v>
      </c>
      <c r="CH22" s="25">
        <f ca="1">IFERROR(((1+'US Inflation'!$C23)*(1+('Official End of Year'!CH22-'Official End of Year'!CH21)/'Official End of Year'!CH21))-1,"Error")</f>
        <v>2.1686746938832213E-2</v>
      </c>
      <c r="CI22" s="25">
        <f ca="1">IFERROR(((1+'US Inflation'!$C23)*(1+('Official End of Year'!CI22-'Official End of Year'!CI21)/'Official End of Year'!CI21))-1,"Error")</f>
        <v>1.9230769230769384E-2</v>
      </c>
      <c r="CJ22" s="25">
        <f ca="1">IFERROR(((1+'US Inflation'!$C23)*(1+('Official End of Year'!CJ22-'Official End of Year'!CJ21)/'Official End of Year'!CJ21))-1,"Error")</f>
        <v>1.9230769230769384E-2</v>
      </c>
      <c r="CK22" s="25">
        <f ca="1">IFERROR(((1+'US Inflation'!$C23)*(1+('Official End of Year'!CK22-'Official End of Year'!CK21)/'Official End of Year'!CK21))-1,"Error")</f>
        <v>1.9230769230769384E-2</v>
      </c>
      <c r="CL22" s="25">
        <f ca="1">IFERROR(((1+'US Inflation'!$C23)*(1+('Official End of Year'!CL22-'Official End of Year'!CL21)/'Official End of Year'!CL21))-1,"Error")</f>
        <v>0.18164870331305072</v>
      </c>
      <c r="CM22" s="25">
        <f ca="1">IFERROR(((1+'US Inflation'!$C23)*(1+('Official End of Year'!CM22-'Official End of Year'!CM21)/'Official End of Year'!CM21))-1,"Error")</f>
        <v>1.6843268463380201</v>
      </c>
      <c r="CN22" s="25">
        <f ca="1">IFERROR(((1+'US Inflation'!$C23)*(1+('Official End of Year'!CN22-'Official End of Year'!CN21)/'Official End of Year'!CN21))-1,"Error")</f>
        <v>1.9230769230769384E-2</v>
      </c>
      <c r="CO22" s="25">
        <f ca="1">IFERROR(((1+'US Inflation'!$C23)*(1+('Official End of Year'!CO22-'Official End of Year'!CO21)/'Official End of Year'!CO21))-1,"Error")</f>
        <v>1.9230769230769384E-2</v>
      </c>
      <c r="CP22" s="25">
        <f ca="1">IFERROR(((1+'US Inflation'!$C23)*(1+('Official End of Year'!CP22-'Official End of Year'!CP21)/'Official End of Year'!CP21))-1,"Error")</f>
        <v>1.9230769230769384E-2</v>
      </c>
      <c r="CQ22" s="25">
        <f ca="1">IFERROR(((1+'US Inflation'!$C23)*(1+('Official End of Year'!CQ22-'Official End of Year'!CQ21)/'Official End of Year'!CQ21))-1,"Error")</f>
        <v>1.9230769230769384E-2</v>
      </c>
      <c r="CR22" s="25" t="str">
        <f ca="1">IFERROR(((1+'US Inflation'!$C23)*(1+('Official End of Year'!CR22-'Official End of Year'!CR21)/'Official End of Year'!CR21))-1,"Error")</f>
        <v>Error</v>
      </c>
      <c r="CS22" s="25" t="str">
        <f ca="1">IFERROR(((1+'US Inflation'!$C23)*(1+('Official End of Year'!CS22-'Official End of Year'!CS21)/'Official End of Year'!CS21))-1,"Error")</f>
        <v>Error</v>
      </c>
      <c r="CT22" s="25">
        <f ca="1">IFERROR(((1+'US Inflation'!$C23)*(1+('Official End of Year'!CT22-'Official End of Year'!CT21)/'Official End of Year'!CT21))-1,"Error")</f>
        <v>1.9230769230769384E-2</v>
      </c>
      <c r="CU22" s="25" t="str">
        <f ca="1">IFERROR(((1+'US Inflation'!$C23)*(1+('Official End of Year'!CU22-'Official End of Year'!CU21)/'Official End of Year'!CU21))-1,"Error")</f>
        <v>Error</v>
      </c>
      <c r="CV22" s="25" t="str">
        <f ca="1">IFERROR(((1+'US Inflation'!$C23)*(1+('Official End of Year'!CV22-'Official End of Year'!CV21)/'Official End of Year'!CV21))-1,"Error")</f>
        <v>Error</v>
      </c>
      <c r="CW22" s="25">
        <f ca="1">IFERROR(((1+'US Inflation'!$C23)*(1+('Official End of Year'!CW22-'Official End of Year'!CW21)/'Official End of Year'!CW21))-1,"Error")</f>
        <v>1.9230769230769384E-2</v>
      </c>
      <c r="CX22" s="25" t="str">
        <f ca="1">IFERROR(((1+'US Inflation'!$C23)*(1+('Official End of Year'!CX22-'Official End of Year'!CX21)/'Official End of Year'!CX21))-1,"Error")</f>
        <v>Error</v>
      </c>
      <c r="CY22" s="25" t="str">
        <f ca="1">IFERROR(((1+'US Inflation'!$C23)*(1+('Official End of Year'!CY22-'Official End of Year'!CY21)/'Official End of Year'!CY21))-1,"Error")</f>
        <v>Error</v>
      </c>
      <c r="CZ22" s="25" t="str">
        <f ca="1">IFERROR(((1+'US Inflation'!$C23)*(1+('Official End of Year'!CZ22-'Official End of Year'!CZ21)/'Official End of Year'!CZ21))-1,"Error")</f>
        <v>Error</v>
      </c>
      <c r="DA22" s="25">
        <f ca="1">IFERROR(((1+'US Inflation'!$C23)*(1+('Official End of Year'!DA22-'Official End of Year'!DA21)/'Official End of Year'!DA21))-1,"Error")</f>
        <v>1.9230769230769384E-2</v>
      </c>
      <c r="DB22" s="25">
        <f ca="1">IFERROR(((1+'US Inflation'!$C23)*(1+('Official End of Year'!DB22-'Official End of Year'!DB21)/'Official End of Year'!DB21))-1,"Error")</f>
        <v>1.9230769230769384E-2</v>
      </c>
      <c r="DC22" s="25" t="str">
        <f ca="1">IFERROR(((1+'US Inflation'!$C23)*(1+('Official End of Year'!DC22-'Official End of Year'!DC21)/'Official End of Year'!DC21))-1,"Error")</f>
        <v>Error</v>
      </c>
      <c r="DD22" s="25">
        <f ca="1">IFERROR(((1+'US Inflation'!$C23)*(1+('Official End of Year'!DD22-'Official End of Year'!DD21)/'Official End of Year'!DD21))-1,"Error")</f>
        <v>0.18178926623555158</v>
      </c>
      <c r="DE22" s="25" t="str">
        <f ca="1">IFERROR(((1+'US Inflation'!$C23)*(1+('Official End of Year'!DE22-'Official End of Year'!DE21)/'Official End of Year'!DE21))-1,"Error")</f>
        <v>Error</v>
      </c>
      <c r="DF22" s="25">
        <f ca="1">IFERROR(((1+'US Inflation'!$C23)*(1+('Official End of Year'!DF22-'Official End of Year'!DF21)/'Official End of Year'!DF21))-1,"Error")</f>
        <v>1.9230769230769384E-2</v>
      </c>
      <c r="DG22" s="25">
        <f ca="1">IFERROR(((1+'US Inflation'!$C23)*(1+('Official End of Year'!DG22-'Official End of Year'!DG21)/'Official End of Year'!DG21))-1,"Error")</f>
        <v>1.9230769230769384E-2</v>
      </c>
    </row>
    <row r="23" spans="1:111" x14ac:dyDescent="0.25">
      <c r="A23" t="str">
        <f t="shared" ca="1" si="2"/>
        <v>1968</v>
      </c>
      <c r="B23" s="25">
        <f ca="1">IFERROR(((1+'US Inflation'!$C24)*(1+('Official End of Year'!B23-'Official End of Year'!B22)/'Official End of Year'!B22))-1,"Error")</f>
        <v>3.459119496855334E-2</v>
      </c>
      <c r="C23" s="25">
        <f ca="1">IFERROR(((1+'US Inflation'!$C24)*(1+('Official End of Year'!C23-'Official End of Year'!C22)/'Official End of Year'!C22))-1,"Error")</f>
        <v>3.459119496855334E-2</v>
      </c>
      <c r="D23" s="25">
        <f ca="1">IFERROR(((1+'US Inflation'!$C24)*(1+('Official End of Year'!D23-'Official End of Year'!D22)/'Official End of Year'!D22))-1,"Error")</f>
        <v>4.4207048873832422E-2</v>
      </c>
      <c r="E23" s="25">
        <f ca="1">IFERROR(((1+'US Inflation'!$C24)*(1+('Official End of Year'!E23-'Official End of Year'!E22)/'Official End of Year'!E22))-1,"Error")</f>
        <v>3.4992396280012272E-2</v>
      </c>
      <c r="F23" s="25">
        <f ca="1">IFERROR(((1+'US Inflation'!$C24)*(1+('Official End of Year'!F23-'Official End of Year'!F22)/'Official End of Year'!F22))-1,"Error")</f>
        <v>4.5051503519935476E-2</v>
      </c>
      <c r="G23" s="25">
        <f ca="1">IFERROR(((1+'US Inflation'!$C24)*(1+('Official End of Year'!G23-'Official End of Year'!G22)/'Official End of Year'!G22))-1,"Error")</f>
        <v>4.3997336377473273E-2</v>
      </c>
      <c r="H23" s="25">
        <f ca="1">IFERROR(((1+'US Inflation'!$C24)*(1+('Official End of Year'!H23-'Official End of Year'!H22)/'Official End of Year'!H22))-1,"Error")</f>
        <v>3.459119496855334E-2</v>
      </c>
      <c r="I23" s="25">
        <f ca="1">IFERROR(((1+'US Inflation'!$C24)*(1+('Official End of Year'!I23-'Official End of Year'!I22)/'Official End of Year'!I22))-1,"Error")</f>
        <v>4.434425489374294E-2</v>
      </c>
      <c r="J23" s="25">
        <f ca="1">IFERROR(((1+'US Inflation'!$C24)*(1+('Official End of Year'!J23-'Official End of Year'!J22)/'Official End of Year'!J22))-1,"Error")</f>
        <v>0.45490577635736673</v>
      </c>
      <c r="K23" s="25">
        <f ca="1">IFERROR(((1+'US Inflation'!$C24)*(1+('Official End of Year'!K23-'Official End of Year'!K22)/'Official End of Year'!K22))-1,"Error")</f>
        <v>3.459119496855334E-2</v>
      </c>
      <c r="L23" s="25">
        <f ca="1">IFERROR(((1+'US Inflation'!$C24)*(1+('Official End of Year'!L23-'Official End of Year'!L22)/'Official End of Year'!L22))-1,"Error")</f>
        <v>2.7790975110122407E-2</v>
      </c>
      <c r="M23" s="25">
        <f ca="1">IFERROR(((1+'US Inflation'!$C24)*(1+('Official End of Year'!M23-'Official End of Year'!M22)/'Official End of Year'!M22))-1,"Error")</f>
        <v>0.39509747991724886</v>
      </c>
      <c r="N23" s="25">
        <f ca="1">IFERROR(((1+'US Inflation'!$C24)*(1+('Official End of Year'!N23-'Official End of Year'!N22)/'Official End of Year'!N22))-1,"Error")</f>
        <v>4.4311370538970829E-2</v>
      </c>
      <c r="O23" s="25">
        <f ca="1">IFERROR(((1+'US Inflation'!$C24)*(1+('Official End of Year'!O23-'Official End of Year'!O22)/'Official End of Year'!O22))-1,"Error")</f>
        <v>3.459119496855334E-2</v>
      </c>
      <c r="P23" s="25">
        <f ca="1">IFERROR(((1+'US Inflation'!$C24)*(1+('Official End of Year'!P23-'Official End of Year'!P22)/'Official End of Year'!P22))-1,"Error")</f>
        <v>0.10810283249997887</v>
      </c>
      <c r="Q23" s="25">
        <f ca="1">IFERROR(((1+'US Inflation'!$C24)*(1+('Official End of Year'!Q23-'Official End of Year'!Q22)/'Official End of Year'!Q22))-1,"Error")</f>
        <v>3.459119496855334E-2</v>
      </c>
      <c r="R23" s="25">
        <f ca="1">IFERROR(((1+'US Inflation'!$C24)*(1+('Official End of Year'!R23-'Official End of Year'!R22)/'Official End of Year'!R22))-1,"Error")</f>
        <v>3.459119496855334E-2</v>
      </c>
      <c r="S23" s="25">
        <f ca="1">IFERROR(((1+'US Inflation'!$C24)*(1+('Official End of Year'!S23-'Official End of Year'!S22)/'Official End of Year'!S22))-1,"Error")</f>
        <v>3.459119496855334E-2</v>
      </c>
      <c r="T23" s="25">
        <f ca="1">IFERROR(((1+'US Inflation'!$C24)*(1+('Official End of Year'!T23-'Official End of Year'!T22)/'Official End of Year'!T22))-1,"Error")</f>
        <v>3.9554750926795501E-2</v>
      </c>
      <c r="U23" s="25">
        <f ca="1">IFERROR(((1+'US Inflation'!$C24)*(1+('Official End of Year'!U23-'Official End of Year'!U22)/'Official End of Year'!U22))-1,"Error")</f>
        <v>3.459119496855334E-2</v>
      </c>
      <c r="V23" s="25">
        <f ca="1">IFERROR(((1+'US Inflation'!$C24)*(1+('Official End of Year'!V23-'Official End of Year'!V22)/'Official End of Year'!V22))-1,"Error")</f>
        <v>3.459119496855334E-2</v>
      </c>
      <c r="W23" s="25">
        <f ca="1">IFERROR(((1+'US Inflation'!$C24)*(1+('Official End of Year'!W23-'Official End of Year'!W22)/'Official End of Year'!W22))-1,"Error")</f>
        <v>3.459119496855334E-2</v>
      </c>
      <c r="X23" s="25">
        <f ca="1">IFERROR(((1+'US Inflation'!$C24)*(1+('Official End of Year'!X23-'Official End of Year'!X22)/'Official End of Year'!X22))-1,"Error")</f>
        <v>3.459119496855334E-2</v>
      </c>
      <c r="Y23" s="25">
        <f ca="1">IFERROR(((1+'US Inflation'!$C24)*(1+('Official End of Year'!Y23-'Official End of Year'!Y22)/'Official End of Year'!Y22))-1,"Error")</f>
        <v>3.0407548365639858E-2</v>
      </c>
      <c r="Z23" s="25">
        <f ca="1">IFERROR(((1+'US Inflation'!$C24)*(1+('Official End of Year'!Z23-'Official End of Year'!Z22)/'Official End of Year'!Z22))-1,"Error")</f>
        <v>4.3913220687331389E-2</v>
      </c>
      <c r="AA23" s="25">
        <f ca="1">IFERROR(((1+'US Inflation'!$C24)*(1+('Official End of Year'!AA23-'Official End of Year'!AA22)/'Official End of Year'!AA22))-1,"Error")</f>
        <v>4.431137061531798E-2</v>
      </c>
      <c r="AB23" s="25">
        <f ca="1">IFERROR(((1+'US Inflation'!$C24)*(1+('Official End of Year'!AB23-'Official End of Year'!AB22)/'Official End of Year'!AB22))-1,"Error")</f>
        <v>3.6927670115861622E-2</v>
      </c>
      <c r="AC23" s="25">
        <f ca="1">IFERROR(((1+'US Inflation'!$C24)*(1+('Official End of Year'!AC23-'Official End of Year'!AC22)/'Official End of Year'!AC22))-1,"Error")</f>
        <v>3.459119496855334E-2</v>
      </c>
      <c r="AD23" s="25">
        <f ca="1">IFERROR(((1+'US Inflation'!$C24)*(1+('Official End of Year'!AD23-'Official End of Year'!AD22)/'Official End of Year'!AD22))-1,"Error")</f>
        <v>3.459119496855334E-2</v>
      </c>
      <c r="AE23" s="25">
        <f ca="1">IFERROR(((1+'US Inflation'!$C24)*(1+('Official End of Year'!AE23-'Official End of Year'!AE22)/'Official End of Year'!AE22))-1,"Error")</f>
        <v>3.459119496855334E-2</v>
      </c>
      <c r="AF23" s="25">
        <f ca="1">IFERROR(((1+'US Inflation'!$C24)*(1+('Official End of Year'!AF23-'Official End of Year'!AF22)/'Official End of Year'!AF22))-1,"Error")</f>
        <v>3.459119496855334E-2</v>
      </c>
      <c r="AG23" s="25">
        <f ca="1">IFERROR(((1+'US Inflation'!$C24)*(1+('Official End of Year'!AG23-'Official End of Year'!AG22)/'Official End of Year'!AG22))-1,"Error")</f>
        <v>4.4311369229167452E-2</v>
      </c>
      <c r="AH23" s="25">
        <f ca="1">IFERROR(((1+'US Inflation'!$C24)*(1+('Official End of Year'!AH23-'Official End of Year'!AH22)/'Official End of Year'!AH22))-1,"Error")</f>
        <v>3.459119496855334E-2</v>
      </c>
      <c r="AI23" s="25">
        <f ca="1">IFERROR(((1+'US Inflation'!$C24)*(1+('Official End of Year'!AI23-'Official End of Year'!AI22)/'Official End of Year'!AI22))-1,"Error")</f>
        <v>3.459119496855334E-2</v>
      </c>
      <c r="AJ23" s="25">
        <f ca="1">IFERROR(((1+'US Inflation'!$C24)*(1+('Official End of Year'!AJ23-'Official End of Year'!AJ22)/'Official End of Year'!AJ22))-1,"Error")</f>
        <v>0.59711729940935809</v>
      </c>
      <c r="AK23" s="25">
        <f ca="1">IFERROR(((1+'US Inflation'!$C24)*(1+('Official End of Year'!AK23-'Official End of Year'!AK22)/'Official End of Year'!AK22))-1,"Error")</f>
        <v>4.5312347249444551E-2</v>
      </c>
      <c r="AL23" s="25">
        <f ca="1">IFERROR(((1+'US Inflation'!$C24)*(1+('Official End of Year'!AL23-'Official End of Year'!AL22)/'Official End of Year'!AL22))-1,"Error")</f>
        <v>0.52959968054307671</v>
      </c>
      <c r="AM23" s="25">
        <f ca="1">IFERROR(((1+'US Inflation'!$C24)*(1+('Official End of Year'!AM23-'Official End of Year'!AM22)/'Official End of Year'!AM22))-1,"Error")</f>
        <v>3.2391399722977665E-2</v>
      </c>
      <c r="AN23" s="25">
        <f ca="1">IFERROR(((1+'US Inflation'!$C24)*(1+('Official End of Year'!AN23-'Official End of Year'!AN22)/'Official End of Year'!AN22))-1,"Error")</f>
        <v>3.459119496855334E-2</v>
      </c>
      <c r="AO23" s="25">
        <f ca="1">IFERROR(((1+'US Inflation'!$C24)*(1+('Official End of Year'!AO23-'Official End of Year'!AO22)/'Official End of Year'!AO22))-1,"Error")</f>
        <v>4.4311370615317758E-2</v>
      </c>
      <c r="AP23" s="25">
        <f ca="1">IFERROR(((1+'US Inflation'!$C24)*(1+('Official End of Year'!AP23-'Official End of Year'!AP22)/'Official End of Year'!AP22))-1,"Error")</f>
        <v>3.459119496855334E-2</v>
      </c>
      <c r="AQ23" s="25">
        <f ca="1">IFERROR(((1+'US Inflation'!$C24)*(1+('Official End of Year'!AQ23-'Official End of Year'!AQ22)/'Official End of Year'!AQ22))-1,"Error")</f>
        <v>3.4139295654315838E-2</v>
      </c>
      <c r="AR23" s="25">
        <f ca="1">IFERROR(((1+'US Inflation'!$C24)*(1+('Official End of Year'!AR23-'Official End of Year'!AR22)/'Official End of Year'!AR22))-1,"Error")</f>
        <v>3.459119496855334E-2</v>
      </c>
      <c r="AS23" s="25">
        <f ca="1">IFERROR(((1+'US Inflation'!$C24)*(1+('Official End of Year'!AS23-'Official End of Year'!AS22)/'Official End of Year'!AS22))-1,"Error")</f>
        <v>2.3223281654589867E-2</v>
      </c>
      <c r="AT23" s="25">
        <f ca="1">IFERROR(((1+'US Inflation'!$C24)*(1+('Official End of Year'!AT23-'Official End of Year'!AT22)/'Official End of Year'!AT22))-1,"Error")</f>
        <v>3.459119496855334E-2</v>
      </c>
      <c r="AU23" s="25">
        <f ca="1">IFERROR(((1+'US Inflation'!$C24)*(1+('Official End of Year'!AU23-'Official End of Year'!AU22)/'Official End of Year'!AU22))-1,"Error")</f>
        <v>3.459119496855334E-2</v>
      </c>
      <c r="AV23" s="25">
        <f ca="1">IFERROR(((1+'US Inflation'!$C24)*(1+('Official End of Year'!AV23-'Official End of Year'!AV22)/'Official End of Year'!AV22))-1,"Error")</f>
        <v>6.2739742743795235E-2</v>
      </c>
      <c r="AW23" s="25">
        <f ca="1">IFERROR(((1+'US Inflation'!$C24)*(1+('Official End of Year'!AW23-'Official End of Year'!AW22)/'Official End of Year'!AW22))-1,"Error")</f>
        <v>3.459119496855334E-2</v>
      </c>
      <c r="AX23" s="25">
        <f ca="1">IFERROR(((1+'US Inflation'!$C24)*(1+('Official End of Year'!AX23-'Official End of Year'!AX22)/'Official End of Year'!AX22))-1,"Error")</f>
        <v>3.459119496855334E-2</v>
      </c>
      <c r="AY23" s="25">
        <f ca="1">IFERROR(((1+'US Inflation'!$C24)*(1+('Official End of Year'!AY23-'Official End of Year'!AY22)/'Official End of Year'!AY22))-1,"Error")</f>
        <v>4.6559219311869571E-2</v>
      </c>
      <c r="AZ23" s="25">
        <f ca="1">IFERROR(((1+'US Inflation'!$C24)*(1+('Official End of Year'!AZ23-'Official End of Year'!AZ22)/'Official End of Year'!AZ22))-1,"Error")</f>
        <v>4.434425489374294E-2</v>
      </c>
      <c r="BA23" s="25">
        <f ca="1">IFERROR(((1+'US Inflation'!$C24)*(1+('Official End of Year'!BA23-'Official End of Year'!BA22)/'Official End of Year'!BA22))-1,"Error")</f>
        <v>3.459119496855334E-2</v>
      </c>
      <c r="BB23" s="25">
        <f ca="1">IFERROR(((1+'US Inflation'!$C24)*(1+('Official End of Year'!BB23-'Official End of Year'!BB22)/'Official End of Year'!BB22))-1,"Error")</f>
        <v>3.459119496855334E-2</v>
      </c>
      <c r="BC23" s="25">
        <f ca="1">IFERROR(((1+'US Inflation'!$C24)*(1+('Official End of Year'!BC23-'Official End of Year'!BC22)/'Official End of Year'!BC22))-1,"Error")</f>
        <v>4.3997336377473273E-2</v>
      </c>
      <c r="BD23" s="25">
        <f ca="1">IFERROR(((1+'US Inflation'!$C24)*(1+('Official End of Year'!BD23-'Official End of Year'!BD22)/'Official End of Year'!BD22))-1,"Error")</f>
        <v>3.459119496855334E-2</v>
      </c>
      <c r="BE23" s="25">
        <f ca="1">IFERROR(((1+'US Inflation'!$C24)*(1+('Official End of Year'!BE23-'Official End of Year'!BE22)/'Official End of Year'!BE22))-1,"Error")</f>
        <v>3.7061436260415803E-2</v>
      </c>
      <c r="BF23" s="25">
        <f ca="1">IFERROR(((1+'US Inflation'!$C24)*(1+('Official End of Year'!BF23-'Official End of Year'!BF22)/'Official End of Year'!BF22))-1,"Error")</f>
        <v>3.459119496855334E-2</v>
      </c>
      <c r="BG23" s="25">
        <f ca="1">IFERROR(((1+'US Inflation'!$C24)*(1+('Official End of Year'!BG23-'Official End of Year'!BG22)/'Official End of Year'!BG22))-1,"Error")</f>
        <v>4.3997336377473273E-2</v>
      </c>
      <c r="BH23" s="25">
        <f ca="1">IFERROR(((1+'US Inflation'!$C24)*(1+('Official End of Year'!BH23-'Official End of Year'!BH22)/'Official End of Year'!BH22))-1,"Error")</f>
        <v>4.4311369456118355E-2</v>
      </c>
      <c r="BI23" s="25">
        <f ca="1">IFERROR(((1+'US Inflation'!$C24)*(1+('Official End of Year'!BI23-'Official End of Year'!BI22)/'Official End of Year'!BI22))-1,"Error")</f>
        <v>3.459119496855334E-2</v>
      </c>
      <c r="BJ23" s="25">
        <f ca="1">IFERROR(((1+'US Inflation'!$C24)*(1+('Official End of Year'!BJ23-'Official End of Year'!BJ22)/'Official End of Year'!BJ22))-1,"Error")</f>
        <v>4.3997336377473273E-2</v>
      </c>
      <c r="BK23" s="25">
        <f ca="1">IFERROR(((1+'US Inflation'!$C24)*(1+('Official End of Year'!BK23-'Official End of Year'!BK22)/'Official End of Year'!BK22))-1,"Error")</f>
        <v>3.674597125319079E-2</v>
      </c>
      <c r="BL23" s="25">
        <f ca="1">IFERROR(((1+'US Inflation'!$C24)*(1+('Official End of Year'!BL23-'Official End of Year'!BL22)/'Official End of Year'!BL22))-1,"Error")</f>
        <v>0.1134391847544689</v>
      </c>
      <c r="BM23" s="25">
        <f ca="1">IFERROR(((1+'US Inflation'!$C24)*(1+('Official End of Year'!BM23-'Official End of Year'!BM22)/'Official End of Year'!BM22))-1,"Error")</f>
        <v>3.8100815045440939E-2</v>
      </c>
      <c r="BN23" s="25">
        <f ca="1">IFERROR(((1+'US Inflation'!$C24)*(1+('Official End of Year'!BN23-'Official End of Year'!BN22)/'Official End of Year'!BN22))-1,"Error")</f>
        <v>4.4262009661770296E-2</v>
      </c>
      <c r="BO23" s="25">
        <f ca="1">IFERROR(((1+'US Inflation'!$C24)*(1+('Official End of Year'!BO23-'Official End of Year'!BO22)/'Official End of Year'!BO22))-1,"Error")</f>
        <v>3.459119496855334E-2</v>
      </c>
      <c r="BP23" s="25">
        <f ca="1">IFERROR(((1+'US Inflation'!$C24)*(1+('Official End of Year'!BP23-'Official End of Year'!BP22)/'Official End of Year'!BP22))-1,"Error")</f>
        <v>3.459119496855334E-2</v>
      </c>
      <c r="BQ23" s="25">
        <f ca="1">IFERROR(((1+'US Inflation'!$C24)*(1+('Official End of Year'!BQ23-'Official End of Year'!BQ22)/'Official End of Year'!BQ22))-1,"Error")</f>
        <v>3.4295597410377132E-2</v>
      </c>
      <c r="BR23" s="25">
        <f ca="1">IFERROR(((1+'US Inflation'!$C24)*(1+('Official End of Year'!BR23-'Official End of Year'!BR22)/'Official End of Year'!BR22))-1,"Error")</f>
        <v>4.1957763341215149E-2</v>
      </c>
      <c r="BS23" s="25">
        <f ca="1">IFERROR(((1+'US Inflation'!$C24)*(1+('Official End of Year'!BS23-'Official End of Year'!BS22)/'Official End of Year'!BS22))-1,"Error")</f>
        <v>3.459119496855334E-2</v>
      </c>
      <c r="BT23" s="25">
        <f ca="1">IFERROR(((1+'US Inflation'!$C24)*(1+('Official End of Year'!BT23-'Official End of Year'!BT22)/'Official End of Year'!BT22))-1,"Error")</f>
        <v>3.459119496855334E-2</v>
      </c>
      <c r="BU23" s="25">
        <f ca="1">IFERROR(((1+'US Inflation'!$C24)*(1+('Official End of Year'!BU23-'Official End of Year'!BU22)/'Official End of Year'!BU22))-1,"Error")</f>
        <v>3.459119496855334E-2</v>
      </c>
      <c r="BV23" s="25">
        <f ca="1">IFERROR(((1+'US Inflation'!$C24)*(1+('Official End of Year'!BV23-'Official End of Year'!BV22)/'Official End of Year'!BV22))-1,"Error")</f>
        <v>3.1928154569663914E-2</v>
      </c>
      <c r="BW23" s="25">
        <f ca="1">IFERROR(((1+'US Inflation'!$C24)*(1+('Official End of Year'!BW23-'Official End of Year'!BW22)/'Official End of Year'!BW22))-1,"Error")</f>
        <v>3.459119496855334E-2</v>
      </c>
      <c r="BX23" s="25">
        <f ca="1">IFERROR(((1+'US Inflation'!$C24)*(1+('Official End of Year'!BX23-'Official End of Year'!BX22)/'Official End of Year'!BX22))-1,"Error")</f>
        <v>3.459119496855334E-2</v>
      </c>
      <c r="BY23" s="25">
        <f ca="1">IFERROR(((1+'US Inflation'!$C24)*(1+('Official End of Year'!BY23-'Official End of Year'!BY22)/'Official End of Year'!BY22))-1,"Error")</f>
        <v>4.434425489374294E-2</v>
      </c>
      <c r="BZ23" s="25">
        <f ca="1">IFERROR(((1+'US Inflation'!$C24)*(1+('Official End of Year'!BZ23-'Official End of Year'!BZ22)/'Official End of Year'!BZ22))-1,"Error")</f>
        <v>3.631561274619366E-2</v>
      </c>
      <c r="CA23" s="25">
        <f ca="1">IFERROR(((1+'US Inflation'!$C24)*(1+('Official End of Year'!CA23-'Official End of Year'!CA22)/'Official End of Year'!CA22))-1,"Error")</f>
        <v>3.459119496855334E-2</v>
      </c>
      <c r="CB23" s="25">
        <f ca="1">IFERROR(((1+'US Inflation'!$C24)*(1+('Official End of Year'!CB23-'Official End of Year'!CB22)/'Official End of Year'!CB22))-1,"Error")</f>
        <v>3.459119496855334E-2</v>
      </c>
      <c r="CC23" s="25">
        <f ca="1">IFERROR(((1+'US Inflation'!$C24)*(1+('Official End of Year'!CC23-'Official End of Year'!CC22)/'Official End of Year'!CC22))-1,"Error")</f>
        <v>4.434425489374294E-2</v>
      </c>
      <c r="CD23" s="25">
        <f ca="1">IFERROR(((1+'US Inflation'!$C24)*(1+('Official End of Year'!CD23-'Official End of Year'!CD22)/'Official End of Year'!CD22))-1,"Error")</f>
        <v>3.555495015720922E-2</v>
      </c>
      <c r="CE23" s="25">
        <f ca="1">IFERROR(((1+'US Inflation'!$C24)*(1+('Official End of Year'!CE23-'Official End of Year'!CE22)/'Official End of Year'!CE22))-1,"Error")</f>
        <v>3.0098580896739557E-2</v>
      </c>
      <c r="CF23" s="25">
        <f ca="1">IFERROR(((1+'US Inflation'!$C24)*(1+('Official End of Year'!CF23-'Official End of Year'!CF22)/'Official End of Year'!CF22))-1,"Error")</f>
        <v>3.459119496855334E-2</v>
      </c>
      <c r="CG23" s="25">
        <f ca="1">IFERROR(((1+'US Inflation'!$C24)*(1+('Official End of Year'!CG23-'Official End of Year'!CG22)/'Official End of Year'!CG22))-1,"Error")</f>
        <v>3.459119496855334E-2</v>
      </c>
      <c r="CH23" s="25">
        <f ca="1">IFERROR(((1+'US Inflation'!$C24)*(1+('Official End of Year'!CH23-'Official End of Year'!CH22)/'Official End of Year'!CH22))-1,"Error")</f>
        <v>3.707819303350135E-2</v>
      </c>
      <c r="CI23" s="25">
        <f ca="1">IFERROR(((1+'US Inflation'!$C24)*(1+('Official End of Year'!CI23-'Official End of Year'!CI22)/'Official End of Year'!CI22))-1,"Error")</f>
        <v>3.459119496855334E-2</v>
      </c>
      <c r="CJ23" s="25">
        <f ca="1">IFERROR(((1+'US Inflation'!$C24)*(1+('Official End of Year'!CJ23-'Official End of Year'!CJ22)/'Official End of Year'!CJ22))-1,"Error")</f>
        <v>3.459119496855334E-2</v>
      </c>
      <c r="CK23" s="25">
        <f ca="1">IFERROR(((1+'US Inflation'!$C24)*(1+('Official End of Year'!CK23-'Official End of Year'!CK22)/'Official End of Year'!CK22))-1,"Error")</f>
        <v>3.459119496855334E-2</v>
      </c>
      <c r="CL23" s="25">
        <f ca="1">IFERROR(((1+'US Inflation'!$C24)*(1+('Official End of Year'!CL23-'Official End of Year'!CL22)/'Official End of Year'!CL22))-1,"Error")</f>
        <v>4.4311370615317758E-2</v>
      </c>
      <c r="CM23" s="25">
        <f ca="1">IFERROR(((1+'US Inflation'!$C24)*(1+('Official End of Year'!CM23-'Official End of Year'!CM22)/'Official End of Year'!CM22))-1,"Error")</f>
        <v>0.29585159773838998</v>
      </c>
      <c r="CN23" s="25">
        <f ca="1">IFERROR(((1+'US Inflation'!$C24)*(1+('Official End of Year'!CN23-'Official End of Year'!CN22)/'Official End of Year'!CN22))-1,"Error")</f>
        <v>3.459119496855334E-2</v>
      </c>
      <c r="CO23" s="25">
        <f ca="1">IFERROR(((1+'US Inflation'!$C24)*(1+('Official End of Year'!CO23-'Official End of Year'!CO22)/'Official End of Year'!CO22))-1,"Error")</f>
        <v>3.459119496855334E-2</v>
      </c>
      <c r="CP23" s="25">
        <f ca="1">IFERROR(((1+'US Inflation'!$C24)*(1+('Official End of Year'!CP23-'Official End of Year'!CP22)/'Official End of Year'!CP22))-1,"Error")</f>
        <v>3.459119496855334E-2</v>
      </c>
      <c r="CQ23" s="25">
        <f ca="1">IFERROR(((1+'US Inflation'!$C24)*(1+('Official End of Year'!CQ23-'Official End of Year'!CQ22)/'Official End of Year'!CQ22))-1,"Error")</f>
        <v>3.459119496855334E-2</v>
      </c>
      <c r="CR23" s="25" t="str">
        <f ca="1">IFERROR(((1+'US Inflation'!$C24)*(1+('Official End of Year'!CR23-'Official End of Year'!CR22)/'Official End of Year'!CR22))-1,"Error")</f>
        <v>Error</v>
      </c>
      <c r="CS23" s="25" t="str">
        <f ca="1">IFERROR(((1+'US Inflation'!$C24)*(1+('Official End of Year'!CS23-'Official End of Year'!CS22)/'Official End of Year'!CS22))-1,"Error")</f>
        <v>Error</v>
      </c>
      <c r="CT23" s="25">
        <f ca="1">IFERROR(((1+'US Inflation'!$C24)*(1+('Official End of Year'!CT23-'Official End of Year'!CT22)/'Official End of Year'!CT22))-1,"Error")</f>
        <v>3.459119496855334E-2</v>
      </c>
      <c r="CU23" s="25" t="str">
        <f ca="1">IFERROR(((1+'US Inflation'!$C24)*(1+('Official End of Year'!CU23-'Official End of Year'!CU22)/'Official End of Year'!CU22))-1,"Error")</f>
        <v>Error</v>
      </c>
      <c r="CV23" s="25" t="str">
        <f ca="1">IFERROR(((1+'US Inflation'!$C24)*(1+('Official End of Year'!CV23-'Official End of Year'!CV22)/'Official End of Year'!CV22))-1,"Error")</f>
        <v>Error</v>
      </c>
      <c r="CW23" s="25">
        <f ca="1">IFERROR(((1+'US Inflation'!$C24)*(1+('Official End of Year'!CW23-'Official End of Year'!CW22)/'Official End of Year'!CW22))-1,"Error")</f>
        <v>3.459119496855334E-2</v>
      </c>
      <c r="CX23" s="25" t="str">
        <f ca="1">IFERROR(((1+'US Inflation'!$C24)*(1+('Official End of Year'!CX23-'Official End of Year'!CX22)/'Official End of Year'!CX22))-1,"Error")</f>
        <v>Error</v>
      </c>
      <c r="CY23" s="25" t="str">
        <f ca="1">IFERROR(((1+'US Inflation'!$C24)*(1+('Official End of Year'!CY23-'Official End of Year'!CY22)/'Official End of Year'!CY22))-1,"Error")</f>
        <v>Error</v>
      </c>
      <c r="CZ23" s="25" t="str">
        <f ca="1">IFERROR(((1+'US Inflation'!$C24)*(1+('Official End of Year'!CZ23-'Official End of Year'!CZ22)/'Official End of Year'!CZ22))-1,"Error")</f>
        <v>Error</v>
      </c>
      <c r="DA23" s="25">
        <f ca="1">IFERROR(((1+'US Inflation'!$C24)*(1+('Official End of Year'!DA23-'Official End of Year'!DA22)/'Official End of Year'!DA22))-1,"Error")</f>
        <v>3.459119496855334E-2</v>
      </c>
      <c r="DB23" s="25">
        <f ca="1">IFERROR(((1+'US Inflation'!$C24)*(1+('Official End of Year'!DB23-'Official End of Year'!DB22)/'Official End of Year'!DB22))-1,"Error")</f>
        <v>3.459119496855334E-2</v>
      </c>
      <c r="DC23" s="25" t="str">
        <f ca="1">IFERROR(((1+'US Inflation'!$C24)*(1+('Official End of Year'!DC23-'Official End of Year'!DC22)/'Official End of Year'!DC22))-1,"Error")</f>
        <v>Error</v>
      </c>
      <c r="DD23" s="25">
        <f ca="1">IFERROR(((1+'US Inflation'!$C24)*(1+('Official End of Year'!DD23-'Official End of Year'!DD22)/'Official End of Year'!DD22))-1,"Error")</f>
        <v>4.4136996167002396E-2</v>
      </c>
      <c r="DE23" s="25" t="str">
        <f ca="1">IFERROR(((1+'US Inflation'!$C24)*(1+('Official End of Year'!DE23-'Official End of Year'!DE22)/'Official End of Year'!DE22))-1,"Error")</f>
        <v>Error</v>
      </c>
      <c r="DF23" s="25">
        <f ca="1">IFERROR(((1+'US Inflation'!$C24)*(1+('Official End of Year'!DF23-'Official End of Year'!DF22)/'Official End of Year'!DF22))-1,"Error")</f>
        <v>3.459119496855334E-2</v>
      </c>
      <c r="DG23" s="25">
        <f ca="1">IFERROR(((1+'US Inflation'!$C24)*(1+('Official End of Year'!DG23-'Official End of Year'!DG22)/'Official End of Year'!DG22))-1,"Error")</f>
        <v>3.459119496855334E-2</v>
      </c>
    </row>
    <row r="24" spans="1:111" x14ac:dyDescent="0.25">
      <c r="A24" t="str">
        <f t="shared" ca="1" si="2"/>
        <v>1969</v>
      </c>
      <c r="B24" s="25">
        <f ca="1">IFERROR(((1+'US Inflation'!$C25)*(1+('Official End of Year'!B24-'Official End of Year'!B23)/'Official End of Year'!B23))-1,"Error")</f>
        <v>3.039513677811545E-2</v>
      </c>
      <c r="C24" s="25">
        <f ca="1">IFERROR(((1+'US Inflation'!$C25)*(1+('Official End of Year'!C24-'Official End of Year'!C23)/'Official End of Year'!C23))-1,"Error")</f>
        <v>3.039513677811545E-2</v>
      </c>
      <c r="D24" s="25">
        <f ca="1">IFERROR(((1+'US Inflation'!$C25)*(1+('Official End of Year'!D24-'Official End of Year'!D23)/'Official End of Year'!D23))-1,"Error")</f>
        <v>2.4754456239571843E-2</v>
      </c>
      <c r="E24" s="25">
        <f ca="1">IFERROR(((1+'US Inflation'!$C25)*(1+('Official End of Year'!E24-'Official End of Year'!E23)/'Official End of Year'!E23))-1,"Error")</f>
        <v>3.1168226371779184E-2</v>
      </c>
      <c r="F24" s="25">
        <f ca="1">IFERROR(((1+'US Inflation'!$C25)*(1+('Official End of Year'!F24-'Official End of Year'!F23)/'Official End of Year'!F23))-1,"Error")</f>
        <v>2.0697880291584925E-2</v>
      </c>
      <c r="G24" s="25">
        <f ca="1">IFERROR(((1+'US Inflation'!$C25)*(1+('Official End of Year'!G24-'Official End of Year'!G23)/'Official End of Year'!G23))-1,"Error")</f>
        <v>0.15947033036336711</v>
      </c>
      <c r="H24" s="25">
        <f ca="1">IFERROR(((1+'US Inflation'!$C25)*(1+('Official End of Year'!H24-'Official End of Year'!H23)/'Official End of Year'!H23))-1,"Error")</f>
        <v>3.039513677811545E-2</v>
      </c>
      <c r="I24" s="25">
        <f ca="1">IFERROR(((1+'US Inflation'!$C25)*(1+('Official End of Year'!I24-'Official End of Year'!I23)/'Official End of Year'!I23))-1,"Error")</f>
        <v>2.535553751337849E-2</v>
      </c>
      <c r="J24" s="25">
        <f ca="1">IFERROR(((1+'US Inflation'!$C25)*(1+('Official End of Year'!J24-'Official End of Year'!J23)/'Official End of Year'!J23))-1,"Error")</f>
        <v>0.16398486774688359</v>
      </c>
      <c r="K24" s="25">
        <f ca="1">IFERROR(((1+'US Inflation'!$C25)*(1+('Official End of Year'!K24-'Official End of Year'!K23)/'Official End of Year'!K23))-1,"Error")</f>
        <v>3.039513677811545E-2</v>
      </c>
      <c r="L24" s="25">
        <f ca="1">IFERROR(((1+'US Inflation'!$C25)*(1+('Official End of Year'!L24-'Official End of Year'!L23)/'Official End of Year'!L23))-1,"Error")</f>
        <v>3.1451362369306679E-2</v>
      </c>
      <c r="M24" s="25">
        <f ca="1">IFERROR(((1+'US Inflation'!$C25)*(1+('Official End of Year'!M24-'Official End of Year'!M23)/'Official End of Year'!M23))-1,"Error")</f>
        <v>0.30364464258128776</v>
      </c>
      <c r="N24" s="25">
        <f ca="1">IFERROR(((1+'US Inflation'!$C25)*(1+('Official End of Year'!N24-'Official End of Year'!N23)/'Official End of Year'!N23))-1,"Error")</f>
        <v>2.4764562295273462E-2</v>
      </c>
      <c r="O24" s="25">
        <f ca="1">IFERROR(((1+'US Inflation'!$C25)*(1+('Official End of Year'!O24-'Official End of Year'!O23)/'Official End of Year'!O23))-1,"Error")</f>
        <v>3.039513677811545E-2</v>
      </c>
      <c r="P24" s="25">
        <f ca="1">IFERROR(((1+'US Inflation'!$C25)*(1+('Official End of Year'!P24-'Official End of Year'!P23)/'Official End of Year'!P23))-1,"Error")</f>
        <v>8.7525919944065889E-2</v>
      </c>
      <c r="Q24" s="25">
        <f ca="1">IFERROR(((1+'US Inflation'!$C25)*(1+('Official End of Year'!Q24-'Official End of Year'!Q23)/'Official End of Year'!Q23))-1,"Error")</f>
        <v>3.039513677811545E-2</v>
      </c>
      <c r="R24" s="25">
        <f ca="1">IFERROR(((1+'US Inflation'!$C25)*(1+('Official End of Year'!R24-'Official End of Year'!R23)/'Official End of Year'!R23))-1,"Error")</f>
        <v>3.039513677811545E-2</v>
      </c>
      <c r="S24" s="25">
        <f ca="1">IFERROR(((1+'US Inflation'!$C25)*(1+('Official End of Year'!S24-'Official End of Year'!S23)/'Official End of Year'!S23))-1,"Error")</f>
        <v>3.039513677811545E-2</v>
      </c>
      <c r="T24" s="25">
        <f ca="1">IFERROR(((1+'US Inflation'!$C25)*(1+('Official End of Year'!T24-'Official End of Year'!T23)/'Official End of Year'!T23))-1,"Error")</f>
        <v>2.9777579009547805E-2</v>
      </c>
      <c r="U24" s="25">
        <f ca="1">IFERROR(((1+'US Inflation'!$C25)*(1+('Official End of Year'!U24-'Official End of Year'!U23)/'Official End of Year'!U23))-1,"Error")</f>
        <v>3.039513677811545E-2</v>
      </c>
      <c r="V24" s="25">
        <f ca="1">IFERROR(((1+'US Inflation'!$C25)*(1+('Official End of Year'!V24-'Official End of Year'!V23)/'Official End of Year'!V23))-1,"Error")</f>
        <v>3.039513677811545E-2</v>
      </c>
      <c r="W24" s="25">
        <f ca="1">IFERROR(((1+'US Inflation'!$C25)*(1+('Official End of Year'!W24-'Official End of Year'!W23)/'Official End of Year'!W23))-1,"Error")</f>
        <v>3.039513677811545E-2</v>
      </c>
      <c r="X24" s="25">
        <f ca="1">IFERROR(((1+'US Inflation'!$C25)*(1+('Official End of Year'!X24-'Official End of Year'!X23)/'Official End of Year'!X23))-1,"Error")</f>
        <v>3.039513677811545E-2</v>
      </c>
      <c r="Y24" s="25">
        <f ca="1">IFERROR(((1+'US Inflation'!$C25)*(1+('Official End of Year'!Y24-'Official End of Year'!Y23)/'Official End of Year'!Y23))-1,"Error")</f>
        <v>3.4086545198312113E-2</v>
      </c>
      <c r="Z24" s="25">
        <f ca="1">IFERROR(((1+'US Inflation'!$C25)*(1+('Official End of Year'!Z24-'Official End of Year'!Z23)/'Official End of Year'!Z23))-1,"Error")</f>
        <v>0.15936672058322876</v>
      </c>
      <c r="AA24" s="25">
        <f ca="1">IFERROR(((1+'US Inflation'!$C25)*(1+('Official End of Year'!AA24-'Official End of Year'!AA23)/'Official End of Year'!AA23))-1,"Error")</f>
        <v>2.4764611451695284E-2</v>
      </c>
      <c r="AB24" s="25">
        <f ca="1">IFERROR(((1+'US Inflation'!$C25)*(1+('Official End of Year'!AB24-'Official End of Year'!AB23)/'Official End of Year'!AB23))-1,"Error")</f>
        <v>-4.9318472291072668E-2</v>
      </c>
      <c r="AC24" s="25">
        <f ca="1">IFERROR(((1+'US Inflation'!$C25)*(1+('Official End of Year'!AC24-'Official End of Year'!AC23)/'Official End of Year'!AC23))-1,"Error")</f>
        <v>3.039513677811545E-2</v>
      </c>
      <c r="AD24" s="25">
        <f ca="1">IFERROR(((1+'US Inflation'!$C25)*(1+('Official End of Year'!AD24-'Official End of Year'!AD23)/'Official End of Year'!AD23))-1,"Error")</f>
        <v>3.039513677811545E-2</v>
      </c>
      <c r="AE24" s="25">
        <f ca="1">IFERROR(((1+'US Inflation'!$C25)*(1+('Official End of Year'!AE24-'Official End of Year'!AE23)/'Official End of Year'!AE23))-1,"Error")</f>
        <v>3.039513677811545E-2</v>
      </c>
      <c r="AF24" s="25">
        <f ca="1">IFERROR(((1+'US Inflation'!$C25)*(1+('Official End of Year'!AF24-'Official End of Year'!AF23)/'Official End of Year'!AF23))-1,"Error")</f>
        <v>3.039513677811545E-2</v>
      </c>
      <c r="AG24" s="25">
        <f ca="1">IFERROR(((1+'US Inflation'!$C25)*(1+('Official End of Year'!AG24-'Official End of Year'!AG23)/'Official End of Year'!AG23))-1,"Error")</f>
        <v>2.4764563624335878E-2</v>
      </c>
      <c r="AH24" s="25">
        <f ca="1">IFERROR(((1+'US Inflation'!$C25)*(1+('Official End of Year'!AH24-'Official End of Year'!AH23)/'Official End of Year'!AH23))-1,"Error")</f>
        <v>3.039513677811545E-2</v>
      </c>
      <c r="AI24" s="25">
        <f ca="1">IFERROR(((1+'US Inflation'!$C25)*(1+('Official End of Year'!AI24-'Official End of Year'!AI23)/'Official End of Year'!AI23))-1,"Error")</f>
        <v>3.039513677811545E-2</v>
      </c>
      <c r="AJ24" s="25">
        <f ca="1">IFERROR(((1+'US Inflation'!$C25)*(1+('Official End of Year'!AJ24-'Official End of Year'!AJ23)/'Official End of Year'!AJ23))-1,"Error")</f>
        <v>3.039513677811545E-2</v>
      </c>
      <c r="AK24" s="25">
        <f ca="1">IFERROR(((1+'US Inflation'!$C25)*(1+('Official End of Year'!AK24-'Official End of Year'!AK23)/'Official End of Year'!AK23))-1,"Error")</f>
        <v>2.484008081316369E-2</v>
      </c>
      <c r="AL24" s="25">
        <f ca="1">IFERROR(((1+'US Inflation'!$C25)*(1+('Official End of Year'!AL24-'Official End of Year'!AL23)/'Official End of Year'!AL23))-1,"Error")</f>
        <v>3.039513677811545E-2</v>
      </c>
      <c r="AM24" s="25">
        <f ca="1">IFERROR(((1+'US Inflation'!$C25)*(1+('Official End of Year'!AM24-'Official End of Year'!AM23)/'Official End of Year'!AM23))-1,"Error")</f>
        <v>4.8096691265550051E-2</v>
      </c>
      <c r="AN24" s="25">
        <f ca="1">IFERROR(((1+'US Inflation'!$C25)*(1+('Official End of Year'!AN24-'Official End of Year'!AN23)/'Official End of Year'!AN23))-1,"Error")</f>
        <v>3.4177509743841927E-2</v>
      </c>
      <c r="AO24" s="25">
        <f ca="1">IFERROR(((1+'US Inflation'!$C25)*(1+('Official End of Year'!AO24-'Official End of Year'!AO23)/'Official End of Year'!AO23))-1,"Error")</f>
        <v>2.4764562257853395E-2</v>
      </c>
      <c r="AP24" s="25">
        <f ca="1">IFERROR(((1+'US Inflation'!$C25)*(1+('Official End of Year'!AP24-'Official End of Year'!AP23)/'Official End of Year'!AP23))-1,"Error")</f>
        <v>3.039513677811545E-2</v>
      </c>
      <c r="AQ24" s="25">
        <f ca="1">IFERROR(((1+'US Inflation'!$C25)*(1+('Official End of Year'!AQ24-'Official End of Year'!AQ23)/'Official End of Year'!AQ23))-1,"Error")</f>
        <v>3.5434691654755213E-2</v>
      </c>
      <c r="AR24" s="25">
        <f ca="1">IFERROR(((1+'US Inflation'!$C25)*(1+('Official End of Year'!AR24-'Official End of Year'!AR23)/'Official End of Year'!AR23))-1,"Error")</f>
        <v>3.039513677811545E-2</v>
      </c>
      <c r="AS24" s="25">
        <f ca="1">IFERROR(((1+'US Inflation'!$C25)*(1+('Official End of Year'!AS24-'Official End of Year'!AS23)/'Official End of Year'!AS23))-1,"Error")</f>
        <v>2.9915934659343391E-2</v>
      </c>
      <c r="AT24" s="25">
        <f ca="1">IFERROR(((1+'US Inflation'!$C25)*(1+('Official End of Year'!AT24-'Official End of Year'!AT23)/'Official End of Year'!AT23))-1,"Error")</f>
        <v>3.039513677811545E-2</v>
      </c>
      <c r="AU24" s="25">
        <f ca="1">IFERROR(((1+'US Inflation'!$C25)*(1+('Official End of Year'!AU24-'Official End of Year'!AU23)/'Official End of Year'!AU23))-1,"Error")</f>
        <v>3.039513677811545E-2</v>
      </c>
      <c r="AV24" s="25">
        <f ca="1">IFERROR(((1+'US Inflation'!$C25)*(1+('Official End of Year'!AV24-'Official End of Year'!AV23)/'Official End of Year'!AV23))-1,"Error")</f>
        <v>0.11409987929388676</v>
      </c>
      <c r="AW24" s="25">
        <f ca="1">IFERROR(((1+'US Inflation'!$C25)*(1+('Official End of Year'!AW24-'Official End of Year'!AW23)/'Official End of Year'!AW23))-1,"Error")</f>
        <v>3.039513677811545E-2</v>
      </c>
      <c r="AX24" s="25">
        <f ca="1">IFERROR(((1+'US Inflation'!$C25)*(1+('Official End of Year'!AX24-'Official End of Year'!AX23)/'Official End of Year'!AX23))-1,"Error")</f>
        <v>3.039513677811545E-2</v>
      </c>
      <c r="AY24" s="25">
        <f ca="1">IFERROR(((1+'US Inflation'!$C25)*(1+('Official End of Year'!AY24-'Official End of Year'!AY23)/'Official End of Year'!AY23))-1,"Error")</f>
        <v>5.1721716026343012E-2</v>
      </c>
      <c r="AZ24" s="25">
        <f ca="1">IFERROR(((1+'US Inflation'!$C25)*(1+('Official End of Year'!AZ24-'Official End of Year'!AZ23)/'Official End of Year'!AZ23))-1,"Error")</f>
        <v>2.535553751337849E-2</v>
      </c>
      <c r="BA24" s="25">
        <f ca="1">IFERROR(((1+'US Inflation'!$C25)*(1+('Official End of Year'!BA24-'Official End of Year'!BA23)/'Official End of Year'!BA23))-1,"Error")</f>
        <v>3.039513677811545E-2</v>
      </c>
      <c r="BB24" s="25">
        <f ca="1">IFERROR(((1+'US Inflation'!$C25)*(1+('Official End of Year'!BB24-'Official End of Year'!BB23)/'Official End of Year'!BB23))-1,"Error")</f>
        <v>3.039513677811545E-2</v>
      </c>
      <c r="BC24" s="25">
        <f ca="1">IFERROR(((1+'US Inflation'!$C25)*(1+('Official End of Year'!BC24-'Official End of Year'!BC23)/'Official End of Year'!BC23))-1,"Error")</f>
        <v>0.15947033036336733</v>
      </c>
      <c r="BD24" s="25">
        <f ca="1">IFERROR(((1+'US Inflation'!$C25)*(1+('Official End of Year'!BD24-'Official End of Year'!BD23)/'Official End of Year'!BD23))-1,"Error")</f>
        <v>3.039513677811545E-2</v>
      </c>
      <c r="BE24" s="25">
        <f ca="1">IFERROR(((1+'US Inflation'!$C25)*(1+('Official End of Year'!BE24-'Official End of Year'!BE23)/'Official End of Year'!BE23))-1,"Error")</f>
        <v>3.5135754598232261E-2</v>
      </c>
      <c r="BF24" s="25">
        <f ca="1">IFERROR(((1+'US Inflation'!$C25)*(1+('Official End of Year'!BF24-'Official End of Year'!BF23)/'Official End of Year'!BF23))-1,"Error")</f>
        <v>3.039513677811545E-2</v>
      </c>
      <c r="BG24" s="25">
        <f ca="1">IFERROR(((1+'US Inflation'!$C25)*(1+('Official End of Year'!BG24-'Official End of Year'!BG23)/'Official End of Year'!BG23))-1,"Error")</f>
        <v>0.15947033036336733</v>
      </c>
      <c r="BH24" s="25">
        <f ca="1">IFERROR(((1+'US Inflation'!$C25)*(1+('Official End of Year'!BH24-'Official End of Year'!BH23)/'Official End of Year'!BH23))-1,"Error")</f>
        <v>2.4764564859440119E-2</v>
      </c>
      <c r="BI24" s="25">
        <f ca="1">IFERROR(((1+'US Inflation'!$C25)*(1+('Official End of Year'!BI24-'Official End of Year'!BI23)/'Official End of Year'!BI23))-1,"Error")</f>
        <v>3.039513677811545E-2</v>
      </c>
      <c r="BJ24" s="25">
        <f ca="1">IFERROR(((1+'US Inflation'!$C25)*(1+('Official End of Year'!BJ24-'Official End of Year'!BJ23)/'Official End of Year'!BJ23))-1,"Error")</f>
        <v>3.0639036652230889E-2</v>
      </c>
      <c r="BK24" s="25">
        <f ca="1">IFERROR(((1+'US Inflation'!$C25)*(1+('Official End of Year'!BK24-'Official End of Year'!BK23)/'Official End of Year'!BK23))-1,"Error")</f>
        <v>2.7178718553033887E-2</v>
      </c>
      <c r="BL24" s="25">
        <f ca="1">IFERROR(((1+'US Inflation'!$C25)*(1+('Official End of Year'!BL24-'Official End of Year'!BL23)/'Official End of Year'!BL23))-1,"Error")</f>
        <v>3.039513677811545E-2</v>
      </c>
      <c r="BM24" s="25">
        <f ca="1">IFERROR(((1+'US Inflation'!$C25)*(1+('Official End of Year'!BM24-'Official End of Year'!BM23)/'Official End of Year'!BM23))-1,"Error")</f>
        <v>3.3677837959773305E-2</v>
      </c>
      <c r="BN24" s="25">
        <f ca="1">IFERROR(((1+'US Inflation'!$C25)*(1+('Official End of Year'!BN24-'Official End of Year'!BN23)/'Official End of Year'!BN23))-1,"Error")</f>
        <v>2.5510001077772015E-2</v>
      </c>
      <c r="BO24" s="25">
        <f ca="1">IFERROR(((1+'US Inflation'!$C25)*(1+('Official End of Year'!BO24-'Official End of Year'!BO23)/'Official End of Year'!BO23))-1,"Error")</f>
        <v>3.039513677811545E-2</v>
      </c>
      <c r="BP24" s="25">
        <f ca="1">IFERROR(((1+'US Inflation'!$C25)*(1+('Official End of Year'!BP24-'Official End of Year'!BP23)/'Official End of Year'!BP23))-1,"Error")</f>
        <v>3.039513677811545E-2</v>
      </c>
      <c r="BQ24" s="25">
        <f ca="1">IFERROR(((1+'US Inflation'!$C25)*(1+('Official End of Year'!BQ24-'Official End of Year'!BQ23)/'Official End of Year'!BQ23))-1,"Error")</f>
        <v>3.039513677811545E-2</v>
      </c>
      <c r="BR24" s="25">
        <f ca="1">IFERROR(((1+'US Inflation'!$C25)*(1+('Official End of Year'!BR24-'Official End of Year'!BR23)/'Official End of Year'!BR23))-1,"Error")</f>
        <v>2.7459782267542643E-2</v>
      </c>
      <c r="BS24" s="25">
        <f ca="1">IFERROR(((1+'US Inflation'!$C25)*(1+('Official End of Year'!BS24-'Official End of Year'!BS23)/'Official End of Year'!BS23))-1,"Error")</f>
        <v>3.039513677811545E-2</v>
      </c>
      <c r="BT24" s="25">
        <f ca="1">IFERROR(((1+'US Inflation'!$C25)*(1+('Official End of Year'!BT24-'Official End of Year'!BT23)/'Official End of Year'!BT23))-1,"Error")</f>
        <v>3.039513677811545E-2</v>
      </c>
      <c r="BU24" s="25">
        <f ca="1">IFERROR(((1+'US Inflation'!$C25)*(1+('Official End of Year'!BU24-'Official End of Year'!BU23)/'Official End of Year'!BU23))-1,"Error")</f>
        <v>3.301774080787534E-2</v>
      </c>
      <c r="BV24" s="25">
        <f ca="1">IFERROR(((1+'US Inflation'!$C25)*(1+('Official End of Year'!BV24-'Official End of Year'!BV23)/'Official End of Year'!BV23))-1,"Error")</f>
        <v>2.5436304036166701E-2</v>
      </c>
      <c r="BW24" s="25">
        <f ca="1">IFERROR(((1+'US Inflation'!$C25)*(1+('Official End of Year'!BW24-'Official End of Year'!BW23)/'Official End of Year'!BW23))-1,"Error")</f>
        <v>3.039513677811545E-2</v>
      </c>
      <c r="BX24" s="25">
        <f ca="1">IFERROR(((1+'US Inflation'!$C25)*(1+('Official End of Year'!BX24-'Official End of Year'!BX23)/'Official End of Year'!BX23))-1,"Error")</f>
        <v>3.2067856156544838E-2</v>
      </c>
      <c r="BY24" s="25">
        <f ca="1">IFERROR(((1+'US Inflation'!$C25)*(1+('Official End of Year'!BY24-'Official End of Year'!BY23)/'Official End of Year'!BY23))-1,"Error")</f>
        <v>2.535553751337849E-2</v>
      </c>
      <c r="BZ24" s="25">
        <f ca="1">IFERROR(((1+'US Inflation'!$C25)*(1+('Official End of Year'!BZ24-'Official End of Year'!BZ23)/'Official End of Year'!BZ23))-1,"Error")</f>
        <v>3.4356375813376916E-2</v>
      </c>
      <c r="CA24" s="25">
        <f ca="1">IFERROR(((1+'US Inflation'!$C25)*(1+('Official End of Year'!CA24-'Official End of Year'!CA23)/'Official End of Year'!CA23))-1,"Error")</f>
        <v>3.5609687066333606E-2</v>
      </c>
      <c r="CB24" s="25">
        <f ca="1">IFERROR(((1+'US Inflation'!$C25)*(1+('Official End of Year'!CB24-'Official End of Year'!CB23)/'Official End of Year'!CB23))-1,"Error")</f>
        <v>3.039513677811545E-2</v>
      </c>
      <c r="CC24" s="25">
        <f ca="1">IFERROR(((1+'US Inflation'!$C25)*(1+('Official End of Year'!CC24-'Official End of Year'!CC23)/'Official End of Year'!CC23))-1,"Error")</f>
        <v>2.535553751337849E-2</v>
      </c>
      <c r="CD24" s="25">
        <f ca="1">IFERROR(((1+'US Inflation'!$C25)*(1+('Official End of Year'!CD24-'Official End of Year'!CD23)/'Official End of Year'!CD23))-1,"Error")</f>
        <v>2.8851034929825436E-2</v>
      </c>
      <c r="CE24" s="25">
        <f ca="1">IFERROR(((1+'US Inflation'!$C25)*(1+('Official End of Year'!CE24-'Official End of Year'!CE23)/'Official End of Year'!CE23))-1,"Error")</f>
        <v>3.2881975879182512E-2</v>
      </c>
      <c r="CF24" s="25">
        <f ca="1">IFERROR(((1+'US Inflation'!$C25)*(1+('Official End of Year'!CF24-'Official End of Year'!CF23)/'Official End of Year'!CF23))-1,"Error")</f>
        <v>3.039513677811545E-2</v>
      </c>
      <c r="CG24" s="25">
        <f ca="1">IFERROR(((1+'US Inflation'!$C25)*(1+('Official End of Year'!CG24-'Official End of Year'!CG23)/'Official End of Year'!CG23))-1,"Error")</f>
        <v>3.039513677811545E-2</v>
      </c>
      <c r="CH24" s="25">
        <f ca="1">IFERROR(((1+'US Inflation'!$C25)*(1+('Official End of Year'!CH24-'Official End of Year'!CH23)/'Official End of Year'!CH23))-1,"Error")</f>
        <v>3.4249852397901792E-2</v>
      </c>
      <c r="CI24" s="25">
        <f ca="1">IFERROR(((1+'US Inflation'!$C25)*(1+('Official End of Year'!CI24-'Official End of Year'!CI23)/'Official End of Year'!CI23))-1,"Error")</f>
        <v>3.039513677811545E-2</v>
      </c>
      <c r="CJ24" s="25">
        <f ca="1">IFERROR(((1+'US Inflation'!$C25)*(1+('Official End of Year'!CJ24-'Official End of Year'!CJ23)/'Official End of Year'!CJ23))-1,"Error")</f>
        <v>3.039513677811545E-2</v>
      </c>
      <c r="CK24" s="25">
        <f ca="1">IFERROR(((1+'US Inflation'!$C25)*(1+('Official End of Year'!CK24-'Official End of Year'!CK23)/'Official End of Year'!CK23))-1,"Error")</f>
        <v>3.039513677811545E-2</v>
      </c>
      <c r="CL24" s="25">
        <f ca="1">IFERROR(((1+'US Inflation'!$C25)*(1+('Official End of Year'!CL24-'Official End of Year'!CL23)/'Official End of Year'!CL23))-1,"Error")</f>
        <v>2.4764562257853395E-2</v>
      </c>
      <c r="CM24" s="25">
        <f ca="1">IFERROR(((1+'US Inflation'!$C25)*(1+('Official End of Year'!CM24-'Official End of Year'!CM23)/'Official End of Year'!CM23))-1,"Error")</f>
        <v>3.039513677811545E-2</v>
      </c>
      <c r="CN24" s="25">
        <f ca="1">IFERROR(((1+'US Inflation'!$C25)*(1+('Official End of Year'!CN24-'Official End of Year'!CN23)/'Official End of Year'!CN23))-1,"Error")</f>
        <v>3.039513677811545E-2</v>
      </c>
      <c r="CO24" s="25">
        <f ca="1">IFERROR(((1+'US Inflation'!$C25)*(1+('Official End of Year'!CO24-'Official End of Year'!CO23)/'Official End of Year'!CO23))-1,"Error")</f>
        <v>3.039513677811545E-2</v>
      </c>
      <c r="CP24" s="25">
        <f ca="1">IFERROR(((1+'US Inflation'!$C25)*(1+('Official End of Year'!CP24-'Official End of Year'!CP23)/'Official End of Year'!CP23))-1,"Error")</f>
        <v>3.039513677811545E-2</v>
      </c>
      <c r="CQ24" s="25">
        <f ca="1">IFERROR(((1+'US Inflation'!$C25)*(1+('Official End of Year'!CQ24-'Official End of Year'!CQ23)/'Official End of Year'!CQ23))-1,"Error")</f>
        <v>3.039513677811545E-2</v>
      </c>
      <c r="CR24" s="25" t="str">
        <f ca="1">IFERROR(((1+'US Inflation'!$C25)*(1+('Official End of Year'!CR24-'Official End of Year'!CR23)/'Official End of Year'!CR23))-1,"Error")</f>
        <v>Error</v>
      </c>
      <c r="CS24" s="25" t="str">
        <f ca="1">IFERROR(((1+'US Inflation'!$C25)*(1+('Official End of Year'!CS24-'Official End of Year'!CS23)/'Official End of Year'!CS23))-1,"Error")</f>
        <v>Error</v>
      </c>
      <c r="CT24" s="25">
        <f ca="1">IFERROR(((1+'US Inflation'!$C25)*(1+('Official End of Year'!CT24-'Official End of Year'!CT23)/'Official End of Year'!CT23))-1,"Error")</f>
        <v>3.039513677811545E-2</v>
      </c>
      <c r="CU24" s="25" t="str">
        <f ca="1">IFERROR(((1+'US Inflation'!$C25)*(1+('Official End of Year'!CU24-'Official End of Year'!CU23)/'Official End of Year'!CU23))-1,"Error")</f>
        <v>Error</v>
      </c>
      <c r="CV24" s="25" t="str">
        <f ca="1">IFERROR(((1+'US Inflation'!$C25)*(1+('Official End of Year'!CV24-'Official End of Year'!CV23)/'Official End of Year'!CV23))-1,"Error")</f>
        <v>Error</v>
      </c>
      <c r="CW24" s="25">
        <f ca="1">IFERROR(((1+'US Inflation'!$C25)*(1+('Official End of Year'!CW24-'Official End of Year'!CW23)/'Official End of Year'!CW23))-1,"Error")</f>
        <v>3.039513677811545E-2</v>
      </c>
      <c r="CX24" s="25">
        <f ca="1">IFERROR(((1+'US Inflation'!$C25)*(1+('Official End of Year'!CX24-'Official End of Year'!CX23)/'Official End of Year'!CX23))-1,"Error")</f>
        <v>3.039513677811545E-2</v>
      </c>
      <c r="CY24" s="25" t="str">
        <f ca="1">IFERROR(((1+'US Inflation'!$C25)*(1+('Official End of Year'!CY24-'Official End of Year'!CY23)/'Official End of Year'!CY23))-1,"Error")</f>
        <v>Error</v>
      </c>
      <c r="CZ24" s="25" t="str">
        <f ca="1">IFERROR(((1+'US Inflation'!$C25)*(1+('Official End of Year'!CZ24-'Official End of Year'!CZ23)/'Official End of Year'!CZ23))-1,"Error")</f>
        <v>Error</v>
      </c>
      <c r="DA24" s="25">
        <f ca="1">IFERROR(((1+'US Inflation'!$C25)*(1+('Official End of Year'!DA24-'Official End of Year'!DA23)/'Official End of Year'!DA23))-1,"Error")</f>
        <v>3.039513677811545E-2</v>
      </c>
      <c r="DB24" s="25">
        <f ca="1">IFERROR(((1+'US Inflation'!$C25)*(1+('Official End of Year'!DB24-'Official End of Year'!DB23)/'Official End of Year'!DB23))-1,"Error")</f>
        <v>3.039513677811545E-2</v>
      </c>
      <c r="DC24" s="25" t="str">
        <f ca="1">IFERROR(((1+'US Inflation'!$C25)*(1+('Official End of Year'!DC24-'Official End of Year'!DC23)/'Official End of Year'!DC23))-1,"Error")</f>
        <v>Error</v>
      </c>
      <c r="DD24" s="25">
        <f ca="1">IFERROR(((1+'US Inflation'!$C25)*(1+('Official End of Year'!DD24-'Official End of Year'!DD23)/'Official End of Year'!DD23))-1,"Error")</f>
        <v>2.3441707956274094E-2</v>
      </c>
      <c r="DE24" s="25" t="str">
        <f ca="1">IFERROR(((1+'US Inflation'!$C25)*(1+('Official End of Year'!DE24-'Official End of Year'!DE23)/'Official End of Year'!DE23))-1,"Error")</f>
        <v>Error</v>
      </c>
      <c r="DF24" s="25">
        <f ca="1">IFERROR(((1+'US Inflation'!$C25)*(1+('Official End of Year'!DF24-'Official End of Year'!DF23)/'Official End of Year'!DF23))-1,"Error")</f>
        <v>3.039513677811545E-2</v>
      </c>
      <c r="DG24" s="25">
        <f ca="1">IFERROR(((1+'US Inflation'!$C25)*(1+('Official End of Year'!DG24-'Official End of Year'!DG23)/'Official End of Year'!DG23))-1,"Error")</f>
        <v>3.039513677811545E-2</v>
      </c>
    </row>
    <row r="25" spans="1:111" x14ac:dyDescent="0.25">
      <c r="A25" t="str">
        <f t="shared" ca="1" si="2"/>
        <v>1970</v>
      </c>
      <c r="B25" s="25">
        <f ca="1">IFERROR(((1+'US Inflation'!$C26)*(1+('Official End of Year'!B25-'Official End of Year'!B24)/'Official End of Year'!B24))-1,"Error")</f>
        <v>4.71976401179941E-2</v>
      </c>
      <c r="C25" s="25">
        <f ca="1">IFERROR(((1+'US Inflation'!$C26)*(1+('Official End of Year'!C25-'Official End of Year'!C24)/'Official End of Year'!C24))-1,"Error")</f>
        <v>0.19679730269279405</v>
      </c>
      <c r="D25" s="25">
        <f ca="1">IFERROR(((1+'US Inflation'!$C26)*(1+('Official End of Year'!D25-'Official End of Year'!D24)/'Official End of Year'!D24))-1,"Error")</f>
        <v>5.011908780868346E-2</v>
      </c>
      <c r="E25" s="25">
        <f ca="1">IFERROR(((1+'US Inflation'!$C26)*(1+('Official End of Year'!E25-'Official End of Year'!E24)/'Official End of Year'!E24))-1,"Error")</f>
        <v>4.6412532918819416E-2</v>
      </c>
      <c r="F25" s="25">
        <f ca="1">IFERROR(((1+'US Inflation'!$C26)*(1+('Official End of Year'!F25-'Official End of Year'!F24)/'Official End of Year'!F24))-1,"Error")</f>
        <v>4.6691757721034843E-2</v>
      </c>
      <c r="G25" s="25">
        <f ca="1">IFERROR(((1+'US Inflation'!$C26)*(1+('Official End of Year'!G25-'Official End of Year'!G24)/'Official End of Year'!G24))-1,"Error")</f>
        <v>3.8211401099157438E-2</v>
      </c>
      <c r="H25" s="25">
        <f ca="1">IFERROR(((1+'US Inflation'!$C26)*(1+('Official End of Year'!H25-'Official End of Year'!H24)/'Official End of Year'!H24))-1,"Error")</f>
        <v>4.71976401179941E-2</v>
      </c>
      <c r="I25" s="25">
        <f ca="1">IFERROR(((1+'US Inflation'!$C26)*(1+('Official End of Year'!I25-'Official End of Year'!I24)/'Official End of Year'!I24))-1,"Error")</f>
        <v>5.0115337375297608E-2</v>
      </c>
      <c r="J25" s="25">
        <f ca="1">IFERROR(((1+'US Inflation'!$C26)*(1+('Official End of Year'!J25-'Official End of Year'!J24)/'Official End of Year'!J24))-1,"Error")</f>
        <v>0.18729340605543388</v>
      </c>
      <c r="K25" s="25">
        <f ca="1">IFERROR(((1+'US Inflation'!$C26)*(1+('Official End of Year'!K25-'Official End of Year'!K24)/'Official End of Year'!K24))-1,"Error")</f>
        <v>4.71976401179941E-2</v>
      </c>
      <c r="L25" s="25">
        <f ca="1">IFERROR(((1+'US Inflation'!$C26)*(1+('Official End of Year'!L25-'Official End of Year'!L24)/'Official End of Year'!L24))-1,"Error")</f>
        <v>-8.1745689733292437E-3</v>
      </c>
      <c r="M25" s="25">
        <f ca="1">IFERROR(((1+'US Inflation'!$C26)*(1+('Official End of Year'!M25-'Official End of Year'!M24)/'Official End of Year'!M24))-1,"Error")</f>
        <v>0.31288195472262159</v>
      </c>
      <c r="N25" s="25">
        <f ca="1">IFERROR(((1+'US Inflation'!$C26)*(1+('Official End of Year'!N25-'Official End of Year'!N24)/'Official End of Year'!N24))-1,"Error")</f>
        <v>5.0088636114595797E-2</v>
      </c>
      <c r="O25" s="25">
        <f ca="1">IFERROR(((1+'US Inflation'!$C26)*(1+('Official End of Year'!O25-'Official End of Year'!O24)/'Official End of Year'!O24))-1,"Error")</f>
        <v>4.71976401179941E-2</v>
      </c>
      <c r="P25" s="25">
        <f ca="1">IFERROR(((1+'US Inflation'!$C26)*(1+('Official End of Year'!P25-'Official End of Year'!P24)/'Official End of Year'!P24))-1,"Error")</f>
        <v>0.11953321503830905</v>
      </c>
      <c r="Q25" s="25">
        <f ca="1">IFERROR(((1+'US Inflation'!$C26)*(1+('Official End of Year'!Q25-'Official End of Year'!Q24)/'Official End of Year'!Q24))-1,"Error")</f>
        <v>4.71976401179941E-2</v>
      </c>
      <c r="R25" s="25">
        <f ca="1">IFERROR(((1+'US Inflation'!$C26)*(1+('Official End of Year'!R25-'Official End of Year'!R24)/'Official End of Year'!R24))-1,"Error")</f>
        <v>4.71976401179941E-2</v>
      </c>
      <c r="S25" s="25">
        <f ca="1">IFERROR(((1+'US Inflation'!$C26)*(1+('Official End of Year'!S25-'Official End of Year'!S24)/'Official End of Year'!S24))-1,"Error")</f>
        <v>4.71976401179941E-2</v>
      </c>
      <c r="T25" s="25">
        <f ca="1">IFERROR(((1+'US Inflation'!$C26)*(1+('Official End of Year'!T25-'Official End of Year'!T24)/'Official End of Year'!T24))-1,"Error")</f>
        <v>4.6727130469860212E-2</v>
      </c>
      <c r="U25" s="25">
        <f ca="1">IFERROR(((1+'US Inflation'!$C26)*(1+('Official End of Year'!U25-'Official End of Year'!U24)/'Official End of Year'!U24))-1,"Error")</f>
        <v>4.71976401179941E-2</v>
      </c>
      <c r="V25" s="25">
        <f ca="1">IFERROR(((1+'US Inflation'!$C26)*(1+('Official End of Year'!V25-'Official End of Year'!V24)/'Official End of Year'!V24))-1,"Error")</f>
        <v>0.45444116677236956</v>
      </c>
      <c r="W25" s="25">
        <f ca="1">IFERROR(((1+'US Inflation'!$C26)*(1+('Official End of Year'!W25-'Official End of Year'!W24)/'Official End of Year'!W24))-1,"Error")</f>
        <v>4.71976401179941E-2</v>
      </c>
      <c r="X25" s="25">
        <f ca="1">IFERROR(((1+'US Inflation'!$C26)*(1+('Official End of Year'!X25-'Official End of Year'!X24)/'Official End of Year'!X24))-1,"Error")</f>
        <v>4.71976401179941E-2</v>
      </c>
      <c r="Y25" s="25">
        <f ca="1">IFERROR(((1+'US Inflation'!$C26)*(1+('Official End of Year'!Y25-'Official End of Year'!Y24)/'Official End of Year'!Y24))-1,"Error")</f>
        <v>4.0967287664595675E-2</v>
      </c>
      <c r="Z25" s="25">
        <f ca="1">IFERROR(((1+'US Inflation'!$C26)*(1+('Official End of Year'!Z25-'Official End of Year'!Z24)/'Official End of Year'!Z24))-1,"Error")</f>
        <v>3.8233392355954132E-2</v>
      </c>
      <c r="AA25" s="25">
        <f ca="1">IFERROR(((1+'US Inflation'!$C26)*(1+('Official End of Year'!AA25-'Official End of Year'!AA24)/'Official End of Year'!AA24))-1,"Error")</f>
        <v>5.0088636238284634E-2</v>
      </c>
      <c r="AB25" s="25">
        <f ca="1">IFERROR(((1+'US Inflation'!$C26)*(1+('Official End of Year'!AB25-'Official End of Year'!AB24)/'Official End of Year'!AB24))-1,"Error")</f>
        <v>3.5660620634566431E-2</v>
      </c>
      <c r="AC25" s="25">
        <f ca="1">IFERROR(((1+'US Inflation'!$C26)*(1+('Official End of Year'!AC25-'Official End of Year'!AC24)/'Official End of Year'!AC24))-1,"Error")</f>
        <v>4.71976401179941E-2</v>
      </c>
      <c r="AD25" s="25">
        <f ca="1">IFERROR(((1+'US Inflation'!$C26)*(1+('Official End of Year'!AD25-'Official End of Year'!AD24)/'Official End of Year'!AD24))-1,"Error")</f>
        <v>4.71976401179941E-2</v>
      </c>
      <c r="AE25" s="25">
        <f ca="1">IFERROR(((1+'US Inflation'!$C26)*(1+('Official End of Year'!AE25-'Official End of Year'!AE24)/'Official End of Year'!AE24))-1,"Error")</f>
        <v>4.71976401179941E-2</v>
      </c>
      <c r="AF25" s="25">
        <f ca="1">IFERROR(((1+'US Inflation'!$C26)*(1+('Official End of Year'!AF25-'Official End of Year'!AF24)/'Official End of Year'!AF24))-1,"Error")</f>
        <v>4.71976401179941E-2</v>
      </c>
      <c r="AG25" s="25">
        <f ca="1">IFERROR(((1+'US Inflation'!$C26)*(1+('Official End of Year'!AG25-'Official End of Year'!AG24)/'Official End of Year'!AG24))-1,"Error")</f>
        <v>5.0088636244089102E-2</v>
      </c>
      <c r="AH25" s="25">
        <f ca="1">IFERROR(((1+'US Inflation'!$C26)*(1+('Official End of Year'!AH25-'Official End of Year'!AH24)/'Official End of Year'!AH24))-1,"Error")</f>
        <v>4.71976401179941E-2</v>
      </c>
      <c r="AI25" s="25">
        <f ca="1">IFERROR(((1+'US Inflation'!$C26)*(1+('Official End of Year'!AI25-'Official End of Year'!AI24)/'Official End of Year'!AI24))-1,"Error")</f>
        <v>4.71976401179941E-2</v>
      </c>
      <c r="AJ25" s="25">
        <f ca="1">IFERROR(((1+'US Inflation'!$C26)*(1+('Official End of Year'!AJ25-'Official End of Year'!AJ24)/'Official End of Year'!AJ24))-1,"Error")</f>
        <v>4.71976401179941E-2</v>
      </c>
      <c r="AK25" s="25">
        <f ca="1">IFERROR(((1+'US Inflation'!$C26)*(1+('Official End of Year'!AK25-'Official End of Year'!AK24)/'Official End of Year'!AK24))-1,"Error")</f>
        <v>4.9551204354424394E-2</v>
      </c>
      <c r="AL25" s="25">
        <f ca="1">IFERROR(((1+'US Inflation'!$C26)*(1+('Official End of Year'!AL25-'Official End of Year'!AL24)/'Official End of Year'!AL24))-1,"Error")</f>
        <v>0.21423530050491335</v>
      </c>
      <c r="AM25" s="25">
        <f ca="1">IFERROR(((1+'US Inflation'!$C26)*(1+('Official End of Year'!AM25-'Official End of Year'!AM24)/'Official End of Year'!AM24))-1,"Error")</f>
        <v>4.71976401179941E-2</v>
      </c>
      <c r="AN25" s="25">
        <f ca="1">IFERROR(((1+'US Inflation'!$C26)*(1+('Official End of Year'!AN25-'Official End of Year'!AN24)/'Official End of Year'!AN24))-1,"Error")</f>
        <v>5.0157046938392069E-2</v>
      </c>
      <c r="AO25" s="25">
        <f ca="1">IFERROR(((1+'US Inflation'!$C26)*(1+('Official End of Year'!AO25-'Official End of Year'!AO24)/'Official End of Year'!AO24))-1,"Error")</f>
        <v>5.0088636239494111E-2</v>
      </c>
      <c r="AP25" s="25">
        <f ca="1">IFERROR(((1+'US Inflation'!$C26)*(1+('Official End of Year'!AP25-'Official End of Year'!AP24)/'Official End of Year'!AP24))-1,"Error")</f>
        <v>4.71976401179941E-2</v>
      </c>
      <c r="AQ25" s="25">
        <f ca="1">IFERROR(((1+'US Inflation'!$C26)*(1+('Official End of Year'!AQ25-'Official End of Year'!AQ24)/'Official End of Year'!AQ24))-1,"Error")</f>
        <v>4.1256185797594824E-2</v>
      </c>
      <c r="AR25" s="25">
        <f ca="1">IFERROR(((1+'US Inflation'!$C26)*(1+('Official End of Year'!AR25-'Official End of Year'!AR24)/'Official End of Year'!AR24))-1,"Error")</f>
        <v>4.71976401179941E-2</v>
      </c>
      <c r="AS25" s="25">
        <f ca="1">IFERROR(((1+'US Inflation'!$C26)*(1+('Official End of Year'!AS25-'Official End of Year'!AS24)/'Official End of Year'!AS24))-1,"Error")</f>
        <v>4.6631641754292463E-2</v>
      </c>
      <c r="AT25" s="25">
        <f ca="1">IFERROR(((1+'US Inflation'!$C26)*(1+('Official End of Year'!AT25-'Official End of Year'!AT24)/'Official End of Year'!AT24))-1,"Error")</f>
        <v>4.71976401179941E-2</v>
      </c>
      <c r="AU25" s="25">
        <f ca="1">IFERROR(((1+'US Inflation'!$C26)*(1+('Official End of Year'!AU25-'Official End of Year'!AU24)/'Official End of Year'!AU24))-1,"Error")</f>
        <v>4.71976401179941E-2</v>
      </c>
      <c r="AV25" s="25">
        <f ca="1">IFERROR(((1+'US Inflation'!$C26)*(1+('Official End of Year'!AV25-'Official End of Year'!AV24)/'Official End of Year'!AV24))-1,"Error")</f>
        <v>8.7568376318124086E-2</v>
      </c>
      <c r="AW25" s="25">
        <f ca="1">IFERROR(((1+'US Inflation'!$C26)*(1+('Official End of Year'!AW25-'Official End of Year'!AW24)/'Official End of Year'!AW24))-1,"Error")</f>
        <v>4.71976401179941E-2</v>
      </c>
      <c r="AX25" s="25">
        <f ca="1">IFERROR(((1+'US Inflation'!$C26)*(1+('Official End of Year'!AX25-'Official End of Year'!AX24)/'Official End of Year'!AX24))-1,"Error")</f>
        <v>4.71976401179941E-2</v>
      </c>
      <c r="AY25" s="25">
        <f ca="1">IFERROR(((1+'US Inflation'!$C26)*(1+('Official End of Year'!AY25-'Official End of Year'!AY24)/'Official End of Year'!AY24))-1,"Error")</f>
        <v>5.0429731600837302E-2</v>
      </c>
      <c r="AZ25" s="25">
        <f ca="1">IFERROR(((1+'US Inflation'!$C26)*(1+('Official End of Year'!AZ25-'Official End of Year'!AZ24)/'Official End of Year'!AZ24))-1,"Error")</f>
        <v>5.0115337375297608E-2</v>
      </c>
      <c r="BA25" s="25">
        <f ca="1">IFERROR(((1+'US Inflation'!$C26)*(1+('Official End of Year'!BA25-'Official End of Year'!BA24)/'Official End of Year'!BA24))-1,"Error")</f>
        <v>4.71976401179941E-2</v>
      </c>
      <c r="BB25" s="25">
        <f ca="1">IFERROR(((1+'US Inflation'!$C26)*(1+('Official End of Year'!BB25-'Official End of Year'!BB24)/'Official End of Year'!BB24))-1,"Error")</f>
        <v>4.71976401179941E-2</v>
      </c>
      <c r="BC25" s="25">
        <f ca="1">IFERROR(((1+'US Inflation'!$C26)*(1+('Official End of Year'!BC25-'Official End of Year'!BC24)/'Official End of Year'!BC24))-1,"Error")</f>
        <v>3.8211401099157438E-2</v>
      </c>
      <c r="BD25" s="25">
        <f ca="1">IFERROR(((1+'US Inflation'!$C26)*(1+('Official End of Year'!BD25-'Official End of Year'!BD24)/'Official End of Year'!BD24))-1,"Error")</f>
        <v>4.71976401179941E-2</v>
      </c>
      <c r="BE25" s="25">
        <f ca="1">IFERROR(((1+'US Inflation'!$C26)*(1+('Official End of Year'!BE25-'Official End of Year'!BE24)/'Official End of Year'!BE24))-1,"Error")</f>
        <v>4.7911916798831333E-2</v>
      </c>
      <c r="BF25" s="25">
        <f ca="1">IFERROR(((1+'US Inflation'!$C26)*(1+('Official End of Year'!BF25-'Official End of Year'!BF24)/'Official End of Year'!BF24))-1,"Error")</f>
        <v>4.71976401179941E-2</v>
      </c>
      <c r="BG25" s="25">
        <f ca="1">IFERROR(((1+'US Inflation'!$C26)*(1+('Official End of Year'!BG25-'Official End of Year'!BG24)/'Official End of Year'!BG24))-1,"Error")</f>
        <v>3.8211401099157438E-2</v>
      </c>
      <c r="BH25" s="25">
        <f ca="1">IFERROR(((1+'US Inflation'!$C26)*(1+('Official End of Year'!BH25-'Official End of Year'!BH24)/'Official End of Year'!BH24))-1,"Error")</f>
        <v>5.0088634855325775E-2</v>
      </c>
      <c r="BI25" s="25">
        <f ca="1">IFERROR(((1+'US Inflation'!$C26)*(1+('Official End of Year'!BI25-'Official End of Year'!BI24)/'Official End of Year'!BI24))-1,"Error")</f>
        <v>4.71976401179941E-2</v>
      </c>
      <c r="BJ25" s="25">
        <f ca="1">IFERROR(((1+'US Inflation'!$C26)*(1+('Official End of Year'!BJ25-'Official End of Year'!BJ24)/'Official End of Year'!BJ24))-1,"Error")</f>
        <v>3.8211401099157216E-2</v>
      </c>
      <c r="BK25" s="25">
        <f ca="1">IFERROR(((1+'US Inflation'!$C26)*(1+('Official End of Year'!BK25-'Official End of Year'!BK24)/'Official End of Year'!BK24))-1,"Error")</f>
        <v>4.938142989967953E-2</v>
      </c>
      <c r="BL25" s="25">
        <f ca="1">IFERROR(((1+'US Inflation'!$C26)*(1+('Official End of Year'!BL25-'Official End of Year'!BL24)/'Official End of Year'!BL24))-1,"Error")</f>
        <v>4.71976401179941E-2</v>
      </c>
      <c r="BM25" s="25">
        <f ca="1">IFERROR(((1+'US Inflation'!$C26)*(1+('Official End of Year'!BM25-'Official End of Year'!BM24)/'Official End of Year'!BM24))-1,"Error")</f>
        <v>4.187923550530992E-2</v>
      </c>
      <c r="BN25" s="25">
        <f ca="1">IFERROR(((1+'US Inflation'!$C26)*(1+('Official End of Year'!BN25-'Official End of Year'!BN24)/'Official End of Year'!BN24))-1,"Error")</f>
        <v>5.0109653651612351E-2</v>
      </c>
      <c r="BO25" s="25">
        <f ca="1">IFERROR(((1+'US Inflation'!$C26)*(1+('Official End of Year'!BO25-'Official End of Year'!BO24)/'Official End of Year'!BO24))-1,"Error")</f>
        <v>4.71976401179941E-2</v>
      </c>
      <c r="BP25" s="25">
        <f ca="1">IFERROR(((1+'US Inflation'!$C26)*(1+('Official End of Year'!BP25-'Official End of Year'!BP24)/'Official End of Year'!BP24))-1,"Error")</f>
        <v>4.71976401179941E-2</v>
      </c>
      <c r="BQ25" s="25">
        <f ca="1">IFERROR(((1+'US Inflation'!$C26)*(1+('Official End of Year'!BQ25-'Official End of Year'!BQ24)/'Official End of Year'!BQ24))-1,"Error")</f>
        <v>4.5629196398084826E-2</v>
      </c>
      <c r="BR25" s="25">
        <f ca="1">IFERROR(((1+'US Inflation'!$C26)*(1+('Official End of Year'!BR25-'Official End of Year'!BR24)/'Official End of Year'!BR24))-1,"Error")</f>
        <v>4.9839983081682249E-2</v>
      </c>
      <c r="BS25" s="25">
        <f ca="1">IFERROR(((1+'US Inflation'!$C26)*(1+('Official End of Year'!BS25-'Official End of Year'!BS24)/'Official End of Year'!BS24))-1,"Error")</f>
        <v>4.71976401179941E-2</v>
      </c>
      <c r="BT25" s="25">
        <f ca="1">IFERROR(((1+'US Inflation'!$C26)*(1+('Official End of Year'!BT25-'Official End of Year'!BT24)/'Official End of Year'!BT24))-1,"Error")</f>
        <v>4.71976401179941E-2</v>
      </c>
      <c r="BU25" s="25">
        <f ca="1">IFERROR(((1+'US Inflation'!$C26)*(1+('Official End of Year'!BU25-'Official End of Year'!BU24)/'Official End of Year'!BU24))-1,"Error")</f>
        <v>0.71033349144682445</v>
      </c>
      <c r="BV25" s="25">
        <f ca="1">IFERROR(((1+'US Inflation'!$C26)*(1+('Official End of Year'!BV25-'Official End of Year'!BV24)/'Official End of Year'!BV24))-1,"Error")</f>
        <v>5.1417695786549533E-2</v>
      </c>
      <c r="BW25" s="25">
        <f ca="1">IFERROR(((1+'US Inflation'!$C26)*(1+('Official End of Year'!BW25-'Official End of Year'!BW24)/'Official End of Year'!BW24))-1,"Error")</f>
        <v>4.71976401179941E-2</v>
      </c>
      <c r="BX25" s="25">
        <f ca="1">IFERROR(((1+'US Inflation'!$C26)*(1+('Official End of Year'!BX25-'Official End of Year'!BX24)/'Official End of Year'!BX24))-1,"Error")</f>
        <v>4.8894881026352977E-2</v>
      </c>
      <c r="BY25" s="25">
        <f ca="1">IFERROR(((1+'US Inflation'!$C26)*(1+('Official End of Year'!BY25-'Official End of Year'!BY24)/'Official End of Year'!BY24))-1,"Error")</f>
        <v>5.0115337375297608E-2</v>
      </c>
      <c r="BZ25" s="25">
        <f ca="1">IFERROR(((1+'US Inflation'!$C26)*(1+('Official End of Year'!BZ25-'Official End of Year'!BZ24)/'Official End of Year'!BZ24))-1,"Error")</f>
        <v>4.1690799141016033E-2</v>
      </c>
      <c r="CA25" s="25">
        <f ca="1">IFERROR(((1+'US Inflation'!$C26)*(1+('Official End of Year'!CA25-'Official End of Year'!CA24)/'Official End of Year'!CA24))-1,"Error")</f>
        <v>4.71976401179941E-2</v>
      </c>
      <c r="CB25" s="25">
        <f ca="1">IFERROR(((1+'US Inflation'!$C26)*(1+('Official End of Year'!CB25-'Official End of Year'!CB24)/'Official End of Year'!CB24))-1,"Error")</f>
        <v>4.71976401179941E-2</v>
      </c>
      <c r="CC25" s="25">
        <f ca="1">IFERROR(((1+'US Inflation'!$C26)*(1+('Official End of Year'!CC25-'Official End of Year'!CC24)/'Official End of Year'!CC24))-1,"Error")</f>
        <v>5.0115337375297608E-2</v>
      </c>
      <c r="CD25" s="25">
        <f ca="1">IFERROR(((1+'US Inflation'!$C26)*(1+('Official End of Year'!CD25-'Official End of Year'!CD24)/'Official End of Year'!CD24))-1,"Error")</f>
        <v>4.7847400804760465E-2</v>
      </c>
      <c r="CE25" s="25">
        <f ca="1">IFERROR(((1+'US Inflation'!$C26)*(1+('Official End of Year'!CE25-'Official End of Year'!CE24)/'Official End of Year'!CE24))-1,"Error")</f>
        <v>4.7735229453369721E-2</v>
      </c>
      <c r="CF25" s="25">
        <f ca="1">IFERROR(((1+'US Inflation'!$C26)*(1+('Official End of Year'!CF25-'Official End of Year'!CF24)/'Official End of Year'!CF24))-1,"Error")</f>
        <v>4.71976401179941E-2</v>
      </c>
      <c r="CG25" s="25">
        <f ca="1">IFERROR(((1+'US Inflation'!$C26)*(1+('Official End of Year'!CG25-'Official End of Year'!CG24)/'Official End of Year'!CG24))-1,"Error")</f>
        <v>4.71976401179941E-2</v>
      </c>
      <c r="CH25" s="25">
        <f ca="1">IFERROR(((1+'US Inflation'!$C26)*(1+('Official End of Year'!CH25-'Official End of Year'!CH24)/'Official End of Year'!CH24))-1,"Error")</f>
        <v>4.71976401179941E-2</v>
      </c>
      <c r="CI25" s="25">
        <f ca="1">IFERROR(((1+'US Inflation'!$C26)*(1+('Official End of Year'!CI25-'Official End of Year'!CI24)/'Official End of Year'!CI24))-1,"Error")</f>
        <v>4.71976401179941E-2</v>
      </c>
      <c r="CJ25" s="25">
        <f ca="1">IFERROR(((1+'US Inflation'!$C26)*(1+('Official End of Year'!CJ25-'Official End of Year'!CJ24)/'Official End of Year'!CJ24))-1,"Error")</f>
        <v>0.72891867029234314</v>
      </c>
      <c r="CK25" s="25">
        <f ca="1">IFERROR(((1+'US Inflation'!$C26)*(1+('Official End of Year'!CK25-'Official End of Year'!CK24)/'Official End of Year'!CK24))-1,"Error")</f>
        <v>4.71976401179941E-2</v>
      </c>
      <c r="CL25" s="25">
        <f ca="1">IFERROR(((1+'US Inflation'!$C26)*(1+('Official End of Year'!CL25-'Official End of Year'!CL24)/'Official End of Year'!CL24))-1,"Error")</f>
        <v>5.0088636239494111E-2</v>
      </c>
      <c r="CM25" s="25">
        <f ca="1">IFERROR(((1+'US Inflation'!$C26)*(1+('Official End of Year'!CM25-'Official End of Year'!CM24)/'Official End of Year'!CM24))-1,"Error")</f>
        <v>4.71976401179941E-2</v>
      </c>
      <c r="CN25" s="25">
        <f ca="1">IFERROR(((1+'US Inflation'!$C26)*(1+('Official End of Year'!CN25-'Official End of Year'!CN24)/'Official End of Year'!CN24))-1,"Error")</f>
        <v>4.71976401179941E-2</v>
      </c>
      <c r="CO25" s="25">
        <f ca="1">IFERROR(((1+'US Inflation'!$C26)*(1+('Official End of Year'!CO25-'Official End of Year'!CO24)/'Official End of Year'!CO24))-1,"Error")</f>
        <v>4.71976401179941E-2</v>
      </c>
      <c r="CP25" s="25">
        <f ca="1">IFERROR(((1+'US Inflation'!$C26)*(1+('Official End of Year'!CP25-'Official End of Year'!CP24)/'Official End of Year'!CP24))-1,"Error")</f>
        <v>5.144917751207756E-2</v>
      </c>
      <c r="CQ25" s="25">
        <f ca="1">IFERROR(((1+'US Inflation'!$C26)*(1+('Official End of Year'!CQ25-'Official End of Year'!CQ24)/'Official End of Year'!CQ24))-1,"Error")</f>
        <v>4.71976401179941E-2</v>
      </c>
      <c r="CR25" s="25" t="str">
        <f ca="1">IFERROR(((1+'US Inflation'!$C26)*(1+('Official End of Year'!CR25-'Official End of Year'!CR24)/'Official End of Year'!CR24))-1,"Error")</f>
        <v>Error</v>
      </c>
      <c r="CS25" s="25" t="str">
        <f ca="1">IFERROR(((1+'US Inflation'!$C26)*(1+('Official End of Year'!CS25-'Official End of Year'!CS24)/'Official End of Year'!CS24))-1,"Error")</f>
        <v>Error</v>
      </c>
      <c r="CT25" s="25">
        <f ca="1">IFERROR(((1+'US Inflation'!$C26)*(1+('Official End of Year'!CT25-'Official End of Year'!CT24)/'Official End of Year'!CT24))-1,"Error")</f>
        <v>4.71976401179941E-2</v>
      </c>
      <c r="CU25" s="25" t="str">
        <f ca="1">IFERROR(((1+'US Inflation'!$C26)*(1+('Official End of Year'!CU25-'Official End of Year'!CU24)/'Official End of Year'!CU24))-1,"Error")</f>
        <v>Error</v>
      </c>
      <c r="CV25" s="25" t="str">
        <f ca="1">IFERROR(((1+'US Inflation'!$C26)*(1+('Official End of Year'!CV25-'Official End of Year'!CV24)/'Official End of Year'!CV24))-1,"Error")</f>
        <v>Error</v>
      </c>
      <c r="CW25" s="25">
        <f ca="1">IFERROR(((1+'US Inflation'!$C26)*(1+('Official End of Year'!CW25-'Official End of Year'!CW24)/'Official End of Year'!CW24))-1,"Error")</f>
        <v>4.71976401179941E-2</v>
      </c>
      <c r="CX25" s="25">
        <f ca="1">IFERROR(((1+'US Inflation'!$C26)*(1+('Official End of Year'!CX25-'Official End of Year'!CX24)/'Official End of Year'!CX24))-1,"Error")</f>
        <v>4.71976401179941E-2</v>
      </c>
      <c r="CY25" s="25" t="str">
        <f ca="1">IFERROR(((1+'US Inflation'!$C26)*(1+('Official End of Year'!CY25-'Official End of Year'!CY24)/'Official End of Year'!CY24))-1,"Error")</f>
        <v>Error</v>
      </c>
      <c r="CZ25" s="25" t="str">
        <f ca="1">IFERROR(((1+'US Inflation'!$C26)*(1+('Official End of Year'!CZ25-'Official End of Year'!CZ24)/'Official End of Year'!CZ24))-1,"Error")</f>
        <v>Error</v>
      </c>
      <c r="DA25" s="25">
        <f ca="1">IFERROR(((1+'US Inflation'!$C26)*(1+('Official End of Year'!DA25-'Official End of Year'!DA24)/'Official End of Year'!DA24))-1,"Error")</f>
        <v>4.71976401179941E-2</v>
      </c>
      <c r="DB25" s="25">
        <f ca="1">IFERROR(((1+'US Inflation'!$C26)*(1+('Official End of Year'!DB25-'Official End of Year'!DB24)/'Official End of Year'!DB24))-1,"Error")</f>
        <v>4.71976401179941E-2</v>
      </c>
      <c r="DC25" s="25" t="str">
        <f ca="1">IFERROR(((1+'US Inflation'!$C26)*(1+('Official End of Year'!DC25-'Official End of Year'!DC24)/'Official End of Year'!DC24))-1,"Error")</f>
        <v>Error</v>
      </c>
      <c r="DD25" s="25">
        <f ca="1">IFERROR(((1+'US Inflation'!$C26)*(1+('Official End of Year'!DD25-'Official End of Year'!DD24)/'Official End of Year'!DD24))-1,"Error")</f>
        <v>5.0172384858052421E-2</v>
      </c>
      <c r="DE25" s="25" t="str">
        <f ca="1">IFERROR(((1+'US Inflation'!$C26)*(1+('Official End of Year'!DE25-'Official End of Year'!DE24)/'Official End of Year'!DE24))-1,"Error")</f>
        <v>Error</v>
      </c>
      <c r="DF25" s="25">
        <f ca="1">IFERROR(((1+'US Inflation'!$C26)*(1+('Official End of Year'!DF25-'Official End of Year'!DF24)/'Official End of Year'!DF24))-1,"Error")</f>
        <v>4.71976401179941E-2</v>
      </c>
      <c r="DG25" s="25">
        <f ca="1">IFERROR(((1+'US Inflation'!$C26)*(1+('Official End of Year'!DG25-'Official End of Year'!DG24)/'Official End of Year'!DG24))-1,"Error")</f>
        <v>4.71976401179941E-2</v>
      </c>
    </row>
    <row r="26" spans="1:111" x14ac:dyDescent="0.25">
      <c r="A26" t="str">
        <f t="shared" ca="1" si="2"/>
        <v>1971</v>
      </c>
      <c r="B26" s="25">
        <f ca="1">IFERROR(((1+'US Inflation'!$C27)*(1+('Official End of Year'!B26-'Official End of Year'!B25)/'Official End of Year'!B25))-1,"Error")</f>
        <v>-1.0659829729116055E-3</v>
      </c>
      <c r="C26" s="25">
        <f ca="1">IFERROR(((1+'US Inflation'!$C27)*(1+('Official End of Year'!C26-'Official End of Year'!C25)/'Official End of Year'!C25))-1,"Error")</f>
        <v>0.32746478879876784</v>
      </c>
      <c r="D26" s="25">
        <f ca="1">IFERROR(((1+'US Inflation'!$C27)*(1+('Official End of Year'!D26-'Official End of Year'!D25)/'Official End of Year'!D25))-1,"Error")</f>
        <v>4.4799954048300172E-3</v>
      </c>
      <c r="E26" s="25">
        <f ca="1">IFERROR(((1+'US Inflation'!$C27)*(1+('Official End of Year'!E26-'Official End of Year'!E25)/'Official End of Year'!E25))-1,"Error")</f>
        <v>-1.1536630015051785E-2</v>
      </c>
      <c r="F26" s="25">
        <f ca="1">IFERROR(((1+'US Inflation'!$C27)*(1+('Official End of Year'!F26-'Official End of Year'!F25)/'Official End of Year'!F25))-1,"Error")</f>
        <v>2.0819085307421492E-2</v>
      </c>
      <c r="G26" s="25">
        <f ca="1">IFERROR(((1+'US Inflation'!$C27)*(1+('Official End of Year'!G26-'Official End of Year'!G25)/'Official End of Year'!G25))-1,"Error")</f>
        <v>3.0549709755456567E-2</v>
      </c>
      <c r="H26" s="25">
        <f ca="1">IFERROR(((1+'US Inflation'!$C27)*(1+('Official End of Year'!H26-'Official End of Year'!H25)/'Official End of Year'!H25))-1,"Error")</f>
        <v>6.1971830985915632E-2</v>
      </c>
      <c r="I26" s="25">
        <f ca="1">IFERROR(((1+'US Inflation'!$C27)*(1+('Official End of Year'!I26-'Official End of Year'!I25)/'Official End of Year'!I25))-1,"Error")</f>
        <v>7.2864899436977826E-2</v>
      </c>
      <c r="J26" s="25">
        <f ca="1">IFERROR(((1+'US Inflation'!$C27)*(1+('Official End of Year'!J26-'Official End of Year'!J25)/'Official End of Year'!J25))-1,"Error")</f>
        <v>0.22376508543301199</v>
      </c>
      <c r="K26" s="25">
        <f ca="1">IFERROR(((1+'US Inflation'!$C27)*(1+('Official End of Year'!K26-'Official End of Year'!K25)/'Official End of Year'!K25))-1,"Error")</f>
        <v>6.1971831998878679E-2</v>
      </c>
      <c r="L26" s="25">
        <f ca="1">IFERROR(((1+'US Inflation'!$C27)*(1+('Official End of Year'!L26-'Official End of Year'!L25)/'Official End of Year'!L25))-1,"Error")</f>
        <v>4.2974497249979704E-2</v>
      </c>
      <c r="M26" s="25">
        <f ca="1">IFERROR(((1+'US Inflation'!$C27)*(1+('Official End of Year'!M26-'Official End of Year'!M25)/'Official End of Year'!M25))-1,"Error")</f>
        <v>6.5725306962912899E-2</v>
      </c>
      <c r="N26" s="25">
        <f ca="1">IFERROR(((1+'US Inflation'!$C27)*(1+('Official End of Year'!N26-'Official End of Year'!N25)/'Official End of Year'!N25))-1,"Error")</f>
        <v>5.0894919452610932E-3</v>
      </c>
      <c r="O26" s="25">
        <f ca="1">IFERROR(((1+'US Inflation'!$C27)*(1+('Official End of Year'!O26-'Official End of Year'!O25)/'Official End of Year'!O25))-1,"Error")</f>
        <v>6.1971830985915632E-2</v>
      </c>
      <c r="P26" s="25">
        <f ca="1">IFERROR(((1+'US Inflation'!$C27)*(1+('Official End of Year'!P26-'Official End of Year'!P25)/'Official End of Year'!P25))-1,"Error")</f>
        <v>0.16129341936357466</v>
      </c>
      <c r="Q26" s="25">
        <f ca="1">IFERROR(((1+'US Inflation'!$C27)*(1+('Official End of Year'!Q26-'Official End of Year'!Q25)/'Official End of Year'!Q25))-1,"Error")</f>
        <v>6.1971830985915632E-2</v>
      </c>
      <c r="R26" s="25">
        <f ca="1">IFERROR(((1+'US Inflation'!$C27)*(1+('Official End of Year'!R26-'Official End of Year'!R25)/'Official End of Year'!R25))-1,"Error")</f>
        <v>6.1971830985915632E-2</v>
      </c>
      <c r="S26" s="25">
        <f ca="1">IFERROR(((1+'US Inflation'!$C27)*(1+('Official End of Year'!S26-'Official End of Year'!S25)/'Official End of Year'!S25))-1,"Error")</f>
        <v>6.6075681301218658E-3</v>
      </c>
      <c r="T26" s="25">
        <f ca="1">IFERROR(((1+'US Inflation'!$C27)*(1+('Official End of Year'!T26-'Official End of Year'!T25)/'Official End of Year'!T25))-1,"Error")</f>
        <v>3.044089171148201E-2</v>
      </c>
      <c r="U26" s="25">
        <f ca="1">IFERROR(((1+'US Inflation'!$C27)*(1+('Official End of Year'!U26-'Official End of Year'!U25)/'Official End of Year'!U25))-1,"Error")</f>
        <v>6.1971832047887476E-2</v>
      </c>
      <c r="V26" s="25">
        <f ca="1">IFERROR(((1+'US Inflation'!$C27)*(1+('Official End of Year'!V26-'Official End of Year'!V25)/'Official End of Year'!V25))-1,"Error")</f>
        <v>6.1971832012081007E-2</v>
      </c>
      <c r="W26" s="25">
        <f ca="1">IFERROR(((1+'US Inflation'!$C27)*(1+('Official End of Year'!W26-'Official End of Year'!W25)/'Official End of Year'!W25))-1,"Error")</f>
        <v>6.1971830985915632E-2</v>
      </c>
      <c r="X26" s="25">
        <f ca="1">IFERROR(((1+'US Inflation'!$C27)*(1+('Official End of Year'!X26-'Official End of Year'!X25)/'Official End of Year'!X25))-1,"Error")</f>
        <v>6.1971831600719618E-2</v>
      </c>
      <c r="Y26" s="25">
        <f ca="1">IFERROR(((1+'US Inflation'!$C27)*(1+('Official End of Year'!Y26-'Official End of Year'!Y25)/'Official End of Year'!Y25))-1,"Error")</f>
        <v>5.668954944847493E-2</v>
      </c>
      <c r="Z26" s="25">
        <f ca="1">IFERROR(((1+'US Inflation'!$C27)*(1+('Official End of Year'!Z26-'Official End of Year'!Z25)/'Official End of Year'!Z25))-1,"Error")</f>
        <v>3.6666340160476096E-2</v>
      </c>
      <c r="AA26" s="25">
        <f ca="1">IFERROR(((1+'US Inflation'!$C27)*(1+('Official End of Year'!AA26-'Official End of Year'!AA25)/'Official End of Year'!AA25))-1,"Error")</f>
        <v>5.0894916027790504E-3</v>
      </c>
      <c r="AB26" s="25">
        <f ca="1">IFERROR(((1+'US Inflation'!$C27)*(1+('Official End of Year'!AB26-'Official End of Year'!AB25)/'Official End of Year'!AB25))-1,"Error")</f>
        <v>1.1015516389972557E-2</v>
      </c>
      <c r="AC26" s="25">
        <f ca="1">IFERROR(((1+'US Inflation'!$C27)*(1+('Official End of Year'!AC26-'Official End of Year'!AC25)/'Official End of Year'!AC25))-1,"Error")</f>
        <v>0.24243627206139817</v>
      </c>
      <c r="AD26" s="25">
        <f ca="1">IFERROR(((1+'US Inflation'!$C27)*(1+('Official End of Year'!AD26-'Official End of Year'!AD25)/'Official End of Year'!AD25))-1,"Error")</f>
        <v>6.1961212258113907E-2</v>
      </c>
      <c r="AE26" s="25">
        <f ca="1">IFERROR(((1+'US Inflation'!$C27)*(1+('Official End of Year'!AE26-'Official End of Year'!AE25)/'Official End of Year'!AE25))-1,"Error")</f>
        <v>6.1971832047887476E-2</v>
      </c>
      <c r="AF26" s="25">
        <f ca="1">IFERROR(((1+'US Inflation'!$C27)*(1+('Official End of Year'!AF26-'Official End of Year'!AF25)/'Official End of Year'!AF25))-1,"Error")</f>
        <v>2.4673709002884348E-2</v>
      </c>
      <c r="AG26" s="25">
        <f ca="1">IFERROR(((1+'US Inflation'!$C27)*(1+('Official End of Year'!AG26-'Official End of Year'!AG25)/'Official End of Year'!AG25))-1,"Error")</f>
        <v>0.10819266172282394</v>
      </c>
      <c r="AH26" s="25">
        <f ca="1">IFERROR(((1+'US Inflation'!$C27)*(1+('Official End of Year'!AH26-'Official End of Year'!AH25)/'Official End of Year'!AH25))-1,"Error")</f>
        <v>6.19718320180489E-2</v>
      </c>
      <c r="AI26" s="25">
        <f ca="1">IFERROR(((1+'US Inflation'!$C27)*(1+('Official End of Year'!AI26-'Official End of Year'!AI25)/'Official End of Year'!AI25))-1,"Error")</f>
        <v>6.1971831498252472E-2</v>
      </c>
      <c r="AJ26" s="25">
        <f ca="1">IFERROR(((1+'US Inflation'!$C27)*(1+('Official End of Year'!AJ26-'Official End of Year'!AJ25)/'Official End of Year'!AJ25))-1,"Error")</f>
        <v>6.0766414697074778E-2</v>
      </c>
      <c r="AK26" s="25">
        <f ca="1">IFERROR(((1+'US Inflation'!$C27)*(1+('Official End of Year'!AK26-'Official End of Year'!AK25)/'Official End of Year'!AK25))-1,"Error")</f>
        <v>3.7068192465218974E-2</v>
      </c>
      <c r="AL26" s="25">
        <f ca="1">IFERROR(((1+'US Inflation'!$C27)*(1+('Official End of Year'!AL26-'Official End of Year'!AL25)/'Official End of Year'!AL25))-1,"Error")</f>
        <v>0.16592145465384922</v>
      </c>
      <c r="AM26" s="25">
        <f ca="1">IFERROR(((1+'US Inflation'!$C27)*(1+('Official End of Year'!AM26-'Official End of Year'!AM25)/'Official End of Year'!AM25))-1,"Error")</f>
        <v>5.3212441409147715E-2</v>
      </c>
      <c r="AN26" s="25">
        <f ca="1">IFERROR(((1+'US Inflation'!$C27)*(1+('Official End of Year'!AN26-'Official End of Year'!AN25)/'Official End of Year'!AN25))-1,"Error")</f>
        <v>6.2567672491096182E-3</v>
      </c>
      <c r="AO26" s="25">
        <f ca="1">IFERROR(((1+'US Inflation'!$C27)*(1+('Official End of Year'!AO26-'Official End of Year'!AO25)/'Official End of Year'!AO25))-1,"Error")</f>
        <v>5.0894917977617471E-3</v>
      </c>
      <c r="AP26" s="25">
        <f ca="1">IFERROR(((1+'US Inflation'!$C27)*(1+('Official End of Year'!AP26-'Official End of Year'!AP25)/'Official End of Year'!AP25))-1,"Error")</f>
        <v>0.27597590110081538</v>
      </c>
      <c r="AQ26" s="25">
        <f ca="1">IFERROR(((1+'US Inflation'!$C27)*(1+('Official End of Year'!AQ26-'Official End of Year'!AQ25)/'Official End of Year'!AQ25))-1,"Error")</f>
        <v>3.1689255202249411E-2</v>
      </c>
      <c r="AR26" s="25">
        <f ca="1">IFERROR(((1+'US Inflation'!$C27)*(1+('Official End of Year'!AR26-'Official End of Year'!AR25)/'Official End of Year'!AR25))-1,"Error")</f>
        <v>5.3866830816470701E-2</v>
      </c>
      <c r="AS26" s="25">
        <f ca="1">IFERROR(((1+'US Inflation'!$C27)*(1+('Official End of Year'!AS26-'Official End of Year'!AS25)/'Official End of Year'!AS25))-1,"Error")</f>
        <v>-8.6933887396711818E-4</v>
      </c>
      <c r="AT26" s="25">
        <f ca="1">IFERROR(((1+'US Inflation'!$C27)*(1+('Official End of Year'!AT26-'Official End of Year'!AT25)/'Official End of Year'!AT25))-1,"Error")</f>
        <v>0.11249971894356481</v>
      </c>
      <c r="AU26" s="25">
        <f ca="1">IFERROR(((1+'US Inflation'!$C27)*(1+('Official End of Year'!AU26-'Official End of Year'!AU25)/'Official End of Year'!AU25))-1,"Error")</f>
        <v>6.197181709656796E-2</v>
      </c>
      <c r="AV26" s="25">
        <f ca="1">IFERROR(((1+'US Inflation'!$C27)*(1+('Official End of Year'!AV26-'Official End of Year'!AV25)/'Official End of Year'!AV25))-1,"Error")</f>
        <v>0.24953861404804845</v>
      </c>
      <c r="AW26" s="25">
        <f ca="1">IFERROR(((1+'US Inflation'!$C27)*(1+('Official End of Year'!AW26-'Official End of Year'!AW25)/'Official End of Year'!AW25))-1,"Error")</f>
        <v>2.4673709002884348E-2</v>
      </c>
      <c r="AX26" s="25">
        <f ca="1">IFERROR(((1+'US Inflation'!$C27)*(1+('Official End of Year'!AX26-'Official End of Year'!AX25)/'Official End of Year'!AX25))-1,"Error")</f>
        <v>6.1971830985915632E-2</v>
      </c>
      <c r="AY26" s="25">
        <f ca="1">IFERROR(((1+'US Inflation'!$C27)*(1+('Official End of Year'!AY26-'Official End of Year'!AY25)/'Official End of Year'!AY25))-1,"Error")</f>
        <v>2.49498591435382E-2</v>
      </c>
      <c r="AZ26" s="25">
        <f ca="1">IFERROR(((1+'US Inflation'!$C27)*(1+('Official End of Year'!AZ26-'Official End of Year'!AZ25)/'Official End of Year'!AZ25))-1,"Error")</f>
        <v>7.2864899436977826E-2</v>
      </c>
      <c r="BA26" s="25">
        <f ca="1">IFERROR(((1+'US Inflation'!$C27)*(1+('Official End of Year'!BA26-'Official End of Year'!BA25)/'Official End of Year'!BA25))-1,"Error")</f>
        <v>6.1971537962312473E-2</v>
      </c>
      <c r="BB26" s="25">
        <f ca="1">IFERROR(((1+'US Inflation'!$C27)*(1+('Official End of Year'!BB26-'Official End of Year'!BB25)/'Official End of Year'!BB25))-1,"Error")</f>
        <v>3.2810520878647109E-2</v>
      </c>
      <c r="BC26" s="25">
        <f ca="1">IFERROR(((1+'US Inflation'!$C27)*(1+('Official End of Year'!BC26-'Official End of Year'!BC25)/'Official End of Year'!BC25))-1,"Error")</f>
        <v>3.0553638532602401E-2</v>
      </c>
      <c r="BD26" s="25">
        <f ca="1">IFERROR(((1+'US Inflation'!$C27)*(1+('Official End of Year'!BD26-'Official End of Year'!BD25)/'Official End of Year'!BD25))-1,"Error")</f>
        <v>2.4677397842996607E-2</v>
      </c>
      <c r="BE26" s="25">
        <f ca="1">IFERROR(((1+'US Inflation'!$C27)*(1+('Official End of Year'!BE26-'Official End of Year'!BE25)/'Official End of Year'!BE25))-1,"Error")</f>
        <v>1.8128355826954712E-2</v>
      </c>
      <c r="BF26" s="25">
        <f ca="1">IFERROR(((1+'US Inflation'!$C27)*(1+('Official End of Year'!BF26-'Official End of Year'!BF25)/'Official End of Year'!BF25))-1,"Error")</f>
        <v>1.9182321579516159E-2</v>
      </c>
      <c r="BG26" s="25">
        <f ca="1">IFERROR(((1+'US Inflation'!$C27)*(1+('Official End of Year'!BG26-'Official End of Year'!BG25)/'Official End of Year'!BG25))-1,"Error")</f>
        <v>4.1395826289479576E-2</v>
      </c>
      <c r="BH26" s="25">
        <f ca="1">IFERROR(((1+'US Inflation'!$C27)*(1+('Official End of Year'!BH26-'Official End of Year'!BH25)/'Official End of Year'!BH25))-1,"Error")</f>
        <v>2.0704627790131491E-2</v>
      </c>
      <c r="BI26" s="25">
        <f ca="1">IFERROR(((1+'US Inflation'!$C27)*(1+('Official End of Year'!BI26-'Official End of Year'!BI25)/'Official End of Year'!BI25))-1,"Error")</f>
        <v>6.1971831928615106E-2</v>
      </c>
      <c r="BJ26" s="25">
        <f ca="1">IFERROR(((1+'US Inflation'!$C27)*(1+('Official End of Year'!BJ26-'Official End of Year'!BJ25)/'Official End of Year'!BJ25))-1,"Error")</f>
        <v>4.1395826289479354E-2</v>
      </c>
      <c r="BK26" s="25">
        <f ca="1">IFERROR(((1+'US Inflation'!$C27)*(1+('Official End of Year'!BK26-'Official End of Year'!BK25)/'Official End of Year'!BK25))-1,"Error")</f>
        <v>6.0252776819597065E-2</v>
      </c>
      <c r="BL26" s="25">
        <f ca="1">IFERROR(((1+'US Inflation'!$C27)*(1+('Official End of Year'!BL26-'Official End of Year'!BL25)/'Official End of Year'!BL25))-1,"Error")</f>
        <v>6.1976892026468278E-2</v>
      </c>
      <c r="BM26" s="25">
        <f ca="1">IFERROR(((1+'US Inflation'!$C27)*(1+('Official End of Year'!BM26-'Official End of Year'!BM25)/'Official End of Year'!BM25))-1,"Error")</f>
        <v>1.891121610054336E-2</v>
      </c>
      <c r="BN26" s="25">
        <f ca="1">IFERROR(((1+'US Inflation'!$C27)*(1+('Official End of Year'!BN26-'Official End of Year'!BN25)/'Official End of Year'!BN25))-1,"Error")</f>
        <v>-9.4660340352016314E-3</v>
      </c>
      <c r="BO26" s="25">
        <f ca="1">IFERROR(((1+'US Inflation'!$C27)*(1+('Official End of Year'!BO26-'Official End of Year'!BO25)/'Official End of Year'!BO25))-1,"Error")</f>
        <v>6.1971830985915632E-2</v>
      </c>
      <c r="BP26" s="25">
        <f ca="1">IFERROR(((1+'US Inflation'!$C27)*(1+('Official End of Year'!BP26-'Official End of Year'!BP25)/'Official End of Year'!BP25))-1,"Error")</f>
        <v>3.6456056367771161E-2</v>
      </c>
      <c r="BQ26" s="25">
        <f ca="1">IFERROR(((1+'US Inflation'!$C27)*(1+('Official End of Year'!BQ26-'Official End of Year'!BQ25)/'Official End of Year'!BQ25))-1,"Error")</f>
        <v>3.0253989584331453E-2</v>
      </c>
      <c r="BR26" s="25">
        <f ca="1">IFERROR(((1+'US Inflation'!$C27)*(1+('Official End of Year'!BR26-'Official End of Year'!BR25)/'Official End of Year'!BR25))-1,"Error")</f>
        <v>5.6875184454090455E-2</v>
      </c>
      <c r="BS26" s="25">
        <f ca="1">IFERROR(((1+'US Inflation'!$C27)*(1+('Official End of Year'!BS26-'Official End of Year'!BS25)/'Official End of Year'!BS25))-1,"Error")</f>
        <v>6.1971830985915632E-2</v>
      </c>
      <c r="BT26" s="25">
        <f ca="1">IFERROR(((1+'US Inflation'!$C27)*(1+('Official End of Year'!BT26-'Official End of Year'!BT25)/'Official End of Year'!BT25))-1,"Error")</f>
        <v>6.1971830985915632E-2</v>
      </c>
      <c r="BU26" s="25">
        <f ca="1">IFERROR(((1+'US Inflation'!$C27)*(1+('Official End of Year'!BU26-'Official End of Year'!BU25)/'Official End of Year'!BU25))-1,"Error")</f>
        <v>6.1971830985915632E-2</v>
      </c>
      <c r="BV26" s="25">
        <f ca="1">IFERROR(((1+'US Inflation'!$C27)*(1+('Official End of Year'!BV26-'Official End of Year'!BV25)/'Official End of Year'!BV25))-1,"Error")</f>
        <v>3.8474546057175152E-2</v>
      </c>
      <c r="BW26" s="25">
        <f ca="1">IFERROR(((1+'US Inflation'!$C27)*(1+('Official End of Year'!BW26-'Official End of Year'!BW25)/'Official End of Year'!BW25))-1,"Error")</f>
        <v>2.4673709002884348E-2</v>
      </c>
      <c r="BX26" s="25">
        <f ca="1">IFERROR(((1+'US Inflation'!$C27)*(1+('Official End of Year'!BX26-'Official End of Year'!BX25)/'Official End of Year'!BX25))-1,"Error")</f>
        <v>8.7013993172788684E-3</v>
      </c>
      <c r="BY26" s="25">
        <f ca="1">IFERROR(((1+'US Inflation'!$C27)*(1+('Official End of Year'!BY26-'Official End of Year'!BY25)/'Official End of Year'!BY25))-1,"Error")</f>
        <v>7.2864899436977826E-2</v>
      </c>
      <c r="BZ26" s="25">
        <f ca="1">IFERROR(((1+'US Inflation'!$C27)*(1+('Official End of Year'!BZ26-'Official End of Year'!BZ25)/'Official End of Year'!BZ25))-1,"Error")</f>
        <v>2.8501075983666357E-2</v>
      </c>
      <c r="CA26" s="25">
        <f ca="1">IFERROR(((1+'US Inflation'!$C27)*(1+('Official End of Year'!CA26-'Official End of Year'!CA25)/'Official End of Year'!CA25))-1,"Error")</f>
        <v>2.3705445662391966E-2</v>
      </c>
      <c r="CB26" s="25">
        <f ca="1">IFERROR(((1+'US Inflation'!$C27)*(1+('Official End of Year'!CB26-'Official End of Year'!CB25)/'Official End of Year'!CB25))-1,"Error")</f>
        <v>-2.3800534302126364E-3</v>
      </c>
      <c r="CC26" s="25">
        <f ca="1">IFERROR(((1+'US Inflation'!$C27)*(1+('Official End of Year'!CC26-'Official End of Year'!CC25)/'Official End of Year'!CC25))-1,"Error")</f>
        <v>7.2864899436977826E-2</v>
      </c>
      <c r="CD26" s="25">
        <f ca="1">IFERROR(((1+'US Inflation'!$C27)*(1+('Official End of Year'!CD26-'Official End of Year'!CD25)/'Official End of Year'!CD25))-1,"Error")</f>
        <v>2.9223573569622907E-2</v>
      </c>
      <c r="CE26" s="25">
        <f ca="1">IFERROR(((1+'US Inflation'!$C27)*(1+('Official End of Year'!CE26-'Official End of Year'!CE25)/'Official End of Year'!CE25))-1,"Error")</f>
        <v>-3.8757872153047934E-2</v>
      </c>
      <c r="CF26" s="25">
        <f ca="1">IFERROR(((1+'US Inflation'!$C27)*(1+('Official End of Year'!CF26-'Official End of Year'!CF25)/'Official End of Year'!CF25))-1,"Error")</f>
        <v>6.1971830985915632E-2</v>
      </c>
      <c r="CG26" s="25">
        <f ca="1">IFERROR(((1+'US Inflation'!$C27)*(1+('Official End of Year'!CG26-'Official End of Year'!CG25)/'Official End of Year'!CG25))-1,"Error")</f>
        <v>6.1965870090073372E-2</v>
      </c>
      <c r="CH26" s="25">
        <f ca="1">IFERROR(((1+'US Inflation'!$C27)*(1+('Official End of Year'!CH26-'Official End of Year'!CH25)/'Official End of Year'!CH25))-1,"Error")</f>
        <v>5.5470287040723099E-2</v>
      </c>
      <c r="CI26" s="25">
        <f ca="1">IFERROR(((1+'US Inflation'!$C27)*(1+('Official End of Year'!CI26-'Official End of Year'!CI25)/'Official End of Year'!CI25))-1,"Error")</f>
        <v>2.1126762527085896E-2</v>
      </c>
      <c r="CJ26" s="25">
        <f ca="1">IFERROR(((1+'US Inflation'!$C27)*(1+('Official End of Year'!CJ26-'Official End of Year'!CJ25)/'Official End of Year'!CJ25))-1,"Error")</f>
        <v>4.3553794094654874E-2</v>
      </c>
      <c r="CK26" s="25">
        <f ca="1">IFERROR(((1+'US Inflation'!$C27)*(1+('Official End of Year'!CK26-'Official End of Year'!CK25)/'Official End of Year'!CK25))-1,"Error")</f>
        <v>6.1971086211721094E-2</v>
      </c>
      <c r="CL26" s="25">
        <f ca="1">IFERROR(((1+'US Inflation'!$C27)*(1+('Official End of Year'!CL26-'Official End of Year'!CL25)/'Official End of Year'!CL25))-1,"Error")</f>
        <v>5.0894917977617471E-3</v>
      </c>
      <c r="CM26" s="25">
        <f ca="1">IFERROR(((1+'US Inflation'!$C27)*(1+('Official End of Year'!CM26-'Official End of Year'!CM25)/'Official End of Year'!CM25))-1,"Error")</f>
        <v>6.1971830985915632E-2</v>
      </c>
      <c r="CN26" s="25">
        <f ca="1">IFERROR(((1+'US Inflation'!$C27)*(1+('Official End of Year'!CN26-'Official End of Year'!CN25)/'Official End of Year'!CN25))-1,"Error")</f>
        <v>5.2633638470444888E-2</v>
      </c>
      <c r="CO26" s="25">
        <f ca="1">IFERROR(((1+'US Inflation'!$C27)*(1+('Official End of Year'!CO26-'Official End of Year'!CO25)/'Official End of Year'!CO25))-1,"Error")</f>
        <v>6.1965870137061341E-2</v>
      </c>
      <c r="CP26" s="25">
        <f ca="1">IFERROR(((1+'US Inflation'!$C27)*(1+('Official End of Year'!CP26-'Official End of Year'!CP25)/'Official End of Year'!CP25))-1,"Error")</f>
        <v>2.0510436286490519E-2</v>
      </c>
      <c r="CQ26" s="25">
        <f ca="1">IFERROR(((1+'US Inflation'!$C27)*(1+('Official End of Year'!CQ26-'Official End of Year'!CQ25)/'Official End of Year'!CQ25))-1,"Error")</f>
        <v>6.1971830985915632E-2</v>
      </c>
      <c r="CR26" s="25" t="str">
        <f ca="1">IFERROR(((1+'US Inflation'!$C27)*(1+('Official End of Year'!CR26-'Official End of Year'!CR25)/'Official End of Year'!CR25))-1,"Error")</f>
        <v>Error</v>
      </c>
      <c r="CS26" s="25" t="str">
        <f ca="1">IFERROR(((1+'US Inflation'!$C27)*(1+('Official End of Year'!CS26-'Official End of Year'!CS25)/'Official End of Year'!CS25))-1,"Error")</f>
        <v>Error</v>
      </c>
      <c r="CT26" s="25">
        <f ca="1">IFERROR(((1+'US Inflation'!$C27)*(1+('Official End of Year'!CT26-'Official End of Year'!CT25)/'Official End of Year'!CT25))-1,"Error")</f>
        <v>-1.9718309021307223E-2</v>
      </c>
      <c r="CU26" s="25" t="str">
        <f ca="1">IFERROR(((1+'US Inflation'!$C27)*(1+('Official End of Year'!CU26-'Official End of Year'!CU25)/'Official End of Year'!CU25))-1,"Error")</f>
        <v>Error</v>
      </c>
      <c r="CV26" s="25" t="str">
        <f ca="1">IFERROR(((1+'US Inflation'!$C27)*(1+('Official End of Year'!CV26-'Official End of Year'!CV25)/'Official End of Year'!CV25))-1,"Error")</f>
        <v>Error</v>
      </c>
      <c r="CW26" s="25">
        <f ca="1">IFERROR(((1+'US Inflation'!$C27)*(1+('Official End of Year'!CW26-'Official End of Year'!CW25)/'Official End of Year'!CW25))-1,"Error")</f>
        <v>-2.2985915917746458E-2</v>
      </c>
      <c r="CX26" s="25">
        <f ca="1">IFERROR(((1+'US Inflation'!$C27)*(1+('Official End of Year'!CX26-'Official End of Year'!CX25)/'Official End of Year'!CX25))-1,"Error")</f>
        <v>-2.1923943663370027E-2</v>
      </c>
      <c r="CY26" s="25" t="str">
        <f ca="1">IFERROR(((1+'US Inflation'!$C27)*(1+('Official End of Year'!CY26-'Official End of Year'!CY25)/'Official End of Year'!CY25))-1,"Error")</f>
        <v>Error</v>
      </c>
      <c r="CZ26" s="25" t="str">
        <f ca="1">IFERROR(((1+'US Inflation'!$C27)*(1+('Official End of Year'!CZ26-'Official End of Year'!CZ25)/'Official End of Year'!CZ25))-1,"Error")</f>
        <v>Error</v>
      </c>
      <c r="DA26" s="25">
        <f ca="1">IFERROR(((1+'US Inflation'!$C27)*(1+('Official End of Year'!DA26-'Official End of Year'!DA25)/'Official End of Year'!DA25))-1,"Error")</f>
        <v>-2.2985915758450548E-2</v>
      </c>
      <c r="DB26" s="25">
        <f ca="1">IFERROR(((1+'US Inflation'!$C27)*(1+('Official End of Year'!DB26-'Official End of Year'!DB25)/'Official End of Year'!DB25))-1,"Error")</f>
        <v>-2.1215962618309936E-2</v>
      </c>
      <c r="DC26" s="25" t="str">
        <f ca="1">IFERROR(((1+'US Inflation'!$C27)*(1+('Official End of Year'!DC26-'Official End of Year'!DC25)/'Official End of Year'!DC25))-1,"Error")</f>
        <v>Error</v>
      </c>
      <c r="DD26" s="25">
        <f ca="1">IFERROR(((1+'US Inflation'!$C27)*(1+('Official End of Year'!DD26-'Official End of Year'!DD25)/'Official End of Year'!DD25))-1,"Error")</f>
        <v>-4.0945824328324498E-3</v>
      </c>
      <c r="DE26" s="25" t="str">
        <f ca="1">IFERROR(((1+'US Inflation'!$C27)*(1+('Official End of Year'!DE26-'Official End of Year'!DE25)/'Official End of Year'!DE25))-1,"Error")</f>
        <v>Error</v>
      </c>
      <c r="DF26" s="25">
        <f ca="1">IFERROR(((1+'US Inflation'!$C27)*(1+('Official End of Year'!DF26-'Official End of Year'!DF25)/'Official End of Year'!DF25))-1,"Error")</f>
        <v>6.1971830985915632E-2</v>
      </c>
      <c r="DG26" s="25">
        <f ca="1">IFERROR(((1+'US Inflation'!$C27)*(1+('Official End of Year'!DG26-'Official End of Year'!DG25)/'Official End of Year'!DG25))-1,"Error")</f>
        <v>0.44428169014084506</v>
      </c>
    </row>
    <row r="27" spans="1:111" x14ac:dyDescent="0.25">
      <c r="A27" t="str">
        <f t="shared" ca="1" si="2"/>
        <v>1972</v>
      </c>
      <c r="B27" s="25">
        <f ca="1">IFERROR(((1+'US Inflation'!$C28)*(1+('Official End of Year'!B27-'Official End of Year'!B26)/'Official End of Year'!B26))-1,"Error")</f>
        <v>1.9360231646634363E-2</v>
      </c>
      <c r="C27" s="25">
        <f ca="1">IFERROR(((1+'US Inflation'!$C28)*(1+('Official End of Year'!C27-'Official End of Year'!C26)/'Official End of Year'!C26))-1,"Error")</f>
        <v>5.5702917771883076E-2</v>
      </c>
      <c r="D27" s="25">
        <f ca="1">IFERROR(((1+'US Inflation'!$C28)*(1+('Official End of Year'!D27-'Official End of Year'!D26)/'Official End of Year'!D26))-1,"Error")</f>
        <v>2.7198764111190377E-2</v>
      </c>
      <c r="E27" s="25">
        <f ca="1">IFERROR(((1+'US Inflation'!$C28)*(1+('Official End of Year'!E27-'Official End of Year'!E26)/'Official End of Year'!E26))-1,"Error")</f>
        <v>1.5559342295963896E-2</v>
      </c>
      <c r="F27" s="25">
        <f ca="1">IFERROR(((1+'US Inflation'!$C28)*(1+('Official End of Year'!F27-'Official End of Year'!F26)/'Official End of Year'!F26))-1,"Error")</f>
        <v>-2.4487184359280434E-2</v>
      </c>
      <c r="G27" s="25">
        <f ca="1">IFERROR(((1+'US Inflation'!$C28)*(1+('Official End of Year'!G27-'Official End of Year'!G26)/'Official End of Year'!G26))-1,"Error")</f>
        <v>-6.250816598924458E-3</v>
      </c>
      <c r="H27" s="25">
        <f ca="1">IFERROR(((1+'US Inflation'!$C28)*(1+('Official End of Year'!H27-'Official End of Year'!H26)/'Official End of Year'!H26))-1,"Error")</f>
        <v>0.77816627816627748</v>
      </c>
      <c r="I27" s="25">
        <f ca="1">IFERROR(((1+'US Inflation'!$C28)*(1+('Official End of Year'!I27-'Official End of Year'!I26)/'Official End of Year'!I26))-1,"Error")</f>
        <v>0.13920773214227888</v>
      </c>
      <c r="J27" s="25">
        <f ca="1">IFERROR(((1+'US Inflation'!$C28)*(1+('Official End of Year'!J27-'Official End of Year'!J26)/'Official End of Year'!J26))-1,"Error")</f>
        <v>0.15968075618667865</v>
      </c>
      <c r="K27" s="25">
        <f ca="1">IFERROR(((1+'US Inflation'!$C28)*(1+('Official End of Year'!K27-'Official End of Year'!K26)/'Official End of Year'!K26))-1,"Error")</f>
        <v>5.5702916764899468E-2</v>
      </c>
      <c r="L27" s="25">
        <f ca="1">IFERROR(((1+'US Inflation'!$C28)*(1+('Official End of Year'!L27-'Official End of Year'!L26)/'Official End of Year'!L26))-1,"Error")</f>
        <v>5.306154737849722E-2</v>
      </c>
      <c r="M27" s="25">
        <f ca="1">IFERROR(((1+'US Inflation'!$C28)*(1+('Official End of Year'!M27-'Official End of Year'!M26)/'Official End of Year'!M26))-1,"Error")</f>
        <v>1.3816222021063882</v>
      </c>
      <c r="N27" s="25">
        <f ca="1">IFERROR(((1+'US Inflation'!$C28)*(1+('Official End of Year'!N27-'Official End of Year'!N26)/'Official End of Year'!N26))-1,"Error")</f>
        <v>4.6852898096252593E-2</v>
      </c>
      <c r="O27" s="25">
        <f ca="1">IFERROR(((1+'US Inflation'!$C28)*(1+('Official End of Year'!O27-'Official End of Year'!O26)/'Official End of Year'!O26))-1,"Error")</f>
        <v>-3.9369523923258321E-2</v>
      </c>
      <c r="P27" s="25">
        <f ca="1">IFERROR(((1+'US Inflation'!$C28)*(1+('Official End of Year'!P27-'Official End of Year'!P26)/'Official End of Year'!P26))-1,"Error")</f>
        <v>0.15171742669772703</v>
      </c>
      <c r="Q27" s="25">
        <f ca="1">IFERROR(((1+'US Inflation'!$C28)*(1+('Official End of Year'!Q27-'Official End of Year'!Q26)/'Official End of Year'!Q26))-1,"Error")</f>
        <v>5.5702917771883076E-2</v>
      </c>
      <c r="R27" s="25">
        <f ca="1">IFERROR(((1+'US Inflation'!$C28)*(1+('Official End of Year'!R27-'Official End of Year'!R26)/'Official End of Year'!R26))-1,"Error")</f>
        <v>5.5702917771883076E-2</v>
      </c>
      <c r="S27" s="25">
        <f ca="1">IFERROR(((1+'US Inflation'!$C28)*(1+('Official End of Year'!S27-'Official End of Year'!S26)/'Official End of Year'!S26))-1,"Error")</f>
        <v>2.4742107635594035E-2</v>
      </c>
      <c r="T27" s="25">
        <f ca="1">IFERROR(((1+'US Inflation'!$C28)*(1+('Official End of Year'!T27-'Official End of Year'!T26)/'Official End of Year'!T26))-1,"Error")</f>
        <v>-4.1656419145943424E-3</v>
      </c>
      <c r="U27" s="25">
        <f ca="1">IFERROR(((1+'US Inflation'!$C28)*(1+('Official End of Year'!U27-'Official End of Year'!U26)/'Official End of Year'!U26))-1,"Error")</f>
        <v>5.5702916716179995E-2</v>
      </c>
      <c r="V27" s="25">
        <f ca="1">IFERROR(((1+'US Inflation'!$C28)*(1+('Official End of Year'!V27-'Official End of Year'!V26)/'Official End of Year'!V26))-1,"Error")</f>
        <v>5.5702916751775078E-2</v>
      </c>
      <c r="W27" s="25">
        <f ca="1">IFERROR(((1+'US Inflation'!$C28)*(1+('Official End of Year'!W27-'Official End of Year'!W26)/'Official End of Year'!W26))-1,"Error")</f>
        <v>5.5702917771883076E-2</v>
      </c>
      <c r="X27" s="25">
        <f ca="1">IFERROR(((1+'US Inflation'!$C28)*(1+('Official End of Year'!X27-'Official End of Year'!X26)/'Official End of Year'!X26))-1,"Error")</f>
        <v>5.5702917160708187E-2</v>
      </c>
      <c r="Y27" s="25">
        <f ca="1">IFERROR(((1+'US Inflation'!$C28)*(1+('Official End of Year'!Y27-'Official End of Year'!Y26)/'Official End of Year'!Y26))-1,"Error")</f>
        <v>6.0472256577876138E-2</v>
      </c>
      <c r="Z27" s="25">
        <f ca="1">IFERROR(((1+'US Inflation'!$C28)*(1+('Official End of Year'!Z27-'Official End of Year'!Z26)/'Official End of Year'!Z26))-1,"Error")</f>
        <v>-3.803560019588037E-3</v>
      </c>
      <c r="AA27" s="25">
        <f ca="1">IFERROR(((1+'US Inflation'!$C28)*(1+('Official End of Year'!AA27-'Official End of Year'!AA26)/'Official End of Year'!AA26))-1,"Error")</f>
        <v>0.13718787667811672</v>
      </c>
      <c r="AB27" s="25">
        <f ca="1">IFERROR(((1+'US Inflation'!$C28)*(1+('Official End of Year'!AB27-'Official End of Year'!AB26)/'Official End of Year'!AB26))-1,"Error")</f>
        <v>-2.6941240238591679E-2</v>
      </c>
      <c r="AC27" s="25">
        <f ca="1">IFERROR(((1+'US Inflation'!$C28)*(1+('Official End of Year'!AC27-'Official End of Year'!AC26)/'Official End of Year'!AC26))-1,"Error")</f>
        <v>0.13374541826810793</v>
      </c>
      <c r="AD27" s="25">
        <f ca="1">IFERROR(((1+'US Inflation'!$C28)*(1+('Official End of Year'!AD27-'Official End of Year'!AD26)/'Official End of Year'!AD26))-1,"Error")</f>
        <v>5.5713473921951362E-2</v>
      </c>
      <c r="AE27" s="25">
        <f ca="1">IFERROR(((1+'US Inflation'!$C28)*(1+('Official End of Year'!AE27-'Official End of Year'!AE26)/'Official End of Year'!AE26))-1,"Error")</f>
        <v>5.5702916716179995E-2</v>
      </c>
      <c r="AF27" s="25">
        <f ca="1">IFERROR(((1+'US Inflation'!$C28)*(1+('Official End of Year'!AF27-'Official End of Year'!AF26)/'Official End of Year'!AF26))-1,"Error")</f>
        <v>7.7436141127278368E-3</v>
      </c>
      <c r="AG27" s="25">
        <f ca="1">IFERROR(((1+'US Inflation'!$C28)*(1+('Official End of Year'!AG27-'Official End of Year'!AG26)/'Official End of Year'!AG26))-1,"Error")</f>
        <v>0.11978553868681474</v>
      </c>
      <c r="AH27" s="25">
        <f ca="1">IFERROR(((1+'US Inflation'!$C28)*(1+('Official End of Year'!AH27-'Official End of Year'!AH26)/'Official End of Year'!AH26))-1,"Error")</f>
        <v>5.570291674584249E-2</v>
      </c>
      <c r="AI27" s="25">
        <f ca="1">IFERROR(((1+'US Inflation'!$C28)*(1+('Official End of Year'!AI27-'Official End of Year'!AI26)/'Official End of Year'!AI26))-1,"Error")</f>
        <v>5.5702917262570706E-2</v>
      </c>
      <c r="AJ27" s="25">
        <f ca="1">IFERROR(((1+'US Inflation'!$C28)*(1+('Official End of Year'!AJ27-'Official End of Year'!AJ26)/'Official End of Year'!AJ26))-1,"Error")</f>
        <v>9.3132384774748944E-2</v>
      </c>
      <c r="AK27" s="25">
        <f ca="1">IFERROR(((1+'US Inflation'!$C28)*(1+('Official End of Year'!AK27-'Official End of Year'!AK26)/'Official End of Year'!AK26))-1,"Error")</f>
        <v>0.15344540248415783</v>
      </c>
      <c r="AL27" s="25">
        <f ca="1">IFERROR(((1+'US Inflation'!$C28)*(1+('Official End of Year'!AL27-'Official End of Year'!AL26)/'Official End of Year'!AL26))-1,"Error")</f>
        <v>5.5702917771883076E-2</v>
      </c>
      <c r="AM27" s="25">
        <f ca="1">IFERROR(((1+'US Inflation'!$C28)*(1+('Official End of Year'!AM27-'Official End of Year'!AM26)/'Official End of Year'!AM26))-1,"Error")</f>
        <v>6.4483020218947029E-2</v>
      </c>
      <c r="AN27" s="25">
        <f ca="1">IFERROR(((1+'US Inflation'!$C28)*(1+('Official End of Year'!AN27-'Official End of Year'!AN26)/'Official End of Year'!AN26))-1,"Error")</f>
        <v>4.0369859389371099E-2</v>
      </c>
      <c r="AO27" s="25">
        <f ca="1">IFERROR(((1+'US Inflation'!$C28)*(1+('Official End of Year'!AO27-'Official End of Year'!AO26)/'Official End of Year'!AO26))-1,"Error")</f>
        <v>0.13718787649179598</v>
      </c>
      <c r="AP27" s="25">
        <f ca="1">IFERROR(((1+'US Inflation'!$C28)*(1+('Official End of Year'!AP27-'Official End of Year'!AP26)/'Official End of Year'!AP26))-1,"Error")</f>
        <v>5.4371098635474402E-2</v>
      </c>
      <c r="AQ27" s="25">
        <f ca="1">IFERROR(((1+'US Inflation'!$C28)*(1+('Official End of Year'!AQ27-'Official End of Year'!AQ26)/'Official End of Year'!AQ26))-1,"Error")</f>
        <v>1.4514625812990234E-2</v>
      </c>
      <c r="AR27" s="25">
        <f ca="1">IFERROR(((1+'US Inflation'!$C28)*(1+('Official End of Year'!AR27-'Official End of Year'!AR26)/'Official End of Year'!AR26))-1,"Error")</f>
        <v>-2.0267045632599401E-2</v>
      </c>
      <c r="AS27" s="25">
        <f ca="1">IFERROR(((1+'US Inflation'!$C28)*(1+('Official End of Year'!AS27-'Official End of Year'!AS26)/'Official End of Year'!AS26))-1,"Error")</f>
        <v>-5.4647293903488103E-2</v>
      </c>
      <c r="AT27" s="25">
        <f ca="1">IFERROR(((1+'US Inflation'!$C28)*(1+('Official End of Year'!AT27-'Official End of Year'!AT26)/'Official End of Year'!AT26))-1,"Error")</f>
        <v>7.7546461117379284E-3</v>
      </c>
      <c r="AU27" s="25">
        <f ca="1">IFERROR(((1+'US Inflation'!$C28)*(1+('Official End of Year'!AU27-'Official End of Year'!AU26)/'Official End of Year'!AU26))-1,"Error")</f>
        <v>5.5702931579241E-2</v>
      </c>
      <c r="AV27" s="25">
        <f ca="1">IFERROR(((1+'US Inflation'!$C28)*(1+('Official End of Year'!AV27-'Official End of Year'!AV26)/'Official End of Year'!AV26))-1,"Error")</f>
        <v>0.13156214981793157</v>
      </c>
      <c r="AW27" s="25">
        <f ca="1">IFERROR(((1+'US Inflation'!$C28)*(1+('Official End of Year'!AW27-'Official End of Year'!AW26)/'Official End of Year'!AW26))-1,"Error")</f>
        <v>3.6236260184099311E-3</v>
      </c>
      <c r="AX27" s="25">
        <f ca="1">IFERROR(((1+'US Inflation'!$C28)*(1+('Official End of Year'!AX27-'Official End of Year'!AX26)/'Official End of Year'!AX26))-1,"Error")</f>
        <v>1.6392572944297066</v>
      </c>
      <c r="AY27" s="25">
        <f ca="1">IFERROR(((1+'US Inflation'!$C28)*(1+('Official End of Year'!AY27-'Official End of Year'!AY26)/'Official End of Year'!AY26))-1,"Error")</f>
        <v>1.3497687456328844E-2</v>
      </c>
      <c r="AZ27" s="25">
        <f ca="1">IFERROR(((1+'US Inflation'!$C28)*(1+('Official End of Year'!AZ27-'Official End of Year'!AZ26)/'Official End of Year'!AZ26))-1,"Error")</f>
        <v>0.13920773214227888</v>
      </c>
      <c r="BA27" s="25">
        <f ca="1">IFERROR(((1+'US Inflation'!$C28)*(1+('Official End of Year'!BA27-'Official End of Year'!BA26)/'Official End of Year'!BA26))-1,"Error")</f>
        <v>5.570320906582249E-2</v>
      </c>
      <c r="BB27" s="25">
        <f ca="1">IFERROR(((1+'US Inflation'!$C28)*(1+('Official End of Year'!BB27-'Official End of Year'!BB26)/'Official End of Year'!BB26))-1,"Error")</f>
        <v>-1.8913203233872355E-4</v>
      </c>
      <c r="BC27" s="25">
        <f ca="1">IFERROR(((1+'US Inflation'!$C28)*(1+('Official End of Year'!BC27-'Official End of Year'!BC26)/'Official End of Year'!BC26))-1,"Error")</f>
        <v>-6.2546050665347463E-3</v>
      </c>
      <c r="BD27" s="25">
        <f ca="1">IFERROR(((1+'US Inflation'!$C28)*(1+('Official End of Year'!BD27-'Official End of Year'!BD26)/'Official End of Year'!BD26))-1,"Error")</f>
        <v>0.12266500023514948</v>
      </c>
      <c r="BE27" s="25">
        <f ca="1">IFERROR(((1+'US Inflation'!$C28)*(1+('Official End of Year'!BE27-'Official End of Year'!BE26)/'Official End of Year'!BE26))-1,"Error")</f>
        <v>4.3403326530127018E-3</v>
      </c>
      <c r="BF27" s="25">
        <f ca="1">IFERROR(((1+'US Inflation'!$C28)*(1+('Official End of Year'!BF27-'Official End of Year'!BF26)/'Official End of Year'!BF26))-1,"Error")</f>
        <v>4.7884911757352766E-2</v>
      </c>
      <c r="BG27" s="25">
        <f ca="1">IFERROR(((1+'US Inflation'!$C28)*(1+('Official End of Year'!BG27-'Official End of Year'!BG26)/'Official End of Year'!BG26))-1,"Error")</f>
        <v>-1.6600694307923547E-2</v>
      </c>
      <c r="BH27" s="25">
        <f ca="1">IFERROR(((1+'US Inflation'!$C28)*(1+('Official End of Year'!BH27-'Official End of Year'!BH26)/'Official End of Year'!BH26))-1,"Error")</f>
        <v>0.1197907372688416</v>
      </c>
      <c r="BI27" s="25">
        <f ca="1">IFERROR(((1+'US Inflation'!$C28)*(1+('Official End of Year'!BI27-'Official End of Year'!BI26)/'Official End of Year'!BI26))-1,"Error")</f>
        <v>5.5702916834748262E-2</v>
      </c>
      <c r="BJ27" s="25">
        <f ca="1">IFERROR(((1+'US Inflation'!$C28)*(1+('Official End of Year'!BJ27-'Official End of Year'!BJ26)/'Official End of Year'!BJ26))-1,"Error")</f>
        <v>-1.6600694307923547E-2</v>
      </c>
      <c r="BK27" s="25">
        <f ca="1">IFERROR(((1+'US Inflation'!$C28)*(1+('Official End of Year'!BK27-'Official End of Year'!BK26)/'Official End of Year'!BK26))-1,"Error")</f>
        <v>0.19470553036111449</v>
      </c>
      <c r="BL27" s="25">
        <f ca="1">IFERROR(((1+'US Inflation'!$C28)*(1+('Official End of Year'!BL27-'Official End of Year'!BL26)/'Official End of Year'!BL26))-1,"Error")</f>
        <v>5.5697886631075111E-2</v>
      </c>
      <c r="BM27" s="25">
        <f ca="1">IFERROR(((1+'US Inflation'!$C28)*(1+('Official End of Year'!BM27-'Official End of Year'!BM26)/'Official End of Year'!BM26))-1,"Error")</f>
        <v>-1.3600566823516735E-2</v>
      </c>
      <c r="BN27" s="25">
        <f ca="1">IFERROR(((1+'US Inflation'!$C28)*(1+('Official End of Year'!BN27-'Official End of Year'!BN26)/'Official End of Year'!BN26))-1,"Error")</f>
        <v>5.5702917771883076E-2</v>
      </c>
      <c r="BO27" s="25">
        <f ca="1">IFERROR(((1+'US Inflation'!$C28)*(1+('Official End of Year'!BO27-'Official End of Year'!BO26)/'Official End of Year'!BO26))-1,"Error")</f>
        <v>5.5702917771883076E-2</v>
      </c>
      <c r="BP27" s="25">
        <f ca="1">IFERROR(((1+'US Inflation'!$C28)*(1+('Official End of Year'!BP27-'Official End of Year'!BP26)/'Official End of Year'!BP26))-1,"Error")</f>
        <v>-3.7042606076884699E-3</v>
      </c>
      <c r="BQ27" s="25">
        <f ca="1">IFERROR(((1+'US Inflation'!$C28)*(1+('Official End of Year'!BQ27-'Official End of Year'!BQ26)/'Official End of Year'!BQ26))-1,"Error")</f>
        <v>4.6560650639932977E-3</v>
      </c>
      <c r="BR27" s="25">
        <f ca="1">IFERROR(((1+'US Inflation'!$C28)*(1+('Official End of Year'!BR27-'Official End of Year'!BR26)/'Official End of Year'!BR26))-1,"Error")</f>
        <v>1.4340338298160309</v>
      </c>
      <c r="BS27" s="25">
        <f ca="1">IFERROR(((1+'US Inflation'!$C28)*(1+('Official End of Year'!BS27-'Official End of Year'!BS26)/'Official End of Year'!BS26))-1,"Error")</f>
        <v>5.5702917771883076E-2</v>
      </c>
      <c r="BT27" s="25">
        <f ca="1">IFERROR(((1+'US Inflation'!$C28)*(1+('Official End of Year'!BT27-'Official End of Year'!BT26)/'Official End of Year'!BT26))-1,"Error")</f>
        <v>5.5702917771883076E-2</v>
      </c>
      <c r="BU27" s="25">
        <f ca="1">IFERROR(((1+'US Inflation'!$C28)*(1+('Official End of Year'!BU27-'Official End of Year'!BU26)/'Official End of Year'!BU26))-1,"Error")</f>
        <v>0.11236799746964121</v>
      </c>
      <c r="BV27" s="25">
        <f ca="1">IFERROR(((1+'US Inflation'!$C28)*(1+('Official End of Year'!BV27-'Official End of Year'!BV26)/'Official End of Year'!BV26))-1,"Error")</f>
        <v>1.3877159631654701E-2</v>
      </c>
      <c r="BW27" s="25">
        <f ca="1">IFERROR(((1+'US Inflation'!$C28)*(1+('Official End of Year'!BW27-'Official End of Year'!BW26)/'Official End of Year'!BW26))-1,"Error")</f>
        <v>9.0314637879262971E-3</v>
      </c>
      <c r="BX27" s="25">
        <f ca="1">IFERROR(((1+'US Inflation'!$C28)*(1+('Official End of Year'!BX27-'Official End of Year'!BX26)/'Official End of Year'!BX26))-1,"Error")</f>
        <v>5.3457087298316441E-3</v>
      </c>
      <c r="BY27" s="25">
        <f ca="1">IFERROR(((1+'US Inflation'!$C28)*(1+('Official End of Year'!BY27-'Official End of Year'!BY26)/'Official End of Year'!BY26))-1,"Error")</f>
        <v>0.13920773214227888</v>
      </c>
      <c r="BZ27" s="25">
        <f ca="1">IFERROR(((1+'US Inflation'!$C28)*(1+('Official End of Year'!BZ27-'Official End of Year'!BZ26)/'Official End of Year'!BZ26))-1,"Error")</f>
        <v>-5.9781435643346814E-3</v>
      </c>
      <c r="CA27" s="25">
        <f ca="1">IFERROR(((1+'US Inflation'!$C28)*(1+('Official End of Year'!CA27-'Official End of Year'!CA26)/'Official End of Year'!CA26))-1,"Error")</f>
        <v>0.23118793165005269</v>
      </c>
      <c r="CB27" s="25">
        <f ca="1">IFERROR(((1+'US Inflation'!$C28)*(1+('Official End of Year'!CB27-'Official End of Year'!CB26)/'Official End of Year'!CB26))-1,"Error")</f>
        <v>6.4183353052091663E-2</v>
      </c>
      <c r="CC27" s="25">
        <f ca="1">IFERROR(((1+'US Inflation'!$C28)*(1+('Official End of Year'!CC27-'Official End of Year'!CC26)/'Official End of Year'!CC26))-1,"Error")</f>
        <v>0.13920773214227888</v>
      </c>
      <c r="CD27" s="25">
        <f ca="1">IFERROR(((1+'US Inflation'!$C28)*(1+('Official End of Year'!CD27-'Official End of Year'!CD26)/'Official End of Year'!CD26))-1,"Error")</f>
        <v>-5.8435383379107364E-4</v>
      </c>
      <c r="CE27" s="25">
        <f ca="1">IFERROR(((1+'US Inflation'!$C28)*(1+('Official End of Year'!CE27-'Official End of Year'!CE26)/'Official End of Year'!CE26))-1,"Error")</f>
        <v>1.9998899021795191E-2</v>
      </c>
      <c r="CF27" s="25">
        <f ca="1">IFERROR(((1+'US Inflation'!$C28)*(1+('Official End of Year'!CF27-'Official End of Year'!CF26)/'Official End of Year'!CF26))-1,"Error")</f>
        <v>5.5702917771883076E-2</v>
      </c>
      <c r="CG27" s="25">
        <f ca="1">IFERROR(((1+'US Inflation'!$C28)*(1+('Official End of Year'!CG27-'Official End of Year'!CG26)/'Official End of Year'!CG26))-1,"Error")</f>
        <v>5.5708843513293971E-2</v>
      </c>
      <c r="CH27" s="25">
        <f ca="1">IFERROR(((1+'US Inflation'!$C28)*(1+('Official End of Year'!CH27-'Official End of Year'!CH26)/'Official End of Year'!CH26))-1,"Error")</f>
        <v>6.2205894688652341E-2</v>
      </c>
      <c r="CI27" s="25">
        <f ca="1">IFERROR(((1+'US Inflation'!$C28)*(1+('Official End of Year'!CI27-'Official End of Year'!CI26)/'Official End of Year'!CI26))-1,"Error")</f>
        <v>1.4741644562333844E-2</v>
      </c>
      <c r="CJ27" s="25">
        <f ca="1">IFERROR(((1+'US Inflation'!$C28)*(1+('Official End of Year'!CJ27-'Official End of Year'!CJ26)/'Official End of Year'!CJ26))-1,"Error")</f>
        <v>1.8549119564479355E-2</v>
      </c>
      <c r="CK27" s="25">
        <f ca="1">IFERROR(((1+'US Inflation'!$C28)*(1+('Official End of Year'!CK27-'Official End of Year'!CK26)/'Official End of Year'!CK26))-1,"Error")</f>
        <v>5.5703658150129121E-2</v>
      </c>
      <c r="CL27" s="25">
        <f ca="1">IFERROR(((1+'US Inflation'!$C28)*(1+('Official End of Year'!CL27-'Official End of Year'!CL26)/'Official End of Year'!CL26))-1,"Error")</f>
        <v>0.13718787649179598</v>
      </c>
      <c r="CM27" s="25">
        <f ca="1">IFERROR(((1+'US Inflation'!$C28)*(1+('Official End of Year'!CM27-'Official End of Year'!CM26)/'Official End of Year'!CM26))-1,"Error")</f>
        <v>2.0253976640711895</v>
      </c>
      <c r="CN27" s="25">
        <f ca="1">IFERROR(((1+'US Inflation'!$C28)*(1+('Official End of Year'!CN27-'Official End of Year'!CN26)/'Official End of Year'!CN26))-1,"Error")</f>
        <v>4.1134218703337222E-2</v>
      </c>
      <c r="CO27" s="25">
        <f ca="1">IFERROR(((1+'US Inflation'!$C28)*(1+('Official End of Year'!CO27-'Official End of Year'!CO26)/'Official End of Year'!CO26))-1,"Error")</f>
        <v>5.6196578026539656E-2</v>
      </c>
      <c r="CP27" s="25">
        <f ca="1">IFERROR(((1+'US Inflation'!$C28)*(1+('Official End of Year'!CP27-'Official End of Year'!CP26)/'Official End of Year'!CP26))-1,"Error")</f>
        <v>1.0052733001453262E-4</v>
      </c>
      <c r="CQ27" s="25">
        <f ca="1">IFERROR(((1+'US Inflation'!$C28)*(1+('Official End of Year'!CQ27-'Official End of Year'!CQ26)/'Official End of Year'!CQ26))-1,"Error")</f>
        <v>5.5702917771883076E-2</v>
      </c>
      <c r="CR27" s="25">
        <f ca="1">IFERROR(((1+'US Inflation'!$C28)*(1+('Official End of Year'!CR27-'Official End of Year'!CR26)/'Official End of Year'!CR26))-1,"Error")</f>
        <v>0.14758985366241473</v>
      </c>
      <c r="CS27" s="25" t="str">
        <f ca="1">IFERROR(((1+'US Inflation'!$C28)*(1+('Official End of Year'!CS27-'Official End of Year'!CS26)/'Official End of Year'!CS26))-1,"Error")</f>
        <v>Error</v>
      </c>
      <c r="CT27" s="25">
        <f ca="1">IFERROR(((1+'US Inflation'!$C28)*(1+('Official End of Year'!CT27-'Official End of Year'!CT26)/'Official End of Year'!CT26))-1,"Error")</f>
        <v>5.5702917771883076E-2</v>
      </c>
      <c r="CU27" s="25" t="str">
        <f ca="1">IFERROR(((1+'US Inflation'!$C28)*(1+('Official End of Year'!CU27-'Official End of Year'!CU26)/'Official End of Year'!CU26))-1,"Error")</f>
        <v>Error</v>
      </c>
      <c r="CV27" s="25" t="str">
        <f ca="1">IFERROR(((1+'US Inflation'!$C28)*(1+('Official End of Year'!CV27-'Official End of Year'!CV26)/'Official End of Year'!CV26))-1,"Error")</f>
        <v>Error</v>
      </c>
      <c r="CW27" s="25">
        <f ca="1">IFERROR(((1+'US Inflation'!$C28)*(1+('Official End of Year'!CW27-'Official End of Year'!CW26)/'Official End of Year'!CW26))-1,"Error")</f>
        <v>5.5702917771883076E-2</v>
      </c>
      <c r="CX27" s="25">
        <f ca="1">IFERROR(((1+'US Inflation'!$C28)*(1+('Official End of Year'!CX27-'Official End of Year'!CX26)/'Official End of Year'!CX26))-1,"Error")</f>
        <v>5.5702917771883076E-2</v>
      </c>
      <c r="CY27" s="25" t="str">
        <f ca="1">IFERROR(((1+'US Inflation'!$C28)*(1+('Official End of Year'!CY27-'Official End of Year'!CY26)/'Official End of Year'!CY26))-1,"Error")</f>
        <v>Error</v>
      </c>
      <c r="CZ27" s="25" t="str">
        <f ca="1">IFERROR(((1+'US Inflation'!$C28)*(1+('Official End of Year'!CZ27-'Official End of Year'!CZ26)/'Official End of Year'!CZ26))-1,"Error")</f>
        <v>Error</v>
      </c>
      <c r="DA27" s="25">
        <f ca="1">IFERROR(((1+'US Inflation'!$C28)*(1+('Official End of Year'!DA27-'Official End of Year'!DA26)/'Official End of Year'!DA26))-1,"Error")</f>
        <v>5.5702917771883076E-2</v>
      </c>
      <c r="DB27" s="25">
        <f ca="1">IFERROR(((1+'US Inflation'!$C28)*(1+('Official End of Year'!DB27-'Official End of Year'!DB26)/'Official End of Year'!DB26))-1,"Error")</f>
        <v>5.5702917771883076E-2</v>
      </c>
      <c r="DC27" s="25" t="str">
        <f ca="1">IFERROR(((1+'US Inflation'!$C28)*(1+('Official End of Year'!DC27-'Official End of Year'!DC26)/'Official End of Year'!DC26))-1,"Error")</f>
        <v>Error</v>
      </c>
      <c r="DD27" s="25">
        <f ca="1">IFERROR(((1+'US Inflation'!$C28)*(1+('Official End of Year'!DD27-'Official End of Year'!DD26)/'Official End of Year'!DD26))-1,"Error")</f>
        <v>0.14764586933823232</v>
      </c>
      <c r="DE27" s="25" t="str">
        <f ca="1">IFERROR(((1+'US Inflation'!$C28)*(1+('Official End of Year'!DE27-'Official End of Year'!DE26)/'Official End of Year'!DE26))-1,"Error")</f>
        <v>Error</v>
      </c>
      <c r="DF27" s="25">
        <f ca="1">IFERROR(((1+'US Inflation'!$C28)*(1+('Official End of Year'!DF27-'Official End of Year'!DF26)/'Official End of Year'!DF26))-1,"Error")</f>
        <v>3.1601852268129296</v>
      </c>
      <c r="DG27" s="25">
        <f ca="1">IFERROR(((1+'US Inflation'!$C28)*(1+('Official End of Year'!DG27-'Official End of Year'!DG26)/'Official End of Year'!DG26))-1,"Error")</f>
        <v>5.5702917771883076E-2</v>
      </c>
    </row>
    <row r="28" spans="1:111" x14ac:dyDescent="0.25">
      <c r="A28" t="str">
        <f t="shared" ca="1" si="2"/>
        <v>1973</v>
      </c>
      <c r="B28" s="25">
        <f ca="1">IFERROR(((1+'US Inflation'!$C29)*(1+('Official End of Year'!B28-'Official End of Year'!B27)/'Official End of Year'!B27))-1,"Error")</f>
        <v>-6.0498693363738032E-2</v>
      </c>
      <c r="C28" s="25">
        <f ca="1">IFERROR(((1+'US Inflation'!$C29)*(1+('Official End of Year'!C28-'Official End of Year'!C27)/'Official End of Year'!C27))-1,"Error")</f>
        <v>3.2663316582914659E-2</v>
      </c>
      <c r="D28" s="25">
        <f ca="1">IFERROR(((1+'US Inflation'!$C29)*(1+('Official End of Year'!D28-'Official End of Year'!D27)/'Official End of Year'!D27))-1,"Error")</f>
        <v>-0.15941637669910935</v>
      </c>
      <c r="E28" s="25">
        <f ca="1">IFERROR(((1+'US Inflation'!$C29)*(1+('Official End of Year'!E28-'Official End of Year'!E27)/'Official End of Year'!E27))-1,"Error")</f>
        <v>-0.12851745769457179</v>
      </c>
      <c r="F28" s="25">
        <f ca="1">IFERROR(((1+'US Inflation'!$C29)*(1+('Official End of Year'!F28-'Official End of Year'!F27)/'Official End of Year'!F27))-1,"Error")</f>
        <v>-5.3682667311799048E-2</v>
      </c>
      <c r="G28" s="25">
        <f ca="1">IFERROR(((1+'US Inflation'!$C29)*(1+('Official End of Year'!G28-'Official End of Year'!G27)/'Official End of Year'!G27))-1,"Error")</f>
        <v>-6.0498693363738032E-2</v>
      </c>
      <c r="H28" s="25">
        <f ca="1">IFERROR(((1+'US Inflation'!$C29)*(1+('Official End of Year'!H28-'Official End of Year'!H27)/'Official End of Year'!H27))-1,"Error")</f>
        <v>3.2663316582914659E-2</v>
      </c>
      <c r="I28" s="25">
        <f ca="1">IFERROR(((1+'US Inflation'!$C29)*(1+('Official End of Year'!I28-'Official End of Year'!I27)/'Official End of Year'!I27))-1,"Error")</f>
        <v>-0.11465208869042609</v>
      </c>
      <c r="J28" s="25">
        <f ca="1">IFERROR(((1+'US Inflation'!$C29)*(1+('Official End of Year'!J28-'Official End of Year'!J27)/'Official End of Year'!J27))-1,"Error")</f>
        <v>3.3330627288407078E-2</v>
      </c>
      <c r="K28" s="25">
        <f ca="1">IFERROR(((1+'US Inflation'!$C29)*(1+('Official End of Year'!K28-'Official End of Year'!K27)/'Official End of Year'!K27))-1,"Error")</f>
        <v>-7.0603015075376807E-2</v>
      </c>
      <c r="L28" s="25">
        <f ca="1">IFERROR(((1+'US Inflation'!$C29)*(1+('Official End of Year'!L28-'Official End of Year'!L27)/'Official End of Year'!L27))-1,"Error")</f>
        <v>3.5460739034576472E-2</v>
      </c>
      <c r="M28" s="25">
        <f ca="1">IFERROR(((1+'US Inflation'!$C29)*(1+('Official End of Year'!M28-'Official End of Year'!M27)/'Official End of Year'!M27))-1,"Error")</f>
        <v>7.6842999446133629</v>
      </c>
      <c r="N28" s="25">
        <f ca="1">IFERROR(((1+'US Inflation'!$C29)*(1+('Official End of Year'!N28-'Official End of Year'!N27)/'Official End of Year'!N27))-1,"Error")</f>
        <v>-8.179577628995971E-2</v>
      </c>
      <c r="O28" s="25">
        <f ca="1">IFERROR(((1+'US Inflation'!$C29)*(1+('Official End of Year'!O28-'Official End of Year'!O27)/'Official End of Year'!O27))-1,"Error")</f>
        <v>-7.5623194364638269E-2</v>
      </c>
      <c r="P28" s="25">
        <f ca="1">IFERROR(((1+'US Inflation'!$C29)*(1+('Official End of Year'!P28-'Official End of Year'!P27)/'Official End of Year'!P27))-1,"Error")</f>
        <v>0.12150073373415826</v>
      </c>
      <c r="Q28" s="25">
        <f ca="1">IFERROR(((1+'US Inflation'!$C29)*(1+('Official End of Year'!Q28-'Official End of Year'!Q27)/'Official End of Year'!Q27))-1,"Error")</f>
        <v>3.2663316582914659E-2</v>
      </c>
      <c r="R28" s="25">
        <f ca="1">IFERROR(((1+'US Inflation'!$C29)*(1+('Official End of Year'!R28-'Official End of Year'!R27)/'Official End of Year'!R27))-1,"Error")</f>
        <v>3.49978983087742E-2</v>
      </c>
      <c r="S28" s="25">
        <f ca="1">IFERROR(((1+'US Inflation'!$C29)*(1+('Official End of Year'!S28-'Official End of Year'!S27)/'Official End of Year'!S27))-1,"Error")</f>
        <v>-3.3753403673105642E-2</v>
      </c>
      <c r="T28" s="25">
        <f ca="1">IFERROR(((1+'US Inflation'!$C29)*(1+('Official End of Year'!T28-'Official End of Year'!T27)/'Official End of Year'!T27))-1,"Error")</f>
        <v>-6.4666783010008166E-2</v>
      </c>
      <c r="U28" s="25">
        <f ca="1">IFERROR(((1+'US Inflation'!$C29)*(1+('Official End of Year'!U28-'Official End of Year'!U27)/'Official End of Year'!U27))-1,"Error")</f>
        <v>3.2663316582914659E-2</v>
      </c>
      <c r="V28" s="25">
        <f ca="1">IFERROR(((1+'US Inflation'!$C29)*(1+('Official End of Year'!V28-'Official End of Year'!V27)/'Official End of Year'!V27))-1,"Error")</f>
        <v>3.2663316582914659E-2</v>
      </c>
      <c r="W28" s="25">
        <f ca="1">IFERROR(((1+'US Inflation'!$C29)*(1+('Official End of Year'!W28-'Official End of Year'!W27)/'Official End of Year'!W27))-1,"Error")</f>
        <v>3.2663316582914659E-2</v>
      </c>
      <c r="X28" s="25">
        <f ca="1">IFERROR(((1+'US Inflation'!$C29)*(1+('Official End of Year'!X28-'Official End of Year'!X27)/'Official End of Year'!X27))-1,"Error")</f>
        <v>3.2663316582914659E-2</v>
      </c>
      <c r="Y28" s="25">
        <f ca="1">IFERROR(((1+'US Inflation'!$C29)*(1+('Official End of Year'!Y28-'Official End of Year'!Y27)/'Official End of Year'!Y27))-1,"Error")</f>
        <v>-5.0939126791606948E-2</v>
      </c>
      <c r="Z28" s="25">
        <f ca="1">IFERROR(((1+'US Inflation'!$C29)*(1+('Official End of Year'!Z28-'Official End of Year'!Z27)/'Official End of Year'!Z27))-1,"Error")</f>
        <v>-6.7010028266611066E-2</v>
      </c>
      <c r="AA28" s="25">
        <f ca="1">IFERROR(((1+'US Inflation'!$C29)*(1+('Official End of Year'!AA28-'Official End of Year'!AA27)/'Official End of Year'!AA27))-1,"Error")</f>
        <v>-0.16460699374738497</v>
      </c>
      <c r="AB28" s="25">
        <f ca="1">IFERROR(((1+'US Inflation'!$C29)*(1+('Official End of Year'!AB28-'Official End of Year'!AB27)/'Official End of Year'!AB27))-1,"Error")</f>
        <v>-0.14273542446434384</v>
      </c>
      <c r="AC28" s="25">
        <f ca="1">IFERROR(((1+'US Inflation'!$C29)*(1+('Official End of Year'!AC28-'Official End of Year'!AC27)/'Official End of Year'!AC27))-1,"Error")</f>
        <v>-7.3701005830603017E-2</v>
      </c>
      <c r="AD28" s="25">
        <f ca="1">IFERROR(((1+'US Inflation'!$C29)*(1+('Official End of Year'!AD28-'Official End of Year'!AD27)/'Official End of Year'!AD27))-1,"Error")</f>
        <v>-1.5881700612311089E-2</v>
      </c>
      <c r="AE28" s="25">
        <f ca="1">IFERROR(((1+'US Inflation'!$C29)*(1+('Official End of Year'!AE28-'Official End of Year'!AE27)/'Official End of Year'!AE27))-1,"Error")</f>
        <v>3.2663316582914659E-2</v>
      </c>
      <c r="AF28" s="25">
        <f ca="1">IFERROR(((1+'US Inflation'!$C29)*(1+('Official End of Year'!AF28-'Official End of Year'!AF27)/'Official End of Year'!AF27))-1,"Error")</f>
        <v>-6.2082270964882058E-2</v>
      </c>
      <c r="AG28" s="25">
        <f ca="1">IFERROR(((1+'US Inflation'!$C29)*(1+('Official End of Year'!AG28-'Official End of Year'!AG27)/'Official End of Year'!AG27))-1,"Error")</f>
        <v>3.1573463783266975E-2</v>
      </c>
      <c r="AH28" s="25">
        <f ca="1">IFERROR(((1+'US Inflation'!$C29)*(1+('Official End of Year'!AH28-'Official End of Year'!AH27)/'Official End of Year'!AH27))-1,"Error")</f>
        <v>3.2663316582914659E-2</v>
      </c>
      <c r="AI28" s="25">
        <f ca="1">IFERROR(((1+'US Inflation'!$C29)*(1+('Official End of Year'!AI28-'Official End of Year'!AI27)/'Official End of Year'!AI27))-1,"Error")</f>
        <v>3.2663316582914659E-2</v>
      </c>
      <c r="AJ28" s="25">
        <f ca="1">IFERROR(((1+'US Inflation'!$C29)*(1+('Official End of Year'!AJ28-'Official End of Year'!AJ27)/'Official End of Year'!AJ27))-1,"Error")</f>
        <v>-4.802767128001717E-2</v>
      </c>
      <c r="AK28" s="25">
        <f ca="1">IFERROR(((1+'US Inflation'!$C29)*(1+('Official End of Year'!AK28-'Official End of Year'!AK27)/'Official End of Year'!AK27))-1,"Error")</f>
        <v>4.4234956982801998E-2</v>
      </c>
      <c r="AL28" s="25">
        <f ca="1">IFERROR(((1+'US Inflation'!$C29)*(1+('Official End of Year'!AL28-'Official End of Year'!AL27)/'Official End of Year'!AL27))-1,"Error")</f>
        <v>3.2663316582914659E-2</v>
      </c>
      <c r="AM28" s="25">
        <f ca="1">IFERROR(((1+'US Inflation'!$C29)*(1+('Official End of Year'!AM28-'Official End of Year'!AM27)/'Official End of Year'!AM27))-1,"Error")</f>
        <v>-8.5704938664127872E-2</v>
      </c>
      <c r="AN28" s="25">
        <f ca="1">IFERROR(((1+'US Inflation'!$C29)*(1+('Official End of Year'!AN28-'Official End of Year'!AN27)/'Official End of Year'!AN27))-1,"Error")</f>
        <v>-9.1464499750524952E-2</v>
      </c>
      <c r="AO28" s="25">
        <f ca="1">IFERROR(((1+'US Inflation'!$C29)*(1+('Official End of Year'!AO28-'Official End of Year'!AO27)/'Official End of Year'!AO27))-1,"Error")</f>
        <v>4.424125804161827E-2</v>
      </c>
      <c r="AP28" s="25">
        <f ca="1">IFERROR(((1+'US Inflation'!$C29)*(1+('Official End of Year'!AP28-'Official End of Year'!AP27)/'Official End of Year'!AP27))-1,"Error")</f>
        <v>3.2663316582914659E-2</v>
      </c>
      <c r="AQ28" s="25">
        <f ca="1">IFERROR(((1+'US Inflation'!$C29)*(1+('Official End of Year'!AQ28-'Official End of Year'!AQ27)/'Official End of Year'!AQ27))-1,"Error")</f>
        <v>7.673251234938383E-2</v>
      </c>
      <c r="AR28" s="25">
        <f ca="1">IFERROR(((1+'US Inflation'!$C29)*(1+('Official End of Year'!AR28-'Official End of Year'!AR27)/'Official End of Year'!AR27))-1,"Error")</f>
        <v>0.22323494832264679</v>
      </c>
      <c r="AS28" s="25">
        <f ca="1">IFERROR(((1+'US Inflation'!$C29)*(1+('Official End of Year'!AS28-'Official End of Year'!AS27)/'Official End of Year'!AS27))-1,"Error")</f>
        <v>-4.0116427168024327E-2</v>
      </c>
      <c r="AT28" s="25">
        <f ca="1">IFERROR(((1+'US Inflation'!$C29)*(1+('Official End of Year'!AT28-'Official End of Year'!AT27)/'Official End of Year'!AT27))-1,"Error")</f>
        <v>-5.0860922285767773E-2</v>
      </c>
      <c r="AU28" s="25">
        <f ca="1">IFERROR(((1+'US Inflation'!$C29)*(1+('Official End of Year'!AU28-'Official End of Year'!AU27)/'Official End of Year'!AU27))-1,"Error")</f>
        <v>-2.4476352067659413E-3</v>
      </c>
      <c r="AV28" s="25">
        <f ca="1">IFERROR(((1+'US Inflation'!$C29)*(1+('Official End of Year'!AV28-'Official End of Year'!AV27)/'Official End of Year'!AV27))-1,"Error")</f>
        <v>2.8236174227357358E-2</v>
      </c>
      <c r="AW28" s="25">
        <f ca="1">IFERROR(((1+'US Inflation'!$C29)*(1+('Official End of Year'!AW28-'Official End of Year'!AW27)/'Official End of Year'!AW27))-1,"Error")</f>
        <v>-6.7756571624661088E-2</v>
      </c>
      <c r="AX28" s="25">
        <f ca="1">IFERROR(((1+'US Inflation'!$C29)*(1+('Official End of Year'!AX28-'Official End of Year'!AX27)/'Official End of Year'!AX27))-1,"Error")</f>
        <v>3.2663316582914659E-2</v>
      </c>
      <c r="AY28" s="25">
        <f ca="1">IFERROR(((1+'US Inflation'!$C29)*(1+('Official End of Year'!AY28-'Official End of Year'!AY27)/'Official End of Year'!AY27))-1,"Error")</f>
        <v>-0.13708673883444433</v>
      </c>
      <c r="AZ28" s="25">
        <f ca="1">IFERROR(((1+'US Inflation'!$C29)*(1+('Official End of Year'!AZ28-'Official End of Year'!AZ27)/'Official End of Year'!AZ27))-1,"Error")</f>
        <v>-0.11465208869042609</v>
      </c>
      <c r="BA28" s="25">
        <f ca="1">IFERROR(((1+'US Inflation'!$C29)*(1+('Official End of Year'!BA28-'Official End of Year'!BA27)/'Official End of Year'!BA27))-1,"Error")</f>
        <v>3.2663316582914659E-2</v>
      </c>
      <c r="BB28" s="25">
        <f ca="1">IFERROR(((1+'US Inflation'!$C29)*(1+('Official End of Year'!BB28-'Official End of Year'!BB27)/'Official End of Year'!BB27))-1,"Error")</f>
        <v>-7.0607096479317177E-2</v>
      </c>
      <c r="BC28" s="25">
        <f ca="1">IFERROR(((1+'US Inflation'!$C29)*(1+('Official End of Year'!BC28-'Official End of Year'!BC27)/'Official End of Year'!BC27))-1,"Error")</f>
        <v>-6.0498693363738032E-2</v>
      </c>
      <c r="BD28" s="25">
        <f ca="1">IFERROR(((1+'US Inflation'!$C29)*(1+('Official End of Year'!BD28-'Official End of Year'!BD27)/'Official End of Year'!BD27))-1,"Error")</f>
        <v>1.8983697231175434E-2</v>
      </c>
      <c r="BE28" s="25">
        <f ca="1">IFERROR(((1+'US Inflation'!$C29)*(1+('Official End of Year'!BE28-'Official End of Year'!BE27)/'Official End of Year'!BE27))-1,"Error")</f>
        <v>-0.12219943137541389</v>
      </c>
      <c r="BF28" s="25">
        <f ca="1">IFERROR(((1+'US Inflation'!$C29)*(1+('Official End of Year'!BF28-'Official End of Year'!BF27)/'Official End of Year'!BF27))-1,"Error")</f>
        <v>-5.0824776154700935E-4</v>
      </c>
      <c r="BG28" s="25">
        <f ca="1">IFERROR(((1+'US Inflation'!$C29)*(1+('Official End of Year'!BG28-'Official End of Year'!BG27)/'Official End of Year'!BG27))-1,"Error")</f>
        <v>-6.049869336373781E-2</v>
      </c>
      <c r="BH28" s="25">
        <f ca="1">IFERROR(((1+'US Inflation'!$C29)*(1+('Official End of Year'!BH28-'Official End of Year'!BH27)/'Official End of Year'!BH27))-1,"Error")</f>
        <v>4.4241258832886432E-2</v>
      </c>
      <c r="BI28" s="25">
        <f ca="1">IFERROR(((1+'US Inflation'!$C29)*(1+('Official End of Year'!BI28-'Official End of Year'!BI27)/'Official End of Year'!BI27))-1,"Error")</f>
        <v>3.2663316582914659E-2</v>
      </c>
      <c r="BJ28" s="25">
        <f ca="1">IFERROR(((1+'US Inflation'!$C29)*(1+('Official End of Year'!BJ28-'Official End of Year'!BJ27)/'Official End of Year'!BJ27))-1,"Error")</f>
        <v>-5.9316737338396042E-2</v>
      </c>
      <c r="BK28" s="25">
        <f ca="1">IFERROR(((1+'US Inflation'!$C29)*(1+('Official End of Year'!BK28-'Official End of Year'!BK27)/'Official End of Year'!BK27))-1,"Error")</f>
        <v>-7.5163409277348769E-2</v>
      </c>
      <c r="BL28" s="25">
        <f ca="1">IFERROR(((1+'US Inflation'!$C29)*(1+('Official End of Year'!BL28-'Official End of Year'!BL27)/'Official End of Year'!BL27))-1,"Error")</f>
        <v>7.7029592304485472E-2</v>
      </c>
      <c r="BM28" s="25">
        <f ca="1">IFERROR(((1+'US Inflation'!$C29)*(1+('Official End of Year'!BM28-'Official End of Year'!BM27)/'Official End of Year'!BM27))-1,"Error")</f>
        <v>-0.10229608840323767</v>
      </c>
      <c r="BN28" s="25">
        <f ca="1">IFERROR(((1+'US Inflation'!$C29)*(1+('Official End of Year'!BN28-'Official End of Year'!BN27)/'Official End of Year'!BN27))-1,"Error")</f>
        <v>-0.1384019574311347</v>
      </c>
      <c r="BO28" s="25">
        <f ca="1">IFERROR(((1+'US Inflation'!$C29)*(1+('Official End of Year'!BO28-'Official End of Year'!BO27)/'Official End of Year'!BO27))-1,"Error")</f>
        <v>3.2663316582914659E-2</v>
      </c>
      <c r="BP28" s="25">
        <f ca="1">IFERROR(((1+'US Inflation'!$C29)*(1+('Official End of Year'!BP28-'Official End of Year'!BP27)/'Official End of Year'!BP27))-1,"Error")</f>
        <v>3.2663316582914659E-2</v>
      </c>
      <c r="BQ28" s="25">
        <f ca="1">IFERROR(((1+'US Inflation'!$C29)*(1+('Official End of Year'!BQ28-'Official End of Year'!BQ27)/'Official End of Year'!BQ27))-1,"Error")</f>
        <v>-0.11155477647161216</v>
      </c>
      <c r="BR28" s="25">
        <f ca="1">IFERROR(((1+'US Inflation'!$C29)*(1+('Official End of Year'!BR28-'Official End of Year'!BR27)/'Official End of Year'!BR27))-1,"Error")</f>
        <v>-7.3214864094746201E-2</v>
      </c>
      <c r="BS28" s="25">
        <f ca="1">IFERROR(((1+'US Inflation'!$C29)*(1+('Official End of Year'!BS28-'Official End of Year'!BS27)/'Official End of Year'!BS27))-1,"Error")</f>
        <v>3.2663316582914659E-2</v>
      </c>
      <c r="BT28" s="25">
        <f ca="1">IFERROR(((1+'US Inflation'!$C29)*(1+('Official End of Year'!BT28-'Official End of Year'!BT27)/'Official End of Year'!BT27))-1,"Error")</f>
        <v>3.2663316582914659E-2</v>
      </c>
      <c r="BU28" s="25">
        <f ca="1">IFERROR(((1+'US Inflation'!$C29)*(1+('Official End of Year'!BU28-'Official End of Year'!BU27)/'Official End of Year'!BU27))-1,"Error")</f>
        <v>2.5794530731820586E-2</v>
      </c>
      <c r="BV28" s="25">
        <f ca="1">IFERROR(((1+'US Inflation'!$C29)*(1+('Official End of Year'!BV28-'Official End of Year'!BV27)/'Official End of Year'!BV27))-1,"Error")</f>
        <v>-2.5133284976988302E-2</v>
      </c>
      <c r="BW28" s="25">
        <f ca="1">IFERROR(((1+'US Inflation'!$C29)*(1+('Official End of Year'!BW28-'Official End of Year'!BW27)/'Official End of Year'!BW27))-1,"Error")</f>
        <v>-0.11663740392288025</v>
      </c>
      <c r="BX28" s="25">
        <f ca="1">IFERROR(((1+'US Inflation'!$C29)*(1+('Official End of Year'!BX28-'Official End of Year'!BX27)/'Official End of Year'!BX27))-1,"Error")</f>
        <v>-9.6354940750576934E-2</v>
      </c>
      <c r="BY28" s="25">
        <f ca="1">IFERROR(((1+'US Inflation'!$C29)*(1+('Official End of Year'!BY28-'Official End of Year'!BY27)/'Official End of Year'!BY27))-1,"Error")</f>
        <v>-0.11465208869042609</v>
      </c>
      <c r="BZ28" s="25">
        <f ca="1">IFERROR(((1+'US Inflation'!$C29)*(1+('Official End of Year'!BZ28-'Official End of Year'!BZ27)/'Official End of Year'!BZ27))-1,"Error")</f>
        <v>-7.449264470253103E-2</v>
      </c>
      <c r="CA28" s="25">
        <f ca="1">IFERROR(((1+'US Inflation'!$C29)*(1+('Official End of Year'!CA28-'Official End of Year'!CA27)/'Official End of Year'!CA27))-1,"Error")</f>
        <v>3.2046617080533579E-2</v>
      </c>
      <c r="CB28" s="25">
        <f ca="1">IFERROR(((1+'US Inflation'!$C29)*(1+('Official End of Year'!CB28-'Official End of Year'!CB27)/'Official End of Year'!CB27))-1,"Error")</f>
        <v>3.2663316582914659E-2</v>
      </c>
      <c r="CC28" s="25">
        <f ca="1">IFERROR(((1+'US Inflation'!$C29)*(1+('Official End of Year'!CC28-'Official End of Year'!CC27)/'Official End of Year'!CC27))-1,"Error")</f>
        <v>-0.11465208869042609</v>
      </c>
      <c r="CD28" s="25">
        <f ca="1">IFERROR(((1+'US Inflation'!$C29)*(1+('Official End of Year'!CD28-'Official End of Year'!CD27)/'Official End of Year'!CD27))-1,"Error")</f>
        <v>-1.3702047345948376E-2</v>
      </c>
      <c r="CE28" s="25">
        <f ca="1">IFERROR(((1+'US Inflation'!$C29)*(1+('Official End of Year'!CE28-'Official End of Year'!CE27)/'Official End of Year'!CE27))-1,"Error")</f>
        <v>-0.12452277301554171</v>
      </c>
      <c r="CF28" s="25">
        <f ca="1">IFERROR(((1+'US Inflation'!$C29)*(1+('Official End of Year'!CF28-'Official End of Year'!CF27)/'Official End of Year'!CF27))-1,"Error")</f>
        <v>2.7256702358552154E-2</v>
      </c>
      <c r="CG28" s="25">
        <f ca="1">IFERROR(((1+'US Inflation'!$C29)*(1+('Official End of Year'!CG28-'Official End of Year'!CG27)/'Official End of Year'!CG27))-1,"Error")</f>
        <v>-2.4532214664920726E-3</v>
      </c>
      <c r="CH28" s="25">
        <f ca="1">IFERROR(((1+'US Inflation'!$C29)*(1+('Official End of Year'!CH28-'Official End of Year'!CH27)/'Official End of Year'!CH27))-1,"Error")</f>
        <v>5.3762937873789163E-3</v>
      </c>
      <c r="CI28" s="25">
        <f ca="1">IFERROR(((1+'US Inflation'!$C29)*(1+('Official End of Year'!CI28-'Official End of Year'!CI27)/'Official End of Year'!CI27))-1,"Error")</f>
        <v>-6.209418090765928E-2</v>
      </c>
      <c r="CJ28" s="25">
        <f ca="1">IFERROR(((1+'US Inflation'!$C29)*(1+('Official End of Year'!CJ28-'Official End of Year'!CJ27)/'Official End of Year'!CJ27))-1,"Error")</f>
        <v>3.2663316582914659E-2</v>
      </c>
      <c r="CK28" s="25">
        <f ca="1">IFERROR(((1+'US Inflation'!$C29)*(1+('Official End of Year'!CK28-'Official End of Year'!CK27)/'Official End of Year'!CK27))-1,"Error")</f>
        <v>-2.4671868420859111E-3</v>
      </c>
      <c r="CL28" s="25">
        <f ca="1">IFERROR(((1+'US Inflation'!$C29)*(1+('Official End of Year'!CL28-'Official End of Year'!CL27)/'Official End of Year'!CL27))-1,"Error")</f>
        <v>4.424125804161827E-2</v>
      </c>
      <c r="CM28" s="25">
        <f ca="1">IFERROR(((1+'US Inflation'!$C29)*(1+('Official End of Year'!CM28-'Official End of Year'!CM27)/'Official End of Year'!CM27))-1,"Error")</f>
        <v>0.34838620223290051</v>
      </c>
      <c r="CN28" s="25">
        <f ca="1">IFERROR(((1+'US Inflation'!$C29)*(1+('Official End of Year'!CN28-'Official End of Year'!CN27)/'Official End of Year'!CN27))-1,"Error")</f>
        <v>1.7232715297093915E-2</v>
      </c>
      <c r="CO28" s="25">
        <f ca="1">IFERROR(((1+'US Inflation'!$C29)*(1+('Official End of Year'!CO28-'Official End of Year'!CO27)/'Official End of Year'!CO27))-1,"Error")</f>
        <v>-7.0166609406940306E-2</v>
      </c>
      <c r="CP28" s="25">
        <f ca="1">IFERROR(((1+'US Inflation'!$C29)*(1+('Official End of Year'!CP28-'Official End of Year'!CP27)/'Official End of Year'!CP27))-1,"Error")</f>
        <v>-5.1955288903077879E-2</v>
      </c>
      <c r="CQ28" s="25">
        <f ca="1">IFERROR(((1+'US Inflation'!$C29)*(1+('Official End of Year'!CQ28-'Official End of Year'!CQ27)/'Official End of Year'!CQ27))-1,"Error")</f>
        <v>3.2663316582914659E-2</v>
      </c>
      <c r="CR28" s="25">
        <f ca="1">IFERROR(((1+'US Inflation'!$C29)*(1+('Official End of Year'!CR28-'Official End of Year'!CR27)/'Official End of Year'!CR27))-1,"Error")</f>
        <v>4.3731376360010898E-2</v>
      </c>
      <c r="CS28" s="25" t="str">
        <f ca="1">IFERROR(((1+'US Inflation'!$C29)*(1+('Official End of Year'!CS28-'Official End of Year'!CS27)/'Official End of Year'!CS27))-1,"Error")</f>
        <v>Error</v>
      </c>
      <c r="CT28" s="25">
        <f ca="1">IFERROR(((1+'US Inflation'!$C29)*(1+('Official End of Year'!CT28-'Official End of Year'!CT27)/'Official End of Year'!CT27))-1,"Error")</f>
        <v>-7.2515355506699963E-2</v>
      </c>
      <c r="CU28" s="25" t="str">
        <f ca="1">IFERROR(((1+'US Inflation'!$C29)*(1+('Official End of Year'!CU28-'Official End of Year'!CU27)/'Official End of Year'!CU27))-1,"Error")</f>
        <v>Error</v>
      </c>
      <c r="CV28" s="25" t="str">
        <f ca="1">IFERROR(((1+'US Inflation'!$C29)*(1+('Official End of Year'!CV28-'Official End of Year'!CV27)/'Official End of Year'!CV27))-1,"Error")</f>
        <v>Error</v>
      </c>
      <c r="CW28" s="25">
        <f ca="1">IFERROR(((1+'US Inflation'!$C29)*(1+('Official End of Year'!CW28-'Official End of Year'!CW27)/'Official End of Year'!CW27))-1,"Error")</f>
        <v>-7.0603015120275225E-2</v>
      </c>
      <c r="CX28" s="25">
        <f ca="1">IFERROR(((1+'US Inflation'!$C29)*(1+('Official End of Year'!CX28-'Official End of Year'!CX27)/'Official End of Year'!CX27))-1,"Error")</f>
        <v>-0.12632123702403042</v>
      </c>
      <c r="CY28" s="25" t="str">
        <f ca="1">IFERROR(((1+'US Inflation'!$C29)*(1+('Official End of Year'!CY28-'Official End of Year'!CY27)/'Official End of Year'!CY27))-1,"Error")</f>
        <v>Error</v>
      </c>
      <c r="CZ28" s="25" t="str">
        <f ca="1">IFERROR(((1+'US Inflation'!$C29)*(1+('Official End of Year'!CZ28-'Official End of Year'!CZ27)/'Official End of Year'!CZ27))-1,"Error")</f>
        <v>Error</v>
      </c>
      <c r="DA28" s="25">
        <f ca="1">IFERROR(((1+'US Inflation'!$C29)*(1+('Official End of Year'!DA28-'Official End of Year'!DA27)/'Official End of Year'!DA27))-1,"Error")</f>
        <v>-6.8358094849387152E-2</v>
      </c>
      <c r="DB28" s="25">
        <f ca="1">IFERROR(((1+'US Inflation'!$C29)*(1+('Official End of Year'!DB28-'Official End of Year'!DB27)/'Official End of Year'!DB27))-1,"Error")</f>
        <v>2.7347678725846412</v>
      </c>
      <c r="DC28" s="25" t="str">
        <f ca="1">IFERROR(((1+'US Inflation'!$C29)*(1+('Official End of Year'!DC28-'Official End of Year'!DC27)/'Official End of Year'!DC27))-1,"Error")</f>
        <v>Error</v>
      </c>
      <c r="DD28" s="25">
        <f ca="1">IFERROR(((1+'US Inflation'!$C29)*(1+('Official End of Year'!DD28-'Official End of Year'!DD27)/'Official End of Year'!DD27))-1,"Error")</f>
        <v>4.37313773053567E-2</v>
      </c>
      <c r="DE28" s="25" t="str">
        <f ca="1">IFERROR(((1+'US Inflation'!$C29)*(1+('Official End of Year'!DE28-'Official End of Year'!DE27)/'Official End of Year'!DE27))-1,"Error")</f>
        <v>Error</v>
      </c>
      <c r="DF28" s="25">
        <f ca="1">IFERROR(((1+'US Inflation'!$C29)*(1+('Official End of Year'!DF28-'Official End of Year'!DF27)/'Official End of Year'!DF27))-1,"Error")</f>
        <v>0.22142972929161941</v>
      </c>
      <c r="DG28" s="25">
        <f ca="1">IFERROR(((1+'US Inflation'!$C29)*(1+('Official End of Year'!DG28-'Official End of Year'!DG27)/'Official End of Year'!DG27))-1,"Error")</f>
        <v>-5.2379544843482062E-2</v>
      </c>
    </row>
    <row r="29" spans="1:111" x14ac:dyDescent="0.25">
      <c r="A29" t="str">
        <f t="shared" ca="1" si="2"/>
        <v>1974</v>
      </c>
      <c r="B29" s="25">
        <f ca="1">IFERROR(((1+'US Inflation'!$C30)*(1+('Official End of Year'!B29-'Official End of Year'!B28)/'Official End of Year'!B28))-1,"Error")</f>
        <v>2.5041481456470338E-2</v>
      </c>
      <c r="C29" s="25">
        <f ca="1">IFERROR(((1+'US Inflation'!$C30)*(1+('Official End of Year'!C29-'Official End of Year'!C28)/'Official End of Year'!C28))-1,"Error")</f>
        <v>3.4063260340632562E-2</v>
      </c>
      <c r="D29" s="25">
        <f ca="1">IFERROR(((1+'US Inflation'!$C30)*(1+('Official End of Year'!D29-'Official End of Year'!D28)/'Official End of Year'!D28))-1,"Error")</f>
        <v>0.1644594853286554</v>
      </c>
      <c r="E29" s="25">
        <f ca="1">IFERROR(((1+'US Inflation'!$C30)*(1+('Official End of Year'!E29-'Official End of Year'!E28)/'Official End of Year'!E28))-1,"Error")</f>
        <v>-7.3710110438036436E-2</v>
      </c>
      <c r="F29" s="25">
        <f ca="1">IFERROR(((1+'US Inflation'!$C30)*(1+('Official End of Year'!F29-'Official End of Year'!F28)/'Official End of Year'!F28))-1,"Error")</f>
        <v>-5.6886414084808434E-2</v>
      </c>
      <c r="G29" s="25">
        <f ca="1">IFERROR(((1+'US Inflation'!$C30)*(1+('Official End of Year'!G29-'Official End of Year'!G28)/'Official End of Year'!G28))-1,"Error")</f>
        <v>2.2302044044787417E-2</v>
      </c>
      <c r="H29" s="25">
        <f ca="1">IFERROR(((1+'US Inflation'!$C30)*(1+('Official End of Year'!H29-'Official End of Year'!H28)/'Official End of Year'!H28))-1,"Error")</f>
        <v>3.4063260340632562E-2</v>
      </c>
      <c r="I29" s="25">
        <f ca="1">IFERROR(((1+'US Inflation'!$C30)*(1+('Official End of Year'!I29-'Official End of Year'!I28)/'Official End of Year'!I28))-1,"Error")</f>
        <v>6.2516847538346187E-2</v>
      </c>
      <c r="J29" s="25">
        <f ca="1">IFERROR(((1+'US Inflation'!$C30)*(1+('Official End of Year'!J29-'Official End of Year'!J28)/'Official End of Year'!J28))-1,"Error")</f>
        <v>0.22888919269651642</v>
      </c>
      <c r="K29" s="25">
        <f ca="1">IFERROR(((1+'US Inflation'!$C30)*(1+('Official End of Year'!K29-'Official End of Year'!K28)/'Official End of Year'!K28))-1,"Error")</f>
        <v>3.4063260340632562E-2</v>
      </c>
      <c r="L29" s="25">
        <f ca="1">IFERROR(((1+'US Inflation'!$C30)*(1+('Official End of Year'!L29-'Official End of Year'!L28)/'Official End of Year'!L28))-1,"Error")</f>
        <v>2.2371330329084449E-2</v>
      </c>
      <c r="M29" s="25">
        <f ca="1">IFERROR(((1+'US Inflation'!$C30)*(1+('Official End of Year'!M29-'Official End of Year'!M28)/'Official End of Year'!M28))-1,"Error")</f>
        <v>4.0194333276899004</v>
      </c>
      <c r="N29" s="25">
        <f ca="1">IFERROR(((1+'US Inflation'!$C30)*(1+('Official End of Year'!N29-'Official End of Year'!N28)/'Official End of Year'!N28))-1,"Error")</f>
        <v>-2.1529348968739703E-2</v>
      </c>
      <c r="O29" s="25">
        <f ca="1">IFERROR(((1+'US Inflation'!$C30)*(1+('Official End of Year'!O29-'Official End of Year'!O28)/'Official End of Year'!O28))-1,"Error")</f>
        <v>-3.2099873694808267E-2</v>
      </c>
      <c r="P29" s="25">
        <f ca="1">IFERROR(((1+'US Inflation'!$C30)*(1+('Official End of Year'!P29-'Official End of Year'!P28)/'Official End of Year'!P28))-1,"Error")</f>
        <v>0.18561120900019112</v>
      </c>
      <c r="Q29" s="25">
        <f ca="1">IFERROR(((1+'US Inflation'!$C30)*(1+('Official End of Year'!Q29-'Official End of Year'!Q28)/'Official End of Year'!Q28))-1,"Error")</f>
        <v>3.4063260340632562E-2</v>
      </c>
      <c r="R29" s="25">
        <f ca="1">IFERROR(((1+'US Inflation'!$C30)*(1+('Official End of Year'!R29-'Official End of Year'!R28)/'Official End of Year'!R28))-1,"Error")</f>
        <v>0.33261987088989131</v>
      </c>
      <c r="S29" s="25">
        <f ca="1">IFERROR(((1+'US Inflation'!$C30)*(1+('Official End of Year'!S29-'Official End of Year'!S28)/'Official End of Year'!S28))-1,"Error")</f>
        <v>4.2816363819835113E-2</v>
      </c>
      <c r="T29" s="25">
        <f ca="1">IFERROR(((1+'US Inflation'!$C30)*(1+('Official End of Year'!T29-'Official End of Year'!T28)/'Official End of Year'!T28))-1,"Error")</f>
        <v>-3.6095799795584194E-2</v>
      </c>
      <c r="U29" s="25">
        <f ca="1">IFERROR(((1+'US Inflation'!$C30)*(1+('Official End of Year'!U29-'Official End of Year'!U28)/'Official End of Year'!U28))-1,"Error")</f>
        <v>3.4063260340632562E-2</v>
      </c>
      <c r="V29" s="25">
        <f ca="1">IFERROR(((1+'US Inflation'!$C30)*(1+('Official End of Year'!V29-'Official End of Year'!V28)/'Official End of Year'!V28))-1,"Error")</f>
        <v>3.4063260340632562E-2</v>
      </c>
      <c r="W29" s="25">
        <f ca="1">IFERROR(((1+'US Inflation'!$C30)*(1+('Official End of Year'!W29-'Official End of Year'!W28)/'Official End of Year'!W28))-1,"Error")</f>
        <v>-6.9342354568766473E-2</v>
      </c>
      <c r="X29" s="25">
        <f ca="1">IFERROR(((1+'US Inflation'!$C30)*(1+('Official End of Year'!X29-'Official End of Year'!X28)/'Official End of Year'!X28))-1,"Error")</f>
        <v>3.4063260340632562E-2</v>
      </c>
      <c r="Y29" s="25">
        <f ca="1">IFERROR(((1+'US Inflation'!$C30)*(1+('Official End of Year'!Y29-'Official End of Year'!Y28)/'Official End of Year'!Y28))-1,"Error")</f>
        <v>-1.8488820925715022E-2</v>
      </c>
      <c r="Z29" s="25">
        <f ca="1">IFERROR(((1+'US Inflation'!$C30)*(1+('Official End of Year'!Z29-'Official End of Year'!Z28)/'Official End of Year'!Z28))-1,"Error")</f>
        <v>1.7599817052543099E-2</v>
      </c>
      <c r="AA29" s="25">
        <f ca="1">IFERROR(((1+'US Inflation'!$C30)*(1+('Official End of Year'!AA29-'Official End of Year'!AA28)/'Official End of Year'!AA28))-1,"Error")</f>
        <v>2.9839983937912873E-2</v>
      </c>
      <c r="AB29" s="25">
        <f ca="1">IFERROR(((1+'US Inflation'!$C30)*(1+('Official End of Year'!AB29-'Official End of Year'!AB28)/'Official End of Year'!AB28))-1,"Error")</f>
        <v>-4.262778491069974E-2</v>
      </c>
      <c r="AC29" s="25">
        <f ca="1">IFERROR(((1+'US Inflation'!$C30)*(1+('Official End of Year'!AC29-'Official End of Year'!AC28)/'Official End of Year'!AC28))-1,"Error")</f>
        <v>3.4063260340632562E-2</v>
      </c>
      <c r="AD29" s="25">
        <f ca="1">IFERROR(((1+'US Inflation'!$C30)*(1+('Official End of Year'!AD29-'Official End of Year'!AD28)/'Official End of Year'!AD28))-1,"Error")</f>
        <v>8.5071984378606968E-2</v>
      </c>
      <c r="AE29" s="25">
        <f ca="1">IFERROR(((1+'US Inflation'!$C30)*(1+('Official End of Year'!AE29-'Official End of Year'!AE28)/'Official End of Year'!AE28))-1,"Error")</f>
        <v>3.4063260340632562E-2</v>
      </c>
      <c r="AF29" s="25">
        <f ca="1">IFERROR(((1+'US Inflation'!$C30)*(1+('Official End of Year'!AF29-'Official End of Year'!AF28)/'Official End of Year'!AF28))-1,"Error")</f>
        <v>3.4063260340632562E-2</v>
      </c>
      <c r="AG29" s="25">
        <f ca="1">IFERROR(((1+'US Inflation'!$C30)*(1+('Official End of Year'!AG29-'Official End of Year'!AG28)/'Official End of Year'!AG28))-1,"Error")</f>
        <v>4.2500609320378802E-2</v>
      </c>
      <c r="AH29" s="25">
        <f ca="1">IFERROR(((1+'US Inflation'!$C30)*(1+('Official End of Year'!AH29-'Official End of Year'!AH28)/'Official End of Year'!AH28))-1,"Error")</f>
        <v>3.4063260340632562E-2</v>
      </c>
      <c r="AI29" s="25">
        <f ca="1">IFERROR(((1+'US Inflation'!$C30)*(1+('Official End of Year'!AI29-'Official End of Year'!AI28)/'Official End of Year'!AI28))-1,"Error")</f>
        <v>3.4063260340632562E-2</v>
      </c>
      <c r="AJ29" s="25">
        <f ca="1">IFERROR(((1+'US Inflation'!$C30)*(1+('Official End of Year'!AJ29-'Official End of Year'!AJ28)/'Official End of Year'!AJ28))-1,"Error")</f>
        <v>0.45236646968992589</v>
      </c>
      <c r="AK29" s="25">
        <f ca="1">IFERROR(((1+'US Inflation'!$C30)*(1+('Official End of Year'!AK29-'Official End of Year'!AK28)/'Official End of Year'!AK28))-1,"Error")</f>
        <v>2.1200114671911408E-2</v>
      </c>
      <c r="AL29" s="25">
        <f ca="1">IFERROR(((1+'US Inflation'!$C30)*(1+('Official End of Year'!AL29-'Official End of Year'!AL28)/'Official End of Year'!AL28))-1,"Error")</f>
        <v>3.4063260340632562E-2</v>
      </c>
      <c r="AM29" s="25">
        <f ca="1">IFERROR(((1+'US Inflation'!$C30)*(1+('Official End of Year'!AM29-'Official End of Year'!AM28)/'Official End of Year'!AM28))-1,"Error")</f>
        <v>3.4063260340632562E-2</v>
      </c>
      <c r="AN29" s="25">
        <f ca="1">IFERROR(((1+'US Inflation'!$C30)*(1+('Official End of Year'!AN29-'Official End of Year'!AN28)/'Official End of Year'!AN28))-1,"Error")</f>
        <v>3.4063260340632562E-2</v>
      </c>
      <c r="AO29" s="25">
        <f ca="1">IFERROR(((1+'US Inflation'!$C30)*(1+('Official End of Year'!AO29-'Official End of Year'!AO28)/'Official End of Year'!AO28))-1,"Error")</f>
        <v>2.9853932376891379E-2</v>
      </c>
      <c r="AP29" s="25">
        <f ca="1">IFERROR(((1+'US Inflation'!$C30)*(1+('Official End of Year'!AP29-'Official End of Year'!AP28)/'Official End of Year'!AP28))-1,"Error")</f>
        <v>0.47723322905804655</v>
      </c>
      <c r="AQ29" s="25">
        <f ca="1">IFERROR(((1+'US Inflation'!$C30)*(1+('Official End of Year'!AQ29-'Official End of Year'!AQ28)/'Official End of Year'!AQ28))-1,"Error")</f>
        <v>0.12187796177002386</v>
      </c>
      <c r="AR29" s="25">
        <f ca="1">IFERROR(((1+'US Inflation'!$C30)*(1+('Official End of Year'!AR29-'Official End of Year'!AR28)/'Official End of Year'!AR28))-1,"Error")</f>
        <v>3.4063261478103124E-2</v>
      </c>
      <c r="AS29" s="25">
        <f ca="1">IFERROR(((1+'US Inflation'!$C30)*(1+('Official End of Year'!AS29-'Official End of Year'!AS28)/'Official End of Year'!AS28))-1,"Error")</f>
        <v>0.10954987834180541</v>
      </c>
      <c r="AT29" s="25">
        <f ca="1">IFERROR(((1+'US Inflation'!$C30)*(1+('Official End of Year'!AT29-'Official End of Year'!AT28)/'Official End of Year'!AT28))-1,"Error")</f>
        <v>8.9995488300544935E-3</v>
      </c>
      <c r="AU29" s="25">
        <f ca="1">IFERROR(((1+'US Inflation'!$C30)*(1+('Official End of Year'!AU29-'Official End of Year'!AU28)/'Official End of Year'!AU28))-1,"Error")</f>
        <v>7.0459289825085092E-2</v>
      </c>
      <c r="AV29" s="25">
        <f ca="1">IFERROR(((1+'US Inflation'!$C30)*(1+('Official End of Year'!AV29-'Official End of Year'!AV28)/'Official End of Year'!AV28))-1,"Error")</f>
        <v>0.21590175893919672</v>
      </c>
      <c r="AW29" s="25">
        <f ca="1">IFERROR(((1+'US Inflation'!$C30)*(1+('Official End of Year'!AW29-'Official End of Year'!AW28)/'Official End of Year'!AW28))-1,"Error")</f>
        <v>1.4017867240615933E-2</v>
      </c>
      <c r="AX29" s="25">
        <f ca="1">IFERROR(((1+'US Inflation'!$C30)*(1+('Official End of Year'!AX29-'Official End of Year'!AX28)/'Official End of Year'!AX28))-1,"Error")</f>
        <v>3.4063260340632562E-2</v>
      </c>
      <c r="AY29" s="25">
        <f ca="1">IFERROR(((1+'US Inflation'!$C30)*(1+('Official End of Year'!AY29-'Official End of Year'!AY28)/'Official End of Year'!AY28))-1,"Error")</f>
        <v>-4.0934373124043022E-2</v>
      </c>
      <c r="AZ29" s="25">
        <f ca="1">IFERROR(((1+'US Inflation'!$C30)*(1+('Official End of Year'!AZ29-'Official End of Year'!AZ28)/'Official End of Year'!AZ28))-1,"Error")</f>
        <v>6.2516847538346187E-2</v>
      </c>
      <c r="BA29" s="25">
        <f ca="1">IFERROR(((1+'US Inflation'!$C30)*(1+('Official End of Year'!BA29-'Official End of Year'!BA28)/'Official End of Year'!BA28))-1,"Error")</f>
        <v>3.4063260340632562E-2</v>
      </c>
      <c r="BB29" s="25">
        <f ca="1">IFERROR(((1+'US Inflation'!$C30)*(1+('Official End of Year'!BB29-'Official End of Year'!BB28)/'Official End of Year'!BB28))-1,"Error")</f>
        <v>3.4063260340632562E-2</v>
      </c>
      <c r="BC29" s="25">
        <f ca="1">IFERROR(((1+'US Inflation'!$C30)*(1+('Official End of Year'!BC29-'Official End of Year'!BC28)/'Official End of Year'!BC28))-1,"Error")</f>
        <v>2.2302044044787417E-2</v>
      </c>
      <c r="BD29" s="25">
        <f ca="1">IFERROR(((1+'US Inflation'!$C30)*(1+('Official End of Year'!BD29-'Official End of Year'!BD28)/'Official End of Year'!BD28))-1,"Error")</f>
        <v>3.266978448091673E-2</v>
      </c>
      <c r="BE29" s="25">
        <f ca="1">IFERROR(((1+'US Inflation'!$C30)*(1+('Official End of Year'!BE29-'Official End of Year'!BE28)/'Official End of Year'!BE28))-1,"Error")</f>
        <v>2.1292237499321187E-2</v>
      </c>
      <c r="BF29" s="25">
        <f ca="1">IFERROR(((1+'US Inflation'!$C30)*(1+('Official End of Year'!BF29-'Official End of Year'!BF28)/'Official End of Year'!BF28))-1,"Error")</f>
        <v>2.0927854859731587E-2</v>
      </c>
      <c r="BG29" s="25">
        <f ca="1">IFERROR(((1+'US Inflation'!$C30)*(1+('Official End of Year'!BG29-'Official End of Year'!BG28)/'Official End of Year'!BG28))-1,"Error")</f>
        <v>-1.7082258822834095E-2</v>
      </c>
      <c r="BH29" s="25">
        <f ca="1">IFERROR(((1+'US Inflation'!$C30)*(1+('Official End of Year'!BH29-'Official End of Year'!BH28)/'Official End of Year'!BH28))-1,"Error")</f>
        <v>2.9839982523686137E-2</v>
      </c>
      <c r="BI29" s="25">
        <f ca="1">IFERROR(((1+'US Inflation'!$C30)*(1+('Official End of Year'!BI29-'Official End of Year'!BI28)/'Official End of Year'!BI28))-1,"Error")</f>
        <v>3.4063260340632562E-2</v>
      </c>
      <c r="BJ29" s="25">
        <f ca="1">IFERROR(((1+'US Inflation'!$C30)*(1+('Official End of Year'!BJ29-'Official End of Year'!BJ28)/'Official End of Year'!BJ28))-1,"Error")</f>
        <v>3.9751250426457663E-2</v>
      </c>
      <c r="BK29" s="25">
        <f ca="1">IFERROR(((1+'US Inflation'!$C30)*(1+('Official End of Year'!BK29-'Official End of Year'!BK28)/'Official End of Year'!BK28))-1,"Error")</f>
        <v>2.8507598078827634E-2</v>
      </c>
      <c r="BL29" s="25">
        <f ca="1">IFERROR(((1+'US Inflation'!$C30)*(1+('Official End of Year'!BL29-'Official End of Year'!BL28)/'Official End of Year'!BL28))-1,"Error")</f>
        <v>3.4063260340632562E-2</v>
      </c>
      <c r="BM29" s="25">
        <f ca="1">IFERROR(((1+'US Inflation'!$C30)*(1+('Official End of Year'!BM29-'Official End of Year'!BM28)/'Official End of Year'!BM28))-1,"Error")</f>
        <v>-6.1901641815690245E-2</v>
      </c>
      <c r="BN29" s="25">
        <f ca="1">IFERROR(((1+'US Inflation'!$C30)*(1+('Official End of Year'!BN29-'Official End of Year'!BN28)/'Official End of Year'!BN28))-1,"Error")</f>
        <v>0.13119176818476985</v>
      </c>
      <c r="BO29" s="25">
        <f ca="1">IFERROR(((1+'US Inflation'!$C30)*(1+('Official End of Year'!BO29-'Official End of Year'!BO28)/'Official End of Year'!BO28))-1,"Error")</f>
        <v>3.4063260340632562E-2</v>
      </c>
      <c r="BP29" s="25">
        <f ca="1">IFERROR(((1+'US Inflation'!$C30)*(1+('Official End of Year'!BP29-'Official End of Year'!BP28)/'Official End of Year'!BP28))-1,"Error")</f>
        <v>-3.1442241579241803E-2</v>
      </c>
      <c r="BQ29" s="25">
        <f ca="1">IFERROR(((1+'US Inflation'!$C30)*(1+('Official End of Year'!BQ29-'Official End of Year'!BQ28)/'Official End of Year'!BQ28))-1,"Error")</f>
        <v>-2.75424502377557E-2</v>
      </c>
      <c r="BR29" s="25">
        <f ca="1">IFERROR(((1+'US Inflation'!$C30)*(1+('Official End of Year'!BR29-'Official End of Year'!BR28)/'Official End of Year'!BR28))-1,"Error")</f>
        <v>3.4063260340632562E-2</v>
      </c>
      <c r="BS29" s="25">
        <f ca="1">IFERROR(((1+'US Inflation'!$C30)*(1+('Official End of Year'!BS29-'Official End of Year'!BS28)/'Official End of Year'!BS28))-1,"Error")</f>
        <v>3.4063260340632562E-2</v>
      </c>
      <c r="BT29" s="25">
        <f ca="1">IFERROR(((1+'US Inflation'!$C30)*(1+('Official End of Year'!BT29-'Official End of Year'!BT28)/'Official End of Year'!BT28))-1,"Error")</f>
        <v>3.4063260340632562E-2</v>
      </c>
      <c r="BU29" s="25">
        <f ca="1">IFERROR(((1+'US Inflation'!$C30)*(1+('Official End of Year'!BU29-'Official End of Year'!BU28)/'Official End of Year'!BU28))-1,"Error")</f>
        <v>8.4297919504701335E-2</v>
      </c>
      <c r="BV29" s="25">
        <f ca="1">IFERROR(((1+'US Inflation'!$C30)*(1+('Official End of Year'!BV29-'Official End of Year'!BV28)/'Official End of Year'!BV28))-1,"Error")</f>
        <v>1.2243800905287427E-2</v>
      </c>
      <c r="BW29" s="25">
        <f ca="1">IFERROR(((1+'US Inflation'!$C30)*(1+('Official End of Year'!BW29-'Official End of Year'!BW28)/'Official End of Year'!BW28))-1,"Error")</f>
        <v>3.4063260340632562E-2</v>
      </c>
      <c r="BX29" s="25">
        <f ca="1">IFERROR(((1+'US Inflation'!$C30)*(1+('Official End of Year'!BX29-'Official End of Year'!BX28)/'Official End of Year'!BX28))-1,"Error")</f>
        <v>-1.0284281221752956E-3</v>
      </c>
      <c r="BY29" s="25">
        <f ca="1">IFERROR(((1+'US Inflation'!$C30)*(1+('Official End of Year'!BY29-'Official End of Year'!BY28)/'Official End of Year'!BY28))-1,"Error")</f>
        <v>6.2516847538346187E-2</v>
      </c>
      <c r="BZ29" s="25">
        <f ca="1">IFERROR(((1+'US Inflation'!$C30)*(1+('Official End of Year'!BZ29-'Official End of Year'!BZ28)/'Official End of Year'!BZ28))-1,"Error")</f>
        <v>2.6538438049474644E-2</v>
      </c>
      <c r="CA29" s="25">
        <f ca="1">IFERROR(((1+'US Inflation'!$C30)*(1+('Official End of Year'!CA29-'Official End of Year'!CA28)/'Official End of Year'!CA28))-1,"Error")</f>
        <v>3.3908784203719566E-2</v>
      </c>
      <c r="CB29" s="25">
        <f ca="1">IFERROR(((1+'US Inflation'!$C30)*(1+('Official End of Year'!CB29-'Official End of Year'!CB28)/'Official End of Year'!CB28))-1,"Error")</f>
        <v>3.4063260340632562E-2</v>
      </c>
      <c r="CC29" s="25">
        <f ca="1">IFERROR(((1+'US Inflation'!$C30)*(1+('Official End of Year'!CC29-'Official End of Year'!CC28)/'Official End of Year'!CC28))-1,"Error")</f>
        <v>6.2516847538346187E-2</v>
      </c>
      <c r="CD29" s="25">
        <f ca="1">IFERROR(((1+'US Inflation'!$C30)*(1+('Official End of Year'!CD29-'Official End of Year'!CD28)/'Official End of Year'!CD28))-1,"Error")</f>
        <v>-4.3052161364557362E-2</v>
      </c>
      <c r="CE29" s="25">
        <f ca="1">IFERROR(((1+'US Inflation'!$C30)*(1+('Official End of Year'!CE29-'Official End of Year'!CE28)/'Official End of Year'!CE28))-1,"Error")</f>
        <v>-0.15353658050552532</v>
      </c>
      <c r="CF29" s="25">
        <f ca="1">IFERROR(((1+'US Inflation'!$C30)*(1+('Official End of Year'!CF29-'Official End of Year'!CF28)/'Official End of Year'!CF28))-1,"Error")</f>
        <v>6.8510692718759536E-3</v>
      </c>
      <c r="CG29" s="25">
        <f ca="1">IFERROR(((1+'US Inflation'!$C30)*(1+('Official End of Year'!CG29-'Official End of Year'!CG28)/'Official End of Year'!CG28))-1,"Error")</f>
        <v>7.0465284394711114E-2</v>
      </c>
      <c r="CH29" s="25">
        <f ca="1">IFERROR(((1+'US Inflation'!$C30)*(1+('Official End of Year'!CH29-'Official End of Year'!CH28)/'Official End of Year'!CH28))-1,"Error")</f>
        <v>3.4063260340632562E-2</v>
      </c>
      <c r="CI29" s="25">
        <f ca="1">IFERROR(((1+'US Inflation'!$C30)*(1+('Official End of Year'!CI29-'Official End of Year'!CI28)/'Official End of Year'!CI28))-1,"Error")</f>
        <v>-1.8291374495295609E-2</v>
      </c>
      <c r="CJ29" s="25">
        <f ca="1">IFERROR(((1+'US Inflation'!$C30)*(1+('Official End of Year'!CJ29-'Official End of Year'!CJ28)/'Official End of Year'!CJ28))-1,"Error")</f>
        <v>2.2370672164762073E-2</v>
      </c>
      <c r="CK29" s="25">
        <f ca="1">IFERROR(((1+'US Inflation'!$C30)*(1+('Official End of Year'!CK29-'Official End of Year'!CK28)/'Official End of Year'!CK28))-1,"Error")</f>
        <v>7.0615148635361891E-2</v>
      </c>
      <c r="CL29" s="25">
        <f ca="1">IFERROR(((1+'US Inflation'!$C30)*(1+('Official End of Year'!CL29-'Official End of Year'!CL28)/'Official End of Year'!CL28))-1,"Error")</f>
        <v>2.9853932376891379E-2</v>
      </c>
      <c r="CM29" s="25">
        <f ca="1">IFERROR(((1+'US Inflation'!$C30)*(1+('Official End of Year'!CM29-'Official End of Year'!CM28)/'Official End of Year'!CM28))-1,"Error")</f>
        <v>0.74901548997399092</v>
      </c>
      <c r="CN29" s="25">
        <f ca="1">IFERROR(((1+'US Inflation'!$C30)*(1+('Official End of Year'!CN29-'Official End of Year'!CN28)/'Official End of Year'!CN28))-1,"Error")</f>
        <v>3.4063260340632562E-2</v>
      </c>
      <c r="CO29" s="25">
        <f ca="1">IFERROR(((1+'US Inflation'!$C30)*(1+('Official End of Year'!CO29-'Official End of Year'!CO28)/'Official End of Year'!CO28))-1,"Error")</f>
        <v>3.4063260340632562E-2</v>
      </c>
      <c r="CP29" s="25">
        <f ca="1">IFERROR(((1+'US Inflation'!$C30)*(1+('Official End of Year'!CP29-'Official End of Year'!CP28)/'Official End of Year'!CP28))-1,"Error")</f>
        <v>-4.2188985544099222E-2</v>
      </c>
      <c r="CQ29" s="25">
        <f ca="1">IFERROR(((1+'US Inflation'!$C30)*(1+('Official End of Year'!CQ29-'Official End of Year'!CQ28)/'Official End of Year'!CQ28))-1,"Error")</f>
        <v>3.4063260340632562E-2</v>
      </c>
      <c r="CR29" s="25">
        <f ca="1">IFERROR(((1+'US Inflation'!$C30)*(1+('Official End of Year'!CR29-'Official End of Year'!CR28)/'Official End of Year'!CR28))-1,"Error")</f>
        <v>2.2923468780744027E-2</v>
      </c>
      <c r="CS29" s="25" t="str">
        <f ca="1">IFERROR(((1+'US Inflation'!$C30)*(1+('Official End of Year'!CS29-'Official End of Year'!CS28)/'Official End of Year'!CS28))-1,"Error")</f>
        <v>Error</v>
      </c>
      <c r="CT29" s="25">
        <f ca="1">IFERROR(((1+'US Inflation'!$C30)*(1+('Official End of Year'!CT29-'Official End of Year'!CT28)/'Official End of Year'!CT28))-1,"Error")</f>
        <v>3.4063260340632562E-2</v>
      </c>
      <c r="CU29" s="25" t="str">
        <f ca="1">IFERROR(((1+'US Inflation'!$C30)*(1+('Official End of Year'!CU29-'Official End of Year'!CU28)/'Official End of Year'!CU28))-1,"Error")</f>
        <v>Error</v>
      </c>
      <c r="CV29" s="25" t="str">
        <f ca="1">IFERROR(((1+'US Inflation'!$C30)*(1+('Official End of Year'!CV29-'Official End of Year'!CV28)/'Official End of Year'!CV28))-1,"Error")</f>
        <v>Error</v>
      </c>
      <c r="CW29" s="25">
        <f ca="1">IFERROR(((1+'US Inflation'!$C30)*(1+('Official End of Year'!CW29-'Official End of Year'!CW28)/'Official End of Year'!CW28))-1,"Error")</f>
        <v>3.4063260340632562E-2</v>
      </c>
      <c r="CX29" s="25">
        <f ca="1">IFERROR(((1+'US Inflation'!$C30)*(1+('Official End of Year'!CX29-'Official End of Year'!CX28)/'Official End of Year'!CX28))-1,"Error")</f>
        <v>3.4063260340632562E-2</v>
      </c>
      <c r="CY29" s="25" t="str">
        <f ca="1">IFERROR(((1+'US Inflation'!$C30)*(1+('Official End of Year'!CY29-'Official End of Year'!CY28)/'Official End of Year'!CY28))-1,"Error")</f>
        <v>Error</v>
      </c>
      <c r="CZ29" s="25" t="str">
        <f ca="1">IFERROR(((1+'US Inflation'!$C30)*(1+('Official End of Year'!CZ29-'Official End of Year'!CZ28)/'Official End of Year'!CZ28))-1,"Error")</f>
        <v>Error</v>
      </c>
      <c r="DA29" s="25">
        <f ca="1">IFERROR(((1+'US Inflation'!$C30)*(1+('Official End of Year'!DA29-'Official End of Year'!DA28)/'Official End of Year'!DA28))-1,"Error")</f>
        <v>3.4063260340632562E-2</v>
      </c>
      <c r="DB29" s="25">
        <f ca="1">IFERROR(((1+'US Inflation'!$C30)*(1+('Official End of Year'!DB29-'Official End of Year'!DB28)/'Official End of Year'!DB28))-1,"Error")</f>
        <v>3.4063260340632562E-2</v>
      </c>
      <c r="DC29" s="25" t="str">
        <f ca="1">IFERROR(((1+'US Inflation'!$C30)*(1+('Official End of Year'!DC29-'Official End of Year'!DC28)/'Official End of Year'!DC28))-1,"Error")</f>
        <v>Error</v>
      </c>
      <c r="DD29" s="25">
        <f ca="1">IFERROR(((1+'US Inflation'!$C30)*(1+('Official End of Year'!DD29-'Official End of Year'!DD28)/'Official End of Year'!DD28))-1,"Error")</f>
        <v>2.2923468767757305E-2</v>
      </c>
      <c r="DE29" s="25" t="str">
        <f ca="1">IFERROR(((1+'US Inflation'!$C30)*(1+('Official End of Year'!DE29-'Official End of Year'!DE28)/'Official End of Year'!DE28))-1,"Error")</f>
        <v>Error</v>
      </c>
      <c r="DF29" s="25">
        <f ca="1">IFERROR(((1+'US Inflation'!$C30)*(1+('Official End of Year'!DF29-'Official End of Year'!DF28)/'Official End of Year'!DF28))-1,"Error")</f>
        <v>0.28787878787878807</v>
      </c>
      <c r="DG29" s="25">
        <f ca="1">IFERROR(((1+'US Inflation'!$C30)*(1+('Official End of Year'!DG29-'Official End of Year'!DG28)/'Official End of Year'!DG28))-1,"Error")</f>
        <v>0.1303106868861994</v>
      </c>
    </row>
    <row r="30" spans="1:111" x14ac:dyDescent="0.25">
      <c r="A30" t="str">
        <f t="shared" ca="1" si="2"/>
        <v>1975</v>
      </c>
      <c r="B30" s="25">
        <f ca="1">IFERROR(((1+'US Inflation'!$C31)*(1+('Official End of Year'!B30-'Official End of Year'!B29)/'Official End of Year'!B29))-1,"Error")</f>
        <v>0.10638610578240204</v>
      </c>
      <c r="C30" s="25">
        <f ca="1">IFERROR(((1+'US Inflation'!$C31)*(1+('Official End of Year'!C30-'Official End of Year'!C29)/'Official End of Year'!C29))-1,"Error")</f>
        <v>16.219011768149684</v>
      </c>
      <c r="D30" s="25">
        <f ca="1">IFERROR(((1+'US Inflation'!$C31)*(1+('Official End of Year'!D30-'Official End of Year'!D29)/'Official End of Year'!D29))-1,"Error")</f>
        <v>0.1397644495430026</v>
      </c>
      <c r="E30" s="25">
        <f ca="1">IFERROR(((1+'US Inflation'!$C31)*(1+('Official End of Year'!E30-'Official End of Year'!E29)/'Official End of Year'!E29))-1,"Error")</f>
        <v>0.15042244431136309</v>
      </c>
      <c r="F30" s="25">
        <f ca="1">IFERROR(((1+'US Inflation'!$C31)*(1+('Official End of Year'!F30-'Official End of Year'!F29)/'Official End of Year'!F29))-1,"Error")</f>
        <v>0.16520297181584565</v>
      </c>
      <c r="G30" s="25">
        <f ca="1">IFERROR(((1+'US Inflation'!$C31)*(1+('Official End of Year'!G30-'Official End of Year'!G29)/'Official End of Year'!G29))-1,"Error")</f>
        <v>6.8155744106951577E-2</v>
      </c>
      <c r="H30" s="25">
        <f ca="1">IFERROR(((1+'US Inflation'!$C31)*(1+('Official End of Year'!H30-'Official End of Year'!H29)/'Official End of Year'!H29))-1,"Error")</f>
        <v>8.7058823529411855E-2</v>
      </c>
      <c r="I30" s="25">
        <f ca="1">IFERROR(((1+'US Inflation'!$C31)*(1+('Official End of Year'!I30-'Official End of Year'!I29)/'Official End of Year'!I29))-1,"Error")</f>
        <v>0.37068630442314809</v>
      </c>
      <c r="J30" s="25">
        <f ca="1">IFERROR(((1+'US Inflation'!$C31)*(1+('Official End of Year'!J30-'Official End of Year'!J29)/'Official End of Year'!J29))-1,"Error")</f>
        <v>0.32688813064143374</v>
      </c>
      <c r="K30" s="25">
        <f ca="1">IFERROR(((1+'US Inflation'!$C31)*(1+('Official End of Year'!K30-'Official End of Year'!K29)/'Official End of Year'!K29))-1,"Error")</f>
        <v>8.7058823529411855E-2</v>
      </c>
      <c r="L30" s="25">
        <f ca="1">IFERROR(((1+'US Inflation'!$C31)*(1+('Official End of Year'!L30-'Official End of Year'!L29)/'Official End of Year'!L29))-1,"Error")</f>
        <v>0.11533269548573055</v>
      </c>
      <c r="M30" s="25">
        <f ca="1">IFERROR(((1+'US Inflation'!$C31)*(1+('Official End of Year'!M30-'Official End of Year'!M29)/'Official End of Year'!M29))-1,"Error")</f>
        <v>6.9767280104014731</v>
      </c>
      <c r="N30" s="25">
        <f ca="1">IFERROR(((1+'US Inflation'!$C31)*(1+('Official End of Year'!N30-'Official End of Year'!N29)/'Official End of Year'!N29))-1,"Error")</f>
        <v>0.14180767582787546</v>
      </c>
      <c r="O30" s="25">
        <f ca="1">IFERROR(((1+'US Inflation'!$C31)*(1+('Official End of Year'!O30-'Official End of Year'!O29)/'Official End of Year'!O29))-1,"Error")</f>
        <v>0.13877940160650537</v>
      </c>
      <c r="P30" s="25">
        <f ca="1">IFERROR(((1+'US Inflation'!$C31)*(1+('Official End of Year'!P30-'Official End of Year'!P29)/'Official End of Year'!P29))-1,"Error")</f>
        <v>0.26319153852252541</v>
      </c>
      <c r="Q30" s="25">
        <f ca="1">IFERROR(((1+'US Inflation'!$C31)*(1+('Official End of Year'!Q30-'Official End of Year'!Q29)/'Official End of Year'!Q29))-1,"Error")</f>
        <v>8.7058823529411855E-2</v>
      </c>
      <c r="R30" s="25">
        <f ca="1">IFERROR(((1+'US Inflation'!$C31)*(1+('Official End of Year'!R30-'Official End of Year'!R29)/'Official End of Year'!R29))-1,"Error")</f>
        <v>8.7058823529411855E-2</v>
      </c>
      <c r="S30" s="25">
        <f ca="1">IFERROR(((1+'US Inflation'!$C31)*(1+('Official End of Year'!S30-'Official End of Year'!S29)/'Official End of Year'!S29))-1,"Error")</f>
        <v>0.18207277670788247</v>
      </c>
      <c r="T30" s="25">
        <f ca="1">IFERROR(((1+'US Inflation'!$C31)*(1+('Official End of Year'!T30-'Official End of Year'!T29)/'Official End of Year'!T29))-1,"Error")</f>
        <v>0.15534282892466056</v>
      </c>
      <c r="U30" s="25">
        <f ca="1">IFERROR(((1+'US Inflation'!$C31)*(1+('Official End of Year'!U30-'Official End of Year'!U29)/'Official End of Year'!U29))-1,"Error")</f>
        <v>8.7058823529411855E-2</v>
      </c>
      <c r="V30" s="25">
        <f ca="1">IFERROR(((1+'US Inflation'!$C31)*(1+('Official End of Year'!V30-'Official End of Year'!V29)/'Official End of Year'!V29))-1,"Error")</f>
        <v>8.7058823529411855E-2</v>
      </c>
      <c r="W30" s="25">
        <f ca="1">IFERROR(((1+'US Inflation'!$C31)*(1+('Official End of Year'!W30-'Official End of Year'!W29)/'Official End of Year'!W29))-1,"Error")</f>
        <v>8.7058823529411855E-2</v>
      </c>
      <c r="X30" s="25">
        <f ca="1">IFERROR(((1+'US Inflation'!$C31)*(1+('Official End of Year'!X30-'Official End of Year'!X29)/'Official End of Year'!X29))-1,"Error")</f>
        <v>8.7058823529411855E-2</v>
      </c>
      <c r="Y30" s="25">
        <f ca="1">IFERROR(((1+'US Inflation'!$C31)*(1+('Official End of Year'!Y30-'Official End of Year'!Y29)/'Official End of Year'!Y29))-1,"Error")</f>
        <v>0.15600736507368484</v>
      </c>
      <c r="Z30" s="25">
        <f ca="1">IFERROR(((1+'US Inflation'!$C31)*(1+('Official End of Year'!Z30-'Official End of Year'!Z29)/'Official End of Year'!Z29))-1,"Error")</f>
        <v>7.1597268120042301E-2</v>
      </c>
      <c r="AA30" s="25">
        <f ca="1">IFERROR(((1+'US Inflation'!$C31)*(1+('Official End of Year'!AA30-'Official End of Year'!AA29)/'Official End of Year'!AA29))-1,"Error")</f>
        <v>0.25209108668870783</v>
      </c>
      <c r="AB30" s="25">
        <f ca="1">IFERROR(((1+'US Inflation'!$C31)*(1+('Official End of Year'!AB30-'Official End of Year'!AB29)/'Official End of Year'!AB29))-1,"Error")</f>
        <v>0.16038443500805388</v>
      </c>
      <c r="AC30" s="25">
        <f ca="1">IFERROR(((1+'US Inflation'!$C31)*(1+('Official End of Year'!AC30-'Official End of Year'!AC29)/'Official End of Year'!AC29))-1,"Error")</f>
        <v>8.7058823529411855E-2</v>
      </c>
      <c r="AD30" s="25">
        <f ca="1">IFERROR(((1+'US Inflation'!$C31)*(1+('Official End of Year'!AD30-'Official End of Year'!AD29)/'Official End of Year'!AD29))-1,"Error")</f>
        <v>0.29144920298964738</v>
      </c>
      <c r="AE30" s="25">
        <f ca="1">IFERROR(((1+'US Inflation'!$C31)*(1+('Official End of Year'!AE30-'Official End of Year'!AE29)/'Official End of Year'!AE29))-1,"Error")</f>
        <v>8.7058823529411855E-2</v>
      </c>
      <c r="AF30" s="25">
        <f ca="1">IFERROR(((1+'US Inflation'!$C31)*(1+('Official End of Year'!AF30-'Official End of Year'!AF29)/'Official End of Year'!AF29))-1,"Error")</f>
        <v>0.10952381200531214</v>
      </c>
      <c r="AG30" s="25">
        <f ca="1">IFERROR(((1+'US Inflation'!$C31)*(1+('Official End of Year'!AG30-'Official End of Year'!AG29)/'Official End of Year'!AG29))-1,"Error")</f>
        <v>0.23854286623252374</v>
      </c>
      <c r="AH30" s="25">
        <f ca="1">IFERROR(((1+'US Inflation'!$C31)*(1+('Official End of Year'!AH30-'Official End of Year'!AH29)/'Official End of Year'!AH29))-1,"Error")</f>
        <v>8.7058823529411855E-2</v>
      </c>
      <c r="AI30" s="25">
        <f ca="1">IFERROR(((1+'US Inflation'!$C31)*(1+('Official End of Year'!AI30-'Official End of Year'!AI29)/'Official End of Year'!AI29))-1,"Error")</f>
        <v>8.7058823529411855E-2</v>
      </c>
      <c r="AJ30" s="25">
        <f ca="1">IFERROR(((1+'US Inflation'!$C31)*(1+('Official End of Year'!AJ30-'Official End of Year'!AJ29)/'Official End of Year'!AJ29))-1,"Error")</f>
        <v>0.56664359861998204</v>
      </c>
      <c r="AK30" s="25">
        <f ca="1">IFERROR(((1+'US Inflation'!$C31)*(1+('Official End of Year'!AK30-'Official End of Year'!AK29)/'Official End of Year'!AK29))-1,"Error")</f>
        <v>0.20481542050758983</v>
      </c>
      <c r="AL30" s="25">
        <f ca="1">IFERROR(((1+'US Inflation'!$C31)*(1+('Official End of Year'!AL30-'Official End of Year'!AL29)/'Official End of Year'!AL29))-1,"Error")</f>
        <v>8.7058823526792395E-2</v>
      </c>
      <c r="AM30" s="25">
        <f ca="1">IFERROR(((1+'US Inflation'!$C31)*(1+('Official End of Year'!AM30-'Official End of Year'!AM29)/'Official End of Year'!AM29))-1,"Error")</f>
        <v>0.1135822550671044</v>
      </c>
      <c r="AN30" s="25">
        <f ca="1">IFERROR(((1+'US Inflation'!$C31)*(1+('Official End of Year'!AN30-'Official End of Year'!AN29)/'Official End of Year'!AN29))-1,"Error")</f>
        <v>8.7058823529411855E-2</v>
      </c>
      <c r="AO30" s="25">
        <f ca="1">IFERROR(((1+'US Inflation'!$C31)*(1+('Official End of Year'!AO30-'Official End of Year'!AO29)/'Official End of Year'!AO29))-1,"Error")</f>
        <v>0.25207489246953285</v>
      </c>
      <c r="AP30" s="25">
        <f ca="1">IFERROR(((1+'US Inflation'!$C31)*(1+('Official End of Year'!AP30-'Official End of Year'!AP29)/'Official End of Year'!AP29))-1,"Error")</f>
        <v>0.2863529411764707</v>
      </c>
      <c r="AQ30" s="25">
        <f ca="1">IFERROR(((1+'US Inflation'!$C31)*(1+('Official End of Year'!AQ30-'Official End of Year'!AQ29)/'Official End of Year'!AQ29))-1,"Error")</f>
        <v>0.12763883094255601</v>
      </c>
      <c r="AR30" s="25">
        <f ca="1">IFERROR(((1+'US Inflation'!$C31)*(1+('Official End of Year'!AR30-'Official End of Year'!AR29)/'Official End of Year'!AR29))-1,"Error")</f>
        <v>8.7058823529411855E-2</v>
      </c>
      <c r="AS30" s="25">
        <f ca="1">IFERROR(((1+'US Inflation'!$C31)*(1+('Official End of Year'!AS30-'Official End of Year'!AS29)/'Official End of Year'!AS29))-1,"Error")</f>
        <v>0.10609067485703405</v>
      </c>
      <c r="AT30" s="25">
        <f ca="1">IFERROR(((1+'US Inflation'!$C31)*(1+('Official End of Year'!AT30-'Official End of Year'!AT29)/'Official End of Year'!AT29))-1,"Error")</f>
        <v>0.11997943115087906</v>
      </c>
      <c r="AU30" s="25">
        <f ca="1">IFERROR(((1+'US Inflation'!$C31)*(1+('Official End of Year'!AU30-'Official End of Year'!AU29)/'Official End of Year'!AU29))-1,"Error")</f>
        <v>0.25492542370039062</v>
      </c>
      <c r="AV30" s="25">
        <f ca="1">IFERROR(((1+'US Inflation'!$C31)*(1+('Official End of Year'!AV30-'Official End of Year'!AV29)/'Official End of Year'!AV29))-1,"Error")</f>
        <v>0.12663055800478662</v>
      </c>
      <c r="AW30" s="25">
        <f ca="1">IFERROR(((1+'US Inflation'!$C31)*(1+('Official End of Year'!AW30-'Official End of Year'!AW29)/'Official End of Year'!AW29))-1,"Error")</f>
        <v>0.10220965205207211</v>
      </c>
      <c r="AX30" s="25">
        <f ca="1">IFERROR(((1+'US Inflation'!$C31)*(1+('Official End of Year'!AX30-'Official End of Year'!AX29)/'Official End of Year'!AX29))-1,"Error")</f>
        <v>0.35882352941176476</v>
      </c>
      <c r="AY30" s="25">
        <f ca="1">IFERROR(((1+'US Inflation'!$C31)*(1+('Official End of Year'!AY30-'Official End of Year'!AY29)/'Official End of Year'!AY29))-1,"Error")</f>
        <v>0.12953879814093061</v>
      </c>
      <c r="AZ30" s="25">
        <f ca="1">IFERROR(((1+'US Inflation'!$C31)*(1+('Official End of Year'!AZ30-'Official End of Year'!AZ29)/'Official End of Year'!AZ29))-1,"Error")</f>
        <v>0.37068664986300148</v>
      </c>
      <c r="BA30" s="25">
        <f ca="1">IFERROR(((1+'US Inflation'!$C31)*(1+('Official End of Year'!BA30-'Official End of Year'!BA29)/'Official End of Year'!BA29))-1,"Error")</f>
        <v>8.7058823529411855E-2</v>
      </c>
      <c r="BB30" s="25">
        <f ca="1">IFERROR(((1+'US Inflation'!$C31)*(1+('Official End of Year'!BB30-'Official End of Year'!BB29)/'Official End of Year'!BB29))-1,"Error")</f>
        <v>8.7058823529411855E-2</v>
      </c>
      <c r="BC30" s="25">
        <f ca="1">IFERROR(((1+'US Inflation'!$C31)*(1+('Official End of Year'!BC30-'Official End of Year'!BC29)/'Official End of Year'!BC29))-1,"Error")</f>
        <v>6.8155744106951355E-2</v>
      </c>
      <c r="BD30" s="25">
        <f ca="1">IFERROR(((1+'US Inflation'!$C31)*(1+('Official End of Year'!BD30-'Official End of Year'!BD29)/'Official End of Year'!BD29))-1,"Error")</f>
        <v>0.1610163197038863</v>
      </c>
      <c r="BE30" s="25">
        <f ca="1">IFERROR(((1+'US Inflation'!$C31)*(1+('Official End of Year'!BE30-'Official End of Year'!BE29)/'Official End of Year'!BE29))-1,"Error")</f>
        <v>0.19253454083935306</v>
      </c>
      <c r="BF30" s="25">
        <f ca="1">IFERROR(((1+'US Inflation'!$C31)*(1+('Official End of Year'!BF30-'Official End of Year'!BF29)/'Official End of Year'!BF29))-1,"Error")</f>
        <v>0.15730536795439654</v>
      </c>
      <c r="BG30" s="25">
        <f ca="1">IFERROR(((1+'US Inflation'!$C31)*(1+('Official End of Year'!BG30-'Official End of Year'!BG29)/'Official End of Year'!BG29))-1,"Error")</f>
        <v>0.12015026462236644</v>
      </c>
      <c r="BH30" s="25">
        <f ca="1">IFERROR(((1+'US Inflation'!$C31)*(1+('Official End of Year'!BH30-'Official End of Year'!BH29)/'Official End of Year'!BH29))-1,"Error")</f>
        <v>0.25209108299275762</v>
      </c>
      <c r="BI30" s="25">
        <f ca="1">IFERROR(((1+'US Inflation'!$C31)*(1+('Official End of Year'!BI30-'Official End of Year'!BI29)/'Official End of Year'!BI29))-1,"Error")</f>
        <v>8.7058823529411855E-2</v>
      </c>
      <c r="BJ30" s="25">
        <f ca="1">IFERROR(((1+'US Inflation'!$C31)*(1+('Official End of Year'!BJ30-'Official End of Year'!BJ29)/'Official End of Year'!BJ29))-1,"Error")</f>
        <v>8.1370255134003644E-2</v>
      </c>
      <c r="BK30" s="25">
        <f ca="1">IFERROR(((1+'US Inflation'!$C31)*(1+('Official End of Year'!BK30-'Official End of Year'!BK29)/'Official End of Year'!BK29))-1,"Error")</f>
        <v>0.49898454549769755</v>
      </c>
      <c r="BL30" s="25">
        <f ca="1">IFERROR(((1+'US Inflation'!$C31)*(1+('Official End of Year'!BL30-'Official End of Year'!BL29)/'Official End of Year'!BL29))-1,"Error")</f>
        <v>0.286764706004206</v>
      </c>
      <c r="BM30" s="25">
        <f ca="1">IFERROR(((1+'US Inflation'!$C31)*(1+('Official End of Year'!BM30-'Official End of Year'!BM29)/'Official End of Year'!BM29))-1,"Error")</f>
        <v>0.14746283829077678</v>
      </c>
      <c r="BN30" s="25">
        <f ca="1">IFERROR(((1+'US Inflation'!$C31)*(1+('Official End of Year'!BN30-'Official End of Year'!BN29)/'Official End of Year'!BN29))-1,"Error")</f>
        <v>0.3652091021165953</v>
      </c>
      <c r="BO30" s="25">
        <f ca="1">IFERROR(((1+'US Inflation'!$C31)*(1+('Official End of Year'!BO30-'Official End of Year'!BO29)/'Official End of Year'!BO29))-1,"Error")</f>
        <v>8.7058823529411855E-2</v>
      </c>
      <c r="BP30" s="25">
        <f ca="1">IFERROR(((1+'US Inflation'!$C31)*(1+('Official End of Year'!BP30-'Official End of Year'!BP29)/'Official End of Year'!BP29))-1,"Error")</f>
        <v>0.10399840968800866</v>
      </c>
      <c r="BQ30" s="25">
        <f ca="1">IFERROR(((1+'US Inflation'!$C31)*(1+('Official End of Year'!BQ30-'Official End of Year'!BQ29)/'Official End of Year'!BQ29))-1,"Error")</f>
        <v>0.13425482651947274</v>
      </c>
      <c r="BR30" s="25">
        <f ca="1">IFERROR(((1+'US Inflation'!$C31)*(1+('Official End of Year'!BR30-'Official End of Year'!BR29)/'Official End of Year'!BR29))-1,"Error")</f>
        <v>8.7058823529411855E-2</v>
      </c>
      <c r="BS30" s="25">
        <f ca="1">IFERROR(((1+'US Inflation'!$C31)*(1+('Official End of Year'!BS30-'Official End of Year'!BS29)/'Official End of Year'!BS29))-1,"Error")</f>
        <v>8.7058823529411855E-2</v>
      </c>
      <c r="BT30" s="25">
        <f ca="1">IFERROR(((1+'US Inflation'!$C31)*(1+('Official End of Year'!BT30-'Official End of Year'!BT29)/'Official End of Year'!BT29))-1,"Error")</f>
        <v>0.26402188785755953</v>
      </c>
      <c r="BU30" s="25">
        <f ca="1">IFERROR(((1+'US Inflation'!$C31)*(1+('Official End of Year'!BU30-'Official End of Year'!BU29)/'Official End of Year'!BU29))-1,"Error")</f>
        <v>0.15427561463004702</v>
      </c>
      <c r="BV30" s="25">
        <f ca="1">IFERROR(((1+'US Inflation'!$C31)*(1+('Official End of Year'!BV30-'Official End of Year'!BV29)/'Official End of Year'!BV29))-1,"Error")</f>
        <v>0.1946892756985199</v>
      </c>
      <c r="BW30" s="25">
        <f ca="1">IFERROR(((1+'US Inflation'!$C31)*(1+('Official End of Year'!BW30-'Official End of Year'!BW29)/'Official End of Year'!BW29))-1,"Error")</f>
        <v>8.0934548465549261E-2</v>
      </c>
      <c r="BX30" s="25">
        <f ca="1">IFERROR(((1+'US Inflation'!$C31)*(1+('Official End of Year'!BX30-'Official End of Year'!BX29)/'Official End of Year'!BX29))-1,"Error")</f>
        <v>0.14765034553993917</v>
      </c>
      <c r="BY30" s="25">
        <f ca="1">IFERROR(((1+'US Inflation'!$C31)*(1+('Official End of Year'!BY30-'Official End of Year'!BY29)/'Official End of Year'!BY29))-1,"Error")</f>
        <v>0.37068664986300148</v>
      </c>
      <c r="BZ30" s="25">
        <f ca="1">IFERROR(((1+'US Inflation'!$C31)*(1+('Official End of Year'!BZ30-'Official End of Year'!BZ29)/'Official End of Year'!BZ29))-1,"Error")</f>
        <v>0.14799632548335939</v>
      </c>
      <c r="CA30" s="25">
        <f ca="1">IFERROR(((1+'US Inflation'!$C31)*(1+('Official End of Year'!CA30-'Official End of Year'!CA29)/'Official End of Year'!CA29))-1,"Error")</f>
        <v>0.24850159519378923</v>
      </c>
      <c r="CB30" s="25">
        <f ca="1">IFERROR(((1+'US Inflation'!$C31)*(1+('Official End of Year'!CB30-'Official End of Year'!CB29)/'Official End of Year'!CB29))-1,"Error")</f>
        <v>8.7058823529411855E-2</v>
      </c>
      <c r="CC30" s="25">
        <f ca="1">IFERROR(((1+'US Inflation'!$C31)*(1+('Official End of Year'!CC30-'Official End of Year'!CC29)/'Official End of Year'!CC29))-1,"Error")</f>
        <v>0.37068664986300148</v>
      </c>
      <c r="CD30" s="25">
        <f ca="1">IFERROR(((1+'US Inflation'!$C31)*(1+('Official End of Year'!CD30-'Official End of Year'!CD29)/'Official End of Year'!CD29))-1,"Error")</f>
        <v>0.14274560308387141</v>
      </c>
      <c r="CE30" s="25">
        <f ca="1">IFERROR(((1+'US Inflation'!$C31)*(1+('Official End of Year'!CE30-'Official End of Year'!CE29)/'Official End of Year'!CE29))-1,"Error")</f>
        <v>9.5075726587162901E-2</v>
      </c>
      <c r="CF30" s="25">
        <f ca="1">IFERROR(((1+'US Inflation'!$C31)*(1+('Official End of Year'!CF30-'Official End of Year'!CF29)/'Official End of Year'!CF29))-1,"Error")</f>
        <v>8.7058823529411855E-2</v>
      </c>
      <c r="CG30" s="25">
        <f ca="1">IFERROR(((1+'US Inflation'!$C31)*(1+('Official End of Year'!CG30-'Official End of Year'!CG29)/'Official End of Year'!CG29))-1,"Error")</f>
        <v>0.25711293734618357</v>
      </c>
      <c r="CH30" s="25">
        <f ca="1">IFERROR(((1+'US Inflation'!$C31)*(1+('Official End of Year'!CH30-'Official End of Year'!CH29)/'Official End of Year'!CH29))-1,"Error")</f>
        <v>8.8392637983457201E-2</v>
      </c>
      <c r="CI30" s="25">
        <f ca="1">IFERROR(((1+'US Inflation'!$C31)*(1+('Official End of Year'!CI30-'Official End of Year'!CI29)/'Official End of Year'!CI29))-1,"Error")</f>
        <v>0.11040540546174382</v>
      </c>
      <c r="CJ30" s="25">
        <f ca="1">IFERROR(((1+'US Inflation'!$C31)*(1+('Official End of Year'!CJ30-'Official End of Year'!CJ29)/'Official End of Year'!CJ29))-1,"Error")</f>
        <v>0.17719379389283252</v>
      </c>
      <c r="CK30" s="25">
        <f ca="1">IFERROR(((1+'US Inflation'!$C31)*(1+('Official End of Year'!CK30-'Official End of Year'!CK29)/'Official End of Year'!CK29))-1,"Error")</f>
        <v>0.25628265334453859</v>
      </c>
      <c r="CL30" s="25">
        <f ca="1">IFERROR(((1+'US Inflation'!$C31)*(1+('Official End of Year'!CL30-'Official End of Year'!CL29)/'Official End of Year'!CL29))-1,"Error")</f>
        <v>0.25207489246953285</v>
      </c>
      <c r="CM30" s="25">
        <f ca="1">IFERROR(((1+'US Inflation'!$C31)*(1+('Official End of Year'!CM30-'Official End of Year'!CM29)/'Official End of Year'!CM29))-1,"Error")</f>
        <v>0.82143748543109352</v>
      </c>
      <c r="CN30" s="25">
        <f ca="1">IFERROR(((1+'US Inflation'!$C31)*(1+('Official End of Year'!CN30-'Official End of Year'!CN29)/'Official End of Year'!CN29))-1,"Error")</f>
        <v>8.7058823529411855E-2</v>
      </c>
      <c r="CO30" s="25">
        <f ca="1">IFERROR(((1+'US Inflation'!$C31)*(1+('Official End of Year'!CO30-'Official End of Year'!CO29)/'Official End of Year'!CO29))-1,"Error")</f>
        <v>8.6281703005149479E-2</v>
      </c>
      <c r="CP30" s="25">
        <f ca="1">IFERROR(((1+'US Inflation'!$C31)*(1+('Official End of Year'!CP30-'Official End of Year'!CP29)/'Official End of Year'!CP29))-1,"Error")</f>
        <v>0.22352856440922042</v>
      </c>
      <c r="CQ30" s="25">
        <f ca="1">IFERROR(((1+'US Inflation'!$C31)*(1+('Official End of Year'!CQ30-'Official End of Year'!CQ29)/'Official End of Year'!CQ29))-1,"Error")</f>
        <v>8.7058823529411855E-2</v>
      </c>
      <c r="CR30" s="25">
        <f ca="1">IFERROR(((1+'US Inflation'!$C31)*(1+('Official End of Year'!CR30-'Official End of Year'!CR29)/'Official End of Year'!CR29))-1,"Error")</f>
        <v>0.995478183286439</v>
      </c>
      <c r="CS30" s="25" t="str">
        <f ca="1">IFERROR(((1+'US Inflation'!$C31)*(1+('Official End of Year'!CS30-'Official End of Year'!CS29)/'Official End of Year'!CS29))-1,"Error")</f>
        <v>Error</v>
      </c>
      <c r="CT30" s="25" t="str">
        <f ca="1">IFERROR(((1+'US Inflation'!$C31)*(1+('Official End of Year'!CT30-'Official End of Year'!CT29)/'Official End of Year'!CT29))-1,"Error")</f>
        <v>Error</v>
      </c>
      <c r="CU30" s="25" t="str">
        <f ca="1">IFERROR(((1+'US Inflation'!$C31)*(1+('Official End of Year'!CU30-'Official End of Year'!CU29)/'Official End of Year'!CU29))-1,"Error")</f>
        <v>Error</v>
      </c>
      <c r="CV30" s="25" t="str">
        <f ca="1">IFERROR(((1+'US Inflation'!$C31)*(1+('Official End of Year'!CV30-'Official End of Year'!CV29)/'Official End of Year'!CV29))-1,"Error")</f>
        <v>Error</v>
      </c>
      <c r="CW30" s="25">
        <f ca="1">IFERROR(((1+'US Inflation'!$C31)*(1+('Official End of Year'!CW30-'Official End of Year'!CW29)/'Official End of Year'!CW29))-1,"Error")</f>
        <v>8.7058823529411855E-2</v>
      </c>
      <c r="CX30" s="25">
        <f ca="1">IFERROR(((1+'US Inflation'!$C31)*(1+('Official End of Year'!CX30-'Official End of Year'!CX29)/'Official End of Year'!CX29))-1,"Error")</f>
        <v>1.1633602199116799E-2</v>
      </c>
      <c r="CY30" s="25" t="str">
        <f ca="1">IFERROR(((1+'US Inflation'!$C31)*(1+('Official End of Year'!CY30-'Official End of Year'!CY29)/'Official End of Year'!CY29))-1,"Error")</f>
        <v>Error</v>
      </c>
      <c r="CZ30" s="25" t="str">
        <f ca="1">IFERROR(((1+'US Inflation'!$C31)*(1+('Official End of Year'!CZ30-'Official End of Year'!CZ29)/'Official End of Year'!CZ29))-1,"Error")</f>
        <v>Error</v>
      </c>
      <c r="DA30" s="25">
        <f ca="1">IFERROR(((1+'US Inflation'!$C31)*(1+('Official End of Year'!DA30-'Official End of Year'!DA29)/'Official End of Year'!DA29))-1,"Error")</f>
        <v>8.7058823856839274E-2</v>
      </c>
      <c r="DB30" s="25">
        <f ca="1">IFERROR(((1+'US Inflation'!$C31)*(1+('Official End of Year'!DB30-'Official End of Year'!DB29)/'Official End of Year'!DB29))-1,"Error")</f>
        <v>8.7058823529411855E-2</v>
      </c>
      <c r="DC30" s="25" t="str">
        <f ca="1">IFERROR(((1+'US Inflation'!$C31)*(1+('Official End of Year'!DC30-'Official End of Year'!DC29)/'Official End of Year'!DC29))-1,"Error")</f>
        <v>Error</v>
      </c>
      <c r="DD30" s="25">
        <f ca="1">IFERROR(((1+'US Inflation'!$C31)*(1+('Official End of Year'!DD30-'Official End of Year'!DD29)/'Official End of Year'!DD29))-1,"Error")</f>
        <v>0.2616543834369689</v>
      </c>
      <c r="DE30" s="25" t="str">
        <f ca="1">IFERROR(((1+'US Inflation'!$C31)*(1+('Official End of Year'!DE30-'Official End of Year'!DE29)/'Official End of Year'!DE29))-1,"Error")</f>
        <v>Error</v>
      </c>
      <c r="DF30" s="25">
        <f ca="1">IFERROR(((1+'US Inflation'!$C31)*(1+('Official End of Year'!DF30-'Official End of Year'!DF29)/'Official End of Year'!DF29))-1,"Error")</f>
        <v>0.44430413495598953</v>
      </c>
      <c r="DG30" s="25">
        <f ca="1">IFERROR(((1+'US Inflation'!$C31)*(1+('Official End of Year'!DG30-'Official End of Year'!DG29)/'Official End of Year'!DG29))-1,"Error")</f>
        <v>0.14742973051643538</v>
      </c>
    </row>
    <row r="31" spans="1:111" x14ac:dyDescent="0.25">
      <c r="A31" t="str">
        <f t="shared" ca="1" si="2"/>
        <v>1976</v>
      </c>
      <c r="B31" s="25">
        <f ca="1">IFERROR(((1+'US Inflation'!$C32)*(1+('Official End of Year'!B31-'Official End of Year'!B30)/'Official End of Year'!B30))-1,"Error")</f>
        <v>0.13732364479806014</v>
      </c>
      <c r="C31" s="25">
        <f ca="1">IFERROR(((1+'US Inflation'!$C32)*(1+('Official End of Year'!C31-'Official End of Year'!C30)/'Official End of Year'!C30))-1,"Error")</f>
        <v>2.8169273907768426</v>
      </c>
      <c r="D31" s="25">
        <f ca="1">IFERROR(((1+'US Inflation'!$C32)*(1+('Official End of Year'!D31-'Official End of Year'!D30)/'Official End of Year'!D30))-1,"Error")</f>
        <v>0.34293039132523484</v>
      </c>
      <c r="E31" s="25">
        <f ca="1">IFERROR(((1+'US Inflation'!$C32)*(1+('Official End of Year'!E31-'Official End of Year'!E30)/'Official End of Year'!E30))-1,"Error")</f>
        <v>2.644072812024989E-2</v>
      </c>
      <c r="F31" s="25">
        <f ca="1">IFERROR(((1+'US Inflation'!$C32)*(1+('Official End of Year'!F31-'Official End of Year'!F30)/'Official End of Year'!F30))-1,"Error")</f>
        <v>3.530098488624378E-2</v>
      </c>
      <c r="G31" s="25">
        <f ca="1">IFERROR(((1+'US Inflation'!$C32)*(1+('Official End of Year'!G31-'Official End of Year'!G30)/'Official End of Year'!G30))-1,"Error")</f>
        <v>0.2566931879652401</v>
      </c>
      <c r="H31" s="25">
        <f ca="1">IFERROR(((1+'US Inflation'!$C32)*(1+('Official End of Year'!H31-'Official End of Year'!H30)/'Official End of Year'!H30))-1,"Error")</f>
        <v>0.12337662337662336</v>
      </c>
      <c r="I31" s="25">
        <f ca="1">IFERROR(((1+'US Inflation'!$C32)*(1+('Official End of Year'!I31-'Official End of Year'!I30)/'Official End of Year'!I30))-1,"Error")</f>
        <v>0.12337662337662336</v>
      </c>
      <c r="J31" s="25">
        <f ca="1">IFERROR(((1+'US Inflation'!$C32)*(1+('Official End of Year'!J31-'Official End of Year'!J30)/'Official End of Year'!J30))-1,"Error")</f>
        <v>0.51984042672929309</v>
      </c>
      <c r="K31" s="25">
        <f ca="1">IFERROR(((1+'US Inflation'!$C32)*(1+('Official End of Year'!K31-'Official End of Year'!K30)/'Official End of Year'!K30))-1,"Error")</f>
        <v>0.28385899814471238</v>
      </c>
      <c r="L31" s="25">
        <f ca="1">IFERROR(((1+'US Inflation'!$C32)*(1+('Official End of Year'!L31-'Official End of Year'!L30)/'Official End of Year'!L30))-1,"Error")</f>
        <v>0.12880624012010888</v>
      </c>
      <c r="M31" s="25">
        <f ca="1">IFERROR(((1+'US Inflation'!$C32)*(1+('Official End of Year'!M31-'Official End of Year'!M30)/'Official End of Year'!M30))-1,"Error")</f>
        <v>1.3189216843762299</v>
      </c>
      <c r="N31" s="25">
        <f ca="1">IFERROR(((1+'US Inflation'!$C32)*(1+('Official End of Year'!N31-'Official End of Year'!N30)/'Official End of Year'!N30))-1,"Error")</f>
        <v>5.5711377982033738E-2</v>
      </c>
      <c r="O31" s="25">
        <f ca="1">IFERROR(((1+'US Inflation'!$C32)*(1+('Official End of Year'!O31-'Official End of Year'!O30)/'Official End of Year'!O30))-1,"Error")</f>
        <v>8.1668509477629492E-2</v>
      </c>
      <c r="P31" s="25">
        <f ca="1">IFERROR(((1+'US Inflation'!$C32)*(1+('Official End of Year'!P31-'Official End of Year'!P30)/'Official End of Year'!P30))-1,"Error")</f>
        <v>0.23813296310973842</v>
      </c>
      <c r="Q31" s="25">
        <f ca="1">IFERROR(((1+'US Inflation'!$C32)*(1+('Official End of Year'!Q31-'Official End of Year'!Q30)/'Official End of Year'!Q30))-1,"Error")</f>
        <v>0.94404697099307899</v>
      </c>
      <c r="R31" s="25">
        <f ca="1">IFERROR(((1+'US Inflation'!$C32)*(1+('Official End of Year'!R31-'Official End of Year'!R30)/'Official End of Year'!R30))-1,"Error")</f>
        <v>0.12337662337662336</v>
      </c>
      <c r="S31" s="25">
        <f ca="1">IFERROR(((1+'US Inflation'!$C32)*(1+('Official End of Year'!S31-'Official End of Year'!S30)/'Official End of Year'!S30))-1,"Error")</f>
        <v>0.18426209911214486</v>
      </c>
      <c r="T31" s="25">
        <f ca="1">IFERROR(((1+'US Inflation'!$C32)*(1+('Official End of Year'!T31-'Official End of Year'!T30)/'Official End of Year'!T30))-1,"Error")</f>
        <v>6.6041546691704367E-2</v>
      </c>
      <c r="U31" s="25">
        <f ca="1">IFERROR(((1+'US Inflation'!$C32)*(1+('Official End of Year'!U31-'Official End of Year'!U30)/'Official End of Year'!U30))-1,"Error")</f>
        <v>0.12337662337662336</v>
      </c>
      <c r="V31" s="25">
        <f ca="1">IFERROR(((1+'US Inflation'!$C32)*(1+('Official End of Year'!V31-'Official End of Year'!V30)/'Official End of Year'!V30))-1,"Error")</f>
        <v>0.12337662337662336</v>
      </c>
      <c r="W31" s="25">
        <f ca="1">IFERROR(((1+'US Inflation'!$C32)*(1+('Official End of Year'!W31-'Official End of Year'!W30)/'Official End of Year'!W30))-1,"Error")</f>
        <v>0.12337662337662336</v>
      </c>
      <c r="X31" s="25">
        <f ca="1">IFERROR(((1+'US Inflation'!$C32)*(1+('Official End of Year'!X31-'Official End of Year'!X30)/'Official End of Year'!X30))-1,"Error")</f>
        <v>0.12337662337662336</v>
      </c>
      <c r="Y31" s="25">
        <f ca="1">IFERROR(((1+'US Inflation'!$C32)*(1+('Official End of Year'!Y31-'Official End of Year'!Y30)/'Official End of Year'!Y30))-1,"Error")</f>
        <v>0.10423310229167604</v>
      </c>
      <c r="Z31" s="25">
        <f ca="1">IFERROR(((1+'US Inflation'!$C32)*(1+('Official End of Year'!Z31-'Official End of Year'!Z30)/'Official End of Year'!Z30))-1,"Error")</f>
        <v>0.2529884079952025</v>
      </c>
      <c r="AA31" s="25">
        <f ca="1">IFERROR(((1+'US Inflation'!$C32)*(1+('Official End of Year'!AA31-'Official End of Year'!AA30)/'Official End of Year'!AA30))-1,"Error")</f>
        <v>0.3542632308128093</v>
      </c>
      <c r="AB31" s="25">
        <f ca="1">IFERROR(((1+'US Inflation'!$C32)*(1+('Official End of Year'!AB31-'Official End of Year'!AB30)/'Official End of Year'!AB30))-1,"Error")</f>
        <v>2.1177522796473003E-2</v>
      </c>
      <c r="AC31" s="25">
        <f ca="1">IFERROR(((1+'US Inflation'!$C32)*(1+('Official End of Year'!AC31-'Official End of Year'!AC30)/'Official End of Year'!AC30))-1,"Error")</f>
        <v>0.12337662337662336</v>
      </c>
      <c r="AD31" s="25">
        <f ca="1">IFERROR(((1+'US Inflation'!$C32)*(1+('Official End of Year'!AD31-'Official End of Year'!AD30)/'Official End of Year'!AD30))-1,"Error")</f>
        <v>0.17188470742098616</v>
      </c>
      <c r="AE31" s="25">
        <f ca="1">IFERROR(((1+'US Inflation'!$C32)*(1+('Official End of Year'!AE31-'Official End of Year'!AE30)/'Official End of Year'!AE30))-1,"Error")</f>
        <v>0.12337662337662336</v>
      </c>
      <c r="AF31" s="25">
        <f ca="1">IFERROR(((1+'US Inflation'!$C32)*(1+('Official End of Year'!AF31-'Official End of Year'!AF30)/'Official End of Year'!AF30))-1,"Error")</f>
        <v>0.13827554434994171</v>
      </c>
      <c r="AG31" s="25">
        <f ca="1">IFERROR(((1+'US Inflation'!$C32)*(1+('Official End of Year'!AG31-'Official End of Year'!AG30)/'Official End of Year'!AG30))-1,"Error")</f>
        <v>0.12337662337662336</v>
      </c>
      <c r="AH31" s="25">
        <f ca="1">IFERROR(((1+'US Inflation'!$C32)*(1+('Official End of Year'!AH31-'Official End of Year'!AH30)/'Official End of Year'!AH30))-1,"Error")</f>
        <v>0.12337662337662336</v>
      </c>
      <c r="AI31" s="25">
        <f ca="1">IFERROR(((1+'US Inflation'!$C32)*(1+('Official End of Year'!AI31-'Official End of Year'!AI30)/'Official End of Year'!AI30))-1,"Error")</f>
        <v>0.12337662337662336</v>
      </c>
      <c r="AJ31" s="25">
        <f ca="1">IFERROR(((1+'US Inflation'!$C32)*(1+('Official End of Year'!AJ31-'Official End of Year'!AJ30)/'Official End of Year'!AJ30))-1,"Error")</f>
        <v>0.25465635934453967</v>
      </c>
      <c r="AK31" s="25">
        <f ca="1">IFERROR(((1+'US Inflation'!$C32)*(1+('Official End of Year'!AK31-'Official End of Year'!AK30)/'Official End of Year'!AK30))-1,"Error")</f>
        <v>0.10556095870795734</v>
      </c>
      <c r="AL31" s="25">
        <f ca="1">IFERROR(((1+'US Inflation'!$C32)*(1+('Official End of Year'!AL31-'Official End of Year'!AL30)/'Official End of Year'!AL30))-1,"Error")</f>
        <v>0.12337662337662336</v>
      </c>
      <c r="AM31" s="25">
        <f ca="1">IFERROR(((1+'US Inflation'!$C32)*(1+('Official End of Year'!AM31-'Official End of Year'!AM30)/'Official End of Year'!AM30))-1,"Error")</f>
        <v>0.14526848108436385</v>
      </c>
      <c r="AN31" s="25">
        <f ca="1">IFERROR(((1+'US Inflation'!$C32)*(1+('Official End of Year'!AN31-'Official End of Year'!AN30)/'Official End of Year'!AN30))-1,"Error")</f>
        <v>0.12337662337662336</v>
      </c>
      <c r="AO31" s="25">
        <f ca="1">IFERROR(((1+'US Inflation'!$C32)*(1+('Official End of Year'!AO31-'Official End of Year'!AO30)/'Official End of Year'!AO30))-1,"Error")</f>
        <v>0.35434584445106654</v>
      </c>
      <c r="AP31" s="25">
        <f ca="1">IFERROR(((1+'US Inflation'!$C32)*(1+('Official End of Year'!AP31-'Official End of Year'!AP30)/'Official End of Year'!AP30))-1,"Error")</f>
        <v>0.37474400935339314</v>
      </c>
      <c r="AQ31" s="25">
        <f ca="1">IFERROR(((1+'US Inflation'!$C32)*(1+('Official End of Year'!AQ31-'Official End of Year'!AQ30)/'Official End of Year'!AQ30))-1,"Error")</f>
        <v>0.42695458794671071</v>
      </c>
      <c r="AR31" s="25">
        <f ca="1">IFERROR(((1+'US Inflation'!$C32)*(1+('Official End of Year'!AR31-'Official End of Year'!AR30)/'Official End of Year'!AR30))-1,"Error")</f>
        <v>0.12337662337662336</v>
      </c>
      <c r="AS31" s="25">
        <f ca="1">IFERROR(((1+'US Inflation'!$C32)*(1+('Official End of Year'!AS31-'Official End of Year'!AS30)/'Official End of Year'!AS30))-1,"Error")</f>
        <v>8.3027669088763689E-2</v>
      </c>
      <c r="AT31" s="25">
        <f ca="1">IFERROR(((1+'US Inflation'!$C32)*(1+('Official End of Year'!AT31-'Official End of Year'!AT30)/'Official End of Year'!AT30))-1,"Error")</f>
        <v>0.13188705236738674</v>
      </c>
      <c r="AU31" s="25">
        <f ca="1">IFERROR(((1+'US Inflation'!$C32)*(1+('Official End of Year'!AU31-'Official End of Year'!AU30)/'Official End of Year'!AU30))-1,"Error")</f>
        <v>0.13916897279204155</v>
      </c>
      <c r="AV31" s="25">
        <f ca="1">IFERROR(((1+'US Inflation'!$C32)*(1+('Official End of Year'!AV31-'Official End of Year'!AV30)/'Official End of Year'!AV30))-1,"Error")</f>
        <v>0.12337662337662336</v>
      </c>
      <c r="AW31" s="25">
        <f ca="1">IFERROR(((1+'US Inflation'!$C32)*(1+('Official End of Year'!AW31-'Official End of Year'!AW30)/'Official End of Year'!AW30))-1,"Error")</f>
        <v>0.10005730933553458</v>
      </c>
      <c r="AX31" s="25">
        <f ca="1">IFERROR(((1+'US Inflation'!$C32)*(1+('Official End of Year'!AX31-'Official End of Year'!AX30)/'Official End of Year'!AX30))-1,"Error")</f>
        <v>4.9913302436356322</v>
      </c>
      <c r="AY31" s="25">
        <f ca="1">IFERROR(((1+'US Inflation'!$C32)*(1+('Official End of Year'!AY31-'Official End of Year'!AY30)/'Official End of Year'!AY30))-1,"Error")</f>
        <v>0.34096425233232974</v>
      </c>
      <c r="AZ31" s="25">
        <f ca="1">IFERROR(((1+'US Inflation'!$C32)*(1+('Official End of Year'!AZ31-'Official End of Year'!AZ30)/'Official End of Year'!AZ30))-1,"Error")</f>
        <v>0.12337662337662336</v>
      </c>
      <c r="BA31" s="25">
        <f ca="1">IFERROR(((1+'US Inflation'!$C32)*(1+('Official End of Year'!BA31-'Official End of Year'!BA30)/'Official End of Year'!BA30))-1,"Error")</f>
        <v>0.12337662337662336</v>
      </c>
      <c r="BB31" s="25">
        <f ca="1">IFERROR(((1+'US Inflation'!$C32)*(1+('Official End of Year'!BB31-'Official End of Year'!BB30)/'Official End of Year'!BB30))-1,"Error")</f>
        <v>0.12337662337662336</v>
      </c>
      <c r="BC31" s="25">
        <f ca="1">IFERROR(((1+'US Inflation'!$C32)*(1+('Official End of Year'!BC31-'Official End of Year'!BC30)/'Official End of Year'!BC30))-1,"Error")</f>
        <v>0.2566931879652401</v>
      </c>
      <c r="BD31" s="25">
        <f ca="1">IFERROR(((1+'US Inflation'!$C32)*(1+('Official End of Year'!BD31-'Official End of Year'!BD30)/'Official End of Year'!BD30))-1,"Error")</f>
        <v>0.13937228977209482</v>
      </c>
      <c r="BE31" s="25">
        <f ca="1">IFERROR(((1+'US Inflation'!$C32)*(1+('Official End of Year'!BE31-'Official End of Year'!BE30)/'Official End of Year'!BE30))-1,"Error")</f>
        <v>9.7375749781709819E-2</v>
      </c>
      <c r="BF31" s="25">
        <f ca="1">IFERROR(((1+'US Inflation'!$C32)*(1+('Official End of Year'!BF31-'Official End of Year'!BF30)/'Official End of Year'!BF30))-1,"Error")</f>
        <v>0.19543074575777419</v>
      </c>
      <c r="BG31" s="25">
        <f ca="1">IFERROR(((1+'US Inflation'!$C32)*(1+('Official End of Year'!BG31-'Official End of Year'!BG30)/'Official End of Year'!BG30))-1,"Error")</f>
        <v>9.7187076487096569E-2</v>
      </c>
      <c r="BH31" s="25">
        <f ca="1">IFERROR(((1+'US Inflation'!$C32)*(1+('Official End of Year'!BH31-'Official End of Year'!BH30)/'Official End of Year'!BH30))-1,"Error")</f>
        <v>0.13667582886457263</v>
      </c>
      <c r="BI31" s="25">
        <f ca="1">IFERROR(((1+'US Inflation'!$C32)*(1+('Official End of Year'!BI31-'Official End of Year'!BI30)/'Official End of Year'!BI30))-1,"Error")</f>
        <v>0.81619444146857112</v>
      </c>
      <c r="BJ31" s="25">
        <f ca="1">IFERROR(((1+'US Inflation'!$C32)*(1+('Official End of Year'!BJ31-'Official End of Year'!BJ30)/'Official End of Year'!BJ30))-1,"Error")</f>
        <v>0.20651797461892052</v>
      </c>
      <c r="BK31" s="25">
        <f ca="1">IFERROR(((1+'US Inflation'!$C32)*(1+('Official End of Year'!BK31-'Official End of Year'!BK30)/'Official End of Year'!BK30))-1,"Error")</f>
        <v>0.13744661095610056</v>
      </c>
      <c r="BL31" s="25">
        <f ca="1">IFERROR(((1+'US Inflation'!$C32)*(1+('Official End of Year'!BL31-'Official End of Year'!BL30)/'Official End of Year'!BL30))-1,"Error")</f>
        <v>0.12337662337662336</v>
      </c>
      <c r="BM31" s="25">
        <f ca="1">IFERROR(((1+'US Inflation'!$C32)*(1+('Official End of Year'!BM31-'Official End of Year'!BM30)/'Official End of Year'!BM30))-1,"Error")</f>
        <v>3.8789038311141111E-2</v>
      </c>
      <c r="BN31" s="25">
        <f ca="1">IFERROR(((1+'US Inflation'!$C32)*(1+('Official End of Year'!BN31-'Official End of Year'!BN30)/'Official End of Year'!BN30))-1,"Error")</f>
        <v>0.26714063753631434</v>
      </c>
      <c r="BO31" s="25">
        <f ca="1">IFERROR(((1+'US Inflation'!$C32)*(1+('Official End of Year'!BO31-'Official End of Year'!BO30)/'Official End of Year'!BO30))-1,"Error")</f>
        <v>0.12337662337662336</v>
      </c>
      <c r="BP31" s="25">
        <f ca="1">IFERROR(((1+'US Inflation'!$C32)*(1+('Official End of Year'!BP31-'Official End of Year'!BP30)/'Official End of Year'!BP30))-1,"Error")</f>
        <v>0.13280544324758936</v>
      </c>
      <c r="BQ31" s="25">
        <f ca="1">IFERROR(((1+'US Inflation'!$C32)*(1+('Official End of Year'!BQ31-'Official End of Year'!BQ30)/'Official End of Year'!BQ30))-1,"Error")</f>
        <v>5.3089800738522319E-2</v>
      </c>
      <c r="BR31" s="25">
        <f ca="1">IFERROR(((1+'US Inflation'!$C32)*(1+('Official End of Year'!BR31-'Official End of Year'!BR30)/'Official End of Year'!BR30))-1,"Error")</f>
        <v>0.12337662337662336</v>
      </c>
      <c r="BS31" s="25">
        <f ca="1">IFERROR(((1+'US Inflation'!$C32)*(1+('Official End of Year'!BS31-'Official End of Year'!BS30)/'Official End of Year'!BS30))-1,"Error")</f>
        <v>0.12337662337662336</v>
      </c>
      <c r="BT31" s="25">
        <f ca="1">IFERROR(((1+'US Inflation'!$C32)*(1+('Official End of Year'!BT31-'Official End of Year'!BT30)/'Official End of Year'!BT30))-1,"Error")</f>
        <v>0.71527128424632025</v>
      </c>
      <c r="BU31" s="25">
        <f ca="1">IFERROR(((1+'US Inflation'!$C32)*(1+('Official End of Year'!BU31-'Official End of Year'!BU30)/'Official End of Year'!BU30))-1,"Error")</f>
        <v>0.1127408568588113</v>
      </c>
      <c r="BV31" s="25">
        <f ca="1">IFERROR(((1+'US Inflation'!$C32)*(1+('Official End of Year'!BV31-'Official End of Year'!BV30)/'Official End of Year'!BV30))-1,"Error")</f>
        <v>0.29775322014689598</v>
      </c>
      <c r="BW31" s="25">
        <f ca="1">IFERROR(((1+'US Inflation'!$C32)*(1+('Official End of Year'!BW31-'Official End of Year'!BW30)/'Official End of Year'!BW30))-1,"Error")</f>
        <v>0.12337662337662336</v>
      </c>
      <c r="BX31" s="25">
        <f ca="1">IFERROR(((1+'US Inflation'!$C32)*(1+('Official End of Year'!BX31-'Official End of Year'!BX30)/'Official End of Year'!BX30))-1,"Error")</f>
        <v>0.107119298370701</v>
      </c>
      <c r="BY31" s="25">
        <f ca="1">IFERROR(((1+'US Inflation'!$C32)*(1+('Official End of Year'!BY31-'Official End of Year'!BY30)/'Official End of Year'!BY30))-1,"Error")</f>
        <v>0.12337662337662336</v>
      </c>
      <c r="BZ31" s="25">
        <f ca="1">IFERROR(((1+'US Inflation'!$C32)*(1+('Official End of Year'!BZ31-'Official End of Year'!BZ30)/'Official End of Year'!BZ30))-1,"Error")</f>
        <v>0.28656043174329282</v>
      </c>
      <c r="CA31" s="25">
        <f ca="1">IFERROR(((1+'US Inflation'!$C32)*(1+('Official End of Year'!CA31-'Official End of Year'!CA30)/'Official End of Year'!CA30))-1,"Error")</f>
        <v>0.27784638935341022</v>
      </c>
      <c r="CB31" s="25">
        <f ca="1">IFERROR(((1+'US Inflation'!$C32)*(1+('Official End of Year'!CB31-'Official End of Year'!CB30)/'Official End of Year'!CB30))-1,"Error")</f>
        <v>0.12337662337662336</v>
      </c>
      <c r="CC31" s="25">
        <f ca="1">IFERROR(((1+'US Inflation'!$C32)*(1+('Official End of Year'!CC31-'Official End of Year'!CC30)/'Official End of Year'!CC30))-1,"Error")</f>
        <v>0.12337662337662336</v>
      </c>
      <c r="CD31" s="25">
        <f ca="1">IFERROR(((1+'US Inflation'!$C32)*(1+('Official End of Year'!CD31-'Official End of Year'!CD30)/'Official End of Year'!CD30))-1,"Error")</f>
        <v>6.0427367259884068E-2</v>
      </c>
      <c r="CE31" s="25">
        <f ca="1">IFERROR(((1+'US Inflation'!$C32)*(1+('Official End of Year'!CE31-'Official End of Year'!CE30)/'Official End of Year'!CE30))-1,"Error")</f>
        <v>4.3607210193042922E-2</v>
      </c>
      <c r="CF31" s="25">
        <f ca="1">IFERROR(((1+'US Inflation'!$C32)*(1+('Official End of Year'!CF31-'Official End of Year'!CF30)/'Official End of Year'!CF30))-1,"Error")</f>
        <v>0.19169006670852995</v>
      </c>
      <c r="CG31" s="25">
        <f ca="1">IFERROR(((1+'US Inflation'!$C32)*(1+('Official End of Year'!CG31-'Official End of Year'!CG30)/'Official End of Year'!CG30))-1,"Error")</f>
        <v>0.13700353010833588</v>
      </c>
      <c r="CH31" s="25">
        <f ca="1">IFERROR(((1+'US Inflation'!$C32)*(1+('Official End of Year'!CH31-'Official End of Year'!CH30)/'Official End of Year'!CH30))-1,"Error")</f>
        <v>0.12337662337662336</v>
      </c>
      <c r="CI31" s="25">
        <f ca="1">IFERROR(((1+'US Inflation'!$C32)*(1+('Official End of Year'!CI31-'Official End of Year'!CI30)/'Official End of Year'!CI30))-1,"Error")</f>
        <v>0.14460745968242028</v>
      </c>
      <c r="CJ31" s="25">
        <f ca="1">IFERROR(((1+'US Inflation'!$C32)*(1+('Official End of Year'!CJ31-'Official End of Year'!CJ30)/'Official End of Year'!CJ30))-1,"Error")</f>
        <v>0.23571428572170094</v>
      </c>
      <c r="CK31" s="25">
        <f ca="1">IFERROR(((1+'US Inflation'!$C32)*(1+('Official End of Year'!CK31-'Official End of Year'!CK30)/'Official End of Year'!CK30))-1,"Error")</f>
        <v>0.13004395072063013</v>
      </c>
      <c r="CL31" s="25">
        <f ca="1">IFERROR(((1+'US Inflation'!$C32)*(1+('Official End of Year'!CL31-'Official End of Year'!CL30)/'Official End of Year'!CL30))-1,"Error")</f>
        <v>0.35434584445106654</v>
      </c>
      <c r="CM31" s="25">
        <f ca="1">IFERROR(((1+'US Inflation'!$C32)*(1+('Official End of Year'!CM31-'Official End of Year'!CM30)/'Official End of Year'!CM30))-1,"Error")</f>
        <v>0.67011505604661492</v>
      </c>
      <c r="CN31" s="25">
        <f ca="1">IFERROR(((1+'US Inflation'!$C32)*(1+('Official End of Year'!CN31-'Official End of Year'!CN30)/'Official End of Year'!CN30))-1,"Error")</f>
        <v>0.12534286017412422</v>
      </c>
      <c r="CO31" s="25">
        <f ca="1">IFERROR(((1+'US Inflation'!$C32)*(1+('Official End of Year'!CO31-'Official End of Year'!CO30)/'Official End of Year'!CO30))-1,"Error")</f>
        <v>0.39420473053462857</v>
      </c>
      <c r="CP31" s="25">
        <f ca="1">IFERROR(((1+'US Inflation'!$C32)*(1+('Official End of Year'!CP31-'Official End of Year'!CP30)/'Official End of Year'!CP30))-1,"Error")</f>
        <v>0.11528701733840219</v>
      </c>
      <c r="CQ31" s="25">
        <f ca="1">IFERROR(((1+'US Inflation'!$C32)*(1+('Official End of Year'!CQ31-'Official End of Year'!CQ30)/'Official End of Year'!CQ30))-1,"Error")</f>
        <v>0.12337662337662336</v>
      </c>
      <c r="CR31" s="25">
        <f ca="1">IFERROR(((1+'US Inflation'!$C32)*(1+('Official End of Year'!CR31-'Official End of Year'!CR30)/'Official End of Year'!CR30))-1,"Error")</f>
        <v>0.13301502626745698</v>
      </c>
      <c r="CS31" s="25" t="str">
        <f ca="1">IFERROR(((1+'US Inflation'!$C32)*(1+('Official End of Year'!CS31-'Official End of Year'!CS30)/'Official End of Year'!CS30))-1,"Error")</f>
        <v>Error</v>
      </c>
      <c r="CT31" s="25" t="str">
        <f ca="1">IFERROR(((1+'US Inflation'!$C32)*(1+('Official End of Year'!CT31-'Official End of Year'!CT30)/'Official End of Year'!CT30))-1,"Error")</f>
        <v>Error</v>
      </c>
      <c r="CU31" s="25" t="str">
        <f ca="1">IFERROR(((1+'US Inflation'!$C32)*(1+('Official End of Year'!CU31-'Official End of Year'!CU30)/'Official End of Year'!CU30))-1,"Error")</f>
        <v>Error</v>
      </c>
      <c r="CV31" s="25" t="str">
        <f ca="1">IFERROR(((1+'US Inflation'!$C32)*(1+('Official End of Year'!CV31-'Official End of Year'!CV30)/'Official End of Year'!CV30))-1,"Error")</f>
        <v>Error</v>
      </c>
      <c r="CW31" s="25">
        <f ca="1">IFERROR(((1+'US Inflation'!$C32)*(1+('Official End of Year'!CW31-'Official End of Year'!CW30)/'Official End of Year'!CW30))-1,"Error")</f>
        <v>0.12337662337662336</v>
      </c>
      <c r="CX31" s="25">
        <f ca="1">IFERROR(((1+'US Inflation'!$C32)*(1+('Official End of Year'!CX31-'Official End of Year'!CX30)/'Official End of Year'!CX30))-1,"Error")</f>
        <v>6.6353805472436855E-2</v>
      </c>
      <c r="CY31" s="25" t="str">
        <f ca="1">IFERROR(((1+'US Inflation'!$C32)*(1+('Official End of Year'!CY31-'Official End of Year'!CY30)/'Official End of Year'!CY30))-1,"Error")</f>
        <v>Error</v>
      </c>
      <c r="CZ31" s="25" t="str">
        <f ca="1">IFERROR(((1+'US Inflation'!$C32)*(1+('Official End of Year'!CZ31-'Official End of Year'!CZ30)/'Official End of Year'!CZ30))-1,"Error")</f>
        <v>Error</v>
      </c>
      <c r="DA31" s="25">
        <f ca="1">IFERROR(((1+'US Inflation'!$C32)*(1+('Official End of Year'!DA31-'Official End of Year'!DA30)/'Official End of Year'!DA30))-1,"Error")</f>
        <v>0.12337662303825692</v>
      </c>
      <c r="DB31" s="25">
        <f ca="1">IFERROR(((1+'US Inflation'!$C32)*(1+('Official End of Year'!DB31-'Official End of Year'!DB30)/'Official End of Year'!DB30))-1,"Error")</f>
        <v>0.12337662337662336</v>
      </c>
      <c r="DC31" s="25" t="str">
        <f ca="1">IFERROR(((1+'US Inflation'!$C32)*(1+('Official End of Year'!DC31-'Official End of Year'!DC30)/'Official End of Year'!DC30))-1,"Error")</f>
        <v>Error</v>
      </c>
      <c r="DD31" s="25">
        <f ca="1">IFERROR(((1+'US Inflation'!$C32)*(1+('Official End of Year'!DD31-'Official End of Year'!DD30)/'Official End of Year'!DD30))-1,"Error")</f>
        <v>0.33526351038129931</v>
      </c>
      <c r="DE31" s="25" t="str">
        <f ca="1">IFERROR(((1+'US Inflation'!$C32)*(1+('Official End of Year'!DE31-'Official End of Year'!DE30)/'Official End of Year'!DE30))-1,"Error")</f>
        <v>Error</v>
      </c>
      <c r="DF31" s="25">
        <f ca="1">IFERROR(((1+'US Inflation'!$C32)*(1+('Official End of Year'!DF31-'Official End of Year'!DF30)/'Official End of Year'!DF30))-1,"Error")</f>
        <v>0.13191437467668754</v>
      </c>
      <c r="DG31" s="25">
        <f ca="1">IFERROR(((1+'US Inflation'!$C32)*(1+('Official End of Year'!DG31-'Official End of Year'!DG30)/'Official End of Year'!DG30))-1,"Error")</f>
        <v>0.13785650429433294</v>
      </c>
    </row>
    <row r="32" spans="1:111" x14ac:dyDescent="0.25">
      <c r="A32" t="str">
        <f t="shared" ca="1" si="2"/>
        <v>1977</v>
      </c>
      <c r="B32" s="25">
        <f ca="1">IFERROR(((1+'US Inflation'!$C33)*(1+('Official End of Year'!B32-'Official End of Year'!B31)/'Official End of Year'!B31))-1,"Error")</f>
        <v>4.6447382469798182E-2</v>
      </c>
      <c r="C32" s="25">
        <f ca="1">IFERROR(((1+'US Inflation'!$C33)*(1+('Official End of Year'!C32-'Official End of Year'!C31)/'Official End of Year'!C31))-1,"Error")</f>
        <v>1.2921190953325805</v>
      </c>
      <c r="D32" s="25">
        <f ca="1">IFERROR(((1+'US Inflation'!$C33)*(1+('Official End of Year'!D32-'Official End of Year'!D31)/'Official End of Year'!D31))-1,"Error")</f>
        <v>-8.7306129826493217E-3</v>
      </c>
      <c r="E32" s="25">
        <f ca="1">IFERROR(((1+'US Inflation'!$C33)*(1+('Official End of Year'!E32-'Official End of Year'!E31)/'Official End of Year'!E31))-1,"Error")</f>
        <v>-2.4104876355430127E-2</v>
      </c>
      <c r="F32" s="25">
        <f ca="1">IFERROR(((1+'US Inflation'!$C33)*(1+('Official End of Year'!F32-'Official End of Year'!F31)/'Official End of Year'!F31))-1,"Error")</f>
        <v>-7.5433716509838433E-3</v>
      </c>
      <c r="G32" s="25">
        <f ca="1">IFERROR(((1+'US Inflation'!$C33)*(1+('Official End of Year'!G32-'Official End of Year'!G31)/'Official End of Year'!G31))-1,"Error")</f>
        <v>2.776884406716662E-2</v>
      </c>
      <c r="H32" s="25">
        <f ca="1">IFERROR(((1+'US Inflation'!$C33)*(1+('Official End of Year'!H32-'Official End of Year'!H31)/'Official End of Year'!H31))-1,"Error")</f>
        <v>6.9364161849710948E-2</v>
      </c>
      <c r="I32" s="25">
        <f ca="1">IFERROR(((1+'US Inflation'!$C33)*(1+('Official End of Year'!I32-'Official End of Year'!I31)/'Official End of Year'!I31))-1,"Error")</f>
        <v>1.8441883164626915E-2</v>
      </c>
      <c r="J32" s="25">
        <f ca="1">IFERROR(((1+'US Inflation'!$C33)*(1+('Official End of Year'!J32-'Official End of Year'!J31)/'Official End of Year'!J31))-1,"Error")</f>
        <v>0.39599702901609879</v>
      </c>
      <c r="K32" s="25">
        <f ca="1">IFERROR(((1+'US Inflation'!$C33)*(1+('Official End of Year'!K32-'Official End of Year'!K31)/'Official End of Year'!K31))-1,"Error")</f>
        <v>6.9364161849710948E-2</v>
      </c>
      <c r="L32" s="25">
        <f ca="1">IFERROR(((1+'US Inflation'!$C33)*(1+('Official End of Year'!L32-'Official End of Year'!L31)/'Official End of Year'!L31))-1,"Error")</f>
        <v>0.15176829133356518</v>
      </c>
      <c r="M32" s="25">
        <f ca="1">IFERROR(((1+'US Inflation'!$C33)*(1+('Official End of Year'!M32-'Official End of Year'!M31)/'Official End of Year'!M31))-1,"Error")</f>
        <v>0.7324578523448928</v>
      </c>
      <c r="N32" s="25">
        <f ca="1">IFERROR(((1+'US Inflation'!$C33)*(1+('Official End of Year'!N32-'Official End of Year'!N31)/'Official End of Year'!N31))-1,"Error")</f>
        <v>4.6141621318426029E-2</v>
      </c>
      <c r="O32" s="25">
        <f ca="1">IFERROR(((1+'US Inflation'!$C33)*(1+('Official End of Year'!O32-'Official End of Year'!O31)/'Official End of Year'!O31))-1,"Error")</f>
        <v>-0.14307725619334144</v>
      </c>
      <c r="P32" s="25">
        <f ca="1">IFERROR(((1+'US Inflation'!$C33)*(1+('Official End of Year'!P32-'Official End of Year'!P31)/'Official End of Year'!P31))-1,"Error")</f>
        <v>0.11399190526721736</v>
      </c>
      <c r="Q32" s="25">
        <f ca="1">IFERROR(((1+'US Inflation'!$C33)*(1+('Official End of Year'!Q32-'Official End of Year'!Q31)/'Official End of Year'!Q31))-1,"Error")</f>
        <v>2.8661719703182209E-2</v>
      </c>
      <c r="R32" s="25">
        <f ca="1">IFERROR(((1+'US Inflation'!$C33)*(1+('Official End of Year'!R32-'Official End of Year'!R31)/'Official End of Year'!R31))-1,"Error")</f>
        <v>6.9364161849710948E-2</v>
      </c>
      <c r="S32" s="25">
        <f ca="1">IFERROR(((1+'US Inflation'!$C33)*(1+('Official End of Year'!S32-'Official End of Year'!S31)/'Official End of Year'!S31))-1,"Error")</f>
        <v>7.0573187949667382E-3</v>
      </c>
      <c r="T32" s="25">
        <f ca="1">IFERROR(((1+'US Inflation'!$C33)*(1+('Official End of Year'!T32-'Official End of Year'!T31)/'Official End of Year'!T31))-1,"Error")</f>
        <v>8.9408785132282897E-2</v>
      </c>
      <c r="U32" s="25">
        <f ca="1">IFERROR(((1+'US Inflation'!$C33)*(1+('Official End of Year'!U32-'Official End of Year'!U31)/'Official End of Year'!U31))-1,"Error")</f>
        <v>6.9364161849710948E-2</v>
      </c>
      <c r="V32" s="25">
        <f ca="1">IFERROR(((1+'US Inflation'!$C33)*(1+('Official End of Year'!V32-'Official End of Year'!V31)/'Official End of Year'!V31))-1,"Error")</f>
        <v>6.9364161849710948E-2</v>
      </c>
      <c r="W32" s="25">
        <f ca="1">IFERROR(((1+'US Inflation'!$C33)*(1+('Official End of Year'!W32-'Official End of Year'!W31)/'Official End of Year'!W31))-1,"Error")</f>
        <v>6.9364161849710948E-2</v>
      </c>
      <c r="X32" s="25">
        <f ca="1">IFERROR(((1+'US Inflation'!$C33)*(1+('Official End of Year'!X32-'Official End of Year'!X31)/'Official End of Year'!X31))-1,"Error")</f>
        <v>6.9364161849710948E-2</v>
      </c>
      <c r="Y32" s="25">
        <f ca="1">IFERROR(((1+'US Inflation'!$C33)*(1+('Official End of Year'!Y32-'Official End of Year'!Y31)/'Official End of Year'!Y31))-1,"Error")</f>
        <v>0.1570031475562379</v>
      </c>
      <c r="Z32" s="25">
        <f ca="1">IFERROR(((1+'US Inflation'!$C33)*(1+('Official End of Year'!Z32-'Official End of Year'!Z31)/'Official End of Year'!Z31))-1,"Error")</f>
        <v>3.0735498628902791E-2</v>
      </c>
      <c r="AA32" s="25">
        <f ca="1">IFERROR(((1+'US Inflation'!$C33)*(1+('Official End of Year'!AA32-'Official End of Year'!AA31)/'Official End of Year'!AA31))-1,"Error")</f>
        <v>-3.2673148226632587E-2</v>
      </c>
      <c r="AB32" s="25">
        <f ca="1">IFERROR(((1+'US Inflation'!$C33)*(1+('Official End of Year'!AB32-'Official End of Year'!AB31)/'Official End of Year'!AB31))-1,"Error")</f>
        <v>-3.4877658897819797E-2</v>
      </c>
      <c r="AC32" s="25">
        <f ca="1">IFERROR(((1+'US Inflation'!$C33)*(1+('Official End of Year'!AC32-'Official End of Year'!AC31)/'Official End of Year'!AC31))-1,"Error")</f>
        <v>6.9364161849710948E-2</v>
      </c>
      <c r="AD32" s="25">
        <f ca="1">IFERROR(((1+'US Inflation'!$C33)*(1+('Official End of Year'!AD32-'Official End of Year'!AD31)/'Official End of Year'!AD31))-1,"Error")</f>
        <v>2.85223891260038E-2</v>
      </c>
      <c r="AE32" s="25">
        <f ca="1">IFERROR(((1+'US Inflation'!$C33)*(1+('Official End of Year'!AE32-'Official End of Year'!AE31)/'Official End of Year'!AE31))-1,"Error")</f>
        <v>6.9364161849710948E-2</v>
      </c>
      <c r="AF32" s="25">
        <f ca="1">IFERROR(((1+'US Inflation'!$C33)*(1+('Official End of Year'!AF32-'Official End of Year'!AF31)/'Official End of Year'!AF31))-1,"Error")</f>
        <v>2.921525713273021E-2</v>
      </c>
      <c r="AG32" s="25">
        <f ca="1">IFERROR(((1+'US Inflation'!$C33)*(1+('Official End of Year'!AG32-'Official End of Year'!AG31)/'Official End of Year'!AG31))-1,"Error")</f>
        <v>6.9364161849710948E-2</v>
      </c>
      <c r="AH32" s="25">
        <f ca="1">IFERROR(((1+'US Inflation'!$C33)*(1+('Official End of Year'!AH32-'Official End of Year'!AH31)/'Official End of Year'!AH31))-1,"Error")</f>
        <v>6.9364161849710948E-2</v>
      </c>
      <c r="AI32" s="25">
        <f ca="1">IFERROR(((1+'US Inflation'!$C33)*(1+('Official End of Year'!AI32-'Official End of Year'!AI31)/'Official End of Year'!AI31))-1,"Error")</f>
        <v>6.9364161849710948E-2</v>
      </c>
      <c r="AJ32" s="25">
        <f ca="1">IFERROR(((1+'US Inflation'!$C33)*(1+('Official End of Year'!AJ32-'Official End of Year'!AJ31)/'Official End of Year'!AJ31))-1,"Error")</f>
        <v>0.19409515808507605</v>
      </c>
      <c r="AK32" s="25">
        <f ca="1">IFERROR(((1+'US Inflation'!$C33)*(1+('Official End of Year'!AK32-'Official End of Year'!AK31)/'Official End of Year'!AK31))-1,"Error")</f>
        <v>3.0242189379680928E-2</v>
      </c>
      <c r="AL32" s="25">
        <f ca="1">IFERROR(((1+'US Inflation'!$C33)*(1+('Official End of Year'!AL32-'Official End of Year'!AL31)/'Official End of Year'!AL31))-1,"Error")</f>
        <v>6.9364161849710948E-2</v>
      </c>
      <c r="AM32" s="25">
        <f ca="1">IFERROR(((1+'US Inflation'!$C33)*(1+('Official End of Year'!AM32-'Official End of Year'!AM31)/'Official End of Year'!AM31))-1,"Error")</f>
        <v>6.7850017888587466E-2</v>
      </c>
      <c r="AN32" s="25">
        <f ca="1">IFERROR(((1+'US Inflation'!$C33)*(1+('Official End of Year'!AN32-'Official End of Year'!AN31)/'Official End of Year'!AN31))-1,"Error")</f>
        <v>6.9364161849710948E-2</v>
      </c>
      <c r="AO32" s="25">
        <f ca="1">IFERROR(((1+'US Inflation'!$C33)*(1+('Official End of Year'!AO32-'Official End of Year'!AO31)/'Official End of Year'!AO31))-1,"Error")</f>
        <v>-3.2497463373763247E-2</v>
      </c>
      <c r="AP32" s="25">
        <f ca="1">IFERROR(((1+'US Inflation'!$C33)*(1+('Official End of Year'!AP32-'Official End of Year'!AP31)/'Official End of Year'!AP31))-1,"Error")</f>
        <v>0.88536555807298223</v>
      </c>
      <c r="AQ32" s="25">
        <f ca="1">IFERROR(((1+'US Inflation'!$C33)*(1+('Official End of Year'!AQ32-'Official End of Year'!AQ31)/'Official End of Year'!AQ31))-1,"Error")</f>
        <v>7.9199832264254866E-2</v>
      </c>
      <c r="AR32" s="25">
        <f ca="1">IFERROR(((1+'US Inflation'!$C33)*(1+('Official End of Year'!AR32-'Official End of Year'!AR31)/'Official End of Year'!AR31))-1,"Error")</f>
        <v>6.9364161849710948E-2</v>
      </c>
      <c r="AS32" s="25">
        <f ca="1">IFERROR(((1+'US Inflation'!$C33)*(1+('Official End of Year'!AS32-'Official End of Year'!AS31)/'Official End of Year'!AS31))-1,"Error")</f>
        <v>-0.12446534930055153</v>
      </c>
      <c r="AT32" s="25">
        <f ca="1">IFERROR(((1+'US Inflation'!$C33)*(1+('Official End of Year'!AT32-'Official End of Year'!AT31)/'Official End of Year'!AT31))-1,"Error")</f>
        <v>2.8840888226163264E-2</v>
      </c>
      <c r="AU32" s="25">
        <f ca="1">IFERROR(((1+'US Inflation'!$C33)*(1+('Official End of Year'!AU32-'Official End of Year'!AU31)/'Official End of Year'!AU31))-1,"Error")</f>
        <v>3.0196260103733552E-2</v>
      </c>
      <c r="AV32" s="25">
        <f ca="1">IFERROR(((1+'US Inflation'!$C33)*(1+('Official End of Year'!AV32-'Official End of Year'!AV31)/'Official End of Year'!AV31))-1,"Error")</f>
        <v>6.9364161849710948E-2</v>
      </c>
      <c r="AW32" s="25">
        <f ca="1">IFERROR(((1+'US Inflation'!$C33)*(1+('Official End of Year'!AW32-'Official End of Year'!AW31)/'Official End of Year'!AW31))-1,"Error")</f>
        <v>4.4983455100839453E-2</v>
      </c>
      <c r="AX32" s="25">
        <f ca="1">IFERROR(((1+'US Inflation'!$C33)*(1+('Official End of Year'!AX32-'Official End of Year'!AX31)/'Official End of Year'!AX31))-1,"Error")</f>
        <v>6.9364161849710948E-2</v>
      </c>
      <c r="AY32" s="25">
        <f ca="1">IFERROR(((1+'US Inflation'!$C33)*(1+('Official End of Year'!AY32-'Official End of Year'!AY31)/'Official End of Year'!AY31))-1,"Error")</f>
        <v>0.12544233223865109</v>
      </c>
      <c r="AZ32" s="25">
        <f ca="1">IFERROR(((1+'US Inflation'!$C33)*(1+('Official End of Year'!AZ32-'Official End of Year'!AZ31)/'Official End of Year'!AZ31))-1,"Error")</f>
        <v>6.9364161849710948E-2</v>
      </c>
      <c r="BA32" s="25">
        <f ca="1">IFERROR(((1+'US Inflation'!$C33)*(1+('Official End of Year'!BA32-'Official End of Year'!BA31)/'Official End of Year'!BA31))-1,"Error")</f>
        <v>6.9364161849710948E-2</v>
      </c>
      <c r="BB32" s="25">
        <f ca="1">IFERROR(((1+'US Inflation'!$C33)*(1+('Official End of Year'!BB32-'Official End of Year'!BB31)/'Official End of Year'!BB31))-1,"Error")</f>
        <v>6.9364161849710948E-2</v>
      </c>
      <c r="BC32" s="25">
        <f ca="1">IFERROR(((1+'US Inflation'!$C33)*(1+('Official End of Year'!BC32-'Official End of Year'!BC31)/'Official End of Year'!BC31))-1,"Error")</f>
        <v>2.776884406716662E-2</v>
      </c>
      <c r="BD32" s="25">
        <f ca="1">IFERROR(((1+'US Inflation'!$C33)*(1+('Official End of Year'!BD32-'Official End of Year'!BD31)/'Official End of Year'!BD31))-1,"Error")</f>
        <v>2.9340125991676791E-2</v>
      </c>
      <c r="BE32" s="25">
        <f ca="1">IFERROR(((1+'US Inflation'!$C33)*(1+('Official End of Year'!BE32-'Official End of Year'!BE31)/'Official End of Year'!BE31))-1,"Error")</f>
        <v>2.446947154271184E-3</v>
      </c>
      <c r="BF32" s="25">
        <f ca="1">IFERROR(((1+'US Inflation'!$C33)*(1+('Official End of Year'!BF32-'Official End of Year'!BF31)/'Official End of Year'!BF31))-1,"Error")</f>
        <v>4.1869510886656247E-3</v>
      </c>
      <c r="BG32" s="25">
        <f ca="1">IFERROR(((1+'US Inflation'!$C33)*(1+('Official End of Year'!BG32-'Official End of Year'!BG31)/'Official End of Year'!BG31))-1,"Error")</f>
        <v>0.12282628088815617</v>
      </c>
      <c r="BH32" s="25">
        <f ca="1">IFERROR(((1+'US Inflation'!$C33)*(1+('Official End of Year'!BH32-'Official End of Year'!BH31)/'Official End of Year'!BH31))-1,"Error")</f>
        <v>2.920792314442977E-2</v>
      </c>
      <c r="BI32" s="25">
        <f ca="1">IFERROR(((1+'US Inflation'!$C33)*(1+('Official End of Year'!BI32-'Official End of Year'!BI31)/'Official End of Year'!BI31))-1,"Error")</f>
        <v>0.19950855997726258</v>
      </c>
      <c r="BJ32" s="25">
        <f ca="1">IFERROR(((1+'US Inflation'!$C33)*(1+('Official End of Year'!BJ32-'Official End of Year'!BJ31)/'Official End of Year'!BJ31))-1,"Error")</f>
        <v>4.5395990906073047E-2</v>
      </c>
      <c r="BK32" s="25">
        <f ca="1">IFERROR(((1+'US Inflation'!$C33)*(1+('Official End of Year'!BK32-'Official End of Year'!BK31)/'Official End of Year'!BK31))-1,"Error")</f>
        <v>0.13544859366937101</v>
      </c>
      <c r="BL32" s="25">
        <f ca="1">IFERROR(((1+'US Inflation'!$C33)*(1+('Official End of Year'!BL32-'Official End of Year'!BL31)/'Official End of Year'!BL31))-1,"Error")</f>
        <v>6.9364161849710948E-2</v>
      </c>
      <c r="BM32" s="25">
        <f ca="1">IFERROR(((1+'US Inflation'!$C33)*(1+('Official End of Year'!BM32-'Official End of Year'!BM31)/'Official End of Year'!BM31))-1,"Error")</f>
        <v>2.4213461990054697E-3</v>
      </c>
      <c r="BN32" s="25">
        <f ca="1">IFERROR(((1+'US Inflation'!$C33)*(1+('Official End of Year'!BN32-'Official End of Year'!BN31)/'Official End of Year'!BN31))-1,"Error")</f>
        <v>-1.7806300316936419E-2</v>
      </c>
      <c r="BO32" s="25">
        <f ca="1">IFERROR(((1+'US Inflation'!$C33)*(1+('Official End of Year'!BO32-'Official End of Year'!BO31)/'Official End of Year'!BO31))-1,"Error")</f>
        <v>6.9364161849710948E-2</v>
      </c>
      <c r="BP32" s="25">
        <f ca="1">IFERROR(((1+'US Inflation'!$C33)*(1+('Official End of Year'!BP32-'Official End of Year'!BP31)/'Official End of Year'!BP31))-1,"Error")</f>
        <v>0.10377439549949585</v>
      </c>
      <c r="BQ32" s="25">
        <f ca="1">IFERROR(((1+'US Inflation'!$C33)*(1+('Official End of Year'!BQ32-'Official End of Year'!BQ31)/'Official End of Year'!BQ31))-1,"Error")</f>
        <v>7.691599473468913E-2</v>
      </c>
      <c r="BR32" s="25">
        <f ca="1">IFERROR(((1+'US Inflation'!$C33)*(1+('Official End of Year'!BR32-'Official End of Year'!BR31)/'Official End of Year'!BR31))-1,"Error")</f>
        <v>6.9364161849710948E-2</v>
      </c>
      <c r="BS32" s="25">
        <f ca="1">IFERROR(((1+'US Inflation'!$C33)*(1+('Official End of Year'!BS32-'Official End of Year'!BS31)/'Official End of Year'!BS31))-1,"Error")</f>
        <v>6.9364161849710948E-2</v>
      </c>
      <c r="BT32" s="25">
        <f ca="1">IFERROR(((1+'US Inflation'!$C33)*(1+('Official End of Year'!BT32-'Official End of Year'!BT31)/'Official End of Year'!BT31))-1,"Error")</f>
        <v>0.93749300699473181</v>
      </c>
      <c r="BU32" s="25">
        <f ca="1">IFERROR(((1+'US Inflation'!$C33)*(1+('Official End of Year'!BU32-'Official End of Year'!BU31)/'Official End of Year'!BU31))-1,"Error")</f>
        <v>6.2295722610879123E-2</v>
      </c>
      <c r="BV32" s="25">
        <f ca="1">IFERROR(((1+'US Inflation'!$C33)*(1+('Official End of Year'!BV32-'Official End of Year'!BV31)/'Official End of Year'!BV31))-1,"Error")</f>
        <v>0.36426072166467716</v>
      </c>
      <c r="BW32" s="25">
        <f ca="1">IFERROR(((1+'US Inflation'!$C33)*(1+('Official End of Year'!BW32-'Official End of Year'!BW31)/'Official End of Year'!BW31))-1,"Error")</f>
        <v>6.1790761267893402E-2</v>
      </c>
      <c r="BX32" s="25">
        <f ca="1">IFERROR(((1+'US Inflation'!$C33)*(1+('Official End of Year'!BX32-'Official End of Year'!BX31)/'Official End of Year'!BX31))-1,"Error")</f>
        <v>2.3168882792342638E-2</v>
      </c>
      <c r="BY32" s="25">
        <f ca="1">IFERROR(((1+'US Inflation'!$C33)*(1+('Official End of Year'!BY32-'Official End of Year'!BY31)/'Official End of Year'!BY31))-1,"Error")</f>
        <v>6.9364161849710948E-2</v>
      </c>
      <c r="BZ32" s="25">
        <f ca="1">IFERROR(((1+'US Inflation'!$C33)*(1+('Official End of Year'!BZ32-'Official End of Year'!BZ31)/'Official End of Year'!BZ31))-1,"Error")</f>
        <v>0.27826495494353853</v>
      </c>
      <c r="CA32" s="25">
        <f ca="1">IFERROR(((1+'US Inflation'!$C33)*(1+('Official End of Year'!CA32-'Official End of Year'!CA31)/'Official End of Year'!CA31))-1,"Error")</f>
        <v>0.92678778269315942</v>
      </c>
      <c r="CB32" s="25">
        <f ca="1">IFERROR(((1+'US Inflation'!$C33)*(1+('Official End of Year'!CB32-'Official End of Year'!CB31)/'Official End of Year'!CB31))-1,"Error")</f>
        <v>6.9364161849710948E-2</v>
      </c>
      <c r="CC32" s="25">
        <f ca="1">IFERROR(((1+'US Inflation'!$C33)*(1+('Official End of Year'!CC32-'Official End of Year'!CC31)/'Official End of Year'!CC31))-1,"Error")</f>
        <v>6.9364161849710948E-2</v>
      </c>
      <c r="CD32" s="25">
        <f ca="1">IFERROR(((1+'US Inflation'!$C33)*(1+('Official End of Year'!CD32-'Official End of Year'!CD31)/'Official End of Year'!CD31))-1,"Error")</f>
        <v>0.22066188162961975</v>
      </c>
      <c r="CE32" s="25">
        <f ca="1">IFERROR(((1+'US Inflation'!$C33)*(1+('Official End of Year'!CE32-'Official End of Year'!CE31)/'Official End of Year'!CE31))-1,"Error")</f>
        <v>-9.328258568297465E-2</v>
      </c>
      <c r="CF32" s="25">
        <f ca="1">IFERROR(((1+'US Inflation'!$C33)*(1+('Official End of Year'!CF32-'Official End of Year'!CF31)/'Official End of Year'!CF31))-1,"Error")</f>
        <v>6.9364161849710948E-2</v>
      </c>
      <c r="CG32" s="25">
        <f ca="1">IFERROR(((1+'US Inflation'!$C33)*(1+('Official End of Year'!CG32-'Official End of Year'!CG31)/'Official End of Year'!CG31))-1,"Error")</f>
        <v>3.0365401848876372E-2</v>
      </c>
      <c r="CH32" s="25">
        <f ca="1">IFERROR(((1+'US Inflation'!$C33)*(1+('Official End of Year'!CH32-'Official End of Year'!CH31)/'Official End of Year'!CH31))-1,"Error")</f>
        <v>6.9364161849710948E-2</v>
      </c>
      <c r="CI32" s="25">
        <f ca="1">IFERROR(((1+'US Inflation'!$C33)*(1+('Official End of Year'!CI32-'Official End of Year'!CI31)/'Official End of Year'!CI31))-1,"Error")</f>
        <v>3.9859330976730556E-2</v>
      </c>
      <c r="CJ32" s="25">
        <f ca="1">IFERROR(((1+'US Inflation'!$C33)*(1+('Official End of Year'!CJ32-'Official End of Year'!CJ31)/'Official End of Year'!CJ31))-1,"Error")</f>
        <v>0.24762360630196145</v>
      </c>
      <c r="CK32" s="25">
        <f ca="1">IFERROR(((1+'US Inflation'!$C33)*(1+('Official End of Year'!CK32-'Official End of Year'!CK31)/'Official End of Year'!CK31))-1,"Error")</f>
        <v>5.3397737275920454E-2</v>
      </c>
      <c r="CL32" s="25">
        <f ca="1">IFERROR(((1+'US Inflation'!$C33)*(1+('Official End of Year'!CL32-'Official End of Year'!CL31)/'Official End of Year'!CL31))-1,"Error")</f>
        <v>-3.2497463373763247E-2</v>
      </c>
      <c r="CM32" s="25">
        <f ca="1">IFERROR(((1+'US Inflation'!$C33)*(1+('Official End of Year'!CM32-'Official End of Year'!CM31)/'Official End of Year'!CM31))-1,"Error")</f>
        <v>0.47140132755791453</v>
      </c>
      <c r="CN32" s="25">
        <f ca="1">IFERROR(((1+'US Inflation'!$C33)*(1+('Official End of Year'!CN32-'Official End of Year'!CN31)/'Official End of Year'!CN31))-1,"Error")</f>
        <v>6.9364161849710948E-2</v>
      </c>
      <c r="CO32" s="25">
        <f ca="1">IFERROR(((1+'US Inflation'!$C33)*(1+('Official End of Year'!CO32-'Official End of Year'!CO31)/'Official End of Year'!CO31))-1,"Error")</f>
        <v>2.9140578872027367E-2</v>
      </c>
      <c r="CP32" s="25">
        <f ca="1">IFERROR(((1+'US Inflation'!$C33)*(1+('Official End of Year'!CP32-'Official End of Year'!CP31)/'Official End of Year'!CP31))-1,"Error")</f>
        <v>0.12331499731045703</v>
      </c>
      <c r="CQ32" s="25">
        <f ca="1">IFERROR(((1+'US Inflation'!$C33)*(1+('Official End of Year'!CQ32-'Official End of Year'!CQ31)/'Official End of Year'!CQ31))-1,"Error")</f>
        <v>6.9364161849710948E-2</v>
      </c>
      <c r="CR32" s="25">
        <f ca="1">IFERROR(((1+'US Inflation'!$C33)*(1+('Official End of Year'!CR32-'Official End of Year'!CR31)/'Official End of Year'!CR31))-1,"Error")</f>
        <v>2.9494535669607691E-2</v>
      </c>
      <c r="CS32" s="25" t="str">
        <f ca="1">IFERROR(((1+'US Inflation'!$C33)*(1+('Official End of Year'!CS32-'Official End of Year'!CS31)/'Official End of Year'!CS31))-1,"Error")</f>
        <v>Error</v>
      </c>
      <c r="CT32" s="25" t="str">
        <f ca="1">IFERROR(((1+'US Inflation'!$C33)*(1+('Official End of Year'!CT32-'Official End of Year'!CT31)/'Official End of Year'!CT31))-1,"Error")</f>
        <v>Error</v>
      </c>
      <c r="CU32" s="25" t="str">
        <f ca="1">IFERROR(((1+'US Inflation'!$C33)*(1+('Official End of Year'!CU32-'Official End of Year'!CU31)/'Official End of Year'!CU31))-1,"Error")</f>
        <v>Error</v>
      </c>
      <c r="CV32" s="25" t="str">
        <f ca="1">IFERROR(((1+'US Inflation'!$C33)*(1+('Official End of Year'!CV32-'Official End of Year'!CV31)/'Official End of Year'!CV31))-1,"Error")</f>
        <v>Error</v>
      </c>
      <c r="CW32" s="25">
        <f ca="1">IFERROR(((1+'US Inflation'!$C33)*(1+('Official End of Year'!CW32-'Official End of Year'!CW31)/'Official End of Year'!CW31))-1,"Error")</f>
        <v>6.9364161849710948E-2</v>
      </c>
      <c r="CX32" s="25">
        <f ca="1">IFERROR(((1+'US Inflation'!$C33)*(1+('Official End of Year'!CX32-'Official End of Year'!CX31)/'Official End of Year'!CX31))-1,"Error")</f>
        <v>5.1239345546734816E-2</v>
      </c>
      <c r="CY32" s="25" t="str">
        <f ca="1">IFERROR(((1+'US Inflation'!$C33)*(1+('Official End of Year'!CY32-'Official End of Year'!CY31)/'Official End of Year'!CY31))-1,"Error")</f>
        <v>Error</v>
      </c>
      <c r="CZ32" s="25" t="str">
        <f ca="1">IFERROR(((1+'US Inflation'!$C33)*(1+('Official End of Year'!CZ32-'Official End of Year'!CZ31)/'Official End of Year'!CZ31))-1,"Error")</f>
        <v>Error</v>
      </c>
      <c r="DA32" s="25">
        <f ca="1">IFERROR(((1+'US Inflation'!$C33)*(1+('Official End of Year'!DA32-'Official End of Year'!DA31)/'Official End of Year'!DA31))-1,"Error")</f>
        <v>6.9364161849710948E-2</v>
      </c>
      <c r="DB32" s="25">
        <f ca="1">IFERROR(((1+'US Inflation'!$C33)*(1+('Official End of Year'!DB32-'Official End of Year'!DB31)/'Official End of Year'!DB31))-1,"Error")</f>
        <v>6.9364161849710948E-2</v>
      </c>
      <c r="DC32" s="25" t="str">
        <f ca="1">IFERROR(((1+'US Inflation'!$C33)*(1+('Official End of Year'!DC32-'Official End of Year'!DC31)/'Official End of Year'!DC31))-1,"Error")</f>
        <v>Error</v>
      </c>
      <c r="DD32" s="25">
        <f ca="1">IFERROR(((1+'US Inflation'!$C33)*(1+('Official End of Year'!DD32-'Official End of Year'!DD31)/'Official End of Year'!DD31))-1,"Error")</f>
        <v>-4.4865923974560462E-2</v>
      </c>
      <c r="DE32" s="25" t="str">
        <f ca="1">IFERROR(((1+'US Inflation'!$C33)*(1+('Official End of Year'!DE32-'Official End of Year'!DE31)/'Official End of Year'!DE31))-1,"Error")</f>
        <v>Error</v>
      </c>
      <c r="DF32" s="25">
        <f ca="1">IFERROR(((1+'US Inflation'!$C33)*(1+('Official End of Year'!DF32-'Official End of Year'!DF31)/'Official End of Year'!DF31))-1,"Error")</f>
        <v>2.2811504879753475E-2</v>
      </c>
      <c r="DG32" s="25">
        <f ca="1">IFERROR(((1+'US Inflation'!$C33)*(1+('Official End of Year'!DG32-'Official End of Year'!DG31)/'Official End of Year'!DG31))-1,"Error")</f>
        <v>8.1916623626266727E-2</v>
      </c>
    </row>
    <row r="33" spans="1:111" x14ac:dyDescent="0.25">
      <c r="A33" t="str">
        <f t="shared" ca="1" si="2"/>
        <v>1978</v>
      </c>
      <c r="B33" s="25">
        <f ca="1">IFERROR(((1+'US Inflation'!$C34)*(1+('Official End of Year'!B33-'Official End of Year'!B32)/'Official End of Year'!B32))-1,"Error")</f>
        <v>1.9986094325428194E-3</v>
      </c>
      <c r="C33" s="25">
        <f ca="1">IFERROR(((1+'US Inflation'!$C34)*(1+('Official End of Year'!C33-'Official End of Year'!C32)/'Official End of Year'!C32))-1,"Error")</f>
        <v>0.77913933351933662</v>
      </c>
      <c r="D33" s="25">
        <f ca="1">IFERROR(((1+'US Inflation'!$C34)*(1+('Official End of Year'!D33-'Official End of Year'!D32)/'Official End of Year'!D32))-1,"Error")</f>
        <v>4.1702223510365899E-2</v>
      </c>
      <c r="E33" s="25">
        <f ca="1">IFERROR(((1+'US Inflation'!$C34)*(1+('Official End of Year'!E33-'Official End of Year'!E32)/'Official End of Year'!E32))-1,"Error")</f>
        <v>-6.4691242214447775E-2</v>
      </c>
      <c r="F33" s="25">
        <f ca="1">IFERROR(((1+'US Inflation'!$C34)*(1+('Official End of Year'!F33-'Official End of Year'!F32)/'Official End of Year'!F32))-1,"Error")</f>
        <v>-7.5183548199609707E-2</v>
      </c>
      <c r="G33" s="25">
        <f ca="1">IFERROR(((1+'US Inflation'!$C34)*(1+('Official End of Year'!G33-'Official End of Year'!G32)/'Official End of Year'!G32))-1,"Error")</f>
        <v>-5.4892689728100463E-2</v>
      </c>
      <c r="H33" s="25">
        <f ca="1">IFERROR(((1+'US Inflation'!$C34)*(1+('Official End of Year'!H33-'Official End of Year'!H32)/'Official End of Year'!H32))-1,"Error")</f>
        <v>4.8648648648648596E-2</v>
      </c>
      <c r="I33" s="25">
        <f ca="1">IFERROR(((1+'US Inflation'!$C34)*(1+('Official End of Year'!I33-'Official End of Year'!I32)/'Official End of Year'!I32))-1,"Error")</f>
        <v>4.8648648648648596E-2</v>
      </c>
      <c r="J33" s="25">
        <f ca="1">IFERROR(((1+'US Inflation'!$C34)*(1+('Official End of Year'!J33-'Official End of Year'!J32)/'Official End of Year'!J32))-1,"Error")</f>
        <v>0.35599409355205824</v>
      </c>
      <c r="K33" s="25">
        <f ca="1">IFERROR(((1+'US Inflation'!$C34)*(1+('Official End of Year'!K33-'Official End of Year'!K32)/'Official End of Year'!K32))-1,"Error")</f>
        <v>4.8648648648648596E-2</v>
      </c>
      <c r="L33" s="25">
        <f ca="1">IFERROR(((1+'US Inflation'!$C34)*(1+('Official End of Year'!L33-'Official End of Year'!L32)/'Official End of Year'!L32))-1,"Error")</f>
        <v>0.12730685383925655</v>
      </c>
      <c r="M33" s="25">
        <f ca="1">IFERROR(((1+'US Inflation'!$C34)*(1+('Official End of Year'!M33-'Official End of Year'!M32)/'Official End of Year'!M32))-1,"Error")</f>
        <v>0.28620044473614614</v>
      </c>
      <c r="N33" s="25">
        <f ca="1">IFERROR(((1+'US Inflation'!$C34)*(1+('Official End of Year'!N33-'Official End of Year'!N32)/'Official End of Year'!N32))-1,"Error")</f>
        <v>8.5260950839670668E-2</v>
      </c>
      <c r="O33" s="25">
        <f ca="1">IFERROR(((1+'US Inflation'!$C34)*(1+('Official End of Year'!O33-'Official End of Year'!O32)/'Official End of Year'!O32))-1,"Error")</f>
        <v>0.11556295199723943</v>
      </c>
      <c r="P33" s="25">
        <f ca="1">IFERROR(((1+'US Inflation'!$C34)*(1+('Official End of Year'!P33-'Official End of Year'!P32)/'Official End of Year'!P32))-1,"Error")</f>
        <v>0.13424552554181224</v>
      </c>
      <c r="Q33" s="25">
        <f ca="1">IFERROR(((1+'US Inflation'!$C34)*(1+('Official End of Year'!Q33-'Official End of Year'!Q32)/'Official End of Year'!Q32))-1,"Error")</f>
        <v>0.28629204744312653</v>
      </c>
      <c r="R33" s="25">
        <f ca="1">IFERROR(((1+'US Inflation'!$C34)*(1+('Official End of Year'!R33-'Official End of Year'!R32)/'Official End of Year'!R32))-1,"Error")</f>
        <v>4.8648648648648596E-2</v>
      </c>
      <c r="S33" s="25">
        <f ca="1">IFERROR(((1+'US Inflation'!$C34)*(1+('Official End of Year'!S33-'Official End of Year'!S32)/'Official End of Year'!S32))-1,"Error")</f>
        <v>-3.0936631355103161E-2</v>
      </c>
      <c r="T33" s="25">
        <f ca="1">IFERROR(((1+'US Inflation'!$C34)*(1+('Official End of Year'!T33-'Official End of Year'!T32)/'Official End of Year'!T32))-1,"Error")</f>
        <v>-7.3821266542594244E-2</v>
      </c>
      <c r="U33" s="25">
        <f ca="1">IFERROR(((1+'US Inflation'!$C34)*(1+('Official End of Year'!U33-'Official End of Year'!U32)/'Official End of Year'!U32))-1,"Error")</f>
        <v>4.8648648648648596E-2</v>
      </c>
      <c r="V33" s="25">
        <f ca="1">IFERROR(((1+'US Inflation'!$C34)*(1+('Official End of Year'!V33-'Official End of Year'!V32)/'Official End of Year'!V32))-1,"Error")</f>
        <v>4.8648648648648596E-2</v>
      </c>
      <c r="W33" s="25">
        <f ca="1">IFERROR(((1+'US Inflation'!$C34)*(1+('Official End of Year'!W33-'Official End of Year'!W32)/'Official End of Year'!W32))-1,"Error")</f>
        <v>4.8648648648648596E-2</v>
      </c>
      <c r="X33" s="25">
        <f ca="1">IFERROR(((1+'US Inflation'!$C34)*(1+('Official End of Year'!X33-'Official End of Year'!X32)/'Official End of Year'!X32))-1,"Error")</f>
        <v>4.8648648648648596E-2</v>
      </c>
      <c r="Y33" s="25">
        <f ca="1">IFERROR(((1+'US Inflation'!$C34)*(1+('Official End of Year'!Y33-'Official End of Year'!Y32)/'Official End of Year'!Y32))-1,"Error")</f>
        <v>2.1407715064612143E-2</v>
      </c>
      <c r="Z33" s="25">
        <f ca="1">IFERROR(((1+'US Inflation'!$C34)*(1+('Official End of Year'!Z33-'Official End of Year'!Z32)/'Official End of Year'!Z32))-1,"Error")</f>
        <v>-5.4892689728100574E-2</v>
      </c>
      <c r="AA33" s="25">
        <f ca="1">IFERROR(((1+'US Inflation'!$C34)*(1+('Official End of Year'!AA33-'Official End of Year'!AA32)/'Official End of Year'!AA32))-1,"Error")</f>
        <v>-1.9713317202812108E-2</v>
      </c>
      <c r="AB33" s="25">
        <f ca="1">IFERROR(((1+'US Inflation'!$C34)*(1+('Official End of Year'!AB33-'Official End of Year'!AB32)/'Official End of Year'!AB32))-1,"Error")</f>
        <v>-8.3029197109215525E-2</v>
      </c>
      <c r="AC33" s="25">
        <f ca="1">IFERROR(((1+'US Inflation'!$C34)*(1+('Official End of Year'!AC33-'Official End of Year'!AC32)/'Official End of Year'!AC32))-1,"Error")</f>
        <v>1.5076380750360192</v>
      </c>
      <c r="AD33" s="25">
        <f ca="1">IFERROR(((1+'US Inflation'!$C34)*(1+('Official End of Year'!AD33-'Official End of Year'!AD32)/'Official End of Year'!AD32))-1,"Error")</f>
        <v>7.5216760385288461E-2</v>
      </c>
      <c r="AE33" s="25">
        <f ca="1">IFERROR(((1+'US Inflation'!$C34)*(1+('Official End of Year'!AE33-'Official End of Year'!AE32)/'Official End of Year'!AE32))-1,"Error")</f>
        <v>4.8648648648648596E-2</v>
      </c>
      <c r="AF33" s="25">
        <f ca="1">IFERROR(((1+'US Inflation'!$C34)*(1+('Official End of Year'!AF33-'Official End of Year'!AF32)/'Official End of Year'!AF32))-1,"Error")</f>
        <v>-1.9421985222373594E-2</v>
      </c>
      <c r="AG33" s="25">
        <f ca="1">IFERROR(((1+'US Inflation'!$C34)*(1+('Official End of Year'!AG33-'Official End of Year'!AG32)/'Official End of Year'!AG32))-1,"Error")</f>
        <v>4.8648648648648596E-2</v>
      </c>
      <c r="AH33" s="25">
        <f ca="1">IFERROR(((1+'US Inflation'!$C34)*(1+('Official End of Year'!AH33-'Official End of Year'!AH32)/'Official End of Year'!AH32))-1,"Error")</f>
        <v>4.8648648648648596E-2</v>
      </c>
      <c r="AI33" s="25">
        <f ca="1">IFERROR(((1+'US Inflation'!$C34)*(1+('Official End of Year'!AI33-'Official End of Year'!AI32)/'Official End of Year'!AI32))-1,"Error")</f>
        <v>4.8648648648648596E-2</v>
      </c>
      <c r="AJ33" s="25">
        <f ca="1">IFERROR(((1+'US Inflation'!$C34)*(1+('Official End of Year'!AJ33-'Official End of Year'!AJ32)/'Official End of Year'!AJ32))-1,"Error")</f>
        <v>0.57111848939494525</v>
      </c>
      <c r="AK33" s="25">
        <f ca="1">IFERROR(((1+'US Inflation'!$C34)*(1+('Official End of Year'!AK33-'Official End of Year'!AK32)/'Official End of Year'!AK32))-1,"Error")</f>
        <v>1.2301681915358298E-2</v>
      </c>
      <c r="AL33" s="25">
        <f ca="1">IFERROR(((1+'US Inflation'!$C34)*(1+('Official End of Year'!AL33-'Official End of Year'!AL32)/'Official End of Year'!AL32))-1,"Error")</f>
        <v>0.57929013351080672</v>
      </c>
      <c r="AM33" s="25">
        <f ca="1">IFERROR(((1+'US Inflation'!$C34)*(1+('Official End of Year'!AM33-'Official End of Year'!AM32)/'Official End of Year'!AM32))-1,"Error")</f>
        <v>4.7905189840663054E-2</v>
      </c>
      <c r="AN33" s="25">
        <f ca="1">IFERROR(((1+'US Inflation'!$C34)*(1+('Official End of Year'!AN33-'Official End of Year'!AN32)/'Official End of Year'!AN32))-1,"Error")</f>
        <v>4.8648648648648596E-2</v>
      </c>
      <c r="AO33" s="25">
        <f ca="1">IFERROR(((1+'US Inflation'!$C34)*(1+('Official End of Year'!AO33-'Official End of Year'!AO32)/'Official End of Year'!AO32))-1,"Error")</f>
        <v>-1.9666907816059509E-2</v>
      </c>
      <c r="AP33" s="25">
        <f ca="1">IFERROR(((1+'US Inflation'!$C34)*(1+('Official End of Year'!AP33-'Official End of Year'!AP32)/'Official End of Year'!AP32))-1,"Error")</f>
        <v>0.28277848303903541</v>
      </c>
      <c r="AQ33" s="25">
        <f ca="1">IFERROR(((1+'US Inflation'!$C34)*(1+('Official End of Year'!AQ33-'Official End of Year'!AQ32)/'Official End of Year'!AQ32))-1,"Error")</f>
        <v>8.6352275858618821E-3</v>
      </c>
      <c r="AR33" s="25">
        <f ca="1">IFERROR(((1+'US Inflation'!$C34)*(1+('Official End of Year'!AR33-'Official End of Year'!AR32)/'Official End of Year'!AR32))-1,"Error")</f>
        <v>0.93905815412085669</v>
      </c>
      <c r="AS33" s="25">
        <f ca="1">IFERROR(((1+'US Inflation'!$C34)*(1+('Official End of Year'!AS33-'Official End of Year'!AS32)/'Official End of Year'!AS32))-1,"Error")</f>
        <v>-0.1471744268062013</v>
      </c>
      <c r="AT33" s="25">
        <f ca="1">IFERROR(((1+'US Inflation'!$C34)*(1+('Official End of Year'!AT33-'Official End of Year'!AT32)/'Official End of Year'!AT32))-1,"Error")</f>
        <v>-2.6090923917555853E-2</v>
      </c>
      <c r="AU33" s="25">
        <f ca="1">IFERROR(((1+'US Inflation'!$C34)*(1+('Official End of Year'!AU33-'Official End of Year'!AU32)/'Official End of Year'!AU32))-1,"Error")</f>
        <v>-1.9553940262155289E-2</v>
      </c>
      <c r="AV33" s="25">
        <f ca="1">IFERROR(((1+'US Inflation'!$C34)*(1+('Official End of Year'!AV33-'Official End of Year'!AV32)/'Official End of Year'!AV32))-1,"Error")</f>
        <v>4.8648648648648596E-2</v>
      </c>
      <c r="AW33" s="25">
        <f ca="1">IFERROR(((1+'US Inflation'!$C34)*(1+('Official End of Year'!AW33-'Official End of Year'!AW32)/'Official End of Year'!AW32))-1,"Error")</f>
        <v>1.9300364859448749E-2</v>
      </c>
      <c r="AX33" s="25">
        <f ca="1">IFERROR(((1+'US Inflation'!$C34)*(1+('Official End of Year'!AX33-'Official End of Year'!AX32)/'Official End of Year'!AX32))-1,"Error")</f>
        <v>1.0972972972972972</v>
      </c>
      <c r="AY33" s="25">
        <f ca="1">IFERROR(((1+'US Inflation'!$C34)*(1+('Official End of Year'!AY33-'Official End of Year'!AY32)/'Official End of Year'!AY32))-1,"Error")</f>
        <v>4.3278906674485196E-2</v>
      </c>
      <c r="AZ33" s="25">
        <f ca="1">IFERROR(((1+'US Inflation'!$C34)*(1+('Official End of Year'!AZ33-'Official End of Year'!AZ32)/'Official End of Year'!AZ32))-1,"Error")</f>
        <v>4.8648648648648596E-2</v>
      </c>
      <c r="BA33" s="25">
        <f ca="1">IFERROR(((1+'US Inflation'!$C34)*(1+('Official End of Year'!BA33-'Official End of Year'!BA32)/'Official End of Year'!BA32))-1,"Error")</f>
        <v>4.8648648648648596E-2</v>
      </c>
      <c r="BB33" s="25">
        <f ca="1">IFERROR(((1+'US Inflation'!$C34)*(1+('Official End of Year'!BB33-'Official End of Year'!BB32)/'Official End of Year'!BB32))-1,"Error")</f>
        <v>4.8648648648648596E-2</v>
      </c>
      <c r="BC33" s="25">
        <f ca="1">IFERROR(((1+'US Inflation'!$C34)*(1+('Official End of Year'!BC33-'Official End of Year'!BC32)/'Official End of Year'!BC32))-1,"Error")</f>
        <v>-5.4892689728100463E-2</v>
      </c>
      <c r="BD33" s="25">
        <f ca="1">IFERROR(((1+'US Inflation'!$C34)*(1+('Official End of Year'!BD33-'Official End of Year'!BD32)/'Official End of Year'!BD32))-1,"Error")</f>
        <v>-1.7636382616560975E-2</v>
      </c>
      <c r="BE33" s="25">
        <f ca="1">IFERROR(((1+'US Inflation'!$C34)*(1+('Official End of Year'!BE33-'Official End of Year'!BE32)/'Official End of Year'!BE32))-1,"Error")</f>
        <v>-2.7724513439679965E-2</v>
      </c>
      <c r="BF33" s="25">
        <f ca="1">IFERROR(((1+'US Inflation'!$C34)*(1+('Official End of Year'!BF33-'Official End of Year'!BF32)/'Official End of Year'!BF32))-1,"Error")</f>
        <v>-3.5656975118960044E-2</v>
      </c>
      <c r="BG33" s="25">
        <f ca="1">IFERROR(((1+'US Inflation'!$C34)*(1+('Official End of Year'!BG33-'Official End of Year'!BG32)/'Official End of Year'!BG32))-1,"Error")</f>
        <v>5.2060737527114931E-2</v>
      </c>
      <c r="BH33" s="25">
        <f ca="1">IFERROR(((1+'US Inflation'!$C34)*(1+('Official End of Year'!BH33-'Official End of Year'!BH32)/'Official End of Year'!BH32))-1,"Error")</f>
        <v>-1.9417430799838487E-2</v>
      </c>
      <c r="BI33" s="25">
        <f ca="1">IFERROR(((1+'US Inflation'!$C34)*(1+('Official End of Year'!BI33-'Official End of Year'!BI32)/'Official End of Year'!BI32))-1,"Error")</f>
        <v>5.199324413759121E-2</v>
      </c>
      <c r="BJ33" s="25">
        <f ca="1">IFERROR(((1+'US Inflation'!$C34)*(1+('Official End of Year'!BJ33-'Official End of Year'!BJ32)/'Official End of Year'!BJ32))-1,"Error")</f>
        <v>-4.9833357338475937E-2</v>
      </c>
      <c r="BK33" s="25">
        <f ca="1">IFERROR(((1+'US Inflation'!$C34)*(1+('Official End of Year'!BK33-'Official End of Year'!BK32)/'Official End of Year'!BK32))-1,"Error")</f>
        <v>-2.2586557016439079E-2</v>
      </c>
      <c r="BL33" s="25">
        <f ca="1">IFERROR(((1+'US Inflation'!$C34)*(1+('Official End of Year'!BL33-'Official End of Year'!BL32)/'Official End of Year'!BL32))-1,"Error")</f>
        <v>6.7027027027026786E-3</v>
      </c>
      <c r="BM33" s="25">
        <f ca="1">IFERROR(((1+'US Inflation'!$C34)*(1+('Official End of Year'!BM33-'Official End of Year'!BM32)/'Official End of Year'!BM32))-1,"Error")</f>
        <v>-8.164482123651573E-2</v>
      </c>
      <c r="BN33" s="25">
        <f ca="1">IFERROR(((1+'US Inflation'!$C34)*(1+('Official End of Year'!BN33-'Official End of Year'!BN32)/'Official End of Year'!BN32))-1,"Error")</f>
        <v>6.2780166642806279E-4</v>
      </c>
      <c r="BO33" s="25">
        <f ca="1">IFERROR(((1+'US Inflation'!$C34)*(1+('Official End of Year'!BO33-'Official End of Year'!BO32)/'Official End of Year'!BO32))-1,"Error")</f>
        <v>4.8648648648648596E-2</v>
      </c>
      <c r="BP33" s="25">
        <f ca="1">IFERROR(((1+'US Inflation'!$C34)*(1+('Official End of Year'!BP33-'Official End of Year'!BP32)/'Official End of Year'!BP32))-1,"Error")</f>
        <v>4.3347637978032649E-2</v>
      </c>
      <c r="BQ33" s="25">
        <f ca="1">IFERROR(((1+'US Inflation'!$C34)*(1+('Official End of Year'!BQ33-'Official End of Year'!BQ32)/'Official End of Year'!BQ32))-1,"Error")</f>
        <v>1.83549760305175E-2</v>
      </c>
      <c r="BR33" s="25">
        <f ca="1">IFERROR(((1+'US Inflation'!$C34)*(1+('Official End of Year'!BR33-'Official End of Year'!BR32)/'Official End of Year'!BR32))-1,"Error")</f>
        <v>4.8648648648648596E-2</v>
      </c>
      <c r="BS33" s="25">
        <f ca="1">IFERROR(((1+'US Inflation'!$C34)*(1+('Official End of Year'!BS33-'Official End of Year'!BS32)/'Official End of Year'!BS32))-1,"Error")</f>
        <v>4.8648648648648596E-2</v>
      </c>
      <c r="BT33" s="25">
        <f ca="1">IFERROR(((1+'US Inflation'!$C34)*(1+('Official End of Year'!BT33-'Official End of Year'!BT32)/'Official End of Year'!BT32))-1,"Error")</f>
        <v>0.63094389432369469</v>
      </c>
      <c r="BU33" s="25">
        <f ca="1">IFERROR(((1+'US Inflation'!$C34)*(1+('Official End of Year'!BU33-'Official End of Year'!BU32)/'Official End of Year'!BU32))-1,"Error")</f>
        <v>4.7525974565705287E-2</v>
      </c>
      <c r="BV33" s="25">
        <f ca="1">IFERROR(((1+'US Inflation'!$C34)*(1+('Official End of Year'!BV33-'Official End of Year'!BV32)/'Official End of Year'!BV32))-1,"Error")</f>
        <v>0.20991912560492509</v>
      </c>
      <c r="BW33" s="25">
        <f ca="1">IFERROR(((1+'US Inflation'!$C34)*(1+('Official End of Year'!BW33-'Official End of Year'!BW32)/'Official End of Year'!BW32))-1,"Error")</f>
        <v>6.2921693506012843E-4</v>
      </c>
      <c r="BX33" s="25">
        <f ca="1">IFERROR(((1+'US Inflation'!$C34)*(1+('Official End of Year'!BX33-'Official End of Year'!BX32)/'Official End of Year'!BX32))-1,"Error")</f>
        <v>-2.9324588629908499E-2</v>
      </c>
      <c r="BY33" s="25">
        <f ca="1">IFERROR(((1+'US Inflation'!$C34)*(1+('Official End of Year'!BY33-'Official End of Year'!BY32)/'Official End of Year'!BY32))-1,"Error")</f>
        <v>4.8648648648648596E-2</v>
      </c>
      <c r="BZ33" s="25">
        <f ca="1">IFERROR(((1+'US Inflation'!$C34)*(1+('Official End of Year'!BZ33-'Official End of Year'!BZ32)/'Official End of Year'!BZ32))-1,"Error")</f>
        <v>-8.814110243944373E-2</v>
      </c>
      <c r="CA33" s="25">
        <f ca="1">IFERROR(((1+'US Inflation'!$C34)*(1+('Official End of Year'!CA33-'Official End of Year'!CA32)/'Official End of Year'!CA32))-1,"Error")</f>
        <v>3.5869179172977939E-2</v>
      </c>
      <c r="CB33" s="25">
        <f ca="1">IFERROR(((1+'US Inflation'!$C34)*(1+('Official End of Year'!CB33-'Official End of Year'!CB32)/'Official End of Year'!CB32))-1,"Error")</f>
        <v>4.8648648648648596E-2</v>
      </c>
      <c r="CC33" s="25">
        <f ca="1">IFERROR(((1+'US Inflation'!$C34)*(1+('Official End of Year'!CC33-'Official End of Year'!CC32)/'Official End of Year'!CC32))-1,"Error")</f>
        <v>4.8648648648648596E-2</v>
      </c>
      <c r="CD33" s="25">
        <f ca="1">IFERROR(((1+'US Inflation'!$C34)*(1+('Official End of Year'!CD33-'Official End of Year'!CD32)/'Official End of Year'!CD32))-1,"Error")</f>
        <v>-3.3241149200785913E-2</v>
      </c>
      <c r="CE33" s="25">
        <f ca="1">IFERROR(((1+'US Inflation'!$C34)*(1+('Official End of Year'!CE33-'Official End of Year'!CE32)/'Official End of Year'!CE32))-1,"Error")</f>
        <v>-0.15299124659071084</v>
      </c>
      <c r="CF33" s="25">
        <f ca="1">IFERROR(((1+'US Inflation'!$C34)*(1+('Official End of Year'!CF33-'Official End of Year'!CF32)/'Official End of Year'!CF32))-1,"Error")</f>
        <v>4.8648648648648596E-2</v>
      </c>
      <c r="CG33" s="25">
        <f ca="1">IFERROR(((1+'US Inflation'!$C34)*(1+('Official End of Year'!CG33-'Official End of Year'!CG32)/'Official End of Year'!CG32))-1,"Error")</f>
        <v>-2.3234734818214808E-2</v>
      </c>
      <c r="CH33" s="25">
        <f ca="1">IFERROR(((1+'US Inflation'!$C34)*(1+('Official End of Year'!CH33-'Official End of Year'!CH32)/'Official End of Year'!CH32))-1,"Error")</f>
        <v>4.7055113937388926E-2</v>
      </c>
      <c r="CI33" s="25">
        <f ca="1">IFERROR(((1+'US Inflation'!$C34)*(1+('Official End of Year'!CI33-'Official End of Year'!CI32)/'Official End of Year'!CI32))-1,"Error")</f>
        <v>2.4770263769123169E-2</v>
      </c>
      <c r="CJ33" s="25">
        <f ca="1">IFERROR(((1+'US Inflation'!$C34)*(1+('Official End of Year'!CJ33-'Official End of Year'!CJ32)/'Official End of Year'!CJ32))-1,"Error")</f>
        <v>0.3618463394893574</v>
      </c>
      <c r="CK33" s="25">
        <f ca="1">IFERROR(((1+'US Inflation'!$C34)*(1+('Official End of Year'!CK33-'Official End of Year'!CK32)/'Official End of Year'!CK32))-1,"Error")</f>
        <v>-3.2233553695585671E-2</v>
      </c>
      <c r="CL33" s="25">
        <f ca="1">IFERROR(((1+'US Inflation'!$C34)*(1+('Official End of Year'!CL33-'Official End of Year'!CL32)/'Official End of Year'!CL32))-1,"Error")</f>
        <v>-1.9666907816059509E-2</v>
      </c>
      <c r="CM33" s="25">
        <f ca="1">IFERROR(((1+'US Inflation'!$C34)*(1+('Official End of Year'!CM33-'Official End of Year'!CM32)/'Official End of Year'!CM32))-1,"Error")</f>
        <v>0.35856525670652051</v>
      </c>
      <c r="CN33" s="25">
        <f ca="1">IFERROR(((1+'US Inflation'!$C34)*(1+('Official End of Year'!CN33-'Official End of Year'!CN32)/'Official End of Year'!CN32))-1,"Error")</f>
        <v>4.8648648648648596E-2</v>
      </c>
      <c r="CO33" s="25">
        <f ca="1">IFERROR(((1+'US Inflation'!$C34)*(1+('Official End of Year'!CO33-'Official End of Year'!CO32)/'Official End of Year'!CO32))-1,"Error")</f>
        <v>8.9611486486486536E-2</v>
      </c>
      <c r="CP33" s="25">
        <f ca="1">IFERROR(((1+'US Inflation'!$C34)*(1+('Official End of Year'!CP33-'Official End of Year'!CP32)/'Official End of Year'!CP32))-1,"Error")</f>
        <v>9.4025189905773798E-2</v>
      </c>
      <c r="CQ33" s="25">
        <f ca="1">IFERROR(((1+'US Inflation'!$C34)*(1+('Official End of Year'!CQ33-'Official End of Year'!CQ32)/'Official End of Year'!CQ32))-1,"Error")</f>
        <v>4.8648648648648596E-2</v>
      </c>
      <c r="CR33" s="25">
        <f ca="1">IFERROR(((1+'US Inflation'!$C34)*(1+('Official End of Year'!CR33-'Official End of Year'!CR32)/'Official End of Year'!CR32))-1,"Error")</f>
        <v>8.7875997360758351E-2</v>
      </c>
      <c r="CS33" s="25" t="str">
        <f ca="1">IFERROR(((1+'US Inflation'!$C34)*(1+('Official End of Year'!CS33-'Official End of Year'!CS32)/'Official End of Year'!CS32))-1,"Error")</f>
        <v>Error</v>
      </c>
      <c r="CT33" s="25" t="str">
        <f ca="1">IFERROR(((1+'US Inflation'!$C34)*(1+('Official End of Year'!CT33-'Official End of Year'!CT32)/'Official End of Year'!CT32))-1,"Error")</f>
        <v>Error</v>
      </c>
      <c r="CU33" s="25" t="str">
        <f ca="1">IFERROR(((1+'US Inflation'!$C34)*(1+('Official End of Year'!CU33-'Official End of Year'!CU32)/'Official End of Year'!CU32))-1,"Error")</f>
        <v>Error</v>
      </c>
      <c r="CV33" s="25" t="str">
        <f ca="1">IFERROR(((1+'US Inflation'!$C34)*(1+('Official End of Year'!CV33-'Official End of Year'!CV32)/'Official End of Year'!CV32))-1,"Error")</f>
        <v>Error</v>
      </c>
      <c r="CW33" s="25">
        <f ca="1">IFERROR(((1+'US Inflation'!$C34)*(1+('Official End of Year'!CW33-'Official End of Year'!CW32)/'Official End of Year'!CW32))-1,"Error")</f>
        <v>4.8648648648648596E-2</v>
      </c>
      <c r="CX33" s="25">
        <f ca="1">IFERROR(((1+'US Inflation'!$C34)*(1+('Official End of Year'!CX33-'Official End of Year'!CX32)/'Official End of Year'!CX32))-1,"Error")</f>
        <v>-8.1063506859805234E-2</v>
      </c>
      <c r="CY33" s="25" t="str">
        <f ca="1">IFERROR(((1+'US Inflation'!$C34)*(1+('Official End of Year'!CY33-'Official End of Year'!CY32)/'Official End of Year'!CY32))-1,"Error")</f>
        <v>Error</v>
      </c>
      <c r="CZ33" s="25" t="str">
        <f ca="1">IFERROR(((1+'US Inflation'!$C34)*(1+('Official End of Year'!CZ33-'Official End of Year'!CZ32)/'Official End of Year'!CZ32))-1,"Error")</f>
        <v>Error</v>
      </c>
      <c r="DA33" s="25">
        <f ca="1">IFERROR(((1+'US Inflation'!$C34)*(1+('Official End of Year'!DA33-'Official End of Year'!DA32)/'Official End of Year'!DA32))-1,"Error")</f>
        <v>9.4864864893292076</v>
      </c>
      <c r="DB33" s="25">
        <f ca="1">IFERROR(((1+'US Inflation'!$C34)*(1+('Official End of Year'!DB33-'Official End of Year'!DB32)/'Official End of Year'!DB32))-1,"Error")</f>
        <v>-5.6216216216216197E-2</v>
      </c>
      <c r="DC33" s="25" t="str">
        <f ca="1">IFERROR(((1+'US Inflation'!$C34)*(1+('Official End of Year'!DC33-'Official End of Year'!DC32)/'Official End of Year'!DC32))-1,"Error")</f>
        <v>Error</v>
      </c>
      <c r="DD33" s="25">
        <f ca="1">IFERROR(((1+'US Inflation'!$C34)*(1+('Official End of Year'!DD33-'Official End of Year'!DD32)/'Official End of Year'!DD32))-1,"Error")</f>
        <v>4.8538623609329701E-2</v>
      </c>
      <c r="DE33" s="25" t="str">
        <f ca="1">IFERROR(((1+'US Inflation'!$C34)*(1+('Official End of Year'!DE33-'Official End of Year'!DE32)/'Official End of Year'!DE32))-1,"Error")</f>
        <v>Error</v>
      </c>
      <c r="DF33" s="25">
        <f ca="1">IFERROR(((1+'US Inflation'!$C34)*(1+('Official End of Year'!DF33-'Official End of Year'!DF32)/'Official End of Year'!DF32))-1,"Error")</f>
        <v>0.22218509351278626</v>
      </c>
      <c r="DG33" s="25">
        <f ca="1">IFERROR(((1+'US Inflation'!$C34)*(1+('Official End of Year'!DG33-'Official End of Year'!DG32)/'Official End of Year'!DG32))-1,"Error")</f>
        <v>5.8086202223336159E-2</v>
      </c>
    </row>
    <row r="34" spans="1:111" x14ac:dyDescent="0.25">
      <c r="A34" t="str">
        <f t="shared" ca="1" si="2"/>
        <v>1979</v>
      </c>
      <c r="B34" s="25">
        <f ca="1">IFERROR(((1+'US Inflation'!$C35)*(1+('Official End of Year'!B34-'Official End of Year'!B33)/'Official End of Year'!B33))-1,"Error")</f>
        <v>3.2450162198945032E-2</v>
      </c>
      <c r="C34" s="25">
        <f ca="1">IFERROR(((1+'US Inflation'!$C35)*(1+('Official End of Year'!C34-'Official End of Year'!C33)/'Official End of Year'!C33))-1,"Error")</f>
        <v>0.74116979652843118</v>
      </c>
      <c r="D34" s="25">
        <f ca="1">IFERROR(((1+'US Inflation'!$C35)*(1+('Official End of Year'!D34-'Official End of Year'!D33)/'Official End of Year'!D33))-1,"Error")</f>
        <v>0.104344649702097</v>
      </c>
      <c r="E34" s="25">
        <f ca="1">IFERROR(((1+'US Inflation'!$C35)*(1+('Official End of Year'!E34-'Official End of Year'!E33)/'Official End of Year'!E33))-1,"Error")</f>
        <v>-3.2927489168030122E-2</v>
      </c>
      <c r="F34" s="25">
        <f ca="1">IFERROR(((1+'US Inflation'!$C35)*(1+('Official End of Year'!F34-'Official End of Year'!F33)/'Official End of Year'!F33))-1,"Error")</f>
        <v>1.0412869198310526E-2</v>
      </c>
      <c r="G34" s="25">
        <f ca="1">IFERROR(((1+'US Inflation'!$C35)*(1+('Official End of Year'!G34-'Official End of Year'!G33)/'Official End of Year'!G33))-1,"Error")</f>
        <v>4.2275629514814117E-3</v>
      </c>
      <c r="H34" s="25">
        <f ca="1">IFERROR(((1+'US Inflation'!$C35)*(1+('Official End of Year'!H34-'Official End of Year'!H33)/'Official End of Year'!H33))-1,"Error")</f>
        <v>0.30750088873089254</v>
      </c>
      <c r="I34" s="25">
        <f ca="1">IFERROR(((1+'US Inflation'!$C35)*(1+('Official End of Year'!I34-'Official End of Year'!I33)/'Official End of Year'!I33))-1,"Error")</f>
        <v>1.6181029610160103E-2</v>
      </c>
      <c r="J34" s="25">
        <f ca="1">IFERROR(((1+'US Inflation'!$C35)*(1+('Official End of Year'!J34-'Official End of Year'!J33)/'Official End of Year'!J33))-1,"Error")</f>
        <v>1.094085729838441</v>
      </c>
      <c r="K34" s="25">
        <f ca="1">IFERROR(((1+'US Inflation'!$C35)*(1+('Official End of Year'!K34-'Official End of Year'!K33)/'Official End of Year'!K33))-1,"Error")</f>
        <v>6.7010309278350499E-2</v>
      </c>
      <c r="L34" s="25">
        <f ca="1">IFERROR(((1+'US Inflation'!$C35)*(1+('Official End of Year'!L34-'Official End of Year'!L33)/'Official End of Year'!L33))-1,"Error")</f>
        <v>5.8054478781689678E-2</v>
      </c>
      <c r="M34" s="25">
        <f ca="1">IFERROR(((1+'US Inflation'!$C35)*(1+('Official End of Year'!M34-'Official End of Year'!M33)/'Official End of Year'!M33))-1,"Error")</f>
        <v>0.22971046282079377</v>
      </c>
      <c r="N34" s="25">
        <f ca="1">IFERROR(((1+'US Inflation'!$C35)*(1+('Official End of Year'!N34-'Official End of Year'!N33)/'Official End of Year'!N33))-1,"Error")</f>
        <v>9.9896091405213605E-2</v>
      </c>
      <c r="O34" s="25">
        <f ca="1">IFERROR(((1+'US Inflation'!$C35)*(1+('Official End of Year'!O34-'Official End of Year'!O33)/'Official End of Year'!O33))-1,"Error")</f>
        <v>-3.8636638460767259E-3</v>
      </c>
      <c r="P34" s="25">
        <f ca="1">IFERROR(((1+'US Inflation'!$C35)*(1+('Official End of Year'!P34-'Official End of Year'!P33)/'Official End of Year'!P33))-1,"Error")</f>
        <v>0.14568620728992476</v>
      </c>
      <c r="Q34" s="25">
        <f ca="1">IFERROR(((1+'US Inflation'!$C35)*(1+('Official End of Year'!Q34-'Official End of Year'!Q33)/'Official End of Year'!Q33))-1,"Error")</f>
        <v>1.1215043685944917</v>
      </c>
      <c r="R34" s="25">
        <f ca="1">IFERROR(((1+'US Inflation'!$C35)*(1+('Official End of Year'!R34-'Official End of Year'!R33)/'Official End of Year'!R33))-1,"Error")</f>
        <v>6.7010309278350499E-2</v>
      </c>
      <c r="S34" s="25">
        <f ca="1">IFERROR(((1+'US Inflation'!$C35)*(1+('Official End of Year'!S34-'Official End of Year'!S33)/'Official End of Year'!S33))-1,"Error")</f>
        <v>2.7447463936736582E-2</v>
      </c>
      <c r="T34" s="25">
        <f ca="1">IFERROR(((1+'US Inflation'!$C35)*(1+('Official End of Year'!T34-'Official End of Year'!T33)/'Official End of Year'!T33))-1,"Error")</f>
        <v>9.1494207342204925E-2</v>
      </c>
      <c r="U34" s="25">
        <f ca="1">IFERROR(((1+'US Inflation'!$C35)*(1+('Official End of Year'!U34-'Official End of Year'!U33)/'Official End of Year'!U33))-1,"Error")</f>
        <v>6.7010309278350499E-2</v>
      </c>
      <c r="V34" s="25">
        <f ca="1">IFERROR(((1+'US Inflation'!$C35)*(1+('Official End of Year'!V34-'Official End of Year'!V33)/'Official End of Year'!V33))-1,"Error")</f>
        <v>6.7010309278350499E-2</v>
      </c>
      <c r="W34" s="25">
        <f ca="1">IFERROR(((1+'US Inflation'!$C35)*(1+('Official End of Year'!W34-'Official End of Year'!W33)/'Official End of Year'!W33))-1,"Error")</f>
        <v>0.90875970748289614</v>
      </c>
      <c r="X34" s="25">
        <f ca="1">IFERROR(((1+'US Inflation'!$C35)*(1+('Official End of Year'!X34-'Official End of Year'!X33)/'Official End of Year'!X33))-1,"Error")</f>
        <v>6.7010309278350499E-2</v>
      </c>
      <c r="Y34" s="25">
        <f ca="1">IFERROR(((1+'US Inflation'!$C35)*(1+('Official End of Year'!Y34-'Official End of Year'!Y33)/'Official End of Year'!Y33))-1,"Error")</f>
        <v>-6.6591462908849319E-3</v>
      </c>
      <c r="Z34" s="25">
        <f ca="1">IFERROR(((1+'US Inflation'!$C35)*(1+('Official End of Year'!Z34-'Official End of Year'!Z33)/'Official End of Year'!Z33))-1,"Error")</f>
        <v>4.2275629514814117E-3</v>
      </c>
      <c r="AA34" s="25">
        <f ca="1">IFERROR(((1+'US Inflation'!$C35)*(1+('Official End of Year'!AA34-'Official End of Year'!AA33)/'Official End of Year'!AA33))-1,"Error")</f>
        <v>-3.7959338416809096E-2</v>
      </c>
      <c r="AB34" s="25">
        <f ca="1">IFERROR(((1+'US Inflation'!$C35)*(1+('Official End of Year'!AB34-'Official End of Year'!AB33)/'Official End of Year'!AB33))-1,"Error")</f>
        <v>-1.6942422426519221E-2</v>
      </c>
      <c r="AC34" s="25">
        <f ca="1">IFERROR(((1+'US Inflation'!$C35)*(1+('Official End of Year'!AC34-'Official End of Year'!AC33)/'Official End of Year'!AC33))-1,"Error")</f>
        <v>6.7010309278350499E-2</v>
      </c>
      <c r="AD34" s="25">
        <f ca="1">IFERROR(((1+'US Inflation'!$C35)*(1+('Official End of Year'!AD34-'Official End of Year'!AD33)/'Official End of Year'!AD33))-1,"Error")</f>
        <v>0.10801335094676823</v>
      </c>
      <c r="AE34" s="25">
        <f ca="1">IFERROR(((1+'US Inflation'!$C35)*(1+('Official End of Year'!AE34-'Official End of Year'!AE33)/'Official End of Year'!AE33))-1,"Error")</f>
        <v>6.7010309278350499E-2</v>
      </c>
      <c r="AF34" s="25">
        <f ca="1">IFERROR(((1+'US Inflation'!$C35)*(1+('Official End of Year'!AF34-'Official End of Year'!AF33)/'Official End of Year'!AF33))-1,"Error")</f>
        <v>4.4395854586703143E-2</v>
      </c>
      <c r="AG34" s="25">
        <f ca="1">IFERROR(((1+'US Inflation'!$C35)*(1+('Official End of Year'!AG34-'Official End of Year'!AG33)/'Official End of Year'!AG33))-1,"Error")</f>
        <v>6.7010309278350499E-2</v>
      </c>
      <c r="AH34" s="25">
        <f ca="1">IFERROR(((1+'US Inflation'!$C35)*(1+('Official End of Year'!AH34-'Official End of Year'!AH33)/'Official End of Year'!AH33))-1,"Error")</f>
        <v>6.7010309278350499E-2</v>
      </c>
      <c r="AI34" s="25">
        <f ca="1">IFERROR(((1+'US Inflation'!$C35)*(1+('Official End of Year'!AI34-'Official End of Year'!AI33)/'Official End of Year'!AI33))-1,"Error")</f>
        <v>6.7010309278350499E-2</v>
      </c>
      <c r="AJ34" s="25">
        <f ca="1">IFERROR(((1+'US Inflation'!$C35)*(1+('Official End of Year'!AJ34-'Official End of Year'!AJ33)/'Official End of Year'!AJ33))-1,"Error")</f>
        <v>0.31718845828179543</v>
      </c>
      <c r="AK34" s="25">
        <f ca="1">IFERROR(((1+'US Inflation'!$C35)*(1+('Official End of Year'!AK34-'Official End of Year'!AK33)/'Official End of Year'!AK33))-1,"Error")</f>
        <v>5.0822612396241196E-2</v>
      </c>
      <c r="AL34" s="25">
        <f ca="1">IFERROR(((1+'US Inflation'!$C35)*(1+('Official End of Year'!AL34-'Official End of Year'!AL33)/'Official End of Year'!AL33))-1,"Error")</f>
        <v>7.0462301029220464E-2</v>
      </c>
      <c r="AM34" s="25">
        <f ca="1">IFERROR(((1+'US Inflation'!$C35)*(1+('Official End of Year'!AM34-'Official End of Year'!AM33)/'Official End of Year'!AM33))-1,"Error")</f>
        <v>6.7010309278350499E-2</v>
      </c>
      <c r="AN34" s="25">
        <f ca="1">IFERROR(((1+'US Inflation'!$C35)*(1+('Official End of Year'!AN34-'Official End of Year'!AN33)/'Official End of Year'!AN33))-1,"Error")</f>
        <v>6.7010309278350499E-2</v>
      </c>
      <c r="AO34" s="25">
        <f ca="1">IFERROR(((1+'US Inflation'!$C35)*(1+('Official End of Year'!AO34-'Official End of Year'!AO33)/'Official End of Year'!AO33))-1,"Error")</f>
        <v>-4.4923409433689221E-3</v>
      </c>
      <c r="AP34" s="25">
        <f ca="1">IFERROR(((1+'US Inflation'!$C35)*(1+('Official End of Year'!AP34-'Official End of Year'!AP33)/'Official End of Year'!AP33))-1,"Error")</f>
        <v>0.93893066067327302</v>
      </c>
      <c r="AQ34" s="25">
        <f ca="1">IFERROR(((1+'US Inflation'!$C35)*(1+('Official End of Year'!AQ34-'Official End of Year'!AQ33)/'Official End of Year'!AQ33))-1,"Error")</f>
        <v>2.7607781766817219E-2</v>
      </c>
      <c r="AR34" s="25">
        <f ca="1">IFERROR(((1+'US Inflation'!$C35)*(1+('Official End of Year'!AR34-'Official End of Year'!AR33)/'Official End of Year'!AR33))-1,"Error")</f>
        <v>0.1307516390353245</v>
      </c>
      <c r="AS34" s="25">
        <f ca="1">IFERROR(((1+'US Inflation'!$C35)*(1+('Official End of Year'!AS34-'Official End of Year'!AS33)/'Official End of Year'!AS33))-1,"Error")</f>
        <v>0.30831645239786321</v>
      </c>
      <c r="AT34" s="25">
        <f ca="1">IFERROR(((1+'US Inflation'!$C35)*(1+('Official End of Year'!AT34-'Official End of Year'!AT33)/'Official End of Year'!AT33))-1,"Error")</f>
        <v>6.5932883853036195E-2</v>
      </c>
      <c r="AU34" s="25">
        <f ca="1">IFERROR(((1+'US Inflation'!$C35)*(1+('Official End of Year'!AU34-'Official End of Year'!AU33)/'Official End of Year'!AU33))-1,"Error")</f>
        <v>4.344051408473204E-2</v>
      </c>
      <c r="AV34" s="25">
        <f ca="1">IFERROR(((1+'US Inflation'!$C35)*(1+('Official End of Year'!AV34-'Official End of Year'!AV33)/'Official End of Year'!AV33))-1,"Error")</f>
        <v>6.7010309278350499E-2</v>
      </c>
      <c r="AW34" s="25">
        <f ca="1">IFERROR(((1+'US Inflation'!$C35)*(1+('Official End of Year'!AW34-'Official End of Year'!AW33)/'Official End of Year'!AW33))-1,"Error")</f>
        <v>7.1800986935254496E-2</v>
      </c>
      <c r="AX34" s="25">
        <f ca="1">IFERROR(((1+'US Inflation'!$C35)*(1+('Official End of Year'!AX34-'Official End of Year'!AX33)/'Official End of Year'!AX33))-1,"Error")</f>
        <v>1.6675257731958766</v>
      </c>
      <c r="AY34" s="25">
        <f ca="1">IFERROR(((1+'US Inflation'!$C35)*(1+('Official End of Year'!AY34-'Official End of Year'!AY33)/'Official End of Year'!AY33))-1,"Error")</f>
        <v>0.1889583680252469</v>
      </c>
      <c r="AZ34" s="25">
        <f ca="1">IFERROR(((1+'US Inflation'!$C35)*(1+('Official End of Year'!AZ34-'Official End of Year'!AZ33)/'Official End of Year'!AZ33))-1,"Error")</f>
        <v>1.5367819029086238E-2</v>
      </c>
      <c r="BA34" s="25">
        <f ca="1">IFERROR(((1+'US Inflation'!$C35)*(1+('Official End of Year'!BA34-'Official End of Year'!BA33)/'Official End of Year'!BA33))-1,"Error")</f>
        <v>6.7010309278350499E-2</v>
      </c>
      <c r="BB34" s="25">
        <f ca="1">IFERROR(((1+'US Inflation'!$C35)*(1+('Official End of Year'!BB34-'Official End of Year'!BB33)/'Official End of Year'!BB33))-1,"Error")</f>
        <v>6.7010309278350499E-2</v>
      </c>
      <c r="BC34" s="25">
        <f ca="1">IFERROR(((1+'US Inflation'!$C35)*(1+('Official End of Year'!BC34-'Official End of Year'!BC33)/'Official End of Year'!BC33))-1,"Error")</f>
        <v>4.2275629514814117E-3</v>
      </c>
      <c r="BD34" s="25">
        <f ca="1">IFERROR(((1+'US Inflation'!$C35)*(1+('Official End of Year'!BD34-'Official End of Year'!BD33)/'Official End of Year'!BD33))-1,"Error")</f>
        <v>4.331049275845511E-2</v>
      </c>
      <c r="BE34" s="25">
        <f ca="1">IFERROR(((1+'US Inflation'!$C35)*(1+('Official End of Year'!BE34-'Official End of Year'!BE33)/'Official End of Year'!BE33))-1,"Error")</f>
        <v>5.8755098216598745E-2</v>
      </c>
      <c r="BF34" s="25">
        <f ca="1">IFERROR(((1+'US Inflation'!$C35)*(1+('Official End of Year'!BF34-'Official End of Year'!BF33)/'Official End of Year'!BF33))-1,"Error")</f>
        <v>-6.0847998249204949E-3</v>
      </c>
      <c r="BG34" s="25">
        <f ca="1">IFERROR(((1+'US Inflation'!$C35)*(1+('Official End of Year'!BG34-'Official End of Year'!BG33)/'Official End of Year'!BG33))-1,"Error")</f>
        <v>5.7782112008916142E-2</v>
      </c>
      <c r="BH34" s="25">
        <f ca="1">IFERROR(((1+'US Inflation'!$C35)*(1+('Official End of Year'!BH34-'Official End of Year'!BH33)/'Official End of Year'!BH33))-1,"Error")</f>
        <v>0.35394476662140728</v>
      </c>
      <c r="BI34" s="25">
        <f ca="1">IFERROR(((1+'US Inflation'!$C35)*(1+('Official End of Year'!BI34-'Official End of Year'!BI33)/'Official End of Year'!BI33))-1,"Error")</f>
        <v>7.0285347627355943E-2</v>
      </c>
      <c r="BJ34" s="25">
        <f ca="1">IFERROR(((1+'US Inflation'!$C35)*(1+('Official End of Year'!BJ34-'Official End of Year'!BJ33)/'Official End of Year'!BJ33))-1,"Error")</f>
        <v>9.8379471350718006E-3</v>
      </c>
      <c r="BK34" s="25">
        <f ca="1">IFERROR(((1+'US Inflation'!$C35)*(1+('Official End of Year'!BK34-'Official End of Year'!BK33)/'Official End of Year'!BK33))-1,"Error")</f>
        <v>4.7310214567862774E-2</v>
      </c>
      <c r="BL34" s="25">
        <f ca="1">IFERROR(((1+'US Inflation'!$C35)*(1+('Official End of Year'!BL34-'Official End of Year'!BL33)/'Official End of Year'!BL33))-1,"Error")</f>
        <v>6.7010309278350499E-2</v>
      </c>
      <c r="BM34" s="25">
        <f ca="1">IFERROR(((1+'US Inflation'!$C35)*(1+('Official End of Year'!BM34-'Official End of Year'!BM33)/'Official End of Year'!BM33))-1,"Error")</f>
        <v>2.7439206444053177E-3</v>
      </c>
      <c r="BN34" s="25">
        <f ca="1">IFERROR(((1+'US Inflation'!$C35)*(1+('Official End of Year'!BN34-'Official End of Year'!BN33)/'Official End of Year'!BN33))-1,"Error")</f>
        <v>0.14721896324151529</v>
      </c>
      <c r="BO34" s="25">
        <f ca="1">IFERROR(((1+'US Inflation'!$C35)*(1+('Official End of Year'!BO34-'Official End of Year'!BO33)/'Official End of Year'!BO33))-1,"Error")</f>
        <v>0.52105724939679798</v>
      </c>
      <c r="BP34" s="25">
        <f ca="1">IFERROR(((1+'US Inflation'!$C35)*(1+('Official End of Year'!BP34-'Official End of Year'!BP33)/'Official End of Year'!BP33))-1,"Error")</f>
        <v>-6.054384813153546E-2</v>
      </c>
      <c r="BQ34" s="25">
        <f ca="1">IFERROR(((1+'US Inflation'!$C35)*(1+('Official End of Year'!BQ34-'Official End of Year'!BQ33)/'Official End of Year'!BQ33))-1,"Error")</f>
        <v>4.2157649701372923E-2</v>
      </c>
      <c r="BR34" s="25">
        <f ca="1">IFERROR(((1+'US Inflation'!$C35)*(1+('Official End of Year'!BR34-'Official End of Year'!BR33)/'Official End of Year'!BR33))-1,"Error")</f>
        <v>6.7010309278350499E-2</v>
      </c>
      <c r="BS34" s="25">
        <f ca="1">IFERROR(((1+'US Inflation'!$C35)*(1+('Official End of Year'!BS34-'Official End of Year'!BS33)/'Official End of Year'!BS33))-1,"Error")</f>
        <v>6.7010309278350499E-2</v>
      </c>
      <c r="BT34" s="25">
        <f ca="1">IFERROR(((1+'US Inflation'!$C35)*(1+('Official End of Year'!BT34-'Official End of Year'!BT33)/'Official End of Year'!BT33))-1,"Error")</f>
        <v>0.36728451413613539</v>
      </c>
      <c r="BU34" s="25">
        <f ca="1">IFERROR(((1+'US Inflation'!$C35)*(1+('Official End of Year'!BU34-'Official End of Year'!BU33)/'Official End of Year'!BU33))-1,"Error")</f>
        <v>7.277151645154345E-2</v>
      </c>
      <c r="BV34" s="25">
        <f ca="1">IFERROR(((1+'US Inflation'!$C35)*(1+('Official End of Year'!BV34-'Official End of Year'!BV33)/'Official End of Year'!BV33))-1,"Error")</f>
        <v>0.14418314443138924</v>
      </c>
      <c r="BW34" s="25">
        <f ca="1">IFERROR(((1+'US Inflation'!$C35)*(1+('Official End of Year'!BW34-'Official End of Year'!BW33)/'Official End of Year'!BW33))-1,"Error")</f>
        <v>7.3550512999907003E-2</v>
      </c>
      <c r="BX34" s="25">
        <f ca="1">IFERROR(((1+'US Inflation'!$C35)*(1+('Official End of Year'!BX34-'Official End of Year'!BX33)/'Official End of Year'!BX33))-1,"Error")</f>
        <v>6.3726899056769426E-2</v>
      </c>
      <c r="BY34" s="25">
        <f ca="1">IFERROR(((1+'US Inflation'!$C35)*(1+('Official End of Year'!BY34-'Official End of Year'!BY33)/'Official End of Year'!BY33))-1,"Error")</f>
        <v>1.5367819029086238E-2</v>
      </c>
      <c r="BZ34" s="25">
        <f ca="1">IFERROR(((1+'US Inflation'!$C35)*(1+('Official End of Year'!BZ34-'Official End of Year'!BZ33)/'Official End of Year'!BZ33))-1,"Error")</f>
        <v>-6.6123652730609717E-4</v>
      </c>
      <c r="CA34" s="25">
        <f ca="1">IFERROR(((1+'US Inflation'!$C35)*(1+('Official End of Year'!CA34-'Official End of Year'!CA33)/'Official End of Year'!CA33))-1,"Error")</f>
        <v>6.1525452651688406E-2</v>
      </c>
      <c r="CB34" s="25">
        <f ca="1">IFERROR(((1+'US Inflation'!$C35)*(1+('Official End of Year'!CB34-'Official End of Year'!CB33)/'Official End of Year'!CB33))-1,"Error")</f>
        <v>6.7010309278350499E-2</v>
      </c>
      <c r="CC34" s="25">
        <f ca="1">IFERROR(((1+'US Inflation'!$C35)*(1+('Official End of Year'!CC34-'Official End of Year'!CC33)/'Official End of Year'!CC33))-1,"Error")</f>
        <v>1.5369142219905152E-2</v>
      </c>
      <c r="CD34" s="25">
        <f ca="1">IFERROR(((1+'US Inflation'!$C35)*(1+('Official End of Year'!CD34-'Official End of Year'!CD33)/'Official End of Year'!CD33))-1,"Error")</f>
        <v>1.8395753188724662E-2</v>
      </c>
      <c r="CE34" s="25">
        <f ca="1">IFERROR(((1+'US Inflation'!$C35)*(1+('Official End of Year'!CE34-'Official End of Year'!CE33)/'Official End of Year'!CE33))-1,"Error")</f>
        <v>1.7072725466099836E-2</v>
      </c>
      <c r="CF34" s="25">
        <f ca="1">IFERROR(((1+'US Inflation'!$C35)*(1+('Official End of Year'!CF34-'Official End of Year'!CF33)/'Official End of Year'!CF33))-1,"Error")</f>
        <v>6.7010309278350499E-2</v>
      </c>
      <c r="CG34" s="25">
        <f ca="1">IFERROR(((1+'US Inflation'!$C35)*(1+('Official End of Year'!CG34-'Official End of Year'!CG33)/'Official End of Year'!CG33))-1,"Error")</f>
        <v>0.17002257946843069</v>
      </c>
      <c r="CH34" s="25">
        <f ca="1">IFERROR(((1+'US Inflation'!$C35)*(1+('Official End of Year'!CH34-'Official End of Year'!CH33)/'Official End of Year'!CH33))-1,"Error")</f>
        <v>6.9891430934454934E-2</v>
      </c>
      <c r="CI34" s="25">
        <f ca="1">IFERROR(((1+'US Inflation'!$C35)*(1+('Official End of Year'!CI34-'Official End of Year'!CI33)/'Official End of Year'!CI33))-1,"Error")</f>
        <v>3.5639138708202234E-2</v>
      </c>
      <c r="CJ34" s="25">
        <f ca="1">IFERROR(((1+'US Inflation'!$C35)*(1+('Official End of Year'!CJ34-'Official End of Year'!CJ33)/'Official End of Year'!CJ33))-1,"Error")</f>
        <v>0.49381443300659367</v>
      </c>
      <c r="CK34" s="25">
        <f ca="1">IFERROR(((1+'US Inflation'!$C35)*(1+('Official End of Year'!CK34-'Official End of Year'!CK33)/'Official End of Year'!CK33))-1,"Error")</f>
        <v>4.3126237451605487E-2</v>
      </c>
      <c r="CL34" s="25">
        <f ca="1">IFERROR(((1+'US Inflation'!$C35)*(1+('Official End of Year'!CL34-'Official End of Year'!CL33)/'Official End of Year'!CL33))-1,"Error")</f>
        <v>-3.8185626081725155E-2</v>
      </c>
      <c r="CM34" s="25">
        <f ca="1">IFERROR(((1+'US Inflation'!$C35)*(1+('Official End of Year'!CM34-'Official End of Year'!CM33)/'Official End of Year'!CM33))-1,"Error")</f>
        <v>0.28745433300300238</v>
      </c>
      <c r="CN34" s="25">
        <f ca="1">IFERROR(((1+'US Inflation'!$C35)*(1+('Official End of Year'!CN34-'Official End of Year'!CN33)/'Official End of Year'!CN33))-1,"Error")</f>
        <v>6.7010309278350499E-2</v>
      </c>
      <c r="CO34" s="25">
        <f ca="1">IFERROR(((1+'US Inflation'!$C35)*(1+('Official End of Year'!CO34-'Official End of Year'!CO33)/'Official End of Year'!CO33))-1,"Error")</f>
        <v>4.2942407565305096E-2</v>
      </c>
      <c r="CP34" s="25">
        <f ca="1">IFERROR(((1+'US Inflation'!$C35)*(1+('Official End of Year'!CP34-'Official End of Year'!CP33)/'Official End of Year'!CP33))-1,"Error")</f>
        <v>5.9634300363827331E-2</v>
      </c>
      <c r="CQ34" s="25">
        <f ca="1">IFERROR(((1+'US Inflation'!$C35)*(1+('Official End of Year'!CQ34-'Official End of Year'!CQ33)/'Official End of Year'!CQ33))-1,"Error")</f>
        <v>1.8041237113401998E-3</v>
      </c>
      <c r="CR34" s="25">
        <f ca="1">IFERROR(((1+'US Inflation'!$C35)*(1+('Official End of Year'!CR34-'Official End of Year'!CR33)/'Official End of Year'!CR33))-1,"Error")</f>
        <v>0.11766722023397791</v>
      </c>
      <c r="CS34" s="25" t="str">
        <f ca="1">IFERROR(((1+'US Inflation'!$C35)*(1+('Official End of Year'!CS34-'Official End of Year'!CS33)/'Official End of Year'!CS33))-1,"Error")</f>
        <v>Error</v>
      </c>
      <c r="CT34" s="25" t="str">
        <f ca="1">IFERROR(((1+'US Inflation'!$C35)*(1+('Official End of Year'!CT34-'Official End of Year'!CT33)/'Official End of Year'!CT33))-1,"Error")</f>
        <v>Error</v>
      </c>
      <c r="CU34" s="25" t="str">
        <f ca="1">IFERROR(((1+'US Inflation'!$C35)*(1+('Official End of Year'!CU34-'Official End of Year'!CU33)/'Official End of Year'!CU33))-1,"Error")</f>
        <v>Error</v>
      </c>
      <c r="CV34" s="25" t="str">
        <f ca="1">IFERROR(((1+'US Inflation'!$C35)*(1+('Official End of Year'!CV34-'Official End of Year'!CV33)/'Official End of Year'!CV33))-1,"Error")</f>
        <v>Error</v>
      </c>
      <c r="CW34" s="25">
        <f ca="1">IFERROR(((1+'US Inflation'!$C35)*(1+('Official End of Year'!CW34-'Official End of Year'!CW33)/'Official End of Year'!CW33))-1,"Error")</f>
        <v>6.7010309278350499E-2</v>
      </c>
      <c r="CX34" s="25">
        <f ca="1">IFERROR(((1+'US Inflation'!$C35)*(1+('Official End of Year'!CX34-'Official End of Year'!CX33)/'Official End of Year'!CX33))-1,"Error")</f>
        <v>6.7010309278350499E-2</v>
      </c>
      <c r="CY34" s="25" t="str">
        <f ca="1">IFERROR(((1+'US Inflation'!$C35)*(1+('Official End of Year'!CY34-'Official End of Year'!CY33)/'Official End of Year'!CY33))-1,"Error")</f>
        <v>Error</v>
      </c>
      <c r="CZ34" s="25" t="str">
        <f ca="1">IFERROR(((1+'US Inflation'!$C35)*(1+('Official End of Year'!CZ34-'Official End of Year'!CZ33)/'Official End of Year'!CZ33))-1,"Error")</f>
        <v>Error</v>
      </c>
      <c r="DA34" s="25">
        <f ca="1">IFERROR(((1+'US Inflation'!$C35)*(1+('Official End of Year'!DA34-'Official End of Year'!DA33)/'Official End of Year'!DA33))-1,"Error")</f>
        <v>0.25373711343982497</v>
      </c>
      <c r="DB34" s="25">
        <f ca="1">IFERROR(((1+'US Inflation'!$C35)*(1+('Official End of Year'!DB34-'Official End of Year'!DB33)/'Official End of Year'!DB33))-1,"Error")</f>
        <v>6.7010309278350499E-2</v>
      </c>
      <c r="DC34" s="25" t="str">
        <f ca="1">IFERROR(((1+'US Inflation'!$C35)*(1+('Official End of Year'!DC34-'Official End of Year'!DC33)/'Official End of Year'!DC33))-1,"Error")</f>
        <v>Error</v>
      </c>
      <c r="DD34" s="25">
        <f ca="1">IFERROR(((1+'US Inflation'!$C35)*(1+('Official End of Year'!DD34-'Official End of Year'!DD33)/'Official End of Year'!DD33))-1,"Error")</f>
        <v>5.5273970905322711E-2</v>
      </c>
      <c r="DE34" s="25" t="str">
        <f ca="1">IFERROR(((1+'US Inflation'!$C35)*(1+('Official End of Year'!DE34-'Official End of Year'!DE33)/'Official End of Year'!DE33))-1,"Error")</f>
        <v>Error</v>
      </c>
      <c r="DF34" s="25">
        <f ca="1">IFERROR(((1+'US Inflation'!$C35)*(1+('Official End of Year'!DF34-'Official End of Year'!DF33)/'Official End of Year'!DF33))-1,"Error")</f>
        <v>5.5233207178888355E-2</v>
      </c>
      <c r="DG34" s="25">
        <f ca="1">IFERROR(((1+'US Inflation'!$C35)*(1+('Official End of Year'!DG34-'Official End of Year'!DG33)/'Official End of Year'!DG33))-1,"Error")</f>
        <v>9.8657705482385616E-2</v>
      </c>
    </row>
    <row r="35" spans="1:111" x14ac:dyDescent="0.25">
      <c r="A35" t="str">
        <f t="shared" ca="1" si="2"/>
        <v>1980</v>
      </c>
      <c r="B35" s="25">
        <f ca="1">IFERROR(((1+'US Inflation'!$C36)*(1+('Official End of Year'!B35-'Official End of Year'!B34)/'Official End of Year'!B34))-1,"Error")</f>
        <v>0.15090157017653638</v>
      </c>
      <c r="C35" s="25">
        <f ca="1">IFERROR(((1+'US Inflation'!$C36)*(1+('Official End of Year'!C35-'Official End of Year'!C34)/'Official End of Year'!C34))-1,"Error")</f>
        <v>0.35376119734570421</v>
      </c>
      <c r="D35" s="25">
        <f ca="1">IFERROR(((1+'US Inflation'!$C36)*(1+('Official End of Year'!D35-'Official End of Year'!D34)/'Official End of Year'!D34))-1,"Error")</f>
        <v>2.9497203241267922E-2</v>
      </c>
      <c r="E35" s="25">
        <f ca="1">IFERROR(((1+'US Inflation'!$C36)*(1+('Official End of Year'!E35-'Official End of Year'!E34)/'Official End of Year'!E34))-1,"Error")</f>
        <v>0.22266120893819785</v>
      </c>
      <c r="F35" s="25">
        <f ca="1">IFERROR(((1+'US Inflation'!$C36)*(1+('Official End of Year'!F35-'Official End of Year'!F34)/'Official End of Year'!F34))-1,"Error")</f>
        <v>0.22528571164163647</v>
      </c>
      <c r="G35" s="25">
        <f ca="1">IFERROR(((1+'US Inflation'!$C36)*(1+('Official End of Year'!G35-'Official End of Year'!G34)/'Official End of Year'!G34))-1,"Error")</f>
        <v>0.22461265135073383</v>
      </c>
      <c r="H35" s="25">
        <f ca="1">IFERROR(((1+'US Inflation'!$C36)*(1+('Official End of Year'!H35-'Official End of Year'!H34)/'Official End of Year'!H34))-1,"Error")</f>
        <v>9.0177133655394481E-2</v>
      </c>
      <c r="I35" s="25">
        <f ca="1">IFERROR(((1+'US Inflation'!$C36)*(1+('Official End of Year'!I35-'Official End of Year'!I34)/'Official End of Year'!I34))-1,"Error")</f>
        <v>3.4036271893612025E-2</v>
      </c>
      <c r="J35" s="25">
        <f ca="1">IFERROR(((1+'US Inflation'!$C36)*(1+('Official End of Year'!J35-'Official End of Year'!J34)/'Official End of Year'!J34))-1,"Error")</f>
        <v>0.72901032241613373</v>
      </c>
      <c r="K35" s="25">
        <f ca="1">IFERROR(((1+'US Inflation'!$C36)*(1+('Official End of Year'!K35-'Official End of Year'!K34)/'Official End of Year'!K34))-1,"Error")</f>
        <v>9.0177133655394481E-2</v>
      </c>
      <c r="L35" s="25">
        <f ca="1">IFERROR(((1+'US Inflation'!$C36)*(1+('Official End of Year'!L35-'Official End of Year'!L34)/'Official End of Year'!L34))-1,"Error")</f>
        <v>0.11553009027370797</v>
      </c>
      <c r="M35" s="25">
        <f ca="1">IFERROR(((1+'US Inflation'!$C36)*(1+('Official End of Year'!M35-'Official End of Year'!M34)/'Official End of Year'!M34))-1,"Error")</f>
        <v>9.0177133655394481E-2</v>
      </c>
      <c r="N35" s="25">
        <f ca="1">IFERROR(((1+'US Inflation'!$C36)*(1+('Official End of Year'!N35-'Official End of Year'!N34)/'Official End of Year'!N34))-1,"Error")</f>
        <v>0.13290326778249462</v>
      </c>
      <c r="O35" s="25">
        <f ca="1">IFERROR(((1+'US Inflation'!$C36)*(1+('Official End of Year'!O35-'Official End of Year'!O34)/'Official End of Year'!O34))-1,"Error")</f>
        <v>0.11564191022371229</v>
      </c>
      <c r="P35" s="25">
        <f ca="1">IFERROR(((1+'US Inflation'!$C36)*(1+('Official End of Year'!P35-'Official End of Year'!P34)/'Official End of Year'!P34))-1,"Error")</f>
        <v>0.25876243272616128</v>
      </c>
      <c r="Q35" s="25">
        <f ca="1">IFERROR(((1+'US Inflation'!$C36)*(1+('Official End of Year'!Q35-'Official End of Year'!Q34)/'Official End of Year'!Q34))-1,"Error")</f>
        <v>0.60953880647352499</v>
      </c>
      <c r="R35" s="25">
        <f ca="1">IFERROR(((1+'US Inflation'!$C36)*(1+('Official End of Year'!R35-'Official End of Year'!R34)/'Official End of Year'!R34))-1,"Error")</f>
        <v>9.0177133782603391E-2</v>
      </c>
      <c r="S35" s="25">
        <f ca="1">IFERROR(((1+'US Inflation'!$C36)*(1+('Official End of Year'!S35-'Official End of Year'!S34)/'Official End of Year'!S34))-1,"Error")</f>
        <v>0.15580545171342752</v>
      </c>
      <c r="T35" s="25">
        <f ca="1">IFERROR(((1+'US Inflation'!$C36)*(1+('Official End of Year'!T35-'Official End of Year'!T34)/'Official End of Year'!T34))-1,"Error")</f>
        <v>0.22797386737899505</v>
      </c>
      <c r="U35" s="25">
        <f ca="1">IFERROR(((1+'US Inflation'!$C36)*(1+('Official End of Year'!U35-'Official End of Year'!U34)/'Official End of Year'!U34))-1,"Error")</f>
        <v>9.0177133655394481E-2</v>
      </c>
      <c r="V35" s="25">
        <f ca="1">IFERROR(((1+'US Inflation'!$C36)*(1+('Official End of Year'!V35-'Official End of Year'!V34)/'Official End of Year'!V34))-1,"Error")</f>
        <v>9.0177133655394481E-2</v>
      </c>
      <c r="W35" s="25">
        <f ca="1">IFERROR(((1+'US Inflation'!$C36)*(1+('Official End of Year'!W35-'Official End of Year'!W34)/'Official End of Year'!W34))-1,"Error")</f>
        <v>9.0177133655394481E-2</v>
      </c>
      <c r="X35" s="25">
        <f ca="1">IFERROR(((1+'US Inflation'!$C36)*(1+('Official End of Year'!X35-'Official End of Year'!X34)/'Official End of Year'!X34))-1,"Error")</f>
        <v>9.0177133655394481E-2</v>
      </c>
      <c r="Y35" s="25">
        <f ca="1">IFERROR(((1+'US Inflation'!$C36)*(1+('Official End of Year'!Y35-'Official End of Year'!Y34)/'Official End of Year'!Y34))-1,"Error")</f>
        <v>0.13016488930486614</v>
      </c>
      <c r="Z35" s="25">
        <f ca="1">IFERROR(((1+'US Inflation'!$C36)*(1+('Official End of Year'!Z35-'Official End of Year'!Z34)/'Official End of Year'!Z34))-1,"Error")</f>
        <v>0.22461265135073383</v>
      </c>
      <c r="AA35" s="25">
        <f ca="1">IFERROR(((1+'US Inflation'!$C36)*(1+('Official End of Year'!AA35-'Official End of Year'!AA34)/'Official End of Year'!AA34))-1,"Error")</f>
        <v>2.3778981311701308E-2</v>
      </c>
      <c r="AB35" s="25">
        <f ca="1">IFERROR(((1+'US Inflation'!$C36)*(1+('Official End of Year'!AB35-'Official End of Year'!AB34)/'Official End of Year'!AB34))-1,"Error")</f>
        <v>0.24010634973585843</v>
      </c>
      <c r="AC35" s="25">
        <f ca="1">IFERROR(((1+'US Inflation'!$C36)*(1+('Official End of Year'!AC35-'Official End of Year'!AC34)/'Official End of Year'!AC34))-1,"Error")</f>
        <v>9.0177133655394481E-2</v>
      </c>
      <c r="AD35" s="25">
        <f ca="1">IFERROR(((1+'US Inflation'!$C36)*(1+('Official End of Year'!AD35-'Official End of Year'!AD34)/'Official End of Year'!AD34))-1,"Error")</f>
        <v>0.3442320701538415</v>
      </c>
      <c r="AE35" s="25">
        <f ca="1">IFERROR(((1+'US Inflation'!$C36)*(1+('Official End of Year'!AE35-'Official End of Year'!AE34)/'Official End of Year'!AE34))-1,"Error")</f>
        <v>9.0177133655394481E-2</v>
      </c>
      <c r="AF35" s="25">
        <f ca="1">IFERROR(((1+'US Inflation'!$C36)*(1+('Official End of Year'!AF35-'Official End of Year'!AF34)/'Official End of Year'!AF34))-1,"Error")</f>
        <v>0.12879434840880566</v>
      </c>
      <c r="AG35" s="25">
        <f ca="1">IFERROR(((1+'US Inflation'!$C36)*(1+('Official End of Year'!AG35-'Official End of Year'!AG34)/'Official End of Year'!AG34))-1,"Error")</f>
        <v>9.0177133655394481E-2</v>
      </c>
      <c r="AH35" s="25">
        <f ca="1">IFERROR(((1+'US Inflation'!$C36)*(1+('Official End of Year'!AH35-'Official End of Year'!AH34)/'Official End of Year'!AH34))-1,"Error")</f>
        <v>9.0177133655394481E-2</v>
      </c>
      <c r="AI35" s="25">
        <f ca="1">IFERROR(((1+'US Inflation'!$C36)*(1+('Official End of Year'!AI35-'Official End of Year'!AI34)/'Official End of Year'!AI34))-1,"Error")</f>
        <v>9.0177133655394481E-2</v>
      </c>
      <c r="AJ35" s="25">
        <f ca="1">IFERROR(((1+'US Inflation'!$C36)*(1+('Official End of Year'!AJ35-'Official End of Year'!AJ34)/'Official End of Year'!AJ34))-1,"Error")</f>
        <v>0.65176331971794266</v>
      </c>
      <c r="AK35" s="25">
        <f ca="1">IFERROR(((1+'US Inflation'!$C36)*(1+('Official End of Year'!AK35-'Official End of Year'!AK34)/'Official End of Year'!AK34))-1,"Error")</f>
        <v>6.6509436953570589E-2</v>
      </c>
      <c r="AL35" s="25">
        <f ca="1">IFERROR(((1+'US Inflation'!$C36)*(1+('Official End of Year'!AL35-'Official End of Year'!AL34)/'Official End of Year'!AL34))-1,"Error")</f>
        <v>9.0690037918098598E-2</v>
      </c>
      <c r="AM35" s="25">
        <f ca="1">IFERROR(((1+'US Inflation'!$C36)*(1+('Official End of Year'!AM35-'Official End of Year'!AM34)/'Official End of Year'!AM34))-1,"Error")</f>
        <v>0.12712172462163962</v>
      </c>
      <c r="AN35" s="25">
        <f ca="1">IFERROR(((1+'US Inflation'!$C36)*(1+('Official End of Year'!AN35-'Official End of Year'!AN34)/'Official End of Year'!AN34))-1,"Error")</f>
        <v>9.0177133655394481E-2</v>
      </c>
      <c r="AO35" s="25">
        <f ca="1">IFERROR(((1+'US Inflation'!$C36)*(1+('Official End of Year'!AO35-'Official End of Year'!AO34)/'Official End of Year'!AO34))-1,"Error")</f>
        <v>0.22655750466189661</v>
      </c>
      <c r="AP35" s="25">
        <f ca="1">IFERROR(((1+'US Inflation'!$C36)*(1+('Official End of Year'!AP35-'Official End of Year'!AP34)/'Official End of Year'!AP34))-1,"Error")</f>
        <v>1.370652207345314</v>
      </c>
      <c r="AQ35" s="25">
        <f ca="1">IFERROR(((1+'US Inflation'!$C36)*(1+('Official End of Year'!AQ35-'Official End of Year'!AQ34)/'Official End of Year'!AQ34))-1,"Error")</f>
        <v>0.25688654566000846</v>
      </c>
      <c r="AR35" s="25">
        <f ca="1">IFERROR(((1+'US Inflation'!$C36)*(1+('Official End of Year'!AR35-'Official End of Year'!AR34)/'Official End of Year'!AR34))-1,"Error")</f>
        <v>9.0177133655394481E-2</v>
      </c>
      <c r="AS35" s="25">
        <f ca="1">IFERROR(((1+'US Inflation'!$C36)*(1+('Official End of Year'!AS35-'Official End of Year'!AS34)/'Official End of Year'!AS34))-1,"Error")</f>
        <v>-4.9549667117327556E-2</v>
      </c>
      <c r="AT35" s="25">
        <f ca="1">IFERROR(((1+'US Inflation'!$C36)*(1+('Official End of Year'!AT35-'Official End of Year'!AT34)/'Official End of Year'!AT34))-1,"Error")</f>
        <v>0.13388706604828227</v>
      </c>
      <c r="AU35" s="25">
        <f ca="1">IFERROR(((1+'US Inflation'!$C36)*(1+('Official End of Year'!AU35-'Official End of Year'!AU34)/'Official End of Year'!AU34))-1,"Error")</f>
        <v>0.12796722929808202</v>
      </c>
      <c r="AV35" s="25">
        <f ca="1">IFERROR(((1+'US Inflation'!$C36)*(1+('Official End of Year'!AV35-'Official End of Year'!AV34)/'Official End of Year'!AV34))-1,"Error")</f>
        <v>0.48644751200850056</v>
      </c>
      <c r="AW35" s="25">
        <f ca="1">IFERROR(((1+'US Inflation'!$C36)*(1+('Official End of Year'!AW35-'Official End of Year'!AW34)/'Official End of Year'!AW34))-1,"Error")</f>
        <v>8.0808473480066034E-2</v>
      </c>
      <c r="AX35" s="25">
        <f ca="1">IFERROR(((1+'US Inflation'!$C36)*(1+('Official End of Year'!AX35-'Official End of Year'!AX34)/'Official End of Year'!AX34))-1,"Error")</f>
        <v>9.0177133655394481E-2</v>
      </c>
      <c r="AY35" s="25">
        <f ca="1">IFERROR(((1+'US Inflation'!$C36)*(1+('Official End of Year'!AY35-'Official End of Year'!AY34)/'Official End of Year'!AY34))-1,"Error")</f>
        <v>0.19234189926819067</v>
      </c>
      <c r="AZ35" s="25">
        <f ca="1">IFERROR(((1+'US Inflation'!$C36)*(1+('Official End of Year'!AZ35-'Official End of Year'!AZ34)/'Official End of Year'!AZ34))-1,"Error")</f>
        <v>-8.7516641629443725E-3</v>
      </c>
      <c r="BA35" s="25">
        <f ca="1">IFERROR(((1+'US Inflation'!$C36)*(1+('Official End of Year'!BA35-'Official End of Year'!BA34)/'Official End of Year'!BA34))-1,"Error")</f>
        <v>9.0177133655394481E-2</v>
      </c>
      <c r="BB35" s="25">
        <f ca="1">IFERROR(((1+'US Inflation'!$C36)*(1+('Official End of Year'!BB35-'Official End of Year'!BB34)/'Official End of Year'!BB34))-1,"Error")</f>
        <v>9.017345125899201E-2</v>
      </c>
      <c r="BC35" s="25">
        <f ca="1">IFERROR(((1+'US Inflation'!$C36)*(1+('Official End of Year'!BC35-'Official End of Year'!BC34)/'Official End of Year'!BC34))-1,"Error")</f>
        <v>0.22461265135073405</v>
      </c>
      <c r="BD35" s="25">
        <f ca="1">IFERROR(((1+'US Inflation'!$C36)*(1+('Official End of Year'!BD35-'Official End of Year'!BD34)/'Official End of Year'!BD34))-1,"Error")</f>
        <v>0.12906655364916708</v>
      </c>
      <c r="BE35" s="25">
        <f ca="1">IFERROR(((1+'US Inflation'!$C36)*(1+('Official End of Year'!BE35-'Official End of Year'!BE34)/'Official End of Year'!BE34))-1,"Error")</f>
        <v>0.10392747589695461</v>
      </c>
      <c r="BF35" s="25">
        <f ca="1">IFERROR(((1+'US Inflation'!$C36)*(1+('Official End of Year'!BF35-'Official End of Year'!BF34)/'Official End of Year'!BF34))-1,"Error")</f>
        <v>0.12752039215336386</v>
      </c>
      <c r="BG35" s="25">
        <f ca="1">IFERROR(((1+'US Inflation'!$C36)*(1+('Official End of Year'!BG35-'Official End of Year'!BG34)/'Official End of Year'!BG34))-1,"Error")</f>
        <v>9.4932540999583814E-2</v>
      </c>
      <c r="BH35" s="25">
        <f ca="1">IFERROR(((1+'US Inflation'!$C36)*(1+('Official End of Year'!BH35-'Official End of Year'!BH34)/'Official End of Year'!BH34))-1,"Error")</f>
        <v>0.12878557711004013</v>
      </c>
      <c r="BI35" s="25">
        <f ca="1">IFERROR(((1+'US Inflation'!$C36)*(1+('Official End of Year'!BI35-'Official End of Year'!BI34)/'Official End of Year'!BI34))-1,"Error")</f>
        <v>0.10838124270191862</v>
      </c>
      <c r="BJ35" s="25">
        <f ca="1">IFERROR(((1+'US Inflation'!$C36)*(1+('Official End of Year'!BJ35-'Official End of Year'!BJ34)/'Official End of Year'!BJ34))-1,"Error")</f>
        <v>0.25267454192943073</v>
      </c>
      <c r="BK35" s="25">
        <f ca="1">IFERROR(((1+'US Inflation'!$C36)*(1+('Official End of Year'!BK35-'Official End of Year'!BK34)/'Official End of Year'!BK34))-1,"Error")</f>
        <v>0.1194429442184004</v>
      </c>
      <c r="BL35" s="25">
        <f ca="1">IFERROR(((1+'US Inflation'!$C36)*(1+('Official End of Year'!BL35-'Official End of Year'!BL34)/'Official End of Year'!BL34))-1,"Error")</f>
        <v>9.0177133655394481E-2</v>
      </c>
      <c r="BM35" s="25">
        <f ca="1">IFERROR(((1+'US Inflation'!$C36)*(1+('Official End of Year'!BM35-'Official End of Year'!BM34)/'Official End of Year'!BM34))-1,"Error")</f>
        <v>0.21769420185977895</v>
      </c>
      <c r="BN35" s="25">
        <f ca="1">IFERROR(((1+'US Inflation'!$C36)*(1+('Official End of Year'!BN35-'Official End of Year'!BN34)/'Official End of Year'!BN34))-1,"Error")</f>
        <v>0.12079582104777686</v>
      </c>
      <c r="BO35" s="25">
        <f ca="1">IFERROR(((1+'US Inflation'!$C36)*(1+('Official End of Year'!BO35-'Official End of Year'!BO34)/'Official End of Year'!BO34))-1,"Error")</f>
        <v>9.0177133655394481E-2</v>
      </c>
      <c r="BP35" s="25">
        <f ca="1">IFERROR(((1+'US Inflation'!$C36)*(1+('Official End of Year'!BP35-'Official End of Year'!BP34)/'Official End of Year'!BP34))-1,"Error")</f>
        <v>3.5464434321469618E-2</v>
      </c>
      <c r="BQ35" s="25">
        <f ca="1">IFERROR(((1+'US Inflation'!$C36)*(1+('Official End of Year'!BQ35-'Official End of Year'!BQ34)/'Official End of Year'!BQ34))-1,"Error")</f>
        <v>0.13207585504367692</v>
      </c>
      <c r="BR35" s="25">
        <f ca="1">IFERROR(((1+'US Inflation'!$C36)*(1+('Official End of Year'!BR35-'Official End of Year'!BR34)/'Official End of Year'!BR34))-1,"Error")</f>
        <v>9.0177133655394481E-2</v>
      </c>
      <c r="BS35" s="25">
        <f ca="1">IFERROR(((1+'US Inflation'!$C36)*(1+('Official End of Year'!BS35-'Official End of Year'!BS34)/'Official End of Year'!BS34))-1,"Error")</f>
        <v>9.0177133655394481E-2</v>
      </c>
      <c r="BT35" s="25">
        <f ca="1">IFERROR(((1+'US Inflation'!$C36)*(1+('Official End of Year'!BT35-'Official End of Year'!BT34)/'Official End of Year'!BT34))-1,"Error")</f>
        <v>0.48065725956957062</v>
      </c>
      <c r="BU35" s="25">
        <f ca="1">IFERROR(((1+'US Inflation'!$C36)*(1+('Official End of Year'!BU35-'Official End of Year'!BU34)/'Official End of Year'!BU34))-1,"Error")</f>
        <v>0.11712632417119773</v>
      </c>
      <c r="BV35" s="25">
        <f ca="1">IFERROR(((1+'US Inflation'!$C36)*(1+('Official End of Year'!BV35-'Official End of Year'!BV34)/'Official End of Year'!BV34))-1,"Error")</f>
        <v>0.16515128703606141</v>
      </c>
      <c r="BW35" s="25">
        <f ca="1">IFERROR(((1+'US Inflation'!$C36)*(1+('Official End of Year'!BW35-'Official End of Year'!BW34)/'Official End of Year'!BW34))-1,"Error")</f>
        <v>7.5747270491221652E-2</v>
      </c>
      <c r="BX35" s="25">
        <f ca="1">IFERROR(((1+'US Inflation'!$C36)*(1+('Official End of Year'!BX35-'Official End of Year'!BX34)/'Official End of Year'!BX34))-1,"Error")</f>
        <v>5.7179511931374938E-2</v>
      </c>
      <c r="BY35" s="25">
        <f ca="1">IFERROR(((1+'US Inflation'!$C36)*(1+('Official End of Year'!BY35-'Official End of Year'!BY34)/'Official End of Year'!BY34))-1,"Error")</f>
        <v>-8.7516641629443725E-3</v>
      </c>
      <c r="BZ35" s="25">
        <f ca="1">IFERROR(((1+'US Inflation'!$C36)*(1+('Official End of Year'!BZ35-'Official End of Year'!BZ34)/'Official End of Year'!BZ34))-1,"Error")</f>
        <v>0.29546448166342687</v>
      </c>
      <c r="CA35" s="25">
        <f ca="1">IFERROR(((1+'US Inflation'!$C36)*(1+('Official End of Year'!CA35-'Official End of Year'!CA34)/'Official End of Year'!CA34))-1,"Error")</f>
        <v>0.2727534630210493</v>
      </c>
      <c r="CB35" s="25">
        <f ca="1">IFERROR(((1+'US Inflation'!$C36)*(1+('Official End of Year'!CB35-'Official End of Year'!CB34)/'Official End of Year'!CB34))-1,"Error")</f>
        <v>9.0177133655394481E-2</v>
      </c>
      <c r="CC35" s="25">
        <f ca="1">IFERROR(((1+'US Inflation'!$C36)*(1+('Official End of Year'!CC35-'Official End of Year'!CC34)/'Official End of Year'!CC34))-1,"Error")</f>
        <v>-7.934591282068415E-3</v>
      </c>
      <c r="CD35" s="25">
        <f ca="1">IFERROR(((1+'US Inflation'!$C36)*(1+('Official End of Year'!CD35-'Official End of Year'!CD34)/'Official End of Year'!CD34))-1,"Error")</f>
        <v>0.14986141012936982</v>
      </c>
      <c r="CE35" s="25">
        <f ca="1">IFERROR(((1+'US Inflation'!$C36)*(1+('Official End of Year'!CE35-'Official End of Year'!CE34)/'Official End of Year'!CE34))-1,"Error")</f>
        <v>0.21727809552708988</v>
      </c>
      <c r="CF35" s="25">
        <f ca="1">IFERROR(((1+'US Inflation'!$C36)*(1+('Official End of Year'!CF35-'Official End of Year'!CF34)/'Official End of Year'!CF34))-1,"Error")</f>
        <v>9.0177133655394481E-2</v>
      </c>
      <c r="CG35" s="25">
        <f ca="1">IFERROR(((1+'US Inflation'!$C36)*(1+('Official End of Year'!CG35-'Official End of Year'!CG34)/'Official End of Year'!CG34))-1,"Error")</f>
        <v>8.4559166462146562E-2</v>
      </c>
      <c r="CH35" s="25">
        <f ca="1">IFERROR(((1+'US Inflation'!$C36)*(1+('Official End of Year'!CH35-'Official End of Year'!CH34)/'Official End of Year'!CH34))-1,"Error")</f>
        <v>0.10063907637997915</v>
      </c>
      <c r="CI35" s="25">
        <f ca="1">IFERROR(((1+'US Inflation'!$C36)*(1+('Official End of Year'!CI35-'Official End of Year'!CI34)/'Official End of Year'!CI34))-1,"Error")</f>
        <v>0.14909822071550516</v>
      </c>
      <c r="CJ35" s="25">
        <f ca="1">IFERROR(((1+'US Inflation'!$C36)*(1+('Official End of Year'!CJ35-'Official End of Year'!CJ34)/'Official End of Year'!CJ34))-1,"Error")</f>
        <v>1.767137869113848</v>
      </c>
      <c r="CK35" s="25">
        <f ca="1">IFERROR(((1+'US Inflation'!$C36)*(1+('Official End of Year'!CK35-'Official End of Year'!CK34)/'Official End of Year'!CK34))-1,"Error")</f>
        <v>0.12606834670432443</v>
      </c>
      <c r="CL35" s="25">
        <f ca="1">IFERROR(((1+'US Inflation'!$C36)*(1+('Official End of Year'!CL35-'Official End of Year'!CL34)/'Official End of Year'!CL34))-1,"Error")</f>
        <v>2.380637007190689E-2</v>
      </c>
      <c r="CM35" s="25">
        <f ca="1">IFERROR(((1+'US Inflation'!$C36)*(1+('Official End of Year'!CM35-'Official End of Year'!CM34)/'Official End of Year'!CM34))-1,"Error")</f>
        <v>0.28591642875880052</v>
      </c>
      <c r="CN35" s="25">
        <f ca="1">IFERROR(((1+'US Inflation'!$C36)*(1+('Official End of Year'!CN35-'Official End of Year'!CN34)/'Official End of Year'!CN34))-1,"Error")</f>
        <v>9.0177133655394481E-2</v>
      </c>
      <c r="CO35" s="25">
        <f ca="1">IFERROR(((1+'US Inflation'!$C36)*(1+('Official End of Year'!CO35-'Official End of Year'!CO34)/'Official End of Year'!CO34))-1,"Error")</f>
        <v>0.13070936041950509</v>
      </c>
      <c r="CP35" s="25">
        <f ca="1">IFERROR(((1+'US Inflation'!$C36)*(1+('Official End of Year'!CP35-'Official End of Year'!CP34)/'Official End of Year'!CP34))-1,"Error")</f>
        <v>1.8973324909235201E-2</v>
      </c>
      <c r="CQ35" s="25">
        <f ca="1">IFERROR(((1+'US Inflation'!$C36)*(1+('Official End of Year'!CQ35-'Official End of Year'!CQ34)/'Official End of Year'!CQ34))-1,"Error")</f>
        <v>0.18306796631975519</v>
      </c>
      <c r="CR35" s="25">
        <f ca="1">IFERROR(((1+'US Inflation'!$C36)*(1+('Official End of Year'!CR35-'Official End of Year'!CR34)/'Official End of Year'!CR34))-1,"Error")</f>
        <v>0.1325144480284679</v>
      </c>
      <c r="CS35" s="25" t="str">
        <f ca="1">IFERROR(((1+'US Inflation'!$C36)*(1+('Official End of Year'!CS35-'Official End of Year'!CS34)/'Official End of Year'!CS34))-1,"Error")</f>
        <v>Error</v>
      </c>
      <c r="CT35" s="25" t="str">
        <f ca="1">IFERROR(((1+'US Inflation'!$C36)*(1+('Official End of Year'!CT35-'Official End of Year'!CT34)/'Official End of Year'!CT34))-1,"Error")</f>
        <v>Error</v>
      </c>
      <c r="CU35" s="25" t="str">
        <f ca="1">IFERROR(((1+'US Inflation'!$C36)*(1+('Official End of Year'!CU35-'Official End of Year'!CU34)/'Official End of Year'!CU34))-1,"Error")</f>
        <v>Error</v>
      </c>
      <c r="CV35" s="25" t="str">
        <f ca="1">IFERROR(((1+'US Inflation'!$C36)*(1+('Official End of Year'!CV35-'Official End of Year'!CV34)/'Official End of Year'!CV34))-1,"Error")</f>
        <v>Error</v>
      </c>
      <c r="CW35" s="25">
        <f ca="1">IFERROR(((1+'US Inflation'!$C36)*(1+('Official End of Year'!CW35-'Official End of Year'!CW34)/'Official End of Year'!CW34))-1,"Error")</f>
        <v>9.0177133655394481E-2</v>
      </c>
      <c r="CX35" s="25">
        <f ca="1">IFERROR(((1+'US Inflation'!$C36)*(1+('Official End of Year'!CX35-'Official End of Year'!CX34)/'Official End of Year'!CX34))-1,"Error")</f>
        <v>-1.2945080232597772E-2</v>
      </c>
      <c r="CY35" s="25" t="str">
        <f ca="1">IFERROR(((1+'US Inflation'!$C36)*(1+('Official End of Year'!CY35-'Official End of Year'!CY34)/'Official End of Year'!CY34))-1,"Error")</f>
        <v>Error</v>
      </c>
      <c r="CZ35" s="25" t="str">
        <f ca="1">IFERROR(((1+'US Inflation'!$C36)*(1+('Official End of Year'!CZ35-'Official End of Year'!CZ34)/'Official End of Year'!CZ34))-1,"Error")</f>
        <v>Error</v>
      </c>
      <c r="DA35" s="25">
        <f ca="1">IFERROR(((1+'US Inflation'!$C36)*(1+('Official End of Year'!DA35-'Official End of Year'!DA34)/'Official End of Year'!DA34))-1,"Error")</f>
        <v>0.28691763662729852</v>
      </c>
      <c r="DB35" s="25">
        <f ca="1">IFERROR(((1+'US Inflation'!$C36)*(1+('Official End of Year'!DB35-'Official End of Year'!DB34)/'Official End of Year'!DB34))-1,"Error")</f>
        <v>9.0177133655394481E-2</v>
      </c>
      <c r="DC35" s="25" t="str">
        <f ca="1">IFERROR(((1+'US Inflation'!$C36)*(1+('Official End of Year'!DC35-'Official End of Year'!DC34)/'Official End of Year'!DC34))-1,"Error")</f>
        <v>Error</v>
      </c>
      <c r="DD35" s="25">
        <f ca="1">IFERROR(((1+'US Inflation'!$C36)*(1+('Official End of Year'!DD35-'Official End of Year'!DD34)/'Official End of Year'!DD34))-1,"Error")</f>
        <v>0.11280976986159996</v>
      </c>
      <c r="DE35" s="25" t="str">
        <f ca="1">IFERROR(((1+'US Inflation'!$C36)*(1+('Official End of Year'!DE35-'Official End of Year'!DE34)/'Official End of Year'!DE34))-1,"Error")</f>
        <v>Error</v>
      </c>
      <c r="DF35" s="25">
        <f ca="1">IFERROR(((1+'US Inflation'!$C36)*(1+('Official End of Year'!DF35-'Official End of Year'!DF34)/'Official End of Year'!DF34))-1,"Error")</f>
        <v>0.1260173806524052</v>
      </c>
      <c r="DG35" s="25">
        <f ca="1">IFERROR(((1+'US Inflation'!$C36)*(1+('Official End of Year'!DG35-'Official End of Year'!DG34)/'Official End of Year'!DG34))-1,"Error")</f>
        <v>0.66669725435884852</v>
      </c>
    </row>
    <row r="36" spans="1:111" x14ac:dyDescent="0.25">
      <c r="A36" t="str">
        <f t="shared" ca="1" si="2"/>
        <v>1981</v>
      </c>
      <c r="B36" s="25">
        <f ca="1">IFERROR(((1+'US Inflation'!$C37)*(1+('Official End of Year'!B36-'Official End of Year'!B35)/'Official End of Year'!B35))-1,"Error")</f>
        <v>0.24722681458326523</v>
      </c>
      <c r="C36" s="25">
        <f ca="1">IFERROR(((1+'US Inflation'!$C37)*(1+('Official End of Year'!C36-'Official End of Year'!C35)/'Official End of Year'!C35))-1,"Error")</f>
        <v>3.0089373410932296</v>
      </c>
      <c r="D36" s="25">
        <f ca="1">IFERROR(((1+'US Inflation'!$C37)*(1+('Official End of Year'!D36-'Official End of Year'!D35)/'Official End of Year'!D35))-1,"Error")</f>
        <v>0.16566911485518299</v>
      </c>
      <c r="E36" s="25">
        <f ca="1">IFERROR(((1+'US Inflation'!$C37)*(1+('Official End of Year'!E36-'Official End of Year'!E35)/'Official End of Year'!E35))-1,"Error")</f>
        <v>0.28184005056267147</v>
      </c>
      <c r="F36" s="25">
        <f ca="1">IFERROR(((1+'US Inflation'!$C37)*(1+('Official End of Year'!F36-'Official End of Year'!F35)/'Official End of Year'!F35))-1,"Error")</f>
        <v>0.3658986153230066</v>
      </c>
      <c r="G36" s="25">
        <f ca="1">IFERROR(((1+'US Inflation'!$C37)*(1+('Official End of Year'!G36-'Official End of Year'!G35)/'Official End of Year'!G35))-1,"Error")</f>
        <v>0.41774941019384637</v>
      </c>
      <c r="H36" s="25">
        <f ca="1">IFERROR(((1+'US Inflation'!$C37)*(1+('Official End of Year'!H36-'Official End of Year'!H35)/'Official End of Year'!H35))-1,"Error")</f>
        <v>0.13293943870014768</v>
      </c>
      <c r="I36" s="25">
        <f ca="1">IFERROR(((1+'US Inflation'!$C37)*(1+('Official End of Year'!I36-'Official End of Year'!I35)/'Official End of Year'!I35))-1,"Error")</f>
        <v>0.33917624572660543</v>
      </c>
      <c r="J36" s="25">
        <f ca="1">IFERROR(((1+'US Inflation'!$C37)*(1+('Official End of Year'!J36-'Official End of Year'!J35)/'Official End of Year'!J35))-1,"Error")</f>
        <v>1.2142437580977195</v>
      </c>
      <c r="K36" s="25">
        <f ca="1">IFERROR(((1+'US Inflation'!$C37)*(1+('Official End of Year'!K36-'Official End of Year'!K35)/'Official End of Year'!K35))-1,"Error")</f>
        <v>0.13293943870014768</v>
      </c>
      <c r="L36" s="25">
        <f ca="1">IFERROR(((1+'US Inflation'!$C37)*(1+('Official End of Year'!L36-'Official End of Year'!L35)/'Official End of Year'!L35))-1,"Error")</f>
        <v>0.12186374492430563</v>
      </c>
      <c r="M36" s="25">
        <f ca="1">IFERROR(((1+'US Inflation'!$C37)*(1+('Official End of Year'!M36-'Official End of Year'!M35)/'Official End of Year'!M35))-1,"Error")</f>
        <v>0.13293943870014768</v>
      </c>
      <c r="N36" s="25">
        <f ca="1">IFERROR(((1+'US Inflation'!$C37)*(1+('Official End of Year'!N36-'Official End of Year'!N35)/'Official End of Year'!N35))-1,"Error")</f>
        <v>0.24218087757947759</v>
      </c>
      <c r="O36" s="25">
        <f ca="1">IFERROR(((1+'US Inflation'!$C37)*(1+('Official End of Year'!O36-'Official End of Year'!O35)/'Official End of Year'!O35))-1,"Error")</f>
        <v>0.27688057451844927</v>
      </c>
      <c r="P36" s="25">
        <f ca="1">IFERROR(((1+'US Inflation'!$C37)*(1+('Official End of Year'!P36-'Official End of Year'!P35)/'Official End of Year'!P35))-1,"Error")</f>
        <v>0.31383888908834967</v>
      </c>
      <c r="Q36" s="25">
        <f ca="1">IFERROR(((1+'US Inflation'!$C37)*(1+('Official End of Year'!Q36-'Official End of Year'!Q35)/'Official End of Year'!Q35))-1,"Error")</f>
        <v>1.0553626580214468</v>
      </c>
      <c r="R36" s="25">
        <f ca="1">IFERROR(((1+'US Inflation'!$C37)*(1+('Official End of Year'!R36-'Official End of Year'!R35)/'Official End of Year'!R35))-1,"Error")</f>
        <v>3.7538509001778726</v>
      </c>
      <c r="S36" s="25">
        <f ca="1">IFERROR(((1+'US Inflation'!$C37)*(1+('Official End of Year'!S36-'Official End of Year'!S35)/'Official End of Year'!S35))-1,"Error")</f>
        <v>0.33024939164299894</v>
      </c>
      <c r="T36" s="25">
        <f ca="1">IFERROR(((1+'US Inflation'!$C37)*(1+('Official End of Year'!T36-'Official End of Year'!T35)/'Official End of Year'!T35))-1,"Error")</f>
        <v>0.37084005696359745</v>
      </c>
      <c r="U36" s="25">
        <f ca="1">IFERROR(((1+'US Inflation'!$C37)*(1+('Official End of Year'!U36-'Official End of Year'!U35)/'Official End of Year'!U35))-1,"Error")</f>
        <v>0.13293943870014768</v>
      </c>
      <c r="V36" s="25">
        <f ca="1">IFERROR(((1+'US Inflation'!$C37)*(1+('Official End of Year'!V36-'Official End of Year'!V35)/'Official End of Year'!V35))-1,"Error")</f>
        <v>0.13293943870014768</v>
      </c>
      <c r="W36" s="25">
        <f ca="1">IFERROR(((1+'US Inflation'!$C37)*(1+('Official End of Year'!W36-'Official End of Year'!W35)/'Official End of Year'!W35))-1,"Error")</f>
        <v>0.13293943870014768</v>
      </c>
      <c r="X36" s="25">
        <f ca="1">IFERROR(((1+'US Inflation'!$C37)*(1+('Official End of Year'!X36-'Official End of Year'!X35)/'Official End of Year'!X35))-1,"Error")</f>
        <v>0.13293943870014768</v>
      </c>
      <c r="Y36" s="25">
        <f ca="1">IFERROR(((1+'US Inflation'!$C37)*(1+('Official End of Year'!Y36-'Official End of Year'!Y35)/'Official End of Year'!Y35))-1,"Error")</f>
        <v>0.28011623049078604</v>
      </c>
      <c r="Z36" s="25">
        <f ca="1">IFERROR(((1+'US Inflation'!$C37)*(1+('Official End of Year'!Z36-'Official End of Year'!Z35)/'Official End of Year'!Z35))-1,"Error")</f>
        <v>0.41774941019384637</v>
      </c>
      <c r="AA36" s="25">
        <f ca="1">IFERROR(((1+'US Inflation'!$C37)*(1+('Official End of Year'!AA36-'Official End of Year'!AA35)/'Official End of Year'!AA35))-1,"Error")</f>
        <v>0.39222056061537103</v>
      </c>
      <c r="AB36" s="25">
        <f ca="1">IFERROR(((1+'US Inflation'!$C37)*(1+('Official End of Year'!AB36-'Official End of Year'!AB35)/'Official End of Year'!AB35))-1,"Error")</f>
        <v>0.29661751510616963</v>
      </c>
      <c r="AC36" s="25">
        <f ca="1">IFERROR(((1+'US Inflation'!$C37)*(1+('Official End of Year'!AC36-'Official End of Year'!AC35)/'Official End of Year'!AC35))-1,"Error")</f>
        <v>0.13293943870014768</v>
      </c>
      <c r="AD36" s="25">
        <f ca="1">IFERROR(((1+'US Inflation'!$C37)*(1+('Official End of Year'!AD36-'Official End of Year'!AD35)/'Official End of Year'!AD35))-1,"Error")</f>
        <v>0.37930091799503063</v>
      </c>
      <c r="AE36" s="25">
        <f ca="1">IFERROR(((1+'US Inflation'!$C37)*(1+('Official End of Year'!AE36-'Official End of Year'!AE35)/'Official End of Year'!AE35))-1,"Error")</f>
        <v>0.13293943870014768</v>
      </c>
      <c r="AF36" s="25">
        <f ca="1">IFERROR(((1+'US Inflation'!$C37)*(1+('Official End of Year'!AF36-'Official End of Year'!AF35)/'Official End of Year'!AF35))-1,"Error")</f>
        <v>0.23357118705346003</v>
      </c>
      <c r="AG36" s="25">
        <f ca="1">IFERROR(((1+'US Inflation'!$C37)*(1+('Official End of Year'!AG36-'Official End of Year'!AG35)/'Official End of Year'!AG35))-1,"Error")</f>
        <v>0.33286992796093084</v>
      </c>
      <c r="AH36" s="25">
        <f ca="1">IFERROR(((1+'US Inflation'!$C37)*(1+('Official End of Year'!AH36-'Official End of Year'!AH35)/'Official End of Year'!AH35))-1,"Error")</f>
        <v>0.13293943870014768</v>
      </c>
      <c r="AI36" s="25">
        <f ca="1">IFERROR(((1+'US Inflation'!$C37)*(1+('Official End of Year'!AI36-'Official End of Year'!AI35)/'Official End of Year'!AI35))-1,"Error")</f>
        <v>0.13293943870014768</v>
      </c>
      <c r="AJ36" s="25">
        <f ca="1">IFERROR(((1+'US Inflation'!$C37)*(1+('Official End of Year'!AJ36-'Official End of Year'!AJ35)/'Official End of Year'!AJ35))-1,"Error")</f>
        <v>0.56144763243887974</v>
      </c>
      <c r="AK36" s="25">
        <f ca="1">IFERROR(((1+'US Inflation'!$C37)*(1+('Official End of Year'!AK36-'Official End of Year'!AK35)/'Official End of Year'!AK35))-1,"Error")</f>
        <v>0.30843762651026552</v>
      </c>
      <c r="AL36" s="25">
        <f ca="1">IFERROR(((1+'US Inflation'!$C37)*(1+('Official End of Year'!AL36-'Official End of Year'!AL35)/'Official End of Year'!AL35))-1,"Error")</f>
        <v>0.15378257551171171</v>
      </c>
      <c r="AM36" s="25">
        <f ca="1">IFERROR(((1+'US Inflation'!$C37)*(1+('Official End of Year'!AM36-'Official End of Year'!AM35)/'Official End of Year'!AM35))-1,"Error")</f>
        <v>0.23296043045538539</v>
      </c>
      <c r="AN36" s="25">
        <f ca="1">IFERROR(((1+'US Inflation'!$C37)*(1+('Official End of Year'!AN36-'Official End of Year'!AN35)/'Official End of Year'!AN35))-1,"Error")</f>
        <v>0.13293943870014768</v>
      </c>
      <c r="AO36" s="25">
        <f ca="1">IFERROR(((1+'US Inflation'!$C37)*(1+('Official End of Year'!AO36-'Official End of Year'!AO35)/'Official End of Year'!AO35))-1,"Error")</f>
        <v>0.35860655926923912</v>
      </c>
      <c r="AP36" s="25">
        <f ca="1">IFERROR(((1+'US Inflation'!$C37)*(1+('Official End of Year'!AP36-'Official End of Year'!AP35)/'Official End of Year'!AP35))-1,"Error")</f>
        <v>1.3376201679792987</v>
      </c>
      <c r="AQ36" s="25">
        <f ca="1">IFERROR(((1+'US Inflation'!$C37)*(1+('Official End of Year'!AQ36-'Official End of Year'!AQ35)/'Official End of Year'!AQ35))-1,"Error")</f>
        <v>0.4630645985786086</v>
      </c>
      <c r="AR36" s="25">
        <f ca="1">IFERROR(((1+'US Inflation'!$C37)*(1+('Official End of Year'!AR36-'Official End of Year'!AR35)/'Official End of Year'!AR35))-1,"Error")</f>
        <v>0.13293943870014768</v>
      </c>
      <c r="AS36" s="25">
        <f ca="1">IFERROR(((1+'US Inflation'!$C37)*(1+('Official End of Year'!AS36-'Official End of Year'!AS35)/'Official End of Year'!AS35))-1,"Error")</f>
        <v>0.18240900327904175</v>
      </c>
      <c r="AT36" s="25">
        <f ca="1">IFERROR(((1+'US Inflation'!$C37)*(1+('Official End of Year'!AT36-'Official End of Year'!AT35)/'Official End of Year'!AT35))-1,"Error")</f>
        <v>0.23973742306351764</v>
      </c>
      <c r="AU36" s="25">
        <f ca="1">IFERROR(((1+'US Inflation'!$C37)*(1+('Official End of Year'!AU36-'Official End of Year'!AU35)/'Official End of Year'!AU35))-1,"Error")</f>
        <v>0.52546272815046136</v>
      </c>
      <c r="AV36" s="25">
        <f ca="1">IFERROR(((1+'US Inflation'!$C37)*(1+('Official End of Year'!AV36-'Official End of Year'!AV35)/'Official End of Year'!AV35))-1,"Error")</f>
        <v>0.19427916585517724</v>
      </c>
      <c r="AW36" s="25">
        <f ca="1">IFERROR(((1+'US Inflation'!$C37)*(1+('Official End of Year'!AW36-'Official End of Year'!AW35)/'Official End of Year'!AW35))-1,"Error")</f>
        <v>0.16923925519518601</v>
      </c>
      <c r="AX36" s="25">
        <f ca="1">IFERROR(((1+'US Inflation'!$C37)*(1+('Official End of Year'!AX36-'Official End of Year'!AX35)/'Official End of Year'!AX35))-1,"Error")</f>
        <v>2.3988183161004426</v>
      </c>
      <c r="AY36" s="25">
        <f ca="1">IFERROR(((1+'US Inflation'!$C37)*(1+('Official End of Year'!AY36-'Official End of Year'!AY35)/'Official End of Year'!AY35))-1,"Error")</f>
        <v>0.4216798111840554</v>
      </c>
      <c r="AZ36" s="25">
        <f ca="1">IFERROR(((1+'US Inflation'!$C37)*(1+('Official End of Year'!AZ36-'Official End of Year'!AZ35)/'Official End of Year'!AZ35))-1,"Error")</f>
        <v>0.45971263985228927</v>
      </c>
      <c r="BA36" s="25">
        <f ca="1">IFERROR(((1+'US Inflation'!$C37)*(1+('Official End of Year'!BA36-'Official End of Year'!BA35)/'Official End of Year'!BA35))-1,"Error")</f>
        <v>0.13293943870014768</v>
      </c>
      <c r="BB36" s="25">
        <f ca="1">IFERROR(((1+'US Inflation'!$C37)*(1+('Official End of Year'!BB36-'Official End of Year'!BB35)/'Official End of Year'!BB35))-1,"Error")</f>
        <v>0.13295091925521474</v>
      </c>
      <c r="BC36" s="25">
        <f ca="1">IFERROR(((1+'US Inflation'!$C37)*(1+('Official End of Year'!BC36-'Official End of Year'!BC35)/'Official End of Year'!BC35))-1,"Error")</f>
        <v>0.41774941019384659</v>
      </c>
      <c r="BD36" s="25">
        <f ca="1">IFERROR(((1+'US Inflation'!$C37)*(1+('Official End of Year'!BD36-'Official End of Year'!BD35)/'Official End of Year'!BD35))-1,"Error")</f>
        <v>0.23171713396794336</v>
      </c>
      <c r="BE36" s="25">
        <f ca="1">IFERROR(((1+'US Inflation'!$C37)*(1+('Official End of Year'!BE36-'Official End of Year'!BE35)/'Official End of Year'!BE35))-1,"Error")</f>
        <v>0.15341424784255686</v>
      </c>
      <c r="BF36" s="25">
        <f ca="1">IFERROR(((1+'US Inflation'!$C37)*(1+('Official End of Year'!BF36-'Official End of Year'!BF35)/'Official End of Year'!BF35))-1,"Error")</f>
        <v>0.22842592890552949</v>
      </c>
      <c r="BG36" s="25">
        <f ca="1">IFERROR(((1+'US Inflation'!$C37)*(1+('Official End of Year'!BG36-'Official End of Year'!BG35)/'Official End of Year'!BG35))-1,"Error")</f>
        <v>0.20207211671854997</v>
      </c>
      <c r="BH36" s="25">
        <f ca="1">IFERROR(((1+'US Inflation'!$C37)*(1+('Official End of Year'!BH36-'Official End of Year'!BH35)/'Official End of Year'!BH35))-1,"Error")</f>
        <v>0.48028709875939923</v>
      </c>
      <c r="BI36" s="25">
        <f ca="1">IFERROR(((1+'US Inflation'!$C37)*(1+('Official End of Year'!BI36-'Official End of Year'!BI35)/'Official End of Year'!BI35))-1,"Error")</f>
        <v>0.2707635663387129</v>
      </c>
      <c r="BJ36" s="25">
        <f ca="1">IFERROR(((1+'US Inflation'!$C37)*(1+('Official End of Year'!BJ36-'Official End of Year'!BJ35)/'Official End of Year'!BJ35))-1,"Error")</f>
        <v>0.39642163248850593</v>
      </c>
      <c r="BK36" s="25">
        <f ca="1">IFERROR(((1+'US Inflation'!$C37)*(1+('Official End of Year'!BK36-'Official End of Year'!BK35)/'Official End of Year'!BK35))-1,"Error")</f>
        <v>0.23765708872043612</v>
      </c>
      <c r="BL36" s="25">
        <f ca="1">IFERROR(((1+'US Inflation'!$C37)*(1+('Official End of Year'!BL36-'Official End of Year'!BL35)/'Official End of Year'!BL35))-1,"Error")</f>
        <v>0.24623338247575077</v>
      </c>
      <c r="BM36" s="25">
        <f ca="1">IFERROR(((1+'US Inflation'!$C37)*(1+('Official End of Year'!BM36-'Official End of Year'!BM35)/'Official End of Year'!BM35))-1,"Error")</f>
        <v>0.3090240081568747</v>
      </c>
      <c r="BN36" s="25">
        <f ca="1">IFERROR(((1+'US Inflation'!$C37)*(1+('Official End of Year'!BN36-'Official End of Year'!BN35)/'Official End of Year'!BN35))-1,"Error")</f>
        <v>0.30263171337806205</v>
      </c>
      <c r="BO36" s="25">
        <f ca="1">IFERROR(((1+'US Inflation'!$C37)*(1+('Official End of Year'!BO36-'Official End of Year'!BO35)/'Official End of Year'!BO35))-1,"Error")</f>
        <v>0.13293943870014768</v>
      </c>
      <c r="BP36" s="25">
        <f ca="1">IFERROR(((1+'US Inflation'!$C37)*(1+('Official End of Year'!BP36-'Official End of Year'!BP35)/'Official End of Year'!BP35))-1,"Error")</f>
        <v>0.32883259712766866</v>
      </c>
      <c r="BQ36" s="25">
        <f ca="1">IFERROR(((1+'US Inflation'!$C37)*(1+('Official End of Year'!BQ36-'Official End of Year'!BQ35)/'Official End of Year'!BQ35))-1,"Error")</f>
        <v>0.26936211065174076</v>
      </c>
      <c r="BR36" s="25">
        <f ca="1">IFERROR(((1+'US Inflation'!$C37)*(1+('Official End of Year'!BR36-'Official End of Year'!BR35)/'Official End of Year'!BR35))-1,"Error")</f>
        <v>0.13293943870014768</v>
      </c>
      <c r="BS36" s="25">
        <f ca="1">IFERROR(((1+'US Inflation'!$C37)*(1+('Official End of Year'!BS36-'Official End of Year'!BS35)/'Official End of Year'!BS35))-1,"Error")</f>
        <v>0.13293943870014768</v>
      </c>
      <c r="BT36" s="25">
        <f ca="1">IFERROR(((1+'US Inflation'!$C37)*(1+('Official End of Year'!BT36-'Official End of Year'!BT35)/'Official End of Year'!BT35))-1,"Error")</f>
        <v>0.673171037801509</v>
      </c>
      <c r="BU36" s="25">
        <f ca="1">IFERROR(((1+'US Inflation'!$C37)*(1+('Official End of Year'!BU36-'Official End of Year'!BU35)/'Official End of Year'!BU35))-1,"Error")</f>
        <v>0.21305169261261914</v>
      </c>
      <c r="BV36" s="25">
        <f ca="1">IFERROR(((1+'US Inflation'!$C37)*(1+('Official End of Year'!BV36-'Official End of Year'!BV35)/'Official End of Year'!BV35))-1,"Error")</f>
        <v>0.38665847970113121</v>
      </c>
      <c r="BW36" s="25">
        <f ca="1">IFERROR(((1+'US Inflation'!$C37)*(1+('Official End of Year'!BW36-'Official End of Year'!BW35)/'Official End of Year'!BW35))-1,"Error")</f>
        <v>0.16519644362325159</v>
      </c>
      <c r="BX36" s="25">
        <f ca="1">IFERROR(((1+'US Inflation'!$C37)*(1+('Official End of Year'!BX36-'Official End of Year'!BX35)/'Official End of Year'!BX35))-1,"Error")</f>
        <v>0.10425129574256964</v>
      </c>
      <c r="BY36" s="25">
        <f ca="1">IFERROR(((1+'US Inflation'!$C37)*(1+('Official End of Year'!BY36-'Official End of Year'!BY35)/'Official End of Year'!BY35))-1,"Error")</f>
        <v>0.45971263985228927</v>
      </c>
      <c r="BZ36" s="25">
        <f ca="1">IFERROR(((1+'US Inflation'!$C37)*(1+('Official End of Year'!BZ36-'Official End of Year'!BZ35)/'Official End of Year'!BZ35))-1,"Error")</f>
        <v>0.3900229248503555</v>
      </c>
      <c r="CA36" s="25">
        <f ca="1">IFERROR(((1+'US Inflation'!$C37)*(1+('Official End of Year'!CA36-'Official End of Year'!CA35)/'Official End of Year'!CA35))-1,"Error")</f>
        <v>0.28605799632415319</v>
      </c>
      <c r="CB36" s="25">
        <f ca="1">IFERROR(((1+'US Inflation'!$C37)*(1+('Official End of Year'!CB36-'Official End of Year'!CB35)/'Official End of Year'!CB35))-1,"Error")</f>
        <v>0.13293943870014768</v>
      </c>
      <c r="CC36" s="25">
        <f ca="1">IFERROR(((1+'US Inflation'!$C37)*(1+('Official End of Year'!CC36-'Official End of Year'!CC35)/'Official End of Year'!CC35))-1,"Error")</f>
        <v>0.45850850835436852</v>
      </c>
      <c r="CD36" s="25">
        <f ca="1">IFERROR(((1+'US Inflation'!$C37)*(1+('Official End of Year'!CD36-'Official End of Year'!CD35)/'Official End of Year'!CD35))-1,"Error")</f>
        <v>0.42468162498877771</v>
      </c>
      <c r="CE36" s="25">
        <f ca="1">IFERROR(((1+'US Inflation'!$C37)*(1+('Official End of Year'!CE36-'Official End of Year'!CE35)/'Official End of Year'!CE35))-1,"Error")</f>
        <v>0.15153406427291771</v>
      </c>
      <c r="CF36" s="25">
        <f ca="1">IFERROR(((1+'US Inflation'!$C37)*(1+('Official End of Year'!CF36-'Official End of Year'!CF35)/'Official End of Year'!CF35))-1,"Error")</f>
        <v>0.13293943870014768</v>
      </c>
      <c r="CG36" s="25">
        <f ca="1">IFERROR(((1+'US Inflation'!$C37)*(1+('Official End of Year'!CG36-'Official End of Year'!CG35)/'Official End of Year'!CG35))-1,"Error")</f>
        <v>0.15050364017944151</v>
      </c>
      <c r="CH36" s="25">
        <f ca="1">IFERROR(((1+'US Inflation'!$C37)*(1+('Official End of Year'!CH36-'Official End of Year'!CH35)/'Official End of Year'!CH35))-1,"Error")</f>
        <v>0.26370548454738652</v>
      </c>
      <c r="CI36" s="25">
        <f ca="1">IFERROR(((1+'US Inflation'!$C37)*(1+('Official End of Year'!CI36-'Official End of Year'!CI35)/'Official End of Year'!CI35))-1,"Error")</f>
        <v>0.39759819921848338</v>
      </c>
      <c r="CJ36" s="25">
        <f ca="1">IFERROR(((1+'US Inflation'!$C37)*(1+('Official End of Year'!CJ36-'Official End of Year'!CJ35)/'Official End of Year'!CJ35))-1,"Error")</f>
        <v>0.65954093246406442</v>
      </c>
      <c r="CK36" s="25">
        <f ca="1">IFERROR(((1+'US Inflation'!$C37)*(1+('Official End of Year'!CK36-'Official End of Year'!CK35)/'Official End of Year'!CK35))-1,"Error")</f>
        <v>11.71436232775001</v>
      </c>
      <c r="CL36" s="25">
        <f ca="1">IFERROR(((1+'US Inflation'!$C37)*(1+('Official End of Year'!CL36-'Official End of Year'!CL35)/'Official End of Year'!CL35))-1,"Error")</f>
        <v>0.39240152849162246</v>
      </c>
      <c r="CM36" s="25">
        <f ca="1">IFERROR(((1+'US Inflation'!$C37)*(1+('Official End of Year'!CM36-'Official End of Year'!CM35)/'Official End of Year'!CM35))-1,"Error")</f>
        <v>0.31338745413827596</v>
      </c>
      <c r="CN36" s="25">
        <f ca="1">IFERROR(((1+'US Inflation'!$C37)*(1+('Official End of Year'!CN36-'Official End of Year'!CN35)/'Official End of Year'!CN35))-1,"Error")</f>
        <v>0.13293943870014768</v>
      </c>
      <c r="CO36" s="25">
        <f ca="1">IFERROR(((1+'US Inflation'!$C37)*(1+('Official End of Year'!CO36-'Official End of Year'!CO35)/'Official End of Year'!CO35))-1,"Error")</f>
        <v>0.23096880916864015</v>
      </c>
      <c r="CP36" s="25">
        <f ca="1">IFERROR(((1+'US Inflation'!$C37)*(1+('Official End of Year'!CP36-'Official End of Year'!CP35)/'Official End of Year'!CP35))-1,"Error")</f>
        <v>0.29217209338551586</v>
      </c>
      <c r="CQ36" s="25">
        <f ca="1">IFERROR(((1+'US Inflation'!$C37)*(1+('Official End of Year'!CQ36-'Official End of Year'!CQ35)/'Official End of Year'!CQ35))-1,"Error")</f>
        <v>0.25031048197044381</v>
      </c>
      <c r="CR36" s="25">
        <f ca="1">IFERROR(((1+'US Inflation'!$C37)*(1+('Official End of Year'!CR36-'Official End of Year'!CR35)/'Official End of Year'!CR35))-1,"Error")</f>
        <v>0.38367039459226682</v>
      </c>
      <c r="CS36" s="25" t="str">
        <f ca="1">IFERROR(((1+'US Inflation'!$C37)*(1+('Official End of Year'!CS36-'Official End of Year'!CS35)/'Official End of Year'!CS35))-1,"Error")</f>
        <v>Error</v>
      </c>
      <c r="CT36" s="25" t="str">
        <f ca="1">IFERROR(((1+'US Inflation'!$C37)*(1+('Official End of Year'!CT36-'Official End of Year'!CT35)/'Official End of Year'!CT35))-1,"Error")</f>
        <v>Error</v>
      </c>
      <c r="CU36" s="25" t="str">
        <f ca="1">IFERROR(((1+'US Inflation'!$C37)*(1+('Official End of Year'!CU36-'Official End of Year'!CU35)/'Official End of Year'!CU35))-1,"Error")</f>
        <v>Error</v>
      </c>
      <c r="CV36" s="25" t="str">
        <f ca="1">IFERROR(((1+'US Inflation'!$C37)*(1+('Official End of Year'!CV36-'Official End of Year'!CV35)/'Official End of Year'!CV35))-1,"Error")</f>
        <v>Error</v>
      </c>
      <c r="CW36" s="25">
        <f ca="1">IFERROR(((1+'US Inflation'!$C37)*(1+('Official End of Year'!CW36-'Official End of Year'!CW35)/'Official End of Year'!CW35))-1,"Error")</f>
        <v>0.13293943870014768</v>
      </c>
      <c r="CX36" s="25">
        <f ca="1">IFERROR(((1+'US Inflation'!$C37)*(1+('Official End of Year'!CX36-'Official End of Year'!CX35)/'Official End of Year'!CX35))-1,"Error")</f>
        <v>0.2109163803198888</v>
      </c>
      <c r="CY36" s="25" t="str">
        <f ca="1">IFERROR(((1+'US Inflation'!$C37)*(1+('Official End of Year'!CY36-'Official End of Year'!CY35)/'Official End of Year'!CY35))-1,"Error")</f>
        <v>Error</v>
      </c>
      <c r="CZ36" s="25" t="str">
        <f ca="1">IFERROR(((1+'US Inflation'!$C37)*(1+('Official End of Year'!CZ36-'Official End of Year'!CZ35)/'Official End of Year'!CZ35))-1,"Error")</f>
        <v>Error</v>
      </c>
      <c r="DA36" s="25">
        <f ca="1">IFERROR(((1+'US Inflation'!$C37)*(1+('Official End of Year'!DA36-'Official End of Year'!DA35)/'Official End of Year'!DA35))-1,"Error")</f>
        <v>0.37379670482119987</v>
      </c>
      <c r="DB36" s="25">
        <f ca="1">IFERROR(((1+'US Inflation'!$C37)*(1+('Official End of Year'!DB36-'Official End of Year'!DB35)/'Official End of Year'!DB35))-1,"Error")</f>
        <v>-5.5883801083210227E-2</v>
      </c>
      <c r="DC36" s="25" t="str">
        <f ca="1">IFERROR(((1+'US Inflation'!$C37)*(1+('Official End of Year'!DC36-'Official End of Year'!DC35)/'Official End of Year'!DC35))-1,"Error")</f>
        <v>Error</v>
      </c>
      <c r="DD36" s="25">
        <f ca="1">IFERROR(((1+'US Inflation'!$C37)*(1+('Official End of Year'!DD36-'Official End of Year'!DD35)/'Official End of Year'!DD35))-1,"Error")</f>
        <v>0.25599826702661854</v>
      </c>
      <c r="DE36" s="25" t="str">
        <f ca="1">IFERROR(((1+'US Inflation'!$C37)*(1+('Official End of Year'!DE36-'Official End of Year'!DE35)/'Official End of Year'!DE35))-1,"Error")</f>
        <v>Error</v>
      </c>
      <c r="DF36" s="25">
        <f ca="1">IFERROR(((1+'US Inflation'!$C37)*(1+('Official End of Year'!DF36-'Official End of Year'!DF35)/'Official End of Year'!DF35))-1,"Error")</f>
        <v>3.9067742517452562</v>
      </c>
      <c r="DG36" s="25">
        <f ca="1">IFERROR(((1+'US Inflation'!$C37)*(1+('Official End of Year'!DG36-'Official End of Year'!DG35)/'Official End of Year'!DG35))-1,"Error")</f>
        <v>0.61733031181488407</v>
      </c>
    </row>
    <row r="37" spans="1:111" x14ac:dyDescent="0.25">
      <c r="A37" t="str">
        <f t="shared" ca="1" si="2"/>
        <v>1982</v>
      </c>
      <c r="B37" s="25">
        <f ca="1">IFERROR(((1+'US Inflation'!$C38)*(1+('Official End of Year'!B37-'Official End of Year'!B36)/'Official End of Year'!B36))-1,"Error")</f>
        <v>0.19588368713822657</v>
      </c>
      <c r="C37" s="25">
        <f ca="1">IFERROR(((1+'US Inflation'!$C38)*(1+('Official End of Year'!C37-'Official End of Year'!C36)/'Official End of Year'!C36))-1,"Error")</f>
        <v>6.3754786428243406</v>
      </c>
      <c r="D37" s="25">
        <f ca="1">IFERROR(((1+'US Inflation'!$C38)*(1+('Official End of Year'!D37-'Official End of Year'!D36)/'Official End of Year'!D36))-1,"Error")</f>
        <v>0.32084881958440081</v>
      </c>
      <c r="E37" s="25">
        <f ca="1">IFERROR(((1+'US Inflation'!$C38)*(1+('Official End of Year'!E37-'Official End of Year'!E36)/'Official End of Year'!E36))-1,"Error")</f>
        <v>0.20876883239699162</v>
      </c>
      <c r="F37" s="25">
        <f ca="1">IFERROR(((1+'US Inflation'!$C38)*(1+('Official End of Year'!F37-'Official End of Year'!F36)/'Official End of Year'!F36))-1,"Error")</f>
        <v>0.3970543126779762</v>
      </c>
      <c r="G37" s="25">
        <f ca="1">IFERROR(((1+'US Inflation'!$C38)*(1+('Official End of Year'!G37-'Official End of Year'!G36)/'Official End of Year'!G36))-1,"Error")</f>
        <v>0.34991602847924819</v>
      </c>
      <c r="H37" s="25">
        <f ca="1">IFERROR(((1+'US Inflation'!$C38)*(1+('Official End of Year'!H37-'Official End of Year'!H36)/'Official End of Year'!H36))-1,"Error")</f>
        <v>8.0816070110661862</v>
      </c>
      <c r="I37" s="25">
        <f ca="1">IFERROR(((1+'US Inflation'!$C38)*(1+('Official End of Year'!I37-'Official End of Year'!I36)/'Official End of Year'!I36))-1,"Error")</f>
        <v>0.36288923217661306</v>
      </c>
      <c r="J37" s="25">
        <f ca="1">IFERROR(((1+'US Inflation'!$C38)*(1+('Official End of Year'!J37-'Official End of Year'!J36)/'Official End of Year'!J36))-1,"Error")</f>
        <v>1.2121448015274274</v>
      </c>
      <c r="K37" s="25">
        <f ca="1">IFERROR(((1+'US Inflation'!$C38)*(1+('Official End of Year'!K37-'Official End of Year'!K36)/'Official End of Year'!K36))-1,"Error")</f>
        <v>0.12516297262059961</v>
      </c>
      <c r="L37" s="25">
        <f ca="1">IFERROR(((1+'US Inflation'!$C38)*(1+('Official End of Year'!L37-'Official End of Year'!L36)/'Official End of Year'!L36))-1,"Error")</f>
        <v>0.17557741251680326</v>
      </c>
      <c r="M37" s="25">
        <f ca="1">IFERROR(((1+'US Inflation'!$C38)*(1+('Official End of Year'!M37-'Official End of Year'!M36)/'Official End of Year'!M36))-1,"Error")</f>
        <v>1.0884755791796206</v>
      </c>
      <c r="N37" s="25">
        <f ca="1">IFERROR(((1+'US Inflation'!$C38)*(1+('Official End of Year'!N37-'Official End of Year'!N36)/'Official End of Year'!N36))-1,"Error")</f>
        <v>0.30710421925712206</v>
      </c>
      <c r="O37" s="25">
        <f ca="1">IFERROR(((1+'US Inflation'!$C38)*(1+('Official End of Year'!O37-'Official End of Year'!O36)/'Official End of Year'!O36))-1,"Error")</f>
        <v>0.2560154502598333</v>
      </c>
      <c r="P37" s="25">
        <f ca="1">IFERROR(((1+'US Inflation'!$C38)*(1+('Official End of Year'!P37-'Official End of Year'!P36)/'Official End of Year'!P36))-1,"Error")</f>
        <v>0.33528063619648796</v>
      </c>
      <c r="Q37" s="25">
        <f ca="1">IFERROR(((1+'US Inflation'!$C38)*(1+('Official End of Year'!Q37-'Official End of Year'!Q36)/'Official End of Year'!Q36))-1,"Error")</f>
        <v>0.19951294878495651</v>
      </c>
      <c r="R37" s="25">
        <f ca="1">IFERROR(((1+'US Inflation'!$C38)*(1+('Official End of Year'!R37-'Official End of Year'!R36)/'Official End of Year'!R36))-1,"Error")</f>
        <v>0.25782957451281363</v>
      </c>
      <c r="S37" s="25">
        <f ca="1">IFERROR(((1+'US Inflation'!$C38)*(1+('Official End of Year'!S37-'Official End of Year'!S36)/'Official End of Year'!S36))-1,"Error")</f>
        <v>0.28130012017890493</v>
      </c>
      <c r="T37" s="25">
        <f ca="1">IFERROR(((1+'US Inflation'!$C38)*(1+('Official End of Year'!T37-'Official End of Year'!T36)/'Official End of Year'!T36))-1,"Error")</f>
        <v>0.30979328000174</v>
      </c>
      <c r="U37" s="25">
        <f ca="1">IFERROR(((1+'US Inflation'!$C38)*(1+('Official End of Year'!U37-'Official End of Year'!U36)/'Official End of Year'!U36))-1,"Error")</f>
        <v>0.12516297262059961</v>
      </c>
      <c r="V37" s="25">
        <f ca="1">IFERROR(((1+'US Inflation'!$C38)*(1+('Official End of Year'!V37-'Official End of Year'!V36)/'Official End of Year'!V36))-1,"Error")</f>
        <v>0.4919661017095871</v>
      </c>
      <c r="W37" s="25">
        <f ca="1">IFERROR(((1+'US Inflation'!$C38)*(1+('Official End of Year'!W37-'Official End of Year'!W36)/'Official End of Year'!W36))-1,"Error")</f>
        <v>0.12516297262059961</v>
      </c>
      <c r="X37" s="25">
        <f ca="1">IFERROR(((1+'US Inflation'!$C38)*(1+('Official End of Year'!X37-'Official End of Year'!X36)/'Official End of Year'!X36))-1,"Error")</f>
        <v>0.12516297262059961</v>
      </c>
      <c r="Y37" s="25">
        <f ca="1">IFERROR(((1+'US Inflation'!$C38)*(1+('Official End of Year'!Y37-'Official End of Year'!Y36)/'Official End of Year'!Y36))-1,"Error")</f>
        <v>0.37668511832904961</v>
      </c>
      <c r="Z37" s="25">
        <f ca="1">IFERROR(((1+'US Inflation'!$C38)*(1+('Official End of Year'!Z37-'Official End of Year'!Z36)/'Official End of Year'!Z36))-1,"Error")</f>
        <v>0.34991602847924819</v>
      </c>
      <c r="AA37" s="25">
        <f ca="1">IFERROR(((1+'US Inflation'!$C38)*(1+('Official End of Year'!AA37-'Official End of Year'!AA36)/'Official End of Year'!AA36))-1,"Error")</f>
        <v>0.32436491005853285</v>
      </c>
      <c r="AB37" s="25">
        <f ca="1">IFERROR(((1+'US Inflation'!$C38)*(1+('Official End of Year'!AB37-'Official End of Year'!AB36)/'Official End of Year'!AB36))-1,"Error")</f>
        <v>0.20530037124407907</v>
      </c>
      <c r="AC37" s="25">
        <f ca="1">IFERROR(((1+'US Inflation'!$C38)*(1+('Official End of Year'!AC37-'Official End of Year'!AC36)/'Official End of Year'!AC36))-1,"Error")</f>
        <v>0.12516297262059961</v>
      </c>
      <c r="AD37" s="25">
        <f ca="1">IFERROR(((1+'US Inflation'!$C38)*(1+('Official End of Year'!AD37-'Official End of Year'!AD36)/'Official End of Year'!AD36))-1,"Error")</f>
        <v>0.3921768215086241</v>
      </c>
      <c r="AE37" s="25">
        <f ca="1">IFERROR(((1+'US Inflation'!$C38)*(1+('Official End of Year'!AE37-'Official End of Year'!AE36)/'Official End of Year'!AE36))-1,"Error")</f>
        <v>0.12516297262059961</v>
      </c>
      <c r="AF37" s="25">
        <f ca="1">IFERROR(((1+'US Inflation'!$C38)*(1+('Official End of Year'!AF37-'Official End of Year'!AF36)/'Official End of Year'!AF36))-1,"Error")</f>
        <v>0.19695694118791063</v>
      </c>
      <c r="AG37" s="25">
        <f ca="1">IFERROR(((1+'US Inflation'!$C38)*(1+('Official End of Year'!AG37-'Official End of Year'!AG36)/'Official End of Year'!AG36))-1,"Error")</f>
        <v>0.12516297262059961</v>
      </c>
      <c r="AH37" s="25">
        <f ca="1">IFERROR(((1+'US Inflation'!$C38)*(1+('Official End of Year'!AH37-'Official End of Year'!AH36)/'Official End of Year'!AH36))-1,"Error")</f>
        <v>0.12516297262059961</v>
      </c>
      <c r="AI37" s="25">
        <f ca="1">IFERROR(((1+'US Inflation'!$C38)*(1+('Official End of Year'!AI37-'Official End of Year'!AI36)/'Official End of Year'!AI36))-1,"Error")</f>
        <v>0.12516297262059961</v>
      </c>
      <c r="AJ37" s="25">
        <f ca="1">IFERROR(((1+'US Inflation'!$C38)*(1+('Official End of Year'!AJ37-'Official End of Year'!AJ36)/'Official End of Year'!AJ36))-1,"Error")</f>
        <v>1.2558901419177397</v>
      </c>
      <c r="AK37" s="25">
        <f ca="1">IFERROR(((1+'US Inflation'!$C38)*(1+('Official End of Year'!AK37-'Official End of Year'!AK36)/'Official End of Year'!AK36))-1,"Error")</f>
        <v>0.19511790535524209</v>
      </c>
      <c r="AL37" s="25">
        <f ca="1">IFERROR(((1+'US Inflation'!$C38)*(1+('Official End of Year'!AL37-'Official End of Year'!AL36)/'Official End of Year'!AL36))-1,"Error")</f>
        <v>0.20930829340482004</v>
      </c>
      <c r="AM37" s="25">
        <f ca="1">IFERROR(((1+'US Inflation'!$C38)*(1+('Official End of Year'!AM37-'Official End of Year'!AM36)/'Official End of Year'!AM36))-1,"Error")</f>
        <v>0.19810076555040257</v>
      </c>
      <c r="AN37" s="25">
        <f ca="1">IFERROR(((1+'US Inflation'!$C38)*(1+('Official End of Year'!AN37-'Official End of Year'!AN36)/'Official End of Year'!AN36))-1,"Error")</f>
        <v>0.18438267823110799</v>
      </c>
      <c r="AO37" s="25">
        <f ca="1">IFERROR(((1+'US Inflation'!$C38)*(1+('Official End of Year'!AO37-'Official End of Year'!AO36)/'Official End of Year'!AO36))-1,"Error")</f>
        <v>0.2899454227038174</v>
      </c>
      <c r="AP37" s="25">
        <f ca="1">IFERROR(((1+'US Inflation'!$C38)*(1+('Official End of Year'!AP37-'Official End of Year'!AP36)/'Official End of Year'!AP36))-1,"Error")</f>
        <v>1.4245595231917081</v>
      </c>
      <c r="AQ37" s="25">
        <f ca="1">IFERROR(((1+'US Inflation'!$C38)*(1+('Official End of Year'!AQ37-'Official End of Year'!AQ36)/'Official End of Year'!AQ36))-1,"Error")</f>
        <v>0.30233381640968915</v>
      </c>
      <c r="AR37" s="25">
        <f ca="1">IFERROR(((1+'US Inflation'!$C38)*(1+('Official End of Year'!AR37-'Official End of Year'!AR36)/'Official End of Year'!AR36))-1,"Error")</f>
        <v>0.12516297262059961</v>
      </c>
      <c r="AS37" s="25">
        <f ca="1">IFERROR(((1+'US Inflation'!$C38)*(1+('Official End of Year'!AS37-'Official End of Year'!AS36)/'Official End of Year'!AS36))-1,"Error")</f>
        <v>0.24634385731282094</v>
      </c>
      <c r="AT37" s="25">
        <f ca="1">IFERROR(((1+'US Inflation'!$C38)*(1+('Official End of Year'!AT37-'Official End of Year'!AT36)/'Official End of Year'!AT36))-1,"Error")</f>
        <v>0.18278677215867023</v>
      </c>
      <c r="AU37" s="25">
        <f ca="1">IFERROR(((1+'US Inflation'!$C38)*(1+('Official End of Year'!AU37-'Official End of Year'!AU36)/'Official End of Year'!AU36))-1,"Error")</f>
        <v>0.32332315595386873</v>
      </c>
      <c r="AV37" s="25">
        <f ca="1">IFERROR(((1+'US Inflation'!$C38)*(1+('Official End of Year'!AV37-'Official End of Year'!AV36)/'Official End of Year'!AV36))-1,"Error")</f>
        <v>0.20598462939104167</v>
      </c>
      <c r="AW37" s="25">
        <f ca="1">IFERROR(((1+'US Inflation'!$C38)*(1+('Official End of Year'!AW37-'Official End of Year'!AW36)/'Official End of Year'!AW36))-1,"Error")</f>
        <v>0.16097500224631722</v>
      </c>
      <c r="AX37" s="25">
        <f ca="1">IFERROR(((1+'US Inflation'!$C38)*(1+('Official End of Year'!AX37-'Official End of Year'!AX36)/'Official End of Year'!AX36))-1,"Error")</f>
        <v>0.31269013472403295</v>
      </c>
      <c r="AY37" s="25">
        <f ca="1">IFERROR(((1+'US Inflation'!$C38)*(1+('Official End of Year'!AY37-'Official End of Year'!AY36)/'Official End of Year'!AY36))-1,"Error")</f>
        <v>-4.6820537535095519E-2</v>
      </c>
      <c r="AZ37" s="25">
        <f ca="1">IFERROR(((1+'US Inflation'!$C38)*(1+('Official End of Year'!AZ37-'Official End of Year'!AZ36)/'Official End of Year'!AZ36))-1,"Error")</f>
        <v>0.2599178943466689</v>
      </c>
      <c r="BA37" s="25">
        <f ca="1">IFERROR(((1+'US Inflation'!$C38)*(1+('Official End of Year'!BA37-'Official End of Year'!BA36)/'Official End of Year'!BA36))-1,"Error")</f>
        <v>0.12516297262059961</v>
      </c>
      <c r="BB37" s="25">
        <f ca="1">IFERROR(((1+'US Inflation'!$C38)*(1+('Official End of Year'!BB37-'Official End of Year'!BB36)/'Official End of Year'!BB36))-1,"Error")</f>
        <v>0.12516297262059961</v>
      </c>
      <c r="BC37" s="25">
        <f ca="1">IFERROR(((1+'US Inflation'!$C38)*(1+('Official End of Year'!BC37-'Official End of Year'!BC36)/'Official End of Year'!BC36))-1,"Error")</f>
        <v>0.47242091319598201</v>
      </c>
      <c r="BD37" s="25">
        <f ca="1">IFERROR(((1+'US Inflation'!$C38)*(1+('Official End of Year'!BD37-'Official End of Year'!BD36)/'Official End of Year'!BD36))-1,"Error")</f>
        <v>0.3797507455155047</v>
      </c>
      <c r="BE37" s="25">
        <f ca="1">IFERROR(((1+'US Inflation'!$C38)*(1+('Official End of Year'!BE37-'Official End of Year'!BE36)/'Official End of Year'!BE36))-1,"Error")</f>
        <v>0.17702348960033643</v>
      </c>
      <c r="BF37" s="25">
        <f ca="1">IFERROR(((1+'US Inflation'!$C38)*(1+('Official End of Year'!BF37-'Official End of Year'!BF36)/'Official End of Year'!BF36))-1,"Error")</f>
        <v>0.21520619923618756</v>
      </c>
      <c r="BG37" s="25">
        <f ca="1">IFERROR(((1+'US Inflation'!$C38)*(1+('Official End of Year'!BG37-'Official End of Year'!BG36)/'Official End of Year'!BG36))-1,"Error")</f>
        <v>0.21888817316431308</v>
      </c>
      <c r="BH37" s="25">
        <f ca="1">IFERROR(((1+'US Inflation'!$C38)*(1+('Official End of Year'!BH37-'Official End of Year'!BH36)/'Official End of Year'!BH36))-1,"Error")</f>
        <v>0.19695959538493146</v>
      </c>
      <c r="BI37" s="25">
        <f ca="1">IFERROR(((1+'US Inflation'!$C38)*(1+('Official End of Year'!BI37-'Official End of Year'!BI36)/'Official End of Year'!BI36))-1,"Error")</f>
        <v>2.4584631396022196</v>
      </c>
      <c r="BJ37" s="25">
        <f ca="1">IFERROR(((1+'US Inflation'!$C38)*(1+('Official End of Year'!BJ37-'Official End of Year'!BJ36)/'Official End of Year'!BJ36))-1,"Error")</f>
        <v>0.33665817198177872</v>
      </c>
      <c r="BK37" s="25">
        <f ca="1">IFERROR(((1+'US Inflation'!$C38)*(1+('Official End of Year'!BK37-'Official End of Year'!BK36)/'Official End of Year'!BK36))-1,"Error")</f>
        <v>0.20616625909270025</v>
      </c>
      <c r="BL37" s="25">
        <f ca="1">IFERROR(((1+'US Inflation'!$C38)*(1+('Official End of Year'!BL37-'Official End of Year'!BL36)/'Official End of Year'!BL36))-1,"Error")</f>
        <v>0.16999901237578419</v>
      </c>
      <c r="BM37" s="25">
        <f ca="1">IFERROR(((1+'US Inflation'!$C38)*(1+('Official End of Year'!BM37-'Official End of Year'!BM36)/'Official End of Year'!BM36))-1,"Error")</f>
        <v>0.2129100446278418</v>
      </c>
      <c r="BN37" s="25">
        <f ca="1">IFERROR(((1+'US Inflation'!$C38)*(1+('Official End of Year'!BN37-'Official End of Year'!BN36)/'Official End of Year'!BN36))-1,"Error")</f>
        <v>0.29065475565506582</v>
      </c>
      <c r="BO37" s="25">
        <f ca="1">IFERROR(((1+'US Inflation'!$C38)*(1+('Official End of Year'!BO37-'Official End of Year'!BO36)/'Official End of Year'!BO36))-1,"Error")</f>
        <v>0.12516297262059961</v>
      </c>
      <c r="BP37" s="25">
        <f ca="1">IFERROR(((1+'US Inflation'!$C38)*(1+('Official End of Year'!BP37-'Official End of Year'!BP36)/'Official End of Year'!BP36))-1,"Error")</f>
        <v>0.18943207519945071</v>
      </c>
      <c r="BQ37" s="25">
        <f ca="1">IFERROR(((1+'US Inflation'!$C38)*(1+('Official End of Year'!BQ37-'Official End of Year'!BQ36)/'Official End of Year'!BQ36))-1,"Error")</f>
        <v>0.36491485624637177</v>
      </c>
      <c r="BR37" s="25">
        <f ca="1">IFERROR(((1+'US Inflation'!$C38)*(1+('Official End of Year'!BR37-'Official End of Year'!BR36)/'Official End of Year'!BR36))-1,"Error")</f>
        <v>0.46150714434264417</v>
      </c>
      <c r="BS37" s="25">
        <f ca="1">IFERROR(((1+'US Inflation'!$C38)*(1+('Official End of Year'!BS37-'Official End of Year'!BS36)/'Official End of Year'!BS36))-1,"Error")</f>
        <v>0.12516297262059961</v>
      </c>
      <c r="BT37" s="25">
        <f ca="1">IFERROR(((1+'US Inflation'!$C38)*(1+('Official End of Year'!BT37-'Official End of Year'!BT36)/'Official End of Year'!BT36))-1,"Error")</f>
        <v>1.1460465072012065</v>
      </c>
      <c r="BU37" s="25">
        <f ca="1">IFERROR(((1+'US Inflation'!$C38)*(1+('Official End of Year'!BU37-'Official End of Year'!BU36)/'Official End of Year'!BU36))-1,"Error")</f>
        <v>0.25360358070305256</v>
      </c>
      <c r="BV37" s="25">
        <f ca="1">IFERROR(((1+'US Inflation'!$C38)*(1+('Official End of Year'!BV37-'Official End of Year'!BV36)/'Official End of Year'!BV36))-1,"Error")</f>
        <v>0.54811101771794801</v>
      </c>
      <c r="BW37" s="25">
        <f ca="1">IFERROR(((1+'US Inflation'!$C38)*(1+('Official End of Year'!BW37-'Official End of Year'!BW36)/'Official End of Year'!BW36))-1,"Error")</f>
        <v>0.13175250686920914</v>
      </c>
      <c r="BX37" s="25">
        <f ca="1">IFERROR(((1+'US Inflation'!$C38)*(1+('Official End of Year'!BX37-'Official End of Year'!BX36)/'Official End of Year'!BX36))-1,"Error")</f>
        <v>0.18049975561570375</v>
      </c>
      <c r="BY37" s="25">
        <f ca="1">IFERROR(((1+'US Inflation'!$C38)*(1+('Official End of Year'!BY37-'Official End of Year'!BY36)/'Official End of Year'!BY36))-1,"Error")</f>
        <v>0.2599178943466689</v>
      </c>
      <c r="BZ37" s="25">
        <f ca="1">IFERROR(((1+'US Inflation'!$C38)*(1+('Official End of Year'!BZ37-'Official End of Year'!BZ36)/'Official End of Year'!BZ36))-1,"Error")</f>
        <v>0.46152462372063163</v>
      </c>
      <c r="CA37" s="25">
        <f ca="1">IFERROR(((1+'US Inflation'!$C38)*(1+('Official End of Year'!CA37-'Official End of Year'!CA36)/'Official End of Year'!CA36))-1,"Error")</f>
        <v>0.16102517760767188</v>
      </c>
      <c r="CB37" s="25">
        <f ca="1">IFERROR(((1+'US Inflation'!$C38)*(1+('Official End of Year'!CB37-'Official End of Year'!CB36)/'Official End of Year'!CB36))-1,"Error")</f>
        <v>0.12516297262059961</v>
      </c>
      <c r="CC37" s="25">
        <f ca="1">IFERROR(((1+'US Inflation'!$C38)*(1+('Official End of Year'!CC37-'Official End of Year'!CC36)/'Official End of Year'!CC36))-1,"Error")</f>
        <v>0.2599178943466689</v>
      </c>
      <c r="CD37" s="25">
        <f ca="1">IFERROR(((1+'US Inflation'!$C38)*(1+('Official End of Year'!CD37-'Official End of Year'!CD36)/'Official End of Year'!CD36))-1,"Error")</f>
        <v>0.49244299337198316</v>
      </c>
      <c r="CE37" s="25">
        <f ca="1">IFERROR(((1+'US Inflation'!$C38)*(1+('Official End of Year'!CE37-'Official End of Year'!CE36)/'Official End of Year'!CE36))-1,"Error")</f>
        <v>0.27373781328660729</v>
      </c>
      <c r="CF37" s="25">
        <f ca="1">IFERROR(((1+'US Inflation'!$C38)*(1+('Official End of Year'!CF37-'Official End of Year'!CF36)/'Official End of Year'!CF36))-1,"Error")</f>
        <v>0.12516297262059961</v>
      </c>
      <c r="CG37" s="25">
        <f ca="1">IFERROR(((1+'US Inflation'!$C38)*(1+('Official End of Year'!CG37-'Official End of Year'!CG36)/'Official End of Year'!CG36))-1,"Error")</f>
        <v>0.30289223927706987</v>
      </c>
      <c r="CH37" s="25">
        <f ca="1">IFERROR(((1+'US Inflation'!$C38)*(1+('Official End of Year'!CH37-'Official End of Year'!CH36)/'Official End of Year'!CH36))-1,"Error")</f>
        <v>0.12516297262059961</v>
      </c>
      <c r="CI37" s="25">
        <f ca="1">IFERROR(((1+'US Inflation'!$C38)*(1+('Official End of Year'!CI37-'Official End of Year'!CI36)/'Official End of Year'!CI36))-1,"Error")</f>
        <v>0.34279961955791771</v>
      </c>
      <c r="CJ37" s="25">
        <f ca="1">IFERROR(((1+'US Inflation'!$C38)*(1+('Official End of Year'!CJ37-'Official End of Year'!CJ36)/'Official End of Year'!CJ36))-1,"Error")</f>
        <v>0.60032652207759729</v>
      </c>
      <c r="CK37" s="25">
        <f ca="1">IFERROR(((1+'US Inflation'!$C38)*(1+('Official End of Year'!CK37-'Official End of Year'!CK36)/'Official End of Year'!CK36))-1,"Error")</f>
        <v>0.3787060080621456</v>
      </c>
      <c r="CL37" s="25">
        <f ca="1">IFERROR(((1+'US Inflation'!$C38)*(1+('Official End of Year'!CL37-'Official End of Year'!CL36)/'Official End of Year'!CL36))-1,"Error")</f>
        <v>0.32413078425006892</v>
      </c>
      <c r="CM37" s="25">
        <f ca="1">IFERROR(((1+'US Inflation'!$C38)*(1+('Official End of Year'!CM37-'Official End of Year'!CM36)/'Official End of Year'!CM36))-1,"Error")</f>
        <v>1.7600736919675755</v>
      </c>
      <c r="CN37" s="25">
        <f ca="1">IFERROR(((1+'US Inflation'!$C38)*(1+('Official End of Year'!CN37-'Official End of Year'!CN36)/'Official End of Year'!CN36))-1,"Error")</f>
        <v>0.12516297262059961</v>
      </c>
      <c r="CO37" s="25">
        <f ca="1">IFERROR(((1+'US Inflation'!$C38)*(1+('Official End of Year'!CO37-'Official End of Year'!CO36)/'Official End of Year'!CO36))-1,"Error")</f>
        <v>0.20196590590528229</v>
      </c>
      <c r="CP37" s="25">
        <f ca="1">IFERROR(((1+'US Inflation'!$C38)*(1+('Official End of Year'!CP37-'Official End of Year'!CP36)/'Official End of Year'!CP36))-1,"Error")</f>
        <v>0.36120021783002976</v>
      </c>
      <c r="CQ37" s="25">
        <f ca="1">IFERROR(((1+'US Inflation'!$C38)*(1+('Official End of Year'!CQ37-'Official End of Year'!CQ36)/'Official End of Year'!CQ36))-1,"Error")</f>
        <v>0.12516297262059961</v>
      </c>
      <c r="CR37" s="25">
        <f ca="1">IFERROR(((1+'US Inflation'!$C38)*(1+('Official End of Year'!CR37-'Official End of Year'!CR36)/'Official End of Year'!CR36))-1,"Error")</f>
        <v>0.36481193123562949</v>
      </c>
      <c r="CS37" s="25" t="str">
        <f ca="1">IFERROR(((1+'US Inflation'!$C38)*(1+('Official End of Year'!CS37-'Official End of Year'!CS36)/'Official End of Year'!CS36))-1,"Error")</f>
        <v>Error</v>
      </c>
      <c r="CT37" s="25" t="str">
        <f ca="1">IFERROR(((1+'US Inflation'!$C38)*(1+('Official End of Year'!CT37-'Official End of Year'!CT36)/'Official End of Year'!CT36))-1,"Error")</f>
        <v>Error</v>
      </c>
      <c r="CU37" s="25" t="str">
        <f ca="1">IFERROR(((1+'US Inflation'!$C38)*(1+('Official End of Year'!CU37-'Official End of Year'!CU36)/'Official End of Year'!CU36))-1,"Error")</f>
        <v>Error</v>
      </c>
      <c r="CV37" s="25" t="str">
        <f ca="1">IFERROR(((1+'US Inflation'!$C38)*(1+('Official End of Year'!CV37-'Official End of Year'!CV36)/'Official End of Year'!CV36))-1,"Error")</f>
        <v>Error</v>
      </c>
      <c r="CW37" s="25">
        <f ca="1">IFERROR(((1+'US Inflation'!$C38)*(1+('Official End of Year'!CW37-'Official End of Year'!CW36)/'Official End of Year'!CW36))-1,"Error")</f>
        <v>0.12516297262059961</v>
      </c>
      <c r="CX37" s="25">
        <f ca="1">IFERROR(((1+'US Inflation'!$C38)*(1+('Official End of Year'!CX37-'Official End of Year'!CX36)/'Official End of Year'!CX36))-1,"Error")</f>
        <v>0.29444869728974443</v>
      </c>
      <c r="CY37" s="25" t="str">
        <f ca="1">IFERROR(((1+'US Inflation'!$C38)*(1+('Official End of Year'!CY37-'Official End of Year'!CY36)/'Official End of Year'!CY36))-1,"Error")</f>
        <v>Error</v>
      </c>
      <c r="CZ37" s="25" t="str">
        <f ca="1">IFERROR(((1+'US Inflation'!$C38)*(1+('Official End of Year'!CZ37-'Official End of Year'!CZ36)/'Official End of Year'!CZ36))-1,"Error")</f>
        <v>Error</v>
      </c>
      <c r="DA37" s="25">
        <f ca="1">IFERROR(((1+'US Inflation'!$C38)*(1+('Official End of Year'!DA37-'Official End of Year'!DA36)/'Official End of Year'!DA36))-1,"Error")</f>
        <v>0.74194733135836044</v>
      </c>
      <c r="DB37" s="25">
        <f ca="1">IFERROR(((1+'US Inflation'!$C38)*(1+('Official End of Year'!DB37-'Official End of Year'!DB36)/'Official End of Year'!DB36))-1,"Error")</f>
        <v>0.12516297262059961</v>
      </c>
      <c r="DC37" s="25" t="str">
        <f ca="1">IFERROR(((1+'US Inflation'!$C38)*(1+('Official End of Year'!DC37-'Official End of Year'!DC36)/'Official End of Year'!DC36))-1,"Error")</f>
        <v>Error</v>
      </c>
      <c r="DD37" s="25">
        <f ca="1">IFERROR(((1+'US Inflation'!$C38)*(1+('Official End of Year'!DD37-'Official End of Year'!DD36)/'Official End of Year'!DD36))-1,"Error")</f>
        <v>0.18105360229211542</v>
      </c>
      <c r="DE37" s="25" t="str">
        <f ca="1">IFERROR(((1+'US Inflation'!$C38)*(1+('Official End of Year'!DE37-'Official End of Year'!DE36)/'Official End of Year'!DE36))-1,"Error")</f>
        <v>Error</v>
      </c>
      <c r="DF37" s="25">
        <f ca="1">IFERROR(((1+'US Inflation'!$C38)*(1+('Official End of Year'!DF37-'Official End of Year'!DF36)/'Official End of Year'!DF36))-1,"Error")</f>
        <v>0.21379521342555363</v>
      </c>
      <c r="DG37" s="25">
        <f ca="1">IFERROR(((1+'US Inflation'!$C38)*(1+('Official End of Year'!DG37-'Official End of Year'!DG36)/'Official End of Year'!DG36))-1,"Error")</f>
        <v>0.68108597352412148</v>
      </c>
    </row>
    <row r="38" spans="1:111" x14ac:dyDescent="0.25">
      <c r="A38" t="str">
        <f t="shared" ca="1" si="2"/>
        <v>1983</v>
      </c>
      <c r="B38" s="25">
        <f ca="1">IFERROR(((1+'US Inflation'!$C39)*(1+('Official End of Year'!B38-'Official End of Year'!B37)/'Official End of Year'!B37))-1,"Error")</f>
        <v>0.15183587125575393</v>
      </c>
      <c r="C38" s="25">
        <f ca="1">IFERROR(((1+'US Inflation'!$C39)*(1+('Official End of Year'!C38-'Official End of Year'!C37)/'Official End of Year'!C37))-1,"Error")</f>
        <v>4.0606178962057955</v>
      </c>
      <c r="D38" s="25">
        <f ca="1">IFERROR(((1+'US Inflation'!$C39)*(1+('Official End of Year'!D38-'Official End of Year'!D37)/'Official End of Year'!D37))-1,"Error")</f>
        <v>0.17013619112028011</v>
      </c>
      <c r="E38" s="25">
        <f ca="1">IFERROR(((1+'US Inflation'!$C39)*(1+('Official End of Year'!E38-'Official End of Year'!E37)/'Official End of Year'!E37))-1,"Error")</f>
        <v>0.24060248933335338</v>
      </c>
      <c r="F38" s="25">
        <f ca="1">IFERROR(((1+'US Inflation'!$C39)*(1+('Official End of Year'!F38-'Official End of Year'!F37)/'Official End of Year'!F37))-1,"Error")</f>
        <v>0.28212228233267833</v>
      </c>
      <c r="G38" s="25">
        <f ca="1">IFERROR(((1+'US Inflation'!$C39)*(1+('Official End of Year'!G38-'Official End of Year'!G37)/'Official End of Year'!G37))-1,"Error")</f>
        <v>0.33137746535426271</v>
      </c>
      <c r="H38" s="25">
        <f ca="1">IFERROR(((1+'US Inflation'!$C39)*(1+('Official End of Year'!H38-'Official End of Year'!H37)/'Official End of Year'!H37))-1,"Error")</f>
        <v>1.7786732888230081</v>
      </c>
      <c r="I38" s="25">
        <f ca="1">IFERROR(((1+'US Inflation'!$C39)*(1+('Official End of Year'!I38-'Official End of Year'!I37)/'Official End of Year'!I37))-1,"Error")</f>
        <v>0.17636356237233719</v>
      </c>
      <c r="J38" s="25">
        <f ca="1">IFERROR(((1+'US Inflation'!$C39)*(1+('Official End of Year'!J38-'Official End of Year'!J37)/'Official End of Year'!J37))-1,"Error")</f>
        <v>3.1990404293391466</v>
      </c>
      <c r="K38" s="25">
        <f ca="1">IFERROR(((1+'US Inflation'!$C39)*(1+('Official End of Year'!K38-'Official End of Year'!K37)/'Official End of Year'!K37))-1,"Error")</f>
        <v>0.42409939486365378</v>
      </c>
      <c r="L38" s="25">
        <f ca="1">IFERROR(((1+'US Inflation'!$C39)*(1+('Official End of Year'!L38-'Official End of Year'!L37)/'Official End of Year'!L37))-1,"Error")</f>
        <v>9.6876881615619137E-2</v>
      </c>
      <c r="M38" s="25">
        <f ca="1">IFERROR(((1+'US Inflation'!$C39)*(1+('Official End of Year'!M38-'Official End of Year'!M37)/'Official End of Year'!M37))-1,"Error")</f>
        <v>0.31010778010253115</v>
      </c>
      <c r="N38" s="25">
        <f ca="1">IFERROR(((1+'US Inflation'!$C39)*(1+('Official End of Year'!N38-'Official End of Year'!N37)/'Official End of Year'!N37))-1,"Error")</f>
        <v>0.29769226524730574</v>
      </c>
      <c r="O38" s="25">
        <f ca="1">IFERROR(((1+'US Inflation'!$C39)*(1+('Official End of Year'!O38-'Official End of Year'!O37)/'Official End of Year'!O37))-1,"Error")</f>
        <v>0.1156134065175165</v>
      </c>
      <c r="P38" s="25">
        <f ca="1">IFERROR(((1+'US Inflation'!$C39)*(1+('Official End of Year'!P38-'Official End of Year'!P37)/'Official End of Year'!P37))-1,"Error")</f>
        <v>0.37474592614704028</v>
      </c>
      <c r="Q38" s="25">
        <f ca="1">IFERROR(((1+'US Inflation'!$C39)*(1+('Official End of Year'!Q38-'Official End of Year'!Q37)/'Official End of Year'!Q37))-1,"Error")</f>
        <v>4.4956283577372798</v>
      </c>
      <c r="R38" s="25">
        <f ca="1">IFERROR(((1+'US Inflation'!$C39)*(1+('Official End of Year'!R38-'Official End of Year'!R37)/'Official End of Year'!R37))-1,"Error")</f>
        <v>0.17592800770408745</v>
      </c>
      <c r="S38" s="25">
        <f ca="1">IFERROR(((1+'US Inflation'!$C39)*(1+('Official End of Year'!S38-'Official End of Year'!S37)/'Official End of Year'!S37))-1,"Error")</f>
        <v>0.23782342621262798</v>
      </c>
      <c r="T38" s="25">
        <f ca="1">IFERROR(((1+'US Inflation'!$C39)*(1+('Official End of Year'!T38-'Official End of Year'!T37)/'Official End of Year'!T37))-1,"Error")</f>
        <v>0.2716576391156551</v>
      </c>
      <c r="U38" s="25">
        <f ca="1">IFERROR(((1+'US Inflation'!$C39)*(1+('Official End of Year'!U38-'Official End of Year'!U37)/'Official End of Year'!U37))-1,"Error")</f>
        <v>8.9223638470451894E-2</v>
      </c>
      <c r="V38" s="25">
        <f ca="1">IFERROR(((1+'US Inflation'!$C39)*(1+('Official End of Year'!V38-'Official End of Year'!V37)/'Official End of Year'!V37))-1,"Error")</f>
        <v>0.75294362332013076</v>
      </c>
      <c r="W38" s="25">
        <f ca="1">IFERROR(((1+'US Inflation'!$C39)*(1+('Official End of Year'!W38-'Official End of Year'!W37)/'Official End of Year'!W37))-1,"Error")</f>
        <v>8.9223638470451894E-2</v>
      </c>
      <c r="X38" s="25">
        <f ca="1">IFERROR(((1+'US Inflation'!$C39)*(1+('Official End of Year'!X38-'Official End of Year'!X37)/'Official End of Year'!X37))-1,"Error")</f>
        <v>8.9223638470451894E-2</v>
      </c>
      <c r="Y38" s="25">
        <f ca="1">IFERROR(((1+'US Inflation'!$C39)*(1+('Official End of Year'!Y38-'Official End of Year'!Y37)/'Official End of Year'!Y37))-1,"Error")</f>
        <v>0.19238754372127986</v>
      </c>
      <c r="Z38" s="25">
        <f ca="1">IFERROR(((1+'US Inflation'!$C39)*(1+('Official End of Year'!Z38-'Official End of Year'!Z37)/'Official End of Year'!Z37))-1,"Error")</f>
        <v>0.33137746535426271</v>
      </c>
      <c r="AA38" s="25">
        <f ca="1">IFERROR(((1+'US Inflation'!$C39)*(1+('Official End of Year'!AA38-'Official End of Year'!AA37)/'Official End of Year'!AA37))-1,"Error")</f>
        <v>0.22918632181633569</v>
      </c>
      <c r="AB38" s="25">
        <f ca="1">IFERROR(((1+'US Inflation'!$C39)*(1+('Official End of Year'!AB38-'Official End of Year'!AB37)/'Official End of Year'!AB37))-1,"Error")</f>
        <v>0.2374859588891971</v>
      </c>
      <c r="AC38" s="25">
        <f ca="1">IFERROR(((1+'US Inflation'!$C39)*(1+('Official End of Year'!AC38-'Official End of Year'!AC37)/'Official End of Year'!AC37))-1,"Error")</f>
        <v>10.882439692008848</v>
      </c>
      <c r="AD38" s="25">
        <f ca="1">IFERROR(((1+'US Inflation'!$C39)*(1+('Official End of Year'!AD38-'Official End of Year'!AD37)/'Official End of Year'!AD37))-1,"Error")</f>
        <v>0.52196520845018979</v>
      </c>
      <c r="AE38" s="25">
        <f ca="1">IFERROR(((1+'US Inflation'!$C39)*(1+('Official End of Year'!AE38-'Official End of Year'!AE37)/'Official End of Year'!AE37))-1,"Error")</f>
        <v>8.9223638470451894E-2</v>
      </c>
      <c r="AF38" s="25">
        <f ca="1">IFERROR(((1+'US Inflation'!$C39)*(1+('Official End of Year'!AF38-'Official End of Year'!AF37)/'Official End of Year'!AF37))-1,"Error")</f>
        <v>0.14286376610691986</v>
      </c>
      <c r="AG38" s="25">
        <f ca="1">IFERROR(((1+'US Inflation'!$C39)*(1+('Official End of Year'!AG38-'Official End of Year'!AG37)/'Official End of Year'!AG37))-1,"Error")</f>
        <v>8.9223638470451894E-2</v>
      </c>
      <c r="AH38" s="25">
        <f ca="1">IFERROR(((1+'US Inflation'!$C39)*(1+('Official End of Year'!AH38-'Official End of Year'!AH37)/'Official End of Year'!AH37))-1,"Error")</f>
        <v>8.9223638470451894E-2</v>
      </c>
      <c r="AI38" s="25">
        <f ca="1">IFERROR(((1+'US Inflation'!$C39)*(1+('Official End of Year'!AI38-'Official End of Year'!AI37)/'Official End of Year'!AI37))-1,"Error")</f>
        <v>8.9223638470451894E-2</v>
      </c>
      <c r="AJ38" s="25">
        <f ca="1">IFERROR(((1+'US Inflation'!$C39)*(1+('Official End of Year'!AJ38-'Official End of Year'!AJ37)/'Official End of Year'!AJ37))-1,"Error")</f>
        <v>0.89536681031183396</v>
      </c>
      <c r="AK38" s="25">
        <f ca="1">IFERROR(((1+'US Inflation'!$C39)*(1+('Official End of Year'!AK38-'Official End of Year'!AK37)/'Official End of Year'!AK37))-1,"Error")</f>
        <v>0.178964706480083</v>
      </c>
      <c r="AL38" s="25">
        <f ca="1">IFERROR(((1+'US Inflation'!$C39)*(1+('Official End of Year'!AL38-'Official End of Year'!AL37)/'Official End of Year'!AL37))-1,"Error")</f>
        <v>0.57566109450544567</v>
      </c>
      <c r="AM38" s="25">
        <f ca="1">IFERROR(((1+'US Inflation'!$C39)*(1+('Official End of Year'!AM38-'Official End of Year'!AM37)/'Official End of Year'!AM37))-1,"Error")</f>
        <v>0.14212244352451697</v>
      </c>
      <c r="AN38" s="25">
        <f ca="1">IFERROR(((1+'US Inflation'!$C39)*(1+('Official End of Year'!AN38-'Official End of Year'!AN37)/'Official End of Year'!AN37))-1,"Error")</f>
        <v>8.9223638470451894E-2</v>
      </c>
      <c r="AO38" s="25">
        <f ca="1">IFERROR(((1+'US Inflation'!$C39)*(1+('Official End of Year'!AO38-'Official End of Year'!AO37)/'Official End of Year'!AO37))-1,"Error")</f>
        <v>0.32339330776049358</v>
      </c>
      <c r="AP38" s="25">
        <f ca="1">IFERROR(((1+'US Inflation'!$C39)*(1+('Official End of Year'!AP38-'Official End of Year'!AP37)/'Official End of Year'!AP37))-1,"Error")</f>
        <v>2.3565052620312286</v>
      </c>
      <c r="AQ38" s="25">
        <f ca="1">IFERROR(((1+'US Inflation'!$C39)*(1+('Official End of Year'!AQ38-'Official End of Year'!AQ37)/'Official End of Year'!AQ37))-1,"Error")</f>
        <v>0.29884857497375883</v>
      </c>
      <c r="AR38" s="25">
        <f ca="1">IFERROR(((1+'US Inflation'!$C39)*(1+('Official End of Year'!AR38-'Official End of Year'!AR37)/'Official End of Year'!AR37))-1,"Error")</f>
        <v>1.0039802382378453</v>
      </c>
      <c r="AS38" s="25">
        <f ca="1">IFERROR(((1+'US Inflation'!$C39)*(1+('Official End of Year'!AS38-'Official End of Year'!AS37)/'Official End of Year'!AS37))-1,"Error")</f>
        <v>5.2799410749263753E-2</v>
      </c>
      <c r="AT38" s="25">
        <f ca="1">IFERROR(((1+'US Inflation'!$C39)*(1+('Official End of Year'!AT38-'Official End of Year'!AT37)/'Official End of Year'!AT37))-1,"Error")</f>
        <v>0.14376150483638384</v>
      </c>
      <c r="AU38" s="25">
        <f ca="1">IFERROR(((1+'US Inflation'!$C39)*(1+('Official End of Year'!AU38-'Official End of Year'!AU37)/'Official End of Year'!AU37))-1,"Error")</f>
        <v>0.24783389367598874</v>
      </c>
      <c r="AV38" s="25">
        <f ca="1">IFERROR(((1+'US Inflation'!$C39)*(1+('Official End of Year'!AV38-'Official End of Year'!AV37)/'Official End of Year'!AV37))-1,"Error")</f>
        <v>0.16603301967620321</v>
      </c>
      <c r="AW38" s="25">
        <f ca="1">IFERROR(((1+'US Inflation'!$C39)*(1+('Official End of Year'!AW38-'Official End of Year'!AW37)/'Official End of Year'!AW37))-1,"Error")</f>
        <v>9.8927357123201221E-2</v>
      </c>
      <c r="AX38" s="25">
        <f ca="1">IFERROR(((1+'US Inflation'!$C39)*(1+('Official End of Year'!AX38-'Official End of Year'!AX37)/'Official End of Year'!AX37))-1,"Error")</f>
        <v>8.9223638470451894E-2</v>
      </c>
      <c r="AY38" s="25">
        <f ca="1">IFERROR(((1+'US Inflation'!$C39)*(1+('Official End of Year'!AY38-'Official End of Year'!AY37)/'Official End of Year'!AY37))-1,"Error")</f>
        <v>0.50339325036196425</v>
      </c>
      <c r="AZ38" s="25">
        <f ca="1">IFERROR(((1+'US Inflation'!$C39)*(1+('Official End of Year'!AZ38-'Official End of Year'!AZ37)/'Official End of Year'!AZ37))-1,"Error")</f>
        <v>0.22027164140388455</v>
      </c>
      <c r="BA38" s="25">
        <f ca="1">IFERROR(((1+'US Inflation'!$C39)*(1+('Official End of Year'!BA38-'Official End of Year'!BA37)/'Official End of Year'!BA37))-1,"Error")</f>
        <v>8.9223638470451894E-2</v>
      </c>
      <c r="BB38" s="25">
        <f ca="1">IFERROR(((1+'US Inflation'!$C39)*(1+('Official End of Year'!BB38-'Official End of Year'!BB37)/'Official End of Year'!BB37))-1,"Error")</f>
        <v>8.9223642149602433E-2</v>
      </c>
      <c r="BC38" s="25">
        <f ca="1">IFERROR(((1+'US Inflation'!$C39)*(1+('Official End of Year'!BC38-'Official End of Year'!BC37)/'Official End of Year'!BC37))-1,"Error")</f>
        <v>0.43642495924271185</v>
      </c>
      <c r="BD38" s="25">
        <f ca="1">IFERROR(((1+'US Inflation'!$C39)*(1+('Official End of Year'!BD38-'Official End of Year'!BD37)/'Official End of Year'!BD37))-1,"Error")</f>
        <v>0.27752953328265861</v>
      </c>
      <c r="BE38" s="25">
        <f ca="1">IFERROR(((1+'US Inflation'!$C39)*(1+('Official End of Year'!BE38-'Official End of Year'!BE37)/'Official End of Year'!BE37))-1,"Error")</f>
        <v>8.454488256808701E-2</v>
      </c>
      <c r="BF38" s="25">
        <f ca="1">IFERROR(((1+'US Inflation'!$C39)*(1+('Official End of Year'!BF38-'Official End of Year'!BF37)/'Official End of Year'!BF37))-1,"Error")</f>
        <v>0.16535273205389966</v>
      </c>
      <c r="BG38" s="25">
        <f ca="1">IFERROR(((1+'US Inflation'!$C39)*(1+('Official End of Year'!BG38-'Official End of Year'!BG37)/'Official End of Year'!BG37))-1,"Error")</f>
        <v>0.16927427048558186</v>
      </c>
      <c r="BH38" s="25">
        <f ca="1">IFERROR(((1+'US Inflation'!$C39)*(1+('Official End of Year'!BH38-'Official End of Year'!BH37)/'Official End of Year'!BH37))-1,"Error")</f>
        <v>0.26636821326069726</v>
      </c>
      <c r="BI38" s="25">
        <f ca="1">IFERROR(((1+'US Inflation'!$C39)*(1+('Official End of Year'!BI38-'Official End of Year'!BI37)/'Official End of Year'!BI37))-1,"Error")</f>
        <v>0.93506559023345792</v>
      </c>
      <c r="BJ38" s="25">
        <f ca="1">IFERROR(((1+'US Inflation'!$C39)*(1+('Official End of Year'!BJ38-'Official End of Year'!BJ37)/'Official End of Year'!BJ37))-1,"Error")</f>
        <v>0.38950860229678619</v>
      </c>
      <c r="BK38" s="25">
        <f ca="1">IFERROR(((1+'US Inflation'!$C39)*(1+('Official End of Year'!BK38-'Official End of Year'!BK37)/'Official End of Year'!BK37))-1,"Error")</f>
        <v>0.1382677803646597</v>
      </c>
      <c r="BL38" s="25">
        <f ca="1">IFERROR(((1+'US Inflation'!$C39)*(1+('Official End of Year'!BL38-'Official End of Year'!BL37)/'Official End of Year'!BL37))-1,"Error")</f>
        <v>0.19428936018440024</v>
      </c>
      <c r="BM38" s="25">
        <f ca="1">IFERROR(((1+'US Inflation'!$C39)*(1+('Official End of Year'!BM38-'Official End of Year'!BM37)/'Official End of Year'!BM37))-1,"Error")</f>
        <v>0.25898868421817611</v>
      </c>
      <c r="BN38" s="25">
        <f ca="1">IFERROR(((1+'US Inflation'!$C39)*(1+('Official End of Year'!BN38-'Official End of Year'!BN37)/'Official End of Year'!BN37))-1,"Error")</f>
        <v>0.2077206422581086</v>
      </c>
      <c r="BO38" s="25">
        <f ca="1">IFERROR(((1+'US Inflation'!$C39)*(1+('Official End of Year'!BO38-'Official End of Year'!BO37)/'Official End of Year'!BO37))-1,"Error")</f>
        <v>8.9223638470451894E-2</v>
      </c>
      <c r="BP38" s="25">
        <f ca="1">IFERROR(((1+'US Inflation'!$C39)*(1+('Official End of Year'!BP38-'Official End of Year'!BP37)/'Official End of Year'!BP37))-1,"Error")</f>
        <v>0.21331963292252354</v>
      </c>
      <c r="BQ38" s="25">
        <f ca="1">IFERROR(((1+'US Inflation'!$C39)*(1+('Official End of Year'!BQ38-'Official End of Year'!BQ37)/'Official End of Year'!BQ37))-1,"Error")</f>
        <v>0.19744519796492832</v>
      </c>
      <c r="BR38" s="25">
        <f ca="1">IFERROR(((1+'US Inflation'!$C39)*(1+('Official End of Year'!BR38-'Official End of Year'!BR37)/'Official End of Year'!BR37))-1,"Error")</f>
        <v>0.13679257601128381</v>
      </c>
      <c r="BS38" s="25">
        <f ca="1">IFERROR(((1+'US Inflation'!$C39)*(1+('Official End of Year'!BS38-'Official End of Year'!BS37)/'Official End of Year'!BS37))-1,"Error")</f>
        <v>8.9223638470451894E-2</v>
      </c>
      <c r="BT38" s="25">
        <f ca="1">IFERROR(((1+'US Inflation'!$C39)*(1+('Official End of Year'!BT38-'Official End of Year'!BT37)/'Official End of Year'!BT37))-1,"Error")</f>
        <v>1.5649852258857888</v>
      </c>
      <c r="BU38" s="25">
        <f ca="1">IFERROR(((1+'US Inflation'!$C39)*(1+('Official End of Year'!BU38-'Official End of Year'!BU37)/'Official End of Year'!BU37))-1,"Error")</f>
        <v>0.6834789704366786</v>
      </c>
      <c r="BV38" s="25">
        <f ca="1">IFERROR(((1+'US Inflation'!$C39)*(1+('Official End of Year'!BV38-'Official End of Year'!BV37)/'Official End of Year'!BV37))-1,"Error")</f>
        <v>0.60088719560628512</v>
      </c>
      <c r="BW38" s="25">
        <f ca="1">IFERROR(((1+'US Inflation'!$C39)*(1+('Official End of Year'!BW38-'Official End of Year'!BW37)/'Official End of Year'!BW37))-1,"Error")</f>
        <v>0.10334073817585088</v>
      </c>
      <c r="BX38" s="25">
        <f ca="1">IFERROR(((1+'US Inflation'!$C39)*(1+('Official End of Year'!BX38-'Official End of Year'!BX37)/'Official End of Year'!BX37))-1,"Error")</f>
        <v>7.8698271831329603E-2</v>
      </c>
      <c r="BY38" s="25">
        <f ca="1">IFERROR(((1+'US Inflation'!$C39)*(1+('Official End of Year'!BY38-'Official End of Year'!BY37)/'Official End of Year'!BY37))-1,"Error")</f>
        <v>0.22027164140388455</v>
      </c>
      <c r="BZ38" s="25">
        <f ca="1">IFERROR(((1+'US Inflation'!$C39)*(1+('Official End of Year'!BZ38-'Official End of Year'!BZ37)/'Official End of Year'!BZ37))-1,"Error")</f>
        <v>0.36603143721403475</v>
      </c>
      <c r="CA38" s="25">
        <f ca="1">IFERROR(((1+'US Inflation'!$C39)*(1+('Official End of Year'!CA38-'Official End of Year'!CA37)/'Official End of Year'!CA37))-1,"Error")</f>
        <v>0.27133536946594194</v>
      </c>
      <c r="CB38" s="25">
        <f ca="1">IFERROR(((1+'US Inflation'!$C39)*(1+('Official End of Year'!CB38-'Official End of Year'!CB37)/'Official End of Year'!CB37))-1,"Error")</f>
        <v>8.9223638470451894E-2</v>
      </c>
      <c r="CC38" s="25">
        <f ca="1">IFERROR(((1+'US Inflation'!$C39)*(1+('Official End of Year'!CC38-'Official End of Year'!CC37)/'Official End of Year'!CC37))-1,"Error")</f>
        <v>0.22027164140388455</v>
      </c>
      <c r="CD38" s="25">
        <f ca="1">IFERROR(((1+'US Inflation'!$C39)*(1+('Official End of Year'!CD38-'Official End of Year'!CD37)/'Official End of Year'!CD37))-1,"Error")</f>
        <v>0.19344245244776315</v>
      </c>
      <c r="CE38" s="25">
        <f ca="1">IFERROR(((1+'US Inflation'!$C39)*(1+('Official End of Year'!CE38-'Official End of Year'!CE37)/'Official End of Year'!CE37))-1,"Error")</f>
        <v>0.16446867735570647</v>
      </c>
      <c r="CF38" s="25">
        <f ca="1">IFERROR(((1+'US Inflation'!$C39)*(1+('Official End of Year'!CF38-'Official End of Year'!CF37)/'Official End of Year'!CF37))-1,"Error")</f>
        <v>8.9223638470451894E-2</v>
      </c>
      <c r="CG38" s="25">
        <f ca="1">IFERROR(((1+'US Inflation'!$C39)*(1+('Official End of Year'!CG38-'Official End of Year'!CG37)/'Official End of Year'!CG37))-1,"Error")</f>
        <v>0.40813837964800914</v>
      </c>
      <c r="CH38" s="25">
        <f ca="1">IFERROR(((1+'US Inflation'!$C39)*(1+('Official End of Year'!CH38-'Official End of Year'!CH37)/'Official End of Year'!CH37))-1,"Error")</f>
        <v>8.9223638470451894E-2</v>
      </c>
      <c r="CI38" s="25">
        <f ca="1">IFERROR(((1+'US Inflation'!$C39)*(1+('Official End of Year'!CI38-'Official End of Year'!CI37)/'Official End of Year'!CI37))-1,"Error")</f>
        <v>0.28834706126283405</v>
      </c>
      <c r="CJ38" s="25">
        <f ca="1">IFERROR(((1+'US Inflation'!$C39)*(1+('Official End of Year'!CJ38-'Official End of Year'!CJ37)/'Official End of Year'!CJ37))-1,"Error")</f>
        <v>0.59628847889026004</v>
      </c>
      <c r="CK38" s="25">
        <f ca="1">IFERROR(((1+'US Inflation'!$C39)*(1+('Official End of Year'!CK38-'Official End of Year'!CK37)/'Official End of Year'!CK37))-1,"Error")</f>
        <v>1.4291432555524253</v>
      </c>
      <c r="CL38" s="25">
        <f ca="1">IFERROR(((1+'US Inflation'!$C39)*(1+('Official End of Year'!CL38-'Official End of Year'!CL37)/'Official End of Year'!CL37))-1,"Error")</f>
        <v>0.22926199156611293</v>
      </c>
      <c r="CM38" s="25">
        <f ca="1">IFERROR(((1+'US Inflation'!$C39)*(1+('Official End of Year'!CM38-'Official End of Year'!CM37)/'Official End of Year'!CM37))-1,"Error")</f>
        <v>0.64097854076548111</v>
      </c>
      <c r="CN38" s="25">
        <f ca="1">IFERROR(((1+'US Inflation'!$C39)*(1+('Official End of Year'!CN38-'Official End of Year'!CN37)/'Official End of Year'!CN37))-1,"Error")</f>
        <v>9.1126766552090066E-2</v>
      </c>
      <c r="CO38" s="25">
        <f ca="1">IFERROR(((1+'US Inflation'!$C39)*(1+('Official End of Year'!CO38-'Official End of Year'!CO37)/'Official End of Year'!CO37))-1,"Error")</f>
        <v>0.72257412473761584</v>
      </c>
      <c r="CP38" s="25">
        <f ca="1">IFERROR(((1+'US Inflation'!$C39)*(1+('Official End of Year'!CP38-'Official End of Year'!CP37)/'Official End of Year'!CP37))-1,"Error")</f>
        <v>0.38692141906632793</v>
      </c>
      <c r="CQ38" s="25">
        <f ca="1">IFERROR(((1+'US Inflation'!$C39)*(1+('Official End of Year'!CQ38-'Official End of Year'!CQ37)/'Official End of Year'!CQ37))-1,"Error")</f>
        <v>8.9223638470451894E-2</v>
      </c>
      <c r="CR38" s="25">
        <f ca="1">IFERROR(((1+'US Inflation'!$C39)*(1+('Official End of Year'!CR38-'Official End of Year'!CR37)/'Official End of Year'!CR37))-1,"Error")</f>
        <v>0.13111563721190778</v>
      </c>
      <c r="CS38" s="25" t="str">
        <f ca="1">IFERROR(((1+'US Inflation'!$C39)*(1+('Official End of Year'!CS38-'Official End of Year'!CS37)/'Official End of Year'!CS37))-1,"Error")</f>
        <v>Error</v>
      </c>
      <c r="CT38" s="25" t="str">
        <f ca="1">IFERROR(((1+'US Inflation'!$C39)*(1+('Official End of Year'!CT38-'Official End of Year'!CT37)/'Official End of Year'!CT37))-1,"Error")</f>
        <v>Error</v>
      </c>
      <c r="CU38" s="25" t="str">
        <f ca="1">IFERROR(((1+'US Inflation'!$C39)*(1+('Official End of Year'!CU38-'Official End of Year'!CU37)/'Official End of Year'!CU37))-1,"Error")</f>
        <v>Error</v>
      </c>
      <c r="CV38" s="25" t="str">
        <f ca="1">IFERROR(((1+'US Inflation'!$C39)*(1+('Official End of Year'!CV38-'Official End of Year'!CV37)/'Official End of Year'!CV37))-1,"Error")</f>
        <v>Error</v>
      </c>
      <c r="CW38" s="25">
        <f ca="1">IFERROR(((1+'US Inflation'!$C39)*(1+('Official End of Year'!CW38-'Official End of Year'!CW37)/'Official End of Year'!CW37))-1,"Error")</f>
        <v>8.9223638470451894E-2</v>
      </c>
      <c r="CX38" s="25">
        <f ca="1">IFERROR(((1+'US Inflation'!$C39)*(1+('Official End of Year'!CX38-'Official End of Year'!CX37)/'Official End of Year'!CX37))-1,"Error")</f>
        <v>0.24276617359855535</v>
      </c>
      <c r="CY38" s="25" t="str">
        <f ca="1">IFERROR(((1+'US Inflation'!$C39)*(1+('Official End of Year'!CY38-'Official End of Year'!CY37)/'Official End of Year'!CY37))-1,"Error")</f>
        <v>Error</v>
      </c>
      <c r="CZ38" s="25" t="str">
        <f ca="1">IFERROR(((1+'US Inflation'!$C39)*(1+('Official End of Year'!CZ38-'Official End of Year'!CZ37)/'Official End of Year'!CZ37))-1,"Error")</f>
        <v>Error</v>
      </c>
      <c r="DA38" s="25">
        <f ca="1">IFERROR(((1+'US Inflation'!$C39)*(1+('Official End of Year'!DA38-'Official End of Year'!DA37)/'Official End of Year'!DA37))-1,"Error")</f>
        <v>0.23940924599581659</v>
      </c>
      <c r="DB38" s="25">
        <f ca="1">IFERROR(((1+'US Inflation'!$C39)*(1+('Official End of Year'!DB38-'Official End of Year'!DB37)/'Official End of Year'!DB37))-1,"Error")</f>
        <v>0.33103128613827737</v>
      </c>
      <c r="DC38" s="25" t="str">
        <f ca="1">IFERROR(((1+'US Inflation'!$C39)*(1+('Official End of Year'!DC38-'Official End of Year'!DC37)/'Official End of Year'!DC37))-1,"Error")</f>
        <v>Error</v>
      </c>
      <c r="DD38" s="25">
        <f ca="1">IFERROR(((1+'US Inflation'!$C39)*(1+('Official End of Year'!DD38-'Official End of Year'!DD37)/'Official End of Year'!DD37))-1,"Error")</f>
        <v>1.2180902083833938</v>
      </c>
      <c r="DE38" s="25" t="str">
        <f ca="1">IFERROR(((1+'US Inflation'!$C39)*(1+('Official End of Year'!DE38-'Official End of Year'!DE37)/'Official End of Year'!DE37))-1,"Error")</f>
        <v>Error</v>
      </c>
      <c r="DF38" s="25">
        <f ca="1">IFERROR(((1+'US Inflation'!$C39)*(1+('Official End of Year'!DF38-'Official End of Year'!DF37)/'Official End of Year'!DF37))-1,"Error")</f>
        <v>0.14727091422263316</v>
      </c>
      <c r="DG38" s="25">
        <f ca="1">IFERROR(((1+'US Inflation'!$C39)*(1+('Official End of Year'!DG38-'Official End of Year'!DG37)/'Official End of Year'!DG37))-1,"Error")</f>
        <v>1.1906316884887818</v>
      </c>
    </row>
    <row r="39" spans="1:111" x14ac:dyDescent="0.25">
      <c r="A39" t="str">
        <f t="shared" ca="1" si="2"/>
        <v>1984</v>
      </c>
      <c r="B39" s="25">
        <f ca="1">IFERROR(((1+'US Inflation'!$C40)*(1+('Official End of Year'!B39-'Official End of Year'!B38)/'Official End of Year'!B38))-1,"Error")</f>
        <v>7.7365550944613837E-2</v>
      </c>
      <c r="C39" s="25">
        <f ca="1">IFERROR(((1+'US Inflation'!$C40)*(1+('Official End of Year'!C39-'Official End of Year'!C38)/'Official End of Year'!C38))-1,"Error")</f>
        <v>6.8047859077380872</v>
      </c>
      <c r="D39" s="25">
        <f ca="1">IFERROR(((1+'US Inflation'!$C40)*(1+('Official End of Year'!D39-'Official End of Year'!D38)/'Official End of Year'!D38))-1,"Error")</f>
        <v>0.10998194854146348</v>
      </c>
      <c r="E39" s="25">
        <f ca="1">IFERROR(((1+'US Inflation'!$C40)*(1+('Official End of Year'!E39-'Official End of Year'!E38)/'Official End of Year'!E38))-1,"Error")</f>
        <v>0.16536641812294817</v>
      </c>
      <c r="F39" s="25">
        <f ca="1">IFERROR(((1+'US Inflation'!$C40)*(1+('Official End of Year'!F39-'Official End of Year'!F38)/'Official End of Year'!F38))-1,"Error")</f>
        <v>0.1579757354598097</v>
      </c>
      <c r="G39" s="25">
        <f ca="1">IFERROR(((1+'US Inflation'!$C40)*(1+('Official End of Year'!G39-'Official End of Year'!G38)/'Official End of Year'!G38))-1,"Error")</f>
        <v>0.17641881626627653</v>
      </c>
      <c r="H39" s="25">
        <f ca="1">IFERROR(((1+'US Inflation'!$C40)*(1+('Official End of Year'!H39-'Official End of Year'!H38)/'Official End of Year'!H38))-1,"Error")</f>
        <v>17.062450904702033</v>
      </c>
      <c r="I39" s="25">
        <f ca="1">IFERROR(((1+'US Inflation'!$C40)*(1+('Official End of Year'!I39-'Official End of Year'!I38)/'Official End of Year'!I38))-1,"Error")</f>
        <v>0.36236485785281358</v>
      </c>
      <c r="J39" s="25">
        <f ca="1">IFERROR(((1+'US Inflation'!$C40)*(1+('Official End of Year'!J39-'Official End of Year'!J38)/'Official End of Year'!J38))-1,"Error")</f>
        <v>2.3016089270781088</v>
      </c>
      <c r="K39" s="25">
        <f ca="1">IFERROR(((1+'US Inflation'!$C40)*(1+('Official End of Year'!K39-'Official End of Year'!K38)/'Official End of Year'!K38))-1,"Error")</f>
        <v>9.5917359953911374E-2</v>
      </c>
      <c r="L39" s="25">
        <f ca="1">IFERROR(((1+'US Inflation'!$C40)*(1+('Official End of Year'!L39-'Official End of Year'!L38)/'Official End of Year'!L38))-1,"Error")</f>
        <v>9.9335032611408192E-2</v>
      </c>
      <c r="M39" s="25">
        <f ca="1">IFERROR(((1+'US Inflation'!$C40)*(1+('Official End of Year'!M39-'Official End of Year'!M38)/'Official End of Year'!M38))-1,"Error")</f>
        <v>0.50527553032654104</v>
      </c>
      <c r="N39" s="25">
        <f ca="1">IFERROR(((1+'US Inflation'!$C40)*(1+('Official End of Year'!N39-'Official End of Year'!N38)/'Official End of Year'!N38))-1,"Error")</f>
        <v>4.1490179403732119E-2</v>
      </c>
      <c r="O39" s="25">
        <f ca="1">IFERROR(((1+'US Inflation'!$C40)*(1+('Official End of Year'!O39-'Official End of Year'!O38)/'Official End of Year'!O38))-1,"Error")</f>
        <v>0.45750495606330754</v>
      </c>
      <c r="P39" s="25">
        <f ca="1">IFERROR(((1+'US Inflation'!$C40)*(1+('Official End of Year'!P39-'Official End of Year'!P38)/'Official End of Year'!P38))-1,"Error")</f>
        <v>0.33296922130113527</v>
      </c>
      <c r="Q39" s="25">
        <f ca="1">IFERROR(((1+'US Inflation'!$C40)*(1+('Official End of Year'!Q39-'Official End of Year'!Q38)/'Official End of Year'!Q38))-1,"Error")</f>
        <v>0.42967919563664236</v>
      </c>
      <c r="R39" s="25">
        <f ca="1">IFERROR(((1+'US Inflation'!$C40)*(1+('Official End of Year'!R39-'Official End of Year'!R38)/'Official End of Year'!R38))-1,"Error")</f>
        <v>0.14236689874188224</v>
      </c>
      <c r="S39" s="25">
        <f ca="1">IFERROR(((1+'US Inflation'!$C40)*(1+('Official End of Year'!S39-'Official End of Year'!S38)/'Official End of Year'!S38))-1,"Error")</f>
        <v>0.18270085979046291</v>
      </c>
      <c r="T39" s="25">
        <f ca="1">IFERROR(((1+'US Inflation'!$C40)*(1+('Official End of Year'!T39-'Official End of Year'!T38)/'Official End of Year'!T38))-1,"Error")</f>
        <v>0.16021731630275582</v>
      </c>
      <c r="U39" s="25">
        <f ca="1">IFERROR(((1+'US Inflation'!$C40)*(1+('Official End of Year'!U39-'Official End of Year'!U38)/'Official End of Year'!U38))-1,"Error")</f>
        <v>3.8297873378723368E-2</v>
      </c>
      <c r="V39" s="25">
        <f ca="1">IFERROR(((1+'US Inflation'!$C40)*(1+('Official End of Year'!V39-'Official End of Year'!V38)/'Official End of Year'!V38))-1,"Error")</f>
        <v>0.30736006700538221</v>
      </c>
      <c r="W39" s="25">
        <f ca="1">IFERROR(((1+'US Inflation'!$C40)*(1+('Official End of Year'!W39-'Official End of Year'!W38)/'Official End of Year'!W38))-1,"Error")</f>
        <v>3.8297873823708306E-2</v>
      </c>
      <c r="X39" s="25">
        <f ca="1">IFERROR(((1+'US Inflation'!$C40)*(1+('Official End of Year'!X39-'Official End of Year'!X38)/'Official End of Year'!X38))-1,"Error")</f>
        <v>3.8297872340425476E-2</v>
      </c>
      <c r="Y39" s="25">
        <f ca="1">IFERROR(((1+'US Inflation'!$C40)*(1+('Official End of Year'!Y39-'Official End of Year'!Y38)/'Official End of Year'!Y38))-1,"Error")</f>
        <v>0.14425386695132247</v>
      </c>
      <c r="Z39" s="25">
        <f ca="1">IFERROR(((1+'US Inflation'!$C40)*(1+('Official End of Year'!Z39-'Official End of Year'!Z38)/'Official End of Year'!Z38))-1,"Error")</f>
        <v>0.17641881626627609</v>
      </c>
      <c r="AA39" s="25">
        <f ca="1">IFERROR(((1+'US Inflation'!$C40)*(1+('Official End of Year'!AA39-'Official End of Year'!AA38)/'Official End of Year'!AA38))-1,"Error")</f>
        <v>0.56869196701866565</v>
      </c>
      <c r="AB39" s="25">
        <f ca="1">IFERROR(((1+'US Inflation'!$C40)*(1+('Official End of Year'!AB39-'Official End of Year'!AB38)/'Official End of Year'!AB38))-1,"Error")</f>
        <v>0.17199143000903327</v>
      </c>
      <c r="AC39" s="25">
        <f ca="1">IFERROR(((1+'US Inflation'!$C40)*(1+('Official End of Year'!AC39-'Official End of Year'!AC38)/'Official End of Year'!AC38))-1,"Error")</f>
        <v>0.70834609934772508</v>
      </c>
      <c r="AD39" s="25">
        <f ca="1">IFERROR(((1+'US Inflation'!$C40)*(1+('Official End of Year'!AD39-'Official End of Year'!AD38)/'Official End of Year'!AD38))-1,"Error")</f>
        <v>0.33628131322073829</v>
      </c>
      <c r="AE39" s="25">
        <f ca="1">IFERROR(((1+'US Inflation'!$C40)*(1+('Official End of Year'!AE39-'Official End of Year'!AE38)/'Official End of Year'!AE38))-1,"Error")</f>
        <v>3.8297873378723368E-2</v>
      </c>
      <c r="AF39" s="25">
        <f ca="1">IFERROR(((1+'US Inflation'!$C40)*(1+('Official End of Year'!AF39-'Official End of Year'!AF38)/'Official End of Year'!AF38))-1,"Error")</f>
        <v>9.6369539390139147E-2</v>
      </c>
      <c r="AG39" s="25">
        <f ca="1">IFERROR(((1+'US Inflation'!$C40)*(1+('Official End of Year'!AG39-'Official End of Year'!AG38)/'Official End of Year'!AG38))-1,"Error")</f>
        <v>0.43631205721635946</v>
      </c>
      <c r="AH39" s="25">
        <f ca="1">IFERROR(((1+'US Inflation'!$C40)*(1+('Official End of Year'!AH39-'Official End of Year'!AH38)/'Official End of Year'!AH38))-1,"Error")</f>
        <v>3.8297872548085143E-2</v>
      </c>
      <c r="AI39" s="25">
        <f ca="1">IFERROR(((1+'US Inflation'!$C40)*(1+('Official End of Year'!AI39-'Official End of Year'!AI38)/'Official End of Year'!AI38))-1,"Error")</f>
        <v>3.8297872340425476E-2</v>
      </c>
      <c r="AJ39" s="25">
        <f ca="1">IFERROR(((1+'US Inflation'!$C40)*(1+('Official End of Year'!AJ39-'Official End of Year'!AJ38)/'Official End of Year'!AJ38))-1,"Error")</f>
        <v>0.45689626983313625</v>
      </c>
      <c r="AK39" s="25">
        <f ca="1">IFERROR(((1+'US Inflation'!$C40)*(1+('Official End of Year'!AK39-'Official End of Year'!AK38)/'Official End of Year'!AK38))-1,"Error")</f>
        <v>0.21954811998243406</v>
      </c>
      <c r="AL39" s="25">
        <f ca="1">IFERROR(((1+'US Inflation'!$C40)*(1+('Official End of Year'!AL39-'Official End of Year'!AL38)/'Official End of Year'!AL38))-1,"Error")</f>
        <v>0.11811869379137274</v>
      </c>
      <c r="AM39" s="25">
        <f ca="1">IFERROR(((1+'US Inflation'!$C40)*(1+('Official End of Year'!AM39-'Official End of Year'!AM38)/'Official End of Year'!AM38))-1,"Error")</f>
        <v>9.6113345100225622E-2</v>
      </c>
      <c r="AN39" s="25">
        <f ca="1">IFERROR(((1+'US Inflation'!$C40)*(1+('Official End of Year'!AN39-'Official End of Year'!AN38)/'Official End of Year'!AN38))-1,"Error")</f>
        <v>3.8297875680539883E-2</v>
      </c>
      <c r="AO39" s="25">
        <f ca="1">IFERROR(((1+'US Inflation'!$C40)*(1+('Official End of Year'!AO39-'Official End of Year'!AO38)/'Official End of Year'!AO38))-1,"Error")</f>
        <v>0.16721856320543105</v>
      </c>
      <c r="AP39" s="25">
        <f ca="1">IFERROR(((1+'US Inflation'!$C40)*(1+('Official End of Year'!AP39-'Official End of Year'!AP38)/'Official End of Year'!AP38))-1,"Error")</f>
        <v>5.2297769868392727</v>
      </c>
      <c r="AQ39" s="25">
        <f ca="1">IFERROR(((1+'US Inflation'!$C40)*(1+('Official End of Year'!AQ39-'Official End of Year'!AQ38)/'Official End of Year'!AQ38))-1,"Error")</f>
        <v>0.19126356737970629</v>
      </c>
      <c r="AR39" s="25">
        <f ca="1">IFERROR(((1+'US Inflation'!$C40)*(1+('Official End of Year'!AR39-'Official End of Year'!AR38)/'Official End of Year'!AR38))-1,"Error")</f>
        <v>0.46042812904646557</v>
      </c>
      <c r="AS39" s="25">
        <f ca="1">IFERROR(((1+'US Inflation'!$C40)*(1+('Official End of Year'!AS39-'Official End of Year'!AS38)/'Official End of Year'!AS38))-1,"Error")</f>
        <v>9.8272076476295656E-2</v>
      </c>
      <c r="AT39" s="25">
        <f ca="1">IFERROR(((1+'US Inflation'!$C40)*(1+('Official End of Year'!AT39-'Official End of Year'!AT38)/'Official End of Year'!AT38))-1,"Error")</f>
        <v>0.12383882579418759</v>
      </c>
      <c r="AU39" s="25">
        <f ca="1">IFERROR(((1+'US Inflation'!$C40)*(1+('Official End of Year'!AU39-'Official End of Year'!AU38)/'Official End of Year'!AU38))-1,"Error")</f>
        <v>0.17034942675602327</v>
      </c>
      <c r="AV39" s="25">
        <f ca="1">IFERROR(((1+'US Inflation'!$C40)*(1+('Official End of Year'!AV39-'Official End of Year'!AV38)/'Official End of Year'!AV38))-1,"Error")</f>
        <v>7.148084263812593E-2</v>
      </c>
      <c r="AW39" s="25">
        <f ca="1">IFERROR(((1+'US Inflation'!$C40)*(1+('Official End of Year'!AW39-'Official End of Year'!AW38)/'Official End of Year'!AW38))-1,"Error")</f>
        <v>7.6731144151611197E-2</v>
      </c>
      <c r="AX39" s="25">
        <f ca="1">IFERROR(((1+'US Inflation'!$C40)*(1+('Official End of Year'!AX39-'Official End of Year'!AX38)/'Official End of Year'!AX38))-1,"Error")</f>
        <v>3.8297872340425476E-2</v>
      </c>
      <c r="AY39" s="25">
        <f ca="1">IFERROR(((1+'US Inflation'!$C40)*(1+('Official End of Year'!AY39-'Official End of Year'!AY38)/'Official End of Year'!AY38))-1,"Error")</f>
        <v>0.65641442401443495</v>
      </c>
      <c r="AZ39" s="25">
        <f ca="1">IFERROR(((1+'US Inflation'!$C40)*(1+('Official End of Year'!AZ39-'Official End of Year'!AZ38)/'Official End of Year'!AZ38))-1,"Error")</f>
        <v>0.61244816357837317</v>
      </c>
      <c r="BA39" s="25">
        <f ca="1">IFERROR(((1+'US Inflation'!$C40)*(1+('Official End of Year'!BA39-'Official End of Year'!BA38)/'Official End of Year'!BA38))-1,"Error")</f>
        <v>3.8297873378723368E-2</v>
      </c>
      <c r="BB39" s="25">
        <f ca="1">IFERROR(((1+'US Inflation'!$C40)*(1+('Official End of Year'!BB39-'Official End of Year'!BB38)/'Official End of Year'!BB38))-1,"Error")</f>
        <v>3.8297872340425476E-2</v>
      </c>
      <c r="BC39" s="25">
        <f ca="1">IFERROR(((1+'US Inflation'!$C40)*(1+('Official End of Year'!BC39-'Official End of Year'!BC38)/'Official End of Year'!BC38))-1,"Error")</f>
        <v>0.33250928712538075</v>
      </c>
      <c r="BD39" s="25">
        <f ca="1">IFERROR(((1+'US Inflation'!$C40)*(1+('Official End of Year'!BD39-'Official End of Year'!BD38)/'Official End of Year'!BD38))-1,"Error")</f>
        <v>0.23000459332017753</v>
      </c>
      <c r="BE39" s="25">
        <f ca="1">IFERROR(((1+'US Inflation'!$C40)*(1+('Official End of Year'!BE39-'Official End of Year'!BE38)/'Official End of Year'!BE38))-1,"Error")</f>
        <v>7.151524450419311E-2</v>
      </c>
      <c r="BF39" s="25">
        <f ca="1">IFERROR(((1+'US Inflation'!$C40)*(1+('Official End of Year'!BF39-'Official End of Year'!BF38)/'Official End of Year'!BF38))-1,"Error")</f>
        <v>0.12986466414442988</v>
      </c>
      <c r="BG39" s="25">
        <f ca="1">IFERROR(((1+'US Inflation'!$C40)*(1+('Official End of Year'!BG39-'Official End of Year'!BG38)/'Official End of Year'!BG38))-1,"Error")</f>
        <v>0.22907277180231933</v>
      </c>
      <c r="BH39" s="25">
        <f ca="1">IFERROR(((1+'US Inflation'!$C40)*(1+('Official End of Year'!BH39-'Official End of Year'!BH38)/'Official End of Year'!BH38))-1,"Error")</f>
        <v>0.2571448784989685</v>
      </c>
      <c r="BI39" s="25">
        <f ca="1">IFERROR(((1+'US Inflation'!$C40)*(1+('Official End of Year'!BI39-'Official End of Year'!BI38)/'Official End of Year'!BI38))-1,"Error")</f>
        <v>0.38866346647960603</v>
      </c>
      <c r="BJ39" s="25">
        <f ca="1">IFERROR(((1+'US Inflation'!$C40)*(1+('Official End of Year'!BJ39-'Official End of Year'!BJ38)/'Official End of Year'!BJ38))-1,"Error")</f>
        <v>0.21771344355266975</v>
      </c>
      <c r="BK39" s="25">
        <f ca="1">IFERROR(((1+'US Inflation'!$C40)*(1+('Official End of Year'!BK39-'Official End of Year'!BK38)/'Official End of Year'!BK38))-1,"Error")</f>
        <v>9.5431341350601384E-2</v>
      </c>
      <c r="BL39" s="25">
        <f ca="1">IFERROR(((1+'US Inflation'!$C40)*(1+('Official End of Year'!BL39-'Official End of Year'!BL38)/'Official End of Year'!BL38))-1,"Error")</f>
        <v>0.2317455291692827</v>
      </c>
      <c r="BM39" s="25">
        <f ca="1">IFERROR(((1+'US Inflation'!$C40)*(1+('Official End of Year'!BM39-'Official End of Year'!BM38)/'Official End of Year'!BM38))-1,"Error")</f>
        <v>0.17921357501057789</v>
      </c>
      <c r="BN39" s="25">
        <f ca="1">IFERROR(((1+'US Inflation'!$C40)*(1+('Official End of Year'!BN39-'Official End of Year'!BN38)/'Official End of Year'!BN38))-1,"Error")</f>
        <v>0.40063881038969584</v>
      </c>
      <c r="BO39" s="25">
        <f ca="1">IFERROR(((1+'US Inflation'!$C40)*(1+('Official End of Year'!BO39-'Official End of Year'!BO38)/'Official End of Year'!BO38))-1,"Error")</f>
        <v>3.8297872340425476E-2</v>
      </c>
      <c r="BP39" s="25">
        <f ca="1">IFERROR(((1+'US Inflation'!$C40)*(1+('Official End of Year'!BP39-'Official End of Year'!BP38)/'Official End of Year'!BP38))-1,"Error")</f>
        <v>0.11838819269473499</v>
      </c>
      <c r="BQ39" s="25">
        <f ca="1">IFERROR(((1+'US Inflation'!$C40)*(1+('Official End of Year'!BQ39-'Official End of Year'!BQ38)/'Official End of Year'!BQ38))-1,"Error")</f>
        <v>0.20658838362642551</v>
      </c>
      <c r="BR39" s="25">
        <f ca="1">IFERROR(((1+'US Inflation'!$C40)*(1+('Official End of Year'!BR39-'Official End of Year'!BR38)/'Official End of Year'!BR38))-1,"Error")</f>
        <v>0.17325880218701895</v>
      </c>
      <c r="BS39" s="25">
        <f ca="1">IFERROR(((1+'US Inflation'!$C40)*(1+('Official End of Year'!BS39-'Official End of Year'!BS38)/'Official End of Year'!BS38))-1,"Error")</f>
        <v>0.97771023302938165</v>
      </c>
      <c r="BT39" s="25">
        <f ca="1">IFERROR(((1+'US Inflation'!$C40)*(1+('Official End of Year'!BT39-'Official End of Year'!BT38)/'Official End of Year'!BT38))-1,"Error")</f>
        <v>1.415756636553561</v>
      </c>
      <c r="BU39" s="25">
        <f ca="1">IFERROR(((1+'US Inflation'!$C40)*(1+('Official End of Year'!BU39-'Official End of Year'!BU38)/'Official End of Year'!BU38))-1,"Error")</f>
        <v>0.47263740448813363</v>
      </c>
      <c r="BV39" s="25">
        <f ca="1">IFERROR(((1+'US Inflation'!$C40)*(1+('Official End of Year'!BV39-'Official End of Year'!BV38)/'Official End of Year'!BV38))-1,"Error")</f>
        <v>0.31071332015063202</v>
      </c>
      <c r="BW39" s="25">
        <f ca="1">IFERROR(((1+'US Inflation'!$C40)*(1+('Official End of Year'!BW39-'Official End of Year'!BW38)/'Official End of Year'!BW38))-1,"Error")</f>
        <v>6.1785142289129347E-2</v>
      </c>
      <c r="BX39" s="25">
        <f ca="1">IFERROR(((1+'US Inflation'!$C40)*(1+('Official End of Year'!BX39-'Official End of Year'!BX38)/'Official End of Year'!BX38))-1,"Error")</f>
        <v>5.817053465203581E-2</v>
      </c>
      <c r="BY39" s="25">
        <f ca="1">IFERROR(((1+'US Inflation'!$C40)*(1+('Official End of Year'!BY39-'Official End of Year'!BY38)/'Official End of Year'!BY38))-1,"Error")</f>
        <v>0.61244816357837317</v>
      </c>
      <c r="BZ39" s="25">
        <f ca="1">IFERROR(((1+'US Inflation'!$C40)*(1+('Official End of Year'!BZ39-'Official End of Year'!BZ38)/'Official End of Year'!BZ38))-1,"Error")</f>
        <v>0.12881645180993462</v>
      </c>
      <c r="CA39" s="25">
        <f ca="1">IFERROR(((1+'US Inflation'!$C40)*(1+('Official End of Year'!CA39-'Official End of Year'!CA38)/'Official End of Year'!CA38))-1,"Error")</f>
        <v>0.10081505904958132</v>
      </c>
      <c r="CB39" s="25">
        <f ca="1">IFERROR(((1+'US Inflation'!$C40)*(1+('Official End of Year'!CB39-'Official End of Year'!CB38)/'Official End of Year'!CB38))-1,"Error")</f>
        <v>3.8297872922104848E-2</v>
      </c>
      <c r="CC39" s="25">
        <f ca="1">IFERROR(((1+'US Inflation'!$C40)*(1+('Official End of Year'!CC39-'Official End of Year'!CC38)/'Official End of Year'!CC38))-1,"Error")</f>
        <v>0.61244816357837317</v>
      </c>
      <c r="CD39" s="25">
        <f ca="1">IFERROR(((1+'US Inflation'!$C40)*(1+('Official End of Year'!CD39-'Official End of Year'!CD38)/'Official End of Year'!CD38))-1,"Error")</f>
        <v>0.13989794841633874</v>
      </c>
      <c r="CE39" s="25">
        <f ca="1">IFERROR(((1+'US Inflation'!$C40)*(1+('Official End of Year'!CE39-'Official End of Year'!CE38)/'Official End of Year'!CE38))-1,"Error")</f>
        <v>0.20851063884819587</v>
      </c>
      <c r="CF39" s="25">
        <f ca="1">IFERROR(((1+'US Inflation'!$C40)*(1+('Official End of Year'!CF39-'Official End of Year'!CF38)/'Official End of Year'!CF38))-1,"Error")</f>
        <v>3.8297872604960093E-2</v>
      </c>
      <c r="CG39" s="25">
        <f ca="1">IFERROR(((1+'US Inflation'!$C40)*(1+('Official End of Year'!CG39-'Official End of Year'!CG38)/'Official End of Year'!CG38))-1,"Error")</f>
        <v>0.50160393073812859</v>
      </c>
      <c r="CH39" s="25">
        <f ca="1">IFERROR(((1+'US Inflation'!$C40)*(1+('Official End of Year'!CH39-'Official End of Year'!CH38)/'Official End of Year'!CH38))-1,"Error")</f>
        <v>0.22306975018612385</v>
      </c>
      <c r="CI39" s="25">
        <f ca="1">IFERROR(((1+'US Inflation'!$C40)*(1+('Official End of Year'!CI39-'Official End of Year'!CI38)/'Official End of Year'!CI38))-1,"Error")</f>
        <v>0.21839843459737929</v>
      </c>
      <c r="CJ39" s="25">
        <f ca="1">IFERROR(((1+'US Inflation'!$C40)*(1+('Official End of Year'!CJ39-'Official End of Year'!CJ38)/'Official End of Year'!CJ38))-1,"Error")</f>
        <v>0.64736455715501795</v>
      </c>
      <c r="CK39" s="25">
        <f ca="1">IFERROR(((1+'US Inflation'!$C40)*(1+('Official End of Year'!CK39-'Official End of Year'!CK38)/'Official End of Year'!CK38))-1,"Error")</f>
        <v>1.449398902738368</v>
      </c>
      <c r="CL39" s="25">
        <f ca="1">IFERROR(((1+'US Inflation'!$C40)*(1+('Official End of Year'!CL39-'Official End of Year'!CL38)/'Official End of Year'!CL38))-1,"Error")</f>
        <v>0.25506546842526667</v>
      </c>
      <c r="CM39" s="25">
        <f ca="1">IFERROR(((1+'US Inflation'!$C40)*(1+('Official End of Year'!CM39-'Official End of Year'!CM38)/'Official End of Year'!CM38))-1,"Error")</f>
        <v>0.7585101376720893</v>
      </c>
      <c r="CN39" s="25">
        <f ca="1">IFERROR(((1+'US Inflation'!$C40)*(1+('Official End of Year'!CN39-'Official End of Year'!CN38)/'Official End of Year'!CN38))-1,"Error")</f>
        <v>0.81098466148004111</v>
      </c>
      <c r="CO39" s="25">
        <f ca="1">IFERROR(((1+'US Inflation'!$C40)*(1+('Official End of Year'!CO39-'Official End of Year'!CO38)/'Official End of Year'!CO38))-1,"Error")</f>
        <v>0.50013416433841962</v>
      </c>
      <c r="CP39" s="25">
        <f ca="1">IFERROR(((1+'US Inflation'!$C40)*(1+('Official End of Year'!CP39-'Official End of Year'!CP38)/'Official End of Year'!CP38))-1,"Error")</f>
        <v>0.38074514044702346</v>
      </c>
      <c r="CQ39" s="25">
        <f ca="1">IFERROR(((1+'US Inflation'!$C40)*(1+('Official End of Year'!CQ39-'Official End of Year'!CQ38)/'Official End of Year'!CQ38))-1,"Error")</f>
        <v>3.8297872340425476E-2</v>
      </c>
      <c r="CR39" s="25">
        <f ca="1">IFERROR(((1+'US Inflation'!$C40)*(1+('Official End of Year'!CR39-'Official End of Year'!CR38)/'Official End of Year'!CR38))-1,"Error")</f>
        <v>7.9829787277235775E-2</v>
      </c>
      <c r="CS39" s="25" t="str">
        <f ca="1">IFERROR(((1+'US Inflation'!$C40)*(1+('Official End of Year'!CS39-'Official End of Year'!CS38)/'Official End of Year'!CS38))-1,"Error")</f>
        <v>Error</v>
      </c>
      <c r="CT39" s="25" t="str">
        <f ca="1">IFERROR(((1+'US Inflation'!$C40)*(1+('Official End of Year'!CT39-'Official End of Year'!CT38)/'Official End of Year'!CT38))-1,"Error")</f>
        <v>Error</v>
      </c>
      <c r="CU39" s="25" t="str">
        <f ca="1">IFERROR(((1+'US Inflation'!$C40)*(1+('Official End of Year'!CU39-'Official End of Year'!CU38)/'Official End of Year'!CU38))-1,"Error")</f>
        <v>Error</v>
      </c>
      <c r="CV39" s="25" t="str">
        <f ca="1">IFERROR(((1+'US Inflation'!$C40)*(1+('Official End of Year'!CV39-'Official End of Year'!CV38)/'Official End of Year'!CV38))-1,"Error")</f>
        <v>Error</v>
      </c>
      <c r="CW39" s="25">
        <f ca="1">IFERROR(((1+'US Inflation'!$C40)*(1+('Official End of Year'!CW39-'Official End of Year'!CW38)/'Official End of Year'!CW38))-1,"Error")</f>
        <v>3.8297872842018688E-2</v>
      </c>
      <c r="CX39" s="25">
        <f ca="1">IFERROR(((1+'US Inflation'!$C40)*(1+('Official End of Year'!CX39-'Official End of Year'!CX38)/'Official End of Year'!CX38))-1,"Error")</f>
        <v>0.17627380916535884</v>
      </c>
      <c r="CY39" s="25" t="str">
        <f ca="1">IFERROR(((1+'US Inflation'!$C40)*(1+('Official End of Year'!CY39-'Official End of Year'!CY38)/'Official End of Year'!CY38))-1,"Error")</f>
        <v>Error</v>
      </c>
      <c r="CZ39" s="25" t="str">
        <f ca="1">IFERROR(((1+'US Inflation'!$C40)*(1+('Official End of Year'!CZ39-'Official End of Year'!CZ38)/'Official End of Year'!CZ38))-1,"Error")</f>
        <v>Error</v>
      </c>
      <c r="DA39" s="25">
        <f ca="1">IFERROR(((1+'US Inflation'!$C40)*(1+('Official End of Year'!DA39-'Official End of Year'!DA38)/'Official End of Year'!DA38))-1,"Error")</f>
        <v>0.33246643696508404</v>
      </c>
      <c r="DB39" s="25">
        <f ca="1">IFERROR(((1+'US Inflation'!$C40)*(1+('Official End of Year'!DB39-'Official End of Year'!DB38)/'Official End of Year'!DB38))-1,"Error")</f>
        <v>7.7097190367636514E-3</v>
      </c>
      <c r="DC39" s="25" t="str">
        <f ca="1">IFERROR(((1+'US Inflation'!$C40)*(1+('Official End of Year'!DC39-'Official End of Year'!DC38)/'Official End of Year'!DC38))-1,"Error")</f>
        <v>Error</v>
      </c>
      <c r="DD39" s="25">
        <f ca="1">IFERROR(((1+'US Inflation'!$C40)*(1+('Official End of Year'!DD39-'Official End of Year'!DD38)/'Official End of Year'!DD38))-1,"Error")</f>
        <v>3.8297869734256196E-2</v>
      </c>
      <c r="DE39" s="25" t="str">
        <f ca="1">IFERROR(((1+'US Inflation'!$C40)*(1+('Official End of Year'!DE39-'Official End of Year'!DE38)/'Official End of Year'!DE38))-1,"Error")</f>
        <v>Error</v>
      </c>
      <c r="DF39" s="25">
        <f ca="1">IFERROR(((1+'US Inflation'!$C40)*(1+('Official End of Year'!DF39-'Official End of Year'!DF38)/'Official End of Year'!DF38))-1,"Error")</f>
        <v>6.2311825564002499E-2</v>
      </c>
      <c r="DG39" s="25">
        <f ca="1">IFERROR(((1+'US Inflation'!$C40)*(1+('Official End of Year'!DG39-'Official End of Year'!DG38)/'Official End of Year'!DG38))-1,"Error")</f>
        <v>0.74944925458072853</v>
      </c>
    </row>
    <row r="40" spans="1:111" x14ac:dyDescent="0.25">
      <c r="A40" t="str">
        <f t="shared" ca="1" si="2"/>
        <v>1985</v>
      </c>
      <c r="B40" s="25">
        <f ca="1">IFERROR(((1+'US Inflation'!$C41)*(1+('Official End of Year'!B40-'Official End of Year'!B39)/'Official End of Year'!B39))-1,"Error")</f>
        <v>-2.3166384620320279E-2</v>
      </c>
      <c r="C40" s="25">
        <f ca="1">IFERROR(((1+'US Inflation'!$C41)*(1+('Official End of Year'!C40-'Official End of Year'!C39)/'Official End of Year'!C39))-1,"Error")</f>
        <v>4.1722008240348867</v>
      </c>
      <c r="D40" s="25">
        <f ca="1">IFERROR(((1+'US Inflation'!$C41)*(1+('Official End of Year'!D40-'Official End of Year'!D39)/'Official End of Year'!D39))-1,"Error")</f>
        <v>0.28274423588163677</v>
      </c>
      <c r="E40" s="25">
        <f ca="1">IFERROR(((1+'US Inflation'!$C41)*(1+('Official End of Year'!E40-'Official End of Year'!E39)/'Official End of Year'!E39))-1,"Error")</f>
        <v>-0.15589313139320904</v>
      </c>
      <c r="F40" s="25">
        <f ca="1">IFERROR(((1+'US Inflation'!$C41)*(1+('Official End of Year'!F40-'Official End of Year'!F39)/'Official End of Year'!F39))-1,"Error")</f>
        <v>-0.14654346230581083</v>
      </c>
      <c r="G40" s="25">
        <f ca="1">IFERROR(((1+'US Inflation'!$C41)*(1+('Official End of Year'!G40-'Official End of Year'!G39)/'Official End of Year'!G39))-1,"Error")</f>
        <v>-0.15863816413859666</v>
      </c>
      <c r="H40" s="25">
        <f ca="1">IFERROR(((1+'US Inflation'!$C41)*(1+('Official End of Year'!H40-'Official End of Year'!H39)/'Official End of Year'!H39))-1,"Error")</f>
        <v>179.40227208672496</v>
      </c>
      <c r="I40" s="25">
        <f ca="1">IFERROR(((1+'US Inflation'!$C41)*(1+('Official End of Year'!I40-'Official End of Year'!I39)/'Official End of Year'!I39))-1,"Error")</f>
        <v>0.47914323406514692</v>
      </c>
      <c r="J40" s="25">
        <f ca="1">IFERROR(((1+'US Inflation'!$C41)*(1+('Official End of Year'!J40-'Official End of Year'!J39)/'Official End of Year'!J39))-1,"Error")</f>
        <v>2.4195084991415219</v>
      </c>
      <c r="K40" s="25">
        <f ca="1">IFERROR(((1+'US Inflation'!$C41)*(1+('Official End of Year'!K40-'Official End of Year'!K39)/'Official End of Year'!K39))-1,"Error")</f>
        <v>-5.8777899879004281E-2</v>
      </c>
      <c r="L40" s="25">
        <f ca="1">IFERROR(((1+'US Inflation'!$C41)*(1+('Official End of Year'!L40-'Official End of Year'!L39)/'Official End of Year'!L39))-1,"Error")</f>
        <v>9.6637198371428035E-2</v>
      </c>
      <c r="M40" s="25">
        <f ca="1">IFERROR(((1+'US Inflation'!$C41)*(1+('Official End of Year'!M40-'Official End of Year'!M39)/'Official End of Year'!M39))-1,"Error")</f>
        <v>0.50041818018068573</v>
      </c>
      <c r="N40" s="25">
        <f ca="1">IFERROR(((1+'US Inflation'!$C41)*(1+('Official End of Year'!N40-'Official End of Year'!N39)/'Official End of Year'!N39))-1,"Error")</f>
        <v>3.472850323472132E-2</v>
      </c>
      <c r="O40" s="25">
        <f ca="1">IFERROR(((1+'US Inflation'!$C41)*(1+('Official End of Year'!O40-'Official End of Year'!O39)/'Official End of Year'!O39))-1,"Error")</f>
        <v>0.19137655163455403</v>
      </c>
      <c r="P40" s="25">
        <f ca="1">IFERROR(((1+'US Inflation'!$C41)*(1+('Official End of Year'!P40-'Official End of Year'!P39)/'Official End of Year'!P39))-1,"Error")</f>
        <v>0.55736641772958162</v>
      </c>
      <c r="Q40" s="25">
        <f ca="1">IFERROR(((1+'US Inflation'!$C41)*(1+('Official End of Year'!Q40-'Official End of Year'!Q39)/'Official End of Year'!Q39))-1,"Error")</f>
        <v>0.41788515448839036</v>
      </c>
      <c r="R40" s="25">
        <f ca="1">IFERROR(((1+'US Inflation'!$C41)*(1+('Official End of Year'!R40-'Official End of Year'!R39)/'Official End of Year'!R39))-1,"Error")</f>
        <v>0.15463393700111583</v>
      </c>
      <c r="S40" s="25">
        <f ca="1">IFERROR(((1+'US Inflation'!$C41)*(1+('Official End of Year'!S40-'Official End of Year'!S39)/'Official End of Year'!S39))-1,"Error")</f>
        <v>-0.10715899232068304</v>
      </c>
      <c r="T40" s="25">
        <f ca="1">IFERROR(((1+'US Inflation'!$C41)*(1+('Official End of Year'!T40-'Official End of Year'!T39)/'Official End of Year'!T39))-1,"Error")</f>
        <v>-0.14800995928030913</v>
      </c>
      <c r="U40" s="25">
        <f ca="1">IFERROR(((1+'US Inflation'!$C41)*(1+('Official End of Year'!U40-'Official End of Year'!U39)/'Official End of Year'!U39))-1,"Error")</f>
        <v>2.0809315573770495</v>
      </c>
      <c r="V40" s="25">
        <f ca="1">IFERROR(((1+'US Inflation'!$C41)*(1+('Official End of Year'!V40-'Official End of Year'!V39)/'Official End of Year'!V39))-1,"Error")</f>
        <v>0.47941744406041131</v>
      </c>
      <c r="W40" s="25">
        <f ca="1">IFERROR(((1+'US Inflation'!$C41)*(1+('Official End of Year'!W40-'Official End of Year'!W39)/'Official End of Year'!W39))-1,"Error")</f>
        <v>3.7909836065573854E-2</v>
      </c>
      <c r="X40" s="25">
        <f ca="1">IFERROR(((1+'US Inflation'!$C41)*(1+('Official End of Year'!X40-'Official End of Year'!X39)/'Official End of Year'!X39))-1,"Error")</f>
        <v>3.7909836065573854E-2</v>
      </c>
      <c r="Y40" s="25">
        <f ca="1">IFERROR(((1+'US Inflation'!$C41)*(1+('Official End of Year'!Y40-'Official End of Year'!Y39)/'Official End of Year'!Y39))-1,"Error")</f>
        <v>-0.11939666584589437</v>
      </c>
      <c r="Z40" s="25">
        <f ca="1">IFERROR(((1+'US Inflation'!$C41)*(1+('Official End of Year'!Z40-'Official End of Year'!Z39)/'Official End of Year'!Z39))-1,"Error")</f>
        <v>-0.15863816413859655</v>
      </c>
      <c r="AA40" s="25">
        <f ca="1">IFERROR(((1+'US Inflation'!$C41)*(1+('Official End of Year'!AA40-'Official End of Year'!AA39)/'Official End of Year'!AA39))-1,"Error")</f>
        <v>-0.1484502758548758</v>
      </c>
      <c r="AB40" s="25">
        <f ca="1">IFERROR(((1+'US Inflation'!$C41)*(1+('Official End of Year'!AB40-'Official End of Year'!AB39)/'Official End of Year'!AB39))-1,"Error")</f>
        <v>-0.15852836279642568</v>
      </c>
      <c r="AC40" s="25">
        <f ca="1">IFERROR(((1+'US Inflation'!$C41)*(1+('Official End of Year'!AC40-'Official End of Year'!AC39)/'Official End of Year'!AC39))-1,"Error")</f>
        <v>0.26164080559024372</v>
      </c>
      <c r="AD40" s="25">
        <f ca="1">IFERROR(((1+'US Inflation'!$C41)*(1+('Official End of Year'!AD40-'Official End of Year'!AD39)/'Official End of Year'!AD39))-1,"Error")</f>
        <v>0.22468431363399533</v>
      </c>
      <c r="AE40" s="25">
        <f ca="1">IFERROR(((1+'US Inflation'!$C41)*(1+('Official End of Year'!AE40-'Official End of Year'!AE39)/'Official End of Year'!AE39))-1,"Error")</f>
        <v>3.7909836065573854E-2</v>
      </c>
      <c r="AF40" s="25">
        <f ca="1">IFERROR(((1+'US Inflation'!$C41)*(1+('Official End of Year'!AF40-'Official End of Year'!AF39)/'Official End of Year'!AF39))-1,"Error")</f>
        <v>-5.9459692402683451E-2</v>
      </c>
      <c r="AG40" s="25">
        <f ca="1">IFERROR(((1+'US Inflation'!$C41)*(1+('Official End of Year'!AG40-'Official End of Year'!AG39)/'Official End of Year'!AG39))-1,"Error")</f>
        <v>3.7909836065573854E-2</v>
      </c>
      <c r="AH40" s="25">
        <f ca="1">IFERROR(((1+'US Inflation'!$C41)*(1+('Official End of Year'!AH40-'Official End of Year'!AH39)/'Official End of Year'!AH39))-1,"Error")</f>
        <v>3.7909836065573854E-2</v>
      </c>
      <c r="AI40" s="25">
        <f ca="1">IFERROR(((1+'US Inflation'!$C41)*(1+('Official End of Year'!AI40-'Official End of Year'!AI39)/'Official End of Year'!AI39))-1,"Error")</f>
        <v>3.7909836065573854E-2</v>
      </c>
      <c r="AJ40" s="25">
        <f ca="1">IFERROR(((1+'US Inflation'!$C41)*(1+('Official End of Year'!AJ40-'Official End of Year'!AJ39)/'Official End of Year'!AJ39))-1,"Error")</f>
        <v>8.5658514133781338E-2</v>
      </c>
      <c r="AK40" s="25">
        <f ca="1">IFERROR(((1+'US Inflation'!$C41)*(1+('Official End of Year'!AK40-'Official End of Year'!AK39)/'Official End of Year'!AK39))-1,"Error")</f>
        <v>2.5096134385752089E-2</v>
      </c>
      <c r="AL40" s="25">
        <f ca="1">IFERROR(((1+'US Inflation'!$C41)*(1+('Official End of Year'!AL40-'Official End of Year'!AL39)/'Official End of Year'!AL39))-1,"Error")</f>
        <v>9.1346220897976504E-2</v>
      </c>
      <c r="AM40" s="25">
        <f ca="1">IFERROR(((1+'US Inflation'!$C41)*(1+('Official End of Year'!AM40-'Official End of Year'!AM39)/'Official End of Year'!AM39))-1,"Error")</f>
        <v>-5.9510461919846658E-2</v>
      </c>
      <c r="AN40" s="25">
        <f ca="1">IFERROR(((1+'US Inflation'!$C41)*(1+('Official End of Year'!AN40-'Official End of Year'!AN39)/'Official End of Year'!AN39))-1,"Error")</f>
        <v>3.7909836065573854E-2</v>
      </c>
      <c r="AO40" s="25">
        <f ca="1">IFERROR(((1+'US Inflation'!$C41)*(1+('Official End of Year'!AO40-'Official End of Year'!AO39)/'Official End of Year'!AO39))-1,"Error")</f>
        <v>-0.14757437264875173</v>
      </c>
      <c r="AP40" s="25">
        <f ca="1">IFERROR(((1+'US Inflation'!$C41)*(1+('Official End of Year'!AP40-'Official End of Year'!AP39)/'Official End of Year'!AP39))-1,"Error")</f>
        <v>1.5381414448802238</v>
      </c>
      <c r="AQ40" s="25">
        <f ca="1">IFERROR(((1+'US Inflation'!$C41)*(1+('Official End of Year'!AQ40-'Official End of Year'!AQ39)/'Official End of Year'!AQ39))-1,"Error")</f>
        <v>-6.9491028010417177E-2</v>
      </c>
      <c r="AR40" s="25">
        <f ca="1">IFERROR(((1+'US Inflation'!$C41)*(1+('Official End of Year'!AR40-'Official End of Year'!AR39)/'Official End of Year'!AR39))-1,"Error")</f>
        <v>0.23378436044237416</v>
      </c>
      <c r="AS40" s="25">
        <f ca="1">IFERROR(((1+'US Inflation'!$C41)*(1+('Official End of Year'!AS40-'Official End of Year'!AS39)/'Official End of Year'!AS39))-1,"Error")</f>
        <v>-0.15100273059172509</v>
      </c>
      <c r="AT40" s="25">
        <f ca="1">IFERROR(((1+'US Inflation'!$C41)*(1+('Official End of Year'!AT40-'Official End of Year'!AT39)/'Official End of Year'!AT39))-1,"Error")</f>
        <v>-4.8394064292861638E-2</v>
      </c>
      <c r="AU40" s="25">
        <f ca="1">IFERROR(((1+'US Inflation'!$C41)*(1+('Official End of Year'!AU40-'Official End of Year'!AU39)/'Official End of Year'!AU39))-1,"Error")</f>
        <v>9.0539627281995605E-2</v>
      </c>
      <c r="AV40" s="25">
        <f ca="1">IFERROR(((1+'US Inflation'!$C41)*(1+('Official End of Year'!AV40-'Official End of Year'!AV39)/'Official End of Year'!AV39))-1,"Error")</f>
        <v>0.12253328164718513</v>
      </c>
      <c r="AW40" s="25">
        <f ca="1">IFERROR(((1+'US Inflation'!$C41)*(1+('Official End of Year'!AW40-'Official End of Year'!AW39)/'Official End of Year'!AW39))-1,"Error")</f>
        <v>-7.5445712674349075E-3</v>
      </c>
      <c r="AX40" s="25">
        <f ca="1">IFERROR(((1+'US Inflation'!$C41)*(1+('Official End of Year'!AX40-'Official End of Year'!AX39)/'Official End of Year'!AX39))-1,"Error")</f>
        <v>1.817183840749415</v>
      </c>
      <c r="AY40" s="25">
        <f ca="1">IFERROR(((1+'US Inflation'!$C41)*(1+('Official End of Year'!AY40-'Official End of Year'!AY39)/'Official End of Year'!AY39))-1,"Error")</f>
        <v>1.1730408159995669</v>
      </c>
      <c r="AZ40" s="25">
        <f ca="1">IFERROR(((1+'US Inflation'!$C41)*(1+('Official End of Year'!AZ40-'Official End of Year'!AZ39)/'Official End of Year'!AZ39))-1,"Error")</f>
        <v>0.47315632115323725</v>
      </c>
      <c r="BA40" s="25">
        <f ca="1">IFERROR(((1+'US Inflation'!$C41)*(1+('Official End of Year'!BA40-'Official End of Year'!BA39)/'Official End of Year'!BA39))-1,"Error")</f>
        <v>3.7909836065573854E-2</v>
      </c>
      <c r="BB40" s="25">
        <f ca="1">IFERROR(((1+'US Inflation'!$C41)*(1+('Official End of Year'!BB40-'Official End of Year'!BB39)/'Official End of Year'!BB39))-1,"Error")</f>
        <v>3.7909836065573854E-2</v>
      </c>
      <c r="BC40" s="25">
        <f ca="1">IFERROR(((1+'US Inflation'!$C41)*(1+('Official End of Year'!BC40-'Official End of Year'!BC39)/'Official End of Year'!BC39))-1,"Error")</f>
        <v>3.1416135316882032E-2</v>
      </c>
      <c r="BD40" s="25">
        <f ca="1">IFERROR(((1+'US Inflation'!$C41)*(1+('Official End of Year'!BD40-'Official End of Year'!BD39)/'Official End of Year'!BD39))-1,"Error")</f>
        <v>0.13340506967863486</v>
      </c>
      <c r="BE40" s="25">
        <f ca="1">IFERROR(((1+'US Inflation'!$C41)*(1+('Official End of Year'!BE40-'Official End of Year'!BE39)/'Official End of Year'!BE39))-1,"Error")</f>
        <v>4.4439462119212791E-2</v>
      </c>
      <c r="BF40" s="25">
        <f ca="1">IFERROR(((1+'US Inflation'!$C41)*(1+('Official End of Year'!BF40-'Official End of Year'!BF39)/'Official End of Year'!BF39))-1,"Error")</f>
        <v>-8.7963882719222619E-2</v>
      </c>
      <c r="BG40" s="25">
        <f ca="1">IFERROR(((1+'US Inflation'!$C41)*(1+('Official End of Year'!BG40-'Official End of Year'!BG39)/'Official End of Year'!BG39))-1,"Error")</f>
        <v>0.17293378887123545</v>
      </c>
      <c r="BH40" s="25">
        <f ca="1">IFERROR(((1+'US Inflation'!$C41)*(1+('Official End of Year'!BH40-'Official End of Year'!BH39)/'Official End of Year'!BH39))-1,"Error")</f>
        <v>-3.4744793581162003E-2</v>
      </c>
      <c r="BI40" s="25">
        <f ca="1">IFERROR(((1+'US Inflation'!$C41)*(1+('Official End of Year'!BI40-'Official End of Year'!BI39)/'Official End of Year'!BI39))-1,"Error")</f>
        <v>0.94862475893836162</v>
      </c>
      <c r="BJ40" s="25">
        <f ca="1">IFERROR(((1+'US Inflation'!$C41)*(1+('Official End of Year'!BJ40-'Official End of Year'!BJ39)/'Official End of Year'!BJ39))-1,"Error")</f>
        <v>6.3553305097311386E-2</v>
      </c>
      <c r="BK40" s="25">
        <f ca="1">IFERROR(((1+'US Inflation'!$C41)*(1+('Official End of Year'!BK40-'Official End of Year'!BK39)/'Official End of Year'!BK39))-1,"Error")</f>
        <v>-5.8550909323770273E-2</v>
      </c>
      <c r="BL40" s="25">
        <f ca="1">IFERROR(((1+'US Inflation'!$C41)*(1+('Official End of Year'!BL40-'Official End of Year'!BL39)/'Official End of Year'!BL39))-1,"Error")</f>
        <v>0.20690299689466651</v>
      </c>
      <c r="BM40" s="25">
        <f ca="1">IFERROR(((1+'US Inflation'!$C41)*(1+('Official End of Year'!BM40-'Official End of Year'!BM39)/'Official End of Year'!BM39))-1,"Error")</f>
        <v>-0.16071589481908055</v>
      </c>
      <c r="BN40" s="25">
        <f ca="1">IFERROR(((1+'US Inflation'!$C41)*(1+('Official End of Year'!BN40-'Official End of Year'!BN39)/'Official End of Year'!BN39))-1,"Error")</f>
        <v>-4.8907300452582625E-2</v>
      </c>
      <c r="BO40" s="25">
        <f ca="1">IFERROR(((1+'US Inflation'!$C41)*(1+('Official End of Year'!BO40-'Official End of Year'!BO39)/'Official End of Year'!BO39))-1,"Error")</f>
        <v>1.8916890955060763</v>
      </c>
      <c r="BP40" s="25">
        <f ca="1">IFERROR(((1+'US Inflation'!$C41)*(1+('Official End of Year'!BP40-'Official End of Year'!BP39)/'Official End of Year'!BP39))-1,"Error")</f>
        <v>0.23512815192043002</v>
      </c>
      <c r="BQ40" s="25">
        <f ca="1">IFERROR(((1+'US Inflation'!$C41)*(1+('Official End of Year'!BQ40-'Official End of Year'!BQ39)/'Official End of Year'!BQ39))-1,"Error")</f>
        <v>-0.11530762810362805</v>
      </c>
      <c r="BR40" s="25">
        <f ca="1">IFERROR(((1+'US Inflation'!$C41)*(1+('Official End of Year'!BR40-'Official End of Year'!BR39)/'Official End of Year'!BR39))-1,"Error")</f>
        <v>9.3653303833698853E-2</v>
      </c>
      <c r="BS40" s="25">
        <f ca="1">IFERROR(((1+'US Inflation'!$C41)*(1+('Official End of Year'!BS40-'Official End of Year'!BS39)/'Official End of Year'!BS39))-1,"Error")</f>
        <v>0.38387978142076506</v>
      </c>
      <c r="BT40" s="25">
        <f ca="1">IFERROR(((1+'US Inflation'!$C41)*(1+('Official End of Year'!BT40-'Official End of Year'!BT39)/'Official End of Year'!BT39))-1,"Error")</f>
        <v>1.7831110798351593</v>
      </c>
      <c r="BU40" s="25">
        <f ca="1">IFERROR(((1+'US Inflation'!$C41)*(1+('Official End of Year'!BU40-'Official End of Year'!BU39)/'Official End of Year'!BU39))-1,"Error")</f>
        <v>-1.2419590053732943E-2</v>
      </c>
      <c r="BV40" s="25">
        <f ca="1">IFERROR(((1+'US Inflation'!$C41)*(1+('Official End of Year'!BV40-'Official End of Year'!BV39)/'Official End of Year'!BV39))-1,"Error")</f>
        <v>-2.7635253979945151E-3</v>
      </c>
      <c r="BW40" s="25">
        <f ca="1">IFERROR(((1+'US Inflation'!$C41)*(1+('Official End of Year'!BW40-'Official End of Year'!BW39)/'Official End of Year'!BW39))-1,"Error")</f>
        <v>6.3220014574385974E-2</v>
      </c>
      <c r="BX40" s="25">
        <f ca="1">IFERROR(((1+'US Inflation'!$C41)*(1+('Official End of Year'!BX40-'Official End of Year'!BX39)/'Official End of Year'!BX39))-1,"Error")</f>
        <v>1.2732460525571199E-2</v>
      </c>
      <c r="BY40" s="25">
        <f ca="1">IFERROR(((1+'US Inflation'!$C41)*(1+('Official End of Year'!BY40-'Official End of Year'!BY39)/'Official End of Year'!BY39))-1,"Error")</f>
        <v>0.47315632115323725</v>
      </c>
      <c r="BZ40" s="25">
        <f ca="1">IFERROR(((1+'US Inflation'!$C41)*(1+('Official End of Year'!BZ40-'Official End of Year'!BZ39)/'Official End of Year'!BZ39))-1,"Error")</f>
        <v>-5.6682993723486397E-2</v>
      </c>
      <c r="CA40" s="25">
        <f ca="1">IFERROR(((1+'US Inflation'!$C41)*(1+('Official End of Year'!CA40-'Official End of Year'!CA39)/'Official End of Year'!CA39))-1,"Error")</f>
        <v>8.5643943636239728E-2</v>
      </c>
      <c r="CB40" s="25">
        <f ca="1">IFERROR(((1+'US Inflation'!$C41)*(1+('Official End of Year'!CB40-'Official End of Year'!CB39)/'Official End of Year'!CB39))-1,"Error")</f>
        <v>3.7909836065573854E-2</v>
      </c>
      <c r="CC40" s="25">
        <f ca="1">IFERROR(((1+'US Inflation'!$C41)*(1+('Official End of Year'!CC40-'Official End of Year'!CC39)/'Official End of Year'!CC39))-1,"Error")</f>
        <v>0.47315632115323725</v>
      </c>
      <c r="CD40" s="25">
        <f ca="1">IFERROR(((1+'US Inflation'!$C41)*(1+('Official End of Year'!CD40-'Official End of Year'!CD39)/'Official End of Year'!CD39))-1,"Error")</f>
        <v>-9.8325878212192519E-2</v>
      </c>
      <c r="CE40" s="25">
        <f ca="1">IFERROR(((1+'US Inflation'!$C41)*(1+('Official End of Year'!CE40-'Official End of Year'!CE39)/'Official End of Year'!CE39))-1,"Error")</f>
        <v>-0.14526744368762656</v>
      </c>
      <c r="CF40" s="25">
        <f ca="1">IFERROR(((1+'US Inflation'!$C41)*(1+('Official End of Year'!CF40-'Official End of Year'!CF39)/'Official End of Year'!CF39))-1,"Error")</f>
        <v>3.7909836065573854E-2</v>
      </c>
      <c r="CG40" s="25">
        <f ca="1">IFERROR(((1+'US Inflation'!$C41)*(1+('Official End of Year'!CG40-'Official End of Year'!CG39)/'Official End of Year'!CG39))-1,"Error")</f>
        <v>-5.0562807217632955E-2</v>
      </c>
      <c r="CH40" s="25">
        <f ca="1">IFERROR(((1+'US Inflation'!$C41)*(1+('Official End of Year'!CH40-'Official End of Year'!CH39)/'Official End of Year'!CH39))-1,"Error")</f>
        <v>2.1475210158934832E-2</v>
      </c>
      <c r="CI40" s="25">
        <f ca="1">IFERROR(((1+'US Inflation'!$C41)*(1+('Official End of Year'!CI40-'Official End of Year'!CI39)/'Official End of Year'!CI39))-1,"Error")</f>
        <v>-7.0205771857923427E-2</v>
      </c>
      <c r="CJ40" s="25">
        <f ca="1">IFERROR(((1+'US Inflation'!$C41)*(1+('Official End of Year'!CJ40-'Official End of Year'!CJ39)/'Official End of Year'!CJ39))-1,"Error")</f>
        <v>0.36329685002453571</v>
      </c>
      <c r="CK40" s="25">
        <f ca="1">IFERROR(((1+'US Inflation'!$C41)*(1+('Official End of Year'!CK40-'Official End of Year'!CK39)/'Official End of Year'!CK39))-1,"Error")</f>
        <v>1.3992150424852818</v>
      </c>
      <c r="CL40" s="25">
        <f ca="1">IFERROR(((1+'US Inflation'!$C41)*(1+('Official End of Year'!CL40-'Official End of Year'!CL39)/'Official End of Year'!CL39))-1,"Error")</f>
        <v>-0.14839001230068571</v>
      </c>
      <c r="CM40" s="25">
        <f ca="1">IFERROR(((1+'US Inflation'!$C41)*(1+('Official End of Year'!CM40-'Official End of Year'!CM39)/'Official End of Year'!CM39))-1,"Error")</f>
        <v>0.79810164708776132</v>
      </c>
      <c r="CN40" s="25">
        <f ca="1">IFERROR(((1+'US Inflation'!$C41)*(1+('Official End of Year'!CN40-'Official End of Year'!CN39)/'Official End of Year'!CN39))-1,"Error")</f>
        <v>3.7909836065573854E-2</v>
      </c>
      <c r="CO40" s="25">
        <f ca="1">IFERROR(((1+'US Inflation'!$C41)*(1+('Official End of Year'!CO40-'Official End of Year'!CO39)/'Official End of Year'!CO39))-1,"Error")</f>
        <v>1.7798953512422662</v>
      </c>
      <c r="CP40" s="25">
        <f ca="1">IFERROR(((1+'US Inflation'!$C41)*(1+('Official End of Year'!CP40-'Official End of Year'!CP39)/'Official End of Year'!CP39))-1,"Error")</f>
        <v>0.17256711162468652</v>
      </c>
      <c r="CQ40" s="25">
        <f ca="1">IFERROR(((1+'US Inflation'!$C41)*(1+('Official End of Year'!CQ40-'Official End of Year'!CQ39)/'Official End of Year'!CQ39))-1,"Error")</f>
        <v>3.7909836065573854E-2</v>
      </c>
      <c r="CR40" s="25">
        <f ca="1">IFERROR(((1+'US Inflation'!$C41)*(1+('Official End of Year'!CR40-'Official End of Year'!CR39)/'Official End of Year'!CR39))-1,"Error")</f>
        <v>0.23750788146279955</v>
      </c>
      <c r="CS40" s="25" t="str">
        <f ca="1">IFERROR(((1+'US Inflation'!$C41)*(1+('Official End of Year'!CS40-'Official End of Year'!CS39)/'Official End of Year'!CS39))-1,"Error")</f>
        <v>Error</v>
      </c>
      <c r="CT40" s="25" t="str">
        <f ca="1">IFERROR(((1+'US Inflation'!$C41)*(1+('Official End of Year'!CT40-'Official End of Year'!CT39)/'Official End of Year'!CT39))-1,"Error")</f>
        <v>Error</v>
      </c>
      <c r="CU40" s="25" t="str">
        <f ca="1">IFERROR(((1+'US Inflation'!$C41)*(1+('Official End of Year'!CU40-'Official End of Year'!CU39)/'Official End of Year'!CU39))-1,"Error")</f>
        <v>Error</v>
      </c>
      <c r="CV40" s="25" t="str">
        <f ca="1">IFERROR(((1+'US Inflation'!$C41)*(1+('Official End of Year'!CV40-'Official End of Year'!CV39)/'Official End of Year'!CV39))-1,"Error")</f>
        <v>Error</v>
      </c>
      <c r="CW40" s="25">
        <f ca="1">IFERROR(((1+'US Inflation'!$C41)*(1+('Official End of Year'!CW40-'Official End of Year'!CW39)/'Official End of Year'!CW39))-1,"Error")</f>
        <v>3.7909836065573854E-2</v>
      </c>
      <c r="CX40" s="25">
        <f ca="1">IFERROR(((1+'US Inflation'!$C41)*(1+('Official End of Year'!CX40-'Official End of Year'!CX39)/'Official End of Year'!CX39))-1,"Error")</f>
        <v>-4.0178186913870984E-2</v>
      </c>
      <c r="CY40" s="25" t="str">
        <f ca="1">IFERROR(((1+'US Inflation'!$C41)*(1+('Official End of Year'!CY40-'Official End of Year'!CY39)/'Official End of Year'!CY39))-1,"Error")</f>
        <v>Error</v>
      </c>
      <c r="CZ40" s="25" t="str">
        <f ca="1">IFERROR(((1+'US Inflation'!$C41)*(1+('Official End of Year'!CZ40-'Official End of Year'!CZ39)/'Official End of Year'!CZ39))-1,"Error")</f>
        <v>Error</v>
      </c>
      <c r="DA40" s="25">
        <f ca="1">IFERROR(((1+'US Inflation'!$C41)*(1+('Official End of Year'!DA40-'Official End of Year'!DA39)/'Official End of Year'!DA39))-1,"Error")</f>
        <v>0.2158278402751832</v>
      </c>
      <c r="DB40" s="25">
        <f ca="1">IFERROR(((1+'US Inflation'!$C41)*(1+('Official End of Year'!DB40-'Official End of Year'!DB39)/'Official End of Year'!DB39))-1,"Error")</f>
        <v>-8.2275338939091336E-2</v>
      </c>
      <c r="DC40" s="25" t="str">
        <f ca="1">IFERROR(((1+'US Inflation'!$C41)*(1+('Official End of Year'!DC40-'Official End of Year'!DC39)/'Official End of Year'!DC39))-1,"Error")</f>
        <v>Error</v>
      </c>
      <c r="DD40" s="25">
        <f ca="1">IFERROR(((1+'US Inflation'!$C41)*(1+('Official End of Year'!DD40-'Official End of Year'!DD39)/'Official End of Year'!DD39))-1,"Error")</f>
        <v>1.1536629098360658</v>
      </c>
      <c r="DE40" s="25" t="str">
        <f ca="1">IFERROR(((1+'US Inflation'!$C41)*(1+('Official End of Year'!DE40-'Official End of Year'!DE39)/'Official End of Year'!DE39))-1,"Error")</f>
        <v>Error</v>
      </c>
      <c r="DF40" s="25">
        <f ca="1">IFERROR(((1+'US Inflation'!$C41)*(1+('Official End of Year'!DF40-'Official End of Year'!DF39)/'Official End of Year'!DF39))-1,"Error")</f>
        <v>16.767020170020864</v>
      </c>
      <c r="DG40" s="25">
        <f ca="1">IFERROR(((1+'US Inflation'!$C41)*(1+('Official End of Year'!DG40-'Official End of Year'!DG39)/'Official End of Year'!DG39))-1,"Error")</f>
        <v>0.53324637316835011</v>
      </c>
    </row>
    <row r="41" spans="1:111" x14ac:dyDescent="0.25">
      <c r="A41" t="str">
        <f t="shared" ca="1" si="2"/>
        <v>1986</v>
      </c>
      <c r="B41" s="25">
        <f ca="1">IFERROR(((1+'US Inflation'!$C42)*(1+('Official End of Year'!B41-'Official End of Year'!B40)/'Official End of Year'!B40))-1,"Error")</f>
        <v>5.8442234606776999E-2</v>
      </c>
      <c r="C41" s="25">
        <f ca="1">IFERROR(((1+'US Inflation'!$C42)*(1+('Official End of Year'!C41-'Official End of Year'!C40)/'Official End of Year'!C40))-1,"Error")</f>
        <v>0.57241025938255485</v>
      </c>
      <c r="D41" s="25">
        <f ca="1">IFERROR(((1+'US Inflation'!$C42)*(1+('Official End of Year'!D41-'Official End of Year'!D40)/'Official End of Year'!D40))-1,"Error")</f>
        <v>7.3421380146877269E-2</v>
      </c>
      <c r="E41" s="25">
        <f ca="1">IFERROR(((1+'US Inflation'!$C42)*(1+('Official End of Year'!E41-'Official End of Year'!E40)/'Official End of Year'!E40))-1,"Error")</f>
        <v>-0.17567273198811117</v>
      </c>
      <c r="F41" s="25">
        <f ca="1">IFERROR(((1+'US Inflation'!$C42)*(1+('Official End of Year'!F41-'Official End of Year'!F40)/'Official End of Year'!F40))-1,"Error")</f>
        <v>-0.16004804769089209</v>
      </c>
      <c r="G41" s="25">
        <f ca="1">IFERROR(((1+'US Inflation'!$C42)*(1+('Official End of Year'!G41-'Official End of Year'!G40)/'Official End of Year'!G40))-1,"Error")</f>
        <v>-0.11654974985379196</v>
      </c>
      <c r="H41" s="25">
        <f ca="1">IFERROR(((1+'US Inflation'!$C42)*(1+('Official End of Year'!H41-'Official End of Year'!H40)/'Official End of Year'!H40))-1,"Error")</f>
        <v>0.30981040525312875</v>
      </c>
      <c r="I41" s="25">
        <f ca="1">IFERROR(((1+'US Inflation'!$C42)*(1+('Official End of Year'!I41-'Official End of Year'!I40)/'Official End of Year'!I40))-1,"Error")</f>
        <v>-0.10798578308169215</v>
      </c>
      <c r="J41" s="25">
        <f ca="1">IFERROR(((1+'US Inflation'!$C42)*(1+('Official End of Year'!J41-'Official End of Year'!J40)/'Official End of Year'!J40))-1,"Error")</f>
        <v>0.52860717173243921</v>
      </c>
      <c r="K41" s="25">
        <f ca="1">IFERROR(((1+'US Inflation'!$C42)*(1+('Official End of Year'!K41-'Official End of Year'!K40)/'Official End of Year'!K40))-1,"Error")</f>
        <v>0.15361516656692698</v>
      </c>
      <c r="L41" s="25">
        <f ca="1">IFERROR(((1+'US Inflation'!$C42)*(1+('Official End of Year'!L41-'Official End of Year'!L40)/'Official End of Year'!L40))-1,"Error")</f>
        <v>2.8234076116939733E-2</v>
      </c>
      <c r="M41" s="25">
        <f ca="1">IFERROR(((1+'US Inflation'!$C42)*(1+('Official End of Year'!M41-'Official End of Year'!M40)/'Official End of Year'!M40))-1,"Error")</f>
        <v>0.16019427192862401</v>
      </c>
      <c r="N41" s="25">
        <f ca="1">IFERROR(((1+'US Inflation'!$C42)*(1+('Official End of Year'!N41-'Official End of Year'!N40)/'Official End of Year'!N40))-1,"Error")</f>
        <v>3.7755527109907705E-2</v>
      </c>
      <c r="O41" s="25">
        <f ca="1">IFERROR(((1+'US Inflation'!$C42)*(1+('Official End of Year'!O41-'Official End of Year'!O40)/'Official End of Year'!O40))-1,"Error")</f>
        <v>0.20851892753258072</v>
      </c>
      <c r="P41" s="25">
        <f ca="1">IFERROR(((1+'US Inflation'!$C42)*(1+('Official End of Year'!P41-'Official End of Year'!P40)/'Official End of Year'!P40))-1,"Error")</f>
        <v>0.33306685644106371</v>
      </c>
      <c r="Q41" s="25">
        <f ca="1">IFERROR(((1+'US Inflation'!$C42)*(1+('Official End of Year'!Q41-'Official End of Year'!Q40)/'Official End of Year'!Q40))-1,"Error")</f>
        <v>0.2952567423537551</v>
      </c>
      <c r="R41" s="25">
        <f ca="1">IFERROR(((1+'US Inflation'!$C42)*(1+('Official End of Year'!R41-'Official End of Year'!R40)/'Official End of Year'!R40))-1,"Error")</f>
        <v>0.1467072188061227</v>
      </c>
      <c r="S41" s="25">
        <f ca="1">IFERROR(((1+'US Inflation'!$C42)*(1+('Official End of Year'!S41-'Official End of Year'!S40)/'Official End of Year'!S40))-1,"Error")</f>
        <v>-1.6692062777633354E-2</v>
      </c>
      <c r="T41" s="25">
        <f ca="1">IFERROR(((1+'US Inflation'!$C42)*(1+('Official End of Year'!T41-'Official End of Year'!T40)/'Official End of Year'!T40))-1,"Error")</f>
        <v>-0.14252115536342025</v>
      </c>
      <c r="U41" s="25">
        <f ca="1">IFERROR(((1+'US Inflation'!$C42)*(1+('Official End of Year'!U41-'Official End of Year'!U40)/'Official End of Year'!U40))-1,"Error")</f>
        <v>7.629102891357209E-2</v>
      </c>
      <c r="V41" s="25">
        <f ca="1">IFERROR(((1+'US Inflation'!$C42)*(1+('Official End of Year'!V41-'Official End of Year'!V40)/'Official End of Year'!V40))-1,"Error")</f>
        <v>0.59044175071331151</v>
      </c>
      <c r="W41" s="25">
        <f ca="1">IFERROR(((1+'US Inflation'!$C42)*(1+('Official End of Year'!W41-'Official End of Year'!W40)/'Official End of Year'!W40))-1,"Error")</f>
        <v>3.948667324777877E-2</v>
      </c>
      <c r="X41" s="25">
        <f ca="1">IFERROR(((1+'US Inflation'!$C42)*(1+('Official End of Year'!X41-'Official End of Year'!X40)/'Official End of Year'!X40))-1,"Error")</f>
        <v>1.0789733464955575</v>
      </c>
      <c r="Y41" s="25">
        <f ca="1">IFERROR(((1+'US Inflation'!$C42)*(1+('Official End of Year'!Y41-'Official End of Year'!Y40)/'Official End of Year'!Y40))-1,"Error")</f>
        <v>-7.0665273967541298E-2</v>
      </c>
      <c r="Z41" s="25">
        <f ca="1">IFERROR(((1+'US Inflation'!$C42)*(1+('Official End of Year'!Z41-'Official End of Year'!Z40)/'Official End of Year'!Z40))-1,"Error")</f>
        <v>-0.11654974985379196</v>
      </c>
      <c r="AA41" s="25">
        <f ca="1">IFERROR(((1+'US Inflation'!$C42)*(1+('Official End of Year'!AA41-'Official End of Year'!AA40)/'Official End of Year'!AA40))-1,"Error")</f>
        <v>1.3065023758376131</v>
      </c>
      <c r="AB41" s="25">
        <f ca="1">IFERROR(((1+'US Inflation'!$C42)*(1+('Official End of Year'!AB41-'Official End of Year'!AB40)/'Official End of Year'!AB40))-1,"Error")</f>
        <v>-0.17667860073960007</v>
      </c>
      <c r="AC41" s="25">
        <f ca="1">IFERROR(((1+'US Inflation'!$C42)*(1+('Official End of Year'!AC41-'Official End of Year'!AC40)/'Official End of Year'!AC40))-1,"Error")</f>
        <v>0.55923000987166827</v>
      </c>
      <c r="AD41" s="25">
        <f ca="1">IFERROR(((1+'US Inflation'!$C42)*(1+('Official End of Year'!AD41-'Official End of Year'!AD40)/'Official End of Year'!AD40))-1,"Error")</f>
        <v>-2.8071925244768425E-2</v>
      </c>
      <c r="AE41" s="25">
        <f ca="1">IFERROR(((1+'US Inflation'!$C42)*(1+('Official End of Year'!AE41-'Official End of Year'!AE40)/'Official End of Year'!AE40))-1,"Error")</f>
        <v>1.5987166831194468</v>
      </c>
      <c r="AF41" s="25">
        <f ca="1">IFERROR(((1+'US Inflation'!$C42)*(1+('Official End of Year'!AF41-'Official End of Year'!AF40)/'Official End of Year'!AF40))-1,"Error")</f>
        <v>9.9639266424162631</v>
      </c>
      <c r="AG41" s="25">
        <f ca="1">IFERROR(((1+'US Inflation'!$C42)*(1+('Official End of Year'!AG41-'Official End of Year'!AG40)/'Official End of Year'!AG40))-1,"Error")</f>
        <v>0.10210635235909082</v>
      </c>
      <c r="AH41" s="25">
        <f ca="1">IFERROR(((1+'US Inflation'!$C42)*(1+('Official End of Year'!AH41-'Official End of Year'!AH40)/'Official End of Year'!AH40))-1,"Error")</f>
        <v>3.948667324777877E-2</v>
      </c>
      <c r="AI41" s="25">
        <f ca="1">IFERROR(((1+'US Inflation'!$C42)*(1+('Official End of Year'!AI41-'Official End of Year'!AI40)/'Official End of Year'!AI40))-1,"Error")</f>
        <v>3.948667324777877E-2</v>
      </c>
      <c r="AJ41" s="25">
        <f ca="1">IFERROR(((1+'US Inflation'!$C42)*(1+('Official End of Year'!AJ41-'Official End of Year'!AJ40)/'Official End of Year'!AJ40))-1,"Error")</f>
        <v>7.964467926117047E-3</v>
      </c>
      <c r="AK41" s="25">
        <f ca="1">IFERROR(((1+'US Inflation'!$C42)*(1+('Official End of Year'!AK41-'Official End of Year'!AK40)/'Official End of Year'!AK40))-1,"Error")</f>
        <v>0.12591109978178383</v>
      </c>
      <c r="AL41" s="25">
        <f ca="1">IFERROR(((1+'US Inflation'!$C42)*(1+('Official End of Year'!AL41-'Official End of Year'!AL40)/'Official End of Year'!AL40))-1,"Error")</f>
        <v>0.52615656818254664</v>
      </c>
      <c r="AM41" s="25">
        <f ca="1">IFERROR(((1+'US Inflation'!$C42)*(1+('Official End of Year'!AM41-'Official End of Year'!AM40)/'Official End of Year'!AM40))-1,"Error")</f>
        <v>-6.0873240407817608E-2</v>
      </c>
      <c r="AN41" s="25">
        <f ca="1">IFERROR(((1+'US Inflation'!$C42)*(1+('Official End of Year'!AN41-'Official End of Year'!AN40)/'Official End of Year'!AN40))-1,"Error")</f>
        <v>3.9486673247778548E-2</v>
      </c>
      <c r="AO41" s="25">
        <f ca="1">IFERROR(((1+'US Inflation'!$C42)*(1+('Official End of Year'!AO41-'Official End of Year'!AO40)/'Official End of Year'!AO40))-1,"Error")</f>
        <v>-0.11494181741021092</v>
      </c>
      <c r="AP41" s="25">
        <f ca="1">IFERROR(((1+'US Inflation'!$C42)*(1+('Official End of Year'!AP41-'Official End of Year'!AP40)/'Official End of Year'!AP40))-1,"Error")</f>
        <v>4.0535459156080256E-2</v>
      </c>
      <c r="AQ41" s="25">
        <f ca="1">IFERROR(((1+'US Inflation'!$C42)*(1+('Official End of Year'!AQ41-'Official End of Year'!AQ40)/'Official End of Year'!AQ40))-1,"Error")</f>
        <v>-0.16218857202746162</v>
      </c>
      <c r="AR41" s="25">
        <f ca="1">IFERROR(((1+'US Inflation'!$C42)*(1+('Official End of Year'!AR41-'Official End of Year'!AR40)/'Official End of Year'!AR40))-1,"Error")</f>
        <v>4.0719641017141761E-2</v>
      </c>
      <c r="AS41" s="25">
        <f ca="1">IFERROR(((1+'US Inflation'!$C42)*(1+('Official End of Year'!AS41-'Official End of Year'!AS40)/'Official End of Year'!AS40))-1,"Error")</f>
        <v>-0.16823640566899811</v>
      </c>
      <c r="AT41" s="25">
        <f ca="1">IFERROR(((1+'US Inflation'!$C42)*(1+('Official End of Year'!AT41-'Official End of Year'!AT40)/'Official End of Year'!AT40))-1,"Error")</f>
        <v>-2.7005188666555213E-2</v>
      </c>
      <c r="AU41" s="25">
        <f ca="1">IFERROR(((1+'US Inflation'!$C42)*(1+('Official End of Year'!AU41-'Official End of Year'!AU40)/'Official End of Year'!AU40))-1,"Error")</f>
        <v>3.004008414762227E-2</v>
      </c>
      <c r="AV41" s="25">
        <f ca="1">IFERROR(((1+'US Inflation'!$C42)*(1+('Official End of Year'!AV41-'Official End of Year'!AV40)/'Official End of Year'!AV40))-1,"Error")</f>
        <v>8.6945875470938461E-3</v>
      </c>
      <c r="AW41" s="25">
        <f ca="1">IFERROR(((1+'US Inflation'!$C42)*(1+('Official End of Year'!AW41-'Official End of Year'!AW40)/'Official End of Year'!AW40))-1,"Error")</f>
        <v>5.2698103767078619E-2</v>
      </c>
      <c r="AX41" s="25">
        <f ca="1">IFERROR(((1+'US Inflation'!$C42)*(1+('Official End of Year'!AX41-'Official End of Year'!AX40)/'Official End of Year'!AX40))-1,"Error")</f>
        <v>3.948667324777877E-2</v>
      </c>
      <c r="AY41" s="25">
        <f ca="1">IFERROR(((1+'US Inflation'!$C42)*(1+('Official End of Year'!AY41-'Official End of Year'!AY40)/'Official End of Year'!AY40))-1,"Error")</f>
        <v>3.0052034502987199</v>
      </c>
      <c r="AZ41" s="25">
        <f ca="1">IFERROR(((1+'US Inflation'!$C42)*(1+('Official End of Year'!AZ41-'Official End of Year'!AZ40)/'Official End of Year'!AZ40))-1,"Error")</f>
        <v>-0.13926513871308122</v>
      </c>
      <c r="BA41" s="25">
        <f ca="1">IFERROR(((1+'US Inflation'!$C42)*(1+('Official End of Year'!BA41-'Official End of Year'!BA40)/'Official End of Year'!BA40))-1,"Error")</f>
        <v>3.948667324777877E-2</v>
      </c>
      <c r="BB41" s="25">
        <f ca="1">IFERROR(((1+'US Inflation'!$C42)*(1+('Official End of Year'!BB41-'Official End of Year'!BB40)/'Official End of Year'!BB40))-1,"Error")</f>
        <v>3.948667324777877E-2</v>
      </c>
      <c r="BC41" s="25">
        <f ca="1">IFERROR(((1+'US Inflation'!$C42)*(1+('Official End of Year'!BC41-'Official End of Year'!BC40)/'Official End of Year'!BC40))-1,"Error")</f>
        <v>0.25846340416190117</v>
      </c>
      <c r="BD41" s="25">
        <f ca="1">IFERROR(((1+'US Inflation'!$C42)*(1+('Official End of Year'!BD41-'Official End of Year'!BD40)/'Official End of Year'!BD40))-1,"Error")</f>
        <v>0.22238873015417693</v>
      </c>
      <c r="BE41" s="25">
        <f ca="1">IFERROR(((1+'US Inflation'!$C42)*(1+('Official End of Year'!BE41-'Official End of Year'!BE40)/'Official End of Year'!BE40))-1,"Error")</f>
        <v>0.11054441400119508</v>
      </c>
      <c r="BF41" s="25">
        <f ca="1">IFERROR(((1+'US Inflation'!$C42)*(1+('Official End of Year'!BF41-'Official End of Year'!BF40)/'Official End of Year'!BF40))-1,"Error")</f>
        <v>-8.6307983084940587E-2</v>
      </c>
      <c r="BG41" s="25">
        <f ca="1">IFERROR(((1+'US Inflation'!$C42)*(1+('Official End of Year'!BG41-'Official End of Year'!BG40)/'Official End of Year'!BG40))-1,"Error")</f>
        <v>8.0326626246784993E-3</v>
      </c>
      <c r="BH41" s="25">
        <f ca="1">IFERROR(((1+'US Inflation'!$C42)*(1+('Official End of Year'!BH41-'Official End of Year'!BH40)/'Official End of Year'!BH40))-1,"Error")</f>
        <v>-3.4665161796980537E-2</v>
      </c>
      <c r="BI41" s="25">
        <f ca="1">IFERROR(((1+'US Inflation'!$C42)*(1+('Official End of Year'!BI41-'Official End of Year'!BI40)/'Official End of Year'!BI40))-1,"Error")</f>
        <v>1.5994015529417345</v>
      </c>
      <c r="BJ41" s="25">
        <f ca="1">IFERROR(((1+'US Inflation'!$C42)*(1+('Official End of Year'!BJ41-'Official End of Year'!BJ40)/'Official End of Year'!BJ40))-1,"Error")</f>
        <v>-5.6533687776075925E-2</v>
      </c>
      <c r="BK41" s="25">
        <f ca="1">IFERROR(((1+'US Inflation'!$C42)*(1+('Official End of Year'!BK41-'Official End of Year'!BK40)/'Official End of Year'!BK40))-1,"Error")</f>
        <v>-6.0475373238235819E-2</v>
      </c>
      <c r="BL41" s="25">
        <f ca="1">IFERROR(((1+'US Inflation'!$C42)*(1+('Official End of Year'!BL41-'Official End of Year'!BL40)/'Official End of Year'!BL40))-1,"Error")</f>
        <v>0.10152241276678065</v>
      </c>
      <c r="BM41" s="25">
        <f ca="1">IFERROR(((1+'US Inflation'!$C42)*(1+('Official End of Year'!BM41-'Official End of Year'!BM40)/'Official End of Year'!BM40))-1,"Error")</f>
        <v>-0.17403407177437358</v>
      </c>
      <c r="BN41" s="25">
        <f ca="1">IFERROR(((1+'US Inflation'!$C42)*(1+('Official End of Year'!BN41-'Official End of Year'!BN40)/'Official End of Year'!BN40))-1,"Error")</f>
        <v>7.2441309989296432E-2</v>
      </c>
      <c r="BO41" s="25">
        <f ca="1">IFERROR(((1+'US Inflation'!$C42)*(1+('Official End of Year'!BO41-'Official End of Year'!BO40)/'Official End of Year'!BO40))-1,"Error")</f>
        <v>1.5987166831194468</v>
      </c>
      <c r="BP41" s="25">
        <f ca="1">IFERROR(((1+'US Inflation'!$C42)*(1+('Official End of Year'!BP41-'Official End of Year'!BP40)/'Official End of Year'!BP40))-1,"Error")</f>
        <v>2.4490694292796804</v>
      </c>
      <c r="BQ41" s="25">
        <f ca="1">IFERROR(((1+'US Inflation'!$C42)*(1+('Official End of Year'!BQ41-'Official End of Year'!BQ40)/'Official End of Year'!BQ40))-1,"Error")</f>
        <v>2.2950219066231625E-2</v>
      </c>
      <c r="BR41" s="25">
        <f ca="1">IFERROR(((1+'US Inflation'!$C42)*(1+('Official End of Year'!BR41-'Official End of Year'!BR40)/'Official End of Year'!BR40))-1,"Error")</f>
        <v>0.12209919365746447</v>
      </c>
      <c r="BS41" s="25">
        <f ca="1">IFERROR(((1+'US Inflation'!$C42)*(1+('Official End of Year'!BS41-'Official End of Year'!BS40)/'Official End of Year'!BS40))-1,"Error")</f>
        <v>0.7866177196446198</v>
      </c>
      <c r="BT41" s="25">
        <f ca="1">IFERROR(((1+'US Inflation'!$C42)*(1+('Official End of Year'!BT41-'Official End of Year'!BT40)/'Official End of Year'!BT40))-1,"Error")</f>
        <v>3.9859382703945068E-2</v>
      </c>
      <c r="BU41" s="25">
        <f ca="1">IFERROR(((1+'US Inflation'!$C42)*(1+('Official End of Year'!BU41-'Official End of Year'!BU40)/'Official End of Year'!BU40))-1,"Error")</f>
        <v>0.12879551222777841</v>
      </c>
      <c r="BV41" s="25">
        <f ca="1">IFERROR(((1+'US Inflation'!$C42)*(1+('Official End of Year'!BV41-'Official End of Year'!BV40)/'Official End of Year'!BV40))-1,"Error")</f>
        <v>-3.3278629173298713E-2</v>
      </c>
      <c r="BW41" s="25">
        <f ca="1">IFERROR(((1+'US Inflation'!$C42)*(1+('Official End of Year'!BW41-'Official End of Year'!BW40)/'Official End of Year'!BW40))-1,"Error")</f>
        <v>6.8004826148952313E-2</v>
      </c>
      <c r="BX41" s="25">
        <f ca="1">IFERROR(((1+'US Inflation'!$C42)*(1+('Official End of Year'!BX41-'Official End of Year'!BX40)/'Official End of Year'!BX40))-1,"Error")</f>
        <v>7.3665473665445624E-2</v>
      </c>
      <c r="BY41" s="25">
        <f ca="1">IFERROR(((1+'US Inflation'!$C42)*(1+('Official End of Year'!BY41-'Official End of Year'!BY40)/'Official End of Year'!BY40))-1,"Error")</f>
        <v>-0.13926513871308122</v>
      </c>
      <c r="BZ41" s="25">
        <f ca="1">IFERROR(((1+'US Inflation'!$C42)*(1+('Official End of Year'!BZ41-'Official End of Year'!BZ40)/'Official End of Year'!BZ40))-1,"Error")</f>
        <v>-0.10251704579878995</v>
      </c>
      <c r="CA41" s="25">
        <f ca="1">IFERROR(((1+'US Inflation'!$C42)*(1+('Official End of Year'!CA41-'Official End of Year'!CA40)/'Official End of Year'!CA40))-1,"Error")</f>
        <v>8.1739762133352434E-2</v>
      </c>
      <c r="CB41" s="25">
        <f ca="1">IFERROR(((1+'US Inflation'!$C42)*(1+('Official End of Year'!CB41-'Official End of Year'!CB40)/'Official End of Year'!CB40))-1,"Error")</f>
        <v>3.9486673247778548E-2</v>
      </c>
      <c r="CC41" s="25">
        <f ca="1">IFERROR(((1+'US Inflation'!$C42)*(1+('Official End of Year'!CC41-'Official End of Year'!CC40)/'Official End of Year'!CC40))-1,"Error")</f>
        <v>-0.13926513871308122</v>
      </c>
      <c r="CD41" s="25">
        <f ca="1">IFERROR(((1+'US Inflation'!$C42)*(1+('Official End of Year'!CD41-'Official End of Year'!CD40)/'Official End of Year'!CD40))-1,"Error")</f>
        <v>-6.4564814426280592E-2</v>
      </c>
      <c r="CE41" s="25">
        <f ca="1">IFERROR(((1+'US Inflation'!$C42)*(1+('Official End of Year'!CE41-'Official End of Year'!CE40)/'Official End of Year'!CE40))-1,"Error")</f>
        <v>-0.17790229229152099</v>
      </c>
      <c r="CF41" s="25">
        <f ca="1">IFERROR(((1+'US Inflation'!$C42)*(1+('Official End of Year'!CF41-'Official End of Year'!CF40)/'Official End of Year'!CF40))-1,"Error")</f>
        <v>3.948667324777877E-2</v>
      </c>
      <c r="CG41" s="25">
        <f ca="1">IFERROR(((1+'US Inflation'!$C42)*(1+('Official End of Year'!CG41-'Official End of Year'!CG40)/'Official End of Year'!CG40))-1,"Error")</f>
        <v>2.1821729375727021</v>
      </c>
      <c r="CH41" s="25">
        <f ca="1">IFERROR(((1+'US Inflation'!$C42)*(1+('Official End of Year'!CH41-'Official End of Year'!CH40)/'Official End of Year'!CH40))-1,"Error")</f>
        <v>2.2294443204275316E-2</v>
      </c>
      <c r="CI41" s="25">
        <f ca="1">IFERROR(((1+'US Inflation'!$C42)*(1+('Official End of Year'!CI41-'Official End of Year'!CI40)/'Official End of Year'!CI40))-1,"Error")</f>
        <v>0.15785177681348261</v>
      </c>
      <c r="CJ41" s="25">
        <f ca="1">IFERROR(((1+'US Inflation'!$C42)*(1+('Official End of Year'!CJ41-'Official End of Year'!CJ40)/'Official End of Year'!CJ40))-1,"Error")</f>
        <v>0.37831119052725914</v>
      </c>
      <c r="CK41" s="25">
        <f ca="1">IFERROR(((1+'US Inflation'!$C42)*(1+('Official End of Year'!CK41-'Official End of Year'!CK40)/'Official End of Year'!CK40))-1,"Error")</f>
        <v>0.14139713140932586</v>
      </c>
      <c r="CL41" s="25">
        <f ca="1">IFERROR(((1+'US Inflation'!$C42)*(1+('Official End of Year'!CL41-'Official End of Year'!CL40)/'Official End of Year'!CL40))-1,"Error")</f>
        <v>4.6740668363662419E-2</v>
      </c>
      <c r="CM41" s="25">
        <f ca="1">IFERROR(((1+'US Inflation'!$C42)*(1+('Official End of Year'!CM41-'Official End of Year'!CM40)/'Official End of Year'!CM40))-1,"Error")</f>
        <v>0.47862186127258211</v>
      </c>
      <c r="CN41" s="25">
        <f ca="1">IFERROR(((1+'US Inflation'!$C42)*(1+('Official End of Year'!CN41-'Official End of Year'!CN40)/'Official End of Year'!CN40))-1,"Error")</f>
        <v>1.0096742349457055</v>
      </c>
      <c r="CO41" s="25">
        <f ca="1">IFERROR(((1+'US Inflation'!$C42)*(1+('Official End of Year'!CO41-'Official End of Year'!CO40)/'Official End of Year'!CO40))-1,"Error")</f>
        <v>1.3470890947053999</v>
      </c>
      <c r="CP41" s="25">
        <f ca="1">IFERROR(((1+'US Inflation'!$C42)*(1+('Official End of Year'!CP41-'Official End of Year'!CP40)/'Official End of Year'!CP40))-1,"Error")</f>
        <v>5.3527044329586326E-2</v>
      </c>
      <c r="CQ41" s="25">
        <f ca="1">IFERROR(((1+'US Inflation'!$C42)*(1+('Official End of Year'!CQ41-'Official End of Year'!CQ40)/'Official End of Year'!CQ40))-1,"Error")</f>
        <v>3.9486673268321892E-2</v>
      </c>
      <c r="CR41" s="25">
        <f ca="1">IFERROR(((1+'US Inflation'!$C42)*(1+('Official End of Year'!CR41-'Official End of Year'!CR40)/'Official End of Year'!CR40))-1,"Error")</f>
        <v>3.2780307613922144E-2</v>
      </c>
      <c r="CS41" s="25" t="str">
        <f ca="1">IFERROR(((1+'US Inflation'!$C42)*(1+('Official End of Year'!CS41-'Official End of Year'!CS40)/'Official End of Year'!CS40))-1,"Error")</f>
        <v>Error</v>
      </c>
      <c r="CT41" s="25" t="str">
        <f ca="1">IFERROR(((1+'US Inflation'!$C42)*(1+('Official End of Year'!CT41-'Official End of Year'!CT40)/'Official End of Year'!CT40))-1,"Error")</f>
        <v>Error</v>
      </c>
      <c r="CU41" s="25" t="str">
        <f ca="1">IFERROR(((1+'US Inflation'!$C42)*(1+('Official End of Year'!CU41-'Official End of Year'!CU40)/'Official End of Year'!CU40))-1,"Error")</f>
        <v>Error</v>
      </c>
      <c r="CV41" s="25" t="str">
        <f ca="1">IFERROR(((1+'US Inflation'!$C42)*(1+('Official End of Year'!CV41-'Official End of Year'!CV40)/'Official End of Year'!CV40))-1,"Error")</f>
        <v>Error</v>
      </c>
      <c r="CW41" s="25">
        <f ca="1">IFERROR(((1+'US Inflation'!$C42)*(1+('Official End of Year'!CW41-'Official End of Year'!CW40)/'Official End of Year'!CW40))-1,"Error")</f>
        <v>3.948667324777877E-2</v>
      </c>
      <c r="CX41" s="25">
        <f ca="1">IFERROR(((1+'US Inflation'!$C42)*(1+('Official End of Year'!CX41-'Official End of Year'!CX40)/'Official End of Year'!CX40))-1,"Error")</f>
        <v>8.3088789909269156E-3</v>
      </c>
      <c r="CY41" s="25" t="str">
        <f ca="1">IFERROR(((1+'US Inflation'!$C42)*(1+('Official End of Year'!CY41-'Official End of Year'!CY40)/'Official End of Year'!CY40))-1,"Error")</f>
        <v>Error</v>
      </c>
      <c r="CZ41" s="25" t="str">
        <f ca="1">IFERROR(((1+'US Inflation'!$C42)*(1+('Official End of Year'!CZ41-'Official End of Year'!CZ40)/'Official End of Year'!CZ40))-1,"Error")</f>
        <v>Error</v>
      </c>
      <c r="DA41" s="25">
        <f ca="1">IFERROR(((1+'US Inflation'!$C42)*(1+('Official End of Year'!DA41-'Official End of Year'!DA40)/'Official End of Year'!DA40))-1,"Error")</f>
        <v>0.38912196624705953</v>
      </c>
      <c r="DB41" s="25">
        <f ca="1">IFERROR(((1+'US Inflation'!$C42)*(1+('Official End of Year'!DB41-'Official End of Year'!DB40)/'Official End of Year'!DB40))-1,"Error")</f>
        <v>9.7492923226834005E-3</v>
      </c>
      <c r="DC41" s="25" t="str">
        <f ca="1">IFERROR(((1+'US Inflation'!$C42)*(1+('Official End of Year'!DC41-'Official End of Year'!DC40)/'Official End of Year'!DC40))-1,"Error")</f>
        <v>Error</v>
      </c>
      <c r="DD41" s="25">
        <f ca="1">IFERROR(((1+'US Inflation'!$C42)*(1+('Official End of Year'!DD41-'Official End of Year'!DD40)/'Official End of Year'!DD40))-1,"Error")</f>
        <v>6.1025423937214773</v>
      </c>
      <c r="DE41" s="25" t="str">
        <f ca="1">IFERROR(((1+'US Inflation'!$C42)*(1+('Official End of Year'!DE41-'Official End of Year'!DE40)/'Official End of Year'!DE40))-1,"Error")</f>
        <v>Error</v>
      </c>
      <c r="DF41" s="25">
        <f ca="1">IFERROR(((1+'US Inflation'!$C42)*(1+('Official End of Year'!DF41-'Official End of Year'!DF40)/'Official End of Year'!DF40))-1,"Error")</f>
        <v>3.948667324777877E-2</v>
      </c>
      <c r="DG41" s="25">
        <f ca="1">IFERROR(((1+'US Inflation'!$C42)*(1+('Official End of Year'!DG41-'Official End of Year'!DG40)/'Official End of Year'!DG40))-1,"Error")</f>
        <v>0.51926125629519859</v>
      </c>
    </row>
    <row r="42" spans="1:111" x14ac:dyDescent="0.25">
      <c r="A42" t="str">
        <f t="shared" ca="1" si="2"/>
        <v>1987</v>
      </c>
      <c r="B42" s="25">
        <f ca="1">IFERROR(((1+'US Inflation'!$C43)*(1+('Official End of Year'!B42-'Official End of Year'!B41)/'Official End of Year'!B41))-1,"Error")</f>
        <v>4.5727940493443198E-2</v>
      </c>
      <c r="C42" s="25">
        <f ca="1">IFERROR(((1+'US Inflation'!$C43)*(1+('Official End of Year'!C42-'Official End of Year'!C41)/'Official End of Year'!C41))-1,"Error")</f>
        <v>2.0032243525237723</v>
      </c>
      <c r="D42" s="25">
        <f ca="1">IFERROR(((1+'US Inflation'!$C43)*(1+('Official End of Year'!D42-'Official End of Year'!D41)/'Official End of Year'!D41))-1,"Error")</f>
        <v>-3.945322366467563E-2</v>
      </c>
      <c r="E42" s="25">
        <f ca="1">IFERROR(((1+'US Inflation'!$C43)*(1+('Official End of Year'!E42-'Official End of Year'!E41)/'Official End of Year'!E41))-1,"Error")</f>
        <v>-0.15115757239777183</v>
      </c>
      <c r="F42" s="25">
        <f ca="1">IFERROR(((1+'US Inflation'!$C43)*(1+('Official End of Year'!F42-'Official End of Year'!F41)/'Official End of Year'!F41))-1,"Error")</f>
        <v>-0.14564029382241928</v>
      </c>
      <c r="G42" s="25">
        <f ca="1">IFERROR(((1+'US Inflation'!$C43)*(1+('Official End of Year'!G42-'Official End of Year'!G41)/'Official End of Year'!G41))-1,"Error")</f>
        <v>-0.12400593918190872</v>
      </c>
      <c r="H42" s="25">
        <f ca="1">IFERROR(((1+'US Inflation'!$C43)*(1+('Official End of Year'!H42-'Official End of Year'!H41)/'Official End of Year'!H41))-1,"Error")</f>
        <v>0.17311301202616169</v>
      </c>
      <c r="I42" s="25">
        <f ca="1">IFERROR(((1+'US Inflation'!$C43)*(1+('Official End of Year'!I42-'Official End of Year'!I41)/'Official End of Year'!I41))-1,"Error")</f>
        <v>-0.11166044099281158</v>
      </c>
      <c r="J42" s="25">
        <f ca="1">IFERROR(((1+'US Inflation'!$C43)*(1+('Official End of Year'!J42-'Official End of Year'!J41)/'Official End of Year'!J41))-1,"Error")</f>
        <v>3.792269981851029</v>
      </c>
      <c r="K42" s="25">
        <f ca="1">IFERROR(((1+'US Inflation'!$C43)*(1+('Official End of Year'!K42-'Official End of Year'!K41)/'Official End of Year'!K41))-1,"Error")</f>
        <v>-3.3978583990850741E-2</v>
      </c>
      <c r="L42" s="25">
        <f ca="1">IFERROR(((1+'US Inflation'!$C43)*(1+('Official End of Year'!L42-'Official End of Year'!L41)/'Official End of Year'!L41))-1,"Error")</f>
        <v>-1.917739430422416E-2</v>
      </c>
      <c r="M42" s="25">
        <f ca="1">IFERROR(((1+'US Inflation'!$C43)*(1+('Official End of Year'!M42-'Official End of Year'!M41)/'Official End of Year'!M41))-1,"Error")</f>
        <v>0.19609813297314327</v>
      </c>
      <c r="N42" s="25">
        <f ca="1">IFERROR(((1+'US Inflation'!$C43)*(1+('Official End of Year'!N42-'Official End of Year'!N41)/'Official End of Year'!N41))-1,"Error")</f>
        <v>3.2215460120845307E-2</v>
      </c>
      <c r="O42" s="25">
        <f ca="1">IFERROR(((1+'US Inflation'!$C43)*(1+('Official End of Year'!O42-'Official End of Year'!O41)/'Official End of Year'!O41))-1,"Error")</f>
        <v>3.5137701804368593E-2</v>
      </c>
      <c r="P42" s="25">
        <f ca="1">IFERROR(((1+'US Inflation'!$C43)*(1+('Official End of Year'!P42-'Official End of Year'!P41)/'Official End of Year'!P41))-1,"Error")</f>
        <v>0.25031470810227741</v>
      </c>
      <c r="Q42" s="25">
        <f ca="1">IFERROR(((1+'US Inflation'!$C43)*(1+('Official End of Year'!Q42-'Official End of Year'!Q41)/'Official End of Year'!Q41))-1,"Error")</f>
        <v>0.96298639874384251</v>
      </c>
      <c r="R42" s="25">
        <f ca="1">IFERROR(((1+'US Inflation'!$C43)*(1+('Official End of Year'!R42-'Official End of Year'!R41)/'Official End of Year'!R41))-1,"Error")</f>
        <v>0.20931701280352222</v>
      </c>
      <c r="S42" s="25">
        <f ca="1">IFERROR(((1+'US Inflation'!$C43)*(1+('Official End of Year'!S42-'Official End of Year'!S41)/'Official End of Year'!S41))-1,"Error")</f>
        <v>-0.10350970723553732</v>
      </c>
      <c r="T42" s="25">
        <f ca="1">IFERROR(((1+'US Inflation'!$C43)*(1+('Official End of Year'!T42-'Official End of Year'!T41)/'Official End of Year'!T41))-1,"Error")</f>
        <v>-0.13397099433314952</v>
      </c>
      <c r="U42" s="25">
        <f ca="1">IFERROR(((1+'US Inflation'!$C43)*(1+('Official End of Year'!U42-'Official End of Year'!U41)/'Official End of Year'!U41))-1,"Error")</f>
        <v>0.64473563258878608</v>
      </c>
      <c r="V42" s="25">
        <f ca="1">IFERROR(((1+'US Inflation'!$C43)*(1+('Official End of Year'!V42-'Official End of Year'!V41)/'Official End of Year'!V41))-1,"Error")</f>
        <v>0.51631775295029003</v>
      </c>
      <c r="W42" s="25">
        <f ca="1">IFERROR(((1+'US Inflation'!$C43)*(1+('Official End of Year'!W42-'Official End of Year'!W41)/'Official End of Year'!W41))-1,"Error")</f>
        <v>3.5137701804368593E-2</v>
      </c>
      <c r="X42" s="25">
        <f ca="1">IFERROR(((1+'US Inflation'!$C43)*(1+('Official End of Year'!X42-'Official End of Year'!X41)/'Official End of Year'!X41))-1,"Error")</f>
        <v>3.5137701804368593E-2</v>
      </c>
      <c r="Y42" s="25">
        <f ca="1">IFERROR(((1+'US Inflation'!$C43)*(1+('Official End of Year'!Y42-'Official End of Year'!Y41)/'Official End of Year'!Y41))-1,"Error")</f>
        <v>-0.14738176060458608</v>
      </c>
      <c r="Z42" s="25">
        <f ca="1">IFERROR(((1+'US Inflation'!$C43)*(1+('Official End of Year'!Z42-'Official End of Year'!Z41)/'Official End of Year'!Z41))-1,"Error")</f>
        <v>-0.12400593918190872</v>
      </c>
      <c r="AA42" s="25">
        <f ca="1">IFERROR(((1+'US Inflation'!$C43)*(1+('Official End of Year'!AA42-'Official End of Year'!AA41)/'Official End of Year'!AA41))-1,"Error")</f>
        <v>-0.12082216322300821</v>
      </c>
      <c r="AB42" s="25">
        <f ca="1">IFERROR(((1+'US Inflation'!$C43)*(1+('Official End of Year'!AB42-'Official End of Year'!AB41)/'Official End of Year'!AB41))-1,"Error")</f>
        <v>-0.15114134636126997</v>
      </c>
      <c r="AC42" s="25">
        <f ca="1">IFERROR(((1+'US Inflation'!$C43)*(1+('Official End of Year'!AC42-'Official End of Year'!AC41)/'Official End of Year'!AC41))-1,"Error")</f>
        <v>1.0167932890155114</v>
      </c>
      <c r="AD42" s="25">
        <f ca="1">IFERROR(((1+'US Inflation'!$C43)*(1+('Official End of Year'!AD42-'Official End of Year'!AD41)/'Official End of Year'!AD41))-1,"Error")</f>
        <v>-4.5195375680274541E-2</v>
      </c>
      <c r="AE42" s="25">
        <f ca="1">IFERROR(((1+'US Inflation'!$C43)*(1+('Official End of Year'!AE42-'Official End of Year'!AE41)/'Official End of Year'!AE41))-1,"Error")</f>
        <v>3.5137701804368593E-2</v>
      </c>
      <c r="AF42" s="25">
        <f ca="1">IFERROR(((1+'US Inflation'!$C43)*(1+('Official End of Year'!AF42-'Official End of Year'!AF41)/'Official End of Year'!AF41))-1,"Error")</f>
        <v>0.90625115638020404</v>
      </c>
      <c r="AG42" s="25">
        <f ca="1">IFERROR(((1+'US Inflation'!$C43)*(1+('Official End of Year'!AG42-'Official End of Year'!AG41)/'Official End of Year'!AG41))-1,"Error")</f>
        <v>1.3525856859190193</v>
      </c>
      <c r="AH42" s="25">
        <f ca="1">IFERROR(((1+'US Inflation'!$C43)*(1+('Official End of Year'!AH42-'Official End of Year'!AH41)/'Official End of Year'!AH41))-1,"Error")</f>
        <v>3.5137701804368593E-2</v>
      </c>
      <c r="AI42" s="25">
        <f ca="1">IFERROR(((1+'US Inflation'!$C43)*(1+('Official End of Year'!AI42-'Official End of Year'!AI41)/'Official End of Year'!AI41))-1,"Error")</f>
        <v>3.5137701804368593E-2</v>
      </c>
      <c r="AJ42" s="25">
        <f ca="1">IFERROR(((1+'US Inflation'!$C43)*(1+('Official End of Year'!AJ42-'Official End of Year'!AJ41)/'Official End of Year'!AJ41))-1,"Error")</f>
        <v>-7.3527535798700638E-2</v>
      </c>
      <c r="AK42" s="25">
        <f ca="1">IFERROR(((1+'US Inflation'!$C43)*(1+('Official End of Year'!AK42-'Official End of Year'!AK41)/'Official End of Year'!AK41))-1,"Error")</f>
        <v>1.8083197112883642E-2</v>
      </c>
      <c r="AL42" s="25">
        <f ca="1">IFERROR(((1+'US Inflation'!$C43)*(1+('Official End of Year'!AL42-'Official End of Year'!AL41)/'Official End of Year'!AL41))-1,"Error")</f>
        <v>3.4736505078704516E-2</v>
      </c>
      <c r="AM42" s="25">
        <f ca="1">IFERROR(((1+'US Inflation'!$C43)*(1+('Official End of Year'!AM42-'Official End of Year'!AM41)/'Official End of Year'!AM41))-1,"Error")</f>
        <v>-9.6599963553276713E-2</v>
      </c>
      <c r="AN42" s="25">
        <f ca="1">IFERROR(((1+'US Inflation'!$C43)*(1+('Official End of Year'!AN42-'Official End of Year'!AN41)/'Official End of Year'!AN41))-1,"Error")</f>
        <v>3.5137701804368593E-2</v>
      </c>
      <c r="AO42" s="25">
        <f ca="1">IFERROR(((1+'US Inflation'!$C43)*(1+('Official End of Year'!AO42-'Official End of Year'!AO41)/'Official End of Year'!AO41))-1,"Error")</f>
        <v>-8.2989339204129875E-2</v>
      </c>
      <c r="AP42" s="25">
        <f ca="1">IFERROR(((1+'US Inflation'!$C43)*(1+('Official End of Year'!AP42-'Official End of Year'!AP41)/'Official End of Year'!AP41))-1,"Error")</f>
        <v>8.104489728823383E-2</v>
      </c>
      <c r="AQ42" s="25">
        <f ca="1">IFERROR(((1+'US Inflation'!$C43)*(1+('Official End of Year'!AQ42-'Official End of Year'!AQ41)/'Official End of Year'!AQ41))-1,"Error")</f>
        <v>-9.8888804560433141E-2</v>
      </c>
      <c r="AR42" s="25">
        <f ca="1">IFERROR(((1+'US Inflation'!$C43)*(1+('Official End of Year'!AR42-'Official End of Year'!AR41)/'Official End of Year'!AR41))-1,"Error")</f>
        <v>3.6156519555164968E-2</v>
      </c>
      <c r="AS42" s="25">
        <f ca="1">IFERROR(((1+'US Inflation'!$C43)*(1+('Official End of Year'!AS42-'Official End of Year'!AS41)/'Official End of Year'!AS41))-1,"Error")</f>
        <v>-0.17981171313683053</v>
      </c>
      <c r="AT42" s="25">
        <f ca="1">IFERROR(((1+'US Inflation'!$C43)*(1+('Official End of Year'!AT42-'Official End of Year'!AT41)/'Official End of Year'!AT41))-1,"Error")</f>
        <v>-8.6741719388887528E-3</v>
      </c>
      <c r="AU42" s="25">
        <f ca="1">IFERROR(((1+'US Inflation'!$C43)*(1+('Official End of Year'!AU42-'Official End of Year'!AU41)/'Official End of Year'!AU41))-1,"Error")</f>
        <v>6.731808237929493E-2</v>
      </c>
      <c r="AV42" s="25">
        <f ca="1">IFERROR(((1+'US Inflation'!$C43)*(1+('Official End of Year'!AV42-'Official End of Year'!AV41)/'Official End of Year'!AV41))-1,"Error")</f>
        <v>-4.8380736466582808E-2</v>
      </c>
      <c r="AW42" s="25">
        <f ca="1">IFERROR(((1+'US Inflation'!$C43)*(1+('Official End of Year'!AW42-'Official End of Year'!AW41)/'Official End of Year'!AW41))-1,"Error")</f>
        <v>-3.5749450069501698E-2</v>
      </c>
      <c r="AX42" s="25">
        <f ca="1">IFERROR(((1+'US Inflation'!$C43)*(1+('Official End of Year'!AX42-'Official End of Year'!AX41)/'Official End of Year'!AX41))-1,"Error")</f>
        <v>3.2222722047283447</v>
      </c>
      <c r="AY42" s="25">
        <f ca="1">IFERROR(((1+'US Inflation'!$C43)*(1+('Official End of Year'!AY42-'Official End of Year'!AY41)/'Official End of Year'!AY41))-1,"Error")</f>
        <v>6.0842004581550597</v>
      </c>
      <c r="AZ42" s="25">
        <f ca="1">IFERROR(((1+'US Inflation'!$C43)*(1+('Official End of Year'!AZ42-'Official End of Year'!AZ41)/'Official End of Year'!AZ41))-1,"Error")</f>
        <v>-9.1186416293004946E-2</v>
      </c>
      <c r="BA42" s="25">
        <f ca="1">IFERROR(((1+'US Inflation'!$C43)*(1+('Official End of Year'!BA42-'Official End of Year'!BA41)/'Official End of Year'!BA41))-1,"Error")</f>
        <v>3.5137701804368593E-2</v>
      </c>
      <c r="BB42" s="25">
        <f ca="1">IFERROR(((1+'US Inflation'!$C43)*(1+('Official End of Year'!BB42-'Official End of Year'!BB41)/'Official End of Year'!BB41))-1,"Error")</f>
        <v>-2.9432593158570053E-2</v>
      </c>
      <c r="BC42" s="25">
        <f ca="1">IFERROR(((1+'US Inflation'!$C43)*(1+('Official End of Year'!BC42-'Official End of Year'!BC41)/'Official End of Year'!BC41))-1,"Error")</f>
        <v>0.71766684071669129</v>
      </c>
      <c r="BD42" s="25">
        <f ca="1">IFERROR(((1+'US Inflation'!$C43)*(1+('Official End of Year'!BD42-'Official End of Year'!BD41)/'Official End of Year'!BD41))-1,"Error")</f>
        <v>9.2898865907373507E-2</v>
      </c>
      <c r="BE42" s="25">
        <f ca="1">IFERROR(((1+'US Inflation'!$C43)*(1+('Official End of Year'!BE42-'Official End of Year'!BE41)/'Official End of Year'!BE41))-1,"Error")</f>
        <v>-6.0286984252337916E-3</v>
      </c>
      <c r="BF42" s="25">
        <f ca="1">IFERROR(((1+'US Inflation'!$C43)*(1+('Official End of Year'!BF42-'Official End of Year'!BF41)/'Official End of Year'!BF41))-1,"Error")</f>
        <v>-0.12511259108507145</v>
      </c>
      <c r="BG42" s="25">
        <f ca="1">IFERROR(((1+'US Inflation'!$C43)*(1+('Official End of Year'!BG42-'Official End of Year'!BG41)/'Official End of Year'!BG41))-1,"Error")</f>
        <v>1.828564316693515E-2</v>
      </c>
      <c r="BH42" s="25">
        <f ca="1">IFERROR(((1+'US Inflation'!$C43)*(1+('Official End of Year'!BH42-'Official End of Year'!BH41)/'Official End of Year'!BH41))-1,"Error")</f>
        <v>-3.990467757681615E-2</v>
      </c>
      <c r="BI42" s="25">
        <f ca="1">IFERROR(((1+'US Inflation'!$C43)*(1+('Official End of Year'!BI42-'Official End of Year'!BI41)/'Official End of Year'!BI41))-1,"Error")</f>
        <v>1.3579880594124911</v>
      </c>
      <c r="BJ42" s="25">
        <f ca="1">IFERROR(((1+'US Inflation'!$C43)*(1+('Official End of Year'!BJ42-'Official End of Year'!BJ41)/'Official End of Year'!BJ41))-1,"Error")</f>
        <v>-7.0716661135885928E-2</v>
      </c>
      <c r="BK42" s="25">
        <f ca="1">IFERROR(((1+'US Inflation'!$C43)*(1+('Official End of Year'!BK42-'Official End of Year'!BK41)/'Official End of Year'!BK41))-1,"Error")</f>
        <v>-9.586261164322607E-2</v>
      </c>
      <c r="BL42" s="25">
        <f ca="1">IFERROR(((1+'US Inflation'!$C43)*(1+('Official End of Year'!BL42-'Official End of Year'!BL41)/'Official End of Year'!BL41))-1,"Error")</f>
        <v>2.8174048174048005E-2</v>
      </c>
      <c r="BM42" s="25">
        <f ca="1">IFERROR(((1+'US Inflation'!$C43)*(1+('Official End of Year'!BM42-'Official End of Year'!BM41)/'Official End of Year'!BM41))-1,"Error")</f>
        <v>-0.15443666799101852</v>
      </c>
      <c r="BN42" s="25">
        <f ca="1">IFERROR(((1+'US Inflation'!$C43)*(1+('Official End of Year'!BN42-'Official End of Year'!BN41)/'Official End of Year'!BN41))-1,"Error")</f>
        <v>-0.18090591108315723</v>
      </c>
      <c r="BO42" s="25">
        <f ca="1">IFERROR(((1+'US Inflation'!$C43)*(1+('Official End of Year'!BO42-'Official End of Year'!BO41)/'Official End of Year'!BO41))-1,"Error")</f>
        <v>3.5137701804368593E-2</v>
      </c>
      <c r="BP42" s="25">
        <f ca="1">IFERROR(((1+'US Inflation'!$C43)*(1+('Official End of Year'!BP42-'Official End of Year'!BP41)/'Official End of Year'!BP41))-1,"Error")</f>
        <v>0.3546497641025641</v>
      </c>
      <c r="BQ42" s="25">
        <f ca="1">IFERROR(((1+'US Inflation'!$C43)*(1+('Official End of Year'!BQ42-'Official End of Year'!BQ41)/'Official End of Year'!BQ41))-1,"Error")</f>
        <v>-0.12339714891828668</v>
      </c>
      <c r="BR42" s="25">
        <f ca="1">IFERROR(((1+'US Inflation'!$C43)*(1+('Official End of Year'!BR42-'Official End of Year'!BR41)/'Official End of Year'!BR41))-1,"Error")</f>
        <v>4.7139298347028014E-2</v>
      </c>
      <c r="BS42" s="25">
        <f ca="1">IFERROR(((1+'US Inflation'!$C43)*(1+('Official End of Year'!BS42-'Official End of Year'!BS41)/'Official End of Year'!BS41))-1,"Error")</f>
        <v>3.5137701804368593E-2</v>
      </c>
      <c r="BT42" s="25">
        <f ca="1">IFERROR(((1+'US Inflation'!$C43)*(1+('Official End of Year'!BT42-'Official End of Year'!BT41)/'Official End of Year'!BT41))-1,"Error")</f>
        <v>1.0814059165313648</v>
      </c>
      <c r="BU42" s="25">
        <f ca="1">IFERROR(((1+'US Inflation'!$C43)*(1+('Official End of Year'!BU42-'Official End of Year'!BU41)/'Official End of Year'!BU41))-1,"Error")</f>
        <v>5.0019212444447403E-2</v>
      </c>
      <c r="BV42" s="25">
        <f ca="1">IFERROR(((1+'US Inflation'!$C43)*(1+('Official End of Year'!BV42-'Official End of Year'!BV41)/'Official End of Year'!BV41))-1,"Error")</f>
        <v>-7.3624471530195357E-2</v>
      </c>
      <c r="BW42" s="25">
        <f ca="1">IFERROR(((1+'US Inflation'!$C43)*(1+('Official End of Year'!BW42-'Official End of Year'!BW41)/'Official End of Year'!BW41))-1,"Error")</f>
        <v>3.5137701804368593E-2</v>
      </c>
      <c r="BX42" s="25">
        <f ca="1">IFERROR(((1+'US Inflation'!$C43)*(1+('Official End of Year'!BX42-'Official End of Year'!BX41)/'Official End of Year'!BX41))-1,"Error")</f>
        <v>-4.8637772395098922E-2</v>
      </c>
      <c r="BY42" s="25">
        <f ca="1">IFERROR(((1+'US Inflation'!$C43)*(1+('Official End of Year'!BY42-'Official End of Year'!BY41)/'Official End of Year'!BY41))-1,"Error")</f>
        <v>-9.1186416293004946E-2</v>
      </c>
      <c r="BZ42" s="25">
        <f ca="1">IFERROR(((1+'US Inflation'!$C43)*(1+('Official End of Year'!BZ42-'Official End of Year'!BZ41)/'Official End of Year'!BZ41))-1,"Error")</f>
        <v>-0.14879766105716508</v>
      </c>
      <c r="CA42" s="25">
        <f ca="1">IFERROR(((1+'US Inflation'!$C43)*(1+('Official End of Year'!CA42-'Official End of Year'!CA41)/'Official End of Year'!CA41))-1,"Error")</f>
        <v>0.11150269916048328</v>
      </c>
      <c r="CB42" s="25">
        <f ca="1">IFERROR(((1+'US Inflation'!$C43)*(1+('Official End of Year'!CB42-'Official End of Year'!CB41)/'Official End of Year'!CB41))-1,"Error")</f>
        <v>3.5137701804368593E-2</v>
      </c>
      <c r="CC42" s="25">
        <f ca="1">IFERROR(((1+'US Inflation'!$C43)*(1+('Official End of Year'!CC42-'Official End of Year'!CC41)/'Official End of Year'!CC41))-1,"Error")</f>
        <v>-9.1186416293004946E-2</v>
      </c>
      <c r="CD42" s="25">
        <f ca="1">IFERROR(((1+'US Inflation'!$C43)*(1+('Official End of Year'!CD42-'Official End of Year'!CD41)/'Official End of Year'!CD41))-1,"Error")</f>
        <v>-0.10952677055777371</v>
      </c>
      <c r="CE42" s="25">
        <f ca="1">IFERROR(((1+'US Inflation'!$C43)*(1+('Official End of Year'!CE42-'Official End of Year'!CE41)/'Official End of Year'!CE41))-1,"Error")</f>
        <v>-0.17335732517647162</v>
      </c>
      <c r="CF42" s="25">
        <f ca="1">IFERROR(((1+'US Inflation'!$C43)*(1+('Official End of Year'!CF42-'Official End of Year'!CF41)/'Official End of Year'!CF41))-1,"Error")</f>
        <v>3.5137701804368593E-2</v>
      </c>
      <c r="CG42" s="25">
        <f ca="1">IFERROR(((1+'US Inflation'!$C43)*(1+('Official End of Year'!CG42-'Official End of Year'!CG41)/'Official End of Year'!CG41))-1,"Error")</f>
        <v>0.62912742421291545</v>
      </c>
      <c r="CH42" s="25">
        <f ca="1">IFERROR(((1+'US Inflation'!$C43)*(1+('Official End of Year'!CH42-'Official End of Year'!CH41)/'Official End of Year'!CH41))-1,"Error")</f>
        <v>-4.2577688283110815E-3</v>
      </c>
      <c r="CI42" s="25">
        <f ca="1">IFERROR(((1+'US Inflation'!$C43)*(1+('Official End of Year'!CI42-'Official End of Year'!CI41)/'Official End of Year'!CI41))-1,"Error")</f>
        <v>-3.99898429607769E-2</v>
      </c>
      <c r="CJ42" s="25">
        <f ca="1">IFERROR(((1+'US Inflation'!$C43)*(1+('Official End of Year'!CJ42-'Official End of Year'!CJ41)/'Official End of Year'!CJ41))-1,"Error")</f>
        <v>0.35866609082467349</v>
      </c>
      <c r="CK42" s="25">
        <f ca="1">IFERROR(((1+'US Inflation'!$C43)*(1+('Official End of Year'!CK42-'Official End of Year'!CK41)/'Official End of Year'!CK41))-1,"Error")</f>
        <v>3.4363044363044368</v>
      </c>
      <c r="CL42" s="25">
        <f ca="1">IFERROR(((1+'US Inflation'!$C43)*(1+('Official End of Year'!CL42-'Official End of Year'!CL41)/'Official End of Year'!CL41))-1,"Error")</f>
        <v>-0.18629619490324523</v>
      </c>
      <c r="CM42" s="25">
        <f ca="1">IFERROR(((1+'US Inflation'!$C43)*(1+('Official End of Year'!CM42-'Official End of Year'!CM41)/'Official End of Year'!CM41))-1,"Error")</f>
        <v>0.60242677606529194</v>
      </c>
      <c r="CN42" s="25">
        <f ca="1">IFERROR(((1+'US Inflation'!$C43)*(1+('Official End of Year'!CN42-'Official End of Year'!CN41)/'Official End of Year'!CN41))-1,"Error")</f>
        <v>3.5137701804368593E-2</v>
      </c>
      <c r="CO42" s="25">
        <f ca="1">IFERROR(((1+'US Inflation'!$C43)*(1+('Official End of Year'!CO42-'Official End of Year'!CO41)/'Official End of Year'!CO41))-1,"Error")</f>
        <v>-0.36177464590642539</v>
      </c>
      <c r="CP42" s="25">
        <f ca="1">IFERROR(((1+'US Inflation'!$C43)*(1+('Official End of Year'!CP42-'Official End of Year'!CP41)/'Official End of Year'!CP41))-1,"Error")</f>
        <v>1.7111848322731049E-2</v>
      </c>
      <c r="CQ42" s="25">
        <f ca="1">IFERROR(((1+'US Inflation'!$C43)*(1+('Official End of Year'!CQ42-'Official End of Year'!CQ41)/'Official End of Year'!CQ41))-1,"Error")</f>
        <v>3.5137701804368593E-2</v>
      </c>
      <c r="CR42" s="25">
        <f ca="1">IFERROR(((1+'US Inflation'!$C43)*(1+('Official End of Year'!CR42-'Official End of Year'!CR41)/'Official End of Year'!CR41))-1,"Error")</f>
        <v>4.8581048581048503E-2</v>
      </c>
      <c r="CS42" s="25" t="str">
        <f ca="1">IFERROR(((1+'US Inflation'!$C43)*(1+('Official End of Year'!CS42-'Official End of Year'!CS41)/'Official End of Year'!CS41))-1,"Error")</f>
        <v>Error</v>
      </c>
      <c r="CT42" s="25" t="str">
        <f ca="1">IFERROR(((1+'US Inflation'!$C43)*(1+('Official End of Year'!CT42-'Official End of Year'!CT41)/'Official End of Year'!CT41))-1,"Error")</f>
        <v>Error</v>
      </c>
      <c r="CU42" s="25" t="str">
        <f ca="1">IFERROR(((1+'US Inflation'!$C43)*(1+('Official End of Year'!CU42-'Official End of Year'!CU41)/'Official End of Year'!CU41))-1,"Error")</f>
        <v>Error</v>
      </c>
      <c r="CV42" s="25" t="str">
        <f ca="1">IFERROR(((1+'US Inflation'!$C43)*(1+('Official End of Year'!CV42-'Official End of Year'!CV41)/'Official End of Year'!CV41))-1,"Error")</f>
        <v>Error</v>
      </c>
      <c r="CW42" s="25">
        <f ca="1">IFERROR(((1+'US Inflation'!$C43)*(1+('Official End of Year'!CW42-'Official End of Year'!CW41)/'Official End of Year'!CW41))-1,"Error")</f>
        <v>3.5137701804368593E-2</v>
      </c>
      <c r="CX42" s="25">
        <f ca="1">IFERROR(((1+'US Inflation'!$C43)*(1+('Official End of Year'!CX42-'Official End of Year'!CX41)/'Official End of Year'!CX41))-1,"Error")</f>
        <v>4.5505554692980787E-2</v>
      </c>
      <c r="CY42" s="25" t="str">
        <f ca="1">IFERROR(((1+'US Inflation'!$C43)*(1+('Official End of Year'!CY42-'Official End of Year'!CY41)/'Official End of Year'!CY41))-1,"Error")</f>
        <v>Error</v>
      </c>
      <c r="CZ42" s="25" t="str">
        <f ca="1">IFERROR(((1+'US Inflation'!$C43)*(1+('Official End of Year'!CZ42-'Official End of Year'!CZ41)/'Official End of Year'!CZ41))-1,"Error")</f>
        <v>Error</v>
      </c>
      <c r="DA42" s="25">
        <f ca="1">IFERROR(((1+'US Inflation'!$C43)*(1+('Official End of Year'!DA42-'Official End of Year'!DA41)/'Official End of Year'!DA41))-1,"Error")</f>
        <v>0.65280513322209499</v>
      </c>
      <c r="DB42" s="25">
        <f ca="1">IFERROR(((1+'US Inflation'!$C43)*(1+('Official End of Year'!DB42-'Official End of Year'!DB41)/'Official End of Year'!DB41))-1,"Error")</f>
        <v>-6.9189003743977406E-2</v>
      </c>
      <c r="DC42" s="25" t="str">
        <f ca="1">IFERROR(((1+'US Inflation'!$C43)*(1+('Official End of Year'!DC42-'Official End of Year'!DC41)/'Official End of Year'!DC41))-1,"Error")</f>
        <v>Error</v>
      </c>
      <c r="DD42" s="25">
        <f ca="1">IFERROR(((1+'US Inflation'!$C43)*(1+('Official End of Year'!DD42-'Official End of Year'!DD41)/'Official End of Year'!DD41))-1,"Error")</f>
        <v>-0.32978411473035119</v>
      </c>
      <c r="DE42" s="25" t="str">
        <f ca="1">IFERROR(((1+'US Inflation'!$C43)*(1+('Official End of Year'!DE42-'Official End of Year'!DE41)/'Official End of Year'!DE41))-1,"Error")</f>
        <v>Error</v>
      </c>
      <c r="DF42" s="25">
        <f ca="1">IFERROR(((1+'US Inflation'!$C43)*(1+('Official End of Year'!DF42-'Official End of Year'!DF41)/'Official End of Year'!DF41))-1,"Error")</f>
        <v>11.939221272554608</v>
      </c>
      <c r="DG42" s="25">
        <f ca="1">IFERROR(((1+'US Inflation'!$C43)*(1+('Official End of Year'!DG42-'Official End of Year'!DG41)/'Official End of Year'!DG41))-1,"Error")</f>
        <v>1.8166396190660894</v>
      </c>
    </row>
    <row r="43" spans="1:111" x14ac:dyDescent="0.25">
      <c r="A43" t="str">
        <f t="shared" ca="1" si="2"/>
        <v>1988</v>
      </c>
      <c r="B43" s="25">
        <f ca="1">IFERROR(((1+'US Inflation'!$C44)*(1+('Official End of Year'!B43-'Official End of Year'!B42)/'Official End of Year'!B42))-1,"Error")</f>
        <v>0.35864128720393884</v>
      </c>
      <c r="C43" s="25">
        <f ca="1">IFERROR(((1+'US Inflation'!$C44)*(1+('Official End of Year'!C43-'Official End of Year'!C42)/'Official End of Year'!C42))-1,"Error")</f>
        <v>2.7845141324974589</v>
      </c>
      <c r="D43" s="25">
        <f ca="1">IFERROR(((1+'US Inflation'!$C44)*(1+('Official End of Year'!D43-'Official End of Year'!D42)/'Official End of Year'!D42))-1,"Error")</f>
        <v>-0.16174551837141504</v>
      </c>
      <c r="E43" s="25">
        <f ca="1">IFERROR(((1+'US Inflation'!$C44)*(1+('Official End of Year'!E43-'Official End of Year'!E42)/'Official End of Year'!E42))-1,"Error")</f>
        <v>8.6353360525339928E-2</v>
      </c>
      <c r="F43" s="25">
        <f ca="1">IFERROR(((1+'US Inflation'!$C44)*(1+('Official End of Year'!F43-'Official End of Year'!F42)/'Official End of Year'!F42))-1,"Error")</f>
        <v>9.0107908456532604E-2</v>
      </c>
      <c r="G43" s="25">
        <f ca="1">IFERROR(((1+'US Inflation'!$C44)*(1+('Official End of Year'!G43-'Official End of Year'!G42)/'Official End of Year'!G42))-1,"Error")</f>
        <v>9.6916914890109229E-2</v>
      </c>
      <c r="H43" s="25">
        <f ca="1">IFERROR(((1+'US Inflation'!$C44)*(1+('Official End of Year'!H43-'Official End of Year'!H42)/'Official End of Year'!H42))-1,"Error")</f>
        <v>0.13731234744550114</v>
      </c>
      <c r="I43" s="25">
        <f ca="1">IFERROR(((1+'US Inflation'!$C44)*(1+('Official End of Year'!I43-'Official End of Year'!I42)/'Official End of Year'!I42))-1,"Error")</f>
        <v>0.21390850061064959</v>
      </c>
      <c r="J43" s="25">
        <f ca="1">IFERROR(((1+'US Inflation'!$C44)*(1+('Official End of Year'!J43-'Official End of Year'!J42)/'Official End of Year'!J42))-1,"Error")</f>
        <v>9.0766330029921765</v>
      </c>
      <c r="K43" s="25">
        <f ca="1">IFERROR(((1+'US Inflation'!$C44)*(1+('Official End of Year'!K43-'Official End of Year'!K42)/'Official End of Year'!K42))-1,"Error")</f>
        <v>0.28678513706414144</v>
      </c>
      <c r="L43" s="25">
        <f ca="1">IFERROR(((1+'US Inflation'!$C44)*(1+('Official End of Year'!L43-'Official End of Year'!L42)/'Official End of Year'!L42))-1,"Error")</f>
        <v>-7.345765038250851E-2</v>
      </c>
      <c r="M43" s="25">
        <f ca="1">IFERROR(((1+'US Inflation'!$C44)*(1+('Official End of Year'!M43-'Official End of Year'!M42)/'Official End of Year'!M42))-1,"Error")</f>
        <v>5.2825854921593196E-2</v>
      </c>
      <c r="N43" s="25">
        <f ca="1">IFERROR(((1+'US Inflation'!$C44)*(1+('Official End of Year'!N43-'Official End of Year'!N42)/'Official End of Year'!N42))-1,"Error")</f>
        <v>1.7405810122084198E-2</v>
      </c>
      <c r="O43" s="25">
        <f ca="1">IFERROR(((1+'US Inflation'!$C44)*(1+('Official End of Year'!O43-'Official End of Year'!O42)/'Official End of Year'!O42))-1,"Error")</f>
        <v>1.2844036697247763E-2</v>
      </c>
      <c r="P43" s="25">
        <f ca="1">IFERROR(((1+'US Inflation'!$C44)*(1+('Official End of Year'!P43-'Official End of Year'!P42)/'Official End of Year'!P42))-1,"Error")</f>
        <v>0.28683833482232091</v>
      </c>
      <c r="Q43" s="25">
        <f ca="1">IFERROR(((1+'US Inflation'!$C44)*(1+('Official End of Year'!Q43-'Official End of Year'!Q42)/'Official End of Year'!Q42))-1,"Error")</f>
        <v>1.0411547246216708</v>
      </c>
      <c r="R43" s="25">
        <f ca="1">IFERROR(((1+'US Inflation'!$C44)*(1+('Official End of Year'!R43-'Official End of Year'!R42)/'Official End of Year'!R42))-1,"Error")</f>
        <v>0.17384687698901358</v>
      </c>
      <c r="S43" s="25">
        <f ca="1">IFERROR(((1+'US Inflation'!$C44)*(1+('Official End of Year'!S43-'Official End of Year'!S42)/'Official End of Year'!S42))-1,"Error")</f>
        <v>4.3754623667600967E-2</v>
      </c>
      <c r="T43" s="25">
        <f ca="1">IFERROR(((1+'US Inflation'!$C44)*(1+('Official End of Year'!T43-'Official End of Year'!T42)/'Official End of Year'!T42))-1,"Error")</f>
        <v>8.9784165536687777E-2</v>
      </c>
      <c r="U43" s="25">
        <f ca="1">IFERROR(((1+'US Inflation'!$C44)*(1+('Official End of Year'!U43-'Official End of Year'!U42)/'Official End of Year'!U42))-1,"Error")</f>
        <v>0.31492396696233271</v>
      </c>
      <c r="V43" s="25">
        <f ca="1">IFERROR(((1+'US Inflation'!$C44)*(1+('Official End of Year'!V43-'Official End of Year'!V42)/'Official End of Year'!V42))-1,"Error")</f>
        <v>1.0216291457544227</v>
      </c>
      <c r="W43" s="25">
        <f ca="1">IFERROR(((1+'US Inflation'!$C44)*(1+('Official End of Year'!W43-'Official End of Year'!W42)/'Official End of Year'!W42))-1,"Error")</f>
        <v>1.2844036697247763E-2</v>
      </c>
      <c r="X43" s="25">
        <f ca="1">IFERROR(((1+'US Inflation'!$C44)*(1+('Official End of Year'!X43-'Official End of Year'!X42)/'Official End of Year'!X42))-1,"Error")</f>
        <v>1.2844036697247763E-2</v>
      </c>
      <c r="Y43" s="25">
        <f ca="1">IFERROR(((1+'US Inflation'!$C44)*(1+('Official End of Year'!Y43-'Official End of Year'!Y42)/'Official End of Year'!Y42))-1,"Error")</f>
        <v>3.7328853354938518E-2</v>
      </c>
      <c r="Z43" s="25">
        <f ca="1">IFERROR(((1+'US Inflation'!$C44)*(1+('Official End of Year'!Z43-'Official End of Year'!Z42)/'Official End of Year'!Z42))-1,"Error")</f>
        <v>9.6916914890109229E-2</v>
      </c>
      <c r="AA43" s="25">
        <f ca="1">IFERROR(((1+'US Inflation'!$C44)*(1+('Official End of Year'!AA43-'Official End of Year'!AA42)/'Official End of Year'!AA42))-1,"Error")</f>
        <v>2.8723918171240648E-2</v>
      </c>
      <c r="AB43" s="25">
        <f ca="1">IFERROR(((1+'US Inflation'!$C44)*(1+('Official End of Year'!AB43-'Official End of Year'!AB42)/'Official End of Year'!AB42))-1,"Error")</f>
        <v>8.8689509197905192E-2</v>
      </c>
      <c r="AC43" s="25">
        <f ca="1">IFERROR(((1+'US Inflation'!$C44)*(1+('Official End of Year'!AC43-'Official End of Year'!AC42)/'Official End of Year'!AC42))-1,"Error")</f>
        <v>0.33486317012109468</v>
      </c>
      <c r="AD43" s="25">
        <f ca="1">IFERROR(((1+'US Inflation'!$C44)*(1+('Official End of Year'!AD43-'Official End of Year'!AD42)/'Official End of Year'!AD42))-1,"Error")</f>
        <v>0.14309054272212984</v>
      </c>
      <c r="AE43" s="25">
        <f ca="1">IFERROR(((1+'US Inflation'!$C44)*(1+('Official End of Year'!AE43-'Official End of Year'!AE42)/'Official End of Year'!AE42))-1,"Error")</f>
        <v>9.5897247706422162E-2</v>
      </c>
      <c r="AF43" s="25">
        <f ca="1">IFERROR(((1+'US Inflation'!$C44)*(1+('Official End of Year'!AF43-'Official End of Year'!AF42)/'Official End of Year'!AF42))-1,"Error")</f>
        <v>0.2200166805671393</v>
      </c>
      <c r="AG43" s="25">
        <f ca="1">IFERROR(((1+'US Inflation'!$C44)*(1+('Official End of Year'!AG43-'Official End of Year'!AG42)/'Official End of Year'!AG42))-1,"Error")</f>
        <v>1.2844036697247763E-2</v>
      </c>
      <c r="AH43" s="25">
        <f ca="1">IFERROR(((1+'US Inflation'!$C44)*(1+('Official End of Year'!AH43-'Official End of Year'!AH42)/'Official End of Year'!AH42))-1,"Error")</f>
        <v>1.2844036697247763E-2</v>
      </c>
      <c r="AI43" s="25">
        <f ca="1">IFERROR(((1+'US Inflation'!$C44)*(1+('Official End of Year'!AI43-'Official End of Year'!AI42)/'Official End of Year'!AI42))-1,"Error")</f>
        <v>1.2844036697247763E-2</v>
      </c>
      <c r="AJ43" s="25">
        <f ca="1">IFERROR(((1+'US Inflation'!$C44)*(1+('Official End of Year'!AJ43-'Official End of Year'!AJ42)/'Official End of Year'!AJ42))-1,"Error")</f>
        <v>0.27141835636248501</v>
      </c>
      <c r="AK43" s="25">
        <f ca="1">IFERROR(((1+'US Inflation'!$C44)*(1+('Official End of Year'!AK43-'Official End of Year'!AK42)/'Official End of Year'!AK42))-1,"Error")</f>
        <v>0.17633460954995317</v>
      </c>
      <c r="AL43" s="25">
        <f ca="1">IFERROR(((1+'US Inflation'!$C44)*(1+('Official End of Year'!AL43-'Official End of Year'!AL42)/'Official End of Year'!AL42))-1,"Error")</f>
        <v>5.9103858297721246E-2</v>
      </c>
      <c r="AM43" s="25">
        <f ca="1">IFERROR(((1+'US Inflation'!$C44)*(1+('Official End of Year'!AM43-'Official End of Year'!AM42)/'Official End of Year'!AM42))-1,"Error")</f>
        <v>3.2000089024305955E-2</v>
      </c>
      <c r="AN43" s="25">
        <f ca="1">IFERROR(((1+'US Inflation'!$C44)*(1+('Official End of Year'!AN43-'Official End of Year'!AN42)/'Official End of Year'!AN42))-1,"Error")</f>
        <v>1.2844036697247763E-2</v>
      </c>
      <c r="AO43" s="25">
        <f ca="1">IFERROR(((1+'US Inflation'!$C44)*(1+('Official End of Year'!AO43-'Official End of Year'!AO42)/'Official End of Year'!AO42))-1,"Error")</f>
        <v>7.7044051622578769E-2</v>
      </c>
      <c r="AP43" s="25">
        <f ca="1">IFERROR(((1+'US Inflation'!$C44)*(1+('Official End of Year'!AP43-'Official End of Year'!AP42)/'Official End of Year'!AP42))-1,"Error")</f>
        <v>4.4711282479319214E-2</v>
      </c>
      <c r="AQ43" s="25">
        <f ca="1">IFERROR(((1+'US Inflation'!$C44)*(1+('Official End of Year'!AQ43-'Official End of Year'!AQ42)/'Official End of Year'!AQ42))-1,"Error")</f>
        <v>9.0587360975859843E-2</v>
      </c>
      <c r="AR43" s="25">
        <f ca="1">IFERROR(((1+'US Inflation'!$C44)*(1+('Official End of Year'!AR43-'Official End of Year'!AR42)/'Official End of Year'!AR42))-1,"Error")</f>
        <v>1.1479291186302643E-2</v>
      </c>
      <c r="AS43" s="25">
        <f ca="1">IFERROR(((1+'US Inflation'!$C44)*(1+('Official End of Year'!AS43-'Official End of Year'!AS42)/'Official End of Year'!AS42))-1,"Error")</f>
        <v>-2.6223592372029425E-2</v>
      </c>
      <c r="AT43" s="25">
        <f ca="1">IFERROR(((1+'US Inflation'!$C44)*(1+('Official End of Year'!AT43-'Official End of Year'!AT42)/'Official End of Year'!AT42))-1,"Error")</f>
        <v>0.44157223660879885</v>
      </c>
      <c r="AU43" s="25">
        <f ca="1">IFERROR(((1+'US Inflation'!$C44)*(1+('Official End of Year'!AU43-'Official End of Year'!AU42)/'Official End of Year'!AU42))-1,"Error")</f>
        <v>0.11240719943260569</v>
      </c>
      <c r="AV43" s="25">
        <f ca="1">IFERROR(((1+'US Inflation'!$C44)*(1+('Official End of Year'!AV43-'Official End of Year'!AV42)/'Official End of Year'!AV42))-1,"Error")</f>
        <v>-0.12697416707512443</v>
      </c>
      <c r="AW43" s="25">
        <f ca="1">IFERROR(((1+'US Inflation'!$C44)*(1+('Official End of Year'!AW43-'Official End of Year'!AW42)/'Official End of Year'!AW42))-1,"Error")</f>
        <v>3.8762785860005922E-2</v>
      </c>
      <c r="AX43" s="25">
        <f ca="1">IFERROR(((1+'US Inflation'!$C44)*(1+('Official End of Year'!AX43-'Official End of Year'!AX42)/'Official End of Year'!AX42))-1,"Error")</f>
        <v>0.18274045575614095</v>
      </c>
      <c r="AY43" s="25">
        <f ca="1">IFERROR(((1+'US Inflation'!$C44)*(1+('Official End of Year'!AY43-'Official End of Year'!AY42)/'Official End of Year'!AY42))-1,"Error")</f>
        <v>8.8719814957001875E-2</v>
      </c>
      <c r="AZ43" s="25">
        <f ca="1">IFERROR(((1+'US Inflation'!$C44)*(1+('Official End of Year'!AZ43-'Official End of Year'!AZ42)/'Official End of Year'!AZ42))-1,"Error")</f>
        <v>0.21771325030667055</v>
      </c>
      <c r="BA43" s="25">
        <f ca="1">IFERROR(((1+'US Inflation'!$C44)*(1+('Official End of Year'!BA43-'Official End of Year'!BA42)/'Official End of Year'!BA42))-1,"Error")</f>
        <v>1.2844036697247763E-2</v>
      </c>
      <c r="BB43" s="25">
        <f ca="1">IFERROR(((1+'US Inflation'!$C44)*(1+('Official End of Year'!BB43-'Official End of Year'!BB42)/'Official End of Year'!BB42))-1,"Error")</f>
        <v>3.3177419563956922E-2</v>
      </c>
      <c r="BC43" s="25">
        <f ca="1">IFERROR(((1+'US Inflation'!$C44)*(1+('Official End of Year'!BC43-'Official End of Year'!BC42)/'Official End of Year'!BC42))-1,"Error")</f>
        <v>0.20618352849538812</v>
      </c>
      <c r="BD43" s="25">
        <f ca="1">IFERROR(((1+'US Inflation'!$C44)*(1+('Official End of Year'!BD43-'Official End of Year'!BD42)/'Official End of Year'!BD42))-1,"Error")</f>
        <v>0.23665168360367694</v>
      </c>
      <c r="BE43" s="25">
        <f ca="1">IFERROR(((1+'US Inflation'!$C44)*(1+('Official End of Year'!BE43-'Official End of Year'!BE42)/'Official End of Year'!BE42))-1,"Error")</f>
        <v>9.4384844398638146E-2</v>
      </c>
      <c r="BF43" s="25">
        <f ca="1">IFERROR(((1+'US Inflation'!$C44)*(1+('Official End of Year'!BF43-'Official End of Year'!BF42)/'Official End of Year'!BF42))-1,"Error")</f>
        <v>4.5026616403732289E-2</v>
      </c>
      <c r="BG43" s="25">
        <f ca="1">IFERROR(((1+'US Inflation'!$C44)*(1+('Official End of Year'!BG43-'Official End of Year'!BG42)/'Official End of Year'!BG42))-1,"Error")</f>
        <v>4.7904559826610349E-2</v>
      </c>
      <c r="BH43" s="25">
        <f ca="1">IFERROR(((1+'US Inflation'!$C44)*(1+('Official End of Year'!BH43-'Official End of Year'!BH42)/'Official End of Year'!BH42))-1,"Error")</f>
        <v>0.11873897717697068</v>
      </c>
      <c r="BI43" s="25">
        <f ca="1">IFERROR(((1+'US Inflation'!$C44)*(1+('Official End of Year'!BI43-'Official End of Year'!BI42)/'Official End of Year'!BI42))-1,"Error")</f>
        <v>0.13708041604229892</v>
      </c>
      <c r="BJ43" s="25">
        <f ca="1">IFERROR(((1+'US Inflation'!$C44)*(1+('Official End of Year'!BJ43-'Official End of Year'!BJ42)/'Official End of Year'!BJ42))-1,"Error")</f>
        <v>4.5320177084236635E-2</v>
      </c>
      <c r="BK43" s="25">
        <f ca="1">IFERROR(((1+'US Inflation'!$C44)*(1+('Official End of Year'!BK43-'Official End of Year'!BK42)/'Official End of Year'!BK42))-1,"Error")</f>
        <v>3.019973444177082E-2</v>
      </c>
      <c r="BL43" s="25">
        <f ca="1">IFERROR(((1+'US Inflation'!$C44)*(1+('Official End of Year'!BL43-'Official End of Year'!BL42)/'Official End of Year'!BL42))-1,"Error")</f>
        <v>0.16802442452730393</v>
      </c>
      <c r="BM43" s="25">
        <f ca="1">IFERROR(((1+'US Inflation'!$C44)*(1+('Official End of Year'!BM43-'Official End of Year'!BM42)/'Official End of Year'!BM42))-1,"Error")</f>
        <v>9.1475691142978377E-2</v>
      </c>
      <c r="BN43" s="25">
        <f ca="1">IFERROR(((1+'US Inflation'!$C44)*(1+('Official End of Year'!BN43-'Official End of Year'!BN42)/'Official End of Year'!BN42))-1,"Error")</f>
        <v>2.6144736545508973E-2</v>
      </c>
      <c r="BO43" s="25">
        <f ca="1">IFERROR(((1+'US Inflation'!$C44)*(1+('Official End of Year'!BO43-'Official End of Year'!BO42)/'Official End of Year'!BO42))-1,"Error")</f>
        <v>13310.664482306685</v>
      </c>
      <c r="BP43" s="25">
        <f ca="1">IFERROR(((1+'US Inflation'!$C44)*(1+('Official End of Year'!BP43-'Official End of Year'!BP42)/'Official End of Year'!BP42))-1,"Error")</f>
        <v>0.30130427429924356</v>
      </c>
      <c r="BQ43" s="25">
        <f ca="1">IFERROR(((1+'US Inflation'!$C44)*(1+('Official End of Year'!BQ43-'Official End of Year'!BQ42)/'Official End of Year'!BQ42))-1,"Error")</f>
        <v>3.4243492691086397E-2</v>
      </c>
      <c r="BR43" s="25">
        <f ca="1">IFERROR(((1+'US Inflation'!$C44)*(1+('Official End of Year'!BR43-'Official End of Year'!BR42)/'Official End of Year'!BR42))-1,"Error")</f>
        <v>8.4271307273730889E-2</v>
      </c>
      <c r="BS43" s="25">
        <f ca="1">IFERROR(((1+'US Inflation'!$C44)*(1+('Official End of Year'!BS43-'Official End of Year'!BS42)/'Official End of Year'!BS42))-1,"Error")</f>
        <v>1.2844036697247763E-2</v>
      </c>
      <c r="BT43" s="25">
        <f ca="1">IFERROR(((1+'US Inflation'!$C44)*(1+('Official End of Year'!BT43-'Official End of Year'!BT42)/'Official End of Year'!BT42))-1,"Error")</f>
        <v>17.054260903694257</v>
      </c>
      <c r="BU43" s="25">
        <f ca="1">IFERROR(((1+'US Inflation'!$C44)*(1+('Official End of Year'!BU43-'Official End of Year'!BU42)/'Official End of Year'!BU42))-1,"Error")</f>
        <v>3.9178721280359374E-2</v>
      </c>
      <c r="BV43" s="25">
        <f ca="1">IFERROR(((1+'US Inflation'!$C44)*(1+('Official End of Year'!BV43-'Official End of Year'!BV42)/'Official End of Year'!BV42))-1,"Error")</f>
        <v>0.10637386748252897</v>
      </c>
      <c r="BW43" s="25">
        <f ca="1">IFERROR(((1+'US Inflation'!$C44)*(1+('Official End of Year'!BW43-'Official End of Year'!BW42)/'Official End of Year'!BW42))-1,"Error")</f>
        <v>1.2844036697247763E-2</v>
      </c>
      <c r="BX43" s="25">
        <f ca="1">IFERROR(((1+'US Inflation'!$C44)*(1+('Official End of Year'!BX43-'Official End of Year'!BX42)/'Official End of Year'!BX42))-1,"Error")</f>
        <v>-2.1684165319067472E-2</v>
      </c>
      <c r="BY43" s="25">
        <f ca="1">IFERROR(((1+'US Inflation'!$C44)*(1+('Official End of Year'!BY43-'Official End of Year'!BY42)/'Official End of Year'!BY42))-1,"Error")</f>
        <v>0.21771325030667055</v>
      </c>
      <c r="BZ43" s="25">
        <f ca="1">IFERROR(((1+'US Inflation'!$C44)*(1+('Official End of Year'!BZ43-'Official End of Year'!BZ42)/'Official End of Year'!BZ42))-1,"Error")</f>
        <v>3.9573604856157685E-2</v>
      </c>
      <c r="CA43" s="25">
        <f ca="1">IFERROR(((1+'US Inflation'!$C44)*(1+('Official End of Year'!CA43-'Official End of Year'!CA42)/'Official End of Year'!CA42))-1,"Error")</f>
        <v>9.1360616605792311E-2</v>
      </c>
      <c r="CB43" s="25">
        <f ca="1">IFERROR(((1+'US Inflation'!$C44)*(1+('Official End of Year'!CB43-'Official End of Year'!CB42)/'Official End of Year'!CB42))-1,"Error")</f>
        <v>1.2844036697247763E-2</v>
      </c>
      <c r="CC43" s="25">
        <f ca="1">IFERROR(((1+'US Inflation'!$C44)*(1+('Official End of Year'!CC43-'Official End of Year'!CC42)/'Official End of Year'!CC42))-1,"Error")</f>
        <v>0.21771325030667055</v>
      </c>
      <c r="CD43" s="25">
        <f ca="1">IFERROR(((1+'US Inflation'!$C44)*(1+('Official End of Year'!CD43-'Official End of Year'!CD42)/'Official End of Year'!CD42))-1,"Error")</f>
        <v>3.4282682329423997E-2</v>
      </c>
      <c r="CE43" s="25">
        <f ca="1">IFERROR(((1+'US Inflation'!$C44)*(1+('Official End of Year'!CE43-'Official End of Year'!CE42)/'Official End of Year'!CE42))-1,"Error")</f>
        <v>0.12628805434748114</v>
      </c>
      <c r="CF43" s="25">
        <f ca="1">IFERROR(((1+'US Inflation'!$C44)*(1+('Official End of Year'!CF43-'Official End of Year'!CF42)/'Official End of Year'!CF42))-1,"Error")</f>
        <v>1.896604920236078</v>
      </c>
      <c r="CG43" s="25">
        <f ca="1">IFERROR(((1+'US Inflation'!$C44)*(1+('Official End of Year'!CG43-'Official End of Year'!CG42)/'Official End of Year'!CG42))-1,"Error")</f>
        <v>0.57795157659520435</v>
      </c>
      <c r="CH43" s="25">
        <f ca="1">IFERROR(((1+'US Inflation'!$C44)*(1+('Official End of Year'!CH43-'Official End of Year'!CH42)/'Official End of Year'!CH42))-1,"Error")</f>
        <v>9.8326074503778393E-3</v>
      </c>
      <c r="CI43" s="25">
        <f ca="1">IFERROR(((1+'US Inflation'!$C44)*(1+('Official End of Year'!CI43-'Official End of Year'!CI42)/'Official End of Year'!CI42))-1,"Error")</f>
        <v>0.1311943961372779</v>
      </c>
      <c r="CJ43" s="25">
        <f ca="1">IFERROR(((1+'US Inflation'!$C44)*(1+('Official End of Year'!CJ43-'Official End of Year'!CJ42)/'Official End of Year'!CJ42))-1,"Error")</f>
        <v>0.83154901514525492</v>
      </c>
      <c r="CK43" s="25">
        <f ca="1">IFERROR(((1+'US Inflation'!$C44)*(1+('Official End of Year'!CK43-'Official End of Year'!CK42)/'Official End of Year'!CK42))-1,"Error")</f>
        <v>1.7621944954128437</v>
      </c>
      <c r="CL43" s="25">
        <f ca="1">IFERROR(((1+'US Inflation'!$C44)*(1+('Official End of Year'!CL43-'Official End of Year'!CL42)/'Official End of Year'!CL42))-1,"Error")</f>
        <v>1.2964351364365134E-2</v>
      </c>
      <c r="CM43" s="25">
        <f ca="1">IFERROR(((1+'US Inflation'!$C44)*(1+('Official End of Year'!CM43-'Official End of Year'!CM42)/'Official End of Year'!CM42))-1,"Error")</f>
        <v>0.63754000543262035</v>
      </c>
      <c r="CN43" s="25">
        <f ca="1">IFERROR(((1+'US Inflation'!$C44)*(1+('Official End of Year'!CN43-'Official End of Year'!CN42)/'Official End of Year'!CN42))-1,"Error")</f>
        <v>1.2844036697247763E-2</v>
      </c>
      <c r="CO43" s="25">
        <f ca="1">IFERROR(((1+'US Inflation'!$C44)*(1+('Official End of Year'!CO43-'Official End of Year'!CO42)/'Official End of Year'!CO42))-1,"Error")</f>
        <v>0.25143211009174316</v>
      </c>
      <c r="CP43" s="25">
        <f ca="1">IFERROR(((1+'US Inflation'!$C44)*(1+('Official End of Year'!CP43-'Official End of Year'!CP42)/'Official End of Year'!CP42))-1,"Error")</f>
        <v>0.16786308601753896</v>
      </c>
      <c r="CQ43" s="25">
        <f ca="1">IFERROR(((1+'US Inflation'!$C44)*(1+('Official End of Year'!CQ43-'Official End of Year'!CQ42)/'Official End of Year'!CQ42))-1,"Error")</f>
        <v>1.2844036697247763E-2</v>
      </c>
      <c r="CR43" s="25">
        <f ca="1">IFERROR(((1+'US Inflation'!$C44)*(1+('Official End of Year'!CR43-'Official End of Year'!CR42)/'Official End of Year'!CR42))-1,"Error")</f>
        <v>4.7579393083980293E-2</v>
      </c>
      <c r="CS43" s="25" t="str">
        <f ca="1">IFERROR(((1+'US Inflation'!$C44)*(1+('Official End of Year'!CS43-'Official End of Year'!CS42)/'Official End of Year'!CS42))-1,"Error")</f>
        <v>Error</v>
      </c>
      <c r="CT43" s="25" t="str">
        <f ca="1">IFERROR(((1+'US Inflation'!$C44)*(1+('Official End of Year'!CT43-'Official End of Year'!CT42)/'Official End of Year'!CT42))-1,"Error")</f>
        <v>Error</v>
      </c>
      <c r="CU43" s="25" t="str">
        <f ca="1">IFERROR(((1+'US Inflation'!$C44)*(1+('Official End of Year'!CU43-'Official End of Year'!CU42)/'Official End of Year'!CU42))-1,"Error")</f>
        <v>Error</v>
      </c>
      <c r="CV43" s="25" t="str">
        <f ca="1">IFERROR(((1+'US Inflation'!$C44)*(1+('Official End of Year'!CV43-'Official End of Year'!CV42)/'Official End of Year'!CV42))-1,"Error")</f>
        <v>Error</v>
      </c>
      <c r="CW43" s="25">
        <f ca="1">IFERROR(((1+'US Inflation'!$C44)*(1+('Official End of Year'!CW43-'Official End of Year'!CW42)/'Official End of Year'!CW42))-1,"Error")</f>
        <v>1.2844036697247763E-2</v>
      </c>
      <c r="CX43" s="25">
        <f ca="1">IFERROR(((1+'US Inflation'!$C44)*(1+('Official End of Year'!CX43-'Official End of Year'!CX42)/'Official End of Year'!CX42))-1,"Error")</f>
        <v>0.14712962400943597</v>
      </c>
      <c r="CY43" s="25" t="str">
        <f ca="1">IFERROR(((1+'US Inflation'!$C44)*(1+('Official End of Year'!CY43-'Official End of Year'!CY42)/'Official End of Year'!CY42))-1,"Error")</f>
        <v>Error</v>
      </c>
      <c r="CZ43" s="25" t="str">
        <f ca="1">IFERROR(((1+'US Inflation'!$C44)*(1+('Official End of Year'!CZ43-'Official End of Year'!CZ42)/'Official End of Year'!CZ42))-1,"Error")</f>
        <v>Error</v>
      </c>
      <c r="DA43" s="25">
        <f ca="1">IFERROR(((1+'US Inflation'!$C44)*(1+('Official End of Year'!DA43-'Official End of Year'!DA42)/'Official End of Year'!DA42))-1,"Error")</f>
        <v>0.61312280738480696</v>
      </c>
      <c r="DB43" s="25">
        <f ca="1">IFERROR(((1+'US Inflation'!$C44)*(1+('Official End of Year'!DB43-'Official End of Year'!DB42)/'Official End of Year'!DB42))-1,"Error")</f>
        <v>5.9284483794719733E-2</v>
      </c>
      <c r="DC43" s="25" t="str">
        <f ca="1">IFERROR(((1+'US Inflation'!$C44)*(1+('Official End of Year'!DC43-'Official End of Year'!DC42)/'Official End of Year'!DC42))-1,"Error")</f>
        <v>Error</v>
      </c>
      <c r="DD43" s="25">
        <f ca="1">IFERROR(((1+'US Inflation'!$C44)*(1+('Official End of Year'!DD43-'Official End of Year'!DD42)/'Official End of Year'!DD42))-1,"Error")</f>
        <v>0.71708715596330275</v>
      </c>
      <c r="DE43" s="25" t="str">
        <f ca="1">IFERROR(((1+'US Inflation'!$C44)*(1+('Official End of Year'!DE43-'Official End of Year'!DE42)/'Official End of Year'!DE42))-1,"Error")</f>
        <v>Error</v>
      </c>
      <c r="DF43" s="25">
        <f ca="1">IFERROR(((1+'US Inflation'!$C44)*(1+('Official End of Year'!DF43-'Official End of Year'!DF42)/'Official End of Year'!DF42))-1,"Error")</f>
        <v>3.0513761467889911</v>
      </c>
      <c r="DG43" s="25">
        <f ca="1">IFERROR(((1+'US Inflation'!$C44)*(1+('Official End of Year'!DG43-'Official End of Year'!DG42)/'Official End of Year'!DG42))-1,"Error")</f>
        <v>3.2425138204666801</v>
      </c>
    </row>
    <row r="44" spans="1:111" x14ac:dyDescent="0.25">
      <c r="A44" t="str">
        <f t="shared" ca="1" si="2"/>
        <v>1989</v>
      </c>
      <c r="B44" s="25">
        <f ca="1">IFERROR(((1+'US Inflation'!$C45)*(1+('Official End of Year'!B44-'Official End of Year'!B43)/'Official End of Year'!B43))-1,"Error")</f>
        <v>0.27776725853254569</v>
      </c>
      <c r="C44" s="25">
        <f ca="1">IFERROR(((1+'US Inflation'!$C45)*(1+('Official End of Year'!C44-'Official End of Year'!C43)/'Official End of Year'!C43))-1,"Error")</f>
        <v>115.50200162735727</v>
      </c>
      <c r="D44" s="25">
        <f ca="1">IFERROR(((1+'US Inflation'!$C45)*(1+('Official End of Year'!D44-'Official End of Year'!D43)/'Official End of Year'!D43))-1,"Error")</f>
        <v>0.14239814084592606</v>
      </c>
      <c r="E44" s="25">
        <f ca="1">IFERROR(((1+'US Inflation'!$C45)*(1+('Official End of Year'!E44-'Official End of Year'!E43)/'Official End of Year'!E43))-1,"Error")</f>
        <v>3.9106211683461511E-2</v>
      </c>
      <c r="F44" s="25">
        <f ca="1">IFERROR(((1+'US Inflation'!$C45)*(1+('Official End of Year'!F44-'Official End of Year'!F43)/'Official End of Year'!F43))-1,"Error")</f>
        <v>4.060258400802863E-2</v>
      </c>
      <c r="G44" s="25">
        <f ca="1">IFERROR(((1+'US Inflation'!$C45)*(1+('Official End of Year'!G44-'Official End of Year'!G43)/'Official End of Year'!G43))-1,"Error")</f>
        <v>3.6417137049752579E-2</v>
      </c>
      <c r="H44" s="25">
        <f ca="1">IFERROR(((1+'US Inflation'!$C45)*(1+('Official End of Year'!H44-'Official End of Year'!H43)/'Official End of Year'!H43))-1,"Error")</f>
        <v>0.25948054558447331</v>
      </c>
      <c r="I44" s="25">
        <f ca="1">IFERROR(((1+'US Inflation'!$C45)*(1+('Official End of Year'!I44-'Official End of Year'!I43)/'Official End of Year'!I43))-1,"Error")</f>
        <v>3.969989408321184E-2</v>
      </c>
      <c r="J44" s="25">
        <f ca="1">IFERROR(((1+'US Inflation'!$C45)*(1+('Official End of Year'!J44-'Official End of Year'!J43)/'Official End of Year'!J43))-1,"Error")</f>
        <v>13.423108904394653</v>
      </c>
      <c r="K44" s="25">
        <f ca="1">IFERROR(((1+'US Inflation'!$C45)*(1+('Official End of Year'!K44-'Official End of Year'!K43)/'Official End of Year'!K43))-1,"Error")</f>
        <v>0.22761605448962463</v>
      </c>
      <c r="L44" s="25">
        <f ca="1">IFERROR(((1+'US Inflation'!$C45)*(1+('Official End of Year'!L44-'Official End of Year'!L43)/'Official End of Year'!L43))-1,"Error")</f>
        <v>1.4875066647278334E-2</v>
      </c>
      <c r="M44" s="25">
        <f ca="1">IFERROR(((1+'US Inflation'!$C45)*(1+('Official End of Year'!M44-'Official End of Year'!M43)/'Official End of Year'!M43))-1,"Error")</f>
        <v>0.25876604834156525</v>
      </c>
      <c r="N44" s="25">
        <f ca="1">IFERROR(((1+'US Inflation'!$C45)*(1+('Official End of Year'!N44-'Official End of Year'!N43)/'Official End of Year'!N43))-1,"Error")</f>
        <v>4.5825489125793428E-2</v>
      </c>
      <c r="O44" s="25">
        <f ca="1">IFERROR(((1+'US Inflation'!$C45)*(1+('Official End of Year'!O44-'Official End of Year'!O43)/'Official End of Year'!O43))-1,"Error")</f>
        <v>0.19022795297496486</v>
      </c>
      <c r="P44" s="25">
        <f ca="1">IFERROR(((1+'US Inflation'!$C45)*(1+('Official End of Year'!P44-'Official End of Year'!P43)/'Official End of Year'!P43))-1,"Error")</f>
        <v>0.34767532661078193</v>
      </c>
      <c r="Q44" s="25">
        <f ca="1">IFERROR(((1+'US Inflation'!$C45)*(1+('Official End of Year'!Q44-'Official End of Year'!Q43)/'Official End of Year'!Q43))-1,"Error")</f>
        <v>0.81149566949955898</v>
      </c>
      <c r="R44" s="25">
        <f ca="1">IFERROR(((1+'US Inflation'!$C45)*(1+('Official End of Year'!R44-'Official End of Year'!R43)/'Official End of Year'!R43))-1,"Error")</f>
        <v>0.10699789524006653</v>
      </c>
      <c r="S44" s="25">
        <f ca="1">IFERROR(((1+'US Inflation'!$C45)*(1+('Official End of Year'!S44-'Official End of Year'!S43)/'Official End of Year'!S43))-1,"Error")</f>
        <v>9.5516981378414023E-2</v>
      </c>
      <c r="T44" s="25">
        <f ca="1">IFERROR(((1+'US Inflation'!$C45)*(1+('Official End of Year'!T44-'Official End of Year'!T43)/'Official End of Year'!T43))-1,"Error")</f>
        <v>4.3655023281424565E-2</v>
      </c>
      <c r="U44" s="25">
        <f ca="1">IFERROR(((1+'US Inflation'!$C45)*(1+('Official End of Year'!U44-'Official End of Year'!U43)/'Official End of Year'!U43))-1,"Error")</f>
        <v>4.5289855072463858E-2</v>
      </c>
      <c r="V44" s="25">
        <f ca="1">IFERROR(((1+'US Inflation'!$C45)*(1+('Official End of Year'!V44-'Official End of Year'!V43)/'Official End of Year'!V43))-1,"Error")</f>
        <v>0.54177447246633958</v>
      </c>
      <c r="W44" s="25">
        <f ca="1">IFERROR(((1+'US Inflation'!$C45)*(1+('Official End of Year'!W44-'Official End of Year'!W43)/'Official End of Year'!W43))-1,"Error")</f>
        <v>0.64259834368530044</v>
      </c>
      <c r="X44" s="25">
        <f ca="1">IFERROR(((1+'US Inflation'!$C45)*(1+('Official End of Year'!X44-'Official End of Year'!X43)/'Official End of Year'!X43))-1,"Error")</f>
        <v>4.5289855072463858E-2</v>
      </c>
      <c r="Y44" s="25">
        <f ca="1">IFERROR(((1+'US Inflation'!$C45)*(1+('Official End of Year'!Y44-'Official End of Year'!Y43)/'Official End of Year'!Y43))-1,"Error")</f>
        <v>4.1366603293310433E-2</v>
      </c>
      <c r="Z44" s="25">
        <f ca="1">IFERROR(((1+'US Inflation'!$C45)*(1+('Official End of Year'!Z44-'Official End of Year'!Z43)/'Official End of Year'!Z43))-1,"Error")</f>
        <v>3.6417137049752579E-2</v>
      </c>
      <c r="AA44" s="25">
        <f ca="1">IFERROR(((1+'US Inflation'!$C45)*(1+('Official End of Year'!AA44-'Official End of Year'!AA43)/'Official End of Year'!AA43))-1,"Error")</f>
        <v>0.31537548331455545</v>
      </c>
      <c r="AB44" s="25">
        <f ca="1">IFERROR(((1+'US Inflation'!$C45)*(1+('Official End of Year'!AB44-'Official End of Year'!AB43)/'Official End of Year'!AB43))-1,"Error")</f>
        <v>3.6894191753453986E-2</v>
      </c>
      <c r="AC44" s="25">
        <f ca="1">IFERROR(((1+'US Inflation'!$C45)*(1+('Official End of Year'!AC44-'Official End of Year'!AC43)/'Official End of Year'!AC43))-1,"Error")</f>
        <v>0.36453069441047581</v>
      </c>
      <c r="AD44" s="25">
        <f ca="1">IFERROR(((1+'US Inflation'!$C45)*(1+('Official End of Year'!AD44-'Official End of Year'!AD43)/'Official End of Year'!AD43))-1,"Error")</f>
        <v>0.14718888801243435</v>
      </c>
      <c r="AE44" s="25">
        <f ca="1">IFERROR(((1+'US Inflation'!$C45)*(1+('Official End of Year'!AE44-'Official End of Year'!AE43)/'Official End of Year'!AE43))-1,"Error")</f>
        <v>0.31049592809879711</v>
      </c>
      <c r="AF44" s="25">
        <f ca="1">IFERROR(((1+'US Inflation'!$C45)*(1+('Official End of Year'!AF44-'Official End of Year'!AF43)/'Official End of Year'!AF43))-1,"Error")</f>
        <v>0.2227919059338257</v>
      </c>
      <c r="AG44" s="25">
        <f ca="1">IFERROR(((1+'US Inflation'!$C45)*(1+('Official End of Year'!AG44-'Official End of Year'!AG43)/'Official End of Year'!AG43))-1,"Error")</f>
        <v>2.4494565217391306</v>
      </c>
      <c r="AH44" s="25">
        <f ca="1">IFERROR(((1+'US Inflation'!$C45)*(1+('Official End of Year'!AH44-'Official End of Year'!AH43)/'Official End of Year'!AH43))-1,"Error")</f>
        <v>4.5289855072463858E-2</v>
      </c>
      <c r="AI44" s="25">
        <f ca="1">IFERROR(((1+'US Inflation'!$C45)*(1+('Official End of Year'!AI44-'Official End of Year'!AI43)/'Official End of Year'!AI43))-1,"Error")</f>
        <v>4.5289855072463858E-2</v>
      </c>
      <c r="AJ44" s="25">
        <f ca="1">IFERROR(((1+'US Inflation'!$C45)*(1+('Official End of Year'!AJ44-'Official End of Year'!AJ43)/'Official End of Year'!AJ43))-1,"Error")</f>
        <v>0.415568796272338</v>
      </c>
      <c r="AK44" s="25">
        <f ca="1">IFERROR(((1+'US Inflation'!$C45)*(1+('Official End of Year'!AK44-'Official End of Year'!AK43)/'Official End of Year'!AK43))-1,"Error")</f>
        <v>0.1770887819632887</v>
      </c>
      <c r="AL44" s="25">
        <f ca="1">IFERROR(((1+'US Inflation'!$C45)*(1+('Official End of Year'!AL44-'Official End of Year'!AL43)/'Official End of Year'!AL43))-1,"Error")</f>
        <v>8.7349019997049693E-2</v>
      </c>
      <c r="AM44" s="25">
        <f ca="1">IFERROR(((1+'US Inflation'!$C45)*(1+('Official End of Year'!AM44-'Official End of Year'!AM43)/'Official End of Year'!AM43))-1,"Error")</f>
        <v>8.9840876202209596E-2</v>
      </c>
      <c r="AN44" s="25">
        <f ca="1">IFERROR(((1+'US Inflation'!$C45)*(1+('Official End of Year'!AN44-'Official End of Year'!AN43)/'Official End of Year'!AN43))-1,"Error")</f>
        <v>4.5289855072463858E-2</v>
      </c>
      <c r="AO44" s="25">
        <f ca="1">IFERROR(((1+'US Inflation'!$C45)*(1+('Official End of Year'!AO44-'Official End of Year'!AO43)/'Official End of Year'!AO43))-1,"Error")</f>
        <v>5.5903150035792271E-2</v>
      </c>
      <c r="AP44" s="25">
        <f ca="1">IFERROR(((1+'US Inflation'!$C45)*(1+('Official End of Year'!AP44-'Official End of Year'!AP43)/'Official End of Year'!AP43))-1,"Error")</f>
        <v>0.27709107987332526</v>
      </c>
      <c r="AQ44" s="25">
        <f ca="1">IFERROR(((1+'US Inflation'!$C45)*(1+('Official End of Year'!AQ44-'Official End of Year'!AQ43)/'Official End of Year'!AQ43))-1,"Error")</f>
        <v>4.3982445798896208E-2</v>
      </c>
      <c r="AR44" s="25">
        <f ca="1">IFERROR(((1+'US Inflation'!$C45)*(1+('Official End of Year'!AR44-'Official End of Year'!AR43)/'Official End of Year'!AR43))-1,"Error")</f>
        <v>0.23502201857408456</v>
      </c>
      <c r="AS44" s="25">
        <f ca="1">IFERROR(((1+'US Inflation'!$C45)*(1+('Official End of Year'!AS44-'Official End of Year'!AS43)/'Official End of Year'!AS43))-1,"Error")</f>
        <v>0.21464321426603705</v>
      </c>
      <c r="AT44" s="25">
        <f ca="1">IFERROR(((1+'US Inflation'!$C45)*(1+('Official End of Year'!AT44-'Official End of Year'!AT43)/'Official End of Year'!AT43))-1,"Error")</f>
        <v>0.43086392154045816</v>
      </c>
      <c r="AU44" s="25">
        <f ca="1">IFERROR(((1+'US Inflation'!$C45)*(1+('Official End of Year'!AU44-'Official End of Year'!AU43)/'Official End of Year'!AU43))-1,"Error")</f>
        <v>0.23732854248511726</v>
      </c>
      <c r="AV44" s="25">
        <f ca="1">IFERROR(((1+'US Inflation'!$C45)*(1+('Official End of Year'!AV44-'Official End of Year'!AV43)/'Official End of Year'!AV43))-1,"Error")</f>
        <v>3.0244443964899892E-2</v>
      </c>
      <c r="AW44" s="25">
        <f ca="1">IFERROR(((1+'US Inflation'!$C45)*(1+('Official End of Year'!AW44-'Official End of Year'!AW43)/'Official End of Year'!AW43))-1,"Error")</f>
        <v>9.6823839357285557E-2</v>
      </c>
      <c r="AX44" s="25">
        <f ca="1">IFERROR(((1+'US Inflation'!$C45)*(1+('Official End of Year'!AX44-'Official End of Year'!AX43)/'Official End of Year'!AX43))-1,"Error")</f>
        <v>0.6482084234126031</v>
      </c>
      <c r="AY44" s="25">
        <f ca="1">IFERROR(((1+'US Inflation'!$C45)*(1+('Official End of Year'!AY44-'Official End of Year'!AY43)/'Official End of Year'!AY43))-1,"Error")</f>
        <v>-3.3955872670746956E-2</v>
      </c>
      <c r="AZ44" s="25">
        <f ca="1">IFERROR(((1+'US Inflation'!$C45)*(1+('Official End of Year'!AZ44-'Official End of Year'!AZ43)/'Official End of Year'!AZ43))-1,"Error")</f>
        <v>0.14816405521955067</v>
      </c>
      <c r="BA44" s="25">
        <f ca="1">IFERROR(((1+'US Inflation'!$C45)*(1+('Official End of Year'!BA44-'Official End of Year'!BA43)/'Official End of Year'!BA43))-1,"Error")</f>
        <v>4.5289855072463858E-2</v>
      </c>
      <c r="BB44" s="25">
        <f ca="1">IFERROR(((1+'US Inflation'!$C45)*(1+('Official End of Year'!BB44-'Official End of Year'!BB43)/'Official End of Year'!BB43))-1,"Error")</f>
        <v>8.8621794501460016E-2</v>
      </c>
      <c r="BC44" s="25">
        <f ca="1">IFERROR(((1+'US Inflation'!$C45)*(1+('Official End of Year'!BC44-'Official End of Year'!BC43)/'Official End of Year'!BC43))-1,"Error")</f>
        <v>8.1390863045852635E-2</v>
      </c>
      <c r="BD44" s="25">
        <f ca="1">IFERROR(((1+'US Inflation'!$C45)*(1+('Official End of Year'!BD44-'Official End of Year'!BD43)/'Official End of Year'!BD43))-1,"Error")</f>
        <v>0.1186507761664386</v>
      </c>
      <c r="BE44" s="25">
        <f ca="1">IFERROR(((1+'US Inflation'!$C45)*(1+('Official End of Year'!BE44-'Official End of Year'!BE43)/'Official End of Year'!BE43))-1,"Error")</f>
        <v>4.8819405232448654E-2</v>
      </c>
      <c r="BF44" s="25">
        <f ca="1">IFERROR(((1+'US Inflation'!$C45)*(1+('Official End of Year'!BF44-'Official End of Year'!BF43)/'Official End of Year'!BF43))-1,"Error")</f>
        <v>8.2320288574833089E-2</v>
      </c>
      <c r="BG44" s="25">
        <f ca="1">IFERROR(((1+'US Inflation'!$C45)*(1+('Official End of Year'!BG44-'Official End of Year'!BG43)/'Official End of Year'!BG43))-1,"Error")</f>
        <v>0.18894405936194802</v>
      </c>
      <c r="BH44" s="25">
        <f ca="1">IFERROR(((1+'US Inflation'!$C45)*(1+('Official End of Year'!BH44-'Official End of Year'!BH43)/'Official End of Year'!BH43))-1,"Error")</f>
        <v>0.16155559756630455</v>
      </c>
      <c r="BI44" s="25">
        <f ca="1">IFERROR(((1+'US Inflation'!$C45)*(1+('Official End of Year'!BI44-'Official End of Year'!BI43)/'Official End of Year'!BI43))-1,"Error")</f>
        <v>0.20514908919937236</v>
      </c>
      <c r="BJ44" s="25">
        <f ca="1">IFERROR(((1+'US Inflation'!$C45)*(1+('Official End of Year'!BJ44-'Official End of Year'!BJ43)/'Official End of Year'!BJ43))-1,"Error")</f>
        <v>5.1450046178065367E-2</v>
      </c>
      <c r="BK44" s="25">
        <f ca="1">IFERROR(((1+'US Inflation'!$C45)*(1+('Official End of Year'!BK44-'Official End of Year'!BK43)/'Official End of Year'!BK43))-1,"Error")</f>
        <v>9.1501453623074047E-2</v>
      </c>
      <c r="BL44" s="25">
        <f ca="1">IFERROR(((1+'US Inflation'!$C45)*(1+('Official End of Year'!BL44-'Official End of Year'!BL43)/'Official End of Year'!BL43))-1,"Error")</f>
        <v>0.18242192891649411</v>
      </c>
      <c r="BM44" s="25">
        <f ca="1">IFERROR(((1+'US Inflation'!$C45)*(1+('Official End of Year'!BM44-'Official End of Year'!BM43)/'Official End of Year'!BM43))-1,"Error")</f>
        <v>3.7769973996745643E-2</v>
      </c>
      <c r="BN44" s="25">
        <f ca="1">IFERROR(((1+'US Inflation'!$C45)*(1+('Official End of Year'!BN44-'Official End of Year'!BN43)/'Official End of Year'!BN43))-1,"Error")</f>
        <v>0.12174649284352612</v>
      </c>
      <c r="BO44" s="25">
        <f ca="1">IFERROR(((1+'US Inflation'!$C45)*(1+('Official End of Year'!BO44-'Official End of Year'!BO43)/'Official End of Year'!BO43))-1,"Error")</f>
        <v>37.715491099558918</v>
      </c>
      <c r="BP44" s="25">
        <f ca="1">IFERROR(((1+'US Inflation'!$C45)*(1+('Official End of Year'!BP44-'Official End of Year'!BP43)/'Official End of Year'!BP43))-1,"Error")</f>
        <v>0.48838105816324062</v>
      </c>
      <c r="BQ44" s="25">
        <f ca="1">IFERROR(((1+'US Inflation'!$C45)*(1+('Official End of Year'!BQ44-'Official End of Year'!BQ43)/'Official End of Year'!BQ43))-1,"Error")</f>
        <v>7.6519617566372267E-2</v>
      </c>
      <c r="BR44" s="25">
        <f ca="1">IFERROR(((1+'US Inflation'!$C45)*(1+('Official End of Year'!BR44-'Official End of Year'!BR43)/'Official End of Year'!BR43))-1,"Error")</f>
        <v>0.19671772172541391</v>
      </c>
      <c r="BS44" s="25">
        <f ca="1">IFERROR(((1+'US Inflation'!$C45)*(1+('Official End of Year'!BS44-'Official End of Year'!BS43)/'Official End of Year'!BS43))-1,"Error")</f>
        <v>1.3022984189723323</v>
      </c>
      <c r="BT44" s="25">
        <f ca="1">IFERROR(((1+'US Inflation'!$C45)*(1+('Official End of Year'!BT44-'Official End of Year'!BT43)/'Official End of Year'!BT43))-1,"Error")</f>
        <v>9.3762788043478267</v>
      </c>
      <c r="BU44" s="25">
        <f ca="1">IFERROR(((1+'US Inflation'!$C45)*(1+('Official End of Year'!BU44-'Official End of Year'!BU43)/'Official End of Year'!BU43))-1,"Error")</f>
        <v>9.3217736046754762E-2</v>
      </c>
      <c r="BV44" s="25">
        <f ca="1">IFERROR(((1+'US Inflation'!$C45)*(1+('Official End of Year'!BV44-'Official End of Year'!BV43)/'Official End of Year'!BV43))-1,"Error")</f>
        <v>9.6196641748335532E-2</v>
      </c>
      <c r="BW44" s="25">
        <f ca="1">IFERROR(((1+'US Inflation'!$C45)*(1+('Official End of Year'!BW44-'Official End of Year'!BW43)/'Official End of Year'!BW43))-1,"Error")</f>
        <v>4.5289855072463858E-2</v>
      </c>
      <c r="BX44" s="25">
        <f ca="1">IFERROR(((1+'US Inflation'!$C45)*(1+('Official End of Year'!BX44-'Official End of Year'!BX43)/'Official End of Year'!BX43))-1,"Error")</f>
        <v>3.1361261541375196E-2</v>
      </c>
      <c r="BY44" s="25">
        <f ca="1">IFERROR(((1+'US Inflation'!$C45)*(1+('Official End of Year'!BY44-'Official End of Year'!BY43)/'Official End of Year'!BY43))-1,"Error")</f>
        <v>0.14816405521955067</v>
      </c>
      <c r="BZ44" s="25">
        <f ca="1">IFERROR(((1+'US Inflation'!$C45)*(1+('Official End of Year'!BZ44-'Official End of Year'!BZ43)/'Official End of Year'!BZ43))-1,"Error")</f>
        <v>3.1162204882557276E-2</v>
      </c>
      <c r="CA44" s="25">
        <f ca="1">IFERROR(((1+'US Inflation'!$C45)*(1+('Official End of Year'!CA44-'Official End of Year'!CA43)/'Official End of Year'!CA43))-1,"Error")</f>
        <v>0.26709479977266981</v>
      </c>
      <c r="CB44" s="25">
        <f ca="1">IFERROR(((1+'US Inflation'!$C45)*(1+('Official End of Year'!CB44-'Official End of Year'!CB43)/'Official End of Year'!CB43))-1,"Error")</f>
        <v>4.5289855072463858E-2</v>
      </c>
      <c r="CC44" s="25">
        <f ca="1">IFERROR(((1+'US Inflation'!$C45)*(1+('Official End of Year'!CC44-'Official End of Year'!CC43)/'Official End of Year'!CC43))-1,"Error")</f>
        <v>0.14816405521955067</v>
      </c>
      <c r="CD44" s="25">
        <f ca="1">IFERROR(((1+'US Inflation'!$C45)*(1+('Official End of Year'!CD44-'Official End of Year'!CD43)/'Official End of Year'!CD43))-1,"Error")</f>
        <v>8.2875476229846479E-2</v>
      </c>
      <c r="CE44" s="25">
        <f ca="1">IFERROR(((1+'US Inflation'!$C45)*(1+('Official End of Year'!CE44-'Official End of Year'!CE43)/'Official End of Year'!CE43))-1,"Error")</f>
        <v>0.10970567445763701</v>
      </c>
      <c r="CF44" s="25">
        <f ca="1">IFERROR(((1+'US Inflation'!$C45)*(1+('Official End of Year'!CF44-'Official End of Year'!CF43)/'Official End of Year'!CF43))-1,"Error")</f>
        <v>4.5289855072463858E-2</v>
      </c>
      <c r="CG44" s="25">
        <f ca="1">IFERROR(((1+'US Inflation'!$C45)*(1+('Official End of Year'!CG44-'Official End of Year'!CG43)/'Official End of Year'!CG43))-1,"Error")</f>
        <v>0.58149948363737458</v>
      </c>
      <c r="CH44" s="25">
        <f ca="1">IFERROR(((1+'US Inflation'!$C45)*(1+('Official End of Year'!CH44-'Official End of Year'!CH43)/'Official End of Year'!CH43))-1,"Error")</f>
        <v>7.0060938715533094E-2</v>
      </c>
      <c r="CI44" s="25">
        <f ca="1">IFERROR(((1+'US Inflation'!$C45)*(1+('Official End of Year'!CI44-'Official End of Year'!CI43)/'Official End of Year'!CI43))-1,"Error")</f>
        <v>9.1501924211515373E-2</v>
      </c>
      <c r="CJ44" s="25">
        <f ca="1">IFERROR(((1+'US Inflation'!$C45)*(1+('Official End of Year'!CJ44-'Official End of Year'!CJ43)/'Official End of Year'!CJ43))-1,"Error")</f>
        <v>0.34496629590304928</v>
      </c>
      <c r="CK44" s="25">
        <f ca="1">IFERROR(((1+'US Inflation'!$C45)*(1+('Official End of Year'!CK44-'Official End of Year'!CK43)/'Official End of Year'!CK43))-1,"Error")</f>
        <v>1.363608423741439</v>
      </c>
      <c r="CL44" s="25">
        <f ca="1">IFERROR(((1+'US Inflation'!$C45)*(1+('Official End of Year'!CL44-'Official End of Year'!CL43)/'Official End of Year'!CL43))-1,"Error")</f>
        <v>0.19740539697460791</v>
      </c>
      <c r="CM44" s="25">
        <f ca="1">IFERROR(((1+'US Inflation'!$C45)*(1+('Official End of Year'!CM44-'Official End of Year'!CM43)/'Official End of Year'!CM43))-1,"Error")</f>
        <v>0.85088941338543478</v>
      </c>
      <c r="CN44" s="25">
        <f ca="1">IFERROR(((1+'US Inflation'!$C45)*(1+('Official End of Year'!CN44-'Official End of Year'!CN43)/'Official End of Year'!CN43))-1,"Error")</f>
        <v>2.1419682908545727</v>
      </c>
      <c r="CO44" s="25">
        <f ca="1">IFERROR(((1+'US Inflation'!$C45)*(1+('Official End of Year'!CO44-'Official End of Year'!CO43)/'Official End of Year'!CO43))-1,"Error")</f>
        <v>1.1010913001691276</v>
      </c>
      <c r="CP44" s="25">
        <f ca="1">IFERROR(((1+'US Inflation'!$C45)*(1+('Official End of Year'!CP44-'Official End of Year'!CP43)/'Official End of Year'!CP43))-1,"Error")</f>
        <v>0.24234732147727911</v>
      </c>
      <c r="CQ44" s="25">
        <f ca="1">IFERROR(((1+'US Inflation'!$C45)*(1+('Official End of Year'!CQ44-'Official End of Year'!CQ43)/'Official End of Year'!CQ43))-1,"Error")</f>
        <v>4.5289855072463858E-2</v>
      </c>
      <c r="CR44" s="25">
        <f ca="1">IFERROR(((1+'US Inflation'!$C45)*(1+('Official End of Year'!CR44-'Official End of Year'!CR43)/'Official End of Year'!CR43))-1,"Error")</f>
        <v>4.5289855072463858E-2</v>
      </c>
      <c r="CS44" s="25" t="str">
        <f ca="1">IFERROR(((1+'US Inflation'!$C45)*(1+('Official End of Year'!CS44-'Official End of Year'!CS43)/'Official End of Year'!CS43))-1,"Error")</f>
        <v>Error</v>
      </c>
      <c r="CT44" s="25">
        <f ca="1">IFERROR(((1+'US Inflation'!$C45)*(1+('Official End of Year'!CT44-'Official End of Year'!CT43)/'Official End of Year'!CT43))-1,"Error")</f>
        <v>4.5289855072463858E-2</v>
      </c>
      <c r="CU44" s="25" t="str">
        <f ca="1">IFERROR(((1+'US Inflation'!$C45)*(1+('Official End of Year'!CU44-'Official End of Year'!CU43)/'Official End of Year'!CU43))-1,"Error")</f>
        <v>Error</v>
      </c>
      <c r="CV44" s="25" t="str">
        <f ca="1">IFERROR(((1+'US Inflation'!$C45)*(1+('Official End of Year'!CV44-'Official End of Year'!CV43)/'Official End of Year'!CV43))-1,"Error")</f>
        <v>Error</v>
      </c>
      <c r="CW44" s="25">
        <f ca="1">IFERROR(((1+'US Inflation'!$C45)*(1+('Official End of Year'!CW44-'Official End of Year'!CW43)/'Official End of Year'!CW43))-1,"Error")</f>
        <v>4.5289855072463858E-2</v>
      </c>
      <c r="CX44" s="25">
        <f ca="1">IFERROR(((1+'US Inflation'!$C45)*(1+('Official End of Year'!CX44-'Official End of Year'!CX43)/'Official End of Year'!CX43))-1,"Error")</f>
        <v>0.24437582016042247</v>
      </c>
      <c r="CY44" s="25" t="str">
        <f ca="1">IFERROR(((1+'US Inflation'!$C45)*(1+('Official End of Year'!CY44-'Official End of Year'!CY43)/'Official End of Year'!CY43))-1,"Error")</f>
        <v>Error</v>
      </c>
      <c r="CZ44" s="25" t="str">
        <f ca="1">IFERROR(((1+'US Inflation'!$C45)*(1+('Official End of Year'!CZ44-'Official End of Year'!CZ43)/'Official End of Year'!CZ43))-1,"Error")</f>
        <v>Error</v>
      </c>
      <c r="DA44" s="25">
        <f ca="1">IFERROR(((1+'US Inflation'!$C45)*(1+('Official End of Year'!DA44-'Official End of Year'!DA43)/'Official End of Year'!DA43))-1,"Error")</f>
        <v>12.519817048992172</v>
      </c>
      <c r="DB44" s="25">
        <f ca="1">IFERROR(((1+'US Inflation'!$C45)*(1+('Official End of Year'!DB44-'Official End of Year'!DB43)/'Official End of Year'!DB43))-1,"Error")</f>
        <v>5.0381733280889351E-2</v>
      </c>
      <c r="DC44" s="25" t="str">
        <f ca="1">IFERROR(((1+'US Inflation'!$C45)*(1+('Official End of Year'!DC44-'Official End of Year'!DC43)/'Official End of Year'!DC43))-1,"Error")</f>
        <v>Error</v>
      </c>
      <c r="DD44" s="25">
        <f ca="1">IFERROR(((1+'US Inflation'!$C45)*(1+('Official End of Year'!DD44-'Official End of Year'!DD43)/'Official End of Year'!DD43))-1,"Error")</f>
        <v>0.7489817182911811</v>
      </c>
      <c r="DE44" s="25" t="str">
        <f ca="1">IFERROR(((1+'US Inflation'!$C45)*(1+('Official End of Year'!DE44-'Official End of Year'!DE43)/'Official End of Year'!DE43))-1,"Error")</f>
        <v>Error</v>
      </c>
      <c r="DF44" s="25">
        <f ca="1">IFERROR(((1+'US Inflation'!$C45)*(1+('Official End of Year'!DF44-'Official End of Year'!DF43)/'Official End of Year'!DF43))-1,"Error")</f>
        <v>3.9941626409017719</v>
      </c>
      <c r="DG44" s="25">
        <f ca="1">IFERROR(((1+'US Inflation'!$C45)*(1+('Official End of Year'!DG44-'Official End of Year'!DG43)/'Official End of Year'!DG43))-1,"Error")</f>
        <v>22.703154487130927</v>
      </c>
    </row>
    <row r="45" spans="1:111" x14ac:dyDescent="0.25">
      <c r="A45" t="str">
        <f t="shared" ca="1" si="2"/>
        <v>1990</v>
      </c>
      <c r="B45" s="25">
        <f ca="1">IFERROR(((1+'US Inflation'!$C46)*(1+('Official End of Year'!B45-'Official End of Year'!B44)/'Official End of Year'!B44))-1,"Error")</f>
        <v>0.51710642640810289</v>
      </c>
      <c r="C45" s="25">
        <f ca="1">IFERROR(((1+'US Inflation'!$C46)*(1+('Official End of Year'!C45-'Official End of Year'!C44)/'Official End of Year'!C44))-1,"Error")</f>
        <v>2.6500759749970615</v>
      </c>
      <c r="D45" s="25">
        <f ca="1">IFERROR(((1+'US Inflation'!$C46)*(1+('Official End of Year'!D45-'Official End of Year'!D44)/'Official End of Year'!D44))-1,"Error")</f>
        <v>6.5807800481419099E-2</v>
      </c>
      <c r="E45" s="25">
        <f ca="1">IFERROR(((1+'US Inflation'!$C46)*(1+('Official End of Year'!E45-'Official End of Year'!E44)/'Official End of Year'!E44))-1,"Error")</f>
        <v>-0.10638707589185126</v>
      </c>
      <c r="F45" s="25">
        <f ca="1">IFERROR(((1+'US Inflation'!$C46)*(1+('Official End of Year'!F45-'Official End of Year'!F44)/'Official End of Year'!F44))-1,"Error")</f>
        <v>-0.11845969880801488</v>
      </c>
      <c r="G45" s="25">
        <f ca="1">IFERROR(((1+'US Inflation'!$C46)*(1+('Official End of Year'!G45-'Official End of Year'!G44)/'Official End of Year'!G44))-1,"Error")</f>
        <v>-0.11021511268895767</v>
      </c>
      <c r="H45" s="25">
        <f ca="1">IFERROR(((1+'US Inflation'!$C46)*(1+('Official End of Year'!H45-'Official End of Year'!H44)/'Official End of Year'!H44))-1,"Error")</f>
        <v>0.1941941221421366</v>
      </c>
      <c r="I45" s="25">
        <f ca="1">IFERROR(((1+'US Inflation'!$C46)*(1+('Official End of Year'!I45-'Official End of Year'!I44)/'Official End of Year'!I44))-1,"Error")</f>
        <v>1.9774591753572768E-2</v>
      </c>
      <c r="J45" s="25">
        <f ca="1">IFERROR(((1+'US Inflation'!$C46)*(1+('Official End of Year'!J45-'Official End of Year'!J44)/'Official End of Year'!J44))-1,"Error")</f>
        <v>16.433609492885559</v>
      </c>
      <c r="K45" s="25">
        <f ca="1">IFERROR(((1+'US Inflation'!$C46)*(1+('Official End of Year'!K45-'Official End of Year'!K44)/'Official End of Year'!K44))-1,"Error")</f>
        <v>-2.4498926332948145E-2</v>
      </c>
      <c r="L45" s="25">
        <f ca="1">IFERROR(((1+'US Inflation'!$C46)*(1+('Official End of Year'!L45-'Official End of Year'!L44)/'Official End of Year'!L44))-1,"Error")</f>
        <v>4.3115022945843906E-2</v>
      </c>
      <c r="M45" s="25">
        <f ca="1">IFERROR(((1+'US Inflation'!$C46)*(1+('Official End of Year'!M45-'Official End of Year'!M44)/'Official End of Year'!M44))-1,"Error")</f>
        <v>0.18735918433886001</v>
      </c>
      <c r="N45" s="25">
        <f ca="1">IFERROR(((1+'US Inflation'!$C46)*(1+('Official End of Year'!N45-'Official End of Year'!N44)/'Official End of Year'!N44))-1,"Error")</f>
        <v>4.3258210044891721E-2</v>
      </c>
      <c r="O45" s="25">
        <f ca="1">IFERROR(((1+'US Inflation'!$C46)*(1+('Official End of Year'!O45-'Official End of Year'!O44)/'Official End of Year'!O44))-1,"Error")</f>
        <v>0.28660423022199577</v>
      </c>
      <c r="P45" s="25">
        <f ca="1">IFERROR(((1+'US Inflation'!$C46)*(1+('Official End of Year'!P45-'Official End of Year'!P44)/'Official End of Year'!P44))-1,"Error")</f>
        <v>0.37031595646862803</v>
      </c>
      <c r="Q45" s="25">
        <f ca="1">IFERROR(((1+'US Inflation'!$C46)*(1+('Official End of Year'!Q45-'Official End of Year'!Q44)/'Official End of Year'!Q44))-1,"Error")</f>
        <v>2.9261899520895795</v>
      </c>
      <c r="R45" s="25">
        <f ca="1">IFERROR(((1+'US Inflation'!$C46)*(1+('Official End of Year'!R45-'Official End of Year'!R44)/'Official End of Year'!R44))-1,"Error")</f>
        <v>0.27177344056902752</v>
      </c>
      <c r="S45" s="25">
        <f ca="1">IFERROR(((1+'US Inflation'!$C46)*(1+('Official End of Year'!S45-'Official End of Year'!S44)/'Official End of Year'!S44))-1,"Error")</f>
        <v>-6.948344029056297E-2</v>
      </c>
      <c r="T45" s="25">
        <f ca="1">IFERROR(((1+'US Inflation'!$C46)*(1+('Official End of Year'!T45-'Official End of Year'!T44)/'Official End of Year'!T44))-1,"Error")</f>
        <v>-0.11249133147938783</v>
      </c>
      <c r="U45" s="25">
        <f ca="1">IFERROR(((1+'US Inflation'!$C46)*(1+('Official End of Year'!U45-'Official End of Year'!U44)/'Official End of Year'!U44))-1,"Error")</f>
        <v>0.86933803148013467</v>
      </c>
      <c r="V45" s="25">
        <f ca="1">IFERROR(((1+'US Inflation'!$C46)*(1+('Official End of Year'!V45-'Official End of Year'!V44)/'Official End of Year'!V44))-1,"Error")</f>
        <v>0.43713661848732532</v>
      </c>
      <c r="W45" s="25">
        <f ca="1">IFERROR(((1+'US Inflation'!$C46)*(1+('Official End of Year'!W45-'Official End of Year'!W44)/'Official End of Year'!W44))-1,"Error")</f>
        <v>0.89853474082243512</v>
      </c>
      <c r="X45" s="25">
        <f ca="1">IFERROR(((1+'US Inflation'!$C46)*(1+('Official End of Year'!X45-'Official End of Year'!X44)/'Official End of Year'!X44))-1,"Error")</f>
        <v>0.67697573656845722</v>
      </c>
      <c r="Y45" s="25">
        <f ca="1">IFERROR(((1+'US Inflation'!$C46)*(1+('Official End of Year'!Y45-'Official End of Year'!Y44)/'Official End of Year'!Y44))-1,"Error")</f>
        <v>-8.607366593668031E-2</v>
      </c>
      <c r="Z45" s="25">
        <f ca="1">IFERROR(((1+'US Inflation'!$C46)*(1+('Official End of Year'!Z45-'Official End of Year'!Z44)/'Official End of Year'!Z44))-1,"Error")</f>
        <v>-0.11021511268895778</v>
      </c>
      <c r="AA45" s="25">
        <f ca="1">IFERROR(((1+'US Inflation'!$C46)*(1+('Official End of Year'!AA45-'Official End of Year'!AA44)/'Official End of Year'!AA44))-1,"Error")</f>
        <v>-6.9054885819145873E-2</v>
      </c>
      <c r="AB45" s="25">
        <f ca="1">IFERROR(((1+'US Inflation'!$C46)*(1+('Official End of Year'!AB45-'Official End of Year'!AB44)/'Official End of Year'!AB44))-1,"Error")</f>
        <v>-0.10535338904393532</v>
      </c>
      <c r="AC45" s="25">
        <f ca="1">IFERROR(((1+'US Inflation'!$C46)*(1+('Official End of Year'!AC45-'Official End of Year'!AC44)/'Official End of Year'!AC44))-1,"Error")</f>
        <v>0.19320152035947036</v>
      </c>
      <c r="AD45" s="25">
        <f ca="1">IFERROR(((1+'US Inflation'!$C46)*(1+('Official End of Year'!AD45-'Official End of Year'!AD44)/'Official End of Year'!AD44))-1,"Error")</f>
        <v>1.3279437612729872E-2</v>
      </c>
      <c r="AE45" s="25">
        <f ca="1">IFERROR(((1+'US Inflation'!$C46)*(1+('Official End of Year'!AE45-'Official End of Year'!AE44)/'Official End of Year'!AE44))-1,"Error")</f>
        <v>0.53336085132918121</v>
      </c>
      <c r="AF45" s="25">
        <f ca="1">IFERROR(((1+'US Inflation'!$C46)*(1+('Official End of Year'!AF45-'Official End of Year'!AF44)/'Official End of Year'!AF44))-1,"Error")</f>
        <v>0.14019259797618377</v>
      </c>
      <c r="AG45" s="25">
        <f ca="1">IFERROR(((1+'US Inflation'!$C46)*(1+('Official End of Year'!AG45-'Official End of Year'!AG44)/'Official End of Year'!AG44))-1,"Error")</f>
        <v>0.42390105561682678</v>
      </c>
      <c r="AH45" s="25">
        <f ca="1">IFERROR(((1+'US Inflation'!$C46)*(1+('Official End of Year'!AH45-'Official End of Year'!AH44)/'Official End of Year'!AH44))-1,"Error")</f>
        <v>4.4194107452339537E-2</v>
      </c>
      <c r="AI45" s="25">
        <f ca="1">IFERROR(((1+'US Inflation'!$C46)*(1+('Official End of Year'!AI45-'Official End of Year'!AI44)/'Official End of Year'!AI44))-1,"Error")</f>
        <v>1.8059061958405542</v>
      </c>
      <c r="AJ45" s="25">
        <f ca="1">IFERROR(((1+'US Inflation'!$C46)*(1+('Official End of Year'!AJ45-'Official End of Year'!AJ44)/'Official End of Year'!AJ44))-1,"Error")</f>
        <v>-7.2683682862358046E-2</v>
      </c>
      <c r="AK45" s="25">
        <f ca="1">IFERROR(((1+'US Inflation'!$C46)*(1+('Official End of Year'!AK45-'Official End of Year'!AK44)/'Official End of Year'!AK44))-1,"Error")</f>
        <v>0.11704485913506102</v>
      </c>
      <c r="AL45" s="25">
        <f ca="1">IFERROR(((1+'US Inflation'!$C46)*(1+('Official End of Year'!AL45-'Official End of Year'!AL44)/'Official End of Year'!AL44))-1,"Error")</f>
        <v>0.10014097020598478</v>
      </c>
      <c r="AM45" s="25">
        <f ca="1">IFERROR(((1+'US Inflation'!$C46)*(1+('Official End of Year'!AM45-'Official End of Year'!AM44)/'Official End of Year'!AM44))-1,"Error")</f>
        <v>-4.7549314945540933E-2</v>
      </c>
      <c r="AN45" s="25">
        <f ca="1">IFERROR(((1+'US Inflation'!$C46)*(1+('Official End of Year'!AN45-'Official End of Year'!AN44)/'Official End of Year'!AN44))-1,"Error")</f>
        <v>4.4194107452339537E-2</v>
      </c>
      <c r="AO45" s="25">
        <f ca="1">IFERROR(((1+'US Inflation'!$C46)*(1+('Official End of Year'!AO45-'Official End of Year'!AO44)/'Official End of Year'!AO44))-1,"Error")</f>
        <v>-0.11683842698442326</v>
      </c>
      <c r="AP45" s="25">
        <f ca="1">IFERROR(((1+'US Inflation'!$C46)*(1+('Official End of Year'!AP45-'Official End of Year'!AP44)/'Official End of Year'!AP44))-1,"Error")</f>
        <v>8.2952869635422033E-2</v>
      </c>
      <c r="AQ45" s="25">
        <f ca="1">IFERROR(((1+'US Inflation'!$C46)*(1+('Official End of Year'!AQ45-'Official End of Year'!AQ44)/'Official End of Year'!AQ44))-1,"Error")</f>
        <v>-9.2013897936931932E-2</v>
      </c>
      <c r="AR45" s="25">
        <f ca="1">IFERROR(((1+'US Inflation'!$C46)*(1+('Official End of Year'!AR45-'Official End of Year'!AR44)/'Official End of Year'!AR44))-1,"Error")</f>
        <v>0.29441395468258524</v>
      </c>
      <c r="AS45" s="25">
        <f ca="1">IFERROR(((1+'US Inflation'!$C46)*(1+('Official End of Year'!AS45-'Official End of Year'!AS44)/'Official End of Year'!AS44))-1,"Error")</f>
        <v>-2.9290525892663566E-2</v>
      </c>
      <c r="AT45" s="25">
        <f ca="1">IFERROR(((1+'US Inflation'!$C46)*(1+('Official End of Year'!AT45-'Official End of Year'!AT44)/'Official End of Year'!AT44))-1,"Error")</f>
        <v>7.2000721699101433E-2</v>
      </c>
      <c r="AU45" s="25">
        <f ca="1">IFERROR(((1+'US Inflation'!$C46)*(1+('Official End of Year'!AU45-'Official End of Year'!AU44)/'Official End of Year'!AU44))-1,"Error")</f>
        <v>0.14214941828551253</v>
      </c>
      <c r="AV45" s="25">
        <f ca="1">IFERROR(((1+'US Inflation'!$C46)*(1+('Official End of Year'!AV45-'Official End of Year'!AV44)/'Official End of Year'!AV44))-1,"Error")</f>
        <v>0.10695370411749927</v>
      </c>
      <c r="AW45" s="25" t="str">
        <f ca="1">IFERROR(((1+'US Inflation'!$C46)*(1+('Official End of Year'!AW45-'Official End of Year'!AW44)/'Official End of Year'!AW44))-1,"Error")</f>
        <v>Error</v>
      </c>
      <c r="AX45" s="25">
        <f ca="1">IFERROR(((1+'US Inflation'!$C46)*(1+('Official End of Year'!AX45-'Official End of Year'!AX44)/'Official End of Year'!AX44))-1,"Error")</f>
        <v>1.7851439009253012E-2</v>
      </c>
      <c r="AY45" s="25">
        <f ca="1">IFERROR(((1+'US Inflation'!$C46)*(1+('Official End of Year'!AY45-'Official End of Year'!AY44)/'Official End of Year'!AY44))-1,"Error")</f>
        <v>0.7405216893246187</v>
      </c>
      <c r="AZ45" s="25">
        <f ca="1">IFERROR(((1+'US Inflation'!$C46)*(1+('Official End of Year'!AZ45-'Official End of Year'!AZ44)/'Official End of Year'!AZ44))-1,"Error")</f>
        <v>2.6531663554645091E-2</v>
      </c>
      <c r="BA45" s="25">
        <f ca="1">IFERROR(((1+'US Inflation'!$C46)*(1+('Official End of Year'!BA45-'Official End of Year'!BA44)/'Official End of Year'!BA44))-1,"Error")</f>
        <v>4.4194107452339537E-2</v>
      </c>
      <c r="BB45" s="25">
        <f ca="1">IFERROR(((1+'US Inflation'!$C46)*(1+('Official End of Year'!BB45-'Official End of Year'!BB44)/'Official End of Year'!BB44))-1,"Error")</f>
        <v>-4.7032139686512209E-2</v>
      </c>
      <c r="BC45" s="25">
        <f ca="1">IFERROR(((1+'US Inflation'!$C46)*(1+('Official End of Year'!BC45-'Official End of Year'!BC44)/'Official End of Year'!BC44))-1,"Error")</f>
        <v>-2.4290172755584538E-2</v>
      </c>
      <c r="BD45" s="25">
        <f ca="1">IFERROR(((1+'US Inflation'!$C46)*(1+('Official End of Year'!BD45-'Official End of Year'!BD44)/'Official End of Year'!BD44))-1,"Error")</f>
        <v>-7.0584976281928835E-4</v>
      </c>
      <c r="BE45" s="25">
        <f ca="1">IFERROR(((1+'US Inflation'!$C46)*(1+('Official End of Year'!BE45-'Official End of Year'!BE44)/'Official End of Year'!BE44))-1,"Error")</f>
        <v>4.4001031362799203E-2</v>
      </c>
      <c r="BF45" s="25">
        <f ca="1">IFERROR(((1+'US Inflation'!$C46)*(1+('Official End of Year'!BF45-'Official End of Year'!BF44)/'Official End of Year'!BF44))-1,"Error")</f>
        <v>-7.7943918295792392E-2</v>
      </c>
      <c r="BG45" s="25">
        <f ca="1">IFERROR(((1+'US Inflation'!$C46)*(1+('Official End of Year'!BG45-'Official End of Year'!BG44)/'Official End of Year'!BG44))-1,"Error")</f>
        <v>-5.8353022753339645E-2</v>
      </c>
      <c r="BH45" s="25">
        <f ca="1">IFERROR(((1+'US Inflation'!$C46)*(1+('Official End of Year'!BH45-'Official End of Year'!BH44)/'Official End of Year'!BH44))-1,"Error")</f>
        <v>-2.292607291286286E-2</v>
      </c>
      <c r="BI45" s="25">
        <f ca="1">IFERROR(((1+'US Inflation'!$C46)*(1+('Official End of Year'!BI45-'Official End of Year'!BI44)/'Official End of Year'!BI44))-1,"Error")</f>
        <v>0.16770238896913314</v>
      </c>
      <c r="BJ45" s="25">
        <f ca="1">IFERROR(((1+'US Inflation'!$C46)*(1+('Official End of Year'!BJ45-'Official End of Year'!BJ44)/'Official End of Year'!BJ44))-1,"Error")</f>
        <v>1.9964539552418392E-2</v>
      </c>
      <c r="BK45" s="25">
        <f ca="1">IFERROR(((1+'US Inflation'!$C46)*(1+('Official End of Year'!BK45-'Official End of Year'!BK44)/'Official End of Year'!BK44))-1,"Error")</f>
        <v>-4.9828360376777847E-2</v>
      </c>
      <c r="BL45" s="25">
        <f ca="1">IFERROR(((1+'US Inflation'!$C46)*(1+('Official End of Year'!BL45-'Official End of Year'!BL44)/'Official End of Year'!BL44))-1,"Error")</f>
        <v>0.11357261160987608</v>
      </c>
      <c r="BM45" s="25">
        <f ca="1">IFERROR(((1+'US Inflation'!$C46)*(1+('Official End of Year'!BM45-'Official End of Year'!BM44)/'Official End of Year'!BM44))-1,"Error")</f>
        <v>-0.10503716248713846</v>
      </c>
      <c r="BN45" s="25">
        <f ca="1">IFERROR(((1+'US Inflation'!$C46)*(1+('Official End of Year'!BN45-'Official End of Year'!BN44)/'Official End of Year'!BN44))-1,"Error")</f>
        <v>3.9474642196714926E-2</v>
      </c>
      <c r="BO45" s="25">
        <f ca="1">IFERROR(((1+'US Inflation'!$C46)*(1+('Official End of Year'!BO45-'Official End of Year'!BO44)/'Official End of Year'!BO44))-1,"Error")</f>
        <v>75.150325958006277</v>
      </c>
      <c r="BP45" s="25">
        <f ca="1">IFERROR(((1+'US Inflation'!$C46)*(1+('Official End of Year'!BP45-'Official End of Year'!BP44)/'Official End of Year'!BP44))-1,"Error")</f>
        <v>0.192834325579337</v>
      </c>
      <c r="BQ45" s="25">
        <f ca="1">IFERROR(((1+'US Inflation'!$C46)*(1+('Official End of Year'!BQ45-'Official End of Year'!BQ44)/'Official End of Year'!BQ44))-1,"Error")</f>
        <v>-8.7190635716051235E-2</v>
      </c>
      <c r="BR45" s="25">
        <f ca="1">IFERROR(((1+'US Inflation'!$C46)*(1+('Official End of Year'!BR45-'Official End of Year'!BR44)/'Official End of Year'!BR44))-1,"Error")</f>
        <v>6.7141496987127347E-2</v>
      </c>
      <c r="BS45" s="25">
        <f ca="1">IFERROR(((1+'US Inflation'!$C46)*(1+('Official End of Year'!BS45-'Official End of Year'!BS44)/'Official End of Year'!BS44))-1,"Error")</f>
        <v>9.3585161073785006E-2</v>
      </c>
      <c r="BT45" s="25">
        <f ca="1">IFERROR(((1+'US Inflation'!$C46)*(1+('Official End of Year'!BT45-'Official End of Year'!BT44)/'Official End of Year'!BT44))-1,"Error")</f>
        <v>107.76461813446112</v>
      </c>
      <c r="BU45" s="25">
        <f ca="1">IFERROR(((1+'US Inflation'!$C46)*(1+('Official End of Year'!BU45-'Official End of Year'!BU44)/'Official End of Year'!BU44))-1,"Error")</f>
        <v>0.3090294695666711</v>
      </c>
      <c r="BV45" s="25">
        <f ca="1">IFERROR(((1+'US Inflation'!$C46)*(1+('Official End of Year'!BV45-'Official End of Year'!BV44)/'Official End of Year'!BV44))-1,"Error")</f>
        <v>-9.4376447864047086E-2</v>
      </c>
      <c r="BW45" s="25">
        <f ca="1">IFERROR(((1+'US Inflation'!$C46)*(1+('Official End of Year'!BW45-'Official End of Year'!BW44)/'Official End of Year'!BW44))-1,"Error")</f>
        <v>4.4194107452339537E-2</v>
      </c>
      <c r="BX45" s="25">
        <f ca="1">IFERROR(((1+'US Inflation'!$C46)*(1+('Official End of Year'!BX45-'Official End of Year'!BX44)/'Official End of Year'!BX44))-1,"Error")</f>
        <v>-5.9963955304795036E-2</v>
      </c>
      <c r="BY45" s="25">
        <f ca="1">IFERROR(((1+'US Inflation'!$C46)*(1+('Official End of Year'!BY45-'Official End of Year'!BY44)/'Official End of Year'!BY44))-1,"Error")</f>
        <v>2.6531663554645091E-2</v>
      </c>
      <c r="BZ45" s="25">
        <f ca="1">IFERROR(((1+'US Inflation'!$C46)*(1+('Official End of Year'!BZ45-'Official End of Year'!BZ44)/'Official End of Year'!BZ44))-1,"Error")</f>
        <v>-0.11357429197464786</v>
      </c>
      <c r="CA45" s="25">
        <f ca="1">IFERROR(((1+'US Inflation'!$C46)*(1+('Official End of Year'!CA45-'Official End of Year'!CA44)/'Official End of Year'!CA44))-1,"Error")</f>
        <v>5.0146013864817762E-2</v>
      </c>
      <c r="CB45" s="25">
        <f ca="1">IFERROR(((1+'US Inflation'!$C46)*(1+('Official End of Year'!CB45-'Official End of Year'!CB44)/'Official End of Year'!CB44))-1,"Error")</f>
        <v>4.4194107452339537E-2</v>
      </c>
      <c r="CC45" s="25">
        <f ca="1">IFERROR(((1+'US Inflation'!$C46)*(1+('Official End of Year'!CC45-'Official End of Year'!CC44)/'Official End of Year'!CC44))-1,"Error")</f>
        <v>2.6531663554645091E-2</v>
      </c>
      <c r="CD45" s="25">
        <f ca="1">IFERROR(((1+'US Inflation'!$C46)*(1+('Official End of Year'!CD45-'Official End of Year'!CD44)/'Official End of Year'!CD44))-1,"Error")</f>
        <v>-6.8451341769510732E-2</v>
      </c>
      <c r="CE45" s="25">
        <f ca="1">IFERROR(((1+'US Inflation'!$C46)*(1+('Official End of Year'!CE45-'Official End of Year'!CE44)/'Official End of Year'!CE44))-1,"Error")</f>
        <v>-0.1498208038087171</v>
      </c>
      <c r="CF45" s="25">
        <f ca="1">IFERROR(((1+'US Inflation'!$C46)*(1+('Official End of Year'!CF45-'Official End of Year'!CF44)/'Official End of Year'!CF44))-1,"Error")</f>
        <v>4.4194107452339537E-2</v>
      </c>
      <c r="CG45" s="25">
        <f ca="1">IFERROR(((1+'US Inflation'!$C46)*(1+('Official End of Year'!CG45-'Official End of Year'!CG44)/'Official End of Year'!CG44))-1,"Error")</f>
        <v>9.8087528417232006E-2</v>
      </c>
      <c r="CH45" s="25">
        <f ca="1">IFERROR(((1+'US Inflation'!$C46)*(1+('Official End of Year'!CH45-'Official End of Year'!CH44)/'Official End of Year'!CH44))-1,"Error")</f>
        <v>2.1765794649529546E-2</v>
      </c>
      <c r="CI45" s="25">
        <f ca="1">IFERROR(((1+'US Inflation'!$C46)*(1+('Official End of Year'!CI45-'Official End of Year'!CI44)/'Official End of Year'!CI44))-1,"Error")</f>
        <v>-5.7436118210805853E-2</v>
      </c>
      <c r="CJ45" s="25">
        <f ca="1">IFERROR(((1+'US Inflation'!$C46)*(1+('Official End of Year'!CJ45-'Official End of Year'!CJ44)/'Official End of Year'!CJ44))-1,"Error")</f>
        <v>0.29799599098197294</v>
      </c>
      <c r="CK45" s="25">
        <f ca="1">IFERROR(((1+'US Inflation'!$C46)*(1+('Official End of Year'!CK45-'Official End of Year'!CK44)/'Official End of Year'!CK44))-1,"Error")</f>
        <v>0.49722195418989124</v>
      </c>
      <c r="CL45" s="25">
        <f ca="1">IFERROR(((1+'US Inflation'!$C46)*(1+('Official End of Year'!CL45-'Official End of Year'!CL44)/'Official End of Year'!CL44))-1,"Error")</f>
        <v>-0.13560450049963191</v>
      </c>
      <c r="CM45" s="25">
        <f ca="1">IFERROR(((1+'US Inflation'!$C46)*(1+('Official End of Year'!CM45-'Official End of Year'!CM44)/'Official End of Year'!CM44))-1,"Error")</f>
        <v>1.0593378076664361</v>
      </c>
      <c r="CN45" s="25">
        <f ca="1">IFERROR(((1+'US Inflation'!$C46)*(1+('Official End of Year'!CN45-'Official End of Year'!CN44)/'Official End of Year'!CN44))-1,"Error")</f>
        <v>0.20770655871636912</v>
      </c>
      <c r="CO45" s="25">
        <f ca="1">IFERROR(((1+'US Inflation'!$C46)*(1+('Official End of Year'!CO45-'Official End of Year'!CO44)/'Official End of Year'!CO44))-1,"Error")</f>
        <v>1.1698492719878431</v>
      </c>
      <c r="CP45" s="25">
        <f ca="1">IFERROR(((1+'US Inflation'!$C46)*(1+('Official End of Year'!CP45-'Official End of Year'!CP44)/'Official End of Year'!CP44))-1,"Error")</f>
        <v>0.19053009875801186</v>
      </c>
      <c r="CQ45" s="25">
        <f ca="1">IFERROR(((1+'US Inflation'!$C46)*(1+('Official End of Year'!CQ45-'Official End of Year'!CQ44)/'Official End of Year'!CQ44))-1,"Error")</f>
        <v>4.4194107452339537E-2</v>
      </c>
      <c r="CR45" s="25">
        <f ca="1">IFERROR(((1+'US Inflation'!$C46)*(1+('Official End of Year'!CR45-'Official End of Year'!CR44)/'Official End of Year'!CR44))-1,"Error")</f>
        <v>0.15809442533992013</v>
      </c>
      <c r="CS45" s="25" t="str">
        <f ca="1">IFERROR(((1+'US Inflation'!$C46)*(1+('Official End of Year'!CS45-'Official End of Year'!CS44)/'Official End of Year'!CS44))-1,"Error")</f>
        <v>Error</v>
      </c>
      <c r="CT45" s="25">
        <f ca="1">IFERROR(((1+'US Inflation'!$C46)*(1+('Official End of Year'!CT45-'Official End of Year'!CT44)/'Official End of Year'!CT44))-1,"Error")</f>
        <v>2.614615899366076</v>
      </c>
      <c r="CU45" s="25" t="str">
        <f ca="1">IFERROR(((1+'US Inflation'!$C46)*(1+('Official End of Year'!CU45-'Official End of Year'!CU44)/'Official End of Year'!CU44))-1,"Error")</f>
        <v>Error</v>
      </c>
      <c r="CV45" s="25" t="str">
        <f ca="1">IFERROR(((1+'US Inflation'!$C46)*(1+('Official End of Year'!CV45-'Official End of Year'!CV44)/'Official End of Year'!CV44))-1,"Error")</f>
        <v>Error</v>
      </c>
      <c r="CW45" s="25">
        <f ca="1">IFERROR(((1+'US Inflation'!$C46)*(1+('Official End of Year'!CW45-'Official End of Year'!CW44)/'Official End of Year'!CW44))-1,"Error")</f>
        <v>4.4194107452339537E-2</v>
      </c>
      <c r="CX45" s="25">
        <f ca="1">IFERROR(((1+'US Inflation'!$C46)*(1+('Official End of Year'!CX45-'Official End of Year'!CX44)/'Official End of Year'!CX44))-1,"Error")</f>
        <v>2.5929158528189999E-2</v>
      </c>
      <c r="CY45" s="25" t="str">
        <f ca="1">IFERROR(((1+'US Inflation'!$C46)*(1+('Official End of Year'!CY45-'Official End of Year'!CY44)/'Official End of Year'!CY44))-1,"Error")</f>
        <v>Error</v>
      </c>
      <c r="CZ45" s="25" t="str">
        <f ca="1">IFERROR(((1+'US Inflation'!$C46)*(1+('Official End of Year'!CZ45-'Official End of Year'!CZ44)/'Official End of Year'!CZ44))-1,"Error")</f>
        <v>Error</v>
      </c>
      <c r="DA45" s="25">
        <f ca="1">IFERROR(((1+'US Inflation'!$C46)*(1+('Official End of Year'!DA45-'Official End of Year'!DA44)/'Official End of Year'!DA44))-1,"Error")</f>
        <v>0.52612984935341922</v>
      </c>
      <c r="DB45" s="25">
        <f ca="1">IFERROR(((1+'US Inflation'!$C46)*(1+('Official End of Year'!DB45-'Official End of Year'!DB44)/'Official End of Year'!DB44))-1,"Error")</f>
        <v>1.5099707388968633</v>
      </c>
      <c r="DC45" s="25" t="str">
        <f ca="1">IFERROR(((1+'US Inflation'!$C46)*(1+('Official End of Year'!DC45-'Official End of Year'!DC44)/'Official End of Year'!DC44))-1,"Error")</f>
        <v>Error</v>
      </c>
      <c r="DD45" s="25">
        <f ca="1">IFERROR(((1+'US Inflation'!$C46)*(1+('Official End of Year'!DD45-'Official End of Year'!DD44)/'Official End of Year'!DD44))-1,"Error")</f>
        <v>2.0143716686831694</v>
      </c>
      <c r="DE45" s="25" t="str">
        <f ca="1">IFERROR(((1+'US Inflation'!$C46)*(1+('Official End of Year'!DE45-'Official End of Year'!DE44)/'Official End of Year'!DE44))-1,"Error")</f>
        <v>Error</v>
      </c>
      <c r="DF45" s="25">
        <f ca="1">IFERROR(((1+'US Inflation'!$C46)*(1+('Official End of Year'!DF45-'Official End of Year'!DF44)/'Official End of Year'!DF44))-1,"Error")</f>
        <v>0.57843295312562959</v>
      </c>
      <c r="DG45" s="25">
        <f ca="1">IFERROR(((1+'US Inflation'!$C46)*(1+('Official End of Year'!DG45-'Official End of Year'!DG44)/'Official End of Year'!DG44))-1,"Error")</f>
        <v>-5.8192765676831182E-2</v>
      </c>
    </row>
    <row r="46" spans="1:111" x14ac:dyDescent="0.25">
      <c r="A46" t="str">
        <f t="shared" ca="1" si="2"/>
        <v>1991</v>
      </c>
      <c r="B46" s="25">
        <f ca="1">IFERROR(((1+'US Inflation'!$C47)*(1+('Official End of Year'!B46-'Official End of Year'!B45)/'Official End of Year'!B45))-1,"Error")</f>
        <v>0.93335445945167117</v>
      </c>
      <c r="C46" s="25">
        <f ca="1">IFERROR(((1+'US Inflation'!$C47)*(1+('Official End of Year'!C46-'Official End of Year'!C45)/'Official End of Year'!C45))-1,"Error")</f>
        <v>1.0283847784292282</v>
      </c>
      <c r="D46" s="25">
        <f ca="1">IFERROR(((1+'US Inflation'!$C47)*(1+('Official End of Year'!D46-'Official End of Year'!D45)/'Official End of Year'!D45))-1,"Error")</f>
        <v>4.321808356430612E-2</v>
      </c>
      <c r="E46" s="25">
        <f ca="1">IFERROR(((1+'US Inflation'!$C47)*(1+('Official End of Year'!E46-'Official End of Year'!E45)/'Official End of Year'!E45))-1,"Error")</f>
        <v>0.10299333838731584</v>
      </c>
      <c r="F46" s="25">
        <f ca="1">IFERROR(((1+'US Inflation'!$C47)*(1+('Official End of Year'!F46-'Official End of Year'!F45)/'Official End of Year'!F45))-1,"Error")</f>
        <v>9.1918890905248407E-2</v>
      </c>
      <c r="G46" s="25">
        <f ca="1">IFERROR(((1+'US Inflation'!$C47)*(1+('Official End of Year'!G46-'Official End of Year'!G45)/'Official End of Year'!G45))-1,"Error")</f>
        <v>0.10631102772607126</v>
      </c>
      <c r="H46" s="25">
        <f ca="1">IFERROR(((1+'US Inflation'!$C47)*(1+('Official End of Year'!H46-'Official End of Year'!H45)/'Official End of Year'!H45))-1,"Error")</f>
        <v>0.15430951217628031</v>
      </c>
      <c r="I46" s="25">
        <f ca="1">IFERROR(((1+'US Inflation'!$C47)*(1+('Official End of Year'!I46-'Official End of Year'!I45)/'Official End of Year'!I45))-1,"Error")</f>
        <v>0.18169820626043887</v>
      </c>
      <c r="J46" s="25">
        <f ca="1">IFERROR(((1+'US Inflation'!$C47)*(1+('Official End of Year'!J46-'Official End of Year'!J45)/'Official End of Year'!J45))-1,"Error")</f>
        <v>5.4843201863813675</v>
      </c>
      <c r="K46" s="25">
        <f ca="1">IFERROR(((1+'US Inflation'!$C47)*(1+('Official End of Year'!K46-'Official End of Year'!K45)/'Official End of Year'!K45))-1,"Error")</f>
        <v>0.25007188681845349</v>
      </c>
      <c r="L46" s="25">
        <f ca="1">IFERROR(((1+'US Inflation'!$C47)*(1+('Official End of Year'!L46-'Official End of Year'!L45)/'Official End of Year'!L45))-1,"Error")</f>
        <v>3.3572542566890906E-2</v>
      </c>
      <c r="M46" s="25">
        <f ca="1">IFERROR(((1+'US Inflation'!$C47)*(1+('Official End of Year'!M46-'Official End of Year'!M45)/'Official End of Year'!M45))-1,"Error")</f>
        <v>0.16190433367050594</v>
      </c>
      <c r="N46" s="25">
        <f ca="1">IFERROR(((1+'US Inflation'!$C47)*(1+('Official End of Year'!N46-'Official End of Year'!N45)/'Official End of Year'!N45))-1,"Error")</f>
        <v>4.2449680221938291E-2</v>
      </c>
      <c r="O46" s="25">
        <f ca="1">IFERROR(((1+'US Inflation'!$C47)*(1+('Official End of Year'!O46-'Official End of Year'!O45)/'Official End of Year'!O45))-1,"Error")</f>
        <v>8.4748119248380993E-2</v>
      </c>
      <c r="P46" s="25">
        <f ca="1">IFERROR(((1+'US Inflation'!$C47)*(1+('Official End of Year'!P46-'Official End of Year'!P45)/'Official End of Year'!P45))-1,"Error")</f>
        <v>0.30228472960460917</v>
      </c>
      <c r="Q46" s="25">
        <f ca="1">IFERROR(((1+'US Inflation'!$C47)*(1+('Official End of Year'!Q46-'Official End of Year'!Q45)/'Official End of Year'!Q45))-1,"Error")</f>
        <v>37.820044744834824</v>
      </c>
      <c r="R46" s="25">
        <f ca="1">IFERROR(((1+'US Inflation'!$C47)*(1+('Official End of Year'!R46-'Official End of Year'!R45)/'Official End of Year'!R45))-1,"Error")</f>
        <v>0.37727994491012895</v>
      </c>
      <c r="S46" s="25">
        <f ca="1">IFERROR(((1+'US Inflation'!$C47)*(1+('Official End of Year'!S46-'Official End of Year'!S45)/'Official End of Year'!S45))-1,"Error")</f>
        <v>8.5634171839678253E-2</v>
      </c>
      <c r="T46" s="25">
        <f ca="1">IFERROR(((1+'US Inflation'!$C47)*(1+('Official End of Year'!T46-'Official End of Year'!T45)/'Official End of Year'!T45))-1,"Error")</f>
        <v>0.11082798173162867</v>
      </c>
      <c r="U46" s="25">
        <f ca="1">IFERROR(((1+'US Inflation'!$C47)*(1+('Official End of Year'!U46-'Official End of Year'!U45)/'Official End of Year'!U45))-1,"Error")</f>
        <v>0.16829724166925608</v>
      </c>
      <c r="V46" s="25">
        <f ca="1">IFERROR(((1+'US Inflation'!$C47)*(1+('Official End of Year'!V46-'Official End of Year'!V45)/'Official End of Year'!V45))-1,"Error")</f>
        <v>0.51954854367125214</v>
      </c>
      <c r="W46" s="25">
        <f ca="1">IFERROR(((1+'US Inflation'!$C47)*(1+('Official End of Year'!W46-'Official End of Year'!W45)/'Official End of Year'!W45))-1,"Error")</f>
        <v>0.74235143153526972</v>
      </c>
      <c r="X46" s="25">
        <f ca="1">IFERROR(((1+'US Inflation'!$C47)*(1+('Official End of Year'!X46-'Official End of Year'!X45)/'Official End of Year'!X45))-1,"Error")</f>
        <v>5.5595458937697462E-2</v>
      </c>
      <c r="Y46" s="25">
        <f ca="1">IFERROR(((1+'US Inflation'!$C47)*(1+('Official End of Year'!Y46-'Official End of Year'!Y45)/'Official End of Year'!Y45))-1,"Error")</f>
        <v>0.23670204163002784</v>
      </c>
      <c r="Z46" s="25">
        <f ca="1">IFERROR(((1+'US Inflation'!$C47)*(1+('Official End of Year'!Z46-'Official End of Year'!Z45)/'Official End of Year'!Z45))-1,"Error")</f>
        <v>0.10631102772607171</v>
      </c>
      <c r="AA46" s="25">
        <f ca="1">IFERROR(((1+'US Inflation'!$C47)*(1+('Official End of Year'!AA46-'Official End of Year'!AA45)/'Official End of Year'!AA45))-1,"Error")</f>
        <v>0.26358039758088592</v>
      </c>
      <c r="AB46" s="25">
        <f ca="1">IFERROR(((1+'US Inflation'!$C47)*(1+('Official End of Year'!AB46-'Official End of Year'!AB45)/'Official End of Year'!AB45))-1,"Error")</f>
        <v>0.10083070984392561</v>
      </c>
      <c r="AC46" s="25">
        <f ca="1">IFERROR(((1+'US Inflation'!$C47)*(1+('Official End of Year'!AC46-'Official End of Year'!AC45)/'Official End of Year'!AC45))-1,"Error")</f>
        <v>0.17800691454602813</v>
      </c>
      <c r="AD46" s="25">
        <f ca="1">IFERROR(((1+'US Inflation'!$C47)*(1+('Official End of Year'!AD46-'Official End of Year'!AD45)/'Official End of Year'!AD45))-1,"Error")</f>
        <v>0.20859232555865415</v>
      </c>
      <c r="AE46" s="25">
        <f ca="1">IFERROR(((1+'US Inflation'!$C47)*(1+('Official End of Year'!AE46-'Official End of Year'!AE45)/'Official End of Year'!AE45))-1,"Error")</f>
        <v>6.3157759669382862E-2</v>
      </c>
      <c r="AF46" s="25">
        <f ca="1">IFERROR(((1+'US Inflation'!$C47)*(1+('Official End of Year'!AF46-'Official End of Year'!AF45)/'Official End of Year'!AF45))-1,"Error")</f>
        <v>0.24286371041389576</v>
      </c>
      <c r="AG46" s="25">
        <f ca="1">IFERROR(((1+'US Inflation'!$C47)*(1+('Official End of Year'!AG46-'Official End of Year'!AG45)/'Official End of Year'!AG45))-1,"Error")</f>
        <v>1.829197971415399</v>
      </c>
      <c r="AH46" s="25">
        <f ca="1">IFERROR(((1+'US Inflation'!$C47)*(1+('Official End of Year'!AH46-'Official End of Year'!AH45)/'Official End of Year'!AH45))-1,"Error")</f>
        <v>0.76226058091286308</v>
      </c>
      <c r="AI46" s="25">
        <f ca="1">IFERROR(((1+'US Inflation'!$C47)*(1+('Official End of Year'!AI46-'Official End of Year'!AI45)/'Official End of Year'!AI45))-1,"Error")</f>
        <v>5.1477282036074268E-2</v>
      </c>
      <c r="AJ46" s="25">
        <f ca="1">IFERROR(((1+'US Inflation'!$C47)*(1+('Official End of Year'!AJ46-'Official End of Year'!AJ45)/'Official End of Year'!AJ45))-1,"Error")</f>
        <v>8.4472712143384143E-2</v>
      </c>
      <c r="AK46" s="25">
        <f ca="1">IFERROR(((1+'US Inflation'!$C47)*(1+('Official End of Year'!AK46-'Official End of Year'!AK45)/'Official End of Year'!AK45))-1,"Error")</f>
        <v>0.49401289045221897</v>
      </c>
      <c r="AL46" s="25">
        <f ca="1">IFERROR(((1+'US Inflation'!$C47)*(1+('Official End of Year'!AL46-'Official End of Year'!AL45)/'Official End of Year'!AL45))-1,"Error")</f>
        <v>9.9978310789540004E-2</v>
      </c>
      <c r="AM46" s="25">
        <f ca="1">IFERROR(((1+'US Inflation'!$C47)*(1+('Official End of Year'!AM46-'Official End of Year'!AM45)/'Official End of Year'!AM45))-1,"Error")</f>
        <v>6.1108676193432743E-2</v>
      </c>
      <c r="AN46" s="25">
        <f ca="1">IFERROR(((1+'US Inflation'!$C47)*(1+('Official End of Year'!AN46-'Official End of Year'!AN45)/'Official End of Year'!AN45))-1,"Error")</f>
        <v>4.647302904564321E-2</v>
      </c>
      <c r="AO46" s="25">
        <f ca="1">IFERROR(((1+'US Inflation'!$C47)*(1+('Official End of Year'!AO46-'Official End of Year'!AO45)/'Official End of Year'!AO45))-1,"Error")</f>
        <v>0.10070702629768258</v>
      </c>
      <c r="AP46" s="25">
        <f ca="1">IFERROR(((1+'US Inflation'!$C47)*(1+('Official End of Year'!AP46-'Official End of Year'!AP45)/'Official End of Year'!AP45))-1,"Error")</f>
        <v>0.18933079055519708</v>
      </c>
      <c r="AQ46" s="25">
        <f ca="1">IFERROR(((1+'US Inflation'!$C47)*(1+('Official End of Year'!AQ46-'Official End of Year'!AQ45)/'Official End of Year'!AQ45))-1,"Error")</f>
        <v>0.10301801789339571</v>
      </c>
      <c r="AR46" s="25">
        <f ca="1">IFERROR(((1+'US Inflation'!$C47)*(1+('Official End of Year'!AR46-'Official End of Year'!AR45)/'Official End of Year'!AR45))-1,"Error")</f>
        <v>1.6709762380877407</v>
      </c>
      <c r="AS46" s="25">
        <f ca="1">IFERROR(((1+'US Inflation'!$C47)*(1+('Official End of Year'!AS46-'Official End of Year'!AS45)/'Official End of Year'!AS45))-1,"Error")</f>
        <v>3.8461980609310054E-3</v>
      </c>
      <c r="AT46" s="25">
        <f ca="1">IFERROR(((1+'US Inflation'!$C47)*(1+('Official End of Year'!AT46-'Official End of Year'!AT45)/'Official End of Year'!AT45))-1,"Error")</f>
        <v>7.0305258304821594E-2</v>
      </c>
      <c r="AU46" s="25">
        <f ca="1">IFERROR(((1+'US Inflation'!$C47)*(1+('Official End of Year'!AU46-'Official End of Year'!AU45)/'Official End of Year'!AU45))-1,"Error")</f>
        <v>0.24135084647411054</v>
      </c>
      <c r="AV46" s="25">
        <f ca="1">IFERROR(((1+'US Inflation'!$C47)*(1+('Official End of Year'!AV46-'Official End of Year'!AV45)/'Official End of Year'!AV45))-1,"Error")</f>
        <v>0.10719258880291238</v>
      </c>
      <c r="AW46" s="25" t="str">
        <f ca="1">IFERROR(((1+'US Inflation'!$C47)*(1+('Official End of Year'!AW46-'Official End of Year'!AW45)/'Official End of Year'!AW45))-1,"Error")</f>
        <v>Error</v>
      </c>
      <c r="AX46" s="25">
        <f ca="1">IFERROR(((1+'US Inflation'!$C47)*(1+('Official End of Year'!AX46-'Official End of Year'!AX45)/'Official End of Year'!AX45))-1,"Error")</f>
        <v>7.0547174933105916E-2</v>
      </c>
      <c r="AY46" s="25">
        <f ca="1">IFERROR(((1+'US Inflation'!$C47)*(1+('Official End of Year'!AY46-'Official End of Year'!AY45)/'Official End of Year'!AY45))-1,"Error")</f>
        <v>0.1638113527189331</v>
      </c>
      <c r="AZ46" s="25">
        <f ca="1">IFERROR(((1+'US Inflation'!$C47)*(1+('Official End of Year'!AZ46-'Official End of Year'!AZ45)/'Official End of Year'!AZ45))-1,"Error")</f>
        <v>0.1456214614441349</v>
      </c>
      <c r="BA46" s="25">
        <f ca="1">IFERROR(((1+'US Inflation'!$C47)*(1+('Official End of Year'!BA46-'Official End of Year'!BA45)/'Official End of Year'!BA45))-1,"Error")</f>
        <v>4.647302904564321E-2</v>
      </c>
      <c r="BB46" s="25">
        <f ca="1">IFERROR(((1+'US Inflation'!$C47)*(1+('Official End of Year'!BB46-'Official End of Year'!BB45)/'Official End of Year'!BB45))-1,"Error")</f>
        <v>6.0260097208970409E-2</v>
      </c>
      <c r="BC46" s="25">
        <f ca="1">IFERROR(((1+'US Inflation'!$C47)*(1+('Official End of Year'!BC46-'Official End of Year'!BC45)/'Official End of Year'!BC45))-1,"Error")</f>
        <v>0.34751459516127303</v>
      </c>
      <c r="BD46" s="25">
        <f ca="1">IFERROR(((1+'US Inflation'!$C47)*(1+('Official End of Year'!BD46-'Official End of Year'!BD45)/'Official End of Year'!BD45))-1,"Error")</f>
        <v>8.8851202773867266E-2</v>
      </c>
      <c r="BE46" s="25">
        <f ca="1">IFERROR(((1+'US Inflation'!$C47)*(1+('Official End of Year'!BE46-'Official End of Year'!BE45)/'Official End of Year'!BE45))-1,"Error")</f>
        <v>6.1452503163140548E-2</v>
      </c>
      <c r="BF46" s="25">
        <f ca="1">IFERROR(((1+'US Inflation'!$C47)*(1+('Official End of Year'!BF46-'Official End of Year'!BF45)/'Official End of Year'!BF45))-1,"Error")</f>
        <v>8.4788389484114823E-2</v>
      </c>
      <c r="BG46" s="25">
        <f ca="1">IFERROR(((1+'US Inflation'!$C47)*(1+('Official End of Year'!BG46-'Official End of Year'!BG45)/'Official End of Year'!BG45))-1,"Error")</f>
        <v>8.1559454191033165E-2</v>
      </c>
      <c r="BH46" s="25">
        <f ca="1">IFERROR(((1+'US Inflation'!$C47)*(1+('Official End of Year'!BH46-'Official End of Year'!BH45)/'Official End of Year'!BH45))-1,"Error")</f>
        <v>0.11853739580986722</v>
      </c>
      <c r="BI46" s="25">
        <f ca="1">IFERROR(((1+'US Inflation'!$C47)*(1+('Official End of Year'!BI46-'Official End of Year'!BI45)/'Official End of Year'!BI45))-1,"Error")</f>
        <v>9.241835105943963E-2</v>
      </c>
      <c r="BJ46" s="25">
        <f ca="1">IFERROR(((1+'US Inflation'!$C47)*(1+('Official End of Year'!BJ46-'Official End of Year'!BJ45)/'Official End of Year'!BJ45))-1,"Error")</f>
        <v>8.8300176160470256E-2</v>
      </c>
      <c r="BK46" s="25">
        <f ca="1">IFERROR(((1+'US Inflation'!$C47)*(1+('Official End of Year'!BK46-'Official End of Year'!BK45)/'Official End of Year'!BK45))-1,"Error")</f>
        <v>6.2210119296329358E-2</v>
      </c>
      <c r="BL46" s="25">
        <f ca="1">IFERROR(((1+'US Inflation'!$C47)*(1+('Official End of Year'!BL46-'Official End of Year'!BL45)/'Official End of Year'!BL45))-1,"Error")</f>
        <v>0.46988152435029518</v>
      </c>
      <c r="BM46" s="25">
        <f ca="1">IFERROR(((1+'US Inflation'!$C47)*(1+('Official End of Year'!BM46-'Official End of Year'!BM45)/'Official End of Year'!BM45))-1,"Error")</f>
        <v>9.639081696333518E-2</v>
      </c>
      <c r="BN46" s="25">
        <f ca="1">IFERROR(((1+'US Inflation'!$C47)*(1+('Official End of Year'!BN46-'Official End of Year'!BN45)/'Official End of Year'!BN45))-1,"Error")</f>
        <v>0.15535143586233069</v>
      </c>
      <c r="BO46" s="25">
        <f ca="1">IFERROR(((1+'US Inflation'!$C47)*(1+('Official End of Year'!BO46-'Official End of Year'!BO45)/'Official End of Year'!BO45))-1,"Error")</f>
        <v>9.5278976765155257</v>
      </c>
      <c r="BP46" s="25">
        <f ca="1">IFERROR(((1+'US Inflation'!$C47)*(1+('Official End of Year'!BP46-'Official End of Year'!BP45)/'Official End of Year'!BP45))-1,"Error")</f>
        <v>0.18563659904391505</v>
      </c>
      <c r="BQ46" s="25">
        <f ca="1">IFERROR(((1+'US Inflation'!$C47)*(1+('Official End of Year'!BQ46-'Official End of Year'!BQ45)/'Official End of Year'!BQ45))-1,"Error")</f>
        <v>0.10303720846923303</v>
      </c>
      <c r="BR46" s="25">
        <f ca="1">IFERROR(((1+'US Inflation'!$C47)*(1+('Official End of Year'!BR46-'Official End of Year'!BR45)/'Official End of Year'!BR45))-1,"Error")</f>
        <v>0.18398994982200989</v>
      </c>
      <c r="BS46" s="25">
        <f ca="1">IFERROR(((1+'US Inflation'!$C47)*(1+('Official End of Year'!BS46-'Official End of Year'!BS45)/'Official End of Year'!BS45))-1,"Error")</f>
        <v>0.12054355636360548</v>
      </c>
      <c r="BT46" s="25">
        <f ca="1">IFERROR(((1+'US Inflation'!$C47)*(1+('Official End of Year'!BT46-'Official End of Year'!BT45)/'Official End of Year'!BT45))-1,"Error")</f>
        <v>1.0241688489419376</v>
      </c>
      <c r="BU46" s="25">
        <f ca="1">IFERROR(((1+'US Inflation'!$C47)*(1+('Official End of Year'!BU46-'Official End of Year'!BU45)/'Official End of Year'!BU45))-1,"Error")</f>
        <v>-3.2979756965025864E-3</v>
      </c>
      <c r="BV46" s="25">
        <f ca="1">IFERROR(((1+'US Inflation'!$C47)*(1+('Official End of Year'!BV46-'Official End of Year'!BV45)/'Official End of Year'!BV45))-1,"Error")</f>
        <v>0.10239584609031183</v>
      </c>
      <c r="BW46" s="25">
        <f ca="1">IFERROR(((1+'US Inflation'!$C47)*(1+('Official End of Year'!BW46-'Official End of Year'!BW45)/'Official End of Year'!BW45))-1,"Error")</f>
        <v>4.647302904564321E-2</v>
      </c>
      <c r="BX46" s="25">
        <f ca="1">IFERROR(((1+'US Inflation'!$C47)*(1+('Official End of Year'!BX46-'Official End of Year'!BX45)/'Official End of Year'!BX45))-1,"Error")</f>
        <v>-2.2593379020948712E-3</v>
      </c>
      <c r="BY46" s="25">
        <f ca="1">IFERROR(((1+'US Inflation'!$C47)*(1+('Official End of Year'!BY46-'Official End of Year'!BY45)/'Official End of Year'!BY45))-1,"Error")</f>
        <v>0.1456214614441349</v>
      </c>
      <c r="BZ46" s="25">
        <f ca="1">IFERROR(((1+'US Inflation'!$C47)*(1+('Official End of Year'!BZ46-'Official End of Year'!BZ45)/'Official End of Year'!BZ45))-1,"Error")</f>
        <v>0.10158005217460864</v>
      </c>
      <c r="CA46" s="25">
        <f ca="1">IFERROR(((1+'US Inflation'!$C47)*(1+('Official End of Year'!CA46-'Official End of Year'!CA45)/'Official End of Year'!CA45))-1,"Error")</f>
        <v>0.10591398736744129</v>
      </c>
      <c r="CB46" s="25">
        <f ca="1">IFERROR(((1+'US Inflation'!$C47)*(1+('Official End of Year'!CB46-'Official End of Year'!CB45)/'Official End of Year'!CB45))-1,"Error")</f>
        <v>4.647302904564321E-2</v>
      </c>
      <c r="CC46" s="25">
        <f ca="1">IFERROR(((1+'US Inflation'!$C47)*(1+('Official End of Year'!CC46-'Official End of Year'!CC45)/'Official End of Year'!CC45))-1,"Error")</f>
        <v>0.1456214614441349</v>
      </c>
      <c r="CD46" s="25">
        <f ca="1">IFERROR(((1+'US Inflation'!$C47)*(1+('Official End of Year'!CD46-'Official End of Year'!CD45)/'Official End of Year'!CD45))-1,"Error")</f>
        <v>7.5498743951211367E-2</v>
      </c>
      <c r="CE46" s="25">
        <f ca="1">IFERROR(((1+'US Inflation'!$C47)*(1+('Official End of Year'!CE46-'Official End of Year'!CE45)/'Official End of Year'!CE45))-1,"Error")</f>
        <v>0.13680482987811682</v>
      </c>
      <c r="CF46" s="25">
        <f ca="1">IFERROR(((1+'US Inflation'!$C47)*(1+('Official End of Year'!CF46-'Official End of Year'!CF45)/'Official End of Year'!CF45))-1,"Error")</f>
        <v>4.647302904564321E-2</v>
      </c>
      <c r="CG46" s="25">
        <f ca="1">IFERROR(((1+'US Inflation'!$C47)*(1+('Official End of Year'!CG46-'Official End of Year'!CG45)/'Official End of Year'!CG45))-1,"Error")</f>
        <v>0.24501547046681549</v>
      </c>
      <c r="CH46" s="25">
        <f ca="1">IFERROR(((1+'US Inflation'!$C47)*(1+('Official End of Year'!CH46-'Official End of Year'!CH45)/'Official End of Year'!CH45))-1,"Error")</f>
        <v>5.4074528045974679E-2</v>
      </c>
      <c r="CI46" s="25">
        <f ca="1">IFERROR(((1+'US Inflation'!$C47)*(1+('Official End of Year'!CI46-'Official End of Year'!CI45)/'Official End of Year'!CI45))-1,"Error")</f>
        <v>0.11511373629405464</v>
      </c>
      <c r="CJ46" s="25">
        <f ca="1">IFERROR(((1+'US Inflation'!$C47)*(1+('Official End of Year'!CJ46-'Official End of Year'!CJ45)/'Official End of Year'!CJ45))-1,"Error")</f>
        <v>0.84043550583278259</v>
      </c>
      <c r="CK46" s="25">
        <f ca="1">IFERROR(((1+'US Inflation'!$C47)*(1+('Official End of Year'!CK46-'Official End of Year'!CK45)/'Official End of Year'!CK45))-1,"Error")</f>
        <v>0.80485559911628046</v>
      </c>
      <c r="CL46" s="25">
        <f ca="1">IFERROR(((1+'US Inflation'!$C47)*(1+('Official End of Year'!CL46-'Official End of Year'!CL45)/'Official End of Year'!CL45))-1,"Error")</f>
        <v>0.10645049755007152</v>
      </c>
      <c r="CM46" s="25">
        <f ca="1">IFERROR(((1+'US Inflation'!$C47)*(1+('Official End of Year'!CM46-'Official End of Year'!CM45)/'Official End of Year'!CM45))-1,"Error")</f>
        <v>0.65307544079826907</v>
      </c>
      <c r="CN46" s="25">
        <f ca="1">IFERROR(((1+'US Inflation'!$C47)*(1+('Official End of Year'!CN46-'Official End of Year'!CN45)/'Official End of Year'!CN45))-1,"Error")</f>
        <v>0.26548469460997093</v>
      </c>
      <c r="CO46" s="25">
        <f ca="1">IFERROR(((1+'US Inflation'!$C47)*(1+('Official End of Year'!CO46-'Official End of Year'!CO45)/'Official End of Year'!CO45))-1,"Error")</f>
        <v>1.1968005246329319</v>
      </c>
      <c r="CP46" s="25">
        <f ca="1">IFERROR(((1+'US Inflation'!$C47)*(1+('Official End of Year'!CP46-'Official End of Year'!CP45)/'Official End of Year'!CP45))-1,"Error")</f>
        <v>1.0297620191076282</v>
      </c>
      <c r="CQ46" s="25">
        <f ca="1">IFERROR(((1+'US Inflation'!$C47)*(1+('Official End of Year'!CQ46-'Official End of Year'!CQ45)/'Official End of Year'!CQ45))-1,"Error")</f>
        <v>4.647302904564321E-2</v>
      </c>
      <c r="CR46" s="25">
        <f ca="1">IFERROR(((1+'US Inflation'!$C47)*(1+('Official End of Year'!CR46-'Official End of Year'!CR45)/'Official End of Year'!CR45))-1,"Error")</f>
        <v>0.12805055771391194</v>
      </c>
      <c r="CS46" s="25" t="str">
        <f ca="1">IFERROR(((1+'US Inflation'!$C47)*(1+('Official End of Year'!CS46-'Official End of Year'!CS45)/'Official End of Year'!CS45))-1,"Error")</f>
        <v>Error</v>
      </c>
      <c r="CT46" s="25">
        <f ca="1">IFERROR(((1+'US Inflation'!$C47)*(1+('Official End of Year'!CT46-'Official End of Year'!CT45)/'Official End of Year'!CT45))-1,"Error")</f>
        <v>7.0311834048256596</v>
      </c>
      <c r="CU46" s="25" t="str">
        <f ca="1">IFERROR(((1+'US Inflation'!$C47)*(1+('Official End of Year'!CU46-'Official End of Year'!CU45)/'Official End of Year'!CU45))-1,"Error")</f>
        <v>Error</v>
      </c>
      <c r="CV46" s="25" t="str">
        <f ca="1">IFERROR(((1+'US Inflation'!$C47)*(1+('Official End of Year'!CV46-'Official End of Year'!CV45)/'Official End of Year'!CV45))-1,"Error")</f>
        <v>Error</v>
      </c>
      <c r="CW46" s="25">
        <f ca="1">IFERROR(((1+'US Inflation'!$C47)*(1+('Official End of Year'!CW46-'Official End of Year'!CW45)/'Official End of Year'!CW45))-1,"Error")</f>
        <v>4.647302904564321E-2</v>
      </c>
      <c r="CX46" s="25">
        <f ca="1">IFERROR(((1+'US Inflation'!$C47)*(1+('Official End of Year'!CX46-'Official End of Year'!CX45)/'Official End of Year'!CX45))-1,"Error")</f>
        <v>0.28780017406950043</v>
      </c>
      <c r="CY46" s="25" t="str">
        <f ca="1">IFERROR(((1+'US Inflation'!$C47)*(1+('Official End of Year'!CY46-'Official End of Year'!CY45)/'Official End of Year'!CY45))-1,"Error")</f>
        <v>Error</v>
      </c>
      <c r="CZ46" s="25" t="str">
        <f ca="1">IFERROR(((1+'US Inflation'!$C47)*(1+('Official End of Year'!CZ46-'Official End of Year'!CZ45)/'Official End of Year'!CZ45))-1,"Error")</f>
        <v>Error</v>
      </c>
      <c r="DA46" s="25">
        <f ca="1">IFERROR(((1+'US Inflation'!$C47)*(1+('Official End of Year'!DA46-'Official End of Year'!DA45)/'Official End of Year'!DA45))-1,"Error")</f>
        <v>0.20696894518453823</v>
      </c>
      <c r="DB46" s="25">
        <f ca="1">IFERROR(((1+'US Inflation'!$C47)*(1+('Official End of Year'!DB46-'Official End of Year'!DB45)/'Official End of Year'!DB45))-1,"Error")</f>
        <v>4.6981677467481004</v>
      </c>
      <c r="DC46" s="25" t="str">
        <f ca="1">IFERROR(((1+'US Inflation'!$C47)*(1+('Official End of Year'!DC46-'Official End of Year'!DC45)/'Official End of Year'!DC45))-1,"Error")</f>
        <v>Error</v>
      </c>
      <c r="DD46" s="25">
        <f ca="1">IFERROR(((1+'US Inflation'!$C47)*(1+('Official End of Year'!DD46-'Official End of Year'!DD45)/'Official End of Year'!DD45))-1,"Error")</f>
        <v>1.41143784953996</v>
      </c>
      <c r="DE46" s="25" t="str">
        <f ca="1">IFERROR(((1+'US Inflation'!$C47)*(1+('Official End of Year'!DE46-'Official End of Year'!DE45)/'Official End of Year'!DE45))-1,"Error")</f>
        <v>Error</v>
      </c>
      <c r="DF46" s="25">
        <f ca="1">IFERROR(((1+'US Inflation'!$C47)*(1+('Official End of Year'!DF46-'Official End of Year'!DF45)/'Official End of Year'!DF45))-1,"Error")</f>
        <v>0.48116182572614119</v>
      </c>
      <c r="DG46" s="25">
        <f ca="1">IFERROR(((1+'US Inflation'!$C47)*(1+('Official End of Year'!DG46-'Official End of Year'!DG45)/'Official End of Year'!DG45))-1,"Error")</f>
        <v>0.9378417365231273</v>
      </c>
    </row>
    <row r="47" spans="1:111" x14ac:dyDescent="0.25">
      <c r="A47" t="str">
        <f t="shared" ca="1" si="2"/>
        <v>1992</v>
      </c>
      <c r="B47" s="25">
        <f ca="1">IFERROR(((1+'US Inflation'!$C48)*(1+('Official End of Year'!B47-'Official End of Year'!B46)/'Official End of Year'!B46))-1,"Error")</f>
        <v>9.5076064849327402E-2</v>
      </c>
      <c r="C47" s="25">
        <f ca="1">IFERROR(((1+'US Inflation'!$C48)*(1+('Official End of Year'!C47-'Official End of Year'!C46)/'Official End of Year'!C46))-1,"Error")</f>
        <v>6.0206348763185202E-2</v>
      </c>
      <c r="D47" s="25">
        <f ca="1">IFERROR(((1+'US Inflation'!$C48)*(1+('Official End of Year'!D47-'Official End of Year'!D46)/'Official End of Year'!D46))-1,"Error")</f>
        <v>0.18824299134415878</v>
      </c>
      <c r="E47" s="25">
        <f ca="1">IFERROR(((1+'US Inflation'!$C48)*(1+('Official End of Year'!E47-'Official End of Year'!E46)/'Official End of Year'!E46))-1,"Error")</f>
        <v>6.6912158096863461E-2</v>
      </c>
      <c r="F47" s="25">
        <f ca="1">IFERROR(((1+'US Inflation'!$C48)*(1+('Official End of Year'!F47-'Official End of Year'!F46)/'Official End of Year'!F46))-1,"Error")</f>
        <v>6.9710828826815341E-2</v>
      </c>
      <c r="G47" s="25">
        <f ca="1">IFERROR(((1+'US Inflation'!$C48)*(1+('Official End of Year'!G47-'Official End of Year'!G46)/'Official End of Year'!G46))-1,"Error")</f>
        <v>6.8392481592616017E-2</v>
      </c>
      <c r="H47" s="25">
        <f ca="1">IFERROR(((1+'US Inflation'!$C48)*(1+('Official End of Year'!H47-'Official End of Year'!H46)/'Official End of Year'!H46))-1,"Error")</f>
        <v>0.16335333136342589</v>
      </c>
      <c r="I47" s="25">
        <f ca="1">IFERROR(((1+'US Inflation'!$C48)*(1+('Official End of Year'!I47-'Official End of Year'!I46)/'Official End of Year'!I46))-1,"Error")</f>
        <v>0.12711560227367968</v>
      </c>
      <c r="J47" s="25">
        <f ca="1">IFERROR(((1+'US Inflation'!$C48)*(1+('Official End of Year'!J47-'Official End of Year'!J46)/'Official End of Year'!J46))-1,"Error")</f>
        <v>11.357718251208095</v>
      </c>
      <c r="K47" s="25">
        <f ca="1">IFERROR(((1+'US Inflation'!$C48)*(1+('Official End of Year'!K47-'Official End of Year'!K46)/'Official End of Year'!K46))-1,"Error")</f>
        <v>0.27053286396721754</v>
      </c>
      <c r="L47" s="25">
        <f ca="1">IFERROR(((1+'US Inflation'!$C48)*(1+('Official End of Year'!L47-'Official End of Year'!L46)/'Official End of Year'!L46))-1,"Error")</f>
        <v>0.17868066072243272</v>
      </c>
      <c r="M47" s="25">
        <f ca="1">IFERROR(((1+'US Inflation'!$C48)*(1+('Official End of Year'!M47-'Official End of Year'!M46)/'Official End of Year'!M46))-1,"Error")</f>
        <v>8.4712823072857324E-2</v>
      </c>
      <c r="N47" s="25">
        <f ca="1">IFERROR(((1+'US Inflation'!$C48)*(1+('Official End of Year'!N47-'Official End of Year'!N46)/'Official End of Year'!N46))-1,"Error")</f>
        <v>5.69674628609802E-2</v>
      </c>
      <c r="O47" s="25">
        <f ca="1">IFERROR(((1+'US Inflation'!$C48)*(1+('Official End of Year'!O47-'Official End of Year'!O46)/'Official End of Year'!O46))-1,"Error")</f>
        <v>0.13654901066729641</v>
      </c>
      <c r="P47" s="25">
        <f ca="1">IFERROR(((1+'US Inflation'!$C48)*(1+('Official End of Year'!P47-'Official End of Year'!P46)/'Official End of Year'!P46))-1,"Error")</f>
        <v>0.22231952040640746</v>
      </c>
      <c r="Q47" s="25">
        <f ca="1">IFERROR(((1+'US Inflation'!$C48)*(1+('Official End of Year'!Q47-'Official End of Year'!Q46)/'Official End of Year'!Q46))-1,"Error")</f>
        <v>29.562563302340997</v>
      </c>
      <c r="R47" s="25">
        <f ca="1">IFERROR(((1+'US Inflation'!$C48)*(1+('Official End of Year'!R47-'Official End of Year'!R46)/'Official End of Year'!R46))-1,"Error")</f>
        <v>8.0126956433986374E-2</v>
      </c>
      <c r="S47" s="25">
        <f ca="1">IFERROR(((1+'US Inflation'!$C48)*(1+('Official End of Year'!S47-'Official End of Year'!S46)/'Official End of Year'!S46))-1,"Error")</f>
        <v>0.11441940671241779</v>
      </c>
      <c r="T47" s="25">
        <f ca="1">IFERROR(((1+'US Inflation'!$C48)*(1+('Official End of Year'!T47-'Official End of Year'!T46)/'Official End of Year'!T46))-1,"Error")</f>
        <v>6.3895532327377991E-2</v>
      </c>
      <c r="U47" s="25">
        <f ca="1">IFERROR(((1+'US Inflation'!$C48)*(1+('Official End of Year'!U47-'Official End of Year'!U46)/'Official End of Year'!U46))-1,"Error")</f>
        <v>5.6875775013630614E-2</v>
      </c>
      <c r="V47" s="25">
        <f ca="1">IFERROR(((1+'US Inflation'!$C48)*(1+('Official End of Year'!V47-'Official End of Year'!V46)/'Official End of Year'!V46))-1,"Error")</f>
        <v>0.57437921625306343</v>
      </c>
      <c r="W47" s="25">
        <f ca="1">IFERROR(((1+'US Inflation'!$C48)*(1+('Official End of Year'!W47-'Official End of Year'!W46)/'Official End of Year'!W46))-1,"Error")</f>
        <v>6.1177359889439398E-2</v>
      </c>
      <c r="X47" s="25">
        <f ca="1">IFERROR(((1+'US Inflation'!$C48)*(1+('Official End of Year'!X47-'Official End of Year'!X46)/'Official End of Year'!X46))-1,"Error")</f>
        <v>0.13442006637882953</v>
      </c>
      <c r="Y47" s="25">
        <f ca="1">IFERROR(((1+'US Inflation'!$C48)*(1+('Official End of Year'!Y47-'Official End of Year'!Y46)/'Official End of Year'!Y46))-1,"Error")</f>
        <v>0.27976369999286588</v>
      </c>
      <c r="Z47" s="25">
        <f ca="1">IFERROR(((1+'US Inflation'!$C48)*(1+('Official End of Year'!Z47-'Official End of Year'!Z46)/'Official End of Year'!Z46))-1,"Error")</f>
        <v>6.8392481592615795E-2</v>
      </c>
      <c r="AA47" s="25">
        <f ca="1">IFERROR(((1+'US Inflation'!$C48)*(1+('Official End of Year'!AA47-'Official End of Year'!AA46)/'Official End of Year'!AA46))-1,"Error")</f>
        <v>9.0668191344738025E-2</v>
      </c>
      <c r="AB47" s="25">
        <f ca="1">IFERROR(((1+'US Inflation'!$C48)*(1+('Official End of Year'!AB47-'Official End of Year'!AB46)/'Official End of Year'!AB46))-1,"Error")</f>
        <v>6.802597795658194E-2</v>
      </c>
      <c r="AC47" s="25">
        <f ca="1">IFERROR(((1+'US Inflation'!$C48)*(1+('Official End of Year'!AC47-'Official End of Year'!AC46)/'Official End of Year'!AC46))-1,"Error")</f>
        <v>0.41908858081455524</v>
      </c>
      <c r="AD47" s="25">
        <f ca="1">IFERROR(((1+'US Inflation'!$C48)*(1+('Official End of Year'!AD47-'Official End of Year'!AD46)/'Official End of Year'!AD46))-1,"Error")</f>
        <v>0.23549183467622559</v>
      </c>
      <c r="AE47" s="25">
        <f ca="1">IFERROR(((1+'US Inflation'!$C48)*(1+('Official End of Year'!AE47-'Official End of Year'!AE46)/'Official End of Year'!AE46))-1,"Error")</f>
        <v>9.5268150925295059E-2</v>
      </c>
      <c r="AF47" s="25">
        <f ca="1">IFERROR(((1+'US Inflation'!$C48)*(1+('Official End of Year'!AF47-'Official End of Year'!AF46)/'Official End of Year'!AF46))-1,"Error")</f>
        <v>0.21761205347413393</v>
      </c>
      <c r="AG47" s="25">
        <f ca="1">IFERROR(((1+'US Inflation'!$C48)*(1+('Official End of Year'!AG47-'Official End of Year'!AG46)/'Official End of Year'!AG46))-1,"Error")</f>
        <v>9.8914135583847429E-2</v>
      </c>
      <c r="AH47" s="25">
        <f ca="1">IFERROR(((1+'US Inflation'!$C48)*(1+('Official End of Year'!AH47-'Official End of Year'!AH46)/'Official End of Year'!AH46))-1,"Error")</f>
        <v>0.4063490688120317</v>
      </c>
      <c r="AI47" s="25">
        <f ca="1">IFERROR(((1+'US Inflation'!$C48)*(1+('Official End of Year'!AI47-'Official End of Year'!AI46)/'Official End of Year'!AI46))-1,"Error")</f>
        <v>0.14791259141774615</v>
      </c>
      <c r="AJ47" s="25">
        <f ca="1">IFERROR(((1+'US Inflation'!$C48)*(1+('Official End of Year'!AJ47-'Official End of Year'!AJ46)/'Official End of Year'!AJ46))-1,"Error")</f>
        <v>0.1714361963015798</v>
      </c>
      <c r="AK47" s="25">
        <f ca="1">IFERROR(((1+'US Inflation'!$C48)*(1+('Official End of Year'!AK47-'Official End of Year'!AK46)/'Official End of Year'!AK46))-1,"Error")</f>
        <v>7.2585686538174432E-2</v>
      </c>
      <c r="AL47" s="25">
        <f ca="1">IFERROR(((1+'US Inflation'!$C48)*(1+('Official End of Year'!AL47-'Official End of Year'!AL46)/'Official End of Year'!AL46))-1,"Error")</f>
        <v>9.9270295868296499E-2</v>
      </c>
      <c r="AM47" s="25">
        <f ca="1">IFERROR(((1+'US Inflation'!$C48)*(1+('Official End of Year'!AM47-'Official End of Year'!AM46)/'Official End of Year'!AM46))-1,"Error")</f>
        <v>7.4695041364526205E-2</v>
      </c>
      <c r="AN47" s="25">
        <f ca="1">IFERROR(((1+'US Inflation'!$C48)*(1+('Official End of Year'!AN47-'Official End of Year'!AN46)/'Official End of Year'!AN46))-1,"Error")</f>
        <v>6.1062648691514898E-2</v>
      </c>
      <c r="AO47" s="25">
        <f ca="1">IFERROR(((1+'US Inflation'!$C48)*(1+('Official End of Year'!AO47-'Official End of Year'!AO46)/'Official End of Year'!AO46))-1,"Error")</f>
        <v>7.678289657467241E-2</v>
      </c>
      <c r="AP47" s="25">
        <f ca="1">IFERROR(((1+'US Inflation'!$C48)*(1+('Official End of Year'!AP47-'Official End of Year'!AP46)/'Official End of Year'!AP46))-1,"Error")</f>
        <v>0.24090922862437014</v>
      </c>
      <c r="AQ47" s="25">
        <f ca="1">IFERROR(((1+'US Inflation'!$C48)*(1+('Official End of Year'!AQ47-'Official End of Year'!AQ46)/'Official End of Year'!AQ46))-1,"Error")</f>
        <v>0.26330917414869393</v>
      </c>
      <c r="AR47" s="25">
        <f ca="1">IFERROR(((1+'US Inflation'!$C48)*(1+('Official End of Year'!AR47-'Official End of Year'!AR46)/'Official End of Year'!AR46))-1,"Error")</f>
        <v>0.14770165936208679</v>
      </c>
      <c r="AS47" s="25">
        <f ca="1">IFERROR(((1+'US Inflation'!$C48)*(1+('Official End of Year'!AS47-'Official End of Year'!AS46)/'Official End of Year'!AS46))-1,"Error")</f>
        <v>2.7270317049477688E-2</v>
      </c>
      <c r="AT47" s="25">
        <f ca="1">IFERROR(((1+'US Inflation'!$C48)*(1+('Official End of Year'!AT47-'Official End of Year'!AT46)/'Official End of Year'!AT46))-1,"Error")</f>
        <v>7.6933477740305678E-2</v>
      </c>
      <c r="AU47" s="25">
        <f ca="1">IFERROR(((1+'US Inflation'!$C48)*(1+('Official End of Year'!AU47-'Official End of Year'!AU46)/'Official End of Year'!AU46))-1,"Error")</f>
        <v>0.34525323113883322</v>
      </c>
      <c r="AV47" s="25">
        <f ca="1">IFERROR(((1+'US Inflation'!$C48)*(1+('Official End of Year'!AV47-'Official End of Year'!AV46)/'Official End of Year'!AV46))-1,"Error")</f>
        <v>0.10497468044990299</v>
      </c>
      <c r="AW47" s="25">
        <f ca="1">IFERROR(((1+'US Inflation'!$C48)*(1+('Official End of Year'!AW47-'Official End of Year'!AW46)/'Official End of Year'!AW46))-1,"Error")</f>
        <v>0.11834789372350074</v>
      </c>
      <c r="AX47" s="25">
        <f ca="1">IFERROR(((1+'US Inflation'!$C48)*(1+('Official End of Year'!AX47-'Official End of Year'!AX46)/'Official End of Year'!AX46))-1,"Error")</f>
        <v>6.9264819552798507E-2</v>
      </c>
      <c r="AY47" s="25">
        <f ca="1">IFERROR(((1+'US Inflation'!$C48)*(1+('Official End of Year'!AY47-'Official End of Year'!AY46)/'Official End of Year'!AY46))-1,"Error")</f>
        <v>1.2337392338437261</v>
      </c>
      <c r="AZ47" s="25">
        <f ca="1">IFERROR(((1+'US Inflation'!$C48)*(1+('Official End of Year'!AZ47-'Official End of Year'!AZ46)/'Official End of Year'!AZ46))-1,"Error")</f>
        <v>0.15455173686188739</v>
      </c>
      <c r="BA47" s="25">
        <f ca="1">IFERROR(((1+'US Inflation'!$C48)*(1+('Official End of Year'!BA47-'Official End of Year'!BA46)/'Official End of Year'!BA46))-1,"Error")</f>
        <v>6.1062648691514898E-2</v>
      </c>
      <c r="BB47" s="25">
        <f ca="1">IFERROR(((1+'US Inflation'!$C48)*(1+('Official End of Year'!BB47-'Official End of Year'!BB46)/'Official End of Year'!BB46))-1,"Error")</f>
        <v>0.16075724965717142</v>
      </c>
      <c r="BC47" s="25">
        <f ca="1">IFERROR(((1+'US Inflation'!$C48)*(1+('Official End of Year'!BC47-'Official End of Year'!BC46)/'Official End of Year'!BC46))-1,"Error")</f>
        <v>6.8047274423385318E-2</v>
      </c>
      <c r="BD47" s="25">
        <f ca="1">IFERROR(((1+'US Inflation'!$C48)*(1+('Official End of Year'!BD47-'Official End of Year'!BD46)/'Official End of Year'!BD46))-1,"Error")</f>
        <v>0.68712362270972061</v>
      </c>
      <c r="BE47" s="25">
        <f ca="1">IFERROR(((1+'US Inflation'!$C48)*(1+('Official End of Year'!BE47-'Official End of Year'!BE46)/'Official End of Year'!BE46))-1,"Error")</f>
        <v>-6.068726266723834E-3</v>
      </c>
      <c r="BF47" s="25">
        <f ca="1">IFERROR(((1+'US Inflation'!$C48)*(1+('Official End of Year'!BF47-'Official End of Year'!BF46)/'Official End of Year'!BF46))-1,"Error")</f>
        <v>0.25124572411342005</v>
      </c>
      <c r="BG47" s="25">
        <f ca="1">IFERROR(((1+'US Inflation'!$C48)*(1+('Official End of Year'!BG47-'Official End of Year'!BG46)/'Official End of Year'!BG46))-1,"Error")</f>
        <v>0.46478144347845385</v>
      </c>
      <c r="BH47" s="25">
        <f ca="1">IFERROR(((1+'US Inflation'!$C48)*(1+('Official End of Year'!BH47-'Official End of Year'!BH46)/'Official End of Year'!BH46))-1,"Error")</f>
        <v>0.15791615095204103</v>
      </c>
      <c r="BI47" s="25">
        <f ca="1">IFERROR(((1+'US Inflation'!$C48)*(1+('Official End of Year'!BI47-'Official End of Year'!BI46)/'Official End of Year'!BI46))-1,"Error")</f>
        <v>7.7704288333763527E-2</v>
      </c>
      <c r="BJ47" s="25">
        <f ca="1">IFERROR(((1+'US Inflation'!$C48)*(1+('Official End of Year'!BJ47-'Official End of Year'!BJ46)/'Official End of Year'!BJ46))-1,"Error")</f>
        <v>0.12147134626697875</v>
      </c>
      <c r="BK47" s="25">
        <f ca="1">IFERROR(((1+'US Inflation'!$C48)*(1+('Official End of Year'!BK47-'Official End of Year'!BK46)/'Official End of Year'!BK46))-1,"Error")</f>
        <v>7.461145553410109E-2</v>
      </c>
      <c r="BL47" s="25">
        <f ca="1">IFERROR(((1+'US Inflation'!$C48)*(1+('Official End of Year'!BL47-'Official End of Year'!BL46)/'Official End of Year'!BL46))-1,"Error")</f>
        <v>6.6280989586718908E-2</v>
      </c>
      <c r="BM47" s="25">
        <f ca="1">IFERROR(((1+'US Inflation'!$C48)*(1+('Official End of Year'!BM47-'Official End of Year'!BM46)/'Official End of Year'!BM46))-1,"Error")</f>
        <v>6.827299570114076E-2</v>
      </c>
      <c r="BN47" s="25">
        <f ca="1">IFERROR(((1+'US Inflation'!$C48)*(1+('Official End of Year'!BN47-'Official End of Year'!BN46)/'Official End of Year'!BN46))-1,"Error")</f>
        <v>0.11135759697588399</v>
      </c>
      <c r="BO47" s="25">
        <f ca="1">IFERROR(((1+'US Inflation'!$C48)*(1+('Official End of Year'!BO47-'Official End of Year'!BO46)/'Official End of Year'!BO46))-1,"Error")</f>
        <v>6.1062648691514898E-2</v>
      </c>
      <c r="BP47" s="25">
        <f ca="1">IFERROR(((1+'US Inflation'!$C48)*(1+('Official End of Year'!BP47-'Official End of Year'!BP46)/'Official End of Year'!BP46))-1,"Error")</f>
        <v>1.1146930187186017</v>
      </c>
      <c r="BQ47" s="25">
        <f ca="1">IFERROR(((1+'US Inflation'!$C48)*(1+('Official End of Year'!BQ47-'Official End of Year'!BQ46)/'Official End of Year'!BQ46))-1,"Error")</f>
        <v>0.14798741260468407</v>
      </c>
      <c r="BR47" s="25">
        <f ca="1">IFERROR(((1+'US Inflation'!$C48)*(1+('Official End of Year'!BR47-'Official End of Year'!BR46)/'Official End of Year'!BR46))-1,"Error")</f>
        <v>9.9765326079186867E-2</v>
      </c>
      <c r="BS47" s="25">
        <f ca="1">IFERROR(((1+'US Inflation'!$C48)*(1+('Official End of Year'!BS47-'Official End of Year'!BS46)/'Official End of Year'!BS46))-1,"Error")</f>
        <v>0.25562334489251337</v>
      </c>
      <c r="BT47" s="25">
        <f ca="1">IFERROR(((1+'US Inflation'!$C48)*(1+('Official End of Year'!BT47-'Official End of Year'!BT46)/'Official End of Year'!BT46))-1,"Error")</f>
        <v>0.72953211736716916</v>
      </c>
      <c r="BU47" s="25">
        <f ca="1">IFERROR(((1+'US Inflation'!$C48)*(1+('Official End of Year'!BU47-'Official End of Year'!BU46)/'Official End of Year'!BU46))-1,"Error")</f>
        <v>7.5008341900837383E-3</v>
      </c>
      <c r="BV47" s="25">
        <f ca="1">IFERROR(((1+'US Inflation'!$C48)*(1+('Official End of Year'!BV47-'Official End of Year'!BV46)/'Official End of Year'!BV46))-1,"Error")</f>
        <v>8.19073859793924E-2</v>
      </c>
      <c r="BW47" s="25">
        <f ca="1">IFERROR(((1+'US Inflation'!$C48)*(1+('Official End of Year'!BW47-'Official End of Year'!BW46)/'Official End of Year'!BW46))-1,"Error")</f>
        <v>6.1062648691514898E-2</v>
      </c>
      <c r="BX47" s="25">
        <f ca="1">IFERROR(((1+'US Inflation'!$C48)*(1+('Official End of Year'!BX47-'Official End of Year'!BX46)/'Official End of Year'!BX46))-1,"Error")</f>
        <v>5.6743883278579377E-2</v>
      </c>
      <c r="BY47" s="25">
        <f ca="1">IFERROR(((1+'US Inflation'!$C48)*(1+('Official End of Year'!BY47-'Official End of Year'!BY46)/'Official End of Year'!BY46))-1,"Error")</f>
        <v>0.15455173686188739</v>
      </c>
      <c r="BZ47" s="25">
        <f ca="1">IFERROR(((1+'US Inflation'!$C48)*(1+('Official End of Year'!BZ47-'Official End of Year'!BZ46)/'Official End of Year'!BZ46))-1,"Error")</f>
        <v>0.19502777497196155</v>
      </c>
      <c r="CA47" s="25">
        <f ca="1">IFERROR(((1+'US Inflation'!$C48)*(1+('Official End of Year'!CA47-'Official End of Year'!CA46)/'Official End of Year'!CA46))-1,"Error")</f>
        <v>0.12414537267165748</v>
      </c>
      <c r="CB47" s="25">
        <f ca="1">IFERROR(((1+'US Inflation'!$C48)*(1+('Official End of Year'!CB47-'Official End of Year'!CB46)/'Official End of Year'!CB46))-1,"Error")</f>
        <v>6.1062648691514898E-2</v>
      </c>
      <c r="CC47" s="25">
        <f ca="1">IFERROR(((1+'US Inflation'!$C48)*(1+('Official End of Year'!CC47-'Official End of Year'!CC46)/'Official End of Year'!CC46))-1,"Error")</f>
        <v>0.15455173686188739</v>
      </c>
      <c r="CD47" s="25">
        <f ca="1">IFERROR(((1+'US Inflation'!$C48)*(1+('Official End of Year'!CD47-'Official End of Year'!CD46)/'Official End of Year'!CD46))-1,"Error")</f>
        <v>0.26558002811066572</v>
      </c>
      <c r="CE47" s="25">
        <f ca="1">IFERROR(((1+'US Inflation'!$C48)*(1+('Official End of Year'!CE47-'Official End of Year'!CE46)/'Official End of Year'!CE46))-1,"Error")</f>
        <v>8.6670024767565579E-2</v>
      </c>
      <c r="CF47" s="25">
        <f ca="1">IFERROR(((1+'US Inflation'!$C48)*(1+('Official End of Year'!CF47-'Official End of Year'!CF46)/'Official End of Year'!CF46))-1,"Error")</f>
        <v>6.1062648691514898E-2</v>
      </c>
      <c r="CG47" s="25">
        <f ca="1">IFERROR(((1+'US Inflation'!$C48)*(1+('Official End of Year'!CG47-'Official End of Year'!CG46)/'Official End of Year'!CG46))-1,"Error")</f>
        <v>0.51969212189678271</v>
      </c>
      <c r="CH47" s="25">
        <f ca="1">IFERROR(((1+'US Inflation'!$C48)*(1+('Official End of Year'!CH47-'Official End of Year'!CH46)/'Official End of Year'!CH46))-1,"Error")</f>
        <v>6.5118570701409029E-2</v>
      </c>
      <c r="CI47" s="25">
        <f ca="1">IFERROR(((1+'US Inflation'!$C48)*(1+('Official End of Year'!CI47-'Official End of Year'!CI46)/'Official End of Year'!CI46))-1,"Error")</f>
        <v>0.1045454004423787</v>
      </c>
      <c r="CJ47" s="25">
        <f ca="1">IFERROR(((1+'US Inflation'!$C48)*(1+('Official End of Year'!CJ47-'Official End of Year'!CJ46)/'Official End of Year'!CJ46))-1,"Error")</f>
        <v>0.75363705899061895</v>
      </c>
      <c r="CK47" s="25">
        <f ca="1">IFERROR(((1+'US Inflation'!$C48)*(1+('Official End of Year'!CK47-'Official End of Year'!CK46)/'Official End of Year'!CK46))-1,"Error")</f>
        <v>0.40771123620337768</v>
      </c>
      <c r="CL47" s="25">
        <f ca="1">IFERROR(((1+'US Inflation'!$C48)*(1+('Official End of Year'!CL47-'Official End of Year'!CL46)/'Official End of Year'!CL46))-1,"Error")</f>
        <v>0.24653183281184932</v>
      </c>
      <c r="CM47" s="25">
        <f ca="1">IFERROR(((1+'US Inflation'!$C48)*(1+('Official End of Year'!CM47-'Official End of Year'!CM46)/'Official End of Year'!CM46))-1,"Error")</f>
        <v>0.49704284938519017</v>
      </c>
      <c r="CN47" s="25">
        <f ca="1">IFERROR(((1+'US Inflation'!$C48)*(1+('Official End of Year'!CN47-'Official End of Year'!CN46)/'Official End of Year'!CN46))-1,"Error")</f>
        <v>0.3729137227266428</v>
      </c>
      <c r="CO47" s="25">
        <f ca="1">IFERROR(((1+'US Inflation'!$C48)*(1+('Official End of Year'!CO47-'Official End of Year'!CO46)/'Official End of Year'!CO46))-1,"Error")</f>
        <v>2.909616329102414</v>
      </c>
      <c r="CP47" s="25">
        <f ca="1">IFERROR(((1+'US Inflation'!$C48)*(1+('Official End of Year'!CP47-'Official End of Year'!CP46)/'Official End of Year'!CP46))-1,"Error")</f>
        <v>0.1360071233907405</v>
      </c>
      <c r="CQ47" s="25">
        <f ca="1">IFERROR(((1+'US Inflation'!$C48)*(1+('Official End of Year'!CQ47-'Official End of Year'!CQ46)/'Official End of Year'!CQ46))-1,"Error")</f>
        <v>6.1062648691514898E-2</v>
      </c>
      <c r="CR47" s="25">
        <f ca="1">IFERROR(((1+'US Inflation'!$C48)*(1+('Official End of Year'!CR47-'Official End of Year'!CR46)/'Official End of Year'!CR46))-1,"Error")</f>
        <v>7.2613875038078701E-2</v>
      </c>
      <c r="CS47" s="25" t="str">
        <f ca="1">IFERROR(((1+'US Inflation'!$C48)*(1+('Official End of Year'!CS47-'Official End of Year'!CS46)/'Official End of Year'!CS46))-1,"Error")</f>
        <v>Error</v>
      </c>
      <c r="CT47" s="25">
        <f ca="1">IFERROR(((1+'US Inflation'!$C48)*(1+('Official End of Year'!CT47-'Official End of Year'!CT46)/'Official End of Year'!CT46))-1,"Error")</f>
        <v>0.19148807444649885</v>
      </c>
      <c r="CU47" s="25" t="str">
        <f ca="1">IFERROR(((1+'US Inflation'!$C48)*(1+('Official End of Year'!CU47-'Official End of Year'!CU46)/'Official End of Year'!CU46))-1,"Error")</f>
        <v>Error</v>
      </c>
      <c r="CV47" s="25" t="str">
        <f ca="1">IFERROR(((1+'US Inflation'!$C48)*(1+('Official End of Year'!CV47-'Official End of Year'!CV46)/'Official End of Year'!CV46))-1,"Error")</f>
        <v>Error</v>
      </c>
      <c r="CW47" s="25">
        <f ca="1">IFERROR(((1+'US Inflation'!$C48)*(1+('Official End of Year'!CW47-'Official End of Year'!CW46)/'Official End of Year'!CW46))-1,"Error")</f>
        <v>1.5629532577089731</v>
      </c>
      <c r="CX47" s="25">
        <f ca="1">IFERROR(((1+'US Inflation'!$C48)*(1+('Official End of Year'!CX47-'Official End of Year'!CX46)/'Official End of Year'!CX46))-1,"Error")</f>
        <v>0.17822574200775598</v>
      </c>
      <c r="CY47" s="25" t="str">
        <f ca="1">IFERROR(((1+'US Inflation'!$C48)*(1+('Official End of Year'!CY47-'Official End of Year'!CY46)/'Official End of Year'!CY46))-1,"Error")</f>
        <v>Error</v>
      </c>
      <c r="CZ47" s="25" t="str">
        <f ca="1">IFERROR(((1+'US Inflation'!$C48)*(1+('Official End of Year'!CZ47-'Official End of Year'!CZ46)/'Official End of Year'!CZ46))-1,"Error")</f>
        <v>Error</v>
      </c>
      <c r="DA47" s="25">
        <f ca="1">IFERROR(((1+'US Inflation'!$C48)*(1+('Official End of Year'!DA47-'Official End of Year'!DA46)/'Official End of Year'!DA46))-1,"Error")</f>
        <v>0.52685724029562064</v>
      </c>
      <c r="DB47" s="25">
        <f ca="1">IFERROR(((1+'US Inflation'!$C48)*(1+('Official End of Year'!DB47-'Official End of Year'!DB46)/'Official End of Year'!DB46))-1,"Error")</f>
        <v>1.5824805206248511</v>
      </c>
      <c r="DC47" s="25" t="str">
        <f ca="1">IFERROR(((1+'US Inflation'!$C48)*(1+('Official End of Year'!DC47-'Official End of Year'!DC46)/'Official End of Year'!DC46))-1,"Error")</f>
        <v>Error</v>
      </c>
      <c r="DD47" s="25">
        <f ca="1">IFERROR(((1+'US Inflation'!$C48)*(1+('Official End of Year'!DD47-'Official End of Year'!DD46)/'Official End of Year'!DD46))-1,"Error")</f>
        <v>0.28444425894236014</v>
      </c>
      <c r="DE47" s="25" t="str">
        <f ca="1">IFERROR(((1+'US Inflation'!$C48)*(1+('Official End of Year'!DE47-'Official End of Year'!DE46)/'Official End of Year'!DE46))-1,"Error")</f>
        <v>Error</v>
      </c>
      <c r="DF47" s="25">
        <f ca="1">IFERROR(((1+'US Inflation'!$C48)*(1+('Official End of Year'!DF47-'Official End of Year'!DF46)/'Official End of Year'!DF46))-1,"Error")</f>
        <v>-2.5206357962969106E-2</v>
      </c>
      <c r="DG47" s="25" t="str">
        <f ca="1">IFERROR(((1+'US Inflation'!$C48)*(1+('Official End of Year'!DG47-'Official End of Year'!DG46)/'Official End of Year'!DG46))-1,"Error")</f>
        <v>Error</v>
      </c>
    </row>
    <row r="48" spans="1:111" x14ac:dyDescent="0.25">
      <c r="A48" t="str">
        <f t="shared" ca="1" si="2"/>
        <v>1993</v>
      </c>
      <c r="B48" s="25">
        <f ca="1">IFERROR(((1+'US Inflation'!$C49)*(1+('Official End of Year'!B48-'Official End of Year'!B47)/'Official End of Year'!B47))-1,"Error")</f>
        <v>9.9554979768705643E-2</v>
      </c>
      <c r="C48" s="25">
        <f ca="1">IFERROR(((1+'US Inflation'!$C49)*(1+('Official End of Year'!C48-'Official End of Year'!C47)/'Official End of Year'!C47))-1,"Error")</f>
        <v>3.8966972486755624E-2</v>
      </c>
      <c r="D48" s="25">
        <f ca="1">IFERROR(((1+'US Inflation'!$C49)*(1+('Official End of Year'!D48-'Official End of Year'!D47)/'Official End of Year'!D47))-1,"Error")</f>
        <v>5.6436716988907731E-2</v>
      </c>
      <c r="E48" s="25">
        <f ca="1">IFERROR(((1+'US Inflation'!$C49)*(1+('Official End of Year'!E48-'Official End of Year'!E47)/'Official End of Year'!E47))-1,"Error")</f>
        <v>0.1139899384600418</v>
      </c>
      <c r="F48" s="25">
        <f ca="1">IFERROR(((1+'US Inflation'!$C49)*(1+('Official End of Year'!F48-'Official End of Year'!F47)/'Official End of Year'!F47))-1,"Error")</f>
        <v>0.13209726985031955</v>
      </c>
      <c r="G48" s="25">
        <f ca="1">IFERROR(((1+'US Inflation'!$C49)*(1+('Official End of Year'!G48-'Official End of Year'!G47)/'Official End of Year'!G47))-1,"Error")</f>
        <v>0.11769633589551232</v>
      </c>
      <c r="H48" s="25">
        <f ca="1">IFERROR(((1+'US Inflation'!$C49)*(1+('Official End of Year'!H48-'Official End of Year'!H47)/'Official End of Year'!H47))-1,"Error")</f>
        <v>0.12363934221400497</v>
      </c>
      <c r="I48" s="25">
        <f ca="1">IFERROR(((1+'US Inflation'!$C49)*(1+('Official End of Year'!I48-'Official End of Year'!I47)/'Official End of Year'!I47))-1,"Error")</f>
        <v>0.17923884396081879</v>
      </c>
      <c r="J48" s="25">
        <f ca="1">IFERROR(((1+'US Inflation'!$C49)*(1+('Official End of Year'!J48-'Official End of Year'!J47)/'Official End of Year'!J47))-1,"Error")</f>
        <v>24.811216166536017</v>
      </c>
      <c r="K48" s="25">
        <f ca="1">IFERROR(((1+'US Inflation'!$C49)*(1+('Official End of Year'!K48-'Official End of Year'!K47)/'Official End of Year'!K47))-1,"Error")</f>
        <v>0.16167768944218475</v>
      </c>
      <c r="L48" s="25">
        <f ca="1">IFERROR(((1+'US Inflation'!$C49)*(1+('Official End of Year'!L48-'Official End of Year'!L47)/'Official End of Year'!L47))-1,"Error")</f>
        <v>7.7611619330770765E-2</v>
      </c>
      <c r="M48" s="25">
        <f ca="1">IFERROR(((1+'US Inflation'!$C49)*(1+('Official End of Year'!M48-'Official End of Year'!M47)/'Official End of Year'!M47))-1,"Error")</f>
        <v>0.15400436093996084</v>
      </c>
      <c r="N48" s="25">
        <f ca="1">IFERROR(((1+'US Inflation'!$C49)*(1+('Official End of Year'!N48-'Official End of Year'!N47)/'Official End of Year'!N47))-1,"Error")</f>
        <v>2.8113729030917911E-2</v>
      </c>
      <c r="O48" s="25">
        <f ca="1">IFERROR(((1+'US Inflation'!$C49)*(1+('Official End of Year'!O48-'Official End of Year'!O47)/'Official End of Year'!O47))-1,"Error")</f>
        <v>3.2171419211126651E-2</v>
      </c>
      <c r="P48" s="25">
        <f ca="1">IFERROR(((1+'US Inflation'!$C49)*(1+('Official End of Year'!P48-'Official End of Year'!P47)/'Official End of Year'!P47))-1,"Error")</f>
        <v>0.16492933305154156</v>
      </c>
      <c r="Q48" s="25">
        <f ca="1">IFERROR(((1+'US Inflation'!$C49)*(1+('Official End of Year'!Q48-'Official End of Year'!Q47)/'Official End of Year'!Q47))-1,"Error")</f>
        <v>20.265857173989069</v>
      </c>
      <c r="R48" s="25">
        <f ca="1">IFERROR(((1+'US Inflation'!$C49)*(1+('Official End of Year'!R48-'Official End of Year'!R47)/'Official End of Year'!R47))-1,"Error")</f>
        <v>0.13257197285977806</v>
      </c>
      <c r="S48" s="25">
        <f ca="1">IFERROR(((1+'US Inflation'!$C49)*(1+('Official End of Year'!S48-'Official End of Year'!S47)/'Official End of Year'!S47))-1,"Error")</f>
        <v>0.12588528854988756</v>
      </c>
      <c r="T48" s="25">
        <f ca="1">IFERROR(((1+'US Inflation'!$C49)*(1+('Official End of Year'!T48-'Official End of Year'!T47)/'Official End of Year'!T47))-1,"Error")</f>
        <v>0.12920832831231355</v>
      </c>
      <c r="U48" s="25">
        <f ca="1">IFERROR(((1+'US Inflation'!$C49)*(1+('Official End of Year'!U48-'Official End of Year'!U47)/'Official End of Year'!U47))-1,"Error")</f>
        <v>4.4598273658842169E-2</v>
      </c>
      <c r="V48" s="25">
        <f ca="1">IFERROR(((1+'US Inflation'!$C49)*(1+('Official End of Year'!V48-'Official End of Year'!V47)/'Official End of Year'!V47))-1,"Error")</f>
        <v>0.10821079442197212</v>
      </c>
      <c r="W48" s="25">
        <f ca="1">IFERROR(((1+'US Inflation'!$C49)*(1+('Official End of Year'!W48-'Official End of Year'!W47)/'Official End of Year'!W47))-1,"Error")</f>
        <v>4.3049543693978176E-2</v>
      </c>
      <c r="X48" s="25">
        <f ca="1">IFERROR(((1+'US Inflation'!$C49)*(1+('Official End of Year'!X48-'Official End of Year'!X47)/'Official End of Year'!X47))-1,"Error")</f>
        <v>3.5403224971261027E-2</v>
      </c>
      <c r="Y48" s="25">
        <f ca="1">IFERROR(((1+'US Inflation'!$C49)*(1+('Official End of Year'!Y48-'Official End of Year'!Y47)/'Official End of Year'!Y47))-1,"Error")</f>
        <v>0.15481754280578719</v>
      </c>
      <c r="Z48" s="25">
        <f ca="1">IFERROR(((1+'US Inflation'!$C49)*(1+('Official End of Year'!Z48-'Official End of Year'!Z47)/'Official End of Year'!Z47))-1,"Error")</f>
        <v>0.11769633589551232</v>
      </c>
      <c r="AA48" s="25">
        <f ca="1">IFERROR(((1+'US Inflation'!$C49)*(1+('Official End of Year'!AA48-'Official End of Year'!AA47)/'Official End of Year'!AA47))-1,"Error")</f>
        <v>5.7052271447328273E-2</v>
      </c>
      <c r="AB48" s="25">
        <f ca="1">IFERROR(((1+'US Inflation'!$C49)*(1+('Official End of Year'!AB48-'Official End of Year'!AB47)/'Official End of Year'!AB47))-1,"Error")</f>
        <v>0.11541406255470066</v>
      </c>
      <c r="AC48" s="25">
        <f ca="1">IFERROR(((1+'US Inflation'!$C49)*(1+('Official End of Year'!AC48-'Official End of Year'!AC47)/'Official End of Year'!AC47))-1,"Error")</f>
        <v>0.58770614986276359</v>
      </c>
      <c r="AD48" s="25">
        <f ca="1">IFERROR(((1+'US Inflation'!$C49)*(1+('Official End of Year'!AD48-'Official End of Year'!AD47)/'Official End of Year'!AD47))-1,"Error")</f>
        <v>0.20871606679040755</v>
      </c>
      <c r="AE48" s="25">
        <f ca="1">IFERROR(((1+'US Inflation'!$C49)*(1+('Official End of Year'!AE48-'Official End of Year'!AE47)/'Official End of Year'!AE47))-1,"Error")</f>
        <v>0.14305533504920431</v>
      </c>
      <c r="AF48" s="25">
        <f ca="1">IFERROR(((1+'US Inflation'!$C49)*(1+('Official End of Year'!AF48-'Official End of Year'!AF47)/'Official End of Year'!AF47))-1,"Error")</f>
        <v>8.590736858493786E-2</v>
      </c>
      <c r="AG48" s="25">
        <f ca="1">IFERROR(((1+'US Inflation'!$C49)*(1+('Official End of Year'!AG48-'Official End of Year'!AG47)/'Official End of Year'!AG47))-1,"Error")</f>
        <v>6.4670320544760074E-2</v>
      </c>
      <c r="AH48" s="25">
        <f ca="1">IFERROR(((1+'US Inflation'!$C49)*(1+('Official End of Year'!AH48-'Official End of Year'!AH47)/'Official End of Year'!AH47))-1,"Error")</f>
        <v>0.20888114716770878</v>
      </c>
      <c r="AI48" s="25">
        <f ca="1">IFERROR(((1+'US Inflation'!$C49)*(1+('Official End of Year'!AI48-'Official End of Year'!AI47)/'Official End of Year'!AI47))-1,"Error")</f>
        <v>0.28609819414998583</v>
      </c>
      <c r="AJ48" s="25">
        <f ca="1">IFERROR(((1+'US Inflation'!$C49)*(1+('Official End of Year'!AJ48-'Official End of Year'!AJ47)/'Official End of Year'!AJ47))-1,"Error")</f>
        <v>0.17960403297569139</v>
      </c>
      <c r="AK48" s="25">
        <f ca="1">IFERROR(((1+'US Inflation'!$C49)*(1+('Official End of Year'!AK48-'Official End of Year'!AK47)/'Official End of Year'!AK47))-1,"Error")</f>
        <v>0.23611050067309147</v>
      </c>
      <c r="AL48" s="25">
        <f ca="1">IFERROR(((1+'US Inflation'!$C49)*(1+('Official End of Year'!AL48-'Official End of Year'!AL47)/'Official End of Year'!AL47))-1,"Error")</f>
        <v>5.4677739562018379E-2</v>
      </c>
      <c r="AM48" s="25">
        <f ca="1">IFERROR(((1+'US Inflation'!$C49)*(1+('Official End of Year'!AM48-'Official End of Year'!AM47)/'Official End of Year'!AM47))-1,"Error")</f>
        <v>26.119392003546224</v>
      </c>
      <c r="AN48" s="25">
        <f ca="1">IFERROR(((1+'US Inflation'!$C49)*(1+('Official End of Year'!AN48-'Official End of Year'!AN47)/'Official End of Year'!AN47))-1,"Error")</f>
        <v>3.064384448483537E-2</v>
      </c>
      <c r="AO48" s="25">
        <f ca="1">IFERROR(((1+'US Inflation'!$C49)*(1+('Official End of Year'!AO48-'Official End of Year'!AO47)/'Official End of Year'!AO47))-1,"Error")</f>
        <v>0.21728117981112538</v>
      </c>
      <c r="AP48" s="25">
        <f ca="1">IFERROR(((1+'US Inflation'!$C49)*(1+('Official End of Year'!AP48-'Official End of Year'!AP47)/'Official End of Year'!AP47))-1,"Error")</f>
        <v>0.1348942171417411</v>
      </c>
      <c r="AQ48" s="25">
        <f ca="1">IFERROR(((1+'US Inflation'!$C49)*(1+('Official End of Year'!AQ48-'Official End of Year'!AQ47)/'Official End of Year'!AQ47))-1,"Error")</f>
        <v>0.23362808902847787</v>
      </c>
      <c r="AR48" s="25">
        <f ca="1">IFERROR(((1+'US Inflation'!$C49)*(1+('Official End of Year'!AR48-'Official End of Year'!AR47)/'Official End of Year'!AR47))-1,"Error")</f>
        <v>0.45311579290355697</v>
      </c>
      <c r="AS48" s="25">
        <f ca="1">IFERROR(((1+'US Inflation'!$C49)*(1+('Official End of Year'!AS48-'Official End of Year'!AS47)/'Official End of Year'!AS47))-1,"Error")</f>
        <v>-8.8442148682144284E-2</v>
      </c>
      <c r="AT48" s="25">
        <f ca="1">IFERROR(((1+'US Inflation'!$C49)*(1+('Official End of Year'!AT48-'Official End of Year'!AT47)/'Official End of Year'!AT47))-1,"Error")</f>
        <v>5.0769568901041007E-2</v>
      </c>
      <c r="AU48" s="25">
        <f ca="1">IFERROR(((1+'US Inflation'!$C49)*(1+('Official End of Year'!AU48-'Official End of Year'!AU47)/'Official End of Year'!AU47))-1,"Error")</f>
        <v>0.97073244090089372</v>
      </c>
      <c r="AV48" s="25">
        <f ca="1">IFERROR(((1+'US Inflation'!$C49)*(1+('Official End of Year'!AV48-'Official End of Year'!AV47)/'Official End of Year'!AV47))-1,"Error")</f>
        <v>5.780000780156036E-2</v>
      </c>
      <c r="AW48" s="25">
        <f ca="1">IFERROR(((1+'US Inflation'!$C49)*(1+('Official End of Year'!AW48-'Official End of Year'!AW47)/'Official End of Year'!AW47))-1,"Error")</f>
        <v>2.2694008864087456E-2</v>
      </c>
      <c r="AX48" s="25">
        <f ca="1">IFERROR(((1+'US Inflation'!$C49)*(1+('Official End of Year'!AX48-'Official End of Year'!AX47)/'Official End of Year'!AX47))-1,"Error")</f>
        <v>3.2080187961382123E-2</v>
      </c>
      <c r="AY48" s="25">
        <f ca="1">IFERROR(((1+'US Inflation'!$C49)*(1+('Official End of Year'!AY48-'Official End of Year'!AY47)/'Official End of Year'!AY47))-1,"Error")</f>
        <v>-4.5894841654804619E-2</v>
      </c>
      <c r="AZ48" s="25">
        <f ca="1">IFERROR(((1+'US Inflation'!$C49)*(1+('Official End of Year'!AZ48-'Official End of Year'!AZ47)/'Official End of Year'!AZ47))-1,"Error")</f>
        <v>0.15475748986594606</v>
      </c>
      <c r="BA48" s="25">
        <f ca="1">IFERROR(((1+'US Inflation'!$C49)*(1+('Official End of Year'!BA48-'Official End of Year'!BA47)/'Official End of Year'!BA47))-1,"Error")</f>
        <v>3.0642750373692129E-2</v>
      </c>
      <c r="BB48" s="25">
        <f ca="1">IFERROR(((1+'US Inflation'!$C49)*(1+('Official End of Year'!BB48-'Official End of Year'!BB47)/'Official End of Year'!BB47))-1,"Error")</f>
        <v>0.11444689900076188</v>
      </c>
      <c r="BC48" s="25">
        <f ca="1">IFERROR(((1+'US Inflation'!$C49)*(1+('Official End of Year'!BC48-'Official End of Year'!BC47)/'Official End of Year'!BC47))-1,"Error")</f>
        <v>6.4714533802826102E-2</v>
      </c>
      <c r="BD48" s="25">
        <f ca="1">IFERROR(((1+'US Inflation'!$C49)*(1+('Official End of Year'!BD48-'Official End of Year'!BD47)/'Official End of Year'!BD47))-1,"Error")</f>
        <v>6.2462848682192984E-2</v>
      </c>
      <c r="BE48" s="25">
        <f ca="1">IFERROR(((1+'US Inflation'!$C49)*(1+('Official End of Year'!BE48-'Official End of Year'!BE47)/'Official End of Year'!BE47))-1,"Error")</f>
        <v>3.0923601325600458E-2</v>
      </c>
      <c r="BF48" s="25">
        <f ca="1">IFERROR(((1+'US Inflation'!$C49)*(1+('Official End of Year'!BF48-'Official End of Year'!BF47)/'Official End of Year'!BF47))-1,"Error")</f>
        <v>0.10009288120054682</v>
      </c>
      <c r="BG48" s="25">
        <f ca="1">IFERROR(((1+'US Inflation'!$C49)*(1+('Official End of Year'!BG48-'Official End of Year'!BG47)/'Official End of Year'!BG47))-1,"Error")</f>
        <v>0.16854367033898532</v>
      </c>
      <c r="BH48" s="25">
        <f ca="1">IFERROR(((1+'US Inflation'!$C49)*(1+('Official End of Year'!BH48-'Official End of Year'!BH47)/'Official End of Year'!BH47))-1,"Error")</f>
        <v>0.15064564700659622</v>
      </c>
      <c r="BI48" s="25">
        <f ca="1">IFERROR(((1+'US Inflation'!$C49)*(1+('Official End of Year'!BI48-'Official End of Year'!BI47)/'Official End of Year'!BI47))-1,"Error")</f>
        <v>2.7182121352050226E-2</v>
      </c>
      <c r="BJ48" s="25">
        <f ca="1">IFERROR(((1+'US Inflation'!$C49)*(1+('Official End of Year'!BJ48-'Official End of Year'!BJ47)/'Official End of Year'!BJ47))-1,"Error")</f>
        <v>0.11720269317884835</v>
      </c>
      <c r="BK48" s="25">
        <f ca="1">IFERROR(((1+'US Inflation'!$C49)*(1+('Official End of Year'!BK48-'Official End of Year'!BK47)/'Official End of Year'!BK47))-1,"Error")</f>
        <v>3.7906311986282804E-2</v>
      </c>
      <c r="BL48" s="25">
        <f ca="1">IFERROR(((1+'US Inflation'!$C49)*(1+('Official End of Year'!BL48-'Official End of Year'!BL47)/'Official End of Year'!BL47))-1,"Error")</f>
        <v>0.18268093036525523</v>
      </c>
      <c r="BM48" s="25">
        <f ca="1">IFERROR(((1+'US Inflation'!$C49)*(1+('Official End of Year'!BM48-'Official End of Year'!BM47)/'Official End of Year'!BM47))-1,"Error")</f>
        <v>0.11075683333766317</v>
      </c>
      <c r="BN48" s="25">
        <f ca="1">IFERROR(((1+'US Inflation'!$C49)*(1+('Official End of Year'!BN48-'Official End of Year'!BN47)/'Official End of Year'!BN47))-1,"Error")</f>
        <v>-4.1673902355971348E-2</v>
      </c>
      <c r="BO48" s="25">
        <f ca="1">IFERROR(((1+'US Inflation'!$C49)*(1+('Official End of Year'!BO48-'Official End of Year'!BO47)/'Official End of Year'!BO47))-1,"Error")</f>
        <v>0.30277366218236179</v>
      </c>
      <c r="BP48" s="25">
        <f ca="1">IFERROR(((1+'US Inflation'!$C49)*(1+('Official End of Year'!BP48-'Official End of Year'!BP47)/'Official End of Year'!BP47))-1,"Error")</f>
        <v>0.14728981373963879</v>
      </c>
      <c r="BQ48" s="25">
        <f ca="1">IFERROR(((1+'US Inflation'!$C49)*(1+('Official End of Year'!BQ48-'Official End of Year'!BQ47)/'Official End of Year'!BQ47))-1,"Error")</f>
        <v>0.14410766777744999</v>
      </c>
      <c r="BR48" s="25">
        <f ca="1">IFERROR(((1+'US Inflation'!$C49)*(1+('Official End of Year'!BR48-'Official End of Year'!BR47)/'Official End of Year'!BR47))-1,"Error")</f>
        <v>0.20987832430821274</v>
      </c>
      <c r="BS48" s="25">
        <f ca="1">IFERROR(((1+'US Inflation'!$C49)*(1+('Official End of Year'!BS48-'Official End of Year'!BS47)/'Official End of Year'!BS47))-1,"Error")</f>
        <v>0.17450704073438916</v>
      </c>
      <c r="BT48" s="25">
        <f ca="1">IFERROR(((1+'US Inflation'!$C49)*(1+('Official End of Year'!BT48-'Official End of Year'!BT47)/'Official End of Year'!BT47))-1,"Error")</f>
        <v>0.3656503310499144</v>
      </c>
      <c r="BU48" s="25">
        <f ca="1">IFERROR(((1+'US Inflation'!$C49)*(1+('Official End of Year'!BU48-'Official End of Year'!BU47)/'Official End of Year'!BU47))-1,"Error")</f>
        <v>0.13124825901530124</v>
      </c>
      <c r="BV48" s="25">
        <f ca="1">IFERROR(((1+'US Inflation'!$C49)*(1+('Official End of Year'!BV48-'Official End of Year'!BV47)/'Official End of Year'!BV47))-1,"Error")</f>
        <v>0.26756865377159955</v>
      </c>
      <c r="BW48" s="25">
        <f ca="1">IFERROR(((1+'US Inflation'!$C49)*(1+('Official End of Year'!BW48-'Official End of Year'!BW47)/'Official End of Year'!BW47))-1,"Error")</f>
        <v>3.0642750373692129E-2</v>
      </c>
      <c r="BX48" s="25">
        <f ca="1">IFERROR(((1+'US Inflation'!$C49)*(1+('Official End of Year'!BX48-'Official End of Year'!BX47)/'Official End of Year'!BX47))-1,"Error")</f>
        <v>4.4208953547300034E-3</v>
      </c>
      <c r="BY48" s="25">
        <f ca="1">IFERROR(((1+'US Inflation'!$C49)*(1+('Official End of Year'!BY48-'Official End of Year'!BY47)/'Official End of Year'!BY47))-1,"Error")</f>
        <v>0.15475748986594606</v>
      </c>
      <c r="BZ48" s="25">
        <f ca="1">IFERROR(((1+'US Inflation'!$C49)*(1+('Official End of Year'!BZ48-'Official End of Year'!BZ47)/'Official End of Year'!BZ47))-1,"Error")</f>
        <v>0.28113313806791984</v>
      </c>
      <c r="CA48" s="25">
        <f ca="1">IFERROR(((1+'US Inflation'!$C49)*(1+('Official End of Year'!CA48-'Official End of Year'!CA47)/'Official End of Year'!CA47))-1,"Error")</f>
        <v>0.13243177934411454</v>
      </c>
      <c r="CB48" s="25">
        <f ca="1">IFERROR(((1+'US Inflation'!$C49)*(1+('Official End of Year'!CB48-'Official End of Year'!CB47)/'Official End of Year'!CB47))-1,"Error")</f>
        <v>3.0642750373692129E-2</v>
      </c>
      <c r="CC48" s="25">
        <f ca="1">IFERROR(((1+'US Inflation'!$C49)*(1+('Official End of Year'!CC48-'Official End of Year'!CC47)/'Official End of Year'!CC47))-1,"Error")</f>
        <v>0.15475748986594606</v>
      </c>
      <c r="CD48" s="25">
        <f ca="1">IFERROR(((1+'US Inflation'!$C49)*(1+('Official End of Year'!CD48-'Official End of Year'!CD47)/'Official End of Year'!CD47))-1,"Error")</f>
        <v>0.25306399916168543</v>
      </c>
      <c r="CE48" s="25">
        <f ca="1">IFERROR(((1+'US Inflation'!$C49)*(1+('Official End of Year'!CE48-'Official End of Year'!CE47)/'Official End of Year'!CE47))-1,"Error")</f>
        <v>6.1287987471536631E-2</v>
      </c>
      <c r="CF48" s="25">
        <f ca="1">IFERROR(((1+'US Inflation'!$C49)*(1+('Official End of Year'!CF48-'Official End of Year'!CF47)/'Official End of Year'!CF47))-1,"Error")</f>
        <v>3.0642750373692129E-2</v>
      </c>
      <c r="CG48" s="25">
        <f ca="1">IFERROR(((1+'US Inflation'!$C49)*(1+('Official End of Year'!CG48-'Official End of Year'!CG47)/'Official End of Year'!CG47))-1,"Error")</f>
        <v>0.45395449389822184</v>
      </c>
      <c r="CH48" s="25">
        <f ca="1">IFERROR(((1+'US Inflation'!$C49)*(1+('Official End of Year'!CH48-'Official End of Year'!CH47)/'Official End of Year'!CH47))-1,"Error")</f>
        <v>2.9530094791888617E-2</v>
      </c>
      <c r="CI48" s="25">
        <f ca="1">IFERROR(((1+'US Inflation'!$C49)*(1+('Official End of Year'!CI48-'Official End of Year'!CI47)/'Official End of Year'!CI47))-1,"Error")</f>
        <v>0.15475622555099711</v>
      </c>
      <c r="CJ48" s="25">
        <f ca="1">IFERROR(((1+'US Inflation'!$C49)*(1+('Official End of Year'!CJ48-'Official End of Year'!CJ47)/'Official End of Year'!CJ47))-1,"Error")</f>
        <v>0.73229209762030911</v>
      </c>
      <c r="CK48" s="25">
        <f ca="1">IFERROR(((1+'US Inflation'!$C49)*(1+('Official End of Year'!CK48-'Official End of Year'!CK47)/'Official End of Year'!CK47))-1,"Error")</f>
        <v>-2.7028178019736004E-2</v>
      </c>
      <c r="CL48" s="25">
        <f ca="1">IFERROR(((1+'US Inflation'!$C49)*(1+('Official End of Year'!CL48-'Official End of Year'!CL47)/'Official End of Year'!CL47))-1,"Error")</f>
        <v>7.3188979357014849E-2</v>
      </c>
      <c r="CM48" s="25">
        <f ca="1">IFERROR(((1+'US Inflation'!$C49)*(1+('Official End of Year'!CM48-'Official End of Year'!CM47)/'Official End of Year'!CM47))-1,"Error")</f>
        <v>0.30468281498537886</v>
      </c>
      <c r="CN48" s="25">
        <f ca="1">IFERROR(((1+'US Inflation'!$C49)*(1+('Official End of Year'!CN48-'Official End of Year'!CN47)/'Official End of Year'!CN47))-1,"Error")</f>
        <v>0.36205709030297473</v>
      </c>
      <c r="CO48" s="25">
        <f ca="1">IFERROR(((1+'US Inflation'!$C49)*(1+('Official End of Year'!CO48-'Official End of Year'!CO47)/'Official End of Year'!CO47))-1,"Error")</f>
        <v>0.64420679336741316</v>
      </c>
      <c r="CP48" s="25">
        <f ca="1">IFERROR(((1+'US Inflation'!$C49)*(1+('Official End of Year'!CP48-'Official End of Year'!CP47)/'Official End of Year'!CP47))-1,"Error")</f>
        <v>0.31434944573382317</v>
      </c>
      <c r="CQ48" s="25">
        <f ca="1">IFERROR(((1+'US Inflation'!$C49)*(1+('Official End of Year'!CQ48-'Official End of Year'!CQ47)/'Official End of Year'!CQ47))-1,"Error")</f>
        <v>3.0642750373692129E-2</v>
      </c>
      <c r="CR48" s="25">
        <f ca="1">IFERROR(((1+'US Inflation'!$C49)*(1+('Official End of Year'!CR48-'Official End of Year'!CR47)/'Official End of Year'!CR47))-1,"Error")</f>
        <v>5.3105476984401045E-2</v>
      </c>
      <c r="CS48" s="25">
        <f ca="1">IFERROR(((1+'US Inflation'!$C49)*(1+('Official End of Year'!CS48-'Official End of Year'!CS47)/'Official End of Year'!CS47))-1,"Error")</f>
        <v>47.02795216741405</v>
      </c>
      <c r="CT48" s="25">
        <f ca="1">IFERROR(((1+'US Inflation'!$C49)*(1+('Official End of Year'!CT48-'Official End of Year'!CT47)/'Official End of Year'!CT47))-1,"Error")</f>
        <v>0.37650477737521815</v>
      </c>
      <c r="CU48" s="25" t="str">
        <f ca="1">IFERROR(((1+'US Inflation'!$C49)*(1+('Official End of Year'!CU48-'Official End of Year'!CU47)/'Official End of Year'!CU47))-1,"Error")</f>
        <v>Error</v>
      </c>
      <c r="CV48" s="25">
        <f ca="1">IFERROR(((1+'US Inflation'!$C49)*(1+('Official End of Year'!CV48-'Official End of Year'!CV47)/'Official End of Year'!CV47))-1,"Error")</f>
        <v>0.10774938736726303</v>
      </c>
      <c r="CW48" s="25">
        <f ca="1">IFERROR(((1+'US Inflation'!$C49)*(1+('Official End of Year'!CW48-'Official End of Year'!CW47)/'Official End of Year'!CW47))-1,"Error")</f>
        <v>3.0642750373692129E-2</v>
      </c>
      <c r="CX48" s="25">
        <f ca="1">IFERROR(((1+'US Inflation'!$C49)*(1+('Official End of Year'!CX48-'Official End of Year'!CX47)/'Official End of Year'!CX47))-1,"Error")</f>
        <v>0.23598576828189599</v>
      </c>
      <c r="CY48" s="25">
        <f ca="1">IFERROR(((1+'US Inflation'!$C49)*(1+('Official End of Year'!CY48-'Official End of Year'!CY47)/'Official End of Year'!CY47))-1,"Error")</f>
        <v>-0.26558989644030329</v>
      </c>
      <c r="CZ48" s="25">
        <f ca="1">IFERROR(((1+'US Inflation'!$C49)*(1+('Official End of Year'!CZ48-'Official End of Year'!CZ47)/'Official End of Year'!CZ47))-1,"Error")</f>
        <v>6.0555864500633216E-2</v>
      </c>
      <c r="DA48" s="25">
        <f ca="1">IFERROR(((1+'US Inflation'!$C49)*(1+('Official End of Year'!DA48-'Official End of Year'!DA47)/'Official End of Year'!DA47))-1,"Error")</f>
        <v>0.39519495553853523</v>
      </c>
      <c r="DB48" s="25">
        <f ca="1">IFERROR(((1+'US Inflation'!$C49)*(1+('Official End of Year'!DB48-'Official End of Year'!DB47)/'Official End of Year'!DB47))-1,"Error")</f>
        <v>1.8589133684278938</v>
      </c>
      <c r="DC48" s="25">
        <f ca="1">IFERROR(((1+'US Inflation'!$C49)*(1+('Official End of Year'!DC48-'Official End of Year'!DC47)/'Official End of Year'!DC47))-1,"Error")</f>
        <v>2.0968952041349258</v>
      </c>
      <c r="DD48" s="25">
        <f ca="1">IFERROR(((1+'US Inflation'!$C49)*(1+('Official End of Year'!DD48-'Official End of Year'!DD47)/'Official End of Year'!DD47))-1,"Error")</f>
        <v>0.13113518120957446</v>
      </c>
      <c r="DE48" s="25">
        <f ca="1">IFERROR(((1+'US Inflation'!$C49)*(1+('Official End of Year'!DE48-'Official End of Year'!DE47)/'Official End of Year'!DE47))-1,"Error")</f>
        <v>19.370540881210438</v>
      </c>
      <c r="DF48" s="25">
        <f ca="1">IFERROR(((1+'US Inflation'!$C49)*(1+('Official End of Year'!DF48-'Official End of Year'!DF47)/'Official End of Year'!DF47))-1,"Error")</f>
        <v>5.7713584564766496E-2</v>
      </c>
      <c r="DG48" s="25" t="str">
        <f ca="1">IFERROR(((1+'US Inflation'!$C49)*(1+('Official End of Year'!DG48-'Official End of Year'!DG47)/'Official End of Year'!DG47))-1,"Error")</f>
        <v>Error</v>
      </c>
    </row>
    <row r="49" spans="1:111" x14ac:dyDescent="0.25">
      <c r="A49" t="str">
        <f t="shared" ca="1" si="2"/>
        <v>1994</v>
      </c>
      <c r="B49" s="25">
        <f ca="1">IFERROR(((1+'US Inflation'!$C50)*(1+('Official End of Year'!B49-'Official End of Year'!B48)/'Official End of Year'!B48))-1,"Error")</f>
        <v>0.8367620869847463</v>
      </c>
      <c r="C49" s="25">
        <f ca="1">IFERROR(((1+'US Inflation'!$C50)*(1+('Official End of Year'!C49-'Official End of Year'!C48)/'Official End of Year'!C48))-1,"Error")</f>
        <v>2.9212636939455638E-2</v>
      </c>
      <c r="D49" s="25">
        <f ca="1">IFERROR(((1+'US Inflation'!$C50)*(1+('Official End of Year'!D49-'Official End of Year'!D48)/'Official End of Year'!D48))-1,"Error")</f>
        <v>-0.10545553255699225</v>
      </c>
      <c r="E49" s="25">
        <f ca="1">IFERROR(((1+'US Inflation'!$C50)*(1+('Official End of Year'!E49-'Official End of Year'!E48)/'Official End of Year'!E48))-1,"Error")</f>
        <v>-5.2620989070814361E-2</v>
      </c>
      <c r="F49" s="25">
        <f ca="1">IFERROR(((1+'US Inflation'!$C50)*(1+('Official End of Year'!F49-'Official End of Year'!F48)/'Official End of Year'!F48))-1,"Error")</f>
        <v>-6.9295584504639463E-2</v>
      </c>
      <c r="G49" s="25">
        <f ca="1">IFERROR(((1+'US Inflation'!$C50)*(1+('Official End of Year'!G49-'Official End of Year'!G48)/'Official End of Year'!G48))-1,"Error")</f>
        <v>0.90523797214063095</v>
      </c>
      <c r="H49" s="25">
        <f ca="1">IFERROR(((1+'US Inflation'!$C50)*(1+('Official End of Year'!H49-'Official End of Year'!H48)/'Official End of Year'!H48))-1,"Error")</f>
        <v>8.7356073634420106E-2</v>
      </c>
      <c r="I49" s="25">
        <f ca="1">IFERROR(((1+'US Inflation'!$C50)*(1+('Official End of Year'!I49-'Official End of Year'!I48)/'Official End of Year'!I48))-1,"Error")</f>
        <v>0.10284628998210321</v>
      </c>
      <c r="J49" s="25">
        <f ca="1">IFERROR(((1+'US Inflation'!$C50)*(1+('Official End of Year'!J49-'Official End of Year'!J48)/'Official End of Year'!J48))-1,"Error")</f>
        <v>7.6092991412210988</v>
      </c>
      <c r="K49" s="25">
        <f ca="1">IFERROR(((1+'US Inflation'!$C50)*(1+('Official End of Year'!K49-'Official End of Year'!K48)/'Official End of Year'!K48))-1,"Error")</f>
        <v>-2.4534000027938707E-2</v>
      </c>
      <c r="L49" s="25">
        <f ca="1">IFERROR(((1+'US Inflation'!$C50)*(1+('Official End of Year'!L49-'Official End of Year'!L48)/'Official End of Year'!L48))-1,"Error")</f>
        <v>7.3640370841912439E-2</v>
      </c>
      <c r="M49" s="25">
        <f ca="1">IFERROR(((1+'US Inflation'!$C50)*(1+('Official End of Year'!M49-'Official End of Year'!M48)/'Official End of Year'!M48))-1,"Error")</f>
        <v>-2.7793918348702595E-2</v>
      </c>
      <c r="N49" s="25">
        <f ca="1">IFERROR(((1+'US Inflation'!$C50)*(1+('Official End of Year'!N49-'Official End of Year'!N48)/'Official End of Year'!N48))-1,"Error")</f>
        <v>3.0871634103172951E-2</v>
      </c>
      <c r="O49" s="25">
        <f ca="1">IFERROR(((1+'US Inflation'!$C50)*(1+('Official End of Year'!O49-'Official End of Year'!O48)/'Official End of Year'!O48))-1,"Error")</f>
        <v>0.50362258486874167</v>
      </c>
      <c r="P49" s="25">
        <f ca="1">IFERROR(((1+'US Inflation'!$C50)*(1+('Official End of Year'!P49-'Official End of Year'!P48)/'Official End of Year'!P48))-1,"Error")</f>
        <v>-6.5151483300225355E-2</v>
      </c>
      <c r="Q49" s="25">
        <f ca="1">IFERROR(((1+'US Inflation'!$C50)*(1+('Official End of Year'!Q49-'Official End of Year'!Q48)/'Official End of Year'!Q48))-1,"Error")</f>
        <v>267.15648121065902</v>
      </c>
      <c r="R49" s="25">
        <f ca="1">IFERROR(((1+'US Inflation'!$C50)*(1+('Official End of Year'!R49-'Official End of Year'!R48)/'Official End of Year'!R48))-1,"Error")</f>
        <v>0.12270779110738284</v>
      </c>
      <c r="S49" s="25">
        <f ca="1">IFERROR(((1+'US Inflation'!$C50)*(1+('Official End of Year'!S49-'Official End of Year'!S48)/'Official End of Year'!S48))-1,"Error")</f>
        <v>-3.8556961099627141E-2</v>
      </c>
      <c r="T49" s="25">
        <f ca="1">IFERROR(((1+'US Inflation'!$C50)*(1+('Official End of Year'!T49-'Official End of Year'!T48)/'Official End of Year'!T48))-1,"Error")</f>
        <v>-5.4704879640109838E-2</v>
      </c>
      <c r="U49" s="25">
        <f ca="1">IFERROR(((1+'US Inflation'!$C50)*(1+('Official End of Year'!U49-'Official End of Year'!U48)/'Official End of Year'!U48))-1,"Error")</f>
        <v>5.8809603191502413E-2</v>
      </c>
      <c r="V49" s="25">
        <f ca="1">IFERROR(((1+'US Inflation'!$C50)*(1+('Official End of Year'!V49-'Official End of Year'!V48)/'Official End of Year'!V48))-1,"Error")</f>
        <v>0.17390292118368511</v>
      </c>
      <c r="W49" s="25">
        <f ca="1">IFERROR(((1+'US Inflation'!$C50)*(1+('Official End of Year'!W49-'Official End of Year'!W48)/'Official End of Year'!W48))-1,"Error")</f>
        <v>3.5601156474305951E-2</v>
      </c>
      <c r="X49" s="25">
        <f ca="1">IFERROR(((1+'US Inflation'!$C50)*(1+('Official End of Year'!X49-'Official End of Year'!X48)/'Official End of Year'!X48))-1,"Error")</f>
        <v>3.4920357080343134E-2</v>
      </c>
      <c r="Y49" s="25">
        <f ca="1">IFERROR(((1+'US Inflation'!$C50)*(1+('Official End of Year'!Y49-'Official End of Year'!Y48)/'Official End of Year'!Y48))-1,"Error")</f>
        <v>-0.13357679080698559</v>
      </c>
      <c r="Z49" s="25">
        <f ca="1">IFERROR(((1+'US Inflation'!$C50)*(1+('Official End of Year'!Z49-'Official End of Year'!Z48)/'Official End of Year'!Z48))-1,"Error")</f>
        <v>-4.7377717955671472E-2</v>
      </c>
      <c r="AA49" s="25">
        <f ca="1">IFERROR(((1+'US Inflation'!$C50)*(1+('Official End of Year'!AA49-'Official End of Year'!AA48)/'Official End of Year'!AA48))-1,"Error")</f>
        <v>3.9791159765128592E-2</v>
      </c>
      <c r="AB49" s="25">
        <f ca="1">IFERROR(((1+'US Inflation'!$C50)*(1+('Official End of Year'!AB49-'Official End of Year'!AB48)/'Official End of Year'!AB48))-1,"Error")</f>
        <v>-5.3723734932900169E-2</v>
      </c>
      <c r="AC49" s="25">
        <f ca="1">IFERROR(((1+'US Inflation'!$C50)*(1+('Official End of Year'!AC49-'Official End of Year'!AC48)/'Official End of Year'!AC48))-1,"Error")</f>
        <v>0.34718617610014868</v>
      </c>
      <c r="AD49" s="25">
        <f ca="1">IFERROR(((1+'US Inflation'!$C50)*(1+('Official End of Year'!AD49-'Official End of Year'!AD48)/'Official End of Year'!AD48))-1,"Error")</f>
        <v>1.8554636487819076E-2</v>
      </c>
      <c r="AE49" s="25">
        <f ca="1">IFERROR(((1+'US Inflation'!$C50)*(1+('Official End of Year'!AE49-'Official End of Year'!AE48)/'Official End of Year'!AE48))-1,"Error")</f>
        <v>2.5339633121213012E-3</v>
      </c>
      <c r="AF49" s="25">
        <f ca="1">IFERROR(((1+'US Inflation'!$C50)*(1+('Official End of Year'!AF49-'Official End of Year'!AF48)/'Official End of Year'!AF48))-1,"Error")</f>
        <v>3.8280637922488259E-2</v>
      </c>
      <c r="AG49" s="25">
        <f ca="1">IFERROR(((1+'US Inflation'!$C50)*(1+('Official End of Year'!AG49-'Official End of Year'!AG48)/'Official End of Year'!AG48))-1,"Error")</f>
        <v>0.12656292272399283</v>
      </c>
      <c r="AH49" s="25">
        <f ca="1">IFERROR(((1+'US Inflation'!$C50)*(1+('Official End of Year'!AH49-'Official End of Year'!AH48)/'Official End of Year'!AH48))-1,"Error")</f>
        <v>9.2680727113180206E-2</v>
      </c>
      <c r="AI49" s="25">
        <f ca="1">IFERROR(((1+'US Inflation'!$C50)*(1+('Official End of Year'!AI49-'Official End of Year'!AI48)/'Official End of Year'!AI48))-1,"Error")</f>
        <v>0.32073481708281482</v>
      </c>
      <c r="AJ49" s="25">
        <f ca="1">IFERROR(((1+'US Inflation'!$C50)*(1+('Official End of Year'!AJ49-'Official End of Year'!AJ48)/'Official End of Year'!AJ48))-1,"Error")</f>
        <v>-1.6472844680532783E-2</v>
      </c>
      <c r="AK49" s="25">
        <f ca="1">IFERROR(((1+'US Inflation'!$C50)*(1+('Official End of Year'!AK49-'Official End of Year'!AK48)/'Official End of Year'!AK48))-1,"Error")</f>
        <v>2.9585806231513523E-2</v>
      </c>
      <c r="AL49" s="25">
        <f ca="1">IFERROR(((1+'US Inflation'!$C50)*(1+('Official End of Year'!AL49-'Official End of Year'!AL48)/'Official End of Year'!AL48))-1,"Error")</f>
        <v>7.2499288232150239E-2</v>
      </c>
      <c r="AM49" s="25">
        <f ca="1">IFERROR(((1+'US Inflation'!$C50)*(1+('Official End of Year'!AM49-'Official End of Year'!AM48)/'Official End of Year'!AM48))-1,"Error")</f>
        <v>2.8911963417097342E-2</v>
      </c>
      <c r="AN49" s="25">
        <f ca="1">IFERROR(((1+'US Inflation'!$C50)*(1+('Official End of Year'!AN49-'Official End of Year'!AN48)/'Official End of Year'!AN48))-1,"Error")</f>
        <v>2.900622854854662E-2</v>
      </c>
      <c r="AO49" s="25">
        <f ca="1">IFERROR(((1+'US Inflation'!$C50)*(1+('Official End of Year'!AO49-'Official End of Year'!AO48)/'Official End of Year'!AO48))-1,"Error")</f>
        <v>-5.0408066743597324E-2</v>
      </c>
      <c r="AP49" s="25">
        <f ca="1">IFERROR(((1+'US Inflation'!$C50)*(1+('Official End of Year'!AP49-'Official End of Year'!AP48)/'Official End of Year'!AP48))-1,"Error")</f>
        <v>4.7696856918941988E-2</v>
      </c>
      <c r="AQ49" s="25">
        <f ca="1">IFERROR(((1+'US Inflation'!$C50)*(1+('Official End of Year'!AQ49-'Official End of Year'!AQ48)/'Official End of Year'!AQ48))-1,"Error")</f>
        <v>-4.9894927515193865E-3</v>
      </c>
      <c r="AR49" s="25">
        <f ca="1">IFERROR(((1+'US Inflation'!$C50)*(1+('Official End of Year'!AR49-'Official End of Year'!AR48)/'Official End of Year'!AR48))-1,"Error")</f>
        <v>9.2463771899337299E-2</v>
      </c>
      <c r="AS49" s="25">
        <f ca="1">IFERROR(((1+'US Inflation'!$C50)*(1+('Official End of Year'!AS49-'Official End of Year'!AS48)/'Official End of Year'!AS48))-1,"Error")</f>
        <v>-6.0814616491954743E-2</v>
      </c>
      <c r="AT49" s="25">
        <f ca="1">IFERROR(((1+'US Inflation'!$C50)*(1+('Official End of Year'!AT49-'Official End of Year'!AT48)/'Official End of Year'!AT48))-1,"Error")</f>
        <v>3.0545222338222544E-2</v>
      </c>
      <c r="AU49" s="25">
        <f ca="1">IFERROR(((1+'US Inflation'!$C50)*(1+('Official End of Year'!AU49-'Official End of Year'!AU48)/'Official End of Year'!AU48))-1,"Error")</f>
        <v>-0.32037458731885471</v>
      </c>
      <c r="AV49" s="25">
        <f ca="1">IFERROR(((1+'US Inflation'!$C50)*(1+('Official End of Year'!AV49-'Official End of Year'!AV48)/'Official End of Year'!AV48))-1,"Error")</f>
        <v>6.707571101199683E-3</v>
      </c>
      <c r="AW49" s="25">
        <f ca="1">IFERROR(((1+'US Inflation'!$C50)*(1+('Official End of Year'!AW49-'Official End of Year'!AW48)/'Official End of Year'!AW48))-1,"Error")</f>
        <v>3.4775352151392713E-2</v>
      </c>
      <c r="AX49" s="25">
        <f ca="1">IFERROR(((1+'US Inflation'!$C50)*(1+('Official End of Year'!AX49-'Official End of Year'!AX48)/'Official End of Year'!AX48))-1,"Error")</f>
        <v>3.0439683190556233E-2</v>
      </c>
      <c r="AY49" s="25">
        <f ca="1">IFERROR(((1+'US Inflation'!$C50)*(1+('Official End of Year'!AY49-'Official End of Year'!AY48)/'Official End of Year'!AY48))-1,"Error")</f>
        <v>-9.386460358301707E-3</v>
      </c>
      <c r="AZ49" s="25">
        <f ca="1">IFERROR(((1+'US Inflation'!$C50)*(1+('Official End of Year'!AZ49-'Official End of Year'!AZ48)/'Official End of Year'!AZ48))-1,"Error")</f>
        <v>8.492459989214507E-2</v>
      </c>
      <c r="BA49" s="25">
        <f ca="1">IFERROR(((1+'US Inflation'!$C50)*(1+('Official End of Year'!BA49-'Official End of Year'!BA48)/'Official End of Year'!BA48))-1,"Error")</f>
        <v>2.9006526468455363E-2</v>
      </c>
      <c r="BB49" s="25">
        <f ca="1">IFERROR(((1+'US Inflation'!$C50)*(1+('Official End of Year'!BB49-'Official End of Year'!BB48)/'Official End of Year'!BB48))-1,"Error")</f>
        <v>0.15346720469010533</v>
      </c>
      <c r="BC49" s="25">
        <f ca="1">IFERROR(((1+'US Inflation'!$C50)*(1+('Official End of Year'!BC49-'Official End of Year'!BC48)/'Official End of Year'!BC48))-1,"Error")</f>
        <v>1.0360620830151728</v>
      </c>
      <c r="BD49" s="25">
        <f ca="1">IFERROR(((1+'US Inflation'!$C50)*(1+('Official End of Year'!BD49-'Official End of Year'!BD48)/'Official End of Year'!BD48))-1,"Error")</f>
        <v>2.592141415815691</v>
      </c>
      <c r="BE49" s="25">
        <f ca="1">IFERROR(((1+'US Inflation'!$C50)*(1+('Official End of Year'!BE49-'Official End of Year'!BE48)/'Official End of Year'!BE48))-1,"Error")</f>
        <v>2.6283333481498472E-2</v>
      </c>
      <c r="BF49" s="25">
        <f ca="1">IFERROR(((1+'US Inflation'!$C50)*(1+('Official End of Year'!BF49-'Official End of Year'!BF48)/'Official End of Year'!BF48))-1,"Error")</f>
        <v>-2.4623881728442543E-2</v>
      </c>
      <c r="BG49" s="25">
        <f ca="1">IFERROR(((1+'US Inflation'!$C50)*(1+('Official End of Year'!BG49-'Official End of Year'!BG48)/'Official End of Year'!BG48))-1,"Error")</f>
        <v>4.8680655107553372E-2</v>
      </c>
      <c r="BH49" s="25">
        <f ca="1">IFERROR(((1+'US Inflation'!$C50)*(1+('Official End of Year'!BH49-'Official End of Year'!BH48)/'Official End of Year'!BH48))-1,"Error")</f>
        <v>3.4622923603948585E-3</v>
      </c>
      <c r="BI49" s="25">
        <f ca="1">IFERROR(((1+'US Inflation'!$C50)*(1+('Official End of Year'!BI49-'Official End of Year'!BI48)/'Official End of Year'!BI48))-1,"Error")</f>
        <v>0.30154739976259126</v>
      </c>
      <c r="BJ49" s="25">
        <f ca="1">IFERROR(((1+'US Inflation'!$C50)*(1+('Official End of Year'!BJ49-'Official End of Year'!BJ48)/'Official End of Year'!BJ48))-1,"Error")</f>
        <v>-2.8561121441651571E-2</v>
      </c>
      <c r="BK49" s="25">
        <f ca="1">IFERROR(((1+'US Inflation'!$C50)*(1+('Official End of Year'!BK49-'Official End of Year'!BK48)/'Official End of Year'!BK48))-1,"Error")</f>
        <v>-2.2376907245985178E-2</v>
      </c>
      <c r="BL49" s="25">
        <f ca="1">IFERROR(((1+'US Inflation'!$C50)*(1+('Official End of Year'!BL49-'Official End of Year'!BL48)/'Official End of Year'!BL48))-1,"Error")</f>
        <v>3.8948227813984548E-2</v>
      </c>
      <c r="BM49" s="25">
        <f ca="1">IFERROR(((1+'US Inflation'!$C50)*(1+('Official End of Year'!BM49-'Official End of Year'!BM48)/'Official End of Year'!BM48))-1,"Error")</f>
        <v>-5.4696315360481806E-2</v>
      </c>
      <c r="BN49" s="25">
        <f ca="1">IFERROR(((1+'US Inflation'!$C50)*(1+('Official End of Year'!BN49-'Official End of Year'!BN48)/'Official End of Year'!BN48))-1,"Error")</f>
        <v>-0.10234493945452061</v>
      </c>
      <c r="BO49" s="25">
        <f ca="1">IFERROR(((1+'US Inflation'!$C50)*(1+('Official End of Year'!BO49-'Official End of Year'!BO48)/'Official End of Year'!BO48))-1,"Error")</f>
        <v>0.15248340214860434</v>
      </c>
      <c r="BP49" s="25">
        <f ca="1">IFERROR(((1+'US Inflation'!$C50)*(1+('Official End of Year'!BP49-'Official End of Year'!BP48)/'Official End of Year'!BP48))-1,"Error")</f>
        <v>3.4173633319784846E-2</v>
      </c>
      <c r="BQ49" s="25">
        <f ca="1">IFERROR(((1+'US Inflation'!$C50)*(1+('Official End of Year'!BQ49-'Official End of Year'!BQ48)/'Official End of Year'!BQ48))-1,"Error")</f>
        <v>-4.9286694648794205E-2</v>
      </c>
      <c r="BR49" s="25">
        <f ca="1">IFERROR(((1+'US Inflation'!$C50)*(1+('Official End of Year'!BR49-'Official End of Year'!BR48)/'Official End of Year'!BR48))-1,"Error")</f>
        <v>5.1820975020292925E-2</v>
      </c>
      <c r="BS49" s="25">
        <f ca="1">IFERROR(((1+'US Inflation'!$C50)*(1+('Official End of Year'!BS49-'Official End of Year'!BS48)/'Official End of Year'!BS48))-1,"Error")</f>
        <v>7.7581026691704302E-2</v>
      </c>
      <c r="BT49" s="25">
        <f ca="1">IFERROR(((1+'US Inflation'!$C50)*(1+('Official End of Year'!BT49-'Official End of Year'!BT48)/'Official End of Year'!BT48))-1,"Error")</f>
        <v>1.4796046802734608E-2</v>
      </c>
      <c r="BU49" s="25">
        <f ca="1">IFERROR(((1+'US Inflation'!$C50)*(1+('Official End of Year'!BU49-'Official End of Year'!BU48)/'Official End of Year'!BU48))-1,"Error")</f>
        <v>-0.10608577487934923</v>
      </c>
      <c r="BV49" s="25">
        <f ca="1">IFERROR(((1+'US Inflation'!$C50)*(1+('Official End of Year'!BV49-'Official End of Year'!BV48)/'Official End of Year'!BV48))-1,"Error")</f>
        <v>-5.0011105699559466E-2</v>
      </c>
      <c r="BW49" s="25">
        <f ca="1">IFERROR(((1+'US Inflation'!$C50)*(1+('Official End of Year'!BW49-'Official End of Year'!BW48)/'Official End of Year'!BW48))-1,"Error")</f>
        <v>2.9006526468455363E-2</v>
      </c>
      <c r="BX49" s="25">
        <f ca="1">IFERROR(((1+'US Inflation'!$C50)*(1+('Official End of Year'!BX49-'Official End of Year'!BX48)/'Official End of Year'!BX48))-1,"Error")</f>
        <v>-5.6363485914042943E-2</v>
      </c>
      <c r="BY49" s="25">
        <f ca="1">IFERROR(((1+'US Inflation'!$C50)*(1+('Official End of Year'!BY49-'Official End of Year'!BY48)/'Official End of Year'!BY48))-1,"Error")</f>
        <v>8.492459989214507E-2</v>
      </c>
      <c r="BZ49" s="25">
        <f ca="1">IFERROR(((1+'US Inflation'!$C50)*(1+('Official End of Year'!BZ49-'Official End of Year'!BZ48)/'Official End of Year'!BZ48))-1,"Error")</f>
        <v>-2.9963736468307078E-2</v>
      </c>
      <c r="CA49" s="25">
        <f ca="1">IFERROR(((1+'US Inflation'!$C50)*(1+('Official End of Year'!CA49-'Official End of Year'!CA48)/'Official End of Year'!CA48))-1,"Error")</f>
        <v>3.4177256807190082E-2</v>
      </c>
      <c r="CB49" s="25">
        <f ca="1">IFERROR(((1+'US Inflation'!$C50)*(1+('Official End of Year'!CB49-'Official End of Year'!CB48)/'Official End of Year'!CB48))-1,"Error")</f>
        <v>246.88414505936686</v>
      </c>
      <c r="CC49" s="25">
        <f ca="1">IFERROR(((1+'US Inflation'!$C50)*(1+('Official End of Year'!CC49-'Official End of Year'!CC48)/'Official End of Year'!CC48))-1,"Error")</f>
        <v>8.492459989214507E-2</v>
      </c>
      <c r="CD49" s="25">
        <f ca="1">IFERROR(((1+'US Inflation'!$C50)*(1+('Official End of Year'!CD49-'Official End of Year'!CD48)/'Official End of Year'!CD48))-1,"Error")</f>
        <v>-7.5542018469248351E-2</v>
      </c>
      <c r="CE49" s="25">
        <f ca="1">IFERROR(((1+'US Inflation'!$C50)*(1+('Official End of Year'!CE49-'Official End of Year'!CE48)/'Official End of Year'!CE48))-1,"Error")</f>
        <v>-6.5636740162948182E-2</v>
      </c>
      <c r="CF49" s="25">
        <f ca="1">IFERROR(((1+'US Inflation'!$C50)*(1+('Official End of Year'!CF49-'Official End of Year'!CF48)/'Official End of Year'!CF48))-1,"Error")</f>
        <v>2.9006526468455363E-2</v>
      </c>
      <c r="CG49" s="25">
        <f ca="1">IFERROR(((1+'US Inflation'!$C50)*(1+('Official End of Year'!CG49-'Official End of Year'!CG48)/'Official End of Year'!CG48))-1,"Error")</f>
        <v>0.13962915028625655</v>
      </c>
      <c r="CH49" s="25">
        <f ca="1">IFERROR(((1+'US Inflation'!$C50)*(1+('Official End of Year'!CH49-'Official End of Year'!CH48)/'Official End of Year'!CH48))-1,"Error")</f>
        <v>1.4973975931639183E-2</v>
      </c>
      <c r="CI49" s="25">
        <f ca="1">IFERROR(((1+'US Inflation'!$C50)*(1+('Official End of Year'!CI49-'Official End of Year'!CI48)/'Official End of Year'!CI48))-1,"Error")</f>
        <v>-8.190065726037643E-3</v>
      </c>
      <c r="CJ49" s="25">
        <f ca="1">IFERROR(((1+'US Inflation'!$C50)*(1+('Official End of Year'!CJ49-'Official End of Year'!CJ48)/'Official End of Year'!CJ48))-1,"Error")</f>
        <v>1.7442345831148161</v>
      </c>
      <c r="CK49" s="25">
        <f ca="1">IFERROR(((1+'US Inflation'!$C50)*(1+('Official End of Year'!CK49-'Official End of Year'!CK48)/'Official End of Year'!CK48))-1,"Error")</f>
        <v>-0.16517260255170307</v>
      </c>
      <c r="CL49" s="25">
        <f ca="1">IFERROR(((1+'US Inflation'!$C50)*(1+('Official End of Year'!CL49-'Official End of Year'!CL48)/'Official End of Year'!CL48))-1,"Error")</f>
        <v>-1.7105107579445833E-2</v>
      </c>
      <c r="CM49" s="25">
        <f ca="1">IFERROR(((1+'US Inflation'!$C50)*(1+('Official End of Year'!CM49-'Official End of Year'!CM48)/'Official End of Year'!CM48))-1,"Error")</f>
        <v>0.31013656742177154</v>
      </c>
      <c r="CN49" s="25">
        <f ca="1">IFERROR(((1+'US Inflation'!$C50)*(1+('Official End of Year'!CN49-'Official End of Year'!CN48)/'Official End of Year'!CN48))-1,"Error")</f>
        <v>0.67816849786632716</v>
      </c>
      <c r="CO49" s="25">
        <f ca="1">IFERROR(((1+'US Inflation'!$C50)*(1+('Official End of Year'!CO49-'Official End of Year'!CO48)/'Official End of Year'!CO48))-1,"Error")</f>
        <v>0.37506058149748545</v>
      </c>
      <c r="CP49" s="25">
        <f ca="1">IFERROR(((1+'US Inflation'!$C50)*(1+('Official End of Year'!CP49-'Official End of Year'!CP48)/'Official End of Year'!CP48))-1,"Error")</f>
        <v>0.25490751778484144</v>
      </c>
      <c r="CQ49" s="25">
        <f ca="1">IFERROR(((1+'US Inflation'!$C50)*(1+('Official End of Year'!CQ49-'Official End of Year'!CQ48)/'Official End of Year'!CQ48))-1,"Error")</f>
        <v>9.1680486805183339</v>
      </c>
      <c r="CR49" s="25">
        <f ca="1">IFERROR(((1+'US Inflation'!$C50)*(1+('Official End of Year'!CR49-'Official End of Year'!CR48)/'Official End of Year'!CR48))-1,"Error")</f>
        <v>3.9335324726607945E-2</v>
      </c>
      <c r="CS49" s="25">
        <f ca="1">IFERROR(((1+'US Inflation'!$C50)*(1+('Official End of Year'!CS49-'Official End of Year'!CS48)/'Official End of Year'!CS48))-1,"Error")</f>
        <v>14.604390816259839</v>
      </c>
      <c r="CT49" s="25">
        <f ca="1">IFERROR(((1+'US Inflation'!$C50)*(1+('Official End of Year'!CT49-'Official End of Year'!CT48)/'Official End of Year'!CT48))-1,"Error")</f>
        <v>1.0766673548596821</v>
      </c>
      <c r="CU49" s="25">
        <f ca="1">IFERROR(((1+'US Inflation'!$C50)*(1+('Official End of Year'!CU49-'Official End of Year'!CU48)/'Official End of Year'!CU48))-1,"Error")</f>
        <v>-3.6467899819272009E-2</v>
      </c>
      <c r="CV49" s="25">
        <f ca="1">IFERROR(((1+'US Inflation'!$C50)*(1+('Official End of Year'!CV49-'Official End of Year'!CV48)/'Official End of Year'!CV48))-1,"Error")</f>
        <v>-8.132361558263701E-2</v>
      </c>
      <c r="CW49" s="25">
        <f ca="1">IFERROR(((1+'US Inflation'!$C50)*(1+('Official End of Year'!CW49-'Official End of Year'!CW48)/'Official End of Year'!CW48))-1,"Error")</f>
        <v>0.2245177664974618</v>
      </c>
      <c r="CX49" s="25">
        <f ca="1">IFERROR(((1+'US Inflation'!$C50)*(1+('Official End of Year'!CX49-'Official End of Year'!CX48)/'Official End of Year'!CX48))-1,"Error")</f>
        <v>0.13108969627401512</v>
      </c>
      <c r="CY49" s="25">
        <f ca="1">IFERROR(((1+'US Inflation'!$C50)*(1+('Official End of Year'!CY49-'Official End of Year'!CY48)/'Official End of Year'!CY48))-1,"Error")</f>
        <v>-5.2276342008884868E-2</v>
      </c>
      <c r="CZ49" s="25">
        <f ca="1">IFERROR(((1+'US Inflation'!$C50)*(1+('Official End of Year'!CZ49-'Official End of Year'!CZ48)/'Official End of Year'!CZ48))-1,"Error")</f>
        <v>5.539130919841595E-2</v>
      </c>
      <c r="DA49" s="25">
        <f ca="1">IFERROR(((1+'US Inflation'!$C50)*(1+('Official End of Year'!DA49-'Official End of Year'!DA48)/'Official End of Year'!DA48))-1,"Error")</f>
        <v>0.17498814950755226</v>
      </c>
      <c r="DB49" s="25">
        <f ca="1">IFERROR(((1+'US Inflation'!$C50)*(1+('Official End of Year'!DB49-'Official End of Year'!DB48)/'Official End of Year'!DB48))-1,"Error")</f>
        <v>0.4249643669825709</v>
      </c>
      <c r="DC49" s="25">
        <f ca="1">IFERROR(((1+'US Inflation'!$C50)*(1+('Official End of Year'!DC49-'Official End of Year'!DC48)/'Official End of Year'!DC48))-1,"Error")</f>
        <v>1.9294091170513359</v>
      </c>
      <c r="DD49" s="25">
        <f ca="1">IFERROR(((1+'US Inflation'!$C50)*(1+('Official End of Year'!DD49-'Official End of Year'!DD48)/'Official End of Year'!DD48))-1,"Error")</f>
        <v>9.2022373948501102E-2</v>
      </c>
      <c r="DE49" s="25">
        <f ca="1">IFERROR(((1+'US Inflation'!$C50)*(1+('Official End of Year'!DE49-'Official End of Year'!DE48)/'Official End of Year'!DE48))-1,"Error")</f>
        <v>7.5029722488511528</v>
      </c>
      <c r="DF49" s="25">
        <f ca="1">IFERROR(((1+'US Inflation'!$C50)*(1+('Official End of Year'!DF49-'Official End of Year'!DF48)/'Official End of Year'!DF48))-1,"Error")</f>
        <v>4.8794200968678814E-2</v>
      </c>
      <c r="DG49" s="25" t="str">
        <f ca="1">IFERROR(((1+'US Inflation'!$C50)*(1+('Official End of Year'!DG49-'Official End of Year'!DG48)/'Official End of Year'!DG48))-1,"Error")</f>
        <v>Error</v>
      </c>
    </row>
    <row r="50" spans="1:111" x14ac:dyDescent="0.25">
      <c r="A50" t="str">
        <f t="shared" ca="1" si="2"/>
        <v>1995</v>
      </c>
      <c r="B50" s="25">
        <f ca="1">IFERROR(((1+'US Inflation'!$C51)*(1+('Official End of Year'!B50-'Official End of Year'!B49)/'Official End of Year'!B49))-1,"Error")</f>
        <v>0.24394944678240105</v>
      </c>
      <c r="C50" s="25">
        <f ca="1">IFERROR(((1+'US Inflation'!$C51)*(1+('Official End of Year'!C50-'Official End of Year'!C49)/'Official End of Year'!C49))-1,"Error")</f>
        <v>2.882161185862997E-2</v>
      </c>
      <c r="D50" s="25">
        <f ca="1">IFERROR(((1+'US Inflation'!$C51)*(1+('Official End of Year'!D50-'Official End of Year'!D49)/'Official End of Year'!D49))-1,"Error")</f>
        <v>7.2317791333347703E-2</v>
      </c>
      <c r="E50" s="25">
        <f ca="1">IFERROR(((1+'US Inflation'!$C51)*(1+('Official End of Year'!E50-'Official End of Year'!E49)/'Official End of Year'!E49))-1,"Error")</f>
        <v>-5.9080539412806443E-2</v>
      </c>
      <c r="F50" s="25">
        <f ca="1">IFERROR(((1+'US Inflation'!$C51)*(1+('Official End of Year'!F50-'Official End of Year'!F49)/'Official End of Year'!F49))-1,"Error")</f>
        <v>-5.8692253371579017E-2</v>
      </c>
      <c r="G50" s="25">
        <f ca="1">IFERROR(((1+'US Inflation'!$C51)*(1+('Official End of Year'!G50-'Official End of Year'!G49)/'Official End of Year'!G49))-1,"Error")</f>
        <v>-5.8068056361778808E-2</v>
      </c>
      <c r="H50" s="25">
        <f ca="1">IFERROR(((1+'US Inflation'!$C51)*(1+('Official End of Year'!H50-'Official End of Year'!H49)/'Official End of Year'!H49))-1,"Error")</f>
        <v>7.4247592920826833E-2</v>
      </c>
      <c r="I50" s="25">
        <f ca="1">IFERROR(((1+'US Inflation'!$C51)*(1+('Official End of Year'!I50-'Official End of Year'!I49)/'Official End of Year'!I49))-1,"Error")</f>
        <v>6.5122153472252364E-2</v>
      </c>
      <c r="J50" s="25">
        <f ca="1">IFERROR(((1+'US Inflation'!$C51)*(1+('Official End of Year'!J50-'Official End of Year'!J49)/'Official End of Year'!J49))-1,"Error")</f>
        <v>0.17012311901504806</v>
      </c>
      <c r="K50" s="25">
        <f ca="1">IFERROR(((1+'US Inflation'!$C51)*(1+('Official End of Year'!K50-'Official End of Year'!K49)/'Official End of Year'!K49))-1,"Error")</f>
        <v>0.14833787810870769</v>
      </c>
      <c r="L50" s="25">
        <f ca="1">IFERROR(((1+'US Inflation'!$C51)*(1+('Official End of Year'!L50-'Official End of Year'!L49)/'Official End of Year'!L49))-1,"Error")</f>
        <v>1.3460415695112582E-2</v>
      </c>
      <c r="M50" s="25">
        <f ca="1">IFERROR(((1+'US Inflation'!$C51)*(1+('Official End of Year'!M50-'Official End of Year'!M49)/'Official End of Year'!M49))-1,"Error")</f>
        <v>4.4726810820374219E-2</v>
      </c>
      <c r="N50" s="25">
        <f ca="1">IFERROR(((1+'US Inflation'!$C51)*(1+('Official End of Year'!N50-'Official End of Year'!N49)/'Official End of Year'!N49))-1,"Error")</f>
        <v>2.7085791161599593E-2</v>
      </c>
      <c r="O50" s="25">
        <f ca="1">IFERROR(((1+'US Inflation'!$C51)*(1+('Official End of Year'!O50-'Official End of Year'!O49)/'Official End of Year'!O49))-1,"Error")</f>
        <v>6.957497541267621E-3</v>
      </c>
      <c r="P50" s="25">
        <f ca="1">IFERROR(((1+'US Inflation'!$C51)*(1+('Official End of Year'!P50-'Official End of Year'!P49)/'Official End of Year'!P49))-1,"Error")</f>
        <v>0.22336168958064651</v>
      </c>
      <c r="Q50" s="25">
        <f ca="1">IFERROR(((1+'US Inflation'!$C51)*(1+('Official End of Year'!Q50-'Official End of Year'!Q49)/'Official End of Year'!Q49))-1,"Error")</f>
        <v>3.8149076768748289</v>
      </c>
      <c r="R50" s="25">
        <f ca="1">IFERROR(((1+'US Inflation'!$C51)*(1+('Official End of Year'!R50-'Official End of Year'!R49)/'Official End of Year'!R49))-1,"Error")</f>
        <v>0.21211752539692208</v>
      </c>
      <c r="S50" s="25">
        <f ca="1">IFERROR(((1+'US Inflation'!$C51)*(1+('Official End of Year'!S50-'Official End of Year'!S49)/'Official End of Year'!S49))-1,"Error")</f>
        <v>-2.1482324670020314E-2</v>
      </c>
      <c r="T50" s="25">
        <f ca="1">IFERROR(((1+'US Inflation'!$C51)*(1+('Official End of Year'!T50-'Official End of Year'!T49)/'Official End of Year'!T49))-1,"Error")</f>
        <v>-6.9439040487405124E-2</v>
      </c>
      <c r="U50" s="25">
        <f ca="1">IFERROR(((1+'US Inflation'!$C51)*(1+('Official End of Year'!U50-'Official End of Year'!U49)/'Official End of Year'!U49))-1,"Error")</f>
        <v>4.1909684857931451E-2</v>
      </c>
      <c r="V50" s="25">
        <f ca="1">IFERROR(((1+'US Inflation'!$C51)*(1+('Official End of Year'!V50-'Official End of Year'!V49)/'Official End of Year'!V49))-1,"Error")</f>
        <v>0.30319587636832623</v>
      </c>
      <c r="W50" s="25">
        <f ca="1">IFERROR(((1+'US Inflation'!$C51)*(1+('Official End of Year'!W50-'Official End of Year'!W49)/'Official End of Year'!W49))-1,"Error")</f>
        <v>2.718122980573634E-2</v>
      </c>
      <c r="X50" s="25">
        <f ca="1">IFERROR(((1+'US Inflation'!$C51)*(1+('Official End of Year'!X50-'Official End of Year'!X49)/'Official End of Year'!X49))-1,"Error")</f>
        <v>2.8071277559649888E-2</v>
      </c>
      <c r="Y50" s="25">
        <f ca="1">IFERROR(((1+'US Inflation'!$C51)*(1+('Official End of Year'!Y50-'Official End of Year'!Y49)/'Official End of Year'!Y49))-1,"Error")</f>
        <v>-8.0759690952175722E-2</v>
      </c>
      <c r="Z50" s="25">
        <f ca="1">IFERROR(((1+'US Inflation'!$C51)*(1+('Official End of Year'!Z50-'Official End of Year'!Z49)/'Official End of Year'!Z49))-1,"Error")</f>
        <v>-5.8068056361778919E-2</v>
      </c>
      <c r="AA50" s="25">
        <f ca="1">IFERROR(((1+'US Inflation'!$C51)*(1+('Official End of Year'!AA50-'Official End of Year'!AA49)/'Official End of Year'!AA49))-1,"Error")</f>
        <v>3.6634081135646701E-2</v>
      </c>
      <c r="AB50" s="25">
        <f ca="1">IFERROR(((1+'US Inflation'!$C51)*(1+('Official End of Year'!AB50-'Official End of Year'!AB49)/'Official End of Year'!AB49))-1,"Error")</f>
        <v>-5.8477176275591902E-2</v>
      </c>
      <c r="AC50" s="25">
        <f ca="1">IFERROR(((1+'US Inflation'!$C51)*(1+('Official End of Year'!AC50-'Official End of Year'!AC49)/'Official End of Year'!AC49))-1,"Error")</f>
        <v>0.40372313096443091</v>
      </c>
      <c r="AD50" s="25">
        <f ca="1">IFERROR(((1+'US Inflation'!$C51)*(1+('Official End of Year'!AD50-'Official End of Year'!AD49)/'Official End of Year'!AD49))-1,"Error")</f>
        <v>6.697509350620523E-3</v>
      </c>
      <c r="AE50" s="25">
        <f ca="1">IFERROR(((1+'US Inflation'!$C51)*(1+('Official End of Year'!AE50-'Official End of Year'!AE49)/'Official End of Year'!AE49))-1,"Error")</f>
        <v>8.0556133893496806E-2</v>
      </c>
      <c r="AF50" s="25">
        <f ca="1">IFERROR(((1+'US Inflation'!$C51)*(1+('Official End of Year'!AF50-'Official End of Year'!AF49)/'Official End of Year'!AF49))-1,"Error")</f>
        <v>4.5327438188546454E-2</v>
      </c>
      <c r="AG50" s="25">
        <f ca="1">IFERROR(((1+'US Inflation'!$C51)*(1+('Official End of Year'!AG50-'Official End of Year'!AG49)/'Official End of Year'!AG49))-1,"Error")</f>
        <v>1.1116501613441576E-2</v>
      </c>
      <c r="AH50" s="25">
        <f ca="1">IFERROR(((1+'US Inflation'!$C51)*(1+('Official End of Year'!AH50-'Official End of Year'!AH49)/'Official End of Year'!AH49))-1,"Error")</f>
        <v>0.18615282826592838</v>
      </c>
      <c r="AI50" s="25">
        <f ca="1">IFERROR(((1+'US Inflation'!$C51)*(1+('Official End of Year'!AI50-'Official End of Year'!AI49)/'Official End of Year'!AI49))-1,"Error")</f>
        <v>0.12709193276089081</v>
      </c>
      <c r="AJ50" s="25">
        <f ca="1">IFERROR(((1+'US Inflation'!$C51)*(1+('Official End of Year'!AJ50-'Official End of Year'!AJ49)/'Official End of Year'!AJ49))-1,"Error")</f>
        <v>-2.4061883515877458E-2</v>
      </c>
      <c r="AK50" s="25">
        <f ca="1">IFERROR(((1+'US Inflation'!$C51)*(1+('Official End of Year'!AK50-'Official End of Year'!AK49)/'Official End of Year'!AK49))-1,"Error")</f>
        <v>0.14416879484614742</v>
      </c>
      <c r="AL50" s="25">
        <f ca="1">IFERROR(((1+'US Inflation'!$C51)*(1+('Official End of Year'!AL50-'Official End of Year'!AL49)/'Official End of Year'!AL49))-1,"Error")</f>
        <v>7.6717934352521278E-2</v>
      </c>
      <c r="AM50" s="25">
        <f ca="1">IFERROR(((1+'US Inflation'!$C51)*(1+('Official End of Year'!AM50-'Official End of Year'!AM49)/'Official End of Year'!AM49))-1,"Error")</f>
        <v>2.6289143377027813E-2</v>
      </c>
      <c r="AN50" s="25">
        <f ca="1">IFERROR(((1+'US Inflation'!$C51)*(1+('Official End of Year'!AN50-'Official End of Year'!AN49)/'Official End of Year'!AN49))-1,"Error")</f>
        <v>2.748414376321362E-2</v>
      </c>
      <c r="AO50" s="25">
        <f ca="1">IFERROR(((1+'US Inflation'!$C51)*(1+('Official End of Year'!AO50-'Official End of Year'!AO49)/'Official End of Year'!AO49))-1,"Error")</f>
        <v>-7.3239737081094436E-3</v>
      </c>
      <c r="AP50" s="25">
        <f ca="1">IFERROR(((1+'US Inflation'!$C51)*(1+('Official End of Year'!AP50-'Official End of Year'!AP49)/'Official End of Year'!AP49))-1,"Error")</f>
        <v>5.8950209216418248E-2</v>
      </c>
      <c r="AQ50" s="25">
        <f ca="1">IFERROR(((1+'US Inflation'!$C51)*(1+('Official End of Year'!AQ50-'Official End of Year'!AQ49)/'Official End of Year'!AQ49))-1,"Error")</f>
        <v>2.7746602205416249E-3</v>
      </c>
      <c r="AR50" s="25">
        <f ca="1">IFERROR(((1+'US Inflation'!$C51)*(1+('Official End of Year'!AR50-'Official End of Year'!AR49)/'Official End of Year'!AR49))-1,"Error")</f>
        <v>0.22635463858112947</v>
      </c>
      <c r="AS50" s="25">
        <f ca="1">IFERROR(((1+'US Inflation'!$C51)*(1+('Official End of Year'!AS50-'Official End of Year'!AS49)/'Official End of Year'!AS49))-1,"Error")</f>
        <v>4.4842497739393306E-2</v>
      </c>
      <c r="AT50" s="25">
        <f ca="1">IFERROR(((1+'US Inflation'!$C51)*(1+('Official End of Year'!AT50-'Official End of Year'!AT49)/'Official End of Year'!AT49))-1,"Error")</f>
        <v>3.5899917422385741E-2</v>
      </c>
      <c r="AU50" s="25">
        <f ca="1">IFERROR(((1+'US Inflation'!$C51)*(1+('Official End of Year'!AU50-'Official End of Year'!AU49)/'Official End of Year'!AU49))-1,"Error")</f>
        <v>0.26890295244044871</v>
      </c>
      <c r="AV50" s="25">
        <f ca="1">IFERROR(((1+'US Inflation'!$C51)*(1+('Official End of Year'!AV50-'Official End of Year'!AV49)/'Official End of Year'!AV49))-1,"Error")</f>
        <v>5.2089204270799883E-4</v>
      </c>
      <c r="AW50" s="25">
        <f ca="1">IFERROR(((1+'US Inflation'!$C51)*(1+('Official End of Year'!AW50-'Official End of Year'!AW49)/'Official End of Year'!AW49))-1,"Error")</f>
        <v>2.612800388356229E-2</v>
      </c>
      <c r="AX50" s="25">
        <f ca="1">IFERROR(((1+'US Inflation'!$C51)*(1+('Official End of Year'!AX50-'Official End of Year'!AX49)/'Official End of Year'!AX49))-1,"Error")</f>
        <v>0.32146754214298046</v>
      </c>
      <c r="AY50" s="25">
        <f ca="1">IFERROR(((1+'US Inflation'!$C51)*(1+('Official End of Year'!AY50-'Official End of Year'!AY49)/'Official End of Year'!AY49))-1,"Error")</f>
        <v>-4.5628253957908926E-3</v>
      </c>
      <c r="AZ50" s="25">
        <f ca="1">IFERROR(((1+'US Inflation'!$C51)*(1+('Official End of Year'!AZ50-'Official End of Year'!AZ49)/'Official End of Year'!AZ49))-1,"Error")</f>
        <v>5.7315147869684724E-2</v>
      </c>
      <c r="BA50" s="25">
        <f ca="1">IFERROR(((1+'US Inflation'!$C51)*(1+('Official End of Year'!BA50-'Official End of Year'!BA49)/'Official End of Year'!BA49))-1,"Error")</f>
        <v>2.748414376321362E-2</v>
      </c>
      <c r="BB50" s="25">
        <f ca="1">IFERROR(((1+'US Inflation'!$C51)*(1+('Official End of Year'!BB50-'Official End of Year'!BB49)/'Official End of Year'!BB49))-1,"Error")</f>
        <v>4.4430351657931411E-3</v>
      </c>
      <c r="BC50" s="25">
        <f ca="1">IFERROR(((1+'US Inflation'!$C51)*(1+('Official End of Year'!BC50-'Official End of Year'!BC49)/'Official End of Year'!BC49))-1,"Error")</f>
        <v>5.5093662760019368E-2</v>
      </c>
      <c r="BD50" s="25">
        <f ca="1">IFERROR(((1+'US Inflation'!$C51)*(1+('Official End of Year'!BD50-'Official End of Year'!BD49)/'Official End of Year'!BD49))-1,"Error")</f>
        <v>9.036372752885935E-3</v>
      </c>
      <c r="BE50" s="25">
        <f ca="1">IFERROR(((1+'US Inflation'!$C51)*(1+('Official End of Year'!BE50-'Official End of Year'!BE49)/'Official End of Year'!BE49))-1,"Error")</f>
        <v>1.8543223481511051E-2</v>
      </c>
      <c r="BF50" s="25">
        <f ca="1">IFERROR(((1+'US Inflation'!$C51)*(1+('Official End of Year'!BF50-'Official End of Year'!BF49)/'Official End of Year'!BF49))-1,"Error")</f>
        <v>-1.963698379702139E-2</v>
      </c>
      <c r="BG50" s="25">
        <f ca="1">IFERROR(((1+'US Inflation'!$C51)*(1+('Official End of Year'!BG50-'Official End of Year'!BG49)/'Official End of Year'!BG49))-1,"Error")</f>
        <v>8.6285459258412578E-2</v>
      </c>
      <c r="BH50" s="25">
        <f ca="1">IFERROR(((1+'US Inflation'!$C51)*(1+('Official End of Year'!BH50-'Official End of Year'!BH49)/'Official End of Year'!BH49))-1,"Error")</f>
        <v>7.1724370812118465E-3</v>
      </c>
      <c r="BI50" s="25">
        <f ca="1">IFERROR(((1+'US Inflation'!$C51)*(1+('Official End of Year'!BI50-'Official End of Year'!BI49)/'Official End of Year'!BI49))-1,"Error")</f>
        <v>1.0034999788088692</v>
      </c>
      <c r="BJ50" s="25">
        <f ca="1">IFERROR(((1+'US Inflation'!$C51)*(1+('Official End of Year'!BJ50-'Official End of Year'!BJ49)/'Official End of Year'!BJ49))-1,"Error")</f>
        <v>-2.9442266832978681E-2</v>
      </c>
      <c r="BK50" s="25">
        <f ca="1">IFERROR(((1+'US Inflation'!$C51)*(1+('Official End of Year'!BK50-'Official End of Year'!BK49)/'Official End of Year'!BK49))-1,"Error")</f>
        <v>4.3097674847223377E-3</v>
      </c>
      <c r="BL50" s="25">
        <f ca="1">IFERROR(((1+'US Inflation'!$C51)*(1+('Official End of Year'!BL50-'Official End of Year'!BL49)/'Official End of Year'!BL49))-1,"Error")</f>
        <v>0.15628784769212389</v>
      </c>
      <c r="BM50" s="25">
        <f ca="1">IFERROR(((1+'US Inflation'!$C51)*(1+('Official End of Year'!BM50-'Official End of Year'!BM49)/'Official End of Year'!BM49))-1,"Error")</f>
        <v>-5.8077368823613584E-2</v>
      </c>
      <c r="BN50" s="25">
        <f ca="1">IFERROR(((1+'US Inflation'!$C51)*(1+('Official End of Year'!BN50-'Official End of Year'!BN49)/'Official End of Year'!BN49))-1,"Error")</f>
        <v>5.3587901888563216E-3</v>
      </c>
      <c r="BO50" s="25">
        <f ca="1">IFERROR(((1+'US Inflation'!$C51)*(1+('Official End of Year'!BO50-'Official End of Year'!BO49)/'Official End of Year'!BO49))-1,"Error")</f>
        <v>0.15048728893668661</v>
      </c>
      <c r="BP50" s="25">
        <f ca="1">IFERROR(((1+'US Inflation'!$C51)*(1+('Official End of Year'!BP50-'Official End of Year'!BP49)/'Official End of Year'!BP49))-1,"Error")</f>
        <v>2.2350460029826769E-2</v>
      </c>
      <c r="BQ50" s="25">
        <f ca="1">IFERROR(((1+'US Inflation'!$C51)*(1+('Official End of Year'!BQ50-'Official End of Year'!BQ49)/'Official End of Year'!BQ49))-1,"Error")</f>
        <v>-4.7926945227856899E-2</v>
      </c>
      <c r="BR50" s="25">
        <f ca="1">IFERROR(((1+'US Inflation'!$C51)*(1+('Official End of Year'!BR50-'Official End of Year'!BR49)/'Official End of Year'!BR49))-1,"Error")</f>
        <v>0.1442288996729062</v>
      </c>
      <c r="BS50" s="25">
        <f ca="1">IFERROR(((1+'US Inflation'!$C51)*(1+('Official End of Year'!BS50-'Official End of Year'!BS49)/'Official End of Year'!BS49))-1,"Error")</f>
        <v>5.8890085024146499E-2</v>
      </c>
      <c r="BT50" s="25">
        <f ca="1">IFERROR(((1+'US Inflation'!$C51)*(1+('Official End of Year'!BT50-'Official End of Year'!BT49)/'Official End of Year'!BT49))-1,"Error")</f>
        <v>0.12396152815412576</v>
      </c>
      <c r="BU50" s="25">
        <f ca="1">IFERROR(((1+'US Inflation'!$C51)*(1+('Official End of Year'!BU50-'Official End of Year'!BU49)/'Official End of Year'!BU49))-1,"Error")</f>
        <v>0.1151894583333517</v>
      </c>
      <c r="BV50" s="25">
        <f ca="1">IFERROR(((1+'US Inflation'!$C51)*(1+('Official End of Year'!BV50-'Official End of Year'!BV49)/'Official End of Year'!BV49))-1,"Error")</f>
        <v>-3.8159841397020666E-2</v>
      </c>
      <c r="BW50" s="25">
        <f ca="1">IFERROR(((1+'US Inflation'!$C51)*(1+('Official End of Year'!BW50-'Official End of Year'!BW49)/'Official End of Year'!BW49))-1,"Error")</f>
        <v>2.748414376321362E-2</v>
      </c>
      <c r="BX50" s="25">
        <f ca="1">IFERROR(((1+'US Inflation'!$C51)*(1+('Official End of Year'!BX50-'Official End of Year'!BX49)/'Official End of Year'!BX49))-1,"Error")</f>
        <v>-8.0080088746614653E-3</v>
      </c>
      <c r="BY50" s="25">
        <f ca="1">IFERROR(((1+'US Inflation'!$C51)*(1+('Official End of Year'!BY50-'Official End of Year'!BY49)/'Official End of Year'!BY49))-1,"Error")</f>
        <v>5.7315147869684724E-2</v>
      </c>
      <c r="BZ50" s="25">
        <f ca="1">IFERROR(((1+'US Inflation'!$C51)*(1+('Official End of Year'!BZ50-'Official End of Year'!BZ49)/'Official End of Year'!BZ49))-1,"Error")</f>
        <v>-4.8406041362361485E-2</v>
      </c>
      <c r="CA50" s="25">
        <f ca="1">IFERROR(((1+'US Inflation'!$C51)*(1+('Official End of Year'!CA50-'Official End of Year'!CA49)/'Official End of Year'!CA49))-1,"Error")</f>
        <v>0.11572951228622586</v>
      </c>
      <c r="CB50" s="25">
        <f ca="1">IFERROR(((1+'US Inflation'!$C51)*(1+('Official End of Year'!CB50-'Official End of Year'!CB49)/'Official End of Year'!CB49))-1,"Error")</f>
        <v>-3.866719701066923E-2</v>
      </c>
      <c r="CC50" s="25">
        <f ca="1">IFERROR(((1+'US Inflation'!$C51)*(1+('Official End of Year'!CC50-'Official End of Year'!CC49)/'Official End of Year'!CC49))-1,"Error")</f>
        <v>5.7315147869684724E-2</v>
      </c>
      <c r="CD50" s="25">
        <f ca="1">IFERROR(((1+'US Inflation'!$C51)*(1+('Official End of Year'!CD50-'Official End of Year'!CD49)/'Official End of Year'!CD49))-1,"Error")</f>
        <v>-9.3617962790225051E-2</v>
      </c>
      <c r="CE50" s="25">
        <f ca="1">IFERROR(((1+'US Inflation'!$C51)*(1+('Official End of Year'!CE50-'Official End of Year'!CE49)/'Official End of Year'!CE49))-1,"Error")</f>
        <v>-0.10039965117384475</v>
      </c>
      <c r="CF50" s="25">
        <f ca="1">IFERROR(((1+'US Inflation'!$C51)*(1+('Official End of Year'!CF50-'Official End of Year'!CF49)/'Official End of Year'!CF49))-1,"Error")</f>
        <v>2.748414376321362E-2</v>
      </c>
      <c r="CG50" s="25">
        <f ca="1">IFERROR(((1+'US Inflation'!$C51)*(1+('Official End of Year'!CG50-'Official End of Year'!CG49)/'Official End of Year'!CG49))-1,"Error")</f>
        <v>9.5762696080333942E-2</v>
      </c>
      <c r="CH50" s="25">
        <f ca="1">IFERROR(((1+'US Inflation'!$C51)*(1+('Official End of Year'!CH50-'Official End of Year'!CH49)/'Official End of Year'!CH49))-1,"Error")</f>
        <v>2.9977272211335171E-2</v>
      </c>
      <c r="CI50" s="25">
        <f ca="1">IFERROR(((1+'US Inflation'!$C51)*(1+('Official End of Year'!CI50-'Official End of Year'!CI49)/'Official End of Year'!CI49))-1,"Error")</f>
        <v>-2.1326234103325681E-2</v>
      </c>
      <c r="CJ50" s="25">
        <f ca="1">IFERROR(((1+'US Inflation'!$C51)*(1+('Official End of Year'!CJ50-'Official End of Year'!CJ49)/'Official End of Year'!CJ49))-1,"Error")</f>
        <v>0.5619085128450072</v>
      </c>
      <c r="CK50" s="25">
        <f ca="1">IFERROR(((1+'US Inflation'!$C51)*(1+('Official End of Year'!CK50-'Official End of Year'!CK49)/'Official End of Year'!CK49))-1,"Error")</f>
        <v>0.13081761051481644</v>
      </c>
      <c r="CL50" s="25">
        <f ca="1">IFERROR(((1+'US Inflation'!$C51)*(1+('Official End of Year'!CL50-'Official End of Year'!CL49)/'Official End of Year'!CL49))-1,"Error")</f>
        <v>4.1191677855295206E-2</v>
      </c>
      <c r="CM50" s="25">
        <f ca="1">IFERROR(((1+'US Inflation'!$C51)*(1+('Official End of Year'!CM50-'Official End of Year'!CM49)/'Official End of Year'!CM49))-1,"Error")</f>
        <v>0.30054511211831425</v>
      </c>
      <c r="CN50" s="25">
        <f ca="1">IFERROR(((1+'US Inflation'!$C51)*(1+('Official End of Year'!CN50-'Official End of Year'!CN49)/'Official End of Year'!CN49))-1,"Error")</f>
        <v>0.52375898520084596</v>
      </c>
      <c r="CO50" s="25">
        <f ca="1">IFERROR(((1+'US Inflation'!$C51)*(1+('Official End of Year'!CO50-'Official End of Year'!CO49)/'Official End of Year'!CO49))-1,"Error")</f>
        <v>0.41534337620898998</v>
      </c>
      <c r="CP50" s="25">
        <f ca="1">IFERROR(((1+'US Inflation'!$C51)*(1+('Official End of Year'!CP50-'Official End of Year'!CP49)/'Official End of Year'!CP49))-1,"Error")</f>
        <v>0.13936451303482711</v>
      </c>
      <c r="CQ50" s="25">
        <f ca="1">IFERROR(((1+'US Inflation'!$C51)*(1+('Official End of Year'!CQ50-'Official End of Year'!CQ49)/'Official End of Year'!CQ49))-1,"Error")</f>
        <v>1.0549682875264272</v>
      </c>
      <c r="CR50" s="25">
        <f ca="1">IFERROR(((1+'US Inflation'!$C51)*(1+('Official End of Year'!CR50-'Official End of Year'!CR49)/'Official End of Year'!CR49))-1,"Error")</f>
        <v>4.0247921946607645E-2</v>
      </c>
      <c r="CS50" s="25">
        <f ca="1">IFERROR(((1+'US Inflation'!$C51)*(1+('Official End of Year'!CS50-'Official End of Year'!CS49)/'Official End of Year'!CS49))-1,"Error")</f>
        <v>0.11472336351669421</v>
      </c>
      <c r="CT50" s="25">
        <f ca="1">IFERROR(((1+'US Inflation'!$C51)*(1+('Official End of Year'!CT50-'Official End of Year'!CT49)/'Official End of Year'!CT49))-1,"Error")</f>
        <v>0.10046563509254347</v>
      </c>
      <c r="CU50" s="25">
        <f ca="1">IFERROR(((1+'US Inflation'!$C51)*(1+('Official End of Year'!CU50-'Official End of Year'!CU49)/'Official End of Year'!CU49))-1,"Error")</f>
        <v>-2.552200818606698E-2</v>
      </c>
      <c r="CV50" s="25">
        <f ca="1">IFERROR(((1+'US Inflation'!$C51)*(1+('Official End of Year'!CV50-'Official End of Year'!CV49)/'Official End of Year'!CV49))-1,"Error")</f>
        <v>-4.9473506391125688E-2</v>
      </c>
      <c r="CW50" s="25">
        <f ca="1">IFERROR(((1+'US Inflation'!$C51)*(1+('Official End of Year'!CW50-'Official End of Year'!CW49)/'Official End of Year'!CW49))-1,"Error")</f>
        <v>9.1378115728321108E-2</v>
      </c>
      <c r="CX50" s="25">
        <f ca="1">IFERROR(((1+'US Inflation'!$C51)*(1+('Official End of Year'!CX50-'Official End of Year'!CX49)/'Official End of Year'!CX49))-1,"Error")</f>
        <v>0.29463559066451728</v>
      </c>
      <c r="CY50" s="25">
        <f ca="1">IFERROR(((1+'US Inflation'!$C51)*(1+('Official End of Year'!CY50-'Official End of Year'!CY49)/'Official End of Year'!CY49))-1,"Error")</f>
        <v>6.8594620453388266E-3</v>
      </c>
      <c r="CZ50" s="25">
        <f ca="1">IFERROR(((1+'US Inflation'!$C51)*(1+('Official End of Year'!CZ50-'Official End of Year'!CZ49)/'Official End of Year'!CZ49))-1,"Error")</f>
        <v>2.748414376321362E-2</v>
      </c>
      <c r="DA50" s="25">
        <f ca="1">IFERROR(((1+'US Inflation'!$C51)*(1+('Official End of Year'!DA50-'Official End of Year'!DA49)/'Official End of Year'!DA49))-1,"Error")</f>
        <v>4.0468926147879225E-2</v>
      </c>
      <c r="DB50" s="25">
        <f ca="1">IFERROR(((1+'US Inflation'!$C51)*(1+('Official End of Year'!DB50-'Official End of Year'!DB49)/'Official End of Year'!DB49))-1,"Error")</f>
        <v>0.49906854704106651</v>
      </c>
      <c r="DC50" s="25">
        <f ca="1">IFERROR(((1+'US Inflation'!$C51)*(1+('Official End of Year'!DC50-'Official End of Year'!DC49)/'Official End of Year'!DC49))-1,"Error")</f>
        <v>0.34296519072149612</v>
      </c>
      <c r="DD50" s="25">
        <f ca="1">IFERROR(((1+'US Inflation'!$C51)*(1+('Official End of Year'!DD50-'Official End of Year'!DD49)/'Official End of Year'!DD49))-1,"Error")</f>
        <v>0.5812593242650288</v>
      </c>
      <c r="DE50" s="25">
        <f ca="1">IFERROR(((1+'US Inflation'!$C51)*(1+('Official End of Year'!DE50-'Official End of Year'!DE49)/'Official End of Year'!DE49))-1,"Error")</f>
        <v>0.76900820912783607</v>
      </c>
      <c r="DF50" s="25">
        <f ca="1">IFERROR(((1+'US Inflation'!$C51)*(1+('Official End of Year'!DF50-'Official End of Year'!DF49)/'Official End of Year'!DF49))-1,"Error")</f>
        <v>2.4136987019437006E-2</v>
      </c>
      <c r="DG50" s="25" t="str">
        <f ca="1">IFERROR(((1+'US Inflation'!$C51)*(1+('Official End of Year'!DG50-'Official End of Year'!DG49)/'Official End of Year'!DG49))-1,"Error")</f>
        <v>Error</v>
      </c>
    </row>
    <row r="51" spans="1:111" x14ac:dyDescent="0.25">
      <c r="A51" t="str">
        <f t="shared" ca="1" si="2"/>
        <v>1996</v>
      </c>
      <c r="B51" s="25">
        <f ca="1">IFERROR(((1+'US Inflation'!$C52)*(1+('Official End of Year'!B51-'Official End of Year'!B50)/'Official End of Year'!B50))-1,"Error")</f>
        <v>0.11400211201333876</v>
      </c>
      <c r="C51" s="25">
        <f ca="1">IFERROR(((1+'US Inflation'!$C52)*(1+('Official End of Year'!C51-'Official End of Year'!C50)/'Official End of Year'!C50))-1,"Error")</f>
        <v>2.692112482853215E-2</v>
      </c>
      <c r="D51" s="25">
        <f ca="1">IFERROR(((1+'US Inflation'!$C52)*(1+('Official End of Year'!D51-'Official End of Year'!D50)/'Official End of Year'!D50))-1,"Error")</f>
        <v>-4.4978102256310604E-2</v>
      </c>
      <c r="E51" s="25">
        <f ca="1">IFERROR(((1+'US Inflation'!$C52)*(1+('Official End of Year'!E51-'Official End of Year'!E50)/'Official End of Year'!E50))-1,"Error")</f>
        <v>0.10648216674371658</v>
      </c>
      <c r="F51" s="25">
        <f ca="1">IFERROR(((1+'US Inflation'!$C52)*(1+('Official End of Year'!F51-'Official End of Year'!F50)/'Official End of Year'!F50))-1,"Error")</f>
        <v>0.11001838215672599</v>
      </c>
      <c r="G51" s="25">
        <f ca="1">IFERROR(((1+'US Inflation'!$C52)*(1+('Official End of Year'!G51-'Official End of Year'!G50)/'Official End of Year'!G50))-1,"Error")</f>
        <v>8.5108967156937387E-2</v>
      </c>
      <c r="H51" s="25">
        <f ca="1">IFERROR(((1+'US Inflation'!$C52)*(1+('Official End of Year'!H51-'Official End of Year'!H50)/'Official End of Year'!H50))-1,"Error")</f>
        <v>8.1381601168681872E-2</v>
      </c>
      <c r="I51" s="25">
        <f ca="1">IFERROR(((1+'US Inflation'!$C52)*(1+('Official End of Year'!I51-'Official End of Year'!I50)/'Official End of Year'!I50))-1,"Error")</f>
        <v>0.32452272803748317</v>
      </c>
      <c r="J51" s="25">
        <f ca="1">IFERROR(((1+'US Inflation'!$C52)*(1+('Official End of Year'!J51-'Official End of Year'!J50)/'Official End of Year'!J50))-1,"Error")</f>
        <v>0.10098983663798466</v>
      </c>
      <c r="K51" s="25">
        <f ca="1">IFERROR(((1+'US Inflation'!$C52)*(1+('Official End of Year'!K51-'Official End of Year'!K50)/'Official End of Year'!K50))-1,"Error")</f>
        <v>0.19068356259414232</v>
      </c>
      <c r="L51" s="25">
        <f ca="1">IFERROR(((1+'US Inflation'!$C52)*(1+('Official End of Year'!L51-'Official End of Year'!L50)/'Official End of Year'!L50))-1,"Error")</f>
        <v>2.168798332493993E-2</v>
      </c>
      <c r="M51" s="25">
        <f ca="1">IFERROR(((1+'US Inflation'!$C52)*(1+('Official End of Year'!M51-'Official End of Year'!M50)/'Official End of Year'!M50))-1,"Error")</f>
        <v>6.1173533460505691E-2</v>
      </c>
      <c r="N51" s="25">
        <f ca="1">IFERROR(((1+'US Inflation'!$C52)*(1+('Official End of Year'!N51-'Official End of Year'!N50)/'Official End of Year'!N50))-1,"Error")</f>
        <v>2.7567671576386177E-2</v>
      </c>
      <c r="O51" s="25">
        <f ca="1">IFERROR(((1+'US Inflation'!$C52)*(1+('Official End of Year'!O51-'Official End of Year'!O50)/'Official End of Year'!O50))-1,"Error")</f>
        <v>2.5383827484475541E-2</v>
      </c>
      <c r="P51" s="25">
        <f ca="1">IFERROR(((1+'US Inflation'!$C52)*(1+('Official End of Year'!P51-'Official End of Year'!P50)/'Official End of Year'!P50))-1,"Error")</f>
        <v>4.1403842386280143E-2</v>
      </c>
      <c r="Q51" s="25">
        <f ca="1">IFERROR(((1+'US Inflation'!$C52)*(1+('Official End of Year'!Q51-'Official End of Year'!Q50)/'Official End of Year'!Q50))-1,"Error")</f>
        <v>6.4116522492485446</v>
      </c>
      <c r="R51" s="25">
        <f ca="1">IFERROR(((1+'US Inflation'!$C52)*(1+('Official End of Year'!R51-'Official End of Year'!R50)/'Official End of Year'!R50))-1,"Error")</f>
        <v>0.16179129870018705</v>
      </c>
      <c r="S51" s="25">
        <f ca="1">IFERROR(((1+'US Inflation'!$C52)*(1+('Official End of Year'!S51-'Official End of Year'!S50)/'Official End of Year'!S50))-1,"Error")</f>
        <v>5.3213790245329573E-2</v>
      </c>
      <c r="T51" s="25">
        <f ca="1">IFERROR(((1+'US Inflation'!$C52)*(1+('Official End of Year'!T51-'Official End of Year'!T50)/'Official End of Year'!T50))-1,"Error")</f>
        <v>9.3577878566386552E-2</v>
      </c>
      <c r="U51" s="25">
        <f ca="1">IFERROR(((1+'US Inflation'!$C52)*(1+('Official End of Year'!U51-'Official End of Year'!U50)/'Official End of Year'!U50))-1,"Error")</f>
        <v>5.8471495435276966E-2</v>
      </c>
      <c r="V51" s="25">
        <f ca="1">IFERROR(((1+'US Inflation'!$C52)*(1+('Official End of Year'!V51-'Official End of Year'!V50)/'Official End of Year'!V50))-1,"Error")</f>
        <v>0.26762517357964599</v>
      </c>
      <c r="W51" s="25">
        <f ca="1">IFERROR(((1+'US Inflation'!$C52)*(1+('Official End of Year'!W51-'Official End of Year'!W50)/'Official End of Year'!W50))-1,"Error")</f>
        <v>2.6525876007619686E-2</v>
      </c>
      <c r="X51" s="25">
        <f ca="1">IFERROR(((1+'US Inflation'!$C52)*(1+('Official End of Year'!X51-'Official End of Year'!X50)/'Official End of Year'!X50))-1,"Error")</f>
        <v>2.7434842249657088E-2</v>
      </c>
      <c r="Y51" s="25">
        <f ca="1">IFERROR(((1+'US Inflation'!$C52)*(1+('Official End of Year'!Y51-'Official End of Year'!Y50)/'Official End of Year'!Y50))-1,"Error")</f>
        <v>9.9664596907368619E-2</v>
      </c>
      <c r="Z51" s="25">
        <f ca="1">IFERROR(((1+'US Inflation'!$C52)*(1+('Official End of Year'!Z51-'Official End of Year'!Z50)/'Official End of Year'!Z50))-1,"Error")</f>
        <v>8.5108967156937387E-2</v>
      </c>
      <c r="AA51" s="25">
        <f ca="1">IFERROR(((1+'US Inflation'!$C52)*(1+('Official End of Year'!AA51-'Official End of Year'!AA50)/'Official End of Year'!AA50))-1,"Error")</f>
        <v>6.0126047858557907E-2</v>
      </c>
      <c r="AB51" s="25">
        <f ca="1">IFERROR(((1+'US Inflation'!$C52)*(1+('Official End of Year'!AB51-'Official End of Year'!AB50)/'Official End of Year'!AB50))-1,"Error")</f>
        <v>0.10641398406507796</v>
      </c>
      <c r="AC51" s="25">
        <f ca="1">IFERROR(((1+'US Inflation'!$C52)*(1+('Official End of Year'!AC51-'Official End of Year'!AC50)/'Official End of Year'!AC50))-1,"Error")</f>
        <v>0.24730128590834966</v>
      </c>
      <c r="AD51" s="25">
        <f ca="1">IFERROR(((1+'US Inflation'!$C52)*(1+('Official End of Year'!AD51-'Official End of Year'!AD50)/'Official End of Year'!AD50))-1,"Error")</f>
        <v>5.9387534702169731E-2</v>
      </c>
      <c r="AE51" s="25">
        <f ca="1">IFERROR(((1+'US Inflation'!$C52)*(1+('Official End of Year'!AE51-'Official End of Year'!AE50)/'Official End of Year'!AE50))-1,"Error")</f>
        <v>-4.7584336133958405E-2</v>
      </c>
      <c r="AF51" s="25">
        <f ca="1">IFERROR(((1+'US Inflation'!$C52)*(1+('Official End of Year'!AF51-'Official End of Year'!AF50)/'Official End of Year'!AF50))-1,"Error")</f>
        <v>6.9828263689236669E-2</v>
      </c>
      <c r="AG51" s="25">
        <f ca="1">IFERROR(((1+'US Inflation'!$C52)*(1+('Official End of Year'!AG51-'Official End of Year'!AG50)/'Official End of Year'!AG50))-1,"Error")</f>
        <v>3.3516072507570716E-2</v>
      </c>
      <c r="AH51" s="25">
        <f ca="1">IFERROR(((1+'US Inflation'!$C52)*(1+('Official End of Year'!AH51-'Official End of Year'!AH50)/'Official End of Year'!AH50))-1,"Error")</f>
        <v>-3.6824255228406932E-2</v>
      </c>
      <c r="AI51" s="25">
        <f ca="1">IFERROR(((1+'US Inflation'!$C52)*(1+('Official End of Year'!AI51-'Official End of Year'!AI50)/'Official End of Year'!AI50))-1,"Error")</f>
        <v>0.27874974961420529</v>
      </c>
      <c r="AJ51" s="25">
        <f ca="1">IFERROR(((1+'US Inflation'!$C52)*(1+('Official End of Year'!AJ51-'Official End of Year'!AJ50)/'Official End of Year'!AJ50))-1,"Error")</f>
        <v>5.1500600189675172E-2</v>
      </c>
      <c r="AK51" s="25">
        <f ca="1">IFERROR(((1+'US Inflation'!$C52)*(1+('Official End of Year'!AK51-'Official End of Year'!AK50)/'Official End of Year'!AK50))-1,"Error")</f>
        <v>5.347005161102758E-2</v>
      </c>
      <c r="AL51" s="25">
        <f ca="1">IFERROR(((1+'US Inflation'!$C52)*(1+('Official End of Year'!AL51-'Official End of Year'!AL50)/'Official End of Year'!AL50))-1,"Error")</f>
        <v>6.1050197687269048E-2</v>
      </c>
      <c r="AM51" s="25">
        <f ca="1">IFERROR(((1+'US Inflation'!$C52)*(1+('Official End of Year'!AM51-'Official End of Year'!AM50)/'Official End of Year'!AM50))-1,"Error")</f>
        <v>3.1428526119592126E-2</v>
      </c>
      <c r="AN51" s="25">
        <f ca="1">IFERROR(((1+'US Inflation'!$C52)*(1+('Official End of Year'!AN51-'Official End of Year'!AN50)/'Official End of Year'!AN50))-1,"Error")</f>
        <v>2.7434842249657088E-2</v>
      </c>
      <c r="AO51" s="25">
        <f ca="1">IFERROR(((1+'US Inflation'!$C52)*(1+('Official End of Year'!AO51-'Official End of Year'!AO50)/'Official End of Year'!AO50))-1,"Error")</f>
        <v>-1.5652629607666002E-2</v>
      </c>
      <c r="AP51" s="25">
        <f ca="1">IFERROR(((1+'US Inflation'!$C52)*(1+('Official End of Year'!AP51-'Official End of Year'!AP50)/'Official End of Year'!AP50))-1,"Error")</f>
        <v>7.9074994592749581E-2</v>
      </c>
      <c r="AQ51" s="25">
        <f ca="1">IFERROR(((1+'US Inflation'!$C52)*(1+('Official End of Year'!AQ51-'Official End of Year'!AQ50)/'Official End of Year'!AQ50))-1,"Error")</f>
        <v>-1.5192725699304743E-2</v>
      </c>
      <c r="AR51" s="25">
        <f ca="1">IFERROR(((1+'US Inflation'!$C52)*(1+('Official End of Year'!AR51-'Official End of Year'!AR50)/'Official End of Year'!AR50))-1,"Error")</f>
        <v>-9.3628538257418237E-2</v>
      </c>
      <c r="AS51" s="25">
        <f ca="1">IFERROR(((1+'US Inflation'!$C52)*(1+('Official End of Year'!AS51-'Official End of Year'!AS50)/'Official End of Year'!AS50))-1,"Error")</f>
        <v>0.14802209080876283</v>
      </c>
      <c r="AT51" s="25">
        <f ca="1">IFERROR(((1+'US Inflation'!$C52)*(1+('Official End of Year'!AT51-'Official End of Year'!AT50)/'Official End of Year'!AT50))-1,"Error")</f>
        <v>2.7434842249657088E-2</v>
      </c>
      <c r="AU51" s="25">
        <f ca="1">IFERROR(((1+'US Inflation'!$C52)*(1+('Official End of Year'!AU51-'Official End of Year'!AU50)/'Official End of Year'!AU50))-1,"Error")</f>
        <v>1.5472274898661986E-2</v>
      </c>
      <c r="AV51" s="25">
        <f ca="1">IFERROR(((1+'US Inflation'!$C52)*(1+('Official End of Year'!AV51-'Official End of Year'!AV50)/'Official End of Year'!AV50))-1,"Error")</f>
        <v>0.11796231434391657</v>
      </c>
      <c r="AW51" s="25">
        <f ca="1">IFERROR(((1+'US Inflation'!$C52)*(1+('Official End of Year'!AW51-'Official End of Year'!AW50)/'Official End of Year'!AW50))-1,"Error")</f>
        <v>2.8250735661935034E-2</v>
      </c>
      <c r="AX51" s="25">
        <f ca="1">IFERROR(((1+'US Inflation'!$C52)*(1+('Official End of Year'!AX51-'Official End of Year'!AX50)/'Official End of Year'!AX50))-1,"Error")</f>
        <v>2.3457187678269209E-2</v>
      </c>
      <c r="AY51" s="25">
        <f ca="1">IFERROR(((1+'US Inflation'!$C52)*(1+('Official End of Year'!AY51-'Official End of Year'!AY50)/'Official End of Year'!AY50))-1,"Error")</f>
        <v>-1.449746198262214E-3</v>
      </c>
      <c r="AZ51" s="25">
        <f ca="1">IFERROR(((1+'US Inflation'!$C52)*(1+('Official End of Year'!AZ51-'Official End of Year'!AZ50)/'Official End of Year'!AZ50))-1,"Error")</f>
        <v>0.31374987841900959</v>
      </c>
      <c r="BA51" s="25">
        <f ca="1">IFERROR(((1+'US Inflation'!$C52)*(1+('Official End of Year'!BA51-'Official End of Year'!BA50)/'Official End of Year'!BA50))-1,"Error")</f>
        <v>2.7434842249657088E-2</v>
      </c>
      <c r="BB51" s="25">
        <f ca="1">IFERROR(((1+'US Inflation'!$C52)*(1+('Official End of Year'!BB51-'Official End of Year'!BB50)/'Official End of Year'!BB50))-1,"Error")</f>
        <v>6.1113486057264854E-2</v>
      </c>
      <c r="BC51" s="25">
        <f ca="1">IFERROR(((1+'US Inflation'!$C52)*(1+('Official End of Year'!BC51-'Official End of Year'!BC50)/'Official End of Year'!BC50))-1,"Error")</f>
        <v>0.11884015295084138</v>
      </c>
      <c r="BD51" s="25">
        <f ca="1">IFERROR(((1+'US Inflation'!$C52)*(1+('Official End of Year'!BD51-'Official End of Year'!BD50)/'Official End of Year'!BD50))-1,"Error")</f>
        <v>2.8670111071117388E-2</v>
      </c>
      <c r="BE51" s="25">
        <f ca="1">IFERROR(((1+'US Inflation'!$C52)*(1+('Official End of Year'!BE51-'Official End of Year'!BE50)/'Official End of Year'!BE50))-1,"Error")</f>
        <v>2.1530044305693385E-2</v>
      </c>
      <c r="BF51" s="25">
        <f ca="1">IFERROR(((1+'US Inflation'!$C52)*(1+('Official End of Year'!BF51-'Official End of Year'!BF50)/'Official End of Year'!BF50))-1,"Error")</f>
        <v>4.8006280221793762E-2</v>
      </c>
      <c r="BG51" s="25">
        <f ca="1">IFERROR(((1+'US Inflation'!$C52)*(1+('Official End of Year'!BG51-'Official End of Year'!BG50)/'Official End of Year'!BG50))-1,"Error")</f>
        <v>8.1901452213831272E-2</v>
      </c>
      <c r="BH51" s="25">
        <f ca="1">IFERROR(((1+'US Inflation'!$C52)*(1+('Official End of Year'!BH51-'Official End of Year'!BH50)/'Official End of Year'!BH50))-1,"Error")</f>
        <v>4.8567729494314316E-2</v>
      </c>
      <c r="BI51" s="25">
        <f ca="1">IFERROR(((1+'US Inflation'!$C52)*(1+('Official End of Year'!BI51-'Official End of Year'!BI50)/'Official End of Year'!BI50))-1,"Error")</f>
        <v>5.5852939051479478E-2</v>
      </c>
      <c r="BJ51" s="25">
        <f ca="1">IFERROR(((1+'US Inflation'!$C52)*(1+('Official End of Year'!BJ51-'Official End of Year'!BJ50)/'Official End of Year'!BJ50))-1,"Error")</f>
        <v>6.1156106478424066E-2</v>
      </c>
      <c r="BK51" s="25">
        <f ca="1">IFERROR(((1+'US Inflation'!$C52)*(1+('Official End of Year'!BK51-'Official End of Year'!BK50)/'Official End of Year'!BK50))-1,"Error")</f>
        <v>6.0714816225559964E-2</v>
      </c>
      <c r="BL51" s="25">
        <f ca="1">IFERROR(((1+'US Inflation'!$C52)*(1+('Official End of Year'!BL51-'Official End of Year'!BL50)/'Official End of Year'!BL50))-1,"Error")</f>
        <v>4.7305169124808533E-2</v>
      </c>
      <c r="BM51" s="25">
        <f ca="1">IFERROR(((1+'US Inflation'!$C52)*(1+('Official End of Year'!BM51-'Official End of Year'!BM50)/'Official End of Year'!BM50))-1,"Error")</f>
        <v>0.10864868619839241</v>
      </c>
      <c r="BN51" s="25">
        <f ca="1">IFERROR(((1+'US Inflation'!$C52)*(1+('Official End of Year'!BN51-'Official End of Year'!BN50)/'Official End of Year'!BN50))-1,"Error")</f>
        <v>-5.2730890055534996E-2</v>
      </c>
      <c r="BO51" s="25">
        <f ca="1">IFERROR(((1+'US Inflation'!$C52)*(1+('Official End of Year'!BO51-'Official End of Year'!BO50)/'Official End of Year'!BO50))-1,"Error")</f>
        <v>0.1513596100001835</v>
      </c>
      <c r="BP51" s="25">
        <f ca="1">IFERROR(((1+'US Inflation'!$C52)*(1+('Official End of Year'!BP51-'Official End of Year'!BP50)/'Official End of Year'!BP50))-1,"Error")</f>
        <v>2.7434842249657088E-2</v>
      </c>
      <c r="BQ51" s="25">
        <f ca="1">IFERROR(((1+'US Inflation'!$C52)*(1+('Official End of Year'!BQ51-'Official End of Year'!BQ50)/'Official End of Year'!BQ50))-1,"Error")</f>
        <v>4.5814271494742265E-2</v>
      </c>
      <c r="BR51" s="25">
        <f ca="1">IFERROR(((1+'US Inflation'!$C52)*(1+('Official End of Year'!BR51-'Official End of Year'!BR50)/'Official End of Year'!BR50))-1,"Error")</f>
        <v>0.20352367506733571</v>
      </c>
      <c r="BS51" s="25">
        <f ca="1">IFERROR(((1+'US Inflation'!$C52)*(1+('Official End of Year'!BS51-'Official End of Year'!BS50)/'Official End of Year'!BS50))-1,"Error")</f>
        <v>9.6685048144185215E-2</v>
      </c>
      <c r="BT51" s="25">
        <f ca="1">IFERROR(((1+'US Inflation'!$C52)*(1+('Official End of Year'!BT51-'Official End of Year'!BT50)/'Official End of Year'!BT50))-1,"Error")</f>
        <v>0.13767463219060727</v>
      </c>
      <c r="BU51" s="25">
        <f ca="1">IFERROR(((1+'US Inflation'!$C52)*(1+('Official End of Year'!BU51-'Official End of Year'!BU50)/'Official End of Year'!BU50))-1,"Error")</f>
        <v>3.0826169192135655E-2</v>
      </c>
      <c r="BV51" s="25">
        <f ca="1">IFERROR(((1+'US Inflation'!$C52)*(1+('Official End of Year'!BV51-'Official End of Year'!BV50)/'Official End of Year'!BV50))-1,"Error")</f>
        <v>6.600353845431095E-2</v>
      </c>
      <c r="BW51" s="25">
        <f ca="1">IFERROR(((1+'US Inflation'!$C52)*(1+('Official End of Year'!BW51-'Official End of Year'!BW50)/'Official End of Year'!BW50))-1,"Error")</f>
        <v>2.7434842249657088E-2</v>
      </c>
      <c r="BX51" s="25">
        <f ca="1">IFERROR(((1+'US Inflation'!$C52)*(1+('Official End of Year'!BX51-'Official End of Year'!BX50)/'Official End of Year'!BX50))-1,"Error")</f>
        <v>1.7273294991505983E-2</v>
      </c>
      <c r="BY51" s="25">
        <f ca="1">IFERROR(((1+'US Inflation'!$C52)*(1+('Official End of Year'!BY51-'Official End of Year'!BY50)/'Official End of Year'!BY50))-1,"Error")</f>
        <v>0.31374987841900959</v>
      </c>
      <c r="BZ51" s="25">
        <f ca="1">IFERROR(((1+'US Inflation'!$C52)*(1+('Official End of Year'!BZ51-'Official End of Year'!BZ50)/'Official End of Year'!BZ50))-1,"Error")</f>
        <v>9.6192111423809123E-2</v>
      </c>
      <c r="CA51" s="25">
        <f ca="1">IFERROR(((1+'US Inflation'!$C52)*(1+('Official End of Year'!CA51-'Official End of Year'!CA50)/'Official End of Year'!CA50))-1,"Error")</f>
        <v>7.7536586841928878E-2</v>
      </c>
      <c r="CB51" s="25">
        <f ca="1">IFERROR(((1+'US Inflation'!$C52)*(1+('Official End of Year'!CB51-'Official End of Year'!CB50)/'Official End of Year'!CB50))-1,"Error")</f>
        <v>2.4074549749506513E-2</v>
      </c>
      <c r="CC51" s="25">
        <f ca="1">IFERROR(((1+'US Inflation'!$C52)*(1+('Official End of Year'!CC51-'Official End of Year'!CC50)/'Official End of Year'!CC50))-1,"Error")</f>
        <v>0.31374987841900959</v>
      </c>
      <c r="CD51" s="25">
        <f ca="1">IFERROR(((1+'US Inflation'!$C52)*(1+('Official End of Year'!CD51-'Official End of Year'!CD50)/'Official End of Year'!CD50))-1,"Error")</f>
        <v>5.5958342082681023E-2</v>
      </c>
      <c r="CE51" s="25">
        <f ca="1">IFERROR(((1+'US Inflation'!$C52)*(1+('Official End of Year'!CE51-'Official End of Year'!CE50)/'Official End of Year'!CE50))-1,"Error")</f>
        <v>0.17156652609784184</v>
      </c>
      <c r="CF51" s="25">
        <f ca="1">IFERROR(((1+'US Inflation'!$C52)*(1+('Official End of Year'!CF51-'Official End of Year'!CF50)/'Official End of Year'!CF50))-1,"Error")</f>
        <v>2.7434842249657088E-2</v>
      </c>
      <c r="CG51" s="25">
        <f ca="1">IFERROR(((1+'US Inflation'!$C52)*(1+('Official End of Year'!CG51-'Official End of Year'!CG50)/'Official End of Year'!CG50))-1,"Error")</f>
        <v>9.5742748294095792E-2</v>
      </c>
      <c r="CH51" s="25">
        <f ca="1">IFERROR(((1+'US Inflation'!$C52)*(1+('Official End of Year'!CH51-'Official End of Year'!CH50)/'Official End of Year'!CH50))-1,"Error")</f>
        <v>4.3544637034869549E-2</v>
      </c>
      <c r="CI51" s="25">
        <f ca="1">IFERROR(((1+'US Inflation'!$C52)*(1+('Official End of Year'!CI51-'Official End of Year'!CI50)/'Official End of Year'!CI50))-1,"Error")</f>
        <v>7.9108644164565423E-2</v>
      </c>
      <c r="CJ51" s="25">
        <f ca="1">IFERROR(((1+'US Inflation'!$C52)*(1+('Official End of Year'!CJ51-'Official End of Year'!CJ50)/'Official End of Year'!CJ50))-1,"Error")</f>
        <v>0.8909142397815264</v>
      </c>
      <c r="CK51" s="25">
        <f ca="1">IFERROR(((1+'US Inflation'!$C52)*(1+('Official End of Year'!CK51-'Official End of Year'!CK50)/'Official End of Year'!CK50))-1,"Error")</f>
        <v>3.4561871333740113E-2</v>
      </c>
      <c r="CL51" s="25">
        <f ca="1">IFERROR(((1+'US Inflation'!$C52)*(1+('Official End of Year'!CL51-'Official End of Year'!CL50)/'Official End of Year'!CL50))-1,"Error")</f>
        <v>-4.9810893425946801E-2</v>
      </c>
      <c r="CM51" s="25">
        <f ca="1">IFERROR(((1+'US Inflation'!$C52)*(1+('Official End of Year'!CM51-'Official End of Year'!CM50)/'Official End of Year'!CM50))-1,"Error")</f>
        <v>0.26108189177812924</v>
      </c>
      <c r="CN51" s="25">
        <f ca="1">IFERROR(((1+'US Inflation'!$C52)*(1+('Official End of Year'!CN51-'Official End of Year'!CN50)/'Official End of Year'!CN50))-1,"Error")</f>
        <v>0.93468780556574393</v>
      </c>
      <c r="CO51" s="25">
        <f ca="1">IFERROR(((1+'US Inflation'!$C52)*(1+('Official End of Year'!CO51-'Official End of Year'!CO50)/'Official End of Year'!CO50))-1,"Error")</f>
        <v>0.41049748766512351</v>
      </c>
      <c r="CP51" s="25">
        <f ca="1">IFERROR(((1+'US Inflation'!$C52)*(1+('Official End of Year'!CP51-'Official End of Year'!CP50)/'Official End of Year'!CP50))-1,"Error")</f>
        <v>0.19493031845807685</v>
      </c>
      <c r="CQ51" s="25">
        <f ca="1">IFERROR(((1+'US Inflation'!$C52)*(1+('Official End of Year'!CQ51-'Official End of Year'!CQ50)/'Official End of Year'!CQ50))-1,"Error")</f>
        <v>2.0823045267489713</v>
      </c>
      <c r="CR51" s="25">
        <f ca="1">IFERROR(((1+'US Inflation'!$C52)*(1+('Official End of Year'!CR51-'Official End of Year'!CR50)/'Official End of Year'!CR50))-1,"Error")</f>
        <v>7.0297154687066099E-2</v>
      </c>
      <c r="CS51" s="25">
        <f ca="1">IFERROR(((1+'US Inflation'!$C52)*(1+('Official End of Year'!CS51-'Official End of Year'!CS50)/'Official End of Year'!CS50))-1,"Error")</f>
        <v>0.38480348303214651</v>
      </c>
      <c r="CT51" s="25">
        <f ca="1">IFERROR(((1+'US Inflation'!$C52)*(1+('Official End of Year'!CT51-'Official End of Year'!CT50)/'Official End of Year'!CT50))-1,"Error")</f>
        <v>6.0819242245187031</v>
      </c>
      <c r="CU51" s="25">
        <f ca="1">IFERROR(((1+'US Inflation'!$C52)*(1+('Official End of Year'!CU51-'Official End of Year'!CU50)/'Official End of Year'!CU50))-1,"Error")</f>
        <v>5.5629242476792351E-2</v>
      </c>
      <c r="CV51" s="25">
        <f ca="1">IFERROR(((1+'US Inflation'!$C52)*(1+('Official End of Year'!CV51-'Official End of Year'!CV50)/'Official End of Year'!CV50))-1,"Error")</f>
        <v>0.11510115491063799</v>
      </c>
      <c r="CW51" s="25">
        <f ca="1">IFERROR(((1+'US Inflation'!$C52)*(1+('Official End of Year'!CW51-'Official End of Year'!CW50)/'Official End of Year'!CW50))-1,"Error")</f>
        <v>4.4667135489920184E-2</v>
      </c>
      <c r="CX51" s="25">
        <f ca="1">IFERROR(((1+'US Inflation'!$C52)*(1+('Official End of Year'!CX51-'Official End of Year'!CX50)/'Official End of Year'!CX50))-1,"Error")</f>
        <v>0.21499124207525599</v>
      </c>
      <c r="CY51" s="25">
        <f ca="1">IFERROR(((1+'US Inflation'!$C52)*(1+('Official End of Year'!CY51-'Official End of Year'!CY50)/'Official End of Year'!CY50))-1,"Error")</f>
        <v>6.378728545774548E-2</v>
      </c>
      <c r="CZ51" s="25">
        <f ca="1">IFERROR(((1+'US Inflation'!$C52)*(1+('Official End of Year'!CZ51-'Official End of Year'!CZ50)/'Official End of Year'!CZ50))-1,"Error")</f>
        <v>2.7434842249657088E-2</v>
      </c>
      <c r="DA51" s="25">
        <f ca="1">IFERROR(((1+'US Inflation'!$C52)*(1+('Official End of Year'!DA51-'Official End of Year'!DA50)/'Official End of Year'!DA50))-1,"Error")</f>
        <v>0.19707815595173783</v>
      </c>
      <c r="DB51" s="25">
        <f ca="1">IFERROR(((1+'US Inflation'!$C52)*(1+('Official End of Year'!DB51-'Official End of Year'!DB50)/'Official End of Year'!DB50))-1,"Error")</f>
        <v>0.60810690010758983</v>
      </c>
      <c r="DC51" s="25">
        <f ca="1">IFERROR(((1+'US Inflation'!$C52)*(1+('Official End of Year'!DC51-'Official End of Year'!DC50)/'Official End of Year'!DC50))-1,"Error")</f>
        <v>0.23115037131639937</v>
      </c>
      <c r="DD51" s="25">
        <f ca="1">IFERROR(((1+'US Inflation'!$C52)*(1+('Official End of Year'!DD51-'Official End of Year'!DD50)/'Official End of Year'!DD50))-1,"Error")</f>
        <v>-9.9264247412395035E-3</v>
      </c>
      <c r="DE51" s="25">
        <f ca="1">IFERROR(((1+'US Inflation'!$C52)*(1+('Official End of Year'!DE51-'Official End of Year'!DE50)/'Official End of Year'!DE50))-1,"Error")</f>
        <v>8.1841926984170588E-2</v>
      </c>
      <c r="DF51" s="25">
        <f ca="1">IFERROR(((1+'US Inflation'!$C52)*(1+('Official End of Year'!DF51-'Official End of Year'!DF50)/'Official End of Year'!DF50))-1,"Error")</f>
        <v>3.9933822627455928E-2</v>
      </c>
      <c r="DG51" s="25" t="str">
        <f ca="1">IFERROR(((1+'US Inflation'!$C52)*(1+('Official End of Year'!DG51-'Official End of Year'!DG50)/'Official End of Year'!DG50))-1,"Error")</f>
        <v>Error</v>
      </c>
    </row>
    <row r="52" spans="1:111" x14ac:dyDescent="0.25">
      <c r="A52" t="str">
        <f t="shared" ca="1" si="2"/>
        <v>1997</v>
      </c>
      <c r="B52" s="25">
        <f ca="1">IFERROR(((1+'US Inflation'!$C53)*(1+('Official End of Year'!B52-'Official End of Year'!B51)/'Official End of Year'!B51))-1,"Error")</f>
        <v>6.0236352747229827E-2</v>
      </c>
      <c r="C52" s="25">
        <f ca="1">IFERROR(((1+'US Inflation'!$C53)*(1+('Official End of Year'!C52-'Official End of Year'!C51)/'Official End of Year'!C51))-1,"Error")</f>
        <v>2.4699599465954458E-2</v>
      </c>
      <c r="D52" s="25">
        <f ca="1">IFERROR(((1+'US Inflation'!$C53)*(1+('Official End of Year'!D52-'Official End of Year'!D51)/'Official End of Year'!D51))-1,"Error")</f>
        <v>0.23474241610718805</v>
      </c>
      <c r="E52" s="25">
        <f ca="1">IFERROR(((1+'US Inflation'!$C53)*(1+('Official End of Year'!E52-'Official End of Year'!E51)/'Official End of Year'!E51))-1,"Error")</f>
        <v>0.17283117643036583</v>
      </c>
      <c r="F52" s="25">
        <f ca="1">IFERROR(((1+'US Inflation'!$C53)*(1+('Official End of Year'!F52-'Official End of Year'!F51)/'Official End of Year'!F51))-1,"Error")</f>
        <v>0.1747171573864239</v>
      </c>
      <c r="G52" s="25">
        <f ca="1">IFERROR(((1+'US Inflation'!$C53)*(1+('Official End of Year'!G52-'Official End of Year'!G51)/'Official End of Year'!G51))-1,"Error")</f>
        <v>0.16307161440257523</v>
      </c>
      <c r="H52" s="25">
        <f ca="1">IFERROR(((1+'US Inflation'!$C53)*(1+('Official End of Year'!H52-'Official End of Year'!H51)/'Official End of Year'!H51))-1,"Error")</f>
        <v>6.0066863325937359E-2</v>
      </c>
      <c r="I52" s="25">
        <f ca="1">IFERROR(((1+'US Inflation'!$C53)*(1+('Official End of Year'!I52-'Official End of Year'!I51)/'Official End of Year'!I51))-1,"Error")</f>
        <v>7.0531748742602485E-2</v>
      </c>
      <c r="J52" s="25">
        <f ca="1">IFERROR(((1+'US Inflation'!$C53)*(1+('Official End of Year'!J52-'Official End of Year'!J51)/'Official End of Year'!J51))-1,"Error")</f>
        <v>0.10007276001666532</v>
      </c>
      <c r="K52" s="25">
        <f ca="1">IFERROR(((1+'US Inflation'!$C53)*(1+('Official End of Year'!K52-'Official End of Year'!K51)/'Official End of Year'!K51))-1,"Error")</f>
        <v>0.29339393629425947</v>
      </c>
      <c r="L52" s="25">
        <f ca="1">IFERROR(((1+'US Inflation'!$C53)*(1+('Official End of Year'!L52-'Official End of Year'!L51)/'Official End of Year'!L51))-1,"Error")</f>
        <v>7.3706938898927987E-2</v>
      </c>
      <c r="M52" s="25">
        <f ca="1">IFERROR(((1+'US Inflation'!$C53)*(1+('Official End of Year'!M52-'Official End of Year'!M51)/'Official End of Year'!M51))-1,"Error")</f>
        <v>6.3221958405182521E-2</v>
      </c>
      <c r="N52" s="25">
        <f ca="1">IFERROR(((1+'US Inflation'!$C53)*(1+('Official End of Year'!N52-'Official End of Year'!N51)/'Official End of Year'!N51))-1,"Error")</f>
        <v>2.5759268131379409E-2</v>
      </c>
      <c r="O52" s="25">
        <f ca="1">IFERROR(((1+'US Inflation'!$C53)*(1+('Official End of Year'!O52-'Official End of Year'!O51)/'Official End of Year'!O51))-1,"Error")</f>
        <v>2.2304229875685699E-2</v>
      </c>
      <c r="P52" s="25">
        <f ca="1">IFERROR(((1+'US Inflation'!$C53)*(1+('Official End of Year'!P52-'Official End of Year'!P51)/'Official End of Year'!P51))-1,"Error")</f>
        <v>0.32801331577347437</v>
      </c>
      <c r="Q52" s="25">
        <f ca="1">IFERROR(((1+'US Inflation'!$C53)*(1+('Official End of Year'!Q52-'Official End of Year'!Q51)/'Official End of Year'!Q51))-1,"Error")</f>
        <v>7.8169740972839907E-3</v>
      </c>
      <c r="R52" s="25">
        <f ca="1">IFERROR(((1+'US Inflation'!$C53)*(1+('Official End of Year'!R52-'Official End of Year'!R51)/'Official End of Year'!R51))-1,"Error")</f>
        <v>0.13806186989800362</v>
      </c>
      <c r="S52" s="25">
        <f ca="1">IFERROR(((1+'US Inflation'!$C53)*(1+('Official End of Year'!S52-'Official End of Year'!S51)/'Official End of Year'!S51))-1,"Error")</f>
        <v>0.13774531012225166</v>
      </c>
      <c r="T52" s="25">
        <f ca="1">IFERROR(((1+'US Inflation'!$C53)*(1+('Official End of Year'!T52-'Official End of Year'!T51)/'Official End of Year'!T51))-1,"Error")</f>
        <v>0.16827872672109745</v>
      </c>
      <c r="U52" s="25">
        <f ca="1">IFERROR(((1+'US Inflation'!$C53)*(1+('Official End of Year'!U52-'Official End of Year'!U51)/'Official End of Year'!U51))-1,"Error")</f>
        <v>6.803287101499933E-2</v>
      </c>
      <c r="V52" s="25">
        <f ca="1">IFERROR(((1+'US Inflation'!$C53)*(1+('Official End of Year'!V52-'Official End of Year'!V51)/'Official End of Year'!V51))-1,"Error")</f>
        <v>0.25176792459092523</v>
      </c>
      <c r="W52" s="25">
        <f ca="1">IFERROR(((1+'US Inflation'!$C53)*(1+('Official End of Year'!W52-'Official End of Year'!W51)/'Official End of Year'!W51))-1,"Error")</f>
        <v>2.4699599465954458E-2</v>
      </c>
      <c r="X52" s="25">
        <f ca="1">IFERROR(((1+'US Inflation'!$C53)*(1+('Official End of Year'!X52-'Official End of Year'!X51)/'Official End of Year'!X51))-1,"Error")</f>
        <v>2.4699599465954458E-2</v>
      </c>
      <c r="Y52" s="25">
        <f ca="1">IFERROR(((1+'US Inflation'!$C53)*(1+('Official End of Year'!Y52-'Official End of Year'!Y51)/'Official End of Year'!Y51))-1,"Error")</f>
        <v>0.18627458690413357</v>
      </c>
      <c r="Z52" s="25">
        <f ca="1">IFERROR(((1+'US Inflation'!$C53)*(1+('Official End of Year'!Z52-'Official End of Year'!Z51)/'Official End of Year'!Z51))-1,"Error")</f>
        <v>0.16307161440257545</v>
      </c>
      <c r="AA52" s="25">
        <f ca="1">IFERROR(((1+'US Inflation'!$C53)*(1+('Official End of Year'!AA52-'Official End of Year'!AA51)/'Official End of Year'!AA51))-1,"Error")</f>
        <v>8.4140242730089243E-2</v>
      </c>
      <c r="AB52" s="25">
        <f ca="1">IFERROR(((1+'US Inflation'!$C53)*(1+('Official End of Year'!AB52-'Official End of Year'!AB51)/'Official End of Year'!AB51))-1,"Error")</f>
        <v>0.17341574253600256</v>
      </c>
      <c r="AC52" s="25">
        <f ca="1">IFERROR(((1+'US Inflation'!$C53)*(1+('Official End of Year'!AC52-'Official End of Year'!AC51)/'Official End of Year'!AC51))-1,"Error")</f>
        <v>0.32432706277455847</v>
      </c>
      <c r="AD52" s="25">
        <f ca="1">IFERROR(((1+'US Inflation'!$C53)*(1+('Official End of Year'!AD52-'Official End of Year'!AD51)/'Official End of Year'!AD51))-1,"Error")</f>
        <v>0.1679052628631319</v>
      </c>
      <c r="AE52" s="25">
        <f ca="1">IFERROR(((1+'US Inflation'!$C53)*(1+('Official End of Year'!AE52-'Official End of Year'!AE51)/'Official End of Year'!AE51))-1,"Error")</f>
        <v>0.15316540222707586</v>
      </c>
      <c r="AF52" s="25">
        <f ca="1">IFERROR(((1+'US Inflation'!$C53)*(1+('Official End of Year'!AF52-'Official End of Year'!AF51)/'Official End of Year'!AF51))-1,"Error")</f>
        <v>0.1262681543886679</v>
      </c>
      <c r="AG52" s="25">
        <f ca="1">IFERROR(((1+'US Inflation'!$C53)*(1+('Official End of Year'!AG52-'Official End of Year'!AG51)/'Official End of Year'!AG51))-1,"Error")</f>
        <v>4.3514089488759122E-2</v>
      </c>
      <c r="AH52" s="25">
        <f ca="1">IFERROR(((1+'US Inflation'!$C53)*(1+('Official End of Year'!AH52-'Official End of Year'!AH51)/'Official End of Year'!AH51))-1,"Error")</f>
        <v>0.14739461961220823</v>
      </c>
      <c r="AI52" s="25">
        <f ca="1">IFERROR(((1+'US Inflation'!$C53)*(1+('Official End of Year'!AI52-'Official End of Year'!AI51)/'Official End of Year'!AI51))-1,"Error")</f>
        <v>5.0631532591216777E-2</v>
      </c>
      <c r="AJ52" s="25">
        <f ca="1">IFERROR(((1+'US Inflation'!$C53)*(1+('Official End of Year'!AJ52-'Official End of Year'!AJ51)/'Official End of Year'!AJ51))-1,"Error")</f>
        <v>9.6436235599098419E-2</v>
      </c>
      <c r="AK52" s="25">
        <f ca="1">IFERROR(((1+'US Inflation'!$C53)*(1+('Official End of Year'!AK52-'Official End of Year'!AK51)/'Official End of Year'!AK51))-1,"Error")</f>
        <v>0.12148447041815147</v>
      </c>
      <c r="AL52" s="25">
        <f ca="1">IFERROR(((1+'US Inflation'!$C53)*(1+('Official End of Year'!AL52-'Official End of Year'!AL51)/'Official End of Year'!AL51))-1,"Error")</f>
        <v>1.1154643649914742</v>
      </c>
      <c r="AM52" s="25">
        <f ca="1">IFERROR(((1+'US Inflation'!$C53)*(1+('Official End of Year'!AM52-'Official End of Year'!AM51)/'Official End of Year'!AM51))-1,"Error")</f>
        <v>2.4464476783626177E-2</v>
      </c>
      <c r="AN52" s="25">
        <f ca="1">IFERROR(((1+'US Inflation'!$C53)*(1+('Official End of Year'!AN52-'Official End of Year'!AN51)/'Official End of Year'!AN51))-1,"Error")</f>
        <v>2.4699599465954458E-2</v>
      </c>
      <c r="AO52" s="25">
        <f ca="1">IFERROR(((1+'US Inflation'!$C53)*(1+('Official End of Year'!AO52-'Official End of Year'!AO51)/'Official End of Year'!AO51))-1,"Error")</f>
        <v>0.16711520213080844</v>
      </c>
      <c r="AP52" s="25">
        <f ca="1">IFERROR(((1+'US Inflation'!$C53)*(1+('Official End of Year'!AP52-'Official End of Year'!AP51)/'Official End of Year'!AP51))-1,"Error")</f>
        <v>0.105230698767796</v>
      </c>
      <c r="AQ52" s="25">
        <f ca="1">IFERROR(((1+'US Inflation'!$C53)*(1+('Official End of Year'!AQ52-'Official End of Year'!AQ51)/'Official End of Year'!AQ51))-1,"Error")</f>
        <v>0.16830963149492351</v>
      </c>
      <c r="AR52" s="25">
        <f ca="1">IFERROR(((1+'US Inflation'!$C53)*(1+('Official End of Year'!AR52-'Official End of Year'!AR51)/'Official End of Year'!AR51))-1,"Error")</f>
        <v>6.1888749180921909E-2</v>
      </c>
      <c r="AS52" s="25">
        <f ca="1">IFERROR(((1+'US Inflation'!$C53)*(1+('Official End of Year'!AS52-'Official End of Year'!AS51)/'Official End of Year'!AS51))-1,"Error")</f>
        <v>0.16536330328951077</v>
      </c>
      <c r="AT52" s="25">
        <f ca="1">IFERROR(((1+'US Inflation'!$C53)*(1+('Official End of Year'!AT52-'Official End of Year'!AT51)/'Official End of Year'!AT51))-1,"Error")</f>
        <v>2.4699599465954458E-2</v>
      </c>
      <c r="AU52" s="25">
        <f ca="1">IFERROR(((1+'US Inflation'!$C53)*(1+('Official End of Year'!AU52-'Official End of Year'!AU51)/'Official End of Year'!AU51))-1,"Error")</f>
        <v>0.17147596227562301</v>
      </c>
      <c r="AV52" s="25">
        <f ca="1">IFERROR(((1+'US Inflation'!$C53)*(1+('Official End of Year'!AV52-'Official End of Year'!AV51)/'Official End of Year'!AV51))-1,"Error")</f>
        <v>0.81251481678080806</v>
      </c>
      <c r="AW52" s="25">
        <f ca="1">IFERROR(((1+'US Inflation'!$C53)*(1+('Official End of Year'!AW52-'Official End of Year'!AW51)/'Official End of Year'!AW51))-1,"Error")</f>
        <v>4.1471165318748726E-2</v>
      </c>
      <c r="AX52" s="25">
        <f ca="1">IFERROR(((1+'US Inflation'!$C53)*(1+('Official End of Year'!AX52-'Official End of Year'!AX51)/'Official End of Year'!AX51))-1,"Error")</f>
        <v>1.2465432411158943</v>
      </c>
      <c r="AY52" s="25">
        <f ca="1">IFERROR(((1+'US Inflation'!$C53)*(1+('Official End of Year'!AY52-'Official End of Year'!AY51)/'Official End of Year'!AY51))-1,"Error")</f>
        <v>8.2096497005772484E-3</v>
      </c>
      <c r="AZ52" s="25">
        <f ca="1">IFERROR(((1+'US Inflation'!$C53)*(1+('Official End of Year'!AZ52-'Official End of Year'!AZ51)/'Official End of Year'!AZ51))-1,"Error")</f>
        <v>6.5212194825609915E-2</v>
      </c>
      <c r="BA52" s="25">
        <f ca="1">IFERROR(((1+'US Inflation'!$C53)*(1+('Official End of Year'!BA52-'Official End of Year'!BA51)/'Official End of Year'!BA51))-1,"Error")</f>
        <v>2.4699599465954458E-2</v>
      </c>
      <c r="BB52" s="25">
        <f ca="1">IFERROR(((1+'US Inflation'!$C53)*(1+('Official End of Year'!BB52-'Official End of Year'!BB51)/'Official End of Year'!BB51))-1,"Error")</f>
        <v>8.8110418707182392E-2</v>
      </c>
      <c r="BC52" s="25">
        <f ca="1">IFERROR(((1+'US Inflation'!$C53)*(1+('Official End of Year'!BC52-'Official End of Year'!BC51)/'Official End of Year'!BC51))-1,"Error")</f>
        <v>0.26088451019743975</v>
      </c>
      <c r="BD52" s="25">
        <f ca="1">IFERROR(((1+'US Inflation'!$C53)*(1+('Official End of Year'!BD52-'Official End of Year'!BD51)/'Official End of Year'!BD51))-1,"Error")</f>
        <v>0.31176073991911601</v>
      </c>
      <c r="BE52" s="25">
        <f ca="1">IFERROR(((1+'US Inflation'!$C53)*(1+('Official End of Year'!BE52-'Official End of Year'!BE51)/'Official End of Year'!BE51))-1,"Error")</f>
        <v>0.52869212160411094</v>
      </c>
      <c r="BF52" s="25">
        <f ca="1">IFERROR(((1+'US Inflation'!$C53)*(1+('Official End of Year'!BF52-'Official End of Year'!BF51)/'Official End of Year'!BF51))-1,"Error")</f>
        <v>0.10597997422155636</v>
      </c>
      <c r="BG52" s="25">
        <f ca="1">IFERROR(((1+'US Inflation'!$C53)*(1+('Official End of Year'!BG52-'Official End of Year'!BG51)/'Official End of Year'!BG51))-1,"Error")</f>
        <v>0.20695870828550267</v>
      </c>
      <c r="BH52" s="25">
        <f ca="1">IFERROR(((1+'US Inflation'!$C53)*(1+('Official End of Year'!BH52-'Official End of Year'!BH51)/'Official End of Year'!BH51))-1,"Error")</f>
        <v>0.25925166837396829</v>
      </c>
      <c r="BI52" s="25">
        <f ca="1">IFERROR(((1+'US Inflation'!$C53)*(1+('Official End of Year'!BI52-'Official End of Year'!BI51)/'Official End of Year'!BI51))-1,"Error")</f>
        <v>5.8432584871203064E-2</v>
      </c>
      <c r="BJ52" s="25">
        <f ca="1">IFERROR(((1+'US Inflation'!$C53)*(1+('Official End of Year'!BJ52-'Official End of Year'!BJ51)/'Official End of Year'!BJ51))-1,"Error")</f>
        <v>0.12307806741638783</v>
      </c>
      <c r="BK52" s="25">
        <f ca="1">IFERROR(((1+'US Inflation'!$C53)*(1+('Official End of Year'!BK52-'Official End of Year'!BK51)/'Official End of Year'!BK51))-1,"Error")</f>
        <v>8.8244733595471025E-2</v>
      </c>
      <c r="BL52" s="25">
        <f ca="1">IFERROR(((1+'US Inflation'!$C53)*(1+('Official End of Year'!BL52-'Official End of Year'!BL51)/'Official End of Year'!BL51))-1,"Error")</f>
        <v>0.13187670753679925</v>
      </c>
      <c r="BM52" s="25">
        <f ca="1">IFERROR(((1+'US Inflation'!$C53)*(1+('Official End of Year'!BM52-'Official End of Year'!BM51)/'Official End of Year'!BM51))-1,"Error")</f>
        <v>0.17883914558165759</v>
      </c>
      <c r="BN52" s="25">
        <f ca="1">IFERROR(((1+'US Inflation'!$C53)*(1+('Official End of Year'!BN52-'Official End of Year'!BN51)/'Official End of Year'!BN51))-1,"Error")</f>
        <v>0.22099009198806807</v>
      </c>
      <c r="BO52" s="25">
        <f ca="1">IFERROR(((1+'US Inflation'!$C53)*(1+('Official End of Year'!BO52-'Official End of Year'!BO51)/'Official End of Year'!BO51))-1,"Error")</f>
        <v>0.14768201030030559</v>
      </c>
      <c r="BP52" s="25">
        <f ca="1">IFERROR(((1+'US Inflation'!$C53)*(1+('Official End of Year'!BP52-'Official End of Year'!BP51)/'Official End of Year'!BP51))-1,"Error")</f>
        <v>2.4694917500691194E-2</v>
      </c>
      <c r="BQ52" s="25">
        <f ca="1">IFERROR(((1+'US Inflation'!$C53)*(1+('Official End of Year'!BQ52-'Official End of Year'!BQ51)/'Official End of Year'!BQ51))-1,"Error")</f>
        <v>0.1490131874488636</v>
      </c>
      <c r="BR52" s="25">
        <f ca="1">IFERROR(((1+'US Inflation'!$C53)*(1+('Official End of Year'!BR52-'Official End of Year'!BR51)/'Official End of Year'!BR51))-1,"Error")</f>
        <v>0.12507520828702123</v>
      </c>
      <c r="BS52" s="25">
        <f ca="1">IFERROR(((1+'US Inflation'!$C53)*(1+('Official End of Year'!BS52-'Official End of Year'!BS51)/'Official End of Year'!BS51))-1,"Error")</f>
        <v>0.11391981165611398</v>
      </c>
      <c r="BT52" s="25">
        <f ca="1">IFERROR(((1+'US Inflation'!$C53)*(1+('Official End of Year'!BT52-'Official End of Year'!BT51)/'Official End of Year'!BT51))-1,"Error")</f>
        <v>8.030345370054115E-2</v>
      </c>
      <c r="BU52" s="25">
        <f ca="1">IFERROR(((1+'US Inflation'!$C53)*(1+('Official End of Year'!BU52-'Official End of Year'!BU51)/'Official End of Year'!BU51))-1,"Error")</f>
        <v>0.44865261697857584</v>
      </c>
      <c r="BV52" s="25">
        <f ca="1">IFERROR(((1+'US Inflation'!$C53)*(1+('Official End of Year'!BV52-'Official End of Year'!BV51)/'Official End of Year'!BV51))-1,"Error")</f>
        <v>0.18833222667098992</v>
      </c>
      <c r="BW52" s="25">
        <f ca="1">IFERROR(((1+'US Inflation'!$C53)*(1+('Official End of Year'!BW52-'Official End of Year'!BW51)/'Official End of Year'!BW51))-1,"Error")</f>
        <v>2.4699599465954458E-2</v>
      </c>
      <c r="BX52" s="25">
        <f ca="1">IFERROR(((1+'US Inflation'!$C53)*(1+('Official End of Year'!BX52-'Official End of Year'!BX51)/'Official End of Year'!BX51))-1,"Error")</f>
        <v>0.20575273817234274</v>
      </c>
      <c r="BY52" s="25">
        <f ca="1">IFERROR(((1+'US Inflation'!$C53)*(1+('Official End of Year'!BY52-'Official End of Year'!BY51)/'Official End of Year'!BY51))-1,"Error")</f>
        <v>6.5212194825609915E-2</v>
      </c>
      <c r="BZ52" s="25">
        <f ca="1">IFERROR(((1+'US Inflation'!$C53)*(1+('Official End of Year'!BZ52-'Official End of Year'!BZ51)/'Official End of Year'!BZ51))-1,"Error")</f>
        <v>0.17772849725038009</v>
      </c>
      <c r="CA52" s="25">
        <f ca="1">IFERROR(((1+'US Inflation'!$C53)*(1+('Official End of Year'!CA52-'Official End of Year'!CA51)/'Official End of Year'!CA51))-1,"Error")</f>
        <v>0.10394693788649012</v>
      </c>
      <c r="CB52" s="25">
        <f ca="1">IFERROR(((1+'US Inflation'!$C53)*(1+('Official End of Year'!CB52-'Official End of Year'!CB51)/'Official End of Year'!CB51))-1,"Error")</f>
        <v>2.4699599465954458E-2</v>
      </c>
      <c r="CC52" s="25">
        <f ca="1">IFERROR(((1+'US Inflation'!$C53)*(1+('Official End of Year'!CC52-'Official End of Year'!CC51)/'Official End of Year'!CC51))-1,"Error")</f>
        <v>6.5212194825609915E-2</v>
      </c>
      <c r="CD52" s="25">
        <f ca="1">IFERROR(((1+'US Inflation'!$C53)*(1+('Official End of Year'!CD52-'Official End of Year'!CD51)/'Official End of Year'!CD51))-1,"Error")</f>
        <v>0.17070416863523707</v>
      </c>
      <c r="CE52" s="25">
        <f ca="1">IFERROR(((1+'US Inflation'!$C53)*(1+('Official End of Year'!CE52-'Official End of Year'!CE51)/'Official End of Year'!CE51))-1,"Error")</f>
        <v>0.11051785309968842</v>
      </c>
      <c r="CF52" s="25">
        <f ca="1">IFERROR(((1+'US Inflation'!$C53)*(1+('Official End of Year'!CF52-'Official End of Year'!CF51)/'Official End of Year'!CF51))-1,"Error")</f>
        <v>2.4699599465954458E-2</v>
      </c>
      <c r="CG52" s="25">
        <f ca="1">IFERROR(((1+'US Inflation'!$C53)*(1+('Official End of Year'!CG52-'Official End of Year'!CG51)/'Official End of Year'!CG51))-1,"Error")</f>
        <v>7.3981713280583117E-2</v>
      </c>
      <c r="CH52" s="25">
        <f ca="1">IFERROR(((1+'US Inflation'!$C53)*(1+('Official End of Year'!CH52-'Official End of Year'!CH51)/'Official End of Year'!CH51))-1,"Error")</f>
        <v>0.81601945247010188</v>
      </c>
      <c r="CI52" s="25">
        <f ca="1">IFERROR(((1+'US Inflation'!$C53)*(1+('Official End of Year'!CI52-'Official End of Year'!CI51)/'Official End of Year'!CI51))-1,"Error")</f>
        <v>0.16452914592911849</v>
      </c>
      <c r="CJ52" s="25">
        <f ca="1">IFERROR(((1+'US Inflation'!$C53)*(1+('Official End of Year'!CJ52-'Official End of Year'!CJ51)/'Official End of Year'!CJ51))-1,"Error")</f>
        <v>0.95572694366384758</v>
      </c>
      <c r="CK52" s="25">
        <f ca="1">IFERROR(((1+'US Inflation'!$C53)*(1+('Official End of Year'!CK52-'Official End of Year'!CK51)/'Official End of Year'!CK51))-1,"Error")</f>
        <v>0.13667635557386149</v>
      </c>
      <c r="CL52" s="25">
        <f ca="1">IFERROR(((1+'US Inflation'!$C53)*(1+('Official End of Year'!CL52-'Official End of Year'!CL51)/'Official End of Year'!CL51))-1,"Error")</f>
        <v>2.6523434591187112E-2</v>
      </c>
      <c r="CM52" s="25">
        <f ca="1">IFERROR(((1+'US Inflation'!$C53)*(1+('Official End of Year'!CM52-'Official End of Year'!CM51)/'Official End of Year'!CM51))-1,"Error")</f>
        <v>0.17937570636638633</v>
      </c>
      <c r="CN52" s="25">
        <f ca="1">IFERROR(((1+'US Inflation'!$C53)*(1+('Official End of Year'!CN52-'Official End of Year'!CN51)/'Official End of Year'!CN51))-1,"Error")</f>
        <v>8.5288392584167427E-2</v>
      </c>
      <c r="CO52" s="25">
        <f ca="1">IFERROR(((1+'US Inflation'!$C53)*(1+('Official End of Year'!CO52-'Official End of Year'!CO51)/'Official End of Year'!CO51))-1,"Error")</f>
        <v>0.10804105885409987</v>
      </c>
      <c r="CP52" s="25">
        <f ca="1">IFERROR(((1+'US Inflation'!$C53)*(1+('Official End of Year'!CP52-'Official End of Year'!CP51)/'Official End of Year'!CP51))-1,"Error")</f>
        <v>0.59138545246670349</v>
      </c>
      <c r="CQ52" s="25">
        <f ca="1">IFERROR(((1+'US Inflation'!$C53)*(1+('Official End of Year'!CQ52-'Official End of Year'!CQ51)/'Official End of Year'!CQ51))-1,"Error")</f>
        <v>2.4699599465954458E-2</v>
      </c>
      <c r="CR52" s="25">
        <f ca="1">IFERROR(((1+'US Inflation'!$C53)*(1+('Official End of Year'!CR52-'Official End of Year'!CR51)/'Official End of Year'!CR51))-1,"Error")</f>
        <v>9.7116532290403512E-2</v>
      </c>
      <c r="CS52" s="25">
        <f ca="1">IFERROR(((1+'US Inflation'!$C53)*(1+('Official End of Year'!CS52-'Official End of Year'!CS51)/'Official End of Year'!CS51))-1,"Error")</f>
        <v>1.0322106895215124</v>
      </c>
      <c r="CT52" s="25">
        <f ca="1">IFERROR(((1+'US Inflation'!$C53)*(1+('Official End of Year'!CT52-'Official End of Year'!CT51)/'Official End of Year'!CT51))-1,"Error")</f>
        <v>2.735259748540614</v>
      </c>
      <c r="CU52" s="25">
        <f ca="1">IFERROR(((1+'US Inflation'!$C53)*(1+('Official End of Year'!CU52-'Official End of Year'!CU51)/'Official End of Year'!CU51))-1,"Error")</f>
        <v>0.29853268429323876</v>
      </c>
      <c r="CV52" s="25">
        <f ca="1">IFERROR(((1+'US Inflation'!$C53)*(1+('Official End of Year'!CV52-'Official End of Year'!CV51)/'Official End of Year'!CV51))-1,"Error")</f>
        <v>0.1808756798990292</v>
      </c>
      <c r="CW52" s="25">
        <f ca="1">IFERROR(((1+'US Inflation'!$C53)*(1+('Official End of Year'!CW52-'Official End of Year'!CW51)/'Official End of Year'!CW51))-1,"Error")</f>
        <v>9.4543736497714415E-2</v>
      </c>
      <c r="CX52" s="25">
        <f ca="1">IFERROR(((1+'US Inflation'!$C53)*(1+('Official End of Year'!CX52-'Official End of Year'!CX51)/'Official End of Year'!CX51))-1,"Error")</f>
        <v>0.26433255618336093</v>
      </c>
      <c r="CY52" s="25">
        <f ca="1">IFERROR(((1+'US Inflation'!$C53)*(1+('Official End of Year'!CY52-'Official End of Year'!CY51)/'Official End of Year'!CY51))-1,"Error")</f>
        <v>8.7361085764232405E-2</v>
      </c>
      <c r="CZ52" s="25">
        <f ca="1">IFERROR(((1+'US Inflation'!$C53)*(1+('Official End of Year'!CZ52-'Official End of Year'!CZ51)/'Official End of Year'!CZ51))-1,"Error")</f>
        <v>2.4699599465954458E-2</v>
      </c>
      <c r="DA52" s="25">
        <f ca="1">IFERROR(((1+'US Inflation'!$C53)*(1+('Official End of Year'!DA52-'Official End of Year'!DA51)/'Official End of Year'!DA51))-1,"Error")</f>
        <v>0.25365786503955068</v>
      </c>
      <c r="DB52" s="25">
        <f ca="1">IFERROR(((1+'US Inflation'!$C53)*(1+('Official End of Year'!DB52-'Official End of Year'!DB51)/'Official End of Year'!DB51))-1,"Error")</f>
        <v>1.0374634167324293</v>
      </c>
      <c r="DC52" s="25">
        <f ca="1">IFERROR(((1+'US Inflation'!$C53)*(1+('Official End of Year'!DC52-'Official End of Year'!DC51)/'Official End of Year'!DC51))-1,"Error")</f>
        <v>9.8418995110987062E-2</v>
      </c>
      <c r="DD52" s="25">
        <f ca="1">IFERROR(((1+'US Inflation'!$C53)*(1+('Official End of Year'!DD52-'Official End of Year'!DD51)/'Official End of Year'!DD51))-1,"Error")</f>
        <v>0.50289274588339983</v>
      </c>
      <c r="DE52" s="25">
        <f ca="1">IFERROR(((1+'US Inflation'!$C53)*(1+('Official End of Year'!DE52-'Official End of Year'!DE51)/'Official End of Year'!DE51))-1,"Error")</f>
        <v>3.0124160606589623E-2</v>
      </c>
      <c r="DF52" s="25">
        <f ca="1">IFERROR(((1+'US Inflation'!$C53)*(1+('Official End of Year'!DF52-'Official End of Year'!DF51)/'Official End of Year'!DF51))-1,"Error")</f>
        <v>0.12975221783438085</v>
      </c>
      <c r="DG52" s="25" t="str">
        <f ca="1">IFERROR(((1+'US Inflation'!$C53)*(1+('Official End of Year'!DG52-'Official End of Year'!DG51)/'Official End of Year'!DG51))-1,"Error")</f>
        <v>Error</v>
      </c>
    </row>
    <row r="53" spans="1:111" x14ac:dyDescent="0.25">
      <c r="A53" t="str">
        <f t="shared" ca="1" si="2"/>
        <v>1998</v>
      </c>
      <c r="B53" s="25">
        <f ca="1">IFERROR(((1+'US Inflation'!$C54)*(1+('Official End of Year'!B53-'Official End of Year'!B52)/'Official End of Year'!B52))-1,"Error")</f>
        <v>6.4315142830685179E-2</v>
      </c>
      <c r="C53" s="25">
        <f ca="1">IFERROR(((1+'US Inflation'!$C54)*(1+('Official End of Year'!C53-'Official End of Year'!C52)/'Official End of Year'!C52))-1,"Error")</f>
        <v>3.3224755700325792E-2</v>
      </c>
      <c r="D53" s="25">
        <f ca="1">IFERROR(((1+'US Inflation'!$C54)*(1+('Official End of Year'!D53-'Official End of Year'!D52)/'Official End of Year'!D52))-1,"Error")</f>
        <v>0.10625790315331196</v>
      </c>
      <c r="E53" s="25">
        <f ca="1">IFERROR(((1+'US Inflation'!$C54)*(1+('Official End of Year'!E53-'Official End of Year'!E52)/'Official End of Year'!E52))-1,"Error")</f>
        <v>-2.9816891166228654E-2</v>
      </c>
      <c r="F53" s="25">
        <f ca="1">IFERROR(((1+'US Inflation'!$C54)*(1+('Official End of Year'!F53-'Official End of Year'!F52)/'Official End of Year'!F52))-1,"Error")</f>
        <v>-3.0020079967954749E-2</v>
      </c>
      <c r="G53" s="25">
        <f ca="1">IFERROR(((1+'US Inflation'!$C54)*(1+('Official End of Year'!G53-'Official End of Year'!G52)/'Official End of Year'!G52))-1,"Error")</f>
        <v>-2.7561751259204126E-2</v>
      </c>
      <c r="H53" s="25">
        <f ca="1">IFERROR(((1+'US Inflation'!$C54)*(1+('Official End of Year'!H53-'Official End of Year'!H52)/'Official End of Year'!H52))-1,"Error")</f>
        <v>8.7471855598688641E-2</v>
      </c>
      <c r="I53" s="25">
        <f ca="1">IFERROR(((1+'US Inflation'!$C54)*(1+('Official End of Year'!I53-'Official End of Year'!I52)/'Official End of Year'!I52))-1,"Error")</f>
        <v>0.21283392582505911</v>
      </c>
      <c r="J53" s="25">
        <f ca="1">IFERROR(((1+'US Inflation'!$C54)*(1+('Official End of Year'!J53-'Official End of Year'!J52)/'Official End of Year'!J52))-1,"Error")</f>
        <v>0.11839899472088078</v>
      </c>
      <c r="K53" s="25">
        <f ca="1">IFERROR(((1+'US Inflation'!$C54)*(1+('Official End of Year'!K53-'Official End of Year'!K52)/'Official End of Year'!K52))-1,"Error")</f>
        <v>0.28159340128502031</v>
      </c>
      <c r="L53" s="25">
        <f ca="1">IFERROR(((1+'US Inflation'!$C54)*(1+('Official End of Year'!L53-'Official End of Year'!L52)/'Official End of Year'!L52))-1,"Error")</f>
        <v>0.11650892420120984</v>
      </c>
      <c r="M53" s="25">
        <f ca="1">IFERROR(((1+'US Inflation'!$C54)*(1+('Official End of Year'!M53-'Official End of Year'!M52)/'Official End of Year'!M52))-1,"Error")</f>
        <v>0.11361208867479711</v>
      </c>
      <c r="N53" s="25">
        <f ca="1">IFERROR(((1+'US Inflation'!$C54)*(1+('Official End of Year'!N53-'Official End of Year'!N52)/'Official End of Year'!N52))-1,"Error")</f>
        <v>3.3358178318572351E-2</v>
      </c>
      <c r="O53" s="25">
        <f ca="1">IFERROR(((1+'US Inflation'!$C54)*(1+('Official End of Year'!O53-'Official End of Year'!O52)/'Official End of Year'!O52))-1,"Error")</f>
        <v>3.3012609934263359E-2</v>
      </c>
      <c r="P53" s="25">
        <f ca="1">IFERROR(((1+'US Inflation'!$C54)*(1+('Official End of Year'!P53-'Official End of Year'!P52)/'Official End of Year'!P52))-1,"Error")</f>
        <v>0.21163915053786253</v>
      </c>
      <c r="Q53" s="25">
        <f ca="1">IFERROR(((1+'US Inflation'!$C54)*(1+('Official End of Year'!Q53-'Official End of Year'!Q52)/'Official End of Year'!Q52))-1,"Error")</f>
        <v>1.3243244906975149</v>
      </c>
      <c r="R53" s="25">
        <f ca="1">IFERROR(((1+'US Inflation'!$C54)*(1+('Official End of Year'!R53-'Official End of Year'!R52)/'Official End of Year'!R52))-1,"Error")</f>
        <v>0.14704705171937626</v>
      </c>
      <c r="S53" s="25">
        <f ca="1">IFERROR(((1+'US Inflation'!$C54)*(1+('Official End of Year'!S53-'Official End of Year'!S52)/'Official End of Year'!S52))-1,"Error")</f>
        <v>-1.9090421803488078E-2</v>
      </c>
      <c r="T53" s="25">
        <f ca="1">IFERROR(((1+'US Inflation'!$C54)*(1+('Official End of Year'!T53-'Official End of Year'!T52)/'Official End of Year'!T52))-1,"Error")</f>
        <v>-3.1472046164017775E-2</v>
      </c>
      <c r="U53" s="25">
        <f ca="1">IFERROR(((1+'US Inflation'!$C54)*(1+('Official End of Year'!U53-'Official End of Year'!U52)/'Official End of Year'!U52))-1,"Error")</f>
        <v>0.14263028236411879</v>
      </c>
      <c r="V53" s="25">
        <f ca="1">IFERROR(((1+'US Inflation'!$C54)*(1+('Official End of Year'!V53-'Official End of Year'!V52)/'Official End of Year'!V52))-1,"Error")</f>
        <v>0.55130708750626622</v>
      </c>
      <c r="W53" s="25">
        <f ca="1">IFERROR(((1+'US Inflation'!$C54)*(1+('Official End of Year'!W53-'Official End of Year'!W52)/'Official End of Year'!W52))-1,"Error")</f>
        <v>3.3224755700325792E-2</v>
      </c>
      <c r="X53" s="25">
        <f ca="1">IFERROR(((1+'US Inflation'!$C54)*(1+('Official End of Year'!X53-'Official End of Year'!X52)/'Official End of Year'!X52))-1,"Error")</f>
        <v>3.3224755700325792E-2</v>
      </c>
      <c r="Y53" s="25">
        <f ca="1">IFERROR(((1+'US Inflation'!$C54)*(1+('Official End of Year'!Y53-'Official End of Year'!Y52)/'Official End of Year'!Y52))-1,"Error")</f>
        <v>-2.4624166195723718E-2</v>
      </c>
      <c r="Z53" s="25">
        <f ca="1">IFERROR(((1+'US Inflation'!$C54)*(1+('Official End of Year'!Z53-'Official End of Year'!Z52)/'Official End of Year'!Z52))-1,"Error")</f>
        <v>-2.7561751259204237E-2</v>
      </c>
      <c r="AA53" s="25">
        <f ca="1">IFERROR(((1+'US Inflation'!$C54)*(1+('Official End of Year'!AA53-'Official End of Year'!AA52)/'Official End of Year'!AA52))-1,"Error")</f>
        <v>7.59088656806024E-2</v>
      </c>
      <c r="AB53" s="25">
        <f ca="1">IFERROR(((1+'US Inflation'!$C54)*(1+('Official End of Year'!AB53-'Official End of Year'!AB52)/'Official End of Year'!AB52))-1,"Error")</f>
        <v>-2.9606400855156534E-2</v>
      </c>
      <c r="AC53" s="25">
        <f ca="1">IFERROR(((1+'US Inflation'!$C54)*(1+('Official End of Year'!AC53-'Official End of Year'!AC52)/'Official End of Year'!AC52))-1,"Error")</f>
        <v>7.8764046548934097E-2</v>
      </c>
      <c r="AD53" s="25">
        <f ca="1">IFERROR(((1+'US Inflation'!$C54)*(1+('Official End of Year'!AD53-'Official End of Year'!AD52)/'Official End of Year'!AD52))-1,"Error")</f>
        <v>3.5993543757565138E-2</v>
      </c>
      <c r="AE53" s="25">
        <f ca="1">IFERROR(((1+'US Inflation'!$C54)*(1+('Official End of Year'!AE53-'Official End of Year'!AE52)/'Official End of Year'!AE52))-1,"Error")</f>
        <v>0.1229127820667304</v>
      </c>
      <c r="AF53" s="25">
        <f ca="1">IFERROR(((1+'US Inflation'!$C54)*(1+('Official End of Year'!AF53-'Official End of Year'!AF52)/'Official End of Year'!AF52))-1,"Error")</f>
        <v>0.16186034670748173</v>
      </c>
      <c r="AG53" s="25">
        <f ca="1">IFERROR(((1+'US Inflation'!$C54)*(1+('Official End of Year'!AG53-'Official End of Year'!AG52)/'Official End of Year'!AG52))-1,"Error")</f>
        <v>0.1777251757631142</v>
      </c>
      <c r="AH53" s="25">
        <f ca="1">IFERROR(((1+'US Inflation'!$C54)*(1+('Official End of Year'!AH53-'Official End of Year'!AH52)/'Official End of Year'!AH52))-1,"Error")</f>
        <v>6.020263970100137E-3</v>
      </c>
      <c r="AI53" s="25">
        <f ca="1">IFERROR(((1+'US Inflation'!$C54)*(1+('Official End of Year'!AI53-'Official End of Year'!AI52)/'Official End of Year'!AI52))-1,"Error")</f>
        <v>8.5480479055226155E-2</v>
      </c>
      <c r="AJ53" s="25">
        <f ca="1">IFERROR(((1+'US Inflation'!$C54)*(1+('Official End of Year'!AJ53-'Official End of Year'!AJ52)/'Official End of Year'!AJ52))-1,"Error")</f>
        <v>3.7576998967654429E-3</v>
      </c>
      <c r="AK53" s="25">
        <f ca="1">IFERROR(((1+'US Inflation'!$C54)*(1+('Official End of Year'!AK53-'Official End of Year'!AK52)/'Official End of Year'!AK52))-1,"Error")</f>
        <v>0.12096369461879242</v>
      </c>
      <c r="AL53" s="25">
        <f ca="1">IFERROR(((1+'US Inflation'!$C54)*(1+('Official End of Year'!AL53-'Official End of Year'!AL52)/'Official End of Year'!AL52))-1,"Error")</f>
        <v>0.63167338375752213</v>
      </c>
      <c r="AM53" s="25">
        <f ca="1">IFERROR(((1+'US Inflation'!$C54)*(1+('Official End of Year'!AM53-'Official End of Year'!AM52)/'Official End of Year'!AM52))-1,"Error")</f>
        <v>3.1537001305262935E-2</v>
      </c>
      <c r="AN53" s="25">
        <f ca="1">IFERROR(((1+'US Inflation'!$C54)*(1+('Official End of Year'!AN53-'Official End of Year'!AN52)/'Official End of Year'!AN52))-1,"Error")</f>
        <v>3.3224855414080823E-2</v>
      </c>
      <c r="AO53" s="25">
        <f ca="1">IFERROR(((1+'US Inflation'!$C54)*(1+('Official End of Year'!AO53-'Official End of Year'!AO52)/'Official End of Year'!AO52))-1,"Error")</f>
        <v>1.0652101308950224E-2</v>
      </c>
      <c r="AP53" s="25">
        <f ca="1">IFERROR(((1+'US Inflation'!$C54)*(1+('Official End of Year'!AP53-'Official End of Year'!AP52)/'Official End of Year'!AP52))-1,"Error")</f>
        <v>0.22092432931651373</v>
      </c>
      <c r="AQ53" s="25">
        <f ca="1">IFERROR(((1+'US Inflation'!$C54)*(1+('Official End of Year'!AQ53-'Official End of Year'!AQ52)/'Official End of Year'!AQ52))-1,"Error")</f>
        <v>-1.9931230718623572E-2</v>
      </c>
      <c r="AR53" s="25">
        <f ca="1">IFERROR(((1+'US Inflation'!$C54)*(1+('Official End of Year'!AR53-'Official End of Year'!AR52)/'Official End of Year'!AR52))-1,"Error")</f>
        <v>6.0404371254855205E-2</v>
      </c>
      <c r="AS53" s="25">
        <f ca="1">IFERROR(((1+'US Inflation'!$C54)*(1+('Official End of Year'!AS53-'Official End of Year'!AS52)/'Official End of Year'!AS52))-1,"Error")</f>
        <v>-6.0681673854893869E-2</v>
      </c>
      <c r="AT53" s="25">
        <f ca="1">IFERROR(((1+'US Inflation'!$C54)*(1+('Official End of Year'!AT53-'Official End of Year'!AT52)/'Official End of Year'!AT52))-1,"Error")</f>
        <v>3.3224755700325792E-2</v>
      </c>
      <c r="AU53" s="25">
        <f ca="1">IFERROR(((1+'US Inflation'!$C54)*(1+('Official End of Year'!AU53-'Official End of Year'!AU52)/'Official End of Year'!AU52))-1,"Error")</f>
        <v>1.0099315181441026E-2</v>
      </c>
      <c r="AV53" s="25">
        <f ca="1">IFERROR(((1+'US Inflation'!$C54)*(1+('Official End of Year'!AV53-'Official End of Year'!AV52)/'Official End of Year'!AV52))-1,"Error")</f>
        <v>-0.1565469573534144</v>
      </c>
      <c r="AW53" s="25">
        <f ca="1">IFERROR(((1+'US Inflation'!$C54)*(1+('Official End of Year'!AW53-'Official End of Year'!AW52)/'Official End of Year'!AW52))-1,"Error")</f>
        <v>2.3636945477562454E-2</v>
      </c>
      <c r="AX53" s="25">
        <f ca="1">IFERROR(((1+'US Inflation'!$C54)*(1+('Official End of Year'!AX53-'Official End of Year'!AX52)/'Official End of Year'!AX52))-1,"Error")</f>
        <v>1.1575185911306134</v>
      </c>
      <c r="AY53" s="25">
        <f ca="1">IFERROR(((1+'US Inflation'!$C54)*(1+('Official End of Year'!AY53-'Official End of Year'!AY52)/'Official End of Year'!AY52))-1,"Error")</f>
        <v>1.9950281448309903E-2</v>
      </c>
      <c r="AZ53" s="25">
        <f ca="1">IFERROR(((1+'US Inflation'!$C54)*(1+('Official End of Year'!AZ53-'Official End of Year'!AZ52)/'Official End of Year'!AZ52))-1,"Error")</f>
        <v>0.2502144094583878</v>
      </c>
      <c r="BA53" s="25">
        <f ca="1">IFERROR(((1+'US Inflation'!$C54)*(1+('Official End of Year'!BA53-'Official End of Year'!BA52)/'Official End of Year'!BA52))-1,"Error")</f>
        <v>38.520835961263195</v>
      </c>
      <c r="BB53" s="25">
        <f ca="1">IFERROR(((1+'US Inflation'!$C54)*(1+('Official End of Year'!BB53-'Official End of Year'!BB52)/'Official End of Year'!BB52))-1,"Error")</f>
        <v>0.20656489291342117</v>
      </c>
      <c r="BC53" s="25">
        <f ca="1">IFERROR(((1+'US Inflation'!$C54)*(1+('Official End of Year'!BC53-'Official End of Year'!BC52)/'Official End of Year'!BC52))-1,"Error")</f>
        <v>5.6849104010633811E-2</v>
      </c>
      <c r="BD53" s="25">
        <f ca="1">IFERROR(((1+'US Inflation'!$C54)*(1+('Official End of Year'!BD53-'Official End of Year'!BD52)/'Official End of Year'!BD52))-1,"Error")</f>
        <v>1.3369670746745879</v>
      </c>
      <c r="BE53" s="25">
        <f ca="1">IFERROR(((1+'US Inflation'!$C54)*(1+('Official End of Year'!BE53-'Official End of Year'!BE52)/'Official End of Year'!BE52))-1,"Error")</f>
        <v>4.1971835052476925E-2</v>
      </c>
      <c r="BF53" s="25">
        <f ca="1">IFERROR(((1+'US Inflation'!$C54)*(1+('Official End of Year'!BF53-'Official End of Year'!BF52)/'Official End of Year'!BF52))-1,"Error")</f>
        <v>-1.931760204282873E-3</v>
      </c>
      <c r="BG53" s="25">
        <f ca="1">IFERROR(((1+'US Inflation'!$C54)*(1+('Official End of Year'!BG53-'Official End of Year'!BG52)/'Official End of Year'!BG52))-1,"Error")</f>
        <v>0.27117390142247477</v>
      </c>
      <c r="BH53" s="25">
        <f ca="1">IFERROR(((1+'US Inflation'!$C54)*(1+('Official End of Year'!BH53-'Official End of Year'!BH52)/'Official End of Year'!BH52))-1,"Error")</f>
        <v>0.15371724841530066</v>
      </c>
      <c r="BI53" s="25">
        <f ca="1">IFERROR(((1+'US Inflation'!$C54)*(1+('Official End of Year'!BI53-'Official End of Year'!BI52)/'Official End of Year'!BI52))-1,"Error")</f>
        <v>0.25872834452739912</v>
      </c>
      <c r="BJ53" s="25">
        <f ca="1">IFERROR(((1+'US Inflation'!$C54)*(1+('Official End of Year'!BJ53-'Official End of Year'!BJ52)/'Official End of Year'!BJ52))-1,"Error")</f>
        <v>-9.7916225169621951E-3</v>
      </c>
      <c r="BK53" s="25">
        <f ca="1">IFERROR(((1+'US Inflation'!$C54)*(1+('Official End of Year'!BK53-'Official End of Year'!BK52)/'Official End of Year'!BK52))-1,"Error")</f>
        <v>-1.6655086227812532E-4</v>
      </c>
      <c r="BL53" s="25">
        <f ca="1">IFERROR(((1+'US Inflation'!$C54)*(1+('Official End of Year'!BL53-'Official End of Year'!BL52)/'Official End of Year'!BL52))-1,"Error")</f>
        <v>0.10998485077017395</v>
      </c>
      <c r="BM53" s="25">
        <f ca="1">IFERROR(((1+'US Inflation'!$C54)*(1+('Official End of Year'!BM53-'Official End of Year'!BM52)/'Official End of Year'!BM52))-1,"Error")</f>
        <v>-2.9264005739811916E-2</v>
      </c>
      <c r="BN53" s="25">
        <f ca="1">IFERROR(((1+'US Inflation'!$C54)*(1+('Official End of Year'!BN53-'Official End of Year'!BN52)/'Official End of Year'!BN52))-1,"Error")</f>
        <v>0.17151780229030522</v>
      </c>
      <c r="BO53" s="25">
        <f ca="1">IFERROR(((1+'US Inflation'!$C54)*(1+('Official End of Year'!BO53-'Official End of Year'!BO52)/'Official End of Year'!BO52))-1,"Error")</f>
        <v>0.15723665339897797</v>
      </c>
      <c r="BP53" s="25">
        <f ca="1">IFERROR(((1+'US Inflation'!$C54)*(1+('Official End of Year'!BP53-'Official End of Year'!BP52)/'Official End of Year'!BP52))-1,"Error")</f>
        <v>3.3224755700325792E-2</v>
      </c>
      <c r="BQ53" s="25">
        <f ca="1">IFERROR(((1+'US Inflation'!$C54)*(1+('Official End of Year'!BQ53-'Official End of Year'!BQ52)/'Official End of Year'!BQ52))-1,"Error")</f>
        <v>8.147924905629722E-2</v>
      </c>
      <c r="BR53" s="25">
        <f ca="1">IFERROR(((1+'US Inflation'!$C54)*(1+('Official End of Year'!BR53-'Official End of Year'!BR52)/'Official End of Year'!BR52))-1,"Error")</f>
        <v>8.4068500156112336E-2</v>
      </c>
      <c r="BS53" s="25">
        <f ca="1">IFERROR(((1+'US Inflation'!$C54)*(1+('Official End of Year'!BS53-'Official End of Year'!BS52)/'Official End of Year'!BS52))-1,"Error")</f>
        <v>0.27932908958937563</v>
      </c>
      <c r="BT53" s="25">
        <f ca="1">IFERROR(((1+'US Inflation'!$C54)*(1+('Official End of Year'!BT53-'Official End of Year'!BT52)/'Official End of Year'!BT52))-1,"Error")</f>
        <v>0.19276681356581715</v>
      </c>
      <c r="BU53" s="25">
        <f ca="1">IFERROR(((1+'US Inflation'!$C54)*(1+('Official End of Year'!BU53-'Official End of Year'!BU52)/'Official End of Year'!BU52))-1,"Error")</f>
        <v>8.6113779355338149E-2</v>
      </c>
      <c r="BV53" s="25">
        <f ca="1">IFERROR(((1+'US Inflation'!$C54)*(1+('Official End of Year'!BV53-'Official End of Year'!BV52)/'Official End of Year'!BV52))-1,"Error")</f>
        <v>-2.7089233789908462E-2</v>
      </c>
      <c r="BW53" s="25">
        <f ca="1">IFERROR(((1+'US Inflation'!$C54)*(1+('Official End of Year'!BW53-'Official End of Year'!BW52)/'Official End of Year'!BW52))-1,"Error")</f>
        <v>3.3224755700325792E-2</v>
      </c>
      <c r="BX53" s="25">
        <f ca="1">IFERROR(((1+'US Inflation'!$C54)*(1+('Official End of Year'!BX53-'Official End of Year'!BX52)/'Official End of Year'!BX52))-1,"Error")</f>
        <v>3.6372078681888631E-2</v>
      </c>
      <c r="BY53" s="25">
        <f ca="1">IFERROR(((1+'US Inflation'!$C54)*(1+('Official End of Year'!BY53-'Official End of Year'!BY52)/'Official End of Year'!BY52))-1,"Error")</f>
        <v>0.2502144094583878</v>
      </c>
      <c r="BZ53" s="25">
        <f ca="1">IFERROR(((1+'US Inflation'!$C54)*(1+('Official End of Year'!BZ53-'Official End of Year'!BZ52)/'Official End of Year'!BZ52))-1,"Error")</f>
        <v>-2.3296567743078533E-2</v>
      </c>
      <c r="CA53" s="25">
        <f ca="1">IFERROR(((1+'US Inflation'!$C54)*(1+('Official End of Year'!CA53-'Official End of Year'!CA52)/'Official End of Year'!CA52))-1,"Error")</f>
        <v>0.15166121323101089</v>
      </c>
      <c r="CB53" s="25">
        <f ca="1">IFERROR(((1+'US Inflation'!$C54)*(1+('Official End of Year'!CB53-'Official End of Year'!CB52)/'Official End of Year'!CB52))-1,"Error")</f>
        <v>3.3224755700325792E-2</v>
      </c>
      <c r="CC53" s="25">
        <f ca="1">IFERROR(((1+'US Inflation'!$C54)*(1+('Official End of Year'!CC53-'Official End of Year'!CC52)/'Official End of Year'!CC52))-1,"Error")</f>
        <v>0.2502144094583878</v>
      </c>
      <c r="CD53" s="25">
        <f ca="1">IFERROR(((1+'US Inflation'!$C54)*(1+('Official End of Year'!CD53-'Official End of Year'!CD52)/'Official End of Year'!CD52))-1,"Error")</f>
        <v>6.8693938575893121E-2</v>
      </c>
      <c r="CE53" s="25">
        <f ca="1">IFERROR(((1+'US Inflation'!$C54)*(1+('Official End of Year'!CE53-'Official End of Year'!CE52)/'Official End of Year'!CE52))-1,"Error")</f>
        <v>-2.358072996792715E-2</v>
      </c>
      <c r="CF53" s="25">
        <f ca="1">IFERROR(((1+'US Inflation'!$C54)*(1+('Official End of Year'!CF53-'Official End of Year'!CF52)/'Official End of Year'!CF52))-1,"Error")</f>
        <v>3.3224755700325792E-2</v>
      </c>
      <c r="CG53" s="25">
        <f ca="1">IFERROR(((1+'US Inflation'!$C54)*(1+('Official End of Year'!CG53-'Official End of Year'!CG52)/'Official End of Year'!CG52))-1,"Error")</f>
        <v>0.12485240945865872</v>
      </c>
      <c r="CH53" s="25">
        <f ca="1">IFERROR(((1+'US Inflation'!$C54)*(1+('Official End of Year'!CH53-'Official End of Year'!CH52)/'Official End of Year'!CH52))-1,"Error")</f>
        <v>-0.17279051421607472</v>
      </c>
      <c r="CI53" s="25">
        <f ca="1">IFERROR(((1+'US Inflation'!$C54)*(1+('Official End of Year'!CI53-'Official End of Year'!CI52)/'Official End of Year'!CI52))-1,"Error")</f>
        <v>-3.8579061861742092E-3</v>
      </c>
      <c r="CJ53" s="25">
        <f ca="1">IFERROR(((1+'US Inflation'!$C54)*(1+('Official End of Year'!CJ53-'Official End of Year'!CJ52)/'Official End of Year'!CJ52))-1,"Error")</f>
        <v>0.58767799478985716</v>
      </c>
      <c r="CK53" s="25">
        <f ca="1">IFERROR(((1+'US Inflation'!$C54)*(1+('Official End of Year'!CK53-'Official End of Year'!CK52)/'Official End of Year'!CK52))-1,"Error")</f>
        <v>0.23798268776588949</v>
      </c>
      <c r="CL53" s="25">
        <f ca="1">IFERROR(((1+'US Inflation'!$C54)*(1+('Official End of Year'!CL53-'Official End of Year'!CL52)/'Official End of Year'!CL52))-1,"Error")</f>
        <v>2.7661948645828716E-2</v>
      </c>
      <c r="CM53" s="25">
        <f ca="1">IFERROR(((1+'US Inflation'!$C54)*(1+('Official End of Year'!CM53-'Official End of Year'!CM52)/'Official End of Year'!CM52))-1,"Error")</f>
        <v>0.11892907867767777</v>
      </c>
      <c r="CN53" s="25">
        <f ca="1">IFERROR(((1+'US Inflation'!$C54)*(1+('Official End of Year'!CN53-'Official End of Year'!CN52)/'Official End of Year'!CN52))-1,"Error")</f>
        <v>0.16348751875490763</v>
      </c>
      <c r="CO53" s="25">
        <f ca="1">IFERROR(((1+'US Inflation'!$C54)*(1+('Official End of Year'!CO53-'Official End of Year'!CO52)/'Official End of Year'!CO52))-1,"Error")</f>
        <v>0.6932568699214936</v>
      </c>
      <c r="CP53" s="25">
        <f ca="1">IFERROR(((1+'US Inflation'!$C54)*(1+('Official End of Year'!CP53-'Official End of Year'!CP52)/'Official End of Year'!CP52))-1,"Error")</f>
        <v>1.295745631475723</v>
      </c>
      <c r="CQ53" s="25">
        <f ca="1">IFERROR(((1+'US Inflation'!$C54)*(1+('Official End of Year'!CQ53-'Official End of Year'!CQ52)/'Official End of Year'!CQ52))-1,"Error")</f>
        <v>3.3224755700325792E-2</v>
      </c>
      <c r="CR53" s="25">
        <f ca="1">IFERROR(((1+'US Inflation'!$C54)*(1+('Official End of Year'!CR53-'Official End of Year'!CR52)/'Official End of Year'!CR52))-1,"Error")</f>
        <v>0.10256107043929141</v>
      </c>
      <c r="CS53" s="25">
        <f ca="1">IFERROR(((1+'US Inflation'!$C54)*(1+('Official End of Year'!CS53-'Official End of Year'!CS52)/'Official End of Year'!CS52))-1,"Error")</f>
        <v>6.3945818560205483</v>
      </c>
      <c r="CT53" s="25">
        <f ca="1">IFERROR(((1+'US Inflation'!$C54)*(1+('Official End of Year'!CT53-'Official End of Year'!CT52)/'Official End of Year'!CT52))-1,"Error")</f>
        <v>-2.5750189544826552E-2</v>
      </c>
      <c r="CU53" s="25">
        <f ca="1">IFERROR(((1+'US Inflation'!$C54)*(1+('Official End of Year'!CU53-'Official End of Year'!CU52)/'Official End of Year'!CU52))-1,"Error")</f>
        <v>-0.10939701231570531</v>
      </c>
      <c r="CV53" s="25">
        <f ca="1">IFERROR(((1+'US Inflation'!$C54)*(1+('Official End of Year'!CV53-'Official End of Year'!CV52)/'Official End of Year'!CV52))-1,"Error")</f>
        <v>-3.35139527105629E-2</v>
      </c>
      <c r="CW53" s="25">
        <f ca="1">IFERROR(((1+'US Inflation'!$C54)*(1+('Official End of Year'!CW53-'Official End of Year'!CW52)/'Official End of Year'!CW52))-1,"Error")</f>
        <v>0.1294122001776723</v>
      </c>
      <c r="CX53" s="25">
        <f ca="1">IFERROR(((1+'US Inflation'!$C54)*(1+('Official End of Year'!CX53-'Official End of Year'!CX52)/'Official End of Year'!CX52))-1,"Error")</f>
        <v>0.11207478251126468</v>
      </c>
      <c r="CY53" s="25">
        <f ca="1">IFERROR(((1+'US Inflation'!$C54)*(1+('Official End of Year'!CY53-'Official End of Year'!CY52)/'Official End of Year'!CY52))-1,"Error")</f>
        <v>-3.5510406890078006E-3</v>
      </c>
      <c r="CZ53" s="25">
        <f ca="1">IFERROR(((1+'US Inflation'!$C54)*(1+('Official End of Year'!CZ53-'Official End of Year'!CZ52)/'Official End of Year'!CZ52))-1,"Error")</f>
        <v>3.3224755700325792E-2</v>
      </c>
      <c r="DA53" s="25">
        <f ca="1">IFERROR(((1+'US Inflation'!$C54)*(1+('Official End of Year'!DA53-'Official End of Year'!DA52)/'Official End of Year'!DA52))-1,"Error")</f>
        <v>2.9113002835116975E-2</v>
      </c>
      <c r="DB53" s="25">
        <f ca="1">IFERROR(((1+'US Inflation'!$C54)*(1+('Official End of Year'!DB53-'Official End of Year'!DB52)/'Official End of Year'!DB52))-1,"Error")</f>
        <v>0.41030092230764903</v>
      </c>
      <c r="DC53" s="25">
        <f ca="1">IFERROR(((1+'US Inflation'!$C54)*(1+('Official End of Year'!DC53-'Official End of Year'!DC52)/'Official End of Year'!DC52))-1,"Error")</f>
        <v>2.5798810746999541</v>
      </c>
      <c r="DD53" s="25">
        <f ca="1">IFERROR(((1+'US Inflation'!$C54)*(1+('Official End of Year'!DD53-'Official End of Year'!DD52)/'Official End of Year'!DD52))-1,"Error")</f>
        <v>0.23270953814228212</v>
      </c>
      <c r="DE53" s="25">
        <f ca="1">IFERROR(((1+'US Inflation'!$C54)*(1+('Official End of Year'!DE53-'Official End of Year'!DE52)/'Official End of Year'!DE52))-1,"Error")</f>
        <v>0.86459254227752314</v>
      </c>
      <c r="DF53" s="25">
        <f ca="1">IFERROR(((1+'US Inflation'!$C54)*(1+('Official End of Year'!DF53-'Official End of Year'!DF52)/'Official End of Year'!DF52))-1,"Error")</f>
        <v>0.16754733620871498</v>
      </c>
      <c r="DG53" s="25" t="str">
        <f ca="1">IFERROR(((1+'US Inflation'!$C54)*(1+('Official End of Year'!DG53-'Official End of Year'!DG52)/'Official End of Year'!DG52))-1,"Error")</f>
        <v>Error</v>
      </c>
    </row>
    <row r="54" spans="1:111" x14ac:dyDescent="0.25">
      <c r="A54" t="str">
        <f t="shared" ca="1" si="2"/>
        <v/>
      </c>
      <c r="B54" s="25">
        <f ca="1">IFERROR(((1+'US Inflation'!$C55)*(1+('Official End of Year'!B54-'Official End of Year'!B53)/'Official End of Year'!B53))-1,"Error")</f>
        <v>-1</v>
      </c>
      <c r="C54" s="25">
        <f ca="1">IFERROR(((1+'US Inflation'!$C55)*(1+('Official End of Year'!C54-'Official End of Year'!C53)/'Official End of Year'!C53))-1,"Error")</f>
        <v>-1</v>
      </c>
      <c r="D54" s="25">
        <f ca="1">IFERROR(((1+'US Inflation'!$C55)*(1+('Official End of Year'!D54-'Official End of Year'!D53)/'Official End of Year'!D53))-1,"Error")</f>
        <v>-1</v>
      </c>
      <c r="E54" s="25">
        <f ca="1">IFERROR(((1+'US Inflation'!$C55)*(1+('Official End of Year'!E54-'Official End of Year'!E53)/'Official End of Year'!E53))-1,"Error")</f>
        <v>-1</v>
      </c>
      <c r="F54" s="25">
        <f ca="1">IFERROR(((1+'US Inflation'!$C55)*(1+('Official End of Year'!F54-'Official End of Year'!F53)/'Official End of Year'!F53))-1,"Error")</f>
        <v>-1</v>
      </c>
      <c r="G54" s="25">
        <f ca="1">IFERROR(((1+'US Inflation'!$C55)*(1+('Official End of Year'!G54-'Official End of Year'!G53)/'Official End of Year'!G53))-1,"Error")</f>
        <v>-1</v>
      </c>
      <c r="H54" s="25">
        <f ca="1">IFERROR(((1+'US Inflation'!$C55)*(1+('Official End of Year'!H54-'Official End of Year'!H53)/'Official End of Year'!H53))-1,"Error")</f>
        <v>-1</v>
      </c>
      <c r="I54" s="25">
        <f ca="1">IFERROR(((1+'US Inflation'!$C55)*(1+('Official End of Year'!I54-'Official End of Year'!I53)/'Official End of Year'!I53))-1,"Error")</f>
        <v>-1</v>
      </c>
      <c r="J54" s="25">
        <f ca="1">IFERROR(((1+'US Inflation'!$C55)*(1+('Official End of Year'!J54-'Official End of Year'!J53)/'Official End of Year'!J53))-1,"Error")</f>
        <v>-1</v>
      </c>
      <c r="K54" s="25">
        <f ca="1">IFERROR(((1+'US Inflation'!$C55)*(1+('Official End of Year'!K54-'Official End of Year'!K53)/'Official End of Year'!K53))-1,"Error")</f>
        <v>-1</v>
      </c>
      <c r="L54" s="25">
        <f ca="1">IFERROR(((1+'US Inflation'!$C55)*(1+('Official End of Year'!L54-'Official End of Year'!L53)/'Official End of Year'!L53))-1,"Error")</f>
        <v>-1</v>
      </c>
      <c r="M54" s="25">
        <f ca="1">IFERROR(((1+'US Inflation'!$C55)*(1+('Official End of Year'!M54-'Official End of Year'!M53)/'Official End of Year'!M53))-1,"Error")</f>
        <v>-1</v>
      </c>
      <c r="N54" s="25">
        <f ca="1">IFERROR(((1+'US Inflation'!$C55)*(1+('Official End of Year'!N54-'Official End of Year'!N53)/'Official End of Year'!N53))-1,"Error")</f>
        <v>-1</v>
      </c>
      <c r="O54" s="25">
        <f ca="1">IFERROR(((1+'US Inflation'!$C55)*(1+('Official End of Year'!O54-'Official End of Year'!O53)/'Official End of Year'!O53))-1,"Error")</f>
        <v>-1</v>
      </c>
      <c r="P54" s="25">
        <f ca="1">IFERROR(((1+'US Inflation'!$C55)*(1+('Official End of Year'!P54-'Official End of Year'!P53)/'Official End of Year'!P53))-1,"Error")</f>
        <v>-1</v>
      </c>
      <c r="Q54" s="25">
        <f ca="1">IFERROR(((1+'US Inflation'!$C55)*(1+('Official End of Year'!Q54-'Official End of Year'!Q53)/'Official End of Year'!Q53))-1,"Error")</f>
        <v>-1</v>
      </c>
      <c r="R54" s="25">
        <f ca="1">IFERROR(((1+'US Inflation'!$C55)*(1+('Official End of Year'!R54-'Official End of Year'!R53)/'Official End of Year'!R53))-1,"Error")</f>
        <v>-1</v>
      </c>
      <c r="S54" s="25">
        <f ca="1">IFERROR(((1+'US Inflation'!$C55)*(1+('Official End of Year'!S54-'Official End of Year'!S53)/'Official End of Year'!S53))-1,"Error")</f>
        <v>-1</v>
      </c>
      <c r="T54" s="25">
        <f ca="1">IFERROR(((1+'US Inflation'!$C55)*(1+('Official End of Year'!T54-'Official End of Year'!T53)/'Official End of Year'!T53))-1,"Error")</f>
        <v>-1</v>
      </c>
      <c r="U54" s="25">
        <f ca="1">IFERROR(((1+'US Inflation'!$C55)*(1+('Official End of Year'!U54-'Official End of Year'!U53)/'Official End of Year'!U53))-1,"Error")</f>
        <v>-1</v>
      </c>
      <c r="V54" s="25">
        <f ca="1">IFERROR(((1+'US Inflation'!$C55)*(1+('Official End of Year'!V54-'Official End of Year'!V53)/'Official End of Year'!V53))-1,"Error")</f>
        <v>-1</v>
      </c>
      <c r="W54" s="25">
        <f ca="1">IFERROR(((1+'US Inflation'!$C55)*(1+('Official End of Year'!W54-'Official End of Year'!W53)/'Official End of Year'!W53))-1,"Error")</f>
        <v>-1</v>
      </c>
      <c r="X54" s="25">
        <f ca="1">IFERROR(((1+'US Inflation'!$C55)*(1+('Official End of Year'!X54-'Official End of Year'!X53)/'Official End of Year'!X53))-1,"Error")</f>
        <v>-1</v>
      </c>
      <c r="Y54" s="25">
        <f ca="1">IFERROR(((1+'US Inflation'!$C55)*(1+('Official End of Year'!Y54-'Official End of Year'!Y53)/'Official End of Year'!Y53))-1,"Error")</f>
        <v>-1</v>
      </c>
      <c r="Z54" s="25">
        <f ca="1">IFERROR(((1+'US Inflation'!$C55)*(1+('Official End of Year'!Z54-'Official End of Year'!Z53)/'Official End of Year'!Z53))-1,"Error")</f>
        <v>-1</v>
      </c>
      <c r="AA54" s="25">
        <f ca="1">IFERROR(((1+'US Inflation'!$C55)*(1+('Official End of Year'!AA54-'Official End of Year'!AA53)/'Official End of Year'!AA53))-1,"Error")</f>
        <v>-1</v>
      </c>
      <c r="AB54" s="25">
        <f ca="1">IFERROR(((1+'US Inflation'!$C55)*(1+('Official End of Year'!AB54-'Official End of Year'!AB53)/'Official End of Year'!AB53))-1,"Error")</f>
        <v>-1</v>
      </c>
      <c r="AC54" s="25">
        <f ca="1">IFERROR(((1+'US Inflation'!$C55)*(1+('Official End of Year'!AC54-'Official End of Year'!AC53)/'Official End of Year'!AC53))-1,"Error")</f>
        <v>-1</v>
      </c>
      <c r="AD54" s="25">
        <f ca="1">IFERROR(((1+'US Inflation'!$C55)*(1+('Official End of Year'!AD54-'Official End of Year'!AD53)/'Official End of Year'!AD53))-1,"Error")</f>
        <v>-1</v>
      </c>
      <c r="AE54" s="25">
        <f ca="1">IFERROR(((1+'US Inflation'!$C55)*(1+('Official End of Year'!AE54-'Official End of Year'!AE53)/'Official End of Year'!AE53))-1,"Error")</f>
        <v>-1</v>
      </c>
      <c r="AF54" s="25">
        <f ca="1">IFERROR(((1+'US Inflation'!$C55)*(1+('Official End of Year'!AF54-'Official End of Year'!AF53)/'Official End of Year'!AF53))-1,"Error")</f>
        <v>-1</v>
      </c>
      <c r="AG54" s="25">
        <f ca="1">IFERROR(((1+'US Inflation'!$C55)*(1+('Official End of Year'!AG54-'Official End of Year'!AG53)/'Official End of Year'!AG53))-1,"Error")</f>
        <v>-1</v>
      </c>
      <c r="AH54" s="25">
        <f ca="1">IFERROR(((1+'US Inflation'!$C55)*(1+('Official End of Year'!AH54-'Official End of Year'!AH53)/'Official End of Year'!AH53))-1,"Error")</f>
        <v>-1</v>
      </c>
      <c r="AI54" s="25">
        <f ca="1">IFERROR(((1+'US Inflation'!$C55)*(1+('Official End of Year'!AI54-'Official End of Year'!AI53)/'Official End of Year'!AI53))-1,"Error")</f>
        <v>-1</v>
      </c>
      <c r="AJ54" s="25">
        <f ca="1">IFERROR(((1+'US Inflation'!$C55)*(1+('Official End of Year'!AJ54-'Official End of Year'!AJ53)/'Official End of Year'!AJ53))-1,"Error")</f>
        <v>-1</v>
      </c>
      <c r="AK54" s="25">
        <f ca="1">IFERROR(((1+'US Inflation'!$C55)*(1+('Official End of Year'!AK54-'Official End of Year'!AK53)/'Official End of Year'!AK53))-1,"Error")</f>
        <v>-1</v>
      </c>
      <c r="AL54" s="25">
        <f ca="1">IFERROR(((1+'US Inflation'!$C55)*(1+('Official End of Year'!AL54-'Official End of Year'!AL53)/'Official End of Year'!AL53))-1,"Error")</f>
        <v>-1</v>
      </c>
      <c r="AM54" s="25">
        <f ca="1">IFERROR(((1+'US Inflation'!$C55)*(1+('Official End of Year'!AM54-'Official End of Year'!AM53)/'Official End of Year'!AM53))-1,"Error")</f>
        <v>-1</v>
      </c>
      <c r="AN54" s="25">
        <f ca="1">IFERROR(((1+'US Inflation'!$C55)*(1+('Official End of Year'!AN54-'Official End of Year'!AN53)/'Official End of Year'!AN53))-1,"Error")</f>
        <v>-1</v>
      </c>
      <c r="AO54" s="25">
        <f ca="1">IFERROR(((1+'US Inflation'!$C55)*(1+('Official End of Year'!AO54-'Official End of Year'!AO53)/'Official End of Year'!AO53))-1,"Error")</f>
        <v>-1</v>
      </c>
      <c r="AP54" s="25">
        <f ca="1">IFERROR(((1+'US Inflation'!$C55)*(1+('Official End of Year'!AP54-'Official End of Year'!AP53)/'Official End of Year'!AP53))-1,"Error")</f>
        <v>-1</v>
      </c>
      <c r="AQ54" s="25">
        <f ca="1">IFERROR(((1+'US Inflation'!$C55)*(1+('Official End of Year'!AQ54-'Official End of Year'!AQ53)/'Official End of Year'!AQ53))-1,"Error")</f>
        <v>-1</v>
      </c>
      <c r="AR54" s="25">
        <f ca="1">IFERROR(((1+'US Inflation'!$C55)*(1+('Official End of Year'!AR54-'Official End of Year'!AR53)/'Official End of Year'!AR53))-1,"Error")</f>
        <v>-1</v>
      </c>
      <c r="AS54" s="25">
        <f ca="1">IFERROR(((1+'US Inflation'!$C55)*(1+('Official End of Year'!AS54-'Official End of Year'!AS53)/'Official End of Year'!AS53))-1,"Error")</f>
        <v>-1</v>
      </c>
      <c r="AT54" s="25">
        <f ca="1">IFERROR(((1+'US Inflation'!$C55)*(1+('Official End of Year'!AT54-'Official End of Year'!AT53)/'Official End of Year'!AT53))-1,"Error")</f>
        <v>-1</v>
      </c>
      <c r="AU54" s="25">
        <f ca="1">IFERROR(((1+'US Inflation'!$C55)*(1+('Official End of Year'!AU54-'Official End of Year'!AU53)/'Official End of Year'!AU53))-1,"Error")</f>
        <v>-1</v>
      </c>
      <c r="AV54" s="25">
        <f ca="1">IFERROR(((1+'US Inflation'!$C55)*(1+('Official End of Year'!AV54-'Official End of Year'!AV53)/'Official End of Year'!AV53))-1,"Error")</f>
        <v>-1</v>
      </c>
      <c r="AW54" s="25">
        <f ca="1">IFERROR(((1+'US Inflation'!$C55)*(1+('Official End of Year'!AW54-'Official End of Year'!AW53)/'Official End of Year'!AW53))-1,"Error")</f>
        <v>-1</v>
      </c>
      <c r="AX54" s="25">
        <f ca="1">IFERROR(((1+'US Inflation'!$C55)*(1+('Official End of Year'!AX54-'Official End of Year'!AX53)/'Official End of Year'!AX53))-1,"Error")</f>
        <v>-1</v>
      </c>
      <c r="AY54" s="25">
        <f ca="1">IFERROR(((1+'US Inflation'!$C55)*(1+('Official End of Year'!AY54-'Official End of Year'!AY53)/'Official End of Year'!AY53))-1,"Error")</f>
        <v>-1</v>
      </c>
      <c r="AZ54" s="25">
        <f ca="1">IFERROR(((1+'US Inflation'!$C55)*(1+('Official End of Year'!AZ54-'Official End of Year'!AZ53)/'Official End of Year'!AZ53))-1,"Error")</f>
        <v>-1</v>
      </c>
      <c r="BA54" s="25">
        <f ca="1">IFERROR(((1+'US Inflation'!$C55)*(1+('Official End of Year'!BA54-'Official End of Year'!BA53)/'Official End of Year'!BA53))-1,"Error")</f>
        <v>-1</v>
      </c>
      <c r="BB54" s="25">
        <f ca="1">IFERROR(((1+'US Inflation'!$C55)*(1+('Official End of Year'!BB54-'Official End of Year'!BB53)/'Official End of Year'!BB53))-1,"Error")</f>
        <v>-1</v>
      </c>
      <c r="BC54" s="25">
        <f ca="1">IFERROR(((1+'US Inflation'!$C55)*(1+('Official End of Year'!BC54-'Official End of Year'!BC53)/'Official End of Year'!BC53))-1,"Error")</f>
        <v>-1</v>
      </c>
      <c r="BD54" s="25">
        <f ca="1">IFERROR(((1+'US Inflation'!$C55)*(1+('Official End of Year'!BD54-'Official End of Year'!BD53)/'Official End of Year'!BD53))-1,"Error")</f>
        <v>-1</v>
      </c>
      <c r="BE54" s="25">
        <f ca="1">IFERROR(((1+'US Inflation'!$C55)*(1+('Official End of Year'!BE54-'Official End of Year'!BE53)/'Official End of Year'!BE53))-1,"Error")</f>
        <v>-1</v>
      </c>
      <c r="BF54" s="25">
        <f ca="1">IFERROR(((1+'US Inflation'!$C55)*(1+('Official End of Year'!BF54-'Official End of Year'!BF53)/'Official End of Year'!BF53))-1,"Error")</f>
        <v>-1</v>
      </c>
      <c r="BG54" s="25">
        <f ca="1">IFERROR(((1+'US Inflation'!$C55)*(1+('Official End of Year'!BG54-'Official End of Year'!BG53)/'Official End of Year'!BG53))-1,"Error")</f>
        <v>-1</v>
      </c>
      <c r="BH54" s="25">
        <f ca="1">IFERROR(((1+'US Inflation'!$C55)*(1+('Official End of Year'!BH54-'Official End of Year'!BH53)/'Official End of Year'!BH53))-1,"Error")</f>
        <v>-1</v>
      </c>
      <c r="BI54" s="25">
        <f ca="1">IFERROR(((1+'US Inflation'!$C55)*(1+('Official End of Year'!BI54-'Official End of Year'!BI53)/'Official End of Year'!BI53))-1,"Error")</f>
        <v>-1</v>
      </c>
      <c r="BJ54" s="25">
        <f ca="1">IFERROR(((1+'US Inflation'!$C55)*(1+('Official End of Year'!BJ54-'Official End of Year'!BJ53)/'Official End of Year'!BJ53))-1,"Error")</f>
        <v>-1</v>
      </c>
      <c r="BK54" s="25">
        <f ca="1">IFERROR(((1+'US Inflation'!$C55)*(1+('Official End of Year'!BK54-'Official End of Year'!BK53)/'Official End of Year'!BK53))-1,"Error")</f>
        <v>-1</v>
      </c>
      <c r="BL54" s="25">
        <f ca="1">IFERROR(((1+'US Inflation'!$C55)*(1+('Official End of Year'!BL54-'Official End of Year'!BL53)/'Official End of Year'!BL53))-1,"Error")</f>
        <v>-1</v>
      </c>
      <c r="BM54" s="25">
        <f ca="1">IFERROR(((1+'US Inflation'!$C55)*(1+('Official End of Year'!BM54-'Official End of Year'!BM53)/'Official End of Year'!BM53))-1,"Error")</f>
        <v>-1</v>
      </c>
      <c r="BN54" s="25">
        <f ca="1">IFERROR(((1+'US Inflation'!$C55)*(1+('Official End of Year'!BN54-'Official End of Year'!BN53)/'Official End of Year'!BN53))-1,"Error")</f>
        <v>-1</v>
      </c>
      <c r="BO54" s="25">
        <f ca="1">IFERROR(((1+'US Inflation'!$C55)*(1+('Official End of Year'!BO54-'Official End of Year'!BO53)/'Official End of Year'!BO53))-1,"Error")</f>
        <v>-1</v>
      </c>
      <c r="BP54" s="25">
        <f ca="1">IFERROR(((1+'US Inflation'!$C55)*(1+('Official End of Year'!BP54-'Official End of Year'!BP53)/'Official End of Year'!BP53))-1,"Error")</f>
        <v>-1</v>
      </c>
      <c r="BQ54" s="25">
        <f ca="1">IFERROR(((1+'US Inflation'!$C55)*(1+('Official End of Year'!BQ54-'Official End of Year'!BQ53)/'Official End of Year'!BQ53))-1,"Error")</f>
        <v>-1</v>
      </c>
      <c r="BR54" s="25">
        <f ca="1">IFERROR(((1+'US Inflation'!$C55)*(1+('Official End of Year'!BR54-'Official End of Year'!BR53)/'Official End of Year'!BR53))-1,"Error")</f>
        <v>-1</v>
      </c>
      <c r="BS54" s="25">
        <f ca="1">IFERROR(((1+'US Inflation'!$C55)*(1+('Official End of Year'!BS54-'Official End of Year'!BS53)/'Official End of Year'!BS53))-1,"Error")</f>
        <v>-1</v>
      </c>
      <c r="BT54" s="25">
        <f ca="1">IFERROR(((1+'US Inflation'!$C55)*(1+('Official End of Year'!BT54-'Official End of Year'!BT53)/'Official End of Year'!BT53))-1,"Error")</f>
        <v>-1</v>
      </c>
      <c r="BU54" s="25">
        <f ca="1">IFERROR(((1+'US Inflation'!$C55)*(1+('Official End of Year'!BU54-'Official End of Year'!BU53)/'Official End of Year'!BU53))-1,"Error")</f>
        <v>-1</v>
      </c>
      <c r="BV54" s="25">
        <f ca="1">IFERROR(((1+'US Inflation'!$C55)*(1+('Official End of Year'!BV54-'Official End of Year'!BV53)/'Official End of Year'!BV53))-1,"Error")</f>
        <v>-1</v>
      </c>
      <c r="BW54" s="25">
        <f ca="1">IFERROR(((1+'US Inflation'!$C55)*(1+('Official End of Year'!BW54-'Official End of Year'!BW53)/'Official End of Year'!BW53))-1,"Error")</f>
        <v>-1</v>
      </c>
      <c r="BX54" s="25">
        <f ca="1">IFERROR(((1+'US Inflation'!$C55)*(1+('Official End of Year'!BX54-'Official End of Year'!BX53)/'Official End of Year'!BX53))-1,"Error")</f>
        <v>-1</v>
      </c>
      <c r="BY54" s="25">
        <f ca="1">IFERROR(((1+'US Inflation'!$C55)*(1+('Official End of Year'!BY54-'Official End of Year'!BY53)/'Official End of Year'!BY53))-1,"Error")</f>
        <v>-1</v>
      </c>
      <c r="BZ54" s="25">
        <f ca="1">IFERROR(((1+'US Inflation'!$C55)*(1+('Official End of Year'!BZ54-'Official End of Year'!BZ53)/'Official End of Year'!BZ53))-1,"Error")</f>
        <v>-1</v>
      </c>
      <c r="CA54" s="25">
        <f ca="1">IFERROR(((1+'US Inflation'!$C55)*(1+('Official End of Year'!CA54-'Official End of Year'!CA53)/'Official End of Year'!CA53))-1,"Error")</f>
        <v>-1</v>
      </c>
      <c r="CB54" s="25">
        <f ca="1">IFERROR(((1+'US Inflation'!$C55)*(1+('Official End of Year'!CB54-'Official End of Year'!CB53)/'Official End of Year'!CB53))-1,"Error")</f>
        <v>-1</v>
      </c>
      <c r="CC54" s="25">
        <f ca="1">IFERROR(((1+'US Inflation'!$C55)*(1+('Official End of Year'!CC54-'Official End of Year'!CC53)/'Official End of Year'!CC53))-1,"Error")</f>
        <v>-1</v>
      </c>
      <c r="CD54" s="25">
        <f ca="1">IFERROR(((1+'US Inflation'!$C55)*(1+('Official End of Year'!CD54-'Official End of Year'!CD53)/'Official End of Year'!CD53))-1,"Error")</f>
        <v>-1</v>
      </c>
      <c r="CE54" s="25">
        <f ca="1">IFERROR(((1+'US Inflation'!$C55)*(1+('Official End of Year'!CE54-'Official End of Year'!CE53)/'Official End of Year'!CE53))-1,"Error")</f>
        <v>-1</v>
      </c>
      <c r="CF54" s="25">
        <f ca="1">IFERROR(((1+'US Inflation'!$C55)*(1+('Official End of Year'!CF54-'Official End of Year'!CF53)/'Official End of Year'!CF53))-1,"Error")</f>
        <v>-1</v>
      </c>
      <c r="CG54" s="25">
        <f ca="1">IFERROR(((1+'US Inflation'!$C55)*(1+('Official End of Year'!CG54-'Official End of Year'!CG53)/'Official End of Year'!CG53))-1,"Error")</f>
        <v>-1</v>
      </c>
      <c r="CH54" s="25">
        <f ca="1">IFERROR(((1+'US Inflation'!$C55)*(1+('Official End of Year'!CH54-'Official End of Year'!CH53)/'Official End of Year'!CH53))-1,"Error")</f>
        <v>-1</v>
      </c>
      <c r="CI54" s="25">
        <f ca="1">IFERROR(((1+'US Inflation'!$C55)*(1+('Official End of Year'!CI54-'Official End of Year'!CI53)/'Official End of Year'!CI53))-1,"Error")</f>
        <v>-1</v>
      </c>
      <c r="CJ54" s="25">
        <f ca="1">IFERROR(((1+'US Inflation'!$C55)*(1+('Official End of Year'!CJ54-'Official End of Year'!CJ53)/'Official End of Year'!CJ53))-1,"Error")</f>
        <v>-1</v>
      </c>
      <c r="CK54" s="25">
        <f ca="1">IFERROR(((1+'US Inflation'!$C55)*(1+('Official End of Year'!CK54-'Official End of Year'!CK53)/'Official End of Year'!CK53))-1,"Error")</f>
        <v>-1</v>
      </c>
      <c r="CL54" s="25">
        <f ca="1">IFERROR(((1+'US Inflation'!$C55)*(1+('Official End of Year'!CL54-'Official End of Year'!CL53)/'Official End of Year'!CL53))-1,"Error")</f>
        <v>-1</v>
      </c>
      <c r="CM54" s="25">
        <f ca="1">IFERROR(((1+'US Inflation'!$C55)*(1+('Official End of Year'!CM54-'Official End of Year'!CM53)/'Official End of Year'!CM53))-1,"Error")</f>
        <v>-1</v>
      </c>
      <c r="CN54" s="25">
        <f ca="1">IFERROR(((1+'US Inflation'!$C55)*(1+('Official End of Year'!CN54-'Official End of Year'!CN53)/'Official End of Year'!CN53))-1,"Error")</f>
        <v>-1</v>
      </c>
      <c r="CO54" s="25">
        <f ca="1">IFERROR(((1+'US Inflation'!$C55)*(1+('Official End of Year'!CO54-'Official End of Year'!CO53)/'Official End of Year'!CO53))-1,"Error")</f>
        <v>-1</v>
      </c>
      <c r="CP54" s="25">
        <f ca="1">IFERROR(((1+'US Inflation'!$C55)*(1+('Official End of Year'!CP54-'Official End of Year'!CP53)/'Official End of Year'!CP53))-1,"Error")</f>
        <v>-1</v>
      </c>
      <c r="CQ54" s="25">
        <f ca="1">IFERROR(((1+'US Inflation'!$C55)*(1+('Official End of Year'!CQ54-'Official End of Year'!CQ53)/'Official End of Year'!CQ53))-1,"Error")</f>
        <v>-1</v>
      </c>
      <c r="CR54" s="25">
        <f ca="1">IFERROR(((1+'US Inflation'!$C55)*(1+('Official End of Year'!CR54-'Official End of Year'!CR53)/'Official End of Year'!CR53))-1,"Error")</f>
        <v>-1</v>
      </c>
      <c r="CS54" s="25">
        <f ca="1">IFERROR(((1+'US Inflation'!$C55)*(1+('Official End of Year'!CS54-'Official End of Year'!CS53)/'Official End of Year'!CS53))-1,"Error")</f>
        <v>-1</v>
      </c>
      <c r="CT54" s="25">
        <f ca="1">IFERROR(((1+'US Inflation'!$C55)*(1+('Official End of Year'!CT54-'Official End of Year'!CT53)/'Official End of Year'!CT53))-1,"Error")</f>
        <v>-1</v>
      </c>
      <c r="CU54" s="25">
        <f ca="1">IFERROR(((1+'US Inflation'!$C55)*(1+('Official End of Year'!CU54-'Official End of Year'!CU53)/'Official End of Year'!CU53))-1,"Error")</f>
        <v>-1</v>
      </c>
      <c r="CV54" s="25">
        <f ca="1">IFERROR(((1+'US Inflation'!$C55)*(1+('Official End of Year'!CV54-'Official End of Year'!CV53)/'Official End of Year'!CV53))-1,"Error")</f>
        <v>-1</v>
      </c>
      <c r="CW54" s="25">
        <f ca="1">IFERROR(((1+'US Inflation'!$C55)*(1+('Official End of Year'!CW54-'Official End of Year'!CW53)/'Official End of Year'!CW53))-1,"Error")</f>
        <v>-1</v>
      </c>
      <c r="CX54" s="25">
        <f ca="1">IFERROR(((1+'US Inflation'!$C55)*(1+('Official End of Year'!CX54-'Official End of Year'!CX53)/'Official End of Year'!CX53))-1,"Error")</f>
        <v>-1</v>
      </c>
      <c r="CY54" s="25">
        <f ca="1">IFERROR(((1+'US Inflation'!$C55)*(1+('Official End of Year'!CY54-'Official End of Year'!CY53)/'Official End of Year'!CY53))-1,"Error")</f>
        <v>-1</v>
      </c>
      <c r="CZ54" s="25">
        <f ca="1">IFERROR(((1+'US Inflation'!$C55)*(1+('Official End of Year'!CZ54-'Official End of Year'!CZ53)/'Official End of Year'!CZ53))-1,"Error")</f>
        <v>-1</v>
      </c>
      <c r="DA54" s="25">
        <f ca="1">IFERROR(((1+'US Inflation'!$C55)*(1+('Official End of Year'!DA54-'Official End of Year'!DA53)/'Official End of Year'!DA53))-1,"Error")</f>
        <v>-1</v>
      </c>
      <c r="DB54" s="25">
        <f ca="1">IFERROR(((1+'US Inflation'!$C55)*(1+('Official End of Year'!DB54-'Official End of Year'!DB53)/'Official End of Year'!DB53))-1,"Error")</f>
        <v>-1</v>
      </c>
      <c r="DC54" s="25">
        <f ca="1">IFERROR(((1+'US Inflation'!$C55)*(1+('Official End of Year'!DC54-'Official End of Year'!DC53)/'Official End of Year'!DC53))-1,"Error")</f>
        <v>-1</v>
      </c>
      <c r="DD54" s="25">
        <f ca="1">IFERROR(((1+'US Inflation'!$C55)*(1+('Official End of Year'!DD54-'Official End of Year'!DD53)/'Official End of Year'!DD53))-1,"Error")</f>
        <v>-1</v>
      </c>
      <c r="DE54" s="25">
        <f ca="1">IFERROR(((1+'US Inflation'!$C55)*(1+('Official End of Year'!DE54-'Official End of Year'!DE53)/'Official End of Year'!DE53))-1,"Error")</f>
        <v>-1</v>
      </c>
      <c r="DF54" s="25">
        <f ca="1">IFERROR(((1+'US Inflation'!$C55)*(1+('Official End of Year'!DF54-'Official End of Year'!DF53)/'Official End of Year'!DF53))-1,"Error")</f>
        <v>-1</v>
      </c>
      <c r="DG54" s="25" t="str">
        <f ca="1">IFERROR(((1+'US Inflation'!$C55)*(1+('Official End of Year'!DG54-'Official End of Year'!DG53)/'Official End of Year'!DG53))-1,"Error")</f>
        <v>Error</v>
      </c>
    </row>
    <row r="55" spans="1:111" x14ac:dyDescent="0.25">
      <c r="A55" s="57">
        <v>1999</v>
      </c>
      <c r="B55" s="25" t="str">
        <f ca="1">IFERROR(((1+'US Inflation'!$C56)*(1+('Official End of Year'!B55-'Official End of Year'!B54)/'Official End of Year'!B54))-1,"Error")</f>
        <v>Error</v>
      </c>
      <c r="C55" s="25" t="str">
        <f ca="1">IFERROR(((1+'US Inflation'!$C56)*(1+('Official End of Year'!C55-'Official End of Year'!C54)/'Official End of Year'!C54))-1,"Error")</f>
        <v>Error</v>
      </c>
      <c r="D55" s="25" t="str">
        <f ca="1">IFERROR(((1+'US Inflation'!$C56)*(1+('Official End of Year'!D55-'Official End of Year'!D54)/'Official End of Year'!D54))-1,"Error")</f>
        <v>Error</v>
      </c>
      <c r="E55" s="25" t="str">
        <f ca="1">IFERROR(((1+'US Inflation'!$C56)*(1+('Official End of Year'!E55-'Official End of Year'!E54)/'Official End of Year'!E54))-1,"Error")</f>
        <v>Error</v>
      </c>
      <c r="F55" s="25" t="str">
        <f ca="1">IFERROR(((1+'US Inflation'!$C56)*(1+('Official End of Year'!F55-'Official End of Year'!F54)/'Official End of Year'!F54))-1,"Error")</f>
        <v>Error</v>
      </c>
      <c r="G55" s="25" t="str">
        <f ca="1">IFERROR(((1+'US Inflation'!$C56)*(1+('Official End of Year'!G55-'Official End of Year'!G54)/'Official End of Year'!G54))-1,"Error")</f>
        <v>Error</v>
      </c>
      <c r="H55" s="25" t="str">
        <f ca="1">IFERROR(((1+'US Inflation'!$C56)*(1+('Official End of Year'!H55-'Official End of Year'!H54)/'Official End of Year'!H54))-1,"Error")</f>
        <v>Error</v>
      </c>
      <c r="I55" s="25" t="str">
        <f ca="1">IFERROR(((1+'US Inflation'!$C56)*(1+('Official End of Year'!I55-'Official End of Year'!I54)/'Official End of Year'!I54))-1,"Error")</f>
        <v>Error</v>
      </c>
      <c r="J55" s="25" t="str">
        <f ca="1">IFERROR(((1+'US Inflation'!$C56)*(1+('Official End of Year'!J55-'Official End of Year'!J54)/'Official End of Year'!J54))-1,"Error")</f>
        <v>Error</v>
      </c>
      <c r="K55" s="25" t="str">
        <f ca="1">IFERROR(((1+'US Inflation'!$C56)*(1+('Official End of Year'!K55-'Official End of Year'!K54)/'Official End of Year'!K54))-1,"Error")</f>
        <v>Error</v>
      </c>
      <c r="L55" s="25" t="str">
        <f ca="1">IFERROR(((1+'US Inflation'!$C56)*(1+('Official End of Year'!L55-'Official End of Year'!L54)/'Official End of Year'!L54))-1,"Error")</f>
        <v>Error</v>
      </c>
      <c r="M55" s="25" t="str">
        <f ca="1">IFERROR(((1+'US Inflation'!$C56)*(1+('Official End of Year'!M55-'Official End of Year'!M54)/'Official End of Year'!M54))-1,"Error")</f>
        <v>Error</v>
      </c>
      <c r="N55" s="25" t="str">
        <f ca="1">IFERROR(((1+'US Inflation'!$C56)*(1+('Official End of Year'!N55-'Official End of Year'!N54)/'Official End of Year'!N54))-1,"Error")</f>
        <v>Error</v>
      </c>
      <c r="O55" s="25" t="str">
        <f ca="1">IFERROR(((1+'US Inflation'!$C56)*(1+('Official End of Year'!O55-'Official End of Year'!O54)/'Official End of Year'!O54))-1,"Error")</f>
        <v>Error</v>
      </c>
      <c r="P55" s="25" t="str">
        <f ca="1">IFERROR(((1+'US Inflation'!$C56)*(1+('Official End of Year'!P55-'Official End of Year'!P54)/'Official End of Year'!P54))-1,"Error")</f>
        <v>Error</v>
      </c>
      <c r="Q55" s="25" t="str">
        <f ca="1">IFERROR(((1+'US Inflation'!$C56)*(1+('Official End of Year'!Q55-'Official End of Year'!Q54)/'Official End of Year'!Q54))-1,"Error")</f>
        <v>Error</v>
      </c>
      <c r="R55" s="25" t="str">
        <f ca="1">IFERROR(((1+'US Inflation'!$C56)*(1+('Official End of Year'!R55-'Official End of Year'!R54)/'Official End of Year'!R54))-1,"Error")</f>
        <v>Error</v>
      </c>
      <c r="S55" s="25" t="str">
        <f ca="1">IFERROR(((1+'US Inflation'!$C56)*(1+('Official End of Year'!S55-'Official End of Year'!S54)/'Official End of Year'!S54))-1,"Error")</f>
        <v>Error</v>
      </c>
      <c r="T55" s="25" t="str">
        <f ca="1">IFERROR(((1+'US Inflation'!$C56)*(1+('Official End of Year'!T55-'Official End of Year'!T54)/'Official End of Year'!T54))-1,"Error")</f>
        <v>Error</v>
      </c>
      <c r="U55" s="25" t="str">
        <f ca="1">IFERROR(((1+'US Inflation'!$C56)*(1+('Official End of Year'!U55-'Official End of Year'!U54)/'Official End of Year'!U54))-1,"Error")</f>
        <v>Error</v>
      </c>
      <c r="V55" s="25" t="str">
        <f ca="1">IFERROR(((1+'US Inflation'!$C56)*(1+('Official End of Year'!V55-'Official End of Year'!V54)/'Official End of Year'!V54))-1,"Error")</f>
        <v>Error</v>
      </c>
      <c r="W55" s="25" t="str">
        <f ca="1">IFERROR(((1+'US Inflation'!$C56)*(1+('Official End of Year'!W55-'Official End of Year'!W54)/'Official End of Year'!W54))-1,"Error")</f>
        <v>Error</v>
      </c>
      <c r="X55" s="25" t="str">
        <f ca="1">IFERROR(((1+'US Inflation'!$C56)*(1+('Official End of Year'!X55-'Official End of Year'!X54)/'Official End of Year'!X54))-1,"Error")</f>
        <v>Error</v>
      </c>
      <c r="Y55" s="25" t="str">
        <f ca="1">IFERROR(((1+'US Inflation'!$C56)*(1+('Official End of Year'!Y55-'Official End of Year'!Y54)/'Official End of Year'!Y54))-1,"Error")</f>
        <v>Error</v>
      </c>
      <c r="Z55" s="25" t="str">
        <f ca="1">IFERROR(((1+'US Inflation'!$C56)*(1+('Official End of Year'!Z55-'Official End of Year'!Z54)/'Official End of Year'!Z54))-1,"Error")</f>
        <v>Error</v>
      </c>
      <c r="AA55" s="25" t="str">
        <f ca="1">IFERROR(((1+'US Inflation'!$C56)*(1+('Official End of Year'!AA55-'Official End of Year'!AA54)/'Official End of Year'!AA54))-1,"Error")</f>
        <v>Error</v>
      </c>
      <c r="AB55" s="25" t="str">
        <f ca="1">IFERROR(((1+'US Inflation'!$C56)*(1+('Official End of Year'!AB55-'Official End of Year'!AB54)/'Official End of Year'!AB54))-1,"Error")</f>
        <v>Error</v>
      </c>
      <c r="AC55" s="25" t="str">
        <f ca="1">IFERROR(((1+'US Inflation'!$C56)*(1+('Official End of Year'!AC55-'Official End of Year'!AC54)/'Official End of Year'!AC54))-1,"Error")</f>
        <v>Error</v>
      </c>
      <c r="AD55" s="25" t="str">
        <f ca="1">IFERROR(((1+'US Inflation'!$C56)*(1+('Official End of Year'!AD55-'Official End of Year'!AD54)/'Official End of Year'!AD54))-1,"Error")</f>
        <v>Error</v>
      </c>
      <c r="AE55" s="25" t="str">
        <f ca="1">IFERROR(((1+'US Inflation'!$C56)*(1+('Official End of Year'!AE55-'Official End of Year'!AE54)/'Official End of Year'!AE54))-1,"Error")</f>
        <v>Error</v>
      </c>
      <c r="AF55" s="25" t="str">
        <f ca="1">IFERROR(((1+'US Inflation'!$C56)*(1+('Official End of Year'!AF55-'Official End of Year'!AF54)/'Official End of Year'!AF54))-1,"Error")</f>
        <v>Error</v>
      </c>
      <c r="AG55" s="25" t="str">
        <f ca="1">IFERROR(((1+'US Inflation'!$C56)*(1+('Official End of Year'!AG55-'Official End of Year'!AG54)/'Official End of Year'!AG54))-1,"Error")</f>
        <v>Error</v>
      </c>
      <c r="AH55" s="25" t="str">
        <f ca="1">IFERROR(((1+'US Inflation'!$C56)*(1+('Official End of Year'!AH55-'Official End of Year'!AH54)/'Official End of Year'!AH54))-1,"Error")</f>
        <v>Error</v>
      </c>
      <c r="AI55" s="25" t="str">
        <f ca="1">IFERROR(((1+'US Inflation'!$C56)*(1+('Official End of Year'!AI55-'Official End of Year'!AI54)/'Official End of Year'!AI54))-1,"Error")</f>
        <v>Error</v>
      </c>
      <c r="AJ55" s="25" t="str">
        <f ca="1">IFERROR(((1+'US Inflation'!$C56)*(1+('Official End of Year'!AJ55-'Official End of Year'!AJ54)/'Official End of Year'!AJ54))-1,"Error")</f>
        <v>Error</v>
      </c>
      <c r="AK55" s="25" t="str">
        <f ca="1">IFERROR(((1+'US Inflation'!$C56)*(1+('Official End of Year'!AK55-'Official End of Year'!AK54)/'Official End of Year'!AK54))-1,"Error")</f>
        <v>Error</v>
      </c>
      <c r="AL55" s="25" t="str">
        <f ca="1">IFERROR(((1+'US Inflation'!$C56)*(1+('Official End of Year'!AL55-'Official End of Year'!AL54)/'Official End of Year'!AL54))-1,"Error")</f>
        <v>Error</v>
      </c>
      <c r="AM55" s="25" t="str">
        <f ca="1">IFERROR(((1+'US Inflation'!$C56)*(1+('Official End of Year'!AM55-'Official End of Year'!AM54)/'Official End of Year'!AM54))-1,"Error")</f>
        <v>Error</v>
      </c>
      <c r="AN55" s="25" t="str">
        <f ca="1">IFERROR(((1+'US Inflation'!$C56)*(1+('Official End of Year'!AN55-'Official End of Year'!AN54)/'Official End of Year'!AN54))-1,"Error")</f>
        <v>Error</v>
      </c>
      <c r="AO55" s="25" t="str">
        <f ca="1">IFERROR(((1+'US Inflation'!$C56)*(1+('Official End of Year'!AO55-'Official End of Year'!AO54)/'Official End of Year'!AO54))-1,"Error")</f>
        <v>Error</v>
      </c>
      <c r="AP55" s="25" t="str">
        <f ca="1">IFERROR(((1+'US Inflation'!$C56)*(1+('Official End of Year'!AP55-'Official End of Year'!AP54)/'Official End of Year'!AP54))-1,"Error")</f>
        <v>Error</v>
      </c>
      <c r="AQ55" s="25" t="str">
        <f ca="1">IFERROR(((1+'US Inflation'!$C56)*(1+('Official End of Year'!AQ55-'Official End of Year'!AQ54)/'Official End of Year'!AQ54))-1,"Error")</f>
        <v>Error</v>
      </c>
      <c r="AR55" s="25" t="str">
        <f ca="1">IFERROR(((1+'US Inflation'!$C56)*(1+('Official End of Year'!AR55-'Official End of Year'!AR54)/'Official End of Year'!AR54))-1,"Error")</f>
        <v>Error</v>
      </c>
      <c r="AS55" s="25" t="str">
        <f ca="1">IFERROR(((1+'US Inflation'!$C56)*(1+('Official End of Year'!AS55-'Official End of Year'!AS54)/'Official End of Year'!AS54))-1,"Error")</f>
        <v>Error</v>
      </c>
      <c r="AT55" s="25" t="str">
        <f ca="1">IFERROR(((1+'US Inflation'!$C56)*(1+('Official End of Year'!AT55-'Official End of Year'!AT54)/'Official End of Year'!AT54))-1,"Error")</f>
        <v>Error</v>
      </c>
      <c r="AU55" s="25" t="str">
        <f ca="1">IFERROR(((1+'US Inflation'!$C56)*(1+('Official End of Year'!AU55-'Official End of Year'!AU54)/'Official End of Year'!AU54))-1,"Error")</f>
        <v>Error</v>
      </c>
      <c r="AV55" s="25" t="str">
        <f ca="1">IFERROR(((1+'US Inflation'!$C56)*(1+('Official End of Year'!AV55-'Official End of Year'!AV54)/'Official End of Year'!AV54))-1,"Error")</f>
        <v>Error</v>
      </c>
      <c r="AW55" s="25" t="str">
        <f ca="1">IFERROR(((1+'US Inflation'!$C56)*(1+('Official End of Year'!AW55-'Official End of Year'!AW54)/'Official End of Year'!AW54))-1,"Error")</f>
        <v>Error</v>
      </c>
      <c r="AX55" s="25" t="str">
        <f ca="1">IFERROR(((1+'US Inflation'!$C56)*(1+('Official End of Year'!AX55-'Official End of Year'!AX54)/'Official End of Year'!AX54))-1,"Error")</f>
        <v>Error</v>
      </c>
      <c r="AY55" s="25" t="str">
        <f ca="1">IFERROR(((1+'US Inflation'!$C56)*(1+('Official End of Year'!AY55-'Official End of Year'!AY54)/'Official End of Year'!AY54))-1,"Error")</f>
        <v>Error</v>
      </c>
      <c r="AZ55" s="25" t="str">
        <f ca="1">IFERROR(((1+'US Inflation'!$C56)*(1+('Official End of Year'!AZ55-'Official End of Year'!AZ54)/'Official End of Year'!AZ54))-1,"Error")</f>
        <v>Error</v>
      </c>
      <c r="BA55" s="25" t="str">
        <f ca="1">IFERROR(((1+'US Inflation'!$C56)*(1+('Official End of Year'!BA55-'Official End of Year'!BA54)/'Official End of Year'!BA54))-1,"Error")</f>
        <v>Error</v>
      </c>
      <c r="BB55" s="25" t="str">
        <f ca="1">IFERROR(((1+'US Inflation'!$C56)*(1+('Official End of Year'!BB55-'Official End of Year'!BB54)/'Official End of Year'!BB54))-1,"Error")</f>
        <v>Error</v>
      </c>
      <c r="BC55" s="25" t="str">
        <f ca="1">IFERROR(((1+'US Inflation'!$C56)*(1+('Official End of Year'!BC55-'Official End of Year'!BC54)/'Official End of Year'!BC54))-1,"Error")</f>
        <v>Error</v>
      </c>
      <c r="BD55" s="25" t="str">
        <f ca="1">IFERROR(((1+'US Inflation'!$C56)*(1+('Official End of Year'!BD55-'Official End of Year'!BD54)/'Official End of Year'!BD54))-1,"Error")</f>
        <v>Error</v>
      </c>
      <c r="BE55" s="25" t="str">
        <f ca="1">IFERROR(((1+'US Inflation'!$C56)*(1+('Official End of Year'!BE55-'Official End of Year'!BE54)/'Official End of Year'!BE54))-1,"Error")</f>
        <v>Error</v>
      </c>
      <c r="BF55" s="25" t="str">
        <f ca="1">IFERROR(((1+'US Inflation'!$C56)*(1+('Official End of Year'!BF55-'Official End of Year'!BF54)/'Official End of Year'!BF54))-1,"Error")</f>
        <v>Error</v>
      </c>
      <c r="BG55" s="25" t="str">
        <f ca="1">IFERROR(((1+'US Inflation'!$C56)*(1+('Official End of Year'!BG55-'Official End of Year'!BG54)/'Official End of Year'!BG54))-1,"Error")</f>
        <v>Error</v>
      </c>
      <c r="BH55" s="25" t="str">
        <f ca="1">IFERROR(((1+'US Inflation'!$C56)*(1+('Official End of Year'!BH55-'Official End of Year'!BH54)/'Official End of Year'!BH54))-1,"Error")</f>
        <v>Error</v>
      </c>
      <c r="BI55" s="25" t="str">
        <f ca="1">IFERROR(((1+'US Inflation'!$C56)*(1+('Official End of Year'!BI55-'Official End of Year'!BI54)/'Official End of Year'!BI54))-1,"Error")</f>
        <v>Error</v>
      </c>
      <c r="BJ55" s="25" t="str">
        <f ca="1">IFERROR(((1+'US Inflation'!$C56)*(1+('Official End of Year'!BJ55-'Official End of Year'!BJ54)/'Official End of Year'!BJ54))-1,"Error")</f>
        <v>Error</v>
      </c>
      <c r="BK55" s="25" t="str">
        <f ca="1">IFERROR(((1+'US Inflation'!$C56)*(1+('Official End of Year'!BK55-'Official End of Year'!BK54)/'Official End of Year'!BK54))-1,"Error")</f>
        <v>Error</v>
      </c>
      <c r="BL55" s="25" t="str">
        <f ca="1">IFERROR(((1+'US Inflation'!$C56)*(1+('Official End of Year'!BL55-'Official End of Year'!BL54)/'Official End of Year'!BL54))-1,"Error")</f>
        <v>Error</v>
      </c>
      <c r="BM55" s="25" t="str">
        <f ca="1">IFERROR(((1+'US Inflation'!$C56)*(1+('Official End of Year'!BM55-'Official End of Year'!BM54)/'Official End of Year'!BM54))-1,"Error")</f>
        <v>Error</v>
      </c>
      <c r="BN55" s="25" t="str">
        <f ca="1">IFERROR(((1+'US Inflation'!$C56)*(1+('Official End of Year'!BN55-'Official End of Year'!BN54)/'Official End of Year'!BN54))-1,"Error")</f>
        <v>Error</v>
      </c>
      <c r="BO55" s="25" t="str">
        <f ca="1">IFERROR(((1+'US Inflation'!$C56)*(1+('Official End of Year'!BO55-'Official End of Year'!BO54)/'Official End of Year'!BO54))-1,"Error")</f>
        <v>Error</v>
      </c>
      <c r="BP55" s="25" t="str">
        <f ca="1">IFERROR(((1+'US Inflation'!$C56)*(1+('Official End of Year'!BP55-'Official End of Year'!BP54)/'Official End of Year'!BP54))-1,"Error")</f>
        <v>Error</v>
      </c>
      <c r="BQ55" s="25" t="str">
        <f ca="1">IFERROR(((1+'US Inflation'!$C56)*(1+('Official End of Year'!BQ55-'Official End of Year'!BQ54)/'Official End of Year'!BQ54))-1,"Error")</f>
        <v>Error</v>
      </c>
      <c r="BR55" s="25" t="str">
        <f ca="1">IFERROR(((1+'US Inflation'!$C56)*(1+('Official End of Year'!BR55-'Official End of Year'!BR54)/'Official End of Year'!BR54))-1,"Error")</f>
        <v>Error</v>
      </c>
      <c r="BS55" s="25" t="str">
        <f ca="1">IFERROR(((1+'US Inflation'!$C56)*(1+('Official End of Year'!BS55-'Official End of Year'!BS54)/'Official End of Year'!BS54))-1,"Error")</f>
        <v>Error</v>
      </c>
      <c r="BT55" s="25" t="str">
        <f ca="1">IFERROR(((1+'US Inflation'!$C56)*(1+('Official End of Year'!BT55-'Official End of Year'!BT54)/'Official End of Year'!BT54))-1,"Error")</f>
        <v>Error</v>
      </c>
      <c r="BU55" s="25" t="str">
        <f ca="1">IFERROR(((1+'US Inflation'!$C56)*(1+('Official End of Year'!BU55-'Official End of Year'!BU54)/'Official End of Year'!BU54))-1,"Error")</f>
        <v>Error</v>
      </c>
      <c r="BV55" s="25" t="str">
        <f ca="1">IFERROR(((1+'US Inflation'!$C56)*(1+('Official End of Year'!BV55-'Official End of Year'!BV54)/'Official End of Year'!BV54))-1,"Error")</f>
        <v>Error</v>
      </c>
      <c r="BW55" s="25" t="str">
        <f ca="1">IFERROR(((1+'US Inflation'!$C56)*(1+('Official End of Year'!BW55-'Official End of Year'!BW54)/'Official End of Year'!BW54))-1,"Error")</f>
        <v>Error</v>
      </c>
      <c r="BX55" s="25" t="str">
        <f ca="1">IFERROR(((1+'US Inflation'!$C56)*(1+('Official End of Year'!BX55-'Official End of Year'!BX54)/'Official End of Year'!BX54))-1,"Error")</f>
        <v>Error</v>
      </c>
      <c r="BY55" s="25" t="str">
        <f ca="1">IFERROR(((1+'US Inflation'!$C56)*(1+('Official End of Year'!BY55-'Official End of Year'!BY54)/'Official End of Year'!BY54))-1,"Error")</f>
        <v>Error</v>
      </c>
      <c r="BZ55" s="25" t="str">
        <f ca="1">IFERROR(((1+'US Inflation'!$C56)*(1+('Official End of Year'!BZ55-'Official End of Year'!BZ54)/'Official End of Year'!BZ54))-1,"Error")</f>
        <v>Error</v>
      </c>
      <c r="CA55" s="25" t="str">
        <f ca="1">IFERROR(((1+'US Inflation'!$C56)*(1+('Official End of Year'!CA55-'Official End of Year'!CA54)/'Official End of Year'!CA54))-1,"Error")</f>
        <v>Error</v>
      </c>
      <c r="CB55" s="25" t="str">
        <f ca="1">IFERROR(((1+'US Inflation'!$C56)*(1+('Official End of Year'!CB55-'Official End of Year'!CB54)/'Official End of Year'!CB54))-1,"Error")</f>
        <v>Error</v>
      </c>
      <c r="CC55" s="25" t="str">
        <f ca="1">IFERROR(((1+'US Inflation'!$C56)*(1+('Official End of Year'!CC55-'Official End of Year'!CC54)/'Official End of Year'!CC54))-1,"Error")</f>
        <v>Error</v>
      </c>
      <c r="CD55" s="25" t="str">
        <f ca="1">IFERROR(((1+'US Inflation'!$C56)*(1+('Official End of Year'!CD55-'Official End of Year'!CD54)/'Official End of Year'!CD54))-1,"Error")</f>
        <v>Error</v>
      </c>
      <c r="CE55" s="25" t="str">
        <f ca="1">IFERROR(((1+'US Inflation'!$C56)*(1+('Official End of Year'!CE55-'Official End of Year'!CE54)/'Official End of Year'!CE54))-1,"Error")</f>
        <v>Error</v>
      </c>
      <c r="CF55" s="25" t="str">
        <f ca="1">IFERROR(((1+'US Inflation'!$C56)*(1+('Official End of Year'!CF55-'Official End of Year'!CF54)/'Official End of Year'!CF54))-1,"Error")</f>
        <v>Error</v>
      </c>
      <c r="CG55" s="25" t="str">
        <f ca="1">IFERROR(((1+'US Inflation'!$C56)*(1+('Official End of Year'!CG55-'Official End of Year'!CG54)/'Official End of Year'!CG54))-1,"Error")</f>
        <v>Error</v>
      </c>
      <c r="CH55" s="25" t="str">
        <f ca="1">IFERROR(((1+'US Inflation'!$C56)*(1+('Official End of Year'!CH55-'Official End of Year'!CH54)/'Official End of Year'!CH54))-1,"Error")</f>
        <v>Error</v>
      </c>
      <c r="CI55" s="25" t="str">
        <f ca="1">IFERROR(((1+'US Inflation'!$C56)*(1+('Official End of Year'!CI55-'Official End of Year'!CI54)/'Official End of Year'!CI54))-1,"Error")</f>
        <v>Error</v>
      </c>
      <c r="CJ55" s="25" t="str">
        <f ca="1">IFERROR(((1+'US Inflation'!$C56)*(1+('Official End of Year'!CJ55-'Official End of Year'!CJ54)/'Official End of Year'!CJ54))-1,"Error")</f>
        <v>Error</v>
      </c>
      <c r="CK55" s="25" t="str">
        <f ca="1">IFERROR(((1+'US Inflation'!$C56)*(1+('Official End of Year'!CK55-'Official End of Year'!CK54)/'Official End of Year'!CK54))-1,"Error")</f>
        <v>Error</v>
      </c>
      <c r="CL55" s="25" t="str">
        <f ca="1">IFERROR(((1+'US Inflation'!$C56)*(1+('Official End of Year'!CL55-'Official End of Year'!CL54)/'Official End of Year'!CL54))-1,"Error")</f>
        <v>Error</v>
      </c>
      <c r="CM55" s="25" t="str">
        <f ca="1">IFERROR(((1+'US Inflation'!$C56)*(1+('Official End of Year'!CM55-'Official End of Year'!CM54)/'Official End of Year'!CM54))-1,"Error")</f>
        <v>Error</v>
      </c>
      <c r="CN55" s="25" t="str">
        <f ca="1">IFERROR(((1+'US Inflation'!$C56)*(1+('Official End of Year'!CN55-'Official End of Year'!CN54)/'Official End of Year'!CN54))-1,"Error")</f>
        <v>Error</v>
      </c>
      <c r="CO55" s="25" t="str">
        <f ca="1">IFERROR(((1+'US Inflation'!$C56)*(1+('Official End of Year'!CO55-'Official End of Year'!CO54)/'Official End of Year'!CO54))-1,"Error")</f>
        <v>Error</v>
      </c>
      <c r="CP55" s="25" t="str">
        <f ca="1">IFERROR(((1+'US Inflation'!$C56)*(1+('Official End of Year'!CP55-'Official End of Year'!CP54)/'Official End of Year'!CP54))-1,"Error")</f>
        <v>Error</v>
      </c>
      <c r="CQ55" s="25" t="str">
        <f ca="1">IFERROR(((1+'US Inflation'!$C56)*(1+('Official End of Year'!CQ55-'Official End of Year'!CQ54)/'Official End of Year'!CQ54))-1,"Error")</f>
        <v>Error</v>
      </c>
      <c r="CR55" s="25" t="str">
        <f ca="1">IFERROR(((1+'US Inflation'!$C56)*(1+('Official End of Year'!CR55-'Official End of Year'!CR54)/'Official End of Year'!CR54))-1,"Error")</f>
        <v>Error</v>
      </c>
      <c r="CS55" s="25" t="str">
        <f ca="1">IFERROR(((1+'US Inflation'!$C56)*(1+('Official End of Year'!CS55-'Official End of Year'!CS54)/'Official End of Year'!CS54))-1,"Error")</f>
        <v>Error</v>
      </c>
      <c r="CT55" s="25" t="str">
        <f ca="1">IFERROR(((1+'US Inflation'!$C56)*(1+('Official End of Year'!CT55-'Official End of Year'!CT54)/'Official End of Year'!CT54))-1,"Error")</f>
        <v>Error</v>
      </c>
      <c r="CU55" s="25" t="str">
        <f ca="1">IFERROR(((1+'US Inflation'!$C56)*(1+('Official End of Year'!CU55-'Official End of Year'!CU54)/'Official End of Year'!CU54))-1,"Error")</f>
        <v>Error</v>
      </c>
      <c r="CV55" s="25" t="str">
        <f ca="1">IFERROR(((1+'US Inflation'!$C56)*(1+('Official End of Year'!CV55-'Official End of Year'!CV54)/'Official End of Year'!CV54))-1,"Error")</f>
        <v>Error</v>
      </c>
      <c r="CW55" s="25" t="str">
        <f ca="1">IFERROR(((1+'US Inflation'!$C56)*(1+('Official End of Year'!CW55-'Official End of Year'!CW54)/'Official End of Year'!CW54))-1,"Error")</f>
        <v>Error</v>
      </c>
      <c r="CX55" s="25" t="str">
        <f ca="1">IFERROR(((1+'US Inflation'!$C56)*(1+('Official End of Year'!CX55-'Official End of Year'!CX54)/'Official End of Year'!CX54))-1,"Error")</f>
        <v>Error</v>
      </c>
      <c r="CY55" s="25" t="str">
        <f ca="1">IFERROR(((1+'US Inflation'!$C56)*(1+('Official End of Year'!CY55-'Official End of Year'!CY54)/'Official End of Year'!CY54))-1,"Error")</f>
        <v>Error</v>
      </c>
      <c r="CZ55" s="25" t="str">
        <f ca="1">IFERROR(((1+'US Inflation'!$C56)*(1+('Official End of Year'!CZ55-'Official End of Year'!CZ54)/'Official End of Year'!CZ54))-1,"Error")</f>
        <v>Error</v>
      </c>
      <c r="DA55" s="25" t="str">
        <f ca="1">IFERROR(((1+'US Inflation'!$C56)*(1+('Official End of Year'!DA55-'Official End of Year'!DA54)/'Official End of Year'!DA54))-1,"Error")</f>
        <v>Error</v>
      </c>
      <c r="DB55" s="25" t="str">
        <f ca="1">IFERROR(((1+'US Inflation'!$C56)*(1+('Official End of Year'!DB55-'Official End of Year'!DB54)/'Official End of Year'!DB54))-1,"Error")</f>
        <v>Error</v>
      </c>
      <c r="DC55" s="25" t="str">
        <f ca="1">IFERROR(((1+'US Inflation'!$C56)*(1+('Official End of Year'!DC55-'Official End of Year'!DC54)/'Official End of Year'!DC54))-1,"Error")</f>
        <v>Error</v>
      </c>
      <c r="DD55" s="25" t="str">
        <f ca="1">IFERROR(((1+'US Inflation'!$C56)*(1+('Official End of Year'!DD55-'Official End of Year'!DD54)/'Official End of Year'!DD54))-1,"Error")</f>
        <v>Error</v>
      </c>
      <c r="DE55" s="25" t="str">
        <f ca="1">IFERROR(((1+'US Inflation'!$C56)*(1+('Official End of Year'!DE55-'Official End of Year'!DE54)/'Official End of Year'!DE54))-1,"Error")</f>
        <v>Error</v>
      </c>
      <c r="DF55" s="25" t="str">
        <f ca="1">IFERROR(((1+'US Inflation'!$C56)*(1+('Official End of Year'!DF55-'Official End of Year'!DF54)/'Official End of Year'!DF54))-1,"Error")</f>
        <v>Error</v>
      </c>
      <c r="DG55" s="25" t="str">
        <f ca="1">IFERROR(((1+'US Inflation'!$C56)*(1+('Official End of Year'!DG55-'Official End of Year'!DG54)/'Official End of Year'!DG54))-1,"Error")</f>
        <v>Error</v>
      </c>
    </row>
    <row r="56" spans="1:111" x14ac:dyDescent="0.25">
      <c r="A56" t="str">
        <f t="shared" ref="A56:A63" ca="1" si="3">LEFT(INDIRECT("RawO!"&amp;ADDRESS(2+12*(ROW(A56)),COLUMN(A55))),4)</f>
        <v/>
      </c>
    </row>
    <row r="57" spans="1:111" x14ac:dyDescent="0.25">
      <c r="A57" t="str">
        <f t="shared" ca="1" si="3"/>
        <v/>
      </c>
    </row>
    <row r="58" spans="1:111" x14ac:dyDescent="0.25">
      <c r="A58" t="str">
        <f t="shared" ca="1" si="3"/>
        <v/>
      </c>
      <c r="B58" t="str">
        <f>HLOOKUP(B2,'Black Market Inflation'!$B$2:$IH$2,1,0)</f>
        <v>Algeria</v>
      </c>
      <c r="C58" t="str">
        <f>HLOOKUP(C2,'Black Market Inflation'!$B$2:$IH$2,1,0)</f>
        <v>Argentina</v>
      </c>
      <c r="D58" t="str">
        <f>HLOOKUP(D2,'Black Market Inflation'!$B$2:$IH$2,1,0)</f>
        <v>Australia</v>
      </c>
      <c r="E58" t="str">
        <f>HLOOKUP(E2,'Black Market Inflation'!$B$2:$IH$2,1,0)</f>
        <v>Austria</v>
      </c>
      <c r="F58" t="str">
        <f>HLOOKUP(F2,'Black Market Inflation'!$B$2:$IH$2,1,0)</f>
        <v>Belgium</v>
      </c>
      <c r="G58" t="str">
        <f>HLOOKUP(G2,'Black Market Inflation'!$B$2:$IH$2,1,0)</f>
        <v>Benin</v>
      </c>
      <c r="H58" t="str">
        <f>HLOOKUP(H2,'Black Market Inflation'!$B$2:$IH$2,1,0)</f>
        <v>Bolivia</v>
      </c>
      <c r="I58" t="str">
        <f>HLOOKUP(I2,'Black Market Inflation'!$B$2:$IH$2,1,0)</f>
        <v>Botswana</v>
      </c>
      <c r="J58" t="str">
        <f>HLOOKUP(J2,'Black Market Inflation'!$B$2:$IH$2,1,0)</f>
        <v>Brazil</v>
      </c>
      <c r="K58" t="str">
        <f>HLOOKUP(K2,'Black Market Inflation'!$B$2:$IH$2,1,0)</f>
        <v>Burundi</v>
      </c>
      <c r="L58" t="str">
        <f>HLOOKUP(L2,'Black Market Inflation'!$B$2:$IH$2,1,0)</f>
        <v>Canada</v>
      </c>
      <c r="M58" t="str">
        <f>HLOOKUP(M2,'Black Market Inflation'!$B$2:$IH$2,1,0)</f>
        <v>Chile</v>
      </c>
      <c r="N58" t="str">
        <f>HLOOKUP(N2,'Black Market Inflation'!$B$2:$IH$2,1,0)</f>
        <v>Hong Kong</v>
      </c>
      <c r="O58" t="str">
        <f>HLOOKUP(O2,'Black Market Inflation'!$B$2:$IH$2,1,0)</f>
        <v>CHINA,P.R.: MAINLAND</v>
      </c>
      <c r="P58" t="str">
        <f>HLOOKUP(P2,'Black Market Inflation'!$B$2:$IH$2,1,0)</f>
        <v>Colombia</v>
      </c>
      <c r="Q58" t="e">
        <f>HLOOKUP(Q2,'Black Market Inflation'!$B$2:$IH$2,1,0)</f>
        <v>#N/A</v>
      </c>
      <c r="R58" t="str">
        <f>HLOOKUP(R2,'Black Market Inflation'!$B$2:$IH$2,1,0)</f>
        <v>Costa Rica</v>
      </c>
      <c r="S58" t="str">
        <f>HLOOKUP(S2,'Black Market Inflation'!$B$2:$IH$2,1,0)</f>
        <v>Cyprus</v>
      </c>
      <c r="T58" t="str">
        <f>HLOOKUP(T2,'Black Market Inflation'!$B$2:$IH$2,1,0)</f>
        <v>Denmark</v>
      </c>
      <c r="U58" t="str">
        <f>HLOOKUP(U2,'Black Market Inflation'!$B$2:$IH$2,1,0)</f>
        <v>Dominican Republic</v>
      </c>
      <c r="V58" t="str">
        <f>HLOOKUP(V2,'Black Market Inflation'!$B$2:$IH$2,1,0)</f>
        <v>Ecuador</v>
      </c>
      <c r="W58" t="str">
        <f>HLOOKUP(W2,'Black Market Inflation'!$B$2:$IH$2,1,0)</f>
        <v>Egypt</v>
      </c>
      <c r="X58" t="str">
        <f>HLOOKUP(X2,'Black Market Inflation'!$B$2:$IH$2,1,0)</f>
        <v>El Salvador</v>
      </c>
      <c r="Y58" t="str">
        <f>HLOOKUP(Y2,'Black Market Inflation'!$B$2:$IH$2,1,0)</f>
        <v>Finland</v>
      </c>
      <c r="Z58" t="str">
        <f>HLOOKUP(Z2,'Black Market Inflation'!$B$2:$IH$2,1,0)</f>
        <v>France</v>
      </c>
      <c r="AA58" t="str">
        <f>HLOOKUP(AA2,'Black Market Inflation'!$B$2:$IH$2,1,0)</f>
        <v>Gambia</v>
      </c>
      <c r="AB58" t="str">
        <f>HLOOKUP(AB2,'Black Market Inflation'!$B$2:$IH$2,1,0)</f>
        <v>Germany</v>
      </c>
      <c r="AC58" t="str">
        <f>HLOOKUP(AC2,'Black Market Inflation'!$B$2:$IH$2,1,0)</f>
        <v>Ghana</v>
      </c>
      <c r="AD58" t="str">
        <f>HLOOKUP(AD2,'Black Market Inflation'!$B$2:$IH$2,1,0)</f>
        <v>Greece</v>
      </c>
      <c r="AE58" t="str">
        <f>HLOOKUP(AE2,'Black Market Inflation'!$B$2:$IH$2,1,0)</f>
        <v>Guatemala</v>
      </c>
      <c r="AF58" t="str">
        <f>HLOOKUP(AF2,'Black Market Inflation'!$B$2:$IH$2,1,0)</f>
        <v>Guinea</v>
      </c>
      <c r="AG58" t="str">
        <f>HLOOKUP(AG2,'Black Market Inflation'!$B$2:$IH$2,1,0)</f>
        <v>Guyana</v>
      </c>
      <c r="AH58" t="str">
        <f>HLOOKUP(AH2,'Black Market Inflation'!$B$2:$IH$2,1,0)</f>
        <v>Haiti</v>
      </c>
      <c r="AI58" t="str">
        <f>HLOOKUP(AI2,'Black Market Inflation'!$B$2:$IH$2,1,0)</f>
        <v>Honduras</v>
      </c>
      <c r="AJ58" t="str">
        <f>HLOOKUP(AJ2,'Black Market Inflation'!$B$2:$IH$2,1,0)</f>
        <v>Iceland</v>
      </c>
      <c r="AK58" t="str">
        <f>HLOOKUP(AK2,'Black Market Inflation'!$B$2:$IH$2,1,0)</f>
        <v>India</v>
      </c>
      <c r="AL58" t="str">
        <f>HLOOKUP(AL2,'Black Market Inflation'!$B$2:$IH$2,1,0)</f>
        <v>Indonesia</v>
      </c>
      <c r="AM58" t="str">
        <f>HLOOKUP(AM2,'Black Market Inflation'!$B$2:$IH$2,1,0)</f>
        <v>Iran</v>
      </c>
      <c r="AN58" t="str">
        <f>HLOOKUP(AN2,'Black Market Inflation'!$B$2:$IH$2,1,0)</f>
        <v>Iraq</v>
      </c>
      <c r="AO58" t="str">
        <f>HLOOKUP(AO2,'Black Market Inflation'!$B$2:$IH$2,1,0)</f>
        <v>Ireland</v>
      </c>
      <c r="AP58" t="str">
        <f>HLOOKUP(AP2,'Black Market Inflation'!$B$2:$IH$2,1,0)</f>
        <v>Israel</v>
      </c>
      <c r="AQ58" t="str">
        <f>HLOOKUP(AQ2,'Black Market Inflation'!$B$2:$IH$2,1,0)</f>
        <v>Italy</v>
      </c>
      <c r="AR58" t="str">
        <f>HLOOKUP(AR2,'Black Market Inflation'!$B$2:$IH$2,1,0)</f>
        <v>Jamaica</v>
      </c>
      <c r="AS58" t="str">
        <f>HLOOKUP(AS2,'Black Market Inflation'!$B$2:$IH$2,1,0)</f>
        <v>Japan</v>
      </c>
      <c r="AT58" t="str">
        <f>HLOOKUP(AT2,'Black Market Inflation'!$B$2:$IH$2,1,0)</f>
        <v>Jordan</v>
      </c>
      <c r="AU58" t="str">
        <f>HLOOKUP(AU2,'Black Market Inflation'!$B$2:$IH$2,1,0)</f>
        <v>Kenya</v>
      </c>
      <c r="AV58" t="e">
        <f>HLOOKUP(AV2,'Black Market Inflation'!$B$2:$IH$2,1,0)</f>
        <v>#N/A</v>
      </c>
      <c r="AW58" t="str">
        <f>HLOOKUP(AW2,'Black Market Inflation'!$B$2:$IH$2,1,0)</f>
        <v>Kuwait</v>
      </c>
      <c r="AX58" t="str">
        <f>HLOOKUP(AX2,'Black Market Inflation'!$B$2:$IH$2,1,0)</f>
        <v>Laos</v>
      </c>
      <c r="AY58" t="str">
        <f>HLOOKUP(AY2,'Black Market Inflation'!$B$2:$IH$2,1,0)</f>
        <v>Lebanon</v>
      </c>
      <c r="AZ58" t="str">
        <f>HLOOKUP(AZ2,'Black Market Inflation'!$B$2:$IH$2,1,0)</f>
        <v>Lesotho</v>
      </c>
      <c r="BA58" t="str">
        <f>HLOOKUP(BA2,'Black Market Inflation'!$B$2:$IH$2,1,0)</f>
        <v>Liberia</v>
      </c>
      <c r="BB58" t="str">
        <f>HLOOKUP(BB2,'Black Market Inflation'!$B$2:$IH$2,1,0)</f>
        <v>Libya</v>
      </c>
      <c r="BC58" t="str">
        <f>HLOOKUP(BC2,'Black Market Inflation'!$B$2:$IH$2,1,0)</f>
        <v>Madagascar</v>
      </c>
      <c r="BD58" t="str">
        <f>HLOOKUP(BD2,'Black Market Inflation'!$B$2:$IH$2,1,0)</f>
        <v>Malawi</v>
      </c>
      <c r="BE58" t="str">
        <f>HLOOKUP(BE2,'Black Market Inflation'!$B$2:$IH$2,1,0)</f>
        <v>Malaysia</v>
      </c>
      <c r="BF58" t="str">
        <f>HLOOKUP(BF2,'Black Market Inflation'!$B$2:$IH$2,1,0)</f>
        <v>Malta</v>
      </c>
      <c r="BG58" t="str">
        <f>HLOOKUP(BG2,'Black Market Inflation'!$B$2:$IH$2,1,0)</f>
        <v>Mauritania</v>
      </c>
      <c r="BH58" t="str">
        <f>HLOOKUP(BH2,'Black Market Inflation'!$B$2:$IH$2,1,0)</f>
        <v>Mauritius</v>
      </c>
      <c r="BI58" t="str">
        <f>HLOOKUP(BI2,'Black Market Inflation'!$B$2:$IH$2,1,0)</f>
        <v>Mexico</v>
      </c>
      <c r="BJ58" t="str">
        <f>HLOOKUP(BJ2,'Black Market Inflation'!$B$2:$IH$2,1,0)</f>
        <v>Morocco</v>
      </c>
      <c r="BK58" t="str">
        <f>HLOOKUP(BK2,'Black Market Inflation'!$B$2:$IH$2,1,0)</f>
        <v>Myanmar</v>
      </c>
      <c r="BL58" t="str">
        <f>HLOOKUP(BL2,'Black Market Inflation'!$B$2:$IH$2,1,0)</f>
        <v>Nepal</v>
      </c>
      <c r="BM58" t="str">
        <f>HLOOKUP(BM2,'Black Market Inflation'!$B$2:$IH$2,1,0)</f>
        <v>Netherlands</v>
      </c>
      <c r="BN58" t="str">
        <f>HLOOKUP(BN2,'Black Market Inflation'!$B$2:$IH$2,1,0)</f>
        <v>New Zealand</v>
      </c>
      <c r="BO58" t="str">
        <f>HLOOKUP(BO2,'Black Market Inflation'!$B$2:$IH$2,1,0)</f>
        <v>Nicaragua</v>
      </c>
      <c r="BP58" t="str">
        <f>HLOOKUP(BP2,'Black Market Inflation'!$B$2:$IH$2,1,0)</f>
        <v>Nigeria</v>
      </c>
      <c r="BQ58" t="str">
        <f>HLOOKUP(BQ2,'Black Market Inflation'!$B$2:$IH$2,1,0)</f>
        <v>Norway</v>
      </c>
      <c r="BR58" t="str">
        <f>HLOOKUP(BR2,'Black Market Inflation'!$B$2:$IH$2,1,0)</f>
        <v>Pakistan</v>
      </c>
      <c r="BS58" t="str">
        <f>HLOOKUP(BS2,'Black Market Inflation'!$B$2:$IH$2,1,0)</f>
        <v>Paraguay</v>
      </c>
      <c r="BT58" t="str">
        <f>HLOOKUP(BT2,'Black Market Inflation'!$B$2:$IH$2,1,0)</f>
        <v>Peru</v>
      </c>
      <c r="BU58" t="str">
        <f>HLOOKUP(BU2,'Black Market Inflation'!$B$2:$IH$2,1,0)</f>
        <v>Philippines</v>
      </c>
      <c r="BV58" t="str">
        <f>HLOOKUP(BV2,'Black Market Inflation'!$B$2:$IH$2,1,0)</f>
        <v>Portugal</v>
      </c>
      <c r="BW58" t="str">
        <f>HLOOKUP(BW2,'Black Market Inflation'!$B$2:$IH$2,1,0)</f>
        <v>Saudi Arabia</v>
      </c>
      <c r="BX58" t="str">
        <f>HLOOKUP(BX2,'Black Market Inflation'!$B$2:$IH$2,1,0)</f>
        <v>Singapore</v>
      </c>
      <c r="BY58" t="str">
        <f>HLOOKUP(BY2,'Black Market Inflation'!$B$2:$IH$2,1,0)</f>
        <v>South Africa</v>
      </c>
      <c r="BZ58" t="str">
        <f>HLOOKUP(BZ2,'Black Market Inflation'!$B$2:$IH$2,1,0)</f>
        <v>Spain</v>
      </c>
      <c r="CA58" t="str">
        <f>HLOOKUP(CA2,'Black Market Inflation'!$B$2:$IH$2,1,0)</f>
        <v>Sri Lanka</v>
      </c>
      <c r="CB58" t="str">
        <f>HLOOKUP(CB2,'Black Market Inflation'!$B$2:$IH$2,1,0)</f>
        <v>Suriname</v>
      </c>
      <c r="CC58" t="str">
        <f>HLOOKUP(CC2,'Black Market Inflation'!$B$2:$IH$2,1,0)</f>
        <v>Swaziland</v>
      </c>
      <c r="CD58" t="str">
        <f>HLOOKUP(CD2,'Black Market Inflation'!$B$2:$IH$2,1,0)</f>
        <v>Sweden</v>
      </c>
      <c r="CE58" t="str">
        <f>HLOOKUP(CE2,'Black Market Inflation'!$B$2:$IH$2,1,0)</f>
        <v>Switzerland</v>
      </c>
      <c r="CF58" t="str">
        <f>HLOOKUP(CF2,'Black Market Inflation'!$B$2:$IH$2,1,0)</f>
        <v>Syria</v>
      </c>
      <c r="CG58" t="str">
        <f>HLOOKUP(CG2,'Black Market Inflation'!$B$2:$IH$2,1,0)</f>
        <v>Tanzania</v>
      </c>
      <c r="CH58" t="str">
        <f>HLOOKUP(CH2,'Black Market Inflation'!$B$2:$IH$2,1,0)</f>
        <v>Thailand</v>
      </c>
      <c r="CI58" t="str">
        <f>HLOOKUP(CI2,'Black Market Inflation'!$B$2:$IH$2,1,0)</f>
        <v>Tunisia</v>
      </c>
      <c r="CJ58" t="str">
        <f>HLOOKUP(CJ2,'Black Market Inflation'!$B$2:$IH$2,1,0)</f>
        <v>Turkey</v>
      </c>
      <c r="CK58" t="str">
        <f>HLOOKUP(CK2,'Black Market Inflation'!$B$2:$IH$2,1,0)</f>
        <v>Uganda</v>
      </c>
      <c r="CL58" t="str">
        <f>HLOOKUP(CL2,'Black Market Inflation'!$B$2:$IH$2,1,0)</f>
        <v>United Kingdom</v>
      </c>
      <c r="CM58" t="str">
        <f>HLOOKUP(CM2,'Black Market Inflation'!$B$2:$IH$2,1,0)</f>
        <v>Uruguay</v>
      </c>
      <c r="CN58" t="str">
        <f>HLOOKUP(CN2,'Black Market Inflation'!$B$2:$IH$2,1,0)</f>
        <v>Venezuela, RB</v>
      </c>
      <c r="CO58" t="str">
        <f>HLOOKUP(CO2,'Black Market Inflation'!$B$2:$IH$2,1,0)</f>
        <v>Zambia</v>
      </c>
      <c r="CP58" t="str">
        <f>HLOOKUP(CP2,'Black Market Inflation'!$B$2:$IH$2,1,0)</f>
        <v>Zimbabwe</v>
      </c>
      <c r="CQ58" t="str">
        <f>HLOOKUP(CQ2,'Black Market Inflation'!$B$2:$IH$2,1,0)</f>
        <v>Afghanistan</v>
      </c>
      <c r="CR58" t="str">
        <f>HLOOKUP(CR2,'Black Market Inflation'!$B$2:$IH$2,1,0)</f>
        <v>Bangladesh</v>
      </c>
      <c r="CS58" t="str">
        <f>HLOOKUP(CS2,'Black Market Inflation'!$B$2:$IH$2,1,0)</f>
        <v>Belarus</v>
      </c>
      <c r="CT58" t="str">
        <f>HLOOKUP(CT2,'Black Market Inflation'!$B$2:$IH$2,1,0)</f>
        <v>Bulgaria</v>
      </c>
      <c r="CU58" t="str">
        <f>HLOOKUP(CU2,'Black Market Inflation'!$B$2:$IH$2,1,0)</f>
        <v>Czech Republic</v>
      </c>
      <c r="CV58" t="str">
        <f>HLOOKUP(CV2,'Black Market Inflation'!$B$2:$IH$2,1,0)</f>
        <v>Estonia</v>
      </c>
      <c r="CW58" t="str">
        <f>HLOOKUP(CW2,'Black Market Inflation'!$B$2:$IH$2,1,0)</f>
        <v>Ethiopia</v>
      </c>
      <c r="CX58" t="str">
        <f>HLOOKUP(CX2,'Black Market Inflation'!$B$2:$IH$2,1,0)</f>
        <v>Hungary</v>
      </c>
      <c r="CY58" t="str">
        <f>HLOOKUP(CY2,'Black Market Inflation'!$B$2:$IH$2,1,0)</f>
        <v>Latvia</v>
      </c>
      <c r="CZ58" t="str">
        <f>HLOOKUP(CZ2,'Black Market Inflation'!$B$2:$IH$2,1,0)</f>
        <v>Lithuania</v>
      </c>
      <c r="DA58" t="str">
        <f>HLOOKUP(DA2,'Black Market Inflation'!$B$2:$IH$2,1,0)</f>
        <v>Poland</v>
      </c>
      <c r="DB58" t="str">
        <f>HLOOKUP(DB2,'Black Market Inflation'!$B$2:$IH$2,1,0)</f>
        <v>Romania</v>
      </c>
      <c r="DC58" t="str">
        <f>HLOOKUP(DC2,'Black Market Inflation'!$B$2:$IH$2,1,0)</f>
        <v>Russia</v>
      </c>
      <c r="DD58" t="str">
        <f>HLOOKUP(DD2,'Black Market Inflation'!$B$2:$IH$2,1,0)</f>
        <v>Sierra Leone</v>
      </c>
      <c r="DE58" t="str">
        <f>HLOOKUP(DE2,'Black Market Inflation'!$B$2:$IH$2,1,0)</f>
        <v>Ukraine</v>
      </c>
      <c r="DF58" t="str">
        <f>HLOOKUP(DF2,'Black Market Inflation'!$B$2:$IH$2,1,0)</f>
        <v>Vietnam</v>
      </c>
      <c r="DG58" t="e">
        <f>HLOOKUP(DG2,'Black Market Inflation'!$B$2:$IH$2,1,0)</f>
        <v>#N/A</v>
      </c>
    </row>
    <row r="59" spans="1:111" x14ac:dyDescent="0.25">
      <c r="A59" t="str">
        <f t="shared" ca="1" si="3"/>
        <v/>
      </c>
    </row>
    <row r="60" spans="1:111" x14ac:dyDescent="0.25">
      <c r="A60" t="str">
        <f t="shared" ca="1" si="3"/>
        <v/>
      </c>
    </row>
    <row r="61" spans="1:111" x14ac:dyDescent="0.25">
      <c r="A61" t="str">
        <f t="shared" ca="1" si="3"/>
        <v/>
      </c>
    </row>
    <row r="62" spans="1:111" x14ac:dyDescent="0.25">
      <c r="A62" t="str">
        <f t="shared" ca="1" si="3"/>
        <v/>
      </c>
    </row>
    <row r="63" spans="1:111" x14ac:dyDescent="0.25">
      <c r="A63" t="str">
        <f t="shared" ca="1" si="3"/>
        <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Read Me</vt:lpstr>
      <vt:lpstr>US Inflation</vt:lpstr>
      <vt:lpstr>Raw</vt:lpstr>
      <vt:lpstr>Black Market End of Year</vt:lpstr>
      <vt:lpstr>Black Market Inflation</vt:lpstr>
      <vt:lpstr>RawO</vt:lpstr>
      <vt:lpstr>Official End of Year</vt:lpstr>
      <vt:lpstr>Official Inflation</vt:lpstr>
      <vt:lpstr>Compare</vt:lpstr>
      <vt:lpstr>Analysis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Oliver Simon</dc:creator>
  <cp:lastModifiedBy>KSAS-IT</cp:lastModifiedBy>
  <dcterms:created xsi:type="dcterms:W3CDTF">2013-10-30T20:56:48Z</dcterms:created>
  <dcterms:modified xsi:type="dcterms:W3CDTF">2014-02-05T16:04:59Z</dcterms:modified>
</cp:coreProperties>
</file>